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DF845A1-F2E1-4A89-93D0-FB75E81B4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65" i="1" l="1"/>
  <c r="AP13" i="1" l="1"/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U348" i="1"/>
  <c r="AT348" i="1"/>
  <c r="AU347" i="1"/>
  <c r="AT347" i="1"/>
  <c r="AU346" i="1"/>
  <c r="AT346" i="1"/>
  <c r="AU345" i="1"/>
  <c r="AT345" i="1"/>
  <c r="AU344" i="1"/>
  <c r="AT344" i="1"/>
  <c r="AU343" i="1"/>
  <c r="AT343" i="1"/>
  <c r="AU342" i="1"/>
  <c r="AT342" i="1"/>
  <c r="AU341" i="1"/>
  <c r="AT341" i="1"/>
  <c r="AU340" i="1"/>
  <c r="AT340" i="1"/>
  <c r="AU339" i="1"/>
  <c r="AT339" i="1"/>
  <c r="AU338" i="1"/>
  <c r="AT338" i="1"/>
  <c r="AU337" i="1"/>
  <c r="AT337" i="1"/>
  <c r="AU336" i="1"/>
  <c r="AT336" i="1"/>
  <c r="AU335" i="1"/>
  <c r="AT335" i="1"/>
  <c r="AU334" i="1"/>
  <c r="AT334" i="1"/>
  <c r="AU333" i="1"/>
  <c r="AT333" i="1"/>
  <c r="AU332" i="1"/>
  <c r="AT332" i="1"/>
  <c r="AU331" i="1"/>
  <c r="AT331" i="1"/>
  <c r="AU330" i="1"/>
  <c r="AT330" i="1"/>
  <c r="AU329" i="1"/>
  <c r="AT329" i="1"/>
  <c r="AU328" i="1"/>
  <c r="AT328" i="1"/>
  <c r="AU327" i="1"/>
  <c r="AT327" i="1"/>
  <c r="AU326" i="1"/>
  <c r="AT326" i="1"/>
  <c r="AU325" i="1"/>
  <c r="AT325" i="1"/>
  <c r="AU324" i="1"/>
  <c r="AT324" i="1"/>
  <c r="AU323" i="1"/>
  <c r="AT323" i="1"/>
  <c r="AU322" i="1"/>
  <c r="AT322" i="1"/>
  <c r="AU321" i="1"/>
  <c r="AT321" i="1"/>
  <c r="AU320" i="1"/>
  <c r="AT320" i="1"/>
  <c r="AU319" i="1"/>
  <c r="AT319" i="1"/>
  <c r="AU318" i="1"/>
  <c r="AT318" i="1"/>
  <c r="AU317" i="1"/>
  <c r="AT317" i="1"/>
  <c r="AU316" i="1"/>
  <c r="AT316" i="1"/>
  <c r="AU315" i="1"/>
  <c r="AT315" i="1"/>
  <c r="AU314" i="1"/>
  <c r="AT314" i="1"/>
  <c r="AU313" i="1"/>
  <c r="AT313" i="1"/>
  <c r="AU312" i="1"/>
  <c r="AT312" i="1"/>
  <c r="AU311" i="1"/>
  <c r="AT311" i="1"/>
  <c r="AU310" i="1"/>
  <c r="AT310" i="1"/>
  <c r="AU309" i="1"/>
  <c r="AT309" i="1"/>
  <c r="AU308" i="1"/>
  <c r="AT308" i="1"/>
  <c r="AU307" i="1"/>
  <c r="AT307" i="1"/>
  <c r="AU306" i="1"/>
  <c r="AT306" i="1"/>
  <c r="AU305" i="1"/>
  <c r="AT305" i="1"/>
  <c r="AU304" i="1"/>
  <c r="AT304" i="1"/>
  <c r="AU303" i="1"/>
  <c r="AT303" i="1"/>
  <c r="AU302" i="1"/>
  <c r="AT302" i="1"/>
  <c r="AU301" i="1"/>
  <c r="AT301" i="1"/>
  <c r="AU300" i="1"/>
  <c r="AT300" i="1"/>
  <c r="AU299" i="1"/>
  <c r="AT299" i="1"/>
  <c r="AU298" i="1"/>
  <c r="AT298" i="1"/>
  <c r="AU297" i="1"/>
  <c r="AT297" i="1"/>
  <c r="AU296" i="1"/>
  <c r="AT296" i="1"/>
  <c r="AU295" i="1"/>
  <c r="AT295" i="1"/>
  <c r="AU294" i="1"/>
  <c r="AT294" i="1"/>
  <c r="AU293" i="1"/>
  <c r="AT293" i="1"/>
  <c r="AU292" i="1"/>
  <c r="AT292" i="1"/>
  <c r="AU291" i="1"/>
  <c r="AT291" i="1"/>
  <c r="AU290" i="1"/>
  <c r="AT290" i="1"/>
  <c r="AU289" i="1"/>
  <c r="AT289" i="1"/>
  <c r="AU288" i="1"/>
  <c r="AT288" i="1"/>
  <c r="AU287" i="1"/>
  <c r="AT287" i="1"/>
  <c r="AU286" i="1"/>
  <c r="AT286" i="1"/>
  <c r="AU285" i="1"/>
  <c r="AT285" i="1"/>
  <c r="AU284" i="1"/>
  <c r="AT284" i="1"/>
  <c r="AU283" i="1"/>
  <c r="AT283" i="1"/>
  <c r="AU282" i="1"/>
  <c r="AT282" i="1"/>
  <c r="AU281" i="1"/>
  <c r="AT281" i="1"/>
  <c r="AU280" i="1"/>
  <c r="AT280" i="1"/>
  <c r="AU279" i="1"/>
  <c r="AT279" i="1"/>
  <c r="AU278" i="1"/>
  <c r="AT278" i="1"/>
  <c r="AU277" i="1"/>
  <c r="AT277" i="1"/>
  <c r="AU276" i="1"/>
  <c r="AT276" i="1"/>
  <c r="AU275" i="1"/>
  <c r="AT275" i="1"/>
  <c r="AU274" i="1"/>
  <c r="AT274" i="1"/>
  <c r="AU273" i="1"/>
  <c r="AT273" i="1"/>
  <c r="AU272" i="1"/>
  <c r="AT272" i="1"/>
  <c r="AU271" i="1"/>
  <c r="AT271" i="1"/>
  <c r="AU270" i="1"/>
  <c r="AT270" i="1"/>
  <c r="AU269" i="1"/>
  <c r="AT269" i="1"/>
  <c r="AU268" i="1"/>
  <c r="AT268" i="1"/>
  <c r="AU267" i="1"/>
  <c r="AT267" i="1"/>
  <c r="AU266" i="1"/>
  <c r="AT266" i="1"/>
  <c r="AU265" i="1"/>
  <c r="AT265" i="1"/>
  <c r="AU264" i="1"/>
  <c r="AT264" i="1"/>
  <c r="AU263" i="1"/>
  <c r="AT263" i="1"/>
  <c r="AU262" i="1"/>
  <c r="AT262" i="1"/>
  <c r="AU261" i="1"/>
  <c r="AT261" i="1"/>
  <c r="AU260" i="1"/>
  <c r="AT260" i="1"/>
  <c r="AU259" i="1"/>
  <c r="AT259" i="1"/>
  <c r="AU258" i="1"/>
  <c r="AT258" i="1"/>
  <c r="AU257" i="1"/>
  <c r="AT257" i="1"/>
  <c r="AU256" i="1"/>
  <c r="AT256" i="1"/>
  <c r="AU255" i="1"/>
  <c r="AT255" i="1"/>
  <c r="AU254" i="1"/>
  <c r="AT254" i="1"/>
  <c r="AU253" i="1"/>
  <c r="AT253" i="1"/>
  <c r="AU252" i="1"/>
  <c r="AT252" i="1"/>
  <c r="AU251" i="1"/>
  <c r="AT251" i="1"/>
  <c r="AU250" i="1"/>
  <c r="AT250" i="1"/>
  <c r="AU249" i="1"/>
  <c r="AT249" i="1"/>
  <c r="AU248" i="1"/>
  <c r="AT248" i="1"/>
  <c r="AU247" i="1"/>
  <c r="AT247" i="1"/>
  <c r="AU246" i="1"/>
  <c r="AT246" i="1"/>
  <c r="AU245" i="1"/>
  <c r="AT245" i="1"/>
  <c r="AU244" i="1"/>
  <c r="AT244" i="1"/>
  <c r="AU243" i="1"/>
  <c r="AT243" i="1"/>
  <c r="AU242" i="1"/>
  <c r="AT242" i="1"/>
  <c r="AU241" i="1"/>
  <c r="AT241" i="1"/>
  <c r="AU240" i="1"/>
  <c r="AT240" i="1"/>
  <c r="AU239" i="1"/>
  <c r="AT239" i="1"/>
  <c r="AU238" i="1"/>
  <c r="AT238" i="1"/>
  <c r="AU237" i="1"/>
  <c r="AT237" i="1"/>
  <c r="AU236" i="1"/>
  <c r="AT236" i="1"/>
  <c r="AU235" i="1"/>
  <c r="AT235" i="1"/>
  <c r="AU234" i="1"/>
  <c r="AT234" i="1"/>
  <c r="AU233" i="1"/>
  <c r="AT233" i="1"/>
  <c r="AU232" i="1"/>
  <c r="AT232" i="1"/>
  <c r="AU231" i="1"/>
  <c r="AT231" i="1"/>
  <c r="AU230" i="1"/>
  <c r="AT230" i="1"/>
  <c r="AU229" i="1"/>
  <c r="AT229" i="1"/>
  <c r="AU228" i="1"/>
  <c r="AT228" i="1"/>
  <c r="AU227" i="1"/>
  <c r="AT227" i="1"/>
  <c r="AU226" i="1"/>
  <c r="AT226" i="1"/>
  <c r="AU225" i="1"/>
  <c r="AT225" i="1"/>
  <c r="AU224" i="1"/>
  <c r="AT224" i="1"/>
  <c r="AU223" i="1"/>
  <c r="AT223" i="1"/>
  <c r="AU222" i="1"/>
  <c r="AT222" i="1"/>
  <c r="AU221" i="1"/>
  <c r="AT221" i="1"/>
  <c r="AU220" i="1"/>
  <c r="AT220" i="1"/>
  <c r="AU219" i="1"/>
  <c r="AT219" i="1"/>
  <c r="AU218" i="1"/>
  <c r="AT218" i="1"/>
  <c r="AU217" i="1"/>
  <c r="AT217" i="1"/>
  <c r="AU216" i="1"/>
  <c r="AT216" i="1"/>
  <c r="AU215" i="1"/>
  <c r="AT215" i="1"/>
  <c r="AU214" i="1"/>
  <c r="AT214" i="1"/>
  <c r="AU213" i="1"/>
  <c r="AT213" i="1"/>
  <c r="AU212" i="1"/>
  <c r="AT212" i="1"/>
  <c r="AU211" i="1"/>
  <c r="AT211" i="1"/>
  <c r="AU210" i="1"/>
  <c r="AT210" i="1"/>
  <c r="AU209" i="1"/>
  <c r="AT209" i="1"/>
  <c r="AU208" i="1"/>
  <c r="AT208" i="1"/>
  <c r="AU207" i="1"/>
  <c r="AT207" i="1"/>
  <c r="AU206" i="1"/>
  <c r="AT206" i="1"/>
  <c r="AU205" i="1"/>
  <c r="AT205" i="1"/>
  <c r="AU204" i="1"/>
  <c r="AT204" i="1"/>
  <c r="AU203" i="1"/>
  <c r="AT203" i="1"/>
  <c r="AU202" i="1"/>
  <c r="AT202" i="1"/>
  <c r="AU201" i="1"/>
  <c r="AT201" i="1"/>
  <c r="AU200" i="1"/>
  <c r="AT200" i="1"/>
  <c r="AU199" i="1"/>
  <c r="AT199" i="1"/>
  <c r="AU198" i="1"/>
  <c r="AT198" i="1"/>
  <c r="AU197" i="1"/>
  <c r="AT197" i="1"/>
  <c r="AU196" i="1"/>
  <c r="AT196" i="1"/>
  <c r="AU195" i="1"/>
  <c r="AT195" i="1"/>
  <c r="AU194" i="1"/>
  <c r="AT194" i="1"/>
  <c r="AL1738" i="1" l="1"/>
  <c r="BK140" i="1" l="1"/>
  <c r="BK138" i="1"/>
  <c r="AX195" i="1" l="1"/>
  <c r="AX196" i="1" s="1"/>
  <c r="AY194" i="1"/>
  <c r="AZ194" i="1" s="1"/>
  <c r="BB194" i="1" s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BG13" i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G79" i="1" s="1"/>
  <c r="BG80" i="1" s="1"/>
  <c r="BG81" i="1" s="1"/>
  <c r="BG82" i="1" s="1"/>
  <c r="BG83" i="1" s="1"/>
  <c r="BG84" i="1" s="1"/>
  <c r="BG85" i="1" s="1"/>
  <c r="BG86" i="1" s="1"/>
  <c r="BG87" i="1" s="1"/>
  <c r="BG88" i="1" s="1"/>
  <c r="BG89" i="1" s="1"/>
  <c r="BG90" i="1" s="1"/>
  <c r="BG91" i="1" s="1"/>
  <c r="BG92" i="1" s="1"/>
  <c r="BG93" i="1" s="1"/>
  <c r="BG94" i="1" s="1"/>
  <c r="BG95" i="1" s="1"/>
  <c r="BG96" i="1" s="1"/>
  <c r="BG97" i="1" s="1"/>
  <c r="BG98" i="1" s="1"/>
  <c r="BG99" i="1" s="1"/>
  <c r="BG100" i="1" s="1"/>
  <c r="BG101" i="1" s="1"/>
  <c r="BG102" i="1" s="1"/>
  <c r="BG103" i="1" s="1"/>
  <c r="BG104" i="1" s="1"/>
  <c r="BG105" i="1" s="1"/>
  <c r="BG106" i="1" s="1"/>
  <c r="BG107" i="1" s="1"/>
  <c r="BG108" i="1" s="1"/>
  <c r="BG109" i="1" s="1"/>
  <c r="BG110" i="1" s="1"/>
  <c r="BG111" i="1" s="1"/>
  <c r="BG112" i="1" s="1"/>
  <c r="BG113" i="1" s="1"/>
  <c r="BG114" i="1" s="1"/>
  <c r="BG115" i="1" s="1"/>
  <c r="BG116" i="1" s="1"/>
  <c r="BG117" i="1" s="1"/>
  <c r="BG118" i="1" s="1"/>
  <c r="BG119" i="1" s="1"/>
  <c r="BG120" i="1" s="1"/>
  <c r="BG121" i="1" s="1"/>
  <c r="BG122" i="1" s="1"/>
  <c r="BC13" i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C79" i="1" s="1"/>
  <c r="BC80" i="1" s="1"/>
  <c r="BC81" i="1" s="1"/>
  <c r="BC82" i="1" s="1"/>
  <c r="BC83" i="1" s="1"/>
  <c r="BC84" i="1" s="1"/>
  <c r="BC85" i="1" s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4" i="1" s="1"/>
  <c r="BC105" i="1" s="1"/>
  <c r="BC106" i="1" s="1"/>
  <c r="BC107" i="1" s="1"/>
  <c r="BC108" i="1" s="1"/>
  <c r="BC109" i="1" s="1"/>
  <c r="BC110" i="1" s="1"/>
  <c r="BC111" i="1" s="1"/>
  <c r="BC112" i="1" s="1"/>
  <c r="BC113" i="1" s="1"/>
  <c r="BC114" i="1" s="1"/>
  <c r="BC115" i="1" s="1"/>
  <c r="BC116" i="1" s="1"/>
  <c r="BC117" i="1" s="1"/>
  <c r="BC118" i="1" s="1"/>
  <c r="BC119" i="1" s="1"/>
  <c r="BC120" i="1" s="1"/>
  <c r="BC121" i="1" s="1"/>
  <c r="BC122" i="1" s="1"/>
  <c r="BC123" i="1" s="1"/>
  <c r="BC124" i="1" s="1"/>
  <c r="BC125" i="1" s="1"/>
  <c r="BC126" i="1" s="1"/>
  <c r="BC127" i="1" s="1"/>
  <c r="BC128" i="1" s="1"/>
  <c r="BC129" i="1" s="1"/>
  <c r="BC130" i="1" s="1"/>
  <c r="BC131" i="1" s="1"/>
  <c r="BC132" i="1" s="1"/>
  <c r="BC133" i="1" s="1"/>
  <c r="BC134" i="1" s="1"/>
  <c r="BC135" i="1" s="1"/>
  <c r="BC136" i="1" s="1"/>
  <c r="BC137" i="1" s="1"/>
  <c r="BC138" i="1" s="1"/>
  <c r="BC139" i="1" s="1"/>
  <c r="BC140" i="1" s="1"/>
  <c r="BC141" i="1" s="1"/>
  <c r="BC142" i="1" s="1"/>
  <c r="BC143" i="1" s="1"/>
  <c r="BC144" i="1" s="1"/>
  <c r="BC145" i="1" s="1"/>
  <c r="BC146" i="1" s="1"/>
  <c r="BC147" i="1" s="1"/>
  <c r="BC148" i="1" s="1"/>
  <c r="BC149" i="1" s="1"/>
  <c r="BC150" i="1" s="1"/>
  <c r="BC151" i="1" s="1"/>
  <c r="BC152" i="1" s="1"/>
  <c r="BC153" i="1" s="1"/>
  <c r="BC154" i="1" s="1"/>
  <c r="BC155" i="1" s="1"/>
  <c r="BC156" i="1" s="1"/>
  <c r="BC157" i="1" s="1"/>
  <c r="BC158" i="1" s="1"/>
  <c r="BC159" i="1" s="1"/>
  <c r="BC160" i="1" s="1"/>
  <c r="BC161" i="1" s="1"/>
  <c r="BC162" i="1" s="1"/>
  <c r="BC163" i="1" s="1"/>
  <c r="BC164" i="1" s="1"/>
  <c r="BC165" i="1" s="1"/>
  <c r="AZ13" i="1"/>
  <c r="AY13" i="1"/>
  <c r="AS13" i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S139" i="1" s="1"/>
  <c r="AS140" i="1" s="1"/>
  <c r="AS141" i="1" s="1"/>
  <c r="AS142" i="1" s="1"/>
  <c r="AS143" i="1" s="1"/>
  <c r="AS144" i="1" s="1"/>
  <c r="AS145" i="1" s="1"/>
  <c r="AS146" i="1" s="1"/>
  <c r="AS147" i="1" s="1"/>
  <c r="AS148" i="1" s="1"/>
  <c r="AS149" i="1" s="1"/>
  <c r="AS150" i="1" s="1"/>
  <c r="AS151" i="1" s="1"/>
  <c r="AS152" i="1" s="1"/>
  <c r="AS153" i="1" s="1"/>
  <c r="AS154" i="1" s="1"/>
  <c r="AS155" i="1" s="1"/>
  <c r="AS156" i="1" s="1"/>
  <c r="AS157" i="1" s="1"/>
  <c r="AS158" i="1" s="1"/>
  <c r="AS159" i="1" s="1"/>
  <c r="AS160" i="1" s="1"/>
  <c r="AS161" i="1" s="1"/>
  <c r="AS162" i="1" s="1"/>
  <c r="AS163" i="1" s="1"/>
  <c r="AS164" i="1" s="1"/>
  <c r="AS165" i="1" s="1"/>
  <c r="BB12" i="1"/>
  <c r="AZ12" i="1"/>
  <c r="AU12" i="1"/>
  <c r="AU11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K10" i="1"/>
  <c r="I10" i="1"/>
  <c r="AW9" i="1"/>
  <c r="AX4" i="1"/>
  <c r="AY195" i="1"/>
  <c r="AZ195" i="1" s="1"/>
  <c r="AB48" i="1" l="1"/>
  <c r="A34" i="1"/>
  <c r="AX197" i="1"/>
  <c r="AY196" i="1"/>
  <c r="AZ196" i="1" s="1"/>
  <c r="BB195" i="1"/>
  <c r="BE11" i="1"/>
  <c r="BA194" i="1"/>
  <c r="AT13" i="1"/>
  <c r="BE12" i="1"/>
  <c r="BH12" i="1"/>
  <c r="AX13" i="1"/>
  <c r="AU13" i="1" s="1"/>
  <c r="BH13" i="1" l="1"/>
  <c r="BB196" i="1"/>
  <c r="AT14" i="1"/>
  <c r="AV14" i="1" s="1"/>
  <c r="AW14" i="1" s="1"/>
  <c r="BE13" i="1"/>
  <c r="BA195" i="1"/>
  <c r="A35" i="1"/>
  <c r="AX14" i="1"/>
  <c r="BC194" i="1"/>
  <c r="BD194" i="1" s="1"/>
  <c r="AX198" i="1"/>
  <c r="AY197" i="1"/>
  <c r="AZ197" i="1" s="1"/>
  <c r="BD11" i="1"/>
  <c r="BD12" i="1"/>
  <c r="AV13" i="1"/>
  <c r="AW13" i="1" s="1"/>
  <c r="BB13" i="1" s="1"/>
  <c r="AZ14" i="1"/>
  <c r="AB49" i="1"/>
  <c r="BB14" i="1" l="1"/>
  <c r="BD13" i="1"/>
  <c r="AZ15" i="1"/>
  <c r="A36" i="1"/>
  <c r="BC195" i="1"/>
  <c r="BD195" i="1" s="1"/>
  <c r="BB197" i="1"/>
  <c r="AT15" i="1"/>
  <c r="BE14" i="1"/>
  <c r="BA196" i="1"/>
  <c r="BH14" i="1"/>
  <c r="AB50" i="1"/>
  <c r="AY198" i="1"/>
  <c r="AZ198" i="1" s="1"/>
  <c r="AX199" i="1"/>
  <c r="AU14" i="1"/>
  <c r="AZ16" i="1" l="1"/>
  <c r="BD14" i="1"/>
  <c r="A37" i="1"/>
  <c r="AX15" i="1"/>
  <c r="AU15" i="1" s="1"/>
  <c r="AB51" i="1"/>
  <c r="AY199" i="1"/>
  <c r="AZ199" i="1" s="1"/>
  <c r="AX200" i="1"/>
  <c r="BC196" i="1"/>
  <c r="BD196" i="1" s="1"/>
  <c r="AV15" i="1"/>
  <c r="AW15" i="1" s="1"/>
  <c r="BE15" i="1"/>
  <c r="BA197" i="1"/>
  <c r="BH15" i="1"/>
  <c r="BB198" i="1"/>
  <c r="AT16" i="1"/>
  <c r="BB15" i="1" l="1"/>
  <c r="AT17" i="1"/>
  <c r="AV17" i="1" s="1"/>
  <c r="BE16" i="1"/>
  <c r="BB199" i="1"/>
  <c r="BH16" i="1"/>
  <c r="BA198" i="1"/>
  <c r="AB52" i="1"/>
  <c r="BD15" i="1"/>
  <c r="AZ17" i="1"/>
  <c r="AX16" i="1"/>
  <c r="AU16" i="1" s="1"/>
  <c r="AV16" i="1"/>
  <c r="AW16" i="1" s="1"/>
  <c r="BC197" i="1"/>
  <c r="BD197" i="1" s="1"/>
  <c r="AX201" i="1"/>
  <c r="AY200" i="1"/>
  <c r="AZ200" i="1" s="1"/>
  <c r="A38" i="1"/>
  <c r="BB16" i="1" l="1"/>
  <c r="AX202" i="1"/>
  <c r="AY201" i="1"/>
  <c r="AZ201" i="1" s="1"/>
  <c r="AX17" i="1"/>
  <c r="AU17" i="1" s="1"/>
  <c r="AW17" i="1"/>
  <c r="AB53" i="1"/>
  <c r="BC198" i="1"/>
  <c r="BD198" i="1" s="1"/>
  <c r="A39" i="1"/>
  <c r="BE17" i="1"/>
  <c r="AT18" i="1"/>
  <c r="BB200" i="1"/>
  <c r="BA199" i="1"/>
  <c r="BH17" i="1"/>
  <c r="BD16" i="1"/>
  <c r="AZ18" i="1"/>
  <c r="AX18" i="1" l="1"/>
  <c r="AU18" i="1" s="1"/>
  <c r="BC199" i="1"/>
  <c r="BD199" i="1" s="1"/>
  <c r="BB17" i="1"/>
  <c r="BD17" i="1"/>
  <c r="AZ19" i="1"/>
  <c r="A40" i="1"/>
  <c r="BB201" i="1"/>
  <c r="AT19" i="1"/>
  <c r="BA200" i="1"/>
  <c r="BE18" i="1"/>
  <c r="BH18" i="1"/>
  <c r="AV18" i="1"/>
  <c r="AW18" i="1" s="1"/>
  <c r="BB18" i="1" s="1"/>
  <c r="AB54" i="1"/>
  <c r="AY202" i="1"/>
  <c r="AZ202" i="1" s="1"/>
  <c r="AX203" i="1"/>
  <c r="BA14" i="1" l="1"/>
  <c r="E32" i="1" s="1"/>
  <c r="BA13" i="1"/>
  <c r="BA15" i="1"/>
  <c r="BA17" i="1"/>
  <c r="BA12" i="1"/>
  <c r="E10" i="1" s="1"/>
  <c r="F10" i="1" s="1"/>
  <c r="BB202" i="1"/>
  <c r="BA201" i="1"/>
  <c r="AT20" i="1"/>
  <c r="AV20" i="1" s="1"/>
  <c r="BE19" i="1"/>
  <c r="BH19" i="1"/>
  <c r="AZ20" i="1"/>
  <c r="BD18" i="1"/>
  <c r="AV19" i="1"/>
  <c r="AW19" i="1" s="1"/>
  <c r="BB19" i="1" s="1"/>
  <c r="BC200" i="1"/>
  <c r="BD200" i="1" s="1"/>
  <c r="BA18" i="1"/>
  <c r="BA16" i="1"/>
  <c r="AB55" i="1"/>
  <c r="A41" i="1"/>
  <c r="AX19" i="1"/>
  <c r="AU19" i="1" s="1"/>
  <c r="AX204" i="1"/>
  <c r="AY203" i="1"/>
  <c r="AZ203" i="1" s="1"/>
  <c r="AX205" i="1" l="1"/>
  <c r="AY204" i="1"/>
  <c r="AZ204" i="1" s="1"/>
  <c r="A42" i="1"/>
  <c r="AW20" i="1"/>
  <c r="AX20" i="1"/>
  <c r="AU20" i="1" s="1"/>
  <c r="BC201" i="1"/>
  <c r="BD201" i="1" s="1"/>
  <c r="AT21" i="1"/>
  <c r="AV21" i="1" s="1"/>
  <c r="BB203" i="1"/>
  <c r="BA202" i="1"/>
  <c r="BH20" i="1"/>
  <c r="BE20" i="1"/>
  <c r="AB56" i="1"/>
  <c r="BD19" i="1"/>
  <c r="AZ21" i="1"/>
  <c r="AX21" i="1" l="1"/>
  <c r="AU21" i="1" s="1"/>
  <c r="AW21" i="1"/>
  <c r="BC202" i="1"/>
  <c r="BD202" i="1" s="1"/>
  <c r="BB20" i="1"/>
  <c r="AZ22" i="1"/>
  <c r="BD20" i="1"/>
  <c r="BB204" i="1"/>
  <c r="AT22" i="1"/>
  <c r="AV22" i="1" s="1"/>
  <c r="BA203" i="1"/>
  <c r="BE21" i="1"/>
  <c r="BH21" i="1"/>
  <c r="AB57" i="1"/>
  <c r="A43" i="1"/>
  <c r="AX206" i="1"/>
  <c r="AY205" i="1"/>
  <c r="AZ205" i="1" s="1"/>
  <c r="BB21" i="1" l="1"/>
  <c r="AX207" i="1"/>
  <c r="AY206" i="1"/>
  <c r="AZ206" i="1" s="1"/>
  <c r="AX22" i="1"/>
  <c r="AW22" i="1"/>
  <c r="BD21" i="1"/>
  <c r="AZ23" i="1"/>
  <c r="BC203" i="1"/>
  <c r="BD203" i="1" s="1"/>
  <c r="BA204" i="1"/>
  <c r="BE22" i="1"/>
  <c r="AT23" i="1"/>
  <c r="AV23" i="1" s="1"/>
  <c r="BH22" i="1"/>
  <c r="BB205" i="1"/>
  <c r="A44" i="1"/>
  <c r="AB58" i="1"/>
  <c r="AB59" i="1" l="1"/>
  <c r="A45" i="1"/>
  <c r="BD22" i="1"/>
  <c r="AZ24" i="1"/>
  <c r="BB206" i="1"/>
  <c r="AT24" i="1"/>
  <c r="BA205" i="1"/>
  <c r="BE23" i="1"/>
  <c r="BH23" i="1"/>
  <c r="BB22" i="1"/>
  <c r="AX208" i="1"/>
  <c r="AY207" i="1"/>
  <c r="AZ207" i="1" s="1"/>
  <c r="BC204" i="1"/>
  <c r="BD204" i="1" s="1"/>
  <c r="AU22" i="1"/>
  <c r="AX209" i="1" l="1"/>
  <c r="AY208" i="1"/>
  <c r="AZ208" i="1" s="1"/>
  <c r="AB60" i="1"/>
  <c r="BD23" i="1"/>
  <c r="AZ25" i="1"/>
  <c r="AV24" i="1"/>
  <c r="BC205" i="1"/>
  <c r="BD205" i="1" s="1"/>
  <c r="A46" i="1"/>
  <c r="AW23" i="1"/>
  <c r="AX23" i="1"/>
  <c r="AU23" i="1" s="1"/>
  <c r="AT25" i="1"/>
  <c r="BH24" i="1"/>
  <c r="BB207" i="1"/>
  <c r="BE24" i="1"/>
  <c r="BA206" i="1"/>
  <c r="AW24" i="1" l="1"/>
  <c r="AX24" i="1"/>
  <c r="AZ26" i="1"/>
  <c r="BD24" i="1"/>
  <c r="AV25" i="1"/>
  <c r="BC206" i="1"/>
  <c r="BD206" i="1" s="1"/>
  <c r="AB61" i="1"/>
  <c r="BA207" i="1"/>
  <c r="AT26" i="1"/>
  <c r="AV26" i="1" s="1"/>
  <c r="BE25" i="1"/>
  <c r="BH25" i="1"/>
  <c r="BB208" i="1"/>
  <c r="BB23" i="1"/>
  <c r="A47" i="1"/>
  <c r="AX210" i="1"/>
  <c r="AY209" i="1"/>
  <c r="AZ209" i="1" s="1"/>
  <c r="BB209" i="1" l="1"/>
  <c r="BH26" i="1"/>
  <c r="BA208" i="1"/>
  <c r="AT27" i="1"/>
  <c r="AV27" i="1" s="1"/>
  <c r="BE26" i="1"/>
  <c r="AY210" i="1"/>
  <c r="AZ210" i="1" s="1"/>
  <c r="AX211" i="1"/>
  <c r="AZ27" i="1"/>
  <c r="BD25" i="1"/>
  <c r="AB62" i="1"/>
  <c r="A48" i="1"/>
  <c r="BC207" i="1"/>
  <c r="BD207" i="1" s="1"/>
  <c r="AU24" i="1"/>
  <c r="BB24" i="1"/>
  <c r="AY211" i="1" l="1"/>
  <c r="AZ211" i="1" s="1"/>
  <c r="AX212" i="1"/>
  <c r="AT28" i="1"/>
  <c r="AV28" i="1" s="1"/>
  <c r="BB210" i="1"/>
  <c r="BH27" i="1"/>
  <c r="BA209" i="1"/>
  <c r="BE27" i="1"/>
  <c r="AW25" i="1"/>
  <c r="AX25" i="1"/>
  <c r="A49" i="1"/>
  <c r="AB63" i="1"/>
  <c r="BD26" i="1"/>
  <c r="AZ28" i="1"/>
  <c r="BC208" i="1"/>
  <c r="BD208" i="1" s="1"/>
  <c r="BB25" i="1" l="1"/>
  <c r="AB64" i="1"/>
  <c r="AX213" i="1"/>
  <c r="AY212" i="1"/>
  <c r="AZ212" i="1" s="1"/>
  <c r="BA210" i="1"/>
  <c r="BE28" i="1"/>
  <c r="BH28" i="1"/>
  <c r="AT29" i="1"/>
  <c r="AV29" i="1" s="1"/>
  <c r="BB211" i="1"/>
  <c r="A50" i="1"/>
  <c r="BC209" i="1"/>
  <c r="BD209" i="1" s="1"/>
  <c r="AU25" i="1"/>
  <c r="AZ29" i="1"/>
  <c r="BD27" i="1"/>
  <c r="A51" i="1" l="1"/>
  <c r="AY213" i="1"/>
  <c r="AZ213" i="1" s="1"/>
  <c r="AX214" i="1"/>
  <c r="BC210" i="1"/>
  <c r="BD210" i="1" s="1"/>
  <c r="AZ30" i="1"/>
  <c r="BD28" i="1"/>
  <c r="AB65" i="1"/>
  <c r="AX26" i="1"/>
  <c r="AU26" i="1" s="1"/>
  <c r="AW26" i="1"/>
  <c r="BB212" i="1"/>
  <c r="BA211" i="1"/>
  <c r="BE29" i="1"/>
  <c r="AT30" i="1"/>
  <c r="AV30" i="1" s="1"/>
  <c r="BH29" i="1"/>
  <c r="BB26" i="1" l="1"/>
  <c r="AY214" i="1"/>
  <c r="AZ214" i="1" s="1"/>
  <c r="AX215" i="1"/>
  <c r="AB66" i="1"/>
  <c r="BB213" i="1"/>
  <c r="BH30" i="1"/>
  <c r="BA212" i="1"/>
  <c r="AT31" i="1"/>
  <c r="AV31" i="1" s="1"/>
  <c r="BE30" i="1"/>
  <c r="A52" i="1"/>
  <c r="BD29" i="1"/>
  <c r="AZ31" i="1"/>
  <c r="BC211" i="1"/>
  <c r="BD211" i="1" s="1"/>
  <c r="AX27" i="1"/>
  <c r="AW27" i="1"/>
  <c r="BB27" i="1" l="1"/>
  <c r="AZ32" i="1"/>
  <c r="BD30" i="1"/>
  <c r="BC212" i="1"/>
  <c r="BD212" i="1" s="1"/>
  <c r="AB67" i="1"/>
  <c r="BH31" i="1"/>
  <c r="BB214" i="1"/>
  <c r="BE31" i="1"/>
  <c r="BA213" i="1"/>
  <c r="AT32" i="1"/>
  <c r="AU27" i="1"/>
  <c r="A53" i="1"/>
  <c r="AX216" i="1"/>
  <c r="AY215" i="1"/>
  <c r="AZ215" i="1" s="1"/>
  <c r="AZ33" i="1" l="1"/>
  <c r="BD31" i="1"/>
  <c r="BC213" i="1"/>
  <c r="BD213" i="1" s="1"/>
  <c r="BE32" i="1"/>
  <c r="BB215" i="1"/>
  <c r="BH32" i="1"/>
  <c r="BA214" i="1"/>
  <c r="AT33" i="1"/>
  <c r="AX217" i="1"/>
  <c r="AY216" i="1"/>
  <c r="AZ216" i="1" s="1"/>
  <c r="AW28" i="1"/>
  <c r="AX28" i="1"/>
  <c r="AU28" i="1" s="1"/>
  <c r="A54" i="1"/>
  <c r="AB68" i="1"/>
  <c r="AV32" i="1"/>
  <c r="BB28" i="1" l="1"/>
  <c r="BD32" i="1"/>
  <c r="AZ34" i="1"/>
  <c r="AV33" i="1"/>
  <c r="AW29" i="1"/>
  <c r="AX29" i="1"/>
  <c r="AU29" i="1" s="1"/>
  <c r="BA215" i="1"/>
  <c r="BH33" i="1"/>
  <c r="AT34" i="1"/>
  <c r="BE33" i="1"/>
  <c r="BB216" i="1"/>
  <c r="AX218" i="1"/>
  <c r="AY217" i="1"/>
  <c r="AZ217" i="1" s="1"/>
  <c r="AB69" i="1"/>
  <c r="A55" i="1"/>
  <c r="BC214" i="1"/>
  <c r="BD214" i="1" s="1"/>
  <c r="AX30" i="1" l="1"/>
  <c r="AU30" i="1" s="1"/>
  <c r="AW30" i="1"/>
  <c r="AZ35" i="1"/>
  <c r="BD33" i="1"/>
  <c r="AV34" i="1"/>
  <c r="AB70" i="1"/>
  <c r="BC215" i="1"/>
  <c r="BD215" i="1" s="1"/>
  <c r="BB29" i="1"/>
  <c r="BA216" i="1"/>
  <c r="BH34" i="1"/>
  <c r="BE34" i="1"/>
  <c r="BB217" i="1"/>
  <c r="AT35" i="1"/>
  <c r="A56" i="1"/>
  <c r="AX219" i="1"/>
  <c r="AY218" i="1"/>
  <c r="AZ218" i="1" s="1"/>
  <c r="BA28" i="1" l="1"/>
  <c r="BA29" i="1"/>
  <c r="BA25" i="1"/>
  <c r="BB30" i="1"/>
  <c r="AY219" i="1"/>
  <c r="AZ219" i="1" s="1"/>
  <c r="AX220" i="1"/>
  <c r="A57" i="1"/>
  <c r="AB71" i="1"/>
  <c r="AZ36" i="1"/>
  <c r="BD34" i="1"/>
  <c r="AX31" i="1"/>
  <c r="AU31" i="1" s="1"/>
  <c r="AW31" i="1"/>
  <c r="BB31" i="1" s="1"/>
  <c r="BC216" i="1"/>
  <c r="BD216" i="1" s="1"/>
  <c r="BE35" i="1"/>
  <c r="BH35" i="1"/>
  <c r="BB218" i="1"/>
  <c r="BA217" i="1"/>
  <c r="AT36" i="1"/>
  <c r="AV35" i="1"/>
  <c r="BA30" i="1"/>
  <c r="BA20" i="1"/>
  <c r="BA21" i="1"/>
  <c r="BA22" i="1"/>
  <c r="BA24" i="1"/>
  <c r="BA26" i="1"/>
  <c r="BA23" i="1"/>
  <c r="BA27" i="1"/>
  <c r="AW32" i="1" l="1"/>
  <c r="AX32" i="1"/>
  <c r="AU32" i="1" s="1"/>
  <c r="BC217" i="1"/>
  <c r="BD217" i="1" s="1"/>
  <c r="AB72" i="1"/>
  <c r="A58" i="1"/>
  <c r="BD35" i="1"/>
  <c r="AZ37" i="1"/>
  <c r="AV36" i="1"/>
  <c r="AX221" i="1"/>
  <c r="AY220" i="1"/>
  <c r="AZ220" i="1" s="1"/>
  <c r="BA218" i="1"/>
  <c r="BH36" i="1"/>
  <c r="BE36" i="1"/>
  <c r="BB219" i="1"/>
  <c r="AT37" i="1"/>
  <c r="BB32" i="1" l="1"/>
  <c r="BC218" i="1"/>
  <c r="BD218" i="1" s="1"/>
  <c r="AX222" i="1"/>
  <c r="AY221" i="1"/>
  <c r="AZ221" i="1" s="1"/>
  <c r="A59" i="1"/>
  <c r="AX33" i="1"/>
  <c r="AU33" i="1" s="1"/>
  <c r="AW33" i="1"/>
  <c r="BD36" i="1"/>
  <c r="AZ38" i="1"/>
  <c r="AT38" i="1"/>
  <c r="AV38" i="1" s="1"/>
  <c r="BH37" i="1"/>
  <c r="BE37" i="1"/>
  <c r="BB220" i="1"/>
  <c r="BA219" i="1"/>
  <c r="AV37" i="1"/>
  <c r="AB73" i="1"/>
  <c r="AX34" i="1" l="1"/>
  <c r="AU34" i="1" s="1"/>
  <c r="AW34" i="1"/>
  <c r="A60" i="1"/>
  <c r="BA220" i="1"/>
  <c r="AT39" i="1"/>
  <c r="AV39" i="1" s="1"/>
  <c r="BE38" i="1"/>
  <c r="BB221" i="1"/>
  <c r="BH38" i="1"/>
  <c r="AB74" i="1"/>
  <c r="BC219" i="1"/>
  <c r="BD219" i="1" s="1"/>
  <c r="AZ39" i="1"/>
  <c r="BD37" i="1"/>
  <c r="BB33" i="1"/>
  <c r="AY222" i="1"/>
  <c r="AZ222" i="1" s="1"/>
  <c r="AX223" i="1"/>
  <c r="BB34" i="1" l="1"/>
  <c r="AB75" i="1"/>
  <c r="BD38" i="1"/>
  <c r="AZ40" i="1"/>
  <c r="AX224" i="1"/>
  <c r="AY223" i="1"/>
  <c r="AZ223" i="1" s="1"/>
  <c r="AX35" i="1"/>
  <c r="AW35" i="1"/>
  <c r="BA221" i="1"/>
  <c r="BE39" i="1"/>
  <c r="BB222" i="1"/>
  <c r="AT40" i="1"/>
  <c r="BH39" i="1"/>
  <c r="BC220" i="1"/>
  <c r="BD220" i="1" s="1"/>
  <c r="A61" i="1"/>
  <c r="BB35" i="1" l="1"/>
  <c r="AY224" i="1"/>
  <c r="AZ224" i="1" s="1"/>
  <c r="AX225" i="1"/>
  <c r="BD39" i="1"/>
  <c r="AZ41" i="1"/>
  <c r="AV40" i="1"/>
  <c r="A62" i="1"/>
  <c r="BC221" i="1"/>
  <c r="BD221" i="1" s="1"/>
  <c r="AU35" i="1"/>
  <c r="AB76" i="1"/>
  <c r="BE40" i="1"/>
  <c r="BB223" i="1"/>
  <c r="BA222" i="1"/>
  <c r="BH40" i="1"/>
  <c r="AT41" i="1"/>
  <c r="BC222" i="1" l="1"/>
  <c r="BD222" i="1" s="1"/>
  <c r="AB77" i="1"/>
  <c r="AX226" i="1"/>
  <c r="AY225" i="1"/>
  <c r="AZ225" i="1" s="1"/>
  <c r="AZ42" i="1"/>
  <c r="BD40" i="1"/>
  <c r="BH41" i="1"/>
  <c r="BB224" i="1"/>
  <c r="BA223" i="1"/>
  <c r="AT42" i="1"/>
  <c r="AV42" i="1" s="1"/>
  <c r="BE41" i="1"/>
  <c r="A63" i="1"/>
  <c r="AW36" i="1"/>
  <c r="AX36" i="1"/>
  <c r="AU36" i="1" s="1"/>
  <c r="AV41" i="1"/>
  <c r="AW37" i="1" l="1"/>
  <c r="AX37" i="1"/>
  <c r="BB36" i="1"/>
  <c r="E63" i="1"/>
  <c r="A64" i="1"/>
  <c r="AB78" i="1"/>
  <c r="BC223" i="1"/>
  <c r="BD223" i="1" s="1"/>
  <c r="BB225" i="1"/>
  <c r="BH42" i="1"/>
  <c r="BA224" i="1"/>
  <c r="AT43" i="1"/>
  <c r="AV43" i="1" s="1"/>
  <c r="BE42" i="1"/>
  <c r="AZ43" i="1"/>
  <c r="BD41" i="1"/>
  <c r="AX227" i="1"/>
  <c r="AY226" i="1"/>
  <c r="AZ226" i="1" s="1"/>
  <c r="BB37" i="1" l="1"/>
  <c r="AX228" i="1"/>
  <c r="AY227" i="1"/>
  <c r="AZ227" i="1" s="1"/>
  <c r="AB79" i="1"/>
  <c r="A65" i="1"/>
  <c r="AU37" i="1"/>
  <c r="BA225" i="1"/>
  <c r="BH43" i="1"/>
  <c r="BE43" i="1"/>
  <c r="AT44" i="1"/>
  <c r="AV44" i="1" s="1"/>
  <c r="BB226" i="1"/>
  <c r="BD42" i="1"/>
  <c r="AZ44" i="1"/>
  <c r="BC224" i="1"/>
  <c r="BD224" i="1" s="1"/>
  <c r="BC225" i="1" l="1"/>
  <c r="BD225" i="1" s="1"/>
  <c r="AB80" i="1"/>
  <c r="BB227" i="1"/>
  <c r="BH44" i="1"/>
  <c r="BA226" i="1"/>
  <c r="AT45" i="1"/>
  <c r="BE44" i="1"/>
  <c r="BD43" i="1"/>
  <c r="AZ45" i="1"/>
  <c r="AX38" i="1"/>
  <c r="AU38" i="1" s="1"/>
  <c r="AW38" i="1"/>
  <c r="A66" i="1"/>
  <c r="AX229" i="1"/>
  <c r="AY228" i="1"/>
  <c r="AZ228" i="1" s="1"/>
  <c r="BB38" i="1" l="1"/>
  <c r="AW39" i="1"/>
  <c r="AX39" i="1"/>
  <c r="AZ46" i="1"/>
  <c r="BD44" i="1"/>
  <c r="BC226" i="1"/>
  <c r="BD226" i="1" s="1"/>
  <c r="AT46" i="1"/>
  <c r="BH45" i="1"/>
  <c r="BB228" i="1"/>
  <c r="BA227" i="1"/>
  <c r="BE45" i="1"/>
  <c r="AB81" i="1"/>
  <c r="AY229" i="1"/>
  <c r="AZ229" i="1" s="1"/>
  <c r="AX230" i="1"/>
  <c r="AV45" i="1"/>
  <c r="A67" i="1"/>
  <c r="BB39" i="1" l="1"/>
  <c r="AX231" i="1"/>
  <c r="AY230" i="1"/>
  <c r="AZ230" i="1" s="1"/>
  <c r="AB82" i="1"/>
  <c r="AZ47" i="1"/>
  <c r="BD45" i="1"/>
  <c r="BB229" i="1"/>
  <c r="BA228" i="1"/>
  <c r="BH46" i="1"/>
  <c r="BE46" i="1"/>
  <c r="AT47" i="1"/>
  <c r="AV47" i="1" s="1"/>
  <c r="BC227" i="1"/>
  <c r="BD227" i="1" s="1"/>
  <c r="AV46" i="1"/>
  <c r="AU39" i="1"/>
  <c r="A68" i="1"/>
  <c r="A69" i="1" l="1"/>
  <c r="AX40" i="1"/>
  <c r="AU40" i="1" s="1"/>
  <c r="AW40" i="1"/>
  <c r="AZ48" i="1"/>
  <c r="BD46" i="1"/>
  <c r="AB83" i="1"/>
  <c r="BC228" i="1"/>
  <c r="BD228" i="1" s="1"/>
  <c r="BA229" i="1"/>
  <c r="BE47" i="1"/>
  <c r="BH47" i="1"/>
  <c r="BB230" i="1"/>
  <c r="AT48" i="1"/>
  <c r="AV48" i="1" s="1"/>
  <c r="AX232" i="1"/>
  <c r="AY231" i="1"/>
  <c r="AZ231" i="1" s="1"/>
  <c r="BB40" i="1" l="1"/>
  <c r="AX233" i="1"/>
  <c r="AY232" i="1"/>
  <c r="AZ232" i="1" s="1"/>
  <c r="AB84" i="1"/>
  <c r="AX41" i="1"/>
  <c r="AU41" i="1" s="1"/>
  <c r="AW41" i="1"/>
  <c r="A70" i="1"/>
  <c r="AZ49" i="1"/>
  <c r="BD47" i="1"/>
  <c r="BB231" i="1"/>
  <c r="AT49" i="1"/>
  <c r="AV49" i="1" s="1"/>
  <c r="BA230" i="1"/>
  <c r="BE48" i="1"/>
  <c r="BH48" i="1"/>
  <c r="BC229" i="1"/>
  <c r="BD229" i="1" s="1"/>
  <c r="AX42" i="1" l="1"/>
  <c r="AU42" i="1" s="1"/>
  <c r="AW42" i="1"/>
  <c r="BB42" i="1" s="1"/>
  <c r="AZ50" i="1"/>
  <c r="BD48" i="1"/>
  <c r="A71" i="1"/>
  <c r="BH49" i="1"/>
  <c r="BA231" i="1"/>
  <c r="BB232" i="1"/>
  <c r="AT50" i="1"/>
  <c r="BE49" i="1"/>
  <c r="BC230" i="1"/>
  <c r="BD230" i="1" s="1"/>
  <c r="BB41" i="1"/>
  <c r="AB85" i="1"/>
  <c r="AY233" i="1"/>
  <c r="AZ233" i="1" s="1"/>
  <c r="AX234" i="1"/>
  <c r="BA41" i="1" l="1"/>
  <c r="BD49" i="1"/>
  <c r="AZ51" i="1"/>
  <c r="A72" i="1"/>
  <c r="AB86" i="1"/>
  <c r="BC231" i="1"/>
  <c r="BD231" i="1" s="1"/>
  <c r="AX235" i="1"/>
  <c r="AY234" i="1"/>
  <c r="AZ234" i="1" s="1"/>
  <c r="AV50" i="1"/>
  <c r="AX43" i="1"/>
  <c r="AU43" i="1" s="1"/>
  <c r="AW43" i="1"/>
  <c r="BH50" i="1"/>
  <c r="BA232" i="1"/>
  <c r="BB233" i="1"/>
  <c r="AT51" i="1"/>
  <c r="BE50" i="1"/>
  <c r="BA42" i="1"/>
  <c r="BA32" i="1"/>
  <c r="BA33" i="1"/>
  <c r="BA34" i="1"/>
  <c r="BA39" i="1"/>
  <c r="BA37" i="1"/>
  <c r="BA40" i="1"/>
  <c r="BA35" i="1"/>
  <c r="BA38" i="1"/>
  <c r="BA36" i="1"/>
  <c r="AW44" i="1" l="1"/>
  <c r="AX44" i="1"/>
  <c r="AU44" i="1" s="1"/>
  <c r="BE51" i="1"/>
  <c r="BA233" i="1"/>
  <c r="BH51" i="1"/>
  <c r="BB234" i="1"/>
  <c r="AT52" i="1"/>
  <c r="AV52" i="1" s="1"/>
  <c r="BD50" i="1"/>
  <c r="AZ52" i="1"/>
  <c r="AX236" i="1"/>
  <c r="AY235" i="1"/>
  <c r="AZ235" i="1" s="1"/>
  <c r="BC232" i="1"/>
  <c r="BD232" i="1" s="1"/>
  <c r="BB43" i="1"/>
  <c r="AB87" i="1"/>
  <c r="AV51" i="1"/>
  <c r="A73" i="1"/>
  <c r="BH52" i="1" l="1"/>
  <c r="BB235" i="1"/>
  <c r="BA234" i="1"/>
  <c r="AT53" i="1"/>
  <c r="AV53" i="1" s="1"/>
  <c r="BE52" i="1"/>
  <c r="BC233" i="1"/>
  <c r="BD233" i="1" s="1"/>
  <c r="A74" i="1"/>
  <c r="AX237" i="1"/>
  <c r="AY236" i="1"/>
  <c r="AZ236" i="1" s="1"/>
  <c r="AX45" i="1"/>
  <c r="AU45" i="1" s="1"/>
  <c r="AW45" i="1"/>
  <c r="AB88" i="1"/>
  <c r="BD51" i="1"/>
  <c r="AZ53" i="1"/>
  <c r="BB44" i="1"/>
  <c r="AW46" i="1" l="1"/>
  <c r="AX46" i="1"/>
  <c r="AU46" i="1" s="1"/>
  <c r="BB236" i="1"/>
  <c r="BA235" i="1"/>
  <c r="BH53" i="1"/>
  <c r="BE53" i="1"/>
  <c r="AT54" i="1"/>
  <c r="AV54" i="1" s="1"/>
  <c r="AY237" i="1"/>
  <c r="AZ237" i="1" s="1"/>
  <c r="AX238" i="1"/>
  <c r="A75" i="1"/>
  <c r="BC234" i="1"/>
  <c r="BD234" i="1" s="1"/>
  <c r="AB89" i="1"/>
  <c r="BB45" i="1"/>
  <c r="BD52" i="1"/>
  <c r="AZ54" i="1"/>
  <c r="BB46" i="1" l="1"/>
  <c r="AX47" i="1"/>
  <c r="AU47" i="1" s="1"/>
  <c r="AW47" i="1"/>
  <c r="BB47" i="1" s="1"/>
  <c r="AX239" i="1"/>
  <c r="AY238" i="1"/>
  <c r="AZ238" i="1" s="1"/>
  <c r="BC235" i="1"/>
  <c r="BD235" i="1" s="1"/>
  <c r="BA236" i="1"/>
  <c r="BB237" i="1"/>
  <c r="BH54" i="1"/>
  <c r="AT55" i="1"/>
  <c r="AV55" i="1" s="1"/>
  <c r="BE54" i="1"/>
  <c r="AB90" i="1"/>
  <c r="A76" i="1"/>
  <c r="BD53" i="1"/>
  <c r="AZ55" i="1"/>
  <c r="AX48" i="1" l="1"/>
  <c r="AU48" i="1" s="1"/>
  <c r="AW48" i="1"/>
  <c r="AB91" i="1"/>
  <c r="AY239" i="1"/>
  <c r="AZ239" i="1" s="1"/>
  <c r="AX240" i="1"/>
  <c r="BD54" i="1"/>
  <c r="AZ56" i="1"/>
  <c r="A77" i="1"/>
  <c r="BC236" i="1"/>
  <c r="BD236" i="1" s="1"/>
  <c r="BA237" i="1"/>
  <c r="BB238" i="1"/>
  <c r="AT56" i="1"/>
  <c r="BE55" i="1"/>
  <c r="BH55" i="1"/>
  <c r="BB48" i="1" l="1"/>
  <c r="AW49" i="1"/>
  <c r="AX49" i="1"/>
  <c r="BD55" i="1"/>
  <c r="AZ57" i="1"/>
  <c r="A78" i="1"/>
  <c r="AV56" i="1"/>
  <c r="AY240" i="1"/>
  <c r="AZ240" i="1" s="1"/>
  <c r="AX241" i="1"/>
  <c r="BC237" i="1"/>
  <c r="BD237" i="1" s="1"/>
  <c r="BA238" i="1"/>
  <c r="AT57" i="1"/>
  <c r="BE56" i="1"/>
  <c r="BH56" i="1"/>
  <c r="BB239" i="1"/>
  <c r="AB92" i="1"/>
  <c r="AB93" i="1" l="1"/>
  <c r="BB240" i="1"/>
  <c r="BA239" i="1"/>
  <c r="AT58" i="1"/>
  <c r="AV58" i="1" s="1"/>
  <c r="BE57" i="1"/>
  <c r="BH57" i="1"/>
  <c r="AZ58" i="1"/>
  <c r="BD56" i="1"/>
  <c r="A79" i="1"/>
  <c r="AV57" i="1"/>
  <c r="AU49" i="1"/>
  <c r="BC238" i="1"/>
  <c r="BD238" i="1" s="1"/>
  <c r="BB49" i="1"/>
  <c r="AY241" i="1"/>
  <c r="AZ241" i="1" s="1"/>
  <c r="AX242" i="1"/>
  <c r="AX243" i="1" l="1"/>
  <c r="AY242" i="1"/>
  <c r="AZ242" i="1" s="1"/>
  <c r="AW50" i="1"/>
  <c r="AX50" i="1"/>
  <c r="AU50" i="1" s="1"/>
  <c r="BC239" i="1"/>
  <c r="BD239" i="1" s="1"/>
  <c r="BH58" i="1"/>
  <c r="BB241" i="1"/>
  <c r="BA240" i="1"/>
  <c r="AT59" i="1"/>
  <c r="AV59" i="1" s="1"/>
  <c r="BE58" i="1"/>
  <c r="A80" i="1"/>
  <c r="BD57" i="1"/>
  <c r="AZ59" i="1"/>
  <c r="AB94" i="1"/>
  <c r="BB50" i="1" l="1"/>
  <c r="BC240" i="1"/>
  <c r="BD240" i="1" s="1"/>
  <c r="BB242" i="1"/>
  <c r="BA241" i="1"/>
  <c r="AT60" i="1"/>
  <c r="AV60" i="1" s="1"/>
  <c r="BE59" i="1"/>
  <c r="BH59" i="1"/>
  <c r="BD58" i="1"/>
  <c r="AZ60" i="1"/>
  <c r="AW51" i="1"/>
  <c r="AX51" i="1"/>
  <c r="AX244" i="1"/>
  <c r="AY243" i="1"/>
  <c r="AZ243" i="1" s="1"/>
  <c r="A81" i="1"/>
  <c r="AB95" i="1"/>
  <c r="BB51" i="1" l="1"/>
  <c r="BA242" i="1"/>
  <c r="AT61" i="1"/>
  <c r="AV61" i="1" s="1"/>
  <c r="BE60" i="1"/>
  <c r="BH60" i="1"/>
  <c r="BB243" i="1"/>
  <c r="BC241" i="1"/>
  <c r="BD241" i="1" s="1"/>
  <c r="AB96" i="1"/>
  <c r="AY244" i="1"/>
  <c r="AZ244" i="1" s="1"/>
  <c r="AX245" i="1"/>
  <c r="BD59" i="1"/>
  <c r="AZ61" i="1"/>
  <c r="A82" i="1"/>
  <c r="AU51" i="1"/>
  <c r="A83" i="1" l="1"/>
  <c r="BA243" i="1"/>
  <c r="AT62" i="1"/>
  <c r="AV62" i="1" s="1"/>
  <c r="BE61" i="1"/>
  <c r="BH61" i="1"/>
  <c r="BB244" i="1"/>
  <c r="AB97" i="1"/>
  <c r="AX52" i="1"/>
  <c r="AW52" i="1"/>
  <c r="BC242" i="1"/>
  <c r="BD242" i="1" s="1"/>
  <c r="BD60" i="1"/>
  <c r="AZ62" i="1"/>
  <c r="AX246" i="1"/>
  <c r="AY245" i="1"/>
  <c r="AZ245" i="1" s="1"/>
  <c r="BC243" i="1" l="1"/>
  <c r="BD243" i="1" s="1"/>
  <c r="BH62" i="1"/>
  <c r="BB245" i="1"/>
  <c r="BA244" i="1"/>
  <c r="AT63" i="1"/>
  <c r="AV63" i="1" s="1"/>
  <c r="BE62" i="1"/>
  <c r="AX247" i="1"/>
  <c r="AY246" i="1"/>
  <c r="AZ246" i="1" s="1"/>
  <c r="BB52" i="1"/>
  <c r="AB98" i="1"/>
  <c r="AU52" i="1"/>
  <c r="AZ63" i="1"/>
  <c r="BD61" i="1"/>
  <c r="A84" i="1"/>
  <c r="AZ64" i="1" l="1"/>
  <c r="BD62" i="1"/>
  <c r="BB246" i="1"/>
  <c r="BA245" i="1"/>
  <c r="AT64" i="1"/>
  <c r="AV64" i="1" s="1"/>
  <c r="BE63" i="1"/>
  <c r="BH63" i="1"/>
  <c r="AX248" i="1"/>
  <c r="AY247" i="1"/>
  <c r="AZ247" i="1" s="1"/>
  <c r="A85" i="1"/>
  <c r="AW53" i="1"/>
  <c r="AX53" i="1"/>
  <c r="AB99" i="1"/>
  <c r="BC244" i="1"/>
  <c r="BD244" i="1" s="1"/>
  <c r="AY248" i="1" l="1"/>
  <c r="AZ248" i="1" s="1"/>
  <c r="AX249" i="1"/>
  <c r="BB53" i="1"/>
  <c r="AU53" i="1"/>
  <c r="A86" i="1"/>
  <c r="BC245" i="1"/>
  <c r="BD245" i="1" s="1"/>
  <c r="AB100" i="1"/>
  <c r="BA246" i="1"/>
  <c r="AT65" i="1"/>
  <c r="AV65" i="1" s="1"/>
  <c r="BE64" i="1"/>
  <c r="BH64" i="1"/>
  <c r="BB247" i="1"/>
  <c r="BD63" i="1"/>
  <c r="AZ65" i="1"/>
  <c r="A87" i="1" l="1"/>
  <c r="BD64" i="1"/>
  <c r="AZ66" i="1"/>
  <c r="AX54" i="1"/>
  <c r="AW54" i="1"/>
  <c r="BB54" i="1" s="1"/>
  <c r="BC246" i="1"/>
  <c r="BD246" i="1" s="1"/>
  <c r="AX250" i="1"/>
  <c r="AY249" i="1"/>
  <c r="AZ249" i="1" s="1"/>
  <c r="AB101" i="1"/>
  <c r="BE65" i="1"/>
  <c r="BB248" i="1"/>
  <c r="BH65" i="1"/>
  <c r="BA247" i="1"/>
  <c r="AT66" i="1"/>
  <c r="AV66" i="1" s="1"/>
  <c r="BA248" i="1" l="1"/>
  <c r="AT67" i="1"/>
  <c r="AV67" i="1" s="1"/>
  <c r="BE66" i="1"/>
  <c r="BH66" i="1"/>
  <c r="BB249" i="1"/>
  <c r="AX251" i="1"/>
  <c r="AY250" i="1"/>
  <c r="AZ250" i="1" s="1"/>
  <c r="AB102" i="1"/>
  <c r="BA54" i="1"/>
  <c r="BA44" i="1"/>
  <c r="BA45" i="1"/>
  <c r="BA53" i="1"/>
  <c r="BA48" i="1"/>
  <c r="BA46" i="1"/>
  <c r="BA51" i="1"/>
  <c r="BA52" i="1"/>
  <c r="BA47" i="1"/>
  <c r="BA50" i="1"/>
  <c r="BA49" i="1"/>
  <c r="AZ67" i="1"/>
  <c r="BD65" i="1"/>
  <c r="BC247" i="1"/>
  <c r="BD247" i="1" s="1"/>
  <c r="AU54" i="1"/>
  <c r="A88" i="1"/>
  <c r="AZ68" i="1" l="1"/>
  <c r="BD66" i="1"/>
  <c r="AX252" i="1"/>
  <c r="AY251" i="1"/>
  <c r="AZ251" i="1" s="1"/>
  <c r="A89" i="1"/>
  <c r="AW55" i="1"/>
  <c r="AX55" i="1"/>
  <c r="AU55" i="1" s="1"/>
  <c r="BC248" i="1"/>
  <c r="BD248" i="1" s="1"/>
  <c r="AB103" i="1"/>
  <c r="BA249" i="1"/>
  <c r="AT68" i="1"/>
  <c r="BH67" i="1"/>
  <c r="BE67" i="1"/>
  <c r="BB250" i="1"/>
  <c r="AX56" i="1" l="1"/>
  <c r="AU56" i="1" s="1"/>
  <c r="AW56" i="1"/>
  <c r="BB56" i="1" s="1"/>
  <c r="BC249" i="1"/>
  <c r="BD249" i="1" s="1"/>
  <c r="BB55" i="1"/>
  <c r="AB104" i="1"/>
  <c r="AY252" i="1"/>
  <c r="AZ252" i="1" s="1"/>
  <c r="AX253" i="1"/>
  <c r="A90" i="1"/>
  <c r="AZ69" i="1"/>
  <c r="BD67" i="1"/>
  <c r="AT69" i="1"/>
  <c r="BE68" i="1"/>
  <c r="BB251" i="1"/>
  <c r="BH68" i="1"/>
  <c r="BA250" i="1"/>
  <c r="AV68" i="1"/>
  <c r="AW57" i="1" l="1"/>
  <c r="AX57" i="1"/>
  <c r="AU57" i="1" s="1"/>
  <c r="A91" i="1"/>
  <c r="AZ70" i="1"/>
  <c r="BD68" i="1"/>
  <c r="AT70" i="1"/>
  <c r="AV70" i="1" s="1"/>
  <c r="BE69" i="1"/>
  <c r="BB252" i="1"/>
  <c r="BH69" i="1"/>
  <c r="BA251" i="1"/>
  <c r="AB105" i="1"/>
  <c r="BC250" i="1"/>
  <c r="BD250" i="1" s="1"/>
  <c r="AV69" i="1"/>
  <c r="AY253" i="1"/>
  <c r="AZ253" i="1" s="1"/>
  <c r="AX254" i="1"/>
  <c r="AX58" i="1" l="1"/>
  <c r="AU58" i="1" s="1"/>
  <c r="AW58" i="1"/>
  <c r="AT71" i="1"/>
  <c r="BE70" i="1"/>
  <c r="BB253" i="1"/>
  <c r="BH70" i="1"/>
  <c r="BA252" i="1"/>
  <c r="BC251" i="1"/>
  <c r="BD251" i="1" s="1"/>
  <c r="A92" i="1"/>
  <c r="AB106" i="1"/>
  <c r="BB57" i="1"/>
  <c r="AX255" i="1"/>
  <c r="AY254" i="1"/>
  <c r="AZ254" i="1" s="1"/>
  <c r="AZ71" i="1"/>
  <c r="BD69" i="1"/>
  <c r="BB58" i="1" l="1"/>
  <c r="AW59" i="1"/>
  <c r="AX59" i="1"/>
  <c r="AU59" i="1" s="1"/>
  <c r="A93" i="1"/>
  <c r="BD70" i="1"/>
  <c r="AZ72" i="1"/>
  <c r="AV71" i="1"/>
  <c r="AX256" i="1"/>
  <c r="AY255" i="1"/>
  <c r="AZ255" i="1" s="1"/>
  <c r="BC252" i="1"/>
  <c r="BD252" i="1" s="1"/>
  <c r="AT72" i="1"/>
  <c r="AV72" i="1" s="1"/>
  <c r="BB254" i="1"/>
  <c r="BE71" i="1"/>
  <c r="BA253" i="1"/>
  <c r="BH71" i="1"/>
  <c r="AB107" i="1"/>
  <c r="BE72" i="1" l="1"/>
  <c r="BB255" i="1"/>
  <c r="BH72" i="1"/>
  <c r="BA254" i="1"/>
  <c r="AT73" i="1"/>
  <c r="AV73" i="1" s="1"/>
  <c r="BC253" i="1"/>
  <c r="BD253" i="1" s="1"/>
  <c r="AX60" i="1"/>
  <c r="AW60" i="1"/>
  <c r="BB60" i="1" s="1"/>
  <c r="AB108" i="1"/>
  <c r="AZ73" i="1"/>
  <c r="BD71" i="1"/>
  <c r="AX257" i="1"/>
  <c r="AY256" i="1"/>
  <c r="AZ256" i="1" s="1"/>
  <c r="BB59" i="1"/>
  <c r="A94" i="1"/>
  <c r="E93" i="1"/>
  <c r="BB256" i="1" l="1"/>
  <c r="BH73" i="1"/>
  <c r="BA255" i="1"/>
  <c r="AT74" i="1"/>
  <c r="AV74" i="1" s="1"/>
  <c r="BE73" i="1"/>
  <c r="AU60" i="1"/>
  <c r="A95" i="1"/>
  <c r="AY257" i="1"/>
  <c r="AZ257" i="1" s="1"/>
  <c r="AX258" i="1"/>
  <c r="AB109" i="1"/>
  <c r="AZ74" i="1"/>
  <c r="BD72" i="1"/>
  <c r="BC254" i="1"/>
  <c r="BD254" i="1" s="1"/>
  <c r="AB110" i="1" l="1"/>
  <c r="AY258" i="1"/>
  <c r="AZ258" i="1" s="1"/>
  <c r="AX259" i="1"/>
  <c r="BE74" i="1"/>
  <c r="BB257" i="1"/>
  <c r="BH74" i="1"/>
  <c r="BA256" i="1"/>
  <c r="AT75" i="1"/>
  <c r="AV75" i="1" s="1"/>
  <c r="A96" i="1"/>
  <c r="AX61" i="1"/>
  <c r="AU61" i="1" s="1"/>
  <c r="AW61" i="1"/>
  <c r="BD73" i="1"/>
  <c r="AZ75" i="1"/>
  <c r="BC255" i="1"/>
  <c r="BD255" i="1" s="1"/>
  <c r="AW62" i="1" l="1"/>
  <c r="AX62" i="1"/>
  <c r="AU62" i="1" s="1"/>
  <c r="BB61" i="1"/>
  <c r="AZ76" i="1"/>
  <c r="BD74" i="1"/>
  <c r="AY259" i="1"/>
  <c r="AZ259" i="1" s="1"/>
  <c r="AX260" i="1"/>
  <c r="AB111" i="1"/>
  <c r="A97" i="1"/>
  <c r="BA257" i="1"/>
  <c r="AT76" i="1"/>
  <c r="AV76" i="1" s="1"/>
  <c r="BE75" i="1"/>
  <c r="BB258" i="1"/>
  <c r="BH75" i="1"/>
  <c r="BC256" i="1"/>
  <c r="BD256" i="1" s="1"/>
  <c r="BB62" i="1" l="1"/>
  <c r="AW63" i="1"/>
  <c r="AX63" i="1"/>
  <c r="BC257" i="1"/>
  <c r="BD257" i="1" s="1"/>
  <c r="AY260" i="1"/>
  <c r="AZ260" i="1" s="1"/>
  <c r="AX261" i="1"/>
  <c r="BB259" i="1"/>
  <c r="BH76" i="1"/>
  <c r="BA258" i="1"/>
  <c r="AT77" i="1"/>
  <c r="AV77" i="1" s="1"/>
  <c r="BE76" i="1"/>
  <c r="AZ77" i="1"/>
  <c r="BD75" i="1"/>
  <c r="A98" i="1"/>
  <c r="AB112" i="1"/>
  <c r="AB113" i="1" l="1"/>
  <c r="AX262" i="1"/>
  <c r="AY261" i="1"/>
  <c r="AZ261" i="1" s="1"/>
  <c r="AT78" i="1"/>
  <c r="AV78" i="1" s="1"/>
  <c r="BE77" i="1"/>
  <c r="BB260" i="1"/>
  <c r="BH77" i="1"/>
  <c r="BA259" i="1"/>
  <c r="A99" i="1"/>
  <c r="BD76" i="1"/>
  <c r="AZ78" i="1"/>
  <c r="BC258" i="1"/>
  <c r="BD258" i="1" s="1"/>
  <c r="AU63" i="1"/>
  <c r="BB63" i="1"/>
  <c r="AX64" i="1" l="1"/>
  <c r="AU64" i="1" s="1"/>
  <c r="AW64" i="1"/>
  <c r="BB64" i="1" s="1"/>
  <c r="BA260" i="1"/>
  <c r="AT79" i="1"/>
  <c r="AV79" i="1" s="1"/>
  <c r="BE78" i="1"/>
  <c r="BH78" i="1"/>
  <c r="BB261" i="1"/>
  <c r="BC259" i="1"/>
  <c r="BD259" i="1" s="1"/>
  <c r="AX263" i="1"/>
  <c r="AY262" i="1"/>
  <c r="AZ262" i="1" s="1"/>
  <c r="A100" i="1"/>
  <c r="AZ79" i="1"/>
  <c r="BD77" i="1"/>
  <c r="AB114" i="1"/>
  <c r="AW65" i="1" l="1"/>
  <c r="AX65" i="1"/>
  <c r="AU65" i="1" s="1"/>
  <c r="A101" i="1"/>
  <c r="BH79" i="1"/>
  <c r="BB262" i="1"/>
  <c r="BE79" i="1"/>
  <c r="BA261" i="1"/>
  <c r="AT80" i="1"/>
  <c r="BD78" i="1"/>
  <c r="AZ80" i="1"/>
  <c r="AB115" i="1"/>
  <c r="AX264" i="1"/>
  <c r="AY263" i="1"/>
  <c r="AZ263" i="1" s="1"/>
  <c r="BC260" i="1"/>
  <c r="BD260" i="1" s="1"/>
  <c r="BB65" i="1" l="1"/>
  <c r="AX66" i="1"/>
  <c r="BA65" i="1" s="1"/>
  <c r="AW66" i="1"/>
  <c r="AB116" i="1"/>
  <c r="BA262" i="1"/>
  <c r="BH80" i="1"/>
  <c r="AT81" i="1"/>
  <c r="AV81" i="1" s="1"/>
  <c r="BB263" i="1"/>
  <c r="BE80" i="1"/>
  <c r="AZ81" i="1"/>
  <c r="BD79" i="1"/>
  <c r="BC261" i="1"/>
  <c r="BD261" i="1" s="1"/>
  <c r="AY264" i="1"/>
  <c r="AZ264" i="1" s="1"/>
  <c r="AX265" i="1"/>
  <c r="AV80" i="1"/>
  <c r="A102" i="1"/>
  <c r="BB66" i="1" l="1"/>
  <c r="A103" i="1"/>
  <c r="BD80" i="1"/>
  <c r="AZ82" i="1"/>
  <c r="AB117" i="1"/>
  <c r="BC262" i="1"/>
  <c r="BD262" i="1" s="1"/>
  <c r="BA66" i="1"/>
  <c r="BA56" i="1"/>
  <c r="BA59" i="1"/>
  <c r="BA58" i="1"/>
  <c r="BA57" i="1"/>
  <c r="BA61" i="1"/>
  <c r="BA64" i="1"/>
  <c r="BA63" i="1"/>
  <c r="BA60" i="1"/>
  <c r="BA62" i="1"/>
  <c r="AY265" i="1"/>
  <c r="AZ265" i="1" s="1"/>
  <c r="AX266" i="1"/>
  <c r="BB264" i="1"/>
  <c r="BH81" i="1"/>
  <c r="BA263" i="1"/>
  <c r="BE81" i="1"/>
  <c r="AT82" i="1"/>
  <c r="AU66" i="1"/>
  <c r="BE82" i="1" l="1"/>
  <c r="BH82" i="1"/>
  <c r="BB265" i="1"/>
  <c r="AT83" i="1"/>
  <c r="AV83" i="1" s="1"/>
  <c r="BA264" i="1"/>
  <c r="AB118" i="1"/>
  <c r="BD81" i="1"/>
  <c r="AZ83" i="1"/>
  <c r="BC263" i="1"/>
  <c r="BD263" i="1" s="1"/>
  <c r="AV82" i="1"/>
  <c r="AX67" i="1"/>
  <c r="AU67" i="1" s="1"/>
  <c r="AW67" i="1"/>
  <c r="AX267" i="1"/>
  <c r="AY266" i="1"/>
  <c r="AZ266" i="1" s="1"/>
  <c r="A104" i="1"/>
  <c r="BB67" i="1" l="1"/>
  <c r="BB266" i="1"/>
  <c r="BH83" i="1"/>
  <c r="BA265" i="1"/>
  <c r="AT84" i="1"/>
  <c r="AV84" i="1" s="1"/>
  <c r="BE83" i="1"/>
  <c r="AB119" i="1"/>
  <c r="BC264" i="1"/>
  <c r="BD264" i="1" s="1"/>
  <c r="AY267" i="1"/>
  <c r="AZ267" i="1" s="1"/>
  <c r="AX268" i="1"/>
  <c r="A105" i="1"/>
  <c r="AW68" i="1"/>
  <c r="AX68" i="1"/>
  <c r="AU68" i="1" s="1"/>
  <c r="BD82" i="1"/>
  <c r="AZ84" i="1"/>
  <c r="AW69" i="1" l="1"/>
  <c r="AX69" i="1"/>
  <c r="BB267" i="1"/>
  <c r="BH84" i="1"/>
  <c r="BA266" i="1"/>
  <c r="AT85" i="1"/>
  <c r="AV85" i="1" s="1"/>
  <c r="BE84" i="1"/>
  <c r="AB120" i="1"/>
  <c r="BB68" i="1"/>
  <c r="A106" i="1"/>
  <c r="AX269" i="1"/>
  <c r="AY268" i="1"/>
  <c r="AZ268" i="1" s="1"/>
  <c r="AZ85" i="1"/>
  <c r="BD83" i="1"/>
  <c r="BC265" i="1"/>
  <c r="BD265" i="1" s="1"/>
  <c r="BA267" i="1" l="1"/>
  <c r="BE85" i="1"/>
  <c r="AT86" i="1"/>
  <c r="AV86" i="1" s="1"/>
  <c r="BB268" i="1"/>
  <c r="BH85" i="1"/>
  <c r="BD84" i="1"/>
  <c r="AZ86" i="1"/>
  <c r="BC266" i="1"/>
  <c r="BD266" i="1" s="1"/>
  <c r="AX270" i="1"/>
  <c r="AY269" i="1"/>
  <c r="AZ269" i="1" s="1"/>
  <c r="AB121" i="1"/>
  <c r="BB69" i="1"/>
  <c r="A107" i="1"/>
  <c r="AU69" i="1"/>
  <c r="BA268" i="1" l="1"/>
  <c r="AT87" i="1"/>
  <c r="AV87" i="1" s="1"/>
  <c r="BE86" i="1"/>
  <c r="BH86" i="1"/>
  <c r="BB269" i="1"/>
  <c r="AX70" i="1"/>
  <c r="AU70" i="1" s="1"/>
  <c r="AW70" i="1"/>
  <c r="AY270" i="1"/>
  <c r="AZ270" i="1" s="1"/>
  <c r="AX271" i="1"/>
  <c r="A108" i="1"/>
  <c r="AB122" i="1"/>
  <c r="BC267" i="1"/>
  <c r="BD267" i="1" s="1"/>
  <c r="BD85" i="1"/>
  <c r="AZ87" i="1"/>
  <c r="BB70" i="1" l="1"/>
  <c r="AW71" i="1"/>
  <c r="AX71" i="1"/>
  <c r="AB123" i="1"/>
  <c r="A109" i="1"/>
  <c r="AX272" i="1"/>
  <c r="AY271" i="1"/>
  <c r="AZ271" i="1" s="1"/>
  <c r="AZ88" i="1"/>
  <c r="BD86" i="1"/>
  <c r="BA269" i="1"/>
  <c r="AT88" i="1"/>
  <c r="AV88" i="1" s="1"/>
  <c r="BE87" i="1"/>
  <c r="BB270" i="1"/>
  <c r="BH87" i="1"/>
  <c r="BC268" i="1"/>
  <c r="BD268" i="1" s="1"/>
  <c r="BB71" i="1" l="1"/>
  <c r="BC269" i="1"/>
  <c r="BD269" i="1" s="1"/>
  <c r="AB124" i="1"/>
  <c r="BB271" i="1"/>
  <c r="BA270" i="1"/>
  <c r="AT89" i="1"/>
  <c r="AV89" i="1" s="1"/>
  <c r="BE88" i="1"/>
  <c r="BH88" i="1"/>
  <c r="AX273" i="1"/>
  <c r="AY272" i="1"/>
  <c r="AZ272" i="1" s="1"/>
  <c r="A110" i="1"/>
  <c r="BD87" i="1"/>
  <c r="AZ89" i="1"/>
  <c r="AU71" i="1"/>
  <c r="BD88" i="1" l="1"/>
  <c r="AZ90" i="1"/>
  <c r="A111" i="1"/>
  <c r="AW72" i="1"/>
  <c r="AX72" i="1"/>
  <c r="AU72" i="1" s="1"/>
  <c r="BB272" i="1"/>
  <c r="BA271" i="1"/>
  <c r="AT90" i="1"/>
  <c r="AV90" i="1" s="1"/>
  <c r="BE89" i="1"/>
  <c r="BH89" i="1"/>
  <c r="AB125" i="1"/>
  <c r="AX274" i="1"/>
  <c r="AY273" i="1"/>
  <c r="AZ273" i="1" s="1"/>
  <c r="BC270" i="1"/>
  <c r="BD270" i="1" s="1"/>
  <c r="BB72" i="1" l="1"/>
  <c r="AW73" i="1"/>
  <c r="AX73" i="1"/>
  <c r="BC271" i="1"/>
  <c r="BD271" i="1" s="1"/>
  <c r="AB126" i="1"/>
  <c r="AZ91" i="1"/>
  <c r="BD89" i="1"/>
  <c r="A112" i="1"/>
  <c r="BB273" i="1"/>
  <c r="AT91" i="1"/>
  <c r="AV91" i="1" s="1"/>
  <c r="BE90" i="1"/>
  <c r="BH90" i="1"/>
  <c r="BA272" i="1"/>
  <c r="AX275" i="1"/>
  <c r="AY274" i="1"/>
  <c r="AZ274" i="1" s="1"/>
  <c r="BB73" i="1" l="1"/>
  <c r="AX276" i="1"/>
  <c r="AY275" i="1"/>
  <c r="AZ275" i="1" s="1"/>
  <c r="AB127" i="1"/>
  <c r="AZ92" i="1"/>
  <c r="BD90" i="1"/>
  <c r="A113" i="1"/>
  <c r="BC272" i="1"/>
  <c r="BD272" i="1" s="1"/>
  <c r="BB274" i="1"/>
  <c r="BH91" i="1"/>
  <c r="AT92" i="1"/>
  <c r="BA273" i="1"/>
  <c r="BE91" i="1"/>
  <c r="AU73" i="1"/>
  <c r="AX74" i="1" l="1"/>
  <c r="AU74" i="1" s="1"/>
  <c r="AW74" i="1"/>
  <c r="AB128" i="1"/>
  <c r="BD91" i="1"/>
  <c r="AZ93" i="1"/>
  <c r="BA274" i="1"/>
  <c r="AT93" i="1"/>
  <c r="AV93" i="1" s="1"/>
  <c r="BE92" i="1"/>
  <c r="BB275" i="1"/>
  <c r="BH92" i="1"/>
  <c r="BC273" i="1"/>
  <c r="BD273" i="1" s="1"/>
  <c r="A114" i="1"/>
  <c r="AV92" i="1"/>
  <c r="AX277" i="1"/>
  <c r="AY276" i="1"/>
  <c r="AZ276" i="1" s="1"/>
  <c r="BB74" i="1" l="1"/>
  <c r="AX278" i="1"/>
  <c r="AY277" i="1"/>
  <c r="AZ277" i="1" s="1"/>
  <c r="AZ94" i="1"/>
  <c r="BD92" i="1"/>
  <c r="AB129" i="1"/>
  <c r="AX75" i="1"/>
  <c r="AU75" i="1" s="1"/>
  <c r="AW75" i="1"/>
  <c r="BB75" i="1" s="1"/>
  <c r="A115" i="1"/>
  <c r="BC274" i="1"/>
  <c r="BD274" i="1" s="1"/>
  <c r="AT94" i="1"/>
  <c r="AV94" i="1" s="1"/>
  <c r="BB276" i="1"/>
  <c r="BE93" i="1"/>
  <c r="BA275" i="1"/>
  <c r="BH93" i="1"/>
  <c r="AX76" i="1" l="1"/>
  <c r="AU76" i="1" s="1"/>
  <c r="AW76" i="1"/>
  <c r="BB76" i="1" s="1"/>
  <c r="BC275" i="1"/>
  <c r="BD275" i="1" s="1"/>
  <c r="A116" i="1"/>
  <c r="AB130" i="1"/>
  <c r="BA276" i="1"/>
  <c r="AT95" i="1"/>
  <c r="AV95" i="1" s="1"/>
  <c r="BE94" i="1"/>
  <c r="BB277" i="1"/>
  <c r="BH94" i="1"/>
  <c r="AZ95" i="1"/>
  <c r="BD93" i="1"/>
  <c r="AY278" i="1"/>
  <c r="AZ278" i="1" s="1"/>
  <c r="AX279" i="1"/>
  <c r="AB131" i="1" l="1"/>
  <c r="BD94" i="1"/>
  <c r="AZ96" i="1"/>
  <c r="AX77" i="1"/>
  <c r="AU77" i="1" s="1"/>
  <c r="AW77" i="1"/>
  <c r="BE95" i="1"/>
  <c r="BB278" i="1"/>
  <c r="BH95" i="1"/>
  <c r="BA277" i="1"/>
  <c r="AT96" i="1"/>
  <c r="AV96" i="1" s="1"/>
  <c r="AX280" i="1"/>
  <c r="AY279" i="1"/>
  <c r="AZ279" i="1" s="1"/>
  <c r="BC276" i="1"/>
  <c r="BD276" i="1" s="1"/>
  <c r="A117" i="1"/>
  <c r="BB77" i="1" l="1"/>
  <c r="A118" i="1"/>
  <c r="BB279" i="1"/>
  <c r="BH96" i="1"/>
  <c r="BA278" i="1"/>
  <c r="AT97" i="1"/>
  <c r="AV97" i="1" s="1"/>
  <c r="BE96" i="1"/>
  <c r="AW78" i="1"/>
  <c r="AX78" i="1"/>
  <c r="BA75" i="1" s="1"/>
  <c r="AY280" i="1"/>
  <c r="AZ280" i="1" s="1"/>
  <c r="AX281" i="1"/>
  <c r="AB132" i="1"/>
  <c r="AZ97" i="1"/>
  <c r="BD95" i="1"/>
  <c r="BC277" i="1"/>
  <c r="BD277" i="1" s="1"/>
  <c r="BA77" i="1" l="1"/>
  <c r="BA70" i="1"/>
  <c r="AX282" i="1"/>
  <c r="AY281" i="1"/>
  <c r="AZ281" i="1" s="1"/>
  <c r="BB78" i="1"/>
  <c r="BA279" i="1"/>
  <c r="AT98" i="1"/>
  <c r="AV98" i="1" s="1"/>
  <c r="BE97" i="1"/>
  <c r="BH97" i="1"/>
  <c r="BB280" i="1"/>
  <c r="A119" i="1"/>
  <c r="AB133" i="1"/>
  <c r="BA78" i="1"/>
  <c r="BA68" i="1"/>
  <c r="BA69" i="1"/>
  <c r="BA71" i="1"/>
  <c r="BA76" i="1"/>
  <c r="BA74" i="1"/>
  <c r="BA72" i="1"/>
  <c r="BA73" i="1"/>
  <c r="AZ98" i="1"/>
  <c r="BD96" i="1"/>
  <c r="BC278" i="1"/>
  <c r="BD278" i="1" s="1"/>
  <c r="AU78" i="1"/>
  <c r="AX79" i="1" l="1"/>
  <c r="AU79" i="1" s="1"/>
  <c r="AW79" i="1"/>
  <c r="AB134" i="1"/>
  <c r="A120" i="1"/>
  <c r="AZ99" i="1"/>
  <c r="BD97" i="1"/>
  <c r="BA280" i="1"/>
  <c r="AT99" i="1"/>
  <c r="AV99" i="1" s="1"/>
  <c r="BE98" i="1"/>
  <c r="BH98" i="1"/>
  <c r="BB281" i="1"/>
  <c r="BC279" i="1"/>
  <c r="BD279" i="1" s="1"/>
  <c r="AX283" i="1"/>
  <c r="AY282" i="1"/>
  <c r="AZ282" i="1" s="1"/>
  <c r="BB79" i="1" l="1"/>
  <c r="BH99" i="1"/>
  <c r="L13" i="1"/>
  <c r="L17" i="1"/>
  <c r="L21" i="1"/>
  <c r="L25" i="1"/>
  <c r="L29" i="1"/>
  <c r="L33" i="1"/>
  <c r="BB282" i="1"/>
  <c r="BE99" i="1"/>
  <c r="L14" i="1"/>
  <c r="L18" i="1"/>
  <c r="L22" i="1"/>
  <c r="L26" i="1"/>
  <c r="L30" i="1"/>
  <c r="BA281" i="1"/>
  <c r="L10" i="1"/>
  <c r="N10" i="1" s="1"/>
  <c r="L12" i="1"/>
  <c r="L15" i="1"/>
  <c r="L19" i="1"/>
  <c r="L23" i="1"/>
  <c r="L27" i="1"/>
  <c r="L31" i="1"/>
  <c r="AT100" i="1"/>
  <c r="L20" i="1"/>
  <c r="L24" i="1"/>
  <c r="L11" i="1"/>
  <c r="L28" i="1"/>
  <c r="L16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AZ100" i="1"/>
  <c r="BD98" i="1"/>
  <c r="AB135" i="1"/>
  <c r="BC280" i="1"/>
  <c r="BD280" i="1" s="1"/>
  <c r="L121" i="1"/>
  <c r="A121" i="1"/>
  <c r="L120" i="1"/>
  <c r="AX80" i="1"/>
  <c r="AU80" i="1" s="1"/>
  <c r="AW80" i="1"/>
  <c r="AY283" i="1"/>
  <c r="AZ283" i="1" s="1"/>
  <c r="AX284" i="1"/>
  <c r="AV100" i="1" l="1"/>
  <c r="X120" i="1"/>
  <c r="Y120" i="1" s="1"/>
  <c r="BB80" i="1"/>
  <c r="AX285" i="1"/>
  <c r="AY284" i="1"/>
  <c r="AZ284" i="1" s="1"/>
  <c r="L122" i="1"/>
  <c r="A122" i="1"/>
  <c r="X121" i="1"/>
  <c r="M63" i="1"/>
  <c r="N63" i="1" s="1"/>
  <c r="BD99" i="1"/>
  <c r="X12" i="1"/>
  <c r="X16" i="1"/>
  <c r="X20" i="1"/>
  <c r="X24" i="1"/>
  <c r="X28" i="1"/>
  <c r="X32" i="1"/>
  <c r="X10" i="1"/>
  <c r="X13" i="1"/>
  <c r="X17" i="1"/>
  <c r="X21" i="1"/>
  <c r="X25" i="1"/>
  <c r="X29" i="1"/>
  <c r="AZ101" i="1"/>
  <c r="X14" i="1"/>
  <c r="X18" i="1"/>
  <c r="X22" i="1"/>
  <c r="X26" i="1"/>
  <c r="X30" i="1"/>
  <c r="X15" i="1"/>
  <c r="X31" i="1"/>
  <c r="X19" i="1"/>
  <c r="X23" i="1"/>
  <c r="X11" i="1"/>
  <c r="X27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BC281" i="1"/>
  <c r="BD281" i="1" s="1"/>
  <c r="BB283" i="1"/>
  <c r="BH100" i="1"/>
  <c r="BA282" i="1"/>
  <c r="AT101" i="1"/>
  <c r="BE100" i="1"/>
  <c r="AB136" i="1"/>
  <c r="M11" i="1"/>
  <c r="N11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M93" i="1"/>
  <c r="N93" i="1" s="1"/>
  <c r="M32" i="1"/>
  <c r="N32" i="1" s="1"/>
  <c r="AX81" i="1"/>
  <c r="AU81" i="1" s="1"/>
  <c r="AW81" i="1"/>
  <c r="R10" i="1"/>
  <c r="O10" i="1"/>
  <c r="AC10" i="1"/>
  <c r="AE10" i="1" s="1"/>
  <c r="Z120" i="1" l="1"/>
  <c r="AA120" i="1" s="1"/>
  <c r="AH120" i="1" s="1"/>
  <c r="M64" i="1"/>
  <c r="N64" i="1" s="1"/>
  <c r="AC64" i="1" s="1"/>
  <c r="AE64" i="1" s="1"/>
  <c r="M94" i="1"/>
  <c r="N94" i="1" s="1"/>
  <c r="AC94" i="1" s="1"/>
  <c r="AE94" i="1" s="1"/>
  <c r="AW82" i="1"/>
  <c r="AX82" i="1"/>
  <c r="V10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M12" i="1"/>
  <c r="M33" i="1"/>
  <c r="BD100" i="1"/>
  <c r="AZ102" i="1"/>
  <c r="BC282" i="1"/>
  <c r="BD282" i="1" s="1"/>
  <c r="Y118" i="1"/>
  <c r="Z118" i="1"/>
  <c r="AA118" i="1" s="1"/>
  <c r="AH118" i="1" s="1"/>
  <c r="Y114" i="1"/>
  <c r="Z114" i="1"/>
  <c r="AA114" i="1" s="1"/>
  <c r="AH114" i="1" s="1"/>
  <c r="Y110" i="1"/>
  <c r="Z110" i="1"/>
  <c r="AA110" i="1" s="1"/>
  <c r="AH110" i="1" s="1"/>
  <c r="Y106" i="1"/>
  <c r="Z106" i="1"/>
  <c r="AA106" i="1" s="1"/>
  <c r="AH106" i="1" s="1"/>
  <c r="Y102" i="1"/>
  <c r="Z102" i="1"/>
  <c r="AA102" i="1" s="1"/>
  <c r="AH102" i="1" s="1"/>
  <c r="Y98" i="1"/>
  <c r="Z98" i="1"/>
  <c r="AA98" i="1" s="1"/>
  <c r="AH98" i="1" s="1"/>
  <c r="Y94" i="1"/>
  <c r="Z94" i="1"/>
  <c r="AA94" i="1" s="1"/>
  <c r="AH94" i="1" s="1"/>
  <c r="Y90" i="1"/>
  <c r="Z90" i="1"/>
  <c r="AA90" i="1" s="1"/>
  <c r="AH90" i="1" s="1"/>
  <c r="Y86" i="1"/>
  <c r="Z86" i="1"/>
  <c r="AA86" i="1" s="1"/>
  <c r="AH86" i="1" s="1"/>
  <c r="Y82" i="1"/>
  <c r="Z82" i="1"/>
  <c r="AA82" i="1" s="1"/>
  <c r="AH82" i="1" s="1"/>
  <c r="Y78" i="1"/>
  <c r="Z78" i="1"/>
  <c r="AA78" i="1" s="1"/>
  <c r="AH78" i="1" s="1"/>
  <c r="Y74" i="1"/>
  <c r="Z74" i="1"/>
  <c r="AA74" i="1" s="1"/>
  <c r="AH74" i="1" s="1"/>
  <c r="Y70" i="1"/>
  <c r="Z70" i="1"/>
  <c r="AA70" i="1" s="1"/>
  <c r="AH70" i="1" s="1"/>
  <c r="Y66" i="1"/>
  <c r="Z66" i="1"/>
  <c r="AA66" i="1" s="1"/>
  <c r="AH66" i="1" s="1"/>
  <c r="Y62" i="1"/>
  <c r="Z62" i="1"/>
  <c r="J63" i="1"/>
  <c r="I63" i="1" s="1"/>
  <c r="D63" i="1"/>
  <c r="D64" i="1" s="1"/>
  <c r="Z58" i="1"/>
  <c r="AA58" i="1" s="1"/>
  <c r="AH58" i="1" s="1"/>
  <c r="Y58" i="1"/>
  <c r="Y54" i="1"/>
  <c r="Z54" i="1"/>
  <c r="AA54" i="1" s="1"/>
  <c r="AH54" i="1" s="1"/>
  <c r="Y50" i="1"/>
  <c r="Z50" i="1"/>
  <c r="AA50" i="1" s="1"/>
  <c r="AH50" i="1" s="1"/>
  <c r="Z46" i="1"/>
  <c r="AA46" i="1" s="1"/>
  <c r="AH46" i="1" s="1"/>
  <c r="Y46" i="1"/>
  <c r="Z42" i="1"/>
  <c r="AA42" i="1" s="1"/>
  <c r="AH42" i="1" s="1"/>
  <c r="Y42" i="1"/>
  <c r="Y38" i="1"/>
  <c r="Z38" i="1"/>
  <c r="AA38" i="1" s="1"/>
  <c r="AH38" i="1" s="1"/>
  <c r="Y34" i="1"/>
  <c r="Z34" i="1"/>
  <c r="AA34" i="1" s="1"/>
  <c r="AH34" i="1" s="1"/>
  <c r="Y23" i="1"/>
  <c r="Z23" i="1"/>
  <c r="AA23" i="1" s="1"/>
  <c r="AH23" i="1" s="1"/>
  <c r="Y15" i="1"/>
  <c r="Z15" i="1"/>
  <c r="AA15" i="1" s="1"/>
  <c r="AH15" i="1" s="1"/>
  <c r="Y18" i="1"/>
  <c r="Z18" i="1"/>
  <c r="AA18" i="1" s="1"/>
  <c r="AH18" i="1" s="1"/>
  <c r="Y25" i="1"/>
  <c r="Z25" i="1"/>
  <c r="AA25" i="1" s="1"/>
  <c r="AH25" i="1" s="1"/>
  <c r="J11" i="1"/>
  <c r="I11" i="1" s="1"/>
  <c r="D11" i="1"/>
  <c r="D12" i="1" s="1"/>
  <c r="D13" i="1" s="1"/>
  <c r="D14" i="1" s="1"/>
  <c r="Y10" i="1"/>
  <c r="Z10" i="1"/>
  <c r="AA10" i="1" s="1"/>
  <c r="AH10" i="1" s="1"/>
  <c r="Y24" i="1"/>
  <c r="Z24" i="1"/>
  <c r="AA24" i="1" s="1"/>
  <c r="AH24" i="1" s="1"/>
  <c r="AC11" i="1"/>
  <c r="AE11" i="1" s="1"/>
  <c r="H11" i="1"/>
  <c r="Z117" i="1"/>
  <c r="AA117" i="1" s="1"/>
  <c r="AH117" i="1" s="1"/>
  <c r="Y117" i="1"/>
  <c r="Y113" i="1"/>
  <c r="Z113" i="1"/>
  <c r="AA113" i="1" s="1"/>
  <c r="AH113" i="1" s="1"/>
  <c r="Y109" i="1"/>
  <c r="Z109" i="1"/>
  <c r="AA109" i="1" s="1"/>
  <c r="AH109" i="1" s="1"/>
  <c r="Y105" i="1"/>
  <c r="Z105" i="1"/>
  <c r="AA105" i="1" s="1"/>
  <c r="AH105" i="1" s="1"/>
  <c r="Z101" i="1"/>
  <c r="AA101" i="1" s="1"/>
  <c r="AH101" i="1" s="1"/>
  <c r="Y101" i="1"/>
  <c r="Y97" i="1"/>
  <c r="Z97" i="1"/>
  <c r="AA97" i="1" s="1"/>
  <c r="AH97" i="1" s="1"/>
  <c r="Y93" i="1"/>
  <c r="Z93" i="1"/>
  <c r="AA93" i="1" s="1"/>
  <c r="AH93" i="1" s="1"/>
  <c r="Y89" i="1"/>
  <c r="Z89" i="1"/>
  <c r="AA89" i="1" s="1"/>
  <c r="AH89" i="1" s="1"/>
  <c r="Y85" i="1"/>
  <c r="Z85" i="1"/>
  <c r="AA85" i="1" s="1"/>
  <c r="AH85" i="1" s="1"/>
  <c r="Y81" i="1"/>
  <c r="Z81" i="1"/>
  <c r="AA81" i="1" s="1"/>
  <c r="AH81" i="1" s="1"/>
  <c r="Y77" i="1"/>
  <c r="Z77" i="1"/>
  <c r="AA77" i="1" s="1"/>
  <c r="AH77" i="1" s="1"/>
  <c r="Y73" i="1"/>
  <c r="Z73" i="1"/>
  <c r="AA73" i="1" s="1"/>
  <c r="AH73" i="1" s="1"/>
  <c r="Y69" i="1"/>
  <c r="Z69" i="1"/>
  <c r="AA69" i="1" s="1"/>
  <c r="AH69" i="1" s="1"/>
  <c r="Y65" i="1"/>
  <c r="Z65" i="1"/>
  <c r="AA65" i="1" s="1"/>
  <c r="AH65" i="1" s="1"/>
  <c r="Y61" i="1"/>
  <c r="Z61" i="1"/>
  <c r="AA61" i="1" s="1"/>
  <c r="AH61" i="1" s="1"/>
  <c r="Y57" i="1"/>
  <c r="Z57" i="1"/>
  <c r="AA57" i="1" s="1"/>
  <c r="AH57" i="1" s="1"/>
  <c r="Y53" i="1"/>
  <c r="Z53" i="1"/>
  <c r="AA53" i="1" s="1"/>
  <c r="AH53" i="1" s="1"/>
  <c r="Y49" i="1"/>
  <c r="Z49" i="1"/>
  <c r="AA49" i="1" s="1"/>
  <c r="AH49" i="1" s="1"/>
  <c r="Y45" i="1"/>
  <c r="Z45" i="1"/>
  <c r="AA45" i="1" s="1"/>
  <c r="AH45" i="1" s="1"/>
  <c r="Y41" i="1"/>
  <c r="Z41" i="1"/>
  <c r="AA41" i="1" s="1"/>
  <c r="AH41" i="1" s="1"/>
  <c r="Y37" i="1"/>
  <c r="Z37" i="1"/>
  <c r="AA37" i="1" s="1"/>
  <c r="AH37" i="1" s="1"/>
  <c r="Y33" i="1"/>
  <c r="Z33" i="1"/>
  <c r="AA33" i="1" s="1"/>
  <c r="AH33" i="1" s="1"/>
  <c r="Z30" i="1"/>
  <c r="AA30" i="1" s="1"/>
  <c r="AH30" i="1" s="1"/>
  <c r="Y30" i="1"/>
  <c r="Y14" i="1"/>
  <c r="Z14" i="1"/>
  <c r="AA14" i="1" s="1"/>
  <c r="AH14" i="1" s="1"/>
  <c r="Y21" i="1"/>
  <c r="Z21" i="1"/>
  <c r="AA21" i="1" s="1"/>
  <c r="AH21" i="1" s="1"/>
  <c r="AV101" i="1"/>
  <c r="Y20" i="1"/>
  <c r="Z20" i="1"/>
  <c r="AA20" i="1" s="1"/>
  <c r="AH20" i="1" s="1"/>
  <c r="AC63" i="1"/>
  <c r="AE63" i="1" s="1"/>
  <c r="Y121" i="1"/>
  <c r="Z121" i="1"/>
  <c r="AA121" i="1" s="1"/>
  <c r="AH121" i="1" s="1"/>
  <c r="AC32" i="1"/>
  <c r="AE32" i="1" s="1"/>
  <c r="Y116" i="1"/>
  <c r="Z116" i="1"/>
  <c r="AA116" i="1" s="1"/>
  <c r="AH116" i="1" s="1"/>
  <c r="Y112" i="1"/>
  <c r="Z112" i="1"/>
  <c r="AA112" i="1" s="1"/>
  <c r="AH112" i="1" s="1"/>
  <c r="Z108" i="1"/>
  <c r="AA108" i="1" s="1"/>
  <c r="AH108" i="1" s="1"/>
  <c r="Y108" i="1"/>
  <c r="Y104" i="1"/>
  <c r="Z104" i="1"/>
  <c r="AA104" i="1" s="1"/>
  <c r="AH104" i="1" s="1"/>
  <c r="Y100" i="1"/>
  <c r="Z100" i="1"/>
  <c r="AA100" i="1" s="1"/>
  <c r="AH100" i="1" s="1"/>
  <c r="Y96" i="1"/>
  <c r="Z96" i="1"/>
  <c r="AA96" i="1" s="1"/>
  <c r="AH96" i="1" s="1"/>
  <c r="Z92" i="1"/>
  <c r="Y92" i="1"/>
  <c r="J93" i="1"/>
  <c r="I93" i="1" s="1"/>
  <c r="D93" i="1"/>
  <c r="Y88" i="1"/>
  <c r="Z88" i="1"/>
  <c r="AA88" i="1" s="1"/>
  <c r="AH88" i="1" s="1"/>
  <c r="Z84" i="1"/>
  <c r="AA84" i="1" s="1"/>
  <c r="AH84" i="1" s="1"/>
  <c r="Y84" i="1"/>
  <c r="Z80" i="1"/>
  <c r="AA80" i="1" s="1"/>
  <c r="AH80" i="1" s="1"/>
  <c r="Y80" i="1"/>
  <c r="Y76" i="1"/>
  <c r="Z76" i="1"/>
  <c r="AA76" i="1" s="1"/>
  <c r="AH76" i="1" s="1"/>
  <c r="Y72" i="1"/>
  <c r="Z72" i="1"/>
  <c r="AA72" i="1" s="1"/>
  <c r="AH72" i="1" s="1"/>
  <c r="Z68" i="1"/>
  <c r="AA68" i="1" s="1"/>
  <c r="AH68" i="1" s="1"/>
  <c r="Y68" i="1"/>
  <c r="Y64" i="1"/>
  <c r="Z64" i="1"/>
  <c r="AA64" i="1" s="1"/>
  <c r="AH64" i="1" s="1"/>
  <c r="Z60" i="1"/>
  <c r="AA60" i="1" s="1"/>
  <c r="AH60" i="1" s="1"/>
  <c r="Y60" i="1"/>
  <c r="Y56" i="1"/>
  <c r="Z56" i="1"/>
  <c r="AA56" i="1" s="1"/>
  <c r="AH56" i="1" s="1"/>
  <c r="Y52" i="1"/>
  <c r="Z52" i="1"/>
  <c r="AA52" i="1" s="1"/>
  <c r="AH52" i="1" s="1"/>
  <c r="Z48" i="1"/>
  <c r="AA48" i="1" s="1"/>
  <c r="AH48" i="1" s="1"/>
  <c r="Y48" i="1"/>
  <c r="Z44" i="1"/>
  <c r="AA44" i="1" s="1"/>
  <c r="AH44" i="1" s="1"/>
  <c r="Y44" i="1"/>
  <c r="Y40" i="1"/>
  <c r="Z40" i="1"/>
  <c r="AA40" i="1" s="1"/>
  <c r="AH40" i="1" s="1"/>
  <c r="Z36" i="1"/>
  <c r="AA36" i="1" s="1"/>
  <c r="AH36" i="1" s="1"/>
  <c r="Y36" i="1"/>
  <c r="Y27" i="1"/>
  <c r="Z27" i="1"/>
  <c r="AA27" i="1" s="1"/>
  <c r="AH27" i="1" s="1"/>
  <c r="Y19" i="1"/>
  <c r="Z19" i="1"/>
  <c r="AA19" i="1" s="1"/>
  <c r="AH19" i="1" s="1"/>
  <c r="Y26" i="1"/>
  <c r="Z26" i="1"/>
  <c r="AA26" i="1" s="1"/>
  <c r="AH26" i="1" s="1"/>
  <c r="Y17" i="1"/>
  <c r="Z17" i="1"/>
  <c r="AA17" i="1" s="1"/>
  <c r="AH17" i="1" s="1"/>
  <c r="Y32" i="1"/>
  <c r="Z32" i="1"/>
  <c r="AA32" i="1" s="1"/>
  <c r="AH32" i="1" s="1"/>
  <c r="Y16" i="1"/>
  <c r="Z16" i="1"/>
  <c r="AA16" i="1" s="1"/>
  <c r="AH16" i="1" s="1"/>
  <c r="BA283" i="1"/>
  <c r="BH101" i="1"/>
  <c r="AT102" i="1"/>
  <c r="BB284" i="1"/>
  <c r="BE101" i="1"/>
  <c r="BB81" i="1"/>
  <c r="AC93" i="1"/>
  <c r="AE93" i="1" s="1"/>
  <c r="AB137" i="1"/>
  <c r="Z119" i="1"/>
  <c r="AA119" i="1" s="1"/>
  <c r="AH119" i="1" s="1"/>
  <c r="Y119" i="1"/>
  <c r="Z115" i="1"/>
  <c r="AA115" i="1" s="1"/>
  <c r="AH115" i="1" s="1"/>
  <c r="Y115" i="1"/>
  <c r="Y111" i="1"/>
  <c r="Z111" i="1"/>
  <c r="AA111" i="1" s="1"/>
  <c r="AH111" i="1" s="1"/>
  <c r="Z107" i="1"/>
  <c r="AA107" i="1" s="1"/>
  <c r="AH107" i="1" s="1"/>
  <c r="Y107" i="1"/>
  <c r="Y103" i="1"/>
  <c r="Z103" i="1"/>
  <c r="AA103" i="1" s="1"/>
  <c r="AH103" i="1" s="1"/>
  <c r="Y99" i="1"/>
  <c r="Z99" i="1"/>
  <c r="AA99" i="1" s="1"/>
  <c r="AH99" i="1" s="1"/>
  <c r="Z95" i="1"/>
  <c r="AA95" i="1" s="1"/>
  <c r="AH95" i="1" s="1"/>
  <c r="Y95" i="1"/>
  <c r="Y91" i="1"/>
  <c r="Z91" i="1"/>
  <c r="AA91" i="1" s="1"/>
  <c r="AH91" i="1" s="1"/>
  <c r="Y87" i="1"/>
  <c r="Z87" i="1"/>
  <c r="AA87" i="1" s="1"/>
  <c r="AH87" i="1" s="1"/>
  <c r="Y83" i="1"/>
  <c r="Z83" i="1"/>
  <c r="AA83" i="1" s="1"/>
  <c r="AH83" i="1" s="1"/>
  <c r="Z79" i="1"/>
  <c r="AA79" i="1" s="1"/>
  <c r="AH79" i="1" s="1"/>
  <c r="Y79" i="1"/>
  <c r="Y75" i="1"/>
  <c r="Z75" i="1"/>
  <c r="AA75" i="1" s="1"/>
  <c r="AH75" i="1" s="1"/>
  <c r="Y71" i="1"/>
  <c r="Z71" i="1"/>
  <c r="AA71" i="1" s="1"/>
  <c r="AH71" i="1" s="1"/>
  <c r="Y67" i="1"/>
  <c r="Z67" i="1"/>
  <c r="AA67" i="1" s="1"/>
  <c r="AH67" i="1" s="1"/>
  <c r="Y63" i="1"/>
  <c r="Z63" i="1"/>
  <c r="AA63" i="1" s="1"/>
  <c r="AH63" i="1" s="1"/>
  <c r="Y59" i="1"/>
  <c r="Z59" i="1"/>
  <c r="AA59" i="1" s="1"/>
  <c r="AH59" i="1" s="1"/>
  <c r="Y55" i="1"/>
  <c r="Z55" i="1"/>
  <c r="AA55" i="1" s="1"/>
  <c r="AH55" i="1" s="1"/>
  <c r="Y51" i="1"/>
  <c r="Z51" i="1"/>
  <c r="AA51" i="1" s="1"/>
  <c r="AH51" i="1" s="1"/>
  <c r="Y47" i="1"/>
  <c r="Z47" i="1"/>
  <c r="AA47" i="1" s="1"/>
  <c r="AH47" i="1" s="1"/>
  <c r="Y43" i="1"/>
  <c r="Z43" i="1"/>
  <c r="AA43" i="1" s="1"/>
  <c r="AH43" i="1" s="1"/>
  <c r="Y39" i="1"/>
  <c r="Z39" i="1"/>
  <c r="AA39" i="1" s="1"/>
  <c r="AH39" i="1" s="1"/>
  <c r="Y35" i="1"/>
  <c r="Z35" i="1"/>
  <c r="AA35" i="1" s="1"/>
  <c r="AH35" i="1" s="1"/>
  <c r="Y11" i="1"/>
  <c r="Z11" i="1"/>
  <c r="AA11" i="1" s="1"/>
  <c r="AH11" i="1" s="1"/>
  <c r="Y31" i="1"/>
  <c r="Z31" i="1"/>
  <c r="D32" i="1"/>
  <c r="D33" i="1" s="1"/>
  <c r="J32" i="1"/>
  <c r="I32" i="1" s="1"/>
  <c r="Y22" i="1"/>
  <c r="Z22" i="1"/>
  <c r="AA22" i="1" s="1"/>
  <c r="AH22" i="1" s="1"/>
  <c r="Y29" i="1"/>
  <c r="Z29" i="1"/>
  <c r="AA29" i="1" s="1"/>
  <c r="AH29" i="1" s="1"/>
  <c r="Y13" i="1"/>
  <c r="Z13" i="1"/>
  <c r="AA13" i="1" s="1"/>
  <c r="AH13" i="1" s="1"/>
  <c r="Y28" i="1"/>
  <c r="Z28" i="1"/>
  <c r="AA28" i="1" s="1"/>
  <c r="AH28" i="1" s="1"/>
  <c r="Y12" i="1"/>
  <c r="Z12" i="1"/>
  <c r="AA12" i="1" s="1"/>
  <c r="AH12" i="1" s="1"/>
  <c r="A123" i="1"/>
  <c r="X122" i="1"/>
  <c r="L123" i="1"/>
  <c r="AX286" i="1"/>
  <c r="AY285" i="1"/>
  <c r="AZ285" i="1" s="1"/>
  <c r="M95" i="1" l="1"/>
  <c r="M96" i="1" s="1"/>
  <c r="M65" i="1"/>
  <c r="N65" i="1" s="1"/>
  <c r="AC65" i="1" s="1"/>
  <c r="AE65" i="1" s="1"/>
  <c r="J64" i="1"/>
  <c r="I64" i="1" s="1"/>
  <c r="J12" i="1"/>
  <c r="I12" i="1" s="1"/>
  <c r="U32" i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T63" i="1" s="1"/>
  <c r="AF63" i="1" s="1"/>
  <c r="D34" i="1"/>
  <c r="T14" i="1"/>
  <c r="D15" i="1"/>
  <c r="AT103" i="1"/>
  <c r="AV103" i="1" s="1"/>
  <c r="BE102" i="1"/>
  <c r="BB285" i="1"/>
  <c r="BH102" i="1"/>
  <c r="BA284" i="1"/>
  <c r="Z122" i="1"/>
  <c r="AA122" i="1" s="1"/>
  <c r="AH122" i="1" s="1"/>
  <c r="Y122" i="1"/>
  <c r="BD101" i="1"/>
  <c r="AZ103" i="1"/>
  <c r="D65" i="1"/>
  <c r="F93" i="1"/>
  <c r="J94" i="1"/>
  <c r="D94" i="1"/>
  <c r="G11" i="1"/>
  <c r="K11" i="1" s="1"/>
  <c r="T11" i="1"/>
  <c r="AF11" i="1" s="1"/>
  <c r="N33" i="1"/>
  <c r="M34" i="1"/>
  <c r="AY286" i="1"/>
  <c r="AZ286" i="1" s="1"/>
  <c r="AX287" i="1"/>
  <c r="A124" i="1"/>
  <c r="L124" i="1"/>
  <c r="X123" i="1"/>
  <c r="T13" i="1"/>
  <c r="AV102" i="1"/>
  <c r="N12" i="1"/>
  <c r="M13" i="1"/>
  <c r="F32" i="1"/>
  <c r="T32" i="1"/>
  <c r="AF32" i="1" s="1"/>
  <c r="T12" i="1"/>
  <c r="AB138" i="1"/>
  <c r="BC283" i="1"/>
  <c r="BD283" i="1" s="1"/>
  <c r="F63" i="1"/>
  <c r="T10" i="1"/>
  <c r="AF10" i="1" s="1"/>
  <c r="U10" i="1"/>
  <c r="W10" i="1" s="1"/>
  <c r="AG10" i="1" s="1"/>
  <c r="B10" i="1" s="1"/>
  <c r="C10" i="1" s="1"/>
  <c r="AU82" i="1"/>
  <c r="J33" i="1"/>
  <c r="BB82" i="1"/>
  <c r="N95" i="1" l="1"/>
  <c r="AC95" i="1" s="1"/>
  <c r="AE95" i="1" s="1"/>
  <c r="J65" i="1"/>
  <c r="I65" i="1" s="1"/>
  <c r="M66" i="1"/>
  <c r="N66" i="1" s="1"/>
  <c r="AC66" i="1" s="1"/>
  <c r="AE66" i="1" s="1"/>
  <c r="J13" i="1"/>
  <c r="I33" i="1"/>
  <c r="J34" i="1"/>
  <c r="AW83" i="1"/>
  <c r="AX83" i="1"/>
  <c r="AC12" i="1"/>
  <c r="AE12" i="1" s="1"/>
  <c r="AF12" i="1" s="1"/>
  <c r="H12" i="1"/>
  <c r="Y123" i="1"/>
  <c r="Z123" i="1"/>
  <c r="AA123" i="1" s="1"/>
  <c r="AH123" i="1" s="1"/>
  <c r="BH103" i="1"/>
  <c r="AT104" i="1"/>
  <c r="AV104" i="1" s="1"/>
  <c r="BB286" i="1"/>
  <c r="BE103" i="1"/>
  <c r="BA285" i="1"/>
  <c r="O11" i="1"/>
  <c r="I94" i="1"/>
  <c r="J95" i="1"/>
  <c r="T33" i="1"/>
  <c r="X124" i="1"/>
  <c r="L125" i="1"/>
  <c r="A125" i="1"/>
  <c r="N34" i="1"/>
  <c r="M35" i="1"/>
  <c r="R11" i="1"/>
  <c r="AZ104" i="1"/>
  <c r="BD102" i="1"/>
  <c r="AC33" i="1"/>
  <c r="AE33" i="1" s="1"/>
  <c r="T15" i="1"/>
  <c r="D16" i="1"/>
  <c r="T34" i="1"/>
  <c r="D35" i="1"/>
  <c r="U63" i="1"/>
  <c r="S64" i="1"/>
  <c r="AB139" i="1"/>
  <c r="N96" i="1"/>
  <c r="AC96" i="1" s="1"/>
  <c r="AE96" i="1" s="1"/>
  <c r="M97" i="1"/>
  <c r="N13" i="1"/>
  <c r="M14" i="1"/>
  <c r="AY287" i="1"/>
  <c r="AZ287" i="1" s="1"/>
  <c r="AX288" i="1"/>
  <c r="D95" i="1"/>
  <c r="D66" i="1"/>
  <c r="BC284" i="1"/>
  <c r="BD284" i="1" s="1"/>
  <c r="J66" i="1" l="1"/>
  <c r="J67" i="1" s="1"/>
  <c r="M67" i="1"/>
  <c r="M68" i="1" s="1"/>
  <c r="I13" i="1"/>
  <c r="J14" i="1"/>
  <c r="H13" i="1"/>
  <c r="AC13" i="1"/>
  <c r="AE13" i="1" s="1"/>
  <c r="AF13" i="1" s="1"/>
  <c r="N35" i="1"/>
  <c r="M36" i="1"/>
  <c r="I34" i="1"/>
  <c r="J35" i="1"/>
  <c r="AC34" i="1"/>
  <c r="AE34" i="1" s="1"/>
  <c r="AF34" i="1" s="1"/>
  <c r="L126" i="1"/>
  <c r="X125" i="1"/>
  <c r="A126" i="1"/>
  <c r="BC285" i="1"/>
  <c r="BD285" i="1" s="1"/>
  <c r="G12" i="1"/>
  <c r="K12" i="1" s="1"/>
  <c r="D67" i="1"/>
  <c r="D96" i="1"/>
  <c r="T35" i="1"/>
  <c r="D36" i="1"/>
  <c r="BB287" i="1"/>
  <c r="AT105" i="1"/>
  <c r="AV105" i="1" s="1"/>
  <c r="BA286" i="1"/>
  <c r="BH104" i="1"/>
  <c r="BE104" i="1"/>
  <c r="AF33" i="1"/>
  <c r="AZ105" i="1"/>
  <c r="BD103" i="1"/>
  <c r="BB83" i="1"/>
  <c r="AY288" i="1"/>
  <c r="AZ288" i="1" s="1"/>
  <c r="AX289" i="1"/>
  <c r="N97" i="1"/>
  <c r="AC97" i="1" s="1"/>
  <c r="AE97" i="1" s="1"/>
  <c r="M98" i="1"/>
  <c r="T16" i="1"/>
  <c r="D17" i="1"/>
  <c r="N14" i="1"/>
  <c r="M15" i="1"/>
  <c r="AB140" i="1"/>
  <c r="S65" i="1"/>
  <c r="T64" i="1"/>
  <c r="AF64" i="1" s="1"/>
  <c r="Y124" i="1"/>
  <c r="Z124" i="1"/>
  <c r="AA124" i="1" s="1"/>
  <c r="AH124" i="1" s="1"/>
  <c r="I95" i="1"/>
  <c r="J96" i="1"/>
  <c r="AU83" i="1"/>
  <c r="I66" i="1" l="1"/>
  <c r="N67" i="1"/>
  <c r="AC67" i="1" s="1"/>
  <c r="AE67" i="1" s="1"/>
  <c r="J15" i="1"/>
  <c r="I14" i="1"/>
  <c r="R12" i="1"/>
  <c r="AB141" i="1"/>
  <c r="BA287" i="1"/>
  <c r="AT106" i="1"/>
  <c r="AV106" i="1" s="1"/>
  <c r="BH105" i="1"/>
  <c r="BB288" i="1"/>
  <c r="BE105" i="1"/>
  <c r="BD104" i="1"/>
  <c r="AZ106" i="1"/>
  <c r="O12" i="1"/>
  <c r="D126" i="1"/>
  <c r="Y125" i="1"/>
  <c r="J126" i="1"/>
  <c r="I126" i="1" s="1"/>
  <c r="Z125" i="1"/>
  <c r="N36" i="1"/>
  <c r="M37" i="1"/>
  <c r="I96" i="1"/>
  <c r="J97" i="1"/>
  <c r="T17" i="1"/>
  <c r="D18" i="1"/>
  <c r="AX290" i="1"/>
  <c r="AY289" i="1"/>
  <c r="AZ289" i="1" s="1"/>
  <c r="N15" i="1"/>
  <c r="M16" i="1"/>
  <c r="N98" i="1"/>
  <c r="AC98" i="1" s="1"/>
  <c r="AE98" i="1" s="1"/>
  <c r="M99" i="1"/>
  <c r="BC286" i="1"/>
  <c r="BD286" i="1" s="1"/>
  <c r="M126" i="1"/>
  <c r="N126" i="1" s="1"/>
  <c r="I35" i="1"/>
  <c r="J36" i="1"/>
  <c r="I67" i="1"/>
  <c r="J68" i="1"/>
  <c r="AC35" i="1"/>
  <c r="AE35" i="1" s="1"/>
  <c r="AF35" i="1" s="1"/>
  <c r="AW84" i="1"/>
  <c r="AX84" i="1"/>
  <c r="S66" i="1"/>
  <c r="T65" i="1"/>
  <c r="AF65" i="1" s="1"/>
  <c r="AC14" i="1"/>
  <c r="AE14" i="1" s="1"/>
  <c r="AF14" i="1" s="1"/>
  <c r="H14" i="1"/>
  <c r="T36" i="1"/>
  <c r="D37" i="1"/>
  <c r="D97" i="1"/>
  <c r="D68" i="1"/>
  <c r="E126" i="1"/>
  <c r="X126" i="1"/>
  <c r="A127" i="1"/>
  <c r="L127" i="1"/>
  <c r="N68" i="1"/>
  <c r="AC68" i="1" s="1"/>
  <c r="AE68" i="1" s="1"/>
  <c r="M69" i="1"/>
  <c r="G13" i="1"/>
  <c r="K13" i="1" s="1"/>
  <c r="I15" i="1" l="1"/>
  <c r="J16" i="1"/>
  <c r="O13" i="1"/>
  <c r="R13" i="1"/>
  <c r="G14" i="1"/>
  <c r="O14" i="1" s="1"/>
  <c r="I36" i="1"/>
  <c r="J37" i="1"/>
  <c r="N69" i="1"/>
  <c r="AC69" i="1" s="1"/>
  <c r="AE69" i="1" s="1"/>
  <c r="M70" i="1"/>
  <c r="D127" i="1"/>
  <c r="Z126" i="1"/>
  <c r="AA126" i="1" s="1"/>
  <c r="AH126" i="1" s="1"/>
  <c r="Y126" i="1"/>
  <c r="J127" i="1"/>
  <c r="I127" i="1" s="1"/>
  <c r="BB84" i="1"/>
  <c r="N99" i="1"/>
  <c r="AC99" i="1" s="1"/>
  <c r="AE99" i="1" s="1"/>
  <c r="M100" i="1"/>
  <c r="AC15" i="1"/>
  <c r="AE15" i="1" s="1"/>
  <c r="AF15" i="1" s="1"/>
  <c r="H15" i="1"/>
  <c r="AX291" i="1"/>
  <c r="AY290" i="1"/>
  <c r="AZ290" i="1" s="1"/>
  <c r="AU84" i="1"/>
  <c r="I68" i="1"/>
  <c r="J69" i="1"/>
  <c r="N37" i="1"/>
  <c r="M38" i="1"/>
  <c r="AB142" i="1"/>
  <c r="M127" i="1"/>
  <c r="N127" i="1" s="1"/>
  <c r="D69" i="1"/>
  <c r="D98" i="1"/>
  <c r="T37" i="1"/>
  <c r="D38" i="1"/>
  <c r="S67" i="1"/>
  <c r="T66" i="1"/>
  <c r="AF66" i="1" s="1"/>
  <c r="AC126" i="1"/>
  <c r="AE126" i="1" s="1"/>
  <c r="AC36" i="1"/>
  <c r="AE36" i="1" s="1"/>
  <c r="AF36" i="1" s="1"/>
  <c r="AZ107" i="1"/>
  <c r="BD105" i="1"/>
  <c r="X127" i="1"/>
  <c r="L128" i="1"/>
  <c r="A128" i="1"/>
  <c r="N16" i="1"/>
  <c r="M17" i="1"/>
  <c r="BB289" i="1"/>
  <c r="AT107" i="1"/>
  <c r="BA288" i="1"/>
  <c r="BH106" i="1"/>
  <c r="BE106" i="1"/>
  <c r="T18" i="1"/>
  <c r="D19" i="1"/>
  <c r="I97" i="1"/>
  <c r="J98" i="1"/>
  <c r="F126" i="1"/>
  <c r="BC287" i="1"/>
  <c r="BD287" i="1" s="1"/>
  <c r="I16" i="1" l="1"/>
  <c r="J17" i="1"/>
  <c r="BC288" i="1"/>
  <c r="BD288" i="1" s="1"/>
  <c r="X128" i="1"/>
  <c r="L129" i="1"/>
  <c r="A129" i="1"/>
  <c r="BD106" i="1"/>
  <c r="AZ108" i="1"/>
  <c r="AC16" i="1"/>
  <c r="AE16" i="1" s="1"/>
  <c r="AF16" i="1" s="1"/>
  <c r="H16" i="1"/>
  <c r="D128" i="1"/>
  <c r="Z127" i="1"/>
  <c r="AA127" i="1" s="1"/>
  <c r="AH127" i="1" s="1"/>
  <c r="Y127" i="1"/>
  <c r="J128" i="1"/>
  <c r="I128" i="1" s="1"/>
  <c r="T38" i="1"/>
  <c r="D39" i="1"/>
  <c r="D70" i="1"/>
  <c r="N38" i="1"/>
  <c r="M39" i="1"/>
  <c r="G15" i="1"/>
  <c r="K15" i="1" s="1"/>
  <c r="N70" i="1"/>
  <c r="AC70" i="1" s="1"/>
  <c r="AE70" i="1" s="1"/>
  <c r="M71" i="1"/>
  <c r="AC127" i="1"/>
  <c r="AE127" i="1" s="1"/>
  <c r="AC37" i="1"/>
  <c r="AE37" i="1" s="1"/>
  <c r="AF37" i="1" s="1"/>
  <c r="I69" i="1"/>
  <c r="J70" i="1"/>
  <c r="T19" i="1"/>
  <c r="D20" i="1"/>
  <c r="BA289" i="1"/>
  <c r="AT108" i="1"/>
  <c r="BH107" i="1"/>
  <c r="BB290" i="1"/>
  <c r="BE107" i="1"/>
  <c r="N100" i="1"/>
  <c r="AC100" i="1" s="1"/>
  <c r="AE100" i="1" s="1"/>
  <c r="M101" i="1"/>
  <c r="I37" i="1"/>
  <c r="J38" i="1"/>
  <c r="K14" i="1"/>
  <c r="D99" i="1"/>
  <c r="I98" i="1"/>
  <c r="J99" i="1"/>
  <c r="N17" i="1"/>
  <c r="M18" i="1"/>
  <c r="M128" i="1"/>
  <c r="N128" i="1" s="1"/>
  <c r="AC128" i="1" s="1"/>
  <c r="AE128" i="1" s="1"/>
  <c r="AV107" i="1"/>
  <c r="S68" i="1"/>
  <c r="T67" i="1"/>
  <c r="AF67" i="1" s="1"/>
  <c r="AB143" i="1"/>
  <c r="AW85" i="1"/>
  <c r="AX85" i="1"/>
  <c r="AX292" i="1"/>
  <c r="AY291" i="1"/>
  <c r="AZ291" i="1" s="1"/>
  <c r="R14" i="1"/>
  <c r="I17" i="1" l="1"/>
  <c r="J18" i="1"/>
  <c r="AC17" i="1"/>
  <c r="AE17" i="1" s="1"/>
  <c r="AF17" i="1" s="1"/>
  <c r="H17" i="1"/>
  <c r="N39" i="1"/>
  <c r="M40" i="1"/>
  <c r="X129" i="1"/>
  <c r="A130" i="1"/>
  <c r="L130" i="1"/>
  <c r="BA290" i="1"/>
  <c r="AT109" i="1"/>
  <c r="AV109" i="1" s="1"/>
  <c r="BH108" i="1"/>
  <c r="BB291" i="1"/>
  <c r="BE108" i="1"/>
  <c r="BB85" i="1"/>
  <c r="AB144" i="1"/>
  <c r="D100" i="1"/>
  <c r="I38" i="1"/>
  <c r="J39" i="1"/>
  <c r="AZ109" i="1"/>
  <c r="BD107" i="1"/>
  <c r="T20" i="1"/>
  <c r="D21" i="1"/>
  <c r="AC38" i="1"/>
  <c r="AE38" i="1" s="1"/>
  <c r="AF38" i="1" s="1"/>
  <c r="AV108" i="1"/>
  <c r="BC289" i="1"/>
  <c r="BD289" i="1" s="1"/>
  <c r="N71" i="1"/>
  <c r="AC71" i="1" s="1"/>
  <c r="AE71" i="1" s="1"/>
  <c r="M72" i="1"/>
  <c r="R15" i="1"/>
  <c r="D71" i="1"/>
  <c r="T39" i="1"/>
  <c r="D40" i="1"/>
  <c r="G16" i="1"/>
  <c r="K16" i="1" s="1"/>
  <c r="M129" i="1"/>
  <c r="N129" i="1" s="1"/>
  <c r="AC129" i="1" s="1"/>
  <c r="AE129" i="1" s="1"/>
  <c r="AX293" i="1"/>
  <c r="AY292" i="1"/>
  <c r="AZ292" i="1" s="1"/>
  <c r="I99" i="1"/>
  <c r="J100" i="1"/>
  <c r="AU85" i="1"/>
  <c r="S69" i="1"/>
  <c r="T68" i="1"/>
  <c r="AF68" i="1" s="1"/>
  <c r="N18" i="1"/>
  <c r="M19" i="1"/>
  <c r="N101" i="1"/>
  <c r="AC101" i="1" s="1"/>
  <c r="AE101" i="1" s="1"/>
  <c r="M102" i="1"/>
  <c r="I70" i="1"/>
  <c r="J71" i="1"/>
  <c r="O15" i="1"/>
  <c r="Y128" i="1"/>
  <c r="Z128" i="1"/>
  <c r="AA128" i="1" s="1"/>
  <c r="AH128" i="1" s="1"/>
  <c r="J129" i="1"/>
  <c r="I129" i="1" s="1"/>
  <c r="D129" i="1"/>
  <c r="I18" i="1" l="1"/>
  <c r="J19" i="1"/>
  <c r="AC18" i="1"/>
  <c r="AE18" i="1" s="1"/>
  <c r="AF18" i="1" s="1"/>
  <c r="H18" i="1"/>
  <c r="I100" i="1"/>
  <c r="J101" i="1"/>
  <c r="I71" i="1"/>
  <c r="J72" i="1"/>
  <c r="N102" i="1"/>
  <c r="AC102" i="1" s="1"/>
  <c r="AE102" i="1" s="1"/>
  <c r="M103" i="1"/>
  <c r="BB292" i="1"/>
  <c r="BE109" i="1"/>
  <c r="BA291" i="1"/>
  <c r="AT110" i="1"/>
  <c r="AV110" i="1" s="1"/>
  <c r="BH109" i="1"/>
  <c r="R16" i="1"/>
  <c r="T21" i="1"/>
  <c r="D22" i="1"/>
  <c r="I39" i="1"/>
  <c r="J40" i="1"/>
  <c r="D101" i="1"/>
  <c r="M130" i="1"/>
  <c r="N130" i="1" s="1"/>
  <c r="AC130" i="1" s="1"/>
  <c r="AE130" i="1" s="1"/>
  <c r="G17" i="1"/>
  <c r="R17" i="1" s="1"/>
  <c r="AW86" i="1"/>
  <c r="AX86" i="1"/>
  <c r="AU86" i="1" s="1"/>
  <c r="N72" i="1"/>
  <c r="AC72" i="1" s="1"/>
  <c r="AE72" i="1" s="1"/>
  <c r="M73" i="1"/>
  <c r="S70" i="1"/>
  <c r="T69" i="1"/>
  <c r="AF69" i="1" s="1"/>
  <c r="AX294" i="1"/>
  <c r="AY293" i="1"/>
  <c r="AZ293" i="1" s="1"/>
  <c r="T40" i="1"/>
  <c r="D41" i="1"/>
  <c r="D72" i="1"/>
  <c r="AZ110" i="1"/>
  <c r="BD108" i="1"/>
  <c r="X130" i="1"/>
  <c r="A131" i="1"/>
  <c r="L131" i="1"/>
  <c r="N40" i="1"/>
  <c r="M41" i="1"/>
  <c r="BC290" i="1"/>
  <c r="BD290" i="1" s="1"/>
  <c r="D130" i="1"/>
  <c r="Z129" i="1"/>
  <c r="AA129" i="1" s="1"/>
  <c r="AH129" i="1" s="1"/>
  <c r="Y129" i="1"/>
  <c r="J130" i="1"/>
  <c r="I130" i="1" s="1"/>
  <c r="AC39" i="1"/>
  <c r="AE39" i="1" s="1"/>
  <c r="AF39" i="1" s="1"/>
  <c r="N19" i="1"/>
  <c r="M20" i="1"/>
  <c r="O16" i="1"/>
  <c r="AB145" i="1"/>
  <c r="J20" i="1" l="1"/>
  <c r="I19" i="1"/>
  <c r="O17" i="1"/>
  <c r="K17" i="1"/>
  <c r="N20" i="1"/>
  <c r="M21" i="1"/>
  <c r="N41" i="1"/>
  <c r="M42" i="1"/>
  <c r="D131" i="1"/>
  <c r="Y130" i="1"/>
  <c r="Z130" i="1"/>
  <c r="AA130" i="1" s="1"/>
  <c r="AH130" i="1" s="1"/>
  <c r="J131" i="1"/>
  <c r="I131" i="1" s="1"/>
  <c r="D102" i="1"/>
  <c r="T22" i="1"/>
  <c r="D23" i="1"/>
  <c r="N103" i="1"/>
  <c r="AC103" i="1" s="1"/>
  <c r="AE103" i="1" s="1"/>
  <c r="M104" i="1"/>
  <c r="AC40" i="1"/>
  <c r="AE40" i="1" s="1"/>
  <c r="AF40" i="1" s="1"/>
  <c r="S71" i="1"/>
  <c r="T70" i="1"/>
  <c r="AF70" i="1" s="1"/>
  <c r="AW87" i="1"/>
  <c r="AX87" i="1"/>
  <c r="BC291" i="1"/>
  <c r="BD291" i="1" s="1"/>
  <c r="I101" i="1"/>
  <c r="J102" i="1"/>
  <c r="M131" i="1"/>
  <c r="N131" i="1" s="1"/>
  <c r="AC131" i="1" s="1"/>
  <c r="AE131" i="1" s="1"/>
  <c r="D73" i="1"/>
  <c r="T41" i="1"/>
  <c r="D42" i="1"/>
  <c r="BH110" i="1"/>
  <c r="BB293" i="1"/>
  <c r="BE110" i="1"/>
  <c r="AT111" i="1"/>
  <c r="BA292" i="1"/>
  <c r="I40" i="1"/>
  <c r="J41" i="1"/>
  <c r="AZ111" i="1"/>
  <c r="BD109" i="1"/>
  <c r="I72" i="1"/>
  <c r="J73" i="1"/>
  <c r="AC19" i="1"/>
  <c r="AE19" i="1" s="1"/>
  <c r="AF19" i="1" s="1"/>
  <c r="H19" i="1"/>
  <c r="AB146" i="1"/>
  <c r="A132" i="1"/>
  <c r="L132" i="1"/>
  <c r="X131" i="1"/>
  <c r="AY294" i="1"/>
  <c r="AZ294" i="1" s="1"/>
  <c r="AX295" i="1"/>
  <c r="N73" i="1"/>
  <c r="AC73" i="1" s="1"/>
  <c r="AE73" i="1" s="1"/>
  <c r="M74" i="1"/>
  <c r="BB86" i="1"/>
  <c r="G18" i="1"/>
  <c r="K18" i="1" s="1"/>
  <c r="I20" i="1" l="1"/>
  <c r="J21" i="1"/>
  <c r="R18" i="1"/>
  <c r="I41" i="1"/>
  <c r="J42" i="1"/>
  <c r="BD110" i="1"/>
  <c r="AZ112" i="1"/>
  <c r="N42" i="1"/>
  <c r="M43" i="1"/>
  <c r="Z131" i="1"/>
  <c r="AA131" i="1" s="1"/>
  <c r="AH131" i="1" s="1"/>
  <c r="D132" i="1"/>
  <c r="Y131" i="1"/>
  <c r="J132" i="1"/>
  <c r="I132" i="1" s="1"/>
  <c r="AB147" i="1"/>
  <c r="I73" i="1"/>
  <c r="J74" i="1"/>
  <c r="AV111" i="1"/>
  <c r="T42" i="1"/>
  <c r="D43" i="1"/>
  <c r="D74" i="1"/>
  <c r="I102" i="1"/>
  <c r="J103" i="1"/>
  <c r="BB87" i="1"/>
  <c r="T23" i="1"/>
  <c r="D24" i="1"/>
  <c r="AC41" i="1"/>
  <c r="AE41" i="1" s="1"/>
  <c r="AF41" i="1" s="1"/>
  <c r="N74" i="1"/>
  <c r="AC74" i="1" s="1"/>
  <c r="AE74" i="1" s="1"/>
  <c r="M75" i="1"/>
  <c r="O18" i="1"/>
  <c r="AY295" i="1"/>
  <c r="AZ295" i="1" s="1"/>
  <c r="AX296" i="1"/>
  <c r="M132" i="1"/>
  <c r="N132" i="1" s="1"/>
  <c r="AC132" i="1" s="1"/>
  <c r="AE132" i="1" s="1"/>
  <c r="BC292" i="1"/>
  <c r="BD292" i="1" s="1"/>
  <c r="N21" i="1"/>
  <c r="M22" i="1"/>
  <c r="BB294" i="1"/>
  <c r="AT112" i="1"/>
  <c r="BA293" i="1"/>
  <c r="BE111" i="1"/>
  <c r="BH111" i="1"/>
  <c r="X132" i="1"/>
  <c r="L133" i="1"/>
  <c r="A133" i="1"/>
  <c r="G19" i="1"/>
  <c r="K19" i="1" s="1"/>
  <c r="AU87" i="1"/>
  <c r="S72" i="1"/>
  <c r="T71" i="1"/>
  <c r="AF71" i="1" s="1"/>
  <c r="N104" i="1"/>
  <c r="AC104" i="1" s="1"/>
  <c r="AE104" i="1" s="1"/>
  <c r="M105" i="1"/>
  <c r="D103" i="1"/>
  <c r="AC20" i="1"/>
  <c r="AE20" i="1" s="1"/>
  <c r="AF20" i="1" s="1"/>
  <c r="H20" i="1"/>
  <c r="J22" i="1" l="1"/>
  <c r="I21" i="1"/>
  <c r="AC21" i="1"/>
  <c r="AE21" i="1" s="1"/>
  <c r="AF21" i="1" s="1"/>
  <c r="H21" i="1"/>
  <c r="I42" i="1"/>
  <c r="J43" i="1"/>
  <c r="S73" i="1"/>
  <c r="T72" i="1"/>
  <c r="AF72" i="1" s="1"/>
  <c r="O19" i="1"/>
  <c r="X133" i="1"/>
  <c r="A134" i="1"/>
  <c r="L134" i="1"/>
  <c r="BD111" i="1"/>
  <c r="AZ113" i="1"/>
  <c r="G20" i="1"/>
  <c r="O20" i="1" s="1"/>
  <c r="N105" i="1"/>
  <c r="AC105" i="1" s="1"/>
  <c r="AE105" i="1" s="1"/>
  <c r="M106" i="1"/>
  <c r="AW88" i="1"/>
  <c r="AX88" i="1"/>
  <c r="AU88" i="1" s="1"/>
  <c r="BC293" i="1"/>
  <c r="BD293" i="1" s="1"/>
  <c r="AX297" i="1"/>
  <c r="AY296" i="1"/>
  <c r="AZ296" i="1" s="1"/>
  <c r="D75" i="1"/>
  <c r="T43" i="1"/>
  <c r="D44" i="1"/>
  <c r="N43" i="1"/>
  <c r="M44" i="1"/>
  <c r="AV112" i="1"/>
  <c r="D104" i="1"/>
  <c r="M133" i="1"/>
  <c r="N133" i="1" s="1"/>
  <c r="AC133" i="1" s="1"/>
  <c r="AE133" i="1" s="1"/>
  <c r="BH112" i="1"/>
  <c r="BB295" i="1"/>
  <c r="BE112" i="1"/>
  <c r="BA294" i="1"/>
  <c r="AT113" i="1"/>
  <c r="AV113" i="1" s="1"/>
  <c r="N75" i="1"/>
  <c r="AC75" i="1" s="1"/>
  <c r="AE75" i="1" s="1"/>
  <c r="M76" i="1"/>
  <c r="T24" i="1"/>
  <c r="D25" i="1"/>
  <c r="I74" i="1"/>
  <c r="J75" i="1"/>
  <c r="AB148" i="1"/>
  <c r="AC42" i="1"/>
  <c r="AE42" i="1" s="1"/>
  <c r="AF42" i="1" s="1"/>
  <c r="R19" i="1"/>
  <c r="Y132" i="1"/>
  <c r="Z132" i="1"/>
  <c r="AA132" i="1" s="1"/>
  <c r="AH132" i="1" s="1"/>
  <c r="J133" i="1"/>
  <c r="I133" i="1" s="1"/>
  <c r="D133" i="1"/>
  <c r="N22" i="1"/>
  <c r="M23" i="1"/>
  <c r="I103" i="1"/>
  <c r="J104" i="1"/>
  <c r="J23" i="1" l="1"/>
  <c r="I22" i="1"/>
  <c r="K20" i="1"/>
  <c r="AC22" i="1"/>
  <c r="AE22" i="1" s="1"/>
  <c r="AF22" i="1" s="1"/>
  <c r="H22" i="1"/>
  <c r="AX298" i="1"/>
  <c r="AY297" i="1"/>
  <c r="AZ297" i="1" s="1"/>
  <c r="AX89" i="1"/>
  <c r="AW89" i="1"/>
  <c r="I43" i="1"/>
  <c r="J44" i="1"/>
  <c r="I75" i="1"/>
  <c r="J76" i="1"/>
  <c r="AZ114" i="1"/>
  <c r="BD112" i="1"/>
  <c r="D105" i="1"/>
  <c r="N44" i="1"/>
  <c r="M45" i="1"/>
  <c r="M134" i="1"/>
  <c r="N134" i="1" s="1"/>
  <c r="AC134" i="1" s="1"/>
  <c r="AE134" i="1" s="1"/>
  <c r="G21" i="1"/>
  <c r="N23" i="1"/>
  <c r="M24" i="1"/>
  <c r="AB149" i="1"/>
  <c r="N76" i="1"/>
  <c r="AC76" i="1" s="1"/>
  <c r="AE76" i="1" s="1"/>
  <c r="M77" i="1"/>
  <c r="D76" i="1"/>
  <c r="I104" i="1"/>
  <c r="J105" i="1"/>
  <c r="BC294" i="1"/>
  <c r="BD294" i="1" s="1"/>
  <c r="AC43" i="1"/>
  <c r="AE43" i="1" s="1"/>
  <c r="AF43" i="1" s="1"/>
  <c r="BB88" i="1"/>
  <c r="R20" i="1"/>
  <c r="A135" i="1"/>
  <c r="L135" i="1"/>
  <c r="X134" i="1"/>
  <c r="T25" i="1"/>
  <c r="D26" i="1"/>
  <c r="T44" i="1"/>
  <c r="D45" i="1"/>
  <c r="BH113" i="1"/>
  <c r="BB296" i="1"/>
  <c r="BE113" i="1"/>
  <c r="BA295" i="1"/>
  <c r="AT114" i="1"/>
  <c r="N106" i="1"/>
  <c r="AC106" i="1" s="1"/>
  <c r="AE106" i="1" s="1"/>
  <c r="M107" i="1"/>
  <c r="D134" i="1"/>
  <c r="Z133" i="1"/>
  <c r="AA133" i="1" s="1"/>
  <c r="AH133" i="1" s="1"/>
  <c r="Y133" i="1"/>
  <c r="J134" i="1"/>
  <c r="I134" i="1" s="1"/>
  <c r="S74" i="1"/>
  <c r="T73" i="1"/>
  <c r="AF73" i="1" s="1"/>
  <c r="BB89" i="1" l="1"/>
  <c r="I23" i="1"/>
  <c r="J24" i="1"/>
  <c r="A136" i="1"/>
  <c r="X135" i="1"/>
  <c r="L136" i="1"/>
  <c r="I105" i="1"/>
  <c r="J106" i="1"/>
  <c r="N107" i="1"/>
  <c r="AC107" i="1" s="1"/>
  <c r="AE107" i="1" s="1"/>
  <c r="M108" i="1"/>
  <c r="T45" i="1"/>
  <c r="D46" i="1"/>
  <c r="T26" i="1"/>
  <c r="D27" i="1"/>
  <c r="Y134" i="1"/>
  <c r="Z134" i="1"/>
  <c r="AA134" i="1" s="1"/>
  <c r="AH134" i="1" s="1"/>
  <c r="D135" i="1"/>
  <c r="J135" i="1"/>
  <c r="I135" i="1" s="1"/>
  <c r="AB150" i="1"/>
  <c r="O21" i="1"/>
  <c r="AC44" i="1"/>
  <c r="AE44" i="1" s="1"/>
  <c r="AF44" i="1" s="1"/>
  <c r="AX299" i="1"/>
  <c r="AY298" i="1"/>
  <c r="AZ298" i="1" s="1"/>
  <c r="BD113" i="1"/>
  <c r="AZ115" i="1"/>
  <c r="M135" i="1"/>
  <c r="N135" i="1" s="1"/>
  <c r="AC135" i="1" s="1"/>
  <c r="AE135" i="1" s="1"/>
  <c r="S75" i="1"/>
  <c r="T74" i="1"/>
  <c r="AF74" i="1" s="1"/>
  <c r="BC295" i="1"/>
  <c r="BD295" i="1" s="1"/>
  <c r="D77" i="1"/>
  <c r="N77" i="1"/>
  <c r="AC77" i="1" s="1"/>
  <c r="AE77" i="1" s="1"/>
  <c r="M78" i="1"/>
  <c r="N24" i="1"/>
  <c r="M25" i="1"/>
  <c r="K21" i="1"/>
  <c r="I44" i="1"/>
  <c r="J45" i="1"/>
  <c r="G22" i="1"/>
  <c r="AC23" i="1"/>
  <c r="AE23" i="1" s="1"/>
  <c r="AF23" i="1" s="1"/>
  <c r="H23" i="1"/>
  <c r="R21" i="1"/>
  <c r="AV114" i="1"/>
  <c r="I76" i="1"/>
  <c r="J77" i="1"/>
  <c r="AU89" i="1"/>
  <c r="N45" i="1"/>
  <c r="M46" i="1"/>
  <c r="D106" i="1"/>
  <c r="BH114" i="1"/>
  <c r="BB297" i="1"/>
  <c r="BE114" i="1"/>
  <c r="BA296" i="1"/>
  <c r="AT115" i="1"/>
  <c r="AV115" i="1" s="1"/>
  <c r="I24" i="1" l="1"/>
  <c r="J25" i="1"/>
  <c r="S76" i="1"/>
  <c r="T75" i="1"/>
  <c r="AF75" i="1" s="1"/>
  <c r="BE115" i="1"/>
  <c r="AT116" i="1"/>
  <c r="AV116" i="1" s="1"/>
  <c r="BB298" i="1"/>
  <c r="BA297" i="1"/>
  <c r="BH115" i="1"/>
  <c r="T27" i="1"/>
  <c r="D28" i="1"/>
  <c r="T46" i="1"/>
  <c r="D47" i="1"/>
  <c r="N108" i="1"/>
  <c r="AC108" i="1" s="1"/>
  <c r="AE108" i="1" s="1"/>
  <c r="M109" i="1"/>
  <c r="I106" i="1"/>
  <c r="J107" i="1"/>
  <c r="Y135" i="1"/>
  <c r="D136" i="1"/>
  <c r="J136" i="1"/>
  <c r="I136" i="1" s="1"/>
  <c r="Z135" i="1"/>
  <c r="AA135" i="1" s="1"/>
  <c r="AH135" i="1" s="1"/>
  <c r="K22" i="1"/>
  <c r="N25" i="1"/>
  <c r="M26" i="1"/>
  <c r="D78" i="1"/>
  <c r="AY299" i="1"/>
  <c r="AZ299" i="1" s="1"/>
  <c r="AX300" i="1"/>
  <c r="AB151" i="1"/>
  <c r="L137" i="1"/>
  <c r="A137" i="1"/>
  <c r="X136" i="1"/>
  <c r="AZ116" i="1"/>
  <c r="BD114" i="1"/>
  <c r="D107" i="1"/>
  <c r="N46" i="1"/>
  <c r="M47" i="1"/>
  <c r="AX90" i="1"/>
  <c r="AU90" i="1" s="1"/>
  <c r="AW90" i="1"/>
  <c r="O22" i="1"/>
  <c r="I45" i="1"/>
  <c r="J46" i="1"/>
  <c r="AC24" i="1"/>
  <c r="AE24" i="1" s="1"/>
  <c r="AF24" i="1" s="1"/>
  <c r="H24" i="1"/>
  <c r="BC296" i="1"/>
  <c r="BD296" i="1" s="1"/>
  <c r="AC45" i="1"/>
  <c r="AE45" i="1" s="1"/>
  <c r="AF45" i="1" s="1"/>
  <c r="I77" i="1"/>
  <c r="J78" i="1"/>
  <c r="G23" i="1"/>
  <c r="O23" i="1" s="1"/>
  <c r="R22" i="1"/>
  <c r="N78" i="1"/>
  <c r="AC78" i="1" s="1"/>
  <c r="AE78" i="1" s="1"/>
  <c r="M79" i="1"/>
  <c r="M136" i="1"/>
  <c r="N136" i="1" s="1"/>
  <c r="AC136" i="1" s="1"/>
  <c r="AE136" i="1" s="1"/>
  <c r="I25" i="1" l="1"/>
  <c r="J26" i="1"/>
  <c r="R23" i="1"/>
  <c r="I78" i="1"/>
  <c r="J79" i="1"/>
  <c r="AC46" i="1"/>
  <c r="AE46" i="1" s="1"/>
  <c r="AF46" i="1" s="1"/>
  <c r="M137" i="1"/>
  <c r="N137" i="1" s="1"/>
  <c r="AC137" i="1" s="1"/>
  <c r="AE137" i="1" s="1"/>
  <c r="BB299" i="1"/>
  <c r="BA298" i="1"/>
  <c r="BE116" i="1"/>
  <c r="AT117" i="1"/>
  <c r="AV117" i="1" s="1"/>
  <c r="BH116" i="1"/>
  <c r="AC25" i="1"/>
  <c r="AE25" i="1" s="1"/>
  <c r="AF25" i="1" s="1"/>
  <c r="H25" i="1"/>
  <c r="N109" i="1"/>
  <c r="AC109" i="1" s="1"/>
  <c r="AE109" i="1" s="1"/>
  <c r="M110" i="1"/>
  <c r="AX91" i="1"/>
  <c r="AU91" i="1" s="1"/>
  <c r="AW91" i="1"/>
  <c r="N79" i="1"/>
  <c r="AC79" i="1" s="1"/>
  <c r="AE79" i="1" s="1"/>
  <c r="M80" i="1"/>
  <c r="I46" i="1"/>
  <c r="J47" i="1"/>
  <c r="BB90" i="1"/>
  <c r="Z136" i="1"/>
  <c r="AA136" i="1" s="1"/>
  <c r="AH136" i="1" s="1"/>
  <c r="D137" i="1"/>
  <c r="Y136" i="1"/>
  <c r="J137" i="1"/>
  <c r="I137" i="1" s="1"/>
  <c r="BA90" i="1"/>
  <c r="BA80" i="1"/>
  <c r="BA81" i="1"/>
  <c r="BA82" i="1"/>
  <c r="BA86" i="1"/>
  <c r="BA85" i="1"/>
  <c r="BA88" i="1"/>
  <c r="BA84" i="1"/>
  <c r="BA83" i="1"/>
  <c r="BA87" i="1"/>
  <c r="BA89" i="1"/>
  <c r="X137" i="1"/>
  <c r="A138" i="1"/>
  <c r="L138" i="1"/>
  <c r="AB152" i="1"/>
  <c r="I107" i="1"/>
  <c r="J108" i="1"/>
  <c r="T47" i="1"/>
  <c r="D48" i="1"/>
  <c r="T28" i="1"/>
  <c r="D29" i="1"/>
  <c r="BC297" i="1"/>
  <c r="BD297" i="1" s="1"/>
  <c r="K23" i="1"/>
  <c r="G24" i="1"/>
  <c r="O24" i="1" s="1"/>
  <c r="N47" i="1"/>
  <c r="M48" i="1"/>
  <c r="D108" i="1"/>
  <c r="AX301" i="1"/>
  <c r="AY300" i="1"/>
  <c r="AZ300" i="1" s="1"/>
  <c r="D79" i="1"/>
  <c r="N26" i="1"/>
  <c r="M27" i="1"/>
  <c r="AZ117" i="1"/>
  <c r="BD115" i="1"/>
  <c r="S77" i="1"/>
  <c r="T76" i="1"/>
  <c r="AF76" i="1" s="1"/>
  <c r="I26" i="1" l="1"/>
  <c r="J27" i="1"/>
  <c r="BB91" i="1"/>
  <c r="K24" i="1"/>
  <c r="AW92" i="1"/>
  <c r="AX92" i="1"/>
  <c r="AU92" i="1" s="1"/>
  <c r="AC26" i="1"/>
  <c r="AE26" i="1" s="1"/>
  <c r="AF26" i="1" s="1"/>
  <c r="H26" i="1"/>
  <c r="AC47" i="1"/>
  <c r="AE47" i="1" s="1"/>
  <c r="AF47" i="1" s="1"/>
  <c r="Y137" i="1"/>
  <c r="Z137" i="1"/>
  <c r="AA137" i="1" s="1"/>
  <c r="AH137" i="1" s="1"/>
  <c r="D138" i="1"/>
  <c r="J138" i="1"/>
  <c r="I138" i="1" s="1"/>
  <c r="G25" i="1"/>
  <c r="R25" i="1" s="1"/>
  <c r="I79" i="1"/>
  <c r="J80" i="1"/>
  <c r="BA299" i="1"/>
  <c r="BE117" i="1"/>
  <c r="AT118" i="1"/>
  <c r="AV118" i="1" s="1"/>
  <c r="BH117" i="1"/>
  <c r="BB300" i="1"/>
  <c r="D109" i="1"/>
  <c r="T29" i="1"/>
  <c r="D30" i="1"/>
  <c r="T48" i="1"/>
  <c r="D49" i="1"/>
  <c r="I108" i="1"/>
  <c r="J109" i="1"/>
  <c r="N80" i="1"/>
  <c r="AC80" i="1" s="1"/>
  <c r="AE80" i="1" s="1"/>
  <c r="M81" i="1"/>
  <c r="S78" i="1"/>
  <c r="T77" i="1"/>
  <c r="AF77" i="1" s="1"/>
  <c r="D80" i="1"/>
  <c r="AX302" i="1"/>
  <c r="AY301" i="1"/>
  <c r="AZ301" i="1" s="1"/>
  <c r="R24" i="1"/>
  <c r="M138" i="1"/>
  <c r="N138" i="1" s="1"/>
  <c r="AC138" i="1" s="1"/>
  <c r="AE138" i="1" s="1"/>
  <c r="N110" i="1"/>
  <c r="AC110" i="1" s="1"/>
  <c r="AE110" i="1" s="1"/>
  <c r="M111" i="1"/>
  <c r="N27" i="1"/>
  <c r="M28" i="1"/>
  <c r="N48" i="1"/>
  <c r="M49" i="1"/>
  <c r="AB153" i="1"/>
  <c r="X138" i="1"/>
  <c r="A139" i="1"/>
  <c r="L139" i="1"/>
  <c r="I47" i="1"/>
  <c r="J48" i="1"/>
  <c r="BD116" i="1"/>
  <c r="AZ118" i="1"/>
  <c r="BC298" i="1"/>
  <c r="BD298" i="1" s="1"/>
  <c r="I27" i="1" l="1"/>
  <c r="J28" i="1"/>
  <c r="AW93" i="1"/>
  <c r="AX93" i="1"/>
  <c r="M139" i="1"/>
  <c r="N139" i="1" s="1"/>
  <c r="AC139" i="1" s="1"/>
  <c r="AE139" i="1" s="1"/>
  <c r="AB154" i="1"/>
  <c r="AC48" i="1"/>
  <c r="AE48" i="1" s="1"/>
  <c r="AF48" i="1" s="1"/>
  <c r="N81" i="1"/>
  <c r="AC81" i="1" s="1"/>
  <c r="AE81" i="1" s="1"/>
  <c r="M82" i="1"/>
  <c r="T49" i="1"/>
  <c r="D50" i="1"/>
  <c r="T30" i="1"/>
  <c r="D31" i="1"/>
  <c r="BD117" i="1"/>
  <c r="AZ119" i="1"/>
  <c r="X139" i="1"/>
  <c r="L140" i="1"/>
  <c r="A140" i="1"/>
  <c r="N28" i="1"/>
  <c r="M29" i="1"/>
  <c r="BH118" i="1"/>
  <c r="BB301" i="1"/>
  <c r="BE118" i="1"/>
  <c r="AT119" i="1"/>
  <c r="AV119" i="1" s="1"/>
  <c r="BA300" i="1"/>
  <c r="S79" i="1"/>
  <c r="T78" i="1"/>
  <c r="AF78" i="1" s="1"/>
  <c r="K25" i="1"/>
  <c r="Y138" i="1"/>
  <c r="D139" i="1"/>
  <c r="Z138" i="1"/>
  <c r="AA138" i="1" s="1"/>
  <c r="AH138" i="1" s="1"/>
  <c r="J139" i="1"/>
  <c r="I139" i="1" s="1"/>
  <c r="AX303" i="1"/>
  <c r="AY302" i="1"/>
  <c r="AZ302" i="1" s="1"/>
  <c r="I109" i="1"/>
  <c r="J110" i="1"/>
  <c r="BC299" i="1"/>
  <c r="BD299" i="1" s="1"/>
  <c r="BB92" i="1"/>
  <c r="AC27" i="1"/>
  <c r="AE27" i="1" s="1"/>
  <c r="AF27" i="1" s="1"/>
  <c r="H27" i="1"/>
  <c r="I48" i="1"/>
  <c r="J49" i="1"/>
  <c r="N49" i="1"/>
  <c r="M50" i="1"/>
  <c r="N111" i="1"/>
  <c r="AC111" i="1" s="1"/>
  <c r="AE111" i="1" s="1"/>
  <c r="M112" i="1"/>
  <c r="D81" i="1"/>
  <c r="D110" i="1"/>
  <c r="I80" i="1"/>
  <c r="J81" i="1"/>
  <c r="O25" i="1"/>
  <c r="G26" i="1"/>
  <c r="O26" i="1" s="1"/>
  <c r="J29" i="1" l="1"/>
  <c r="I28" i="1"/>
  <c r="K26" i="1"/>
  <c r="R26" i="1"/>
  <c r="AC49" i="1"/>
  <c r="AE49" i="1" s="1"/>
  <c r="AF49" i="1" s="1"/>
  <c r="AX304" i="1"/>
  <c r="AY303" i="1"/>
  <c r="AZ303" i="1" s="1"/>
  <c r="N29" i="1"/>
  <c r="M30" i="1"/>
  <c r="T31" i="1"/>
  <c r="T50" i="1"/>
  <c r="D51" i="1"/>
  <c r="N82" i="1"/>
  <c r="AC82" i="1" s="1"/>
  <c r="AE82" i="1" s="1"/>
  <c r="M83" i="1"/>
  <c r="S80" i="1"/>
  <c r="T79" i="1"/>
  <c r="AF79" i="1" s="1"/>
  <c r="AC28" i="1"/>
  <c r="AE28" i="1" s="1"/>
  <c r="AF28" i="1" s="1"/>
  <c r="H28" i="1"/>
  <c r="M140" i="1"/>
  <c r="N140" i="1" s="1"/>
  <c r="AC140" i="1" s="1"/>
  <c r="AE140" i="1" s="1"/>
  <c r="AB155" i="1"/>
  <c r="N112" i="1"/>
  <c r="AC112" i="1" s="1"/>
  <c r="AE112" i="1" s="1"/>
  <c r="M113" i="1"/>
  <c r="G27" i="1"/>
  <c r="R27" i="1" s="1"/>
  <c r="I110" i="1"/>
  <c r="J111" i="1"/>
  <c r="I49" i="1"/>
  <c r="J50" i="1"/>
  <c r="Z139" i="1"/>
  <c r="AA139" i="1" s="1"/>
  <c r="AH139" i="1" s="1"/>
  <c r="Y139" i="1"/>
  <c r="D140" i="1"/>
  <c r="J140" i="1"/>
  <c r="I140" i="1" s="1"/>
  <c r="BB93" i="1"/>
  <c r="D82" i="1"/>
  <c r="BC300" i="1"/>
  <c r="BD300" i="1" s="1"/>
  <c r="I81" i="1"/>
  <c r="J82" i="1"/>
  <c r="D111" i="1"/>
  <c r="N50" i="1"/>
  <c r="M51" i="1"/>
  <c r="BB302" i="1"/>
  <c r="AT120" i="1"/>
  <c r="AV120" i="1" s="1"/>
  <c r="BH119" i="1"/>
  <c r="BE119" i="1"/>
  <c r="BA301" i="1"/>
  <c r="BD118" i="1"/>
  <c r="AZ120" i="1"/>
  <c r="A141" i="1"/>
  <c r="X140" i="1"/>
  <c r="L141" i="1"/>
  <c r="AU93" i="1"/>
  <c r="J30" i="1" l="1"/>
  <c r="I29" i="1"/>
  <c r="S81" i="1"/>
  <c r="T80" i="1"/>
  <c r="AF80" i="1" s="1"/>
  <c r="T51" i="1"/>
  <c r="D52" i="1"/>
  <c r="AC29" i="1"/>
  <c r="AE29" i="1" s="1"/>
  <c r="AF29" i="1" s="1"/>
  <c r="H29" i="1"/>
  <c r="AX305" i="1"/>
  <c r="AY304" i="1"/>
  <c r="AZ304" i="1" s="1"/>
  <c r="D112" i="1"/>
  <c r="AX94" i="1"/>
  <c r="AU94" i="1" s="1"/>
  <c r="AW94" i="1"/>
  <c r="M141" i="1"/>
  <c r="N141" i="1" s="1"/>
  <c r="AC141" i="1" s="1"/>
  <c r="AE141" i="1" s="1"/>
  <c r="BD119" i="1"/>
  <c r="AZ121" i="1"/>
  <c r="Z140" i="1"/>
  <c r="AA140" i="1" s="1"/>
  <c r="AH140" i="1" s="1"/>
  <c r="D141" i="1"/>
  <c r="Y140" i="1"/>
  <c r="J141" i="1"/>
  <c r="I141" i="1" s="1"/>
  <c r="BC301" i="1"/>
  <c r="BD301" i="1" s="1"/>
  <c r="I82" i="1"/>
  <c r="J83" i="1"/>
  <c r="I50" i="1"/>
  <c r="J51" i="1"/>
  <c r="K27" i="1"/>
  <c r="N113" i="1"/>
  <c r="AC113" i="1" s="1"/>
  <c r="AE113" i="1" s="1"/>
  <c r="M114" i="1"/>
  <c r="G28" i="1"/>
  <c r="R28" i="1" s="1"/>
  <c r="AA31" i="1"/>
  <c r="X141" i="1"/>
  <c r="A142" i="1"/>
  <c r="L142" i="1"/>
  <c r="N51" i="1"/>
  <c r="M52" i="1"/>
  <c r="O27" i="1"/>
  <c r="AB156" i="1"/>
  <c r="N83" i="1"/>
  <c r="AC83" i="1" s="1"/>
  <c r="AE83" i="1" s="1"/>
  <c r="M84" i="1"/>
  <c r="AC50" i="1"/>
  <c r="AE50" i="1" s="1"/>
  <c r="AF50" i="1" s="1"/>
  <c r="D83" i="1"/>
  <c r="I111" i="1"/>
  <c r="J112" i="1"/>
  <c r="N30" i="1"/>
  <c r="M31" i="1"/>
  <c r="N31" i="1" s="1"/>
  <c r="BB303" i="1"/>
  <c r="BH120" i="1"/>
  <c r="BA302" i="1"/>
  <c r="BE120" i="1"/>
  <c r="AT121" i="1"/>
  <c r="I30" i="1" l="1"/>
  <c r="J31" i="1"/>
  <c r="I31" i="1" s="1"/>
  <c r="BB94" i="1"/>
  <c r="K28" i="1"/>
  <c r="AZ122" i="1"/>
  <c r="BD120" i="1"/>
  <c r="N52" i="1"/>
  <c r="M53" i="1"/>
  <c r="X142" i="1"/>
  <c r="A143" i="1"/>
  <c r="L143" i="1"/>
  <c r="AT122" i="1"/>
  <c r="BB304" i="1"/>
  <c r="BH121" i="1"/>
  <c r="BA303" i="1"/>
  <c r="BE121" i="1"/>
  <c r="T52" i="1"/>
  <c r="D53" i="1"/>
  <c r="BC302" i="1"/>
  <c r="BD302" i="1" s="1"/>
  <c r="I112" i="1"/>
  <c r="J113" i="1"/>
  <c r="AC51" i="1"/>
  <c r="AE51" i="1" s="1"/>
  <c r="AF51" i="1" s="1"/>
  <c r="Z141" i="1"/>
  <c r="AA141" i="1" s="1"/>
  <c r="AH141" i="1" s="1"/>
  <c r="Y141" i="1"/>
  <c r="J142" i="1"/>
  <c r="I142" i="1" s="1"/>
  <c r="D142" i="1"/>
  <c r="AX306" i="1"/>
  <c r="AY305" i="1"/>
  <c r="AZ305" i="1" s="1"/>
  <c r="S82" i="1"/>
  <c r="T81" i="1"/>
  <c r="AF81" i="1" s="1"/>
  <c r="I83" i="1"/>
  <c r="J84" i="1"/>
  <c r="AC31" i="1"/>
  <c r="AE31" i="1" s="1"/>
  <c r="AF31" i="1" s="1"/>
  <c r="AH31" i="1" s="1"/>
  <c r="H32" i="1"/>
  <c r="N84" i="1"/>
  <c r="AC84" i="1" s="1"/>
  <c r="AE84" i="1" s="1"/>
  <c r="M85" i="1"/>
  <c r="AB157" i="1"/>
  <c r="I51" i="1"/>
  <c r="J52" i="1"/>
  <c r="AX95" i="1"/>
  <c r="AU95" i="1" s="1"/>
  <c r="AW95" i="1"/>
  <c r="D113" i="1"/>
  <c r="G29" i="1"/>
  <c r="R29" i="1" s="1"/>
  <c r="AC30" i="1"/>
  <c r="AE30" i="1" s="1"/>
  <c r="AF30" i="1" s="1"/>
  <c r="H30" i="1"/>
  <c r="D84" i="1"/>
  <c r="M142" i="1"/>
  <c r="N142" i="1" s="1"/>
  <c r="AC142" i="1" s="1"/>
  <c r="AE142" i="1" s="1"/>
  <c r="O28" i="1"/>
  <c r="N114" i="1"/>
  <c r="AC114" i="1" s="1"/>
  <c r="AE114" i="1" s="1"/>
  <c r="M115" i="1"/>
  <c r="AV121" i="1"/>
  <c r="H33" i="1" l="1"/>
  <c r="T53" i="1"/>
  <c r="D54" i="1"/>
  <c r="BC303" i="1"/>
  <c r="BD303" i="1" s="1"/>
  <c r="D85" i="1"/>
  <c r="G30" i="1"/>
  <c r="K30" i="1" s="1"/>
  <c r="K29" i="1"/>
  <c r="BB95" i="1"/>
  <c r="H31" i="1"/>
  <c r="G32" i="1" s="1"/>
  <c r="AZ123" i="1"/>
  <c r="BD121" i="1"/>
  <c r="M143" i="1"/>
  <c r="N143" i="1" s="1"/>
  <c r="AC143" i="1" s="1"/>
  <c r="AE143" i="1" s="1"/>
  <c r="N53" i="1"/>
  <c r="M54" i="1"/>
  <c r="AV122" i="1"/>
  <c r="O29" i="1"/>
  <c r="AW96" i="1"/>
  <c r="AX96" i="1"/>
  <c r="AU96" i="1" s="1"/>
  <c r="AB158" i="1"/>
  <c r="AY306" i="1"/>
  <c r="AZ306" i="1" s="1"/>
  <c r="AT124" i="1" s="1"/>
  <c r="AX307" i="1"/>
  <c r="N115" i="1"/>
  <c r="AC115" i="1" s="1"/>
  <c r="AE115" i="1" s="1"/>
  <c r="M116" i="1"/>
  <c r="D114" i="1"/>
  <c r="N85" i="1"/>
  <c r="AC85" i="1" s="1"/>
  <c r="AE85" i="1" s="1"/>
  <c r="M86" i="1"/>
  <c r="S83" i="1"/>
  <c r="T82" i="1"/>
  <c r="AF82" i="1" s="1"/>
  <c r="I113" i="1"/>
  <c r="J114" i="1"/>
  <c r="X143" i="1"/>
  <c r="L144" i="1"/>
  <c r="A144" i="1"/>
  <c r="AC52" i="1"/>
  <c r="AE52" i="1" s="1"/>
  <c r="AF52" i="1" s="1"/>
  <c r="I52" i="1"/>
  <c r="J53" i="1"/>
  <c r="I84" i="1"/>
  <c r="J85" i="1"/>
  <c r="AT123" i="1"/>
  <c r="BE122" i="1"/>
  <c r="BB305" i="1"/>
  <c r="BH122" i="1"/>
  <c r="BA304" i="1"/>
  <c r="D143" i="1"/>
  <c r="Z142" i="1"/>
  <c r="AA142" i="1" s="1"/>
  <c r="AH142" i="1" s="1"/>
  <c r="J143" i="1"/>
  <c r="I143" i="1" s="1"/>
  <c r="Y142" i="1"/>
  <c r="AZ125" i="1" l="1"/>
  <c r="BD123" i="1"/>
  <c r="AV124" i="1"/>
  <c r="AZ124" i="1"/>
  <c r="BB96" i="1"/>
  <c r="O30" i="1"/>
  <c r="R30" i="1"/>
  <c r="O32" i="1"/>
  <c r="K32" i="1"/>
  <c r="R32" i="1"/>
  <c r="V32" i="1" s="1"/>
  <c r="I85" i="1"/>
  <c r="J86" i="1"/>
  <c r="A145" i="1"/>
  <c r="X144" i="1"/>
  <c r="L145" i="1"/>
  <c r="S84" i="1"/>
  <c r="T83" i="1"/>
  <c r="AF83" i="1" s="1"/>
  <c r="AX97" i="1"/>
  <c r="AU97" i="1" s="1"/>
  <c r="AW97" i="1"/>
  <c r="I53" i="1"/>
  <c r="J54" i="1"/>
  <c r="D115" i="1"/>
  <c r="BD122" i="1"/>
  <c r="D144" i="1"/>
  <c r="Y143" i="1"/>
  <c r="Z143" i="1"/>
  <c r="AA143" i="1" s="1"/>
  <c r="AH143" i="1" s="1"/>
  <c r="J144" i="1"/>
  <c r="I144" i="1" s="1"/>
  <c r="AX308" i="1"/>
  <c r="AY307" i="1"/>
  <c r="AZ307" i="1" s="1"/>
  <c r="AV123" i="1"/>
  <c r="BC304" i="1"/>
  <c r="BD304" i="1" s="1"/>
  <c r="I114" i="1"/>
  <c r="J115" i="1"/>
  <c r="N86" i="1"/>
  <c r="AC86" i="1" s="1"/>
  <c r="AE86" i="1" s="1"/>
  <c r="M87" i="1"/>
  <c r="N116" i="1"/>
  <c r="AC116" i="1" s="1"/>
  <c r="AE116" i="1" s="1"/>
  <c r="M117" i="1"/>
  <c r="N54" i="1"/>
  <c r="M55" i="1"/>
  <c r="D86" i="1"/>
  <c r="T54" i="1"/>
  <c r="D55" i="1"/>
  <c r="G33" i="1"/>
  <c r="R33" i="1" s="1"/>
  <c r="H34" i="1"/>
  <c r="BB306" i="1"/>
  <c r="BA305" i="1"/>
  <c r="BE123" i="1"/>
  <c r="M144" i="1"/>
  <c r="N144" i="1" s="1"/>
  <c r="AC144" i="1" s="1"/>
  <c r="AE144" i="1" s="1"/>
  <c r="AB159" i="1"/>
  <c r="AC53" i="1"/>
  <c r="AE53" i="1" s="1"/>
  <c r="AF53" i="1" s="1"/>
  <c r="G31" i="1"/>
  <c r="AT125" i="1" l="1"/>
  <c r="BE124" i="1"/>
  <c r="O33" i="1"/>
  <c r="BA306" i="1"/>
  <c r="BB307" i="1"/>
  <c r="A146" i="1"/>
  <c r="L146" i="1"/>
  <c r="X145" i="1"/>
  <c r="AC54" i="1"/>
  <c r="AE54" i="1" s="1"/>
  <c r="AF54" i="1" s="1"/>
  <c r="G34" i="1"/>
  <c r="K34" i="1" s="1"/>
  <c r="H35" i="1"/>
  <c r="N117" i="1"/>
  <c r="AC117" i="1" s="1"/>
  <c r="AE117" i="1" s="1"/>
  <c r="M118" i="1"/>
  <c r="I115" i="1"/>
  <c r="J116" i="1"/>
  <c r="AY308" i="1"/>
  <c r="AZ308" i="1" s="1"/>
  <c r="AX309" i="1"/>
  <c r="D116" i="1"/>
  <c r="AX98" i="1"/>
  <c r="AU98" i="1" s="1"/>
  <c r="AW98" i="1"/>
  <c r="S85" i="1"/>
  <c r="T84" i="1"/>
  <c r="AF84" i="1" s="1"/>
  <c r="W32" i="1"/>
  <c r="K31" i="1"/>
  <c r="K33" i="1"/>
  <c r="T55" i="1"/>
  <c r="D56" i="1"/>
  <c r="D87" i="1"/>
  <c r="BB97" i="1"/>
  <c r="M145" i="1"/>
  <c r="N145" i="1" s="1"/>
  <c r="AC145" i="1" s="1"/>
  <c r="AE145" i="1" s="1"/>
  <c r="I86" i="1"/>
  <c r="J87" i="1"/>
  <c r="BC305" i="1"/>
  <c r="BD305" i="1" s="1"/>
  <c r="R31" i="1"/>
  <c r="P32" i="1" s="1"/>
  <c r="O31" i="1"/>
  <c r="AB160" i="1"/>
  <c r="N55" i="1"/>
  <c r="M56" i="1"/>
  <c r="N87" i="1"/>
  <c r="AC87" i="1" s="1"/>
  <c r="AE87" i="1" s="1"/>
  <c r="M88" i="1"/>
  <c r="I54" i="1"/>
  <c r="J55" i="1"/>
  <c r="D145" i="1"/>
  <c r="Y144" i="1"/>
  <c r="Z144" i="1"/>
  <c r="AA144" i="1" s="1"/>
  <c r="AH144" i="1" s="1"/>
  <c r="J145" i="1"/>
  <c r="I145" i="1" s="1"/>
  <c r="AT126" i="1" l="1"/>
  <c r="BE125" i="1"/>
  <c r="AV126" i="1"/>
  <c r="AZ126" i="1"/>
  <c r="BD124" i="1"/>
  <c r="AV125" i="1"/>
  <c r="BB98" i="1"/>
  <c r="O34" i="1"/>
  <c r="D88" i="1"/>
  <c r="T56" i="1"/>
  <c r="D57" i="1"/>
  <c r="AX99" i="1"/>
  <c r="AU99" i="1" s="1"/>
  <c r="AW99" i="1"/>
  <c r="BB99" i="1" s="1"/>
  <c r="D117" i="1"/>
  <c r="I55" i="1"/>
  <c r="J56" i="1"/>
  <c r="N88" i="1"/>
  <c r="AC88" i="1" s="1"/>
  <c r="AE88" i="1" s="1"/>
  <c r="M89" i="1"/>
  <c r="AB161" i="1"/>
  <c r="I116" i="1"/>
  <c r="J117" i="1"/>
  <c r="G35" i="1"/>
  <c r="O35" i="1" s="1"/>
  <c r="H36" i="1"/>
  <c r="D146" i="1"/>
  <c r="Y145" i="1"/>
  <c r="J146" i="1"/>
  <c r="I146" i="1" s="1"/>
  <c r="Z145" i="1"/>
  <c r="AA145" i="1" s="1"/>
  <c r="AH145" i="1" s="1"/>
  <c r="BC306" i="1"/>
  <c r="BD306" i="1" s="1"/>
  <c r="AG32" i="1"/>
  <c r="S86" i="1"/>
  <c r="T85" i="1"/>
  <c r="AF85" i="1" s="1"/>
  <c r="N56" i="1"/>
  <c r="M57" i="1"/>
  <c r="I87" i="1"/>
  <c r="J88" i="1"/>
  <c r="AX310" i="1"/>
  <c r="AY309" i="1"/>
  <c r="AZ309" i="1" s="1"/>
  <c r="N118" i="1"/>
  <c r="AC118" i="1" s="1"/>
  <c r="AE118" i="1" s="1"/>
  <c r="M119" i="1"/>
  <c r="R34" i="1"/>
  <c r="M146" i="1"/>
  <c r="N146" i="1" s="1"/>
  <c r="AC146" i="1" s="1"/>
  <c r="AE146" i="1" s="1"/>
  <c r="AC55" i="1"/>
  <c r="AE55" i="1" s="1"/>
  <c r="AF55" i="1" s="1"/>
  <c r="P33" i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BA307" i="1"/>
  <c r="BB308" i="1"/>
  <c r="L147" i="1"/>
  <c r="X146" i="1"/>
  <c r="A147" i="1"/>
  <c r="BE126" i="1" l="1"/>
  <c r="AT127" i="1"/>
  <c r="AV127" i="1" s="1"/>
  <c r="AZ127" i="1"/>
  <c r="BD125" i="1"/>
  <c r="R35" i="1"/>
  <c r="K35" i="1"/>
  <c r="BA308" i="1"/>
  <c r="BB309" i="1"/>
  <c r="S87" i="1"/>
  <c r="T86" i="1"/>
  <c r="AF86" i="1" s="1"/>
  <c r="I56" i="1"/>
  <c r="J57" i="1"/>
  <c r="D118" i="1"/>
  <c r="AX100" i="1"/>
  <c r="AW100" i="1"/>
  <c r="X147" i="1"/>
  <c r="L148" i="1"/>
  <c r="A148" i="1"/>
  <c r="BC307" i="1"/>
  <c r="BD307" i="1" s="1"/>
  <c r="AX311" i="1"/>
  <c r="AY310" i="1"/>
  <c r="AZ310" i="1" s="1"/>
  <c r="N57" i="1"/>
  <c r="M58" i="1"/>
  <c r="AB162" i="1"/>
  <c r="D147" i="1"/>
  <c r="Y146" i="1"/>
  <c r="Z146" i="1"/>
  <c r="AA146" i="1" s="1"/>
  <c r="AH146" i="1" s="1"/>
  <c r="J147" i="1"/>
  <c r="I147" i="1" s="1"/>
  <c r="N119" i="1"/>
  <c r="AC119" i="1" s="1"/>
  <c r="AE119" i="1" s="1"/>
  <c r="M120" i="1"/>
  <c r="I88" i="1"/>
  <c r="J89" i="1"/>
  <c r="AC56" i="1"/>
  <c r="AE56" i="1" s="1"/>
  <c r="AF56" i="1" s="1"/>
  <c r="B32" i="1"/>
  <c r="C32" i="1" s="1"/>
  <c r="G36" i="1"/>
  <c r="O36" i="1" s="1"/>
  <c r="H37" i="1"/>
  <c r="N89" i="1"/>
  <c r="AC89" i="1" s="1"/>
  <c r="AE89" i="1" s="1"/>
  <c r="M90" i="1"/>
  <c r="T57" i="1"/>
  <c r="D58" i="1"/>
  <c r="D89" i="1"/>
  <c r="M147" i="1"/>
  <c r="N147" i="1" s="1"/>
  <c r="AC147" i="1" s="1"/>
  <c r="AE147" i="1" s="1"/>
  <c r="Q44" i="1"/>
  <c r="Q45" i="1" s="1"/>
  <c r="Q46" i="1" s="1"/>
  <c r="I117" i="1"/>
  <c r="J118" i="1"/>
  <c r="BB100" i="1" l="1"/>
  <c r="AT128" i="1"/>
  <c r="BE127" i="1"/>
  <c r="AZ128" i="1"/>
  <c r="BD126" i="1"/>
  <c r="R36" i="1"/>
  <c r="G37" i="1"/>
  <c r="O37" i="1" s="1"/>
  <c r="H38" i="1"/>
  <c r="I89" i="1"/>
  <c r="J90" i="1"/>
  <c r="Q47" i="1"/>
  <c r="Q48" i="1" s="1"/>
  <c r="Q49" i="1" s="1"/>
  <c r="Q50" i="1" s="1"/>
  <c r="Q51" i="1" s="1"/>
  <c r="Q52" i="1" s="1"/>
  <c r="Q53" i="1" s="1"/>
  <c r="Q54" i="1" s="1"/>
  <c r="Q55" i="1" s="1"/>
  <c r="Q56" i="1" s="1"/>
  <c r="K36" i="1"/>
  <c r="AB163" i="1"/>
  <c r="AY311" i="1"/>
  <c r="AZ311" i="1" s="1"/>
  <c r="AX312" i="1"/>
  <c r="I57" i="1"/>
  <c r="J58" i="1"/>
  <c r="S88" i="1"/>
  <c r="T87" i="1"/>
  <c r="AF87" i="1" s="1"/>
  <c r="I118" i="1"/>
  <c r="J119" i="1"/>
  <c r="D90" i="1"/>
  <c r="T58" i="1"/>
  <c r="D59" i="1"/>
  <c r="N90" i="1"/>
  <c r="AC90" i="1" s="1"/>
  <c r="AE90" i="1" s="1"/>
  <c r="M91" i="1"/>
  <c r="N120" i="1"/>
  <c r="AC120" i="1" s="1"/>
  <c r="AE120" i="1" s="1"/>
  <c r="M121" i="1"/>
  <c r="N58" i="1"/>
  <c r="M59" i="1"/>
  <c r="M148" i="1"/>
  <c r="N148" i="1" s="1"/>
  <c r="AC148" i="1" s="1"/>
  <c r="AE148" i="1" s="1"/>
  <c r="BC308" i="1"/>
  <c r="BD308" i="1" s="1"/>
  <c r="AC57" i="1"/>
  <c r="AE57" i="1" s="1"/>
  <c r="AF57" i="1" s="1"/>
  <c r="Z147" i="1"/>
  <c r="AA147" i="1" s="1"/>
  <c r="AH147" i="1" s="1"/>
  <c r="D148" i="1"/>
  <c r="Y147" i="1"/>
  <c r="J148" i="1"/>
  <c r="I148" i="1" s="1"/>
  <c r="D119" i="1"/>
  <c r="BA309" i="1"/>
  <c r="BB310" i="1"/>
  <c r="X148" i="1"/>
  <c r="A149" i="1"/>
  <c r="L149" i="1"/>
  <c r="AU100" i="1"/>
  <c r="AT129" i="1" l="1"/>
  <c r="BE128" i="1"/>
  <c r="AZ129" i="1"/>
  <c r="BD127" i="1"/>
  <c r="AV129" i="1"/>
  <c r="AV128" i="1"/>
  <c r="G38" i="1"/>
  <c r="O38" i="1" s="1"/>
  <c r="H39" i="1"/>
  <c r="AX101" i="1"/>
  <c r="AW101" i="1"/>
  <c r="X149" i="1"/>
  <c r="A150" i="1"/>
  <c r="L150" i="1"/>
  <c r="D120" i="1"/>
  <c r="Y148" i="1"/>
  <c r="Z148" i="1"/>
  <c r="AA148" i="1" s="1"/>
  <c r="AH148" i="1" s="1"/>
  <c r="J149" i="1"/>
  <c r="I149" i="1" s="1"/>
  <c r="D149" i="1"/>
  <c r="N59" i="1"/>
  <c r="M60" i="1"/>
  <c r="N91" i="1"/>
  <c r="AC91" i="1" s="1"/>
  <c r="AE91" i="1" s="1"/>
  <c r="M92" i="1"/>
  <c r="N92" i="1" s="1"/>
  <c r="AX313" i="1"/>
  <c r="AY312" i="1"/>
  <c r="AZ312" i="1" s="1"/>
  <c r="R37" i="1"/>
  <c r="S89" i="1"/>
  <c r="T88" i="1"/>
  <c r="AF88" i="1" s="1"/>
  <c r="BA310" i="1"/>
  <c r="BB311" i="1"/>
  <c r="I90" i="1"/>
  <c r="J91" i="1"/>
  <c r="K37" i="1"/>
  <c r="AC58" i="1"/>
  <c r="AE58" i="1" s="1"/>
  <c r="AF58" i="1" s="1"/>
  <c r="M149" i="1"/>
  <c r="N149" i="1" s="1"/>
  <c r="AC149" i="1" s="1"/>
  <c r="AE149" i="1" s="1"/>
  <c r="BC309" i="1"/>
  <c r="BD309" i="1" s="1"/>
  <c r="N121" i="1"/>
  <c r="AC121" i="1" s="1"/>
  <c r="AE121" i="1" s="1"/>
  <c r="M122" i="1"/>
  <c r="T59" i="1"/>
  <c r="D60" i="1"/>
  <c r="D91" i="1"/>
  <c r="I119" i="1"/>
  <c r="J120" i="1"/>
  <c r="I58" i="1"/>
  <c r="J59" i="1"/>
  <c r="AB164" i="1"/>
  <c r="Q57" i="1"/>
  <c r="BB101" i="1" l="1"/>
  <c r="AT130" i="1"/>
  <c r="AV130" i="1" s="1"/>
  <c r="BE129" i="1"/>
  <c r="AZ130" i="1"/>
  <c r="BD128" i="1"/>
  <c r="BB312" i="1"/>
  <c r="BA311" i="1"/>
  <c r="AC92" i="1"/>
  <c r="AE92" i="1" s="1"/>
  <c r="H93" i="1"/>
  <c r="D121" i="1"/>
  <c r="D150" i="1"/>
  <c r="Z149" i="1"/>
  <c r="AA149" i="1" s="1"/>
  <c r="AH149" i="1" s="1"/>
  <c r="Y149" i="1"/>
  <c r="J150" i="1"/>
  <c r="I150" i="1" s="1"/>
  <c r="K38" i="1"/>
  <c r="AB165" i="1"/>
  <c r="I120" i="1"/>
  <c r="J121" i="1"/>
  <c r="AX314" i="1"/>
  <c r="AY313" i="1"/>
  <c r="AZ313" i="1" s="1"/>
  <c r="G39" i="1"/>
  <c r="R39" i="1" s="1"/>
  <c r="H40" i="1"/>
  <c r="I91" i="1"/>
  <c r="J92" i="1"/>
  <c r="I92" i="1" s="1"/>
  <c r="S90" i="1"/>
  <c r="T89" i="1"/>
  <c r="AF89" i="1" s="1"/>
  <c r="N60" i="1"/>
  <c r="M61" i="1"/>
  <c r="M150" i="1"/>
  <c r="N150" i="1" s="1"/>
  <c r="AC150" i="1" s="1"/>
  <c r="AE150" i="1" s="1"/>
  <c r="R38" i="1"/>
  <c r="Q58" i="1"/>
  <c r="Q59" i="1" s="1"/>
  <c r="I59" i="1"/>
  <c r="J60" i="1"/>
  <c r="D92" i="1"/>
  <c r="T60" i="1"/>
  <c r="D61" i="1"/>
  <c r="N122" i="1"/>
  <c r="AC122" i="1" s="1"/>
  <c r="AE122" i="1" s="1"/>
  <c r="M123" i="1"/>
  <c r="BC310" i="1"/>
  <c r="BD310" i="1" s="1"/>
  <c r="AC59" i="1"/>
  <c r="AE59" i="1" s="1"/>
  <c r="AF59" i="1" s="1"/>
  <c r="L151" i="1"/>
  <c r="X150" i="1"/>
  <c r="A151" i="1"/>
  <c r="AU101" i="1"/>
  <c r="AT131" i="1" l="1"/>
  <c r="BE130" i="1"/>
  <c r="AZ131" i="1"/>
  <c r="BD129" i="1"/>
  <c r="AV131" i="1"/>
  <c r="O39" i="1"/>
  <c r="K39" i="1"/>
  <c r="A152" i="1"/>
  <c r="X151" i="1"/>
  <c r="L152" i="1"/>
  <c r="N123" i="1"/>
  <c r="AC123" i="1" s="1"/>
  <c r="AE123" i="1" s="1"/>
  <c r="M124" i="1"/>
  <c r="Q60" i="1"/>
  <c r="Q61" i="1" s="1"/>
  <c r="Q62" i="1" s="1"/>
  <c r="S91" i="1"/>
  <c r="T90" i="1"/>
  <c r="AF90" i="1" s="1"/>
  <c r="G40" i="1"/>
  <c r="O40" i="1" s="1"/>
  <c r="H41" i="1"/>
  <c r="AB166" i="1"/>
  <c r="AW102" i="1"/>
  <c r="AX102" i="1"/>
  <c r="AU102" i="1" s="1"/>
  <c r="M151" i="1"/>
  <c r="N151" i="1" s="1"/>
  <c r="AC151" i="1" s="1"/>
  <c r="AE151" i="1" s="1"/>
  <c r="N61" i="1"/>
  <c r="M62" i="1"/>
  <c r="N62" i="1" s="1"/>
  <c r="I121" i="1"/>
  <c r="J122" i="1"/>
  <c r="D122" i="1"/>
  <c r="T61" i="1"/>
  <c r="D62" i="1"/>
  <c r="I60" i="1"/>
  <c r="J61" i="1"/>
  <c r="BA312" i="1"/>
  <c r="BB313" i="1"/>
  <c r="BC311" i="1"/>
  <c r="BD311" i="1" s="1"/>
  <c r="AC60" i="1"/>
  <c r="AE60" i="1" s="1"/>
  <c r="AF60" i="1" s="1"/>
  <c r="D151" i="1"/>
  <c r="J151" i="1"/>
  <c r="I151" i="1" s="1"/>
  <c r="Z150" i="1"/>
  <c r="AA150" i="1" s="1"/>
  <c r="AH150" i="1" s="1"/>
  <c r="Y150" i="1"/>
  <c r="AX315" i="1"/>
  <c r="AY314" i="1"/>
  <c r="AZ314" i="1" s="1"/>
  <c r="H94" i="1"/>
  <c r="AZ132" i="1" l="1"/>
  <c r="BD130" i="1"/>
  <c r="BE131" i="1"/>
  <c r="AT132" i="1"/>
  <c r="BB102" i="1"/>
  <c r="K40" i="1"/>
  <c r="R40" i="1"/>
  <c r="AY315" i="1"/>
  <c r="AZ315" i="1" s="1"/>
  <c r="AX316" i="1"/>
  <c r="H95" i="1"/>
  <c r="D123" i="1"/>
  <c r="I122" i="1"/>
  <c r="J123" i="1"/>
  <c r="D152" i="1"/>
  <c r="Z151" i="1"/>
  <c r="AA151" i="1" s="1"/>
  <c r="AH151" i="1" s="1"/>
  <c r="Y151" i="1"/>
  <c r="J152" i="1"/>
  <c r="I152" i="1" s="1"/>
  <c r="BA313" i="1"/>
  <c r="BB314" i="1"/>
  <c r="I61" i="1"/>
  <c r="J62" i="1"/>
  <c r="I62" i="1" s="1"/>
  <c r="AB167" i="1"/>
  <c r="S92" i="1"/>
  <c r="T91" i="1"/>
  <c r="AF91" i="1" s="1"/>
  <c r="N124" i="1"/>
  <c r="AC124" i="1" s="1"/>
  <c r="AE124" i="1" s="1"/>
  <c r="M125" i="1"/>
  <c r="N125" i="1" s="1"/>
  <c r="X152" i="1"/>
  <c r="A153" i="1"/>
  <c r="L153" i="1"/>
  <c r="AC62" i="1"/>
  <c r="AE62" i="1" s="1"/>
  <c r="H63" i="1"/>
  <c r="AX103" i="1"/>
  <c r="AU103" i="1" s="1"/>
  <c r="AW103" i="1"/>
  <c r="BB103" i="1" s="1"/>
  <c r="T62" i="1"/>
  <c r="BC312" i="1"/>
  <c r="BD312" i="1" s="1"/>
  <c r="AC61" i="1"/>
  <c r="AE61" i="1" s="1"/>
  <c r="AF61" i="1" s="1"/>
  <c r="BA102" i="1"/>
  <c r="BA93" i="1"/>
  <c r="BA92" i="1"/>
  <c r="BA95" i="1"/>
  <c r="BA100" i="1"/>
  <c r="BA97" i="1"/>
  <c r="BA94" i="1"/>
  <c r="BA101" i="1"/>
  <c r="BA98" i="1"/>
  <c r="BA99" i="1"/>
  <c r="BA96" i="1"/>
  <c r="G41" i="1"/>
  <c r="O41" i="1" s="1"/>
  <c r="R41" i="1" s="1"/>
  <c r="H42" i="1"/>
  <c r="M152" i="1"/>
  <c r="N152" i="1" s="1"/>
  <c r="AC152" i="1" s="1"/>
  <c r="AE152" i="1" s="1"/>
  <c r="AT133" i="1" l="1"/>
  <c r="AV133" i="1" s="1"/>
  <c r="BE132" i="1"/>
  <c r="AZ133" i="1"/>
  <c r="BD131" i="1"/>
  <c r="AV132" i="1"/>
  <c r="AX104" i="1"/>
  <c r="AU104" i="1" s="1"/>
  <c r="AW104" i="1"/>
  <c r="AC125" i="1"/>
  <c r="AE125" i="1" s="1"/>
  <c r="H126" i="1"/>
  <c r="H96" i="1"/>
  <c r="AF62" i="1"/>
  <c r="AA62" i="1"/>
  <c r="AB168" i="1"/>
  <c r="BC313" i="1"/>
  <c r="BD313" i="1" s="1"/>
  <c r="I123" i="1"/>
  <c r="J124" i="1"/>
  <c r="D124" i="1"/>
  <c r="AY316" i="1"/>
  <c r="AZ316" i="1" s="1"/>
  <c r="AX317" i="1"/>
  <c r="G42" i="1"/>
  <c r="O42" i="1" s="1"/>
  <c r="R42" i="1" s="1"/>
  <c r="H43" i="1"/>
  <c r="H64" i="1"/>
  <c r="M153" i="1"/>
  <c r="N153" i="1" s="1"/>
  <c r="AC153" i="1" s="1"/>
  <c r="AE153" i="1" s="1"/>
  <c r="K41" i="1"/>
  <c r="X153" i="1"/>
  <c r="A154" i="1"/>
  <c r="L154" i="1"/>
  <c r="BA314" i="1"/>
  <c r="BB315" i="1"/>
  <c r="Z152" i="1"/>
  <c r="AA152" i="1" s="1"/>
  <c r="AH152" i="1" s="1"/>
  <c r="D153" i="1"/>
  <c r="Y152" i="1"/>
  <c r="J153" i="1"/>
  <c r="I153" i="1" s="1"/>
  <c r="S93" i="1"/>
  <c r="T92" i="1"/>
  <c r="BE133" i="1" l="1"/>
  <c r="AT134" i="1"/>
  <c r="AV134" i="1" s="1"/>
  <c r="BD132" i="1"/>
  <c r="AZ134" i="1"/>
  <c r="BB104" i="1"/>
  <c r="AH62" i="1"/>
  <c r="K42" i="1"/>
  <c r="AW105" i="1"/>
  <c r="AX105" i="1"/>
  <c r="H65" i="1"/>
  <c r="G43" i="1"/>
  <c r="O43" i="1" s="1"/>
  <c r="R43" i="1" s="1"/>
  <c r="H44" i="1"/>
  <c r="AY317" i="1"/>
  <c r="AZ317" i="1" s="1"/>
  <c r="AX318" i="1"/>
  <c r="D125" i="1"/>
  <c r="BB316" i="1"/>
  <c r="BA315" i="1"/>
  <c r="H97" i="1"/>
  <c r="AF92" i="1"/>
  <c r="AA92" i="1"/>
  <c r="BC314" i="1"/>
  <c r="BD314" i="1" s="1"/>
  <c r="A155" i="1"/>
  <c r="L155" i="1"/>
  <c r="X154" i="1"/>
  <c r="I124" i="1"/>
  <c r="J125" i="1"/>
  <c r="I125" i="1" s="1"/>
  <c r="H127" i="1"/>
  <c r="M154" i="1"/>
  <c r="N154" i="1" s="1"/>
  <c r="AC154" i="1" s="1"/>
  <c r="AE154" i="1" s="1"/>
  <c r="U93" i="1"/>
  <c r="S94" i="1"/>
  <c r="T93" i="1"/>
  <c r="AF93" i="1" s="1"/>
  <c r="D154" i="1"/>
  <c r="Y153" i="1"/>
  <c r="J154" i="1"/>
  <c r="I154" i="1" s="1"/>
  <c r="Z153" i="1"/>
  <c r="AA153" i="1" s="1"/>
  <c r="AH153" i="1" s="1"/>
  <c r="AB169" i="1"/>
  <c r="AT135" i="1" l="1"/>
  <c r="BE134" i="1"/>
  <c r="AZ135" i="1"/>
  <c r="BD133" i="1"/>
  <c r="AH92" i="1"/>
  <c r="K43" i="1"/>
  <c r="M155" i="1"/>
  <c r="N155" i="1" s="1"/>
  <c r="BC315" i="1"/>
  <c r="BD315" i="1" s="1"/>
  <c r="G44" i="1"/>
  <c r="O44" i="1" s="1"/>
  <c r="R44" i="1" s="1"/>
  <c r="H45" i="1"/>
  <c r="X155" i="1"/>
  <c r="E155" i="1"/>
  <c r="A156" i="1"/>
  <c r="L156" i="1"/>
  <c r="S95" i="1"/>
  <c r="T94" i="1"/>
  <c r="AF94" i="1" s="1"/>
  <c r="Z154" i="1"/>
  <c r="D155" i="1"/>
  <c r="J155" i="1"/>
  <c r="I155" i="1" s="1"/>
  <c r="Y154" i="1"/>
  <c r="H98" i="1"/>
  <c r="AX319" i="1"/>
  <c r="AY318" i="1"/>
  <c r="AZ318" i="1" s="1"/>
  <c r="AU105" i="1"/>
  <c r="AB170" i="1"/>
  <c r="H128" i="1"/>
  <c r="BB317" i="1"/>
  <c r="BA316" i="1"/>
  <c r="H66" i="1"/>
  <c r="BB105" i="1"/>
  <c r="AZ136" i="1" l="1"/>
  <c r="BD134" i="1"/>
  <c r="AT136" i="1"/>
  <c r="AV136" i="1" s="1"/>
  <c r="BE135" i="1"/>
  <c r="AV135" i="1"/>
  <c r="F155" i="1"/>
  <c r="K44" i="1"/>
  <c r="Z155" i="1"/>
  <c r="AA155" i="1" s="1"/>
  <c r="AH155" i="1" s="1"/>
  <c r="D156" i="1"/>
  <c r="J156" i="1"/>
  <c r="I156" i="1" s="1"/>
  <c r="Y155" i="1"/>
  <c r="H129" i="1"/>
  <c r="AX320" i="1"/>
  <c r="AY319" i="1"/>
  <c r="AZ319" i="1" s="1"/>
  <c r="H99" i="1"/>
  <c r="H67" i="1"/>
  <c r="AB171" i="1"/>
  <c r="H155" i="1"/>
  <c r="AC155" i="1"/>
  <c r="AE155" i="1" s="1"/>
  <c r="AX106" i="1"/>
  <c r="AW106" i="1"/>
  <c r="BB318" i="1"/>
  <c r="BA317" i="1"/>
  <c r="S96" i="1"/>
  <c r="T95" i="1"/>
  <c r="AF95" i="1" s="1"/>
  <c r="M156" i="1"/>
  <c r="N156" i="1" s="1"/>
  <c r="BC316" i="1"/>
  <c r="BD316" i="1" s="1"/>
  <c r="L157" i="1"/>
  <c r="X156" i="1"/>
  <c r="A157" i="1"/>
  <c r="G45" i="1"/>
  <c r="O45" i="1" s="1"/>
  <c r="R45" i="1" s="1"/>
  <c r="H46" i="1"/>
  <c r="AT137" i="1" l="1"/>
  <c r="AV137" i="1" s="1"/>
  <c r="BE136" i="1"/>
  <c r="AZ137" i="1"/>
  <c r="BD135" i="1"/>
  <c r="BB106" i="1"/>
  <c r="BB319" i="1"/>
  <c r="BA318" i="1"/>
  <c r="G46" i="1"/>
  <c r="K46" i="1" s="1"/>
  <c r="H47" i="1"/>
  <c r="A158" i="1"/>
  <c r="X157" i="1"/>
  <c r="L158" i="1"/>
  <c r="S97" i="1"/>
  <c r="T96" i="1"/>
  <c r="AF96" i="1" s="1"/>
  <c r="AY320" i="1"/>
  <c r="AZ320" i="1" s="1"/>
  <c r="AX321" i="1"/>
  <c r="H130" i="1"/>
  <c r="M157" i="1"/>
  <c r="N157" i="1" s="1"/>
  <c r="K45" i="1"/>
  <c r="D157" i="1"/>
  <c r="Z156" i="1"/>
  <c r="AA156" i="1" s="1"/>
  <c r="AH156" i="1" s="1"/>
  <c r="J157" i="1"/>
  <c r="I157" i="1" s="1"/>
  <c r="Y156" i="1"/>
  <c r="AU106" i="1"/>
  <c r="AC156" i="1"/>
  <c r="AE156" i="1" s="1"/>
  <c r="H156" i="1"/>
  <c r="BC317" i="1"/>
  <c r="BD317" i="1" s="1"/>
  <c r="AB172" i="1"/>
  <c r="H68" i="1"/>
  <c r="H100" i="1"/>
  <c r="AZ138" i="1" l="1"/>
  <c r="BD136" i="1"/>
  <c r="AT138" i="1"/>
  <c r="BE137" i="1"/>
  <c r="O46" i="1"/>
  <c r="R46" i="1" s="1"/>
  <c r="H101" i="1"/>
  <c r="H69" i="1"/>
  <c r="AB173" i="1"/>
  <c r="S98" i="1"/>
  <c r="T97" i="1"/>
  <c r="AF97" i="1" s="1"/>
  <c r="A159" i="1"/>
  <c r="X158" i="1"/>
  <c r="L159" i="1"/>
  <c r="H157" i="1"/>
  <c r="AC157" i="1"/>
  <c r="AE157" i="1" s="1"/>
  <c r="H131" i="1"/>
  <c r="G47" i="1"/>
  <c r="O47" i="1" s="1"/>
  <c r="R47" i="1" s="1"/>
  <c r="H48" i="1"/>
  <c r="AW107" i="1"/>
  <c r="AX107" i="1"/>
  <c r="AU107" i="1" s="1"/>
  <c r="AY321" i="1"/>
  <c r="AZ321" i="1" s="1"/>
  <c r="AX322" i="1"/>
  <c r="M158" i="1"/>
  <c r="N158" i="1" s="1"/>
  <c r="BB320" i="1"/>
  <c r="BA319" i="1"/>
  <c r="D158" i="1"/>
  <c r="Z157" i="1"/>
  <c r="AA157" i="1" s="1"/>
  <c r="AH157" i="1" s="1"/>
  <c r="Y157" i="1"/>
  <c r="J158" i="1"/>
  <c r="I158" i="1" s="1"/>
  <c r="BC318" i="1"/>
  <c r="BD318" i="1" s="1"/>
  <c r="AZ139" i="1" l="1"/>
  <c r="BD137" i="1"/>
  <c r="AT139" i="1"/>
  <c r="BE138" i="1"/>
  <c r="AV138" i="1"/>
  <c r="K47" i="1"/>
  <c r="AW108" i="1"/>
  <c r="AX108" i="1"/>
  <c r="AU108" i="1" s="1"/>
  <c r="BA320" i="1"/>
  <c r="BB321" i="1"/>
  <c r="G48" i="1"/>
  <c r="O48" i="1" s="1"/>
  <c r="R48" i="1" s="1"/>
  <c r="H49" i="1"/>
  <c r="D159" i="1"/>
  <c r="Z158" i="1"/>
  <c r="AA158" i="1" s="1"/>
  <c r="AH158" i="1" s="1"/>
  <c r="J159" i="1"/>
  <c r="I159" i="1" s="1"/>
  <c r="Y158" i="1"/>
  <c r="BC319" i="1"/>
  <c r="BD319" i="1" s="1"/>
  <c r="L160" i="1"/>
  <c r="A160" i="1"/>
  <c r="X159" i="1"/>
  <c r="AB174" i="1"/>
  <c r="AC158" i="1"/>
  <c r="AE158" i="1" s="1"/>
  <c r="H158" i="1"/>
  <c r="H70" i="1"/>
  <c r="H102" i="1"/>
  <c r="AX323" i="1"/>
  <c r="AY322" i="1"/>
  <c r="AZ322" i="1" s="1"/>
  <c r="BB107" i="1"/>
  <c r="H132" i="1"/>
  <c r="M159" i="1"/>
  <c r="N159" i="1" s="1"/>
  <c r="S99" i="1"/>
  <c r="T98" i="1"/>
  <c r="AF98" i="1" s="1"/>
  <c r="BD138" i="1" l="1"/>
  <c r="AZ140" i="1"/>
  <c r="AV139" i="1"/>
  <c r="AT140" i="1"/>
  <c r="BE139" i="1"/>
  <c r="AW109" i="1"/>
  <c r="AX109" i="1"/>
  <c r="M160" i="1"/>
  <c r="N160" i="1" s="1"/>
  <c r="K48" i="1"/>
  <c r="S100" i="1"/>
  <c r="T99" i="1"/>
  <c r="AF99" i="1" s="1"/>
  <c r="Z159" i="1"/>
  <c r="AA159" i="1" s="1"/>
  <c r="AH159" i="1" s="1"/>
  <c r="Y159" i="1"/>
  <c r="J160" i="1"/>
  <c r="I160" i="1" s="1"/>
  <c r="D160" i="1"/>
  <c r="BB322" i="1"/>
  <c r="BA321" i="1"/>
  <c r="AX324" i="1"/>
  <c r="AY323" i="1"/>
  <c r="AZ323" i="1" s="1"/>
  <c r="H103" i="1"/>
  <c r="H71" i="1"/>
  <c r="X160" i="1"/>
  <c r="L161" i="1"/>
  <c r="A161" i="1"/>
  <c r="AC159" i="1"/>
  <c r="AE159" i="1" s="1"/>
  <c r="H159" i="1"/>
  <c r="H133" i="1"/>
  <c r="AB175" i="1"/>
  <c r="G49" i="1"/>
  <c r="K49" i="1" s="1"/>
  <c r="H50" i="1"/>
  <c r="BC320" i="1"/>
  <c r="BD320" i="1" s="1"/>
  <c r="BB108" i="1"/>
  <c r="AZ141" i="1" l="1"/>
  <c r="BD139" i="1"/>
  <c r="AT141" i="1"/>
  <c r="BE140" i="1"/>
  <c r="AV140" i="1"/>
  <c r="O49" i="1"/>
  <c r="R49" i="1" s="1"/>
  <c r="AX325" i="1"/>
  <c r="AY324" i="1"/>
  <c r="AZ324" i="1" s="1"/>
  <c r="S101" i="1"/>
  <c r="T100" i="1"/>
  <c r="AF100" i="1" s="1"/>
  <c r="L162" i="1"/>
  <c r="A162" i="1"/>
  <c r="X161" i="1"/>
  <c r="M161" i="1"/>
  <c r="N161" i="1" s="1"/>
  <c r="BC321" i="1"/>
  <c r="BD321" i="1" s="1"/>
  <c r="AB176" i="1"/>
  <c r="G50" i="1"/>
  <c r="K50" i="1" s="1"/>
  <c r="H51" i="1"/>
  <c r="H134" i="1"/>
  <c r="D161" i="1"/>
  <c r="Z160" i="1"/>
  <c r="AA160" i="1" s="1"/>
  <c r="AH160" i="1" s="1"/>
  <c r="Y160" i="1"/>
  <c r="J161" i="1"/>
  <c r="I161" i="1" s="1"/>
  <c r="H72" i="1"/>
  <c r="H104" i="1"/>
  <c r="AU109" i="1"/>
  <c r="BB323" i="1"/>
  <c r="BA322" i="1"/>
  <c r="AC160" i="1"/>
  <c r="AE160" i="1" s="1"/>
  <c r="H160" i="1"/>
  <c r="BB109" i="1"/>
  <c r="BD140" i="1" l="1"/>
  <c r="AZ142" i="1"/>
  <c r="BE141" i="1"/>
  <c r="AT142" i="1"/>
  <c r="AV141" i="1"/>
  <c r="O50" i="1"/>
  <c r="R50" i="1" s="1"/>
  <c r="BC322" i="1"/>
  <c r="BD322" i="1" s="1"/>
  <c r="G51" i="1"/>
  <c r="O51" i="1" s="1"/>
  <c r="R51" i="1" s="1"/>
  <c r="H52" i="1"/>
  <c r="AB177" i="1"/>
  <c r="X162" i="1"/>
  <c r="A163" i="1"/>
  <c r="L163" i="1"/>
  <c r="S102" i="1"/>
  <c r="T101" i="1"/>
  <c r="AF101" i="1" s="1"/>
  <c r="BB324" i="1"/>
  <c r="BA323" i="1"/>
  <c r="H73" i="1"/>
  <c r="AC161" i="1"/>
  <c r="AE161" i="1" s="1"/>
  <c r="H161" i="1"/>
  <c r="M162" i="1"/>
  <c r="N162" i="1" s="1"/>
  <c r="AY325" i="1"/>
  <c r="AZ325" i="1" s="1"/>
  <c r="AX326" i="1"/>
  <c r="AX110" i="1"/>
  <c r="AU110" i="1" s="1"/>
  <c r="AW110" i="1"/>
  <c r="H105" i="1"/>
  <c r="H135" i="1"/>
  <c r="Y161" i="1"/>
  <c r="D162" i="1"/>
  <c r="Z161" i="1"/>
  <c r="AA161" i="1" s="1"/>
  <c r="AH161" i="1" s="1"/>
  <c r="J162" i="1"/>
  <c r="I162" i="1" s="1"/>
  <c r="AZ143" i="1" l="1"/>
  <c r="BD141" i="1"/>
  <c r="BE142" i="1"/>
  <c r="AT143" i="1"/>
  <c r="AV142" i="1"/>
  <c r="BB110" i="1"/>
  <c r="K51" i="1"/>
  <c r="BB325" i="1"/>
  <c r="BA324" i="1"/>
  <c r="H74" i="1"/>
  <c r="AW111" i="1"/>
  <c r="AX111" i="1"/>
  <c r="AB178" i="1"/>
  <c r="AC162" i="1"/>
  <c r="AE162" i="1" s="1"/>
  <c r="H162" i="1"/>
  <c r="BC323" i="1"/>
  <c r="BD323" i="1" s="1"/>
  <c r="M163" i="1"/>
  <c r="N163" i="1" s="1"/>
  <c r="H136" i="1"/>
  <c r="H106" i="1"/>
  <c r="AX327" i="1"/>
  <c r="AY326" i="1"/>
  <c r="AZ326" i="1" s="1"/>
  <c r="A164" i="1"/>
  <c r="L164" i="1"/>
  <c r="X163" i="1"/>
  <c r="G52" i="1"/>
  <c r="O52" i="1" s="1"/>
  <c r="R52" i="1" s="1"/>
  <c r="H53" i="1"/>
  <c r="S103" i="1"/>
  <c r="T102" i="1"/>
  <c r="AF102" i="1" s="1"/>
  <c r="Z162" i="1"/>
  <c r="AA162" i="1" s="1"/>
  <c r="AH162" i="1" s="1"/>
  <c r="D163" i="1"/>
  <c r="Y162" i="1"/>
  <c r="J163" i="1"/>
  <c r="I163" i="1" s="1"/>
  <c r="BD142" i="1" l="1"/>
  <c r="AZ144" i="1"/>
  <c r="AV143" i="1"/>
  <c r="AT144" i="1"/>
  <c r="BE143" i="1"/>
  <c r="K52" i="1"/>
  <c r="G53" i="1"/>
  <c r="O53" i="1" s="1"/>
  <c r="R53" i="1" s="1"/>
  <c r="H54" i="1"/>
  <c r="AY327" i="1"/>
  <c r="AZ327" i="1" s="1"/>
  <c r="AX328" i="1"/>
  <c r="BB111" i="1"/>
  <c r="Y163" i="1"/>
  <c r="Z163" i="1"/>
  <c r="AA163" i="1" s="1"/>
  <c r="AH163" i="1" s="1"/>
  <c r="D164" i="1"/>
  <c r="J164" i="1"/>
  <c r="I164" i="1" s="1"/>
  <c r="AU111" i="1"/>
  <c r="H75" i="1"/>
  <c r="BB326" i="1"/>
  <c r="BA325" i="1"/>
  <c r="M164" i="1"/>
  <c r="N164" i="1" s="1"/>
  <c r="H107" i="1"/>
  <c r="H137" i="1"/>
  <c r="S104" i="1"/>
  <c r="T103" i="1"/>
  <c r="AF103" i="1" s="1"/>
  <c r="A165" i="1"/>
  <c r="L165" i="1"/>
  <c r="X164" i="1"/>
  <c r="AB179" i="1"/>
  <c r="AC163" i="1"/>
  <c r="AE163" i="1" s="1"/>
  <c r="H163" i="1"/>
  <c r="BC324" i="1"/>
  <c r="BD324" i="1" s="1"/>
  <c r="AZ145" i="1" l="1"/>
  <c r="BD143" i="1"/>
  <c r="BE144" i="1"/>
  <c r="AT145" i="1"/>
  <c r="AV144" i="1"/>
  <c r="K53" i="1"/>
  <c r="A166" i="1"/>
  <c r="X165" i="1"/>
  <c r="L166" i="1"/>
  <c r="AC164" i="1"/>
  <c r="AE164" i="1" s="1"/>
  <c r="H164" i="1"/>
  <c r="AX112" i="1"/>
  <c r="AU112" i="1" s="1"/>
  <c r="AW112" i="1"/>
  <c r="AY328" i="1"/>
  <c r="AZ328" i="1" s="1"/>
  <c r="AX329" i="1"/>
  <c r="AB180" i="1"/>
  <c r="D165" i="1"/>
  <c r="Y164" i="1"/>
  <c r="Z164" i="1"/>
  <c r="AA164" i="1" s="1"/>
  <c r="AH164" i="1" s="1"/>
  <c r="J165" i="1"/>
  <c r="I165" i="1" s="1"/>
  <c r="BB327" i="1"/>
  <c r="BA326" i="1"/>
  <c r="S105" i="1"/>
  <c r="T104" i="1"/>
  <c r="AF104" i="1" s="1"/>
  <c r="H138" i="1"/>
  <c r="H108" i="1"/>
  <c r="M165" i="1"/>
  <c r="N165" i="1" s="1"/>
  <c r="BC325" i="1"/>
  <c r="BD325" i="1" s="1"/>
  <c r="H76" i="1"/>
  <c r="G54" i="1"/>
  <c r="K54" i="1" s="1"/>
  <c r="H55" i="1"/>
  <c r="BD144" i="1" l="1"/>
  <c r="AZ146" i="1"/>
  <c r="AV145" i="1"/>
  <c r="BE145" i="1"/>
  <c r="AT146" i="1"/>
  <c r="BB112" i="1"/>
  <c r="O54" i="1"/>
  <c r="R54" i="1" s="1"/>
  <c r="AW113" i="1"/>
  <c r="AX113" i="1"/>
  <c r="S106" i="1"/>
  <c r="T105" i="1"/>
  <c r="AF105" i="1" s="1"/>
  <c r="H77" i="1"/>
  <c r="G55" i="1"/>
  <c r="O55" i="1" s="1"/>
  <c r="R55" i="1" s="1"/>
  <c r="H56" i="1"/>
  <c r="H109" i="1"/>
  <c r="H139" i="1"/>
  <c r="AB181" i="1"/>
  <c r="M166" i="1"/>
  <c r="N166" i="1" s="1"/>
  <c r="BC326" i="1"/>
  <c r="BD326" i="1" s="1"/>
  <c r="AY329" i="1"/>
  <c r="AZ329" i="1" s="1"/>
  <c r="AX330" i="1"/>
  <c r="D166" i="1"/>
  <c r="Y165" i="1"/>
  <c r="Z165" i="1"/>
  <c r="AA165" i="1" s="1"/>
  <c r="AH165" i="1" s="1"/>
  <c r="J166" i="1"/>
  <c r="I166" i="1" s="1"/>
  <c r="BB328" i="1"/>
  <c r="BA327" i="1"/>
  <c r="L167" i="1"/>
  <c r="X166" i="1"/>
  <c r="A167" i="1"/>
  <c r="AC165" i="1"/>
  <c r="AE165" i="1" s="1"/>
  <c r="H165" i="1"/>
  <c r="AT147" i="1" l="1"/>
  <c r="AV147" i="1" s="1"/>
  <c r="BE146" i="1"/>
  <c r="AZ147" i="1"/>
  <c r="BD145" i="1"/>
  <c r="AV146" i="1"/>
  <c r="Y166" i="1"/>
  <c r="Z166" i="1"/>
  <c r="AA166" i="1" s="1"/>
  <c r="AH166" i="1" s="1"/>
  <c r="D167" i="1"/>
  <c r="J167" i="1"/>
  <c r="I167" i="1" s="1"/>
  <c r="M167" i="1"/>
  <c r="N167" i="1" s="1"/>
  <c r="K55" i="1"/>
  <c r="L168" i="1"/>
  <c r="X167" i="1"/>
  <c r="A168" i="1"/>
  <c r="BC327" i="1"/>
  <c r="BD327" i="1" s="1"/>
  <c r="AY330" i="1"/>
  <c r="AZ330" i="1" s="1"/>
  <c r="AX331" i="1"/>
  <c r="AB182" i="1"/>
  <c r="H140" i="1"/>
  <c r="H110" i="1"/>
  <c r="H78" i="1"/>
  <c r="BB329" i="1"/>
  <c r="BA328" i="1"/>
  <c r="G56" i="1"/>
  <c r="O56" i="1" s="1"/>
  <c r="R56" i="1" s="1"/>
  <c r="H57" i="1"/>
  <c r="AU113" i="1"/>
  <c r="AC166" i="1"/>
  <c r="AE166" i="1" s="1"/>
  <c r="H166" i="1"/>
  <c r="S107" i="1"/>
  <c r="T106" i="1"/>
  <c r="AF106" i="1" s="1"/>
  <c r="BB113" i="1"/>
  <c r="AT148" i="1" l="1"/>
  <c r="AV148" i="1" s="1"/>
  <c r="BE147" i="1"/>
  <c r="AZ148" i="1"/>
  <c r="BD146" i="1"/>
  <c r="K56" i="1"/>
  <c r="AW114" i="1"/>
  <c r="AX114" i="1"/>
  <c r="H111" i="1"/>
  <c r="S108" i="1"/>
  <c r="T107" i="1"/>
  <c r="AF107" i="1" s="1"/>
  <c r="G57" i="1"/>
  <c r="K57" i="1" s="1"/>
  <c r="H58" i="1"/>
  <c r="M168" i="1"/>
  <c r="N168" i="1" s="1"/>
  <c r="BC328" i="1"/>
  <c r="BD328" i="1" s="1"/>
  <c r="AY331" i="1"/>
  <c r="AZ331" i="1" s="1"/>
  <c r="AX332" i="1"/>
  <c r="X168" i="1"/>
  <c r="A169" i="1"/>
  <c r="L169" i="1"/>
  <c r="H79" i="1"/>
  <c r="BB330" i="1"/>
  <c r="BA329" i="1"/>
  <c r="D168" i="1"/>
  <c r="Z167" i="1"/>
  <c r="AA167" i="1" s="1"/>
  <c r="AH167" i="1" s="1"/>
  <c r="Y167" i="1"/>
  <c r="J168" i="1"/>
  <c r="I168" i="1" s="1"/>
  <c r="H141" i="1"/>
  <c r="AB183" i="1"/>
  <c r="AC167" i="1"/>
  <c r="AE167" i="1" s="1"/>
  <c r="H167" i="1"/>
  <c r="AT149" i="1" l="1"/>
  <c r="AV149" i="1" s="1"/>
  <c r="BE148" i="1"/>
  <c r="BD147" i="1"/>
  <c r="AZ149" i="1"/>
  <c r="M169" i="1"/>
  <c r="N169" i="1" s="1"/>
  <c r="AY332" i="1"/>
  <c r="AZ332" i="1" s="1"/>
  <c r="AX333" i="1"/>
  <c r="G58" i="1"/>
  <c r="K58" i="1" s="1"/>
  <c r="H59" i="1"/>
  <c r="S109" i="1"/>
  <c r="T108" i="1"/>
  <c r="AF108" i="1" s="1"/>
  <c r="H112" i="1"/>
  <c r="X169" i="1"/>
  <c r="A170" i="1"/>
  <c r="L170" i="1"/>
  <c r="BB331" i="1"/>
  <c r="BA330" i="1"/>
  <c r="O57" i="1"/>
  <c r="R57" i="1" s="1"/>
  <c r="BA114" i="1"/>
  <c r="BA104" i="1"/>
  <c r="BA105" i="1"/>
  <c r="BA107" i="1"/>
  <c r="BA106" i="1"/>
  <c r="BA109" i="1"/>
  <c r="BA112" i="1"/>
  <c r="BA108" i="1"/>
  <c r="BA110" i="1"/>
  <c r="BA111" i="1"/>
  <c r="BA113" i="1"/>
  <c r="AB184" i="1"/>
  <c r="H142" i="1"/>
  <c r="BC329" i="1"/>
  <c r="BD329" i="1" s="1"/>
  <c r="H80" i="1"/>
  <c r="D169" i="1"/>
  <c r="Y168" i="1"/>
  <c r="Z168" i="1"/>
  <c r="AA168" i="1" s="1"/>
  <c r="AH168" i="1" s="1"/>
  <c r="J169" i="1"/>
  <c r="I169" i="1" s="1"/>
  <c r="AU114" i="1"/>
  <c r="AC168" i="1"/>
  <c r="AE168" i="1" s="1"/>
  <c r="H168" i="1"/>
  <c r="BB114" i="1"/>
  <c r="AT150" i="1" l="1"/>
  <c r="AV150" i="1" s="1"/>
  <c r="BE149" i="1"/>
  <c r="AZ150" i="1"/>
  <c r="BD148" i="1"/>
  <c r="O58" i="1"/>
  <c r="R58" i="1" s="1"/>
  <c r="BC330" i="1"/>
  <c r="BD330" i="1" s="1"/>
  <c r="BB332" i="1"/>
  <c r="BA331" i="1"/>
  <c r="H143" i="1"/>
  <c r="AC169" i="1"/>
  <c r="AE169" i="1" s="1"/>
  <c r="H169" i="1"/>
  <c r="Z169" i="1"/>
  <c r="AA169" i="1" s="1"/>
  <c r="AH169" i="1" s="1"/>
  <c r="D170" i="1"/>
  <c r="Y169" i="1"/>
  <c r="J170" i="1"/>
  <c r="I170" i="1" s="1"/>
  <c r="H113" i="1"/>
  <c r="AW115" i="1"/>
  <c r="AX115" i="1"/>
  <c r="AU115" i="1" s="1"/>
  <c r="M170" i="1"/>
  <c r="N170" i="1" s="1"/>
  <c r="S110" i="1"/>
  <c r="T109" i="1"/>
  <c r="AF109" i="1" s="1"/>
  <c r="H81" i="1"/>
  <c r="AB185" i="1"/>
  <c r="L171" i="1"/>
  <c r="A171" i="1"/>
  <c r="X170" i="1"/>
  <c r="G59" i="1"/>
  <c r="K59" i="1" s="1"/>
  <c r="H60" i="1"/>
  <c r="AY333" i="1"/>
  <c r="AZ333" i="1" s="1"/>
  <c r="AX334" i="1"/>
  <c r="AZ151" i="1" l="1"/>
  <c r="BD149" i="1"/>
  <c r="AT151" i="1"/>
  <c r="BE150" i="1"/>
  <c r="O59" i="1"/>
  <c r="R59" i="1" s="1"/>
  <c r="AC170" i="1"/>
  <c r="AE170" i="1" s="1"/>
  <c r="H170" i="1"/>
  <c r="BC331" i="1"/>
  <c r="BD331" i="1" s="1"/>
  <c r="X171" i="1"/>
  <c r="A172" i="1"/>
  <c r="L172" i="1"/>
  <c r="AY334" i="1"/>
  <c r="AZ334" i="1" s="1"/>
  <c r="AX335" i="1"/>
  <c r="BB333" i="1"/>
  <c r="BA332" i="1"/>
  <c r="M171" i="1"/>
  <c r="N171" i="1" s="1"/>
  <c r="S111" i="1"/>
  <c r="T110" i="1"/>
  <c r="AF110" i="1" s="1"/>
  <c r="H144" i="1"/>
  <c r="H82" i="1"/>
  <c r="AW116" i="1"/>
  <c r="AX116" i="1"/>
  <c r="G60" i="1"/>
  <c r="K60" i="1" s="1"/>
  <c r="H61" i="1"/>
  <c r="Z170" i="1"/>
  <c r="AA170" i="1" s="1"/>
  <c r="AH170" i="1" s="1"/>
  <c r="D171" i="1"/>
  <c r="Y170" i="1"/>
  <c r="J171" i="1"/>
  <c r="I171" i="1" s="1"/>
  <c r="AB186" i="1"/>
  <c r="BB115" i="1"/>
  <c r="H114" i="1"/>
  <c r="AZ152" i="1" l="1"/>
  <c r="BD150" i="1"/>
  <c r="BE151" i="1"/>
  <c r="AT152" i="1"/>
  <c r="AV151" i="1"/>
  <c r="O60" i="1"/>
  <c r="R60" i="1" s="1"/>
  <c r="AU116" i="1"/>
  <c r="S112" i="1"/>
  <c r="T111" i="1"/>
  <c r="AF111" i="1" s="1"/>
  <c r="BC332" i="1"/>
  <c r="BD332" i="1" s="1"/>
  <c r="M172" i="1"/>
  <c r="N172" i="1" s="1"/>
  <c r="AB187" i="1"/>
  <c r="BB116" i="1"/>
  <c r="H83" i="1"/>
  <c r="H145" i="1"/>
  <c r="X172" i="1"/>
  <c r="A173" i="1"/>
  <c r="L173" i="1"/>
  <c r="G61" i="1"/>
  <c r="O61" i="1" s="1"/>
  <c r="R61" i="1" s="1"/>
  <c r="H62" i="1"/>
  <c r="H115" i="1"/>
  <c r="AC171" i="1"/>
  <c r="AE171" i="1" s="1"/>
  <c r="H171" i="1"/>
  <c r="AX336" i="1"/>
  <c r="AY335" i="1"/>
  <c r="AZ335" i="1" s="1"/>
  <c r="D172" i="1"/>
  <c r="Z171" i="1"/>
  <c r="AA171" i="1" s="1"/>
  <c r="AH171" i="1" s="1"/>
  <c r="Y171" i="1"/>
  <c r="J172" i="1"/>
  <c r="I172" i="1" s="1"/>
  <c r="BA333" i="1"/>
  <c r="BB334" i="1"/>
  <c r="BD151" i="1" l="1"/>
  <c r="AZ153" i="1"/>
  <c r="AV152" i="1"/>
  <c r="AT153" i="1"/>
  <c r="AV153" i="1" s="1"/>
  <c r="BE152" i="1"/>
  <c r="K61" i="1"/>
  <c r="G62" i="1"/>
  <c r="O62" i="1" s="1"/>
  <c r="G63" i="1"/>
  <c r="AX117" i="1"/>
  <c r="AU117" i="1" s="1"/>
  <c r="AW117" i="1"/>
  <c r="BA334" i="1"/>
  <c r="BB335" i="1"/>
  <c r="AY336" i="1"/>
  <c r="AZ336" i="1" s="1"/>
  <c r="AX337" i="1"/>
  <c r="M173" i="1"/>
  <c r="N173" i="1" s="1"/>
  <c r="AB188" i="1"/>
  <c r="A174" i="1"/>
  <c r="X173" i="1"/>
  <c r="L174" i="1"/>
  <c r="BC333" i="1"/>
  <c r="BD333" i="1" s="1"/>
  <c r="H116" i="1"/>
  <c r="Z172" i="1"/>
  <c r="AA172" i="1" s="1"/>
  <c r="AH172" i="1" s="1"/>
  <c r="D173" i="1"/>
  <c r="Y172" i="1"/>
  <c r="J173" i="1"/>
  <c r="I173" i="1" s="1"/>
  <c r="H146" i="1"/>
  <c r="H84" i="1"/>
  <c r="AC172" i="1"/>
  <c r="AE172" i="1" s="1"/>
  <c r="H172" i="1"/>
  <c r="S113" i="1"/>
  <c r="T112" i="1"/>
  <c r="AF112" i="1" s="1"/>
  <c r="AT154" i="1" l="1"/>
  <c r="AV154" i="1" s="1"/>
  <c r="BE153" i="1"/>
  <c r="AZ154" i="1"/>
  <c r="BD152" i="1"/>
  <c r="BB117" i="1"/>
  <c r="K62" i="1"/>
  <c r="A175" i="1"/>
  <c r="L175" i="1"/>
  <c r="X174" i="1"/>
  <c r="H85" i="1"/>
  <c r="H147" i="1"/>
  <c r="O63" i="1"/>
  <c r="K63" i="1"/>
  <c r="G64" i="1"/>
  <c r="S114" i="1"/>
  <c r="T113" i="1"/>
  <c r="AF113" i="1" s="1"/>
  <c r="H117" i="1"/>
  <c r="M174" i="1"/>
  <c r="N174" i="1" s="1"/>
  <c r="AB189" i="1"/>
  <c r="AX338" i="1"/>
  <c r="AY337" i="1"/>
  <c r="AZ337" i="1" s="1"/>
  <c r="D174" i="1"/>
  <c r="Z173" i="1"/>
  <c r="AA173" i="1" s="1"/>
  <c r="AH173" i="1" s="1"/>
  <c r="Y173" i="1"/>
  <c r="J174" i="1"/>
  <c r="I174" i="1" s="1"/>
  <c r="BB336" i="1"/>
  <c r="BA335" i="1"/>
  <c r="AW118" i="1"/>
  <c r="AX118" i="1"/>
  <c r="AU118" i="1" s="1"/>
  <c r="P63" i="1"/>
  <c r="R62" i="1"/>
  <c r="AC173" i="1"/>
  <c r="AE173" i="1" s="1"/>
  <c r="H173" i="1"/>
  <c r="BC334" i="1"/>
  <c r="BD334" i="1" s="1"/>
  <c r="BE154" i="1" l="1"/>
  <c r="AT155" i="1"/>
  <c r="AV155" i="1" s="1"/>
  <c r="BD153" i="1"/>
  <c r="AZ155" i="1"/>
  <c r="AW119" i="1"/>
  <c r="AX119" i="1"/>
  <c r="AU119" i="1" s="1"/>
  <c r="S115" i="1"/>
  <c r="T114" i="1"/>
  <c r="AF114" i="1" s="1"/>
  <c r="X175" i="1"/>
  <c r="A176" i="1"/>
  <c r="L176" i="1"/>
  <c r="BB337" i="1"/>
  <c r="BA336" i="1"/>
  <c r="O64" i="1"/>
  <c r="K64" i="1"/>
  <c r="G65" i="1"/>
  <c r="Y174" i="1"/>
  <c r="D175" i="1"/>
  <c r="Z174" i="1"/>
  <c r="AA174" i="1" s="1"/>
  <c r="AH174" i="1" s="1"/>
  <c r="J175" i="1"/>
  <c r="I175" i="1" s="1"/>
  <c r="BC335" i="1"/>
  <c r="BD335" i="1" s="1"/>
  <c r="AY338" i="1"/>
  <c r="AZ338" i="1" s="1"/>
  <c r="AX339" i="1"/>
  <c r="AC174" i="1"/>
  <c r="AE174" i="1" s="1"/>
  <c r="H174" i="1"/>
  <c r="H118" i="1"/>
  <c r="M175" i="1"/>
  <c r="N175" i="1" s="1"/>
  <c r="P64" i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Q63" i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BB118" i="1"/>
  <c r="AB190" i="1"/>
  <c r="H148" i="1"/>
  <c r="H86" i="1"/>
  <c r="AT156" i="1" l="1"/>
  <c r="BE155" i="1"/>
  <c r="AZ156" i="1"/>
  <c r="BD154" i="1"/>
  <c r="R63" i="1"/>
  <c r="V63" i="1" s="1"/>
  <c r="W63" i="1" s="1"/>
  <c r="AW120" i="1"/>
  <c r="AX120" i="1"/>
  <c r="R64" i="1"/>
  <c r="M176" i="1"/>
  <c r="N176" i="1" s="1"/>
  <c r="S116" i="1"/>
  <c r="T115" i="1"/>
  <c r="AF115" i="1" s="1"/>
  <c r="AB191" i="1"/>
  <c r="AC175" i="1"/>
  <c r="AE175" i="1" s="1"/>
  <c r="H175" i="1"/>
  <c r="AX340" i="1"/>
  <c r="AY339" i="1"/>
  <c r="AZ339" i="1" s="1"/>
  <c r="A177" i="1"/>
  <c r="L177" i="1"/>
  <c r="X176" i="1"/>
  <c r="BB338" i="1"/>
  <c r="BA337" i="1"/>
  <c r="O65" i="1"/>
  <c r="R65" i="1" s="1"/>
  <c r="K65" i="1"/>
  <c r="G66" i="1"/>
  <c r="BC336" i="1"/>
  <c r="BD336" i="1" s="1"/>
  <c r="D176" i="1"/>
  <c r="Z175" i="1"/>
  <c r="AA175" i="1" s="1"/>
  <c r="AH175" i="1" s="1"/>
  <c r="Y175" i="1"/>
  <c r="J176" i="1"/>
  <c r="I176" i="1" s="1"/>
  <c r="H119" i="1"/>
  <c r="H87" i="1"/>
  <c r="H149" i="1"/>
  <c r="BB119" i="1"/>
  <c r="AT157" i="1" l="1"/>
  <c r="BE156" i="1"/>
  <c r="BD155" i="1"/>
  <c r="AZ157" i="1"/>
  <c r="AV156" i="1"/>
  <c r="AX341" i="1"/>
  <c r="AY340" i="1"/>
  <c r="AZ340" i="1" s="1"/>
  <c r="AC176" i="1"/>
  <c r="AE176" i="1" s="1"/>
  <c r="H176" i="1"/>
  <c r="H88" i="1"/>
  <c r="AB192" i="1"/>
  <c r="M177" i="1"/>
  <c r="N177" i="1" s="1"/>
  <c r="H150" i="1"/>
  <c r="O66" i="1"/>
  <c r="R66" i="1" s="1"/>
  <c r="K66" i="1"/>
  <c r="G67" i="1"/>
  <c r="BC337" i="1"/>
  <c r="BD337" i="1" s="1"/>
  <c r="A178" i="1"/>
  <c r="L178" i="1"/>
  <c r="X177" i="1"/>
  <c r="S117" i="1"/>
  <c r="T116" i="1"/>
  <c r="AF116" i="1" s="1"/>
  <c r="BB120" i="1"/>
  <c r="H120" i="1"/>
  <c r="D177" i="1"/>
  <c r="Y176" i="1"/>
  <c r="Z176" i="1"/>
  <c r="AA176" i="1" s="1"/>
  <c r="AH176" i="1" s="1"/>
  <c r="J177" i="1"/>
  <c r="I177" i="1" s="1"/>
  <c r="BB339" i="1"/>
  <c r="BA338" i="1"/>
  <c r="AG63" i="1"/>
  <c r="AU120" i="1"/>
  <c r="AZ158" i="1" l="1"/>
  <c r="BD156" i="1"/>
  <c r="BE157" i="1"/>
  <c r="AT158" i="1"/>
  <c r="AV158" i="1" s="1"/>
  <c r="AV157" i="1"/>
  <c r="B63" i="1"/>
  <c r="C63" i="1" s="1"/>
  <c r="D178" i="1"/>
  <c r="Z177" i="1"/>
  <c r="AA177" i="1" s="1"/>
  <c r="AH177" i="1" s="1"/>
  <c r="Y177" i="1"/>
  <c r="J178" i="1"/>
  <c r="I178" i="1" s="1"/>
  <c r="H151" i="1"/>
  <c r="BC338" i="1"/>
  <c r="BD338" i="1" s="1"/>
  <c r="M178" i="1"/>
  <c r="N178" i="1" s="1"/>
  <c r="K67" i="1"/>
  <c r="O67" i="1"/>
  <c r="R67" i="1" s="1"/>
  <c r="G68" i="1"/>
  <c r="AC177" i="1"/>
  <c r="AE177" i="1" s="1"/>
  <c r="H177" i="1"/>
  <c r="S118" i="1"/>
  <c r="T117" i="1"/>
  <c r="AF117" i="1" s="1"/>
  <c r="X178" i="1"/>
  <c r="A179" i="1"/>
  <c r="L179" i="1"/>
  <c r="BB340" i="1"/>
  <c r="BA339" i="1"/>
  <c r="AW121" i="1"/>
  <c r="AX121" i="1"/>
  <c r="H121" i="1"/>
  <c r="AB193" i="1"/>
  <c r="H89" i="1"/>
  <c r="AY341" i="1"/>
  <c r="AZ341" i="1" s="1"/>
  <c r="AX342" i="1"/>
  <c r="BD157" i="1" l="1"/>
  <c r="AZ159" i="1"/>
  <c r="BE158" i="1"/>
  <c r="AT159" i="1"/>
  <c r="AY342" i="1"/>
  <c r="AZ342" i="1" s="1"/>
  <c r="AX343" i="1"/>
  <c r="BC339" i="1"/>
  <c r="BD339" i="1" s="1"/>
  <c r="Z178" i="1"/>
  <c r="AA178" i="1" s="1"/>
  <c r="AH178" i="1" s="1"/>
  <c r="D179" i="1"/>
  <c r="Y178" i="1"/>
  <c r="J179" i="1"/>
  <c r="I179" i="1" s="1"/>
  <c r="H152" i="1"/>
  <c r="BB341" i="1"/>
  <c r="BA340" i="1"/>
  <c r="AU121" i="1"/>
  <c r="AC178" i="1"/>
  <c r="AE178" i="1" s="1"/>
  <c r="H178" i="1"/>
  <c r="H90" i="1"/>
  <c r="BB121" i="1"/>
  <c r="M179" i="1"/>
  <c r="N179" i="1" s="1"/>
  <c r="K68" i="1"/>
  <c r="O68" i="1"/>
  <c r="R68" i="1" s="1"/>
  <c r="G69" i="1"/>
  <c r="AB194" i="1"/>
  <c r="H122" i="1"/>
  <c r="X179" i="1"/>
  <c r="A180" i="1"/>
  <c r="L180" i="1"/>
  <c r="S119" i="1"/>
  <c r="T118" i="1"/>
  <c r="AF118" i="1" s="1"/>
  <c r="BE159" i="1" l="1"/>
  <c r="AT160" i="1"/>
  <c r="AV160" i="1" s="1"/>
  <c r="AZ160" i="1"/>
  <c r="BD158" i="1"/>
  <c r="AV159" i="1"/>
  <c r="H123" i="1"/>
  <c r="BC340" i="1"/>
  <c r="BD340" i="1" s="1"/>
  <c r="H153" i="1"/>
  <c r="AC179" i="1"/>
  <c r="AE179" i="1" s="1"/>
  <c r="H179" i="1"/>
  <c r="M180" i="1"/>
  <c r="N180" i="1" s="1"/>
  <c r="H91" i="1"/>
  <c r="D180" i="1"/>
  <c r="J180" i="1"/>
  <c r="I180" i="1" s="1"/>
  <c r="Z179" i="1"/>
  <c r="AA179" i="1" s="1"/>
  <c r="AH179" i="1" s="1"/>
  <c r="Y179" i="1"/>
  <c r="S120" i="1"/>
  <c r="T119" i="1"/>
  <c r="AF119" i="1" s="1"/>
  <c r="L181" i="1"/>
  <c r="X180" i="1"/>
  <c r="A181" i="1"/>
  <c r="AB195" i="1"/>
  <c r="AW122" i="1"/>
  <c r="AX122" i="1"/>
  <c r="AU122" i="1" s="1"/>
  <c r="AY343" i="1"/>
  <c r="AZ343" i="1" s="1"/>
  <c r="AX344" i="1"/>
  <c r="O69" i="1"/>
  <c r="R69" i="1" s="1"/>
  <c r="K69" i="1"/>
  <c r="G70" i="1"/>
  <c r="BB342" i="1"/>
  <c r="BA341" i="1"/>
  <c r="BD159" i="1" l="1"/>
  <c r="AZ161" i="1"/>
  <c r="BE160" i="1"/>
  <c r="AT161" i="1"/>
  <c r="AV161" i="1" s="1"/>
  <c r="BB122" i="1"/>
  <c r="BB343" i="1"/>
  <c r="BA342" i="1"/>
  <c r="H92" i="1"/>
  <c r="O70" i="1"/>
  <c r="R70" i="1" s="1"/>
  <c r="K70" i="1"/>
  <c r="G71" i="1"/>
  <c r="D181" i="1"/>
  <c r="Z180" i="1"/>
  <c r="AA180" i="1" s="1"/>
  <c r="AH180" i="1" s="1"/>
  <c r="Y180" i="1"/>
  <c r="J181" i="1"/>
  <c r="I181" i="1" s="1"/>
  <c r="AB196" i="1"/>
  <c r="M181" i="1"/>
  <c r="N181" i="1" s="1"/>
  <c r="H154" i="1"/>
  <c r="BC341" i="1"/>
  <c r="BD341" i="1" s="1"/>
  <c r="L182" i="1"/>
  <c r="X181" i="1"/>
  <c r="A182" i="1"/>
  <c r="AX345" i="1"/>
  <c r="AY344" i="1"/>
  <c r="AZ344" i="1" s="1"/>
  <c r="AW123" i="1"/>
  <c r="AX123" i="1"/>
  <c r="S121" i="1"/>
  <c r="T120" i="1"/>
  <c r="AF120" i="1" s="1"/>
  <c r="AC180" i="1"/>
  <c r="AE180" i="1" s="1"/>
  <c r="H180" i="1"/>
  <c r="H124" i="1"/>
  <c r="AZ162" i="1" l="1"/>
  <c r="BD160" i="1"/>
  <c r="AT162" i="1"/>
  <c r="BE161" i="1"/>
  <c r="BB344" i="1"/>
  <c r="BA343" i="1"/>
  <c r="Y181" i="1"/>
  <c r="Z181" i="1"/>
  <c r="AA181" i="1" s="1"/>
  <c r="AH181" i="1" s="1"/>
  <c r="J182" i="1"/>
  <c r="I182" i="1" s="1"/>
  <c r="D182" i="1"/>
  <c r="AU123" i="1"/>
  <c r="AX346" i="1"/>
  <c r="AY345" i="1"/>
  <c r="AZ345" i="1" s="1"/>
  <c r="K71" i="1"/>
  <c r="O71" i="1"/>
  <c r="R71" i="1" s="1"/>
  <c r="G72" i="1"/>
  <c r="H125" i="1"/>
  <c r="AC181" i="1"/>
  <c r="AE181" i="1" s="1"/>
  <c r="H181" i="1"/>
  <c r="G93" i="1"/>
  <c r="S122" i="1"/>
  <c r="T121" i="1"/>
  <c r="AF121" i="1" s="1"/>
  <c r="M182" i="1"/>
  <c r="N182" i="1" s="1"/>
  <c r="BB123" i="1"/>
  <c r="X182" i="1"/>
  <c r="A183" i="1"/>
  <c r="L183" i="1"/>
  <c r="G155" i="1"/>
  <c r="AB197" i="1"/>
  <c r="BC342" i="1"/>
  <c r="BD342" i="1" s="1"/>
  <c r="AX124" i="1" l="1"/>
  <c r="AW124" i="1"/>
  <c r="BB124" i="1" s="1"/>
  <c r="AZ163" i="1"/>
  <c r="BD161" i="1"/>
  <c r="BE162" i="1"/>
  <c r="AT163" i="1"/>
  <c r="AV163" i="1" s="1"/>
  <c r="AV162" i="1"/>
  <c r="AB198" i="1"/>
  <c r="O155" i="1"/>
  <c r="K155" i="1"/>
  <c r="G156" i="1"/>
  <c r="Y182" i="1"/>
  <c r="Z182" i="1"/>
  <c r="D183" i="1"/>
  <c r="J183" i="1"/>
  <c r="I183" i="1" s="1"/>
  <c r="AY346" i="1"/>
  <c r="AZ346" i="1" s="1"/>
  <c r="AX347" i="1"/>
  <c r="L184" i="1"/>
  <c r="E183" i="1"/>
  <c r="X183" i="1"/>
  <c r="A184" i="1"/>
  <c r="AC182" i="1"/>
  <c r="AE182" i="1" s="1"/>
  <c r="H182" i="1"/>
  <c r="S123" i="1"/>
  <c r="T122" i="1"/>
  <c r="AF122" i="1" s="1"/>
  <c r="G126" i="1"/>
  <c r="M183" i="1"/>
  <c r="N183" i="1" s="1"/>
  <c r="K93" i="1"/>
  <c r="O93" i="1"/>
  <c r="G94" i="1"/>
  <c r="O72" i="1"/>
  <c r="R72" i="1" s="1"/>
  <c r="K72" i="1"/>
  <c r="G73" i="1"/>
  <c r="BB345" i="1"/>
  <c r="BA344" i="1"/>
  <c r="BC343" i="1"/>
  <c r="BD343" i="1" s="1"/>
  <c r="AU124" i="1" l="1"/>
  <c r="AT164" i="1"/>
  <c r="BE163" i="1"/>
  <c r="AZ164" i="1"/>
  <c r="BD162" i="1"/>
  <c r="S124" i="1"/>
  <c r="T123" i="1"/>
  <c r="AF123" i="1" s="1"/>
  <c r="D184" i="1"/>
  <c r="Z183" i="1"/>
  <c r="AA183" i="1" s="1"/>
  <c r="AH183" i="1" s="1"/>
  <c r="Y183" i="1"/>
  <c r="J184" i="1"/>
  <c r="I184" i="1" s="1"/>
  <c r="BB346" i="1"/>
  <c r="BA345" i="1"/>
  <c r="H183" i="1"/>
  <c r="AC183" i="1"/>
  <c r="AE183" i="1" s="1"/>
  <c r="BC344" i="1"/>
  <c r="BD344" i="1" s="1"/>
  <c r="O94" i="1"/>
  <c r="K94" i="1"/>
  <c r="G95" i="1"/>
  <c r="K73" i="1"/>
  <c r="O73" i="1"/>
  <c r="R73" i="1" s="1"/>
  <c r="G74" i="1"/>
  <c r="M184" i="1"/>
  <c r="N184" i="1" s="1"/>
  <c r="AC184" i="1" s="1"/>
  <c r="AE184" i="1" s="1"/>
  <c r="AB199" i="1"/>
  <c r="K126" i="1"/>
  <c r="O126" i="1"/>
  <c r="G127" i="1"/>
  <c r="L185" i="1"/>
  <c r="X184" i="1"/>
  <c r="A185" i="1"/>
  <c r="AX348" i="1"/>
  <c r="AY347" i="1"/>
  <c r="AZ347" i="1" s="1"/>
  <c r="F183" i="1"/>
  <c r="K156" i="1"/>
  <c r="O156" i="1"/>
  <c r="G157" i="1"/>
  <c r="AX125" i="1" l="1"/>
  <c r="AU125" i="1"/>
  <c r="AW125" i="1"/>
  <c r="BB125" i="1" s="1"/>
  <c r="BD163" i="1"/>
  <c r="AZ165" i="1"/>
  <c r="AT165" i="1"/>
  <c r="BD164" i="1" s="1"/>
  <c r="BE164" i="1"/>
  <c r="AV164" i="1"/>
  <c r="BB347" i="1"/>
  <c r="BA346" i="1"/>
  <c r="O74" i="1"/>
  <c r="R74" i="1" s="1"/>
  <c r="K74" i="1"/>
  <c r="G75" i="1"/>
  <c r="BC345" i="1"/>
  <c r="BD345" i="1" s="1"/>
  <c r="AB200" i="1"/>
  <c r="AY348" i="1"/>
  <c r="AZ348" i="1" s="1"/>
  <c r="BE165" i="1" s="1"/>
  <c r="AX349" i="1"/>
  <c r="M185" i="1"/>
  <c r="N185" i="1" s="1"/>
  <c r="H184" i="1"/>
  <c r="G183" i="1"/>
  <c r="O183" i="1" s="1"/>
  <c r="O157" i="1"/>
  <c r="K157" i="1"/>
  <c r="G158" i="1"/>
  <c r="X185" i="1"/>
  <c r="A186" i="1"/>
  <c r="L186" i="1"/>
  <c r="D185" i="1"/>
  <c r="Y184" i="1"/>
  <c r="J185" i="1"/>
  <c r="I185" i="1" s="1"/>
  <c r="Z184" i="1"/>
  <c r="AA184" i="1" s="1"/>
  <c r="AH184" i="1" s="1"/>
  <c r="O127" i="1"/>
  <c r="K127" i="1"/>
  <c r="G128" i="1"/>
  <c r="O95" i="1"/>
  <c r="K95" i="1"/>
  <c r="G96" i="1"/>
  <c r="S125" i="1"/>
  <c r="T124" i="1"/>
  <c r="AF124" i="1" s="1"/>
  <c r="AX126" i="1" l="1"/>
  <c r="AU126" i="1" s="1"/>
  <c r="AW126" i="1"/>
  <c r="BB126" i="1" s="1"/>
  <c r="BA125" i="1"/>
  <c r="BA116" i="1"/>
  <c r="BA121" i="1"/>
  <c r="BA124" i="1"/>
  <c r="BA122" i="1"/>
  <c r="BA123" i="1"/>
  <c r="BA119" i="1"/>
  <c r="AV165" i="1"/>
  <c r="E184" i="1"/>
  <c r="K183" i="1"/>
  <c r="M186" i="1"/>
  <c r="N186" i="1" s="1"/>
  <c r="O158" i="1"/>
  <c r="K158" i="1"/>
  <c r="G159" i="1"/>
  <c r="AC185" i="1"/>
  <c r="AE185" i="1" s="1"/>
  <c r="H185" i="1"/>
  <c r="S126" i="1"/>
  <c r="T125" i="1"/>
  <c r="O128" i="1"/>
  <c r="K128" i="1"/>
  <c r="G129" i="1"/>
  <c r="X186" i="1"/>
  <c r="A187" i="1"/>
  <c r="L187" i="1"/>
  <c r="K96" i="1"/>
  <c r="O96" i="1"/>
  <c r="G97" i="1"/>
  <c r="Z185" i="1"/>
  <c r="AA185" i="1" s="1"/>
  <c r="AH185" i="1" s="1"/>
  <c r="D186" i="1"/>
  <c r="Y185" i="1"/>
  <c r="J186" i="1"/>
  <c r="I186" i="1" s="1"/>
  <c r="G184" i="1"/>
  <c r="K184" i="1" s="1"/>
  <c r="AX350" i="1"/>
  <c r="AY349" i="1"/>
  <c r="AZ349" i="1" s="1"/>
  <c r="AB201" i="1"/>
  <c r="K75" i="1"/>
  <c r="O75" i="1"/>
  <c r="R75" i="1" s="1"/>
  <c r="G76" i="1"/>
  <c r="BB348" i="1"/>
  <c r="BA347" i="1"/>
  <c r="BC346" i="1"/>
  <c r="BD346" i="1" s="1"/>
  <c r="AX127" i="1" l="1"/>
  <c r="AU127" i="1" s="1"/>
  <c r="AW127" i="1"/>
  <c r="BA120" i="1"/>
  <c r="BA126" i="1"/>
  <c r="BA127" i="1"/>
  <c r="BA117" i="1"/>
  <c r="BA118" i="1"/>
  <c r="E156" i="1"/>
  <c r="F156" i="1" s="1"/>
  <c r="E185" i="1"/>
  <c r="F184" i="1"/>
  <c r="O184" i="1"/>
  <c r="BA348" i="1"/>
  <c r="BB349" i="1"/>
  <c r="A188" i="1"/>
  <c r="L188" i="1"/>
  <c r="X187" i="1"/>
  <c r="AY350" i="1"/>
  <c r="AZ350" i="1" s="1"/>
  <c r="AX351" i="1"/>
  <c r="Y186" i="1"/>
  <c r="Z186" i="1"/>
  <c r="AA186" i="1" s="1"/>
  <c r="AH186" i="1" s="1"/>
  <c r="D187" i="1"/>
  <c r="J187" i="1"/>
  <c r="I187" i="1" s="1"/>
  <c r="G185" i="1"/>
  <c r="O185" i="1" s="1"/>
  <c r="BC347" i="1"/>
  <c r="BD347" i="1" s="1"/>
  <c r="AA125" i="1"/>
  <c r="AF125" i="1"/>
  <c r="K76" i="1"/>
  <c r="O76" i="1"/>
  <c r="R76" i="1" s="1"/>
  <c r="G77" i="1"/>
  <c r="AB202" i="1"/>
  <c r="O97" i="1"/>
  <c r="K97" i="1"/>
  <c r="G98" i="1"/>
  <c r="M187" i="1"/>
  <c r="N187" i="1" s="1"/>
  <c r="K129" i="1"/>
  <c r="O129" i="1"/>
  <c r="G130" i="1"/>
  <c r="T126" i="1"/>
  <c r="AF126" i="1" s="1"/>
  <c r="U126" i="1"/>
  <c r="S127" i="1"/>
  <c r="K159" i="1"/>
  <c r="O159" i="1"/>
  <c r="G160" i="1"/>
  <c r="AC186" i="1"/>
  <c r="AE186" i="1" s="1"/>
  <c r="H186" i="1"/>
  <c r="AX128" i="1" l="1"/>
  <c r="AU128" i="1" s="1"/>
  <c r="AW128" i="1"/>
  <c r="BB128" i="1" s="1"/>
  <c r="BB127" i="1"/>
  <c r="E157" i="1"/>
  <c r="F185" i="1"/>
  <c r="E186" i="1"/>
  <c r="G186" i="1"/>
  <c r="K186" i="1" s="1"/>
  <c r="K130" i="1"/>
  <c r="O130" i="1"/>
  <c r="G131" i="1"/>
  <c r="K185" i="1"/>
  <c r="A189" i="1"/>
  <c r="L189" i="1"/>
  <c r="X188" i="1"/>
  <c r="AC187" i="1"/>
  <c r="AE187" i="1" s="1"/>
  <c r="H187" i="1"/>
  <c r="S128" i="1"/>
  <c r="T127" i="1"/>
  <c r="AF127" i="1" s="1"/>
  <c r="O98" i="1"/>
  <c r="K98" i="1"/>
  <c r="G99" i="1"/>
  <c r="AB203" i="1"/>
  <c r="AY351" i="1"/>
  <c r="AZ351" i="1" s="1"/>
  <c r="AX352" i="1"/>
  <c r="D188" i="1"/>
  <c r="Y187" i="1"/>
  <c r="J188" i="1"/>
  <c r="I188" i="1" s="1"/>
  <c r="Z187" i="1"/>
  <c r="AA187" i="1" s="1"/>
  <c r="AH187" i="1" s="1"/>
  <c r="BA349" i="1"/>
  <c r="BB350" i="1"/>
  <c r="BC348" i="1"/>
  <c r="BD348" i="1" s="1"/>
  <c r="O160" i="1"/>
  <c r="K160" i="1"/>
  <c r="G161" i="1"/>
  <c r="O77" i="1"/>
  <c r="R77" i="1" s="1"/>
  <c r="K77" i="1"/>
  <c r="G78" i="1"/>
  <c r="AH125" i="1"/>
  <c r="M188" i="1"/>
  <c r="N188" i="1" s="1"/>
  <c r="AX129" i="1" l="1"/>
  <c r="AU129" i="1"/>
  <c r="AW129" i="1"/>
  <c r="BB129" i="1" s="1"/>
  <c r="BA128" i="1"/>
  <c r="BA129" i="1"/>
  <c r="F157" i="1"/>
  <c r="E158" i="1"/>
  <c r="F186" i="1"/>
  <c r="E187" i="1"/>
  <c r="O186" i="1"/>
  <c r="AC188" i="1"/>
  <c r="AE188" i="1" s="1"/>
  <c r="H188" i="1"/>
  <c r="T128" i="1"/>
  <c r="AF128" i="1" s="1"/>
  <c r="S129" i="1"/>
  <c r="BC349" i="1"/>
  <c r="BD349" i="1" s="1"/>
  <c r="G187" i="1"/>
  <c r="O187" i="1" s="1"/>
  <c r="M189" i="1"/>
  <c r="N189" i="1" s="1"/>
  <c r="G132" i="1"/>
  <c r="O131" i="1"/>
  <c r="K131" i="1"/>
  <c r="K78" i="1"/>
  <c r="O78" i="1"/>
  <c r="R78" i="1" s="1"/>
  <c r="G79" i="1"/>
  <c r="O161" i="1"/>
  <c r="K161" i="1"/>
  <c r="G162" i="1"/>
  <c r="AY352" i="1"/>
  <c r="AZ352" i="1" s="1"/>
  <c r="AX353" i="1"/>
  <c r="AB204" i="1"/>
  <c r="X189" i="1"/>
  <c r="A190" i="1"/>
  <c r="L190" i="1"/>
  <c r="BB351" i="1"/>
  <c r="BA350" i="1"/>
  <c r="O99" i="1"/>
  <c r="K99" i="1"/>
  <c r="G100" i="1"/>
  <c r="D189" i="1"/>
  <c r="Y188" i="1"/>
  <c r="Z188" i="1"/>
  <c r="AA188" i="1" s="1"/>
  <c r="AH188" i="1" s="1"/>
  <c r="J189" i="1"/>
  <c r="I189" i="1" s="1"/>
  <c r="AX130" i="1" l="1"/>
  <c r="AU130" i="1"/>
  <c r="AW130" i="1"/>
  <c r="BB130" i="1" s="1"/>
  <c r="F158" i="1"/>
  <c r="E159" i="1"/>
  <c r="F187" i="1"/>
  <c r="E188" i="1"/>
  <c r="A191" i="1"/>
  <c r="L191" i="1"/>
  <c r="X190" i="1"/>
  <c r="AB205" i="1"/>
  <c r="D190" i="1"/>
  <c r="Z189" i="1"/>
  <c r="AA189" i="1" s="1"/>
  <c r="AH189" i="1" s="1"/>
  <c r="Y189" i="1"/>
  <c r="J190" i="1"/>
  <c r="I190" i="1" s="1"/>
  <c r="AX354" i="1"/>
  <c r="AY353" i="1"/>
  <c r="AZ353" i="1" s="1"/>
  <c r="AC189" i="1"/>
  <c r="AE189" i="1" s="1"/>
  <c r="H189" i="1"/>
  <c r="K100" i="1"/>
  <c r="O100" i="1"/>
  <c r="G101" i="1"/>
  <c r="BA351" i="1"/>
  <c r="BB352" i="1"/>
  <c r="K79" i="1"/>
  <c r="O79" i="1"/>
  <c r="R79" i="1" s="1"/>
  <c r="G80" i="1"/>
  <c r="K187" i="1"/>
  <c r="S130" i="1"/>
  <c r="T129" i="1"/>
  <c r="AF129" i="1" s="1"/>
  <c r="G188" i="1"/>
  <c r="K188" i="1" s="1"/>
  <c r="BC350" i="1"/>
  <c r="BD350" i="1" s="1"/>
  <c r="M190" i="1"/>
  <c r="N190" i="1" s="1"/>
  <c r="K162" i="1"/>
  <c r="O162" i="1"/>
  <c r="G163" i="1"/>
  <c r="K132" i="1"/>
  <c r="O132" i="1"/>
  <c r="G133" i="1"/>
  <c r="AX131" i="1" l="1"/>
  <c r="BA131" i="1" s="1"/>
  <c r="AW131" i="1"/>
  <c r="BB131" i="1" s="1"/>
  <c r="BA130" i="1"/>
  <c r="E160" i="1"/>
  <c r="F159" i="1"/>
  <c r="E189" i="1"/>
  <c r="F188" i="1"/>
  <c r="BB353" i="1"/>
  <c r="BA352" i="1"/>
  <c r="AC190" i="1"/>
  <c r="AE190" i="1" s="1"/>
  <c r="H190" i="1"/>
  <c r="O188" i="1"/>
  <c r="S131" i="1"/>
  <c r="T130" i="1"/>
  <c r="AF130" i="1" s="1"/>
  <c r="O101" i="1"/>
  <c r="K101" i="1"/>
  <c r="G102" i="1"/>
  <c r="AX355" i="1"/>
  <c r="AY354" i="1"/>
  <c r="AZ354" i="1" s="1"/>
  <c r="M191" i="1"/>
  <c r="N191" i="1" s="1"/>
  <c r="K80" i="1"/>
  <c r="O80" i="1"/>
  <c r="R80" i="1" s="1"/>
  <c r="G81" i="1"/>
  <c r="G189" i="1"/>
  <c r="K189" i="1" s="1"/>
  <c r="K163" i="1"/>
  <c r="O163" i="1"/>
  <c r="G164" i="1"/>
  <c r="O133" i="1"/>
  <c r="K133" i="1"/>
  <c r="G134" i="1"/>
  <c r="AB206" i="1"/>
  <c r="A192" i="1"/>
  <c r="L192" i="1"/>
  <c r="X191" i="1"/>
  <c r="BC351" i="1"/>
  <c r="BD351" i="1" s="1"/>
  <c r="Z190" i="1"/>
  <c r="AA190" i="1" s="1"/>
  <c r="AH190" i="1" s="1"/>
  <c r="D191" i="1"/>
  <c r="J191" i="1"/>
  <c r="I191" i="1" s="1"/>
  <c r="Y190" i="1"/>
  <c r="AU131" i="1" l="1"/>
  <c r="E161" i="1"/>
  <c r="F160" i="1"/>
  <c r="E190" i="1"/>
  <c r="F189" i="1"/>
  <c r="O189" i="1"/>
  <c r="Y191" i="1"/>
  <c r="Z191" i="1"/>
  <c r="AA191" i="1" s="1"/>
  <c r="AH191" i="1" s="1"/>
  <c r="D192" i="1"/>
  <c r="J192" i="1"/>
  <c r="I192" i="1" s="1"/>
  <c r="M192" i="1"/>
  <c r="N192" i="1" s="1"/>
  <c r="K164" i="1"/>
  <c r="O164" i="1"/>
  <c r="G165" i="1"/>
  <c r="AX356" i="1"/>
  <c r="AY355" i="1"/>
  <c r="AZ355" i="1" s="1"/>
  <c r="AB207" i="1"/>
  <c r="L193" i="1"/>
  <c r="X192" i="1"/>
  <c r="A193" i="1"/>
  <c r="K134" i="1"/>
  <c r="O134" i="1"/>
  <c r="G135" i="1"/>
  <c r="K102" i="1"/>
  <c r="O102" i="1"/>
  <c r="G103" i="1"/>
  <c r="S132" i="1"/>
  <c r="T131" i="1"/>
  <c r="AF131" i="1" s="1"/>
  <c r="O81" i="1"/>
  <c r="R81" i="1" s="1"/>
  <c r="K81" i="1"/>
  <c r="G82" i="1"/>
  <c r="AC191" i="1"/>
  <c r="AE191" i="1" s="1"/>
  <c r="H191" i="1"/>
  <c r="BC352" i="1"/>
  <c r="BD352" i="1" s="1"/>
  <c r="BA353" i="1"/>
  <c r="BB354" i="1"/>
  <c r="G190" i="1"/>
  <c r="O190" i="1" s="1"/>
  <c r="AX132" i="1" l="1"/>
  <c r="AU132" i="1"/>
  <c r="AW132" i="1"/>
  <c r="BB132" i="1" s="1"/>
  <c r="F161" i="1"/>
  <c r="E162" i="1"/>
  <c r="F190" i="1"/>
  <c r="E191" i="1"/>
  <c r="BC353" i="1"/>
  <c r="BD353" i="1" s="1"/>
  <c r="M193" i="1"/>
  <c r="N193" i="1" s="1"/>
  <c r="Z192" i="1"/>
  <c r="AA192" i="1" s="1"/>
  <c r="AH192" i="1" s="1"/>
  <c r="D193" i="1"/>
  <c r="J193" i="1"/>
  <c r="I193" i="1" s="1"/>
  <c r="Y192" i="1"/>
  <c r="K190" i="1"/>
  <c r="G191" i="1"/>
  <c r="K191" i="1" s="1"/>
  <c r="T132" i="1"/>
  <c r="AF132" i="1" s="1"/>
  <c r="S133" i="1"/>
  <c r="L194" i="1"/>
  <c r="A194" i="1"/>
  <c r="X193" i="1"/>
  <c r="BB355" i="1"/>
  <c r="BA354" i="1"/>
  <c r="K165" i="1"/>
  <c r="O165" i="1"/>
  <c r="G166" i="1"/>
  <c r="AC192" i="1"/>
  <c r="AE192" i="1" s="1"/>
  <c r="H192" i="1"/>
  <c r="K103" i="1"/>
  <c r="O103" i="1"/>
  <c r="G104" i="1"/>
  <c r="O135" i="1"/>
  <c r="K135" i="1"/>
  <c r="G136" i="1"/>
  <c r="O82" i="1"/>
  <c r="R82" i="1" s="1"/>
  <c r="K82" i="1"/>
  <c r="G83" i="1"/>
  <c r="AB208" i="1"/>
  <c r="AY356" i="1"/>
  <c r="AZ356" i="1" s="1"/>
  <c r="AX357" i="1"/>
  <c r="AX133" i="1" l="1"/>
  <c r="BA133" i="1" s="1"/>
  <c r="AU133" i="1"/>
  <c r="AW133" i="1"/>
  <c r="BB133" i="1" s="1"/>
  <c r="BA132" i="1"/>
  <c r="F162" i="1"/>
  <c r="E163" i="1"/>
  <c r="F191" i="1"/>
  <c r="E192" i="1"/>
  <c r="O191" i="1"/>
  <c r="K104" i="1"/>
  <c r="O104" i="1"/>
  <c r="G105" i="1"/>
  <c r="O83" i="1"/>
  <c r="R83" i="1" s="1"/>
  <c r="K83" i="1"/>
  <c r="G84" i="1"/>
  <c r="D194" i="1"/>
  <c r="Y193" i="1"/>
  <c r="Z193" i="1"/>
  <c r="AA193" i="1" s="1"/>
  <c r="AH193" i="1" s="1"/>
  <c r="J194" i="1"/>
  <c r="I194" i="1" s="1"/>
  <c r="AB209" i="1"/>
  <c r="G192" i="1"/>
  <c r="O192" i="1" s="1"/>
  <c r="X194" i="1"/>
  <c r="L195" i="1"/>
  <c r="A195" i="1"/>
  <c r="AX358" i="1"/>
  <c r="AY357" i="1"/>
  <c r="AZ357" i="1" s="1"/>
  <c r="AC193" i="1"/>
  <c r="AE193" i="1" s="1"/>
  <c r="H193" i="1"/>
  <c r="BB356" i="1"/>
  <c r="BA355" i="1"/>
  <c r="O136" i="1"/>
  <c r="K136" i="1"/>
  <c r="G137" i="1"/>
  <c r="K166" i="1"/>
  <c r="O166" i="1"/>
  <c r="G167" i="1"/>
  <c r="BC354" i="1"/>
  <c r="BD354" i="1" s="1"/>
  <c r="M194" i="1"/>
  <c r="N194" i="1" s="1"/>
  <c r="S134" i="1"/>
  <c r="T133" i="1"/>
  <c r="AF133" i="1" s="1"/>
  <c r="AX134" i="1" l="1"/>
  <c r="AU134" i="1"/>
  <c r="AW134" i="1"/>
  <c r="BB134" i="1" s="1"/>
  <c r="E164" i="1"/>
  <c r="F163" i="1"/>
  <c r="F192" i="1"/>
  <c r="E193" i="1"/>
  <c r="K192" i="1"/>
  <c r="O167" i="1"/>
  <c r="K167" i="1"/>
  <c r="G168" i="1"/>
  <c r="BC355" i="1"/>
  <c r="BD355" i="1" s="1"/>
  <c r="AX359" i="1"/>
  <c r="AY358" i="1"/>
  <c r="AZ358" i="1" s="1"/>
  <c r="X195" i="1"/>
  <c r="A196" i="1"/>
  <c r="L196" i="1"/>
  <c r="O105" i="1"/>
  <c r="K105" i="1"/>
  <c r="G106" i="1"/>
  <c r="AC194" i="1"/>
  <c r="AE194" i="1" s="1"/>
  <c r="H194" i="1"/>
  <c r="G193" i="1"/>
  <c r="K193" i="1" s="1"/>
  <c r="M195" i="1"/>
  <c r="N195" i="1" s="1"/>
  <c r="K84" i="1"/>
  <c r="O84" i="1"/>
  <c r="R84" i="1" s="1"/>
  <c r="G85" i="1"/>
  <c r="O137" i="1"/>
  <c r="K137" i="1"/>
  <c r="G138" i="1"/>
  <c r="T134" i="1"/>
  <c r="AF134" i="1" s="1"/>
  <c r="S135" i="1"/>
  <c r="Z194" i="1"/>
  <c r="AA194" i="1" s="1"/>
  <c r="AH194" i="1" s="1"/>
  <c r="D195" i="1"/>
  <c r="Y194" i="1"/>
  <c r="J195" i="1"/>
  <c r="I195" i="1" s="1"/>
  <c r="AB210" i="1"/>
  <c r="BB357" i="1"/>
  <c r="BA356" i="1"/>
  <c r="AX135" i="1" l="1"/>
  <c r="BA135" i="1" s="1"/>
  <c r="AW135" i="1"/>
  <c r="BB135" i="1" s="1"/>
  <c r="BA134" i="1"/>
  <c r="E165" i="1"/>
  <c r="F164" i="1"/>
  <c r="F193" i="1"/>
  <c r="E194" i="1"/>
  <c r="BA357" i="1"/>
  <c r="BB358" i="1"/>
  <c r="K85" i="1"/>
  <c r="O85" i="1"/>
  <c r="R85" i="1" s="1"/>
  <c r="G86" i="1"/>
  <c r="T135" i="1"/>
  <c r="AF135" i="1" s="1"/>
  <c r="S136" i="1"/>
  <c r="AC195" i="1"/>
  <c r="AE195" i="1" s="1"/>
  <c r="H195" i="1"/>
  <c r="K106" i="1"/>
  <c r="O106" i="1"/>
  <c r="G107" i="1"/>
  <c r="M196" i="1"/>
  <c r="N196" i="1" s="1"/>
  <c r="AX360" i="1"/>
  <c r="AY359" i="1"/>
  <c r="AZ359" i="1" s="1"/>
  <c r="O168" i="1"/>
  <c r="K168" i="1"/>
  <c r="G169" i="1"/>
  <c r="E11" i="1"/>
  <c r="E12" i="1" s="1"/>
  <c r="E13" i="1" s="1"/>
  <c r="E33" i="1"/>
  <c r="E64" i="1"/>
  <c r="E94" i="1"/>
  <c r="E127" i="1"/>
  <c r="E128" i="1" s="1"/>
  <c r="E129" i="1" s="1"/>
  <c r="BC356" i="1"/>
  <c r="BD356" i="1" s="1"/>
  <c r="AB211" i="1"/>
  <c r="O193" i="1"/>
  <c r="X196" i="1"/>
  <c r="A197" i="1"/>
  <c r="L197" i="1"/>
  <c r="O138" i="1"/>
  <c r="K138" i="1"/>
  <c r="G139" i="1"/>
  <c r="G194" i="1"/>
  <c r="O194" i="1" s="1"/>
  <c r="Z195" i="1"/>
  <c r="AA195" i="1" s="1"/>
  <c r="AH195" i="1" s="1"/>
  <c r="D196" i="1"/>
  <c r="Y195" i="1"/>
  <c r="J196" i="1"/>
  <c r="I196" i="1" s="1"/>
  <c r="AU135" i="1" l="1"/>
  <c r="F165" i="1"/>
  <c r="E166" i="1"/>
  <c r="F194" i="1"/>
  <c r="E195" i="1"/>
  <c r="K194" i="1"/>
  <c r="U94" i="1"/>
  <c r="F94" i="1"/>
  <c r="U33" i="1"/>
  <c r="F33" i="1"/>
  <c r="V33" i="1" s="1"/>
  <c r="BB359" i="1"/>
  <c r="BA358" i="1"/>
  <c r="K107" i="1"/>
  <c r="O107" i="1"/>
  <c r="G108" i="1"/>
  <c r="F129" i="1"/>
  <c r="U129" i="1"/>
  <c r="U13" i="1"/>
  <c r="F13" i="1"/>
  <c r="V13" i="1" s="1"/>
  <c r="U12" i="1"/>
  <c r="F12" i="1"/>
  <c r="V12" i="1" s="1"/>
  <c r="U11" i="1"/>
  <c r="F11" i="1"/>
  <c r="V11" i="1" s="1"/>
  <c r="K169" i="1"/>
  <c r="O169" i="1"/>
  <c r="G170" i="1"/>
  <c r="AY360" i="1"/>
  <c r="AZ360" i="1" s="1"/>
  <c r="AX361" i="1"/>
  <c r="O86" i="1"/>
  <c r="R86" i="1" s="1"/>
  <c r="K86" i="1"/>
  <c r="G87" i="1"/>
  <c r="BC357" i="1"/>
  <c r="BD357" i="1" s="1"/>
  <c r="D197" i="1"/>
  <c r="Z196" i="1"/>
  <c r="AA196" i="1" s="1"/>
  <c r="AH196" i="1" s="1"/>
  <c r="J197" i="1"/>
  <c r="I197" i="1" s="1"/>
  <c r="Y196" i="1"/>
  <c r="M197" i="1"/>
  <c r="N197" i="1" s="1"/>
  <c r="E95" i="1"/>
  <c r="U64" i="1"/>
  <c r="F64" i="1"/>
  <c r="V64" i="1" s="1"/>
  <c r="E14" i="1"/>
  <c r="S137" i="1"/>
  <c r="T136" i="1"/>
  <c r="AF136" i="1" s="1"/>
  <c r="K139" i="1"/>
  <c r="O139" i="1"/>
  <c r="G140" i="1"/>
  <c r="AB212" i="1"/>
  <c r="F128" i="1"/>
  <c r="U128" i="1"/>
  <c r="A198" i="1"/>
  <c r="L198" i="1"/>
  <c r="X197" i="1"/>
  <c r="E130" i="1"/>
  <c r="F127" i="1"/>
  <c r="U127" i="1"/>
  <c r="E65" i="1"/>
  <c r="E34" i="1"/>
  <c r="AC196" i="1"/>
  <c r="AE196" i="1" s="1"/>
  <c r="H196" i="1"/>
  <c r="G195" i="1"/>
  <c r="K195" i="1" s="1"/>
  <c r="AX136" i="1" l="1"/>
  <c r="BA136" i="1" s="1"/>
  <c r="AW136" i="1"/>
  <c r="BB136" i="1" s="1"/>
  <c r="F166" i="1"/>
  <c r="E167" i="1"/>
  <c r="F195" i="1"/>
  <c r="E196" i="1"/>
  <c r="W11" i="1"/>
  <c r="AG11" i="1" s="1"/>
  <c r="B11" i="1" s="1"/>
  <c r="C11" i="1" s="1"/>
  <c r="W12" i="1"/>
  <c r="AG12" i="1" s="1"/>
  <c r="B12" i="1" s="1"/>
  <c r="C12" i="1" s="1"/>
  <c r="W64" i="1"/>
  <c r="AG64" i="1" s="1"/>
  <c r="W13" i="1"/>
  <c r="AG13" i="1" s="1"/>
  <c r="B13" i="1" s="1"/>
  <c r="C13" i="1" s="1"/>
  <c r="W33" i="1"/>
  <c r="AG33" i="1" s="1"/>
  <c r="B33" i="1" s="1"/>
  <c r="C33" i="1" s="1"/>
  <c r="G196" i="1"/>
  <c r="O196" i="1" s="1"/>
  <c r="Z197" i="1"/>
  <c r="AA197" i="1" s="1"/>
  <c r="AH197" i="1" s="1"/>
  <c r="Y197" i="1"/>
  <c r="D198" i="1"/>
  <c r="J198" i="1"/>
  <c r="I198" i="1" s="1"/>
  <c r="O195" i="1"/>
  <c r="M198" i="1"/>
  <c r="N198" i="1" s="1"/>
  <c r="K140" i="1"/>
  <c r="O140" i="1"/>
  <c r="G141" i="1"/>
  <c r="S138" i="1"/>
  <c r="T137" i="1"/>
  <c r="AF137" i="1" s="1"/>
  <c r="AC197" i="1"/>
  <c r="AE197" i="1" s="1"/>
  <c r="H197" i="1"/>
  <c r="K87" i="1"/>
  <c r="O87" i="1"/>
  <c r="R87" i="1" s="1"/>
  <c r="G88" i="1"/>
  <c r="AX362" i="1"/>
  <c r="AY361" i="1"/>
  <c r="AZ361" i="1" s="1"/>
  <c r="U34" i="1"/>
  <c r="F34" i="1"/>
  <c r="V34" i="1" s="1"/>
  <c r="E35" i="1"/>
  <c r="F130" i="1"/>
  <c r="U130" i="1"/>
  <c r="E131" i="1"/>
  <c r="L199" i="1"/>
  <c r="X198" i="1"/>
  <c r="A199" i="1"/>
  <c r="BB360" i="1"/>
  <c r="BA359" i="1"/>
  <c r="O170" i="1"/>
  <c r="K170" i="1"/>
  <c r="G171" i="1"/>
  <c r="K108" i="1"/>
  <c r="O108" i="1"/>
  <c r="G109" i="1"/>
  <c r="BC358" i="1"/>
  <c r="BD358" i="1" s="1"/>
  <c r="U65" i="1"/>
  <c r="F65" i="1"/>
  <c r="V65" i="1" s="1"/>
  <c r="E66" i="1"/>
  <c r="U95" i="1"/>
  <c r="F95" i="1"/>
  <c r="E96" i="1"/>
  <c r="AB213" i="1"/>
  <c r="U14" i="1"/>
  <c r="F14" i="1"/>
  <c r="V14" i="1" s="1"/>
  <c r="E15" i="1"/>
  <c r="AU136" i="1" l="1"/>
  <c r="F167" i="1"/>
  <c r="E168" i="1"/>
  <c r="E197" i="1"/>
  <c r="F196" i="1"/>
  <c r="W34" i="1"/>
  <c r="AG34" i="1" s="1"/>
  <c r="K196" i="1"/>
  <c r="BC359" i="1"/>
  <c r="BD359" i="1" s="1"/>
  <c r="AY362" i="1"/>
  <c r="AZ362" i="1" s="1"/>
  <c r="AX363" i="1"/>
  <c r="D199" i="1"/>
  <c r="Z198" i="1"/>
  <c r="AA198" i="1" s="1"/>
  <c r="AH198" i="1" s="1"/>
  <c r="Y198" i="1"/>
  <c r="J199" i="1"/>
  <c r="I199" i="1" s="1"/>
  <c r="W14" i="1"/>
  <c r="U96" i="1"/>
  <c r="F96" i="1"/>
  <c r="E97" i="1"/>
  <c r="O171" i="1"/>
  <c r="K171" i="1"/>
  <c r="G172" i="1"/>
  <c r="M199" i="1"/>
  <c r="N199" i="1" s="1"/>
  <c r="U35" i="1"/>
  <c r="F35" i="1"/>
  <c r="V35" i="1" s="1"/>
  <c r="E36" i="1"/>
  <c r="O88" i="1"/>
  <c r="R88" i="1" s="1"/>
  <c r="K88" i="1"/>
  <c r="G89" i="1"/>
  <c r="G197" i="1"/>
  <c r="O197" i="1" s="1"/>
  <c r="T138" i="1"/>
  <c r="AF138" i="1" s="1"/>
  <c r="S139" i="1"/>
  <c r="AB214" i="1"/>
  <c r="U66" i="1"/>
  <c r="F66" i="1"/>
  <c r="V66" i="1" s="1"/>
  <c r="E67" i="1"/>
  <c r="U15" i="1"/>
  <c r="F15" i="1"/>
  <c r="V15" i="1" s="1"/>
  <c r="E16" i="1"/>
  <c r="W65" i="1"/>
  <c r="K109" i="1"/>
  <c r="O109" i="1"/>
  <c r="G110" i="1"/>
  <c r="B64" i="1"/>
  <c r="C64" i="1" s="1"/>
  <c r="X199" i="1"/>
  <c r="A200" i="1"/>
  <c r="L200" i="1"/>
  <c r="F131" i="1"/>
  <c r="U131" i="1"/>
  <c r="E132" i="1"/>
  <c r="O141" i="1"/>
  <c r="K141" i="1"/>
  <c r="G142" i="1"/>
  <c r="BA360" i="1"/>
  <c r="BB361" i="1"/>
  <c r="AC198" i="1"/>
  <c r="AE198" i="1" s="1"/>
  <c r="H198" i="1"/>
  <c r="AX137" i="1" l="1"/>
  <c r="BA137" i="1" s="1"/>
  <c r="AW137" i="1"/>
  <c r="BB137" i="1" s="1"/>
  <c r="E169" i="1"/>
  <c r="F168" i="1"/>
  <c r="E198" i="1"/>
  <c r="F197" i="1"/>
  <c r="W35" i="1"/>
  <c r="AG35" i="1" s="1"/>
  <c r="W66" i="1"/>
  <c r="AG66" i="1" s="1"/>
  <c r="B66" i="1" s="1"/>
  <c r="C66" i="1" s="1"/>
  <c r="B34" i="1"/>
  <c r="C34" i="1" s="1"/>
  <c r="BC360" i="1"/>
  <c r="BD360" i="1" s="1"/>
  <c r="O142" i="1"/>
  <c r="K142" i="1"/>
  <c r="G143" i="1"/>
  <c r="BB362" i="1"/>
  <c r="BA361" i="1"/>
  <c r="F132" i="1"/>
  <c r="U132" i="1"/>
  <c r="E133" i="1"/>
  <c r="O89" i="1"/>
  <c r="R89" i="1" s="1"/>
  <c r="K89" i="1"/>
  <c r="G90" i="1"/>
  <c r="L201" i="1"/>
  <c r="X200" i="1"/>
  <c r="A201" i="1"/>
  <c r="AG65" i="1"/>
  <c r="K197" i="1"/>
  <c r="U36" i="1"/>
  <c r="F36" i="1"/>
  <c r="V36" i="1" s="1"/>
  <c r="E37" i="1"/>
  <c r="AC199" i="1"/>
  <c r="AE199" i="1" s="1"/>
  <c r="H199" i="1"/>
  <c r="G198" i="1"/>
  <c r="K198" i="1" s="1"/>
  <c r="M200" i="1"/>
  <c r="N200" i="1" s="1"/>
  <c r="W15" i="1"/>
  <c r="Y199" i="1"/>
  <c r="Z199" i="1"/>
  <c r="AA199" i="1" s="1"/>
  <c r="AH199" i="1" s="1"/>
  <c r="D200" i="1"/>
  <c r="J200" i="1"/>
  <c r="I200" i="1" s="1"/>
  <c r="O110" i="1"/>
  <c r="K110" i="1"/>
  <c r="G111" i="1"/>
  <c r="U67" i="1"/>
  <c r="F67" i="1"/>
  <c r="V67" i="1" s="1"/>
  <c r="E68" i="1"/>
  <c r="AB215" i="1"/>
  <c r="K172" i="1"/>
  <c r="O172" i="1"/>
  <c r="G173" i="1"/>
  <c r="AG14" i="1"/>
  <c r="B14" i="1" s="1"/>
  <c r="C14" i="1" s="1"/>
  <c r="U16" i="1"/>
  <c r="F16" i="1"/>
  <c r="V16" i="1" s="1"/>
  <c r="E17" i="1"/>
  <c r="S140" i="1"/>
  <c r="T139" i="1"/>
  <c r="AF139" i="1" s="1"/>
  <c r="U97" i="1"/>
  <c r="F97" i="1"/>
  <c r="E98" i="1"/>
  <c r="AX364" i="1"/>
  <c r="AY363" i="1"/>
  <c r="AZ363" i="1" s="1"/>
  <c r="AU137" i="1" l="1"/>
  <c r="F169" i="1"/>
  <c r="E170" i="1"/>
  <c r="F198" i="1"/>
  <c r="E199" i="1"/>
  <c r="W16" i="1"/>
  <c r="AG16" i="1" s="1"/>
  <c r="W67" i="1"/>
  <c r="AG67" i="1" s="1"/>
  <c r="O198" i="1"/>
  <c r="W36" i="1"/>
  <c r="AG36" i="1" s="1"/>
  <c r="B36" i="1" s="1"/>
  <c r="C36" i="1" s="1"/>
  <c r="S141" i="1"/>
  <c r="T140" i="1"/>
  <c r="AF140" i="1" s="1"/>
  <c r="U17" i="1"/>
  <c r="F17" i="1"/>
  <c r="V17" i="1" s="1"/>
  <c r="E18" i="1"/>
  <c r="U37" i="1"/>
  <c r="F37" i="1"/>
  <c r="V37" i="1" s="1"/>
  <c r="E38" i="1"/>
  <c r="BB363" i="1"/>
  <c r="BA362" i="1"/>
  <c r="K111" i="1"/>
  <c r="O111" i="1"/>
  <c r="G112" i="1"/>
  <c r="AC200" i="1"/>
  <c r="AE200" i="1" s="1"/>
  <c r="H200" i="1"/>
  <c r="X201" i="1"/>
  <c r="A202" i="1"/>
  <c r="L202" i="1"/>
  <c r="AY364" i="1"/>
  <c r="AZ364" i="1" s="1"/>
  <c r="AX365" i="1"/>
  <c r="G199" i="1"/>
  <c r="K199" i="1" s="1"/>
  <c r="Y200" i="1"/>
  <c r="Z200" i="1"/>
  <c r="AA200" i="1" s="1"/>
  <c r="AH200" i="1" s="1"/>
  <c r="D201" i="1"/>
  <c r="J201" i="1"/>
  <c r="I201" i="1" s="1"/>
  <c r="O90" i="1"/>
  <c r="R90" i="1" s="1"/>
  <c r="K90" i="1"/>
  <c r="G91" i="1"/>
  <c r="BC361" i="1"/>
  <c r="BD361" i="1" s="1"/>
  <c r="U68" i="1"/>
  <c r="F68" i="1"/>
  <c r="V68" i="1" s="1"/>
  <c r="E69" i="1"/>
  <c r="F133" i="1"/>
  <c r="U133" i="1"/>
  <c r="E134" i="1"/>
  <c r="U98" i="1"/>
  <c r="F98" i="1"/>
  <c r="E99" i="1"/>
  <c r="B35" i="1"/>
  <c r="C35" i="1" s="1"/>
  <c r="K173" i="1"/>
  <c r="O173" i="1"/>
  <c r="G174" i="1"/>
  <c r="AB216" i="1"/>
  <c r="AG15" i="1"/>
  <c r="B65" i="1"/>
  <c r="C65" i="1" s="1"/>
  <c r="M201" i="1"/>
  <c r="N201" i="1" s="1"/>
  <c r="K143" i="1"/>
  <c r="O143" i="1"/>
  <c r="G144" i="1"/>
  <c r="AX138" i="1" l="1"/>
  <c r="BA138" i="1" s="1"/>
  <c r="AW138" i="1"/>
  <c r="BB138" i="1" s="1"/>
  <c r="E171" i="1"/>
  <c r="F170" i="1"/>
  <c r="E200" i="1"/>
  <c r="F199" i="1"/>
  <c r="O199" i="1"/>
  <c r="W68" i="1"/>
  <c r="AG68" i="1" s="1"/>
  <c r="B68" i="1" s="1"/>
  <c r="C68" i="1" s="1"/>
  <c r="W37" i="1"/>
  <c r="AG37" i="1" s="1"/>
  <c r="U69" i="1"/>
  <c r="F69" i="1"/>
  <c r="V69" i="1" s="1"/>
  <c r="E70" i="1"/>
  <c r="K91" i="1"/>
  <c r="O91" i="1"/>
  <c r="R91" i="1" s="1"/>
  <c r="G92" i="1"/>
  <c r="D202" i="1"/>
  <c r="Y201" i="1"/>
  <c r="Z201" i="1"/>
  <c r="AA201" i="1" s="1"/>
  <c r="AH201" i="1" s="1"/>
  <c r="J202" i="1"/>
  <c r="I202" i="1" s="1"/>
  <c r="U18" i="1"/>
  <c r="F18" i="1"/>
  <c r="V18" i="1" s="1"/>
  <c r="E19" i="1"/>
  <c r="T141" i="1"/>
  <c r="AF141" i="1" s="1"/>
  <c r="S142" i="1"/>
  <c r="AC201" i="1"/>
  <c r="AE201" i="1" s="1"/>
  <c r="H201" i="1"/>
  <c r="K174" i="1"/>
  <c r="O174" i="1"/>
  <c r="G175" i="1"/>
  <c r="K144" i="1"/>
  <c r="O144" i="1"/>
  <c r="G145" i="1"/>
  <c r="B15" i="1"/>
  <c r="C15" i="1" s="1"/>
  <c r="M202" i="1"/>
  <c r="N202" i="1" s="1"/>
  <c r="O112" i="1"/>
  <c r="K112" i="1"/>
  <c r="G113" i="1"/>
  <c r="BC362" i="1"/>
  <c r="BD362" i="1" s="1"/>
  <c r="F134" i="1"/>
  <c r="U134" i="1"/>
  <c r="E135" i="1"/>
  <c r="AX366" i="1"/>
  <c r="AY365" i="1"/>
  <c r="AZ365" i="1" s="1"/>
  <c r="U38" i="1"/>
  <c r="F38" i="1"/>
  <c r="V38" i="1" s="1"/>
  <c r="E39" i="1"/>
  <c r="B67" i="1"/>
  <c r="C67" i="1" s="1"/>
  <c r="W17" i="1"/>
  <c r="B16" i="1"/>
  <c r="C16" i="1" s="1"/>
  <c r="AB217" i="1"/>
  <c r="U99" i="1"/>
  <c r="F99" i="1"/>
  <c r="E100" i="1"/>
  <c r="BB364" i="1"/>
  <c r="BA363" i="1"/>
  <c r="A203" i="1"/>
  <c r="L203" i="1"/>
  <c r="X202" i="1"/>
  <c r="G200" i="1"/>
  <c r="O200" i="1" s="1"/>
  <c r="AU138" i="1" l="1"/>
  <c r="F171" i="1"/>
  <c r="E172" i="1"/>
  <c r="F200" i="1"/>
  <c r="E201" i="1"/>
  <c r="W18" i="1"/>
  <c r="AG18" i="1" s="1"/>
  <c r="B18" i="1" s="1"/>
  <c r="C18" i="1" s="1"/>
  <c r="U39" i="1"/>
  <c r="F39" i="1"/>
  <c r="V39" i="1" s="1"/>
  <c r="E40" i="1"/>
  <c r="BB365" i="1"/>
  <c r="BA364" i="1"/>
  <c r="T142" i="1"/>
  <c r="AF142" i="1" s="1"/>
  <c r="S143" i="1"/>
  <c r="D203" i="1"/>
  <c r="Y202" i="1"/>
  <c r="Z202" i="1"/>
  <c r="AA202" i="1" s="1"/>
  <c r="AH202" i="1" s="1"/>
  <c r="J203" i="1"/>
  <c r="I203" i="1" s="1"/>
  <c r="AX367" i="1"/>
  <c r="AY366" i="1"/>
  <c r="AZ366" i="1" s="1"/>
  <c r="O92" i="1"/>
  <c r="K92" i="1"/>
  <c r="U70" i="1"/>
  <c r="F70" i="1"/>
  <c r="V70" i="1" s="1"/>
  <c r="E71" i="1"/>
  <c r="A204" i="1"/>
  <c r="L204" i="1"/>
  <c r="X203" i="1"/>
  <c r="K200" i="1"/>
  <c r="M203" i="1"/>
  <c r="N203" i="1" s="1"/>
  <c r="BC363" i="1"/>
  <c r="BD363" i="1" s="1"/>
  <c r="AB218" i="1"/>
  <c r="AG17" i="1"/>
  <c r="W38" i="1"/>
  <c r="G201" i="1"/>
  <c r="O201" i="1" s="1"/>
  <c r="U19" i="1"/>
  <c r="F19" i="1"/>
  <c r="V19" i="1" s="1"/>
  <c r="E20" i="1"/>
  <c r="B37" i="1"/>
  <c r="C37" i="1" s="1"/>
  <c r="U100" i="1"/>
  <c r="F100" i="1"/>
  <c r="E101" i="1"/>
  <c r="F135" i="1"/>
  <c r="U135" i="1"/>
  <c r="E136" i="1"/>
  <c r="K113" i="1"/>
  <c r="O113" i="1"/>
  <c r="G114" i="1"/>
  <c r="AC202" i="1"/>
  <c r="AE202" i="1" s="1"/>
  <c r="H202" i="1"/>
  <c r="O145" i="1"/>
  <c r="K145" i="1"/>
  <c r="G146" i="1"/>
  <c r="O175" i="1"/>
  <c r="K175" i="1"/>
  <c r="G176" i="1"/>
  <c r="W69" i="1"/>
  <c r="AX139" i="1" l="1"/>
  <c r="BA139" i="1" s="1"/>
  <c r="AU139" i="1"/>
  <c r="AW139" i="1"/>
  <c r="F172" i="1"/>
  <c r="E173" i="1"/>
  <c r="F201" i="1"/>
  <c r="E202" i="1"/>
  <c r="W19" i="1"/>
  <c r="AG19" i="1" s="1"/>
  <c r="O176" i="1"/>
  <c r="K176" i="1"/>
  <c r="G177" i="1"/>
  <c r="F136" i="1"/>
  <c r="U136" i="1"/>
  <c r="E137" i="1"/>
  <c r="U101" i="1"/>
  <c r="F101" i="1"/>
  <c r="E102" i="1"/>
  <c r="U71" i="1"/>
  <c r="F71" i="1"/>
  <c r="V71" i="1" s="1"/>
  <c r="E72" i="1"/>
  <c r="R92" i="1"/>
  <c r="P93" i="1"/>
  <c r="AY367" i="1"/>
  <c r="AZ367" i="1" s="1"/>
  <c r="AX368" i="1"/>
  <c r="BC364" i="1"/>
  <c r="BD364" i="1" s="1"/>
  <c r="D204" i="1"/>
  <c r="Y203" i="1"/>
  <c r="Z203" i="1"/>
  <c r="AA203" i="1" s="1"/>
  <c r="AH203" i="1" s="1"/>
  <c r="J204" i="1"/>
  <c r="I204" i="1" s="1"/>
  <c r="AG69" i="1"/>
  <c r="B69" i="1" s="1"/>
  <c r="C69" i="1" s="1"/>
  <c r="K114" i="1"/>
  <c r="O114" i="1"/>
  <c r="G115" i="1"/>
  <c r="K201" i="1"/>
  <c r="AB219" i="1"/>
  <c r="M204" i="1"/>
  <c r="N204" i="1" s="1"/>
  <c r="S144" i="1"/>
  <c r="T143" i="1"/>
  <c r="AF143" i="1" s="1"/>
  <c r="U40" i="1"/>
  <c r="F40" i="1"/>
  <c r="V40" i="1" s="1"/>
  <c r="E41" i="1"/>
  <c r="U20" i="1"/>
  <c r="F20" i="1"/>
  <c r="V20" i="1" s="1"/>
  <c r="E21" i="1"/>
  <c r="AG38" i="1"/>
  <c r="B38" i="1" s="1"/>
  <c r="C38" i="1" s="1"/>
  <c r="AC203" i="1"/>
  <c r="AE203" i="1" s="1"/>
  <c r="H203" i="1"/>
  <c r="W70" i="1"/>
  <c r="O146" i="1"/>
  <c r="K146" i="1"/>
  <c r="G147" i="1"/>
  <c r="G202" i="1"/>
  <c r="K202" i="1" s="1"/>
  <c r="B17" i="1"/>
  <c r="C17" i="1" s="1"/>
  <c r="A205" i="1"/>
  <c r="L205" i="1"/>
  <c r="X204" i="1"/>
  <c r="BB366" i="1"/>
  <c r="BA365" i="1"/>
  <c r="W39" i="1"/>
  <c r="BB139" i="1" l="1"/>
  <c r="AX140" i="1"/>
  <c r="BA140" i="1" s="1"/>
  <c r="AW140" i="1"/>
  <c r="BB140" i="1" s="1"/>
  <c r="F173" i="1"/>
  <c r="E174" i="1"/>
  <c r="E203" i="1"/>
  <c r="F202" i="1"/>
  <c r="W40" i="1"/>
  <c r="AG40" i="1" s="1"/>
  <c r="W71" i="1"/>
  <c r="AG71" i="1" s="1"/>
  <c r="B71" i="1" s="1"/>
  <c r="C71" i="1" s="1"/>
  <c r="BB367" i="1"/>
  <c r="BA366" i="1"/>
  <c r="AC204" i="1"/>
  <c r="AE204" i="1" s="1"/>
  <c r="H204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Q93" i="1"/>
  <c r="F137" i="1"/>
  <c r="E138" i="1"/>
  <c r="U137" i="1"/>
  <c r="O177" i="1"/>
  <c r="K177" i="1"/>
  <c r="G178" i="1"/>
  <c r="BC365" i="1"/>
  <c r="BD365" i="1" s="1"/>
  <c r="K115" i="1"/>
  <c r="O115" i="1"/>
  <c r="G116" i="1"/>
  <c r="AG39" i="1"/>
  <c r="X205" i="1"/>
  <c r="A206" i="1"/>
  <c r="L206" i="1"/>
  <c r="K147" i="1"/>
  <c r="O147" i="1"/>
  <c r="G148" i="1"/>
  <c r="Z204" i="1"/>
  <c r="AA204" i="1" s="1"/>
  <c r="AH204" i="1" s="1"/>
  <c r="J205" i="1"/>
  <c r="I205" i="1" s="1"/>
  <c r="D205" i="1"/>
  <c r="Y204" i="1"/>
  <c r="O202" i="1"/>
  <c r="AG70" i="1"/>
  <c r="B70" i="1" s="1"/>
  <c r="C70" i="1" s="1"/>
  <c r="U41" i="1"/>
  <c r="F41" i="1"/>
  <c r="V41" i="1" s="1"/>
  <c r="E42" i="1"/>
  <c r="S145" i="1"/>
  <c r="T144" i="1"/>
  <c r="AF144" i="1" s="1"/>
  <c r="U102" i="1"/>
  <c r="F102" i="1"/>
  <c r="E103" i="1"/>
  <c r="W20" i="1"/>
  <c r="M205" i="1"/>
  <c r="N205" i="1" s="1"/>
  <c r="G203" i="1"/>
  <c r="O203" i="1" s="1"/>
  <c r="U21" i="1"/>
  <c r="F21" i="1"/>
  <c r="V21" i="1" s="1"/>
  <c r="E22" i="1"/>
  <c r="AB220" i="1"/>
  <c r="AY368" i="1"/>
  <c r="AZ368" i="1" s="1"/>
  <c r="AX369" i="1"/>
  <c r="U72" i="1"/>
  <c r="F72" i="1"/>
  <c r="V72" i="1" s="1"/>
  <c r="E73" i="1"/>
  <c r="B19" i="1"/>
  <c r="C19" i="1" s="1"/>
  <c r="AU140" i="1" l="1"/>
  <c r="F174" i="1"/>
  <c r="E175" i="1"/>
  <c r="E204" i="1"/>
  <c r="F203" i="1"/>
  <c r="W41" i="1"/>
  <c r="AG41" i="1" s="1"/>
  <c r="B41" i="1" s="1"/>
  <c r="C41" i="1" s="1"/>
  <c r="W72" i="1"/>
  <c r="AG72" i="1" s="1"/>
  <c r="B72" i="1" s="1"/>
  <c r="C72" i="1" s="1"/>
  <c r="AB221" i="1"/>
  <c r="BC366" i="1"/>
  <c r="BD366" i="1" s="1"/>
  <c r="AC205" i="1"/>
  <c r="AE205" i="1" s="1"/>
  <c r="H205" i="1"/>
  <c r="O148" i="1"/>
  <c r="K148" i="1"/>
  <c r="G149" i="1"/>
  <c r="AY369" i="1"/>
  <c r="AZ369" i="1" s="1"/>
  <c r="AX370" i="1"/>
  <c r="W21" i="1"/>
  <c r="AG20" i="1"/>
  <c r="B20" i="1" s="1"/>
  <c r="C20" i="1" s="1"/>
  <c r="S146" i="1"/>
  <c r="T145" i="1"/>
  <c r="AF145" i="1" s="1"/>
  <c r="L207" i="1"/>
  <c r="X206" i="1"/>
  <c r="A207" i="1"/>
  <c r="K116" i="1"/>
  <c r="O116" i="1"/>
  <c r="G117" i="1"/>
  <c r="BB368" i="1"/>
  <c r="BA367" i="1"/>
  <c r="K203" i="1"/>
  <c r="U42" i="1"/>
  <c r="F42" i="1"/>
  <c r="V42" i="1" s="1"/>
  <c r="E43" i="1"/>
  <c r="Z205" i="1"/>
  <c r="AA205" i="1" s="1"/>
  <c r="AH205" i="1" s="1"/>
  <c r="D206" i="1"/>
  <c r="Y205" i="1"/>
  <c r="J206" i="1"/>
  <c r="I206" i="1" s="1"/>
  <c r="O178" i="1"/>
  <c r="K178" i="1"/>
  <c r="G179" i="1"/>
  <c r="F138" i="1"/>
  <c r="E139" i="1"/>
  <c r="U138" i="1"/>
  <c r="Q94" i="1"/>
  <c r="R93" i="1"/>
  <c r="V93" i="1" s="1"/>
  <c r="G204" i="1"/>
  <c r="O204" i="1" s="1"/>
  <c r="U73" i="1"/>
  <c r="F73" i="1"/>
  <c r="V73" i="1" s="1"/>
  <c r="E74" i="1"/>
  <c r="U22" i="1"/>
  <c r="F22" i="1"/>
  <c r="V22" i="1" s="1"/>
  <c r="E23" i="1"/>
  <c r="B40" i="1"/>
  <c r="C40" i="1" s="1"/>
  <c r="U103" i="1"/>
  <c r="F103" i="1"/>
  <c r="E104" i="1"/>
  <c r="M206" i="1"/>
  <c r="N206" i="1" s="1"/>
  <c r="B39" i="1"/>
  <c r="C39" i="1" s="1"/>
  <c r="AX141" i="1" l="1"/>
  <c r="BA141" i="1" s="1"/>
  <c r="AW141" i="1"/>
  <c r="BB141" i="1" s="1"/>
  <c r="F175" i="1"/>
  <c r="E176" i="1"/>
  <c r="F204" i="1"/>
  <c r="E205" i="1"/>
  <c r="W22" i="1"/>
  <c r="AG22" i="1" s="1"/>
  <c r="K204" i="1"/>
  <c r="W73" i="1"/>
  <c r="AG73" i="1" s="1"/>
  <c r="B73" i="1" s="1"/>
  <c r="C73" i="1" s="1"/>
  <c r="U74" i="1"/>
  <c r="F74" i="1"/>
  <c r="V74" i="1" s="1"/>
  <c r="E75" i="1"/>
  <c r="L208" i="1"/>
  <c r="X207" i="1"/>
  <c r="A208" i="1"/>
  <c r="BB369" i="1"/>
  <c r="BA368" i="1"/>
  <c r="U23" i="1"/>
  <c r="F23" i="1"/>
  <c r="V23" i="1" s="1"/>
  <c r="E24" i="1"/>
  <c r="F139" i="1"/>
  <c r="E140" i="1"/>
  <c r="U139" i="1"/>
  <c r="U43" i="1"/>
  <c r="F43" i="1"/>
  <c r="V43" i="1" s="1"/>
  <c r="E44" i="1"/>
  <c r="K117" i="1"/>
  <c r="O117" i="1"/>
  <c r="G118" i="1"/>
  <c r="Z206" i="1"/>
  <c r="AA206" i="1" s="1"/>
  <c r="AH206" i="1" s="1"/>
  <c r="D207" i="1"/>
  <c r="J207" i="1"/>
  <c r="I207" i="1" s="1"/>
  <c r="Y206" i="1"/>
  <c r="AC206" i="1"/>
  <c r="AE206" i="1" s="1"/>
  <c r="H206" i="1"/>
  <c r="BC367" i="1"/>
  <c r="BD367" i="1" s="1"/>
  <c r="S147" i="1"/>
  <c r="T146" i="1"/>
  <c r="AF146" i="1" s="1"/>
  <c r="U104" i="1"/>
  <c r="F104" i="1"/>
  <c r="E105" i="1"/>
  <c r="W93" i="1"/>
  <c r="M207" i="1"/>
  <c r="N207" i="1" s="1"/>
  <c r="AG21" i="1"/>
  <c r="B21" i="1" s="1"/>
  <c r="C21" i="1" s="1"/>
  <c r="Q95" i="1"/>
  <c r="R94" i="1"/>
  <c r="V94" i="1" s="1"/>
  <c r="O179" i="1"/>
  <c r="K179" i="1"/>
  <c r="G180" i="1"/>
  <c r="W42" i="1"/>
  <c r="AX371" i="1"/>
  <c r="AY370" i="1"/>
  <c r="AZ370" i="1" s="1"/>
  <c r="K149" i="1"/>
  <c r="O149" i="1"/>
  <c r="G150" i="1"/>
  <c r="G205" i="1"/>
  <c r="O205" i="1" s="1"/>
  <c r="AB222" i="1"/>
  <c r="AU141" i="1" l="1"/>
  <c r="F176" i="1"/>
  <c r="E177" i="1"/>
  <c r="F205" i="1"/>
  <c r="E206" i="1"/>
  <c r="W23" i="1"/>
  <c r="AG23" i="1" s="1"/>
  <c r="B23" i="1" s="1"/>
  <c r="C23" i="1" s="1"/>
  <c r="W43" i="1"/>
  <c r="AG43" i="1" s="1"/>
  <c r="B43" i="1" s="1"/>
  <c r="C43" i="1" s="1"/>
  <c r="AB223" i="1"/>
  <c r="O150" i="1"/>
  <c r="K150" i="1"/>
  <c r="G151" i="1"/>
  <c r="K205" i="1"/>
  <c r="S148" i="1"/>
  <c r="T147" i="1"/>
  <c r="AF147" i="1" s="1"/>
  <c r="D208" i="1"/>
  <c r="Y207" i="1"/>
  <c r="Z207" i="1"/>
  <c r="AA207" i="1" s="1"/>
  <c r="AH207" i="1" s="1"/>
  <c r="J208" i="1"/>
  <c r="I208" i="1" s="1"/>
  <c r="U75" i="1"/>
  <c r="F75" i="1"/>
  <c r="V75" i="1" s="1"/>
  <c r="E76" i="1"/>
  <c r="AX372" i="1"/>
  <c r="AY371" i="1"/>
  <c r="AZ371" i="1" s="1"/>
  <c r="AG42" i="1"/>
  <c r="B42" i="1" s="1"/>
  <c r="C42" i="1" s="1"/>
  <c r="W94" i="1"/>
  <c r="BC368" i="1"/>
  <c r="BD368" i="1" s="1"/>
  <c r="M208" i="1"/>
  <c r="N208" i="1" s="1"/>
  <c r="BA369" i="1"/>
  <c r="BB370" i="1"/>
  <c r="O180" i="1"/>
  <c r="K180" i="1"/>
  <c r="G181" i="1"/>
  <c r="Q96" i="1"/>
  <c r="R95" i="1"/>
  <c r="V95" i="1" s="1"/>
  <c r="U44" i="1"/>
  <c r="F44" i="1"/>
  <c r="V44" i="1" s="1"/>
  <c r="E45" i="1"/>
  <c r="W74" i="1"/>
  <c r="AC207" i="1"/>
  <c r="AE207" i="1" s="1"/>
  <c r="H207" i="1"/>
  <c r="AG93" i="1"/>
  <c r="B93" i="1" s="1"/>
  <c r="C93" i="1" s="1"/>
  <c r="B22" i="1"/>
  <c r="C22" i="1" s="1"/>
  <c r="U105" i="1"/>
  <c r="F105" i="1"/>
  <c r="E106" i="1"/>
  <c r="G206" i="1"/>
  <c r="K206" i="1" s="1"/>
  <c r="K118" i="1"/>
  <c r="O118" i="1"/>
  <c r="G119" i="1"/>
  <c r="F140" i="1"/>
  <c r="E141" i="1"/>
  <c r="U140" i="1"/>
  <c r="U24" i="1"/>
  <c r="F24" i="1"/>
  <c r="V24" i="1" s="1"/>
  <c r="E25" i="1"/>
  <c r="L209" i="1"/>
  <c r="X208" i="1"/>
  <c r="A209" i="1"/>
  <c r="AX142" i="1" l="1"/>
  <c r="BA142" i="1" s="1"/>
  <c r="AW142" i="1"/>
  <c r="BB142" i="1" s="1"/>
  <c r="F177" i="1"/>
  <c r="E178" i="1"/>
  <c r="E207" i="1"/>
  <c r="F206" i="1"/>
  <c r="O206" i="1"/>
  <c r="Q97" i="1"/>
  <c r="R96" i="1"/>
  <c r="V96" i="1" s="1"/>
  <c r="BC369" i="1"/>
  <c r="BD369" i="1" s="1"/>
  <c r="AC208" i="1"/>
  <c r="AE208" i="1" s="1"/>
  <c r="H208" i="1"/>
  <c r="AG94" i="1"/>
  <c r="AB224" i="1"/>
  <c r="M209" i="1"/>
  <c r="N209" i="1" s="1"/>
  <c r="U106" i="1"/>
  <c r="F106" i="1"/>
  <c r="E107" i="1"/>
  <c r="AG74" i="1"/>
  <c r="B74" i="1" s="1"/>
  <c r="C74" i="1" s="1"/>
  <c r="W44" i="1"/>
  <c r="K181" i="1"/>
  <c r="O181" i="1"/>
  <c r="G182" i="1"/>
  <c r="BB371" i="1"/>
  <c r="BA370" i="1"/>
  <c r="W75" i="1"/>
  <c r="K151" i="1"/>
  <c r="O151" i="1"/>
  <c r="G152" i="1"/>
  <c r="W24" i="1"/>
  <c r="O119" i="1"/>
  <c r="K119" i="1"/>
  <c r="G120" i="1"/>
  <c r="AY372" i="1"/>
  <c r="AZ372" i="1" s="1"/>
  <c r="AX373" i="1"/>
  <c r="AY373" i="1" s="1"/>
  <c r="AZ373" i="1" s="1"/>
  <c r="S149" i="1"/>
  <c r="T148" i="1"/>
  <c r="AF148" i="1" s="1"/>
  <c r="D209" i="1"/>
  <c r="Y208" i="1"/>
  <c r="Z208" i="1"/>
  <c r="AA208" i="1" s="1"/>
  <c r="AH208" i="1" s="1"/>
  <c r="J209" i="1"/>
  <c r="I209" i="1" s="1"/>
  <c r="X209" i="1"/>
  <c r="A210" i="1"/>
  <c r="L210" i="1"/>
  <c r="U25" i="1"/>
  <c r="F25" i="1"/>
  <c r="V25" i="1" s="1"/>
  <c r="E26" i="1"/>
  <c r="F141" i="1"/>
  <c r="E142" i="1"/>
  <c r="U141" i="1"/>
  <c r="G207" i="1"/>
  <c r="K207" i="1" s="1"/>
  <c r="U45" i="1"/>
  <c r="F45" i="1"/>
  <c r="V45" i="1" s="1"/>
  <c r="E46" i="1"/>
  <c r="W95" i="1"/>
  <c r="U76" i="1"/>
  <c r="F76" i="1"/>
  <c r="V76" i="1" s="1"/>
  <c r="E77" i="1"/>
  <c r="AU142" i="1" l="1"/>
  <c r="F178" i="1"/>
  <c r="E179" i="1"/>
  <c r="E208" i="1"/>
  <c r="F207" i="1"/>
  <c r="W25" i="1"/>
  <c r="AG25" i="1" s="1"/>
  <c r="W76" i="1"/>
  <c r="AG76" i="1" s="1"/>
  <c r="B76" i="1" s="1"/>
  <c r="C76" i="1" s="1"/>
  <c r="W45" i="1"/>
  <c r="AG45" i="1" s="1"/>
  <c r="B45" i="1" s="1"/>
  <c r="C45" i="1" s="1"/>
  <c r="U77" i="1"/>
  <c r="F77" i="1"/>
  <c r="V77" i="1" s="1"/>
  <c r="E78" i="1"/>
  <c r="U46" i="1"/>
  <c r="F46" i="1"/>
  <c r="V46" i="1" s="1"/>
  <c r="E47" i="1"/>
  <c r="O207" i="1"/>
  <c r="L211" i="1"/>
  <c r="X210" i="1"/>
  <c r="A211" i="1"/>
  <c r="K152" i="1"/>
  <c r="O152" i="1"/>
  <c r="G153" i="1"/>
  <c r="AG75" i="1"/>
  <c r="B75" i="1" s="1"/>
  <c r="C75" i="1" s="1"/>
  <c r="AB225" i="1"/>
  <c r="F142" i="1"/>
  <c r="E143" i="1"/>
  <c r="U142" i="1"/>
  <c r="Z209" i="1"/>
  <c r="AA209" i="1" s="1"/>
  <c r="AH209" i="1" s="1"/>
  <c r="D210" i="1"/>
  <c r="Y209" i="1"/>
  <c r="J210" i="1"/>
  <c r="I210" i="1" s="1"/>
  <c r="BA372" i="1"/>
  <c r="BB373" i="1"/>
  <c r="BC372" i="1" s="1"/>
  <c r="AG95" i="1"/>
  <c r="B95" i="1" s="1"/>
  <c r="C95" i="1" s="1"/>
  <c r="M210" i="1"/>
  <c r="N210" i="1" s="1"/>
  <c r="T149" i="1"/>
  <c r="AF149" i="1" s="1"/>
  <c r="S150" i="1"/>
  <c r="BC370" i="1"/>
  <c r="BD370" i="1" s="1"/>
  <c r="AG44" i="1"/>
  <c r="B44" i="1" s="1"/>
  <c r="C44" i="1" s="1"/>
  <c r="U107" i="1"/>
  <c r="F107" i="1"/>
  <c r="E108" i="1"/>
  <c r="AC209" i="1"/>
  <c r="AE209" i="1" s="1"/>
  <c r="H209" i="1"/>
  <c r="G208" i="1"/>
  <c r="O208" i="1" s="1"/>
  <c r="W96" i="1"/>
  <c r="BB372" i="1"/>
  <c r="BA371" i="1"/>
  <c r="K120" i="1"/>
  <c r="O120" i="1"/>
  <c r="G121" i="1"/>
  <c r="AG24" i="1"/>
  <c r="B24" i="1" s="1"/>
  <c r="C24" i="1" s="1"/>
  <c r="U26" i="1"/>
  <c r="F26" i="1"/>
  <c r="V26" i="1" s="1"/>
  <c r="E27" i="1"/>
  <c r="O182" i="1"/>
  <c r="K182" i="1"/>
  <c r="B94" i="1"/>
  <c r="C94" i="1" s="1"/>
  <c r="Q98" i="1"/>
  <c r="R97" i="1"/>
  <c r="V97" i="1" s="1"/>
  <c r="AX143" i="1" l="1"/>
  <c r="BA143" i="1" s="1"/>
  <c r="AU143" i="1"/>
  <c r="AW143" i="1"/>
  <c r="BB143" i="1" s="1"/>
  <c r="F179" i="1"/>
  <c r="E180" i="1"/>
  <c r="F208" i="1"/>
  <c r="E209" i="1"/>
  <c r="Q99" i="1"/>
  <c r="R98" i="1"/>
  <c r="V98" i="1" s="1"/>
  <c r="AG96" i="1"/>
  <c r="B96" i="1" s="1"/>
  <c r="C96" i="1" s="1"/>
  <c r="AB226" i="1"/>
  <c r="Z210" i="1"/>
  <c r="AA210" i="1" s="1"/>
  <c r="AH210" i="1" s="1"/>
  <c r="D211" i="1"/>
  <c r="Y210" i="1"/>
  <c r="J211" i="1"/>
  <c r="I211" i="1" s="1"/>
  <c r="U78" i="1"/>
  <c r="F78" i="1"/>
  <c r="V78" i="1" s="1"/>
  <c r="E79" i="1"/>
  <c r="W97" i="1"/>
  <c r="U27" i="1"/>
  <c r="F27" i="1"/>
  <c r="V27" i="1" s="1"/>
  <c r="E28" i="1"/>
  <c r="G209" i="1"/>
  <c r="O209" i="1" s="1"/>
  <c r="AC210" i="1"/>
  <c r="AE210" i="1" s="1"/>
  <c r="H210" i="1"/>
  <c r="M211" i="1"/>
  <c r="N211" i="1" s="1"/>
  <c r="U47" i="1"/>
  <c r="F47" i="1"/>
  <c r="V47" i="1" s="1"/>
  <c r="E48" i="1"/>
  <c r="P183" i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W26" i="1"/>
  <c r="K208" i="1"/>
  <c r="T150" i="1"/>
  <c r="AF150" i="1" s="1"/>
  <c r="S151" i="1"/>
  <c r="F143" i="1"/>
  <c r="E144" i="1"/>
  <c r="U143" i="1"/>
  <c r="K153" i="1"/>
  <c r="O153" i="1"/>
  <c r="G154" i="1"/>
  <c r="W77" i="1"/>
  <c r="O121" i="1"/>
  <c r="K121" i="1"/>
  <c r="G122" i="1"/>
  <c r="BD372" i="1"/>
  <c r="BC371" i="1"/>
  <c r="BD371" i="1" s="1"/>
  <c r="U108" i="1"/>
  <c r="F108" i="1"/>
  <c r="E109" i="1"/>
  <c r="B25" i="1"/>
  <c r="C25" i="1" s="1"/>
  <c r="X211" i="1"/>
  <c r="A212" i="1"/>
  <c r="L212" i="1"/>
  <c r="W46" i="1"/>
  <c r="AX144" i="1" l="1"/>
  <c r="BA144" i="1" s="1"/>
  <c r="AU144" i="1"/>
  <c r="AW144" i="1"/>
  <c r="BB144" i="1" s="1"/>
  <c r="F180" i="1"/>
  <c r="E181" i="1"/>
  <c r="E210" i="1"/>
  <c r="F209" i="1"/>
  <c r="AG46" i="1"/>
  <c r="B46" i="1" s="1"/>
  <c r="C46" i="1" s="1"/>
  <c r="D212" i="1"/>
  <c r="Y211" i="1"/>
  <c r="J212" i="1"/>
  <c r="I212" i="1" s="1"/>
  <c r="Z211" i="1"/>
  <c r="AA211" i="1" s="1"/>
  <c r="AH211" i="1" s="1"/>
  <c r="AC211" i="1"/>
  <c r="AE211" i="1" s="1"/>
  <c r="H211" i="1"/>
  <c r="U28" i="1"/>
  <c r="F28" i="1"/>
  <c r="V28" i="1" s="1"/>
  <c r="E29" i="1"/>
  <c r="AB227" i="1"/>
  <c r="W98" i="1"/>
  <c r="U109" i="1"/>
  <c r="F109" i="1"/>
  <c r="E110" i="1"/>
  <c r="AG77" i="1"/>
  <c r="B77" i="1" s="1"/>
  <c r="C77" i="1" s="1"/>
  <c r="U79" i="1"/>
  <c r="F79" i="1"/>
  <c r="V79" i="1" s="1"/>
  <c r="E80" i="1"/>
  <c r="Q100" i="1"/>
  <c r="R99" i="1"/>
  <c r="V99" i="1" s="1"/>
  <c r="U48" i="1"/>
  <c r="F48" i="1"/>
  <c r="V48" i="1" s="1"/>
  <c r="E49" i="1"/>
  <c r="M212" i="1"/>
  <c r="N212" i="1" s="1"/>
  <c r="P212" i="1"/>
  <c r="K122" i="1"/>
  <c r="O122" i="1"/>
  <c r="G123" i="1"/>
  <c r="S152" i="1"/>
  <c r="T151" i="1"/>
  <c r="AF151" i="1" s="1"/>
  <c r="AG26" i="1"/>
  <c r="B26" i="1" s="1"/>
  <c r="C26" i="1" s="1"/>
  <c r="W47" i="1"/>
  <c r="K209" i="1"/>
  <c r="W27" i="1"/>
  <c r="L213" i="1"/>
  <c r="X212" i="1"/>
  <c r="A213" i="1"/>
  <c r="O154" i="1"/>
  <c r="K154" i="1"/>
  <c r="F144" i="1"/>
  <c r="E145" i="1"/>
  <c r="U144" i="1"/>
  <c r="G210" i="1"/>
  <c r="O210" i="1" s="1"/>
  <c r="AG97" i="1"/>
  <c r="B97" i="1" s="1"/>
  <c r="C97" i="1" s="1"/>
  <c r="W78" i="1"/>
  <c r="AX145" i="1" l="1"/>
  <c r="BA145" i="1" s="1"/>
  <c r="AW145" i="1"/>
  <c r="BB145" i="1" s="1"/>
  <c r="F181" i="1"/>
  <c r="E182" i="1"/>
  <c r="F182" i="1" s="1"/>
  <c r="E211" i="1"/>
  <c r="F210" i="1"/>
  <c r="K210" i="1"/>
  <c r="W28" i="1"/>
  <c r="AG28" i="1" s="1"/>
  <c r="S153" i="1"/>
  <c r="T152" i="1"/>
  <c r="AF152" i="1" s="1"/>
  <c r="AG78" i="1"/>
  <c r="B78" i="1" s="1"/>
  <c r="C78" i="1" s="1"/>
  <c r="M213" i="1"/>
  <c r="N213" i="1" s="1"/>
  <c r="P213" i="1"/>
  <c r="W48" i="1"/>
  <c r="AB228" i="1"/>
  <c r="AC212" i="1"/>
  <c r="AE212" i="1" s="1"/>
  <c r="H212" i="1"/>
  <c r="W99" i="1"/>
  <c r="W79" i="1"/>
  <c r="G211" i="1"/>
  <c r="K211" i="1" s="1"/>
  <c r="AG47" i="1"/>
  <c r="B47" i="1" s="1"/>
  <c r="C47" i="1" s="1"/>
  <c r="P155" i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L214" i="1"/>
  <c r="X213" i="1"/>
  <c r="A214" i="1"/>
  <c r="U49" i="1"/>
  <c r="F49" i="1"/>
  <c r="V49" i="1" s="1"/>
  <c r="E50" i="1"/>
  <c r="Q101" i="1"/>
  <c r="R100" i="1"/>
  <c r="V100" i="1" s="1"/>
  <c r="AG98" i="1"/>
  <c r="B98" i="1" s="1"/>
  <c r="C98" i="1" s="1"/>
  <c r="U29" i="1"/>
  <c r="F29" i="1"/>
  <c r="V29" i="1" s="1"/>
  <c r="E30" i="1"/>
  <c r="K123" i="1"/>
  <c r="O123" i="1"/>
  <c r="G124" i="1"/>
  <c r="E146" i="1"/>
  <c r="F145" i="1"/>
  <c r="U145" i="1"/>
  <c r="Z212" i="1"/>
  <c r="AA212" i="1" s="1"/>
  <c r="AH212" i="1" s="1"/>
  <c r="J213" i="1"/>
  <c r="I213" i="1" s="1"/>
  <c r="D213" i="1"/>
  <c r="Y212" i="1"/>
  <c r="AG27" i="1"/>
  <c r="B27" i="1" s="1"/>
  <c r="C27" i="1" s="1"/>
  <c r="U80" i="1"/>
  <c r="F80" i="1"/>
  <c r="V80" i="1" s="1"/>
  <c r="E81" i="1"/>
  <c r="U110" i="1"/>
  <c r="F110" i="1"/>
  <c r="E111" i="1"/>
  <c r="AU145" i="1" l="1"/>
  <c r="F211" i="1"/>
  <c r="E212" i="1"/>
  <c r="O211" i="1"/>
  <c r="W49" i="1"/>
  <c r="AG49" i="1" s="1"/>
  <c r="B49" i="1" s="1"/>
  <c r="C49" i="1" s="1"/>
  <c r="B28" i="1"/>
  <c r="C28" i="1" s="1"/>
  <c r="W80" i="1"/>
  <c r="AG80" i="1" s="1"/>
  <c r="W29" i="1"/>
  <c r="AG29" i="1" s="1"/>
  <c r="U30" i="1"/>
  <c r="F30" i="1"/>
  <c r="V30" i="1" s="1"/>
  <c r="E31" i="1"/>
  <c r="U50" i="1"/>
  <c r="F50" i="1"/>
  <c r="V50" i="1" s="1"/>
  <c r="E51" i="1"/>
  <c r="E147" i="1"/>
  <c r="F146" i="1"/>
  <c r="U146" i="1"/>
  <c r="A215" i="1"/>
  <c r="E214" i="1"/>
  <c r="L215" i="1"/>
  <c r="X214" i="1"/>
  <c r="S154" i="1"/>
  <c r="T153" i="1"/>
  <c r="AF153" i="1" s="1"/>
  <c r="U81" i="1"/>
  <c r="F81" i="1"/>
  <c r="V81" i="1" s="1"/>
  <c r="E82" i="1"/>
  <c r="K124" i="1"/>
  <c r="O124" i="1"/>
  <c r="G125" i="1"/>
  <c r="W100" i="1"/>
  <c r="Z213" i="1"/>
  <c r="Y213" i="1"/>
  <c r="D214" i="1"/>
  <c r="J214" i="1"/>
  <c r="I214" i="1" s="1"/>
  <c r="G212" i="1"/>
  <c r="O212" i="1" s="1"/>
  <c r="U111" i="1"/>
  <c r="F111" i="1"/>
  <c r="E112" i="1"/>
  <c r="Q102" i="1"/>
  <c r="R101" i="1"/>
  <c r="V101" i="1" s="1"/>
  <c r="M214" i="1"/>
  <c r="N214" i="1" s="1"/>
  <c r="AG79" i="1"/>
  <c r="B79" i="1" s="1"/>
  <c r="C79" i="1" s="1"/>
  <c r="AB229" i="1"/>
  <c r="AG99" i="1"/>
  <c r="B99" i="1" s="1"/>
  <c r="C99" i="1" s="1"/>
  <c r="AG48" i="1"/>
  <c r="B48" i="1" s="1"/>
  <c r="C48" i="1" s="1"/>
  <c r="AC213" i="1"/>
  <c r="AE213" i="1" s="1"/>
  <c r="H213" i="1"/>
  <c r="AX146" i="1" l="1"/>
  <c r="BA146" i="1" s="1"/>
  <c r="AW146" i="1"/>
  <c r="BB146" i="1" s="1"/>
  <c r="F212" i="1"/>
  <c r="E213" i="1"/>
  <c r="F213" i="1" s="1"/>
  <c r="W81" i="1"/>
  <c r="AG81" i="1" s="1"/>
  <c r="F214" i="1"/>
  <c r="B80" i="1"/>
  <c r="C80" i="1" s="1"/>
  <c r="B29" i="1"/>
  <c r="C29" i="1" s="1"/>
  <c r="K212" i="1"/>
  <c r="Q103" i="1"/>
  <c r="R102" i="1"/>
  <c r="V102" i="1" s="1"/>
  <c r="A216" i="1"/>
  <c r="E215" i="1"/>
  <c r="L216" i="1"/>
  <c r="X215" i="1"/>
  <c r="U51" i="1"/>
  <c r="F51" i="1"/>
  <c r="V51" i="1" s="1"/>
  <c r="E52" i="1"/>
  <c r="G213" i="1"/>
  <c r="O213" i="1" s="1"/>
  <c r="P214" i="1" s="1"/>
  <c r="P215" i="1" s="1"/>
  <c r="AB230" i="1"/>
  <c r="U112" i="1"/>
  <c r="F112" i="1"/>
  <c r="E113" i="1"/>
  <c r="Z214" i="1"/>
  <c r="AA214" i="1" s="1"/>
  <c r="AH214" i="1" s="1"/>
  <c r="D215" i="1"/>
  <c r="Y214" i="1"/>
  <c r="J215" i="1"/>
  <c r="I215" i="1" s="1"/>
  <c r="E148" i="1"/>
  <c r="F147" i="1"/>
  <c r="U147" i="1"/>
  <c r="W30" i="1"/>
  <c r="AC214" i="1"/>
  <c r="AE214" i="1" s="1"/>
  <c r="H214" i="1"/>
  <c r="U82" i="1"/>
  <c r="F82" i="1"/>
  <c r="V82" i="1" s="1"/>
  <c r="E83" i="1"/>
  <c r="M215" i="1"/>
  <c r="N215" i="1" s="1"/>
  <c r="AC215" i="1" s="1"/>
  <c r="AE215" i="1" s="1"/>
  <c r="W50" i="1"/>
  <c r="W101" i="1"/>
  <c r="AG100" i="1"/>
  <c r="B100" i="1" s="1"/>
  <c r="C100" i="1" s="1"/>
  <c r="K125" i="1"/>
  <c r="O125" i="1"/>
  <c r="S155" i="1"/>
  <c r="T154" i="1"/>
  <c r="U31" i="1"/>
  <c r="F31" i="1"/>
  <c r="V31" i="1" s="1"/>
  <c r="AU146" i="1" l="1"/>
  <c r="F215" i="1"/>
  <c r="W51" i="1"/>
  <c r="AG51" i="1" s="1"/>
  <c r="U155" i="1"/>
  <c r="S156" i="1"/>
  <c r="T155" i="1"/>
  <c r="AF155" i="1" s="1"/>
  <c r="P126" i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AG50" i="1"/>
  <c r="B50" i="1" s="1"/>
  <c r="C50" i="1" s="1"/>
  <c r="U83" i="1"/>
  <c r="F83" i="1"/>
  <c r="V83" i="1" s="1"/>
  <c r="E84" i="1"/>
  <c r="AG30" i="1"/>
  <c r="B30" i="1" s="1"/>
  <c r="C30" i="1" s="1"/>
  <c r="E149" i="1"/>
  <c r="F148" i="1"/>
  <c r="U148" i="1"/>
  <c r="K213" i="1"/>
  <c r="M216" i="1"/>
  <c r="N216" i="1" s="1"/>
  <c r="P216" i="1"/>
  <c r="Q104" i="1"/>
  <c r="R103" i="1"/>
  <c r="V103" i="1" s="1"/>
  <c r="AA154" i="1"/>
  <c r="AF154" i="1"/>
  <c r="AG101" i="1"/>
  <c r="B101" i="1" s="1"/>
  <c r="C101" i="1" s="1"/>
  <c r="U113" i="1"/>
  <c r="F113" i="1"/>
  <c r="E114" i="1"/>
  <c r="AB231" i="1"/>
  <c r="W82" i="1"/>
  <c r="H215" i="1"/>
  <c r="G214" i="1"/>
  <c r="K214" i="1" s="1"/>
  <c r="E216" i="1"/>
  <c r="L217" i="1"/>
  <c r="X216" i="1"/>
  <c r="A217" i="1"/>
  <c r="W31" i="1"/>
  <c r="U52" i="1"/>
  <c r="F52" i="1"/>
  <c r="V52" i="1" s="1"/>
  <c r="E53" i="1"/>
  <c r="Z215" i="1"/>
  <c r="AA215" i="1" s="1"/>
  <c r="AH215" i="1" s="1"/>
  <c r="D216" i="1"/>
  <c r="Y215" i="1"/>
  <c r="J216" i="1"/>
  <c r="I216" i="1" s="1"/>
  <c r="B81" i="1"/>
  <c r="C81" i="1" s="1"/>
  <c r="W102" i="1"/>
  <c r="AX147" i="1" l="1"/>
  <c r="BA147" i="1" s="1"/>
  <c r="AU147" i="1"/>
  <c r="AW147" i="1"/>
  <c r="BB147" i="1" s="1"/>
  <c r="AH154" i="1"/>
  <c r="F216" i="1"/>
  <c r="O214" i="1"/>
  <c r="W83" i="1"/>
  <c r="AG83" i="1" s="1"/>
  <c r="B83" i="1" s="1"/>
  <c r="C83" i="1" s="1"/>
  <c r="W52" i="1"/>
  <c r="AG52" i="1" s="1"/>
  <c r="B52" i="1" s="1"/>
  <c r="C52" i="1" s="1"/>
  <c r="U53" i="1"/>
  <c r="F53" i="1"/>
  <c r="V53" i="1" s="1"/>
  <c r="E54" i="1"/>
  <c r="U114" i="1"/>
  <c r="F114" i="1"/>
  <c r="E115" i="1"/>
  <c r="AG102" i="1"/>
  <c r="X217" i="1"/>
  <c r="A218" i="1"/>
  <c r="E217" i="1"/>
  <c r="L218" i="1"/>
  <c r="B51" i="1"/>
  <c r="C51" i="1" s="1"/>
  <c r="H216" i="1"/>
  <c r="AC216" i="1"/>
  <c r="AE216" i="1" s="1"/>
  <c r="U84" i="1"/>
  <c r="F84" i="1"/>
  <c r="V84" i="1" s="1"/>
  <c r="E85" i="1"/>
  <c r="S157" i="1"/>
  <c r="U156" i="1"/>
  <c r="T156" i="1"/>
  <c r="AF156" i="1" s="1"/>
  <c r="AG31" i="1"/>
  <c r="B31" i="1" s="1"/>
  <c r="C31" i="1" s="1"/>
  <c r="D217" i="1"/>
  <c r="Y216" i="1"/>
  <c r="Z216" i="1"/>
  <c r="AA216" i="1" s="1"/>
  <c r="AH216" i="1" s="1"/>
  <c r="J217" i="1"/>
  <c r="I217" i="1" s="1"/>
  <c r="G215" i="1"/>
  <c r="K215" i="1" s="1"/>
  <c r="AB232" i="1"/>
  <c r="W103" i="1"/>
  <c r="M217" i="1"/>
  <c r="N217" i="1" s="1"/>
  <c r="P217" i="1"/>
  <c r="AG82" i="1"/>
  <c r="B82" i="1" s="1"/>
  <c r="C82" i="1" s="1"/>
  <c r="Q105" i="1"/>
  <c r="R104" i="1"/>
  <c r="V104" i="1" s="1"/>
  <c r="F149" i="1"/>
  <c r="E150" i="1"/>
  <c r="U149" i="1"/>
  <c r="AX148" i="1" l="1"/>
  <c r="BA148" i="1" s="1"/>
  <c r="AW148" i="1"/>
  <c r="BB148" i="1" s="1"/>
  <c r="F217" i="1"/>
  <c r="O215" i="1"/>
  <c r="W84" i="1"/>
  <c r="AG84" i="1" s="1"/>
  <c r="W104" i="1"/>
  <c r="U157" i="1"/>
  <c r="S158" i="1"/>
  <c r="T157" i="1"/>
  <c r="AF157" i="1" s="1"/>
  <c r="L219" i="1"/>
  <c r="X218" i="1"/>
  <c r="A219" i="1"/>
  <c r="E218" i="1"/>
  <c r="U115" i="1"/>
  <c r="F115" i="1"/>
  <c r="E116" i="1"/>
  <c r="U54" i="1"/>
  <c r="F54" i="1"/>
  <c r="V54" i="1" s="1"/>
  <c r="E55" i="1"/>
  <c r="H217" i="1"/>
  <c r="AC217" i="1"/>
  <c r="AE217" i="1" s="1"/>
  <c r="D218" i="1"/>
  <c r="Y217" i="1"/>
  <c r="J218" i="1"/>
  <c r="I218" i="1" s="1"/>
  <c r="Z217" i="1"/>
  <c r="AA217" i="1" s="1"/>
  <c r="AH217" i="1" s="1"/>
  <c r="F150" i="1"/>
  <c r="E151" i="1"/>
  <c r="U150" i="1"/>
  <c r="AB233" i="1"/>
  <c r="U85" i="1"/>
  <c r="F85" i="1"/>
  <c r="V85" i="1" s="1"/>
  <c r="E86" i="1"/>
  <c r="M218" i="1"/>
  <c r="N218" i="1" s="1"/>
  <c r="P218" i="1"/>
  <c r="W53" i="1"/>
  <c r="Q106" i="1"/>
  <c r="R105" i="1"/>
  <c r="V105" i="1" s="1"/>
  <c r="AG103" i="1"/>
  <c r="B103" i="1" s="1"/>
  <c r="C103" i="1" s="1"/>
  <c r="G216" i="1"/>
  <c r="K216" i="1" s="1"/>
  <c r="B102" i="1"/>
  <c r="C102" i="1" s="1"/>
  <c r="AU148" i="1" l="1"/>
  <c r="B84" i="1"/>
  <c r="C84" i="1" s="1"/>
  <c r="F218" i="1"/>
  <c r="O216" i="1"/>
  <c r="W54" i="1"/>
  <c r="AG54" i="1" s="1"/>
  <c r="B54" i="1" s="1"/>
  <c r="C54" i="1" s="1"/>
  <c r="W105" i="1"/>
  <c r="U86" i="1"/>
  <c r="F86" i="1"/>
  <c r="V86" i="1" s="1"/>
  <c r="E87" i="1"/>
  <c r="F151" i="1"/>
  <c r="E152" i="1"/>
  <c r="U151" i="1"/>
  <c r="M219" i="1"/>
  <c r="N219" i="1" s="1"/>
  <c r="P219" i="1"/>
  <c r="Q107" i="1"/>
  <c r="R106" i="1"/>
  <c r="V106" i="1" s="1"/>
  <c r="AB234" i="1"/>
  <c r="G217" i="1"/>
  <c r="K217" i="1" s="1"/>
  <c r="U116" i="1"/>
  <c r="F116" i="1"/>
  <c r="E117" i="1"/>
  <c r="U158" i="1"/>
  <c r="T158" i="1"/>
  <c r="AF158" i="1" s="1"/>
  <c r="S159" i="1"/>
  <c r="AG104" i="1"/>
  <c r="B104" i="1" s="1"/>
  <c r="C104" i="1" s="1"/>
  <c r="W85" i="1"/>
  <c r="U55" i="1"/>
  <c r="F55" i="1"/>
  <c r="V55" i="1" s="1"/>
  <c r="E56" i="1"/>
  <c r="L220" i="1"/>
  <c r="X219" i="1"/>
  <c r="A220" i="1"/>
  <c r="E219" i="1"/>
  <c r="AG53" i="1"/>
  <c r="B53" i="1" s="1"/>
  <c r="C53" i="1" s="1"/>
  <c r="H218" i="1"/>
  <c r="AC218" i="1"/>
  <c r="AE218" i="1" s="1"/>
  <c r="D219" i="1"/>
  <c r="Y218" i="1"/>
  <c r="Z218" i="1"/>
  <c r="AA218" i="1" s="1"/>
  <c r="AH218" i="1" s="1"/>
  <c r="J219" i="1"/>
  <c r="I219" i="1" s="1"/>
  <c r="AX149" i="1" l="1"/>
  <c r="AW149" i="1"/>
  <c r="BB149" i="1" s="1"/>
  <c r="W55" i="1"/>
  <c r="AG55" i="1" s="1"/>
  <c r="X220" i="1"/>
  <c r="A221" i="1"/>
  <c r="E220" i="1"/>
  <c r="L221" i="1"/>
  <c r="AG85" i="1"/>
  <c r="B85" i="1" s="1"/>
  <c r="C85" i="1" s="1"/>
  <c r="U117" i="1"/>
  <c r="F117" i="1"/>
  <c r="E118" i="1"/>
  <c r="O217" i="1"/>
  <c r="T159" i="1"/>
  <c r="AF159" i="1" s="1"/>
  <c r="S160" i="1"/>
  <c r="U159" i="1"/>
  <c r="H219" i="1"/>
  <c r="AC219" i="1"/>
  <c r="AE219" i="1" s="1"/>
  <c r="E153" i="1"/>
  <c r="F152" i="1"/>
  <c r="U152" i="1"/>
  <c r="W86" i="1"/>
  <c r="U56" i="1"/>
  <c r="F56" i="1"/>
  <c r="V56" i="1" s="1"/>
  <c r="E57" i="1"/>
  <c r="F219" i="1"/>
  <c r="Z219" i="1"/>
  <c r="AA219" i="1" s="1"/>
  <c r="AH219" i="1" s="1"/>
  <c r="D220" i="1"/>
  <c r="J220" i="1"/>
  <c r="I220" i="1" s="1"/>
  <c r="Y219" i="1"/>
  <c r="Q108" i="1"/>
  <c r="R107" i="1"/>
  <c r="V107" i="1" s="1"/>
  <c r="AG105" i="1"/>
  <c r="B105" i="1" s="1"/>
  <c r="C105" i="1" s="1"/>
  <c r="W106" i="1"/>
  <c r="G218" i="1"/>
  <c r="K218" i="1" s="1"/>
  <c r="M220" i="1"/>
  <c r="N220" i="1" s="1"/>
  <c r="P220" i="1"/>
  <c r="AB235" i="1"/>
  <c r="U87" i="1"/>
  <c r="F87" i="1"/>
  <c r="V87" i="1" s="1"/>
  <c r="E88" i="1"/>
  <c r="AU149" i="1" l="1"/>
  <c r="BA149" i="1"/>
  <c r="F220" i="1"/>
  <c r="W56" i="1"/>
  <c r="AG56" i="1" s="1"/>
  <c r="W87" i="1"/>
  <c r="AG87" i="1" s="1"/>
  <c r="O218" i="1"/>
  <c r="W107" i="1"/>
  <c r="Z220" i="1"/>
  <c r="AA220" i="1" s="1"/>
  <c r="AH220" i="1" s="1"/>
  <c r="D221" i="1"/>
  <c r="Y220" i="1"/>
  <c r="J221" i="1"/>
  <c r="I221" i="1" s="1"/>
  <c r="H220" i="1"/>
  <c r="AC220" i="1"/>
  <c r="AE220" i="1" s="1"/>
  <c r="AG106" i="1"/>
  <c r="B106" i="1" s="1"/>
  <c r="C106" i="1" s="1"/>
  <c r="Q109" i="1"/>
  <c r="R108" i="1"/>
  <c r="V108" i="1" s="1"/>
  <c r="E154" i="1"/>
  <c r="F153" i="1"/>
  <c r="U153" i="1"/>
  <c r="S161" i="1"/>
  <c r="U160" i="1"/>
  <c r="T160" i="1"/>
  <c r="AF160" i="1" s="1"/>
  <c r="M221" i="1"/>
  <c r="N221" i="1" s="1"/>
  <c r="P221" i="1"/>
  <c r="AB236" i="1"/>
  <c r="AG86" i="1"/>
  <c r="B86" i="1" s="1"/>
  <c r="C86" i="1" s="1"/>
  <c r="U118" i="1"/>
  <c r="F118" i="1"/>
  <c r="E119" i="1"/>
  <c r="U88" i="1"/>
  <c r="F88" i="1"/>
  <c r="V88" i="1" s="1"/>
  <c r="E89" i="1"/>
  <c r="B55" i="1"/>
  <c r="C55" i="1" s="1"/>
  <c r="U57" i="1"/>
  <c r="F57" i="1"/>
  <c r="V57" i="1" s="1"/>
  <c r="E58" i="1"/>
  <c r="G219" i="1"/>
  <c r="O219" i="1" s="1"/>
  <c r="E221" i="1"/>
  <c r="L222" i="1"/>
  <c r="X221" i="1"/>
  <c r="A222" i="1"/>
  <c r="AX150" i="1" l="1"/>
  <c r="BA150" i="1" s="1"/>
  <c r="AU150" i="1"/>
  <c r="AW150" i="1"/>
  <c r="BB150" i="1" s="1"/>
  <c r="K219" i="1"/>
  <c r="B87" i="1"/>
  <c r="C87" i="1" s="1"/>
  <c r="D222" i="1"/>
  <c r="Y221" i="1"/>
  <c r="Z221" i="1"/>
  <c r="AA221" i="1" s="1"/>
  <c r="AH221" i="1" s="1"/>
  <c r="J222" i="1"/>
  <c r="I222" i="1" s="1"/>
  <c r="U58" i="1"/>
  <c r="F58" i="1"/>
  <c r="V58" i="1" s="1"/>
  <c r="E59" i="1"/>
  <c r="AB237" i="1"/>
  <c r="F154" i="1"/>
  <c r="U154" i="1"/>
  <c r="Q110" i="1"/>
  <c r="R109" i="1"/>
  <c r="V109" i="1" s="1"/>
  <c r="AG107" i="1"/>
  <c r="M222" i="1"/>
  <c r="N222" i="1" s="1"/>
  <c r="P222" i="1"/>
  <c r="U89" i="1"/>
  <c r="F89" i="1"/>
  <c r="V89" i="1" s="1"/>
  <c r="E90" i="1"/>
  <c r="U119" i="1"/>
  <c r="F119" i="1"/>
  <c r="E120" i="1"/>
  <c r="U161" i="1"/>
  <c r="T161" i="1"/>
  <c r="AF161" i="1" s="1"/>
  <c r="S162" i="1"/>
  <c r="G220" i="1"/>
  <c r="O220" i="1" s="1"/>
  <c r="F221" i="1"/>
  <c r="H221" i="1"/>
  <c r="AC221" i="1"/>
  <c r="AE221" i="1" s="1"/>
  <c r="B56" i="1"/>
  <c r="C56" i="1" s="1"/>
  <c r="W57" i="1"/>
  <c r="E222" i="1"/>
  <c r="L223" i="1"/>
  <c r="X222" i="1"/>
  <c r="A223" i="1"/>
  <c r="W88" i="1"/>
  <c r="W108" i="1"/>
  <c r="AX151" i="1" l="1"/>
  <c r="BA151" i="1" s="1"/>
  <c r="AW151" i="1"/>
  <c r="BB151" i="1" s="1"/>
  <c r="K220" i="1"/>
  <c r="W89" i="1"/>
  <c r="AG89" i="1" s="1"/>
  <c r="AG88" i="1"/>
  <c r="B88" i="1" s="1"/>
  <c r="C88" i="1" s="1"/>
  <c r="M223" i="1"/>
  <c r="N223" i="1" s="1"/>
  <c r="P223" i="1"/>
  <c r="T162" i="1"/>
  <c r="AF162" i="1" s="1"/>
  <c r="S163" i="1"/>
  <c r="U162" i="1"/>
  <c r="U120" i="1"/>
  <c r="F120" i="1"/>
  <c r="E121" i="1"/>
  <c r="U59" i="1"/>
  <c r="F59" i="1"/>
  <c r="V59" i="1" s="1"/>
  <c r="E60" i="1"/>
  <c r="H222" i="1"/>
  <c r="AC222" i="1"/>
  <c r="AE222" i="1" s="1"/>
  <c r="W109" i="1"/>
  <c r="AG57" i="1"/>
  <c r="B57" i="1" s="1"/>
  <c r="C57" i="1" s="1"/>
  <c r="E223" i="1"/>
  <c r="L224" i="1"/>
  <c r="X223" i="1"/>
  <c r="A224" i="1"/>
  <c r="G221" i="1"/>
  <c r="K221" i="1" s="1"/>
  <c r="Q111" i="1"/>
  <c r="R110" i="1"/>
  <c r="V110" i="1" s="1"/>
  <c r="AB238" i="1"/>
  <c r="W58" i="1"/>
  <c r="AG108" i="1"/>
  <c r="D223" i="1"/>
  <c r="Y222" i="1"/>
  <c r="Z222" i="1"/>
  <c r="AA222" i="1" s="1"/>
  <c r="AH222" i="1" s="1"/>
  <c r="J223" i="1"/>
  <c r="I223" i="1" s="1"/>
  <c r="U90" i="1"/>
  <c r="F90" i="1"/>
  <c r="V90" i="1" s="1"/>
  <c r="E91" i="1"/>
  <c r="B107" i="1"/>
  <c r="C107" i="1" s="1"/>
  <c r="F222" i="1"/>
  <c r="AU151" i="1" l="1"/>
  <c r="F223" i="1"/>
  <c r="O221" i="1"/>
  <c r="W59" i="1"/>
  <c r="AG59" i="1" s="1"/>
  <c r="B59" i="1" s="1"/>
  <c r="C59" i="1" s="1"/>
  <c r="W90" i="1"/>
  <c r="AG90" i="1" s="1"/>
  <c r="AG58" i="1"/>
  <c r="B58" i="1" s="1"/>
  <c r="C58" i="1" s="1"/>
  <c r="M224" i="1"/>
  <c r="N224" i="1" s="1"/>
  <c r="P224" i="1"/>
  <c r="W110" i="1"/>
  <c r="Z223" i="1"/>
  <c r="AA223" i="1" s="1"/>
  <c r="AH223" i="1" s="1"/>
  <c r="J224" i="1"/>
  <c r="I224" i="1" s="1"/>
  <c r="D224" i="1"/>
  <c r="Y223" i="1"/>
  <c r="B89" i="1"/>
  <c r="C89" i="1" s="1"/>
  <c r="U121" i="1"/>
  <c r="F121" i="1"/>
  <c r="E122" i="1"/>
  <c r="S164" i="1"/>
  <c r="U163" i="1"/>
  <c r="T163" i="1"/>
  <c r="AF163" i="1" s="1"/>
  <c r="H223" i="1"/>
  <c r="AC223" i="1"/>
  <c r="AE223" i="1" s="1"/>
  <c r="Q112" i="1"/>
  <c r="R111" i="1"/>
  <c r="V111" i="1" s="1"/>
  <c r="G222" i="1"/>
  <c r="K222" i="1" s="1"/>
  <c r="U91" i="1"/>
  <c r="F91" i="1"/>
  <c r="V91" i="1" s="1"/>
  <c r="E92" i="1"/>
  <c r="B108" i="1"/>
  <c r="C108" i="1" s="1"/>
  <c r="AB239" i="1"/>
  <c r="A225" i="1"/>
  <c r="E224" i="1"/>
  <c r="L225" i="1"/>
  <c r="X224" i="1"/>
  <c r="AG109" i="1"/>
  <c r="U60" i="1"/>
  <c r="F60" i="1"/>
  <c r="V60" i="1" s="1"/>
  <c r="E61" i="1"/>
  <c r="AX152" i="1" l="1"/>
  <c r="BA152" i="1" s="1"/>
  <c r="AU152" i="1"/>
  <c r="AW152" i="1"/>
  <c r="BB152" i="1" s="1"/>
  <c r="O222" i="1"/>
  <c r="B90" i="1"/>
  <c r="C90" i="1" s="1"/>
  <c r="W60" i="1"/>
  <c r="AG60" i="1" s="1"/>
  <c r="W91" i="1"/>
  <c r="AG91" i="1" s="1"/>
  <c r="U61" i="1"/>
  <c r="F61" i="1"/>
  <c r="V61" i="1" s="1"/>
  <c r="E62" i="1"/>
  <c r="X225" i="1"/>
  <c r="A226" i="1"/>
  <c r="E225" i="1"/>
  <c r="L226" i="1"/>
  <c r="Z224" i="1"/>
  <c r="AA224" i="1" s="1"/>
  <c r="AH224" i="1" s="1"/>
  <c r="D225" i="1"/>
  <c r="Y224" i="1"/>
  <c r="J225" i="1"/>
  <c r="I225" i="1" s="1"/>
  <c r="U92" i="1"/>
  <c r="F92" i="1"/>
  <c r="V92" i="1" s="1"/>
  <c r="T164" i="1"/>
  <c r="AF164" i="1" s="1"/>
  <c r="U164" i="1"/>
  <c r="S165" i="1"/>
  <c r="B109" i="1"/>
  <c r="C109" i="1" s="1"/>
  <c r="M225" i="1"/>
  <c r="N225" i="1" s="1"/>
  <c r="P225" i="1"/>
  <c r="AB240" i="1"/>
  <c r="W111" i="1"/>
  <c r="G223" i="1"/>
  <c r="O223" i="1" s="1"/>
  <c r="U122" i="1"/>
  <c r="F122" i="1"/>
  <c r="E123" i="1"/>
  <c r="F224" i="1"/>
  <c r="AG110" i="1"/>
  <c r="B110" i="1" s="1"/>
  <c r="C110" i="1" s="1"/>
  <c r="Q113" i="1"/>
  <c r="R112" i="1"/>
  <c r="V112" i="1" s="1"/>
  <c r="AC224" i="1"/>
  <c r="AE224" i="1" s="1"/>
  <c r="H224" i="1"/>
  <c r="AX153" i="1" l="1"/>
  <c r="BA153" i="1" s="1"/>
  <c r="AW153" i="1"/>
  <c r="BB153" i="1" s="1"/>
  <c r="F225" i="1"/>
  <c r="K223" i="1"/>
  <c r="W92" i="1"/>
  <c r="AG92" i="1" s="1"/>
  <c r="B92" i="1" s="1"/>
  <c r="C92" i="1" s="1"/>
  <c r="U165" i="1"/>
  <c r="S166" i="1"/>
  <c r="T165" i="1"/>
  <c r="AF165" i="1" s="1"/>
  <c r="Z225" i="1"/>
  <c r="AA225" i="1" s="1"/>
  <c r="AH225" i="1" s="1"/>
  <c r="D226" i="1"/>
  <c r="J226" i="1"/>
  <c r="I226" i="1" s="1"/>
  <c r="Y225" i="1"/>
  <c r="U123" i="1"/>
  <c r="F123" i="1"/>
  <c r="E124" i="1"/>
  <c r="W112" i="1"/>
  <c r="AG111" i="1"/>
  <c r="B111" i="1" s="1"/>
  <c r="C111" i="1" s="1"/>
  <c r="AB241" i="1"/>
  <c r="M226" i="1"/>
  <c r="N226" i="1" s="1"/>
  <c r="P226" i="1"/>
  <c r="B91" i="1"/>
  <c r="C91" i="1" s="1"/>
  <c r="W61" i="1"/>
  <c r="G224" i="1"/>
  <c r="O224" i="1" s="1"/>
  <c r="Q114" i="1"/>
  <c r="R113" i="1"/>
  <c r="V113" i="1" s="1"/>
  <c r="H225" i="1"/>
  <c r="AC225" i="1"/>
  <c r="AE225" i="1" s="1"/>
  <c r="B60" i="1"/>
  <c r="C60" i="1" s="1"/>
  <c r="E226" i="1"/>
  <c r="L227" i="1"/>
  <c r="X226" i="1"/>
  <c r="A227" i="1"/>
  <c r="U62" i="1"/>
  <c r="F62" i="1"/>
  <c r="V62" i="1" s="1"/>
  <c r="AU153" i="1" l="1"/>
  <c r="M227" i="1"/>
  <c r="N227" i="1" s="1"/>
  <c r="P227" i="1"/>
  <c r="W62" i="1"/>
  <c r="A228" i="1"/>
  <c r="E227" i="1"/>
  <c r="L228" i="1"/>
  <c r="X227" i="1"/>
  <c r="K224" i="1"/>
  <c r="AB242" i="1"/>
  <c r="F226" i="1"/>
  <c r="Z226" i="1"/>
  <c r="AA226" i="1" s="1"/>
  <c r="AH226" i="1" s="1"/>
  <c r="D227" i="1"/>
  <c r="Y226" i="1"/>
  <c r="J227" i="1"/>
  <c r="I227" i="1" s="1"/>
  <c r="U124" i="1"/>
  <c r="F124" i="1"/>
  <c r="E125" i="1"/>
  <c r="AC226" i="1"/>
  <c r="AE226" i="1" s="1"/>
  <c r="H226" i="1"/>
  <c r="AG112" i="1"/>
  <c r="B112" i="1" s="1"/>
  <c r="C112" i="1" s="1"/>
  <c r="W113" i="1"/>
  <c r="G225" i="1"/>
  <c r="K225" i="1" s="1"/>
  <c r="Q115" i="1"/>
  <c r="R114" i="1"/>
  <c r="V114" i="1" s="1"/>
  <c r="AG61" i="1"/>
  <c r="S167" i="1"/>
  <c r="U166" i="1"/>
  <c r="T166" i="1"/>
  <c r="AF166" i="1" s="1"/>
  <c r="AX154" i="1" l="1"/>
  <c r="BA154" i="1" s="1"/>
  <c r="AU154" i="1"/>
  <c r="AW154" i="1"/>
  <c r="BB154" i="1" s="1"/>
  <c r="O225" i="1"/>
  <c r="AG113" i="1"/>
  <c r="W114" i="1"/>
  <c r="M228" i="1"/>
  <c r="N228" i="1" s="1"/>
  <c r="P228" i="1"/>
  <c r="H227" i="1"/>
  <c r="AC227" i="1"/>
  <c r="AE227" i="1" s="1"/>
  <c r="Q116" i="1"/>
  <c r="R115" i="1"/>
  <c r="V115" i="1" s="1"/>
  <c r="F227" i="1"/>
  <c r="U125" i="1"/>
  <c r="F125" i="1"/>
  <c r="AB243" i="1"/>
  <c r="X228" i="1"/>
  <c r="A229" i="1"/>
  <c r="E228" i="1"/>
  <c r="L229" i="1"/>
  <c r="U167" i="1"/>
  <c r="S168" i="1"/>
  <c r="T167" i="1"/>
  <c r="AF167" i="1" s="1"/>
  <c r="B61" i="1"/>
  <c r="C61" i="1" s="1"/>
  <c r="G226" i="1"/>
  <c r="O226" i="1" s="1"/>
  <c r="D228" i="1"/>
  <c r="Y227" i="1"/>
  <c r="Z227" i="1"/>
  <c r="AA227" i="1" s="1"/>
  <c r="AH227" i="1" s="1"/>
  <c r="J228" i="1"/>
  <c r="I228" i="1" s="1"/>
  <c r="AG62" i="1"/>
  <c r="B62" i="1" s="1"/>
  <c r="C62" i="1" s="1"/>
  <c r="AX155" i="1" l="1"/>
  <c r="BA155" i="1" s="1"/>
  <c r="AU155" i="1"/>
  <c r="AW155" i="1"/>
  <c r="F228" i="1"/>
  <c r="AB244" i="1"/>
  <c r="M229" i="1"/>
  <c r="N229" i="1" s="1"/>
  <c r="P229" i="1"/>
  <c r="Q117" i="1"/>
  <c r="R116" i="1"/>
  <c r="V116" i="1" s="1"/>
  <c r="K226" i="1"/>
  <c r="L230" i="1"/>
  <c r="X229" i="1"/>
  <c r="A230" i="1"/>
  <c r="E229" i="1"/>
  <c r="G227" i="1"/>
  <c r="O227" i="1" s="1"/>
  <c r="AG114" i="1"/>
  <c r="B114" i="1" s="1"/>
  <c r="C114" i="1" s="1"/>
  <c r="S169" i="1"/>
  <c r="T168" i="1"/>
  <c r="AF168" i="1" s="1"/>
  <c r="U168" i="1"/>
  <c r="D229" i="1"/>
  <c r="Y228" i="1"/>
  <c r="Z228" i="1"/>
  <c r="AA228" i="1" s="1"/>
  <c r="AH228" i="1" s="1"/>
  <c r="J229" i="1"/>
  <c r="I229" i="1" s="1"/>
  <c r="W115" i="1"/>
  <c r="B113" i="1"/>
  <c r="C113" i="1" s="1"/>
  <c r="AC228" i="1"/>
  <c r="AE228" i="1" s="1"/>
  <c r="H228" i="1"/>
  <c r="AX156" i="1" l="1"/>
  <c r="BA156" i="1" s="1"/>
  <c r="AU156" i="1"/>
  <c r="AW156" i="1"/>
  <c r="BB156" i="1" s="1"/>
  <c r="BB155" i="1"/>
  <c r="F229" i="1"/>
  <c r="K227" i="1"/>
  <c r="AB245" i="1"/>
  <c r="AC229" i="1"/>
  <c r="AE229" i="1" s="1"/>
  <c r="H229" i="1"/>
  <c r="A231" i="1"/>
  <c r="E230" i="1"/>
  <c r="L231" i="1"/>
  <c r="X230" i="1"/>
  <c r="D230" i="1"/>
  <c r="Y229" i="1"/>
  <c r="Z229" i="1"/>
  <c r="AA229" i="1" s="1"/>
  <c r="AH229" i="1" s="1"/>
  <c r="J230" i="1"/>
  <c r="I230" i="1" s="1"/>
  <c r="W116" i="1"/>
  <c r="AG115" i="1"/>
  <c r="B115" i="1" s="1"/>
  <c r="C115" i="1" s="1"/>
  <c r="G228" i="1"/>
  <c r="K228" i="1" s="1"/>
  <c r="T169" i="1"/>
  <c r="AF169" i="1" s="1"/>
  <c r="U169" i="1"/>
  <c r="S170" i="1"/>
  <c r="M230" i="1"/>
  <c r="N230" i="1" s="1"/>
  <c r="P230" i="1"/>
  <c r="Q118" i="1"/>
  <c r="R117" i="1"/>
  <c r="V117" i="1" s="1"/>
  <c r="AX157" i="1" l="1"/>
  <c r="BA157" i="1" s="1"/>
  <c r="AU157" i="1"/>
  <c r="AW157" i="1"/>
  <c r="BB157" i="1" s="1"/>
  <c r="F230" i="1"/>
  <c r="O228" i="1"/>
  <c r="H230" i="1"/>
  <c r="AC230" i="1"/>
  <c r="AE230" i="1" s="1"/>
  <c r="AG116" i="1"/>
  <c r="L232" i="1"/>
  <c r="E231" i="1"/>
  <c r="X231" i="1"/>
  <c r="A232" i="1"/>
  <c r="W117" i="1"/>
  <c r="D231" i="1"/>
  <c r="Y230" i="1"/>
  <c r="Z230" i="1"/>
  <c r="AA230" i="1" s="1"/>
  <c r="AH230" i="1" s="1"/>
  <c r="J231" i="1"/>
  <c r="I231" i="1" s="1"/>
  <c r="G229" i="1"/>
  <c r="K229" i="1" s="1"/>
  <c r="Q119" i="1"/>
  <c r="R118" i="1"/>
  <c r="V118" i="1" s="1"/>
  <c r="S171" i="1"/>
  <c r="U170" i="1"/>
  <c r="T170" i="1"/>
  <c r="AF170" i="1" s="1"/>
  <c r="M231" i="1"/>
  <c r="N231" i="1" s="1"/>
  <c r="P231" i="1"/>
  <c r="AB246" i="1"/>
  <c r="AX158" i="1" l="1"/>
  <c r="BA158" i="1" s="1"/>
  <c r="AU158" i="1"/>
  <c r="AW158" i="1"/>
  <c r="BB158" i="1" s="1"/>
  <c r="O229" i="1"/>
  <c r="AG117" i="1"/>
  <c r="B117" i="1" s="1"/>
  <c r="C117" i="1" s="1"/>
  <c r="AC231" i="1"/>
  <c r="AE231" i="1" s="1"/>
  <c r="H231" i="1"/>
  <c r="S172" i="1"/>
  <c r="T171" i="1"/>
  <c r="AF171" i="1" s="1"/>
  <c r="U171" i="1"/>
  <c r="M232" i="1"/>
  <c r="N232" i="1" s="1"/>
  <c r="P232" i="1"/>
  <c r="AB247" i="1"/>
  <c r="W118" i="1"/>
  <c r="A233" i="1"/>
  <c r="E232" i="1"/>
  <c r="L233" i="1"/>
  <c r="X232" i="1"/>
  <c r="G230" i="1"/>
  <c r="K230" i="1" s="1"/>
  <c r="Q120" i="1"/>
  <c r="R119" i="1"/>
  <c r="V119" i="1" s="1"/>
  <c r="F231" i="1"/>
  <c r="D232" i="1"/>
  <c r="Z231" i="1"/>
  <c r="AA231" i="1" s="1"/>
  <c r="AH231" i="1" s="1"/>
  <c r="Y231" i="1"/>
  <c r="J232" i="1"/>
  <c r="I232" i="1" s="1"/>
  <c r="B116" i="1"/>
  <c r="C116" i="1" s="1"/>
  <c r="AX159" i="1" l="1"/>
  <c r="BA159" i="1" s="1"/>
  <c r="AU159" i="1"/>
  <c r="AW159" i="1"/>
  <c r="BB159" i="1" s="1"/>
  <c r="F232" i="1"/>
  <c r="O230" i="1"/>
  <c r="Q121" i="1"/>
  <c r="R120" i="1"/>
  <c r="V120" i="1" s="1"/>
  <c r="M233" i="1"/>
  <c r="N233" i="1" s="1"/>
  <c r="P233" i="1"/>
  <c r="L234" i="1"/>
  <c r="E233" i="1"/>
  <c r="X233" i="1"/>
  <c r="A234" i="1"/>
  <c r="AB248" i="1"/>
  <c r="W119" i="1"/>
  <c r="Y232" i="1"/>
  <c r="D233" i="1"/>
  <c r="Z232" i="1"/>
  <c r="AA232" i="1" s="1"/>
  <c r="AH232" i="1" s="1"/>
  <c r="J233" i="1"/>
  <c r="I233" i="1" s="1"/>
  <c r="AG118" i="1"/>
  <c r="B118" i="1" s="1"/>
  <c r="C118" i="1" s="1"/>
  <c r="AC232" i="1"/>
  <c r="AE232" i="1" s="1"/>
  <c r="H232" i="1"/>
  <c r="T172" i="1"/>
  <c r="AF172" i="1" s="1"/>
  <c r="S173" i="1"/>
  <c r="U172" i="1"/>
  <c r="G231" i="1"/>
  <c r="O231" i="1" s="1"/>
  <c r="AX160" i="1" l="1"/>
  <c r="BA160" i="1" s="1"/>
  <c r="AU160" i="1"/>
  <c r="AW160" i="1"/>
  <c r="BB160" i="1" s="1"/>
  <c r="T173" i="1"/>
  <c r="AF173" i="1" s="1"/>
  <c r="U173" i="1"/>
  <c r="S174" i="1"/>
  <c r="H233" i="1"/>
  <c r="AC233" i="1"/>
  <c r="AE233" i="1" s="1"/>
  <c r="F233" i="1"/>
  <c r="AG119" i="1"/>
  <c r="B119" i="1" s="1"/>
  <c r="C119" i="1" s="1"/>
  <c r="M234" i="1"/>
  <c r="N234" i="1" s="1"/>
  <c r="AC234" i="1" s="1"/>
  <c r="AE234" i="1" s="1"/>
  <c r="P234" i="1"/>
  <c r="W120" i="1"/>
  <c r="AB249" i="1"/>
  <c r="K231" i="1"/>
  <c r="G232" i="1"/>
  <c r="O232" i="1" s="1"/>
  <c r="L235" i="1"/>
  <c r="E234" i="1"/>
  <c r="X234" i="1"/>
  <c r="A235" i="1"/>
  <c r="Q122" i="1"/>
  <c r="R121" i="1"/>
  <c r="V121" i="1" s="1"/>
  <c r="D234" i="1"/>
  <c r="Z233" i="1"/>
  <c r="AA233" i="1" s="1"/>
  <c r="AH233" i="1" s="1"/>
  <c r="Y233" i="1"/>
  <c r="J234" i="1"/>
  <c r="I234" i="1" s="1"/>
  <c r="AX161" i="1" l="1"/>
  <c r="BA161" i="1" s="1"/>
  <c r="AU161" i="1"/>
  <c r="AW161" i="1"/>
  <c r="BB161" i="1" s="1"/>
  <c r="W121" i="1"/>
  <c r="K232" i="1"/>
  <c r="AB250" i="1"/>
  <c r="H234" i="1"/>
  <c r="G233" i="1"/>
  <c r="O233" i="1" s="1"/>
  <c r="U174" i="1"/>
  <c r="S175" i="1"/>
  <c r="T174" i="1"/>
  <c r="AF174" i="1" s="1"/>
  <c r="M235" i="1"/>
  <c r="N235" i="1" s="1"/>
  <c r="P235" i="1"/>
  <c r="F234" i="1"/>
  <c r="E235" i="1"/>
  <c r="X235" i="1"/>
  <c r="A236" i="1"/>
  <c r="L236" i="1"/>
  <c r="AG120" i="1"/>
  <c r="Q123" i="1"/>
  <c r="R122" i="1"/>
  <c r="V122" i="1" s="1"/>
  <c r="D235" i="1"/>
  <c r="Z234" i="1"/>
  <c r="AA234" i="1" s="1"/>
  <c r="AH234" i="1" s="1"/>
  <c r="Y234" i="1"/>
  <c r="J235" i="1"/>
  <c r="I235" i="1" s="1"/>
  <c r="AX162" i="1" l="1"/>
  <c r="BA162" i="1" s="1"/>
  <c r="AW162" i="1"/>
  <c r="BB162" i="1" s="1"/>
  <c r="K233" i="1"/>
  <c r="F235" i="1"/>
  <c r="M236" i="1"/>
  <c r="N236" i="1" s="1"/>
  <c r="P236" i="1"/>
  <c r="T175" i="1"/>
  <c r="AF175" i="1" s="1"/>
  <c r="U175" i="1"/>
  <c r="S176" i="1"/>
  <c r="Q124" i="1"/>
  <c r="R123" i="1"/>
  <c r="V123" i="1" s="1"/>
  <c r="W122" i="1"/>
  <c r="B120" i="1"/>
  <c r="C120" i="1" s="1"/>
  <c r="E236" i="1"/>
  <c r="X236" i="1"/>
  <c r="A237" i="1"/>
  <c r="L237" i="1"/>
  <c r="G234" i="1"/>
  <c r="K234" i="1" s="1"/>
  <c r="AG121" i="1"/>
  <c r="B121" i="1" s="1"/>
  <c r="C121" i="1" s="1"/>
  <c r="D236" i="1"/>
  <c r="Y235" i="1"/>
  <c r="Z235" i="1"/>
  <c r="AA235" i="1" s="1"/>
  <c r="AH235" i="1" s="1"/>
  <c r="J236" i="1"/>
  <c r="I236" i="1" s="1"/>
  <c r="AC235" i="1"/>
  <c r="AE235" i="1" s="1"/>
  <c r="H235" i="1"/>
  <c r="AB251" i="1"/>
  <c r="AU162" i="1" l="1"/>
  <c r="O234" i="1"/>
  <c r="M237" i="1"/>
  <c r="N237" i="1" s="1"/>
  <c r="P237" i="1"/>
  <c r="W123" i="1"/>
  <c r="AB252" i="1"/>
  <c r="F236" i="1"/>
  <c r="E237" i="1"/>
  <c r="X237" i="1"/>
  <c r="A238" i="1"/>
  <c r="L238" i="1"/>
  <c r="AG122" i="1"/>
  <c r="B122" i="1" s="1"/>
  <c r="C122" i="1" s="1"/>
  <c r="Q125" i="1"/>
  <c r="R124" i="1"/>
  <c r="V124" i="1" s="1"/>
  <c r="G235" i="1"/>
  <c r="O235" i="1" s="1"/>
  <c r="D237" i="1"/>
  <c r="Z236" i="1"/>
  <c r="AA236" i="1" s="1"/>
  <c r="AH236" i="1" s="1"/>
  <c r="Y236" i="1"/>
  <c r="J237" i="1"/>
  <c r="I237" i="1" s="1"/>
  <c r="S177" i="1"/>
  <c r="T176" i="1"/>
  <c r="AF176" i="1" s="1"/>
  <c r="U176" i="1"/>
  <c r="AC236" i="1"/>
  <c r="AE236" i="1" s="1"/>
  <c r="H236" i="1"/>
  <c r="AX163" i="1" l="1"/>
  <c r="BA163" i="1" s="1"/>
  <c r="AW163" i="1"/>
  <c r="BB163" i="1" s="1"/>
  <c r="D238" i="1"/>
  <c r="Y237" i="1"/>
  <c r="Z237" i="1"/>
  <c r="AA237" i="1" s="1"/>
  <c r="AH237" i="1" s="1"/>
  <c r="J238" i="1"/>
  <c r="I238" i="1" s="1"/>
  <c r="G236" i="1"/>
  <c r="K236" i="1" s="1"/>
  <c r="T177" i="1"/>
  <c r="AF177" i="1" s="1"/>
  <c r="U177" i="1"/>
  <c r="S178" i="1"/>
  <c r="K235" i="1"/>
  <c r="W124" i="1"/>
  <c r="M238" i="1"/>
  <c r="N238" i="1" s="1"/>
  <c r="P238" i="1"/>
  <c r="F237" i="1"/>
  <c r="Q126" i="1"/>
  <c r="R125" i="1"/>
  <c r="V125" i="1" s="1"/>
  <c r="L239" i="1"/>
  <c r="X238" i="1"/>
  <c r="A239" i="1"/>
  <c r="E238" i="1"/>
  <c r="AG123" i="1"/>
  <c r="B123" i="1" s="1"/>
  <c r="C123" i="1" s="1"/>
  <c r="AB253" i="1"/>
  <c r="AC237" i="1"/>
  <c r="AE237" i="1" s="1"/>
  <c r="H237" i="1"/>
  <c r="AU163" i="1" l="1"/>
  <c r="O236" i="1"/>
  <c r="AC238" i="1"/>
  <c r="AE238" i="1" s="1"/>
  <c r="H238" i="1"/>
  <c r="U178" i="1"/>
  <c r="S179" i="1"/>
  <c r="T178" i="1"/>
  <c r="AF178" i="1" s="1"/>
  <c r="M239" i="1"/>
  <c r="N239" i="1" s="1"/>
  <c r="P239" i="1"/>
  <c r="W125" i="1"/>
  <c r="AG124" i="1"/>
  <c r="B124" i="1" s="1"/>
  <c r="C124" i="1" s="1"/>
  <c r="G237" i="1"/>
  <c r="K237" i="1" s="1"/>
  <c r="L240" i="1"/>
  <c r="X239" i="1"/>
  <c r="A240" i="1"/>
  <c r="E239" i="1"/>
  <c r="Q127" i="1"/>
  <c r="R126" i="1"/>
  <c r="V126" i="1" s="1"/>
  <c r="AB254" i="1"/>
  <c r="Y238" i="1"/>
  <c r="Z238" i="1"/>
  <c r="AA238" i="1" s="1"/>
  <c r="AH238" i="1" s="1"/>
  <c r="D239" i="1"/>
  <c r="J239" i="1"/>
  <c r="I239" i="1" s="1"/>
  <c r="F238" i="1"/>
  <c r="AX164" i="1" l="1"/>
  <c r="BA164" i="1" s="1"/>
  <c r="AU164" i="1"/>
  <c r="AW164" i="1"/>
  <c r="BB164" i="1" s="1"/>
  <c r="F239" i="1"/>
  <c r="O237" i="1"/>
  <c r="Q128" i="1"/>
  <c r="R127" i="1"/>
  <c r="V127" i="1" s="1"/>
  <c r="E240" i="1"/>
  <c r="L241" i="1"/>
  <c r="X240" i="1"/>
  <c r="A241" i="1"/>
  <c r="T179" i="1"/>
  <c r="AF179" i="1" s="1"/>
  <c r="S180" i="1"/>
  <c r="U179" i="1"/>
  <c r="W126" i="1"/>
  <c r="Z239" i="1"/>
  <c r="AA239" i="1" s="1"/>
  <c r="AH239" i="1" s="1"/>
  <c r="Y239" i="1"/>
  <c r="J240" i="1"/>
  <c r="I240" i="1" s="1"/>
  <c r="D240" i="1"/>
  <c r="AC239" i="1"/>
  <c r="AE239" i="1" s="1"/>
  <c r="H239" i="1"/>
  <c r="G238" i="1"/>
  <c r="K238" i="1" s="1"/>
  <c r="M240" i="1"/>
  <c r="N240" i="1" s="1"/>
  <c r="P240" i="1"/>
  <c r="AB255" i="1"/>
  <c r="AG125" i="1"/>
  <c r="B125" i="1" s="1"/>
  <c r="C125" i="1" s="1"/>
  <c r="AX165" i="1" l="1"/>
  <c r="BA165" i="1" s="1"/>
  <c r="AU165" i="1"/>
  <c r="AW165" i="1"/>
  <c r="BB165" i="1" s="1"/>
  <c r="O238" i="1"/>
  <c r="F240" i="1"/>
  <c r="E241" i="1"/>
  <c r="L242" i="1"/>
  <c r="X241" i="1"/>
  <c r="A242" i="1"/>
  <c r="W127" i="1"/>
  <c r="AB256" i="1"/>
  <c r="Y240" i="1"/>
  <c r="D241" i="1"/>
  <c r="Z240" i="1"/>
  <c r="AA240" i="1" s="1"/>
  <c r="AH240" i="1" s="1"/>
  <c r="J241" i="1"/>
  <c r="I241" i="1" s="1"/>
  <c r="Q129" i="1"/>
  <c r="R128" i="1"/>
  <c r="V128" i="1" s="1"/>
  <c r="AC240" i="1"/>
  <c r="AE240" i="1" s="1"/>
  <c r="H240" i="1"/>
  <c r="G239" i="1"/>
  <c r="K239" i="1" s="1"/>
  <c r="T180" i="1"/>
  <c r="AF180" i="1" s="1"/>
  <c r="S181" i="1"/>
  <c r="U180" i="1"/>
  <c r="M241" i="1"/>
  <c r="N241" i="1" s="1"/>
  <c r="P241" i="1"/>
  <c r="AG126" i="1"/>
  <c r="B126" i="1" s="1"/>
  <c r="C126" i="1" s="1"/>
  <c r="O239" i="1" l="1"/>
  <c r="W128" i="1"/>
  <c r="S182" i="1"/>
  <c r="T181" i="1"/>
  <c r="AF181" i="1" s="1"/>
  <c r="U181" i="1"/>
  <c r="Q130" i="1"/>
  <c r="R129" i="1"/>
  <c r="V129" i="1" s="1"/>
  <c r="F241" i="1"/>
  <c r="X242" i="1"/>
  <c r="A243" i="1"/>
  <c r="E242" i="1"/>
  <c r="L243" i="1"/>
  <c r="G240" i="1"/>
  <c r="K240" i="1" s="1"/>
  <c r="AB257" i="1"/>
  <c r="Y241" i="1"/>
  <c r="Z241" i="1"/>
  <c r="AA241" i="1" s="1"/>
  <c r="AH241" i="1" s="1"/>
  <c r="D242" i="1"/>
  <c r="J242" i="1"/>
  <c r="I242" i="1" s="1"/>
  <c r="AC241" i="1"/>
  <c r="AE241" i="1" s="1"/>
  <c r="H241" i="1"/>
  <c r="AG127" i="1"/>
  <c r="B127" i="1" s="1"/>
  <c r="C127" i="1" s="1"/>
  <c r="M242" i="1"/>
  <c r="N242" i="1" s="1"/>
  <c r="P242" i="1"/>
  <c r="O240" i="1" l="1"/>
  <c r="M243" i="1"/>
  <c r="N243" i="1" s="1"/>
  <c r="P243" i="1"/>
  <c r="AG128" i="1"/>
  <c r="B128" i="1" s="1"/>
  <c r="C128" i="1" s="1"/>
  <c r="AB258" i="1"/>
  <c r="W129" i="1"/>
  <c r="T182" i="1"/>
  <c r="S183" i="1"/>
  <c r="U182" i="1"/>
  <c r="G241" i="1"/>
  <c r="K241" i="1" s="1"/>
  <c r="F242" i="1"/>
  <c r="L244" i="1"/>
  <c r="X243" i="1"/>
  <c r="A244" i="1"/>
  <c r="E243" i="1"/>
  <c r="Q131" i="1"/>
  <c r="R130" i="1"/>
  <c r="V130" i="1" s="1"/>
  <c r="AC242" i="1"/>
  <c r="AE242" i="1" s="1"/>
  <c r="H242" i="1"/>
  <c r="Z242" i="1"/>
  <c r="AA242" i="1" s="1"/>
  <c r="AH242" i="1" s="1"/>
  <c r="Y242" i="1"/>
  <c r="J243" i="1"/>
  <c r="I243" i="1" s="1"/>
  <c r="D243" i="1"/>
  <c r="O241" i="1" l="1"/>
  <c r="AC243" i="1"/>
  <c r="AE243" i="1" s="1"/>
  <c r="H243" i="1"/>
  <c r="L245" i="1"/>
  <c r="X244" i="1"/>
  <c r="A245" i="1"/>
  <c r="E244" i="1"/>
  <c r="S184" i="1"/>
  <c r="T183" i="1"/>
  <c r="AF183" i="1" s="1"/>
  <c r="U183" i="1"/>
  <c r="G242" i="1"/>
  <c r="O242" i="1" s="1"/>
  <c r="F243" i="1"/>
  <c r="W130" i="1"/>
  <c r="Y243" i="1"/>
  <c r="D244" i="1"/>
  <c r="Z243" i="1"/>
  <c r="AA243" i="1" s="1"/>
  <c r="AH243" i="1" s="1"/>
  <c r="J244" i="1"/>
  <c r="I244" i="1" s="1"/>
  <c r="AF182" i="1"/>
  <c r="AA182" i="1"/>
  <c r="AB259" i="1"/>
  <c r="Q132" i="1"/>
  <c r="R131" i="1"/>
  <c r="V131" i="1" s="1"/>
  <c r="M244" i="1"/>
  <c r="N244" i="1" s="1"/>
  <c r="P244" i="1"/>
  <c r="AG129" i="1"/>
  <c r="B129" i="1" s="1"/>
  <c r="C129" i="1" s="1"/>
  <c r="F244" i="1" l="1"/>
  <c r="K242" i="1"/>
  <c r="AC244" i="1"/>
  <c r="AE244" i="1" s="1"/>
  <c r="H244" i="1"/>
  <c r="M245" i="1"/>
  <c r="N245" i="1" s="1"/>
  <c r="W131" i="1"/>
  <c r="AB260" i="1"/>
  <c r="AG130" i="1"/>
  <c r="B130" i="1" s="1"/>
  <c r="C130" i="1" s="1"/>
  <c r="Q133" i="1"/>
  <c r="R132" i="1"/>
  <c r="V132" i="1" s="1"/>
  <c r="AH182" i="1"/>
  <c r="L246" i="1"/>
  <c r="X245" i="1"/>
  <c r="A246" i="1"/>
  <c r="E245" i="1"/>
  <c r="G243" i="1"/>
  <c r="K243" i="1" s="1"/>
  <c r="S185" i="1"/>
  <c r="U184" i="1"/>
  <c r="T184" i="1"/>
  <c r="AF184" i="1" s="1"/>
  <c r="D245" i="1"/>
  <c r="Z244" i="1"/>
  <c r="J245" i="1"/>
  <c r="I245" i="1" s="1"/>
  <c r="Y244" i="1"/>
  <c r="O243" i="1" l="1"/>
  <c r="U185" i="1"/>
  <c r="T185" i="1"/>
  <c r="AF185" i="1" s="1"/>
  <c r="S186" i="1"/>
  <c r="M246" i="1"/>
  <c r="N246" i="1" s="1"/>
  <c r="AC246" i="1" s="1"/>
  <c r="AE246" i="1" s="1"/>
  <c r="Q134" i="1"/>
  <c r="R133" i="1"/>
  <c r="V133" i="1" s="1"/>
  <c r="H245" i="1"/>
  <c r="AC245" i="1"/>
  <c r="AE245" i="1" s="1"/>
  <c r="F245" i="1"/>
  <c r="L247" i="1"/>
  <c r="X246" i="1"/>
  <c r="A247" i="1"/>
  <c r="E246" i="1"/>
  <c r="G244" i="1"/>
  <c r="K244" i="1" s="1"/>
  <c r="AG131" i="1"/>
  <c r="B131" i="1" s="1"/>
  <c r="C131" i="1" s="1"/>
  <c r="D246" i="1"/>
  <c r="Z245" i="1"/>
  <c r="AA245" i="1" s="1"/>
  <c r="AH245" i="1" s="1"/>
  <c r="Y245" i="1"/>
  <c r="J246" i="1"/>
  <c r="I246" i="1" s="1"/>
  <c r="W132" i="1"/>
  <c r="AB261" i="1"/>
  <c r="O244" i="1" l="1"/>
  <c r="P245" i="1" s="1"/>
  <c r="P246" i="1" s="1"/>
  <c r="P247" i="1" s="1"/>
  <c r="H246" i="1"/>
  <c r="G245" i="1"/>
  <c r="K245" i="1" s="1"/>
  <c r="AG132" i="1"/>
  <c r="A248" i="1"/>
  <c r="E247" i="1"/>
  <c r="L248" i="1"/>
  <c r="X247" i="1"/>
  <c r="W133" i="1"/>
  <c r="S187" i="1"/>
  <c r="U186" i="1"/>
  <c r="T186" i="1"/>
  <c r="AF186" i="1" s="1"/>
  <c r="Y246" i="1"/>
  <c r="D247" i="1"/>
  <c r="Z246" i="1"/>
  <c r="AA246" i="1" s="1"/>
  <c r="AH246" i="1" s="1"/>
  <c r="J247" i="1"/>
  <c r="I247" i="1" s="1"/>
  <c r="Q135" i="1"/>
  <c r="R134" i="1"/>
  <c r="V134" i="1" s="1"/>
  <c r="AB262" i="1"/>
  <c r="F246" i="1"/>
  <c r="M247" i="1"/>
  <c r="N247" i="1" s="1"/>
  <c r="S188" i="1" l="1"/>
  <c r="U187" i="1"/>
  <c r="T187" i="1"/>
  <c r="AF187" i="1" s="1"/>
  <c r="M248" i="1"/>
  <c r="N248" i="1" s="1"/>
  <c r="P248" i="1"/>
  <c r="AC247" i="1"/>
  <c r="AE247" i="1" s="1"/>
  <c r="H247" i="1"/>
  <c r="AG133" i="1"/>
  <c r="G246" i="1"/>
  <c r="O246" i="1" s="1"/>
  <c r="W134" i="1"/>
  <c r="E248" i="1"/>
  <c r="L249" i="1"/>
  <c r="X248" i="1"/>
  <c r="A249" i="1"/>
  <c r="O245" i="1"/>
  <c r="AB263" i="1"/>
  <c r="Q136" i="1"/>
  <c r="R135" i="1"/>
  <c r="V135" i="1" s="1"/>
  <c r="F247" i="1"/>
  <c r="Y247" i="1"/>
  <c r="D248" i="1"/>
  <c r="J248" i="1"/>
  <c r="I248" i="1" s="1"/>
  <c r="Z247" i="1"/>
  <c r="AA247" i="1" s="1"/>
  <c r="AH247" i="1" s="1"/>
  <c r="B132" i="1"/>
  <c r="C132" i="1" s="1"/>
  <c r="F248" i="1" l="1"/>
  <c r="AG134" i="1"/>
  <c r="B134" i="1" s="1"/>
  <c r="C134" i="1" s="1"/>
  <c r="M249" i="1"/>
  <c r="N249" i="1" s="1"/>
  <c r="P249" i="1"/>
  <c r="Y248" i="1"/>
  <c r="Z248" i="1"/>
  <c r="AA248" i="1" s="1"/>
  <c r="AH248" i="1" s="1"/>
  <c r="D249" i="1"/>
  <c r="J249" i="1"/>
  <c r="I249" i="1" s="1"/>
  <c r="W135" i="1"/>
  <c r="K246" i="1"/>
  <c r="Q137" i="1"/>
  <c r="R136" i="1"/>
  <c r="V136" i="1" s="1"/>
  <c r="X249" i="1"/>
  <c r="A250" i="1"/>
  <c r="E249" i="1"/>
  <c r="L250" i="1"/>
  <c r="B133" i="1"/>
  <c r="C133" i="1" s="1"/>
  <c r="S189" i="1"/>
  <c r="U188" i="1"/>
  <c r="T188" i="1"/>
  <c r="AF188" i="1" s="1"/>
  <c r="AB264" i="1"/>
  <c r="G247" i="1"/>
  <c r="O247" i="1" s="1"/>
  <c r="AC248" i="1"/>
  <c r="AE248" i="1" s="1"/>
  <c r="H248" i="1"/>
  <c r="K247" i="1" l="1"/>
  <c r="AB265" i="1"/>
  <c r="Y249" i="1"/>
  <c r="J250" i="1"/>
  <c r="I250" i="1" s="1"/>
  <c r="D250" i="1"/>
  <c r="Z249" i="1"/>
  <c r="AA249" i="1" s="1"/>
  <c r="AH249" i="1" s="1"/>
  <c r="AC249" i="1"/>
  <c r="AE249" i="1" s="1"/>
  <c r="H249" i="1"/>
  <c r="W136" i="1"/>
  <c r="G248" i="1"/>
  <c r="O248" i="1" s="1"/>
  <c r="Q138" i="1"/>
  <c r="R137" i="1"/>
  <c r="V137" i="1" s="1"/>
  <c r="M250" i="1"/>
  <c r="N250" i="1" s="1"/>
  <c r="P250" i="1"/>
  <c r="S190" i="1"/>
  <c r="T189" i="1"/>
  <c r="AF189" i="1" s="1"/>
  <c r="U189" i="1"/>
  <c r="A251" i="1"/>
  <c r="E250" i="1"/>
  <c r="L251" i="1"/>
  <c r="X250" i="1"/>
  <c r="AG135" i="1"/>
  <c r="B135" i="1" s="1"/>
  <c r="C135" i="1" s="1"/>
  <c r="F249" i="1"/>
  <c r="AC250" i="1" l="1"/>
  <c r="AE250" i="1" s="1"/>
  <c r="H250" i="1"/>
  <c r="Q139" i="1"/>
  <c r="R138" i="1"/>
  <c r="V138" i="1" s="1"/>
  <c r="G249" i="1"/>
  <c r="O249" i="1" s="1"/>
  <c r="Y250" i="1"/>
  <c r="D251" i="1"/>
  <c r="Z250" i="1"/>
  <c r="AA250" i="1" s="1"/>
  <c r="AH250" i="1" s="1"/>
  <c r="J251" i="1"/>
  <c r="I251" i="1" s="1"/>
  <c r="M251" i="1"/>
  <c r="N251" i="1" s="1"/>
  <c r="P251" i="1"/>
  <c r="AG136" i="1"/>
  <c r="F250" i="1"/>
  <c r="AB266" i="1"/>
  <c r="S191" i="1"/>
  <c r="T190" i="1"/>
  <c r="AF190" i="1" s="1"/>
  <c r="U190" i="1"/>
  <c r="K248" i="1"/>
  <c r="A252" i="1"/>
  <c r="E251" i="1"/>
  <c r="L252" i="1"/>
  <c r="X251" i="1"/>
  <c r="W137" i="1"/>
  <c r="K249" i="1" l="1"/>
  <c r="Y251" i="1"/>
  <c r="D252" i="1"/>
  <c r="Z251" i="1"/>
  <c r="AA251" i="1" s="1"/>
  <c r="AH251" i="1" s="1"/>
  <c r="J252" i="1"/>
  <c r="I252" i="1" s="1"/>
  <c r="Q140" i="1"/>
  <c r="R139" i="1"/>
  <c r="V139" i="1" s="1"/>
  <c r="AG137" i="1"/>
  <c r="U191" i="1"/>
  <c r="T191" i="1"/>
  <c r="AF191" i="1" s="1"/>
  <c r="S192" i="1"/>
  <c r="M252" i="1"/>
  <c r="N252" i="1" s="1"/>
  <c r="P252" i="1"/>
  <c r="AC251" i="1"/>
  <c r="AE251" i="1" s="1"/>
  <c r="H251" i="1"/>
  <c r="F251" i="1"/>
  <c r="G250" i="1"/>
  <c r="K250" i="1" s="1"/>
  <c r="A253" i="1"/>
  <c r="E252" i="1"/>
  <c r="L253" i="1"/>
  <c r="X252" i="1"/>
  <c r="AB267" i="1"/>
  <c r="B136" i="1"/>
  <c r="C136" i="1" s="1"/>
  <c r="W138" i="1"/>
  <c r="O250" i="1" l="1"/>
  <c r="M253" i="1"/>
  <c r="N253" i="1" s="1"/>
  <c r="P253" i="1"/>
  <c r="G251" i="1"/>
  <c r="K251" i="1" s="1"/>
  <c r="Q141" i="1"/>
  <c r="R140" i="1"/>
  <c r="V140" i="1" s="1"/>
  <c r="AC252" i="1"/>
  <c r="AE252" i="1" s="1"/>
  <c r="H252" i="1"/>
  <c r="AG138" i="1"/>
  <c r="E253" i="1"/>
  <c r="L254" i="1"/>
  <c r="X253" i="1"/>
  <c r="A254" i="1"/>
  <c r="U192" i="1"/>
  <c r="T192" i="1"/>
  <c r="AF192" i="1" s="1"/>
  <c r="S193" i="1"/>
  <c r="B137" i="1"/>
  <c r="C137" i="1" s="1"/>
  <c r="F252" i="1"/>
  <c r="AB268" i="1"/>
  <c r="J253" i="1"/>
  <c r="I253" i="1" s="1"/>
  <c r="Y252" i="1"/>
  <c r="D253" i="1"/>
  <c r="Z252" i="1"/>
  <c r="AA252" i="1" s="1"/>
  <c r="AH252" i="1" s="1"/>
  <c r="W139" i="1"/>
  <c r="F253" i="1" l="1"/>
  <c r="O251" i="1"/>
  <c r="W140" i="1"/>
  <c r="M254" i="1"/>
  <c r="N254" i="1" s="1"/>
  <c r="P254" i="1"/>
  <c r="Q142" i="1"/>
  <c r="R141" i="1"/>
  <c r="V141" i="1" s="1"/>
  <c r="AG139" i="1"/>
  <c r="B139" i="1" s="1"/>
  <c r="C139" i="1" s="1"/>
  <c r="G252" i="1"/>
  <c r="O252" i="1" s="1"/>
  <c r="AB269" i="1"/>
  <c r="U193" i="1"/>
  <c r="T193" i="1"/>
  <c r="AF193" i="1" s="1"/>
  <c r="S194" i="1"/>
  <c r="L255" i="1"/>
  <c r="X254" i="1"/>
  <c r="A255" i="1"/>
  <c r="E254" i="1"/>
  <c r="B138" i="1"/>
  <c r="C138" i="1" s="1"/>
  <c r="J254" i="1"/>
  <c r="I254" i="1" s="1"/>
  <c r="Y253" i="1"/>
  <c r="D254" i="1"/>
  <c r="Z253" i="1"/>
  <c r="AA253" i="1" s="1"/>
  <c r="AH253" i="1" s="1"/>
  <c r="AC253" i="1"/>
  <c r="AE253" i="1" s="1"/>
  <c r="H253" i="1"/>
  <c r="K252" i="1" l="1"/>
  <c r="Y254" i="1"/>
  <c r="D255" i="1"/>
  <c r="J255" i="1"/>
  <c r="I255" i="1" s="1"/>
  <c r="Z254" i="1"/>
  <c r="AA254" i="1" s="1"/>
  <c r="AH254" i="1" s="1"/>
  <c r="AG140" i="1"/>
  <c r="B140" i="1" s="1"/>
  <c r="C140" i="1" s="1"/>
  <c r="AC254" i="1"/>
  <c r="AE254" i="1" s="1"/>
  <c r="H254" i="1"/>
  <c r="S195" i="1"/>
  <c r="U194" i="1"/>
  <c r="T194" i="1"/>
  <c r="AF194" i="1" s="1"/>
  <c r="AB270" i="1"/>
  <c r="W141" i="1"/>
  <c r="M255" i="1"/>
  <c r="N255" i="1" s="1"/>
  <c r="P255" i="1"/>
  <c r="G253" i="1"/>
  <c r="K253" i="1" s="1"/>
  <c r="F254" i="1"/>
  <c r="A256" i="1"/>
  <c r="E255" i="1"/>
  <c r="L256" i="1"/>
  <c r="X255" i="1"/>
  <c r="Q143" i="1"/>
  <c r="R142" i="1"/>
  <c r="V142" i="1" s="1"/>
  <c r="O253" i="1" l="1"/>
  <c r="Y255" i="1"/>
  <c r="D256" i="1"/>
  <c r="J256" i="1"/>
  <c r="I256" i="1" s="1"/>
  <c r="Z255" i="1"/>
  <c r="AA255" i="1" s="1"/>
  <c r="AH255" i="1" s="1"/>
  <c r="AG141" i="1"/>
  <c r="B141" i="1" s="1"/>
  <c r="C141" i="1" s="1"/>
  <c r="F255" i="1"/>
  <c r="Q144" i="1"/>
  <c r="R143" i="1"/>
  <c r="V143" i="1" s="1"/>
  <c r="W142" i="1"/>
  <c r="M256" i="1"/>
  <c r="N256" i="1" s="1"/>
  <c r="P256" i="1"/>
  <c r="AC255" i="1"/>
  <c r="AE255" i="1" s="1"/>
  <c r="H255" i="1"/>
  <c r="AB271" i="1"/>
  <c r="S196" i="1"/>
  <c r="T195" i="1"/>
  <c r="AF195" i="1" s="1"/>
  <c r="U195" i="1"/>
  <c r="X256" i="1"/>
  <c r="A257" i="1"/>
  <c r="E256" i="1"/>
  <c r="L257" i="1"/>
  <c r="G254" i="1"/>
  <c r="K254" i="1" s="1"/>
  <c r="E257" i="1" l="1"/>
  <c r="L258" i="1"/>
  <c r="X257" i="1"/>
  <c r="A258" i="1"/>
  <c r="AB272" i="1"/>
  <c r="W143" i="1"/>
  <c r="AC256" i="1"/>
  <c r="AE256" i="1" s="1"/>
  <c r="H256" i="1"/>
  <c r="Q145" i="1"/>
  <c r="R144" i="1"/>
  <c r="V144" i="1" s="1"/>
  <c r="F256" i="1"/>
  <c r="O254" i="1"/>
  <c r="M257" i="1"/>
  <c r="N257" i="1" s="1"/>
  <c r="P257" i="1"/>
  <c r="U196" i="1"/>
  <c r="S197" i="1"/>
  <c r="T196" i="1"/>
  <c r="AF196" i="1" s="1"/>
  <c r="AG142" i="1"/>
  <c r="B142" i="1" s="1"/>
  <c r="C142" i="1" s="1"/>
  <c r="D257" i="1"/>
  <c r="J257" i="1"/>
  <c r="I257" i="1" s="1"/>
  <c r="Z256" i="1"/>
  <c r="AA256" i="1" s="1"/>
  <c r="AH256" i="1" s="1"/>
  <c r="Y256" i="1"/>
  <c r="G255" i="1"/>
  <c r="K255" i="1" s="1"/>
  <c r="F257" i="1" l="1"/>
  <c r="U197" i="1"/>
  <c r="T197" i="1"/>
  <c r="AF197" i="1" s="1"/>
  <c r="S198" i="1"/>
  <c r="AB273" i="1"/>
  <c r="Y257" i="1"/>
  <c r="J258" i="1"/>
  <c r="I258" i="1" s="1"/>
  <c r="Z257" i="1"/>
  <c r="AA257" i="1" s="1"/>
  <c r="AH257" i="1" s="1"/>
  <c r="D258" i="1"/>
  <c r="O255" i="1"/>
  <c r="W144" i="1"/>
  <c r="M258" i="1"/>
  <c r="N258" i="1" s="1"/>
  <c r="P258" i="1"/>
  <c r="Q146" i="1"/>
  <c r="R145" i="1"/>
  <c r="V145" i="1" s="1"/>
  <c r="AG143" i="1"/>
  <c r="AC257" i="1"/>
  <c r="AE257" i="1" s="1"/>
  <c r="H257" i="1"/>
  <c r="G256" i="1"/>
  <c r="O256" i="1" s="1"/>
  <c r="A259" i="1"/>
  <c r="E258" i="1"/>
  <c r="L259" i="1"/>
  <c r="X258" i="1"/>
  <c r="AC258" i="1" l="1"/>
  <c r="AE258" i="1" s="1"/>
  <c r="H258" i="1"/>
  <c r="F258" i="1"/>
  <c r="W145" i="1"/>
  <c r="Z258" i="1"/>
  <c r="AA258" i="1" s="1"/>
  <c r="AH258" i="1" s="1"/>
  <c r="Y258" i="1"/>
  <c r="J259" i="1"/>
  <c r="I259" i="1" s="1"/>
  <c r="D259" i="1"/>
  <c r="K256" i="1"/>
  <c r="Q147" i="1"/>
  <c r="R146" i="1"/>
  <c r="V146" i="1" s="1"/>
  <c r="AG144" i="1"/>
  <c r="B144" i="1" s="1"/>
  <c r="C144" i="1" s="1"/>
  <c r="AB274" i="1"/>
  <c r="E259" i="1"/>
  <c r="L260" i="1"/>
  <c r="X259" i="1"/>
  <c r="A260" i="1"/>
  <c r="G257" i="1"/>
  <c r="K257" i="1" s="1"/>
  <c r="M259" i="1"/>
  <c r="N259" i="1" s="1"/>
  <c r="P259" i="1"/>
  <c r="B143" i="1"/>
  <c r="C143" i="1" s="1"/>
  <c r="S199" i="1"/>
  <c r="U198" i="1"/>
  <c r="T198" i="1"/>
  <c r="AF198" i="1" s="1"/>
  <c r="U199" i="1" l="1"/>
  <c r="S200" i="1"/>
  <c r="T199" i="1"/>
  <c r="AF199" i="1" s="1"/>
  <c r="O257" i="1"/>
  <c r="Y259" i="1"/>
  <c r="D260" i="1"/>
  <c r="J260" i="1"/>
  <c r="I260" i="1" s="1"/>
  <c r="Z259" i="1"/>
  <c r="AA259" i="1" s="1"/>
  <c r="AH259" i="1" s="1"/>
  <c r="AB275" i="1"/>
  <c r="Q148" i="1"/>
  <c r="R147" i="1"/>
  <c r="V147" i="1" s="1"/>
  <c r="M260" i="1"/>
  <c r="N260" i="1" s="1"/>
  <c r="P260" i="1"/>
  <c r="F259" i="1"/>
  <c r="AC259" i="1"/>
  <c r="AE259" i="1" s="1"/>
  <c r="H259" i="1"/>
  <c r="L261" i="1"/>
  <c r="X260" i="1"/>
  <c r="A261" i="1"/>
  <c r="E260" i="1"/>
  <c r="W146" i="1"/>
  <c r="AG145" i="1"/>
  <c r="G258" i="1"/>
  <c r="K258" i="1" s="1"/>
  <c r="O258" i="1" l="1"/>
  <c r="G259" i="1"/>
  <c r="O259" i="1" s="1"/>
  <c r="AG146" i="1"/>
  <c r="B146" i="1" s="1"/>
  <c r="C146" i="1" s="1"/>
  <c r="J261" i="1"/>
  <c r="I261" i="1" s="1"/>
  <c r="Y260" i="1"/>
  <c r="Z260" i="1"/>
  <c r="AA260" i="1" s="1"/>
  <c r="AH260" i="1" s="1"/>
  <c r="D261" i="1"/>
  <c r="W147" i="1"/>
  <c r="M261" i="1"/>
  <c r="N261" i="1" s="1"/>
  <c r="P261" i="1"/>
  <c r="Q149" i="1"/>
  <c r="R148" i="1"/>
  <c r="V148" i="1" s="1"/>
  <c r="AC260" i="1"/>
  <c r="AE260" i="1" s="1"/>
  <c r="H260" i="1"/>
  <c r="AB276" i="1"/>
  <c r="B145" i="1"/>
  <c r="C145" i="1" s="1"/>
  <c r="A262" i="1"/>
  <c r="E261" i="1"/>
  <c r="L262" i="1"/>
  <c r="X261" i="1"/>
  <c r="F260" i="1"/>
  <c r="U200" i="1"/>
  <c r="S201" i="1"/>
  <c r="T200" i="1"/>
  <c r="AF200" i="1" s="1"/>
  <c r="K259" i="1" l="1"/>
  <c r="AC261" i="1"/>
  <c r="AE261" i="1" s="1"/>
  <c r="H261" i="1"/>
  <c r="M262" i="1"/>
  <c r="N262" i="1" s="1"/>
  <c r="P262" i="1"/>
  <c r="AB277" i="1"/>
  <c r="W148" i="1"/>
  <c r="X262" i="1"/>
  <c r="A263" i="1"/>
  <c r="E262" i="1"/>
  <c r="L263" i="1"/>
  <c r="Q150" i="1"/>
  <c r="R149" i="1"/>
  <c r="V149" i="1" s="1"/>
  <c r="F261" i="1"/>
  <c r="S202" i="1"/>
  <c r="T201" i="1"/>
  <c r="AF201" i="1" s="1"/>
  <c r="U201" i="1"/>
  <c r="D262" i="1"/>
  <c r="J262" i="1"/>
  <c r="I262" i="1" s="1"/>
  <c r="Z261" i="1"/>
  <c r="AA261" i="1" s="1"/>
  <c r="AH261" i="1" s="1"/>
  <c r="Y261" i="1"/>
  <c r="G260" i="1"/>
  <c r="O260" i="1" s="1"/>
  <c r="AG147" i="1"/>
  <c r="B147" i="1" s="1"/>
  <c r="C147" i="1" s="1"/>
  <c r="K260" i="1" l="1"/>
  <c r="W149" i="1"/>
  <c r="X263" i="1"/>
  <c r="A264" i="1"/>
  <c r="E263" i="1"/>
  <c r="L264" i="1"/>
  <c r="S203" i="1"/>
  <c r="T202" i="1"/>
  <c r="AF202" i="1" s="1"/>
  <c r="U202" i="1"/>
  <c r="Q151" i="1"/>
  <c r="R150" i="1"/>
  <c r="V150" i="1" s="1"/>
  <c r="Y262" i="1"/>
  <c r="D263" i="1"/>
  <c r="Z262" i="1"/>
  <c r="AA262" i="1" s="1"/>
  <c r="AH262" i="1" s="1"/>
  <c r="J263" i="1"/>
  <c r="I263" i="1" s="1"/>
  <c r="AB278" i="1"/>
  <c r="F262" i="1"/>
  <c r="M263" i="1"/>
  <c r="N263" i="1" s="1"/>
  <c r="P263" i="1"/>
  <c r="AG148" i="1"/>
  <c r="B148" i="1" s="1"/>
  <c r="C148" i="1" s="1"/>
  <c r="G261" i="1"/>
  <c r="K261" i="1" s="1"/>
  <c r="AC262" i="1"/>
  <c r="AE262" i="1" s="1"/>
  <c r="H262" i="1"/>
  <c r="F263" i="1" l="1"/>
  <c r="O261" i="1"/>
  <c r="Q152" i="1"/>
  <c r="R151" i="1"/>
  <c r="V151" i="1" s="1"/>
  <c r="X264" i="1"/>
  <c r="A265" i="1"/>
  <c r="E264" i="1"/>
  <c r="L265" i="1"/>
  <c r="AB279" i="1"/>
  <c r="Z263" i="1"/>
  <c r="AA263" i="1" s="1"/>
  <c r="AH263" i="1" s="1"/>
  <c r="J264" i="1"/>
  <c r="I264" i="1" s="1"/>
  <c r="Y263" i="1"/>
  <c r="D264" i="1"/>
  <c r="AC263" i="1"/>
  <c r="AE263" i="1" s="1"/>
  <c r="H263" i="1"/>
  <c r="M264" i="1"/>
  <c r="N264" i="1" s="1"/>
  <c r="P264" i="1"/>
  <c r="AG149" i="1"/>
  <c r="G262" i="1"/>
  <c r="O262" i="1" s="1"/>
  <c r="W150" i="1"/>
  <c r="T203" i="1"/>
  <c r="AF203" i="1" s="1"/>
  <c r="S204" i="1"/>
  <c r="U203" i="1"/>
  <c r="F264" i="1" l="1"/>
  <c r="K262" i="1"/>
  <c r="Q153" i="1"/>
  <c r="R152" i="1"/>
  <c r="V152" i="1" s="1"/>
  <c r="G263" i="1"/>
  <c r="O263" i="1" s="1"/>
  <c r="AG150" i="1"/>
  <c r="AB280" i="1"/>
  <c r="A266" i="1"/>
  <c r="E265" i="1"/>
  <c r="L266" i="1"/>
  <c r="X265" i="1"/>
  <c r="AC264" i="1"/>
  <c r="AE264" i="1" s="1"/>
  <c r="H264" i="1"/>
  <c r="Z264" i="1"/>
  <c r="AA264" i="1" s="1"/>
  <c r="AH264" i="1" s="1"/>
  <c r="Y264" i="1"/>
  <c r="D265" i="1"/>
  <c r="J265" i="1"/>
  <c r="I265" i="1" s="1"/>
  <c r="T204" i="1"/>
  <c r="AF204" i="1" s="1"/>
  <c r="U204" i="1"/>
  <c r="S205" i="1"/>
  <c r="B149" i="1"/>
  <c r="C149" i="1" s="1"/>
  <c r="M265" i="1"/>
  <c r="N265" i="1" s="1"/>
  <c r="P265" i="1"/>
  <c r="W151" i="1"/>
  <c r="F265" i="1" l="1"/>
  <c r="K263" i="1"/>
  <c r="Z265" i="1"/>
  <c r="AA265" i="1" s="1"/>
  <c r="AH265" i="1" s="1"/>
  <c r="J266" i="1"/>
  <c r="I266" i="1" s="1"/>
  <c r="Y265" i="1"/>
  <c r="D266" i="1"/>
  <c r="U205" i="1"/>
  <c r="T205" i="1"/>
  <c r="AF205" i="1" s="1"/>
  <c r="S206" i="1"/>
  <c r="M266" i="1"/>
  <c r="N266" i="1" s="1"/>
  <c r="P266" i="1"/>
  <c r="AB281" i="1"/>
  <c r="W152" i="1"/>
  <c r="G264" i="1"/>
  <c r="K264" i="1" s="1"/>
  <c r="Q154" i="1"/>
  <c r="R153" i="1"/>
  <c r="V153" i="1" s="1"/>
  <c r="AC265" i="1"/>
  <c r="AE265" i="1" s="1"/>
  <c r="H265" i="1"/>
  <c r="AG151" i="1"/>
  <c r="B151" i="1" s="1"/>
  <c r="C151" i="1" s="1"/>
  <c r="X266" i="1"/>
  <c r="A267" i="1"/>
  <c r="E266" i="1"/>
  <c r="L267" i="1"/>
  <c r="B150" i="1"/>
  <c r="C150" i="1" s="1"/>
  <c r="W153" i="1" l="1"/>
  <c r="O264" i="1"/>
  <c r="AG152" i="1"/>
  <c r="B152" i="1" s="1"/>
  <c r="C152" i="1" s="1"/>
  <c r="AC266" i="1"/>
  <c r="AE266" i="1" s="1"/>
  <c r="H266" i="1"/>
  <c r="Y266" i="1"/>
  <c r="Z266" i="1"/>
  <c r="AA266" i="1" s="1"/>
  <c r="AH266" i="1" s="1"/>
  <c r="D267" i="1"/>
  <c r="J267" i="1"/>
  <c r="I267" i="1" s="1"/>
  <c r="G265" i="1"/>
  <c r="K265" i="1" s="1"/>
  <c r="AB282" i="1"/>
  <c r="S207" i="1"/>
  <c r="T206" i="1"/>
  <c r="AF206" i="1" s="1"/>
  <c r="U206" i="1"/>
  <c r="F266" i="1"/>
  <c r="A268" i="1"/>
  <c r="E267" i="1"/>
  <c r="L268" i="1"/>
  <c r="X267" i="1"/>
  <c r="Q155" i="1"/>
  <c r="R154" i="1"/>
  <c r="V154" i="1" s="1"/>
  <c r="M267" i="1"/>
  <c r="N267" i="1" s="1"/>
  <c r="P267" i="1"/>
  <c r="O265" i="1" l="1"/>
  <c r="W154" i="1"/>
  <c r="AG153" i="1"/>
  <c r="Q156" i="1"/>
  <c r="R155" i="1"/>
  <c r="V155" i="1" s="1"/>
  <c r="X268" i="1"/>
  <c r="A269" i="1"/>
  <c r="E268" i="1"/>
  <c r="L269" i="1"/>
  <c r="S208" i="1"/>
  <c r="T207" i="1"/>
  <c r="AF207" i="1" s="1"/>
  <c r="U207" i="1"/>
  <c r="F267" i="1"/>
  <c r="Y267" i="1"/>
  <c r="J268" i="1"/>
  <c r="I268" i="1" s="1"/>
  <c r="Z267" i="1"/>
  <c r="AA267" i="1" s="1"/>
  <c r="AH267" i="1" s="1"/>
  <c r="D268" i="1"/>
  <c r="G266" i="1"/>
  <c r="K266" i="1" s="1"/>
  <c r="AC267" i="1"/>
  <c r="AE267" i="1" s="1"/>
  <c r="H267" i="1"/>
  <c r="M268" i="1"/>
  <c r="N268" i="1" s="1"/>
  <c r="P268" i="1"/>
  <c r="AB283" i="1"/>
  <c r="F268" i="1" l="1"/>
  <c r="M269" i="1"/>
  <c r="N269" i="1" s="1"/>
  <c r="P269" i="1"/>
  <c r="W155" i="1"/>
  <c r="Q157" i="1"/>
  <c r="R156" i="1"/>
  <c r="V156" i="1" s="1"/>
  <c r="AG154" i="1"/>
  <c r="B154" i="1" s="1"/>
  <c r="C154" i="1" s="1"/>
  <c r="AC268" i="1"/>
  <c r="AE268" i="1" s="1"/>
  <c r="H268" i="1"/>
  <c r="O266" i="1"/>
  <c r="X269" i="1"/>
  <c r="A270" i="1"/>
  <c r="L270" i="1"/>
  <c r="E269" i="1"/>
  <c r="AB284" i="1"/>
  <c r="G267" i="1"/>
  <c r="O267" i="1" s="1"/>
  <c r="T208" i="1"/>
  <c r="AF208" i="1" s="1"/>
  <c r="S209" i="1"/>
  <c r="U208" i="1"/>
  <c r="Y268" i="1"/>
  <c r="D269" i="1"/>
  <c r="Z268" i="1"/>
  <c r="AA268" i="1" s="1"/>
  <c r="AH268" i="1" s="1"/>
  <c r="J269" i="1"/>
  <c r="I269" i="1" s="1"/>
  <c r="B153" i="1"/>
  <c r="C153" i="1" s="1"/>
  <c r="U209" i="1" l="1"/>
  <c r="S210" i="1"/>
  <c r="T209" i="1"/>
  <c r="AF209" i="1" s="1"/>
  <c r="K267" i="1"/>
  <c r="Z269" i="1"/>
  <c r="AA269" i="1" s="1"/>
  <c r="AH269" i="1" s="1"/>
  <c r="Y269" i="1"/>
  <c r="J270" i="1"/>
  <c r="I270" i="1" s="1"/>
  <c r="D270" i="1"/>
  <c r="Q158" i="1"/>
  <c r="R157" i="1"/>
  <c r="V157" i="1" s="1"/>
  <c r="AC269" i="1"/>
  <c r="AE269" i="1" s="1"/>
  <c r="H269" i="1"/>
  <c r="F269" i="1"/>
  <c r="AB285" i="1"/>
  <c r="M270" i="1"/>
  <c r="N270" i="1" s="1"/>
  <c r="P270" i="1"/>
  <c r="AG155" i="1"/>
  <c r="B155" i="1" s="1"/>
  <c r="C155" i="1" s="1"/>
  <c r="X270" i="1"/>
  <c r="A271" i="1"/>
  <c r="E270" i="1"/>
  <c r="L271" i="1"/>
  <c r="G268" i="1"/>
  <c r="O268" i="1" s="1"/>
  <c r="W156" i="1"/>
  <c r="K268" i="1" l="1"/>
  <c r="M271" i="1"/>
  <c r="N271" i="1" s="1"/>
  <c r="P271" i="1"/>
  <c r="X271" i="1"/>
  <c r="A272" i="1"/>
  <c r="L272" i="1"/>
  <c r="E271" i="1"/>
  <c r="W157" i="1"/>
  <c r="AG156" i="1"/>
  <c r="B156" i="1" s="1"/>
  <c r="C156" i="1" s="1"/>
  <c r="Y270" i="1"/>
  <c r="D271" i="1"/>
  <c r="Z270" i="1"/>
  <c r="AA270" i="1" s="1"/>
  <c r="AH270" i="1" s="1"/>
  <c r="J271" i="1"/>
  <c r="I271" i="1" s="1"/>
  <c r="Q159" i="1"/>
  <c r="R158" i="1"/>
  <c r="V158" i="1" s="1"/>
  <c r="AC270" i="1"/>
  <c r="AE270" i="1" s="1"/>
  <c r="H270" i="1"/>
  <c r="G269" i="1"/>
  <c r="O269" i="1" s="1"/>
  <c r="F270" i="1"/>
  <c r="U210" i="1"/>
  <c r="T210" i="1"/>
  <c r="AF210" i="1" s="1"/>
  <c r="S211" i="1"/>
  <c r="AB286" i="1"/>
  <c r="F271" i="1" l="1"/>
  <c r="K269" i="1"/>
  <c r="AB287" i="1"/>
  <c r="W158" i="1"/>
  <c r="Z271" i="1"/>
  <c r="AA271" i="1" s="1"/>
  <c r="AH271" i="1" s="1"/>
  <c r="D272" i="1"/>
  <c r="Y271" i="1"/>
  <c r="J272" i="1"/>
  <c r="I272" i="1" s="1"/>
  <c r="G270" i="1"/>
  <c r="O270" i="1" s="1"/>
  <c r="Q160" i="1"/>
  <c r="R159" i="1"/>
  <c r="V159" i="1" s="1"/>
  <c r="T211" i="1"/>
  <c r="AF211" i="1" s="1"/>
  <c r="S212" i="1"/>
  <c r="U211" i="1"/>
  <c r="AG157" i="1"/>
  <c r="B157" i="1" s="1"/>
  <c r="C157" i="1" s="1"/>
  <c r="M272" i="1"/>
  <c r="N272" i="1" s="1"/>
  <c r="P272" i="1"/>
  <c r="X272" i="1"/>
  <c r="A273" i="1"/>
  <c r="L273" i="1"/>
  <c r="E272" i="1"/>
  <c r="AC271" i="1"/>
  <c r="AE271" i="1" s="1"/>
  <c r="H271" i="1"/>
  <c r="K270" i="1" l="1"/>
  <c r="Z272" i="1"/>
  <c r="AA272" i="1" s="1"/>
  <c r="AH272" i="1" s="1"/>
  <c r="D273" i="1"/>
  <c r="J273" i="1"/>
  <c r="I273" i="1" s="1"/>
  <c r="Y272" i="1"/>
  <c r="W159" i="1"/>
  <c r="AC272" i="1"/>
  <c r="AE272" i="1" s="1"/>
  <c r="H272" i="1"/>
  <c r="U212" i="1"/>
  <c r="T212" i="1"/>
  <c r="AF212" i="1" s="1"/>
  <c r="Q161" i="1"/>
  <c r="R160" i="1"/>
  <c r="V160" i="1" s="1"/>
  <c r="F272" i="1"/>
  <c r="AG158" i="1"/>
  <c r="B158" i="1" s="1"/>
  <c r="C158" i="1" s="1"/>
  <c r="AB288" i="1"/>
  <c r="M273" i="1"/>
  <c r="N273" i="1" s="1"/>
  <c r="P273" i="1"/>
  <c r="G271" i="1"/>
  <c r="O271" i="1" s="1"/>
  <c r="E273" i="1"/>
  <c r="X273" i="1"/>
  <c r="A274" i="1"/>
  <c r="L274" i="1"/>
  <c r="K271" i="1" l="1"/>
  <c r="Q162" i="1"/>
  <c r="R161" i="1"/>
  <c r="V161" i="1" s="1"/>
  <c r="AC273" i="1"/>
  <c r="AE273" i="1" s="1"/>
  <c r="H273" i="1"/>
  <c r="AG159" i="1"/>
  <c r="B159" i="1" s="1"/>
  <c r="C159" i="1" s="1"/>
  <c r="F273" i="1"/>
  <c r="A275" i="1"/>
  <c r="L275" i="1"/>
  <c r="E274" i="1"/>
  <c r="X274" i="1"/>
  <c r="AB289" i="1"/>
  <c r="M274" i="1"/>
  <c r="N274" i="1" s="1"/>
  <c r="P274" i="1"/>
  <c r="Z273" i="1"/>
  <c r="AA273" i="1" s="1"/>
  <c r="AH273" i="1" s="1"/>
  <c r="Y273" i="1"/>
  <c r="J274" i="1"/>
  <c r="I274" i="1" s="1"/>
  <c r="D274" i="1"/>
  <c r="W160" i="1"/>
  <c r="G272" i="1"/>
  <c r="K272" i="1" s="1"/>
  <c r="O272" i="1" l="1"/>
  <c r="AC274" i="1"/>
  <c r="AE274" i="1" s="1"/>
  <c r="H274" i="1"/>
  <c r="D275" i="1"/>
  <c r="Y274" i="1"/>
  <c r="J275" i="1"/>
  <c r="I275" i="1" s="1"/>
  <c r="Z274" i="1"/>
  <c r="W161" i="1"/>
  <c r="F274" i="1"/>
  <c r="AB290" i="1"/>
  <c r="M275" i="1"/>
  <c r="N275" i="1" s="1"/>
  <c r="G273" i="1"/>
  <c r="K273" i="1" s="1"/>
  <c r="Q163" i="1"/>
  <c r="R162" i="1"/>
  <c r="V162" i="1" s="1"/>
  <c r="AG160" i="1"/>
  <c r="L276" i="1"/>
  <c r="E275" i="1"/>
  <c r="X275" i="1"/>
  <c r="A276" i="1"/>
  <c r="O273" i="1" l="1"/>
  <c r="E276" i="1"/>
  <c r="L277" i="1"/>
  <c r="X276" i="1"/>
  <c r="A277" i="1"/>
  <c r="Q164" i="1"/>
  <c r="R163" i="1"/>
  <c r="V163" i="1" s="1"/>
  <c r="AB291" i="1"/>
  <c r="D276" i="1"/>
  <c r="J276" i="1"/>
  <c r="I276" i="1" s="1"/>
  <c r="Y275" i="1"/>
  <c r="Z275" i="1"/>
  <c r="AA275" i="1" s="1"/>
  <c r="AH275" i="1" s="1"/>
  <c r="B160" i="1"/>
  <c r="C160" i="1" s="1"/>
  <c r="F275" i="1"/>
  <c r="AC275" i="1"/>
  <c r="AE275" i="1" s="1"/>
  <c r="H275" i="1"/>
  <c r="AG161" i="1"/>
  <c r="B161" i="1" s="1"/>
  <c r="C161" i="1" s="1"/>
  <c r="G274" i="1"/>
  <c r="O274" i="1" s="1"/>
  <c r="P275" i="1" s="1"/>
  <c r="P276" i="1" s="1"/>
  <c r="M276" i="1"/>
  <c r="N276" i="1" s="1"/>
  <c r="AC276" i="1" s="1"/>
  <c r="AE276" i="1" s="1"/>
  <c r="W162" i="1"/>
  <c r="F276" i="1" l="1"/>
  <c r="K274" i="1"/>
  <c r="Y276" i="1"/>
  <c r="Z276" i="1"/>
  <c r="AA276" i="1" s="1"/>
  <c r="AH276" i="1" s="1"/>
  <c r="J277" i="1"/>
  <c r="I277" i="1" s="1"/>
  <c r="D277" i="1"/>
  <c r="W163" i="1"/>
  <c r="M277" i="1"/>
  <c r="N277" i="1" s="1"/>
  <c r="P277" i="1"/>
  <c r="H276" i="1"/>
  <c r="G275" i="1"/>
  <c r="O275" i="1" s="1"/>
  <c r="Q165" i="1"/>
  <c r="R164" i="1"/>
  <c r="V164" i="1" s="1"/>
  <c r="AG162" i="1"/>
  <c r="B162" i="1" s="1"/>
  <c r="C162" i="1" s="1"/>
  <c r="AB292" i="1"/>
  <c r="E277" i="1"/>
  <c r="L278" i="1"/>
  <c r="X277" i="1"/>
  <c r="A278" i="1"/>
  <c r="K275" i="1" l="1"/>
  <c r="AC277" i="1"/>
  <c r="AE277" i="1" s="1"/>
  <c r="H277" i="1"/>
  <c r="Z277" i="1"/>
  <c r="AA277" i="1" s="1"/>
  <c r="AH277" i="1" s="1"/>
  <c r="D278" i="1"/>
  <c r="Y277" i="1"/>
  <c r="J278" i="1"/>
  <c r="I278" i="1" s="1"/>
  <c r="AB293" i="1"/>
  <c r="W164" i="1"/>
  <c r="AG163" i="1"/>
  <c r="X278" i="1"/>
  <c r="A279" i="1"/>
  <c r="E278" i="1"/>
  <c r="L279" i="1"/>
  <c r="M278" i="1"/>
  <c r="N278" i="1" s="1"/>
  <c r="P278" i="1"/>
  <c r="Q166" i="1"/>
  <c r="R165" i="1"/>
  <c r="V165" i="1" s="1"/>
  <c r="G276" i="1"/>
  <c r="O276" i="1" s="1"/>
  <c r="F277" i="1"/>
  <c r="AC278" i="1" l="1"/>
  <c r="AE278" i="1" s="1"/>
  <c r="H278" i="1"/>
  <c r="AB294" i="1"/>
  <c r="F278" i="1"/>
  <c r="W165" i="1"/>
  <c r="X279" i="1"/>
  <c r="A280" i="1"/>
  <c r="E279" i="1"/>
  <c r="L280" i="1"/>
  <c r="AG164" i="1"/>
  <c r="B164" i="1" s="1"/>
  <c r="C164" i="1" s="1"/>
  <c r="K276" i="1"/>
  <c r="Q167" i="1"/>
  <c r="R166" i="1"/>
  <c r="V166" i="1" s="1"/>
  <c r="D279" i="1"/>
  <c r="Y278" i="1"/>
  <c r="J279" i="1"/>
  <c r="I279" i="1" s="1"/>
  <c r="Z278" i="1"/>
  <c r="AA278" i="1" s="1"/>
  <c r="AH278" i="1" s="1"/>
  <c r="G277" i="1"/>
  <c r="K277" i="1" s="1"/>
  <c r="M279" i="1"/>
  <c r="N279" i="1" s="1"/>
  <c r="P279" i="1"/>
  <c r="B163" i="1"/>
  <c r="C163" i="1" s="1"/>
  <c r="F279" i="1" l="1"/>
  <c r="O277" i="1"/>
  <c r="M280" i="1"/>
  <c r="N280" i="1" s="1"/>
  <c r="P280" i="1"/>
  <c r="AG165" i="1"/>
  <c r="B165" i="1" s="1"/>
  <c r="C165" i="1" s="1"/>
  <c r="AB295" i="1"/>
  <c r="W166" i="1"/>
  <c r="X280" i="1"/>
  <c r="A281" i="1"/>
  <c r="E280" i="1"/>
  <c r="L281" i="1"/>
  <c r="G278" i="1"/>
  <c r="K278" i="1" s="1"/>
  <c r="AC279" i="1"/>
  <c r="AE279" i="1" s="1"/>
  <c r="H279" i="1"/>
  <c r="Q168" i="1"/>
  <c r="R167" i="1"/>
  <c r="V167" i="1" s="1"/>
  <c r="Z279" i="1"/>
  <c r="AA279" i="1" s="1"/>
  <c r="AH279" i="1" s="1"/>
  <c r="J280" i="1"/>
  <c r="I280" i="1" s="1"/>
  <c r="D280" i="1"/>
  <c r="Y279" i="1"/>
  <c r="O278" i="1" l="1"/>
  <c r="W167" i="1"/>
  <c r="M281" i="1"/>
  <c r="N281" i="1" s="1"/>
  <c r="P281" i="1"/>
  <c r="AB296" i="1"/>
  <c r="AC280" i="1"/>
  <c r="AE280" i="1" s="1"/>
  <c r="H280" i="1"/>
  <c r="X281" i="1"/>
  <c r="A282" i="1"/>
  <c r="E281" i="1"/>
  <c r="L282" i="1"/>
  <c r="AG166" i="1"/>
  <c r="B166" i="1" s="1"/>
  <c r="C166" i="1" s="1"/>
  <c r="Q169" i="1"/>
  <c r="R168" i="1"/>
  <c r="V168" i="1" s="1"/>
  <c r="F280" i="1"/>
  <c r="G279" i="1"/>
  <c r="K279" i="1" s="1"/>
  <c r="D281" i="1"/>
  <c r="Y280" i="1"/>
  <c r="J281" i="1"/>
  <c r="I281" i="1" s="1"/>
  <c r="Z280" i="1"/>
  <c r="AA280" i="1" s="1"/>
  <c r="AH280" i="1" s="1"/>
  <c r="F281" i="1" l="1"/>
  <c r="A283" i="1"/>
  <c r="E282" i="1"/>
  <c r="L283" i="1"/>
  <c r="X282" i="1"/>
  <c r="D282" i="1"/>
  <c r="J282" i="1"/>
  <c r="I282" i="1" s="1"/>
  <c r="Y281" i="1"/>
  <c r="Z281" i="1"/>
  <c r="AA281" i="1" s="1"/>
  <c r="AH281" i="1" s="1"/>
  <c r="AG167" i="1"/>
  <c r="O279" i="1"/>
  <c r="W168" i="1"/>
  <c r="M282" i="1"/>
  <c r="N282" i="1" s="1"/>
  <c r="P282" i="1"/>
  <c r="AB297" i="1"/>
  <c r="Q170" i="1"/>
  <c r="R169" i="1"/>
  <c r="V169" i="1" s="1"/>
  <c r="G280" i="1"/>
  <c r="O280" i="1" s="1"/>
  <c r="AC281" i="1"/>
  <c r="AE281" i="1" s="1"/>
  <c r="H281" i="1"/>
  <c r="F282" i="1" l="1"/>
  <c r="K280" i="1"/>
  <c r="W169" i="1"/>
  <c r="M283" i="1"/>
  <c r="N283" i="1" s="1"/>
  <c r="P283" i="1"/>
  <c r="Q171" i="1"/>
  <c r="R170" i="1"/>
  <c r="V170" i="1" s="1"/>
  <c r="AC282" i="1"/>
  <c r="AE282" i="1" s="1"/>
  <c r="H282" i="1"/>
  <c r="L284" i="1"/>
  <c r="X283" i="1"/>
  <c r="A284" i="1"/>
  <c r="E283" i="1"/>
  <c r="AB298" i="1"/>
  <c r="G281" i="1"/>
  <c r="O281" i="1" s="1"/>
  <c r="AG168" i="1"/>
  <c r="B168" i="1" s="1"/>
  <c r="C168" i="1" s="1"/>
  <c r="B167" i="1"/>
  <c r="C167" i="1" s="1"/>
  <c r="Z282" i="1"/>
  <c r="AA282" i="1" s="1"/>
  <c r="AH282" i="1" s="1"/>
  <c r="J283" i="1"/>
  <c r="I283" i="1" s="1"/>
  <c r="D283" i="1"/>
  <c r="Y282" i="1"/>
  <c r="K281" i="1" l="1"/>
  <c r="AB299" i="1"/>
  <c r="Z283" i="1"/>
  <c r="AA283" i="1" s="1"/>
  <c r="AH283" i="1" s="1"/>
  <c r="J284" i="1"/>
  <c r="I284" i="1" s="1"/>
  <c r="D284" i="1"/>
  <c r="Y283" i="1"/>
  <c r="W170" i="1"/>
  <c r="X284" i="1"/>
  <c r="A285" i="1"/>
  <c r="E284" i="1"/>
  <c r="L285" i="1"/>
  <c r="F283" i="1"/>
  <c r="M284" i="1"/>
  <c r="N284" i="1" s="1"/>
  <c r="P284" i="1"/>
  <c r="Q172" i="1"/>
  <c r="R171" i="1"/>
  <c r="V171" i="1" s="1"/>
  <c r="G282" i="1"/>
  <c r="O282" i="1" s="1"/>
  <c r="AG169" i="1"/>
  <c r="B169" i="1" s="1"/>
  <c r="C169" i="1" s="1"/>
  <c r="AC283" i="1"/>
  <c r="AE283" i="1" s="1"/>
  <c r="H283" i="1"/>
  <c r="K282" i="1" l="1"/>
  <c r="Q173" i="1"/>
  <c r="R172" i="1"/>
  <c r="V172" i="1" s="1"/>
  <c r="J285" i="1"/>
  <c r="I285" i="1" s="1"/>
  <c r="D285" i="1"/>
  <c r="Y284" i="1"/>
  <c r="Z284" i="1"/>
  <c r="AA284" i="1" s="1"/>
  <c r="AH284" i="1" s="1"/>
  <c r="G283" i="1"/>
  <c r="O283" i="1" s="1"/>
  <c r="M285" i="1"/>
  <c r="N285" i="1" s="1"/>
  <c r="P285" i="1"/>
  <c r="F284" i="1"/>
  <c r="AB300" i="1"/>
  <c r="AC284" i="1"/>
  <c r="AE284" i="1" s="1"/>
  <c r="H284" i="1"/>
  <c r="AG170" i="1"/>
  <c r="B170" i="1" s="1"/>
  <c r="C170" i="1" s="1"/>
  <c r="W171" i="1"/>
  <c r="L286" i="1"/>
  <c r="X285" i="1"/>
  <c r="A286" i="1"/>
  <c r="E285" i="1"/>
  <c r="K283" i="1" l="1"/>
  <c r="X286" i="1"/>
  <c r="A287" i="1"/>
  <c r="E286" i="1"/>
  <c r="L287" i="1"/>
  <c r="AB301" i="1"/>
  <c r="AG171" i="1"/>
  <c r="B171" i="1" s="1"/>
  <c r="C171" i="1" s="1"/>
  <c r="Z285" i="1"/>
  <c r="AA285" i="1" s="1"/>
  <c r="AH285" i="1" s="1"/>
  <c r="D286" i="1"/>
  <c r="Y285" i="1"/>
  <c r="J286" i="1"/>
  <c r="I286" i="1" s="1"/>
  <c r="G284" i="1"/>
  <c r="K284" i="1" s="1"/>
  <c r="W172" i="1"/>
  <c r="M286" i="1"/>
  <c r="N286" i="1" s="1"/>
  <c r="P286" i="1"/>
  <c r="Q174" i="1"/>
  <c r="R173" i="1"/>
  <c r="V173" i="1" s="1"/>
  <c r="AC285" i="1"/>
  <c r="AE285" i="1" s="1"/>
  <c r="H285" i="1"/>
  <c r="F285" i="1"/>
  <c r="F286" i="1" l="1"/>
  <c r="O284" i="1"/>
  <c r="Q175" i="1"/>
  <c r="R174" i="1"/>
  <c r="V174" i="1" s="1"/>
  <c r="AG172" i="1"/>
  <c r="B172" i="1" s="1"/>
  <c r="C172" i="1" s="1"/>
  <c r="G285" i="1"/>
  <c r="K285" i="1" s="1"/>
  <c r="E287" i="1"/>
  <c r="L288" i="1"/>
  <c r="X287" i="1"/>
  <c r="A288" i="1"/>
  <c r="AC286" i="1"/>
  <c r="AE286" i="1" s="1"/>
  <c r="H286" i="1"/>
  <c r="AB302" i="1"/>
  <c r="D287" i="1"/>
  <c r="Y286" i="1"/>
  <c r="J287" i="1"/>
  <c r="I287" i="1" s="1"/>
  <c r="Z286" i="1"/>
  <c r="AA286" i="1" s="1"/>
  <c r="AH286" i="1" s="1"/>
  <c r="W173" i="1"/>
  <c r="M287" i="1"/>
  <c r="N287" i="1" s="1"/>
  <c r="P287" i="1"/>
  <c r="F287" i="1" l="1"/>
  <c r="O285" i="1"/>
  <c r="G286" i="1"/>
  <c r="O286" i="1" s="1"/>
  <c r="D288" i="1"/>
  <c r="Y287" i="1"/>
  <c r="Z287" i="1"/>
  <c r="AA287" i="1" s="1"/>
  <c r="AH287" i="1" s="1"/>
  <c r="J288" i="1"/>
  <c r="I288" i="1" s="1"/>
  <c r="W174" i="1"/>
  <c r="M288" i="1"/>
  <c r="N288" i="1" s="1"/>
  <c r="P288" i="1"/>
  <c r="Q176" i="1"/>
  <c r="R175" i="1"/>
  <c r="V175" i="1" s="1"/>
  <c r="AC287" i="1"/>
  <c r="AE287" i="1" s="1"/>
  <c r="H287" i="1"/>
  <c r="AG173" i="1"/>
  <c r="B173" i="1" s="1"/>
  <c r="C173" i="1" s="1"/>
  <c r="AB303" i="1"/>
  <c r="E288" i="1"/>
  <c r="L289" i="1"/>
  <c r="X288" i="1"/>
  <c r="A289" i="1"/>
  <c r="W175" i="1" l="1"/>
  <c r="AG174" i="1"/>
  <c r="K286" i="1"/>
  <c r="M289" i="1"/>
  <c r="N289" i="1" s="1"/>
  <c r="P289" i="1"/>
  <c r="L290" i="1"/>
  <c r="X289" i="1"/>
  <c r="A290" i="1"/>
  <c r="E289" i="1"/>
  <c r="G287" i="1"/>
  <c r="O287" i="1" s="1"/>
  <c r="Q177" i="1"/>
  <c r="R176" i="1"/>
  <c r="V176" i="1" s="1"/>
  <c r="Z288" i="1"/>
  <c r="AA288" i="1" s="1"/>
  <c r="AH288" i="1" s="1"/>
  <c r="J289" i="1"/>
  <c r="I289" i="1" s="1"/>
  <c r="D289" i="1"/>
  <c r="Y288" i="1"/>
  <c r="AB304" i="1"/>
  <c r="F288" i="1"/>
  <c r="AC288" i="1"/>
  <c r="AE288" i="1" s="1"/>
  <c r="H288" i="1"/>
  <c r="F289" i="1" l="1"/>
  <c r="K287" i="1"/>
  <c r="AB305" i="1"/>
  <c r="L291" i="1"/>
  <c r="X290" i="1"/>
  <c r="A291" i="1"/>
  <c r="E290" i="1"/>
  <c r="AC289" i="1"/>
  <c r="AE289" i="1" s="1"/>
  <c r="H289" i="1"/>
  <c r="AG175" i="1"/>
  <c r="B175" i="1" s="1"/>
  <c r="C175" i="1" s="1"/>
  <c r="Z289" i="1"/>
  <c r="AA289" i="1" s="1"/>
  <c r="AH289" i="1" s="1"/>
  <c r="J290" i="1"/>
  <c r="I290" i="1" s="1"/>
  <c r="D290" i="1"/>
  <c r="Y289" i="1"/>
  <c r="W176" i="1"/>
  <c r="M290" i="1"/>
  <c r="N290" i="1" s="1"/>
  <c r="P290" i="1"/>
  <c r="G288" i="1"/>
  <c r="K288" i="1" s="1"/>
  <c r="Q178" i="1"/>
  <c r="R177" i="1"/>
  <c r="V177" i="1" s="1"/>
  <c r="B174" i="1"/>
  <c r="C174" i="1" s="1"/>
  <c r="F290" i="1" l="1"/>
  <c r="AC290" i="1"/>
  <c r="AE290" i="1" s="1"/>
  <c r="H290" i="1"/>
  <c r="Y290" i="1"/>
  <c r="J291" i="1"/>
  <c r="I291" i="1" s="1"/>
  <c r="Z290" i="1"/>
  <c r="AA290" i="1" s="1"/>
  <c r="AH290" i="1" s="1"/>
  <c r="D291" i="1"/>
  <c r="Q179" i="1"/>
  <c r="R178" i="1"/>
  <c r="V178" i="1" s="1"/>
  <c r="AG176" i="1"/>
  <c r="M291" i="1"/>
  <c r="N291" i="1" s="1"/>
  <c r="P291" i="1"/>
  <c r="W177" i="1"/>
  <c r="O288" i="1"/>
  <c r="G289" i="1"/>
  <c r="K289" i="1" s="1"/>
  <c r="E291" i="1"/>
  <c r="L292" i="1"/>
  <c r="X291" i="1"/>
  <c r="A292" i="1"/>
  <c r="AB306" i="1"/>
  <c r="E292" i="1" l="1"/>
  <c r="L293" i="1"/>
  <c r="X292" i="1"/>
  <c r="A293" i="1"/>
  <c r="AC291" i="1"/>
  <c r="AE291" i="1" s="1"/>
  <c r="H291" i="1"/>
  <c r="W178" i="1"/>
  <c r="G290" i="1"/>
  <c r="O290" i="1" s="1"/>
  <c r="M292" i="1"/>
  <c r="N292" i="1" s="1"/>
  <c r="P292" i="1"/>
  <c r="O289" i="1"/>
  <c r="AG177" i="1"/>
  <c r="B177" i="1" s="1"/>
  <c r="C177" i="1" s="1"/>
  <c r="Q180" i="1"/>
  <c r="R179" i="1"/>
  <c r="V179" i="1" s="1"/>
  <c r="D292" i="1"/>
  <c r="Y291" i="1"/>
  <c r="J292" i="1"/>
  <c r="I292" i="1" s="1"/>
  <c r="Z291" i="1"/>
  <c r="AA291" i="1" s="1"/>
  <c r="AH291" i="1" s="1"/>
  <c r="AB307" i="1"/>
  <c r="B176" i="1"/>
  <c r="C176" i="1" s="1"/>
  <c r="F291" i="1"/>
  <c r="F292" i="1" l="1"/>
  <c r="AB308" i="1"/>
  <c r="K290" i="1"/>
  <c r="E293" i="1"/>
  <c r="L294" i="1"/>
  <c r="X293" i="1"/>
  <c r="A294" i="1"/>
  <c r="Q181" i="1"/>
  <c r="R180" i="1"/>
  <c r="V180" i="1" s="1"/>
  <c r="M293" i="1"/>
  <c r="N293" i="1" s="1"/>
  <c r="P293" i="1"/>
  <c r="W179" i="1"/>
  <c r="G291" i="1"/>
  <c r="O291" i="1" s="1"/>
  <c r="D293" i="1"/>
  <c r="Y292" i="1"/>
  <c r="Z292" i="1"/>
  <c r="AA292" i="1" s="1"/>
  <c r="AH292" i="1" s="1"/>
  <c r="J293" i="1"/>
  <c r="I293" i="1" s="1"/>
  <c r="AC292" i="1"/>
  <c r="AE292" i="1" s="1"/>
  <c r="H292" i="1"/>
  <c r="AG178" i="1"/>
  <c r="B178" i="1" s="1"/>
  <c r="C178" i="1" s="1"/>
  <c r="F293" i="1" l="1"/>
  <c r="K291" i="1"/>
  <c r="W180" i="1"/>
  <c r="Q182" i="1"/>
  <c r="R181" i="1"/>
  <c r="V181" i="1" s="1"/>
  <c r="M294" i="1"/>
  <c r="N294" i="1" s="1"/>
  <c r="P294" i="1"/>
  <c r="G292" i="1"/>
  <c r="K292" i="1" s="1"/>
  <c r="E294" i="1"/>
  <c r="L295" i="1"/>
  <c r="X294" i="1"/>
  <c r="A295" i="1"/>
  <c r="AB309" i="1"/>
  <c r="AG179" i="1"/>
  <c r="B179" i="1" s="1"/>
  <c r="C179" i="1" s="1"/>
  <c r="AC293" i="1"/>
  <c r="AE293" i="1" s="1"/>
  <c r="H293" i="1"/>
  <c r="Z293" i="1"/>
  <c r="AA293" i="1" s="1"/>
  <c r="AH293" i="1" s="1"/>
  <c r="J294" i="1"/>
  <c r="I294" i="1" s="1"/>
  <c r="D294" i="1"/>
  <c r="Y293" i="1"/>
  <c r="F294" i="1" l="1"/>
  <c r="O292" i="1"/>
  <c r="G293" i="1"/>
  <c r="O293" i="1" s="1"/>
  <c r="AG180" i="1"/>
  <c r="B180" i="1" s="1"/>
  <c r="C180" i="1" s="1"/>
  <c r="AB310" i="1"/>
  <c r="M295" i="1"/>
  <c r="N295" i="1" s="1"/>
  <c r="P295" i="1"/>
  <c r="J295" i="1"/>
  <c r="I295" i="1" s="1"/>
  <c r="D295" i="1"/>
  <c r="Y294" i="1"/>
  <c r="Z294" i="1"/>
  <c r="AA294" i="1" s="1"/>
  <c r="AH294" i="1" s="1"/>
  <c r="W181" i="1"/>
  <c r="X295" i="1"/>
  <c r="A296" i="1"/>
  <c r="E295" i="1"/>
  <c r="L296" i="1"/>
  <c r="AC294" i="1"/>
  <c r="AE294" i="1" s="1"/>
  <c r="H294" i="1"/>
  <c r="Q183" i="1"/>
  <c r="R182" i="1"/>
  <c r="V182" i="1" s="1"/>
  <c r="F295" i="1" l="1"/>
  <c r="K293" i="1"/>
  <c r="X296" i="1"/>
  <c r="A297" i="1"/>
  <c r="E296" i="1"/>
  <c r="L297" i="1"/>
  <c r="W182" i="1"/>
  <c r="AB311" i="1"/>
  <c r="R183" i="1"/>
  <c r="V183" i="1" s="1"/>
  <c r="Q184" i="1"/>
  <c r="M296" i="1"/>
  <c r="N296" i="1" s="1"/>
  <c r="P296" i="1"/>
  <c r="Z295" i="1"/>
  <c r="AA295" i="1" s="1"/>
  <c r="AH295" i="1" s="1"/>
  <c r="J296" i="1"/>
  <c r="I296" i="1" s="1"/>
  <c r="D296" i="1"/>
  <c r="Y295" i="1"/>
  <c r="G294" i="1"/>
  <c r="O294" i="1" s="1"/>
  <c r="AG181" i="1"/>
  <c r="B181" i="1" s="1"/>
  <c r="C181" i="1" s="1"/>
  <c r="AC295" i="1"/>
  <c r="AE295" i="1" s="1"/>
  <c r="H295" i="1"/>
  <c r="W183" i="1" l="1"/>
  <c r="AG182" i="1"/>
  <c r="B182" i="1" s="1"/>
  <c r="C182" i="1" s="1"/>
  <c r="E297" i="1"/>
  <c r="L298" i="1"/>
  <c r="X297" i="1"/>
  <c r="A298" i="1"/>
  <c r="Q185" i="1"/>
  <c r="R184" i="1"/>
  <c r="V184" i="1" s="1"/>
  <c r="AB312" i="1"/>
  <c r="G295" i="1"/>
  <c r="K295" i="1" s="1"/>
  <c r="K294" i="1"/>
  <c r="F296" i="1"/>
  <c r="D297" i="1"/>
  <c r="Y296" i="1"/>
  <c r="Z296" i="1"/>
  <c r="AA296" i="1" s="1"/>
  <c r="AH296" i="1" s="1"/>
  <c r="J297" i="1"/>
  <c r="I297" i="1" s="1"/>
  <c r="AC296" i="1"/>
  <c r="AE296" i="1" s="1"/>
  <c r="H296" i="1"/>
  <c r="M297" i="1"/>
  <c r="N297" i="1" s="1"/>
  <c r="P297" i="1"/>
  <c r="R185" i="1" l="1"/>
  <c r="V185" i="1" s="1"/>
  <c r="Q186" i="1"/>
  <c r="M298" i="1"/>
  <c r="N298" i="1" s="1"/>
  <c r="P298" i="1"/>
  <c r="AG183" i="1"/>
  <c r="B183" i="1" s="1"/>
  <c r="C183" i="1" s="1"/>
  <c r="G296" i="1"/>
  <c r="O296" i="1" s="1"/>
  <c r="AB313" i="1"/>
  <c r="O295" i="1"/>
  <c r="E298" i="1"/>
  <c r="L299" i="1"/>
  <c r="X298" i="1"/>
  <c r="A299" i="1"/>
  <c r="AC297" i="1"/>
  <c r="AE297" i="1" s="1"/>
  <c r="H297" i="1"/>
  <c r="F297" i="1"/>
  <c r="W184" i="1"/>
  <c r="Z297" i="1"/>
  <c r="AA297" i="1" s="1"/>
  <c r="AH297" i="1" s="1"/>
  <c r="D298" i="1"/>
  <c r="Y297" i="1"/>
  <c r="J298" i="1"/>
  <c r="I298" i="1" s="1"/>
  <c r="AC298" i="1" l="1"/>
  <c r="AE298" i="1" s="1"/>
  <c r="H298" i="1"/>
  <c r="M299" i="1"/>
  <c r="N299" i="1" s="1"/>
  <c r="P299" i="1"/>
  <c r="Q187" i="1"/>
  <c r="R186" i="1"/>
  <c r="V186" i="1" s="1"/>
  <c r="AG184" i="1"/>
  <c r="B184" i="1" s="1"/>
  <c r="C184" i="1" s="1"/>
  <c r="AB314" i="1"/>
  <c r="F298" i="1"/>
  <c r="E299" i="1"/>
  <c r="L300" i="1"/>
  <c r="X299" i="1"/>
  <c r="A300" i="1"/>
  <c r="K296" i="1"/>
  <c r="W185" i="1"/>
  <c r="G297" i="1"/>
  <c r="O297" i="1" s="1"/>
  <c r="Y298" i="1"/>
  <c r="Z298" i="1"/>
  <c r="AA298" i="1" s="1"/>
  <c r="AH298" i="1" s="1"/>
  <c r="D299" i="1"/>
  <c r="J299" i="1"/>
  <c r="I299" i="1" s="1"/>
  <c r="F299" i="1" l="1"/>
  <c r="K297" i="1"/>
  <c r="AC299" i="1"/>
  <c r="AE299" i="1" s="1"/>
  <c r="H299" i="1"/>
  <c r="M300" i="1"/>
  <c r="N300" i="1" s="1"/>
  <c r="P300" i="1"/>
  <c r="AB315" i="1"/>
  <c r="W186" i="1"/>
  <c r="G298" i="1"/>
  <c r="O298" i="1" s="1"/>
  <c r="D300" i="1"/>
  <c r="Y299" i="1"/>
  <c r="Z299" i="1"/>
  <c r="AA299" i="1" s="1"/>
  <c r="AH299" i="1" s="1"/>
  <c r="J300" i="1"/>
  <c r="I300" i="1" s="1"/>
  <c r="Q188" i="1"/>
  <c r="R187" i="1"/>
  <c r="V187" i="1" s="1"/>
  <c r="AG185" i="1"/>
  <c r="B185" i="1" s="1"/>
  <c r="C185" i="1" s="1"/>
  <c r="E300" i="1"/>
  <c r="L301" i="1"/>
  <c r="X300" i="1"/>
  <c r="A301" i="1"/>
  <c r="K298" i="1" l="1"/>
  <c r="AC300" i="1"/>
  <c r="AE300" i="1" s="1"/>
  <c r="H300" i="1"/>
  <c r="X301" i="1"/>
  <c r="A302" i="1"/>
  <c r="E301" i="1"/>
  <c r="L302" i="1"/>
  <c r="R188" i="1"/>
  <c r="V188" i="1" s="1"/>
  <c r="Q189" i="1"/>
  <c r="AB316" i="1"/>
  <c r="Z300" i="1"/>
  <c r="AA300" i="1" s="1"/>
  <c r="AH300" i="1" s="1"/>
  <c r="J301" i="1"/>
  <c r="I301" i="1" s="1"/>
  <c r="D301" i="1"/>
  <c r="Y300" i="1"/>
  <c r="M301" i="1"/>
  <c r="N301" i="1" s="1"/>
  <c r="P301" i="1"/>
  <c r="F300" i="1"/>
  <c r="AG186" i="1"/>
  <c r="B186" i="1" s="1"/>
  <c r="C186" i="1" s="1"/>
  <c r="G299" i="1"/>
  <c r="O299" i="1" s="1"/>
  <c r="W187" i="1"/>
  <c r="F301" i="1" l="1"/>
  <c r="K299" i="1"/>
  <c r="AG187" i="1"/>
  <c r="B187" i="1" s="1"/>
  <c r="C187" i="1" s="1"/>
  <c r="Q190" i="1"/>
  <c r="R189" i="1"/>
  <c r="V189" i="1" s="1"/>
  <c r="E302" i="1"/>
  <c r="L303" i="1"/>
  <c r="X302" i="1"/>
  <c r="A303" i="1"/>
  <c r="W188" i="1"/>
  <c r="D302" i="1"/>
  <c r="Y301" i="1"/>
  <c r="J302" i="1"/>
  <c r="I302" i="1" s="1"/>
  <c r="Z301" i="1"/>
  <c r="AA301" i="1" s="1"/>
  <c r="AH301" i="1" s="1"/>
  <c r="AC301" i="1"/>
  <c r="AE301" i="1" s="1"/>
  <c r="H301" i="1"/>
  <c r="M302" i="1"/>
  <c r="N302" i="1" s="1"/>
  <c r="P302" i="1"/>
  <c r="G300" i="1"/>
  <c r="O300" i="1" s="1"/>
  <c r="AB317" i="1"/>
  <c r="F302" i="1" l="1"/>
  <c r="K300" i="1"/>
  <c r="G301" i="1"/>
  <c r="K301" i="1" s="1"/>
  <c r="Z302" i="1"/>
  <c r="AA302" i="1" s="1"/>
  <c r="AH302" i="1" s="1"/>
  <c r="D303" i="1"/>
  <c r="Y302" i="1"/>
  <c r="J303" i="1"/>
  <c r="I303" i="1" s="1"/>
  <c r="Q191" i="1"/>
  <c r="R190" i="1"/>
  <c r="V190" i="1" s="1"/>
  <c r="AB318" i="1"/>
  <c r="M303" i="1"/>
  <c r="N303" i="1" s="1"/>
  <c r="P303" i="1"/>
  <c r="AC302" i="1"/>
  <c r="AE302" i="1" s="1"/>
  <c r="H302" i="1"/>
  <c r="AG188" i="1"/>
  <c r="B188" i="1" s="1"/>
  <c r="C188" i="1" s="1"/>
  <c r="E303" i="1"/>
  <c r="L304" i="1"/>
  <c r="X303" i="1"/>
  <c r="A304" i="1"/>
  <c r="W189" i="1"/>
  <c r="AG189" i="1" l="1"/>
  <c r="B189" i="1" s="1"/>
  <c r="C189" i="1" s="1"/>
  <c r="M304" i="1"/>
  <c r="N304" i="1" s="1"/>
  <c r="P304" i="1"/>
  <c r="G302" i="1"/>
  <c r="K302" i="1" s="1"/>
  <c r="W190" i="1"/>
  <c r="O301" i="1"/>
  <c r="AC303" i="1"/>
  <c r="AE303" i="1" s="1"/>
  <c r="H303" i="1"/>
  <c r="Q192" i="1"/>
  <c r="R191" i="1"/>
  <c r="V191" i="1" s="1"/>
  <c r="F303" i="1"/>
  <c r="E304" i="1"/>
  <c r="L305" i="1"/>
  <c r="X304" i="1"/>
  <c r="A305" i="1"/>
  <c r="D304" i="1"/>
  <c r="Y303" i="1"/>
  <c r="J304" i="1"/>
  <c r="I304" i="1" s="1"/>
  <c r="Z303" i="1"/>
  <c r="AA303" i="1" s="1"/>
  <c r="AH303" i="1" s="1"/>
  <c r="AB319" i="1"/>
  <c r="F304" i="1" l="1"/>
  <c r="O302" i="1"/>
  <c r="X305" i="1"/>
  <c r="A306" i="1"/>
  <c r="E305" i="1"/>
  <c r="L306" i="1"/>
  <c r="Z304" i="1"/>
  <c r="J305" i="1"/>
  <c r="I305" i="1" s="1"/>
  <c r="Y304" i="1"/>
  <c r="D305" i="1"/>
  <c r="W191" i="1"/>
  <c r="M305" i="1"/>
  <c r="N305" i="1" s="1"/>
  <c r="R192" i="1"/>
  <c r="V192" i="1" s="1"/>
  <c r="Q193" i="1"/>
  <c r="AG190" i="1"/>
  <c r="B190" i="1" s="1"/>
  <c r="C190" i="1" s="1"/>
  <c r="AB320" i="1"/>
  <c r="G303" i="1"/>
  <c r="K303" i="1" s="1"/>
  <c r="AC304" i="1"/>
  <c r="AE304" i="1" s="1"/>
  <c r="H304" i="1"/>
  <c r="F305" i="1" l="1"/>
  <c r="O303" i="1"/>
  <c r="X306" i="1"/>
  <c r="A307" i="1"/>
  <c r="E306" i="1"/>
  <c r="L307" i="1"/>
  <c r="H305" i="1"/>
  <c r="AC305" i="1"/>
  <c r="AE305" i="1" s="1"/>
  <c r="D306" i="1"/>
  <c r="J306" i="1"/>
  <c r="I306" i="1" s="1"/>
  <c r="Y305" i="1"/>
  <c r="Z305" i="1"/>
  <c r="AA305" i="1" s="1"/>
  <c r="AH305" i="1" s="1"/>
  <c r="AB321" i="1"/>
  <c r="R193" i="1"/>
  <c r="V193" i="1" s="1"/>
  <c r="Q194" i="1"/>
  <c r="M306" i="1"/>
  <c r="N306" i="1" s="1"/>
  <c r="AC306" i="1" s="1"/>
  <c r="AE306" i="1" s="1"/>
  <c r="G304" i="1"/>
  <c r="K304" i="1" s="1"/>
  <c r="W192" i="1"/>
  <c r="AG191" i="1"/>
  <c r="F306" i="1" l="1"/>
  <c r="O304" i="1"/>
  <c r="P305" i="1" s="1"/>
  <c r="P306" i="1" s="1"/>
  <c r="P307" i="1" s="1"/>
  <c r="AB322" i="1"/>
  <c r="L308" i="1"/>
  <c r="E307" i="1"/>
  <c r="X307" i="1"/>
  <c r="A308" i="1"/>
  <c r="H306" i="1"/>
  <c r="G305" i="1"/>
  <c r="O305" i="1" s="1"/>
  <c r="D307" i="1"/>
  <c r="Y306" i="1"/>
  <c r="Z306" i="1"/>
  <c r="AA306" i="1" s="1"/>
  <c r="AH306" i="1" s="1"/>
  <c r="J307" i="1"/>
  <c r="I307" i="1" s="1"/>
  <c r="B191" i="1"/>
  <c r="C191" i="1" s="1"/>
  <c r="AG192" i="1"/>
  <c r="R194" i="1"/>
  <c r="V194" i="1" s="1"/>
  <c r="Q195" i="1"/>
  <c r="M307" i="1"/>
  <c r="N307" i="1" s="1"/>
  <c r="W193" i="1"/>
  <c r="K305" i="1" l="1"/>
  <c r="AC307" i="1"/>
  <c r="AE307" i="1" s="1"/>
  <c r="H307" i="1"/>
  <c r="AG193" i="1"/>
  <c r="B193" i="1" s="1"/>
  <c r="C193" i="1" s="1"/>
  <c r="Q196" i="1"/>
  <c r="R195" i="1"/>
  <c r="V195" i="1" s="1"/>
  <c r="M308" i="1"/>
  <c r="N308" i="1" s="1"/>
  <c r="P308" i="1"/>
  <c r="W194" i="1"/>
  <c r="F307" i="1"/>
  <c r="G306" i="1"/>
  <c r="O306" i="1" s="1"/>
  <c r="L309" i="1"/>
  <c r="X308" i="1"/>
  <c r="A309" i="1"/>
  <c r="E308" i="1"/>
  <c r="B192" i="1"/>
  <c r="C192" i="1" s="1"/>
  <c r="Y307" i="1"/>
  <c r="Z307" i="1"/>
  <c r="AA307" i="1" s="1"/>
  <c r="AH307" i="1" s="1"/>
  <c r="J308" i="1"/>
  <c r="I308" i="1" s="1"/>
  <c r="D308" i="1"/>
  <c r="AB323" i="1"/>
  <c r="K306" i="1" l="1"/>
  <c r="AB324" i="1"/>
  <c r="AG194" i="1"/>
  <c r="F308" i="1"/>
  <c r="X309" i="1"/>
  <c r="A310" i="1"/>
  <c r="L310" i="1"/>
  <c r="E309" i="1"/>
  <c r="Z308" i="1"/>
  <c r="AA308" i="1" s="1"/>
  <c r="AH308" i="1" s="1"/>
  <c r="Y308" i="1"/>
  <c r="D309" i="1"/>
  <c r="J309" i="1"/>
  <c r="I309" i="1" s="1"/>
  <c r="W195" i="1"/>
  <c r="M309" i="1"/>
  <c r="N309" i="1" s="1"/>
  <c r="P309" i="1"/>
  <c r="R196" i="1"/>
  <c r="V196" i="1" s="1"/>
  <c r="Q197" i="1"/>
  <c r="G307" i="1"/>
  <c r="O307" i="1" s="1"/>
  <c r="AC308" i="1"/>
  <c r="AE308" i="1" s="1"/>
  <c r="H308" i="1"/>
  <c r="G308" i="1" l="1"/>
  <c r="O308" i="1" s="1"/>
  <c r="Q198" i="1"/>
  <c r="R197" i="1"/>
  <c r="V197" i="1" s="1"/>
  <c r="Z309" i="1"/>
  <c r="AA309" i="1" s="1"/>
  <c r="AH309" i="1" s="1"/>
  <c r="Y309" i="1"/>
  <c r="J310" i="1"/>
  <c r="I310" i="1" s="1"/>
  <c r="D310" i="1"/>
  <c r="W196" i="1"/>
  <c r="AB325" i="1"/>
  <c r="K307" i="1"/>
  <c r="AG195" i="1"/>
  <c r="F309" i="1"/>
  <c r="M310" i="1"/>
  <c r="N310" i="1" s="1"/>
  <c r="P310" i="1"/>
  <c r="AC309" i="1"/>
  <c r="AE309" i="1" s="1"/>
  <c r="H309" i="1"/>
  <c r="X310" i="1"/>
  <c r="A311" i="1"/>
  <c r="L311" i="1"/>
  <c r="E310" i="1"/>
  <c r="B194" i="1"/>
  <c r="C194" i="1" s="1"/>
  <c r="K308" i="1" l="1"/>
  <c r="Z310" i="1"/>
  <c r="AA310" i="1" s="1"/>
  <c r="AH310" i="1" s="1"/>
  <c r="Y310" i="1"/>
  <c r="D311" i="1"/>
  <c r="J311" i="1"/>
  <c r="I311" i="1" s="1"/>
  <c r="AG196" i="1"/>
  <c r="B196" i="1" s="1"/>
  <c r="C196" i="1" s="1"/>
  <c r="Q199" i="1"/>
  <c r="R198" i="1"/>
  <c r="V198" i="1" s="1"/>
  <c r="AC310" i="1"/>
  <c r="AE310" i="1" s="1"/>
  <c r="H310" i="1"/>
  <c r="G309" i="1"/>
  <c r="O309" i="1" s="1"/>
  <c r="M311" i="1"/>
  <c r="N311" i="1" s="1"/>
  <c r="P311" i="1"/>
  <c r="AB326" i="1"/>
  <c r="F310" i="1"/>
  <c r="A312" i="1"/>
  <c r="L312" i="1"/>
  <c r="E311" i="1"/>
  <c r="X311" i="1"/>
  <c r="B195" i="1"/>
  <c r="C195" i="1" s="1"/>
  <c r="W197" i="1"/>
  <c r="K309" i="1" l="1"/>
  <c r="AC311" i="1"/>
  <c r="AE311" i="1" s="1"/>
  <c r="H311" i="1"/>
  <c r="W198" i="1"/>
  <c r="R199" i="1"/>
  <c r="V199" i="1" s="1"/>
  <c r="Q200" i="1"/>
  <c r="Y311" i="1"/>
  <c r="J312" i="1"/>
  <c r="I312" i="1" s="1"/>
  <c r="Z311" i="1"/>
  <c r="AA311" i="1" s="1"/>
  <c r="AH311" i="1" s="1"/>
  <c r="D312" i="1"/>
  <c r="M312" i="1"/>
  <c r="N312" i="1" s="1"/>
  <c r="P312" i="1"/>
  <c r="AB327" i="1"/>
  <c r="G310" i="1"/>
  <c r="K310" i="1" s="1"/>
  <c r="F311" i="1"/>
  <c r="AG197" i="1"/>
  <c r="B197" i="1" s="1"/>
  <c r="C197" i="1" s="1"/>
  <c r="E312" i="1"/>
  <c r="X312" i="1"/>
  <c r="A313" i="1"/>
  <c r="L313" i="1"/>
  <c r="AC312" i="1" l="1"/>
  <c r="AE312" i="1" s="1"/>
  <c r="H312" i="1"/>
  <c r="AG198" i="1"/>
  <c r="X313" i="1"/>
  <c r="A314" i="1"/>
  <c r="L314" i="1"/>
  <c r="E313" i="1"/>
  <c r="O310" i="1"/>
  <c r="AB328" i="1"/>
  <c r="F312" i="1"/>
  <c r="M313" i="1"/>
  <c r="N313" i="1" s="1"/>
  <c r="P313" i="1"/>
  <c r="D313" i="1"/>
  <c r="J313" i="1"/>
  <c r="I313" i="1" s="1"/>
  <c r="Z312" i="1"/>
  <c r="AA312" i="1" s="1"/>
  <c r="AH312" i="1" s="1"/>
  <c r="Y312" i="1"/>
  <c r="Q201" i="1"/>
  <c r="R200" i="1"/>
  <c r="V200" i="1" s="1"/>
  <c r="G311" i="1"/>
  <c r="O311" i="1" s="1"/>
  <c r="W199" i="1"/>
  <c r="K311" i="1" l="1"/>
  <c r="AC313" i="1"/>
  <c r="AE313" i="1" s="1"/>
  <c r="H313" i="1"/>
  <c r="L315" i="1"/>
  <c r="X314" i="1"/>
  <c r="A315" i="1"/>
  <c r="E314" i="1"/>
  <c r="F313" i="1"/>
  <c r="Z313" i="1"/>
  <c r="AA313" i="1" s="1"/>
  <c r="AH313" i="1" s="1"/>
  <c r="Y313" i="1"/>
  <c r="J314" i="1"/>
  <c r="I314" i="1" s="1"/>
  <c r="D314" i="1"/>
  <c r="G312" i="1"/>
  <c r="K312" i="1" s="1"/>
  <c r="Q202" i="1"/>
  <c r="R201" i="1"/>
  <c r="V201" i="1" s="1"/>
  <c r="AB329" i="1"/>
  <c r="AG199" i="1"/>
  <c r="B199" i="1" s="1"/>
  <c r="C199" i="1" s="1"/>
  <c r="W200" i="1"/>
  <c r="M314" i="1"/>
  <c r="N314" i="1" s="1"/>
  <c r="P314" i="1"/>
  <c r="B198" i="1"/>
  <c r="C198" i="1" s="1"/>
  <c r="O312" i="1" l="1"/>
  <c r="J315" i="1"/>
  <c r="I315" i="1" s="1"/>
  <c r="Y314" i="1"/>
  <c r="Z314" i="1"/>
  <c r="AA314" i="1" s="1"/>
  <c r="AH314" i="1" s="1"/>
  <c r="D315" i="1"/>
  <c r="W201" i="1"/>
  <c r="M315" i="1"/>
  <c r="N315" i="1" s="1"/>
  <c r="P315" i="1"/>
  <c r="AC314" i="1"/>
  <c r="AE314" i="1" s="1"/>
  <c r="H314" i="1"/>
  <c r="Q203" i="1"/>
  <c r="R202" i="1"/>
  <c r="V202" i="1" s="1"/>
  <c r="G313" i="1"/>
  <c r="O313" i="1" s="1"/>
  <c r="AG200" i="1"/>
  <c r="B200" i="1" s="1"/>
  <c r="C200" i="1" s="1"/>
  <c r="AB330" i="1"/>
  <c r="F314" i="1"/>
  <c r="A316" i="1"/>
  <c r="E315" i="1"/>
  <c r="L316" i="1"/>
  <c r="X315" i="1"/>
  <c r="K313" i="1" l="1"/>
  <c r="R203" i="1"/>
  <c r="V203" i="1" s="1"/>
  <c r="Q204" i="1"/>
  <c r="AC315" i="1"/>
  <c r="AE315" i="1" s="1"/>
  <c r="H315" i="1"/>
  <c r="F315" i="1"/>
  <c r="Z315" i="1"/>
  <c r="AA315" i="1" s="1"/>
  <c r="AH315" i="1" s="1"/>
  <c r="D316" i="1"/>
  <c r="J316" i="1"/>
  <c r="I316" i="1" s="1"/>
  <c r="Y315" i="1"/>
  <c r="G314" i="1"/>
  <c r="K314" i="1" s="1"/>
  <c r="AG201" i="1"/>
  <c r="B201" i="1" s="1"/>
  <c r="C201" i="1" s="1"/>
  <c r="A317" i="1"/>
  <c r="E316" i="1"/>
  <c r="L317" i="1"/>
  <c r="X316" i="1"/>
  <c r="M316" i="1"/>
  <c r="N316" i="1" s="1"/>
  <c r="P316" i="1"/>
  <c r="AB331" i="1"/>
  <c r="W202" i="1"/>
  <c r="O314" i="1" l="1"/>
  <c r="AC316" i="1"/>
  <c r="AE316" i="1" s="1"/>
  <c r="H316" i="1"/>
  <c r="A318" i="1"/>
  <c r="E317" i="1"/>
  <c r="L318" i="1"/>
  <c r="X317" i="1"/>
  <c r="R204" i="1"/>
  <c r="V204" i="1" s="1"/>
  <c r="Q205" i="1"/>
  <c r="AB332" i="1"/>
  <c r="Y316" i="1"/>
  <c r="J317" i="1"/>
  <c r="I317" i="1" s="1"/>
  <c r="Z316" i="1"/>
  <c r="AA316" i="1" s="1"/>
  <c r="AH316" i="1" s="1"/>
  <c r="D317" i="1"/>
  <c r="G315" i="1"/>
  <c r="O315" i="1" s="1"/>
  <c r="W203" i="1"/>
  <c r="AG202" i="1"/>
  <c r="B202" i="1" s="1"/>
  <c r="C202" i="1" s="1"/>
  <c r="M317" i="1"/>
  <c r="N317" i="1" s="1"/>
  <c r="P317" i="1"/>
  <c r="F316" i="1"/>
  <c r="K315" i="1" l="1"/>
  <c r="F317" i="1"/>
  <c r="AB333" i="1"/>
  <c r="A319" i="1"/>
  <c r="E318" i="1"/>
  <c r="L319" i="1"/>
  <c r="X318" i="1"/>
  <c r="AG203" i="1"/>
  <c r="B203" i="1" s="1"/>
  <c r="C203" i="1" s="1"/>
  <c r="Z317" i="1"/>
  <c r="AA317" i="1" s="1"/>
  <c r="AH317" i="1" s="1"/>
  <c r="D318" i="1"/>
  <c r="J318" i="1"/>
  <c r="I318" i="1" s="1"/>
  <c r="Y317" i="1"/>
  <c r="G316" i="1"/>
  <c r="O316" i="1" s="1"/>
  <c r="AC317" i="1"/>
  <c r="AE317" i="1" s="1"/>
  <c r="H317" i="1"/>
  <c r="R205" i="1"/>
  <c r="V205" i="1" s="1"/>
  <c r="Q206" i="1"/>
  <c r="M318" i="1"/>
  <c r="N318" i="1" s="1"/>
  <c r="P318" i="1"/>
  <c r="W204" i="1"/>
  <c r="K316" i="1" l="1"/>
  <c r="AC318" i="1"/>
  <c r="AE318" i="1" s="1"/>
  <c r="H318" i="1"/>
  <c r="Y318" i="1"/>
  <c r="J319" i="1"/>
  <c r="I319" i="1" s="1"/>
  <c r="D319" i="1"/>
  <c r="Z318" i="1"/>
  <c r="AA318" i="1" s="1"/>
  <c r="AH318" i="1" s="1"/>
  <c r="AB334" i="1"/>
  <c r="R206" i="1"/>
  <c r="V206" i="1" s="1"/>
  <c r="Q207" i="1"/>
  <c r="M319" i="1"/>
  <c r="N319" i="1" s="1"/>
  <c r="P319" i="1"/>
  <c r="W205" i="1"/>
  <c r="AG204" i="1"/>
  <c r="B204" i="1" s="1"/>
  <c r="C204" i="1" s="1"/>
  <c r="G317" i="1"/>
  <c r="K317" i="1" s="1"/>
  <c r="F318" i="1"/>
  <c r="L320" i="1"/>
  <c r="X319" i="1"/>
  <c r="A320" i="1"/>
  <c r="E319" i="1"/>
  <c r="AG205" i="1" l="1"/>
  <c r="L321" i="1"/>
  <c r="X320" i="1"/>
  <c r="A321" i="1"/>
  <c r="E320" i="1"/>
  <c r="R207" i="1"/>
  <c r="V207" i="1" s="1"/>
  <c r="Q208" i="1"/>
  <c r="Z319" i="1"/>
  <c r="AA319" i="1" s="1"/>
  <c r="AH319" i="1" s="1"/>
  <c r="J320" i="1"/>
  <c r="I320" i="1" s="1"/>
  <c r="Y319" i="1"/>
  <c r="D320" i="1"/>
  <c r="O317" i="1"/>
  <c r="W206" i="1"/>
  <c r="G318" i="1"/>
  <c r="O318" i="1" s="1"/>
  <c r="M320" i="1"/>
  <c r="N320" i="1" s="1"/>
  <c r="P320" i="1"/>
  <c r="AB335" i="1"/>
  <c r="F319" i="1"/>
  <c r="AC319" i="1"/>
  <c r="AE319" i="1" s="1"/>
  <c r="H319" i="1"/>
  <c r="F320" i="1" l="1"/>
  <c r="K318" i="1"/>
  <c r="AC320" i="1"/>
  <c r="AE320" i="1" s="1"/>
  <c r="H320" i="1"/>
  <c r="AG206" i="1"/>
  <c r="B206" i="1" s="1"/>
  <c r="C206" i="1" s="1"/>
  <c r="E321" i="1"/>
  <c r="L322" i="1"/>
  <c r="X321" i="1"/>
  <c r="A322" i="1"/>
  <c r="Q209" i="1"/>
  <c r="R208" i="1"/>
  <c r="V208" i="1" s="1"/>
  <c r="Y320" i="1"/>
  <c r="J321" i="1"/>
  <c r="I321" i="1" s="1"/>
  <c r="D321" i="1"/>
  <c r="Z320" i="1"/>
  <c r="AA320" i="1" s="1"/>
  <c r="AH320" i="1" s="1"/>
  <c r="G319" i="1"/>
  <c r="O319" i="1" s="1"/>
  <c r="AB336" i="1"/>
  <c r="W207" i="1"/>
  <c r="M321" i="1"/>
  <c r="N321" i="1" s="1"/>
  <c r="P321" i="1"/>
  <c r="B205" i="1"/>
  <c r="C205" i="1" s="1"/>
  <c r="AG207" i="1" l="1"/>
  <c r="AB337" i="1"/>
  <c r="E322" i="1"/>
  <c r="L323" i="1"/>
  <c r="X322" i="1"/>
  <c r="A323" i="1"/>
  <c r="K319" i="1"/>
  <c r="W208" i="1"/>
  <c r="Y321" i="1"/>
  <c r="J322" i="1"/>
  <c r="I322" i="1" s="1"/>
  <c r="Z321" i="1"/>
  <c r="AA321" i="1" s="1"/>
  <c r="AH321" i="1" s="1"/>
  <c r="D322" i="1"/>
  <c r="F321" i="1"/>
  <c r="Q210" i="1"/>
  <c r="R209" i="1"/>
  <c r="V209" i="1" s="1"/>
  <c r="M322" i="1"/>
  <c r="N322" i="1" s="1"/>
  <c r="P322" i="1"/>
  <c r="G320" i="1"/>
  <c r="K320" i="1" s="1"/>
  <c r="AC321" i="1"/>
  <c r="AE321" i="1" s="1"/>
  <c r="H321" i="1"/>
  <c r="O320" i="1" l="1"/>
  <c r="G321" i="1"/>
  <c r="K321" i="1" s="1"/>
  <c r="R210" i="1"/>
  <c r="V210" i="1" s="1"/>
  <c r="Q211" i="1"/>
  <c r="AG208" i="1"/>
  <c r="B208" i="1" s="1"/>
  <c r="C208" i="1" s="1"/>
  <c r="Y322" i="1"/>
  <c r="D323" i="1"/>
  <c r="Z322" i="1"/>
  <c r="AA322" i="1" s="1"/>
  <c r="AH322" i="1" s="1"/>
  <c r="J323" i="1"/>
  <c r="I323" i="1" s="1"/>
  <c r="M323" i="1"/>
  <c r="N323" i="1" s="1"/>
  <c r="P323" i="1"/>
  <c r="B207" i="1"/>
  <c r="C207" i="1" s="1"/>
  <c r="AC322" i="1"/>
  <c r="AE322" i="1" s="1"/>
  <c r="H322" i="1"/>
  <c r="W209" i="1"/>
  <c r="F322" i="1"/>
  <c r="L324" i="1"/>
  <c r="X323" i="1"/>
  <c r="A324" i="1"/>
  <c r="E323" i="1"/>
  <c r="AB338" i="1"/>
  <c r="O321" i="1" l="1"/>
  <c r="Y323" i="1"/>
  <c r="D324" i="1"/>
  <c r="Z323" i="1"/>
  <c r="AA323" i="1" s="1"/>
  <c r="AH323" i="1" s="1"/>
  <c r="J324" i="1"/>
  <c r="I324" i="1" s="1"/>
  <c r="G322" i="1"/>
  <c r="K322" i="1" s="1"/>
  <c r="AG209" i="1"/>
  <c r="E324" i="1"/>
  <c r="L325" i="1"/>
  <c r="X324" i="1"/>
  <c r="A325" i="1"/>
  <c r="AC323" i="1"/>
  <c r="AE323" i="1" s="1"/>
  <c r="H323" i="1"/>
  <c r="F323" i="1"/>
  <c r="Q212" i="1"/>
  <c r="R211" i="1"/>
  <c r="V211" i="1" s="1"/>
  <c r="AB339" i="1"/>
  <c r="M324" i="1"/>
  <c r="N324" i="1" s="1"/>
  <c r="P324" i="1"/>
  <c r="W210" i="1"/>
  <c r="AB340" i="1" l="1"/>
  <c r="G323" i="1"/>
  <c r="K323" i="1" s="1"/>
  <c r="Y324" i="1"/>
  <c r="Z324" i="1"/>
  <c r="AA324" i="1" s="1"/>
  <c r="AH324" i="1" s="1"/>
  <c r="J325" i="1"/>
  <c r="I325" i="1" s="1"/>
  <c r="D325" i="1"/>
  <c r="O322" i="1"/>
  <c r="W211" i="1"/>
  <c r="M325" i="1"/>
  <c r="N325" i="1" s="1"/>
  <c r="P325" i="1"/>
  <c r="F324" i="1"/>
  <c r="AC324" i="1"/>
  <c r="AE324" i="1" s="1"/>
  <c r="H324" i="1"/>
  <c r="AG210" i="1"/>
  <c r="B210" i="1" s="1"/>
  <c r="C210" i="1" s="1"/>
  <c r="R212" i="1"/>
  <c r="V212" i="1" s="1"/>
  <c r="Q213" i="1"/>
  <c r="E325" i="1"/>
  <c r="L326" i="1"/>
  <c r="X325" i="1"/>
  <c r="A326" i="1"/>
  <c r="B209" i="1"/>
  <c r="C209" i="1" s="1"/>
  <c r="A327" i="1" l="1"/>
  <c r="E326" i="1"/>
  <c r="L327" i="1"/>
  <c r="X326" i="1"/>
  <c r="Q214" i="1"/>
  <c r="R213" i="1"/>
  <c r="Y325" i="1"/>
  <c r="D326" i="1"/>
  <c r="J326" i="1"/>
  <c r="I326" i="1" s="1"/>
  <c r="Z325" i="1"/>
  <c r="AA325" i="1" s="1"/>
  <c r="AH325" i="1" s="1"/>
  <c r="W212" i="1"/>
  <c r="AG211" i="1"/>
  <c r="G324" i="1"/>
  <c r="K324" i="1" s="1"/>
  <c r="M326" i="1"/>
  <c r="N326" i="1" s="1"/>
  <c r="P326" i="1"/>
  <c r="F325" i="1"/>
  <c r="AB341" i="1"/>
  <c r="O323" i="1"/>
  <c r="AC325" i="1"/>
  <c r="AE325" i="1" s="1"/>
  <c r="H325" i="1"/>
  <c r="O324" i="1" l="1"/>
  <c r="V213" i="1"/>
  <c r="S213" i="1"/>
  <c r="AG212" i="1"/>
  <c r="B212" i="1" s="1"/>
  <c r="C212" i="1" s="1"/>
  <c r="F326" i="1"/>
  <c r="Q215" i="1"/>
  <c r="R214" i="1"/>
  <c r="V214" i="1" s="1"/>
  <c r="X327" i="1"/>
  <c r="A328" i="1"/>
  <c r="E327" i="1"/>
  <c r="L328" i="1"/>
  <c r="AB342" i="1"/>
  <c r="G325" i="1"/>
  <c r="O325" i="1" s="1"/>
  <c r="Y326" i="1"/>
  <c r="D327" i="1"/>
  <c r="Z326" i="1"/>
  <c r="AA326" i="1" s="1"/>
  <c r="AH326" i="1" s="1"/>
  <c r="J327" i="1"/>
  <c r="I327" i="1" s="1"/>
  <c r="AC326" i="1"/>
  <c r="AE326" i="1" s="1"/>
  <c r="H326" i="1"/>
  <c r="B211" i="1"/>
  <c r="C211" i="1" s="1"/>
  <c r="M327" i="1"/>
  <c r="N327" i="1" s="1"/>
  <c r="P327" i="1"/>
  <c r="F327" i="1" l="1"/>
  <c r="Q216" i="1"/>
  <c r="R215" i="1"/>
  <c r="V215" i="1" s="1"/>
  <c r="AC327" i="1"/>
  <c r="AE327" i="1" s="1"/>
  <c r="H327" i="1"/>
  <c r="K325" i="1"/>
  <c r="A329" i="1"/>
  <c r="E328" i="1"/>
  <c r="L329" i="1"/>
  <c r="X328" i="1"/>
  <c r="S214" i="1"/>
  <c r="T213" i="1"/>
  <c r="U213" i="1"/>
  <c r="W213" i="1" s="1"/>
  <c r="G326" i="1"/>
  <c r="K326" i="1" s="1"/>
  <c r="AB343" i="1"/>
  <c r="Y327" i="1"/>
  <c r="D328" i="1"/>
  <c r="Z327" i="1"/>
  <c r="AA327" i="1" s="1"/>
  <c r="AH327" i="1" s="1"/>
  <c r="J328" i="1"/>
  <c r="I328" i="1" s="1"/>
  <c r="M328" i="1"/>
  <c r="N328" i="1" s="1"/>
  <c r="P328" i="1"/>
  <c r="O326" i="1" l="1"/>
  <c r="AA213" i="1"/>
  <c r="AF213" i="1"/>
  <c r="G327" i="1"/>
  <c r="O327" i="1" s="1"/>
  <c r="AC328" i="1"/>
  <c r="AE328" i="1" s="1"/>
  <c r="H328" i="1"/>
  <c r="T214" i="1"/>
  <c r="AF214" i="1" s="1"/>
  <c r="U214" i="1"/>
  <c r="W214" i="1" s="1"/>
  <c r="S215" i="1"/>
  <c r="X329" i="1"/>
  <c r="A330" i="1"/>
  <c r="E329" i="1"/>
  <c r="L330" i="1"/>
  <c r="Z328" i="1"/>
  <c r="AA328" i="1" s="1"/>
  <c r="AH328" i="1" s="1"/>
  <c r="J329" i="1"/>
  <c r="I329" i="1" s="1"/>
  <c r="Y328" i="1"/>
  <c r="D329" i="1"/>
  <c r="AB344" i="1"/>
  <c r="F328" i="1"/>
  <c r="AG213" i="1"/>
  <c r="B213" i="1" s="1"/>
  <c r="C213" i="1" s="1"/>
  <c r="M329" i="1"/>
  <c r="N329" i="1" s="1"/>
  <c r="P329" i="1"/>
  <c r="Q217" i="1"/>
  <c r="R216" i="1"/>
  <c r="V216" i="1" s="1"/>
  <c r="K327" i="1" l="1"/>
  <c r="M330" i="1"/>
  <c r="N330" i="1" s="1"/>
  <c r="P330" i="1"/>
  <c r="T215" i="1"/>
  <c r="AF215" i="1" s="1"/>
  <c r="U215" i="1"/>
  <c r="W215" i="1" s="1"/>
  <c r="S216" i="1"/>
  <c r="G328" i="1"/>
  <c r="K328" i="1" s="1"/>
  <c r="AG214" i="1"/>
  <c r="B214" i="1" s="1"/>
  <c r="C214" i="1" s="1"/>
  <c r="R217" i="1"/>
  <c r="V217" i="1" s="1"/>
  <c r="Q218" i="1"/>
  <c r="A331" i="1"/>
  <c r="E330" i="1"/>
  <c r="L331" i="1"/>
  <c r="X330" i="1"/>
  <c r="AH213" i="1"/>
  <c r="AC329" i="1"/>
  <c r="AE329" i="1" s="1"/>
  <c r="H329" i="1"/>
  <c r="AB345" i="1"/>
  <c r="F329" i="1"/>
  <c r="Z329" i="1"/>
  <c r="AA329" i="1" s="1"/>
  <c r="AH329" i="1" s="1"/>
  <c r="D330" i="1"/>
  <c r="J330" i="1"/>
  <c r="I330" i="1" s="1"/>
  <c r="Y329" i="1"/>
  <c r="F330" i="1" l="1"/>
  <c r="R218" i="1"/>
  <c r="V218" i="1" s="1"/>
  <c r="Q219" i="1"/>
  <c r="G329" i="1"/>
  <c r="K329" i="1" s="1"/>
  <c r="L332" i="1"/>
  <c r="X331" i="1"/>
  <c r="A332" i="1"/>
  <c r="E331" i="1"/>
  <c r="Z330" i="1"/>
  <c r="AA330" i="1" s="1"/>
  <c r="AH330" i="1" s="1"/>
  <c r="J331" i="1"/>
  <c r="I331" i="1" s="1"/>
  <c r="Y330" i="1"/>
  <c r="D331" i="1"/>
  <c r="AC330" i="1"/>
  <c r="AE330" i="1" s="1"/>
  <c r="H330" i="1"/>
  <c r="T216" i="1"/>
  <c r="AF216" i="1" s="1"/>
  <c r="S217" i="1"/>
  <c r="U216" i="1"/>
  <c r="W216" i="1" s="1"/>
  <c r="AB346" i="1"/>
  <c r="M331" i="1"/>
  <c r="N331" i="1" s="1"/>
  <c r="P331" i="1"/>
  <c r="O328" i="1"/>
  <c r="AG215" i="1"/>
  <c r="B215" i="1" s="1"/>
  <c r="C215" i="1" s="1"/>
  <c r="O329" i="1" l="1"/>
  <c r="Q220" i="1"/>
  <c r="R219" i="1"/>
  <c r="V219" i="1" s="1"/>
  <c r="AB347" i="1"/>
  <c r="G330" i="1"/>
  <c r="O330" i="1" s="1"/>
  <c r="L333" i="1"/>
  <c r="X332" i="1"/>
  <c r="A333" i="1"/>
  <c r="E332" i="1"/>
  <c r="AC331" i="1"/>
  <c r="AE331" i="1" s="1"/>
  <c r="H331" i="1"/>
  <c r="AG216" i="1"/>
  <c r="B216" i="1" s="1"/>
  <c r="C216" i="1" s="1"/>
  <c r="Z331" i="1"/>
  <c r="AA331" i="1" s="1"/>
  <c r="AH331" i="1" s="1"/>
  <c r="Y331" i="1"/>
  <c r="J332" i="1"/>
  <c r="I332" i="1" s="1"/>
  <c r="D332" i="1"/>
  <c r="T217" i="1"/>
  <c r="AF217" i="1" s="1"/>
  <c r="U217" i="1"/>
  <c r="W217" i="1" s="1"/>
  <c r="S218" i="1"/>
  <c r="F331" i="1"/>
  <c r="M332" i="1"/>
  <c r="N332" i="1" s="1"/>
  <c r="P332" i="1"/>
  <c r="F332" i="1" l="1"/>
  <c r="K330" i="1"/>
  <c r="S219" i="1"/>
  <c r="U218" i="1"/>
  <c r="W218" i="1" s="1"/>
  <c r="T218" i="1"/>
  <c r="AF218" i="1" s="1"/>
  <c r="X333" i="1"/>
  <c r="A334" i="1"/>
  <c r="E333" i="1"/>
  <c r="L334" i="1"/>
  <c r="AG217" i="1"/>
  <c r="B217" i="1" s="1"/>
  <c r="C217" i="1" s="1"/>
  <c r="J333" i="1"/>
  <c r="I333" i="1" s="1"/>
  <c r="Y332" i="1"/>
  <c r="Z332" i="1"/>
  <c r="AA332" i="1" s="1"/>
  <c r="AH332" i="1" s="1"/>
  <c r="D333" i="1"/>
  <c r="Q221" i="1"/>
  <c r="R220" i="1"/>
  <c r="V220" i="1" s="1"/>
  <c r="AC332" i="1"/>
  <c r="AE332" i="1" s="1"/>
  <c r="H332" i="1"/>
  <c r="M333" i="1"/>
  <c r="N333" i="1" s="1"/>
  <c r="P333" i="1"/>
  <c r="G331" i="1"/>
  <c r="O331" i="1" s="1"/>
  <c r="AB348" i="1"/>
  <c r="K331" i="1" l="1"/>
  <c r="AC333" i="1"/>
  <c r="AE333" i="1" s="1"/>
  <c r="H333" i="1"/>
  <c r="Z333" i="1"/>
  <c r="AA333" i="1" s="1"/>
  <c r="AH333" i="1" s="1"/>
  <c r="Y333" i="1"/>
  <c r="D334" i="1"/>
  <c r="J334" i="1"/>
  <c r="I334" i="1" s="1"/>
  <c r="M334" i="1"/>
  <c r="N334" i="1" s="1"/>
  <c r="P334" i="1"/>
  <c r="R221" i="1"/>
  <c r="V221" i="1" s="1"/>
  <c r="Q222" i="1"/>
  <c r="AG218" i="1"/>
  <c r="B218" i="1" s="1"/>
  <c r="C218" i="1" s="1"/>
  <c r="AB349" i="1"/>
  <c r="G332" i="1"/>
  <c r="O332" i="1" s="1"/>
  <c r="F333" i="1"/>
  <c r="X334" i="1"/>
  <c r="A335" i="1"/>
  <c r="E334" i="1"/>
  <c r="L335" i="1"/>
  <c r="U219" i="1"/>
  <c r="W219" i="1" s="1"/>
  <c r="S220" i="1"/>
  <c r="T219" i="1"/>
  <c r="AF219" i="1" s="1"/>
  <c r="K332" i="1" l="1"/>
  <c r="Q223" i="1"/>
  <c r="R222" i="1"/>
  <c r="V222" i="1" s="1"/>
  <c r="AC334" i="1"/>
  <c r="AE334" i="1" s="1"/>
  <c r="H334" i="1"/>
  <c r="Y334" i="1"/>
  <c r="D335" i="1"/>
  <c r="J335" i="1"/>
  <c r="I335" i="1" s="1"/>
  <c r="Z334" i="1"/>
  <c r="AA334" i="1" s="1"/>
  <c r="AH334" i="1" s="1"/>
  <c r="F334" i="1"/>
  <c r="G333" i="1"/>
  <c r="K333" i="1" s="1"/>
  <c r="U220" i="1"/>
  <c r="W220" i="1" s="1"/>
  <c r="T220" i="1"/>
  <c r="AF220" i="1" s="1"/>
  <c r="S221" i="1"/>
  <c r="E335" i="1"/>
  <c r="L336" i="1"/>
  <c r="X335" i="1"/>
  <c r="A336" i="1"/>
  <c r="AG219" i="1"/>
  <c r="B219" i="1" s="1"/>
  <c r="C219" i="1" s="1"/>
  <c r="M335" i="1"/>
  <c r="N335" i="1" s="1"/>
  <c r="P335" i="1"/>
  <c r="AB350" i="1"/>
  <c r="AB351" i="1" l="1"/>
  <c r="Y335" i="1"/>
  <c r="D336" i="1"/>
  <c r="J336" i="1"/>
  <c r="I336" i="1" s="1"/>
  <c r="Z335" i="1"/>
  <c r="G334" i="1"/>
  <c r="K334" i="1" s="1"/>
  <c r="R223" i="1"/>
  <c r="V223" i="1" s="1"/>
  <c r="Q224" i="1"/>
  <c r="M336" i="1"/>
  <c r="N336" i="1" s="1"/>
  <c r="AG220" i="1"/>
  <c r="B220" i="1" s="1"/>
  <c r="C220" i="1" s="1"/>
  <c r="F335" i="1"/>
  <c r="O333" i="1"/>
  <c r="AC335" i="1"/>
  <c r="AE335" i="1" s="1"/>
  <c r="H335" i="1"/>
  <c r="E336" i="1"/>
  <c r="L337" i="1"/>
  <c r="X336" i="1"/>
  <c r="A337" i="1"/>
  <c r="S222" i="1"/>
  <c r="U221" i="1"/>
  <c r="W221" i="1" s="1"/>
  <c r="T221" i="1"/>
  <c r="AF221" i="1" s="1"/>
  <c r="O334" i="1" l="1"/>
  <c r="AG221" i="1"/>
  <c r="B221" i="1" s="1"/>
  <c r="C221" i="1" s="1"/>
  <c r="M337" i="1"/>
  <c r="N337" i="1" s="1"/>
  <c r="U222" i="1"/>
  <c r="W222" i="1" s="1"/>
  <c r="T222" i="1"/>
  <c r="AF222" i="1" s="1"/>
  <c r="S223" i="1"/>
  <c r="Q225" i="1"/>
  <c r="R224" i="1"/>
  <c r="V224" i="1" s="1"/>
  <c r="Y336" i="1"/>
  <c r="D337" i="1"/>
  <c r="J337" i="1"/>
  <c r="I337" i="1" s="1"/>
  <c r="Z336" i="1"/>
  <c r="AA336" i="1" s="1"/>
  <c r="AH336" i="1" s="1"/>
  <c r="X337" i="1"/>
  <c r="A338" i="1"/>
  <c r="E337" i="1"/>
  <c r="L338" i="1"/>
  <c r="G335" i="1"/>
  <c r="O335" i="1" s="1"/>
  <c r="P336" i="1" s="1"/>
  <c r="P337" i="1" s="1"/>
  <c r="F336" i="1"/>
  <c r="AB352" i="1"/>
  <c r="H336" i="1"/>
  <c r="AC336" i="1"/>
  <c r="AE336" i="1" s="1"/>
  <c r="K335" i="1" l="1"/>
  <c r="R225" i="1"/>
  <c r="V225" i="1" s="1"/>
  <c r="Q226" i="1"/>
  <c r="Z337" i="1"/>
  <c r="AA337" i="1" s="1"/>
  <c r="AH337" i="1" s="1"/>
  <c r="D338" i="1"/>
  <c r="J338" i="1"/>
  <c r="I338" i="1" s="1"/>
  <c r="Y337" i="1"/>
  <c r="F337" i="1"/>
  <c r="G336" i="1"/>
  <c r="O336" i="1" s="1"/>
  <c r="M338" i="1"/>
  <c r="N338" i="1" s="1"/>
  <c r="P338" i="1"/>
  <c r="S224" i="1"/>
  <c r="U223" i="1"/>
  <c r="W223" i="1" s="1"/>
  <c r="T223" i="1"/>
  <c r="AF223" i="1" s="1"/>
  <c r="AB353" i="1"/>
  <c r="E338" i="1"/>
  <c r="L339" i="1"/>
  <c r="X338" i="1"/>
  <c r="A339" i="1"/>
  <c r="AG222" i="1"/>
  <c r="AC337" i="1"/>
  <c r="AE337" i="1" s="1"/>
  <c r="H337" i="1"/>
  <c r="M339" i="1" l="1"/>
  <c r="N339" i="1" s="1"/>
  <c r="P339" i="1"/>
  <c r="G337" i="1"/>
  <c r="O337" i="1" s="1"/>
  <c r="E339" i="1"/>
  <c r="L340" i="1"/>
  <c r="X339" i="1"/>
  <c r="A340" i="1"/>
  <c r="U224" i="1"/>
  <c r="W224" i="1" s="1"/>
  <c r="S225" i="1"/>
  <c r="T224" i="1"/>
  <c r="AF224" i="1" s="1"/>
  <c r="K336" i="1"/>
  <c r="Q227" i="1"/>
  <c r="R226" i="1"/>
  <c r="V226" i="1" s="1"/>
  <c r="Y338" i="1"/>
  <c r="Z338" i="1"/>
  <c r="AA338" i="1" s="1"/>
  <c r="AH338" i="1" s="1"/>
  <c r="D339" i="1"/>
  <c r="J339" i="1"/>
  <c r="I339" i="1" s="1"/>
  <c r="AB354" i="1"/>
  <c r="AC338" i="1"/>
  <c r="AE338" i="1" s="1"/>
  <c r="H338" i="1"/>
  <c r="F338" i="1"/>
  <c r="B222" i="1"/>
  <c r="C222" i="1" s="1"/>
  <c r="AG223" i="1"/>
  <c r="B223" i="1" s="1"/>
  <c r="C223" i="1" s="1"/>
  <c r="F339" i="1" l="1"/>
  <c r="K337" i="1"/>
  <c r="R227" i="1"/>
  <c r="V227" i="1" s="1"/>
  <c r="Q228" i="1"/>
  <c r="AG224" i="1"/>
  <c r="M340" i="1"/>
  <c r="N340" i="1" s="1"/>
  <c r="P340" i="1"/>
  <c r="G338" i="1"/>
  <c r="K338" i="1" s="1"/>
  <c r="AB355" i="1"/>
  <c r="X340" i="1"/>
  <c r="A341" i="1"/>
  <c r="E340" i="1"/>
  <c r="L341" i="1"/>
  <c r="S226" i="1"/>
  <c r="U225" i="1"/>
  <c r="W225" i="1" s="1"/>
  <c r="T225" i="1"/>
  <c r="AF225" i="1" s="1"/>
  <c r="Y339" i="1"/>
  <c r="Z339" i="1"/>
  <c r="AA339" i="1" s="1"/>
  <c r="AH339" i="1" s="1"/>
  <c r="D340" i="1"/>
  <c r="J340" i="1"/>
  <c r="I340" i="1" s="1"/>
  <c r="AC339" i="1"/>
  <c r="AE339" i="1" s="1"/>
  <c r="H339" i="1"/>
  <c r="F340" i="1" l="1"/>
  <c r="O338" i="1"/>
  <c r="M341" i="1"/>
  <c r="N341" i="1" s="1"/>
  <c r="P341" i="1"/>
  <c r="AG225" i="1"/>
  <c r="L342" i="1"/>
  <c r="X341" i="1"/>
  <c r="A342" i="1"/>
  <c r="E341" i="1"/>
  <c r="AB356" i="1"/>
  <c r="T226" i="1"/>
  <c r="AF226" i="1" s="1"/>
  <c r="S227" i="1"/>
  <c r="U226" i="1"/>
  <c r="W226" i="1" s="1"/>
  <c r="D341" i="1"/>
  <c r="Z340" i="1"/>
  <c r="AA340" i="1" s="1"/>
  <c r="AH340" i="1" s="1"/>
  <c r="J341" i="1"/>
  <c r="I341" i="1" s="1"/>
  <c r="Y340" i="1"/>
  <c r="R228" i="1"/>
  <c r="V228" i="1" s="1"/>
  <c r="Q229" i="1"/>
  <c r="AC340" i="1"/>
  <c r="AE340" i="1" s="1"/>
  <c r="H340" i="1"/>
  <c r="G339" i="1"/>
  <c r="O339" i="1" s="1"/>
  <c r="B224" i="1"/>
  <c r="C224" i="1" s="1"/>
  <c r="K339" i="1" l="1"/>
  <c r="F341" i="1"/>
  <c r="AG226" i="1"/>
  <c r="L343" i="1"/>
  <c r="X342" i="1"/>
  <c r="A343" i="1"/>
  <c r="E342" i="1"/>
  <c r="R229" i="1"/>
  <c r="V229" i="1" s="1"/>
  <c r="Q230" i="1"/>
  <c r="T227" i="1"/>
  <c r="AF227" i="1" s="1"/>
  <c r="U227" i="1"/>
  <c r="W227" i="1" s="1"/>
  <c r="S228" i="1"/>
  <c r="AB357" i="1"/>
  <c r="Z341" i="1"/>
  <c r="AA341" i="1" s="1"/>
  <c r="AH341" i="1" s="1"/>
  <c r="D342" i="1"/>
  <c r="J342" i="1"/>
  <c r="I342" i="1" s="1"/>
  <c r="Y341" i="1"/>
  <c r="M342" i="1"/>
  <c r="N342" i="1" s="1"/>
  <c r="P342" i="1"/>
  <c r="AC341" i="1"/>
  <c r="AE341" i="1" s="1"/>
  <c r="H341" i="1"/>
  <c r="G340" i="1"/>
  <c r="O340" i="1" s="1"/>
  <c r="B225" i="1"/>
  <c r="C225" i="1" s="1"/>
  <c r="F342" i="1" l="1"/>
  <c r="AB358" i="1"/>
  <c r="R230" i="1"/>
  <c r="V230" i="1" s="1"/>
  <c r="Q231" i="1"/>
  <c r="M343" i="1"/>
  <c r="N343" i="1" s="1"/>
  <c r="P343" i="1"/>
  <c r="AC342" i="1"/>
  <c r="AE342" i="1" s="1"/>
  <c r="H342" i="1"/>
  <c r="U228" i="1"/>
  <c r="W228" i="1" s="1"/>
  <c r="S229" i="1"/>
  <c r="T228" i="1"/>
  <c r="AF228" i="1" s="1"/>
  <c r="K340" i="1"/>
  <c r="G341" i="1"/>
  <c r="K341" i="1" s="1"/>
  <c r="AG227" i="1"/>
  <c r="X343" i="1"/>
  <c r="A344" i="1"/>
  <c r="E343" i="1"/>
  <c r="L344" i="1"/>
  <c r="B226" i="1"/>
  <c r="C226" i="1" s="1"/>
  <c r="Z342" i="1"/>
  <c r="AA342" i="1" s="1"/>
  <c r="AH342" i="1" s="1"/>
  <c r="J343" i="1"/>
  <c r="I343" i="1" s="1"/>
  <c r="Y342" i="1"/>
  <c r="D343" i="1"/>
  <c r="O341" i="1" l="1"/>
  <c r="F343" i="1"/>
  <c r="L345" i="1"/>
  <c r="X344" i="1"/>
  <c r="A345" i="1"/>
  <c r="E344" i="1"/>
  <c r="U229" i="1"/>
  <c r="W229" i="1" s="1"/>
  <c r="T229" i="1"/>
  <c r="AF229" i="1" s="1"/>
  <c r="S230" i="1"/>
  <c r="AC343" i="1"/>
  <c r="AE343" i="1" s="1"/>
  <c r="H343" i="1"/>
  <c r="AB359" i="1"/>
  <c r="Y343" i="1"/>
  <c r="Z343" i="1"/>
  <c r="AA343" i="1" s="1"/>
  <c r="AH343" i="1" s="1"/>
  <c r="D344" i="1"/>
  <c r="J344" i="1"/>
  <c r="I344" i="1" s="1"/>
  <c r="AG228" i="1"/>
  <c r="M344" i="1"/>
  <c r="N344" i="1" s="1"/>
  <c r="P344" i="1"/>
  <c r="B227" i="1"/>
  <c r="C227" i="1" s="1"/>
  <c r="G342" i="1"/>
  <c r="K342" i="1" s="1"/>
  <c r="Q232" i="1"/>
  <c r="R231" i="1"/>
  <c r="V231" i="1" s="1"/>
  <c r="F344" i="1" l="1"/>
  <c r="O342" i="1"/>
  <c r="T230" i="1"/>
  <c r="AF230" i="1" s="1"/>
  <c r="S231" i="1"/>
  <c r="U230" i="1"/>
  <c r="W230" i="1" s="1"/>
  <c r="E345" i="1"/>
  <c r="X345" i="1"/>
  <c r="A346" i="1"/>
  <c r="L346" i="1"/>
  <c r="G343" i="1"/>
  <c r="K343" i="1" s="1"/>
  <c r="Y344" i="1"/>
  <c r="Z344" i="1"/>
  <c r="AA344" i="1" s="1"/>
  <c r="AH344" i="1" s="1"/>
  <c r="D345" i="1"/>
  <c r="J345" i="1"/>
  <c r="I345" i="1" s="1"/>
  <c r="AC344" i="1"/>
  <c r="AE344" i="1" s="1"/>
  <c r="H344" i="1"/>
  <c r="AG229" i="1"/>
  <c r="M345" i="1"/>
  <c r="N345" i="1" s="1"/>
  <c r="P345" i="1"/>
  <c r="Q233" i="1"/>
  <c r="R232" i="1"/>
  <c r="V232" i="1" s="1"/>
  <c r="B228" i="1"/>
  <c r="C228" i="1" s="1"/>
  <c r="AB360" i="1"/>
  <c r="O343" i="1" l="1"/>
  <c r="AB361" i="1"/>
  <c r="G344" i="1"/>
  <c r="O344" i="1" s="1"/>
  <c r="F345" i="1"/>
  <c r="A347" i="1"/>
  <c r="E346" i="1"/>
  <c r="L347" i="1"/>
  <c r="X346" i="1"/>
  <c r="S232" i="1"/>
  <c r="T231" i="1"/>
  <c r="AF231" i="1" s="1"/>
  <c r="U231" i="1"/>
  <c r="W231" i="1" s="1"/>
  <c r="AC345" i="1"/>
  <c r="AE345" i="1" s="1"/>
  <c r="H345" i="1"/>
  <c r="D346" i="1"/>
  <c r="Z345" i="1"/>
  <c r="AA345" i="1" s="1"/>
  <c r="AH345" i="1" s="1"/>
  <c r="Y345" i="1"/>
  <c r="J346" i="1"/>
  <c r="I346" i="1" s="1"/>
  <c r="R233" i="1"/>
  <c r="V233" i="1" s="1"/>
  <c r="Q234" i="1"/>
  <c r="B229" i="1"/>
  <c r="C229" i="1" s="1"/>
  <c r="M346" i="1"/>
  <c r="N346" i="1" s="1"/>
  <c r="P346" i="1"/>
  <c r="AG230" i="1"/>
  <c r="K344" i="1" l="1"/>
  <c r="F346" i="1"/>
  <c r="R234" i="1"/>
  <c r="V234" i="1" s="1"/>
  <c r="Q235" i="1"/>
  <c r="Z346" i="1"/>
  <c r="AA346" i="1" s="1"/>
  <c r="AH346" i="1" s="1"/>
  <c r="J347" i="1"/>
  <c r="I347" i="1" s="1"/>
  <c r="Y346" i="1"/>
  <c r="D347" i="1"/>
  <c r="AG231" i="1"/>
  <c r="B231" i="1" s="1"/>
  <c r="C231" i="1" s="1"/>
  <c r="M347" i="1"/>
  <c r="N347" i="1" s="1"/>
  <c r="P347" i="1"/>
  <c r="AB362" i="1"/>
  <c r="AC346" i="1"/>
  <c r="AE346" i="1" s="1"/>
  <c r="H346" i="1"/>
  <c r="B230" i="1"/>
  <c r="C230" i="1" s="1"/>
  <c r="G345" i="1"/>
  <c r="O345" i="1" s="1"/>
  <c r="T232" i="1"/>
  <c r="AF232" i="1" s="1"/>
  <c r="S233" i="1"/>
  <c r="U232" i="1"/>
  <c r="W232" i="1" s="1"/>
  <c r="A348" i="1"/>
  <c r="L348" i="1"/>
  <c r="E347" i="1"/>
  <c r="X347" i="1"/>
  <c r="K345" i="1" l="1"/>
  <c r="AC347" i="1"/>
  <c r="AE347" i="1" s="1"/>
  <c r="H347" i="1"/>
  <c r="Z347" i="1"/>
  <c r="AA347" i="1" s="1"/>
  <c r="AH347" i="1" s="1"/>
  <c r="J348" i="1"/>
  <c r="I348" i="1" s="1"/>
  <c r="D348" i="1"/>
  <c r="Y347" i="1"/>
  <c r="S234" i="1"/>
  <c r="T233" i="1"/>
  <c r="AF233" i="1" s="1"/>
  <c r="U233" i="1"/>
  <c r="W233" i="1" s="1"/>
  <c r="F347" i="1"/>
  <c r="R235" i="1"/>
  <c r="V235" i="1" s="1"/>
  <c r="Q236" i="1"/>
  <c r="AG232" i="1"/>
  <c r="M348" i="1"/>
  <c r="N348" i="1" s="1"/>
  <c r="P348" i="1"/>
  <c r="AB363" i="1"/>
  <c r="X348" i="1"/>
  <c r="A349" i="1"/>
  <c r="L349" i="1"/>
  <c r="E348" i="1"/>
  <c r="G346" i="1"/>
  <c r="O346" i="1" s="1"/>
  <c r="K346" i="1" l="1"/>
  <c r="M349" i="1"/>
  <c r="N349" i="1" s="1"/>
  <c r="P349" i="1"/>
  <c r="Q237" i="1"/>
  <c r="R236" i="1"/>
  <c r="V236" i="1" s="1"/>
  <c r="AG233" i="1"/>
  <c r="F348" i="1"/>
  <c r="G347" i="1"/>
  <c r="O347" i="1" s="1"/>
  <c r="A350" i="1"/>
  <c r="L350" i="1"/>
  <c r="E349" i="1"/>
  <c r="X349" i="1"/>
  <c r="AC348" i="1"/>
  <c r="AE348" i="1" s="1"/>
  <c r="H348" i="1"/>
  <c r="J349" i="1"/>
  <c r="I349" i="1" s="1"/>
  <c r="D349" i="1"/>
  <c r="Y348" i="1"/>
  <c r="Z348" i="1"/>
  <c r="AA348" i="1" s="1"/>
  <c r="AH348" i="1" s="1"/>
  <c r="AB364" i="1"/>
  <c r="B232" i="1"/>
  <c r="C232" i="1" s="1"/>
  <c r="S235" i="1"/>
  <c r="U234" i="1"/>
  <c r="W234" i="1" s="1"/>
  <c r="T234" i="1"/>
  <c r="AF234" i="1" s="1"/>
  <c r="K347" i="1" l="1"/>
  <c r="AC349" i="1"/>
  <c r="AE349" i="1" s="1"/>
  <c r="H349" i="1"/>
  <c r="AG234" i="1"/>
  <c r="F349" i="1"/>
  <c r="M350" i="1"/>
  <c r="N350" i="1" s="1"/>
  <c r="P350" i="1"/>
  <c r="AB365" i="1"/>
  <c r="T235" i="1"/>
  <c r="AF235" i="1" s="1"/>
  <c r="S236" i="1"/>
  <c r="U235" i="1"/>
  <c r="W235" i="1" s="1"/>
  <c r="L351" i="1"/>
  <c r="E350" i="1"/>
  <c r="X350" i="1"/>
  <c r="A351" i="1"/>
  <c r="R237" i="1"/>
  <c r="V237" i="1" s="1"/>
  <c r="Q238" i="1"/>
  <c r="G348" i="1"/>
  <c r="O348" i="1" s="1"/>
  <c r="D350" i="1"/>
  <c r="Y349" i="1"/>
  <c r="J350" i="1"/>
  <c r="I350" i="1" s="1"/>
  <c r="Z349" i="1"/>
  <c r="AA349" i="1" s="1"/>
  <c r="AH349" i="1" s="1"/>
  <c r="B233" i="1"/>
  <c r="C233" i="1" s="1"/>
  <c r="K348" i="1" l="1"/>
  <c r="F350" i="1"/>
  <c r="S237" i="1"/>
  <c r="T236" i="1"/>
  <c r="AF236" i="1" s="1"/>
  <c r="U236" i="1"/>
  <c r="W236" i="1" s="1"/>
  <c r="A352" i="1"/>
  <c r="L352" i="1"/>
  <c r="E351" i="1"/>
  <c r="X351" i="1"/>
  <c r="AG235" i="1"/>
  <c r="B235" i="1" s="1"/>
  <c r="C235" i="1" s="1"/>
  <c r="AB366" i="1"/>
  <c r="AC350" i="1"/>
  <c r="AE350" i="1" s="1"/>
  <c r="H350" i="1"/>
  <c r="Z350" i="1"/>
  <c r="AA350" i="1" s="1"/>
  <c r="AH350" i="1" s="1"/>
  <c r="Y350" i="1"/>
  <c r="J351" i="1"/>
  <c r="I351" i="1" s="1"/>
  <c r="D351" i="1"/>
  <c r="R238" i="1"/>
  <c r="V238" i="1" s="1"/>
  <c r="Q239" i="1"/>
  <c r="G349" i="1"/>
  <c r="K349" i="1" s="1"/>
  <c r="M351" i="1"/>
  <c r="N351" i="1" s="1"/>
  <c r="P351" i="1"/>
  <c r="B234" i="1"/>
  <c r="C234" i="1" s="1"/>
  <c r="O349" i="1" l="1"/>
  <c r="A353" i="1"/>
  <c r="E352" i="1"/>
  <c r="L353" i="1"/>
  <c r="X352" i="1"/>
  <c r="AC351" i="1"/>
  <c r="AE351" i="1" s="1"/>
  <c r="H351" i="1"/>
  <c r="F351" i="1"/>
  <c r="D352" i="1"/>
  <c r="Y351" i="1"/>
  <c r="J352" i="1"/>
  <c r="I352" i="1" s="1"/>
  <c r="Z351" i="1"/>
  <c r="AA351" i="1" s="1"/>
  <c r="AH351" i="1" s="1"/>
  <c r="AG236" i="1"/>
  <c r="B236" i="1" s="1"/>
  <c r="C236" i="1" s="1"/>
  <c r="G350" i="1"/>
  <c r="O350" i="1" s="1"/>
  <c r="AB367" i="1"/>
  <c r="R239" i="1"/>
  <c r="V239" i="1" s="1"/>
  <c r="Q240" i="1"/>
  <c r="M352" i="1"/>
  <c r="N352" i="1" s="1"/>
  <c r="P352" i="1"/>
  <c r="S238" i="1"/>
  <c r="U237" i="1"/>
  <c r="W237" i="1" s="1"/>
  <c r="T237" i="1"/>
  <c r="AF237" i="1" s="1"/>
  <c r="AG237" i="1" l="1"/>
  <c r="M353" i="1"/>
  <c r="N353" i="1" s="1"/>
  <c r="P353" i="1"/>
  <c r="T238" i="1"/>
  <c r="AF238" i="1" s="1"/>
  <c r="S239" i="1"/>
  <c r="U238" i="1"/>
  <c r="W238" i="1" s="1"/>
  <c r="R240" i="1"/>
  <c r="V240" i="1" s="1"/>
  <c r="Q241" i="1"/>
  <c r="AB368" i="1"/>
  <c r="G351" i="1"/>
  <c r="K351" i="1" s="1"/>
  <c r="K350" i="1"/>
  <c r="X353" i="1"/>
  <c r="A354" i="1"/>
  <c r="E353" i="1"/>
  <c r="L354" i="1"/>
  <c r="AC352" i="1"/>
  <c r="AE352" i="1" s="1"/>
  <c r="H352" i="1"/>
  <c r="F352" i="1"/>
  <c r="J353" i="1"/>
  <c r="I353" i="1" s="1"/>
  <c r="Z352" i="1"/>
  <c r="AA352" i="1" s="1"/>
  <c r="AH352" i="1" s="1"/>
  <c r="D353" i="1"/>
  <c r="Y352" i="1"/>
  <c r="F353" i="1" l="1"/>
  <c r="G352" i="1"/>
  <c r="K352" i="1" s="1"/>
  <c r="A355" i="1"/>
  <c r="E354" i="1"/>
  <c r="L355" i="1"/>
  <c r="X354" i="1"/>
  <c r="R241" i="1"/>
  <c r="V241" i="1" s="1"/>
  <c r="Q242" i="1"/>
  <c r="AC353" i="1"/>
  <c r="AE353" i="1" s="1"/>
  <c r="H353" i="1"/>
  <c r="M354" i="1"/>
  <c r="N354" i="1" s="1"/>
  <c r="P354" i="1"/>
  <c r="O351" i="1"/>
  <c r="AB369" i="1"/>
  <c r="AG238" i="1"/>
  <c r="B238" i="1" s="1"/>
  <c r="C238" i="1" s="1"/>
  <c r="Y353" i="1"/>
  <c r="Z353" i="1"/>
  <c r="AA353" i="1" s="1"/>
  <c r="AH353" i="1" s="1"/>
  <c r="D354" i="1"/>
  <c r="J354" i="1"/>
  <c r="I354" i="1" s="1"/>
  <c r="T239" i="1"/>
  <c r="AF239" i="1" s="1"/>
  <c r="S240" i="1"/>
  <c r="U239" i="1"/>
  <c r="W239" i="1" s="1"/>
  <c r="B237" i="1"/>
  <c r="C237" i="1" s="1"/>
  <c r="O352" i="1" l="1"/>
  <c r="F354" i="1"/>
  <c r="AC354" i="1"/>
  <c r="AE354" i="1" s="1"/>
  <c r="H354" i="1"/>
  <c r="D355" i="1"/>
  <c r="Y354" i="1"/>
  <c r="J355" i="1"/>
  <c r="I355" i="1" s="1"/>
  <c r="Z354" i="1"/>
  <c r="AA354" i="1" s="1"/>
  <c r="AH354" i="1" s="1"/>
  <c r="T240" i="1"/>
  <c r="AF240" i="1" s="1"/>
  <c r="U240" i="1"/>
  <c r="W240" i="1" s="1"/>
  <c r="S241" i="1"/>
  <c r="AB370" i="1"/>
  <c r="M355" i="1"/>
  <c r="N355" i="1" s="1"/>
  <c r="P355" i="1"/>
  <c r="G353" i="1"/>
  <c r="O353" i="1" s="1"/>
  <c r="Q243" i="1"/>
  <c r="R242" i="1"/>
  <c r="V242" i="1" s="1"/>
  <c r="AG239" i="1"/>
  <c r="E355" i="1"/>
  <c r="L356" i="1"/>
  <c r="X355" i="1"/>
  <c r="A356" i="1"/>
  <c r="A357" i="1" l="1"/>
  <c r="E356" i="1"/>
  <c r="L357" i="1"/>
  <c r="X356" i="1"/>
  <c r="K353" i="1"/>
  <c r="U241" i="1"/>
  <c r="W241" i="1" s="1"/>
  <c r="T241" i="1"/>
  <c r="AF241" i="1" s="1"/>
  <c r="S242" i="1"/>
  <c r="AC355" i="1"/>
  <c r="AE355" i="1" s="1"/>
  <c r="H355" i="1"/>
  <c r="AG240" i="1"/>
  <c r="B240" i="1" s="1"/>
  <c r="C240" i="1" s="1"/>
  <c r="G354" i="1"/>
  <c r="K354" i="1" s="1"/>
  <c r="M356" i="1"/>
  <c r="N356" i="1" s="1"/>
  <c r="P356" i="1"/>
  <c r="R243" i="1"/>
  <c r="V243" i="1" s="1"/>
  <c r="Q244" i="1"/>
  <c r="D356" i="1"/>
  <c r="Y355" i="1"/>
  <c r="J356" i="1"/>
  <c r="I356" i="1" s="1"/>
  <c r="Z355" i="1"/>
  <c r="AA355" i="1" s="1"/>
  <c r="AH355" i="1" s="1"/>
  <c r="B239" i="1"/>
  <c r="C239" i="1" s="1"/>
  <c r="AB371" i="1"/>
  <c r="F355" i="1"/>
  <c r="F356" i="1" l="1"/>
  <c r="O354" i="1"/>
  <c r="D357" i="1"/>
  <c r="Y356" i="1"/>
  <c r="J357" i="1"/>
  <c r="I357" i="1" s="1"/>
  <c r="Z356" i="1"/>
  <c r="AA356" i="1" s="1"/>
  <c r="AH356" i="1" s="1"/>
  <c r="G355" i="1"/>
  <c r="K355" i="1" s="1"/>
  <c r="AG241" i="1"/>
  <c r="M357" i="1"/>
  <c r="N357" i="1" s="1"/>
  <c r="P357" i="1"/>
  <c r="AC356" i="1"/>
  <c r="AE356" i="1" s="1"/>
  <c r="H356" i="1"/>
  <c r="AB372" i="1"/>
  <c r="R244" i="1"/>
  <c r="V244" i="1" s="1"/>
  <c r="Q245" i="1"/>
  <c r="S243" i="1"/>
  <c r="U242" i="1"/>
  <c r="W242" i="1" s="1"/>
  <c r="T242" i="1"/>
  <c r="AF242" i="1" s="1"/>
  <c r="E357" i="1"/>
  <c r="L358" i="1"/>
  <c r="X357" i="1"/>
  <c r="A358" i="1"/>
  <c r="O355" i="1" l="1"/>
  <c r="M358" i="1"/>
  <c r="N358" i="1" s="1"/>
  <c r="P358" i="1"/>
  <c r="T243" i="1"/>
  <c r="AF243" i="1" s="1"/>
  <c r="U243" i="1"/>
  <c r="W243" i="1" s="1"/>
  <c r="S244" i="1"/>
  <c r="F357" i="1"/>
  <c r="AB373" i="1"/>
  <c r="AC357" i="1"/>
  <c r="AE357" i="1" s="1"/>
  <c r="H357" i="1"/>
  <c r="X358" i="1"/>
  <c r="A359" i="1"/>
  <c r="E358" i="1"/>
  <c r="L359" i="1"/>
  <c r="R245" i="1"/>
  <c r="V245" i="1" s="1"/>
  <c r="Q246" i="1"/>
  <c r="D358" i="1"/>
  <c r="Y357" i="1"/>
  <c r="J358" i="1"/>
  <c r="I358" i="1" s="1"/>
  <c r="Z357" i="1"/>
  <c r="AA357" i="1" s="1"/>
  <c r="AH357" i="1" s="1"/>
  <c r="AG242" i="1"/>
  <c r="G356" i="1"/>
  <c r="K356" i="1" s="1"/>
  <c r="B241" i="1"/>
  <c r="C241" i="1" s="1"/>
  <c r="O356" i="1" l="1"/>
  <c r="F358" i="1"/>
  <c r="M359" i="1"/>
  <c r="N359" i="1" s="1"/>
  <c r="P359" i="1"/>
  <c r="G357" i="1"/>
  <c r="O357" i="1" s="1"/>
  <c r="Q247" i="1"/>
  <c r="R246" i="1"/>
  <c r="V246" i="1" s="1"/>
  <c r="AC358" i="1"/>
  <c r="AE358" i="1" s="1"/>
  <c r="H358" i="1"/>
  <c r="L360" i="1"/>
  <c r="X359" i="1"/>
  <c r="A360" i="1"/>
  <c r="E359" i="1"/>
  <c r="AB374" i="1"/>
  <c r="T244" i="1"/>
  <c r="S245" i="1"/>
  <c r="U244" i="1"/>
  <c r="W244" i="1" s="1"/>
  <c r="B242" i="1"/>
  <c r="C242" i="1" s="1"/>
  <c r="Z358" i="1"/>
  <c r="AA358" i="1" s="1"/>
  <c r="AH358" i="1" s="1"/>
  <c r="J359" i="1"/>
  <c r="I359" i="1" s="1"/>
  <c r="D359" i="1"/>
  <c r="Y358" i="1"/>
  <c r="AG243" i="1"/>
  <c r="K357" i="1" l="1"/>
  <c r="AC359" i="1"/>
  <c r="AE359" i="1" s="1"/>
  <c r="H359" i="1"/>
  <c r="S246" i="1"/>
  <c r="T245" i="1"/>
  <c r="AF245" i="1" s="1"/>
  <c r="U245" i="1"/>
  <c r="W245" i="1" s="1"/>
  <c r="AA244" i="1"/>
  <c r="AF244" i="1"/>
  <c r="X360" i="1"/>
  <c r="A361" i="1"/>
  <c r="E360" i="1"/>
  <c r="L361" i="1"/>
  <c r="G358" i="1"/>
  <c r="O358" i="1" s="1"/>
  <c r="R247" i="1"/>
  <c r="V247" i="1" s="1"/>
  <c r="Q248" i="1"/>
  <c r="F359" i="1"/>
  <c r="Z359" i="1"/>
  <c r="AA359" i="1" s="1"/>
  <c r="AH359" i="1" s="1"/>
  <c r="J360" i="1"/>
  <c r="I360" i="1" s="1"/>
  <c r="D360" i="1"/>
  <c r="Y359" i="1"/>
  <c r="B243" i="1"/>
  <c r="C243" i="1" s="1"/>
  <c r="AG244" i="1"/>
  <c r="B244" i="1" s="1"/>
  <c r="C244" i="1" s="1"/>
  <c r="AB375" i="1"/>
  <c r="M360" i="1"/>
  <c r="N360" i="1" s="1"/>
  <c r="P360" i="1"/>
  <c r="F360" i="1" l="1"/>
  <c r="K358" i="1"/>
  <c r="AB376" i="1"/>
  <c r="M361" i="1"/>
  <c r="N361" i="1" s="1"/>
  <c r="P361" i="1"/>
  <c r="AH244" i="1"/>
  <c r="T246" i="1"/>
  <c r="AF246" i="1" s="1"/>
  <c r="U246" i="1"/>
  <c r="W246" i="1" s="1"/>
  <c r="S247" i="1"/>
  <c r="L362" i="1"/>
  <c r="X361" i="1"/>
  <c r="A362" i="1"/>
  <c r="E361" i="1"/>
  <c r="G359" i="1"/>
  <c r="O359" i="1" s="1"/>
  <c r="AC360" i="1"/>
  <c r="AE360" i="1" s="1"/>
  <c r="H360" i="1"/>
  <c r="Q249" i="1"/>
  <c r="R248" i="1"/>
  <c r="V248" i="1" s="1"/>
  <c r="Z360" i="1"/>
  <c r="AA360" i="1" s="1"/>
  <c r="AH360" i="1" s="1"/>
  <c r="J361" i="1"/>
  <c r="I361" i="1" s="1"/>
  <c r="D361" i="1"/>
  <c r="Y360" i="1"/>
  <c r="AG245" i="1"/>
  <c r="K359" i="1" l="1"/>
  <c r="Z361" i="1"/>
  <c r="AA361" i="1" s="1"/>
  <c r="AH361" i="1" s="1"/>
  <c r="J362" i="1"/>
  <c r="I362" i="1" s="1"/>
  <c r="D362" i="1"/>
  <c r="Y361" i="1"/>
  <c r="AC361" i="1"/>
  <c r="AE361" i="1" s="1"/>
  <c r="H361" i="1"/>
  <c r="AB377" i="1"/>
  <c r="M362" i="1"/>
  <c r="N362" i="1" s="1"/>
  <c r="P362" i="1"/>
  <c r="U247" i="1"/>
  <c r="W247" i="1" s="1"/>
  <c r="T247" i="1"/>
  <c r="AF247" i="1" s="1"/>
  <c r="S248" i="1"/>
  <c r="G360" i="1"/>
  <c r="O360" i="1" s="1"/>
  <c r="B245" i="1"/>
  <c r="C245" i="1" s="1"/>
  <c r="F361" i="1"/>
  <c r="R249" i="1"/>
  <c r="V249" i="1" s="1"/>
  <c r="Q250" i="1"/>
  <c r="X362" i="1"/>
  <c r="A363" i="1"/>
  <c r="E362" i="1"/>
  <c r="L363" i="1"/>
  <c r="AG246" i="1"/>
  <c r="B246" i="1" s="1"/>
  <c r="C246" i="1" s="1"/>
  <c r="K360" i="1" l="1"/>
  <c r="X363" i="1"/>
  <c r="A364" i="1"/>
  <c r="E363" i="1"/>
  <c r="L364" i="1"/>
  <c r="AG247" i="1"/>
  <c r="B247" i="1" s="1"/>
  <c r="C247" i="1" s="1"/>
  <c r="D363" i="1"/>
  <c r="J363" i="1"/>
  <c r="I363" i="1" s="1"/>
  <c r="Y362" i="1"/>
  <c r="Z362" i="1"/>
  <c r="AA362" i="1" s="1"/>
  <c r="AH362" i="1" s="1"/>
  <c r="AB378" i="1"/>
  <c r="M363" i="1"/>
  <c r="N363" i="1" s="1"/>
  <c r="P363" i="1"/>
  <c r="Q251" i="1"/>
  <c r="R250" i="1"/>
  <c r="V250" i="1" s="1"/>
  <c r="T248" i="1"/>
  <c r="AF248" i="1" s="1"/>
  <c r="U248" i="1"/>
  <c r="W248" i="1" s="1"/>
  <c r="S249" i="1"/>
  <c r="G361" i="1"/>
  <c r="K361" i="1" s="1"/>
  <c r="AC362" i="1"/>
  <c r="AE362" i="1" s="1"/>
  <c r="H362" i="1"/>
  <c r="F362" i="1"/>
  <c r="F363" i="1" l="1"/>
  <c r="O361" i="1"/>
  <c r="G362" i="1"/>
  <c r="K362" i="1" s="1"/>
  <c r="Y363" i="1"/>
  <c r="Z363" i="1"/>
  <c r="AA363" i="1" s="1"/>
  <c r="AH363" i="1" s="1"/>
  <c r="J364" i="1"/>
  <c r="I364" i="1" s="1"/>
  <c r="D364" i="1"/>
  <c r="S250" i="1"/>
  <c r="T249" i="1"/>
  <c r="AF249" i="1" s="1"/>
  <c r="U249" i="1"/>
  <c r="W249" i="1" s="1"/>
  <c r="R251" i="1"/>
  <c r="V251" i="1" s="1"/>
  <c r="Q252" i="1"/>
  <c r="AB379" i="1"/>
  <c r="M364" i="1"/>
  <c r="N364" i="1" s="1"/>
  <c r="P364" i="1"/>
  <c r="AG248" i="1"/>
  <c r="B248" i="1" s="1"/>
  <c r="C248" i="1" s="1"/>
  <c r="AC363" i="1"/>
  <c r="AE363" i="1" s="1"/>
  <c r="H363" i="1"/>
  <c r="X364" i="1"/>
  <c r="A365" i="1"/>
  <c r="E364" i="1"/>
  <c r="L365" i="1"/>
  <c r="O362" i="1" l="1"/>
  <c r="Z364" i="1"/>
  <c r="AA364" i="1" s="1"/>
  <c r="AH364" i="1" s="1"/>
  <c r="J365" i="1"/>
  <c r="I365" i="1" s="1"/>
  <c r="D365" i="1"/>
  <c r="Y364" i="1"/>
  <c r="R252" i="1"/>
  <c r="V252" i="1" s="1"/>
  <c r="Q253" i="1"/>
  <c r="T250" i="1"/>
  <c r="AF250" i="1" s="1"/>
  <c r="S251" i="1"/>
  <c r="U250" i="1"/>
  <c r="W250" i="1" s="1"/>
  <c r="AC364" i="1"/>
  <c r="AE364" i="1" s="1"/>
  <c r="H364" i="1"/>
  <c r="G363" i="1"/>
  <c r="O363" i="1" s="1"/>
  <c r="AG249" i="1"/>
  <c r="B249" i="1" s="1"/>
  <c r="C249" i="1" s="1"/>
  <c r="F364" i="1"/>
  <c r="M365" i="1"/>
  <c r="N365" i="1" s="1"/>
  <c r="P365" i="1"/>
  <c r="X365" i="1"/>
  <c r="A366" i="1"/>
  <c r="E365" i="1"/>
  <c r="L366" i="1"/>
  <c r="AB380" i="1"/>
  <c r="AC365" i="1" l="1"/>
  <c r="AE365" i="1" s="1"/>
  <c r="H365" i="1"/>
  <c r="G364" i="1"/>
  <c r="K364" i="1" s="1"/>
  <c r="E366" i="1"/>
  <c r="L367" i="1"/>
  <c r="X366" i="1"/>
  <c r="A367" i="1"/>
  <c r="Q254" i="1"/>
  <c r="R253" i="1"/>
  <c r="V253" i="1" s="1"/>
  <c r="F365" i="1"/>
  <c r="D366" i="1"/>
  <c r="Y365" i="1"/>
  <c r="J366" i="1"/>
  <c r="I366" i="1" s="1"/>
  <c r="Z365" i="1"/>
  <c r="AA365" i="1" s="1"/>
  <c r="AH365" i="1" s="1"/>
  <c r="K363" i="1"/>
  <c r="AG250" i="1"/>
  <c r="AB381" i="1"/>
  <c r="M366" i="1"/>
  <c r="N366" i="1" s="1"/>
  <c r="P366" i="1"/>
  <c r="U251" i="1"/>
  <c r="W251" i="1" s="1"/>
  <c r="T251" i="1"/>
  <c r="AF251" i="1" s="1"/>
  <c r="S252" i="1"/>
  <c r="F366" i="1" l="1"/>
  <c r="S253" i="1"/>
  <c r="T252" i="1"/>
  <c r="AF252" i="1" s="1"/>
  <c r="U252" i="1"/>
  <c r="W252" i="1" s="1"/>
  <c r="R254" i="1"/>
  <c r="V254" i="1" s="1"/>
  <c r="Q255" i="1"/>
  <c r="M367" i="1"/>
  <c r="N367" i="1" s="1"/>
  <c r="O364" i="1"/>
  <c r="AC366" i="1"/>
  <c r="AE366" i="1" s="1"/>
  <c r="H366" i="1"/>
  <c r="AG251" i="1"/>
  <c r="B251" i="1" s="1"/>
  <c r="C251" i="1" s="1"/>
  <c r="B250" i="1"/>
  <c r="C250" i="1" s="1"/>
  <c r="A368" i="1"/>
  <c r="E367" i="1"/>
  <c r="L368" i="1"/>
  <c r="X367" i="1"/>
  <c r="G365" i="1"/>
  <c r="O365" i="1" s="1"/>
  <c r="AB382" i="1"/>
  <c r="D367" i="1"/>
  <c r="Z366" i="1"/>
  <c r="J367" i="1"/>
  <c r="I367" i="1" s="1"/>
  <c r="Y366" i="1"/>
  <c r="F367" i="1" l="1"/>
  <c r="K365" i="1"/>
  <c r="AG252" i="1"/>
  <c r="M368" i="1"/>
  <c r="N368" i="1" s="1"/>
  <c r="AB383" i="1"/>
  <c r="A369" i="1"/>
  <c r="E368" i="1"/>
  <c r="L369" i="1"/>
  <c r="X368" i="1"/>
  <c r="G366" i="1"/>
  <c r="O366" i="1" s="1"/>
  <c r="P367" i="1" s="1"/>
  <c r="P368" i="1" s="1"/>
  <c r="Q256" i="1"/>
  <c r="R255" i="1"/>
  <c r="V255" i="1" s="1"/>
  <c r="Z367" i="1"/>
  <c r="AA367" i="1" s="1"/>
  <c r="AH367" i="1" s="1"/>
  <c r="J368" i="1"/>
  <c r="I368" i="1" s="1"/>
  <c r="D368" i="1"/>
  <c r="Y367" i="1"/>
  <c r="T253" i="1"/>
  <c r="AF253" i="1" s="1"/>
  <c r="U253" i="1"/>
  <c r="W253" i="1" s="1"/>
  <c r="S254" i="1"/>
  <c r="H367" i="1"/>
  <c r="AC367" i="1"/>
  <c r="AE367" i="1" s="1"/>
  <c r="F368" i="1" l="1"/>
  <c r="AG253" i="1"/>
  <c r="B253" i="1" s="1"/>
  <c r="C253" i="1" s="1"/>
  <c r="K366" i="1"/>
  <c r="M369" i="1"/>
  <c r="N369" i="1" s="1"/>
  <c r="P369" i="1"/>
  <c r="AB384" i="1"/>
  <c r="H368" i="1"/>
  <c r="AC368" i="1"/>
  <c r="AE368" i="1" s="1"/>
  <c r="G367" i="1"/>
  <c r="O367" i="1" s="1"/>
  <c r="L370" i="1"/>
  <c r="X369" i="1"/>
  <c r="A370" i="1"/>
  <c r="E369" i="1"/>
  <c r="S255" i="1"/>
  <c r="T254" i="1"/>
  <c r="AF254" i="1" s="1"/>
  <c r="U254" i="1"/>
  <c r="W254" i="1" s="1"/>
  <c r="R256" i="1"/>
  <c r="V256" i="1" s="1"/>
  <c r="Q257" i="1"/>
  <c r="D369" i="1"/>
  <c r="Y368" i="1"/>
  <c r="J369" i="1"/>
  <c r="I369" i="1" s="1"/>
  <c r="Z368" i="1"/>
  <c r="AA368" i="1" s="1"/>
  <c r="AH368" i="1" s="1"/>
  <c r="B252" i="1"/>
  <c r="C252" i="1" s="1"/>
  <c r="M370" i="1" l="1"/>
  <c r="N370" i="1" s="1"/>
  <c r="P370" i="1"/>
  <c r="Q258" i="1"/>
  <c r="R257" i="1"/>
  <c r="V257" i="1" s="1"/>
  <c r="AG254" i="1"/>
  <c r="B254" i="1" s="1"/>
  <c r="C254" i="1" s="1"/>
  <c r="A371" i="1"/>
  <c r="E370" i="1"/>
  <c r="L371" i="1"/>
  <c r="X370" i="1"/>
  <c r="K367" i="1"/>
  <c r="G368" i="1"/>
  <c r="O368" i="1" s="1"/>
  <c r="AB385" i="1"/>
  <c r="S256" i="1"/>
  <c r="T255" i="1"/>
  <c r="AF255" i="1" s="1"/>
  <c r="U255" i="1"/>
  <c r="W255" i="1" s="1"/>
  <c r="F369" i="1"/>
  <c r="Y369" i="1"/>
  <c r="Z369" i="1"/>
  <c r="AA369" i="1" s="1"/>
  <c r="AH369" i="1" s="1"/>
  <c r="J370" i="1"/>
  <c r="I370" i="1" s="1"/>
  <c r="D370" i="1"/>
  <c r="AC369" i="1"/>
  <c r="AE369" i="1" s="1"/>
  <c r="H369" i="1"/>
  <c r="F370" i="1" l="1"/>
  <c r="K368" i="1"/>
  <c r="G369" i="1"/>
  <c r="O369" i="1" s="1"/>
  <c r="R258" i="1"/>
  <c r="V258" i="1" s="1"/>
  <c r="Q259" i="1"/>
  <c r="AG255" i="1"/>
  <c r="B255" i="1" s="1"/>
  <c r="C255" i="1" s="1"/>
  <c r="E371" i="1"/>
  <c r="L372" i="1"/>
  <c r="X371" i="1"/>
  <c r="A372" i="1"/>
  <c r="M371" i="1"/>
  <c r="N371" i="1" s="1"/>
  <c r="P371" i="1"/>
  <c r="D371" i="1"/>
  <c r="Y370" i="1"/>
  <c r="J371" i="1"/>
  <c r="I371" i="1" s="1"/>
  <c r="Z370" i="1"/>
  <c r="AA370" i="1" s="1"/>
  <c r="AH370" i="1" s="1"/>
  <c r="S257" i="1"/>
  <c r="U256" i="1"/>
  <c r="W256" i="1" s="1"/>
  <c r="T256" i="1"/>
  <c r="AF256" i="1" s="1"/>
  <c r="H370" i="1"/>
  <c r="AC370" i="1"/>
  <c r="AE370" i="1" s="1"/>
  <c r="AB386" i="1"/>
  <c r="F371" i="1" l="1"/>
  <c r="K369" i="1"/>
  <c r="U257" i="1"/>
  <c r="W257" i="1" s="1"/>
  <c r="T257" i="1"/>
  <c r="AF257" i="1" s="1"/>
  <c r="S258" i="1"/>
  <c r="D372" i="1"/>
  <c r="Y371" i="1"/>
  <c r="Z371" i="1"/>
  <c r="AA371" i="1" s="1"/>
  <c r="AH371" i="1" s="1"/>
  <c r="J372" i="1"/>
  <c r="I372" i="1" s="1"/>
  <c r="AB387" i="1"/>
  <c r="G370" i="1"/>
  <c r="K370" i="1" s="1"/>
  <c r="M372" i="1"/>
  <c r="N372" i="1" s="1"/>
  <c r="P372" i="1"/>
  <c r="AC371" i="1"/>
  <c r="AE371" i="1" s="1"/>
  <c r="H371" i="1"/>
  <c r="Q260" i="1"/>
  <c r="R259" i="1"/>
  <c r="V259" i="1" s="1"/>
  <c r="AG256" i="1"/>
  <c r="B256" i="1" s="1"/>
  <c r="C256" i="1" s="1"/>
  <c r="A373" i="1"/>
  <c r="E372" i="1"/>
  <c r="L373" i="1"/>
  <c r="X372" i="1"/>
  <c r="O370" i="1" l="1"/>
  <c r="AC372" i="1"/>
  <c r="AE372" i="1" s="1"/>
  <c r="H372" i="1"/>
  <c r="U258" i="1"/>
  <c r="W258" i="1" s="1"/>
  <c r="T258" i="1"/>
  <c r="AF258" i="1" s="1"/>
  <c r="S259" i="1"/>
  <c r="AB388" i="1"/>
  <c r="A374" i="1"/>
  <c r="L374" i="1"/>
  <c r="E373" i="1"/>
  <c r="X373" i="1"/>
  <c r="Z372" i="1"/>
  <c r="AA372" i="1" s="1"/>
  <c r="AH372" i="1" s="1"/>
  <c r="D373" i="1"/>
  <c r="Y372" i="1"/>
  <c r="J373" i="1"/>
  <c r="I373" i="1" s="1"/>
  <c r="R260" i="1"/>
  <c r="V260" i="1" s="1"/>
  <c r="Q261" i="1"/>
  <c r="AG257" i="1"/>
  <c r="B257" i="1" s="1"/>
  <c r="C257" i="1" s="1"/>
  <c r="M373" i="1"/>
  <c r="N373" i="1" s="1"/>
  <c r="P373" i="1"/>
  <c r="G371" i="1"/>
  <c r="O371" i="1" s="1"/>
  <c r="F372" i="1"/>
  <c r="K371" i="1" l="1"/>
  <c r="Q262" i="1"/>
  <c r="R261" i="1"/>
  <c r="V261" i="1" s="1"/>
  <c r="D374" i="1"/>
  <c r="Y373" i="1"/>
  <c r="Z373" i="1"/>
  <c r="AA373" i="1" s="1"/>
  <c r="AH373" i="1" s="1"/>
  <c r="J374" i="1"/>
  <c r="I374" i="1" s="1"/>
  <c r="G372" i="1"/>
  <c r="K372" i="1" s="1"/>
  <c r="S260" i="1"/>
  <c r="T259" i="1"/>
  <c r="AF259" i="1" s="1"/>
  <c r="U259" i="1"/>
  <c r="W259" i="1" s="1"/>
  <c r="AC373" i="1"/>
  <c r="AE373" i="1" s="1"/>
  <c r="H373" i="1"/>
  <c r="F373" i="1"/>
  <c r="M374" i="1"/>
  <c r="N374" i="1" s="1"/>
  <c r="P374" i="1"/>
  <c r="AB389" i="1"/>
  <c r="X374" i="1"/>
  <c r="A375" i="1"/>
  <c r="L375" i="1"/>
  <c r="E374" i="1"/>
  <c r="AG258" i="1"/>
  <c r="B258" i="1" s="1"/>
  <c r="C258" i="1" s="1"/>
  <c r="O372" i="1" l="1"/>
  <c r="H374" i="1"/>
  <c r="AC374" i="1"/>
  <c r="AE374" i="1" s="1"/>
  <c r="F374" i="1"/>
  <c r="X375" i="1"/>
  <c r="A376" i="1"/>
  <c r="L376" i="1"/>
  <c r="E375" i="1"/>
  <c r="D375" i="1"/>
  <c r="Y374" i="1"/>
  <c r="J375" i="1"/>
  <c r="I375" i="1" s="1"/>
  <c r="Z374" i="1"/>
  <c r="AA374" i="1" s="1"/>
  <c r="AH374" i="1" s="1"/>
  <c r="AB390" i="1"/>
  <c r="AG259" i="1"/>
  <c r="B259" i="1" s="1"/>
  <c r="C259" i="1" s="1"/>
  <c r="M375" i="1"/>
  <c r="N375" i="1" s="1"/>
  <c r="P375" i="1"/>
  <c r="G373" i="1"/>
  <c r="O373" i="1" s="1"/>
  <c r="U260" i="1"/>
  <c r="W260" i="1" s="1"/>
  <c r="T260" i="1"/>
  <c r="AF260" i="1" s="1"/>
  <c r="S261" i="1"/>
  <c r="R262" i="1"/>
  <c r="V262" i="1" s="1"/>
  <c r="Q263" i="1"/>
  <c r="K373" i="1" l="1"/>
  <c r="Q264" i="1"/>
  <c r="R263" i="1"/>
  <c r="V263" i="1" s="1"/>
  <c r="AG260" i="1"/>
  <c r="AB391" i="1"/>
  <c r="AC375" i="1"/>
  <c r="AE375" i="1" s="1"/>
  <c r="H375" i="1"/>
  <c r="F375" i="1"/>
  <c r="M376" i="1"/>
  <c r="N376" i="1" s="1"/>
  <c r="P376" i="1"/>
  <c r="T261" i="1"/>
  <c r="AF261" i="1" s="1"/>
  <c r="S262" i="1"/>
  <c r="U261" i="1"/>
  <c r="W261" i="1" s="1"/>
  <c r="X376" i="1"/>
  <c r="A377" i="1"/>
  <c r="L377" i="1"/>
  <c r="E376" i="1"/>
  <c r="G374" i="1"/>
  <c r="K374" i="1" s="1"/>
  <c r="Z375" i="1"/>
  <c r="AA375" i="1" s="1"/>
  <c r="AH375" i="1" s="1"/>
  <c r="Y375" i="1"/>
  <c r="J376" i="1"/>
  <c r="I376" i="1" s="1"/>
  <c r="D376" i="1"/>
  <c r="F376" i="1" l="1"/>
  <c r="O374" i="1"/>
  <c r="X377" i="1"/>
  <c r="A378" i="1"/>
  <c r="L378" i="1"/>
  <c r="E377" i="1"/>
  <c r="T262" i="1"/>
  <c r="AF262" i="1" s="1"/>
  <c r="S263" i="1"/>
  <c r="U262" i="1"/>
  <c r="W262" i="1" s="1"/>
  <c r="H376" i="1"/>
  <c r="AC376" i="1"/>
  <c r="AE376" i="1" s="1"/>
  <c r="AB392" i="1"/>
  <c r="Q265" i="1"/>
  <c r="R264" i="1"/>
  <c r="V264" i="1" s="1"/>
  <c r="Y376" i="1"/>
  <c r="Z376" i="1"/>
  <c r="AA376" i="1" s="1"/>
  <c r="AH376" i="1" s="1"/>
  <c r="J377" i="1"/>
  <c r="I377" i="1" s="1"/>
  <c r="D377" i="1"/>
  <c r="M377" i="1"/>
  <c r="N377" i="1" s="1"/>
  <c r="AC377" i="1" s="1"/>
  <c r="AE377" i="1" s="1"/>
  <c r="P377" i="1"/>
  <c r="AG261" i="1"/>
  <c r="B261" i="1" s="1"/>
  <c r="C261" i="1" s="1"/>
  <c r="G375" i="1"/>
  <c r="K375" i="1" s="1"/>
  <c r="B260" i="1"/>
  <c r="C260" i="1" s="1"/>
  <c r="F377" i="1" l="1"/>
  <c r="O375" i="1"/>
  <c r="T263" i="1"/>
  <c r="AF263" i="1" s="1"/>
  <c r="S264" i="1"/>
  <c r="U263" i="1"/>
  <c r="W263" i="1" s="1"/>
  <c r="X378" i="1"/>
  <c r="A379" i="1"/>
  <c r="L379" i="1"/>
  <c r="E378" i="1"/>
  <c r="H377" i="1"/>
  <c r="G376" i="1"/>
  <c r="K376" i="1" s="1"/>
  <c r="D378" i="1"/>
  <c r="Z377" i="1"/>
  <c r="AA377" i="1" s="1"/>
  <c r="AH377" i="1" s="1"/>
  <c r="Y377" i="1"/>
  <c r="J378" i="1"/>
  <c r="I378" i="1" s="1"/>
  <c r="AB393" i="1"/>
  <c r="Q266" i="1"/>
  <c r="R265" i="1"/>
  <c r="V265" i="1" s="1"/>
  <c r="AG262" i="1"/>
  <c r="M378" i="1"/>
  <c r="N378" i="1" s="1"/>
  <c r="P378" i="1"/>
  <c r="F378" i="1" l="1"/>
  <c r="O376" i="1"/>
  <c r="D379" i="1"/>
  <c r="Y378" i="1"/>
  <c r="Z378" i="1"/>
  <c r="AA378" i="1" s="1"/>
  <c r="AH378" i="1" s="1"/>
  <c r="J379" i="1"/>
  <c r="I379" i="1" s="1"/>
  <c r="AG263" i="1"/>
  <c r="B263" i="1" s="1"/>
  <c r="C263" i="1" s="1"/>
  <c r="R266" i="1"/>
  <c r="V266" i="1" s="1"/>
  <c r="Q267" i="1"/>
  <c r="M379" i="1"/>
  <c r="N379" i="1" s="1"/>
  <c r="P379" i="1"/>
  <c r="S265" i="1"/>
  <c r="T264" i="1"/>
  <c r="AF264" i="1" s="1"/>
  <c r="U264" i="1"/>
  <c r="W264" i="1" s="1"/>
  <c r="AC378" i="1"/>
  <c r="AE378" i="1" s="1"/>
  <c r="H378" i="1"/>
  <c r="B262" i="1"/>
  <c r="C262" i="1" s="1"/>
  <c r="AB394" i="1"/>
  <c r="G377" i="1"/>
  <c r="K377" i="1" s="1"/>
  <c r="A380" i="1"/>
  <c r="L380" i="1"/>
  <c r="E379" i="1"/>
  <c r="X379" i="1"/>
  <c r="O377" i="1" l="1"/>
  <c r="AG264" i="1"/>
  <c r="M380" i="1"/>
  <c r="N380" i="1" s="1"/>
  <c r="P380" i="1"/>
  <c r="G378" i="1"/>
  <c r="O378" i="1" s="1"/>
  <c r="S266" i="1"/>
  <c r="U265" i="1"/>
  <c r="W265" i="1" s="1"/>
  <c r="T265" i="1"/>
  <c r="AF265" i="1" s="1"/>
  <c r="D380" i="1"/>
  <c r="Z379" i="1"/>
  <c r="AA379" i="1" s="1"/>
  <c r="AH379" i="1" s="1"/>
  <c r="Y379" i="1"/>
  <c r="J380" i="1"/>
  <c r="I380" i="1" s="1"/>
  <c r="AB395" i="1"/>
  <c r="A381" i="1"/>
  <c r="L381" i="1"/>
  <c r="E380" i="1"/>
  <c r="X380" i="1"/>
  <c r="F379" i="1"/>
  <c r="AC379" i="1"/>
  <c r="AE379" i="1" s="1"/>
  <c r="H379" i="1"/>
  <c r="R267" i="1"/>
  <c r="V267" i="1" s="1"/>
  <c r="Q268" i="1"/>
  <c r="K378" i="1" l="1"/>
  <c r="Z380" i="1"/>
  <c r="AA380" i="1" s="1"/>
  <c r="AH380" i="1" s="1"/>
  <c r="D381" i="1"/>
  <c r="Y380" i="1"/>
  <c r="J381" i="1"/>
  <c r="I381" i="1" s="1"/>
  <c r="AB396" i="1"/>
  <c r="F380" i="1"/>
  <c r="M381" i="1"/>
  <c r="N381" i="1" s="1"/>
  <c r="P381" i="1"/>
  <c r="AG265" i="1"/>
  <c r="B265" i="1" s="1"/>
  <c r="C265" i="1" s="1"/>
  <c r="B264" i="1"/>
  <c r="C264" i="1" s="1"/>
  <c r="Q269" i="1"/>
  <c r="R268" i="1"/>
  <c r="V268" i="1" s="1"/>
  <c r="G379" i="1"/>
  <c r="K379" i="1" s="1"/>
  <c r="X381" i="1"/>
  <c r="A382" i="1"/>
  <c r="L382" i="1"/>
  <c r="E381" i="1"/>
  <c r="U266" i="1"/>
  <c r="W266" i="1" s="1"/>
  <c r="S267" i="1"/>
  <c r="T266" i="1"/>
  <c r="AF266" i="1" s="1"/>
  <c r="AC380" i="1"/>
  <c r="AE380" i="1" s="1"/>
  <c r="H380" i="1"/>
  <c r="O379" i="1" l="1"/>
  <c r="AC381" i="1"/>
  <c r="AE381" i="1" s="1"/>
  <c r="H381" i="1"/>
  <c r="AG266" i="1"/>
  <c r="B266" i="1" s="1"/>
  <c r="C266" i="1" s="1"/>
  <c r="A383" i="1"/>
  <c r="L383" i="1"/>
  <c r="E382" i="1"/>
  <c r="X382" i="1"/>
  <c r="AB397" i="1"/>
  <c r="G380" i="1"/>
  <c r="O380" i="1" s="1"/>
  <c r="M382" i="1"/>
  <c r="N382" i="1" s="1"/>
  <c r="P382" i="1"/>
  <c r="Z381" i="1"/>
  <c r="AA381" i="1" s="1"/>
  <c r="AH381" i="1" s="1"/>
  <c r="D382" i="1"/>
  <c r="J382" i="1"/>
  <c r="I382" i="1" s="1"/>
  <c r="Y381" i="1"/>
  <c r="F381" i="1"/>
  <c r="S268" i="1"/>
  <c r="U267" i="1"/>
  <c r="W267" i="1" s="1"/>
  <c r="T267" i="1"/>
  <c r="AF267" i="1" s="1"/>
  <c r="Q270" i="1"/>
  <c r="R269" i="1"/>
  <c r="V269" i="1" s="1"/>
  <c r="R270" i="1" l="1"/>
  <c r="V270" i="1" s="1"/>
  <c r="Q271" i="1"/>
  <c r="AG267" i="1"/>
  <c r="F382" i="1"/>
  <c r="K380" i="1"/>
  <c r="A384" i="1"/>
  <c r="X383" i="1"/>
  <c r="L384" i="1"/>
  <c r="E383" i="1"/>
  <c r="U268" i="1"/>
  <c r="W268" i="1" s="1"/>
  <c r="S269" i="1"/>
  <c r="T268" i="1"/>
  <c r="AF268" i="1" s="1"/>
  <c r="Z382" i="1"/>
  <c r="AA382" i="1" s="1"/>
  <c r="AH382" i="1" s="1"/>
  <c r="D383" i="1"/>
  <c r="Y382" i="1"/>
  <c r="J383" i="1"/>
  <c r="I383" i="1" s="1"/>
  <c r="G381" i="1"/>
  <c r="K381" i="1" s="1"/>
  <c r="AC382" i="1"/>
  <c r="AE382" i="1" s="1"/>
  <c r="H382" i="1"/>
  <c r="AB398" i="1"/>
  <c r="M383" i="1"/>
  <c r="N383" i="1" s="1"/>
  <c r="P383" i="1"/>
  <c r="O381" i="1" l="1"/>
  <c r="G382" i="1"/>
  <c r="K382" i="1" s="1"/>
  <c r="L385" i="1"/>
  <c r="E384" i="1"/>
  <c r="X384" i="1"/>
  <c r="A385" i="1"/>
  <c r="Q272" i="1"/>
  <c r="R271" i="1"/>
  <c r="V271" i="1" s="1"/>
  <c r="AC383" i="1"/>
  <c r="AE383" i="1" s="1"/>
  <c r="H383" i="1"/>
  <c r="F383" i="1"/>
  <c r="T269" i="1"/>
  <c r="AF269" i="1" s="1"/>
  <c r="S270" i="1"/>
  <c r="U269" i="1"/>
  <c r="W269" i="1" s="1"/>
  <c r="M384" i="1"/>
  <c r="N384" i="1" s="1"/>
  <c r="P384" i="1"/>
  <c r="AB399" i="1"/>
  <c r="AG268" i="1"/>
  <c r="Z383" i="1"/>
  <c r="AA383" i="1" s="1"/>
  <c r="AH383" i="1" s="1"/>
  <c r="D384" i="1"/>
  <c r="Y383" i="1"/>
  <c r="J384" i="1"/>
  <c r="I384" i="1" s="1"/>
  <c r="B267" i="1"/>
  <c r="C267" i="1" s="1"/>
  <c r="F384" i="1" l="1"/>
  <c r="O382" i="1"/>
  <c r="AC384" i="1"/>
  <c r="AE384" i="1" s="1"/>
  <c r="H384" i="1"/>
  <c r="Q273" i="1"/>
  <c r="R272" i="1"/>
  <c r="V272" i="1" s="1"/>
  <c r="X385" i="1"/>
  <c r="L386" i="1"/>
  <c r="E385" i="1"/>
  <c r="A386" i="1"/>
  <c r="AB400" i="1"/>
  <c r="AG269" i="1"/>
  <c r="G383" i="1"/>
  <c r="O383" i="1" s="1"/>
  <c r="D385" i="1"/>
  <c r="Y384" i="1"/>
  <c r="Z384" i="1"/>
  <c r="AA384" i="1" s="1"/>
  <c r="AH384" i="1" s="1"/>
  <c r="J385" i="1"/>
  <c r="I385" i="1" s="1"/>
  <c r="U270" i="1"/>
  <c r="W270" i="1" s="1"/>
  <c r="S271" i="1"/>
  <c r="T270" i="1"/>
  <c r="AF270" i="1" s="1"/>
  <c r="B268" i="1"/>
  <c r="C268" i="1" s="1"/>
  <c r="M385" i="1"/>
  <c r="N385" i="1" s="1"/>
  <c r="P385" i="1"/>
  <c r="K383" i="1" l="1"/>
  <c r="E386" i="1"/>
  <c r="A387" i="1"/>
  <c r="X386" i="1"/>
  <c r="L387" i="1"/>
  <c r="U271" i="1"/>
  <c r="W271" i="1" s="1"/>
  <c r="S272" i="1"/>
  <c r="T271" i="1"/>
  <c r="AF271" i="1" s="1"/>
  <c r="R273" i="1"/>
  <c r="V273" i="1" s="1"/>
  <c r="Q274" i="1"/>
  <c r="AC385" i="1"/>
  <c r="AE385" i="1" s="1"/>
  <c r="H385" i="1"/>
  <c r="AG270" i="1"/>
  <c r="B270" i="1" s="1"/>
  <c r="C270" i="1" s="1"/>
  <c r="AB401" i="1"/>
  <c r="M386" i="1"/>
  <c r="N386" i="1" s="1"/>
  <c r="P386" i="1"/>
  <c r="G384" i="1"/>
  <c r="K384" i="1" s="1"/>
  <c r="F385" i="1"/>
  <c r="B269" i="1"/>
  <c r="C269" i="1" s="1"/>
  <c r="Z385" i="1"/>
  <c r="AA385" i="1" s="1"/>
  <c r="AH385" i="1" s="1"/>
  <c r="D386" i="1"/>
  <c r="J386" i="1"/>
  <c r="I386" i="1" s="1"/>
  <c r="Y385" i="1"/>
  <c r="F386" i="1" l="1"/>
  <c r="O384" i="1"/>
  <c r="G385" i="1"/>
  <c r="O385" i="1" s="1"/>
  <c r="X387" i="1"/>
  <c r="L388" i="1"/>
  <c r="E387" i="1"/>
  <c r="A388" i="1"/>
  <c r="AB402" i="1"/>
  <c r="Q275" i="1"/>
  <c r="R274" i="1"/>
  <c r="V274" i="1" s="1"/>
  <c r="U272" i="1"/>
  <c r="W272" i="1" s="1"/>
  <c r="T272" i="1"/>
  <c r="AF272" i="1" s="1"/>
  <c r="S273" i="1"/>
  <c r="M387" i="1"/>
  <c r="N387" i="1" s="1"/>
  <c r="P387" i="1"/>
  <c r="AC386" i="1"/>
  <c r="AE386" i="1" s="1"/>
  <c r="H386" i="1"/>
  <c r="AG271" i="1"/>
  <c r="B271" i="1" s="1"/>
  <c r="C271" i="1" s="1"/>
  <c r="D387" i="1"/>
  <c r="Z386" i="1"/>
  <c r="AA386" i="1" s="1"/>
  <c r="AH386" i="1" s="1"/>
  <c r="Y386" i="1"/>
  <c r="J387" i="1"/>
  <c r="I387" i="1" s="1"/>
  <c r="F387" i="1" l="1"/>
  <c r="AC387" i="1"/>
  <c r="AE387" i="1" s="1"/>
  <c r="H387" i="1"/>
  <c r="M388" i="1"/>
  <c r="N388" i="1" s="1"/>
  <c r="P388" i="1"/>
  <c r="G386" i="1"/>
  <c r="K386" i="1" s="1"/>
  <c r="U273" i="1"/>
  <c r="W273" i="1" s="1"/>
  <c r="T273" i="1"/>
  <c r="AF273" i="1" s="1"/>
  <c r="S274" i="1"/>
  <c r="R275" i="1"/>
  <c r="V275" i="1" s="1"/>
  <c r="Q276" i="1"/>
  <c r="AB403" i="1"/>
  <c r="D388" i="1"/>
  <c r="Z387" i="1"/>
  <c r="AA387" i="1" s="1"/>
  <c r="AH387" i="1" s="1"/>
  <c r="Y387" i="1"/>
  <c r="J388" i="1"/>
  <c r="I388" i="1" s="1"/>
  <c r="E388" i="1"/>
  <c r="A389" i="1"/>
  <c r="X388" i="1"/>
  <c r="L389" i="1"/>
  <c r="K385" i="1"/>
  <c r="AG272" i="1"/>
  <c r="B272" i="1" s="1"/>
  <c r="C272" i="1" s="1"/>
  <c r="O386" i="1" l="1"/>
  <c r="AC388" i="1"/>
  <c r="AE388" i="1" s="1"/>
  <c r="H388" i="1"/>
  <c r="T274" i="1"/>
  <c r="U274" i="1"/>
  <c r="W274" i="1" s="1"/>
  <c r="S275" i="1"/>
  <c r="Y388" i="1"/>
  <c r="D389" i="1"/>
  <c r="Z388" i="1"/>
  <c r="AA388" i="1" s="1"/>
  <c r="AH388" i="1" s="1"/>
  <c r="J389" i="1"/>
  <c r="I389" i="1" s="1"/>
  <c r="M389" i="1"/>
  <c r="N389" i="1" s="1"/>
  <c r="P389" i="1"/>
  <c r="AB404" i="1"/>
  <c r="A390" i="1"/>
  <c r="X389" i="1"/>
  <c r="L390" i="1"/>
  <c r="E389" i="1"/>
  <c r="R276" i="1"/>
  <c r="V276" i="1" s="1"/>
  <c r="Q277" i="1"/>
  <c r="AG273" i="1"/>
  <c r="B273" i="1" s="1"/>
  <c r="C273" i="1" s="1"/>
  <c r="G387" i="1"/>
  <c r="K387" i="1" s="1"/>
  <c r="F388" i="1"/>
  <c r="O387" i="1" l="1"/>
  <c r="L391" i="1"/>
  <c r="E390" i="1"/>
  <c r="X390" i="1"/>
  <c r="A391" i="1"/>
  <c r="AF274" i="1"/>
  <c r="AA274" i="1"/>
  <c r="G388" i="1"/>
  <c r="O388" i="1" s="1"/>
  <c r="AC389" i="1"/>
  <c r="AE389" i="1" s="1"/>
  <c r="H389" i="1"/>
  <c r="F389" i="1"/>
  <c r="T275" i="1"/>
  <c r="AF275" i="1" s="1"/>
  <c r="U275" i="1"/>
  <c r="W275" i="1" s="1"/>
  <c r="S276" i="1"/>
  <c r="M390" i="1"/>
  <c r="N390" i="1" s="1"/>
  <c r="P390" i="1"/>
  <c r="AB405" i="1"/>
  <c r="Q278" i="1"/>
  <c r="R277" i="1"/>
  <c r="V277" i="1" s="1"/>
  <c r="Z389" i="1"/>
  <c r="AA389" i="1" s="1"/>
  <c r="AH389" i="1" s="1"/>
  <c r="Y389" i="1"/>
  <c r="D390" i="1"/>
  <c r="J390" i="1"/>
  <c r="I390" i="1" s="1"/>
  <c r="AG274" i="1"/>
  <c r="B274" i="1" s="1"/>
  <c r="C274" i="1" s="1"/>
  <c r="F390" i="1" l="1"/>
  <c r="K388" i="1"/>
  <c r="Q279" i="1"/>
  <c r="R278" i="1"/>
  <c r="V278" i="1" s="1"/>
  <c r="M391" i="1"/>
  <c r="N391" i="1" s="1"/>
  <c r="P391" i="1"/>
  <c r="AB406" i="1"/>
  <c r="T276" i="1"/>
  <c r="AF276" i="1" s="1"/>
  <c r="U276" i="1"/>
  <c r="W276" i="1" s="1"/>
  <c r="S277" i="1"/>
  <c r="G389" i="1"/>
  <c r="K389" i="1" s="1"/>
  <c r="A392" i="1"/>
  <c r="L392" i="1"/>
  <c r="E391" i="1"/>
  <c r="X391" i="1"/>
  <c r="AG275" i="1"/>
  <c r="AH274" i="1"/>
  <c r="Z390" i="1"/>
  <c r="AA390" i="1" s="1"/>
  <c r="AH390" i="1" s="1"/>
  <c r="D391" i="1"/>
  <c r="Y390" i="1"/>
  <c r="J391" i="1"/>
  <c r="I391" i="1" s="1"/>
  <c r="AC390" i="1"/>
  <c r="AE390" i="1" s="1"/>
  <c r="H390" i="1"/>
  <c r="F391" i="1" l="1"/>
  <c r="AC391" i="1"/>
  <c r="AE391" i="1" s="1"/>
  <c r="H391" i="1"/>
  <c r="M392" i="1"/>
  <c r="N392" i="1" s="1"/>
  <c r="P392" i="1"/>
  <c r="A393" i="1"/>
  <c r="L393" i="1"/>
  <c r="E392" i="1"/>
  <c r="X392" i="1"/>
  <c r="T277" i="1"/>
  <c r="AF277" i="1" s="1"/>
  <c r="S278" i="1"/>
  <c r="U277" i="1"/>
  <c r="W277" i="1" s="1"/>
  <c r="AB407" i="1"/>
  <c r="D392" i="1"/>
  <c r="Y391" i="1"/>
  <c r="Z391" i="1"/>
  <c r="AA391" i="1" s="1"/>
  <c r="AH391" i="1" s="1"/>
  <c r="J392" i="1"/>
  <c r="I392" i="1" s="1"/>
  <c r="O389" i="1"/>
  <c r="AG276" i="1"/>
  <c r="G390" i="1"/>
  <c r="O390" i="1" s="1"/>
  <c r="B275" i="1"/>
  <c r="C275" i="1" s="1"/>
  <c r="Q280" i="1"/>
  <c r="R279" i="1"/>
  <c r="V279" i="1" s="1"/>
  <c r="F392" i="1" l="1"/>
  <c r="AG277" i="1"/>
  <c r="B277" i="1" s="1"/>
  <c r="C277" i="1" s="1"/>
  <c r="R280" i="1"/>
  <c r="V280" i="1" s="1"/>
  <c r="Q281" i="1"/>
  <c r="K390" i="1"/>
  <c r="AB408" i="1"/>
  <c r="L394" i="1"/>
  <c r="E393" i="1"/>
  <c r="X393" i="1"/>
  <c r="A394" i="1"/>
  <c r="G391" i="1"/>
  <c r="O391" i="1" s="1"/>
  <c r="D393" i="1"/>
  <c r="J393" i="1"/>
  <c r="I393" i="1" s="1"/>
  <c r="Z392" i="1"/>
  <c r="AA392" i="1" s="1"/>
  <c r="AH392" i="1" s="1"/>
  <c r="Y392" i="1"/>
  <c r="AC392" i="1"/>
  <c r="AE392" i="1" s="1"/>
  <c r="H392" i="1"/>
  <c r="B276" i="1"/>
  <c r="C276" i="1" s="1"/>
  <c r="U278" i="1"/>
  <c r="W278" i="1" s="1"/>
  <c r="S279" i="1"/>
  <c r="T278" i="1"/>
  <c r="AF278" i="1" s="1"/>
  <c r="M393" i="1"/>
  <c r="N393" i="1" s="1"/>
  <c r="P393" i="1"/>
  <c r="F393" i="1" l="1"/>
  <c r="K391" i="1"/>
  <c r="AC393" i="1"/>
  <c r="AE393" i="1" s="1"/>
  <c r="H393" i="1"/>
  <c r="M394" i="1"/>
  <c r="N394" i="1" s="1"/>
  <c r="P394" i="1"/>
  <c r="X394" i="1"/>
  <c r="A395" i="1"/>
  <c r="L395" i="1"/>
  <c r="E394" i="1"/>
  <c r="U279" i="1"/>
  <c r="W279" i="1" s="1"/>
  <c r="S280" i="1"/>
  <c r="T279" i="1"/>
  <c r="AF279" i="1" s="1"/>
  <c r="Z393" i="1"/>
  <c r="AA393" i="1" s="1"/>
  <c r="AH393" i="1" s="1"/>
  <c r="Y393" i="1"/>
  <c r="J394" i="1"/>
  <c r="I394" i="1" s="1"/>
  <c r="D394" i="1"/>
  <c r="Q282" i="1"/>
  <c r="R281" i="1"/>
  <c r="V281" i="1" s="1"/>
  <c r="AG278" i="1"/>
  <c r="G392" i="1"/>
  <c r="O392" i="1" s="1"/>
  <c r="AB409" i="1"/>
  <c r="K392" i="1" l="1"/>
  <c r="S281" i="1"/>
  <c r="T280" i="1"/>
  <c r="AF280" i="1" s="1"/>
  <c r="U280" i="1"/>
  <c r="W280" i="1" s="1"/>
  <c r="Q283" i="1"/>
  <c r="R282" i="1"/>
  <c r="V282" i="1" s="1"/>
  <c r="AG279" i="1"/>
  <c r="B279" i="1" s="1"/>
  <c r="C279" i="1" s="1"/>
  <c r="M395" i="1"/>
  <c r="N395" i="1" s="1"/>
  <c r="P395" i="1"/>
  <c r="G393" i="1"/>
  <c r="O393" i="1" s="1"/>
  <c r="D395" i="1"/>
  <c r="Y394" i="1"/>
  <c r="Z394" i="1"/>
  <c r="AA394" i="1" s="1"/>
  <c r="AH394" i="1" s="1"/>
  <c r="J395" i="1"/>
  <c r="I395" i="1" s="1"/>
  <c r="AB410" i="1"/>
  <c r="B278" i="1"/>
  <c r="C278" i="1" s="1"/>
  <c r="F394" i="1"/>
  <c r="A396" i="1"/>
  <c r="L396" i="1"/>
  <c r="E395" i="1"/>
  <c r="X395" i="1"/>
  <c r="AC394" i="1"/>
  <c r="AE394" i="1" s="1"/>
  <c r="H394" i="1"/>
  <c r="K393" i="1" l="1"/>
  <c r="G394" i="1"/>
  <c r="K394" i="1" s="1"/>
  <c r="M396" i="1"/>
  <c r="N396" i="1" s="1"/>
  <c r="P396" i="1"/>
  <c r="X396" i="1"/>
  <c r="A397" i="1"/>
  <c r="L397" i="1"/>
  <c r="E396" i="1"/>
  <c r="AB411" i="1"/>
  <c r="T281" i="1"/>
  <c r="AF281" i="1" s="1"/>
  <c r="U281" i="1"/>
  <c r="W281" i="1" s="1"/>
  <c r="S282" i="1"/>
  <c r="Z395" i="1"/>
  <c r="AA395" i="1" s="1"/>
  <c r="AH395" i="1" s="1"/>
  <c r="Y395" i="1"/>
  <c r="J396" i="1"/>
  <c r="I396" i="1" s="1"/>
  <c r="D396" i="1"/>
  <c r="F395" i="1"/>
  <c r="AC395" i="1"/>
  <c r="AE395" i="1" s="1"/>
  <c r="H395" i="1"/>
  <c r="Q284" i="1"/>
  <c r="R283" i="1"/>
  <c r="V283" i="1" s="1"/>
  <c r="AG280" i="1"/>
  <c r="B280" i="1" s="1"/>
  <c r="C280" i="1" s="1"/>
  <c r="O394" i="1" l="1"/>
  <c r="F396" i="1"/>
  <c r="M397" i="1"/>
  <c r="N397" i="1" s="1"/>
  <c r="P397" i="1"/>
  <c r="G395" i="1"/>
  <c r="O395" i="1" s="1"/>
  <c r="S283" i="1"/>
  <c r="T282" i="1"/>
  <c r="AF282" i="1" s="1"/>
  <c r="U282" i="1"/>
  <c r="W282" i="1" s="1"/>
  <c r="A398" i="1"/>
  <c r="L398" i="1"/>
  <c r="E397" i="1"/>
  <c r="X397" i="1"/>
  <c r="R284" i="1"/>
  <c r="V284" i="1" s="1"/>
  <c r="Q285" i="1"/>
  <c r="AG281" i="1"/>
  <c r="AB412" i="1"/>
  <c r="Y396" i="1"/>
  <c r="Z396" i="1"/>
  <c r="AA396" i="1" s="1"/>
  <c r="AH396" i="1" s="1"/>
  <c r="D397" i="1"/>
  <c r="J397" i="1"/>
  <c r="I397" i="1" s="1"/>
  <c r="AC396" i="1"/>
  <c r="AE396" i="1" s="1"/>
  <c r="H396" i="1"/>
  <c r="K395" i="1" l="1"/>
  <c r="AC397" i="1"/>
  <c r="AE397" i="1" s="1"/>
  <c r="H397" i="1"/>
  <c r="G396" i="1"/>
  <c r="O396" i="1" s="1"/>
  <c r="M398" i="1"/>
  <c r="N398" i="1" s="1"/>
  <c r="P398" i="1"/>
  <c r="T283" i="1"/>
  <c r="AF283" i="1" s="1"/>
  <c r="U283" i="1"/>
  <c r="W283" i="1" s="1"/>
  <c r="S284" i="1"/>
  <c r="B281" i="1"/>
  <c r="C281" i="1" s="1"/>
  <c r="E398" i="1"/>
  <c r="X398" i="1"/>
  <c r="A399" i="1"/>
  <c r="L399" i="1"/>
  <c r="F397" i="1"/>
  <c r="AB413" i="1"/>
  <c r="R285" i="1"/>
  <c r="V285" i="1" s="1"/>
  <c r="Q286" i="1"/>
  <c r="D398" i="1"/>
  <c r="Z397" i="1"/>
  <c r="AA397" i="1" s="1"/>
  <c r="AH397" i="1" s="1"/>
  <c r="J398" i="1"/>
  <c r="I398" i="1" s="1"/>
  <c r="Y397" i="1"/>
  <c r="AG282" i="1"/>
  <c r="B282" i="1" s="1"/>
  <c r="C282" i="1" s="1"/>
  <c r="F398" i="1" l="1"/>
  <c r="AC398" i="1"/>
  <c r="AE398" i="1" s="1"/>
  <c r="H398" i="1"/>
  <c r="K396" i="1"/>
  <c r="Z398" i="1"/>
  <c r="D399" i="1"/>
  <c r="J399" i="1"/>
  <c r="I399" i="1" s="1"/>
  <c r="Y398" i="1"/>
  <c r="AG283" i="1"/>
  <c r="B283" i="1" s="1"/>
  <c r="C283" i="1" s="1"/>
  <c r="T284" i="1"/>
  <c r="AF284" i="1" s="1"/>
  <c r="U284" i="1"/>
  <c r="W284" i="1" s="1"/>
  <c r="S285" i="1"/>
  <c r="AB414" i="1"/>
  <c r="M399" i="1"/>
  <c r="N399" i="1" s="1"/>
  <c r="G397" i="1"/>
  <c r="K397" i="1" s="1"/>
  <c r="Q287" i="1"/>
  <c r="R286" i="1"/>
  <c r="V286" i="1" s="1"/>
  <c r="X399" i="1"/>
  <c r="A400" i="1"/>
  <c r="L400" i="1"/>
  <c r="E399" i="1"/>
  <c r="O397" i="1" l="1"/>
  <c r="AC399" i="1"/>
  <c r="AE399" i="1" s="1"/>
  <c r="H399" i="1"/>
  <c r="S286" i="1"/>
  <c r="T285" i="1"/>
  <c r="AF285" i="1" s="1"/>
  <c r="U285" i="1"/>
  <c r="W285" i="1" s="1"/>
  <c r="F399" i="1"/>
  <c r="Q288" i="1"/>
  <c r="R287" i="1"/>
  <c r="V287" i="1" s="1"/>
  <c r="E400" i="1"/>
  <c r="X400" i="1"/>
  <c r="A401" i="1"/>
  <c r="L401" i="1"/>
  <c r="AB415" i="1"/>
  <c r="AG284" i="1"/>
  <c r="B284" i="1" s="1"/>
  <c r="C284" i="1" s="1"/>
  <c r="G398" i="1"/>
  <c r="K398" i="1" s="1"/>
  <c r="M400" i="1"/>
  <c r="N400" i="1" s="1"/>
  <c r="Z399" i="1"/>
  <c r="D400" i="1"/>
  <c r="Y399" i="1"/>
  <c r="J400" i="1"/>
  <c r="I400" i="1" s="1"/>
  <c r="F400" i="1" l="1"/>
  <c r="O398" i="1"/>
  <c r="P399" i="1" s="1"/>
  <c r="H400" i="1"/>
  <c r="AC400" i="1"/>
  <c r="AE400" i="1" s="1"/>
  <c r="AB416" i="1"/>
  <c r="U286" i="1"/>
  <c r="W286" i="1" s="1"/>
  <c r="S287" i="1"/>
  <c r="T286" i="1"/>
  <c r="AF286" i="1" s="1"/>
  <c r="M401" i="1"/>
  <c r="N401" i="1" s="1"/>
  <c r="G399" i="1"/>
  <c r="K399" i="1" s="1"/>
  <c r="E401" i="1"/>
  <c r="X401" i="1"/>
  <c r="A402" i="1"/>
  <c r="L402" i="1"/>
  <c r="R288" i="1"/>
  <c r="V288" i="1" s="1"/>
  <c r="Q289" i="1"/>
  <c r="AG285" i="1"/>
  <c r="B285" i="1" s="1"/>
  <c r="C285" i="1" s="1"/>
  <c r="Z400" i="1"/>
  <c r="AA400" i="1" s="1"/>
  <c r="AH400" i="1" s="1"/>
  <c r="D401" i="1"/>
  <c r="Y400" i="1"/>
  <c r="J401" i="1"/>
  <c r="I401" i="1" s="1"/>
  <c r="O399" i="1" l="1"/>
  <c r="P400" i="1" s="1"/>
  <c r="P401" i="1" s="1"/>
  <c r="P402" i="1" s="1"/>
  <c r="F401" i="1"/>
  <c r="M402" i="1"/>
  <c r="N402" i="1" s="1"/>
  <c r="AC402" i="1" s="1"/>
  <c r="AE402" i="1" s="1"/>
  <c r="AB417" i="1"/>
  <c r="E402" i="1"/>
  <c r="X402" i="1"/>
  <c r="A403" i="1"/>
  <c r="L403" i="1"/>
  <c r="R289" i="1"/>
  <c r="V289" i="1" s="1"/>
  <c r="Q290" i="1"/>
  <c r="Y401" i="1"/>
  <c r="Z401" i="1"/>
  <c r="AA401" i="1" s="1"/>
  <c r="AH401" i="1" s="1"/>
  <c r="D402" i="1"/>
  <c r="J402" i="1"/>
  <c r="I402" i="1" s="1"/>
  <c r="U287" i="1"/>
  <c r="W287" i="1" s="1"/>
  <c r="S288" i="1"/>
  <c r="T287" i="1"/>
  <c r="AF287" i="1" s="1"/>
  <c r="AC401" i="1"/>
  <c r="AE401" i="1" s="1"/>
  <c r="H401" i="1"/>
  <c r="AG286" i="1"/>
  <c r="B286" i="1" s="1"/>
  <c r="C286" i="1" s="1"/>
  <c r="G400" i="1"/>
  <c r="K400" i="1" s="1"/>
  <c r="F402" i="1" l="1"/>
  <c r="M403" i="1"/>
  <c r="N403" i="1" s="1"/>
  <c r="P403" i="1"/>
  <c r="O400" i="1"/>
  <c r="T288" i="1"/>
  <c r="AF288" i="1" s="1"/>
  <c r="U288" i="1"/>
  <c r="W288" i="1" s="1"/>
  <c r="S289" i="1"/>
  <c r="X403" i="1"/>
  <c r="A404" i="1"/>
  <c r="L404" i="1"/>
  <c r="E403" i="1"/>
  <c r="H402" i="1"/>
  <c r="G401" i="1"/>
  <c r="O401" i="1" s="1"/>
  <c r="AG287" i="1"/>
  <c r="Y402" i="1"/>
  <c r="Z402" i="1"/>
  <c r="AA402" i="1" s="1"/>
  <c r="AH402" i="1" s="1"/>
  <c r="D403" i="1"/>
  <c r="J403" i="1"/>
  <c r="I403" i="1" s="1"/>
  <c r="AB418" i="1"/>
  <c r="Q291" i="1"/>
  <c r="R290" i="1"/>
  <c r="V290" i="1" s="1"/>
  <c r="K401" i="1" l="1"/>
  <c r="AB419" i="1"/>
  <c r="G402" i="1"/>
  <c r="O402" i="1" s="1"/>
  <c r="Z403" i="1"/>
  <c r="AA403" i="1" s="1"/>
  <c r="AH403" i="1" s="1"/>
  <c r="D404" i="1"/>
  <c r="J404" i="1"/>
  <c r="I404" i="1" s="1"/>
  <c r="Y403" i="1"/>
  <c r="AG288" i="1"/>
  <c r="AC403" i="1"/>
  <c r="AE403" i="1" s="1"/>
  <c r="H403" i="1"/>
  <c r="R291" i="1"/>
  <c r="V291" i="1" s="1"/>
  <c r="Q292" i="1"/>
  <c r="M404" i="1"/>
  <c r="N404" i="1" s="1"/>
  <c r="P404" i="1"/>
  <c r="F403" i="1"/>
  <c r="B287" i="1"/>
  <c r="C287" i="1" s="1"/>
  <c r="E404" i="1"/>
  <c r="X404" i="1"/>
  <c r="A405" i="1"/>
  <c r="L405" i="1"/>
  <c r="U289" i="1"/>
  <c r="W289" i="1" s="1"/>
  <c r="S290" i="1"/>
  <c r="T289" i="1"/>
  <c r="AF289" i="1" s="1"/>
  <c r="AC404" i="1" l="1"/>
  <c r="AE404" i="1" s="1"/>
  <c r="H404" i="1"/>
  <c r="G403" i="1"/>
  <c r="K403" i="1" s="1"/>
  <c r="F404" i="1"/>
  <c r="U290" i="1"/>
  <c r="W290" i="1" s="1"/>
  <c r="S291" i="1"/>
  <c r="T290" i="1"/>
  <c r="AF290" i="1" s="1"/>
  <c r="E405" i="1"/>
  <c r="X405" i="1"/>
  <c r="A406" i="1"/>
  <c r="L406" i="1"/>
  <c r="R292" i="1"/>
  <c r="V292" i="1" s="1"/>
  <c r="Q293" i="1"/>
  <c r="M405" i="1"/>
  <c r="N405" i="1" s="1"/>
  <c r="P405" i="1"/>
  <c r="AG289" i="1"/>
  <c r="B289" i="1" s="1"/>
  <c r="C289" i="1" s="1"/>
  <c r="Y404" i="1"/>
  <c r="Z404" i="1"/>
  <c r="AA404" i="1" s="1"/>
  <c r="AH404" i="1" s="1"/>
  <c r="J405" i="1"/>
  <c r="I405" i="1" s="1"/>
  <c r="D405" i="1"/>
  <c r="K402" i="1"/>
  <c r="B288" i="1"/>
  <c r="C288" i="1" s="1"/>
  <c r="AB420" i="1"/>
  <c r="F405" i="1" l="1"/>
  <c r="M406" i="1"/>
  <c r="N406" i="1" s="1"/>
  <c r="P406" i="1"/>
  <c r="O403" i="1"/>
  <c r="AC405" i="1"/>
  <c r="AE405" i="1" s="1"/>
  <c r="H405" i="1"/>
  <c r="E406" i="1"/>
  <c r="X406" i="1"/>
  <c r="A407" i="1"/>
  <c r="L407" i="1"/>
  <c r="U291" i="1"/>
  <c r="W291" i="1" s="1"/>
  <c r="S292" i="1"/>
  <c r="T291" i="1"/>
  <c r="AF291" i="1" s="1"/>
  <c r="R293" i="1"/>
  <c r="V293" i="1" s="1"/>
  <c r="Q294" i="1"/>
  <c r="D406" i="1"/>
  <c r="Y405" i="1"/>
  <c r="Z405" i="1"/>
  <c r="AA405" i="1" s="1"/>
  <c r="AH405" i="1" s="1"/>
  <c r="J406" i="1"/>
  <c r="I406" i="1" s="1"/>
  <c r="AG290" i="1"/>
  <c r="B290" i="1" s="1"/>
  <c r="C290" i="1" s="1"/>
  <c r="G404" i="1"/>
  <c r="K404" i="1" s="1"/>
  <c r="AB421" i="1"/>
  <c r="F406" i="1" l="1"/>
  <c r="AB422" i="1"/>
  <c r="O404" i="1"/>
  <c r="M407" i="1"/>
  <c r="N407" i="1" s="1"/>
  <c r="P407" i="1"/>
  <c r="G405" i="1"/>
  <c r="O405" i="1" s="1"/>
  <c r="X407" i="1"/>
  <c r="A408" i="1"/>
  <c r="L408" i="1"/>
  <c r="E407" i="1"/>
  <c r="AC406" i="1"/>
  <c r="AE406" i="1" s="1"/>
  <c r="H406" i="1"/>
  <c r="U292" i="1"/>
  <c r="W292" i="1" s="1"/>
  <c r="S293" i="1"/>
  <c r="T292" i="1"/>
  <c r="AF292" i="1" s="1"/>
  <c r="Y406" i="1"/>
  <c r="Z406" i="1"/>
  <c r="AA406" i="1" s="1"/>
  <c r="AH406" i="1" s="1"/>
  <c r="J407" i="1"/>
  <c r="I407" i="1" s="1"/>
  <c r="D407" i="1"/>
  <c r="R294" i="1"/>
  <c r="V294" i="1" s="1"/>
  <c r="Q295" i="1"/>
  <c r="AG291" i="1"/>
  <c r="B291" i="1" s="1"/>
  <c r="C291" i="1" s="1"/>
  <c r="K405" i="1" l="1"/>
  <c r="AG292" i="1"/>
  <c r="G406" i="1"/>
  <c r="K406" i="1" s="1"/>
  <c r="L409" i="1"/>
  <c r="E408" i="1"/>
  <c r="X408" i="1"/>
  <c r="A409" i="1"/>
  <c r="F407" i="1"/>
  <c r="D408" i="1"/>
  <c r="Y407" i="1"/>
  <c r="Z407" i="1"/>
  <c r="AA407" i="1" s="1"/>
  <c r="AH407" i="1" s="1"/>
  <c r="J408" i="1"/>
  <c r="I408" i="1" s="1"/>
  <c r="AB423" i="1"/>
  <c r="AC407" i="1"/>
  <c r="AE407" i="1" s="1"/>
  <c r="H407" i="1"/>
  <c r="R295" i="1"/>
  <c r="V295" i="1" s="1"/>
  <c r="Q296" i="1"/>
  <c r="U293" i="1"/>
  <c r="W293" i="1" s="1"/>
  <c r="T293" i="1"/>
  <c r="AF293" i="1" s="1"/>
  <c r="S294" i="1"/>
  <c r="M408" i="1"/>
  <c r="N408" i="1" s="1"/>
  <c r="P408" i="1"/>
  <c r="F408" i="1" l="1"/>
  <c r="O406" i="1"/>
  <c r="E409" i="1"/>
  <c r="X409" i="1"/>
  <c r="A410" i="1"/>
  <c r="L410" i="1"/>
  <c r="AG293" i="1"/>
  <c r="G407" i="1"/>
  <c r="O407" i="1" s="1"/>
  <c r="D409" i="1"/>
  <c r="Y408" i="1"/>
  <c r="Z408" i="1"/>
  <c r="AA408" i="1" s="1"/>
  <c r="AH408" i="1" s="1"/>
  <c r="J409" i="1"/>
  <c r="I409" i="1" s="1"/>
  <c r="AC408" i="1"/>
  <c r="AE408" i="1" s="1"/>
  <c r="H408" i="1"/>
  <c r="R296" i="1"/>
  <c r="V296" i="1" s="1"/>
  <c r="Q297" i="1"/>
  <c r="T294" i="1"/>
  <c r="AF294" i="1" s="1"/>
  <c r="U294" i="1"/>
  <c r="W294" i="1" s="1"/>
  <c r="S295" i="1"/>
  <c r="AB424" i="1"/>
  <c r="M409" i="1"/>
  <c r="N409" i="1" s="1"/>
  <c r="P409" i="1"/>
  <c r="B292" i="1"/>
  <c r="C292" i="1" s="1"/>
  <c r="AB425" i="1" l="1"/>
  <c r="AG294" i="1"/>
  <c r="B294" i="1" s="1"/>
  <c r="C294" i="1" s="1"/>
  <c r="K407" i="1"/>
  <c r="E410" i="1"/>
  <c r="X410" i="1"/>
  <c r="A411" i="1"/>
  <c r="L411" i="1"/>
  <c r="G408" i="1"/>
  <c r="O408" i="1" s="1"/>
  <c r="Y409" i="1"/>
  <c r="Z409" i="1"/>
  <c r="AA409" i="1" s="1"/>
  <c r="AH409" i="1" s="1"/>
  <c r="J410" i="1"/>
  <c r="I410" i="1" s="1"/>
  <c r="D410" i="1"/>
  <c r="AC409" i="1"/>
  <c r="AE409" i="1" s="1"/>
  <c r="H409" i="1"/>
  <c r="U295" i="1"/>
  <c r="W295" i="1" s="1"/>
  <c r="S296" i="1"/>
  <c r="T295" i="1"/>
  <c r="AF295" i="1" s="1"/>
  <c r="R297" i="1"/>
  <c r="V297" i="1" s="1"/>
  <c r="Q298" i="1"/>
  <c r="F409" i="1"/>
  <c r="B293" i="1"/>
  <c r="C293" i="1" s="1"/>
  <c r="M410" i="1"/>
  <c r="N410" i="1" s="1"/>
  <c r="P410" i="1"/>
  <c r="K408" i="1" l="1"/>
  <c r="G409" i="1"/>
  <c r="K409" i="1" s="1"/>
  <c r="M411" i="1"/>
  <c r="N411" i="1" s="1"/>
  <c r="P411" i="1"/>
  <c r="AC410" i="1"/>
  <c r="AE410" i="1" s="1"/>
  <c r="H410" i="1"/>
  <c r="S297" i="1"/>
  <c r="U296" i="1"/>
  <c r="W296" i="1" s="1"/>
  <c r="T296" i="1"/>
  <c r="AF296" i="1" s="1"/>
  <c r="L412" i="1"/>
  <c r="E411" i="1"/>
  <c r="X411" i="1"/>
  <c r="A412" i="1"/>
  <c r="R298" i="1"/>
  <c r="V298" i="1" s="1"/>
  <c r="Q299" i="1"/>
  <c r="AG295" i="1"/>
  <c r="B295" i="1" s="1"/>
  <c r="C295" i="1" s="1"/>
  <c r="F410" i="1"/>
  <c r="Y410" i="1"/>
  <c r="Z410" i="1"/>
  <c r="AA410" i="1" s="1"/>
  <c r="AH410" i="1" s="1"/>
  <c r="D411" i="1"/>
  <c r="J411" i="1"/>
  <c r="I411" i="1" s="1"/>
  <c r="AB426" i="1"/>
  <c r="F411" i="1" l="1"/>
  <c r="AC411" i="1"/>
  <c r="AE411" i="1" s="1"/>
  <c r="H411" i="1"/>
  <c r="Z411" i="1"/>
  <c r="AA411" i="1" s="1"/>
  <c r="AH411" i="1" s="1"/>
  <c r="D412" i="1"/>
  <c r="Y411" i="1"/>
  <c r="J412" i="1"/>
  <c r="I412" i="1" s="1"/>
  <c r="AG296" i="1"/>
  <c r="B296" i="1" s="1"/>
  <c r="C296" i="1" s="1"/>
  <c r="R299" i="1"/>
  <c r="V299" i="1" s="1"/>
  <c r="Q300" i="1"/>
  <c r="E412" i="1"/>
  <c r="X412" i="1"/>
  <c r="A413" i="1"/>
  <c r="L413" i="1"/>
  <c r="T297" i="1"/>
  <c r="AF297" i="1" s="1"/>
  <c r="U297" i="1"/>
  <c r="W297" i="1" s="1"/>
  <c r="S298" i="1"/>
  <c r="O409" i="1"/>
  <c r="G410" i="1"/>
  <c r="K410" i="1" s="1"/>
  <c r="AB427" i="1"/>
  <c r="M412" i="1"/>
  <c r="N412" i="1" s="1"/>
  <c r="P412" i="1"/>
  <c r="AC412" i="1" l="1"/>
  <c r="AE412" i="1" s="1"/>
  <c r="H412" i="1"/>
  <c r="AB428" i="1"/>
  <c r="M413" i="1"/>
  <c r="N413" i="1" s="1"/>
  <c r="P413" i="1"/>
  <c r="Q301" i="1"/>
  <c r="R300" i="1"/>
  <c r="V300" i="1" s="1"/>
  <c r="F412" i="1"/>
  <c r="G411" i="1"/>
  <c r="O411" i="1" s="1"/>
  <c r="O410" i="1"/>
  <c r="T298" i="1"/>
  <c r="AF298" i="1" s="1"/>
  <c r="S299" i="1"/>
  <c r="U298" i="1"/>
  <c r="W298" i="1" s="1"/>
  <c r="X413" i="1"/>
  <c r="A414" i="1"/>
  <c r="L414" i="1"/>
  <c r="E413" i="1"/>
  <c r="AG297" i="1"/>
  <c r="Z412" i="1"/>
  <c r="AA412" i="1" s="1"/>
  <c r="AH412" i="1" s="1"/>
  <c r="D413" i="1"/>
  <c r="J413" i="1"/>
  <c r="I413" i="1" s="1"/>
  <c r="Y412" i="1"/>
  <c r="K411" i="1" l="1"/>
  <c r="S300" i="1"/>
  <c r="T299" i="1"/>
  <c r="AF299" i="1" s="1"/>
  <c r="U299" i="1"/>
  <c r="W299" i="1" s="1"/>
  <c r="X414" i="1"/>
  <c r="A415" i="1"/>
  <c r="L415" i="1"/>
  <c r="E414" i="1"/>
  <c r="F413" i="1"/>
  <c r="B297" i="1"/>
  <c r="C297" i="1" s="1"/>
  <c r="Z413" i="1"/>
  <c r="AA413" i="1" s="1"/>
  <c r="AH413" i="1" s="1"/>
  <c r="D414" i="1"/>
  <c r="J414" i="1"/>
  <c r="I414" i="1" s="1"/>
  <c r="Y413" i="1"/>
  <c r="Q302" i="1"/>
  <c r="R301" i="1"/>
  <c r="V301" i="1" s="1"/>
  <c r="AB429" i="1"/>
  <c r="M414" i="1"/>
  <c r="N414" i="1" s="1"/>
  <c r="P414" i="1"/>
  <c r="AG298" i="1"/>
  <c r="B298" i="1" s="1"/>
  <c r="C298" i="1" s="1"/>
  <c r="G412" i="1"/>
  <c r="K412" i="1" s="1"/>
  <c r="AC413" i="1"/>
  <c r="AE413" i="1" s="1"/>
  <c r="H413" i="1"/>
  <c r="F414" i="1" l="1"/>
  <c r="AC414" i="1"/>
  <c r="AE414" i="1" s="1"/>
  <c r="H414" i="1"/>
  <c r="R302" i="1"/>
  <c r="V302" i="1" s="1"/>
  <c r="Q303" i="1"/>
  <c r="M415" i="1"/>
  <c r="N415" i="1" s="1"/>
  <c r="P415" i="1"/>
  <c r="AG299" i="1"/>
  <c r="B299" i="1" s="1"/>
  <c r="C299" i="1" s="1"/>
  <c r="G413" i="1"/>
  <c r="K413" i="1" s="1"/>
  <c r="O412" i="1"/>
  <c r="AB430" i="1"/>
  <c r="A416" i="1"/>
  <c r="L416" i="1"/>
  <c r="E415" i="1"/>
  <c r="X415" i="1"/>
  <c r="Z414" i="1"/>
  <c r="AA414" i="1" s="1"/>
  <c r="AH414" i="1" s="1"/>
  <c r="D415" i="1"/>
  <c r="Y414" i="1"/>
  <c r="J415" i="1"/>
  <c r="I415" i="1" s="1"/>
  <c r="U300" i="1"/>
  <c r="W300" i="1" s="1"/>
  <c r="S301" i="1"/>
  <c r="T300" i="1"/>
  <c r="AF300" i="1" s="1"/>
  <c r="F415" i="1" l="1"/>
  <c r="AC415" i="1"/>
  <c r="AE415" i="1" s="1"/>
  <c r="H415" i="1"/>
  <c r="G414" i="1"/>
  <c r="O414" i="1" s="1"/>
  <c r="AG300" i="1"/>
  <c r="Z415" i="1"/>
  <c r="AA415" i="1" s="1"/>
  <c r="AH415" i="1" s="1"/>
  <c r="D416" i="1"/>
  <c r="J416" i="1"/>
  <c r="I416" i="1" s="1"/>
  <c r="Y415" i="1"/>
  <c r="T301" i="1"/>
  <c r="AF301" i="1" s="1"/>
  <c r="S302" i="1"/>
  <c r="U301" i="1"/>
  <c r="W301" i="1" s="1"/>
  <c r="AB431" i="1"/>
  <c r="O413" i="1"/>
  <c r="Q304" i="1"/>
  <c r="R303" i="1"/>
  <c r="V303" i="1" s="1"/>
  <c r="A417" i="1"/>
  <c r="L417" i="1"/>
  <c r="E416" i="1"/>
  <c r="X416" i="1"/>
  <c r="M416" i="1"/>
  <c r="N416" i="1" s="1"/>
  <c r="P416" i="1"/>
  <c r="K414" i="1" l="1"/>
  <c r="Y416" i="1"/>
  <c r="Z416" i="1"/>
  <c r="AA416" i="1" s="1"/>
  <c r="AH416" i="1" s="1"/>
  <c r="D417" i="1"/>
  <c r="J417" i="1"/>
  <c r="I417" i="1" s="1"/>
  <c r="U302" i="1"/>
  <c r="W302" i="1" s="1"/>
  <c r="T302" i="1"/>
  <c r="AF302" i="1" s="1"/>
  <c r="S303" i="1"/>
  <c r="Q305" i="1"/>
  <c r="R304" i="1"/>
  <c r="V304" i="1" s="1"/>
  <c r="AB432" i="1"/>
  <c r="B300" i="1"/>
  <c r="C300" i="1" s="1"/>
  <c r="G415" i="1"/>
  <c r="K415" i="1" s="1"/>
  <c r="AC416" i="1"/>
  <c r="AE416" i="1" s="1"/>
  <c r="H416" i="1"/>
  <c r="F416" i="1"/>
  <c r="M417" i="1"/>
  <c r="N417" i="1" s="1"/>
  <c r="P417" i="1"/>
  <c r="E417" i="1"/>
  <c r="X417" i="1"/>
  <c r="A418" i="1"/>
  <c r="L418" i="1"/>
  <c r="AG301" i="1"/>
  <c r="B301" i="1" s="1"/>
  <c r="C301" i="1" s="1"/>
  <c r="M418" i="1" l="1"/>
  <c r="N418" i="1" s="1"/>
  <c r="P418" i="1"/>
  <c r="O415" i="1"/>
  <c r="AB433" i="1"/>
  <c r="T303" i="1"/>
  <c r="AF303" i="1" s="1"/>
  <c r="S304" i="1"/>
  <c r="U303" i="1"/>
  <c r="W303" i="1" s="1"/>
  <c r="F417" i="1"/>
  <c r="AC417" i="1"/>
  <c r="AE417" i="1" s="1"/>
  <c r="H417" i="1"/>
  <c r="G416" i="1"/>
  <c r="K416" i="1" s="1"/>
  <c r="X418" i="1"/>
  <c r="A419" i="1"/>
  <c r="L419" i="1"/>
  <c r="E418" i="1"/>
  <c r="Z417" i="1"/>
  <c r="AA417" i="1" s="1"/>
  <c r="AH417" i="1" s="1"/>
  <c r="Y417" i="1"/>
  <c r="D418" i="1"/>
  <c r="J418" i="1"/>
  <c r="I418" i="1" s="1"/>
  <c r="Q306" i="1"/>
  <c r="R305" i="1"/>
  <c r="V305" i="1" s="1"/>
  <c r="AG302" i="1"/>
  <c r="B302" i="1" s="1"/>
  <c r="C302" i="1" s="1"/>
  <c r="F418" i="1" l="1"/>
  <c r="O416" i="1"/>
  <c r="AB434" i="1"/>
  <c r="A420" i="1"/>
  <c r="L420" i="1"/>
  <c r="E419" i="1"/>
  <c r="X419" i="1"/>
  <c r="Z418" i="1"/>
  <c r="AA418" i="1" s="1"/>
  <c r="AH418" i="1" s="1"/>
  <c r="D419" i="1"/>
  <c r="J419" i="1"/>
  <c r="I419" i="1" s="1"/>
  <c r="Y418" i="1"/>
  <c r="AC418" i="1"/>
  <c r="AE418" i="1" s="1"/>
  <c r="H418" i="1"/>
  <c r="AG303" i="1"/>
  <c r="B303" i="1" s="1"/>
  <c r="C303" i="1" s="1"/>
  <c r="Q307" i="1"/>
  <c r="R306" i="1"/>
  <c r="V306" i="1" s="1"/>
  <c r="M419" i="1"/>
  <c r="N419" i="1" s="1"/>
  <c r="P419" i="1"/>
  <c r="G417" i="1"/>
  <c r="K417" i="1" s="1"/>
  <c r="U304" i="1"/>
  <c r="W304" i="1" s="1"/>
  <c r="T304" i="1"/>
  <c r="S305" i="1"/>
  <c r="O417" i="1" l="1"/>
  <c r="AC419" i="1"/>
  <c r="AE419" i="1" s="1"/>
  <c r="H419" i="1"/>
  <c r="G418" i="1"/>
  <c r="O418" i="1" s="1"/>
  <c r="F419" i="1"/>
  <c r="L421" i="1"/>
  <c r="E420" i="1"/>
  <c r="X420" i="1"/>
  <c r="A421" i="1"/>
  <c r="D420" i="1"/>
  <c r="Y419" i="1"/>
  <c r="Z419" i="1"/>
  <c r="AA419" i="1" s="1"/>
  <c r="AH419" i="1" s="1"/>
  <c r="J420" i="1"/>
  <c r="I420" i="1" s="1"/>
  <c r="AF304" i="1"/>
  <c r="AA304" i="1"/>
  <c r="R307" i="1"/>
  <c r="V307" i="1" s="1"/>
  <c r="Q308" i="1"/>
  <c r="AB435" i="1"/>
  <c r="U305" i="1"/>
  <c r="W305" i="1" s="1"/>
  <c r="T305" i="1"/>
  <c r="AF305" i="1" s="1"/>
  <c r="S306" i="1"/>
  <c r="AG304" i="1"/>
  <c r="M420" i="1"/>
  <c r="N420" i="1" s="1"/>
  <c r="P420" i="1"/>
  <c r="F420" i="1" l="1"/>
  <c r="AH304" i="1"/>
  <c r="K418" i="1"/>
  <c r="T306" i="1"/>
  <c r="AF306" i="1" s="1"/>
  <c r="U306" i="1"/>
  <c r="W306" i="1" s="1"/>
  <c r="S307" i="1"/>
  <c r="M421" i="1"/>
  <c r="N421" i="1" s="1"/>
  <c r="P421" i="1"/>
  <c r="AC420" i="1"/>
  <c r="AE420" i="1" s="1"/>
  <c r="H420" i="1"/>
  <c r="AB436" i="1"/>
  <c r="A422" i="1"/>
  <c r="X421" i="1"/>
  <c r="L422" i="1"/>
  <c r="E421" i="1"/>
  <c r="G419" i="1"/>
  <c r="O419" i="1" s="1"/>
  <c r="AG305" i="1"/>
  <c r="R308" i="1"/>
  <c r="V308" i="1" s="1"/>
  <c r="Q309" i="1"/>
  <c r="D421" i="1"/>
  <c r="Z420" i="1"/>
  <c r="AA420" i="1" s="1"/>
  <c r="AH420" i="1" s="1"/>
  <c r="Y420" i="1"/>
  <c r="J421" i="1"/>
  <c r="I421" i="1" s="1"/>
  <c r="B304" i="1"/>
  <c r="C304" i="1" s="1"/>
  <c r="F421" i="1" l="1"/>
  <c r="AB437" i="1"/>
  <c r="G420" i="1"/>
  <c r="O420" i="1" s="1"/>
  <c r="K419" i="1"/>
  <c r="M422" i="1"/>
  <c r="N422" i="1" s="1"/>
  <c r="P422" i="1"/>
  <c r="S308" i="1"/>
  <c r="T307" i="1"/>
  <c r="AF307" i="1" s="1"/>
  <c r="U307" i="1"/>
  <c r="W307" i="1" s="1"/>
  <c r="E422" i="1"/>
  <c r="X422" i="1"/>
  <c r="A423" i="1"/>
  <c r="L423" i="1"/>
  <c r="Q310" i="1"/>
  <c r="R309" i="1"/>
  <c r="V309" i="1" s="1"/>
  <c r="B305" i="1"/>
  <c r="C305" i="1" s="1"/>
  <c r="Z421" i="1"/>
  <c r="AA421" i="1" s="1"/>
  <c r="AH421" i="1" s="1"/>
  <c r="D422" i="1"/>
  <c r="Y421" i="1"/>
  <c r="J422" i="1"/>
  <c r="I422" i="1" s="1"/>
  <c r="AG306" i="1"/>
  <c r="B306" i="1" s="1"/>
  <c r="C306" i="1" s="1"/>
  <c r="AC421" i="1"/>
  <c r="AE421" i="1" s="1"/>
  <c r="H421" i="1"/>
  <c r="F422" i="1" l="1"/>
  <c r="X423" i="1"/>
  <c r="L424" i="1"/>
  <c r="E423" i="1"/>
  <c r="A424" i="1"/>
  <c r="G421" i="1"/>
  <c r="K421" i="1" s="1"/>
  <c r="Q311" i="1"/>
  <c r="R310" i="1"/>
  <c r="V310" i="1" s="1"/>
  <c r="Y422" i="1"/>
  <c r="Z422" i="1"/>
  <c r="AA422" i="1" s="1"/>
  <c r="AH422" i="1" s="1"/>
  <c r="J423" i="1"/>
  <c r="I423" i="1" s="1"/>
  <c r="D423" i="1"/>
  <c r="T308" i="1"/>
  <c r="AF308" i="1" s="1"/>
  <c r="S309" i="1"/>
  <c r="U308" i="1"/>
  <c r="W308" i="1" s="1"/>
  <c r="AB438" i="1"/>
  <c r="K420" i="1"/>
  <c r="M423" i="1"/>
  <c r="N423" i="1" s="1"/>
  <c r="P423" i="1"/>
  <c r="AG307" i="1"/>
  <c r="B307" i="1" s="1"/>
  <c r="C307" i="1" s="1"/>
  <c r="AC422" i="1"/>
  <c r="AE422" i="1" s="1"/>
  <c r="H422" i="1"/>
  <c r="AC423" i="1" l="1"/>
  <c r="AE423" i="1" s="1"/>
  <c r="H423" i="1"/>
  <c r="F423" i="1"/>
  <c r="O421" i="1"/>
  <c r="L425" i="1"/>
  <c r="E424" i="1"/>
  <c r="A425" i="1"/>
  <c r="X424" i="1"/>
  <c r="AG308" i="1"/>
  <c r="B308" i="1" s="1"/>
  <c r="C308" i="1" s="1"/>
  <c r="S310" i="1"/>
  <c r="U309" i="1"/>
  <c r="W309" i="1" s="1"/>
  <c r="T309" i="1"/>
  <c r="AF309" i="1" s="1"/>
  <c r="R311" i="1"/>
  <c r="V311" i="1" s="1"/>
  <c r="Q312" i="1"/>
  <c r="M424" i="1"/>
  <c r="N424" i="1" s="1"/>
  <c r="P424" i="1"/>
  <c r="G422" i="1"/>
  <c r="K422" i="1" s="1"/>
  <c r="AB439" i="1"/>
  <c r="D424" i="1"/>
  <c r="Y423" i="1"/>
  <c r="Z423" i="1"/>
  <c r="AA423" i="1" s="1"/>
  <c r="AH423" i="1" s="1"/>
  <c r="J424" i="1"/>
  <c r="I424" i="1" s="1"/>
  <c r="F424" i="1" l="1"/>
  <c r="O422" i="1"/>
  <c r="AC424" i="1"/>
  <c r="AE424" i="1" s="1"/>
  <c r="H424" i="1"/>
  <c r="AG309" i="1"/>
  <c r="X425" i="1"/>
  <c r="L426" i="1"/>
  <c r="E425" i="1"/>
  <c r="A426" i="1"/>
  <c r="R312" i="1"/>
  <c r="V312" i="1" s="1"/>
  <c r="Q313" i="1"/>
  <c r="T310" i="1"/>
  <c r="AF310" i="1" s="1"/>
  <c r="S311" i="1"/>
  <c r="U310" i="1"/>
  <c r="W310" i="1" s="1"/>
  <c r="G423" i="1"/>
  <c r="O423" i="1" s="1"/>
  <c r="AB440" i="1"/>
  <c r="M425" i="1"/>
  <c r="N425" i="1" s="1"/>
  <c r="P425" i="1"/>
  <c r="Y424" i="1"/>
  <c r="D425" i="1"/>
  <c r="Z424" i="1"/>
  <c r="AA424" i="1" s="1"/>
  <c r="AH424" i="1" s="1"/>
  <c r="J425" i="1"/>
  <c r="I425" i="1" s="1"/>
  <c r="F425" i="1" l="1"/>
  <c r="K423" i="1"/>
  <c r="AB441" i="1"/>
  <c r="R313" i="1"/>
  <c r="V313" i="1" s="1"/>
  <c r="Q314" i="1"/>
  <c r="M426" i="1"/>
  <c r="N426" i="1" s="1"/>
  <c r="P426" i="1"/>
  <c r="AG310" i="1"/>
  <c r="B310" i="1" s="1"/>
  <c r="C310" i="1" s="1"/>
  <c r="D426" i="1"/>
  <c r="Z425" i="1"/>
  <c r="AA425" i="1" s="1"/>
  <c r="AH425" i="1" s="1"/>
  <c r="Y425" i="1"/>
  <c r="J426" i="1"/>
  <c r="I426" i="1" s="1"/>
  <c r="G424" i="1"/>
  <c r="O424" i="1" s="1"/>
  <c r="AC425" i="1"/>
  <c r="AE425" i="1" s="1"/>
  <c r="H425" i="1"/>
  <c r="S312" i="1"/>
  <c r="U311" i="1"/>
  <c r="W311" i="1" s="1"/>
  <c r="T311" i="1"/>
  <c r="AF311" i="1" s="1"/>
  <c r="A427" i="1"/>
  <c r="X426" i="1"/>
  <c r="L427" i="1"/>
  <c r="E426" i="1"/>
  <c r="B309" i="1"/>
  <c r="C309" i="1" s="1"/>
  <c r="K424" i="1" l="1"/>
  <c r="F426" i="1"/>
  <c r="M427" i="1"/>
  <c r="N427" i="1" s="1"/>
  <c r="P427" i="1"/>
  <c r="AG311" i="1"/>
  <c r="B311" i="1" s="1"/>
  <c r="C311" i="1" s="1"/>
  <c r="AB442" i="1"/>
  <c r="AC426" i="1"/>
  <c r="AE426" i="1" s="1"/>
  <c r="H426" i="1"/>
  <c r="Y426" i="1"/>
  <c r="D427" i="1"/>
  <c r="Z426" i="1"/>
  <c r="AA426" i="1" s="1"/>
  <c r="AH426" i="1" s="1"/>
  <c r="J427" i="1"/>
  <c r="I427" i="1" s="1"/>
  <c r="T312" i="1"/>
  <c r="AF312" i="1" s="1"/>
  <c r="S313" i="1"/>
  <c r="U312" i="1"/>
  <c r="W312" i="1" s="1"/>
  <c r="E427" i="1"/>
  <c r="A428" i="1"/>
  <c r="X427" i="1"/>
  <c r="L428" i="1"/>
  <c r="G425" i="1"/>
  <c r="K425" i="1" s="1"/>
  <c r="Q315" i="1"/>
  <c r="R314" i="1"/>
  <c r="V314" i="1" s="1"/>
  <c r="O425" i="1" l="1"/>
  <c r="AG312" i="1"/>
  <c r="G426" i="1"/>
  <c r="K426" i="1" s="1"/>
  <c r="E428" i="1"/>
  <c r="X428" i="1"/>
  <c r="A429" i="1"/>
  <c r="L429" i="1"/>
  <c r="S314" i="1"/>
  <c r="T313" i="1"/>
  <c r="AF313" i="1" s="1"/>
  <c r="U313" i="1"/>
  <c r="W313" i="1" s="1"/>
  <c r="Q316" i="1"/>
  <c r="R315" i="1"/>
  <c r="V315" i="1" s="1"/>
  <c r="F427" i="1"/>
  <c r="AB443" i="1"/>
  <c r="Z427" i="1"/>
  <c r="Y427" i="1"/>
  <c r="J428" i="1"/>
  <c r="I428" i="1" s="1"/>
  <c r="D428" i="1"/>
  <c r="M428" i="1"/>
  <c r="N428" i="1" s="1"/>
  <c r="AC427" i="1"/>
  <c r="AE427" i="1" s="1"/>
  <c r="H427" i="1"/>
  <c r="F428" i="1" l="1"/>
  <c r="O426" i="1"/>
  <c r="G427" i="1"/>
  <c r="K427" i="1" s="1"/>
  <c r="AG313" i="1"/>
  <c r="B313" i="1" s="1"/>
  <c r="C313" i="1" s="1"/>
  <c r="L430" i="1"/>
  <c r="E429" i="1"/>
  <c r="X429" i="1"/>
  <c r="A430" i="1"/>
  <c r="Y428" i="1"/>
  <c r="Z428" i="1"/>
  <c r="AA428" i="1" s="1"/>
  <c r="AH428" i="1" s="1"/>
  <c r="D429" i="1"/>
  <c r="J429" i="1"/>
  <c r="I429" i="1" s="1"/>
  <c r="AB444" i="1"/>
  <c r="U314" i="1"/>
  <c r="W314" i="1" s="1"/>
  <c r="S315" i="1"/>
  <c r="T314" i="1"/>
  <c r="AF314" i="1" s="1"/>
  <c r="H428" i="1"/>
  <c r="AC428" i="1"/>
  <c r="AE428" i="1" s="1"/>
  <c r="R316" i="1"/>
  <c r="V316" i="1" s="1"/>
  <c r="Q317" i="1"/>
  <c r="M429" i="1"/>
  <c r="N429" i="1" s="1"/>
  <c r="AC429" i="1" s="1"/>
  <c r="AE429" i="1" s="1"/>
  <c r="B312" i="1"/>
  <c r="C312" i="1" s="1"/>
  <c r="O427" i="1" l="1"/>
  <c r="P428" i="1" s="1"/>
  <c r="P429" i="1" s="1"/>
  <c r="P430" i="1" s="1"/>
  <c r="F429" i="1"/>
  <c r="H429" i="1"/>
  <c r="G428" i="1"/>
  <c r="O428" i="1" s="1"/>
  <c r="Z429" i="1"/>
  <c r="AA429" i="1" s="1"/>
  <c r="AH429" i="1" s="1"/>
  <c r="D430" i="1"/>
  <c r="J430" i="1"/>
  <c r="I430" i="1" s="1"/>
  <c r="Y429" i="1"/>
  <c r="R317" i="1"/>
  <c r="V317" i="1" s="1"/>
  <c r="Q318" i="1"/>
  <c r="AB445" i="1"/>
  <c r="S316" i="1"/>
  <c r="U315" i="1"/>
  <c r="W315" i="1" s="1"/>
  <c r="T315" i="1"/>
  <c r="AF315" i="1" s="1"/>
  <c r="M430" i="1"/>
  <c r="N430" i="1" s="1"/>
  <c r="AG314" i="1"/>
  <c r="B314" i="1" s="1"/>
  <c r="C314" i="1" s="1"/>
  <c r="A431" i="1"/>
  <c r="L431" i="1"/>
  <c r="E430" i="1"/>
  <c r="X430" i="1"/>
  <c r="K428" i="1" l="1"/>
  <c r="Z430" i="1"/>
  <c r="AA430" i="1" s="1"/>
  <c r="AH430" i="1" s="1"/>
  <c r="Y430" i="1"/>
  <c r="D431" i="1"/>
  <c r="J431" i="1"/>
  <c r="I431" i="1" s="1"/>
  <c r="M431" i="1"/>
  <c r="N431" i="1" s="1"/>
  <c r="P431" i="1"/>
  <c r="AG315" i="1"/>
  <c r="AB446" i="1"/>
  <c r="L432" i="1"/>
  <c r="E431" i="1"/>
  <c r="X431" i="1"/>
  <c r="A432" i="1"/>
  <c r="T316" i="1"/>
  <c r="AF316" i="1" s="1"/>
  <c r="S317" i="1"/>
  <c r="U316" i="1"/>
  <c r="W316" i="1" s="1"/>
  <c r="AC430" i="1"/>
  <c r="AE430" i="1" s="1"/>
  <c r="H430" i="1"/>
  <c r="F430" i="1"/>
  <c r="Q319" i="1"/>
  <c r="R318" i="1"/>
  <c r="V318" i="1" s="1"/>
  <c r="G429" i="1"/>
  <c r="K429" i="1" s="1"/>
  <c r="T317" i="1" l="1"/>
  <c r="AF317" i="1" s="1"/>
  <c r="S318" i="1"/>
  <c r="U317" i="1"/>
  <c r="W317" i="1" s="1"/>
  <c r="F431" i="1"/>
  <c r="O429" i="1"/>
  <c r="Q320" i="1"/>
  <c r="R319" i="1"/>
  <c r="V319" i="1" s="1"/>
  <c r="G430" i="1"/>
  <c r="K430" i="1" s="1"/>
  <c r="M432" i="1"/>
  <c r="N432" i="1" s="1"/>
  <c r="P432" i="1"/>
  <c r="AB447" i="1"/>
  <c r="AC431" i="1"/>
  <c r="AE431" i="1" s="1"/>
  <c r="H431" i="1"/>
  <c r="A433" i="1"/>
  <c r="L433" i="1"/>
  <c r="E432" i="1"/>
  <c r="X432" i="1"/>
  <c r="AG316" i="1"/>
  <c r="D432" i="1"/>
  <c r="Z431" i="1"/>
  <c r="AA431" i="1" s="1"/>
  <c r="AH431" i="1" s="1"/>
  <c r="Y431" i="1"/>
  <c r="J432" i="1"/>
  <c r="I432" i="1" s="1"/>
  <c r="B315" i="1"/>
  <c r="C315" i="1" s="1"/>
  <c r="O430" i="1" l="1"/>
  <c r="Z432" i="1"/>
  <c r="AA432" i="1" s="1"/>
  <c r="AH432" i="1" s="1"/>
  <c r="D433" i="1"/>
  <c r="Y432" i="1"/>
  <c r="J433" i="1"/>
  <c r="I433" i="1" s="1"/>
  <c r="G431" i="1"/>
  <c r="O431" i="1" s="1"/>
  <c r="S319" i="1"/>
  <c r="U318" i="1"/>
  <c r="W318" i="1" s="1"/>
  <c r="T318" i="1"/>
  <c r="AF318" i="1" s="1"/>
  <c r="AC432" i="1"/>
  <c r="AE432" i="1" s="1"/>
  <c r="H432" i="1"/>
  <c r="B316" i="1"/>
  <c r="C316" i="1" s="1"/>
  <c r="M433" i="1"/>
  <c r="N433" i="1" s="1"/>
  <c r="P433" i="1"/>
  <c r="F432" i="1"/>
  <c r="L434" i="1"/>
  <c r="E433" i="1"/>
  <c r="X433" i="1"/>
  <c r="A434" i="1"/>
  <c r="AB448" i="1"/>
  <c r="Q321" i="1"/>
  <c r="R320" i="1"/>
  <c r="V320" i="1" s="1"/>
  <c r="AG317" i="1"/>
  <c r="K431" i="1" l="1"/>
  <c r="M434" i="1"/>
  <c r="N434" i="1" s="1"/>
  <c r="P434" i="1"/>
  <c r="F433" i="1"/>
  <c r="AC433" i="1"/>
  <c r="AE433" i="1" s="1"/>
  <c r="H433" i="1"/>
  <c r="AG318" i="1"/>
  <c r="B318" i="1" s="1"/>
  <c r="C318" i="1" s="1"/>
  <c r="X434" i="1"/>
  <c r="A435" i="1"/>
  <c r="L435" i="1"/>
  <c r="E434" i="1"/>
  <c r="Q322" i="1"/>
  <c r="R321" i="1"/>
  <c r="V321" i="1" s="1"/>
  <c r="D434" i="1"/>
  <c r="Y433" i="1"/>
  <c r="J434" i="1"/>
  <c r="I434" i="1" s="1"/>
  <c r="Z433" i="1"/>
  <c r="AA433" i="1" s="1"/>
  <c r="AH433" i="1" s="1"/>
  <c r="G432" i="1"/>
  <c r="O432" i="1" s="1"/>
  <c r="U319" i="1"/>
  <c r="W319" i="1" s="1"/>
  <c r="T319" i="1"/>
  <c r="AF319" i="1" s="1"/>
  <c r="S320" i="1"/>
  <c r="B317" i="1"/>
  <c r="C317" i="1" s="1"/>
  <c r="AB449" i="1"/>
  <c r="K432" i="1" l="1"/>
  <c r="A436" i="1"/>
  <c r="L436" i="1"/>
  <c r="E435" i="1"/>
  <c r="X435" i="1"/>
  <c r="G433" i="1"/>
  <c r="O433" i="1" s="1"/>
  <c r="AB450" i="1"/>
  <c r="U320" i="1"/>
  <c r="W320" i="1" s="1"/>
  <c r="S321" i="1"/>
  <c r="T320" i="1"/>
  <c r="AF320" i="1" s="1"/>
  <c r="Q323" i="1"/>
  <c r="R322" i="1"/>
  <c r="V322" i="1" s="1"/>
  <c r="D435" i="1"/>
  <c r="Z434" i="1"/>
  <c r="AA434" i="1" s="1"/>
  <c r="AH434" i="1" s="1"/>
  <c r="J435" i="1"/>
  <c r="I435" i="1" s="1"/>
  <c r="Y434" i="1"/>
  <c r="AC434" i="1"/>
  <c r="AE434" i="1" s="1"/>
  <c r="H434" i="1"/>
  <c r="AG319" i="1"/>
  <c r="B319" i="1" s="1"/>
  <c r="C319" i="1" s="1"/>
  <c r="F434" i="1"/>
  <c r="M435" i="1"/>
  <c r="N435" i="1" s="1"/>
  <c r="P435" i="1"/>
  <c r="K433" i="1" l="1"/>
  <c r="F435" i="1"/>
  <c r="Q324" i="1"/>
  <c r="R323" i="1"/>
  <c r="V323" i="1" s="1"/>
  <c r="AB451" i="1"/>
  <c r="M436" i="1"/>
  <c r="N436" i="1" s="1"/>
  <c r="P436" i="1"/>
  <c r="AC435" i="1"/>
  <c r="AE435" i="1" s="1"/>
  <c r="H435" i="1"/>
  <c r="A437" i="1"/>
  <c r="L437" i="1"/>
  <c r="E436" i="1"/>
  <c r="X436" i="1"/>
  <c r="S322" i="1"/>
  <c r="U321" i="1"/>
  <c r="W321" i="1" s="1"/>
  <c r="T321" i="1"/>
  <c r="AF321" i="1" s="1"/>
  <c r="D436" i="1"/>
  <c r="Y435" i="1"/>
  <c r="Z435" i="1"/>
  <c r="AA435" i="1" s="1"/>
  <c r="AH435" i="1" s="1"/>
  <c r="J436" i="1"/>
  <c r="I436" i="1" s="1"/>
  <c r="G434" i="1"/>
  <c r="K434" i="1" s="1"/>
  <c r="AG320" i="1"/>
  <c r="B320" i="1" s="1"/>
  <c r="C320" i="1" s="1"/>
  <c r="F436" i="1" l="1"/>
  <c r="O434" i="1"/>
  <c r="U322" i="1"/>
  <c r="W322" i="1" s="1"/>
  <c r="S323" i="1"/>
  <c r="T322" i="1"/>
  <c r="AF322" i="1" s="1"/>
  <c r="L438" i="1"/>
  <c r="E437" i="1"/>
  <c r="X437" i="1"/>
  <c r="A438" i="1"/>
  <c r="AC436" i="1"/>
  <c r="AE436" i="1" s="1"/>
  <c r="H436" i="1"/>
  <c r="Q325" i="1"/>
  <c r="R324" i="1"/>
  <c r="V324" i="1" s="1"/>
  <c r="G435" i="1"/>
  <c r="K435" i="1" s="1"/>
  <c r="AB452" i="1"/>
  <c r="D437" i="1"/>
  <c r="Y436" i="1"/>
  <c r="Z436" i="1"/>
  <c r="AA436" i="1" s="1"/>
  <c r="AH436" i="1" s="1"/>
  <c r="J437" i="1"/>
  <c r="I437" i="1" s="1"/>
  <c r="AG321" i="1"/>
  <c r="M437" i="1"/>
  <c r="N437" i="1" s="1"/>
  <c r="P437" i="1"/>
  <c r="F437" i="1" l="1"/>
  <c r="O435" i="1"/>
  <c r="Q326" i="1"/>
  <c r="R325" i="1"/>
  <c r="V325" i="1" s="1"/>
  <c r="A439" i="1"/>
  <c r="L439" i="1"/>
  <c r="E438" i="1"/>
  <c r="X438" i="1"/>
  <c r="AB453" i="1"/>
  <c r="G436" i="1"/>
  <c r="K436" i="1" s="1"/>
  <c r="D438" i="1"/>
  <c r="Y437" i="1"/>
  <c r="Z437" i="1"/>
  <c r="AA437" i="1" s="1"/>
  <c r="AH437" i="1" s="1"/>
  <c r="J438" i="1"/>
  <c r="I438" i="1" s="1"/>
  <c r="U323" i="1"/>
  <c r="W323" i="1" s="1"/>
  <c r="S324" i="1"/>
  <c r="T323" i="1"/>
  <c r="AF323" i="1" s="1"/>
  <c r="AC437" i="1"/>
  <c r="AE437" i="1" s="1"/>
  <c r="H437" i="1"/>
  <c r="AG322" i="1"/>
  <c r="B322" i="1" s="1"/>
  <c r="C322" i="1" s="1"/>
  <c r="B321" i="1"/>
  <c r="C321" i="1" s="1"/>
  <c r="M438" i="1"/>
  <c r="N438" i="1" s="1"/>
  <c r="P438" i="1"/>
  <c r="O436" i="1" l="1"/>
  <c r="F438" i="1"/>
  <c r="AB454" i="1"/>
  <c r="Q327" i="1"/>
  <c r="R326" i="1"/>
  <c r="V326" i="1" s="1"/>
  <c r="U324" i="1"/>
  <c r="W324" i="1" s="1"/>
  <c r="S325" i="1"/>
  <c r="T324" i="1"/>
  <c r="AF324" i="1" s="1"/>
  <c r="M439" i="1"/>
  <c r="N439" i="1" s="1"/>
  <c r="P439" i="1"/>
  <c r="AC438" i="1"/>
  <c r="AE438" i="1" s="1"/>
  <c r="H438" i="1"/>
  <c r="G437" i="1"/>
  <c r="O437" i="1" s="1"/>
  <c r="AG323" i="1"/>
  <c r="B323" i="1" s="1"/>
  <c r="C323" i="1" s="1"/>
  <c r="A440" i="1"/>
  <c r="L440" i="1"/>
  <c r="E439" i="1"/>
  <c r="X439" i="1"/>
  <c r="Y438" i="1"/>
  <c r="Z438" i="1"/>
  <c r="AA438" i="1" s="1"/>
  <c r="AH438" i="1" s="1"/>
  <c r="D439" i="1"/>
  <c r="J439" i="1"/>
  <c r="I439" i="1" s="1"/>
  <c r="AC439" i="1" l="1"/>
  <c r="AE439" i="1" s="1"/>
  <c r="H439" i="1"/>
  <c r="M440" i="1"/>
  <c r="N440" i="1" s="1"/>
  <c r="P440" i="1"/>
  <c r="G438" i="1"/>
  <c r="O438" i="1" s="1"/>
  <c r="AB455" i="1"/>
  <c r="A441" i="1"/>
  <c r="L441" i="1"/>
  <c r="E440" i="1"/>
  <c r="X440" i="1"/>
  <c r="K437" i="1"/>
  <c r="U325" i="1"/>
  <c r="W325" i="1" s="1"/>
  <c r="S326" i="1"/>
  <c r="T325" i="1"/>
  <c r="AF325" i="1" s="1"/>
  <c r="F439" i="1"/>
  <c r="D440" i="1"/>
  <c r="Y439" i="1"/>
  <c r="Z439" i="1"/>
  <c r="AA439" i="1" s="1"/>
  <c r="AH439" i="1" s="1"/>
  <c r="J440" i="1"/>
  <c r="I440" i="1" s="1"/>
  <c r="AG324" i="1"/>
  <c r="B324" i="1" s="1"/>
  <c r="C324" i="1" s="1"/>
  <c r="Q328" i="1"/>
  <c r="R327" i="1"/>
  <c r="V327" i="1" s="1"/>
  <c r="K438" i="1" l="1"/>
  <c r="R328" i="1"/>
  <c r="V328" i="1" s="1"/>
  <c r="Q329" i="1"/>
  <c r="Z440" i="1"/>
  <c r="AA440" i="1" s="1"/>
  <c r="AH440" i="1" s="1"/>
  <c r="D441" i="1"/>
  <c r="Y440" i="1"/>
  <c r="J441" i="1"/>
  <c r="I441" i="1" s="1"/>
  <c r="AC440" i="1"/>
  <c r="AE440" i="1" s="1"/>
  <c r="H440" i="1"/>
  <c r="AG325" i="1"/>
  <c r="M441" i="1"/>
  <c r="N441" i="1" s="1"/>
  <c r="P441" i="1"/>
  <c r="AB456" i="1"/>
  <c r="G439" i="1"/>
  <c r="O439" i="1" s="1"/>
  <c r="F440" i="1"/>
  <c r="U326" i="1"/>
  <c r="W326" i="1" s="1"/>
  <c r="T326" i="1"/>
  <c r="AF326" i="1" s="1"/>
  <c r="S327" i="1"/>
  <c r="E441" i="1"/>
  <c r="X441" i="1"/>
  <c r="A442" i="1"/>
  <c r="L442" i="1"/>
  <c r="AC441" i="1" l="1"/>
  <c r="AE441" i="1" s="1"/>
  <c r="H441" i="1"/>
  <c r="G440" i="1"/>
  <c r="O440" i="1" s="1"/>
  <c r="AG326" i="1"/>
  <c r="B326" i="1" s="1"/>
  <c r="C326" i="1" s="1"/>
  <c r="D442" i="1"/>
  <c r="Y441" i="1"/>
  <c r="Z441" i="1"/>
  <c r="AA441" i="1" s="1"/>
  <c r="AH441" i="1" s="1"/>
  <c r="J442" i="1"/>
  <c r="I442" i="1" s="1"/>
  <c r="AB457" i="1"/>
  <c r="F441" i="1"/>
  <c r="X442" i="1"/>
  <c r="A443" i="1"/>
  <c r="L443" i="1"/>
  <c r="E442" i="1"/>
  <c r="S328" i="1"/>
  <c r="U327" i="1"/>
  <c r="W327" i="1" s="1"/>
  <c r="T327" i="1"/>
  <c r="AF327" i="1" s="1"/>
  <c r="K439" i="1"/>
  <c r="B325" i="1"/>
  <c r="C325" i="1" s="1"/>
  <c r="Q330" i="1"/>
  <c r="R329" i="1"/>
  <c r="V329" i="1" s="1"/>
  <c r="M442" i="1"/>
  <c r="N442" i="1" s="1"/>
  <c r="P442" i="1"/>
  <c r="M443" i="1" l="1"/>
  <c r="N443" i="1" s="1"/>
  <c r="P443" i="1"/>
  <c r="K440" i="1"/>
  <c r="Q331" i="1"/>
  <c r="R330" i="1"/>
  <c r="V330" i="1" s="1"/>
  <c r="AG327" i="1"/>
  <c r="B327" i="1" s="1"/>
  <c r="C327" i="1" s="1"/>
  <c r="E443" i="1"/>
  <c r="X443" i="1"/>
  <c r="A444" i="1"/>
  <c r="L444" i="1"/>
  <c r="AB458" i="1"/>
  <c r="AC442" i="1"/>
  <c r="AE442" i="1" s="1"/>
  <c r="H442" i="1"/>
  <c r="U328" i="1"/>
  <c r="W328" i="1" s="1"/>
  <c r="T328" i="1"/>
  <c r="AF328" i="1" s="1"/>
  <c r="S329" i="1"/>
  <c r="D443" i="1"/>
  <c r="Y442" i="1"/>
  <c r="J443" i="1"/>
  <c r="I443" i="1" s="1"/>
  <c r="Z442" i="1"/>
  <c r="AA442" i="1" s="1"/>
  <c r="AH442" i="1" s="1"/>
  <c r="G441" i="1"/>
  <c r="K441" i="1" s="1"/>
  <c r="F442" i="1"/>
  <c r="O441" i="1" l="1"/>
  <c r="AC443" i="1"/>
  <c r="AE443" i="1" s="1"/>
  <c r="H443" i="1"/>
  <c r="M444" i="1"/>
  <c r="N444" i="1" s="1"/>
  <c r="P444" i="1"/>
  <c r="U329" i="1"/>
  <c r="W329" i="1" s="1"/>
  <c r="T329" i="1"/>
  <c r="AF329" i="1" s="1"/>
  <c r="S330" i="1"/>
  <c r="Q332" i="1"/>
  <c r="R331" i="1"/>
  <c r="V331" i="1" s="1"/>
  <c r="F443" i="1"/>
  <c r="AG328" i="1"/>
  <c r="B328" i="1" s="1"/>
  <c r="C328" i="1" s="1"/>
  <c r="E444" i="1"/>
  <c r="X444" i="1"/>
  <c r="A445" i="1"/>
  <c r="L445" i="1"/>
  <c r="G442" i="1"/>
  <c r="O442" i="1" s="1"/>
  <c r="AB459" i="1"/>
  <c r="Z443" i="1"/>
  <c r="AA443" i="1" s="1"/>
  <c r="AH443" i="1" s="1"/>
  <c r="Y443" i="1"/>
  <c r="D444" i="1"/>
  <c r="J444" i="1"/>
  <c r="I444" i="1" s="1"/>
  <c r="K442" i="1" l="1"/>
  <c r="M445" i="1"/>
  <c r="N445" i="1" s="1"/>
  <c r="P445" i="1"/>
  <c r="R332" i="1"/>
  <c r="V332" i="1" s="1"/>
  <c r="Q333" i="1"/>
  <c r="F444" i="1"/>
  <c r="AB460" i="1"/>
  <c r="X445" i="1"/>
  <c r="A446" i="1"/>
  <c r="L446" i="1"/>
  <c r="E445" i="1"/>
  <c r="U330" i="1"/>
  <c r="W330" i="1" s="1"/>
  <c r="T330" i="1"/>
  <c r="AF330" i="1" s="1"/>
  <c r="S331" i="1"/>
  <c r="AG329" i="1"/>
  <c r="B329" i="1" s="1"/>
  <c r="C329" i="1" s="1"/>
  <c r="Y444" i="1"/>
  <c r="Z444" i="1"/>
  <c r="AA444" i="1" s="1"/>
  <c r="AH444" i="1" s="1"/>
  <c r="J445" i="1"/>
  <c r="I445" i="1" s="1"/>
  <c r="D445" i="1"/>
  <c r="G443" i="1"/>
  <c r="K443" i="1" s="1"/>
  <c r="AC444" i="1"/>
  <c r="AE444" i="1" s="1"/>
  <c r="H444" i="1"/>
  <c r="O443" i="1" l="1"/>
  <c r="F445" i="1"/>
  <c r="M446" i="1"/>
  <c r="N446" i="1" s="1"/>
  <c r="P446" i="1"/>
  <c r="AC445" i="1"/>
  <c r="AE445" i="1" s="1"/>
  <c r="H445" i="1"/>
  <c r="E446" i="1"/>
  <c r="X446" i="1"/>
  <c r="A447" i="1"/>
  <c r="L447" i="1"/>
  <c r="G444" i="1"/>
  <c r="O444" i="1" s="1"/>
  <c r="D446" i="1"/>
  <c r="Z445" i="1"/>
  <c r="AA445" i="1" s="1"/>
  <c r="AH445" i="1" s="1"/>
  <c r="Y445" i="1"/>
  <c r="J446" i="1"/>
  <c r="I446" i="1" s="1"/>
  <c r="R333" i="1"/>
  <c r="V333" i="1" s="1"/>
  <c r="Q334" i="1"/>
  <c r="AG330" i="1"/>
  <c r="B330" i="1" s="1"/>
  <c r="C330" i="1" s="1"/>
  <c r="U331" i="1"/>
  <c r="W331" i="1" s="1"/>
  <c r="S332" i="1"/>
  <c r="T331" i="1"/>
  <c r="AF331" i="1" s="1"/>
  <c r="AB461" i="1"/>
  <c r="F446" i="1" l="1"/>
  <c r="K444" i="1"/>
  <c r="R334" i="1"/>
  <c r="V334" i="1" s="1"/>
  <c r="Q335" i="1"/>
  <c r="A448" i="1"/>
  <c r="L448" i="1"/>
  <c r="E447" i="1"/>
  <c r="X447" i="1"/>
  <c r="U332" i="1"/>
  <c r="W332" i="1" s="1"/>
  <c r="T332" i="1"/>
  <c r="AF332" i="1" s="1"/>
  <c r="S333" i="1"/>
  <c r="M447" i="1"/>
  <c r="N447" i="1" s="1"/>
  <c r="P447" i="1"/>
  <c r="AC446" i="1"/>
  <c r="AE446" i="1" s="1"/>
  <c r="H446" i="1"/>
  <c r="AB462" i="1"/>
  <c r="D447" i="1"/>
  <c r="Y446" i="1"/>
  <c r="J447" i="1"/>
  <c r="I447" i="1" s="1"/>
  <c r="Z446" i="1"/>
  <c r="AA446" i="1" s="1"/>
  <c r="AH446" i="1" s="1"/>
  <c r="AG331" i="1"/>
  <c r="G445" i="1"/>
  <c r="K445" i="1" s="1"/>
  <c r="AB463" i="1" l="1"/>
  <c r="O445" i="1"/>
  <c r="M448" i="1"/>
  <c r="N448" i="1" s="1"/>
  <c r="P448" i="1"/>
  <c r="F447" i="1"/>
  <c r="AG332" i="1"/>
  <c r="B332" i="1" s="1"/>
  <c r="C332" i="1" s="1"/>
  <c r="X448" i="1"/>
  <c r="A449" i="1"/>
  <c r="L449" i="1"/>
  <c r="E448" i="1"/>
  <c r="AC447" i="1"/>
  <c r="AE447" i="1" s="1"/>
  <c r="H447" i="1"/>
  <c r="Y447" i="1"/>
  <c r="Z447" i="1"/>
  <c r="AA447" i="1" s="1"/>
  <c r="AH447" i="1" s="1"/>
  <c r="J448" i="1"/>
  <c r="I448" i="1" s="1"/>
  <c r="D448" i="1"/>
  <c r="R335" i="1"/>
  <c r="V335" i="1" s="1"/>
  <c r="Q336" i="1"/>
  <c r="B331" i="1"/>
  <c r="C331" i="1" s="1"/>
  <c r="G446" i="1"/>
  <c r="K446" i="1" s="1"/>
  <c r="T333" i="1"/>
  <c r="AF333" i="1" s="1"/>
  <c r="U333" i="1"/>
  <c r="W333" i="1" s="1"/>
  <c r="S334" i="1"/>
  <c r="O446" i="1" l="1"/>
  <c r="F448" i="1"/>
  <c r="AG333" i="1"/>
  <c r="AC448" i="1"/>
  <c r="AE448" i="1" s="1"/>
  <c r="H448" i="1"/>
  <c r="AB464" i="1"/>
  <c r="U334" i="1"/>
  <c r="W334" i="1" s="1"/>
  <c r="S335" i="1"/>
  <c r="T334" i="1"/>
  <c r="AF334" i="1" s="1"/>
  <c r="G447" i="1"/>
  <c r="O447" i="1" s="1"/>
  <c r="A450" i="1"/>
  <c r="L450" i="1"/>
  <c r="E449" i="1"/>
  <c r="X449" i="1"/>
  <c r="M449" i="1"/>
  <c r="N449" i="1" s="1"/>
  <c r="P449" i="1"/>
  <c r="R336" i="1"/>
  <c r="V336" i="1" s="1"/>
  <c r="Q337" i="1"/>
  <c r="D449" i="1"/>
  <c r="Y448" i="1"/>
  <c r="Z448" i="1"/>
  <c r="AA448" i="1" s="1"/>
  <c r="AH448" i="1" s="1"/>
  <c r="J449" i="1"/>
  <c r="I449" i="1" s="1"/>
  <c r="F449" i="1" l="1"/>
  <c r="AC449" i="1"/>
  <c r="AE449" i="1" s="1"/>
  <c r="H449" i="1"/>
  <c r="M450" i="1"/>
  <c r="N450" i="1" s="1"/>
  <c r="P450" i="1"/>
  <c r="Q338" i="1"/>
  <c r="R337" i="1"/>
  <c r="V337" i="1" s="1"/>
  <c r="X450" i="1"/>
  <c r="A451" i="1"/>
  <c r="L451" i="1"/>
  <c r="E450" i="1"/>
  <c r="S336" i="1"/>
  <c r="T335" i="1"/>
  <c r="U335" i="1"/>
  <c r="W335" i="1" s="1"/>
  <c r="G448" i="1"/>
  <c r="K448" i="1" s="1"/>
  <c r="D450" i="1"/>
  <c r="Z449" i="1"/>
  <c r="AA449" i="1" s="1"/>
  <c r="AH449" i="1" s="1"/>
  <c r="Y449" i="1"/>
  <c r="J450" i="1"/>
  <c r="I450" i="1" s="1"/>
  <c r="K447" i="1"/>
  <c r="AG334" i="1"/>
  <c r="AB465" i="1"/>
  <c r="B333" i="1"/>
  <c r="C333" i="1" s="1"/>
  <c r="O448" i="1" l="1"/>
  <c r="F450" i="1"/>
  <c r="AF335" i="1"/>
  <c r="AA335" i="1"/>
  <c r="AB466" i="1"/>
  <c r="B334" i="1"/>
  <c r="C334" i="1" s="1"/>
  <c r="AG335" i="1"/>
  <c r="B335" i="1" s="1"/>
  <c r="C335" i="1" s="1"/>
  <c r="M451" i="1"/>
  <c r="N451" i="1" s="1"/>
  <c r="P451" i="1"/>
  <c r="AC450" i="1"/>
  <c r="AE450" i="1" s="1"/>
  <c r="H450" i="1"/>
  <c r="E451" i="1"/>
  <c r="X451" i="1"/>
  <c r="A452" i="1"/>
  <c r="L452" i="1"/>
  <c r="U336" i="1"/>
  <c r="W336" i="1" s="1"/>
  <c r="T336" i="1"/>
  <c r="AF336" i="1" s="1"/>
  <c r="S337" i="1"/>
  <c r="D451" i="1"/>
  <c r="Z450" i="1"/>
  <c r="AA450" i="1" s="1"/>
  <c r="AH450" i="1" s="1"/>
  <c r="Y450" i="1"/>
  <c r="J451" i="1"/>
  <c r="I451" i="1" s="1"/>
  <c r="G449" i="1"/>
  <c r="O449" i="1" s="1"/>
  <c r="R338" i="1"/>
  <c r="V338" i="1" s="1"/>
  <c r="Q339" i="1"/>
  <c r="F451" i="1" l="1"/>
  <c r="AH335" i="1"/>
  <c r="K449" i="1"/>
  <c r="T337" i="1"/>
  <c r="AF337" i="1" s="1"/>
  <c r="U337" i="1"/>
  <c r="W337" i="1" s="1"/>
  <c r="S338" i="1"/>
  <c r="M452" i="1"/>
  <c r="N452" i="1" s="1"/>
  <c r="P452" i="1"/>
  <c r="G450" i="1"/>
  <c r="K450" i="1" s="1"/>
  <c r="AC451" i="1"/>
  <c r="AE451" i="1" s="1"/>
  <c r="H451" i="1"/>
  <c r="AB467" i="1"/>
  <c r="X452" i="1"/>
  <c r="A453" i="1"/>
  <c r="L453" i="1"/>
  <c r="E452" i="1"/>
  <c r="Q340" i="1"/>
  <c r="R339" i="1"/>
  <c r="V339" i="1" s="1"/>
  <c r="AG336" i="1"/>
  <c r="B336" i="1" s="1"/>
  <c r="C336" i="1" s="1"/>
  <c r="Z451" i="1"/>
  <c r="AA451" i="1" s="1"/>
  <c r="AH451" i="1" s="1"/>
  <c r="D452" i="1"/>
  <c r="Y451" i="1"/>
  <c r="J452" i="1"/>
  <c r="I452" i="1" s="1"/>
  <c r="O450" i="1" l="1"/>
  <c r="S339" i="1"/>
  <c r="T338" i="1"/>
  <c r="AF338" i="1" s="1"/>
  <c r="U338" i="1"/>
  <c r="W338" i="1" s="1"/>
  <c r="F452" i="1"/>
  <c r="M453" i="1"/>
  <c r="N453" i="1" s="1"/>
  <c r="P453" i="1"/>
  <c r="AG337" i="1"/>
  <c r="B337" i="1" s="1"/>
  <c r="C337" i="1" s="1"/>
  <c r="Q341" i="1"/>
  <c r="R340" i="1"/>
  <c r="V340" i="1" s="1"/>
  <c r="L454" i="1"/>
  <c r="E453" i="1"/>
  <c r="X453" i="1"/>
  <c r="A454" i="1"/>
  <c r="AB468" i="1"/>
  <c r="D453" i="1"/>
  <c r="Y452" i="1"/>
  <c r="Z452" i="1"/>
  <c r="AA452" i="1" s="1"/>
  <c r="AH452" i="1" s="1"/>
  <c r="J453" i="1"/>
  <c r="I453" i="1" s="1"/>
  <c r="G451" i="1"/>
  <c r="K451" i="1" s="1"/>
  <c r="AC452" i="1"/>
  <c r="AE452" i="1" s="1"/>
  <c r="H452" i="1"/>
  <c r="G452" i="1" l="1"/>
  <c r="O452" i="1" s="1"/>
  <c r="O451" i="1"/>
  <c r="AC453" i="1"/>
  <c r="AE453" i="1" s="1"/>
  <c r="H453" i="1"/>
  <c r="AG338" i="1"/>
  <c r="B338" i="1" s="1"/>
  <c r="C338" i="1" s="1"/>
  <c r="M454" i="1"/>
  <c r="N454" i="1" s="1"/>
  <c r="P454" i="1"/>
  <c r="F453" i="1"/>
  <c r="E454" i="1"/>
  <c r="X454" i="1"/>
  <c r="A455" i="1"/>
  <c r="L455" i="1"/>
  <c r="AB469" i="1"/>
  <c r="R341" i="1"/>
  <c r="V341" i="1" s="1"/>
  <c r="Q342" i="1"/>
  <c r="D454" i="1"/>
  <c r="Z453" i="1"/>
  <c r="AA453" i="1" s="1"/>
  <c r="AH453" i="1" s="1"/>
  <c r="Y453" i="1"/>
  <c r="J454" i="1"/>
  <c r="I454" i="1" s="1"/>
  <c r="T339" i="1"/>
  <c r="AF339" i="1" s="1"/>
  <c r="S340" i="1"/>
  <c r="U339" i="1"/>
  <c r="W339" i="1" s="1"/>
  <c r="F454" i="1" l="1"/>
  <c r="AC454" i="1"/>
  <c r="AE454" i="1" s="1"/>
  <c r="H454" i="1"/>
  <c r="K452" i="1"/>
  <c r="U340" i="1"/>
  <c r="W340" i="1" s="1"/>
  <c r="T340" i="1"/>
  <c r="AF340" i="1" s="1"/>
  <c r="S341" i="1"/>
  <c r="Q343" i="1"/>
  <c r="R342" i="1"/>
  <c r="V342" i="1" s="1"/>
  <c r="D455" i="1"/>
  <c r="Y454" i="1"/>
  <c r="Z454" i="1"/>
  <c r="AA454" i="1" s="1"/>
  <c r="AH454" i="1" s="1"/>
  <c r="J455" i="1"/>
  <c r="I455" i="1" s="1"/>
  <c r="M455" i="1"/>
  <c r="N455" i="1" s="1"/>
  <c r="P455" i="1"/>
  <c r="AG339" i="1"/>
  <c r="B339" i="1" s="1"/>
  <c r="C339" i="1" s="1"/>
  <c r="AB470" i="1"/>
  <c r="A456" i="1"/>
  <c r="L456" i="1"/>
  <c r="E455" i="1"/>
  <c r="X455" i="1"/>
  <c r="G453" i="1"/>
  <c r="K453" i="1" s="1"/>
  <c r="O453" i="1" l="1"/>
  <c r="Z455" i="1"/>
  <c r="AA455" i="1" s="1"/>
  <c r="AH455" i="1" s="1"/>
  <c r="D456" i="1"/>
  <c r="Y455" i="1"/>
  <c r="J456" i="1"/>
  <c r="I456" i="1" s="1"/>
  <c r="R343" i="1"/>
  <c r="V343" i="1" s="1"/>
  <c r="Q344" i="1"/>
  <c r="AB471" i="1"/>
  <c r="T341" i="1"/>
  <c r="AF341" i="1" s="1"/>
  <c r="S342" i="1"/>
  <c r="U341" i="1"/>
  <c r="W341" i="1" s="1"/>
  <c r="G454" i="1"/>
  <c r="K454" i="1" s="1"/>
  <c r="AC455" i="1"/>
  <c r="AE455" i="1" s="1"/>
  <c r="H455" i="1"/>
  <c r="F455" i="1"/>
  <c r="M456" i="1"/>
  <c r="N456" i="1" s="1"/>
  <c r="P456" i="1"/>
  <c r="L457" i="1"/>
  <c r="E456" i="1"/>
  <c r="X456" i="1"/>
  <c r="A457" i="1"/>
  <c r="AG340" i="1"/>
  <c r="Z456" i="1" l="1"/>
  <c r="AA456" i="1" s="1"/>
  <c r="AH456" i="1" s="1"/>
  <c r="D457" i="1"/>
  <c r="J457" i="1"/>
  <c r="I457" i="1" s="1"/>
  <c r="Y456" i="1"/>
  <c r="G455" i="1"/>
  <c r="O455" i="1" s="1"/>
  <c r="AB472" i="1"/>
  <c r="F456" i="1"/>
  <c r="AC456" i="1"/>
  <c r="AE456" i="1" s="1"/>
  <c r="H456" i="1"/>
  <c r="AG341" i="1"/>
  <c r="B341" i="1" s="1"/>
  <c r="C341" i="1" s="1"/>
  <c r="M457" i="1"/>
  <c r="N457" i="1" s="1"/>
  <c r="P457" i="1"/>
  <c r="O454" i="1"/>
  <c r="S343" i="1"/>
  <c r="T342" i="1"/>
  <c r="AF342" i="1" s="1"/>
  <c r="U342" i="1"/>
  <c r="W342" i="1" s="1"/>
  <c r="B340" i="1"/>
  <c r="C340" i="1" s="1"/>
  <c r="A458" i="1"/>
  <c r="L458" i="1"/>
  <c r="E457" i="1"/>
  <c r="X457" i="1"/>
  <c r="R344" i="1"/>
  <c r="V344" i="1" s="1"/>
  <c r="Q345" i="1"/>
  <c r="K455" i="1" l="1"/>
  <c r="AC457" i="1"/>
  <c r="AE457" i="1" s="1"/>
  <c r="H457" i="1"/>
  <c r="AB473" i="1"/>
  <c r="M458" i="1"/>
  <c r="N458" i="1" s="1"/>
  <c r="X458" i="1"/>
  <c r="A459" i="1"/>
  <c r="L459" i="1"/>
  <c r="E458" i="1"/>
  <c r="S344" i="1"/>
  <c r="T343" i="1"/>
  <c r="AF343" i="1" s="1"/>
  <c r="U343" i="1"/>
  <c r="W343" i="1" s="1"/>
  <c r="Z457" i="1"/>
  <c r="D458" i="1"/>
  <c r="Y457" i="1"/>
  <c r="J458" i="1"/>
  <c r="I458" i="1" s="1"/>
  <c r="Q346" i="1"/>
  <c r="R345" i="1"/>
  <c r="V345" i="1" s="1"/>
  <c r="AG342" i="1"/>
  <c r="B342" i="1" s="1"/>
  <c r="C342" i="1" s="1"/>
  <c r="G456" i="1"/>
  <c r="O456" i="1" s="1"/>
  <c r="F457" i="1"/>
  <c r="K456" i="1" l="1"/>
  <c r="AB474" i="1"/>
  <c r="AG343" i="1"/>
  <c r="B343" i="1" s="1"/>
  <c r="C343" i="1" s="1"/>
  <c r="M459" i="1"/>
  <c r="N459" i="1" s="1"/>
  <c r="AC459" i="1" s="1"/>
  <c r="AE459" i="1" s="1"/>
  <c r="G457" i="1"/>
  <c r="K457" i="1" s="1"/>
  <c r="AC458" i="1"/>
  <c r="AE458" i="1" s="1"/>
  <c r="H458" i="1"/>
  <c r="X459" i="1"/>
  <c r="L460" i="1"/>
  <c r="E459" i="1"/>
  <c r="A460" i="1"/>
  <c r="R346" i="1"/>
  <c r="V346" i="1" s="1"/>
  <c r="Q347" i="1"/>
  <c r="F458" i="1"/>
  <c r="T344" i="1"/>
  <c r="AF344" i="1" s="1"/>
  <c r="U344" i="1"/>
  <c r="W344" i="1" s="1"/>
  <c r="S345" i="1"/>
  <c r="Z458" i="1"/>
  <c r="AA458" i="1" s="1"/>
  <c r="AH458" i="1" s="1"/>
  <c r="Y458" i="1"/>
  <c r="J459" i="1"/>
  <c r="I459" i="1" s="1"/>
  <c r="D459" i="1"/>
  <c r="F459" i="1" l="1"/>
  <c r="O457" i="1"/>
  <c r="P458" i="1" s="1"/>
  <c r="P459" i="1" s="1"/>
  <c r="P460" i="1" s="1"/>
  <c r="U345" i="1"/>
  <c r="W345" i="1" s="1"/>
  <c r="T345" i="1"/>
  <c r="AF345" i="1" s="1"/>
  <c r="S346" i="1"/>
  <c r="R347" i="1"/>
  <c r="V347" i="1" s="1"/>
  <c r="Q348" i="1"/>
  <c r="AB475" i="1"/>
  <c r="E460" i="1"/>
  <c r="X460" i="1"/>
  <c r="A461" i="1"/>
  <c r="L461" i="1"/>
  <c r="M460" i="1"/>
  <c r="N460" i="1" s="1"/>
  <c r="H459" i="1"/>
  <c r="G458" i="1"/>
  <c r="K458" i="1" s="1"/>
  <c r="AG344" i="1"/>
  <c r="D460" i="1"/>
  <c r="Y459" i="1"/>
  <c r="Z459" i="1"/>
  <c r="AA459" i="1" s="1"/>
  <c r="AH459" i="1" s="1"/>
  <c r="J460" i="1"/>
  <c r="I460" i="1" s="1"/>
  <c r="F460" i="1" l="1"/>
  <c r="O458" i="1"/>
  <c r="AC460" i="1"/>
  <c r="AE460" i="1" s="1"/>
  <c r="H460" i="1"/>
  <c r="D461" i="1"/>
  <c r="Z460" i="1"/>
  <c r="AA460" i="1" s="1"/>
  <c r="AH460" i="1" s="1"/>
  <c r="Y460" i="1"/>
  <c r="J461" i="1"/>
  <c r="I461" i="1" s="1"/>
  <c r="Q349" i="1"/>
  <c r="R348" i="1"/>
  <c r="V348" i="1" s="1"/>
  <c r="AG345" i="1"/>
  <c r="B345" i="1" s="1"/>
  <c r="C345" i="1" s="1"/>
  <c r="G459" i="1"/>
  <c r="O459" i="1" s="1"/>
  <c r="M461" i="1"/>
  <c r="N461" i="1" s="1"/>
  <c r="P461" i="1"/>
  <c r="B344" i="1"/>
  <c r="C344" i="1" s="1"/>
  <c r="A462" i="1"/>
  <c r="X461" i="1"/>
  <c r="L462" i="1"/>
  <c r="E461" i="1"/>
  <c r="AB476" i="1"/>
  <c r="S347" i="1"/>
  <c r="T346" i="1"/>
  <c r="AF346" i="1" s="1"/>
  <c r="U346" i="1"/>
  <c r="W346" i="1" s="1"/>
  <c r="K459" i="1" l="1"/>
  <c r="D462" i="1"/>
  <c r="Z461" i="1"/>
  <c r="AA461" i="1" s="1"/>
  <c r="AH461" i="1" s="1"/>
  <c r="Y461" i="1"/>
  <c r="J462" i="1"/>
  <c r="I462" i="1" s="1"/>
  <c r="AB477" i="1"/>
  <c r="AG346" i="1"/>
  <c r="B346" i="1" s="1"/>
  <c r="C346" i="1" s="1"/>
  <c r="X462" i="1"/>
  <c r="L463" i="1"/>
  <c r="E462" i="1"/>
  <c r="A463" i="1"/>
  <c r="R349" i="1"/>
  <c r="V349" i="1" s="1"/>
  <c r="Q350" i="1"/>
  <c r="G460" i="1"/>
  <c r="O460" i="1" s="1"/>
  <c r="AC461" i="1"/>
  <c r="AE461" i="1" s="1"/>
  <c r="H461" i="1"/>
  <c r="T347" i="1"/>
  <c r="AF347" i="1" s="1"/>
  <c r="U347" i="1"/>
  <c r="W347" i="1" s="1"/>
  <c r="S348" i="1"/>
  <c r="M462" i="1"/>
  <c r="N462" i="1" s="1"/>
  <c r="P462" i="1"/>
  <c r="F461" i="1"/>
  <c r="S349" i="1" l="1"/>
  <c r="T348" i="1"/>
  <c r="AF348" i="1" s="1"/>
  <c r="U348" i="1"/>
  <c r="W348" i="1" s="1"/>
  <c r="K460" i="1"/>
  <c r="X463" i="1"/>
  <c r="L464" i="1"/>
  <c r="E463" i="1"/>
  <c r="A464" i="1"/>
  <c r="AB478" i="1"/>
  <c r="AG347" i="1"/>
  <c r="G461" i="1"/>
  <c r="K461" i="1" s="1"/>
  <c r="R350" i="1"/>
  <c r="V350" i="1" s="1"/>
  <c r="Q351" i="1"/>
  <c r="M463" i="1"/>
  <c r="N463" i="1" s="1"/>
  <c r="P463" i="1"/>
  <c r="AC462" i="1"/>
  <c r="AE462" i="1" s="1"/>
  <c r="H462" i="1"/>
  <c r="Y462" i="1"/>
  <c r="D463" i="1"/>
  <c r="Z462" i="1"/>
  <c r="AA462" i="1" s="1"/>
  <c r="AH462" i="1" s="1"/>
  <c r="J463" i="1"/>
  <c r="I463" i="1" s="1"/>
  <c r="F462" i="1"/>
  <c r="O461" i="1" l="1"/>
  <c r="AG348" i="1"/>
  <c r="AB479" i="1"/>
  <c r="M464" i="1"/>
  <c r="N464" i="1" s="1"/>
  <c r="P464" i="1"/>
  <c r="AC463" i="1"/>
  <c r="AE463" i="1" s="1"/>
  <c r="H463" i="1"/>
  <c r="D464" i="1"/>
  <c r="Z463" i="1"/>
  <c r="AA463" i="1" s="1"/>
  <c r="AH463" i="1" s="1"/>
  <c r="Y463" i="1"/>
  <c r="J464" i="1"/>
  <c r="I464" i="1" s="1"/>
  <c r="U349" i="1"/>
  <c r="W349" i="1" s="1"/>
  <c r="T349" i="1"/>
  <c r="AF349" i="1" s="1"/>
  <c r="S350" i="1"/>
  <c r="F463" i="1"/>
  <c r="G462" i="1"/>
  <c r="O462" i="1" s="1"/>
  <c r="R351" i="1"/>
  <c r="V351" i="1" s="1"/>
  <c r="Q352" i="1"/>
  <c r="B347" i="1"/>
  <c r="C347" i="1" s="1"/>
  <c r="L465" i="1"/>
  <c r="E464" i="1"/>
  <c r="A465" i="1"/>
  <c r="X464" i="1"/>
  <c r="K462" i="1" l="1"/>
  <c r="AC464" i="1"/>
  <c r="AE464" i="1" s="1"/>
  <c r="H464" i="1"/>
  <c r="G463" i="1"/>
  <c r="O463" i="1" s="1"/>
  <c r="X465" i="1"/>
  <c r="L466" i="1"/>
  <c r="E465" i="1"/>
  <c r="A466" i="1"/>
  <c r="Q353" i="1"/>
  <c r="R352" i="1"/>
  <c r="V352" i="1" s="1"/>
  <c r="AG349" i="1"/>
  <c r="B349" i="1" s="1"/>
  <c r="C349" i="1" s="1"/>
  <c r="D465" i="1"/>
  <c r="Z464" i="1"/>
  <c r="AA464" i="1" s="1"/>
  <c r="AH464" i="1" s="1"/>
  <c r="J465" i="1"/>
  <c r="I465" i="1" s="1"/>
  <c r="Y464" i="1"/>
  <c r="F464" i="1"/>
  <c r="AB480" i="1"/>
  <c r="M465" i="1"/>
  <c r="N465" i="1" s="1"/>
  <c r="P465" i="1"/>
  <c r="T350" i="1"/>
  <c r="AF350" i="1" s="1"/>
  <c r="U350" i="1"/>
  <c r="W350" i="1" s="1"/>
  <c r="S351" i="1"/>
  <c r="B348" i="1"/>
  <c r="C348" i="1" s="1"/>
  <c r="K463" i="1" l="1"/>
  <c r="AC465" i="1"/>
  <c r="AE465" i="1" s="1"/>
  <c r="H465" i="1"/>
  <c r="F465" i="1"/>
  <c r="R353" i="1"/>
  <c r="V353" i="1" s="1"/>
  <c r="Q354" i="1"/>
  <c r="D466" i="1"/>
  <c r="Y465" i="1"/>
  <c r="J466" i="1"/>
  <c r="I466" i="1" s="1"/>
  <c r="Z465" i="1"/>
  <c r="AA465" i="1" s="1"/>
  <c r="AH465" i="1" s="1"/>
  <c r="U351" i="1"/>
  <c r="W351" i="1" s="1"/>
  <c r="S352" i="1"/>
  <c r="T351" i="1"/>
  <c r="AF351" i="1" s="1"/>
  <c r="AG350" i="1"/>
  <c r="E466" i="1"/>
  <c r="X466" i="1"/>
  <c r="A467" i="1"/>
  <c r="L467" i="1"/>
  <c r="G464" i="1"/>
  <c r="O464" i="1" s="1"/>
  <c r="AB481" i="1"/>
  <c r="M466" i="1"/>
  <c r="N466" i="1" s="1"/>
  <c r="P466" i="1"/>
  <c r="K464" i="1" l="1"/>
  <c r="AC466" i="1"/>
  <c r="AE466" i="1" s="1"/>
  <c r="H466" i="1"/>
  <c r="X467" i="1"/>
  <c r="A468" i="1"/>
  <c r="L468" i="1"/>
  <c r="E467" i="1"/>
  <c r="J467" i="1"/>
  <c r="I467" i="1" s="1"/>
  <c r="Z466" i="1"/>
  <c r="AA466" i="1" s="1"/>
  <c r="AH466" i="1" s="1"/>
  <c r="D467" i="1"/>
  <c r="Y466" i="1"/>
  <c r="Q355" i="1"/>
  <c r="R354" i="1"/>
  <c r="V354" i="1" s="1"/>
  <c r="G465" i="1"/>
  <c r="K465" i="1" s="1"/>
  <c r="S353" i="1"/>
  <c r="T352" i="1"/>
  <c r="AF352" i="1" s="1"/>
  <c r="U352" i="1"/>
  <c r="W352" i="1" s="1"/>
  <c r="AB482" i="1"/>
  <c r="M467" i="1"/>
  <c r="N467" i="1" s="1"/>
  <c r="P467" i="1"/>
  <c r="B350" i="1"/>
  <c r="C350" i="1" s="1"/>
  <c r="AG351" i="1"/>
  <c r="B351" i="1" s="1"/>
  <c r="C351" i="1" s="1"/>
  <c r="F466" i="1"/>
  <c r="O465" i="1" l="1"/>
  <c r="F467" i="1"/>
  <c r="X468" i="1"/>
  <c r="A469" i="1"/>
  <c r="L469" i="1"/>
  <c r="E468" i="1"/>
  <c r="AC467" i="1"/>
  <c r="AE467" i="1" s="1"/>
  <c r="H467" i="1"/>
  <c r="AG352" i="1"/>
  <c r="B352" i="1" s="1"/>
  <c r="C352" i="1" s="1"/>
  <c r="R355" i="1"/>
  <c r="V355" i="1" s="1"/>
  <c r="Q356" i="1"/>
  <c r="J468" i="1"/>
  <c r="I468" i="1" s="1"/>
  <c r="D468" i="1"/>
  <c r="Y467" i="1"/>
  <c r="Z467" i="1"/>
  <c r="AA467" i="1" s="1"/>
  <c r="AH467" i="1" s="1"/>
  <c r="AB483" i="1"/>
  <c r="G466" i="1"/>
  <c r="O466" i="1" s="1"/>
  <c r="S354" i="1"/>
  <c r="T353" i="1"/>
  <c r="AF353" i="1" s="1"/>
  <c r="U353" i="1"/>
  <c r="W353" i="1" s="1"/>
  <c r="M468" i="1"/>
  <c r="N468" i="1" s="1"/>
  <c r="P468" i="1"/>
  <c r="F468" i="1" l="1"/>
  <c r="AG353" i="1"/>
  <c r="B353" i="1" s="1"/>
  <c r="C353" i="1" s="1"/>
  <c r="Q357" i="1"/>
  <c r="R356" i="1"/>
  <c r="V356" i="1" s="1"/>
  <c r="M469" i="1"/>
  <c r="N469" i="1" s="1"/>
  <c r="P469" i="1"/>
  <c r="S355" i="1"/>
  <c r="T354" i="1"/>
  <c r="AF354" i="1" s="1"/>
  <c r="U354" i="1"/>
  <c r="W354" i="1" s="1"/>
  <c r="K466" i="1"/>
  <c r="AB484" i="1"/>
  <c r="G467" i="1"/>
  <c r="K467" i="1" s="1"/>
  <c r="A470" i="1"/>
  <c r="L470" i="1"/>
  <c r="E469" i="1"/>
  <c r="X469" i="1"/>
  <c r="AC468" i="1"/>
  <c r="AE468" i="1" s="1"/>
  <c r="H468" i="1"/>
  <c r="D469" i="1"/>
  <c r="J469" i="1"/>
  <c r="I469" i="1" s="1"/>
  <c r="Y468" i="1"/>
  <c r="Z468" i="1"/>
  <c r="AA468" i="1" s="1"/>
  <c r="AH468" i="1" s="1"/>
  <c r="F469" i="1" l="1"/>
  <c r="O467" i="1"/>
  <c r="AC469" i="1"/>
  <c r="AE469" i="1" s="1"/>
  <c r="H469" i="1"/>
  <c r="AG354" i="1"/>
  <c r="B354" i="1" s="1"/>
  <c r="C354" i="1" s="1"/>
  <c r="Y469" i="1"/>
  <c r="Z469" i="1"/>
  <c r="AA469" i="1" s="1"/>
  <c r="AH469" i="1" s="1"/>
  <c r="J470" i="1"/>
  <c r="I470" i="1" s="1"/>
  <c r="D470" i="1"/>
  <c r="AB485" i="1"/>
  <c r="U355" i="1"/>
  <c r="W355" i="1" s="1"/>
  <c r="T355" i="1"/>
  <c r="AF355" i="1" s="1"/>
  <c r="S356" i="1"/>
  <c r="E470" i="1"/>
  <c r="X470" i="1"/>
  <c r="A471" i="1"/>
  <c r="L471" i="1"/>
  <c r="G468" i="1"/>
  <c r="O468" i="1" s="1"/>
  <c r="M470" i="1"/>
  <c r="N470" i="1" s="1"/>
  <c r="P470" i="1"/>
  <c r="R357" i="1"/>
  <c r="V357" i="1" s="1"/>
  <c r="Q358" i="1"/>
  <c r="Y470" i="1" l="1"/>
  <c r="Z470" i="1"/>
  <c r="AA470" i="1" s="1"/>
  <c r="AH470" i="1" s="1"/>
  <c r="D471" i="1"/>
  <c r="J471" i="1"/>
  <c r="I471" i="1" s="1"/>
  <c r="T356" i="1"/>
  <c r="AF356" i="1" s="1"/>
  <c r="U356" i="1"/>
  <c r="W356" i="1" s="1"/>
  <c r="S357" i="1"/>
  <c r="AB486" i="1"/>
  <c r="AC470" i="1"/>
  <c r="AE470" i="1" s="1"/>
  <c r="H470" i="1"/>
  <c r="K468" i="1"/>
  <c r="M471" i="1"/>
  <c r="N471" i="1" s="1"/>
  <c r="P471" i="1"/>
  <c r="AG355" i="1"/>
  <c r="B355" i="1" s="1"/>
  <c r="C355" i="1" s="1"/>
  <c r="G469" i="1"/>
  <c r="K469" i="1" s="1"/>
  <c r="R358" i="1"/>
  <c r="V358" i="1" s="1"/>
  <c r="Q359" i="1"/>
  <c r="E471" i="1"/>
  <c r="X471" i="1"/>
  <c r="A472" i="1"/>
  <c r="L472" i="1"/>
  <c r="F470" i="1"/>
  <c r="O469" i="1" l="1"/>
  <c r="AG356" i="1"/>
  <c r="B356" i="1" s="1"/>
  <c r="C356" i="1" s="1"/>
  <c r="AC471" i="1"/>
  <c r="AE471" i="1" s="1"/>
  <c r="H471" i="1"/>
  <c r="G470" i="1"/>
  <c r="K470" i="1" s="1"/>
  <c r="AB487" i="1"/>
  <c r="X472" i="1"/>
  <c r="A473" i="1"/>
  <c r="L473" i="1"/>
  <c r="E472" i="1"/>
  <c r="M472" i="1"/>
  <c r="N472" i="1" s="1"/>
  <c r="P472" i="1"/>
  <c r="Q360" i="1"/>
  <c r="R359" i="1"/>
  <c r="V359" i="1" s="1"/>
  <c r="Z471" i="1"/>
  <c r="AA471" i="1" s="1"/>
  <c r="AH471" i="1" s="1"/>
  <c r="Y471" i="1"/>
  <c r="J472" i="1"/>
  <c r="I472" i="1" s="1"/>
  <c r="D472" i="1"/>
  <c r="T357" i="1"/>
  <c r="AF357" i="1" s="1"/>
  <c r="S358" i="1"/>
  <c r="U357" i="1"/>
  <c r="W357" i="1" s="1"/>
  <c r="F471" i="1"/>
  <c r="F472" i="1" l="1"/>
  <c r="AC472" i="1"/>
  <c r="AE472" i="1" s="1"/>
  <c r="H472" i="1"/>
  <c r="O470" i="1"/>
  <c r="M473" i="1"/>
  <c r="N473" i="1" s="1"/>
  <c r="P473" i="1"/>
  <c r="R360" i="1"/>
  <c r="V360" i="1" s="1"/>
  <c r="Q361" i="1"/>
  <c r="L474" i="1"/>
  <c r="E473" i="1"/>
  <c r="X473" i="1"/>
  <c r="A474" i="1"/>
  <c r="AB488" i="1"/>
  <c r="G471" i="1"/>
  <c r="O471" i="1" s="1"/>
  <c r="S359" i="1"/>
  <c r="T358" i="1"/>
  <c r="AF358" i="1" s="1"/>
  <c r="U358" i="1"/>
  <c r="W358" i="1" s="1"/>
  <c r="AG357" i="1"/>
  <c r="B357" i="1" s="1"/>
  <c r="C357" i="1" s="1"/>
  <c r="J473" i="1"/>
  <c r="I473" i="1" s="1"/>
  <c r="D473" i="1"/>
  <c r="Y472" i="1"/>
  <c r="Z472" i="1"/>
  <c r="AA472" i="1" s="1"/>
  <c r="AH472" i="1" s="1"/>
  <c r="AC473" i="1" l="1"/>
  <c r="AE473" i="1" s="1"/>
  <c r="H473" i="1"/>
  <c r="G472" i="1"/>
  <c r="K472" i="1" s="1"/>
  <c r="D474" i="1"/>
  <c r="Y473" i="1"/>
  <c r="J474" i="1"/>
  <c r="I474" i="1" s="1"/>
  <c r="Z473" i="1"/>
  <c r="AA473" i="1" s="1"/>
  <c r="AH473" i="1" s="1"/>
  <c r="F473" i="1"/>
  <c r="K471" i="1"/>
  <c r="M474" i="1"/>
  <c r="N474" i="1" s="1"/>
  <c r="P474" i="1"/>
  <c r="R361" i="1"/>
  <c r="V361" i="1" s="1"/>
  <c r="Q362" i="1"/>
  <c r="T359" i="1"/>
  <c r="AF359" i="1" s="1"/>
  <c r="S360" i="1"/>
  <c r="U359" i="1"/>
  <c r="W359" i="1" s="1"/>
  <c r="AB489" i="1"/>
  <c r="AG358" i="1"/>
  <c r="B358" i="1" s="1"/>
  <c r="C358" i="1" s="1"/>
  <c r="A475" i="1"/>
  <c r="L475" i="1"/>
  <c r="E474" i="1"/>
  <c r="X474" i="1"/>
  <c r="AC474" i="1" l="1"/>
  <c r="AE474" i="1" s="1"/>
  <c r="H474" i="1"/>
  <c r="O472" i="1"/>
  <c r="X475" i="1"/>
  <c r="A476" i="1"/>
  <c r="L476" i="1"/>
  <c r="E475" i="1"/>
  <c r="Q363" i="1"/>
  <c r="R362" i="1"/>
  <c r="V362" i="1" s="1"/>
  <c r="Y474" i="1"/>
  <c r="Z474" i="1"/>
  <c r="AA474" i="1" s="1"/>
  <c r="AH474" i="1" s="1"/>
  <c r="J475" i="1"/>
  <c r="I475" i="1" s="1"/>
  <c r="D475" i="1"/>
  <c r="AG359" i="1"/>
  <c r="B359" i="1" s="1"/>
  <c r="C359" i="1" s="1"/>
  <c r="F474" i="1"/>
  <c r="S361" i="1"/>
  <c r="T360" i="1"/>
  <c r="AF360" i="1" s="1"/>
  <c r="U360" i="1"/>
  <c r="W360" i="1" s="1"/>
  <c r="G473" i="1"/>
  <c r="K473" i="1" s="1"/>
  <c r="M475" i="1"/>
  <c r="N475" i="1" s="1"/>
  <c r="P475" i="1"/>
  <c r="AB490" i="1"/>
  <c r="O473" i="1" l="1"/>
  <c r="AG360" i="1"/>
  <c r="B360" i="1" s="1"/>
  <c r="C360" i="1" s="1"/>
  <c r="F475" i="1"/>
  <c r="M476" i="1"/>
  <c r="N476" i="1" s="1"/>
  <c r="P476" i="1"/>
  <c r="G474" i="1"/>
  <c r="K474" i="1" s="1"/>
  <c r="AC475" i="1"/>
  <c r="AE475" i="1" s="1"/>
  <c r="H475" i="1"/>
  <c r="AB491" i="1"/>
  <c r="A477" i="1"/>
  <c r="L477" i="1"/>
  <c r="E476" i="1"/>
  <c r="X476" i="1"/>
  <c r="T361" i="1"/>
  <c r="AF361" i="1" s="1"/>
  <c r="S362" i="1"/>
  <c r="U361" i="1"/>
  <c r="W361" i="1" s="1"/>
  <c r="Q364" i="1"/>
  <c r="R363" i="1"/>
  <c r="V363" i="1" s="1"/>
  <c r="D476" i="1"/>
  <c r="Y475" i="1"/>
  <c r="Z475" i="1"/>
  <c r="AA475" i="1" s="1"/>
  <c r="AH475" i="1" s="1"/>
  <c r="J476" i="1"/>
  <c r="I476" i="1" s="1"/>
  <c r="O474" i="1" l="1"/>
  <c r="F476" i="1"/>
  <c r="AG361" i="1"/>
  <c r="B361" i="1" s="1"/>
  <c r="C361" i="1" s="1"/>
  <c r="G475" i="1"/>
  <c r="O475" i="1" s="1"/>
  <c r="T362" i="1"/>
  <c r="AF362" i="1" s="1"/>
  <c r="S363" i="1"/>
  <c r="U362" i="1"/>
  <c r="W362" i="1" s="1"/>
  <c r="M477" i="1"/>
  <c r="N477" i="1" s="1"/>
  <c r="P477" i="1"/>
  <c r="AC476" i="1"/>
  <c r="AE476" i="1" s="1"/>
  <c r="H476" i="1"/>
  <c r="R364" i="1"/>
  <c r="V364" i="1" s="1"/>
  <c r="Q365" i="1"/>
  <c r="L478" i="1"/>
  <c r="E477" i="1"/>
  <c r="X477" i="1"/>
  <c r="A478" i="1"/>
  <c r="AB492" i="1"/>
  <c r="Z476" i="1"/>
  <c r="AA476" i="1" s="1"/>
  <c r="AH476" i="1" s="1"/>
  <c r="J477" i="1"/>
  <c r="I477" i="1" s="1"/>
  <c r="D477" i="1"/>
  <c r="Y476" i="1"/>
  <c r="K475" i="1" l="1"/>
  <c r="F477" i="1"/>
  <c r="G476" i="1"/>
  <c r="O476" i="1" s="1"/>
  <c r="M478" i="1"/>
  <c r="N478" i="1" s="1"/>
  <c r="P478" i="1"/>
  <c r="AC477" i="1"/>
  <c r="AE477" i="1" s="1"/>
  <c r="H477" i="1"/>
  <c r="Y477" i="1"/>
  <c r="Z477" i="1"/>
  <c r="AA477" i="1" s="1"/>
  <c r="AH477" i="1" s="1"/>
  <c r="J478" i="1"/>
  <c r="I478" i="1" s="1"/>
  <c r="D478" i="1"/>
  <c r="R365" i="1"/>
  <c r="V365" i="1" s="1"/>
  <c r="Q366" i="1"/>
  <c r="AG362" i="1"/>
  <c r="B362" i="1" s="1"/>
  <c r="C362" i="1" s="1"/>
  <c r="E478" i="1"/>
  <c r="X478" i="1"/>
  <c r="A479" i="1"/>
  <c r="L479" i="1"/>
  <c r="AB493" i="1"/>
  <c r="U363" i="1"/>
  <c r="W363" i="1" s="1"/>
  <c r="T363" i="1"/>
  <c r="AF363" i="1" s="1"/>
  <c r="S364" i="1"/>
  <c r="K476" i="1" l="1"/>
  <c r="M479" i="1"/>
  <c r="N479" i="1" s="1"/>
  <c r="P479" i="1"/>
  <c r="G477" i="1"/>
  <c r="O477" i="1" s="1"/>
  <c r="E479" i="1"/>
  <c r="X479" i="1"/>
  <c r="A480" i="1"/>
  <c r="L480" i="1"/>
  <c r="T364" i="1"/>
  <c r="AF364" i="1" s="1"/>
  <c r="U364" i="1"/>
  <c r="W364" i="1" s="1"/>
  <c r="S365" i="1"/>
  <c r="Y478" i="1"/>
  <c r="Z478" i="1"/>
  <c r="AA478" i="1" s="1"/>
  <c r="AH478" i="1" s="1"/>
  <c r="D479" i="1"/>
  <c r="J479" i="1"/>
  <c r="I479" i="1" s="1"/>
  <c r="F478" i="1"/>
  <c r="AB494" i="1"/>
  <c r="AG363" i="1"/>
  <c r="B363" i="1" s="1"/>
  <c r="C363" i="1" s="1"/>
  <c r="R366" i="1"/>
  <c r="V366" i="1" s="1"/>
  <c r="Q367" i="1"/>
  <c r="AC478" i="1"/>
  <c r="AE478" i="1" s="1"/>
  <c r="H478" i="1"/>
  <c r="F479" i="1" l="1"/>
  <c r="K477" i="1"/>
  <c r="M480" i="1"/>
  <c r="N480" i="1" s="1"/>
  <c r="P480" i="1"/>
  <c r="G478" i="1"/>
  <c r="O478" i="1" s="1"/>
  <c r="AB495" i="1"/>
  <c r="E480" i="1"/>
  <c r="X480" i="1"/>
  <c r="A481" i="1"/>
  <c r="L481" i="1"/>
  <c r="T365" i="1"/>
  <c r="AF365" i="1" s="1"/>
  <c r="S366" i="1"/>
  <c r="U365" i="1"/>
  <c r="W365" i="1" s="1"/>
  <c r="Z479" i="1"/>
  <c r="AA479" i="1" s="1"/>
  <c r="AH479" i="1" s="1"/>
  <c r="D480" i="1"/>
  <c r="J480" i="1"/>
  <c r="I480" i="1" s="1"/>
  <c r="Y479" i="1"/>
  <c r="Q368" i="1"/>
  <c r="R367" i="1"/>
  <c r="V367" i="1" s="1"/>
  <c r="AG364" i="1"/>
  <c r="B364" i="1" s="1"/>
  <c r="C364" i="1" s="1"/>
  <c r="AC479" i="1"/>
  <c r="AE479" i="1" s="1"/>
  <c r="H479" i="1"/>
  <c r="K478" i="1" l="1"/>
  <c r="F480" i="1"/>
  <c r="M481" i="1"/>
  <c r="N481" i="1" s="1"/>
  <c r="P481" i="1"/>
  <c r="R368" i="1"/>
  <c r="V368" i="1" s="1"/>
  <c r="Q369" i="1"/>
  <c r="AG365" i="1"/>
  <c r="G479" i="1"/>
  <c r="K479" i="1" s="1"/>
  <c r="A482" i="1"/>
  <c r="L482" i="1"/>
  <c r="E481" i="1"/>
  <c r="X481" i="1"/>
  <c r="AB496" i="1"/>
  <c r="D481" i="1"/>
  <c r="Y480" i="1"/>
  <c r="Z480" i="1"/>
  <c r="AA480" i="1" s="1"/>
  <c r="AH480" i="1" s="1"/>
  <c r="J481" i="1"/>
  <c r="I481" i="1" s="1"/>
  <c r="AC480" i="1"/>
  <c r="AE480" i="1" s="1"/>
  <c r="H480" i="1"/>
  <c r="S367" i="1"/>
  <c r="U366" i="1"/>
  <c r="W366" i="1" s="1"/>
  <c r="T366" i="1"/>
  <c r="O479" i="1" l="1"/>
  <c r="AC481" i="1"/>
  <c r="AE481" i="1" s="1"/>
  <c r="H481" i="1"/>
  <c r="F481" i="1"/>
  <c r="AF366" i="1"/>
  <c r="AA366" i="1"/>
  <c r="M482" i="1"/>
  <c r="N482" i="1" s="1"/>
  <c r="P482" i="1"/>
  <c r="Q370" i="1"/>
  <c r="R369" i="1"/>
  <c r="V369" i="1" s="1"/>
  <c r="AG366" i="1"/>
  <c r="G480" i="1"/>
  <c r="K480" i="1" s="1"/>
  <c r="AB497" i="1"/>
  <c r="X482" i="1"/>
  <c r="A483" i="1"/>
  <c r="L483" i="1"/>
  <c r="E482" i="1"/>
  <c r="S368" i="1"/>
  <c r="U367" i="1"/>
  <c r="W367" i="1" s="1"/>
  <c r="T367" i="1"/>
  <c r="AF367" i="1" s="1"/>
  <c r="D482" i="1"/>
  <c r="J482" i="1"/>
  <c r="I482" i="1" s="1"/>
  <c r="Z481" i="1"/>
  <c r="AA481" i="1" s="1"/>
  <c r="AH481" i="1" s="1"/>
  <c r="Y481" i="1"/>
  <c r="B365" i="1"/>
  <c r="C365" i="1" s="1"/>
  <c r="F482" i="1" l="1"/>
  <c r="O480" i="1"/>
  <c r="AH366" i="1"/>
  <c r="AC482" i="1"/>
  <c r="AE482" i="1" s="1"/>
  <c r="H482" i="1"/>
  <c r="AB498" i="1"/>
  <c r="G481" i="1"/>
  <c r="K481" i="1" s="1"/>
  <c r="Z482" i="1"/>
  <c r="AA482" i="1" s="1"/>
  <c r="AH482" i="1" s="1"/>
  <c r="D483" i="1"/>
  <c r="Y482" i="1"/>
  <c r="J483" i="1"/>
  <c r="I483" i="1" s="1"/>
  <c r="AG367" i="1"/>
  <c r="M483" i="1"/>
  <c r="N483" i="1" s="1"/>
  <c r="P483" i="1"/>
  <c r="Q371" i="1"/>
  <c r="R370" i="1"/>
  <c r="V370" i="1" s="1"/>
  <c r="T368" i="1"/>
  <c r="AF368" i="1" s="1"/>
  <c r="S369" i="1"/>
  <c r="U368" i="1"/>
  <c r="W368" i="1" s="1"/>
  <c r="A484" i="1"/>
  <c r="L484" i="1"/>
  <c r="E483" i="1"/>
  <c r="X483" i="1"/>
  <c r="B366" i="1"/>
  <c r="C366" i="1" s="1"/>
  <c r="O481" i="1" l="1"/>
  <c r="D484" i="1"/>
  <c r="J484" i="1"/>
  <c r="I484" i="1" s="1"/>
  <c r="Z483" i="1"/>
  <c r="AA483" i="1" s="1"/>
  <c r="AH483" i="1" s="1"/>
  <c r="Y483" i="1"/>
  <c r="AG368" i="1"/>
  <c r="F483" i="1"/>
  <c r="AB499" i="1"/>
  <c r="T369" i="1"/>
  <c r="AF369" i="1" s="1"/>
  <c r="U369" i="1"/>
  <c r="W369" i="1" s="1"/>
  <c r="S370" i="1"/>
  <c r="G482" i="1"/>
  <c r="K482" i="1" s="1"/>
  <c r="AC483" i="1"/>
  <c r="AE483" i="1" s="1"/>
  <c r="H483" i="1"/>
  <c r="M484" i="1"/>
  <c r="N484" i="1" s="1"/>
  <c r="P484" i="1"/>
  <c r="A485" i="1"/>
  <c r="L485" i="1"/>
  <c r="E484" i="1"/>
  <c r="X484" i="1"/>
  <c r="Q372" i="1"/>
  <c r="R371" i="1"/>
  <c r="V371" i="1" s="1"/>
  <c r="B367" i="1"/>
  <c r="C367" i="1" s="1"/>
  <c r="O482" i="1" l="1"/>
  <c r="M485" i="1"/>
  <c r="N485" i="1" s="1"/>
  <c r="P485" i="1"/>
  <c r="AG369" i="1"/>
  <c r="B369" i="1" s="1"/>
  <c r="C369" i="1" s="1"/>
  <c r="F484" i="1"/>
  <c r="AC484" i="1"/>
  <c r="AE484" i="1" s="1"/>
  <c r="H484" i="1"/>
  <c r="R372" i="1"/>
  <c r="V372" i="1" s="1"/>
  <c r="Q373" i="1"/>
  <c r="E485" i="1"/>
  <c r="X485" i="1"/>
  <c r="A486" i="1"/>
  <c r="L486" i="1"/>
  <c r="D485" i="1"/>
  <c r="Y484" i="1"/>
  <c r="Z484" i="1"/>
  <c r="AA484" i="1" s="1"/>
  <c r="AH484" i="1" s="1"/>
  <c r="J485" i="1"/>
  <c r="I485" i="1" s="1"/>
  <c r="G483" i="1"/>
  <c r="O483" i="1" s="1"/>
  <c r="AB500" i="1"/>
  <c r="U370" i="1"/>
  <c r="W370" i="1" s="1"/>
  <c r="T370" i="1"/>
  <c r="AF370" i="1" s="1"/>
  <c r="S371" i="1"/>
  <c r="B368" i="1"/>
  <c r="C368" i="1" s="1"/>
  <c r="K483" i="1" l="1"/>
  <c r="L487" i="1"/>
  <c r="E486" i="1"/>
  <c r="X486" i="1"/>
  <c r="A487" i="1"/>
  <c r="F485" i="1"/>
  <c r="T371" i="1"/>
  <c r="AF371" i="1" s="1"/>
  <c r="S372" i="1"/>
  <c r="U371" i="1"/>
  <c r="W371" i="1" s="1"/>
  <c r="D486" i="1"/>
  <c r="Y485" i="1"/>
  <c r="Z485" i="1"/>
  <c r="AA485" i="1" s="1"/>
  <c r="AH485" i="1" s="1"/>
  <c r="J486" i="1"/>
  <c r="I486" i="1" s="1"/>
  <c r="AB501" i="1"/>
  <c r="AC485" i="1"/>
  <c r="AE485" i="1" s="1"/>
  <c r="H485" i="1"/>
  <c r="AG370" i="1"/>
  <c r="B370" i="1" s="1"/>
  <c r="C370" i="1" s="1"/>
  <c r="M486" i="1"/>
  <c r="N486" i="1" s="1"/>
  <c r="P486" i="1"/>
  <c r="Q374" i="1"/>
  <c r="R373" i="1"/>
  <c r="V373" i="1" s="1"/>
  <c r="G484" i="1"/>
  <c r="O484" i="1" s="1"/>
  <c r="F486" i="1" l="1"/>
  <c r="K484" i="1"/>
  <c r="Q375" i="1"/>
  <c r="R374" i="1"/>
  <c r="V374" i="1" s="1"/>
  <c r="S373" i="1"/>
  <c r="T372" i="1"/>
  <c r="AF372" i="1" s="1"/>
  <c r="U372" i="1"/>
  <c r="W372" i="1" s="1"/>
  <c r="Y486" i="1"/>
  <c r="J487" i="1"/>
  <c r="I487" i="1" s="1"/>
  <c r="Z486" i="1"/>
  <c r="AA486" i="1" s="1"/>
  <c r="AH486" i="1" s="1"/>
  <c r="D487" i="1"/>
  <c r="AB502" i="1"/>
  <c r="AC486" i="1"/>
  <c r="AE486" i="1" s="1"/>
  <c r="H486" i="1"/>
  <c r="G485" i="1"/>
  <c r="O485" i="1" s="1"/>
  <c r="M487" i="1"/>
  <c r="N487" i="1" s="1"/>
  <c r="P487" i="1"/>
  <c r="AG371" i="1"/>
  <c r="B371" i="1" s="1"/>
  <c r="C371" i="1" s="1"/>
  <c r="X487" i="1"/>
  <c r="A488" i="1"/>
  <c r="L488" i="1"/>
  <c r="E487" i="1"/>
  <c r="K485" i="1" l="1"/>
  <c r="J488" i="1"/>
  <c r="I488" i="1" s="1"/>
  <c r="D488" i="1"/>
  <c r="Y487" i="1"/>
  <c r="Z487" i="1"/>
  <c r="AA487" i="1" s="1"/>
  <c r="AH487" i="1" s="1"/>
  <c r="F487" i="1"/>
  <c r="S374" i="1"/>
  <c r="T373" i="1"/>
  <c r="AF373" i="1" s="1"/>
  <c r="U373" i="1"/>
  <c r="W373" i="1" s="1"/>
  <c r="AC487" i="1"/>
  <c r="AE487" i="1" s="1"/>
  <c r="H487" i="1"/>
  <c r="G486" i="1"/>
  <c r="O486" i="1" s="1"/>
  <c r="AB503" i="1"/>
  <c r="AG372" i="1"/>
  <c r="M488" i="1"/>
  <c r="N488" i="1" s="1"/>
  <c r="P488" i="1"/>
  <c r="E488" i="1"/>
  <c r="X488" i="1"/>
  <c r="A489" i="1"/>
  <c r="L489" i="1"/>
  <c r="R375" i="1"/>
  <c r="V375" i="1" s="1"/>
  <c r="Q376" i="1"/>
  <c r="Q377" i="1" l="1"/>
  <c r="R376" i="1"/>
  <c r="V376" i="1" s="1"/>
  <c r="M489" i="1"/>
  <c r="N489" i="1" s="1"/>
  <c r="P489" i="1"/>
  <c r="K486" i="1"/>
  <c r="J489" i="1"/>
  <c r="I489" i="1" s="1"/>
  <c r="D489" i="1"/>
  <c r="Z488" i="1"/>
  <c r="AA488" i="1" s="1"/>
  <c r="AH488" i="1" s="1"/>
  <c r="Y488" i="1"/>
  <c r="A490" i="1"/>
  <c r="L490" i="1"/>
  <c r="E489" i="1"/>
  <c r="X489" i="1"/>
  <c r="B372" i="1"/>
  <c r="C372" i="1" s="1"/>
  <c r="AG373" i="1"/>
  <c r="F488" i="1"/>
  <c r="AC488" i="1"/>
  <c r="AE488" i="1" s="1"/>
  <c r="H488" i="1"/>
  <c r="AB504" i="1"/>
  <c r="G487" i="1"/>
  <c r="O487" i="1" s="1"/>
  <c r="S375" i="1"/>
  <c r="U374" i="1"/>
  <c r="W374" i="1" s="1"/>
  <c r="T374" i="1"/>
  <c r="AF374" i="1" s="1"/>
  <c r="K487" i="1" l="1"/>
  <c r="AB505" i="1"/>
  <c r="J490" i="1"/>
  <c r="I490" i="1" s="1"/>
  <c r="Z489" i="1"/>
  <c r="D490" i="1"/>
  <c r="Y489" i="1"/>
  <c r="F489" i="1"/>
  <c r="AC489" i="1"/>
  <c r="AE489" i="1" s="1"/>
  <c r="H489" i="1"/>
  <c r="AG374" i="1"/>
  <c r="G488" i="1"/>
  <c r="K488" i="1" s="1"/>
  <c r="B373" i="1"/>
  <c r="C373" i="1" s="1"/>
  <c r="M490" i="1"/>
  <c r="N490" i="1" s="1"/>
  <c r="T375" i="1"/>
  <c r="AF375" i="1" s="1"/>
  <c r="S376" i="1"/>
  <c r="U375" i="1"/>
  <c r="W375" i="1" s="1"/>
  <c r="L491" i="1"/>
  <c r="E490" i="1"/>
  <c r="X490" i="1"/>
  <c r="A491" i="1"/>
  <c r="Q378" i="1"/>
  <c r="R377" i="1"/>
  <c r="V377" i="1" s="1"/>
  <c r="O488" i="1" l="1"/>
  <c r="D491" i="1"/>
  <c r="Y490" i="1"/>
  <c r="J491" i="1"/>
  <c r="I491" i="1" s="1"/>
  <c r="Z490" i="1"/>
  <c r="AA490" i="1" s="1"/>
  <c r="AH490" i="1" s="1"/>
  <c r="AG375" i="1"/>
  <c r="F490" i="1"/>
  <c r="U376" i="1"/>
  <c r="W376" i="1" s="1"/>
  <c r="T376" i="1"/>
  <c r="AF376" i="1" s="1"/>
  <c r="S377" i="1"/>
  <c r="AB506" i="1"/>
  <c r="AC490" i="1"/>
  <c r="AE490" i="1" s="1"/>
  <c r="H490" i="1"/>
  <c r="G489" i="1"/>
  <c r="K489" i="1" s="1"/>
  <c r="R378" i="1"/>
  <c r="V378" i="1" s="1"/>
  <c r="Q379" i="1"/>
  <c r="M491" i="1"/>
  <c r="N491" i="1" s="1"/>
  <c r="E491" i="1"/>
  <c r="X491" i="1"/>
  <c r="A492" i="1"/>
  <c r="L492" i="1"/>
  <c r="B374" i="1"/>
  <c r="C374" i="1" s="1"/>
  <c r="Q380" i="1" l="1"/>
  <c r="R379" i="1"/>
  <c r="V379" i="1" s="1"/>
  <c r="AB507" i="1"/>
  <c r="Z491" i="1"/>
  <c r="AA491" i="1" s="1"/>
  <c r="AH491" i="1" s="1"/>
  <c r="D492" i="1"/>
  <c r="J492" i="1"/>
  <c r="I492" i="1" s="1"/>
  <c r="Y491" i="1"/>
  <c r="M492" i="1"/>
  <c r="N492" i="1" s="1"/>
  <c r="G490" i="1"/>
  <c r="K490" i="1" s="1"/>
  <c r="T377" i="1"/>
  <c r="AF377" i="1" s="1"/>
  <c r="S378" i="1"/>
  <c r="U377" i="1"/>
  <c r="W377" i="1" s="1"/>
  <c r="B375" i="1"/>
  <c r="C375" i="1" s="1"/>
  <c r="L493" i="1"/>
  <c r="E492" i="1"/>
  <c r="X492" i="1"/>
  <c r="A493" i="1"/>
  <c r="O489" i="1"/>
  <c r="P490" i="1" s="1"/>
  <c r="P491" i="1" s="1"/>
  <c r="P492" i="1" s="1"/>
  <c r="F491" i="1"/>
  <c r="AC491" i="1"/>
  <c r="AE491" i="1" s="1"/>
  <c r="H491" i="1"/>
  <c r="AG376" i="1"/>
  <c r="O490" i="1" l="1"/>
  <c r="M493" i="1"/>
  <c r="N493" i="1" s="1"/>
  <c r="P493" i="1"/>
  <c r="S379" i="1"/>
  <c r="U378" i="1"/>
  <c r="W378" i="1" s="1"/>
  <c r="T378" i="1"/>
  <c r="AF378" i="1" s="1"/>
  <c r="A494" i="1"/>
  <c r="L494" i="1"/>
  <c r="E493" i="1"/>
  <c r="X493" i="1"/>
  <c r="R380" i="1"/>
  <c r="V380" i="1" s="1"/>
  <c r="Q381" i="1"/>
  <c r="AG377" i="1"/>
  <c r="G491" i="1"/>
  <c r="K491" i="1" s="1"/>
  <c r="B376" i="1"/>
  <c r="C376" i="1" s="1"/>
  <c r="D493" i="1"/>
  <c r="Z492" i="1"/>
  <c r="AA492" i="1" s="1"/>
  <c r="AH492" i="1" s="1"/>
  <c r="Y492" i="1"/>
  <c r="J493" i="1"/>
  <c r="I493" i="1" s="1"/>
  <c r="H492" i="1"/>
  <c r="AC492" i="1"/>
  <c r="AE492" i="1" s="1"/>
  <c r="F492" i="1"/>
  <c r="AB508" i="1"/>
  <c r="O491" i="1" l="1"/>
  <c r="AB509" i="1"/>
  <c r="F493" i="1"/>
  <c r="E494" i="1"/>
  <c r="X494" i="1"/>
  <c r="A495" i="1"/>
  <c r="L495" i="1"/>
  <c r="T379" i="1"/>
  <c r="AF379" i="1" s="1"/>
  <c r="S380" i="1"/>
  <c r="U379" i="1"/>
  <c r="W379" i="1" s="1"/>
  <c r="R381" i="1"/>
  <c r="V381" i="1" s="1"/>
  <c r="Q382" i="1"/>
  <c r="Z493" i="1"/>
  <c r="AA493" i="1" s="1"/>
  <c r="AH493" i="1" s="1"/>
  <c r="Y493" i="1"/>
  <c r="J494" i="1"/>
  <c r="I494" i="1" s="1"/>
  <c r="D494" i="1"/>
  <c r="H493" i="1"/>
  <c r="AC493" i="1"/>
  <c r="AE493" i="1" s="1"/>
  <c r="G492" i="1"/>
  <c r="K492" i="1" s="1"/>
  <c r="B377" i="1"/>
  <c r="C377" i="1" s="1"/>
  <c r="M494" i="1"/>
  <c r="N494" i="1" s="1"/>
  <c r="P494" i="1"/>
  <c r="AG378" i="1"/>
  <c r="O492" i="1" l="1"/>
  <c r="Q383" i="1"/>
  <c r="R382" i="1"/>
  <c r="V382" i="1" s="1"/>
  <c r="S381" i="1"/>
  <c r="T380" i="1"/>
  <c r="AF380" i="1" s="1"/>
  <c r="U380" i="1"/>
  <c r="W380" i="1" s="1"/>
  <c r="Z494" i="1"/>
  <c r="AA494" i="1" s="1"/>
  <c r="AH494" i="1" s="1"/>
  <c r="D495" i="1"/>
  <c r="Y494" i="1"/>
  <c r="J495" i="1"/>
  <c r="I495" i="1" s="1"/>
  <c r="AB510" i="1"/>
  <c r="H494" i="1"/>
  <c r="AC494" i="1"/>
  <c r="AE494" i="1" s="1"/>
  <c r="M495" i="1"/>
  <c r="N495" i="1" s="1"/>
  <c r="P495" i="1"/>
  <c r="G493" i="1"/>
  <c r="O493" i="1" s="1"/>
  <c r="B378" i="1"/>
  <c r="C378" i="1" s="1"/>
  <c r="F494" i="1"/>
  <c r="AG379" i="1"/>
  <c r="B379" i="1" s="1"/>
  <c r="C379" i="1" s="1"/>
  <c r="A496" i="1"/>
  <c r="L496" i="1"/>
  <c r="E495" i="1"/>
  <c r="X495" i="1"/>
  <c r="K493" i="1" l="1"/>
  <c r="Z495" i="1"/>
  <c r="AA495" i="1" s="1"/>
  <c r="AH495" i="1" s="1"/>
  <c r="D496" i="1"/>
  <c r="Y495" i="1"/>
  <c r="J496" i="1"/>
  <c r="I496" i="1" s="1"/>
  <c r="AB511" i="1"/>
  <c r="F495" i="1"/>
  <c r="S382" i="1"/>
  <c r="T381" i="1"/>
  <c r="AF381" i="1" s="1"/>
  <c r="U381" i="1"/>
  <c r="W381" i="1" s="1"/>
  <c r="H495" i="1"/>
  <c r="AC495" i="1"/>
  <c r="AE495" i="1" s="1"/>
  <c r="M496" i="1"/>
  <c r="N496" i="1" s="1"/>
  <c r="P496" i="1"/>
  <c r="AG380" i="1"/>
  <c r="Q384" i="1"/>
  <c r="R383" i="1"/>
  <c r="V383" i="1" s="1"/>
  <c r="X496" i="1"/>
  <c r="A497" i="1"/>
  <c r="L497" i="1"/>
  <c r="E496" i="1"/>
  <c r="G494" i="1"/>
  <c r="K494" i="1" s="1"/>
  <c r="O494" i="1" l="1"/>
  <c r="M497" i="1"/>
  <c r="N497" i="1" s="1"/>
  <c r="P497" i="1"/>
  <c r="AB512" i="1"/>
  <c r="X497" i="1"/>
  <c r="L498" i="1"/>
  <c r="E497" i="1"/>
  <c r="A498" i="1"/>
  <c r="T382" i="1"/>
  <c r="AF382" i="1" s="1"/>
  <c r="U382" i="1"/>
  <c r="W382" i="1" s="1"/>
  <c r="S383" i="1"/>
  <c r="F496" i="1"/>
  <c r="H496" i="1"/>
  <c r="AC496" i="1"/>
  <c r="AE496" i="1" s="1"/>
  <c r="G495" i="1"/>
  <c r="K495" i="1" s="1"/>
  <c r="D497" i="1"/>
  <c r="Z496" i="1"/>
  <c r="AA496" i="1" s="1"/>
  <c r="AH496" i="1" s="1"/>
  <c r="Y496" i="1"/>
  <c r="J497" i="1"/>
  <c r="I497" i="1" s="1"/>
  <c r="R384" i="1"/>
  <c r="V384" i="1" s="1"/>
  <c r="Q385" i="1"/>
  <c r="B380" i="1"/>
  <c r="C380" i="1" s="1"/>
  <c r="AG381" i="1"/>
  <c r="B381" i="1" s="1"/>
  <c r="C381" i="1" s="1"/>
  <c r="O495" i="1" l="1"/>
  <c r="AG382" i="1"/>
  <c r="B382" i="1" s="1"/>
  <c r="C382" i="1" s="1"/>
  <c r="F497" i="1"/>
  <c r="T383" i="1"/>
  <c r="AF383" i="1" s="1"/>
  <c r="S384" i="1"/>
  <c r="U383" i="1"/>
  <c r="W383" i="1" s="1"/>
  <c r="X498" i="1"/>
  <c r="A499" i="1"/>
  <c r="L499" i="1"/>
  <c r="E498" i="1"/>
  <c r="AB513" i="1"/>
  <c r="AC497" i="1"/>
  <c r="AE497" i="1" s="1"/>
  <c r="H497" i="1"/>
  <c r="G496" i="1"/>
  <c r="K496" i="1" s="1"/>
  <c r="M498" i="1"/>
  <c r="N498" i="1" s="1"/>
  <c r="P498" i="1"/>
  <c r="Q386" i="1"/>
  <c r="R385" i="1"/>
  <c r="V385" i="1" s="1"/>
  <c r="D498" i="1"/>
  <c r="Z497" i="1"/>
  <c r="AA497" i="1" s="1"/>
  <c r="AH497" i="1" s="1"/>
  <c r="Y497" i="1"/>
  <c r="J498" i="1"/>
  <c r="I498" i="1" s="1"/>
  <c r="O496" i="1" l="1"/>
  <c r="F498" i="1"/>
  <c r="H498" i="1"/>
  <c r="AC498" i="1"/>
  <c r="AE498" i="1" s="1"/>
  <c r="M499" i="1"/>
  <c r="N499" i="1" s="1"/>
  <c r="P499" i="1"/>
  <c r="T384" i="1"/>
  <c r="AF384" i="1" s="1"/>
  <c r="S385" i="1"/>
  <c r="U384" i="1"/>
  <c r="W384" i="1" s="1"/>
  <c r="Q387" i="1"/>
  <c r="R386" i="1"/>
  <c r="V386" i="1" s="1"/>
  <c r="A500" i="1"/>
  <c r="X499" i="1"/>
  <c r="L500" i="1"/>
  <c r="E499" i="1"/>
  <c r="G497" i="1"/>
  <c r="O497" i="1" s="1"/>
  <c r="AB514" i="1"/>
  <c r="D499" i="1"/>
  <c r="Y498" i="1"/>
  <c r="Z498" i="1"/>
  <c r="AA498" i="1" s="1"/>
  <c r="AH498" i="1" s="1"/>
  <c r="J499" i="1"/>
  <c r="I499" i="1" s="1"/>
  <c r="AG383" i="1"/>
  <c r="B383" i="1" s="1"/>
  <c r="C383" i="1" s="1"/>
  <c r="K497" i="1" l="1"/>
  <c r="U385" i="1"/>
  <c r="W385" i="1" s="1"/>
  <c r="T385" i="1"/>
  <c r="AF385" i="1" s="1"/>
  <c r="S386" i="1"/>
  <c r="F499" i="1"/>
  <c r="M500" i="1"/>
  <c r="N500" i="1" s="1"/>
  <c r="P500" i="1"/>
  <c r="R387" i="1"/>
  <c r="V387" i="1" s="1"/>
  <c r="Q388" i="1"/>
  <c r="G498" i="1"/>
  <c r="K498" i="1" s="1"/>
  <c r="AB515" i="1"/>
  <c r="D500" i="1"/>
  <c r="Y499" i="1"/>
  <c r="Z499" i="1"/>
  <c r="AA499" i="1" s="1"/>
  <c r="AH499" i="1" s="1"/>
  <c r="J500" i="1"/>
  <c r="I500" i="1" s="1"/>
  <c r="L501" i="1"/>
  <c r="E500" i="1"/>
  <c r="A501" i="1"/>
  <c r="X500" i="1"/>
  <c r="AG384" i="1"/>
  <c r="B384" i="1" s="1"/>
  <c r="C384" i="1" s="1"/>
  <c r="H499" i="1"/>
  <c r="AC499" i="1"/>
  <c r="AE499" i="1" s="1"/>
  <c r="O498" i="1" l="1"/>
  <c r="F500" i="1"/>
  <c r="AC500" i="1"/>
  <c r="AE500" i="1" s="1"/>
  <c r="H500" i="1"/>
  <c r="G499" i="1"/>
  <c r="K499" i="1" s="1"/>
  <c r="A502" i="1"/>
  <c r="X501" i="1"/>
  <c r="L502" i="1"/>
  <c r="E501" i="1"/>
  <c r="R388" i="1"/>
  <c r="V388" i="1" s="1"/>
  <c r="Q389" i="1"/>
  <c r="AG385" i="1"/>
  <c r="B385" i="1" s="1"/>
  <c r="C385" i="1" s="1"/>
  <c r="AB516" i="1"/>
  <c r="Y500" i="1"/>
  <c r="D501" i="1"/>
  <c r="Z500" i="1"/>
  <c r="AA500" i="1" s="1"/>
  <c r="AH500" i="1" s="1"/>
  <c r="J501" i="1"/>
  <c r="I501" i="1" s="1"/>
  <c r="M501" i="1"/>
  <c r="N501" i="1" s="1"/>
  <c r="P501" i="1"/>
  <c r="T386" i="1"/>
  <c r="AF386" i="1" s="1"/>
  <c r="U386" i="1"/>
  <c r="W386" i="1" s="1"/>
  <c r="S387" i="1"/>
  <c r="AB517" i="1" l="1"/>
  <c r="X502" i="1"/>
  <c r="L503" i="1"/>
  <c r="E502" i="1"/>
  <c r="A503" i="1"/>
  <c r="H501" i="1"/>
  <c r="AC501" i="1"/>
  <c r="AE501" i="1" s="1"/>
  <c r="O499" i="1"/>
  <c r="AG386" i="1"/>
  <c r="B386" i="1" s="1"/>
  <c r="C386" i="1" s="1"/>
  <c r="F501" i="1"/>
  <c r="M502" i="1"/>
  <c r="N502" i="1" s="1"/>
  <c r="AC502" i="1" s="1"/>
  <c r="AE502" i="1" s="1"/>
  <c r="P502" i="1"/>
  <c r="G500" i="1"/>
  <c r="K500" i="1" s="1"/>
  <c r="U387" i="1"/>
  <c r="W387" i="1" s="1"/>
  <c r="S388" i="1"/>
  <c r="T387" i="1"/>
  <c r="AF387" i="1" s="1"/>
  <c r="Q390" i="1"/>
  <c r="R389" i="1"/>
  <c r="V389" i="1" s="1"/>
  <c r="D502" i="1"/>
  <c r="Y501" i="1"/>
  <c r="Z501" i="1"/>
  <c r="AA501" i="1" s="1"/>
  <c r="AH501" i="1" s="1"/>
  <c r="J502" i="1"/>
  <c r="I502" i="1" s="1"/>
  <c r="F502" i="1" l="1"/>
  <c r="O500" i="1"/>
  <c r="U388" i="1"/>
  <c r="W388" i="1" s="1"/>
  <c r="S389" i="1"/>
  <c r="T388" i="1"/>
  <c r="AF388" i="1" s="1"/>
  <c r="E503" i="1"/>
  <c r="A504" i="1"/>
  <c r="X503" i="1"/>
  <c r="L504" i="1"/>
  <c r="R390" i="1"/>
  <c r="V390" i="1" s="1"/>
  <c r="Q391" i="1"/>
  <c r="AG387" i="1"/>
  <c r="AB518" i="1"/>
  <c r="H502" i="1"/>
  <c r="G501" i="1"/>
  <c r="K501" i="1" s="1"/>
  <c r="M503" i="1"/>
  <c r="N503" i="1" s="1"/>
  <c r="P503" i="1"/>
  <c r="D503" i="1"/>
  <c r="Z502" i="1"/>
  <c r="AA502" i="1" s="1"/>
  <c r="AH502" i="1" s="1"/>
  <c r="Y502" i="1"/>
  <c r="J503" i="1"/>
  <c r="I503" i="1" s="1"/>
  <c r="F503" i="1" l="1"/>
  <c r="O501" i="1"/>
  <c r="D504" i="1"/>
  <c r="Y503" i="1"/>
  <c r="Z503" i="1"/>
  <c r="AA503" i="1" s="1"/>
  <c r="AH503" i="1" s="1"/>
  <c r="J504" i="1"/>
  <c r="I504" i="1" s="1"/>
  <c r="T389" i="1"/>
  <c r="AF389" i="1" s="1"/>
  <c r="S390" i="1"/>
  <c r="U389" i="1"/>
  <c r="W389" i="1" s="1"/>
  <c r="AC503" i="1"/>
  <c r="AE503" i="1" s="1"/>
  <c r="H503" i="1"/>
  <c r="AB519" i="1"/>
  <c r="R391" i="1"/>
  <c r="V391" i="1" s="1"/>
  <c r="Q392" i="1"/>
  <c r="L505" i="1"/>
  <c r="E504" i="1"/>
  <c r="X504" i="1"/>
  <c r="A505" i="1"/>
  <c r="AG388" i="1"/>
  <c r="B388" i="1" s="1"/>
  <c r="C388" i="1" s="1"/>
  <c r="G502" i="1"/>
  <c r="O502" i="1" s="1"/>
  <c r="B387" i="1"/>
  <c r="C387" i="1" s="1"/>
  <c r="M504" i="1"/>
  <c r="N504" i="1" s="1"/>
  <c r="P504" i="1"/>
  <c r="K502" i="1" l="1"/>
  <c r="A506" i="1"/>
  <c r="L506" i="1"/>
  <c r="E505" i="1"/>
  <c r="X505" i="1"/>
  <c r="Q393" i="1"/>
  <c r="R392" i="1"/>
  <c r="V392" i="1" s="1"/>
  <c r="G503" i="1"/>
  <c r="K503" i="1" s="1"/>
  <c r="D505" i="1"/>
  <c r="Y504" i="1"/>
  <c r="Z504" i="1"/>
  <c r="AA504" i="1" s="1"/>
  <c r="AH504" i="1" s="1"/>
  <c r="J505" i="1"/>
  <c r="I505" i="1" s="1"/>
  <c r="F504" i="1"/>
  <c r="AG389" i="1"/>
  <c r="B389" i="1" s="1"/>
  <c r="C389" i="1" s="1"/>
  <c r="AC504" i="1"/>
  <c r="AE504" i="1" s="1"/>
  <c r="H504" i="1"/>
  <c r="M505" i="1"/>
  <c r="N505" i="1" s="1"/>
  <c r="P505" i="1"/>
  <c r="AB520" i="1"/>
  <c r="S391" i="1"/>
  <c r="T390" i="1"/>
  <c r="AF390" i="1" s="1"/>
  <c r="U390" i="1"/>
  <c r="W390" i="1" s="1"/>
  <c r="AC505" i="1" l="1"/>
  <c r="AE505" i="1" s="1"/>
  <c r="H505" i="1"/>
  <c r="M506" i="1"/>
  <c r="N506" i="1" s="1"/>
  <c r="P506" i="1"/>
  <c r="S392" i="1"/>
  <c r="T391" i="1"/>
  <c r="AF391" i="1" s="1"/>
  <c r="U391" i="1"/>
  <c r="W391" i="1" s="1"/>
  <c r="O503" i="1"/>
  <c r="Q394" i="1"/>
  <c r="R393" i="1"/>
  <c r="V393" i="1" s="1"/>
  <c r="X506" i="1"/>
  <c r="A507" i="1"/>
  <c r="L507" i="1"/>
  <c r="E506" i="1"/>
  <c r="AG390" i="1"/>
  <c r="B390" i="1" s="1"/>
  <c r="C390" i="1" s="1"/>
  <c r="AB521" i="1"/>
  <c r="G504" i="1"/>
  <c r="O504" i="1" s="1"/>
  <c r="F505" i="1"/>
  <c r="D506" i="1"/>
  <c r="Z505" i="1"/>
  <c r="AA505" i="1" s="1"/>
  <c r="AH505" i="1" s="1"/>
  <c r="Y505" i="1"/>
  <c r="J506" i="1"/>
  <c r="I506" i="1" s="1"/>
  <c r="K504" i="1" l="1"/>
  <c r="F506" i="1"/>
  <c r="AB522" i="1"/>
  <c r="M507" i="1"/>
  <c r="N507" i="1" s="1"/>
  <c r="P507" i="1"/>
  <c r="R394" i="1"/>
  <c r="V394" i="1" s="1"/>
  <c r="Q395" i="1"/>
  <c r="AG391" i="1"/>
  <c r="B391" i="1" s="1"/>
  <c r="C391" i="1" s="1"/>
  <c r="G505" i="1"/>
  <c r="O505" i="1" s="1"/>
  <c r="AC506" i="1"/>
  <c r="AE506" i="1" s="1"/>
  <c r="H506" i="1"/>
  <c r="A508" i="1"/>
  <c r="L508" i="1"/>
  <c r="E507" i="1"/>
  <c r="X507" i="1"/>
  <c r="D507" i="1"/>
  <c r="Z506" i="1"/>
  <c r="AA506" i="1" s="1"/>
  <c r="AH506" i="1" s="1"/>
  <c r="Y506" i="1"/>
  <c r="J507" i="1"/>
  <c r="I507" i="1" s="1"/>
  <c r="T392" i="1"/>
  <c r="AF392" i="1" s="1"/>
  <c r="U392" i="1"/>
  <c r="W392" i="1" s="1"/>
  <c r="S393" i="1"/>
  <c r="F507" i="1" l="1"/>
  <c r="K505" i="1"/>
  <c r="AG392" i="1"/>
  <c r="B392" i="1" s="1"/>
  <c r="C392" i="1" s="1"/>
  <c r="X508" i="1"/>
  <c r="A509" i="1"/>
  <c r="L509" i="1"/>
  <c r="E508" i="1"/>
  <c r="R395" i="1"/>
  <c r="V395" i="1" s="1"/>
  <c r="Q396" i="1"/>
  <c r="T393" i="1"/>
  <c r="AF393" i="1" s="1"/>
  <c r="U393" i="1"/>
  <c r="W393" i="1" s="1"/>
  <c r="S394" i="1"/>
  <c r="Z507" i="1"/>
  <c r="AA507" i="1" s="1"/>
  <c r="AH507" i="1" s="1"/>
  <c r="D508" i="1"/>
  <c r="Y507" i="1"/>
  <c r="J508" i="1"/>
  <c r="I508" i="1" s="1"/>
  <c r="AB523" i="1"/>
  <c r="G506" i="1"/>
  <c r="O506" i="1" s="1"/>
  <c r="M508" i="1"/>
  <c r="N508" i="1" s="1"/>
  <c r="P508" i="1"/>
  <c r="AC507" i="1"/>
  <c r="AE507" i="1" s="1"/>
  <c r="H507" i="1"/>
  <c r="F508" i="1" l="1"/>
  <c r="AC508" i="1"/>
  <c r="AE508" i="1" s="1"/>
  <c r="H508" i="1"/>
  <c r="D509" i="1"/>
  <c r="Y508" i="1"/>
  <c r="Z508" i="1"/>
  <c r="AA508" i="1" s="1"/>
  <c r="AH508" i="1" s="1"/>
  <c r="J509" i="1"/>
  <c r="I509" i="1" s="1"/>
  <c r="G507" i="1"/>
  <c r="O507" i="1" s="1"/>
  <c r="AB524" i="1"/>
  <c r="R396" i="1"/>
  <c r="V396" i="1" s="1"/>
  <c r="Q397" i="1"/>
  <c r="K506" i="1"/>
  <c r="U394" i="1"/>
  <c r="W394" i="1" s="1"/>
  <c r="S395" i="1"/>
  <c r="T394" i="1"/>
  <c r="AF394" i="1" s="1"/>
  <c r="M509" i="1"/>
  <c r="N509" i="1" s="1"/>
  <c r="P509" i="1"/>
  <c r="AG393" i="1"/>
  <c r="A510" i="1"/>
  <c r="L510" i="1"/>
  <c r="E509" i="1"/>
  <c r="X509" i="1"/>
  <c r="K507" i="1" l="1"/>
  <c r="E510" i="1"/>
  <c r="X510" i="1"/>
  <c r="A511" i="1"/>
  <c r="L511" i="1"/>
  <c r="R397" i="1"/>
  <c r="V397" i="1" s="1"/>
  <c r="Q398" i="1"/>
  <c r="D510" i="1"/>
  <c r="Z509" i="1"/>
  <c r="AA509" i="1" s="1"/>
  <c r="AH509" i="1" s="1"/>
  <c r="Y509" i="1"/>
  <c r="J510" i="1"/>
  <c r="I510" i="1" s="1"/>
  <c r="B393" i="1"/>
  <c r="C393" i="1" s="1"/>
  <c r="U395" i="1"/>
  <c r="W395" i="1" s="1"/>
  <c r="S396" i="1"/>
  <c r="T395" i="1"/>
  <c r="AF395" i="1" s="1"/>
  <c r="G508" i="1"/>
  <c r="K508" i="1" s="1"/>
  <c r="AC509" i="1"/>
  <c r="AE509" i="1" s="1"/>
  <c r="H509" i="1"/>
  <c r="AG394" i="1"/>
  <c r="B394" i="1" s="1"/>
  <c r="C394" i="1" s="1"/>
  <c r="M510" i="1"/>
  <c r="N510" i="1" s="1"/>
  <c r="P510" i="1"/>
  <c r="AB525" i="1"/>
  <c r="F509" i="1"/>
  <c r="O508" i="1" l="1"/>
  <c r="AB526" i="1"/>
  <c r="G509" i="1"/>
  <c r="K509" i="1" s="1"/>
  <c r="AG395" i="1"/>
  <c r="B395" i="1" s="1"/>
  <c r="C395" i="1" s="1"/>
  <c r="M511" i="1"/>
  <c r="N511" i="1" s="1"/>
  <c r="P511" i="1"/>
  <c r="AC510" i="1"/>
  <c r="AE510" i="1" s="1"/>
  <c r="H510" i="1"/>
  <c r="F510" i="1"/>
  <c r="Q399" i="1"/>
  <c r="R398" i="1"/>
  <c r="V398" i="1" s="1"/>
  <c r="A512" i="1"/>
  <c r="L512" i="1"/>
  <c r="E511" i="1"/>
  <c r="X511" i="1"/>
  <c r="Y510" i="1"/>
  <c r="Z510" i="1"/>
  <c r="AA510" i="1" s="1"/>
  <c r="AH510" i="1" s="1"/>
  <c r="D511" i="1"/>
  <c r="J511" i="1"/>
  <c r="I511" i="1" s="1"/>
  <c r="T396" i="1"/>
  <c r="AF396" i="1" s="1"/>
  <c r="U396" i="1"/>
  <c r="W396" i="1" s="1"/>
  <c r="S397" i="1"/>
  <c r="O509" i="1" l="1"/>
  <c r="F511" i="1"/>
  <c r="AC511" i="1"/>
  <c r="AE511" i="1" s="1"/>
  <c r="H511" i="1"/>
  <c r="Z511" i="1"/>
  <c r="AA511" i="1" s="1"/>
  <c r="AH511" i="1" s="1"/>
  <c r="D512" i="1"/>
  <c r="Y511" i="1"/>
  <c r="J512" i="1"/>
  <c r="I512" i="1" s="1"/>
  <c r="G510" i="1"/>
  <c r="O510" i="1" s="1"/>
  <c r="AG396" i="1"/>
  <c r="B396" i="1" s="1"/>
  <c r="C396" i="1" s="1"/>
  <c r="R399" i="1"/>
  <c r="V399" i="1" s="1"/>
  <c r="Q400" i="1"/>
  <c r="AB527" i="1"/>
  <c r="A513" i="1"/>
  <c r="L513" i="1"/>
  <c r="E512" i="1"/>
  <c r="X512" i="1"/>
  <c r="T397" i="1"/>
  <c r="AF397" i="1" s="1"/>
  <c r="U397" i="1"/>
  <c r="W397" i="1" s="1"/>
  <c r="S398" i="1"/>
  <c r="M512" i="1"/>
  <c r="N512" i="1" s="1"/>
  <c r="P512" i="1"/>
  <c r="U398" i="1" l="1"/>
  <c r="W398" i="1" s="1"/>
  <c r="S399" i="1"/>
  <c r="T398" i="1"/>
  <c r="AB528" i="1"/>
  <c r="F512" i="1"/>
  <c r="G511" i="1"/>
  <c r="K511" i="1" s="1"/>
  <c r="AG397" i="1"/>
  <c r="B397" i="1" s="1"/>
  <c r="C397" i="1" s="1"/>
  <c r="M513" i="1"/>
  <c r="N513" i="1" s="1"/>
  <c r="P513" i="1"/>
  <c r="AC512" i="1"/>
  <c r="AE512" i="1" s="1"/>
  <c r="H512" i="1"/>
  <c r="X513" i="1"/>
  <c r="A514" i="1"/>
  <c r="L514" i="1"/>
  <c r="E513" i="1"/>
  <c r="Q401" i="1"/>
  <c r="R400" i="1"/>
  <c r="V400" i="1" s="1"/>
  <c r="K510" i="1"/>
  <c r="D513" i="1"/>
  <c r="Y512" i="1"/>
  <c r="Z512" i="1"/>
  <c r="AA512" i="1" s="1"/>
  <c r="AH512" i="1" s="1"/>
  <c r="J513" i="1"/>
  <c r="I513" i="1" s="1"/>
  <c r="AF398" i="1" l="1"/>
  <c r="AA398" i="1"/>
  <c r="AH398" i="1" s="1"/>
  <c r="F513" i="1"/>
  <c r="X514" i="1"/>
  <c r="A515" i="1"/>
  <c r="L515" i="1"/>
  <c r="E514" i="1"/>
  <c r="R401" i="1"/>
  <c r="V401" i="1" s="1"/>
  <c r="Q402" i="1"/>
  <c r="Z513" i="1"/>
  <c r="AA513" i="1" s="1"/>
  <c r="AH513" i="1" s="1"/>
  <c r="Y513" i="1"/>
  <c r="D514" i="1"/>
  <c r="J514" i="1"/>
  <c r="I514" i="1" s="1"/>
  <c r="S400" i="1"/>
  <c r="T399" i="1"/>
  <c r="U399" i="1"/>
  <c r="W399" i="1" s="1"/>
  <c r="O511" i="1"/>
  <c r="AB529" i="1"/>
  <c r="AG398" i="1"/>
  <c r="B398" i="1" s="1"/>
  <c r="C398" i="1" s="1"/>
  <c r="M514" i="1"/>
  <c r="N514" i="1" s="1"/>
  <c r="P514" i="1"/>
  <c r="G512" i="1"/>
  <c r="K512" i="1" s="1"/>
  <c r="AC513" i="1"/>
  <c r="AE513" i="1" s="1"/>
  <c r="H513" i="1"/>
  <c r="F514" i="1" l="1"/>
  <c r="O512" i="1"/>
  <c r="AF399" i="1"/>
  <c r="AA399" i="1"/>
  <c r="Q403" i="1"/>
  <c r="R402" i="1"/>
  <c r="V402" i="1" s="1"/>
  <c r="AC514" i="1"/>
  <c r="AE514" i="1" s="1"/>
  <c r="H514" i="1"/>
  <c r="AB530" i="1"/>
  <c r="U400" i="1"/>
  <c r="W400" i="1" s="1"/>
  <c r="T400" i="1"/>
  <c r="AF400" i="1" s="1"/>
  <c r="S401" i="1"/>
  <c r="M515" i="1"/>
  <c r="N515" i="1" s="1"/>
  <c r="P515" i="1"/>
  <c r="A516" i="1"/>
  <c r="L516" i="1"/>
  <c r="E515" i="1"/>
  <c r="X515" i="1"/>
  <c r="G513" i="1"/>
  <c r="O513" i="1" s="1"/>
  <c r="AG399" i="1"/>
  <c r="B399" i="1" s="1"/>
  <c r="C399" i="1" s="1"/>
  <c r="D515" i="1"/>
  <c r="Z514" i="1"/>
  <c r="AA514" i="1" s="1"/>
  <c r="AH514" i="1" s="1"/>
  <c r="Y514" i="1"/>
  <c r="J515" i="1"/>
  <c r="I515" i="1" s="1"/>
  <c r="AH399" i="1" l="1"/>
  <c r="F515" i="1"/>
  <c r="K513" i="1"/>
  <c r="U401" i="1"/>
  <c r="W401" i="1" s="1"/>
  <c r="T401" i="1"/>
  <c r="AF401" i="1" s="1"/>
  <c r="S402" i="1"/>
  <c r="AB531" i="1"/>
  <c r="Q404" i="1"/>
  <c r="R403" i="1"/>
  <c r="V403" i="1" s="1"/>
  <c r="E516" i="1"/>
  <c r="X516" i="1"/>
  <c r="A517" i="1"/>
  <c r="L517" i="1"/>
  <c r="M516" i="1"/>
  <c r="N516" i="1" s="1"/>
  <c r="P516" i="1"/>
  <c r="G514" i="1"/>
  <c r="O514" i="1" s="1"/>
  <c r="AC515" i="1"/>
  <c r="AE515" i="1" s="1"/>
  <c r="H515" i="1"/>
  <c r="AG400" i="1"/>
  <c r="Y515" i="1"/>
  <c r="Z515" i="1"/>
  <c r="AA515" i="1" s="1"/>
  <c r="AH515" i="1" s="1"/>
  <c r="D516" i="1"/>
  <c r="J516" i="1"/>
  <c r="I516" i="1" s="1"/>
  <c r="F516" i="1" l="1"/>
  <c r="G515" i="1"/>
  <c r="K515" i="1" s="1"/>
  <c r="K514" i="1"/>
  <c r="A518" i="1"/>
  <c r="L518" i="1"/>
  <c r="E517" i="1"/>
  <c r="X517" i="1"/>
  <c r="Q405" i="1"/>
  <c r="R404" i="1"/>
  <c r="V404" i="1" s="1"/>
  <c r="AC516" i="1"/>
  <c r="AE516" i="1" s="1"/>
  <c r="H516" i="1"/>
  <c r="Z516" i="1"/>
  <c r="AA516" i="1" s="1"/>
  <c r="AH516" i="1" s="1"/>
  <c r="D517" i="1"/>
  <c r="Y516" i="1"/>
  <c r="J517" i="1"/>
  <c r="I517" i="1" s="1"/>
  <c r="AB532" i="1"/>
  <c r="AG401" i="1"/>
  <c r="B401" i="1" s="1"/>
  <c r="C401" i="1" s="1"/>
  <c r="B400" i="1"/>
  <c r="C400" i="1" s="1"/>
  <c r="M517" i="1"/>
  <c r="N517" i="1" s="1"/>
  <c r="P517" i="1"/>
  <c r="T402" i="1"/>
  <c r="AF402" i="1" s="1"/>
  <c r="S403" i="1"/>
  <c r="U402" i="1"/>
  <c r="W402" i="1" s="1"/>
  <c r="O515" i="1" l="1"/>
  <c r="AG402" i="1"/>
  <c r="B402" i="1" s="1"/>
  <c r="C402" i="1" s="1"/>
  <c r="U403" i="1"/>
  <c r="W403" i="1" s="1"/>
  <c r="S404" i="1"/>
  <c r="T403" i="1"/>
  <c r="AF403" i="1" s="1"/>
  <c r="M518" i="1"/>
  <c r="N518" i="1" s="1"/>
  <c r="P518" i="1"/>
  <c r="AC517" i="1"/>
  <c r="AE517" i="1" s="1"/>
  <c r="H517" i="1"/>
  <c r="G516" i="1"/>
  <c r="O516" i="1" s="1"/>
  <c r="Q406" i="1"/>
  <c r="R405" i="1"/>
  <c r="V405" i="1" s="1"/>
  <c r="A519" i="1"/>
  <c r="L519" i="1"/>
  <c r="E518" i="1"/>
  <c r="X518" i="1"/>
  <c r="AB533" i="1"/>
  <c r="F517" i="1"/>
  <c r="D518" i="1"/>
  <c r="Y517" i="1"/>
  <c r="Z517" i="1"/>
  <c r="AA517" i="1" s="1"/>
  <c r="AH517" i="1" s="1"/>
  <c r="J518" i="1"/>
  <c r="I518" i="1" s="1"/>
  <c r="K516" i="1" l="1"/>
  <c r="AC518" i="1"/>
  <c r="AE518" i="1" s="1"/>
  <c r="H518" i="1"/>
  <c r="AG403" i="1"/>
  <c r="Z518" i="1"/>
  <c r="AA518" i="1" s="1"/>
  <c r="AH518" i="1" s="1"/>
  <c r="Y518" i="1"/>
  <c r="D519" i="1"/>
  <c r="J519" i="1"/>
  <c r="I519" i="1" s="1"/>
  <c r="G517" i="1"/>
  <c r="K517" i="1" s="1"/>
  <c r="R406" i="1"/>
  <c r="V406" i="1" s="1"/>
  <c r="Q407" i="1"/>
  <c r="L520" i="1"/>
  <c r="E519" i="1"/>
  <c r="X519" i="1"/>
  <c r="A520" i="1"/>
  <c r="F518" i="1"/>
  <c r="AB534" i="1"/>
  <c r="M519" i="1"/>
  <c r="N519" i="1" s="1"/>
  <c r="P519" i="1"/>
  <c r="S405" i="1"/>
  <c r="T404" i="1"/>
  <c r="AF404" i="1" s="1"/>
  <c r="U404" i="1"/>
  <c r="W404" i="1" s="1"/>
  <c r="O517" i="1" l="1"/>
  <c r="Q408" i="1"/>
  <c r="R407" i="1"/>
  <c r="V407" i="1" s="1"/>
  <c r="AG404" i="1"/>
  <c r="B404" i="1" s="1"/>
  <c r="C404" i="1" s="1"/>
  <c r="M520" i="1"/>
  <c r="N520" i="1" s="1"/>
  <c r="G518" i="1"/>
  <c r="K518" i="1" s="1"/>
  <c r="AC519" i="1"/>
  <c r="AE519" i="1" s="1"/>
  <c r="H519" i="1"/>
  <c r="E520" i="1"/>
  <c r="X520" i="1"/>
  <c r="A521" i="1"/>
  <c r="L521" i="1"/>
  <c r="T405" i="1"/>
  <c r="AF405" i="1" s="1"/>
  <c r="S406" i="1"/>
  <c r="U405" i="1"/>
  <c r="W405" i="1" s="1"/>
  <c r="AB535" i="1"/>
  <c r="Z519" i="1"/>
  <c r="D520" i="1"/>
  <c r="Y519" i="1"/>
  <c r="J520" i="1"/>
  <c r="I520" i="1" s="1"/>
  <c r="F519" i="1"/>
  <c r="B403" i="1"/>
  <c r="C403" i="1" s="1"/>
  <c r="O518" i="1" l="1"/>
  <c r="H520" i="1"/>
  <c r="AC520" i="1"/>
  <c r="AE520" i="1" s="1"/>
  <c r="U406" i="1"/>
  <c r="W406" i="1" s="1"/>
  <c r="S407" i="1"/>
  <c r="T406" i="1"/>
  <c r="AF406" i="1" s="1"/>
  <c r="M521" i="1"/>
  <c r="N521" i="1" s="1"/>
  <c r="G519" i="1"/>
  <c r="K519" i="1" s="1"/>
  <c r="AG405" i="1"/>
  <c r="B405" i="1" s="1"/>
  <c r="C405" i="1" s="1"/>
  <c r="AB536" i="1"/>
  <c r="L522" i="1"/>
  <c r="E521" i="1"/>
  <c r="X521" i="1"/>
  <c r="A522" i="1"/>
  <c r="R408" i="1"/>
  <c r="V408" i="1" s="1"/>
  <c r="Q409" i="1"/>
  <c r="F520" i="1"/>
  <c r="Y520" i="1"/>
  <c r="Z520" i="1"/>
  <c r="AA520" i="1" s="1"/>
  <c r="AH520" i="1" s="1"/>
  <c r="D521" i="1"/>
  <c r="J521" i="1"/>
  <c r="I521" i="1" s="1"/>
  <c r="O519" i="1" l="1"/>
  <c r="P520" i="1" s="1"/>
  <c r="P521" i="1" s="1"/>
  <c r="P522" i="1" s="1"/>
  <c r="AC521" i="1"/>
  <c r="AE521" i="1" s="1"/>
  <c r="H521" i="1"/>
  <c r="AB537" i="1"/>
  <c r="F521" i="1"/>
  <c r="M522" i="1"/>
  <c r="N522" i="1" s="1"/>
  <c r="A523" i="1"/>
  <c r="L523" i="1"/>
  <c r="E522" i="1"/>
  <c r="X522" i="1"/>
  <c r="S408" i="1"/>
  <c r="U407" i="1"/>
  <c r="W407" i="1" s="1"/>
  <c r="T407" i="1"/>
  <c r="AF407" i="1" s="1"/>
  <c r="G520" i="1"/>
  <c r="K520" i="1" s="1"/>
  <c r="R409" i="1"/>
  <c r="V409" i="1" s="1"/>
  <c r="Q410" i="1"/>
  <c r="D522" i="1"/>
  <c r="Z521" i="1"/>
  <c r="AA521" i="1" s="1"/>
  <c r="AH521" i="1" s="1"/>
  <c r="Y521" i="1"/>
  <c r="J522" i="1"/>
  <c r="I522" i="1" s="1"/>
  <c r="AG406" i="1"/>
  <c r="B406" i="1" s="1"/>
  <c r="C406" i="1" s="1"/>
  <c r="O520" i="1" l="1"/>
  <c r="F522" i="1"/>
  <c r="U408" i="1"/>
  <c r="W408" i="1" s="1"/>
  <c r="S409" i="1"/>
  <c r="T408" i="1"/>
  <c r="AF408" i="1" s="1"/>
  <c r="M523" i="1"/>
  <c r="N523" i="1" s="1"/>
  <c r="P523" i="1"/>
  <c r="Q411" i="1"/>
  <c r="R410" i="1"/>
  <c r="V410" i="1" s="1"/>
  <c r="L524" i="1"/>
  <c r="E523" i="1"/>
  <c r="X523" i="1"/>
  <c r="A524" i="1"/>
  <c r="G521" i="1"/>
  <c r="K521" i="1" s="1"/>
  <c r="Z522" i="1"/>
  <c r="AA522" i="1" s="1"/>
  <c r="AH522" i="1" s="1"/>
  <c r="D523" i="1"/>
  <c r="Y522" i="1"/>
  <c r="J523" i="1"/>
  <c r="I523" i="1" s="1"/>
  <c r="AB538" i="1"/>
  <c r="AG407" i="1"/>
  <c r="H522" i="1"/>
  <c r="AC522" i="1"/>
  <c r="AE522" i="1" s="1"/>
  <c r="F523" i="1" l="1"/>
  <c r="AB539" i="1"/>
  <c r="X524" i="1"/>
  <c r="A525" i="1"/>
  <c r="L525" i="1"/>
  <c r="E524" i="1"/>
  <c r="B407" i="1"/>
  <c r="C407" i="1" s="1"/>
  <c r="O521" i="1"/>
  <c r="Y523" i="1"/>
  <c r="Z523" i="1"/>
  <c r="AA523" i="1" s="1"/>
  <c r="AH523" i="1" s="1"/>
  <c r="D524" i="1"/>
  <c r="J524" i="1"/>
  <c r="I524" i="1" s="1"/>
  <c r="R411" i="1"/>
  <c r="V411" i="1" s="1"/>
  <c r="Q412" i="1"/>
  <c r="U409" i="1"/>
  <c r="W409" i="1" s="1"/>
  <c r="T409" i="1"/>
  <c r="AF409" i="1" s="1"/>
  <c r="S410" i="1"/>
  <c r="G522" i="1"/>
  <c r="O522" i="1" s="1"/>
  <c r="AG408" i="1"/>
  <c r="B408" i="1" s="1"/>
  <c r="C408" i="1" s="1"/>
  <c r="M524" i="1"/>
  <c r="N524" i="1" s="1"/>
  <c r="P524" i="1"/>
  <c r="H523" i="1"/>
  <c r="AC523" i="1"/>
  <c r="AE523" i="1" s="1"/>
  <c r="F524" i="1" l="1"/>
  <c r="AG409" i="1"/>
  <c r="B409" i="1" s="1"/>
  <c r="C409" i="1" s="1"/>
  <c r="AB540" i="1"/>
  <c r="G523" i="1"/>
  <c r="K523" i="1" s="1"/>
  <c r="Q413" i="1"/>
  <c r="R412" i="1"/>
  <c r="V412" i="1" s="1"/>
  <c r="M525" i="1"/>
  <c r="N525" i="1" s="1"/>
  <c r="P525" i="1"/>
  <c r="K522" i="1"/>
  <c r="T410" i="1"/>
  <c r="AF410" i="1" s="1"/>
  <c r="S411" i="1"/>
  <c r="U410" i="1"/>
  <c r="W410" i="1" s="1"/>
  <c r="A526" i="1"/>
  <c r="L526" i="1"/>
  <c r="E525" i="1"/>
  <c r="X525" i="1"/>
  <c r="H524" i="1"/>
  <c r="AC524" i="1"/>
  <c r="AE524" i="1" s="1"/>
  <c r="Z524" i="1"/>
  <c r="AA524" i="1" s="1"/>
  <c r="AH524" i="1" s="1"/>
  <c r="D525" i="1"/>
  <c r="Y524" i="1"/>
  <c r="J525" i="1"/>
  <c r="I525" i="1" s="1"/>
  <c r="F525" i="1" l="1"/>
  <c r="O523" i="1"/>
  <c r="AC525" i="1"/>
  <c r="AE525" i="1" s="1"/>
  <c r="H525" i="1"/>
  <c r="AB541" i="1"/>
  <c r="X526" i="1"/>
  <c r="A527" i="1"/>
  <c r="L527" i="1"/>
  <c r="E526" i="1"/>
  <c r="Z525" i="1"/>
  <c r="AA525" i="1" s="1"/>
  <c r="AH525" i="1" s="1"/>
  <c r="Y525" i="1"/>
  <c r="D526" i="1"/>
  <c r="J526" i="1"/>
  <c r="I526" i="1" s="1"/>
  <c r="AG410" i="1"/>
  <c r="B410" i="1" s="1"/>
  <c r="C410" i="1" s="1"/>
  <c r="G524" i="1"/>
  <c r="K524" i="1" s="1"/>
  <c r="M526" i="1"/>
  <c r="N526" i="1" s="1"/>
  <c r="P526" i="1"/>
  <c r="U411" i="1"/>
  <c r="W411" i="1" s="1"/>
  <c r="S412" i="1"/>
  <c r="T411" i="1"/>
  <c r="AF411" i="1" s="1"/>
  <c r="Q414" i="1"/>
  <c r="R413" i="1"/>
  <c r="V413" i="1" s="1"/>
  <c r="S413" i="1" l="1"/>
  <c r="U412" i="1"/>
  <c r="W412" i="1" s="1"/>
  <c r="T412" i="1"/>
  <c r="AF412" i="1" s="1"/>
  <c r="O524" i="1"/>
  <c r="E527" i="1"/>
  <c r="X527" i="1"/>
  <c r="A528" i="1"/>
  <c r="L528" i="1"/>
  <c r="AB542" i="1"/>
  <c r="AG411" i="1"/>
  <c r="B411" i="1" s="1"/>
  <c r="C411" i="1" s="1"/>
  <c r="F526" i="1"/>
  <c r="D527" i="1"/>
  <c r="Z526" i="1"/>
  <c r="AA526" i="1" s="1"/>
  <c r="AH526" i="1" s="1"/>
  <c r="Y526" i="1"/>
  <c r="J527" i="1"/>
  <c r="I527" i="1" s="1"/>
  <c r="G525" i="1"/>
  <c r="O525" i="1" s="1"/>
  <c r="Q415" i="1"/>
  <c r="R414" i="1"/>
  <c r="V414" i="1" s="1"/>
  <c r="AC526" i="1"/>
  <c r="AE526" i="1" s="1"/>
  <c r="H526" i="1"/>
  <c r="M527" i="1"/>
  <c r="N527" i="1" s="1"/>
  <c r="P527" i="1"/>
  <c r="K525" i="1" l="1"/>
  <c r="AB543" i="1"/>
  <c r="T413" i="1"/>
  <c r="AF413" i="1" s="1"/>
  <c r="U413" i="1"/>
  <c r="W413" i="1" s="1"/>
  <c r="S414" i="1"/>
  <c r="H527" i="1"/>
  <c r="AC527" i="1"/>
  <c r="AE527" i="1" s="1"/>
  <c r="G526" i="1"/>
  <c r="O526" i="1" s="1"/>
  <c r="M528" i="1"/>
  <c r="N528" i="1" s="1"/>
  <c r="P528" i="1"/>
  <c r="Q416" i="1"/>
  <c r="R415" i="1"/>
  <c r="V415" i="1" s="1"/>
  <c r="F527" i="1"/>
  <c r="E528" i="1"/>
  <c r="X528" i="1"/>
  <c r="A529" i="1"/>
  <c r="L529" i="1"/>
  <c r="D528" i="1"/>
  <c r="Y527" i="1"/>
  <c r="Z527" i="1"/>
  <c r="AA527" i="1" s="1"/>
  <c r="AH527" i="1" s="1"/>
  <c r="J528" i="1"/>
  <c r="I528" i="1" s="1"/>
  <c r="AG412" i="1"/>
  <c r="B412" i="1" s="1"/>
  <c r="C412" i="1" s="1"/>
  <c r="K526" i="1" l="1"/>
  <c r="G527" i="1"/>
  <c r="O527" i="1" s="1"/>
  <c r="H528" i="1"/>
  <c r="AC528" i="1"/>
  <c r="AE528" i="1" s="1"/>
  <c r="T414" i="1"/>
  <c r="AF414" i="1" s="1"/>
  <c r="U414" i="1"/>
  <c r="W414" i="1" s="1"/>
  <c r="S415" i="1"/>
  <c r="AB544" i="1"/>
  <c r="F528" i="1"/>
  <c r="E529" i="1"/>
  <c r="X529" i="1"/>
  <c r="A530" i="1"/>
  <c r="L530" i="1"/>
  <c r="AG413" i="1"/>
  <c r="B413" i="1" s="1"/>
  <c r="C413" i="1" s="1"/>
  <c r="M529" i="1"/>
  <c r="N529" i="1" s="1"/>
  <c r="P529" i="1"/>
  <c r="Z528" i="1"/>
  <c r="AA528" i="1" s="1"/>
  <c r="AH528" i="1" s="1"/>
  <c r="D529" i="1"/>
  <c r="Y528" i="1"/>
  <c r="J529" i="1"/>
  <c r="I529" i="1" s="1"/>
  <c r="Q417" i="1"/>
  <c r="R416" i="1"/>
  <c r="V416" i="1" s="1"/>
  <c r="F529" i="1" l="1"/>
  <c r="K527" i="1"/>
  <c r="X530" i="1"/>
  <c r="A531" i="1"/>
  <c r="L531" i="1"/>
  <c r="E530" i="1"/>
  <c r="D530" i="1"/>
  <c r="Y529" i="1"/>
  <c r="Z529" i="1"/>
  <c r="AA529" i="1" s="1"/>
  <c r="AH529" i="1" s="1"/>
  <c r="J530" i="1"/>
  <c r="I530" i="1" s="1"/>
  <c r="AB545" i="1"/>
  <c r="H529" i="1"/>
  <c r="AC529" i="1"/>
  <c r="AE529" i="1" s="1"/>
  <c r="T415" i="1"/>
  <c r="AF415" i="1" s="1"/>
  <c r="S416" i="1"/>
  <c r="U415" i="1"/>
  <c r="W415" i="1" s="1"/>
  <c r="G528" i="1"/>
  <c r="O528" i="1" s="1"/>
  <c r="Q418" i="1"/>
  <c r="R417" i="1"/>
  <c r="V417" i="1" s="1"/>
  <c r="M530" i="1"/>
  <c r="N530" i="1" s="1"/>
  <c r="P530" i="1"/>
  <c r="AG414" i="1"/>
  <c r="B414" i="1" s="1"/>
  <c r="C414" i="1" s="1"/>
  <c r="H530" i="1" l="1"/>
  <c r="AC530" i="1"/>
  <c r="AE530" i="1" s="1"/>
  <c r="K528" i="1"/>
  <c r="U416" i="1"/>
  <c r="W416" i="1" s="1"/>
  <c r="S417" i="1"/>
  <c r="T416" i="1"/>
  <c r="AF416" i="1" s="1"/>
  <c r="AB546" i="1"/>
  <c r="M531" i="1"/>
  <c r="N531" i="1" s="1"/>
  <c r="P531" i="1"/>
  <c r="F530" i="1"/>
  <c r="A532" i="1"/>
  <c r="L532" i="1"/>
  <c r="E531" i="1"/>
  <c r="X531" i="1"/>
  <c r="Y530" i="1"/>
  <c r="Z530" i="1"/>
  <c r="AA530" i="1" s="1"/>
  <c r="AH530" i="1" s="1"/>
  <c r="D531" i="1"/>
  <c r="J531" i="1"/>
  <c r="I531" i="1" s="1"/>
  <c r="Q419" i="1"/>
  <c r="R418" i="1"/>
  <c r="V418" i="1" s="1"/>
  <c r="AG415" i="1"/>
  <c r="B415" i="1" s="1"/>
  <c r="C415" i="1" s="1"/>
  <c r="G529" i="1"/>
  <c r="O529" i="1" s="1"/>
  <c r="F531" i="1" l="1"/>
  <c r="Q420" i="1"/>
  <c r="R419" i="1"/>
  <c r="V419" i="1" s="1"/>
  <c r="K529" i="1"/>
  <c r="M532" i="1"/>
  <c r="N532" i="1" s="1"/>
  <c r="P532" i="1"/>
  <c r="E532" i="1"/>
  <c r="X532" i="1"/>
  <c r="A533" i="1"/>
  <c r="L533" i="1"/>
  <c r="H531" i="1"/>
  <c r="AC531" i="1"/>
  <c r="AE531" i="1" s="1"/>
  <c r="U417" i="1"/>
  <c r="W417" i="1" s="1"/>
  <c r="T417" i="1"/>
  <c r="AF417" i="1" s="1"/>
  <c r="S418" i="1"/>
  <c r="G530" i="1"/>
  <c r="O530" i="1" s="1"/>
  <c r="D532" i="1"/>
  <c r="Y531" i="1"/>
  <c r="Z531" i="1"/>
  <c r="AA531" i="1" s="1"/>
  <c r="AH531" i="1" s="1"/>
  <c r="J532" i="1"/>
  <c r="I532" i="1" s="1"/>
  <c r="AB547" i="1"/>
  <c r="AG416" i="1"/>
  <c r="B416" i="1" s="1"/>
  <c r="C416" i="1" s="1"/>
  <c r="K530" i="1" l="1"/>
  <c r="M533" i="1"/>
  <c r="N533" i="1" s="1"/>
  <c r="P533" i="1"/>
  <c r="F532" i="1"/>
  <c r="T418" i="1"/>
  <c r="AF418" i="1" s="1"/>
  <c r="S419" i="1"/>
  <c r="U418" i="1"/>
  <c r="W418" i="1" s="1"/>
  <c r="G531" i="1"/>
  <c r="O531" i="1" s="1"/>
  <c r="L534" i="1"/>
  <c r="E533" i="1"/>
  <c r="X533" i="1"/>
  <c r="A534" i="1"/>
  <c r="AG417" i="1"/>
  <c r="B417" i="1" s="1"/>
  <c r="C417" i="1" s="1"/>
  <c r="AB548" i="1"/>
  <c r="Z532" i="1"/>
  <c r="AA532" i="1" s="1"/>
  <c r="AH532" i="1" s="1"/>
  <c r="D533" i="1"/>
  <c r="Y532" i="1"/>
  <c r="J533" i="1"/>
  <c r="I533" i="1" s="1"/>
  <c r="H532" i="1"/>
  <c r="AC532" i="1"/>
  <c r="AE532" i="1" s="1"/>
  <c r="Q421" i="1"/>
  <c r="R420" i="1"/>
  <c r="V420" i="1" s="1"/>
  <c r="K531" i="1" l="1"/>
  <c r="AC533" i="1"/>
  <c r="AE533" i="1" s="1"/>
  <c r="H533" i="1"/>
  <c r="G532" i="1"/>
  <c r="K532" i="1" s="1"/>
  <c r="AB549" i="1"/>
  <c r="M534" i="1"/>
  <c r="N534" i="1" s="1"/>
  <c r="P534" i="1"/>
  <c r="AG418" i="1"/>
  <c r="B418" i="1" s="1"/>
  <c r="C418" i="1" s="1"/>
  <c r="Q422" i="1"/>
  <c r="R421" i="1"/>
  <c r="V421" i="1" s="1"/>
  <c r="Z533" i="1"/>
  <c r="AA533" i="1" s="1"/>
  <c r="AH533" i="1" s="1"/>
  <c r="Y533" i="1"/>
  <c r="D534" i="1"/>
  <c r="J534" i="1"/>
  <c r="I534" i="1" s="1"/>
  <c r="F533" i="1"/>
  <c r="A535" i="1"/>
  <c r="L535" i="1"/>
  <c r="E534" i="1"/>
  <c r="X534" i="1"/>
  <c r="U419" i="1"/>
  <c r="W419" i="1" s="1"/>
  <c r="T419" i="1"/>
  <c r="AF419" i="1" s="1"/>
  <c r="S420" i="1"/>
  <c r="D535" i="1" l="1"/>
  <c r="Z534" i="1"/>
  <c r="AA534" i="1" s="1"/>
  <c r="AH534" i="1" s="1"/>
  <c r="Y534" i="1"/>
  <c r="J535" i="1"/>
  <c r="I535" i="1" s="1"/>
  <c r="T420" i="1"/>
  <c r="AF420" i="1" s="1"/>
  <c r="S421" i="1"/>
  <c r="U420" i="1"/>
  <c r="W420" i="1" s="1"/>
  <c r="AB550" i="1"/>
  <c r="M535" i="1"/>
  <c r="N535" i="1" s="1"/>
  <c r="P535" i="1"/>
  <c r="R422" i="1"/>
  <c r="V422" i="1" s="1"/>
  <c r="Q423" i="1"/>
  <c r="AG419" i="1"/>
  <c r="L536" i="1"/>
  <c r="E535" i="1"/>
  <c r="A536" i="1"/>
  <c r="X535" i="1"/>
  <c r="F534" i="1"/>
  <c r="O532" i="1"/>
  <c r="G533" i="1"/>
  <c r="K533" i="1" s="1"/>
  <c r="AC534" i="1"/>
  <c r="AE534" i="1" s="1"/>
  <c r="H534" i="1"/>
  <c r="O533" i="1" l="1"/>
  <c r="M536" i="1"/>
  <c r="N536" i="1" s="1"/>
  <c r="P536" i="1"/>
  <c r="E536" i="1"/>
  <c r="X536" i="1"/>
  <c r="A537" i="1"/>
  <c r="L537" i="1"/>
  <c r="AB551" i="1"/>
  <c r="T421" i="1"/>
  <c r="AF421" i="1" s="1"/>
  <c r="U421" i="1"/>
  <c r="W421" i="1" s="1"/>
  <c r="S422" i="1"/>
  <c r="R423" i="1"/>
  <c r="V423" i="1" s="1"/>
  <c r="Q424" i="1"/>
  <c r="AC535" i="1"/>
  <c r="AE535" i="1" s="1"/>
  <c r="H535" i="1"/>
  <c r="F535" i="1"/>
  <c r="G534" i="1"/>
  <c r="K534" i="1" s="1"/>
  <c r="Z535" i="1"/>
  <c r="AA535" i="1" s="1"/>
  <c r="AH535" i="1" s="1"/>
  <c r="Y535" i="1"/>
  <c r="D536" i="1"/>
  <c r="J536" i="1"/>
  <c r="I536" i="1" s="1"/>
  <c r="B419" i="1"/>
  <c r="C419" i="1" s="1"/>
  <c r="AG420" i="1"/>
  <c r="B420" i="1" s="1"/>
  <c r="C420" i="1" s="1"/>
  <c r="F536" i="1" l="1"/>
  <c r="U422" i="1"/>
  <c r="W422" i="1" s="1"/>
  <c r="T422" i="1"/>
  <c r="AF422" i="1" s="1"/>
  <c r="S423" i="1"/>
  <c r="AB552" i="1"/>
  <c r="Y536" i="1"/>
  <c r="Z536" i="1"/>
  <c r="AA536" i="1" s="1"/>
  <c r="AH536" i="1" s="1"/>
  <c r="D537" i="1"/>
  <c r="J537" i="1"/>
  <c r="I537" i="1" s="1"/>
  <c r="O534" i="1"/>
  <c r="Q425" i="1"/>
  <c r="R424" i="1"/>
  <c r="V424" i="1" s="1"/>
  <c r="AG421" i="1"/>
  <c r="B421" i="1" s="1"/>
  <c r="C421" i="1" s="1"/>
  <c r="G535" i="1"/>
  <c r="O535" i="1" s="1"/>
  <c r="M537" i="1"/>
  <c r="N537" i="1" s="1"/>
  <c r="P537" i="1"/>
  <c r="E537" i="1"/>
  <c r="A538" i="1"/>
  <c r="X537" i="1"/>
  <c r="L538" i="1"/>
  <c r="H536" i="1"/>
  <c r="AC536" i="1"/>
  <c r="AE536" i="1" s="1"/>
  <c r="K535" i="1" l="1"/>
  <c r="H537" i="1"/>
  <c r="AC537" i="1"/>
  <c r="AE537" i="1" s="1"/>
  <c r="R425" i="1"/>
  <c r="V425" i="1" s="1"/>
  <c r="Q426" i="1"/>
  <c r="F537" i="1"/>
  <c r="AG422" i="1"/>
  <c r="B422" i="1" s="1"/>
  <c r="C422" i="1" s="1"/>
  <c r="D538" i="1"/>
  <c r="Y537" i="1"/>
  <c r="Z537" i="1"/>
  <c r="AA537" i="1" s="1"/>
  <c r="AH537" i="1" s="1"/>
  <c r="J538" i="1"/>
  <c r="I538" i="1" s="1"/>
  <c r="L539" i="1"/>
  <c r="E538" i="1"/>
  <c r="A539" i="1"/>
  <c r="X538" i="1"/>
  <c r="AB553" i="1"/>
  <c r="G536" i="1"/>
  <c r="K536" i="1" s="1"/>
  <c r="T423" i="1"/>
  <c r="AF423" i="1" s="1"/>
  <c r="S424" i="1"/>
  <c r="U423" i="1"/>
  <c r="W423" i="1" s="1"/>
  <c r="M538" i="1"/>
  <c r="N538" i="1" s="1"/>
  <c r="P538" i="1"/>
  <c r="O536" i="1" l="1"/>
  <c r="H538" i="1"/>
  <c r="AC538" i="1"/>
  <c r="AE538" i="1" s="1"/>
  <c r="AB554" i="1"/>
  <c r="X539" i="1"/>
  <c r="L540" i="1"/>
  <c r="E539" i="1"/>
  <c r="A540" i="1"/>
  <c r="AG423" i="1"/>
  <c r="B423" i="1" s="1"/>
  <c r="C423" i="1" s="1"/>
  <c r="U424" i="1"/>
  <c r="W424" i="1" s="1"/>
  <c r="S425" i="1"/>
  <c r="T424" i="1"/>
  <c r="AF424" i="1" s="1"/>
  <c r="M539" i="1"/>
  <c r="N539" i="1" s="1"/>
  <c r="P539" i="1"/>
  <c r="F538" i="1"/>
  <c r="Z538" i="1"/>
  <c r="AA538" i="1" s="1"/>
  <c r="AH538" i="1" s="1"/>
  <c r="Y538" i="1"/>
  <c r="D539" i="1"/>
  <c r="J539" i="1"/>
  <c r="I539" i="1" s="1"/>
  <c r="Q427" i="1"/>
  <c r="R426" i="1"/>
  <c r="V426" i="1" s="1"/>
  <c r="G537" i="1"/>
  <c r="K537" i="1" s="1"/>
  <c r="F539" i="1" l="1"/>
  <c r="O537" i="1"/>
  <c r="Q428" i="1"/>
  <c r="R427" i="1"/>
  <c r="V427" i="1" s="1"/>
  <c r="U425" i="1"/>
  <c r="W425" i="1" s="1"/>
  <c r="S426" i="1"/>
  <c r="T425" i="1"/>
  <c r="AF425" i="1" s="1"/>
  <c r="L541" i="1"/>
  <c r="E540" i="1"/>
  <c r="A541" i="1"/>
  <c r="X540" i="1"/>
  <c r="H539" i="1"/>
  <c r="AC539" i="1"/>
  <c r="AE539" i="1" s="1"/>
  <c r="AG424" i="1"/>
  <c r="AB555" i="1"/>
  <c r="M540" i="1"/>
  <c r="N540" i="1" s="1"/>
  <c r="P540" i="1"/>
  <c r="D540" i="1"/>
  <c r="Z539" i="1"/>
  <c r="AA539" i="1" s="1"/>
  <c r="AH539" i="1" s="1"/>
  <c r="Y539" i="1"/>
  <c r="J540" i="1"/>
  <c r="I540" i="1" s="1"/>
  <c r="G538" i="1"/>
  <c r="O538" i="1" s="1"/>
  <c r="F540" i="1" l="1"/>
  <c r="AC540" i="1"/>
  <c r="AE540" i="1" s="1"/>
  <c r="H540" i="1"/>
  <c r="G539" i="1"/>
  <c r="K539" i="1" s="1"/>
  <c r="M541" i="1"/>
  <c r="N541" i="1" s="1"/>
  <c r="P541" i="1"/>
  <c r="K538" i="1"/>
  <c r="Y540" i="1"/>
  <c r="D541" i="1"/>
  <c r="Z540" i="1"/>
  <c r="AA540" i="1" s="1"/>
  <c r="AH540" i="1" s="1"/>
  <c r="J541" i="1"/>
  <c r="I541" i="1" s="1"/>
  <c r="Q429" i="1"/>
  <c r="R428" i="1"/>
  <c r="V428" i="1" s="1"/>
  <c r="B424" i="1"/>
  <c r="C424" i="1" s="1"/>
  <c r="L542" i="1"/>
  <c r="E541" i="1"/>
  <c r="A542" i="1"/>
  <c r="X541" i="1"/>
  <c r="T426" i="1"/>
  <c r="AF426" i="1" s="1"/>
  <c r="S427" i="1"/>
  <c r="U426" i="1"/>
  <c r="W426" i="1" s="1"/>
  <c r="AB556" i="1"/>
  <c r="AG425" i="1"/>
  <c r="E542" i="1" l="1"/>
  <c r="X542" i="1"/>
  <c r="A543" i="1"/>
  <c r="L543" i="1"/>
  <c r="AB557" i="1"/>
  <c r="M542" i="1"/>
  <c r="N542" i="1" s="1"/>
  <c r="P542" i="1"/>
  <c r="F541" i="1"/>
  <c r="O539" i="1"/>
  <c r="AG426" i="1"/>
  <c r="B426" i="1" s="1"/>
  <c r="C426" i="1" s="1"/>
  <c r="B425" i="1"/>
  <c r="C425" i="1" s="1"/>
  <c r="D542" i="1"/>
  <c r="Z541" i="1"/>
  <c r="AA541" i="1" s="1"/>
  <c r="AH541" i="1" s="1"/>
  <c r="Y541" i="1"/>
  <c r="J542" i="1"/>
  <c r="I542" i="1" s="1"/>
  <c r="AC541" i="1"/>
  <c r="AE541" i="1" s="1"/>
  <c r="H541" i="1"/>
  <c r="G540" i="1"/>
  <c r="O540" i="1" s="1"/>
  <c r="S428" i="1"/>
  <c r="U427" i="1"/>
  <c r="W427" i="1" s="1"/>
  <c r="T427" i="1"/>
  <c r="Q430" i="1"/>
  <c r="R429" i="1"/>
  <c r="V429" i="1" s="1"/>
  <c r="F542" i="1" l="1"/>
  <c r="Q431" i="1"/>
  <c r="R430" i="1"/>
  <c r="V430" i="1" s="1"/>
  <c r="AF427" i="1"/>
  <c r="AA427" i="1"/>
  <c r="L544" i="1"/>
  <c r="E543" i="1"/>
  <c r="X543" i="1"/>
  <c r="A544" i="1"/>
  <c r="G541" i="1"/>
  <c r="O541" i="1" s="1"/>
  <c r="K540" i="1"/>
  <c r="AG427" i="1"/>
  <c r="AB558" i="1"/>
  <c r="D543" i="1"/>
  <c r="Y542" i="1"/>
  <c r="Z542" i="1"/>
  <c r="AA542" i="1" s="1"/>
  <c r="AH542" i="1" s="1"/>
  <c r="J543" i="1"/>
  <c r="I543" i="1" s="1"/>
  <c r="T428" i="1"/>
  <c r="AF428" i="1" s="1"/>
  <c r="U428" i="1"/>
  <c r="W428" i="1" s="1"/>
  <c r="S429" i="1"/>
  <c r="AC542" i="1"/>
  <c r="AE542" i="1" s="1"/>
  <c r="H542" i="1"/>
  <c r="M543" i="1"/>
  <c r="N543" i="1" s="1"/>
  <c r="P543" i="1"/>
  <c r="F543" i="1" l="1"/>
  <c r="K541" i="1"/>
  <c r="H543" i="1"/>
  <c r="AC543" i="1"/>
  <c r="AE543" i="1" s="1"/>
  <c r="AG428" i="1"/>
  <c r="B428" i="1" s="1"/>
  <c r="C428" i="1" s="1"/>
  <c r="M544" i="1"/>
  <c r="N544" i="1" s="1"/>
  <c r="P544" i="1"/>
  <c r="T429" i="1"/>
  <c r="AF429" i="1" s="1"/>
  <c r="U429" i="1"/>
  <c r="W429" i="1" s="1"/>
  <c r="S430" i="1"/>
  <c r="G542" i="1"/>
  <c r="O542" i="1" s="1"/>
  <c r="AB559" i="1"/>
  <c r="L545" i="1"/>
  <c r="E544" i="1"/>
  <c r="X544" i="1"/>
  <c r="A545" i="1"/>
  <c r="Q432" i="1"/>
  <c r="R431" i="1"/>
  <c r="V431" i="1" s="1"/>
  <c r="B427" i="1"/>
  <c r="C427" i="1" s="1"/>
  <c r="Z543" i="1"/>
  <c r="AA543" i="1" s="1"/>
  <c r="AH543" i="1" s="1"/>
  <c r="Y543" i="1"/>
  <c r="J544" i="1"/>
  <c r="I544" i="1" s="1"/>
  <c r="D544" i="1"/>
  <c r="AH427" i="1"/>
  <c r="K542" i="1" l="1"/>
  <c r="M545" i="1"/>
  <c r="N545" i="1" s="1"/>
  <c r="P545" i="1"/>
  <c r="F544" i="1"/>
  <c r="E545" i="1"/>
  <c r="X545" i="1"/>
  <c r="A546" i="1"/>
  <c r="L546" i="1"/>
  <c r="Q433" i="1"/>
  <c r="R432" i="1"/>
  <c r="V432" i="1" s="1"/>
  <c r="AG429" i="1"/>
  <c r="B429" i="1" s="1"/>
  <c r="C429" i="1" s="1"/>
  <c r="Z544" i="1"/>
  <c r="AA544" i="1" s="1"/>
  <c r="AH544" i="1" s="1"/>
  <c r="D545" i="1"/>
  <c r="Y544" i="1"/>
  <c r="J545" i="1"/>
  <c r="I545" i="1" s="1"/>
  <c r="AB560" i="1"/>
  <c r="U430" i="1"/>
  <c r="W430" i="1" s="1"/>
  <c r="S431" i="1"/>
  <c r="T430" i="1"/>
  <c r="AF430" i="1" s="1"/>
  <c r="AC544" i="1"/>
  <c r="AE544" i="1" s="1"/>
  <c r="H544" i="1"/>
  <c r="G543" i="1"/>
  <c r="K543" i="1" s="1"/>
  <c r="O543" i="1" l="1"/>
  <c r="Q434" i="1"/>
  <c r="R433" i="1"/>
  <c r="V433" i="1" s="1"/>
  <c r="A547" i="1"/>
  <c r="L547" i="1"/>
  <c r="E546" i="1"/>
  <c r="X546" i="1"/>
  <c r="G544" i="1"/>
  <c r="K544" i="1" s="1"/>
  <c r="U431" i="1"/>
  <c r="W431" i="1" s="1"/>
  <c r="S432" i="1"/>
  <c r="T431" i="1"/>
  <c r="AF431" i="1" s="1"/>
  <c r="AB561" i="1"/>
  <c r="F545" i="1"/>
  <c r="D546" i="1"/>
  <c r="Y545" i="1"/>
  <c r="Z545" i="1"/>
  <c r="AA545" i="1" s="1"/>
  <c r="AH545" i="1" s="1"/>
  <c r="J546" i="1"/>
  <c r="I546" i="1" s="1"/>
  <c r="AG430" i="1"/>
  <c r="AC545" i="1"/>
  <c r="AE545" i="1" s="1"/>
  <c r="H545" i="1"/>
  <c r="M546" i="1"/>
  <c r="N546" i="1" s="1"/>
  <c r="P546" i="1"/>
  <c r="F546" i="1" l="1"/>
  <c r="O544" i="1"/>
  <c r="G545" i="1"/>
  <c r="O545" i="1" s="1"/>
  <c r="R434" i="1"/>
  <c r="V434" i="1" s="1"/>
  <c r="Q435" i="1"/>
  <c r="M547" i="1"/>
  <c r="N547" i="1" s="1"/>
  <c r="P547" i="1"/>
  <c r="T432" i="1"/>
  <c r="AF432" i="1" s="1"/>
  <c r="S433" i="1"/>
  <c r="U432" i="1"/>
  <c r="W432" i="1" s="1"/>
  <c r="E547" i="1"/>
  <c r="X547" i="1"/>
  <c r="A548" i="1"/>
  <c r="L548" i="1"/>
  <c r="H546" i="1"/>
  <c r="AC546" i="1"/>
  <c r="AE546" i="1" s="1"/>
  <c r="B430" i="1"/>
  <c r="C430" i="1" s="1"/>
  <c r="AB562" i="1"/>
  <c r="AG431" i="1"/>
  <c r="B431" i="1" s="1"/>
  <c r="C431" i="1" s="1"/>
  <c r="Z546" i="1"/>
  <c r="AA546" i="1" s="1"/>
  <c r="AH546" i="1" s="1"/>
  <c r="D547" i="1"/>
  <c r="Y546" i="1"/>
  <c r="J547" i="1"/>
  <c r="I547" i="1" s="1"/>
  <c r="K545" i="1" l="1"/>
  <c r="F547" i="1"/>
  <c r="L549" i="1"/>
  <c r="E548" i="1"/>
  <c r="X548" i="1"/>
  <c r="A549" i="1"/>
  <c r="T433" i="1"/>
  <c r="AF433" i="1" s="1"/>
  <c r="U433" i="1"/>
  <c r="W433" i="1" s="1"/>
  <c r="S434" i="1"/>
  <c r="D548" i="1"/>
  <c r="Z547" i="1"/>
  <c r="AA547" i="1" s="1"/>
  <c r="AH547" i="1" s="1"/>
  <c r="Y547" i="1"/>
  <c r="J548" i="1"/>
  <c r="I548" i="1" s="1"/>
  <c r="Q436" i="1"/>
  <c r="R435" i="1"/>
  <c r="V435" i="1" s="1"/>
  <c r="AB563" i="1"/>
  <c r="G546" i="1"/>
  <c r="O546" i="1" s="1"/>
  <c r="M548" i="1"/>
  <c r="N548" i="1" s="1"/>
  <c r="P548" i="1"/>
  <c r="AG432" i="1"/>
  <c r="B432" i="1" s="1"/>
  <c r="C432" i="1" s="1"/>
  <c r="H547" i="1"/>
  <c r="AC547" i="1"/>
  <c r="AE547" i="1" s="1"/>
  <c r="F548" i="1" l="1"/>
  <c r="K546" i="1"/>
  <c r="R436" i="1"/>
  <c r="V436" i="1" s="1"/>
  <c r="Q437" i="1"/>
  <c r="T434" i="1"/>
  <c r="AF434" i="1" s="1"/>
  <c r="S435" i="1"/>
  <c r="U434" i="1"/>
  <c r="W434" i="1" s="1"/>
  <c r="Z548" i="1"/>
  <c r="D549" i="1"/>
  <c r="Y548" i="1"/>
  <c r="J549" i="1"/>
  <c r="I549" i="1" s="1"/>
  <c r="H548" i="1"/>
  <c r="AC548" i="1"/>
  <c r="AE548" i="1" s="1"/>
  <c r="AG433" i="1"/>
  <c r="B433" i="1" s="1"/>
  <c r="C433" i="1" s="1"/>
  <c r="AB564" i="1"/>
  <c r="M549" i="1"/>
  <c r="N549" i="1" s="1"/>
  <c r="G547" i="1"/>
  <c r="K547" i="1" s="1"/>
  <c r="X549" i="1"/>
  <c r="A550" i="1"/>
  <c r="L550" i="1"/>
  <c r="E549" i="1"/>
  <c r="O547" i="1" l="1"/>
  <c r="H549" i="1"/>
  <c r="AC549" i="1"/>
  <c r="AE549" i="1" s="1"/>
  <c r="G548" i="1"/>
  <c r="O548" i="1" s="1"/>
  <c r="P549" i="1" s="1"/>
  <c r="P550" i="1" s="1"/>
  <c r="F549" i="1"/>
  <c r="Q438" i="1"/>
  <c r="R437" i="1"/>
  <c r="V437" i="1" s="1"/>
  <c r="X550" i="1"/>
  <c r="A551" i="1"/>
  <c r="L551" i="1"/>
  <c r="E550" i="1"/>
  <c r="AB565" i="1"/>
  <c r="AG434" i="1"/>
  <c r="M550" i="1"/>
  <c r="N550" i="1" s="1"/>
  <c r="D550" i="1"/>
  <c r="Z549" i="1"/>
  <c r="AA549" i="1" s="1"/>
  <c r="AH549" i="1" s="1"/>
  <c r="Y549" i="1"/>
  <c r="J550" i="1"/>
  <c r="I550" i="1" s="1"/>
  <c r="T435" i="1"/>
  <c r="AF435" i="1" s="1"/>
  <c r="S436" i="1"/>
  <c r="U435" i="1"/>
  <c r="W435" i="1" s="1"/>
  <c r="K548" i="1" l="1"/>
  <c r="AG435" i="1"/>
  <c r="B435" i="1" s="1"/>
  <c r="C435" i="1" s="1"/>
  <c r="B434" i="1"/>
  <c r="C434" i="1" s="1"/>
  <c r="M551" i="1"/>
  <c r="N551" i="1" s="1"/>
  <c r="P551" i="1"/>
  <c r="R438" i="1"/>
  <c r="V438" i="1" s="1"/>
  <c r="Q439" i="1"/>
  <c r="AC550" i="1"/>
  <c r="AE550" i="1" s="1"/>
  <c r="H550" i="1"/>
  <c r="E551" i="1"/>
  <c r="X551" i="1"/>
  <c r="A552" i="1"/>
  <c r="L552" i="1"/>
  <c r="T436" i="1"/>
  <c r="AF436" i="1" s="1"/>
  <c r="S437" i="1"/>
  <c r="U436" i="1"/>
  <c r="W436" i="1" s="1"/>
  <c r="F550" i="1"/>
  <c r="AB566" i="1"/>
  <c r="Z550" i="1"/>
  <c r="AA550" i="1" s="1"/>
  <c r="AH550" i="1" s="1"/>
  <c r="D551" i="1"/>
  <c r="Y550" i="1"/>
  <c r="J551" i="1"/>
  <c r="I551" i="1" s="1"/>
  <c r="G549" i="1"/>
  <c r="O549" i="1" s="1"/>
  <c r="F551" i="1" l="1"/>
  <c r="K549" i="1"/>
  <c r="AG436" i="1"/>
  <c r="B436" i="1" s="1"/>
  <c r="C436" i="1" s="1"/>
  <c r="L553" i="1"/>
  <c r="E552" i="1"/>
  <c r="X552" i="1"/>
  <c r="A553" i="1"/>
  <c r="AB567" i="1"/>
  <c r="T437" i="1"/>
  <c r="AF437" i="1" s="1"/>
  <c r="S438" i="1"/>
  <c r="U437" i="1"/>
  <c r="W437" i="1" s="1"/>
  <c r="D552" i="1"/>
  <c r="Z551" i="1"/>
  <c r="AA551" i="1" s="1"/>
  <c r="AH551" i="1" s="1"/>
  <c r="Y551" i="1"/>
  <c r="J552" i="1"/>
  <c r="I552" i="1" s="1"/>
  <c r="Q440" i="1"/>
  <c r="R439" i="1"/>
  <c r="V439" i="1" s="1"/>
  <c r="M552" i="1"/>
  <c r="N552" i="1" s="1"/>
  <c r="P552" i="1"/>
  <c r="G550" i="1"/>
  <c r="O550" i="1" s="1"/>
  <c r="H551" i="1"/>
  <c r="AC551" i="1"/>
  <c r="AE551" i="1" s="1"/>
  <c r="F552" i="1" l="1"/>
  <c r="H552" i="1"/>
  <c r="AC552" i="1"/>
  <c r="AE552" i="1" s="1"/>
  <c r="AG437" i="1"/>
  <c r="M553" i="1"/>
  <c r="N553" i="1" s="1"/>
  <c r="P553" i="1"/>
  <c r="K550" i="1"/>
  <c r="T438" i="1"/>
  <c r="AF438" i="1" s="1"/>
  <c r="S439" i="1"/>
  <c r="U438" i="1"/>
  <c r="W438" i="1" s="1"/>
  <c r="L554" i="1"/>
  <c r="E553" i="1"/>
  <c r="X553" i="1"/>
  <c r="A554" i="1"/>
  <c r="Q441" i="1"/>
  <c r="R440" i="1"/>
  <c r="V440" i="1" s="1"/>
  <c r="Z552" i="1"/>
  <c r="AA552" i="1" s="1"/>
  <c r="AH552" i="1" s="1"/>
  <c r="D553" i="1"/>
  <c r="Y552" i="1"/>
  <c r="J553" i="1"/>
  <c r="I553" i="1" s="1"/>
  <c r="G551" i="1"/>
  <c r="O551" i="1" s="1"/>
  <c r="AB568" i="1"/>
  <c r="F553" i="1" l="1"/>
  <c r="K551" i="1"/>
  <c r="D554" i="1"/>
  <c r="Y553" i="1"/>
  <c r="Z553" i="1"/>
  <c r="AA553" i="1" s="1"/>
  <c r="AH553" i="1" s="1"/>
  <c r="J554" i="1"/>
  <c r="I554" i="1" s="1"/>
  <c r="S440" i="1"/>
  <c r="U439" i="1"/>
  <c r="W439" i="1" s="1"/>
  <c r="T439" i="1"/>
  <c r="AF439" i="1" s="1"/>
  <c r="AC553" i="1"/>
  <c r="AE553" i="1" s="1"/>
  <c r="H553" i="1"/>
  <c r="G552" i="1"/>
  <c r="K552" i="1" s="1"/>
  <c r="AB569" i="1"/>
  <c r="Q442" i="1"/>
  <c r="R441" i="1"/>
  <c r="V441" i="1" s="1"/>
  <c r="M554" i="1"/>
  <c r="N554" i="1" s="1"/>
  <c r="P554" i="1"/>
  <c r="E554" i="1"/>
  <c r="X554" i="1"/>
  <c r="A555" i="1"/>
  <c r="L555" i="1"/>
  <c r="AG438" i="1"/>
  <c r="B438" i="1" s="1"/>
  <c r="C438" i="1" s="1"/>
  <c r="B437" i="1"/>
  <c r="C437" i="1" s="1"/>
  <c r="O552" i="1" l="1"/>
  <c r="AC554" i="1"/>
  <c r="AE554" i="1" s="1"/>
  <c r="H554" i="1"/>
  <c r="G553" i="1"/>
  <c r="O553" i="1" s="1"/>
  <c r="AG439" i="1"/>
  <c r="Y554" i="1"/>
  <c r="Z554" i="1"/>
  <c r="AA554" i="1" s="1"/>
  <c r="AH554" i="1" s="1"/>
  <c r="D555" i="1"/>
  <c r="J555" i="1"/>
  <c r="I555" i="1" s="1"/>
  <c r="U440" i="1"/>
  <c r="W440" i="1" s="1"/>
  <c r="S441" i="1"/>
  <c r="T440" i="1"/>
  <c r="AF440" i="1" s="1"/>
  <c r="L556" i="1"/>
  <c r="E555" i="1"/>
  <c r="X555" i="1"/>
  <c r="A556" i="1"/>
  <c r="Q443" i="1"/>
  <c r="R442" i="1"/>
  <c r="V442" i="1" s="1"/>
  <c r="F554" i="1"/>
  <c r="M555" i="1"/>
  <c r="N555" i="1" s="1"/>
  <c r="P555" i="1"/>
  <c r="AB570" i="1"/>
  <c r="Z555" i="1" l="1"/>
  <c r="AA555" i="1" s="1"/>
  <c r="AH555" i="1" s="1"/>
  <c r="Y555" i="1"/>
  <c r="D556" i="1"/>
  <c r="J556" i="1"/>
  <c r="I556" i="1" s="1"/>
  <c r="U441" i="1"/>
  <c r="W441" i="1" s="1"/>
  <c r="S442" i="1"/>
  <c r="T441" i="1"/>
  <c r="AF441" i="1" s="1"/>
  <c r="F555" i="1"/>
  <c r="K553" i="1"/>
  <c r="AB571" i="1"/>
  <c r="AG440" i="1"/>
  <c r="B440" i="1" s="1"/>
  <c r="C440" i="1" s="1"/>
  <c r="Q444" i="1"/>
  <c r="R443" i="1"/>
  <c r="V443" i="1" s="1"/>
  <c r="M556" i="1"/>
  <c r="N556" i="1" s="1"/>
  <c r="P556" i="1"/>
  <c r="B439" i="1"/>
  <c r="C439" i="1" s="1"/>
  <c r="G554" i="1"/>
  <c r="K554" i="1" s="1"/>
  <c r="AC555" i="1"/>
  <c r="AE555" i="1" s="1"/>
  <c r="H555" i="1"/>
  <c r="L557" i="1"/>
  <c r="E556" i="1"/>
  <c r="X556" i="1"/>
  <c r="A557" i="1"/>
  <c r="O554" i="1" l="1"/>
  <c r="AC556" i="1"/>
  <c r="AE556" i="1" s="1"/>
  <c r="H556" i="1"/>
  <c r="F556" i="1"/>
  <c r="A558" i="1"/>
  <c r="L558" i="1"/>
  <c r="E557" i="1"/>
  <c r="X557" i="1"/>
  <c r="G555" i="1"/>
  <c r="O555" i="1" s="1"/>
  <c r="AB572" i="1"/>
  <c r="U442" i="1"/>
  <c r="W442" i="1" s="1"/>
  <c r="S443" i="1"/>
  <c r="T442" i="1"/>
  <c r="AF442" i="1" s="1"/>
  <c r="M557" i="1"/>
  <c r="N557" i="1" s="1"/>
  <c r="P557" i="1"/>
  <c r="D557" i="1"/>
  <c r="Z556" i="1"/>
  <c r="AA556" i="1" s="1"/>
  <c r="AH556" i="1" s="1"/>
  <c r="Y556" i="1"/>
  <c r="J557" i="1"/>
  <c r="I557" i="1" s="1"/>
  <c r="Q445" i="1"/>
  <c r="R444" i="1"/>
  <c r="V444" i="1" s="1"/>
  <c r="AG441" i="1"/>
  <c r="B441" i="1" s="1"/>
  <c r="C441" i="1" s="1"/>
  <c r="K555" i="1" l="1"/>
  <c r="AC557" i="1"/>
  <c r="AE557" i="1" s="1"/>
  <c r="H557" i="1"/>
  <c r="AB573" i="1"/>
  <c r="M558" i="1"/>
  <c r="N558" i="1" s="1"/>
  <c r="P558" i="1"/>
  <c r="G556" i="1"/>
  <c r="K556" i="1" s="1"/>
  <c r="F557" i="1"/>
  <c r="U443" i="1"/>
  <c r="W443" i="1" s="1"/>
  <c r="T443" i="1"/>
  <c r="AF443" i="1" s="1"/>
  <c r="S444" i="1"/>
  <c r="X558" i="1"/>
  <c r="A559" i="1"/>
  <c r="L559" i="1"/>
  <c r="E558" i="1"/>
  <c r="R445" i="1"/>
  <c r="V445" i="1" s="1"/>
  <c r="Q446" i="1"/>
  <c r="AG442" i="1"/>
  <c r="B442" i="1" s="1"/>
  <c r="C442" i="1" s="1"/>
  <c r="D558" i="1"/>
  <c r="Z557" i="1"/>
  <c r="AA557" i="1" s="1"/>
  <c r="AH557" i="1" s="1"/>
  <c r="Y557" i="1"/>
  <c r="J558" i="1"/>
  <c r="I558" i="1" s="1"/>
  <c r="F558" i="1" l="1"/>
  <c r="O556" i="1"/>
  <c r="M559" i="1"/>
  <c r="N559" i="1" s="1"/>
  <c r="P559" i="1"/>
  <c r="AB574" i="1"/>
  <c r="AG443" i="1"/>
  <c r="B443" i="1" s="1"/>
  <c r="C443" i="1" s="1"/>
  <c r="AC558" i="1"/>
  <c r="AE558" i="1" s="1"/>
  <c r="H558" i="1"/>
  <c r="X559" i="1"/>
  <c r="A560" i="1"/>
  <c r="L560" i="1"/>
  <c r="E559" i="1"/>
  <c r="D559" i="1"/>
  <c r="Y558" i="1"/>
  <c r="Z558" i="1"/>
  <c r="AA558" i="1" s="1"/>
  <c r="AH558" i="1" s="1"/>
  <c r="J559" i="1"/>
  <c r="I559" i="1" s="1"/>
  <c r="G557" i="1"/>
  <c r="O557" i="1" s="1"/>
  <c r="R446" i="1"/>
  <c r="V446" i="1" s="1"/>
  <c r="Q447" i="1"/>
  <c r="U444" i="1"/>
  <c r="W444" i="1" s="1"/>
  <c r="S445" i="1"/>
  <c r="T444" i="1"/>
  <c r="AF444" i="1" s="1"/>
  <c r="K557" i="1" l="1"/>
  <c r="AG444" i="1"/>
  <c r="B444" i="1" s="1"/>
  <c r="C444" i="1" s="1"/>
  <c r="L561" i="1"/>
  <c r="E560" i="1"/>
  <c r="X560" i="1"/>
  <c r="A561" i="1"/>
  <c r="Q448" i="1"/>
  <c r="R447" i="1"/>
  <c r="V447" i="1" s="1"/>
  <c r="Y559" i="1"/>
  <c r="Z559" i="1"/>
  <c r="AA559" i="1" s="1"/>
  <c r="AH559" i="1" s="1"/>
  <c r="D560" i="1"/>
  <c r="J560" i="1"/>
  <c r="I560" i="1" s="1"/>
  <c r="AC559" i="1"/>
  <c r="AE559" i="1" s="1"/>
  <c r="H559" i="1"/>
  <c r="G558" i="1"/>
  <c r="K558" i="1" s="1"/>
  <c r="S446" i="1"/>
  <c r="U445" i="1"/>
  <c r="W445" i="1" s="1"/>
  <c r="T445" i="1"/>
  <c r="AF445" i="1" s="1"/>
  <c r="F559" i="1"/>
  <c r="M560" i="1"/>
  <c r="N560" i="1" s="1"/>
  <c r="P560" i="1"/>
  <c r="AB575" i="1"/>
  <c r="F560" i="1" l="1"/>
  <c r="O558" i="1"/>
  <c r="G559" i="1"/>
  <c r="M561" i="1"/>
  <c r="N561" i="1" s="1"/>
  <c r="P561" i="1"/>
  <c r="Q449" i="1"/>
  <c r="R448" i="1"/>
  <c r="V448" i="1" s="1"/>
  <c r="E561" i="1"/>
  <c r="X561" i="1"/>
  <c r="A562" i="1"/>
  <c r="L562" i="1"/>
  <c r="AC560" i="1"/>
  <c r="AE560" i="1" s="1"/>
  <c r="H560" i="1"/>
  <c r="AG445" i="1"/>
  <c r="B445" i="1" s="1"/>
  <c r="C445" i="1" s="1"/>
  <c r="D561" i="1"/>
  <c r="Y560" i="1"/>
  <c r="Z560" i="1"/>
  <c r="AA560" i="1" s="1"/>
  <c r="AH560" i="1" s="1"/>
  <c r="J561" i="1"/>
  <c r="I561" i="1" s="1"/>
  <c r="AB576" i="1"/>
  <c r="U446" i="1"/>
  <c r="W446" i="1" s="1"/>
  <c r="T446" i="1"/>
  <c r="AF446" i="1" s="1"/>
  <c r="S447" i="1"/>
  <c r="F561" i="1" l="1"/>
  <c r="Q450" i="1"/>
  <c r="R449" i="1"/>
  <c r="V449" i="1" s="1"/>
  <c r="M562" i="1"/>
  <c r="N562" i="1" s="1"/>
  <c r="P562" i="1"/>
  <c r="S448" i="1"/>
  <c r="U447" i="1"/>
  <c r="W447" i="1" s="1"/>
  <c r="T447" i="1"/>
  <c r="AF447" i="1" s="1"/>
  <c r="AB577" i="1"/>
  <c r="L563" i="1"/>
  <c r="E562" i="1"/>
  <c r="X562" i="1"/>
  <c r="A563" i="1"/>
  <c r="O559" i="1"/>
  <c r="G560" i="1"/>
  <c r="K560" i="1" s="1"/>
  <c r="AC561" i="1"/>
  <c r="AE561" i="1" s="1"/>
  <c r="H561" i="1"/>
  <c r="K559" i="1"/>
  <c r="D562" i="1"/>
  <c r="Y561" i="1"/>
  <c r="Z561" i="1"/>
  <c r="AA561" i="1" s="1"/>
  <c r="AH561" i="1" s="1"/>
  <c r="J562" i="1"/>
  <c r="I562" i="1" s="1"/>
  <c r="AG446" i="1"/>
  <c r="F562" i="1" l="1"/>
  <c r="O560" i="1"/>
  <c r="AC562" i="1"/>
  <c r="AE562" i="1" s="1"/>
  <c r="H562" i="1"/>
  <c r="X563" i="1"/>
  <c r="A564" i="1"/>
  <c r="L564" i="1"/>
  <c r="E563" i="1"/>
  <c r="D563" i="1"/>
  <c r="Y562" i="1"/>
  <c r="Z562" i="1"/>
  <c r="AA562" i="1" s="1"/>
  <c r="AH562" i="1" s="1"/>
  <c r="J563" i="1"/>
  <c r="I563" i="1" s="1"/>
  <c r="AB578" i="1"/>
  <c r="T448" i="1"/>
  <c r="AF448" i="1" s="1"/>
  <c r="S449" i="1"/>
  <c r="U448" i="1"/>
  <c r="W448" i="1" s="1"/>
  <c r="AG447" i="1"/>
  <c r="B447" i="1" s="1"/>
  <c r="C447" i="1" s="1"/>
  <c r="B446" i="1"/>
  <c r="C446" i="1" s="1"/>
  <c r="G561" i="1"/>
  <c r="O561" i="1" s="1"/>
  <c r="M563" i="1"/>
  <c r="N563" i="1" s="1"/>
  <c r="P563" i="1"/>
  <c r="Q451" i="1"/>
  <c r="R450" i="1"/>
  <c r="V450" i="1" s="1"/>
  <c r="K561" i="1" l="1"/>
  <c r="R451" i="1"/>
  <c r="V451" i="1" s="1"/>
  <c r="Q452" i="1"/>
  <c r="U449" i="1"/>
  <c r="W449" i="1" s="1"/>
  <c r="S450" i="1"/>
  <c r="T449" i="1"/>
  <c r="AF449" i="1" s="1"/>
  <c r="F563" i="1"/>
  <c r="X564" i="1"/>
  <c r="A565" i="1"/>
  <c r="L565" i="1"/>
  <c r="E564" i="1"/>
  <c r="D564" i="1"/>
  <c r="Y563" i="1"/>
  <c r="Z563" i="1"/>
  <c r="AA563" i="1" s="1"/>
  <c r="AH563" i="1" s="1"/>
  <c r="J564" i="1"/>
  <c r="I564" i="1" s="1"/>
  <c r="AB579" i="1"/>
  <c r="G562" i="1"/>
  <c r="O562" i="1" s="1"/>
  <c r="AC563" i="1"/>
  <c r="AE563" i="1" s="1"/>
  <c r="H563" i="1"/>
  <c r="AG448" i="1"/>
  <c r="B448" i="1" s="1"/>
  <c r="C448" i="1" s="1"/>
  <c r="M564" i="1"/>
  <c r="N564" i="1" s="1"/>
  <c r="P564" i="1"/>
  <c r="F564" i="1" l="1"/>
  <c r="G563" i="1"/>
  <c r="O563" i="1" s="1"/>
  <c r="AB580" i="1"/>
  <c r="M565" i="1"/>
  <c r="N565" i="1" s="1"/>
  <c r="P565" i="1"/>
  <c r="Q453" i="1"/>
  <c r="R452" i="1"/>
  <c r="V452" i="1" s="1"/>
  <c r="E565" i="1"/>
  <c r="X565" i="1"/>
  <c r="A566" i="1"/>
  <c r="L566" i="1"/>
  <c r="U450" i="1"/>
  <c r="W450" i="1" s="1"/>
  <c r="S451" i="1"/>
  <c r="T450" i="1"/>
  <c r="AF450" i="1" s="1"/>
  <c r="AC564" i="1"/>
  <c r="AE564" i="1" s="1"/>
  <c r="H564" i="1"/>
  <c r="K562" i="1"/>
  <c r="Y564" i="1"/>
  <c r="Z564" i="1"/>
  <c r="AA564" i="1" s="1"/>
  <c r="AH564" i="1" s="1"/>
  <c r="D565" i="1"/>
  <c r="J565" i="1"/>
  <c r="I565" i="1" s="1"/>
  <c r="AG449" i="1"/>
  <c r="B449" i="1" s="1"/>
  <c r="C449" i="1" s="1"/>
  <c r="K563" i="1" l="1"/>
  <c r="AC565" i="1"/>
  <c r="AE565" i="1" s="1"/>
  <c r="H565" i="1"/>
  <c r="T451" i="1"/>
  <c r="AF451" i="1" s="1"/>
  <c r="U451" i="1"/>
  <c r="W451" i="1" s="1"/>
  <c r="S452" i="1"/>
  <c r="AG450" i="1"/>
  <c r="B450" i="1" s="1"/>
  <c r="C450" i="1" s="1"/>
  <c r="Q454" i="1"/>
  <c r="R453" i="1"/>
  <c r="V453" i="1" s="1"/>
  <c r="G564" i="1"/>
  <c r="K564" i="1" s="1"/>
  <c r="D566" i="1"/>
  <c r="Z565" i="1"/>
  <c r="AA565" i="1" s="1"/>
  <c r="AH565" i="1" s="1"/>
  <c r="Y565" i="1"/>
  <c r="J566" i="1"/>
  <c r="I566" i="1" s="1"/>
  <c r="M566" i="1"/>
  <c r="N566" i="1" s="1"/>
  <c r="P566" i="1"/>
  <c r="AB581" i="1"/>
  <c r="F565" i="1"/>
  <c r="A567" i="1"/>
  <c r="L567" i="1"/>
  <c r="E566" i="1"/>
  <c r="X566" i="1"/>
  <c r="AC566" i="1" l="1"/>
  <c r="AE566" i="1" s="1"/>
  <c r="H566" i="1"/>
  <c r="AG451" i="1"/>
  <c r="F566" i="1"/>
  <c r="M567" i="1"/>
  <c r="N567" i="1" s="1"/>
  <c r="P567" i="1"/>
  <c r="AB582" i="1"/>
  <c r="G565" i="1"/>
  <c r="O565" i="1" s="1"/>
  <c r="Z566" i="1"/>
  <c r="AA566" i="1" s="1"/>
  <c r="AH566" i="1" s="1"/>
  <c r="D567" i="1"/>
  <c r="Y566" i="1"/>
  <c r="J567" i="1"/>
  <c r="I567" i="1" s="1"/>
  <c r="X567" i="1"/>
  <c r="A568" i="1"/>
  <c r="L568" i="1"/>
  <c r="E567" i="1"/>
  <c r="O564" i="1"/>
  <c r="Q455" i="1"/>
  <c r="R454" i="1"/>
  <c r="V454" i="1" s="1"/>
  <c r="U452" i="1"/>
  <c r="W452" i="1" s="1"/>
  <c r="T452" i="1"/>
  <c r="AF452" i="1" s="1"/>
  <c r="S453" i="1"/>
  <c r="R455" i="1" l="1"/>
  <c r="V455" i="1" s="1"/>
  <c r="Q456" i="1"/>
  <c r="AG452" i="1"/>
  <c r="B452" i="1" s="1"/>
  <c r="C452" i="1" s="1"/>
  <c r="M568" i="1"/>
  <c r="N568" i="1" s="1"/>
  <c r="P568" i="1"/>
  <c r="G566" i="1"/>
  <c r="O566" i="1" s="1"/>
  <c r="AC567" i="1"/>
  <c r="AE567" i="1" s="1"/>
  <c r="H567" i="1"/>
  <c r="T453" i="1"/>
  <c r="AF453" i="1" s="1"/>
  <c r="U453" i="1"/>
  <c r="W453" i="1" s="1"/>
  <c r="S454" i="1"/>
  <c r="L569" i="1"/>
  <c r="E568" i="1"/>
  <c r="X568" i="1"/>
  <c r="A569" i="1"/>
  <c r="Z567" i="1"/>
  <c r="AA567" i="1" s="1"/>
  <c r="AH567" i="1" s="1"/>
  <c r="Y567" i="1"/>
  <c r="D568" i="1"/>
  <c r="J568" i="1"/>
  <c r="I568" i="1" s="1"/>
  <c r="F567" i="1"/>
  <c r="K565" i="1"/>
  <c r="AB583" i="1"/>
  <c r="B451" i="1"/>
  <c r="C451" i="1" s="1"/>
  <c r="K566" i="1" l="1"/>
  <c r="AB584" i="1"/>
  <c r="Z568" i="1"/>
  <c r="AA568" i="1" s="1"/>
  <c r="AH568" i="1" s="1"/>
  <c r="D569" i="1"/>
  <c r="Y568" i="1"/>
  <c r="J569" i="1"/>
  <c r="I569" i="1" s="1"/>
  <c r="AG453" i="1"/>
  <c r="AC568" i="1"/>
  <c r="AE568" i="1" s="1"/>
  <c r="H568" i="1"/>
  <c r="F568" i="1"/>
  <c r="M569" i="1"/>
  <c r="N569" i="1" s="1"/>
  <c r="P569" i="1"/>
  <c r="Q457" i="1"/>
  <c r="R456" i="1"/>
  <c r="V456" i="1" s="1"/>
  <c r="L570" i="1"/>
  <c r="E569" i="1"/>
  <c r="X569" i="1"/>
  <c r="A570" i="1"/>
  <c r="U454" i="1"/>
  <c r="W454" i="1" s="1"/>
  <c r="S455" i="1"/>
  <c r="T454" i="1"/>
  <c r="AF454" i="1" s="1"/>
  <c r="G567" i="1"/>
  <c r="O567" i="1" s="1"/>
  <c r="K567" i="1" l="1"/>
  <c r="L571" i="1"/>
  <c r="E570" i="1"/>
  <c r="X570" i="1"/>
  <c r="A571" i="1"/>
  <c r="Q458" i="1"/>
  <c r="R457" i="1"/>
  <c r="V457" i="1" s="1"/>
  <c r="G568" i="1"/>
  <c r="O568" i="1" s="1"/>
  <c r="M570" i="1"/>
  <c r="N570" i="1" s="1"/>
  <c r="P570" i="1"/>
  <c r="Y569" i="1"/>
  <c r="Z569" i="1"/>
  <c r="AA569" i="1" s="1"/>
  <c r="AH569" i="1" s="1"/>
  <c r="D570" i="1"/>
  <c r="J570" i="1"/>
  <c r="I570" i="1" s="1"/>
  <c r="AB585" i="1"/>
  <c r="AG454" i="1"/>
  <c r="B454" i="1" s="1"/>
  <c r="C454" i="1" s="1"/>
  <c r="T455" i="1"/>
  <c r="AF455" i="1" s="1"/>
  <c r="S456" i="1"/>
  <c r="U455" i="1"/>
  <c r="W455" i="1" s="1"/>
  <c r="F569" i="1"/>
  <c r="AC569" i="1"/>
  <c r="AE569" i="1" s="1"/>
  <c r="H569" i="1"/>
  <c r="B453" i="1"/>
  <c r="C453" i="1" s="1"/>
  <c r="F570" i="1" l="1"/>
  <c r="K568" i="1"/>
  <c r="AC570" i="1"/>
  <c r="AE570" i="1" s="1"/>
  <c r="H570" i="1"/>
  <c r="Y570" i="1"/>
  <c r="Z570" i="1"/>
  <c r="AA570" i="1" s="1"/>
  <c r="AH570" i="1" s="1"/>
  <c r="D571" i="1"/>
  <c r="J571" i="1"/>
  <c r="I571" i="1" s="1"/>
  <c r="Q459" i="1"/>
  <c r="R458" i="1"/>
  <c r="V458" i="1" s="1"/>
  <c r="AG455" i="1"/>
  <c r="S457" i="1"/>
  <c r="T456" i="1"/>
  <c r="AF456" i="1" s="1"/>
  <c r="U456" i="1"/>
  <c r="W456" i="1" s="1"/>
  <c r="M571" i="1"/>
  <c r="N571" i="1" s="1"/>
  <c r="P571" i="1"/>
  <c r="G569" i="1"/>
  <c r="O569" i="1" s="1"/>
  <c r="AB586" i="1"/>
  <c r="E571" i="1"/>
  <c r="X571" i="1"/>
  <c r="A572" i="1"/>
  <c r="L572" i="1"/>
  <c r="K569" i="1" l="1"/>
  <c r="A573" i="1"/>
  <c r="L573" i="1"/>
  <c r="E572" i="1"/>
  <c r="X572" i="1"/>
  <c r="AG456" i="1"/>
  <c r="B456" i="1" s="1"/>
  <c r="C456" i="1" s="1"/>
  <c r="AC571" i="1"/>
  <c r="AE571" i="1" s="1"/>
  <c r="H571" i="1"/>
  <c r="F571" i="1"/>
  <c r="S458" i="1"/>
  <c r="U457" i="1"/>
  <c r="W457" i="1" s="1"/>
  <c r="T457" i="1"/>
  <c r="Q460" i="1"/>
  <c r="R459" i="1"/>
  <c r="V459" i="1" s="1"/>
  <c r="G570" i="1"/>
  <c r="O570" i="1" s="1"/>
  <c r="D572" i="1"/>
  <c r="Z571" i="1"/>
  <c r="AA571" i="1" s="1"/>
  <c r="AH571" i="1" s="1"/>
  <c r="Y571" i="1"/>
  <c r="J572" i="1"/>
  <c r="I572" i="1" s="1"/>
  <c r="M572" i="1"/>
  <c r="N572" i="1" s="1"/>
  <c r="P572" i="1"/>
  <c r="AB587" i="1"/>
  <c r="B455" i="1"/>
  <c r="C455" i="1" s="1"/>
  <c r="F572" i="1" l="1"/>
  <c r="AC572" i="1"/>
  <c r="AE572" i="1" s="1"/>
  <c r="H572" i="1"/>
  <c r="AA457" i="1"/>
  <c r="AF457" i="1"/>
  <c r="D573" i="1"/>
  <c r="Y572" i="1"/>
  <c r="Z572" i="1"/>
  <c r="AA572" i="1" s="1"/>
  <c r="AH572" i="1" s="1"/>
  <c r="J573" i="1"/>
  <c r="I573" i="1" s="1"/>
  <c r="AG457" i="1"/>
  <c r="B457" i="1" s="1"/>
  <c r="C457" i="1" s="1"/>
  <c r="U458" i="1"/>
  <c r="W458" i="1" s="1"/>
  <c r="S459" i="1"/>
  <c r="T458" i="1"/>
  <c r="AF458" i="1" s="1"/>
  <c r="M573" i="1"/>
  <c r="N573" i="1" s="1"/>
  <c r="P573" i="1"/>
  <c r="AB588" i="1"/>
  <c r="K570" i="1"/>
  <c r="R460" i="1"/>
  <c r="V460" i="1" s="1"/>
  <c r="Q461" i="1"/>
  <c r="G571" i="1"/>
  <c r="K571" i="1" s="1"/>
  <c r="X573" i="1"/>
  <c r="L574" i="1"/>
  <c r="E573" i="1"/>
  <c r="A574" i="1"/>
  <c r="E574" i="1" l="1"/>
  <c r="X574" i="1"/>
  <c r="A575" i="1"/>
  <c r="L575" i="1"/>
  <c r="M574" i="1"/>
  <c r="N574" i="1" s="1"/>
  <c r="P574" i="1"/>
  <c r="D574" i="1"/>
  <c r="Y573" i="1"/>
  <c r="Z573" i="1"/>
  <c r="AA573" i="1" s="1"/>
  <c r="AH573" i="1" s="1"/>
  <c r="J574" i="1"/>
  <c r="I574" i="1" s="1"/>
  <c r="S460" i="1"/>
  <c r="U459" i="1"/>
  <c r="W459" i="1" s="1"/>
  <c r="T459" i="1"/>
  <c r="AF459" i="1" s="1"/>
  <c r="AH457" i="1"/>
  <c r="AC573" i="1"/>
  <c r="AE573" i="1" s="1"/>
  <c r="H573" i="1"/>
  <c r="AG458" i="1"/>
  <c r="G572" i="1"/>
  <c r="O571" i="1"/>
  <c r="R461" i="1"/>
  <c r="V461" i="1" s="1"/>
  <c r="Q462" i="1"/>
  <c r="AB589" i="1"/>
  <c r="F573" i="1"/>
  <c r="F574" i="1" l="1"/>
  <c r="D575" i="1"/>
  <c r="Z574" i="1"/>
  <c r="AA574" i="1" s="1"/>
  <c r="AH574" i="1" s="1"/>
  <c r="Y574" i="1"/>
  <c r="J575" i="1"/>
  <c r="I575" i="1" s="1"/>
  <c r="AC574" i="1"/>
  <c r="AE574" i="1" s="1"/>
  <c r="H574" i="1"/>
  <c r="AB590" i="1"/>
  <c r="K572" i="1"/>
  <c r="B458" i="1"/>
  <c r="C458" i="1" s="1"/>
  <c r="U460" i="1"/>
  <c r="W460" i="1" s="1"/>
  <c r="S461" i="1"/>
  <c r="T460" i="1"/>
  <c r="AF460" i="1" s="1"/>
  <c r="M575" i="1"/>
  <c r="N575" i="1" s="1"/>
  <c r="P575" i="1"/>
  <c r="AG459" i="1"/>
  <c r="B459" i="1" s="1"/>
  <c r="C459" i="1" s="1"/>
  <c r="Q463" i="1"/>
  <c r="R462" i="1"/>
  <c r="V462" i="1" s="1"/>
  <c r="O572" i="1"/>
  <c r="G573" i="1"/>
  <c r="K573" i="1" s="1"/>
  <c r="E575" i="1"/>
  <c r="A576" i="1"/>
  <c r="X575" i="1"/>
  <c r="L576" i="1"/>
  <c r="O573" i="1" l="1"/>
  <c r="AC575" i="1"/>
  <c r="AE575" i="1" s="1"/>
  <c r="H575" i="1"/>
  <c r="M576" i="1"/>
  <c r="N576" i="1" s="1"/>
  <c r="P576" i="1"/>
  <c r="S462" i="1"/>
  <c r="T461" i="1"/>
  <c r="AF461" i="1" s="1"/>
  <c r="U461" i="1"/>
  <c r="W461" i="1" s="1"/>
  <c r="G574" i="1"/>
  <c r="K574" i="1" s="1"/>
  <c r="X576" i="1"/>
  <c r="L577" i="1"/>
  <c r="E576" i="1"/>
  <c r="A577" i="1"/>
  <c r="Z575" i="1"/>
  <c r="AA575" i="1" s="1"/>
  <c r="AH575" i="1" s="1"/>
  <c r="Y575" i="1"/>
  <c r="D576" i="1"/>
  <c r="J576" i="1"/>
  <c r="I576" i="1" s="1"/>
  <c r="Q464" i="1"/>
  <c r="R463" i="1"/>
  <c r="V463" i="1" s="1"/>
  <c r="AG460" i="1"/>
  <c r="B460" i="1" s="1"/>
  <c r="C460" i="1" s="1"/>
  <c r="AB591" i="1"/>
  <c r="F575" i="1"/>
  <c r="AC576" i="1" l="1"/>
  <c r="AE576" i="1" s="1"/>
  <c r="H576" i="1"/>
  <c r="F576" i="1"/>
  <c r="M577" i="1"/>
  <c r="N577" i="1" s="1"/>
  <c r="P577" i="1"/>
  <c r="U462" i="1"/>
  <c r="W462" i="1" s="1"/>
  <c r="T462" i="1"/>
  <c r="AF462" i="1" s="1"/>
  <c r="S463" i="1"/>
  <c r="R464" i="1"/>
  <c r="V464" i="1" s="1"/>
  <c r="Q465" i="1"/>
  <c r="Y576" i="1"/>
  <c r="D577" i="1"/>
  <c r="Z576" i="1"/>
  <c r="AA576" i="1" s="1"/>
  <c r="AH576" i="1" s="1"/>
  <c r="J577" i="1"/>
  <c r="I577" i="1" s="1"/>
  <c r="G575" i="1"/>
  <c r="O575" i="1" s="1"/>
  <c r="AB592" i="1"/>
  <c r="E577" i="1"/>
  <c r="A578" i="1"/>
  <c r="X577" i="1"/>
  <c r="L578" i="1"/>
  <c r="O574" i="1"/>
  <c r="AG461" i="1"/>
  <c r="B461" i="1" s="1"/>
  <c r="C461" i="1" s="1"/>
  <c r="AC577" i="1" l="1"/>
  <c r="AE577" i="1" s="1"/>
  <c r="H577" i="1"/>
  <c r="M578" i="1"/>
  <c r="N578" i="1" s="1"/>
  <c r="P578" i="1"/>
  <c r="F577" i="1"/>
  <c r="Q466" i="1"/>
  <c r="R465" i="1"/>
  <c r="V465" i="1" s="1"/>
  <c r="AG462" i="1"/>
  <c r="B462" i="1" s="1"/>
  <c r="C462" i="1" s="1"/>
  <c r="D578" i="1"/>
  <c r="Y577" i="1"/>
  <c r="Z577" i="1"/>
  <c r="AA577" i="1" s="1"/>
  <c r="AH577" i="1" s="1"/>
  <c r="J578" i="1"/>
  <c r="I578" i="1" s="1"/>
  <c r="AB593" i="1"/>
  <c r="K575" i="1"/>
  <c r="G576" i="1"/>
  <c r="K576" i="1" s="1"/>
  <c r="L579" i="1"/>
  <c r="E578" i="1"/>
  <c r="A579" i="1"/>
  <c r="X578" i="1"/>
  <c r="U463" i="1"/>
  <c r="W463" i="1" s="1"/>
  <c r="S464" i="1"/>
  <c r="T463" i="1"/>
  <c r="AF463" i="1" s="1"/>
  <c r="O576" i="1" l="1"/>
  <c r="A580" i="1"/>
  <c r="X579" i="1"/>
  <c r="L580" i="1"/>
  <c r="E579" i="1"/>
  <c r="AC578" i="1"/>
  <c r="AE578" i="1" s="1"/>
  <c r="H578" i="1"/>
  <c r="S465" i="1"/>
  <c r="T464" i="1"/>
  <c r="AF464" i="1" s="1"/>
  <c r="U464" i="1"/>
  <c r="W464" i="1" s="1"/>
  <c r="AB594" i="1"/>
  <c r="R466" i="1"/>
  <c r="V466" i="1" s="1"/>
  <c r="Q467" i="1"/>
  <c r="AG463" i="1"/>
  <c r="B463" i="1" s="1"/>
  <c r="C463" i="1" s="1"/>
  <c r="M579" i="1"/>
  <c r="N579" i="1" s="1"/>
  <c r="P579" i="1"/>
  <c r="G577" i="1"/>
  <c r="Z578" i="1"/>
  <c r="AA578" i="1" s="1"/>
  <c r="AH578" i="1" s="1"/>
  <c r="Y578" i="1"/>
  <c r="D579" i="1"/>
  <c r="J579" i="1"/>
  <c r="I579" i="1" s="1"/>
  <c r="F578" i="1"/>
  <c r="F579" i="1" l="1"/>
  <c r="AC579" i="1"/>
  <c r="AE579" i="1" s="1"/>
  <c r="H579" i="1"/>
  <c r="AB595" i="1"/>
  <c r="U465" i="1"/>
  <c r="W465" i="1" s="1"/>
  <c r="S466" i="1"/>
  <c r="T465" i="1"/>
  <c r="AF465" i="1" s="1"/>
  <c r="M580" i="1"/>
  <c r="N580" i="1" s="1"/>
  <c r="P580" i="1"/>
  <c r="G578" i="1"/>
  <c r="O578" i="1" s="1"/>
  <c r="D580" i="1"/>
  <c r="Y579" i="1"/>
  <c r="Z579" i="1"/>
  <c r="AA579" i="1" s="1"/>
  <c r="AH579" i="1" s="1"/>
  <c r="J580" i="1"/>
  <c r="I580" i="1" s="1"/>
  <c r="K577" i="1"/>
  <c r="AG464" i="1"/>
  <c r="B464" i="1" s="1"/>
  <c r="C464" i="1" s="1"/>
  <c r="E580" i="1"/>
  <c r="X580" i="1"/>
  <c r="A581" i="1"/>
  <c r="L581" i="1"/>
  <c r="O577" i="1"/>
  <c r="R467" i="1"/>
  <c r="V467" i="1" s="1"/>
  <c r="Q468" i="1"/>
  <c r="Q469" i="1" l="1"/>
  <c r="R468" i="1"/>
  <c r="V468" i="1" s="1"/>
  <c r="L582" i="1"/>
  <c r="E581" i="1"/>
  <c r="X581" i="1"/>
  <c r="A582" i="1"/>
  <c r="F580" i="1"/>
  <c r="AB596" i="1"/>
  <c r="Z580" i="1"/>
  <c r="D581" i="1"/>
  <c r="Y580" i="1"/>
  <c r="J581" i="1"/>
  <c r="I581" i="1" s="1"/>
  <c r="U466" i="1"/>
  <c r="W466" i="1" s="1"/>
  <c r="S467" i="1"/>
  <c r="T466" i="1"/>
  <c r="AF466" i="1" s="1"/>
  <c r="K578" i="1"/>
  <c r="AG465" i="1"/>
  <c r="B465" i="1" s="1"/>
  <c r="C465" i="1" s="1"/>
  <c r="G579" i="1"/>
  <c r="K579" i="1" s="1"/>
  <c r="M581" i="1"/>
  <c r="N581" i="1" s="1"/>
  <c r="AC580" i="1"/>
  <c r="AE580" i="1" s="1"/>
  <c r="H580" i="1"/>
  <c r="F581" i="1" l="1"/>
  <c r="AG466" i="1"/>
  <c r="AB597" i="1"/>
  <c r="H581" i="1"/>
  <c r="AC581" i="1"/>
  <c r="AE581" i="1" s="1"/>
  <c r="M582" i="1"/>
  <c r="N582" i="1" s="1"/>
  <c r="L583" i="1"/>
  <c r="E582" i="1"/>
  <c r="X582" i="1"/>
  <c r="A583" i="1"/>
  <c r="G580" i="1"/>
  <c r="O580" i="1" s="1"/>
  <c r="P581" i="1" s="1"/>
  <c r="P582" i="1" s="1"/>
  <c r="O579" i="1"/>
  <c r="T467" i="1"/>
  <c r="AF467" i="1" s="1"/>
  <c r="S468" i="1"/>
  <c r="U467" i="1"/>
  <c r="W467" i="1" s="1"/>
  <c r="Z581" i="1"/>
  <c r="AA581" i="1" s="1"/>
  <c r="AH581" i="1" s="1"/>
  <c r="D582" i="1"/>
  <c r="Y581" i="1"/>
  <c r="J582" i="1"/>
  <c r="I582" i="1" s="1"/>
  <c r="R469" i="1"/>
  <c r="V469" i="1" s="1"/>
  <c r="Q470" i="1"/>
  <c r="K580" i="1" l="1"/>
  <c r="G581" i="1"/>
  <c r="O581" i="1" s="1"/>
  <c r="AC582" i="1"/>
  <c r="AE582" i="1" s="1"/>
  <c r="H582" i="1"/>
  <c r="AB598" i="1"/>
  <c r="AG467" i="1"/>
  <c r="B467" i="1" s="1"/>
  <c r="C467" i="1" s="1"/>
  <c r="M583" i="1"/>
  <c r="N583" i="1" s="1"/>
  <c r="P583" i="1"/>
  <c r="Q471" i="1"/>
  <c r="R470" i="1"/>
  <c r="V470" i="1" s="1"/>
  <c r="F582" i="1"/>
  <c r="T468" i="1"/>
  <c r="AF468" i="1" s="1"/>
  <c r="U468" i="1"/>
  <c r="W468" i="1" s="1"/>
  <c r="S469" i="1"/>
  <c r="X583" i="1"/>
  <c r="A584" i="1"/>
  <c r="L584" i="1"/>
  <c r="E583" i="1"/>
  <c r="D583" i="1"/>
  <c r="Y582" i="1"/>
  <c r="Z582" i="1"/>
  <c r="AA582" i="1" s="1"/>
  <c r="AH582" i="1" s="1"/>
  <c r="J583" i="1"/>
  <c r="I583" i="1" s="1"/>
  <c r="B466" i="1"/>
  <c r="C466" i="1" s="1"/>
  <c r="F583" i="1" l="1"/>
  <c r="K581" i="1"/>
  <c r="X584" i="1"/>
  <c r="A585" i="1"/>
  <c r="L585" i="1"/>
  <c r="E584" i="1"/>
  <c r="H583" i="1"/>
  <c r="AC583" i="1"/>
  <c r="AE583" i="1" s="1"/>
  <c r="AB599" i="1"/>
  <c r="U469" i="1"/>
  <c r="W469" i="1" s="1"/>
  <c r="T469" i="1"/>
  <c r="AF469" i="1" s="1"/>
  <c r="S470" i="1"/>
  <c r="G582" i="1"/>
  <c r="K582" i="1" s="1"/>
  <c r="D584" i="1"/>
  <c r="Y583" i="1"/>
  <c r="Z583" i="1"/>
  <c r="AA583" i="1" s="1"/>
  <c r="AH583" i="1" s="1"/>
  <c r="J584" i="1"/>
  <c r="I584" i="1" s="1"/>
  <c r="M584" i="1"/>
  <c r="N584" i="1" s="1"/>
  <c r="P584" i="1"/>
  <c r="AG468" i="1"/>
  <c r="Q472" i="1"/>
  <c r="R471" i="1"/>
  <c r="V471" i="1" s="1"/>
  <c r="F584" i="1" l="1"/>
  <c r="M585" i="1"/>
  <c r="N585" i="1" s="1"/>
  <c r="P585" i="1"/>
  <c r="O582" i="1"/>
  <c r="S471" i="1"/>
  <c r="T470" i="1"/>
  <c r="AF470" i="1" s="1"/>
  <c r="U470" i="1"/>
  <c r="W470" i="1" s="1"/>
  <c r="G583" i="1"/>
  <c r="K583" i="1" s="1"/>
  <c r="A586" i="1"/>
  <c r="L586" i="1"/>
  <c r="E585" i="1"/>
  <c r="X585" i="1"/>
  <c r="H584" i="1"/>
  <c r="AC584" i="1"/>
  <c r="AE584" i="1" s="1"/>
  <c r="AB600" i="1"/>
  <c r="Z584" i="1"/>
  <c r="AA584" i="1" s="1"/>
  <c r="AH584" i="1" s="1"/>
  <c r="D585" i="1"/>
  <c r="Y584" i="1"/>
  <c r="J585" i="1"/>
  <c r="I585" i="1" s="1"/>
  <c r="R472" i="1"/>
  <c r="V472" i="1" s="1"/>
  <c r="Q473" i="1"/>
  <c r="B468" i="1"/>
  <c r="C468" i="1" s="1"/>
  <c r="AG469" i="1"/>
  <c r="B469" i="1" s="1"/>
  <c r="C469" i="1" s="1"/>
  <c r="O583" i="1" l="1"/>
  <c r="H585" i="1"/>
  <c r="AC585" i="1"/>
  <c r="AE585" i="1" s="1"/>
  <c r="T471" i="1"/>
  <c r="AF471" i="1" s="1"/>
  <c r="U471" i="1"/>
  <c r="W471" i="1" s="1"/>
  <c r="S472" i="1"/>
  <c r="M586" i="1"/>
  <c r="N586" i="1" s="1"/>
  <c r="P586" i="1"/>
  <c r="AB601" i="1"/>
  <c r="G584" i="1"/>
  <c r="K584" i="1" s="1"/>
  <c r="E586" i="1"/>
  <c r="X586" i="1"/>
  <c r="A587" i="1"/>
  <c r="L587" i="1"/>
  <c r="AG470" i="1"/>
  <c r="B470" i="1" s="1"/>
  <c r="C470" i="1" s="1"/>
  <c r="Q474" i="1"/>
  <c r="R473" i="1"/>
  <c r="V473" i="1" s="1"/>
  <c r="F585" i="1"/>
  <c r="Z585" i="1"/>
  <c r="AA585" i="1" s="1"/>
  <c r="AH585" i="1" s="1"/>
  <c r="D586" i="1"/>
  <c r="Y585" i="1"/>
  <c r="J586" i="1"/>
  <c r="I586" i="1" s="1"/>
  <c r="O584" i="1" l="1"/>
  <c r="F586" i="1"/>
  <c r="X587" i="1"/>
  <c r="A588" i="1"/>
  <c r="L588" i="1"/>
  <c r="E587" i="1"/>
  <c r="M587" i="1"/>
  <c r="N587" i="1" s="1"/>
  <c r="P587" i="1"/>
  <c r="D587" i="1"/>
  <c r="Z586" i="1"/>
  <c r="AA586" i="1" s="1"/>
  <c r="AH586" i="1" s="1"/>
  <c r="Y586" i="1"/>
  <c r="J587" i="1"/>
  <c r="I587" i="1" s="1"/>
  <c r="S473" i="1"/>
  <c r="T472" i="1"/>
  <c r="AF472" i="1" s="1"/>
  <c r="U472" i="1"/>
  <c r="W472" i="1" s="1"/>
  <c r="AB602" i="1"/>
  <c r="AG471" i="1"/>
  <c r="G585" i="1"/>
  <c r="O585" i="1" s="1"/>
  <c r="R474" i="1"/>
  <c r="V474" i="1" s="1"/>
  <c r="Q475" i="1"/>
  <c r="H586" i="1"/>
  <c r="AC586" i="1"/>
  <c r="AE586" i="1" s="1"/>
  <c r="H587" i="1" l="1"/>
  <c r="AC587" i="1"/>
  <c r="AE587" i="1" s="1"/>
  <c r="Z587" i="1"/>
  <c r="AA587" i="1" s="1"/>
  <c r="AH587" i="1" s="1"/>
  <c r="Y587" i="1"/>
  <c r="D588" i="1"/>
  <c r="J588" i="1"/>
  <c r="I588" i="1" s="1"/>
  <c r="U473" i="1"/>
  <c r="W473" i="1" s="1"/>
  <c r="S474" i="1"/>
  <c r="T473" i="1"/>
  <c r="AF473" i="1" s="1"/>
  <c r="R475" i="1"/>
  <c r="V475" i="1" s="1"/>
  <c r="Q476" i="1"/>
  <c r="B471" i="1"/>
  <c r="C471" i="1" s="1"/>
  <c r="F587" i="1"/>
  <c r="M588" i="1"/>
  <c r="N588" i="1" s="1"/>
  <c r="P588" i="1"/>
  <c r="K585" i="1"/>
  <c r="G586" i="1"/>
  <c r="K586" i="1" s="1"/>
  <c r="AB603" i="1"/>
  <c r="AG472" i="1"/>
  <c r="B472" i="1" s="1"/>
  <c r="C472" i="1" s="1"/>
  <c r="E588" i="1"/>
  <c r="A589" i="1"/>
  <c r="L589" i="1"/>
  <c r="X588" i="1"/>
  <c r="O586" i="1" l="1"/>
  <c r="Z588" i="1"/>
  <c r="AA588" i="1" s="1"/>
  <c r="AH588" i="1" s="1"/>
  <c r="D589" i="1"/>
  <c r="Y588" i="1"/>
  <c r="J589" i="1"/>
  <c r="I589" i="1" s="1"/>
  <c r="M589" i="1"/>
  <c r="N589" i="1" s="1"/>
  <c r="P589" i="1"/>
  <c r="X589" i="1"/>
  <c r="E589" i="1"/>
  <c r="A590" i="1"/>
  <c r="L590" i="1"/>
  <c r="AB604" i="1"/>
  <c r="Q477" i="1"/>
  <c r="R476" i="1"/>
  <c r="V476" i="1" s="1"/>
  <c r="U474" i="1"/>
  <c r="W474" i="1" s="1"/>
  <c r="T474" i="1"/>
  <c r="AF474" i="1" s="1"/>
  <c r="S475" i="1"/>
  <c r="F588" i="1"/>
  <c r="AC588" i="1"/>
  <c r="AE588" i="1" s="1"/>
  <c r="H588" i="1"/>
  <c r="AG473" i="1"/>
  <c r="B473" i="1" s="1"/>
  <c r="C473" i="1" s="1"/>
  <c r="G587" i="1"/>
  <c r="K587" i="1" s="1"/>
  <c r="O587" i="1" l="1"/>
  <c r="U475" i="1"/>
  <c r="W475" i="1" s="1"/>
  <c r="T475" i="1"/>
  <c r="AF475" i="1" s="1"/>
  <c r="S476" i="1"/>
  <c r="E590" i="1"/>
  <c r="X590" i="1"/>
  <c r="A591" i="1"/>
  <c r="L591" i="1"/>
  <c r="AG474" i="1"/>
  <c r="B474" i="1" s="1"/>
  <c r="C474" i="1" s="1"/>
  <c r="AB605" i="1"/>
  <c r="Y589" i="1"/>
  <c r="Z589" i="1"/>
  <c r="AA589" i="1" s="1"/>
  <c r="AH589" i="1" s="1"/>
  <c r="D590" i="1"/>
  <c r="J590" i="1"/>
  <c r="I590" i="1" s="1"/>
  <c r="Q478" i="1"/>
  <c r="R477" i="1"/>
  <c r="V477" i="1" s="1"/>
  <c r="G588" i="1"/>
  <c r="O588" i="1" s="1"/>
  <c r="M590" i="1"/>
  <c r="N590" i="1" s="1"/>
  <c r="P590" i="1"/>
  <c r="H589" i="1"/>
  <c r="AC589" i="1"/>
  <c r="AE589" i="1" s="1"/>
  <c r="F589" i="1"/>
  <c r="F590" i="1" l="1"/>
  <c r="K588" i="1"/>
  <c r="Q479" i="1"/>
  <c r="R478" i="1"/>
  <c r="V478" i="1" s="1"/>
  <c r="X591" i="1"/>
  <c r="A592" i="1"/>
  <c r="L592" i="1"/>
  <c r="E591" i="1"/>
  <c r="AC590" i="1"/>
  <c r="AE590" i="1" s="1"/>
  <c r="H590" i="1"/>
  <c r="D591" i="1"/>
  <c r="Y590" i="1"/>
  <c r="Z590" i="1"/>
  <c r="AA590" i="1" s="1"/>
  <c r="AH590" i="1" s="1"/>
  <c r="J591" i="1"/>
  <c r="I591" i="1" s="1"/>
  <c r="AG475" i="1"/>
  <c r="B475" i="1" s="1"/>
  <c r="C475" i="1" s="1"/>
  <c r="G589" i="1"/>
  <c r="K589" i="1" s="1"/>
  <c r="AB606" i="1"/>
  <c r="M591" i="1"/>
  <c r="N591" i="1" s="1"/>
  <c r="P591" i="1"/>
  <c r="S477" i="1"/>
  <c r="T476" i="1"/>
  <c r="AF476" i="1" s="1"/>
  <c r="U476" i="1"/>
  <c r="W476" i="1" s="1"/>
  <c r="O589" i="1" l="1"/>
  <c r="Z591" i="1"/>
  <c r="AA591" i="1" s="1"/>
  <c r="AH591" i="1" s="1"/>
  <c r="Y591" i="1"/>
  <c r="D592" i="1"/>
  <c r="J592" i="1"/>
  <c r="I592" i="1" s="1"/>
  <c r="H591" i="1"/>
  <c r="AC591" i="1"/>
  <c r="AE591" i="1" s="1"/>
  <c r="G590" i="1"/>
  <c r="K590" i="1" s="1"/>
  <c r="M592" i="1"/>
  <c r="N592" i="1" s="1"/>
  <c r="P592" i="1"/>
  <c r="AG476" i="1"/>
  <c r="B476" i="1" s="1"/>
  <c r="C476" i="1" s="1"/>
  <c r="T477" i="1"/>
  <c r="AF477" i="1" s="1"/>
  <c r="S478" i="1"/>
  <c r="U477" i="1"/>
  <c r="W477" i="1" s="1"/>
  <c r="AB607" i="1"/>
  <c r="F591" i="1"/>
  <c r="A593" i="1"/>
  <c r="L593" i="1"/>
  <c r="E592" i="1"/>
  <c r="X592" i="1"/>
  <c r="R479" i="1"/>
  <c r="V479" i="1" s="1"/>
  <c r="Q480" i="1"/>
  <c r="O590" i="1" l="1"/>
  <c r="H592" i="1"/>
  <c r="AC592" i="1"/>
  <c r="AE592" i="1" s="1"/>
  <c r="R480" i="1"/>
  <c r="V480" i="1" s="1"/>
  <c r="Q481" i="1"/>
  <c r="AB608" i="1"/>
  <c r="E593" i="1"/>
  <c r="X593" i="1"/>
  <c r="A594" i="1"/>
  <c r="L594" i="1"/>
  <c r="AG477" i="1"/>
  <c r="G591" i="1"/>
  <c r="K591" i="1" s="1"/>
  <c r="M593" i="1"/>
  <c r="N593" i="1" s="1"/>
  <c r="P593" i="1"/>
  <c r="Y592" i="1"/>
  <c r="Z592" i="1"/>
  <c r="AA592" i="1" s="1"/>
  <c r="AH592" i="1" s="1"/>
  <c r="D593" i="1"/>
  <c r="J593" i="1"/>
  <c r="I593" i="1" s="1"/>
  <c r="U478" i="1"/>
  <c r="W478" i="1" s="1"/>
  <c r="T478" i="1"/>
  <c r="AF478" i="1" s="1"/>
  <c r="S479" i="1"/>
  <c r="F592" i="1"/>
  <c r="F593" i="1" l="1"/>
  <c r="O591" i="1"/>
  <c r="S480" i="1"/>
  <c r="U479" i="1"/>
  <c r="W479" i="1" s="1"/>
  <c r="T479" i="1"/>
  <c r="AF479" i="1" s="1"/>
  <c r="R481" i="1"/>
  <c r="V481" i="1" s="1"/>
  <c r="Q482" i="1"/>
  <c r="AC593" i="1"/>
  <c r="AE593" i="1" s="1"/>
  <c r="H593" i="1"/>
  <c r="M594" i="1"/>
  <c r="N594" i="1" s="1"/>
  <c r="P594" i="1"/>
  <c r="AG478" i="1"/>
  <c r="B478" i="1" s="1"/>
  <c r="C478" i="1" s="1"/>
  <c r="L595" i="1"/>
  <c r="E594" i="1"/>
  <c r="X594" i="1"/>
  <c r="A595" i="1"/>
  <c r="AB609" i="1"/>
  <c r="B477" i="1"/>
  <c r="C477" i="1" s="1"/>
  <c r="Z593" i="1"/>
  <c r="AA593" i="1" s="1"/>
  <c r="AH593" i="1" s="1"/>
  <c r="Y593" i="1"/>
  <c r="D594" i="1"/>
  <c r="J594" i="1"/>
  <c r="I594" i="1" s="1"/>
  <c r="G592" i="1"/>
  <c r="O592" i="1" s="1"/>
  <c r="F594" i="1" l="1"/>
  <c r="K592" i="1"/>
  <c r="AB610" i="1"/>
  <c r="M595" i="1"/>
  <c r="N595" i="1" s="1"/>
  <c r="P595" i="1"/>
  <c r="Z594" i="1"/>
  <c r="AA594" i="1" s="1"/>
  <c r="AH594" i="1" s="1"/>
  <c r="Y594" i="1"/>
  <c r="D595" i="1"/>
  <c r="J595" i="1"/>
  <c r="I595" i="1" s="1"/>
  <c r="A596" i="1"/>
  <c r="L596" i="1"/>
  <c r="E595" i="1"/>
  <c r="X595" i="1"/>
  <c r="R482" i="1"/>
  <c r="V482" i="1" s="1"/>
  <c r="Q483" i="1"/>
  <c r="AG479" i="1"/>
  <c r="H594" i="1"/>
  <c r="AC594" i="1"/>
  <c r="AE594" i="1" s="1"/>
  <c r="T480" i="1"/>
  <c r="AF480" i="1" s="1"/>
  <c r="U480" i="1"/>
  <c r="W480" i="1" s="1"/>
  <c r="S481" i="1"/>
  <c r="G593" i="1"/>
  <c r="O593" i="1" s="1"/>
  <c r="K593" i="1" l="1"/>
  <c r="T481" i="1"/>
  <c r="AF481" i="1" s="1"/>
  <c r="S482" i="1"/>
  <c r="U481" i="1"/>
  <c r="W481" i="1" s="1"/>
  <c r="R483" i="1"/>
  <c r="V483" i="1" s="1"/>
  <c r="Q484" i="1"/>
  <c r="M596" i="1"/>
  <c r="N596" i="1" s="1"/>
  <c r="P596" i="1"/>
  <c r="F595" i="1"/>
  <c r="AB611" i="1"/>
  <c r="AG480" i="1"/>
  <c r="B480" i="1" s="1"/>
  <c r="C480" i="1" s="1"/>
  <c r="G594" i="1"/>
  <c r="O594" i="1" s="1"/>
  <c r="X596" i="1"/>
  <c r="A597" i="1"/>
  <c r="L597" i="1"/>
  <c r="E596" i="1"/>
  <c r="B479" i="1"/>
  <c r="C479" i="1" s="1"/>
  <c r="D596" i="1"/>
  <c r="Y595" i="1"/>
  <c r="Z595" i="1"/>
  <c r="AA595" i="1" s="1"/>
  <c r="AH595" i="1" s="1"/>
  <c r="J596" i="1"/>
  <c r="I596" i="1" s="1"/>
  <c r="AC595" i="1"/>
  <c r="AE595" i="1" s="1"/>
  <c r="H595" i="1"/>
  <c r="K594" i="1" l="1"/>
  <c r="G595" i="1"/>
  <c r="O595" i="1" s="1"/>
  <c r="E597" i="1"/>
  <c r="X597" i="1"/>
  <c r="A598" i="1"/>
  <c r="L598" i="1"/>
  <c r="Z596" i="1"/>
  <c r="AA596" i="1" s="1"/>
  <c r="AH596" i="1" s="1"/>
  <c r="D597" i="1"/>
  <c r="Y596" i="1"/>
  <c r="J597" i="1"/>
  <c r="I597" i="1" s="1"/>
  <c r="AG481" i="1"/>
  <c r="B481" i="1" s="1"/>
  <c r="C481" i="1" s="1"/>
  <c r="F596" i="1"/>
  <c r="AC596" i="1"/>
  <c r="AE596" i="1" s="1"/>
  <c r="H596" i="1"/>
  <c r="U482" i="1"/>
  <c r="W482" i="1" s="1"/>
  <c r="S483" i="1"/>
  <c r="T482" i="1"/>
  <c r="AF482" i="1" s="1"/>
  <c r="AB612" i="1"/>
  <c r="M597" i="1"/>
  <c r="N597" i="1" s="1"/>
  <c r="P597" i="1"/>
  <c r="Q485" i="1"/>
  <c r="R484" i="1"/>
  <c r="V484" i="1" s="1"/>
  <c r="K595" i="1" l="1"/>
  <c r="F597" i="1"/>
  <c r="M598" i="1"/>
  <c r="N598" i="1" s="1"/>
  <c r="P598" i="1"/>
  <c r="Q486" i="1"/>
  <c r="R485" i="1"/>
  <c r="V485" i="1" s="1"/>
  <c r="S484" i="1"/>
  <c r="U483" i="1"/>
  <c r="W483" i="1" s="1"/>
  <c r="T483" i="1"/>
  <c r="AF483" i="1" s="1"/>
  <c r="A599" i="1"/>
  <c r="L599" i="1"/>
  <c r="E598" i="1"/>
  <c r="X598" i="1"/>
  <c r="H597" i="1"/>
  <c r="AC597" i="1"/>
  <c r="AE597" i="1" s="1"/>
  <c r="AG482" i="1"/>
  <c r="D598" i="1"/>
  <c r="Z597" i="1"/>
  <c r="AA597" i="1" s="1"/>
  <c r="AH597" i="1" s="1"/>
  <c r="Y597" i="1"/>
  <c r="J598" i="1"/>
  <c r="I598" i="1" s="1"/>
  <c r="AB613" i="1"/>
  <c r="G596" i="1"/>
  <c r="K596" i="1" s="1"/>
  <c r="F598" i="1" l="1"/>
  <c r="O596" i="1"/>
  <c r="AB614" i="1"/>
  <c r="G597" i="1"/>
  <c r="K597" i="1" s="1"/>
  <c r="L600" i="1"/>
  <c r="E599" i="1"/>
  <c r="X599" i="1"/>
  <c r="A600" i="1"/>
  <c r="AC598" i="1"/>
  <c r="AE598" i="1" s="1"/>
  <c r="H598" i="1"/>
  <c r="B482" i="1"/>
  <c r="C482" i="1" s="1"/>
  <c r="AG483" i="1"/>
  <c r="B483" i="1" s="1"/>
  <c r="C483" i="1" s="1"/>
  <c r="D599" i="1"/>
  <c r="Z598" i="1"/>
  <c r="AA598" i="1" s="1"/>
  <c r="AH598" i="1" s="1"/>
  <c r="Y598" i="1"/>
  <c r="J599" i="1"/>
  <c r="I599" i="1" s="1"/>
  <c r="Q487" i="1"/>
  <c r="R486" i="1"/>
  <c r="V486" i="1" s="1"/>
  <c r="M599" i="1"/>
  <c r="N599" i="1" s="1"/>
  <c r="P599" i="1"/>
  <c r="S485" i="1"/>
  <c r="T484" i="1"/>
  <c r="AF484" i="1" s="1"/>
  <c r="U484" i="1"/>
  <c r="W484" i="1" s="1"/>
  <c r="O597" i="1" l="1"/>
  <c r="F599" i="1"/>
  <c r="X600" i="1"/>
  <c r="A601" i="1"/>
  <c r="L601" i="1"/>
  <c r="E600" i="1"/>
  <c r="AC599" i="1"/>
  <c r="AE599" i="1" s="1"/>
  <c r="H599" i="1"/>
  <c r="G598" i="1"/>
  <c r="K598" i="1" s="1"/>
  <c r="D600" i="1"/>
  <c r="Y599" i="1"/>
  <c r="Z599" i="1"/>
  <c r="AA599" i="1" s="1"/>
  <c r="AH599" i="1" s="1"/>
  <c r="J600" i="1"/>
  <c r="I600" i="1" s="1"/>
  <c r="AB615" i="1"/>
  <c r="AG484" i="1"/>
  <c r="B484" i="1" s="1"/>
  <c r="C484" i="1" s="1"/>
  <c r="U485" i="1"/>
  <c r="W485" i="1" s="1"/>
  <c r="T485" i="1"/>
  <c r="AF485" i="1" s="1"/>
  <c r="S486" i="1"/>
  <c r="R487" i="1"/>
  <c r="V487" i="1" s="1"/>
  <c r="Q488" i="1"/>
  <c r="M600" i="1"/>
  <c r="N600" i="1" s="1"/>
  <c r="P600" i="1"/>
  <c r="F600" i="1" l="1"/>
  <c r="H600" i="1"/>
  <c r="AC600" i="1"/>
  <c r="AE600" i="1" s="1"/>
  <c r="U486" i="1"/>
  <c r="W486" i="1" s="1"/>
  <c r="T486" i="1"/>
  <c r="AF486" i="1" s="1"/>
  <c r="S487" i="1"/>
  <c r="O598" i="1"/>
  <c r="A602" i="1"/>
  <c r="L602" i="1"/>
  <c r="E601" i="1"/>
  <c r="X601" i="1"/>
  <c r="AB616" i="1"/>
  <c r="Z600" i="1"/>
  <c r="AA600" i="1" s="1"/>
  <c r="AH600" i="1" s="1"/>
  <c r="D601" i="1"/>
  <c r="Y600" i="1"/>
  <c r="J601" i="1"/>
  <c r="I601" i="1" s="1"/>
  <c r="Q489" i="1"/>
  <c r="R488" i="1"/>
  <c r="V488" i="1" s="1"/>
  <c r="G599" i="1"/>
  <c r="K599" i="1" s="1"/>
  <c r="AG485" i="1"/>
  <c r="B485" i="1" s="1"/>
  <c r="C485" i="1" s="1"/>
  <c r="M601" i="1"/>
  <c r="N601" i="1" s="1"/>
  <c r="P601" i="1"/>
  <c r="Y601" i="1" l="1"/>
  <c r="Z601" i="1"/>
  <c r="AA601" i="1" s="1"/>
  <c r="AH601" i="1" s="1"/>
  <c r="D602" i="1"/>
  <c r="J602" i="1"/>
  <c r="I602" i="1" s="1"/>
  <c r="S488" i="1"/>
  <c r="U487" i="1"/>
  <c r="W487" i="1" s="1"/>
  <c r="T487" i="1"/>
  <c r="AF487" i="1" s="1"/>
  <c r="G600" i="1"/>
  <c r="K600" i="1" s="1"/>
  <c r="O599" i="1"/>
  <c r="AB617" i="1"/>
  <c r="M602" i="1"/>
  <c r="N602" i="1" s="1"/>
  <c r="P602" i="1"/>
  <c r="H601" i="1"/>
  <c r="AC601" i="1"/>
  <c r="AE601" i="1" s="1"/>
  <c r="Q490" i="1"/>
  <c r="R489" i="1"/>
  <c r="V489" i="1" s="1"/>
  <c r="F601" i="1"/>
  <c r="L603" i="1"/>
  <c r="E602" i="1"/>
  <c r="X602" i="1"/>
  <c r="A603" i="1"/>
  <c r="AG486" i="1"/>
  <c r="B486" i="1" s="1"/>
  <c r="C486" i="1" s="1"/>
  <c r="M603" i="1" l="1"/>
  <c r="N603" i="1" s="1"/>
  <c r="P603" i="1"/>
  <c r="H602" i="1"/>
  <c r="AC602" i="1"/>
  <c r="AE602" i="1" s="1"/>
  <c r="Y602" i="1"/>
  <c r="Z602" i="1"/>
  <c r="AA602" i="1" s="1"/>
  <c r="AH602" i="1" s="1"/>
  <c r="D603" i="1"/>
  <c r="J603" i="1"/>
  <c r="I603" i="1" s="1"/>
  <c r="G601" i="1"/>
  <c r="O601" i="1" s="1"/>
  <c r="AB618" i="1"/>
  <c r="O600" i="1"/>
  <c r="AG487" i="1"/>
  <c r="B487" i="1" s="1"/>
  <c r="C487" i="1" s="1"/>
  <c r="F602" i="1"/>
  <c r="X603" i="1"/>
  <c r="A604" i="1"/>
  <c r="L604" i="1"/>
  <c r="E603" i="1"/>
  <c r="R490" i="1"/>
  <c r="V490" i="1" s="1"/>
  <c r="Q491" i="1"/>
  <c r="S489" i="1"/>
  <c r="U488" i="1"/>
  <c r="W488" i="1" s="1"/>
  <c r="T488" i="1"/>
  <c r="AF488" i="1" s="1"/>
  <c r="AG488" i="1" l="1"/>
  <c r="B488" i="1" s="1"/>
  <c r="C488" i="1" s="1"/>
  <c r="Z603" i="1"/>
  <c r="AA603" i="1" s="1"/>
  <c r="AH603" i="1" s="1"/>
  <c r="D604" i="1"/>
  <c r="Y603" i="1"/>
  <c r="J604" i="1"/>
  <c r="I604" i="1" s="1"/>
  <c r="K601" i="1"/>
  <c r="F603" i="1"/>
  <c r="S490" i="1"/>
  <c r="U489" i="1"/>
  <c r="W489" i="1" s="1"/>
  <c r="T489" i="1"/>
  <c r="H603" i="1"/>
  <c r="AC603" i="1"/>
  <c r="AE603" i="1" s="1"/>
  <c r="R491" i="1"/>
  <c r="V491" i="1" s="1"/>
  <c r="Q492" i="1"/>
  <c r="M604" i="1"/>
  <c r="N604" i="1" s="1"/>
  <c r="P604" i="1"/>
  <c r="AB619" i="1"/>
  <c r="G602" i="1"/>
  <c r="K602" i="1" s="1"/>
  <c r="A605" i="1"/>
  <c r="L605" i="1"/>
  <c r="E604" i="1"/>
  <c r="X604" i="1"/>
  <c r="E605" i="1" l="1"/>
  <c r="X605" i="1"/>
  <c r="A606" i="1"/>
  <c r="L606" i="1"/>
  <c r="O602" i="1"/>
  <c r="AG489" i="1"/>
  <c r="B489" i="1" s="1"/>
  <c r="C489" i="1" s="1"/>
  <c r="H604" i="1"/>
  <c r="AC604" i="1"/>
  <c r="AE604" i="1" s="1"/>
  <c r="S491" i="1"/>
  <c r="T490" i="1"/>
  <c r="AF490" i="1" s="1"/>
  <c r="U490" i="1"/>
  <c r="W490" i="1" s="1"/>
  <c r="R492" i="1"/>
  <c r="V492" i="1" s="1"/>
  <c r="Q493" i="1"/>
  <c r="G603" i="1"/>
  <c r="K603" i="1" s="1"/>
  <c r="F604" i="1"/>
  <c r="D605" i="1"/>
  <c r="Y604" i="1"/>
  <c r="Z604" i="1"/>
  <c r="AA604" i="1" s="1"/>
  <c r="AH604" i="1" s="1"/>
  <c r="J605" i="1"/>
  <c r="I605" i="1" s="1"/>
  <c r="M605" i="1"/>
  <c r="N605" i="1" s="1"/>
  <c r="P605" i="1"/>
  <c r="AB620" i="1"/>
  <c r="AA489" i="1"/>
  <c r="AF489" i="1"/>
  <c r="F605" i="1" l="1"/>
  <c r="O603" i="1"/>
  <c r="R493" i="1"/>
  <c r="V493" i="1" s="1"/>
  <c r="Q494" i="1"/>
  <c r="L607" i="1"/>
  <c r="E606" i="1"/>
  <c r="X606" i="1"/>
  <c r="A607" i="1"/>
  <c r="AC605" i="1"/>
  <c r="AE605" i="1" s="1"/>
  <c r="H605" i="1"/>
  <c r="S492" i="1"/>
  <c r="T491" i="1"/>
  <c r="AF491" i="1" s="1"/>
  <c r="U491" i="1"/>
  <c r="W491" i="1" s="1"/>
  <c r="Z605" i="1"/>
  <c r="AA605" i="1" s="1"/>
  <c r="AH605" i="1" s="1"/>
  <c r="Y605" i="1"/>
  <c r="D606" i="1"/>
  <c r="J606" i="1"/>
  <c r="I606" i="1" s="1"/>
  <c r="AB621" i="1"/>
  <c r="AH489" i="1"/>
  <c r="AG490" i="1"/>
  <c r="B490" i="1" s="1"/>
  <c r="C490" i="1" s="1"/>
  <c r="G604" i="1"/>
  <c r="O604" i="1" s="1"/>
  <c r="M606" i="1"/>
  <c r="N606" i="1" s="1"/>
  <c r="P606" i="1"/>
  <c r="AB622" i="1" l="1"/>
  <c r="F606" i="1"/>
  <c r="D607" i="1"/>
  <c r="Z606" i="1"/>
  <c r="AA606" i="1" s="1"/>
  <c r="AH606" i="1" s="1"/>
  <c r="Y606" i="1"/>
  <c r="J607" i="1"/>
  <c r="I607" i="1" s="1"/>
  <c r="R494" i="1"/>
  <c r="V494" i="1" s="1"/>
  <c r="Q495" i="1"/>
  <c r="H606" i="1"/>
  <c r="AC606" i="1"/>
  <c r="AE606" i="1" s="1"/>
  <c r="AG491" i="1"/>
  <c r="B491" i="1" s="1"/>
  <c r="C491" i="1" s="1"/>
  <c r="G605" i="1"/>
  <c r="O605" i="1" s="1"/>
  <c r="K604" i="1"/>
  <c r="M607" i="1"/>
  <c r="N607" i="1" s="1"/>
  <c r="P607" i="1"/>
  <c r="S493" i="1"/>
  <c r="T492" i="1"/>
  <c r="AF492" i="1" s="1"/>
  <c r="U492" i="1"/>
  <c r="W492" i="1" s="1"/>
  <c r="A608" i="1"/>
  <c r="L608" i="1"/>
  <c r="E607" i="1"/>
  <c r="X607" i="1"/>
  <c r="K605" i="1" l="1"/>
  <c r="E608" i="1"/>
  <c r="X608" i="1"/>
  <c r="A609" i="1"/>
  <c r="L609" i="1"/>
  <c r="M608" i="1"/>
  <c r="N608" i="1" s="1"/>
  <c r="P608" i="1"/>
  <c r="U493" i="1"/>
  <c r="W493" i="1" s="1"/>
  <c r="T493" i="1"/>
  <c r="AF493" i="1" s="1"/>
  <c r="S494" i="1"/>
  <c r="G606" i="1"/>
  <c r="O606" i="1" s="1"/>
  <c r="H607" i="1"/>
  <c r="AC607" i="1"/>
  <c r="AE607" i="1" s="1"/>
  <c r="R495" i="1"/>
  <c r="V495" i="1" s="1"/>
  <c r="Q496" i="1"/>
  <c r="AB623" i="1"/>
  <c r="D608" i="1"/>
  <c r="Y607" i="1"/>
  <c r="Z607" i="1"/>
  <c r="AA607" i="1" s="1"/>
  <c r="AH607" i="1" s="1"/>
  <c r="J608" i="1"/>
  <c r="I608" i="1" s="1"/>
  <c r="AG492" i="1"/>
  <c r="F607" i="1"/>
  <c r="F608" i="1" l="1"/>
  <c r="K606" i="1"/>
  <c r="Q497" i="1"/>
  <c r="R496" i="1"/>
  <c r="V496" i="1" s="1"/>
  <c r="G607" i="1"/>
  <c r="K607" i="1" s="1"/>
  <c r="Z608" i="1"/>
  <c r="AA608" i="1" s="1"/>
  <c r="AH608" i="1" s="1"/>
  <c r="D609" i="1"/>
  <c r="Y608" i="1"/>
  <c r="J609" i="1"/>
  <c r="I609" i="1" s="1"/>
  <c r="H608" i="1"/>
  <c r="AC608" i="1"/>
  <c r="AE608" i="1" s="1"/>
  <c r="AB624" i="1"/>
  <c r="M609" i="1"/>
  <c r="N609" i="1" s="1"/>
  <c r="P609" i="1"/>
  <c r="U494" i="1"/>
  <c r="W494" i="1" s="1"/>
  <c r="S495" i="1"/>
  <c r="T494" i="1"/>
  <c r="AF494" i="1" s="1"/>
  <c r="B492" i="1"/>
  <c r="C492" i="1" s="1"/>
  <c r="AG493" i="1"/>
  <c r="B493" i="1" s="1"/>
  <c r="C493" i="1" s="1"/>
  <c r="X609" i="1"/>
  <c r="A610" i="1"/>
  <c r="L610" i="1"/>
  <c r="E609" i="1"/>
  <c r="O607" i="1" l="1"/>
  <c r="H609" i="1"/>
  <c r="AC609" i="1"/>
  <c r="AE609" i="1" s="1"/>
  <c r="S496" i="1"/>
  <c r="U495" i="1"/>
  <c r="W495" i="1" s="1"/>
  <c r="T495" i="1"/>
  <c r="AF495" i="1" s="1"/>
  <c r="R497" i="1"/>
  <c r="V497" i="1" s="1"/>
  <c r="Q498" i="1"/>
  <c r="D610" i="1"/>
  <c r="Y609" i="1"/>
  <c r="Z609" i="1"/>
  <c r="J610" i="1"/>
  <c r="I610" i="1" s="1"/>
  <c r="AG494" i="1"/>
  <c r="B494" i="1" s="1"/>
  <c r="C494" i="1" s="1"/>
  <c r="F609" i="1"/>
  <c r="M610" i="1"/>
  <c r="N610" i="1" s="1"/>
  <c r="L611" i="1"/>
  <c r="E610" i="1"/>
  <c r="X610" i="1"/>
  <c r="A611" i="1"/>
  <c r="AB625" i="1"/>
  <c r="G608" i="1"/>
  <c r="O608" i="1" s="1"/>
  <c r="K608" i="1" l="1"/>
  <c r="D611" i="1"/>
  <c r="Z610" i="1"/>
  <c r="AA610" i="1" s="1"/>
  <c r="AH610" i="1" s="1"/>
  <c r="Y610" i="1"/>
  <c r="J611" i="1"/>
  <c r="I611" i="1" s="1"/>
  <c r="M611" i="1"/>
  <c r="N611" i="1" s="1"/>
  <c r="X611" i="1"/>
  <c r="L612" i="1"/>
  <c r="E611" i="1"/>
  <c r="A612" i="1"/>
  <c r="F610" i="1"/>
  <c r="AG495" i="1"/>
  <c r="H610" i="1"/>
  <c r="AC610" i="1"/>
  <c r="AE610" i="1" s="1"/>
  <c r="R498" i="1"/>
  <c r="V498" i="1" s="1"/>
  <c r="Q499" i="1"/>
  <c r="U496" i="1"/>
  <c r="W496" i="1" s="1"/>
  <c r="T496" i="1"/>
  <c r="AF496" i="1" s="1"/>
  <c r="S497" i="1"/>
  <c r="G609" i="1"/>
  <c r="O609" i="1" s="1"/>
  <c r="P610" i="1" s="1"/>
  <c r="P611" i="1" s="1"/>
  <c r="AB626" i="1"/>
  <c r="K609" i="1" l="1"/>
  <c r="T497" i="1"/>
  <c r="AF497" i="1" s="1"/>
  <c r="S498" i="1"/>
  <c r="U497" i="1"/>
  <c r="W497" i="1" s="1"/>
  <c r="A613" i="1"/>
  <c r="L613" i="1"/>
  <c r="E612" i="1"/>
  <c r="X612" i="1"/>
  <c r="AB627" i="1"/>
  <c r="B495" i="1"/>
  <c r="C495" i="1" s="1"/>
  <c r="AG496" i="1"/>
  <c r="B496" i="1" s="1"/>
  <c r="C496" i="1" s="1"/>
  <c r="H611" i="1"/>
  <c r="AC611" i="1"/>
  <c r="AE611" i="1" s="1"/>
  <c r="F611" i="1"/>
  <c r="M612" i="1"/>
  <c r="N612" i="1" s="1"/>
  <c r="AC612" i="1" s="1"/>
  <c r="AE612" i="1" s="1"/>
  <c r="P612" i="1"/>
  <c r="Q500" i="1"/>
  <c r="R499" i="1"/>
  <c r="V499" i="1" s="1"/>
  <c r="G610" i="1"/>
  <c r="K610" i="1" s="1"/>
  <c r="D612" i="1"/>
  <c r="Z611" i="1"/>
  <c r="AA611" i="1" s="1"/>
  <c r="AH611" i="1" s="1"/>
  <c r="Y611" i="1"/>
  <c r="J612" i="1"/>
  <c r="I612" i="1" s="1"/>
  <c r="F612" i="1" l="1"/>
  <c r="AG497" i="1"/>
  <c r="O610" i="1"/>
  <c r="Q501" i="1"/>
  <c r="R500" i="1"/>
  <c r="V500" i="1" s="1"/>
  <c r="M613" i="1"/>
  <c r="N613" i="1" s="1"/>
  <c r="P613" i="1"/>
  <c r="U498" i="1"/>
  <c r="W498" i="1" s="1"/>
  <c r="T498" i="1"/>
  <c r="AF498" i="1" s="1"/>
  <c r="S499" i="1"/>
  <c r="AB628" i="1"/>
  <c r="A614" i="1"/>
  <c r="X613" i="1"/>
  <c r="L614" i="1"/>
  <c r="E613" i="1"/>
  <c r="H612" i="1"/>
  <c r="G611" i="1"/>
  <c r="O611" i="1" s="1"/>
  <c r="Z612" i="1"/>
  <c r="AA612" i="1" s="1"/>
  <c r="AH612" i="1" s="1"/>
  <c r="Y612" i="1"/>
  <c r="D613" i="1"/>
  <c r="J613" i="1"/>
  <c r="I613" i="1" s="1"/>
  <c r="F613" i="1" l="1"/>
  <c r="G612" i="1"/>
  <c r="K612" i="1" s="1"/>
  <c r="M614" i="1"/>
  <c r="N614" i="1" s="1"/>
  <c r="P614" i="1"/>
  <c r="AG498" i="1"/>
  <c r="E614" i="1"/>
  <c r="A615" i="1"/>
  <c r="X614" i="1"/>
  <c r="L615" i="1"/>
  <c r="D614" i="1"/>
  <c r="Z613" i="1"/>
  <c r="AA613" i="1" s="1"/>
  <c r="AH613" i="1" s="1"/>
  <c r="Y613" i="1"/>
  <c r="J614" i="1"/>
  <c r="I614" i="1" s="1"/>
  <c r="Q502" i="1"/>
  <c r="R501" i="1"/>
  <c r="V501" i="1" s="1"/>
  <c r="AC613" i="1"/>
  <c r="AE613" i="1" s="1"/>
  <c r="H613" i="1"/>
  <c r="T499" i="1"/>
  <c r="AF499" i="1" s="1"/>
  <c r="U499" i="1"/>
  <c r="W499" i="1" s="1"/>
  <c r="S500" i="1"/>
  <c r="K611" i="1"/>
  <c r="AB629" i="1"/>
  <c r="B497" i="1"/>
  <c r="C497" i="1" s="1"/>
  <c r="O612" i="1" l="1"/>
  <c r="F614" i="1"/>
  <c r="T500" i="1"/>
  <c r="AF500" i="1" s="1"/>
  <c r="S501" i="1"/>
  <c r="U500" i="1"/>
  <c r="W500" i="1" s="1"/>
  <c r="AB630" i="1"/>
  <c r="AG499" i="1"/>
  <c r="B499" i="1" s="1"/>
  <c r="C499" i="1" s="1"/>
  <c r="A616" i="1"/>
  <c r="X615" i="1"/>
  <c r="L616" i="1"/>
  <c r="E615" i="1"/>
  <c r="B498" i="1"/>
  <c r="C498" i="1" s="1"/>
  <c r="G613" i="1"/>
  <c r="K613" i="1" s="1"/>
  <c r="Q503" i="1"/>
  <c r="R502" i="1"/>
  <c r="V502" i="1" s="1"/>
  <c r="M615" i="1"/>
  <c r="N615" i="1" s="1"/>
  <c r="P615" i="1"/>
  <c r="D615" i="1"/>
  <c r="Z614" i="1"/>
  <c r="AA614" i="1" s="1"/>
  <c r="AH614" i="1" s="1"/>
  <c r="Y614" i="1"/>
  <c r="J615" i="1"/>
  <c r="I615" i="1" s="1"/>
  <c r="AC614" i="1"/>
  <c r="AE614" i="1" s="1"/>
  <c r="H614" i="1"/>
  <c r="F615" i="1" l="1"/>
  <c r="G614" i="1"/>
  <c r="K614" i="1" s="1"/>
  <c r="R503" i="1"/>
  <c r="V503" i="1" s="1"/>
  <c r="Q504" i="1"/>
  <c r="M616" i="1"/>
  <c r="N616" i="1" s="1"/>
  <c r="P616" i="1"/>
  <c r="AG500" i="1"/>
  <c r="B500" i="1" s="1"/>
  <c r="C500" i="1" s="1"/>
  <c r="D616" i="1"/>
  <c r="Z615" i="1"/>
  <c r="AA615" i="1" s="1"/>
  <c r="AH615" i="1" s="1"/>
  <c r="Y615" i="1"/>
  <c r="J616" i="1"/>
  <c r="I616" i="1" s="1"/>
  <c r="S502" i="1"/>
  <c r="T501" i="1"/>
  <c r="AF501" i="1" s="1"/>
  <c r="U501" i="1"/>
  <c r="W501" i="1" s="1"/>
  <c r="AC615" i="1"/>
  <c r="AE615" i="1" s="1"/>
  <c r="H615" i="1"/>
  <c r="O613" i="1"/>
  <c r="X616" i="1"/>
  <c r="L617" i="1"/>
  <c r="E616" i="1"/>
  <c r="A617" i="1"/>
  <c r="AB631" i="1"/>
  <c r="O614" i="1" l="1"/>
  <c r="AB632" i="1"/>
  <c r="Y616" i="1"/>
  <c r="D617" i="1"/>
  <c r="Z616" i="1"/>
  <c r="AA616" i="1" s="1"/>
  <c r="AH616" i="1" s="1"/>
  <c r="J617" i="1"/>
  <c r="I617" i="1" s="1"/>
  <c r="AG501" i="1"/>
  <c r="F616" i="1"/>
  <c r="AC616" i="1"/>
  <c r="AE616" i="1" s="1"/>
  <c r="H616" i="1"/>
  <c r="A618" i="1"/>
  <c r="X617" i="1"/>
  <c r="L618" i="1"/>
  <c r="E617" i="1"/>
  <c r="G615" i="1"/>
  <c r="U502" i="1"/>
  <c r="W502" i="1" s="1"/>
  <c r="T502" i="1"/>
  <c r="AF502" i="1" s="1"/>
  <c r="S503" i="1"/>
  <c r="M617" i="1"/>
  <c r="N617" i="1" s="1"/>
  <c r="P617" i="1"/>
  <c r="R504" i="1"/>
  <c r="V504" i="1" s="1"/>
  <c r="Q505" i="1"/>
  <c r="X618" i="1" l="1"/>
  <c r="A619" i="1"/>
  <c r="L619" i="1"/>
  <c r="E618" i="1"/>
  <c r="F617" i="1"/>
  <c r="R505" i="1"/>
  <c r="V505" i="1" s="1"/>
  <c r="Q506" i="1"/>
  <c r="AG502" i="1"/>
  <c r="K615" i="1"/>
  <c r="M618" i="1"/>
  <c r="N618" i="1" s="1"/>
  <c r="P618" i="1"/>
  <c r="AB633" i="1"/>
  <c r="AC617" i="1"/>
  <c r="AE617" i="1" s="1"/>
  <c r="H617" i="1"/>
  <c r="S504" i="1"/>
  <c r="U503" i="1"/>
  <c r="W503" i="1" s="1"/>
  <c r="T503" i="1"/>
  <c r="AF503" i="1" s="1"/>
  <c r="O615" i="1"/>
  <c r="Z617" i="1"/>
  <c r="AA617" i="1" s="1"/>
  <c r="AH617" i="1" s="1"/>
  <c r="Y617" i="1"/>
  <c r="D618" i="1"/>
  <c r="J618" i="1"/>
  <c r="I618" i="1" s="1"/>
  <c r="G616" i="1"/>
  <c r="K616" i="1" s="1"/>
  <c r="B501" i="1"/>
  <c r="C501" i="1" s="1"/>
  <c r="F618" i="1" l="1"/>
  <c r="G617" i="1"/>
  <c r="O617" i="1" s="1"/>
  <c r="D619" i="1"/>
  <c r="Y618" i="1"/>
  <c r="Z618" i="1"/>
  <c r="AA618" i="1" s="1"/>
  <c r="AH618" i="1" s="1"/>
  <c r="J619" i="1"/>
  <c r="I619" i="1" s="1"/>
  <c r="AC618" i="1"/>
  <c r="AE618" i="1" s="1"/>
  <c r="H618" i="1"/>
  <c r="Q507" i="1"/>
  <c r="R506" i="1"/>
  <c r="V506" i="1" s="1"/>
  <c r="AG503" i="1"/>
  <c r="AB634" i="1"/>
  <c r="M619" i="1"/>
  <c r="N619" i="1" s="1"/>
  <c r="P619" i="1"/>
  <c r="O616" i="1"/>
  <c r="U504" i="1"/>
  <c r="W504" i="1" s="1"/>
  <c r="T504" i="1"/>
  <c r="AF504" i="1" s="1"/>
  <c r="S505" i="1"/>
  <c r="B502" i="1"/>
  <c r="C502" i="1" s="1"/>
  <c r="E619" i="1"/>
  <c r="X619" i="1"/>
  <c r="A620" i="1"/>
  <c r="L620" i="1"/>
  <c r="AG504" i="1" l="1"/>
  <c r="B504" i="1" s="1"/>
  <c r="C504" i="1" s="1"/>
  <c r="AB635" i="1"/>
  <c r="G618" i="1"/>
  <c r="O618" i="1" s="1"/>
  <c r="AC619" i="1"/>
  <c r="AE619" i="1" s="1"/>
  <c r="H619" i="1"/>
  <c r="M620" i="1"/>
  <c r="N620" i="1" s="1"/>
  <c r="P620" i="1"/>
  <c r="L621" i="1"/>
  <c r="E620" i="1"/>
  <c r="X620" i="1"/>
  <c r="A621" i="1"/>
  <c r="F619" i="1"/>
  <c r="K617" i="1"/>
  <c r="S506" i="1"/>
  <c r="U505" i="1"/>
  <c r="W505" i="1" s="1"/>
  <c r="T505" i="1"/>
  <c r="AF505" i="1" s="1"/>
  <c r="D620" i="1"/>
  <c r="Z619" i="1"/>
  <c r="AA619" i="1" s="1"/>
  <c r="AH619" i="1" s="1"/>
  <c r="Y619" i="1"/>
  <c r="J620" i="1"/>
  <c r="I620" i="1" s="1"/>
  <c r="B503" i="1"/>
  <c r="C503" i="1" s="1"/>
  <c r="R507" i="1"/>
  <c r="V507" i="1" s="1"/>
  <c r="Q508" i="1"/>
  <c r="S507" i="1" l="1"/>
  <c r="T506" i="1"/>
  <c r="AF506" i="1" s="1"/>
  <c r="U506" i="1"/>
  <c r="W506" i="1" s="1"/>
  <c r="AG505" i="1"/>
  <c r="B505" i="1" s="1"/>
  <c r="C505" i="1" s="1"/>
  <c r="D621" i="1"/>
  <c r="Z620" i="1"/>
  <c r="AA620" i="1" s="1"/>
  <c r="AH620" i="1" s="1"/>
  <c r="Y620" i="1"/>
  <c r="J621" i="1"/>
  <c r="I621" i="1" s="1"/>
  <c r="AC620" i="1"/>
  <c r="AE620" i="1" s="1"/>
  <c r="H620" i="1"/>
  <c r="K618" i="1"/>
  <c r="AB636" i="1"/>
  <c r="R508" i="1"/>
  <c r="V508" i="1" s="1"/>
  <c r="Q509" i="1"/>
  <c r="M621" i="1"/>
  <c r="N621" i="1" s="1"/>
  <c r="P621" i="1"/>
  <c r="F620" i="1"/>
  <c r="X621" i="1"/>
  <c r="A622" i="1"/>
  <c r="L622" i="1"/>
  <c r="E621" i="1"/>
  <c r="G619" i="1"/>
  <c r="O619" i="1" s="1"/>
  <c r="AC621" i="1" l="1"/>
  <c r="AE621" i="1" s="1"/>
  <c r="H621" i="1"/>
  <c r="AB637" i="1"/>
  <c r="F621" i="1"/>
  <c r="AG506" i="1"/>
  <c r="M622" i="1"/>
  <c r="N622" i="1" s="1"/>
  <c r="P622" i="1"/>
  <c r="L623" i="1"/>
  <c r="E622" i="1"/>
  <c r="X622" i="1"/>
  <c r="A623" i="1"/>
  <c r="R509" i="1"/>
  <c r="V509" i="1" s="1"/>
  <c r="Q510" i="1"/>
  <c r="D622" i="1"/>
  <c r="Z621" i="1"/>
  <c r="AA621" i="1" s="1"/>
  <c r="AH621" i="1" s="1"/>
  <c r="Y621" i="1"/>
  <c r="J622" i="1"/>
  <c r="I622" i="1" s="1"/>
  <c r="G620" i="1"/>
  <c r="K620" i="1" s="1"/>
  <c r="S508" i="1"/>
  <c r="T507" i="1"/>
  <c r="AF507" i="1" s="1"/>
  <c r="U507" i="1"/>
  <c r="W507" i="1" s="1"/>
  <c r="K619" i="1"/>
  <c r="AC622" i="1" l="1"/>
  <c r="AE622" i="1" s="1"/>
  <c r="H622" i="1"/>
  <c r="U508" i="1"/>
  <c r="W508" i="1" s="1"/>
  <c r="S509" i="1"/>
  <c r="T508" i="1"/>
  <c r="AF508" i="1" s="1"/>
  <c r="R510" i="1"/>
  <c r="V510" i="1" s="1"/>
  <c r="Q511" i="1"/>
  <c r="AB638" i="1"/>
  <c r="M623" i="1"/>
  <c r="N623" i="1" s="1"/>
  <c r="P623" i="1"/>
  <c r="B506" i="1"/>
  <c r="C506" i="1" s="1"/>
  <c r="G621" i="1"/>
  <c r="K621" i="1" s="1"/>
  <c r="Z622" i="1"/>
  <c r="AA622" i="1" s="1"/>
  <c r="AH622" i="1" s="1"/>
  <c r="D623" i="1"/>
  <c r="Y622" i="1"/>
  <c r="J623" i="1"/>
  <c r="I623" i="1" s="1"/>
  <c r="AG507" i="1"/>
  <c r="B507" i="1" s="1"/>
  <c r="C507" i="1" s="1"/>
  <c r="O620" i="1"/>
  <c r="F622" i="1"/>
  <c r="L624" i="1"/>
  <c r="E623" i="1"/>
  <c r="X623" i="1"/>
  <c r="A624" i="1"/>
  <c r="O621" i="1" l="1"/>
  <c r="AC623" i="1"/>
  <c r="AE623" i="1" s="1"/>
  <c r="H623" i="1"/>
  <c r="AB639" i="1"/>
  <c r="AG508" i="1"/>
  <c r="B508" i="1" s="1"/>
  <c r="C508" i="1" s="1"/>
  <c r="M624" i="1"/>
  <c r="N624" i="1" s="1"/>
  <c r="P624" i="1"/>
  <c r="F623" i="1"/>
  <c r="X624" i="1"/>
  <c r="A625" i="1"/>
  <c r="L625" i="1"/>
  <c r="E624" i="1"/>
  <c r="Z623" i="1"/>
  <c r="AA623" i="1" s="1"/>
  <c r="AH623" i="1" s="1"/>
  <c r="Y623" i="1"/>
  <c r="D624" i="1"/>
  <c r="J624" i="1"/>
  <c r="I624" i="1" s="1"/>
  <c r="G622" i="1"/>
  <c r="K622" i="1" s="1"/>
  <c r="Q512" i="1"/>
  <c r="R511" i="1"/>
  <c r="V511" i="1" s="1"/>
  <c r="T509" i="1"/>
  <c r="AF509" i="1" s="1"/>
  <c r="S510" i="1"/>
  <c r="U509" i="1"/>
  <c r="W509" i="1" s="1"/>
  <c r="AC624" i="1" l="1"/>
  <c r="AE624" i="1" s="1"/>
  <c r="H624" i="1"/>
  <c r="AB640" i="1"/>
  <c r="F624" i="1"/>
  <c r="M625" i="1"/>
  <c r="N625" i="1" s="1"/>
  <c r="P625" i="1"/>
  <c r="AG509" i="1"/>
  <c r="B509" i="1" s="1"/>
  <c r="C509" i="1" s="1"/>
  <c r="R512" i="1"/>
  <c r="V512" i="1" s="1"/>
  <c r="Q513" i="1"/>
  <c r="L626" i="1"/>
  <c r="E625" i="1"/>
  <c r="X625" i="1"/>
  <c r="A626" i="1"/>
  <c r="G623" i="1"/>
  <c r="O623" i="1" s="1"/>
  <c r="T510" i="1"/>
  <c r="AF510" i="1" s="1"/>
  <c r="U510" i="1"/>
  <c r="W510" i="1" s="1"/>
  <c r="S511" i="1"/>
  <c r="O622" i="1"/>
  <c r="D625" i="1"/>
  <c r="Z624" i="1"/>
  <c r="AA624" i="1" s="1"/>
  <c r="AH624" i="1" s="1"/>
  <c r="Y624" i="1"/>
  <c r="J625" i="1"/>
  <c r="I625" i="1" s="1"/>
  <c r="F625" i="1" l="1"/>
  <c r="K623" i="1"/>
  <c r="D626" i="1"/>
  <c r="Y625" i="1"/>
  <c r="Z625" i="1"/>
  <c r="AA625" i="1" s="1"/>
  <c r="AH625" i="1" s="1"/>
  <c r="J626" i="1"/>
  <c r="I626" i="1" s="1"/>
  <c r="S512" i="1"/>
  <c r="T511" i="1"/>
  <c r="AF511" i="1" s="1"/>
  <c r="U511" i="1"/>
  <c r="W511" i="1" s="1"/>
  <c r="M626" i="1"/>
  <c r="N626" i="1" s="1"/>
  <c r="P626" i="1"/>
  <c r="AG510" i="1"/>
  <c r="A627" i="1"/>
  <c r="L627" i="1"/>
  <c r="E626" i="1"/>
  <c r="X626" i="1"/>
  <c r="R513" i="1"/>
  <c r="V513" i="1" s="1"/>
  <c r="Q514" i="1"/>
  <c r="G624" i="1"/>
  <c r="AC625" i="1"/>
  <c r="AE625" i="1" s="1"/>
  <c r="H625" i="1"/>
  <c r="AB641" i="1"/>
  <c r="R514" i="1" l="1"/>
  <c r="V514" i="1" s="1"/>
  <c r="Q515" i="1"/>
  <c r="M627" i="1"/>
  <c r="N627" i="1" s="1"/>
  <c r="P627" i="1"/>
  <c r="AG511" i="1"/>
  <c r="B511" i="1" s="1"/>
  <c r="C511" i="1" s="1"/>
  <c r="G625" i="1"/>
  <c r="K625" i="1" s="1"/>
  <c r="AB642" i="1"/>
  <c r="O624" i="1"/>
  <c r="X627" i="1"/>
  <c r="A628" i="1"/>
  <c r="L628" i="1"/>
  <c r="E627" i="1"/>
  <c r="K624" i="1"/>
  <c r="D627" i="1"/>
  <c r="Y626" i="1"/>
  <c r="Z626" i="1"/>
  <c r="AA626" i="1" s="1"/>
  <c r="AH626" i="1" s="1"/>
  <c r="J627" i="1"/>
  <c r="I627" i="1" s="1"/>
  <c r="B510" i="1"/>
  <c r="C510" i="1" s="1"/>
  <c r="U512" i="1"/>
  <c r="W512" i="1" s="1"/>
  <c r="S513" i="1"/>
  <c r="T512" i="1"/>
  <c r="AF512" i="1" s="1"/>
  <c r="AC626" i="1"/>
  <c r="AE626" i="1" s="1"/>
  <c r="H626" i="1"/>
  <c r="F626" i="1"/>
  <c r="F627" i="1" l="1"/>
  <c r="G626" i="1"/>
  <c r="A629" i="1"/>
  <c r="L629" i="1"/>
  <c r="E628" i="1"/>
  <c r="X628" i="1"/>
  <c r="U513" i="1"/>
  <c r="W513" i="1" s="1"/>
  <c r="T513" i="1"/>
  <c r="AF513" i="1" s="1"/>
  <c r="S514" i="1"/>
  <c r="M628" i="1"/>
  <c r="N628" i="1" s="1"/>
  <c r="P628" i="1"/>
  <c r="AC627" i="1"/>
  <c r="AE627" i="1" s="1"/>
  <c r="H627" i="1"/>
  <c r="AB643" i="1"/>
  <c r="D628" i="1"/>
  <c r="Z627" i="1"/>
  <c r="AA627" i="1" s="1"/>
  <c r="AH627" i="1" s="1"/>
  <c r="Y627" i="1"/>
  <c r="J628" i="1"/>
  <c r="I628" i="1" s="1"/>
  <c r="Q516" i="1"/>
  <c r="R515" i="1"/>
  <c r="V515" i="1" s="1"/>
  <c r="AG512" i="1"/>
  <c r="B512" i="1" s="1"/>
  <c r="C512" i="1" s="1"/>
  <c r="O625" i="1"/>
  <c r="F628" i="1" l="1"/>
  <c r="AC628" i="1"/>
  <c r="AE628" i="1" s="1"/>
  <c r="H628" i="1"/>
  <c r="AG513" i="1"/>
  <c r="A630" i="1"/>
  <c r="L630" i="1"/>
  <c r="E629" i="1"/>
  <c r="X629" i="1"/>
  <c r="Y628" i="1"/>
  <c r="Z628" i="1"/>
  <c r="AA628" i="1" s="1"/>
  <c r="AH628" i="1" s="1"/>
  <c r="D629" i="1"/>
  <c r="J629" i="1"/>
  <c r="I629" i="1" s="1"/>
  <c r="R516" i="1"/>
  <c r="V516" i="1" s="1"/>
  <c r="Q517" i="1"/>
  <c r="AB644" i="1"/>
  <c r="S515" i="1"/>
  <c r="U514" i="1"/>
  <c r="W514" i="1" s="1"/>
  <c r="T514" i="1"/>
  <c r="AF514" i="1" s="1"/>
  <c r="K626" i="1"/>
  <c r="G627" i="1"/>
  <c r="O627" i="1" s="1"/>
  <c r="M629" i="1"/>
  <c r="N629" i="1" s="1"/>
  <c r="P629" i="1"/>
  <c r="O626" i="1"/>
  <c r="AC629" i="1" l="1"/>
  <c r="AE629" i="1" s="1"/>
  <c r="H629" i="1"/>
  <c r="AG514" i="1"/>
  <c r="B514" i="1" s="1"/>
  <c r="C514" i="1" s="1"/>
  <c r="M630" i="1"/>
  <c r="N630" i="1" s="1"/>
  <c r="P630" i="1"/>
  <c r="G628" i="1"/>
  <c r="K628" i="1" s="1"/>
  <c r="U515" i="1"/>
  <c r="W515" i="1" s="1"/>
  <c r="S516" i="1"/>
  <c r="T515" i="1"/>
  <c r="AF515" i="1" s="1"/>
  <c r="E630" i="1"/>
  <c r="X630" i="1"/>
  <c r="A631" i="1"/>
  <c r="L631" i="1"/>
  <c r="AB645" i="1"/>
  <c r="K627" i="1"/>
  <c r="Q518" i="1"/>
  <c r="R517" i="1"/>
  <c r="V517" i="1" s="1"/>
  <c r="F629" i="1"/>
  <c r="D630" i="1"/>
  <c r="Z629" i="1"/>
  <c r="AA629" i="1" s="1"/>
  <c r="AH629" i="1" s="1"/>
  <c r="Y629" i="1"/>
  <c r="J630" i="1"/>
  <c r="I630" i="1" s="1"/>
  <c r="B513" i="1"/>
  <c r="C513" i="1" s="1"/>
  <c r="Q519" i="1" l="1"/>
  <c r="R518" i="1"/>
  <c r="V518" i="1" s="1"/>
  <c r="E631" i="1"/>
  <c r="X631" i="1"/>
  <c r="A632" i="1"/>
  <c r="L632" i="1"/>
  <c r="T516" i="1"/>
  <c r="AF516" i="1" s="1"/>
  <c r="U516" i="1"/>
  <c r="W516" i="1" s="1"/>
  <c r="S517" i="1"/>
  <c r="AB646" i="1"/>
  <c r="Z630" i="1"/>
  <c r="AA630" i="1" s="1"/>
  <c r="AH630" i="1" s="1"/>
  <c r="D631" i="1"/>
  <c r="Y630" i="1"/>
  <c r="J631" i="1"/>
  <c r="I631" i="1" s="1"/>
  <c r="AG515" i="1"/>
  <c r="B515" i="1" s="1"/>
  <c r="C515" i="1" s="1"/>
  <c r="AC630" i="1"/>
  <c r="AE630" i="1" s="1"/>
  <c r="H630" i="1"/>
  <c r="F630" i="1"/>
  <c r="M631" i="1"/>
  <c r="N631" i="1" s="1"/>
  <c r="P631" i="1"/>
  <c r="O628" i="1"/>
  <c r="G629" i="1"/>
  <c r="O629" i="1" s="1"/>
  <c r="F631" i="1" l="1"/>
  <c r="K629" i="1"/>
  <c r="AB647" i="1"/>
  <c r="M632" i="1"/>
  <c r="N632" i="1" s="1"/>
  <c r="P632" i="1"/>
  <c r="T517" i="1"/>
  <c r="AF517" i="1" s="1"/>
  <c r="U517" i="1"/>
  <c r="W517" i="1" s="1"/>
  <c r="S518" i="1"/>
  <c r="A633" i="1"/>
  <c r="L633" i="1"/>
  <c r="E632" i="1"/>
  <c r="X632" i="1"/>
  <c r="AC631" i="1"/>
  <c r="AE631" i="1" s="1"/>
  <c r="H631" i="1"/>
  <c r="G630" i="1"/>
  <c r="O630" i="1" s="1"/>
  <c r="AG516" i="1"/>
  <c r="B516" i="1" s="1"/>
  <c r="C516" i="1" s="1"/>
  <c r="D632" i="1"/>
  <c r="Z631" i="1"/>
  <c r="AA631" i="1" s="1"/>
  <c r="AH631" i="1" s="1"/>
  <c r="Y631" i="1"/>
  <c r="J632" i="1"/>
  <c r="I632" i="1" s="1"/>
  <c r="R519" i="1"/>
  <c r="V519" i="1" s="1"/>
  <c r="Q520" i="1"/>
  <c r="F632" i="1" l="1"/>
  <c r="K630" i="1"/>
  <c r="M633" i="1"/>
  <c r="N633" i="1" s="1"/>
  <c r="P633" i="1"/>
  <c r="AC632" i="1"/>
  <c r="AE632" i="1" s="1"/>
  <c r="H632" i="1"/>
  <c r="A634" i="1"/>
  <c r="L634" i="1"/>
  <c r="E633" i="1"/>
  <c r="X633" i="1"/>
  <c r="R520" i="1"/>
  <c r="V520" i="1" s="1"/>
  <c r="Q521" i="1"/>
  <c r="D633" i="1"/>
  <c r="Y632" i="1"/>
  <c r="Z632" i="1"/>
  <c r="AA632" i="1" s="1"/>
  <c r="AH632" i="1" s="1"/>
  <c r="J633" i="1"/>
  <c r="I633" i="1" s="1"/>
  <c r="S519" i="1"/>
  <c r="T518" i="1"/>
  <c r="AF518" i="1" s="1"/>
  <c r="U518" i="1"/>
  <c r="W518" i="1" s="1"/>
  <c r="G631" i="1"/>
  <c r="O631" i="1" s="1"/>
  <c r="AG517" i="1"/>
  <c r="B517" i="1" s="1"/>
  <c r="C517" i="1" s="1"/>
  <c r="AB648" i="1"/>
  <c r="F633" i="1" l="1"/>
  <c r="K631" i="1"/>
  <c r="E634" i="1"/>
  <c r="X634" i="1"/>
  <c r="A635" i="1"/>
  <c r="L635" i="1"/>
  <c r="R521" i="1"/>
  <c r="V521" i="1" s="1"/>
  <c r="Q522" i="1"/>
  <c r="AB649" i="1"/>
  <c r="AG518" i="1"/>
  <c r="B518" i="1" s="1"/>
  <c r="C518" i="1" s="1"/>
  <c r="D634" i="1"/>
  <c r="Z633" i="1"/>
  <c r="AA633" i="1" s="1"/>
  <c r="AH633" i="1" s="1"/>
  <c r="Y633" i="1"/>
  <c r="J634" i="1"/>
  <c r="I634" i="1" s="1"/>
  <c r="U519" i="1"/>
  <c r="W519" i="1" s="1"/>
  <c r="S520" i="1"/>
  <c r="T519" i="1"/>
  <c r="G632" i="1"/>
  <c r="K632" i="1" s="1"/>
  <c r="M634" i="1"/>
  <c r="N634" i="1" s="1"/>
  <c r="P634" i="1"/>
  <c r="AC633" i="1"/>
  <c r="AE633" i="1" s="1"/>
  <c r="H633" i="1"/>
  <c r="F634" i="1" l="1"/>
  <c r="G633" i="1"/>
  <c r="K633" i="1" s="1"/>
  <c r="AG519" i="1"/>
  <c r="R522" i="1"/>
  <c r="V522" i="1" s="1"/>
  <c r="Q523" i="1"/>
  <c r="Z634" i="1"/>
  <c r="AA634" i="1" s="1"/>
  <c r="AH634" i="1" s="1"/>
  <c r="D635" i="1"/>
  <c r="Y634" i="1"/>
  <c r="J635" i="1"/>
  <c r="I635" i="1" s="1"/>
  <c r="AA519" i="1"/>
  <c r="AF519" i="1"/>
  <c r="M635" i="1"/>
  <c r="N635" i="1" s="1"/>
  <c r="P635" i="1"/>
  <c r="AC634" i="1"/>
  <c r="AE634" i="1" s="1"/>
  <c r="H634" i="1"/>
  <c r="O632" i="1"/>
  <c r="T520" i="1"/>
  <c r="AF520" i="1" s="1"/>
  <c r="U520" i="1"/>
  <c r="W520" i="1" s="1"/>
  <c r="S521" i="1"/>
  <c r="AB650" i="1"/>
  <c r="E635" i="1"/>
  <c r="X635" i="1"/>
  <c r="A636" i="1"/>
  <c r="L636" i="1"/>
  <c r="AH519" i="1" l="1"/>
  <c r="O633" i="1"/>
  <c r="AC635" i="1"/>
  <c r="AE635" i="1" s="1"/>
  <c r="H635" i="1"/>
  <c r="S522" i="1"/>
  <c r="T521" i="1"/>
  <c r="AF521" i="1" s="1"/>
  <c r="U521" i="1"/>
  <c r="W521" i="1" s="1"/>
  <c r="G634" i="1"/>
  <c r="K634" i="1" s="1"/>
  <c r="Q524" i="1"/>
  <c r="R523" i="1"/>
  <c r="V523" i="1" s="1"/>
  <c r="D636" i="1"/>
  <c r="Y635" i="1"/>
  <c r="Z635" i="1"/>
  <c r="AA635" i="1" s="1"/>
  <c r="AH635" i="1" s="1"/>
  <c r="J636" i="1"/>
  <c r="I636" i="1" s="1"/>
  <c r="M636" i="1"/>
  <c r="N636" i="1" s="1"/>
  <c r="P636" i="1"/>
  <c r="AG520" i="1"/>
  <c r="A637" i="1"/>
  <c r="L637" i="1"/>
  <c r="E636" i="1"/>
  <c r="X636" i="1"/>
  <c r="AB651" i="1"/>
  <c r="F635" i="1"/>
  <c r="B519" i="1"/>
  <c r="C519" i="1" s="1"/>
  <c r="O634" i="1" l="1"/>
  <c r="AB652" i="1"/>
  <c r="A638" i="1"/>
  <c r="L638" i="1"/>
  <c r="E637" i="1"/>
  <c r="X637" i="1"/>
  <c r="D637" i="1"/>
  <c r="Z636" i="1"/>
  <c r="AA636" i="1" s="1"/>
  <c r="AH636" i="1" s="1"/>
  <c r="Y636" i="1"/>
  <c r="J637" i="1"/>
  <c r="I637" i="1" s="1"/>
  <c r="Q525" i="1"/>
  <c r="R524" i="1"/>
  <c r="V524" i="1" s="1"/>
  <c r="AG521" i="1"/>
  <c r="B521" i="1" s="1"/>
  <c r="C521" i="1" s="1"/>
  <c r="AC636" i="1"/>
  <c r="AE636" i="1" s="1"/>
  <c r="H636" i="1"/>
  <c r="G635" i="1"/>
  <c r="M637" i="1"/>
  <c r="N637" i="1" s="1"/>
  <c r="P637" i="1"/>
  <c r="B520" i="1"/>
  <c r="C520" i="1" s="1"/>
  <c r="F636" i="1"/>
  <c r="T522" i="1"/>
  <c r="AF522" i="1" s="1"/>
  <c r="S523" i="1"/>
  <c r="U522" i="1"/>
  <c r="W522" i="1" s="1"/>
  <c r="F637" i="1" l="1"/>
  <c r="Q526" i="1"/>
  <c r="R525" i="1"/>
  <c r="V525" i="1" s="1"/>
  <c r="M638" i="1"/>
  <c r="N638" i="1" s="1"/>
  <c r="P638" i="1"/>
  <c r="AC637" i="1"/>
  <c r="AE637" i="1" s="1"/>
  <c r="H637" i="1"/>
  <c r="O635" i="1"/>
  <c r="A639" i="1"/>
  <c r="L639" i="1"/>
  <c r="E638" i="1"/>
  <c r="X638" i="1"/>
  <c r="AG522" i="1"/>
  <c r="B522" i="1" s="1"/>
  <c r="C522" i="1" s="1"/>
  <c r="Z637" i="1"/>
  <c r="AA637" i="1" s="1"/>
  <c r="AH637" i="1" s="1"/>
  <c r="D638" i="1"/>
  <c r="Y637" i="1"/>
  <c r="J638" i="1"/>
  <c r="I638" i="1" s="1"/>
  <c r="U523" i="1"/>
  <c r="W523" i="1" s="1"/>
  <c r="T523" i="1"/>
  <c r="AF523" i="1" s="1"/>
  <c r="S524" i="1"/>
  <c r="K635" i="1"/>
  <c r="G636" i="1"/>
  <c r="O636" i="1" s="1"/>
  <c r="AB653" i="1"/>
  <c r="K636" i="1" l="1"/>
  <c r="AB654" i="1"/>
  <c r="F638" i="1"/>
  <c r="AG523" i="1"/>
  <c r="B523" i="1" s="1"/>
  <c r="C523" i="1" s="1"/>
  <c r="M639" i="1"/>
  <c r="N639" i="1" s="1"/>
  <c r="P639" i="1"/>
  <c r="G637" i="1"/>
  <c r="O637" i="1" s="1"/>
  <c r="E639" i="1"/>
  <c r="X639" i="1"/>
  <c r="A640" i="1"/>
  <c r="L640" i="1"/>
  <c r="Q527" i="1"/>
  <c r="R526" i="1"/>
  <c r="V526" i="1" s="1"/>
  <c r="S525" i="1"/>
  <c r="T524" i="1"/>
  <c r="AF524" i="1" s="1"/>
  <c r="U524" i="1"/>
  <c r="W524" i="1" s="1"/>
  <c r="Z638" i="1"/>
  <c r="AA638" i="1" s="1"/>
  <c r="AH638" i="1" s="1"/>
  <c r="D639" i="1"/>
  <c r="Y638" i="1"/>
  <c r="J639" i="1"/>
  <c r="I639" i="1" s="1"/>
  <c r="AC638" i="1"/>
  <c r="AE638" i="1" s="1"/>
  <c r="H638" i="1"/>
  <c r="F639" i="1" l="1"/>
  <c r="K637" i="1"/>
  <c r="AC639" i="1"/>
  <c r="AE639" i="1" s="1"/>
  <c r="H639" i="1"/>
  <c r="T525" i="1"/>
  <c r="AF525" i="1" s="1"/>
  <c r="S526" i="1"/>
  <c r="U525" i="1"/>
  <c r="W525" i="1" s="1"/>
  <c r="M640" i="1"/>
  <c r="N640" i="1" s="1"/>
  <c r="P640" i="1"/>
  <c r="A641" i="1"/>
  <c r="L641" i="1"/>
  <c r="E640" i="1"/>
  <c r="X640" i="1"/>
  <c r="G638" i="1"/>
  <c r="O638" i="1" s="1"/>
  <c r="AG524" i="1"/>
  <c r="D640" i="1"/>
  <c r="Y639" i="1"/>
  <c r="Z639" i="1"/>
  <c r="AA639" i="1" s="1"/>
  <c r="AH639" i="1" s="1"/>
  <c r="J640" i="1"/>
  <c r="I640" i="1" s="1"/>
  <c r="Q528" i="1"/>
  <c r="R527" i="1"/>
  <c r="V527" i="1" s="1"/>
  <c r="AB655" i="1"/>
  <c r="K638" i="1" l="1"/>
  <c r="Q529" i="1"/>
  <c r="R528" i="1"/>
  <c r="V528" i="1" s="1"/>
  <c r="X641" i="1"/>
  <c r="A642" i="1"/>
  <c r="L642" i="1"/>
  <c r="E641" i="1"/>
  <c r="T526" i="1"/>
  <c r="AF526" i="1" s="1"/>
  <c r="U526" i="1"/>
  <c r="W526" i="1" s="1"/>
  <c r="S527" i="1"/>
  <c r="AB656" i="1"/>
  <c r="F640" i="1"/>
  <c r="Y640" i="1"/>
  <c r="Z640" i="1"/>
  <c r="D641" i="1"/>
  <c r="J641" i="1"/>
  <c r="I641" i="1" s="1"/>
  <c r="AC640" i="1"/>
  <c r="AE640" i="1" s="1"/>
  <c r="H640" i="1"/>
  <c r="G639" i="1"/>
  <c r="O639" i="1" s="1"/>
  <c r="B524" i="1"/>
  <c r="C524" i="1" s="1"/>
  <c r="M641" i="1"/>
  <c r="N641" i="1" s="1"/>
  <c r="AG525" i="1"/>
  <c r="B525" i="1" s="1"/>
  <c r="C525" i="1" s="1"/>
  <c r="F641" i="1" l="1"/>
  <c r="K639" i="1"/>
  <c r="Z641" i="1"/>
  <c r="AA641" i="1" s="1"/>
  <c r="AH641" i="1" s="1"/>
  <c r="Y641" i="1"/>
  <c r="D642" i="1"/>
  <c r="J642" i="1"/>
  <c r="I642" i="1" s="1"/>
  <c r="H641" i="1"/>
  <c r="AC641" i="1"/>
  <c r="AE641" i="1" s="1"/>
  <c r="G640" i="1"/>
  <c r="K640" i="1" s="1"/>
  <c r="AB657" i="1"/>
  <c r="U527" i="1"/>
  <c r="W527" i="1" s="1"/>
  <c r="T527" i="1"/>
  <c r="AF527" i="1" s="1"/>
  <c r="S528" i="1"/>
  <c r="M642" i="1"/>
  <c r="N642" i="1" s="1"/>
  <c r="AC642" i="1" s="1"/>
  <c r="AE642" i="1" s="1"/>
  <c r="AG526" i="1"/>
  <c r="X642" i="1"/>
  <c r="A643" i="1"/>
  <c r="L643" i="1"/>
  <c r="E642" i="1"/>
  <c r="Q530" i="1"/>
  <c r="R529" i="1"/>
  <c r="V529" i="1" s="1"/>
  <c r="O640" i="1" l="1"/>
  <c r="P641" i="1" s="1"/>
  <c r="P642" i="1" s="1"/>
  <c r="P643" i="1" s="1"/>
  <c r="Q531" i="1"/>
  <c r="R530" i="1"/>
  <c r="V530" i="1" s="1"/>
  <c r="Y642" i="1"/>
  <c r="Z642" i="1"/>
  <c r="AA642" i="1" s="1"/>
  <c r="AH642" i="1" s="1"/>
  <c r="D643" i="1"/>
  <c r="J643" i="1"/>
  <c r="I643" i="1" s="1"/>
  <c r="AG527" i="1"/>
  <c r="B527" i="1" s="1"/>
  <c r="C527" i="1" s="1"/>
  <c r="H642" i="1"/>
  <c r="G641" i="1"/>
  <c r="K641" i="1" s="1"/>
  <c r="M643" i="1"/>
  <c r="N643" i="1" s="1"/>
  <c r="B526" i="1"/>
  <c r="C526" i="1" s="1"/>
  <c r="S529" i="1"/>
  <c r="T528" i="1"/>
  <c r="AF528" i="1" s="1"/>
  <c r="U528" i="1"/>
  <c r="W528" i="1" s="1"/>
  <c r="AB658" i="1"/>
  <c r="F642" i="1"/>
  <c r="X643" i="1"/>
  <c r="A644" i="1"/>
  <c r="L644" i="1"/>
  <c r="E643" i="1"/>
  <c r="O641" i="1" l="1"/>
  <c r="AC643" i="1"/>
  <c r="AE643" i="1" s="1"/>
  <c r="H643" i="1"/>
  <c r="D644" i="1"/>
  <c r="Y643" i="1"/>
  <c r="J644" i="1"/>
  <c r="I644" i="1" s="1"/>
  <c r="Z643" i="1"/>
  <c r="AA643" i="1" s="1"/>
  <c r="AH643" i="1" s="1"/>
  <c r="AB659" i="1"/>
  <c r="AG528" i="1"/>
  <c r="B528" i="1" s="1"/>
  <c r="C528" i="1" s="1"/>
  <c r="G642" i="1"/>
  <c r="O642" i="1" s="1"/>
  <c r="F643" i="1"/>
  <c r="T529" i="1"/>
  <c r="AF529" i="1" s="1"/>
  <c r="U529" i="1"/>
  <c r="W529" i="1" s="1"/>
  <c r="S530" i="1"/>
  <c r="M644" i="1"/>
  <c r="N644" i="1" s="1"/>
  <c r="P644" i="1"/>
  <c r="A645" i="1"/>
  <c r="L645" i="1"/>
  <c r="E644" i="1"/>
  <c r="X644" i="1"/>
  <c r="R531" i="1"/>
  <c r="V531" i="1" s="1"/>
  <c r="Q532" i="1"/>
  <c r="K642" i="1" l="1"/>
  <c r="AC644" i="1"/>
  <c r="AE644" i="1" s="1"/>
  <c r="H644" i="1"/>
  <c r="M645" i="1"/>
  <c r="N645" i="1" s="1"/>
  <c r="P645" i="1"/>
  <c r="U530" i="1"/>
  <c r="W530" i="1" s="1"/>
  <c r="S531" i="1"/>
  <c r="T530" i="1"/>
  <c r="AF530" i="1" s="1"/>
  <c r="AB660" i="1"/>
  <c r="G643" i="1"/>
  <c r="K643" i="1" s="1"/>
  <c r="X645" i="1"/>
  <c r="A646" i="1"/>
  <c r="L646" i="1"/>
  <c r="E645" i="1"/>
  <c r="AG529" i="1"/>
  <c r="B529" i="1" s="1"/>
  <c r="C529" i="1" s="1"/>
  <c r="F644" i="1"/>
  <c r="Q533" i="1"/>
  <c r="R532" i="1"/>
  <c r="V532" i="1" s="1"/>
  <c r="D645" i="1"/>
  <c r="Y644" i="1"/>
  <c r="Z644" i="1"/>
  <c r="AA644" i="1" s="1"/>
  <c r="AH644" i="1" s="1"/>
  <c r="J645" i="1"/>
  <c r="I645" i="1" s="1"/>
  <c r="F645" i="1" l="1"/>
  <c r="O643" i="1"/>
  <c r="AC645" i="1"/>
  <c r="AE645" i="1" s="1"/>
  <c r="H645" i="1"/>
  <c r="M646" i="1"/>
  <c r="N646" i="1" s="1"/>
  <c r="P646" i="1"/>
  <c r="Q534" i="1"/>
  <c r="R533" i="1"/>
  <c r="V533" i="1" s="1"/>
  <c r="X646" i="1"/>
  <c r="A647" i="1"/>
  <c r="L647" i="1"/>
  <c r="E646" i="1"/>
  <c r="T531" i="1"/>
  <c r="AF531" i="1" s="1"/>
  <c r="S532" i="1"/>
  <c r="U531" i="1"/>
  <c r="W531" i="1" s="1"/>
  <c r="D646" i="1"/>
  <c r="J646" i="1"/>
  <c r="I646" i="1" s="1"/>
  <c r="Z645" i="1"/>
  <c r="AA645" i="1" s="1"/>
  <c r="AH645" i="1" s="1"/>
  <c r="Y645" i="1"/>
  <c r="AB661" i="1"/>
  <c r="AG530" i="1"/>
  <c r="B530" i="1" s="1"/>
  <c r="C530" i="1" s="1"/>
  <c r="G644" i="1"/>
  <c r="O644" i="1" s="1"/>
  <c r="R534" i="1" l="1"/>
  <c r="V534" i="1" s="1"/>
  <c r="Q535" i="1"/>
  <c r="F646" i="1"/>
  <c r="U532" i="1"/>
  <c r="W532" i="1" s="1"/>
  <c r="S533" i="1"/>
  <c r="T532" i="1"/>
  <c r="AF532" i="1" s="1"/>
  <c r="X647" i="1"/>
  <c r="A648" i="1"/>
  <c r="L648" i="1"/>
  <c r="E647" i="1"/>
  <c r="G645" i="1"/>
  <c r="K645" i="1" s="1"/>
  <c r="K644" i="1"/>
  <c r="D647" i="1"/>
  <c r="Y646" i="1"/>
  <c r="Z646" i="1"/>
  <c r="AA646" i="1" s="1"/>
  <c r="AH646" i="1" s="1"/>
  <c r="J647" i="1"/>
  <c r="I647" i="1" s="1"/>
  <c r="M647" i="1"/>
  <c r="N647" i="1" s="1"/>
  <c r="P647" i="1"/>
  <c r="AB662" i="1"/>
  <c r="AG531" i="1"/>
  <c r="B531" i="1" s="1"/>
  <c r="C531" i="1" s="1"/>
  <c r="AC646" i="1"/>
  <c r="AE646" i="1" s="1"/>
  <c r="H646" i="1"/>
  <c r="F647" i="1" l="1"/>
  <c r="O645" i="1"/>
  <c r="AC647" i="1"/>
  <c r="AE647" i="1" s="1"/>
  <c r="H647" i="1"/>
  <c r="D648" i="1"/>
  <c r="Z647" i="1"/>
  <c r="AA647" i="1" s="1"/>
  <c r="AH647" i="1" s="1"/>
  <c r="Y647" i="1"/>
  <c r="J648" i="1"/>
  <c r="I648" i="1" s="1"/>
  <c r="R535" i="1"/>
  <c r="V535" i="1" s="1"/>
  <c r="Q536" i="1"/>
  <c r="M648" i="1"/>
  <c r="N648" i="1" s="1"/>
  <c r="P648" i="1"/>
  <c r="T533" i="1"/>
  <c r="AF533" i="1" s="1"/>
  <c r="U533" i="1"/>
  <c r="W533" i="1" s="1"/>
  <c r="S534" i="1"/>
  <c r="G646" i="1"/>
  <c r="O646" i="1" s="1"/>
  <c r="AB663" i="1"/>
  <c r="E648" i="1"/>
  <c r="X648" i="1"/>
  <c r="A649" i="1"/>
  <c r="L649" i="1"/>
  <c r="AG532" i="1"/>
  <c r="B532" i="1" s="1"/>
  <c r="C532" i="1" s="1"/>
  <c r="K646" i="1" l="1"/>
  <c r="Z648" i="1"/>
  <c r="AA648" i="1" s="1"/>
  <c r="AH648" i="1" s="1"/>
  <c r="J649" i="1"/>
  <c r="I649" i="1" s="1"/>
  <c r="D649" i="1"/>
  <c r="Y648" i="1"/>
  <c r="AB664" i="1"/>
  <c r="R536" i="1"/>
  <c r="V536" i="1" s="1"/>
  <c r="Q537" i="1"/>
  <c r="AC648" i="1"/>
  <c r="AE648" i="1" s="1"/>
  <c r="H648" i="1"/>
  <c r="G647" i="1"/>
  <c r="K647" i="1" s="1"/>
  <c r="M649" i="1"/>
  <c r="N649" i="1" s="1"/>
  <c r="P649" i="1"/>
  <c r="S535" i="1"/>
  <c r="U534" i="1"/>
  <c r="W534" i="1" s="1"/>
  <c r="T534" i="1"/>
  <c r="AF534" i="1" s="1"/>
  <c r="E649" i="1"/>
  <c r="A650" i="1"/>
  <c r="X649" i="1"/>
  <c r="L650" i="1"/>
  <c r="AG533" i="1"/>
  <c r="B533" i="1" s="1"/>
  <c r="C533" i="1" s="1"/>
  <c r="F648" i="1"/>
  <c r="O647" i="1" l="1"/>
  <c r="AC649" i="1"/>
  <c r="AE649" i="1" s="1"/>
  <c r="H649" i="1"/>
  <c r="AB665" i="1"/>
  <c r="D650" i="1"/>
  <c r="Y649" i="1"/>
  <c r="Z649" i="1"/>
  <c r="AA649" i="1" s="1"/>
  <c r="AH649" i="1" s="1"/>
  <c r="J650" i="1"/>
  <c r="I650" i="1" s="1"/>
  <c r="AG534" i="1"/>
  <c r="B534" i="1" s="1"/>
  <c r="C534" i="1" s="1"/>
  <c r="X650" i="1"/>
  <c r="A651" i="1"/>
  <c r="L651" i="1"/>
  <c r="E650" i="1"/>
  <c r="S536" i="1"/>
  <c r="T535" i="1"/>
  <c r="AF535" i="1" s="1"/>
  <c r="U535" i="1"/>
  <c r="W535" i="1" s="1"/>
  <c r="G648" i="1"/>
  <c r="O648" i="1" s="1"/>
  <c r="M650" i="1"/>
  <c r="N650" i="1" s="1"/>
  <c r="P650" i="1"/>
  <c r="Q538" i="1"/>
  <c r="R537" i="1"/>
  <c r="V537" i="1" s="1"/>
  <c r="F649" i="1"/>
  <c r="K648" i="1" l="1"/>
  <c r="AG535" i="1"/>
  <c r="B535" i="1" s="1"/>
  <c r="C535" i="1" s="1"/>
  <c r="M651" i="1"/>
  <c r="N651" i="1" s="1"/>
  <c r="P651" i="1"/>
  <c r="F650" i="1"/>
  <c r="X651" i="1"/>
  <c r="L652" i="1"/>
  <c r="E651" i="1"/>
  <c r="A652" i="1"/>
  <c r="G649" i="1"/>
  <c r="O649" i="1" s="1"/>
  <c r="AC650" i="1"/>
  <c r="AE650" i="1" s="1"/>
  <c r="H650" i="1"/>
  <c r="U536" i="1"/>
  <c r="W536" i="1" s="1"/>
  <c r="S537" i="1"/>
  <c r="T536" i="1"/>
  <c r="AF536" i="1" s="1"/>
  <c r="D651" i="1"/>
  <c r="Y650" i="1"/>
  <c r="Z650" i="1"/>
  <c r="AA650" i="1" s="1"/>
  <c r="AH650" i="1" s="1"/>
  <c r="J651" i="1"/>
  <c r="I651" i="1" s="1"/>
  <c r="R538" i="1"/>
  <c r="V538" i="1" s="1"/>
  <c r="Q539" i="1"/>
  <c r="AB666" i="1"/>
  <c r="K649" i="1" l="1"/>
  <c r="Q540" i="1"/>
  <c r="R539" i="1"/>
  <c r="V539" i="1" s="1"/>
  <c r="AG536" i="1"/>
  <c r="B536" i="1" s="1"/>
  <c r="C536" i="1" s="1"/>
  <c r="M652" i="1"/>
  <c r="N652" i="1" s="1"/>
  <c r="P652" i="1"/>
  <c r="F651" i="1"/>
  <c r="G650" i="1"/>
  <c r="K650" i="1" s="1"/>
  <c r="D652" i="1"/>
  <c r="Y651" i="1"/>
  <c r="Z651" i="1"/>
  <c r="AA651" i="1" s="1"/>
  <c r="AH651" i="1" s="1"/>
  <c r="J652" i="1"/>
  <c r="I652" i="1" s="1"/>
  <c r="T537" i="1"/>
  <c r="AF537" i="1" s="1"/>
  <c r="S538" i="1"/>
  <c r="U537" i="1"/>
  <c r="W537" i="1" s="1"/>
  <c r="AB667" i="1"/>
  <c r="E652" i="1"/>
  <c r="A653" i="1"/>
  <c r="X652" i="1"/>
  <c r="L653" i="1"/>
  <c r="AC651" i="1"/>
  <c r="AE651" i="1" s="1"/>
  <c r="H651" i="1"/>
  <c r="F652" i="1" l="1"/>
  <c r="G651" i="1"/>
  <c r="O651" i="1" s="1"/>
  <c r="L654" i="1"/>
  <c r="E653" i="1"/>
  <c r="A654" i="1"/>
  <c r="X653" i="1"/>
  <c r="AB668" i="1"/>
  <c r="O650" i="1"/>
  <c r="AC652" i="1"/>
  <c r="AE652" i="1" s="1"/>
  <c r="H652" i="1"/>
  <c r="M653" i="1"/>
  <c r="N653" i="1" s="1"/>
  <c r="P653" i="1"/>
  <c r="U538" i="1"/>
  <c r="W538" i="1" s="1"/>
  <c r="T538" i="1"/>
  <c r="AF538" i="1" s="1"/>
  <c r="S539" i="1"/>
  <c r="AG537" i="1"/>
  <c r="B537" i="1" s="1"/>
  <c r="C537" i="1" s="1"/>
  <c r="D653" i="1"/>
  <c r="Z652" i="1"/>
  <c r="AA652" i="1" s="1"/>
  <c r="AH652" i="1" s="1"/>
  <c r="J653" i="1"/>
  <c r="I653" i="1" s="1"/>
  <c r="Y652" i="1"/>
  <c r="Q541" i="1"/>
  <c r="R540" i="1"/>
  <c r="V540" i="1" s="1"/>
  <c r="K651" i="1" l="1"/>
  <c r="F653" i="1"/>
  <c r="AC653" i="1"/>
  <c r="AE653" i="1" s="1"/>
  <c r="H653" i="1"/>
  <c r="X654" i="1"/>
  <c r="L655" i="1"/>
  <c r="E654" i="1"/>
  <c r="A655" i="1"/>
  <c r="G652" i="1"/>
  <c r="O652" i="1" s="1"/>
  <c r="AB669" i="1"/>
  <c r="T539" i="1"/>
  <c r="AF539" i="1" s="1"/>
  <c r="S540" i="1"/>
  <c r="U539" i="1"/>
  <c r="W539" i="1" s="1"/>
  <c r="AG538" i="1"/>
  <c r="B538" i="1" s="1"/>
  <c r="C538" i="1" s="1"/>
  <c r="M654" i="1"/>
  <c r="N654" i="1" s="1"/>
  <c r="P654" i="1"/>
  <c r="R541" i="1"/>
  <c r="V541" i="1" s="1"/>
  <c r="Q542" i="1"/>
  <c r="Z653" i="1"/>
  <c r="AA653" i="1" s="1"/>
  <c r="AH653" i="1" s="1"/>
  <c r="D654" i="1"/>
  <c r="Y653" i="1"/>
  <c r="J654" i="1"/>
  <c r="I654" i="1" s="1"/>
  <c r="F654" i="1" l="1"/>
  <c r="AC654" i="1"/>
  <c r="AE654" i="1" s="1"/>
  <c r="H654" i="1"/>
  <c r="U540" i="1"/>
  <c r="W540" i="1" s="1"/>
  <c r="S541" i="1"/>
  <c r="T540" i="1"/>
  <c r="AF540" i="1" s="1"/>
  <c r="K652" i="1"/>
  <c r="Y654" i="1"/>
  <c r="J655" i="1"/>
  <c r="I655" i="1" s="1"/>
  <c r="D655" i="1"/>
  <c r="Z654" i="1"/>
  <c r="AA654" i="1" s="1"/>
  <c r="AH654" i="1" s="1"/>
  <c r="Q543" i="1"/>
  <c r="R542" i="1"/>
  <c r="V542" i="1" s="1"/>
  <c r="A656" i="1"/>
  <c r="X655" i="1"/>
  <c r="L656" i="1"/>
  <c r="E655" i="1"/>
  <c r="AB670" i="1"/>
  <c r="G653" i="1"/>
  <c r="O653" i="1" s="1"/>
  <c r="AG539" i="1"/>
  <c r="M655" i="1"/>
  <c r="N655" i="1" s="1"/>
  <c r="P655" i="1"/>
  <c r="K653" i="1" l="1"/>
  <c r="AB671" i="1"/>
  <c r="E656" i="1"/>
  <c r="X656" i="1"/>
  <c r="A657" i="1"/>
  <c r="L657" i="1"/>
  <c r="AG540" i="1"/>
  <c r="B540" i="1" s="1"/>
  <c r="C540" i="1" s="1"/>
  <c r="F655" i="1"/>
  <c r="G654" i="1"/>
  <c r="K654" i="1" s="1"/>
  <c r="AC655" i="1"/>
  <c r="AE655" i="1" s="1"/>
  <c r="H655" i="1"/>
  <c r="M656" i="1"/>
  <c r="N656" i="1" s="1"/>
  <c r="P656" i="1"/>
  <c r="B539" i="1"/>
  <c r="C539" i="1" s="1"/>
  <c r="Z655" i="1"/>
  <c r="AA655" i="1" s="1"/>
  <c r="AH655" i="1" s="1"/>
  <c r="Y655" i="1"/>
  <c r="J656" i="1"/>
  <c r="I656" i="1" s="1"/>
  <c r="D656" i="1"/>
  <c r="Q544" i="1"/>
  <c r="R543" i="1"/>
  <c r="V543" i="1" s="1"/>
  <c r="S542" i="1"/>
  <c r="T541" i="1"/>
  <c r="AF541" i="1" s="1"/>
  <c r="U541" i="1"/>
  <c r="W541" i="1" s="1"/>
  <c r="O654" i="1" l="1"/>
  <c r="F656" i="1"/>
  <c r="U542" i="1"/>
  <c r="W542" i="1" s="1"/>
  <c r="T542" i="1"/>
  <c r="AF542" i="1" s="1"/>
  <c r="S543" i="1"/>
  <c r="M657" i="1"/>
  <c r="N657" i="1" s="1"/>
  <c r="P657" i="1"/>
  <c r="AC656" i="1"/>
  <c r="AE656" i="1" s="1"/>
  <c r="H656" i="1"/>
  <c r="E657" i="1"/>
  <c r="X657" i="1"/>
  <c r="A658" i="1"/>
  <c r="L658" i="1"/>
  <c r="AB672" i="1"/>
  <c r="G655" i="1"/>
  <c r="K655" i="1" s="1"/>
  <c r="Y656" i="1"/>
  <c r="Z656" i="1"/>
  <c r="AA656" i="1" s="1"/>
  <c r="AH656" i="1" s="1"/>
  <c r="D657" i="1"/>
  <c r="J657" i="1"/>
  <c r="I657" i="1" s="1"/>
  <c r="AG541" i="1"/>
  <c r="R544" i="1"/>
  <c r="V544" i="1" s="1"/>
  <c r="Q545" i="1"/>
  <c r="R545" i="1" l="1"/>
  <c r="V545" i="1" s="1"/>
  <c r="Q546" i="1"/>
  <c r="O655" i="1"/>
  <c r="D658" i="1"/>
  <c r="Y657" i="1"/>
  <c r="Z657" i="1"/>
  <c r="AA657" i="1" s="1"/>
  <c r="AH657" i="1" s="1"/>
  <c r="J658" i="1"/>
  <c r="I658" i="1" s="1"/>
  <c r="AC657" i="1"/>
  <c r="AE657" i="1" s="1"/>
  <c r="H657" i="1"/>
  <c r="AG542" i="1"/>
  <c r="B542" i="1" s="1"/>
  <c r="C542" i="1" s="1"/>
  <c r="AB673" i="1"/>
  <c r="M658" i="1"/>
  <c r="N658" i="1" s="1"/>
  <c r="P658" i="1"/>
  <c r="G656" i="1"/>
  <c r="K656" i="1" s="1"/>
  <c r="B541" i="1"/>
  <c r="C541" i="1" s="1"/>
  <c r="F657" i="1"/>
  <c r="X658" i="1"/>
  <c r="A659" i="1"/>
  <c r="L659" i="1"/>
  <c r="E658" i="1"/>
  <c r="U543" i="1"/>
  <c r="W543" i="1" s="1"/>
  <c r="S544" i="1"/>
  <c r="T543" i="1"/>
  <c r="AF543" i="1" s="1"/>
  <c r="O656" i="1" l="1"/>
  <c r="AB674" i="1"/>
  <c r="G657" i="1"/>
  <c r="K657" i="1" s="1"/>
  <c r="M659" i="1"/>
  <c r="N659" i="1" s="1"/>
  <c r="P659" i="1"/>
  <c r="Q547" i="1"/>
  <c r="R546" i="1"/>
  <c r="V546" i="1" s="1"/>
  <c r="AC658" i="1"/>
  <c r="AE658" i="1" s="1"/>
  <c r="H658" i="1"/>
  <c r="T544" i="1"/>
  <c r="AF544" i="1" s="1"/>
  <c r="U544" i="1"/>
  <c r="W544" i="1" s="1"/>
  <c r="S545" i="1"/>
  <c r="E659" i="1"/>
  <c r="X659" i="1"/>
  <c r="A660" i="1"/>
  <c r="L660" i="1"/>
  <c r="AG543" i="1"/>
  <c r="B543" i="1" s="1"/>
  <c r="C543" i="1" s="1"/>
  <c r="D659" i="1"/>
  <c r="Y658" i="1"/>
  <c r="J659" i="1"/>
  <c r="I659" i="1" s="1"/>
  <c r="Z658" i="1"/>
  <c r="AA658" i="1" s="1"/>
  <c r="AH658" i="1" s="1"/>
  <c r="F658" i="1"/>
  <c r="O657" i="1" l="1"/>
  <c r="D660" i="1"/>
  <c r="J660" i="1"/>
  <c r="I660" i="1" s="1"/>
  <c r="Z659" i="1"/>
  <c r="AA659" i="1" s="1"/>
  <c r="AH659" i="1" s="1"/>
  <c r="Y659" i="1"/>
  <c r="R547" i="1"/>
  <c r="V547" i="1" s="1"/>
  <c r="Q548" i="1"/>
  <c r="AB675" i="1"/>
  <c r="M660" i="1"/>
  <c r="N660" i="1" s="1"/>
  <c r="P660" i="1"/>
  <c r="U545" i="1"/>
  <c r="W545" i="1" s="1"/>
  <c r="T545" i="1"/>
  <c r="AF545" i="1" s="1"/>
  <c r="S546" i="1"/>
  <c r="G658" i="1"/>
  <c r="K658" i="1" s="1"/>
  <c r="F659" i="1"/>
  <c r="X660" i="1"/>
  <c r="A661" i="1"/>
  <c r="L661" i="1"/>
  <c r="E660" i="1"/>
  <c r="AG544" i="1"/>
  <c r="B544" i="1" s="1"/>
  <c r="C544" i="1" s="1"/>
  <c r="AC659" i="1"/>
  <c r="AE659" i="1" s="1"/>
  <c r="H659" i="1"/>
  <c r="O658" i="1" l="1"/>
  <c r="T546" i="1"/>
  <c r="AF546" i="1" s="1"/>
  <c r="U546" i="1"/>
  <c r="W546" i="1" s="1"/>
  <c r="S547" i="1"/>
  <c r="G659" i="1"/>
  <c r="O659" i="1" s="1"/>
  <c r="Z660" i="1"/>
  <c r="AA660" i="1" s="1"/>
  <c r="AH660" i="1" s="1"/>
  <c r="D661" i="1"/>
  <c r="J661" i="1"/>
  <c r="I661" i="1" s="1"/>
  <c r="Y660" i="1"/>
  <c r="R548" i="1"/>
  <c r="V548" i="1" s="1"/>
  <c r="Q549" i="1"/>
  <c r="L662" i="1"/>
  <c r="E661" i="1"/>
  <c r="X661" i="1"/>
  <c r="A662" i="1"/>
  <c r="AG545" i="1"/>
  <c r="B545" i="1" s="1"/>
  <c r="C545" i="1" s="1"/>
  <c r="M661" i="1"/>
  <c r="N661" i="1" s="1"/>
  <c r="P661" i="1"/>
  <c r="AC660" i="1"/>
  <c r="AE660" i="1" s="1"/>
  <c r="H660" i="1"/>
  <c r="AB676" i="1"/>
  <c r="F660" i="1"/>
  <c r="M662" i="1" l="1"/>
  <c r="N662" i="1" s="1"/>
  <c r="P662" i="1"/>
  <c r="G660" i="1"/>
  <c r="O660" i="1" s="1"/>
  <c r="AB677" i="1"/>
  <c r="A663" i="1"/>
  <c r="L663" i="1"/>
  <c r="E662" i="1"/>
  <c r="X662" i="1"/>
  <c r="R549" i="1"/>
  <c r="V549" i="1" s="1"/>
  <c r="Q550" i="1"/>
  <c r="U547" i="1"/>
  <c r="W547" i="1" s="1"/>
  <c r="T547" i="1"/>
  <c r="AF547" i="1" s="1"/>
  <c r="S548" i="1"/>
  <c r="AC661" i="1"/>
  <c r="AE661" i="1" s="1"/>
  <c r="H661" i="1"/>
  <c r="Y661" i="1"/>
  <c r="J662" i="1"/>
  <c r="I662" i="1" s="1"/>
  <c r="Z661" i="1"/>
  <c r="AA661" i="1" s="1"/>
  <c r="AH661" i="1" s="1"/>
  <c r="D662" i="1"/>
  <c r="K659" i="1"/>
  <c r="AG546" i="1"/>
  <c r="B546" i="1" s="1"/>
  <c r="C546" i="1" s="1"/>
  <c r="F661" i="1"/>
  <c r="F662" i="1" l="1"/>
  <c r="K660" i="1"/>
  <c r="D663" i="1"/>
  <c r="J663" i="1"/>
  <c r="I663" i="1" s="1"/>
  <c r="Y662" i="1"/>
  <c r="Z662" i="1"/>
  <c r="AA662" i="1" s="1"/>
  <c r="AH662" i="1" s="1"/>
  <c r="G661" i="1"/>
  <c r="O661" i="1" s="1"/>
  <c r="AG547" i="1"/>
  <c r="AB678" i="1"/>
  <c r="X663" i="1"/>
  <c r="A664" i="1"/>
  <c r="L664" i="1"/>
  <c r="E663" i="1"/>
  <c r="Q551" i="1"/>
  <c r="R550" i="1"/>
  <c r="V550" i="1" s="1"/>
  <c r="M663" i="1"/>
  <c r="N663" i="1" s="1"/>
  <c r="P663" i="1"/>
  <c r="T548" i="1"/>
  <c r="U548" i="1"/>
  <c r="W548" i="1" s="1"/>
  <c r="S549" i="1"/>
  <c r="AC662" i="1"/>
  <c r="AE662" i="1" s="1"/>
  <c r="H662" i="1"/>
  <c r="K661" i="1" l="1"/>
  <c r="G662" i="1"/>
  <c r="O662" i="1" s="1"/>
  <c r="AA548" i="1"/>
  <c r="AF548" i="1"/>
  <c r="M664" i="1"/>
  <c r="N664" i="1" s="1"/>
  <c r="P664" i="1"/>
  <c r="F663" i="1"/>
  <c r="R551" i="1"/>
  <c r="V551" i="1" s="1"/>
  <c r="Q552" i="1"/>
  <c r="L665" i="1"/>
  <c r="E664" i="1"/>
  <c r="X664" i="1"/>
  <c r="A665" i="1"/>
  <c r="AG548" i="1"/>
  <c r="B548" i="1" s="1"/>
  <c r="C548" i="1" s="1"/>
  <c r="S550" i="1"/>
  <c r="U549" i="1"/>
  <c r="W549" i="1" s="1"/>
  <c r="T549" i="1"/>
  <c r="AF549" i="1" s="1"/>
  <c r="Y663" i="1"/>
  <c r="Z663" i="1"/>
  <c r="AA663" i="1" s="1"/>
  <c r="AH663" i="1" s="1"/>
  <c r="J664" i="1"/>
  <c r="I664" i="1" s="1"/>
  <c r="D664" i="1"/>
  <c r="B547" i="1"/>
  <c r="C547" i="1" s="1"/>
  <c r="AC663" i="1"/>
  <c r="AE663" i="1" s="1"/>
  <c r="H663" i="1"/>
  <c r="AB679" i="1"/>
  <c r="K662" i="1" l="1"/>
  <c r="AH548" i="1"/>
  <c r="AB680" i="1"/>
  <c r="F664" i="1"/>
  <c r="D665" i="1"/>
  <c r="Y664" i="1"/>
  <c r="Z664" i="1"/>
  <c r="AA664" i="1" s="1"/>
  <c r="AH664" i="1" s="1"/>
  <c r="J665" i="1"/>
  <c r="I665" i="1" s="1"/>
  <c r="AC664" i="1"/>
  <c r="AE664" i="1" s="1"/>
  <c r="H664" i="1"/>
  <c r="G663" i="1"/>
  <c r="O663" i="1" s="1"/>
  <c r="AG549" i="1"/>
  <c r="B549" i="1" s="1"/>
  <c r="C549" i="1" s="1"/>
  <c r="M665" i="1"/>
  <c r="N665" i="1" s="1"/>
  <c r="P665" i="1"/>
  <c r="S551" i="1"/>
  <c r="T550" i="1"/>
  <c r="AF550" i="1" s="1"/>
  <c r="U550" i="1"/>
  <c r="W550" i="1" s="1"/>
  <c r="A666" i="1"/>
  <c r="L666" i="1"/>
  <c r="E665" i="1"/>
  <c r="X665" i="1"/>
  <c r="Q553" i="1"/>
  <c r="R552" i="1"/>
  <c r="V552" i="1" s="1"/>
  <c r="K663" i="1" l="1"/>
  <c r="D666" i="1"/>
  <c r="Z665" i="1"/>
  <c r="AA665" i="1" s="1"/>
  <c r="AH665" i="1" s="1"/>
  <c r="Y665" i="1"/>
  <c r="J666" i="1"/>
  <c r="I666" i="1" s="1"/>
  <c r="AG550" i="1"/>
  <c r="B550" i="1" s="1"/>
  <c r="C550" i="1" s="1"/>
  <c r="AB681" i="1"/>
  <c r="AC665" i="1"/>
  <c r="AE665" i="1" s="1"/>
  <c r="H665" i="1"/>
  <c r="M666" i="1"/>
  <c r="N666" i="1" s="1"/>
  <c r="P666" i="1"/>
  <c r="U551" i="1"/>
  <c r="W551" i="1" s="1"/>
  <c r="T551" i="1"/>
  <c r="AF551" i="1" s="1"/>
  <c r="S552" i="1"/>
  <c r="G664" i="1"/>
  <c r="K664" i="1" s="1"/>
  <c r="F665" i="1"/>
  <c r="R553" i="1"/>
  <c r="V553" i="1" s="1"/>
  <c r="Q554" i="1"/>
  <c r="X666" i="1"/>
  <c r="A667" i="1"/>
  <c r="L667" i="1"/>
  <c r="E666" i="1"/>
  <c r="Z666" i="1" l="1"/>
  <c r="AA666" i="1" s="1"/>
  <c r="AH666" i="1" s="1"/>
  <c r="J667" i="1"/>
  <c r="I667" i="1" s="1"/>
  <c r="D667" i="1"/>
  <c r="Y666" i="1"/>
  <c r="O664" i="1"/>
  <c r="AG551" i="1"/>
  <c r="B551" i="1" s="1"/>
  <c r="C551" i="1" s="1"/>
  <c r="G665" i="1"/>
  <c r="K665" i="1" s="1"/>
  <c r="R554" i="1"/>
  <c r="V554" i="1" s="1"/>
  <c r="Q555" i="1"/>
  <c r="F666" i="1"/>
  <c r="AC666" i="1"/>
  <c r="AE666" i="1" s="1"/>
  <c r="H666" i="1"/>
  <c r="AB682" i="1"/>
  <c r="M667" i="1"/>
  <c r="N667" i="1" s="1"/>
  <c r="P667" i="1"/>
  <c r="T552" i="1"/>
  <c r="AF552" i="1" s="1"/>
  <c r="S553" i="1"/>
  <c r="U552" i="1"/>
  <c r="W552" i="1" s="1"/>
  <c r="X667" i="1"/>
  <c r="A668" i="1"/>
  <c r="L668" i="1"/>
  <c r="E667" i="1"/>
  <c r="O665" i="1" l="1"/>
  <c r="AC667" i="1"/>
  <c r="AE667" i="1" s="1"/>
  <c r="H667" i="1"/>
  <c r="R555" i="1"/>
  <c r="V555" i="1" s="1"/>
  <c r="Q556" i="1"/>
  <c r="M668" i="1"/>
  <c r="N668" i="1" s="1"/>
  <c r="P668" i="1"/>
  <c r="S554" i="1"/>
  <c r="T553" i="1"/>
  <c r="AF553" i="1" s="1"/>
  <c r="U553" i="1"/>
  <c r="W553" i="1" s="1"/>
  <c r="AB683" i="1"/>
  <c r="F667" i="1"/>
  <c r="L669" i="1"/>
  <c r="E668" i="1"/>
  <c r="X668" i="1"/>
  <c r="A669" i="1"/>
  <c r="AG552" i="1"/>
  <c r="B552" i="1" s="1"/>
  <c r="C552" i="1" s="1"/>
  <c r="D668" i="1"/>
  <c r="Z667" i="1"/>
  <c r="AA667" i="1" s="1"/>
  <c r="AH667" i="1" s="1"/>
  <c r="Y667" i="1"/>
  <c r="J668" i="1"/>
  <c r="I668" i="1" s="1"/>
  <c r="G666" i="1"/>
  <c r="O666" i="1" s="1"/>
  <c r="K666" i="1" l="1"/>
  <c r="AC668" i="1"/>
  <c r="AE668" i="1" s="1"/>
  <c r="H668" i="1"/>
  <c r="G667" i="1"/>
  <c r="O667" i="1" s="1"/>
  <c r="E669" i="1"/>
  <c r="X669" i="1"/>
  <c r="A670" i="1"/>
  <c r="L670" i="1"/>
  <c r="AG553" i="1"/>
  <c r="B553" i="1" s="1"/>
  <c r="C553" i="1" s="1"/>
  <c r="D669" i="1"/>
  <c r="Y668" i="1"/>
  <c r="J669" i="1"/>
  <c r="I669" i="1" s="1"/>
  <c r="Z668" i="1"/>
  <c r="AA668" i="1" s="1"/>
  <c r="AH668" i="1" s="1"/>
  <c r="R556" i="1"/>
  <c r="V556" i="1" s="1"/>
  <c r="Q557" i="1"/>
  <c r="S555" i="1"/>
  <c r="U554" i="1"/>
  <c r="W554" i="1" s="1"/>
  <c r="T554" i="1"/>
  <c r="AF554" i="1" s="1"/>
  <c r="F668" i="1"/>
  <c r="M669" i="1"/>
  <c r="N669" i="1" s="1"/>
  <c r="P669" i="1"/>
  <c r="AB684" i="1"/>
  <c r="AG554" i="1" l="1"/>
  <c r="B554" i="1" s="1"/>
  <c r="C554" i="1" s="1"/>
  <c r="Z669" i="1"/>
  <c r="AA669" i="1" s="1"/>
  <c r="AH669" i="1" s="1"/>
  <c r="J670" i="1"/>
  <c r="I670" i="1" s="1"/>
  <c r="D670" i="1"/>
  <c r="Y669" i="1"/>
  <c r="U555" i="1"/>
  <c r="W555" i="1" s="1"/>
  <c r="S556" i="1"/>
  <c r="T555" i="1"/>
  <c r="AF555" i="1" s="1"/>
  <c r="AB685" i="1"/>
  <c r="F669" i="1"/>
  <c r="M670" i="1"/>
  <c r="N670" i="1" s="1"/>
  <c r="P670" i="1"/>
  <c r="K667" i="1"/>
  <c r="G668" i="1"/>
  <c r="O668" i="1" s="1"/>
  <c r="AC669" i="1"/>
  <c r="AE669" i="1" s="1"/>
  <c r="H669" i="1"/>
  <c r="R557" i="1"/>
  <c r="V557" i="1" s="1"/>
  <c r="Q558" i="1"/>
  <c r="E670" i="1"/>
  <c r="X670" i="1"/>
  <c r="A671" i="1"/>
  <c r="L671" i="1"/>
  <c r="K668" i="1" l="1"/>
  <c r="Y670" i="1"/>
  <c r="Z670" i="1"/>
  <c r="AA670" i="1" s="1"/>
  <c r="AH670" i="1" s="1"/>
  <c r="J671" i="1"/>
  <c r="I671" i="1" s="1"/>
  <c r="D671" i="1"/>
  <c r="G669" i="1"/>
  <c r="O669" i="1" s="1"/>
  <c r="M671" i="1"/>
  <c r="N671" i="1" s="1"/>
  <c r="P671" i="1"/>
  <c r="Q559" i="1"/>
  <c r="R558" i="1"/>
  <c r="V558" i="1" s="1"/>
  <c r="T556" i="1"/>
  <c r="AF556" i="1" s="1"/>
  <c r="U556" i="1"/>
  <c r="W556" i="1" s="1"/>
  <c r="S557" i="1"/>
  <c r="F670" i="1"/>
  <c r="E671" i="1"/>
  <c r="X671" i="1"/>
  <c r="A672" i="1"/>
  <c r="L672" i="1"/>
  <c r="AB686" i="1"/>
  <c r="AG555" i="1"/>
  <c r="B555" i="1" s="1"/>
  <c r="C555" i="1" s="1"/>
  <c r="AC670" i="1"/>
  <c r="AE670" i="1" s="1"/>
  <c r="H670" i="1"/>
  <c r="K669" i="1" l="1"/>
  <c r="AC671" i="1"/>
  <c r="AE671" i="1" s="1"/>
  <c r="H671" i="1"/>
  <c r="M672" i="1"/>
  <c r="N672" i="1" s="1"/>
  <c r="AB687" i="1"/>
  <c r="E672" i="1"/>
  <c r="X672" i="1"/>
  <c r="A673" i="1"/>
  <c r="L673" i="1"/>
  <c r="T557" i="1"/>
  <c r="AF557" i="1" s="1"/>
  <c r="S558" i="1"/>
  <c r="U557" i="1"/>
  <c r="W557" i="1" s="1"/>
  <c r="F671" i="1"/>
  <c r="G670" i="1"/>
  <c r="O670" i="1" s="1"/>
  <c r="Z671" i="1"/>
  <c r="D672" i="1"/>
  <c r="Y671" i="1"/>
  <c r="J672" i="1"/>
  <c r="I672" i="1" s="1"/>
  <c r="AG556" i="1"/>
  <c r="B556" i="1" s="1"/>
  <c r="C556" i="1" s="1"/>
  <c r="R559" i="1"/>
  <c r="V559" i="1" s="1"/>
  <c r="Q560" i="1"/>
  <c r="K670" i="1" l="1"/>
  <c r="AC672" i="1"/>
  <c r="AE672" i="1" s="1"/>
  <c r="H672" i="1"/>
  <c r="M673" i="1"/>
  <c r="N673" i="1" s="1"/>
  <c r="AC673" i="1" s="1"/>
  <c r="AE673" i="1" s="1"/>
  <c r="F672" i="1"/>
  <c r="AG557" i="1"/>
  <c r="E673" i="1"/>
  <c r="X673" i="1"/>
  <c r="A674" i="1"/>
  <c r="L674" i="1"/>
  <c r="AB688" i="1"/>
  <c r="G671" i="1"/>
  <c r="O671" i="1" s="1"/>
  <c r="P672" i="1" s="1"/>
  <c r="P673" i="1" s="1"/>
  <c r="R560" i="1"/>
  <c r="V560" i="1" s="1"/>
  <c r="Q561" i="1"/>
  <c r="U558" i="1"/>
  <c r="W558" i="1" s="1"/>
  <c r="S559" i="1"/>
  <c r="T558" i="1"/>
  <c r="AF558" i="1" s="1"/>
  <c r="Z672" i="1"/>
  <c r="AA672" i="1" s="1"/>
  <c r="AH672" i="1" s="1"/>
  <c r="J673" i="1"/>
  <c r="I673" i="1" s="1"/>
  <c r="D673" i="1"/>
  <c r="Y672" i="1"/>
  <c r="F673" i="1" l="1"/>
  <c r="AG558" i="1"/>
  <c r="B558" i="1" s="1"/>
  <c r="C558" i="1" s="1"/>
  <c r="D674" i="1"/>
  <c r="Y673" i="1"/>
  <c r="Z673" i="1"/>
  <c r="AA673" i="1" s="1"/>
  <c r="AH673" i="1" s="1"/>
  <c r="J674" i="1"/>
  <c r="I674" i="1" s="1"/>
  <c r="H673" i="1"/>
  <c r="G672" i="1"/>
  <c r="K672" i="1" s="1"/>
  <c r="Q562" i="1"/>
  <c r="R561" i="1"/>
  <c r="V561" i="1" s="1"/>
  <c r="K671" i="1"/>
  <c r="AB689" i="1"/>
  <c r="U559" i="1"/>
  <c r="W559" i="1" s="1"/>
  <c r="T559" i="1"/>
  <c r="AF559" i="1" s="1"/>
  <c r="S560" i="1"/>
  <c r="X674" i="1"/>
  <c r="A675" i="1"/>
  <c r="L675" i="1"/>
  <c r="E674" i="1"/>
  <c r="M674" i="1"/>
  <c r="N674" i="1" s="1"/>
  <c r="P674" i="1"/>
  <c r="B557" i="1"/>
  <c r="C557" i="1" s="1"/>
  <c r="O672" i="1" l="1"/>
  <c r="U560" i="1"/>
  <c r="W560" i="1" s="1"/>
  <c r="T560" i="1"/>
  <c r="AF560" i="1" s="1"/>
  <c r="S561" i="1"/>
  <c r="G673" i="1"/>
  <c r="O673" i="1" s="1"/>
  <c r="M675" i="1"/>
  <c r="N675" i="1" s="1"/>
  <c r="P675" i="1"/>
  <c r="F674" i="1"/>
  <c r="AC674" i="1"/>
  <c r="AE674" i="1" s="1"/>
  <c r="H674" i="1"/>
  <c r="A676" i="1"/>
  <c r="L676" i="1"/>
  <c r="E675" i="1"/>
  <c r="X675" i="1"/>
  <c r="AG559" i="1"/>
  <c r="D675" i="1"/>
  <c r="Y674" i="1"/>
  <c r="Z674" i="1"/>
  <c r="AA674" i="1" s="1"/>
  <c r="AH674" i="1" s="1"/>
  <c r="J675" i="1"/>
  <c r="I675" i="1" s="1"/>
  <c r="AB690" i="1"/>
  <c r="Q563" i="1"/>
  <c r="R562" i="1"/>
  <c r="V562" i="1" s="1"/>
  <c r="F675" i="1" l="1"/>
  <c r="K673" i="1"/>
  <c r="Q564" i="1"/>
  <c r="R563" i="1"/>
  <c r="V563" i="1" s="1"/>
  <c r="D676" i="1"/>
  <c r="Y675" i="1"/>
  <c r="Z675" i="1"/>
  <c r="AA675" i="1" s="1"/>
  <c r="AH675" i="1" s="1"/>
  <c r="J676" i="1"/>
  <c r="I676" i="1" s="1"/>
  <c r="G674" i="1"/>
  <c r="O674" i="1" s="1"/>
  <c r="AG560" i="1"/>
  <c r="B560" i="1" s="1"/>
  <c r="C560" i="1" s="1"/>
  <c r="AB691" i="1"/>
  <c r="B559" i="1"/>
  <c r="C559" i="1" s="1"/>
  <c r="M676" i="1"/>
  <c r="N676" i="1" s="1"/>
  <c r="P676" i="1"/>
  <c r="X676" i="1"/>
  <c r="A677" i="1"/>
  <c r="L677" i="1"/>
  <c r="E676" i="1"/>
  <c r="AC675" i="1"/>
  <c r="AE675" i="1" s="1"/>
  <c r="H675" i="1"/>
  <c r="U561" i="1"/>
  <c r="W561" i="1" s="1"/>
  <c r="S562" i="1"/>
  <c r="T561" i="1"/>
  <c r="AF561" i="1" s="1"/>
  <c r="K674" i="1" l="1"/>
  <c r="AC676" i="1"/>
  <c r="AE676" i="1" s="1"/>
  <c r="H676" i="1"/>
  <c r="Z676" i="1"/>
  <c r="AA676" i="1" s="1"/>
  <c r="AH676" i="1" s="1"/>
  <c r="D677" i="1"/>
  <c r="Y676" i="1"/>
  <c r="J677" i="1"/>
  <c r="I677" i="1" s="1"/>
  <c r="F676" i="1"/>
  <c r="E677" i="1"/>
  <c r="X677" i="1"/>
  <c r="A678" i="1"/>
  <c r="L678" i="1"/>
  <c r="AB692" i="1"/>
  <c r="G675" i="1"/>
  <c r="K675" i="1" s="1"/>
  <c r="T562" i="1"/>
  <c r="AF562" i="1" s="1"/>
  <c r="U562" i="1"/>
  <c r="W562" i="1" s="1"/>
  <c r="S563" i="1"/>
  <c r="AG561" i="1"/>
  <c r="M677" i="1"/>
  <c r="N677" i="1" s="1"/>
  <c r="P677" i="1"/>
  <c r="Q565" i="1"/>
  <c r="R564" i="1"/>
  <c r="V564" i="1" s="1"/>
  <c r="O675" i="1" l="1"/>
  <c r="Q566" i="1"/>
  <c r="R565" i="1"/>
  <c r="V565" i="1" s="1"/>
  <c r="T563" i="1"/>
  <c r="AF563" i="1" s="1"/>
  <c r="U563" i="1"/>
  <c r="W563" i="1" s="1"/>
  <c r="S564" i="1"/>
  <c r="M678" i="1"/>
  <c r="N678" i="1" s="1"/>
  <c r="P678" i="1"/>
  <c r="G676" i="1"/>
  <c r="O676" i="1" s="1"/>
  <c r="AC677" i="1"/>
  <c r="AE677" i="1" s="1"/>
  <c r="H677" i="1"/>
  <c r="AG562" i="1"/>
  <c r="B562" i="1" s="1"/>
  <c r="C562" i="1" s="1"/>
  <c r="X678" i="1"/>
  <c r="A679" i="1"/>
  <c r="L679" i="1"/>
  <c r="E678" i="1"/>
  <c r="F677" i="1"/>
  <c r="B561" i="1"/>
  <c r="C561" i="1" s="1"/>
  <c r="AB693" i="1"/>
  <c r="Y677" i="1"/>
  <c r="Z677" i="1"/>
  <c r="AA677" i="1" s="1"/>
  <c r="AH677" i="1" s="1"/>
  <c r="D678" i="1"/>
  <c r="J678" i="1"/>
  <c r="I678" i="1" s="1"/>
  <c r="K676" i="1" l="1"/>
  <c r="M679" i="1"/>
  <c r="N679" i="1" s="1"/>
  <c r="P679" i="1"/>
  <c r="F678" i="1"/>
  <c r="X679" i="1"/>
  <c r="A680" i="1"/>
  <c r="L680" i="1"/>
  <c r="E679" i="1"/>
  <c r="G677" i="1"/>
  <c r="K677" i="1" s="1"/>
  <c r="S565" i="1"/>
  <c r="T564" i="1"/>
  <c r="AF564" i="1" s="1"/>
  <c r="U564" i="1"/>
  <c r="W564" i="1" s="1"/>
  <c r="AB694" i="1"/>
  <c r="Y678" i="1"/>
  <c r="Z678" i="1"/>
  <c r="AA678" i="1" s="1"/>
  <c r="AH678" i="1" s="1"/>
  <c r="D679" i="1"/>
  <c r="J679" i="1"/>
  <c r="I679" i="1" s="1"/>
  <c r="AG563" i="1"/>
  <c r="B563" i="1" s="1"/>
  <c r="C563" i="1" s="1"/>
  <c r="AC678" i="1"/>
  <c r="AE678" i="1" s="1"/>
  <c r="H678" i="1"/>
  <c r="R566" i="1"/>
  <c r="V566" i="1" s="1"/>
  <c r="Q567" i="1"/>
  <c r="F679" i="1" l="1"/>
  <c r="D680" i="1"/>
  <c r="Y679" i="1"/>
  <c r="Z679" i="1"/>
  <c r="AA679" i="1" s="1"/>
  <c r="AH679" i="1" s="1"/>
  <c r="J680" i="1"/>
  <c r="I680" i="1" s="1"/>
  <c r="AC679" i="1"/>
  <c r="AE679" i="1" s="1"/>
  <c r="H679" i="1"/>
  <c r="G678" i="1"/>
  <c r="K678" i="1" s="1"/>
  <c r="O677" i="1"/>
  <c r="M680" i="1"/>
  <c r="N680" i="1" s="1"/>
  <c r="P680" i="1"/>
  <c r="AB695" i="1"/>
  <c r="U565" i="1"/>
  <c r="W565" i="1" s="1"/>
  <c r="T565" i="1"/>
  <c r="AF565" i="1" s="1"/>
  <c r="S566" i="1"/>
  <c r="Q568" i="1"/>
  <c r="R567" i="1"/>
  <c r="V567" i="1" s="1"/>
  <c r="AG564" i="1"/>
  <c r="E680" i="1"/>
  <c r="X680" i="1"/>
  <c r="A681" i="1"/>
  <c r="L681" i="1"/>
  <c r="O678" i="1" l="1"/>
  <c r="A682" i="1"/>
  <c r="L682" i="1"/>
  <c r="E681" i="1"/>
  <c r="X681" i="1"/>
  <c r="D681" i="1"/>
  <c r="Y680" i="1"/>
  <c r="Z680" i="1"/>
  <c r="AA680" i="1" s="1"/>
  <c r="AH680" i="1" s="1"/>
  <c r="J681" i="1"/>
  <c r="I681" i="1" s="1"/>
  <c r="AG565" i="1"/>
  <c r="B565" i="1" s="1"/>
  <c r="C565" i="1" s="1"/>
  <c r="AC680" i="1"/>
  <c r="AE680" i="1" s="1"/>
  <c r="H680" i="1"/>
  <c r="F680" i="1"/>
  <c r="R568" i="1"/>
  <c r="V568" i="1" s="1"/>
  <c r="Q569" i="1"/>
  <c r="M681" i="1"/>
  <c r="N681" i="1" s="1"/>
  <c r="P681" i="1"/>
  <c r="B564" i="1"/>
  <c r="C564" i="1" s="1"/>
  <c r="S567" i="1"/>
  <c r="U566" i="1"/>
  <c r="W566" i="1" s="1"/>
  <c r="T566" i="1"/>
  <c r="AF566" i="1" s="1"/>
  <c r="AB696" i="1"/>
  <c r="G679" i="1"/>
  <c r="O679" i="1" s="1"/>
  <c r="S568" i="1" l="1"/>
  <c r="U567" i="1"/>
  <c r="W567" i="1" s="1"/>
  <c r="T567" i="1"/>
  <c r="AF567" i="1" s="1"/>
  <c r="Q570" i="1"/>
  <c r="R569" i="1"/>
  <c r="V569" i="1" s="1"/>
  <c r="F681" i="1"/>
  <c r="L683" i="1"/>
  <c r="E682" i="1"/>
  <c r="X682" i="1"/>
  <c r="A683" i="1"/>
  <c r="AG566" i="1"/>
  <c r="K679" i="1"/>
  <c r="AB697" i="1"/>
  <c r="Z681" i="1"/>
  <c r="AA681" i="1" s="1"/>
  <c r="AH681" i="1" s="1"/>
  <c r="D682" i="1"/>
  <c r="Y681" i="1"/>
  <c r="J682" i="1"/>
  <c r="I682" i="1" s="1"/>
  <c r="AC681" i="1"/>
  <c r="AE681" i="1" s="1"/>
  <c r="H681" i="1"/>
  <c r="G680" i="1"/>
  <c r="O680" i="1" s="1"/>
  <c r="M682" i="1"/>
  <c r="N682" i="1" s="1"/>
  <c r="P682" i="1"/>
  <c r="F682" i="1" l="1"/>
  <c r="K680" i="1"/>
  <c r="AC682" i="1"/>
  <c r="AE682" i="1" s="1"/>
  <c r="H682" i="1"/>
  <c r="G681" i="1"/>
  <c r="K681" i="1" s="1"/>
  <c r="AB698" i="1"/>
  <c r="M683" i="1"/>
  <c r="N683" i="1" s="1"/>
  <c r="P683" i="1"/>
  <c r="A684" i="1"/>
  <c r="L684" i="1"/>
  <c r="E683" i="1"/>
  <c r="X683" i="1"/>
  <c r="AG567" i="1"/>
  <c r="B567" i="1" s="1"/>
  <c r="C567" i="1" s="1"/>
  <c r="Y682" i="1"/>
  <c r="Z682" i="1"/>
  <c r="AA682" i="1" s="1"/>
  <c r="AH682" i="1" s="1"/>
  <c r="D683" i="1"/>
  <c r="J683" i="1"/>
  <c r="I683" i="1" s="1"/>
  <c r="U568" i="1"/>
  <c r="W568" i="1" s="1"/>
  <c r="T568" i="1"/>
  <c r="AF568" i="1" s="1"/>
  <c r="S569" i="1"/>
  <c r="B566" i="1"/>
  <c r="C566" i="1" s="1"/>
  <c r="R570" i="1"/>
  <c r="V570" i="1" s="1"/>
  <c r="Q571" i="1"/>
  <c r="F683" i="1" l="1"/>
  <c r="O681" i="1"/>
  <c r="Q572" i="1"/>
  <c r="R571" i="1"/>
  <c r="V571" i="1" s="1"/>
  <c r="D684" i="1"/>
  <c r="Y683" i="1"/>
  <c r="Z683" i="1"/>
  <c r="AA683" i="1" s="1"/>
  <c r="AH683" i="1" s="1"/>
  <c r="J684" i="1"/>
  <c r="I684" i="1" s="1"/>
  <c r="AG568" i="1"/>
  <c r="AB699" i="1"/>
  <c r="AC683" i="1"/>
  <c r="AE683" i="1" s="1"/>
  <c r="H683" i="1"/>
  <c r="G682" i="1"/>
  <c r="O682" i="1" s="1"/>
  <c r="M684" i="1"/>
  <c r="N684" i="1" s="1"/>
  <c r="P684" i="1"/>
  <c r="T569" i="1"/>
  <c r="AF569" i="1" s="1"/>
  <c r="U569" i="1"/>
  <c r="W569" i="1" s="1"/>
  <c r="S570" i="1"/>
  <c r="A685" i="1"/>
  <c r="L685" i="1"/>
  <c r="E684" i="1"/>
  <c r="X684" i="1"/>
  <c r="K682" i="1" l="1"/>
  <c r="X685" i="1"/>
  <c r="A686" i="1"/>
  <c r="L686" i="1"/>
  <c r="E685" i="1"/>
  <c r="D685" i="1"/>
  <c r="Y684" i="1"/>
  <c r="Z684" i="1"/>
  <c r="AA684" i="1" s="1"/>
  <c r="AH684" i="1" s="1"/>
  <c r="J685" i="1"/>
  <c r="I685" i="1" s="1"/>
  <c r="AC684" i="1"/>
  <c r="AE684" i="1" s="1"/>
  <c r="H684" i="1"/>
  <c r="AB700" i="1"/>
  <c r="Q573" i="1"/>
  <c r="R572" i="1"/>
  <c r="V572" i="1" s="1"/>
  <c r="U570" i="1"/>
  <c r="W570" i="1" s="1"/>
  <c r="T570" i="1"/>
  <c r="AF570" i="1" s="1"/>
  <c r="S571" i="1"/>
  <c r="M685" i="1"/>
  <c r="N685" i="1" s="1"/>
  <c r="P685" i="1"/>
  <c r="AG569" i="1"/>
  <c r="B569" i="1" s="1"/>
  <c r="C569" i="1" s="1"/>
  <c r="G683" i="1"/>
  <c r="K683" i="1" s="1"/>
  <c r="B568" i="1"/>
  <c r="C568" i="1" s="1"/>
  <c r="F684" i="1"/>
  <c r="F685" i="1" l="1"/>
  <c r="AC685" i="1"/>
  <c r="AE685" i="1" s="1"/>
  <c r="H685" i="1"/>
  <c r="G684" i="1"/>
  <c r="K684" i="1" s="1"/>
  <c r="M686" i="1"/>
  <c r="N686" i="1" s="1"/>
  <c r="P686" i="1"/>
  <c r="S572" i="1"/>
  <c r="T571" i="1"/>
  <c r="AF571" i="1" s="1"/>
  <c r="U571" i="1"/>
  <c r="W571" i="1" s="1"/>
  <c r="Q574" i="1"/>
  <c r="R573" i="1"/>
  <c r="V573" i="1" s="1"/>
  <c r="A687" i="1"/>
  <c r="L687" i="1"/>
  <c r="E686" i="1"/>
  <c r="X686" i="1"/>
  <c r="O683" i="1"/>
  <c r="AB701" i="1"/>
  <c r="D686" i="1"/>
  <c r="Z685" i="1"/>
  <c r="AA685" i="1" s="1"/>
  <c r="AH685" i="1" s="1"/>
  <c r="Y685" i="1"/>
  <c r="J686" i="1"/>
  <c r="I686" i="1" s="1"/>
  <c r="AG570" i="1"/>
  <c r="B570" i="1" s="1"/>
  <c r="C570" i="1" s="1"/>
  <c r="F686" i="1" l="1"/>
  <c r="O684" i="1"/>
  <c r="D687" i="1"/>
  <c r="Y686" i="1"/>
  <c r="Z686" i="1"/>
  <c r="AA686" i="1" s="1"/>
  <c r="AH686" i="1" s="1"/>
  <c r="J687" i="1"/>
  <c r="I687" i="1" s="1"/>
  <c r="T572" i="1"/>
  <c r="AF572" i="1" s="1"/>
  <c r="S573" i="1"/>
  <c r="U572" i="1"/>
  <c r="W572" i="1" s="1"/>
  <c r="G685" i="1"/>
  <c r="K685" i="1" s="1"/>
  <c r="R574" i="1"/>
  <c r="V574" i="1" s="1"/>
  <c r="Q575" i="1"/>
  <c r="M687" i="1"/>
  <c r="N687" i="1" s="1"/>
  <c r="P687" i="1"/>
  <c r="AG571" i="1"/>
  <c r="B571" i="1" s="1"/>
  <c r="C571" i="1" s="1"/>
  <c r="AB702" i="1"/>
  <c r="L688" i="1"/>
  <c r="E687" i="1"/>
  <c r="A688" i="1"/>
  <c r="X687" i="1"/>
  <c r="AC686" i="1"/>
  <c r="AE686" i="1" s="1"/>
  <c r="H686" i="1"/>
  <c r="O685" i="1" l="1"/>
  <c r="D688" i="1"/>
  <c r="Y687" i="1"/>
  <c r="Z687" i="1"/>
  <c r="AA687" i="1" s="1"/>
  <c r="AH687" i="1" s="1"/>
  <c r="J688" i="1"/>
  <c r="I688" i="1" s="1"/>
  <c r="AB703" i="1"/>
  <c r="AC687" i="1"/>
  <c r="AE687" i="1" s="1"/>
  <c r="H687" i="1"/>
  <c r="AG572" i="1"/>
  <c r="F687" i="1"/>
  <c r="R575" i="1"/>
  <c r="V575" i="1" s="1"/>
  <c r="Q576" i="1"/>
  <c r="T573" i="1"/>
  <c r="AF573" i="1" s="1"/>
  <c r="U573" i="1"/>
  <c r="W573" i="1" s="1"/>
  <c r="S574" i="1"/>
  <c r="G686" i="1"/>
  <c r="K686" i="1" s="1"/>
  <c r="A689" i="1"/>
  <c r="L689" i="1"/>
  <c r="E688" i="1"/>
  <c r="X688" i="1"/>
  <c r="M688" i="1"/>
  <c r="N688" i="1" s="1"/>
  <c r="P688" i="1"/>
  <c r="M689" i="1" l="1"/>
  <c r="N689" i="1" s="1"/>
  <c r="P689" i="1"/>
  <c r="Q577" i="1"/>
  <c r="R576" i="1"/>
  <c r="V576" i="1" s="1"/>
  <c r="AB704" i="1"/>
  <c r="AC688" i="1"/>
  <c r="AE688" i="1" s="1"/>
  <c r="H688" i="1"/>
  <c r="L690" i="1"/>
  <c r="E689" i="1"/>
  <c r="A690" i="1"/>
  <c r="X689" i="1"/>
  <c r="T574" i="1"/>
  <c r="AF574" i="1" s="1"/>
  <c r="U574" i="1"/>
  <c r="W574" i="1" s="1"/>
  <c r="S575" i="1"/>
  <c r="F688" i="1"/>
  <c r="D689" i="1"/>
  <c r="Z688" i="1"/>
  <c r="AA688" i="1" s="1"/>
  <c r="AH688" i="1" s="1"/>
  <c r="Y688" i="1"/>
  <c r="J689" i="1"/>
  <c r="I689" i="1" s="1"/>
  <c r="O686" i="1"/>
  <c r="AG573" i="1"/>
  <c r="G687" i="1"/>
  <c r="K687" i="1" s="1"/>
  <c r="B572" i="1"/>
  <c r="C572" i="1" s="1"/>
  <c r="O687" i="1" l="1"/>
  <c r="AG574" i="1"/>
  <c r="B574" i="1" s="1"/>
  <c r="C574" i="1" s="1"/>
  <c r="Q578" i="1"/>
  <c r="R577" i="1"/>
  <c r="V577" i="1" s="1"/>
  <c r="B573" i="1"/>
  <c r="C573" i="1" s="1"/>
  <c r="M690" i="1"/>
  <c r="N690" i="1" s="1"/>
  <c r="P690" i="1"/>
  <c r="AB705" i="1"/>
  <c r="G688" i="1"/>
  <c r="O688" i="1" s="1"/>
  <c r="AC689" i="1"/>
  <c r="AE689" i="1" s="1"/>
  <c r="H689" i="1"/>
  <c r="D690" i="1"/>
  <c r="Y689" i="1"/>
  <c r="Z689" i="1"/>
  <c r="AA689" i="1" s="1"/>
  <c r="AH689" i="1" s="1"/>
  <c r="J690" i="1"/>
  <c r="I690" i="1" s="1"/>
  <c r="F689" i="1"/>
  <c r="T575" i="1"/>
  <c r="AF575" i="1" s="1"/>
  <c r="U575" i="1"/>
  <c r="W575" i="1" s="1"/>
  <c r="S576" i="1"/>
  <c r="L691" i="1"/>
  <c r="E690" i="1"/>
  <c r="A691" i="1"/>
  <c r="X690" i="1"/>
  <c r="Y690" i="1" l="1"/>
  <c r="D691" i="1"/>
  <c r="Z690" i="1"/>
  <c r="AA690" i="1" s="1"/>
  <c r="AH690" i="1" s="1"/>
  <c r="J691" i="1"/>
  <c r="I691" i="1" s="1"/>
  <c r="S577" i="1"/>
  <c r="U576" i="1"/>
  <c r="W576" i="1" s="1"/>
  <c r="T576" i="1"/>
  <c r="AF576" i="1" s="1"/>
  <c r="K688" i="1"/>
  <c r="Q579" i="1"/>
  <c r="R578" i="1"/>
  <c r="V578" i="1" s="1"/>
  <c r="AC690" i="1"/>
  <c r="AE690" i="1" s="1"/>
  <c r="H690" i="1"/>
  <c r="AG575" i="1"/>
  <c r="AB706" i="1"/>
  <c r="X691" i="1"/>
  <c r="L692" i="1"/>
  <c r="E691" i="1"/>
  <c r="A692" i="1"/>
  <c r="G689" i="1"/>
  <c r="O689" i="1" s="1"/>
  <c r="M691" i="1"/>
  <c r="N691" i="1" s="1"/>
  <c r="P691" i="1"/>
  <c r="F690" i="1"/>
  <c r="K689" i="1" l="1"/>
  <c r="AG576" i="1"/>
  <c r="F691" i="1"/>
  <c r="M692" i="1"/>
  <c r="N692" i="1" s="1"/>
  <c r="P692" i="1"/>
  <c r="AB707" i="1"/>
  <c r="Q580" i="1"/>
  <c r="R579" i="1"/>
  <c r="V579" i="1" s="1"/>
  <c r="S578" i="1"/>
  <c r="T577" i="1"/>
  <c r="AF577" i="1" s="1"/>
  <c r="U577" i="1"/>
  <c r="W577" i="1" s="1"/>
  <c r="D692" i="1"/>
  <c r="Y691" i="1"/>
  <c r="Z691" i="1"/>
  <c r="AA691" i="1" s="1"/>
  <c r="AH691" i="1" s="1"/>
  <c r="J692" i="1"/>
  <c r="I692" i="1" s="1"/>
  <c r="G690" i="1"/>
  <c r="K690" i="1" s="1"/>
  <c r="AC691" i="1"/>
  <c r="AE691" i="1" s="1"/>
  <c r="H691" i="1"/>
  <c r="A693" i="1"/>
  <c r="X692" i="1"/>
  <c r="L693" i="1"/>
  <c r="E692" i="1"/>
  <c r="B575" i="1"/>
  <c r="C575" i="1" s="1"/>
  <c r="O690" i="1" l="1"/>
  <c r="A694" i="1"/>
  <c r="X693" i="1"/>
  <c r="L694" i="1"/>
  <c r="E693" i="1"/>
  <c r="AG577" i="1"/>
  <c r="B577" i="1" s="1"/>
  <c r="C577" i="1" s="1"/>
  <c r="Q581" i="1"/>
  <c r="R580" i="1"/>
  <c r="G691" i="1"/>
  <c r="O691" i="1" s="1"/>
  <c r="AC692" i="1"/>
  <c r="AE692" i="1" s="1"/>
  <c r="H692" i="1"/>
  <c r="B576" i="1"/>
  <c r="C576" i="1" s="1"/>
  <c r="M693" i="1"/>
  <c r="N693" i="1" s="1"/>
  <c r="P693" i="1"/>
  <c r="F692" i="1"/>
  <c r="T578" i="1"/>
  <c r="AF578" i="1" s="1"/>
  <c r="S579" i="1"/>
  <c r="U578" i="1"/>
  <c r="W578" i="1" s="1"/>
  <c r="D693" i="1"/>
  <c r="Z692" i="1"/>
  <c r="AA692" i="1" s="1"/>
  <c r="AH692" i="1" s="1"/>
  <c r="Y692" i="1"/>
  <c r="J693" i="1"/>
  <c r="I693" i="1" s="1"/>
  <c r="AB708" i="1"/>
  <c r="F693" i="1" l="1"/>
  <c r="K691" i="1"/>
  <c r="U579" i="1"/>
  <c r="W579" i="1" s="1"/>
  <c r="T579" i="1"/>
  <c r="AF579" i="1" s="1"/>
  <c r="AB709" i="1"/>
  <c r="Q582" i="1"/>
  <c r="R581" i="1"/>
  <c r="V581" i="1" s="1"/>
  <c r="M694" i="1"/>
  <c r="N694" i="1" s="1"/>
  <c r="P694" i="1"/>
  <c r="AG578" i="1"/>
  <c r="B578" i="1" s="1"/>
  <c r="C578" i="1" s="1"/>
  <c r="G692" i="1"/>
  <c r="K692" i="1" s="1"/>
  <c r="Z693" i="1"/>
  <c r="AA693" i="1" s="1"/>
  <c r="AH693" i="1" s="1"/>
  <c r="D694" i="1"/>
  <c r="Y693" i="1"/>
  <c r="J694" i="1"/>
  <c r="I694" i="1" s="1"/>
  <c r="AC693" i="1"/>
  <c r="AE693" i="1" s="1"/>
  <c r="H693" i="1"/>
  <c r="A695" i="1"/>
  <c r="L695" i="1"/>
  <c r="E694" i="1"/>
  <c r="X694" i="1"/>
  <c r="V580" i="1"/>
  <c r="S580" i="1"/>
  <c r="T580" i="1" l="1"/>
  <c r="S581" i="1"/>
  <c r="U580" i="1"/>
  <c r="W580" i="1" s="1"/>
  <c r="D695" i="1"/>
  <c r="Y694" i="1"/>
  <c r="Z694" i="1"/>
  <c r="AA694" i="1" s="1"/>
  <c r="AH694" i="1" s="1"/>
  <c r="J695" i="1"/>
  <c r="I695" i="1" s="1"/>
  <c r="G693" i="1"/>
  <c r="K693" i="1" s="1"/>
  <c r="F694" i="1"/>
  <c r="O692" i="1"/>
  <c r="Q583" i="1"/>
  <c r="R582" i="1"/>
  <c r="V582" i="1" s="1"/>
  <c r="AB710" i="1"/>
  <c r="X695" i="1"/>
  <c r="A696" i="1"/>
  <c r="L696" i="1"/>
  <c r="E695" i="1"/>
  <c r="M695" i="1"/>
  <c r="N695" i="1" s="1"/>
  <c r="P695" i="1"/>
  <c r="AC694" i="1"/>
  <c r="AE694" i="1" s="1"/>
  <c r="H694" i="1"/>
  <c r="AG579" i="1"/>
  <c r="B579" i="1" s="1"/>
  <c r="C579" i="1" s="1"/>
  <c r="O693" i="1" l="1"/>
  <c r="G694" i="1"/>
  <c r="O694" i="1" s="1"/>
  <c r="E696" i="1"/>
  <c r="X696" i="1"/>
  <c r="A697" i="1"/>
  <c r="L697" i="1"/>
  <c r="AG580" i="1"/>
  <c r="B580" i="1" s="1"/>
  <c r="C580" i="1" s="1"/>
  <c r="AC695" i="1"/>
  <c r="AE695" i="1" s="1"/>
  <c r="H695" i="1"/>
  <c r="D696" i="1"/>
  <c r="Z695" i="1"/>
  <c r="AA695" i="1" s="1"/>
  <c r="AH695" i="1" s="1"/>
  <c r="Y695" i="1"/>
  <c r="J696" i="1"/>
  <c r="I696" i="1" s="1"/>
  <c r="Q584" i="1"/>
  <c r="R583" i="1"/>
  <c r="V583" i="1" s="1"/>
  <c r="T581" i="1"/>
  <c r="AF581" i="1" s="1"/>
  <c r="U581" i="1"/>
  <c r="W581" i="1" s="1"/>
  <c r="S582" i="1"/>
  <c r="AB711" i="1"/>
  <c r="AA580" i="1"/>
  <c r="AF580" i="1"/>
  <c r="M696" i="1"/>
  <c r="N696" i="1" s="1"/>
  <c r="P696" i="1"/>
  <c r="F695" i="1"/>
  <c r="AH580" i="1" l="1"/>
  <c r="K694" i="1"/>
  <c r="M697" i="1"/>
  <c r="N697" i="1" s="1"/>
  <c r="P697" i="1"/>
  <c r="AC696" i="1"/>
  <c r="AE696" i="1" s="1"/>
  <c r="H696" i="1"/>
  <c r="S583" i="1"/>
  <c r="T582" i="1"/>
  <c r="AF582" i="1" s="1"/>
  <c r="U582" i="1"/>
  <c r="W582" i="1" s="1"/>
  <c r="Q585" i="1"/>
  <c r="R584" i="1"/>
  <c r="V584" i="1" s="1"/>
  <c r="F696" i="1"/>
  <c r="E697" i="1"/>
  <c r="X697" i="1"/>
  <c r="A698" i="1"/>
  <c r="L698" i="1"/>
  <c r="AG581" i="1"/>
  <c r="Z696" i="1"/>
  <c r="AA696" i="1" s="1"/>
  <c r="AH696" i="1" s="1"/>
  <c r="D697" i="1"/>
  <c r="Y696" i="1"/>
  <c r="J697" i="1"/>
  <c r="I697" i="1" s="1"/>
  <c r="AB712" i="1"/>
  <c r="G695" i="1"/>
  <c r="K695" i="1" s="1"/>
  <c r="O695" i="1" l="1"/>
  <c r="D698" i="1"/>
  <c r="Z697" i="1"/>
  <c r="AA697" i="1" s="1"/>
  <c r="AH697" i="1" s="1"/>
  <c r="Y697" i="1"/>
  <c r="J698" i="1"/>
  <c r="I698" i="1" s="1"/>
  <c r="AC697" i="1"/>
  <c r="AE697" i="1" s="1"/>
  <c r="H697" i="1"/>
  <c r="AG582" i="1"/>
  <c r="B582" i="1" s="1"/>
  <c r="C582" i="1" s="1"/>
  <c r="AB713" i="1"/>
  <c r="R585" i="1"/>
  <c r="V585" i="1" s="1"/>
  <c r="Q586" i="1"/>
  <c r="M698" i="1"/>
  <c r="N698" i="1" s="1"/>
  <c r="P698" i="1"/>
  <c r="G696" i="1"/>
  <c r="K696" i="1" s="1"/>
  <c r="F697" i="1"/>
  <c r="B581" i="1"/>
  <c r="C581" i="1" s="1"/>
  <c r="X698" i="1"/>
  <c r="A699" i="1"/>
  <c r="L699" i="1"/>
  <c r="E698" i="1"/>
  <c r="T583" i="1"/>
  <c r="AF583" i="1" s="1"/>
  <c r="S584" i="1"/>
  <c r="U583" i="1"/>
  <c r="W583" i="1" s="1"/>
  <c r="AC698" i="1" l="1"/>
  <c r="AE698" i="1" s="1"/>
  <c r="H698" i="1"/>
  <c r="G697" i="1"/>
  <c r="O697" i="1" s="1"/>
  <c r="T584" i="1"/>
  <c r="AF584" i="1" s="1"/>
  <c r="S585" i="1"/>
  <c r="U584" i="1"/>
  <c r="W584" i="1" s="1"/>
  <c r="M699" i="1"/>
  <c r="N699" i="1" s="1"/>
  <c r="P699" i="1"/>
  <c r="Q587" i="1"/>
  <c r="R586" i="1"/>
  <c r="V586" i="1" s="1"/>
  <c r="A700" i="1"/>
  <c r="L700" i="1"/>
  <c r="E699" i="1"/>
  <c r="X699" i="1"/>
  <c r="F698" i="1"/>
  <c r="AG583" i="1"/>
  <c r="O696" i="1"/>
  <c r="Z698" i="1"/>
  <c r="AA698" i="1" s="1"/>
  <c r="AH698" i="1" s="1"/>
  <c r="D699" i="1"/>
  <c r="Y698" i="1"/>
  <c r="J699" i="1"/>
  <c r="I699" i="1" s="1"/>
  <c r="AB714" i="1"/>
  <c r="K697" i="1" l="1"/>
  <c r="AC699" i="1"/>
  <c r="AE699" i="1" s="1"/>
  <c r="H699" i="1"/>
  <c r="G698" i="1"/>
  <c r="K698" i="1" s="1"/>
  <c r="Q588" i="1"/>
  <c r="R587" i="1"/>
  <c r="V587" i="1" s="1"/>
  <c r="AG584" i="1"/>
  <c r="B584" i="1" s="1"/>
  <c r="C584" i="1" s="1"/>
  <c r="Z699" i="1"/>
  <c r="AA699" i="1" s="1"/>
  <c r="AH699" i="1" s="1"/>
  <c r="D700" i="1"/>
  <c r="Y699" i="1"/>
  <c r="J700" i="1"/>
  <c r="I700" i="1" s="1"/>
  <c r="M700" i="1"/>
  <c r="N700" i="1" s="1"/>
  <c r="P700" i="1"/>
  <c r="T585" i="1"/>
  <c r="AF585" i="1" s="1"/>
  <c r="U585" i="1"/>
  <c r="W585" i="1" s="1"/>
  <c r="S586" i="1"/>
  <c r="AB715" i="1"/>
  <c r="F699" i="1"/>
  <c r="B583" i="1"/>
  <c r="C583" i="1" s="1"/>
  <c r="A701" i="1"/>
  <c r="L701" i="1"/>
  <c r="E700" i="1"/>
  <c r="X700" i="1"/>
  <c r="O698" i="1" l="1"/>
  <c r="AB716" i="1"/>
  <c r="M701" i="1"/>
  <c r="N701" i="1" s="1"/>
  <c r="P701" i="1"/>
  <c r="L702" i="1"/>
  <c r="E701" i="1"/>
  <c r="X701" i="1"/>
  <c r="A702" i="1"/>
  <c r="Y700" i="1"/>
  <c r="Z700" i="1"/>
  <c r="AA700" i="1" s="1"/>
  <c r="AH700" i="1" s="1"/>
  <c r="D701" i="1"/>
  <c r="J701" i="1"/>
  <c r="I701" i="1" s="1"/>
  <c r="Q589" i="1"/>
  <c r="R588" i="1"/>
  <c r="V588" i="1" s="1"/>
  <c r="AG585" i="1"/>
  <c r="T586" i="1"/>
  <c r="AF586" i="1" s="1"/>
  <c r="U586" i="1"/>
  <c r="W586" i="1" s="1"/>
  <c r="S587" i="1"/>
  <c r="G699" i="1"/>
  <c r="O699" i="1" s="1"/>
  <c r="AC700" i="1"/>
  <c r="AE700" i="1" s="1"/>
  <c r="H700" i="1"/>
  <c r="F700" i="1"/>
  <c r="K699" i="1" l="1"/>
  <c r="AG586" i="1"/>
  <c r="B586" i="1" s="1"/>
  <c r="C586" i="1" s="1"/>
  <c r="M702" i="1"/>
  <c r="N702" i="1" s="1"/>
  <c r="G700" i="1"/>
  <c r="O700" i="1" s="1"/>
  <c r="F701" i="1"/>
  <c r="L703" i="1"/>
  <c r="E702" i="1"/>
  <c r="X702" i="1"/>
  <c r="A703" i="1"/>
  <c r="AB717" i="1"/>
  <c r="Q590" i="1"/>
  <c r="R589" i="1"/>
  <c r="V589" i="1" s="1"/>
  <c r="AC701" i="1"/>
  <c r="AE701" i="1" s="1"/>
  <c r="H701" i="1"/>
  <c r="D702" i="1"/>
  <c r="Y701" i="1"/>
  <c r="Z701" i="1"/>
  <c r="J702" i="1"/>
  <c r="I702" i="1" s="1"/>
  <c r="T587" i="1"/>
  <c r="AF587" i="1" s="1"/>
  <c r="U587" i="1"/>
  <c r="W587" i="1" s="1"/>
  <c r="S588" i="1"/>
  <c r="B585" i="1"/>
  <c r="C585" i="1" s="1"/>
  <c r="F702" i="1" l="1"/>
  <c r="K700" i="1"/>
  <c r="R590" i="1"/>
  <c r="V590" i="1" s="1"/>
  <c r="Q591" i="1"/>
  <c r="T588" i="1"/>
  <c r="AF588" i="1" s="1"/>
  <c r="U588" i="1"/>
  <c r="W588" i="1" s="1"/>
  <c r="S589" i="1"/>
  <c r="G701" i="1"/>
  <c r="O701" i="1" s="1"/>
  <c r="P702" i="1" s="1"/>
  <c r="P703" i="1" s="1"/>
  <c r="AB718" i="1"/>
  <c r="Z702" i="1"/>
  <c r="AA702" i="1" s="1"/>
  <c r="AH702" i="1" s="1"/>
  <c r="D703" i="1"/>
  <c r="Y702" i="1"/>
  <c r="J703" i="1"/>
  <c r="I703" i="1" s="1"/>
  <c r="AG587" i="1"/>
  <c r="B587" i="1" s="1"/>
  <c r="C587" i="1" s="1"/>
  <c r="A704" i="1"/>
  <c r="L704" i="1"/>
  <c r="E703" i="1"/>
  <c r="X703" i="1"/>
  <c r="M703" i="1"/>
  <c r="N703" i="1" s="1"/>
  <c r="AC703" i="1" s="1"/>
  <c r="AE703" i="1" s="1"/>
  <c r="H702" i="1"/>
  <c r="AC702" i="1"/>
  <c r="AE702" i="1" s="1"/>
  <c r="AB719" i="1" l="1"/>
  <c r="R591" i="1"/>
  <c r="V591" i="1" s="1"/>
  <c r="Q592" i="1"/>
  <c r="M704" i="1"/>
  <c r="N704" i="1" s="1"/>
  <c r="P704" i="1"/>
  <c r="S590" i="1"/>
  <c r="U589" i="1"/>
  <c r="W589" i="1" s="1"/>
  <c r="T589" i="1"/>
  <c r="AF589" i="1" s="1"/>
  <c r="H703" i="1"/>
  <c r="G702" i="1"/>
  <c r="K702" i="1" s="1"/>
  <c r="E704" i="1"/>
  <c r="X704" i="1"/>
  <c r="A705" i="1"/>
  <c r="L705" i="1"/>
  <c r="F703" i="1"/>
  <c r="K701" i="1"/>
  <c r="AG588" i="1"/>
  <c r="B588" i="1" s="1"/>
  <c r="C588" i="1" s="1"/>
  <c r="D704" i="1"/>
  <c r="Z703" i="1"/>
  <c r="AA703" i="1" s="1"/>
  <c r="AH703" i="1" s="1"/>
  <c r="Y703" i="1"/>
  <c r="J704" i="1"/>
  <c r="I704" i="1" s="1"/>
  <c r="F704" i="1" l="1"/>
  <c r="M705" i="1"/>
  <c r="N705" i="1" s="1"/>
  <c r="P705" i="1"/>
  <c r="O702" i="1"/>
  <c r="AG589" i="1"/>
  <c r="B589" i="1" s="1"/>
  <c r="C589" i="1" s="1"/>
  <c r="A706" i="1"/>
  <c r="L706" i="1"/>
  <c r="E705" i="1"/>
  <c r="X705" i="1"/>
  <c r="AB720" i="1"/>
  <c r="AC704" i="1"/>
  <c r="AE704" i="1" s="1"/>
  <c r="H704" i="1"/>
  <c r="D705" i="1"/>
  <c r="Y704" i="1"/>
  <c r="Z704" i="1"/>
  <c r="AA704" i="1" s="1"/>
  <c r="AH704" i="1" s="1"/>
  <c r="J705" i="1"/>
  <c r="I705" i="1" s="1"/>
  <c r="G703" i="1"/>
  <c r="O703" i="1" s="1"/>
  <c r="T590" i="1"/>
  <c r="AF590" i="1" s="1"/>
  <c r="U590" i="1"/>
  <c r="W590" i="1" s="1"/>
  <c r="S591" i="1"/>
  <c r="Q593" i="1"/>
  <c r="R592" i="1"/>
  <c r="V592" i="1" s="1"/>
  <c r="K703" i="1" l="1"/>
  <c r="F705" i="1"/>
  <c r="R593" i="1"/>
  <c r="V593" i="1" s="1"/>
  <c r="Q594" i="1"/>
  <c r="AB721" i="1"/>
  <c r="AC705" i="1"/>
  <c r="AE705" i="1" s="1"/>
  <c r="H705" i="1"/>
  <c r="G704" i="1"/>
  <c r="O704" i="1" s="1"/>
  <c r="M706" i="1"/>
  <c r="N706" i="1" s="1"/>
  <c r="P706" i="1"/>
  <c r="AG590" i="1"/>
  <c r="B590" i="1" s="1"/>
  <c r="C590" i="1" s="1"/>
  <c r="X706" i="1"/>
  <c r="A707" i="1"/>
  <c r="L707" i="1"/>
  <c r="E706" i="1"/>
  <c r="S592" i="1"/>
  <c r="T591" i="1"/>
  <c r="AF591" i="1" s="1"/>
  <c r="U591" i="1"/>
  <c r="W591" i="1" s="1"/>
  <c r="Z705" i="1"/>
  <c r="AA705" i="1" s="1"/>
  <c r="AH705" i="1" s="1"/>
  <c r="D706" i="1"/>
  <c r="Y705" i="1"/>
  <c r="J706" i="1"/>
  <c r="I706" i="1" s="1"/>
  <c r="K704" i="1" l="1"/>
  <c r="AC706" i="1"/>
  <c r="AE706" i="1" s="1"/>
  <c r="H706" i="1"/>
  <c r="AB722" i="1"/>
  <c r="AG591" i="1"/>
  <c r="B591" i="1" s="1"/>
  <c r="C591" i="1" s="1"/>
  <c r="M707" i="1"/>
  <c r="N707" i="1" s="1"/>
  <c r="P707" i="1"/>
  <c r="G705" i="1"/>
  <c r="O705" i="1" s="1"/>
  <c r="R594" i="1"/>
  <c r="V594" i="1" s="1"/>
  <c r="Q595" i="1"/>
  <c r="A708" i="1"/>
  <c r="L708" i="1"/>
  <c r="E707" i="1"/>
  <c r="X707" i="1"/>
  <c r="F706" i="1"/>
  <c r="U592" i="1"/>
  <c r="W592" i="1" s="1"/>
  <c r="S593" i="1"/>
  <c r="T592" i="1"/>
  <c r="AF592" i="1" s="1"/>
  <c r="Y706" i="1"/>
  <c r="Z706" i="1"/>
  <c r="AA706" i="1" s="1"/>
  <c r="AH706" i="1" s="1"/>
  <c r="D707" i="1"/>
  <c r="J707" i="1"/>
  <c r="I707" i="1" s="1"/>
  <c r="F707" i="1" l="1"/>
  <c r="K705" i="1"/>
  <c r="AC707" i="1"/>
  <c r="AE707" i="1" s="1"/>
  <c r="H707" i="1"/>
  <c r="R595" i="1"/>
  <c r="V595" i="1" s="1"/>
  <c r="Q596" i="1"/>
  <c r="AB723" i="1"/>
  <c r="D708" i="1"/>
  <c r="Z707" i="1"/>
  <c r="AA707" i="1" s="1"/>
  <c r="AH707" i="1" s="1"/>
  <c r="Y707" i="1"/>
  <c r="J708" i="1"/>
  <c r="I708" i="1" s="1"/>
  <c r="T593" i="1"/>
  <c r="AF593" i="1" s="1"/>
  <c r="U593" i="1"/>
  <c r="W593" i="1" s="1"/>
  <c r="S594" i="1"/>
  <c r="M708" i="1"/>
  <c r="N708" i="1" s="1"/>
  <c r="P708" i="1"/>
  <c r="G706" i="1"/>
  <c r="K706" i="1" s="1"/>
  <c r="AG592" i="1"/>
  <c r="B592" i="1" s="1"/>
  <c r="C592" i="1" s="1"/>
  <c r="A709" i="1"/>
  <c r="L709" i="1"/>
  <c r="E708" i="1"/>
  <c r="X708" i="1"/>
  <c r="S595" i="1" l="1"/>
  <c r="T594" i="1"/>
  <c r="AF594" i="1" s="1"/>
  <c r="U594" i="1"/>
  <c r="W594" i="1" s="1"/>
  <c r="AB724" i="1"/>
  <c r="Z708" i="1"/>
  <c r="AA708" i="1" s="1"/>
  <c r="AH708" i="1" s="1"/>
  <c r="Y708" i="1"/>
  <c r="D709" i="1"/>
  <c r="J709" i="1"/>
  <c r="I709" i="1" s="1"/>
  <c r="M709" i="1"/>
  <c r="N709" i="1" s="1"/>
  <c r="P709" i="1"/>
  <c r="O706" i="1"/>
  <c r="AG593" i="1"/>
  <c r="B593" i="1" s="1"/>
  <c r="C593" i="1" s="1"/>
  <c r="G707" i="1"/>
  <c r="O707" i="1" s="1"/>
  <c r="A710" i="1"/>
  <c r="L710" i="1"/>
  <c r="E709" i="1"/>
  <c r="X709" i="1"/>
  <c r="F708" i="1"/>
  <c r="R596" i="1"/>
  <c r="V596" i="1" s="1"/>
  <c r="Q597" i="1"/>
  <c r="AC708" i="1"/>
  <c r="AE708" i="1" s="1"/>
  <c r="H708" i="1"/>
  <c r="G708" i="1" l="1"/>
  <c r="O708" i="1" s="1"/>
  <c r="M710" i="1"/>
  <c r="N710" i="1" s="1"/>
  <c r="P710" i="1"/>
  <c r="F709" i="1"/>
  <c r="AB725" i="1"/>
  <c r="S596" i="1"/>
  <c r="T595" i="1"/>
  <c r="AF595" i="1" s="1"/>
  <c r="U595" i="1"/>
  <c r="W595" i="1" s="1"/>
  <c r="AC709" i="1"/>
  <c r="AE709" i="1" s="1"/>
  <c r="H709" i="1"/>
  <c r="E710" i="1"/>
  <c r="X710" i="1"/>
  <c r="A711" i="1"/>
  <c r="L711" i="1"/>
  <c r="Q598" i="1"/>
  <c r="R597" i="1"/>
  <c r="V597" i="1" s="1"/>
  <c r="Z709" i="1"/>
  <c r="AA709" i="1" s="1"/>
  <c r="AH709" i="1" s="1"/>
  <c r="D710" i="1"/>
  <c r="Y709" i="1"/>
  <c r="J710" i="1"/>
  <c r="I710" i="1" s="1"/>
  <c r="K707" i="1"/>
  <c r="AG594" i="1"/>
  <c r="B594" i="1" s="1"/>
  <c r="C594" i="1" s="1"/>
  <c r="K708" i="1" l="1"/>
  <c r="AC710" i="1"/>
  <c r="AE710" i="1" s="1"/>
  <c r="H710" i="1"/>
  <c r="AB726" i="1"/>
  <c r="F710" i="1"/>
  <c r="Q599" i="1"/>
  <c r="R598" i="1"/>
  <c r="V598" i="1" s="1"/>
  <c r="Z710" i="1"/>
  <c r="AA710" i="1" s="1"/>
  <c r="AH710" i="1" s="1"/>
  <c r="D711" i="1"/>
  <c r="Y710" i="1"/>
  <c r="J711" i="1"/>
  <c r="I711" i="1" s="1"/>
  <c r="AG595" i="1"/>
  <c r="B595" i="1" s="1"/>
  <c r="C595" i="1" s="1"/>
  <c r="X711" i="1"/>
  <c r="A712" i="1"/>
  <c r="L712" i="1"/>
  <c r="E711" i="1"/>
  <c r="M711" i="1"/>
  <c r="N711" i="1" s="1"/>
  <c r="P711" i="1"/>
  <c r="G709" i="1"/>
  <c r="K709" i="1" s="1"/>
  <c r="S597" i="1"/>
  <c r="U596" i="1"/>
  <c r="W596" i="1" s="1"/>
  <c r="T596" i="1"/>
  <c r="AF596" i="1" s="1"/>
  <c r="AG596" i="1" l="1"/>
  <c r="T597" i="1"/>
  <c r="AF597" i="1" s="1"/>
  <c r="U597" i="1"/>
  <c r="W597" i="1" s="1"/>
  <c r="S598" i="1"/>
  <c r="M712" i="1"/>
  <c r="N712" i="1" s="1"/>
  <c r="P712" i="1"/>
  <c r="F711" i="1"/>
  <c r="R599" i="1"/>
  <c r="V599" i="1" s="1"/>
  <c r="Q600" i="1"/>
  <c r="AB727" i="1"/>
  <c r="AC711" i="1"/>
  <c r="AE711" i="1" s="1"/>
  <c r="H711" i="1"/>
  <c r="E712" i="1"/>
  <c r="X712" i="1"/>
  <c r="A713" i="1"/>
  <c r="L713" i="1"/>
  <c r="G710" i="1"/>
  <c r="K710" i="1" s="1"/>
  <c r="O709" i="1"/>
  <c r="D712" i="1"/>
  <c r="Y711" i="1"/>
  <c r="Z711" i="1"/>
  <c r="AA711" i="1" s="1"/>
  <c r="AH711" i="1" s="1"/>
  <c r="J712" i="1"/>
  <c r="I712" i="1" s="1"/>
  <c r="F712" i="1" l="1"/>
  <c r="O710" i="1"/>
  <c r="D713" i="1"/>
  <c r="Z712" i="1"/>
  <c r="AA712" i="1" s="1"/>
  <c r="AH712" i="1" s="1"/>
  <c r="Y712" i="1"/>
  <c r="J713" i="1"/>
  <c r="I713" i="1" s="1"/>
  <c r="AB728" i="1"/>
  <c r="S599" i="1"/>
  <c r="U598" i="1"/>
  <c r="W598" i="1" s="1"/>
  <c r="T598" i="1"/>
  <c r="AF598" i="1" s="1"/>
  <c r="A714" i="1"/>
  <c r="L714" i="1"/>
  <c r="E713" i="1"/>
  <c r="X713" i="1"/>
  <c r="AG597" i="1"/>
  <c r="B597" i="1" s="1"/>
  <c r="C597" i="1" s="1"/>
  <c r="M713" i="1"/>
  <c r="N713" i="1" s="1"/>
  <c r="P713" i="1"/>
  <c r="G711" i="1"/>
  <c r="K711" i="1" s="1"/>
  <c r="R600" i="1"/>
  <c r="V600" i="1" s="1"/>
  <c r="Q601" i="1"/>
  <c r="AC712" i="1"/>
  <c r="AE712" i="1" s="1"/>
  <c r="H712" i="1"/>
  <c r="B596" i="1"/>
  <c r="C596" i="1" s="1"/>
  <c r="O711" i="1" l="1"/>
  <c r="AC713" i="1"/>
  <c r="AE713" i="1" s="1"/>
  <c r="H713" i="1"/>
  <c r="AB729" i="1"/>
  <c r="M714" i="1"/>
  <c r="N714" i="1" s="1"/>
  <c r="P714" i="1"/>
  <c r="AG598" i="1"/>
  <c r="R601" i="1"/>
  <c r="V601" i="1" s="1"/>
  <c r="Q602" i="1"/>
  <c r="G712" i="1"/>
  <c r="O712" i="1" s="1"/>
  <c r="A715" i="1"/>
  <c r="L715" i="1"/>
  <c r="E714" i="1"/>
  <c r="X714" i="1"/>
  <c r="T599" i="1"/>
  <c r="AF599" i="1" s="1"/>
  <c r="U599" i="1"/>
  <c r="W599" i="1" s="1"/>
  <c r="S600" i="1"/>
  <c r="F713" i="1"/>
  <c r="D714" i="1"/>
  <c r="Z713" i="1"/>
  <c r="AA713" i="1" s="1"/>
  <c r="AH713" i="1" s="1"/>
  <c r="Y713" i="1"/>
  <c r="J714" i="1"/>
  <c r="I714" i="1" s="1"/>
  <c r="K712" i="1" l="1"/>
  <c r="A716" i="1"/>
  <c r="L716" i="1"/>
  <c r="E715" i="1"/>
  <c r="X715" i="1"/>
  <c r="G713" i="1"/>
  <c r="O713" i="1" s="1"/>
  <c r="Y714" i="1"/>
  <c r="Z714" i="1"/>
  <c r="AA714" i="1" s="1"/>
  <c r="AH714" i="1" s="1"/>
  <c r="D715" i="1"/>
  <c r="J715" i="1"/>
  <c r="I715" i="1" s="1"/>
  <c r="Q603" i="1"/>
  <c r="R602" i="1"/>
  <c r="V602" i="1" s="1"/>
  <c r="T600" i="1"/>
  <c r="AF600" i="1" s="1"/>
  <c r="S601" i="1"/>
  <c r="U600" i="1"/>
  <c r="W600" i="1" s="1"/>
  <c r="AC714" i="1"/>
  <c r="AE714" i="1" s="1"/>
  <c r="H714" i="1"/>
  <c r="AB730" i="1"/>
  <c r="F714" i="1"/>
  <c r="AG599" i="1"/>
  <c r="M715" i="1"/>
  <c r="N715" i="1" s="1"/>
  <c r="P715" i="1"/>
  <c r="B598" i="1"/>
  <c r="C598" i="1" s="1"/>
  <c r="AB731" i="1" l="1"/>
  <c r="S602" i="1"/>
  <c r="U601" i="1"/>
  <c r="W601" i="1" s="1"/>
  <c r="T601" i="1"/>
  <c r="AF601" i="1" s="1"/>
  <c r="M716" i="1"/>
  <c r="N716" i="1" s="1"/>
  <c r="P716" i="1"/>
  <c r="G714" i="1"/>
  <c r="K714" i="1" s="1"/>
  <c r="F715" i="1"/>
  <c r="A717" i="1"/>
  <c r="L717" i="1"/>
  <c r="E716" i="1"/>
  <c r="X716" i="1"/>
  <c r="AC715" i="1"/>
  <c r="AE715" i="1" s="1"/>
  <c r="H715" i="1"/>
  <c r="K713" i="1"/>
  <c r="D716" i="1"/>
  <c r="Y715" i="1"/>
  <c r="Z715" i="1"/>
  <c r="AA715" i="1" s="1"/>
  <c r="AH715" i="1" s="1"/>
  <c r="J716" i="1"/>
  <c r="I716" i="1" s="1"/>
  <c r="B599" i="1"/>
  <c r="C599" i="1" s="1"/>
  <c r="AG600" i="1"/>
  <c r="B600" i="1" s="1"/>
  <c r="C600" i="1" s="1"/>
  <c r="R603" i="1"/>
  <c r="V603" i="1" s="1"/>
  <c r="Q604" i="1"/>
  <c r="F716" i="1" l="1"/>
  <c r="L718" i="1"/>
  <c r="E717" i="1"/>
  <c r="X717" i="1"/>
  <c r="A718" i="1"/>
  <c r="O714" i="1"/>
  <c r="S603" i="1"/>
  <c r="T602" i="1"/>
  <c r="AF602" i="1" s="1"/>
  <c r="U602" i="1"/>
  <c r="W602" i="1" s="1"/>
  <c r="D717" i="1"/>
  <c r="Y716" i="1"/>
  <c r="Z716" i="1"/>
  <c r="AA716" i="1" s="1"/>
  <c r="AH716" i="1" s="1"/>
  <c r="J717" i="1"/>
  <c r="I717" i="1" s="1"/>
  <c r="AC716" i="1"/>
  <c r="AE716" i="1" s="1"/>
  <c r="H716" i="1"/>
  <c r="AB732" i="1"/>
  <c r="R604" i="1"/>
  <c r="V604" i="1" s="1"/>
  <c r="Q605" i="1"/>
  <c r="G715" i="1"/>
  <c r="O715" i="1" s="1"/>
  <c r="M717" i="1"/>
  <c r="N717" i="1" s="1"/>
  <c r="P717" i="1"/>
  <c r="AG601" i="1"/>
  <c r="B601" i="1" s="1"/>
  <c r="C601" i="1" s="1"/>
  <c r="F717" i="1" l="1"/>
  <c r="AC717" i="1"/>
  <c r="AE717" i="1" s="1"/>
  <c r="H717" i="1"/>
  <c r="AB733" i="1"/>
  <c r="M718" i="1"/>
  <c r="N718" i="1" s="1"/>
  <c r="P718" i="1"/>
  <c r="K715" i="1"/>
  <c r="Q606" i="1"/>
  <c r="R605" i="1"/>
  <c r="V605" i="1" s="1"/>
  <c r="AG602" i="1"/>
  <c r="B602" i="1" s="1"/>
  <c r="C602" i="1" s="1"/>
  <c r="X718" i="1"/>
  <c r="A719" i="1"/>
  <c r="L719" i="1"/>
  <c r="E718" i="1"/>
  <c r="G716" i="1"/>
  <c r="K716" i="1" s="1"/>
  <c r="D718" i="1"/>
  <c r="Y717" i="1"/>
  <c r="Z717" i="1"/>
  <c r="AA717" i="1" s="1"/>
  <c r="AH717" i="1" s="1"/>
  <c r="J718" i="1"/>
  <c r="I718" i="1" s="1"/>
  <c r="U603" i="1"/>
  <c r="W603" i="1" s="1"/>
  <c r="S604" i="1"/>
  <c r="T603" i="1"/>
  <c r="AF603" i="1" s="1"/>
  <c r="F718" i="1" l="1"/>
  <c r="O716" i="1"/>
  <c r="M719" i="1"/>
  <c r="N719" i="1" s="1"/>
  <c r="P719" i="1"/>
  <c r="D719" i="1"/>
  <c r="Y718" i="1"/>
  <c r="Z718" i="1"/>
  <c r="AA718" i="1" s="1"/>
  <c r="AH718" i="1" s="1"/>
  <c r="J719" i="1"/>
  <c r="I719" i="1" s="1"/>
  <c r="E719" i="1"/>
  <c r="X719" i="1"/>
  <c r="A720" i="1"/>
  <c r="L720" i="1"/>
  <c r="G717" i="1"/>
  <c r="O717" i="1" s="1"/>
  <c r="AC718" i="1"/>
  <c r="AE718" i="1" s="1"/>
  <c r="H718" i="1"/>
  <c r="S605" i="1"/>
  <c r="U604" i="1"/>
  <c r="W604" i="1" s="1"/>
  <c r="T604" i="1"/>
  <c r="AF604" i="1" s="1"/>
  <c r="AG603" i="1"/>
  <c r="B603" i="1" s="1"/>
  <c r="C603" i="1" s="1"/>
  <c r="R606" i="1"/>
  <c r="V606" i="1" s="1"/>
  <c r="Q607" i="1"/>
  <c r="AB734" i="1"/>
  <c r="F719" i="1" l="1"/>
  <c r="K717" i="1"/>
  <c r="Q608" i="1"/>
  <c r="R607" i="1"/>
  <c r="V607" i="1" s="1"/>
  <c r="T605" i="1"/>
  <c r="AF605" i="1" s="1"/>
  <c r="S606" i="1"/>
  <c r="U605" i="1"/>
  <c r="W605" i="1" s="1"/>
  <c r="D720" i="1"/>
  <c r="Y719" i="1"/>
  <c r="Z719" i="1"/>
  <c r="AA719" i="1" s="1"/>
  <c r="AH719" i="1" s="1"/>
  <c r="J720" i="1"/>
  <c r="I720" i="1" s="1"/>
  <c r="G718" i="1"/>
  <c r="O718" i="1" s="1"/>
  <c r="AG604" i="1"/>
  <c r="B604" i="1" s="1"/>
  <c r="C604" i="1" s="1"/>
  <c r="M720" i="1"/>
  <c r="N720" i="1" s="1"/>
  <c r="P720" i="1"/>
  <c r="AB735" i="1"/>
  <c r="E720" i="1"/>
  <c r="X720" i="1"/>
  <c r="A721" i="1"/>
  <c r="L721" i="1"/>
  <c r="AC719" i="1"/>
  <c r="AE719" i="1" s="1"/>
  <c r="H719" i="1"/>
  <c r="K718" i="1" l="1"/>
  <c r="AC720" i="1"/>
  <c r="AE720" i="1" s="1"/>
  <c r="H720" i="1"/>
  <c r="G719" i="1"/>
  <c r="O719" i="1" s="1"/>
  <c r="Z720" i="1"/>
  <c r="AA720" i="1" s="1"/>
  <c r="AH720" i="1" s="1"/>
  <c r="Y720" i="1"/>
  <c r="D721" i="1"/>
  <c r="J721" i="1"/>
  <c r="I721" i="1" s="1"/>
  <c r="F720" i="1"/>
  <c r="X721" i="1"/>
  <c r="A722" i="1"/>
  <c r="L722" i="1"/>
  <c r="E721" i="1"/>
  <c r="AB736" i="1"/>
  <c r="AG605" i="1"/>
  <c r="B605" i="1" s="1"/>
  <c r="C605" i="1" s="1"/>
  <c r="M721" i="1"/>
  <c r="N721" i="1" s="1"/>
  <c r="P721" i="1"/>
  <c r="U606" i="1"/>
  <c r="W606" i="1" s="1"/>
  <c r="T606" i="1"/>
  <c r="AF606" i="1" s="1"/>
  <c r="S607" i="1"/>
  <c r="R608" i="1"/>
  <c r="V608" i="1" s="1"/>
  <c r="Q609" i="1"/>
  <c r="K719" i="1" l="1"/>
  <c r="Q610" i="1"/>
  <c r="R609" i="1"/>
  <c r="V609" i="1" s="1"/>
  <c r="AG606" i="1"/>
  <c r="AB737" i="1"/>
  <c r="D722" i="1"/>
  <c r="Y721" i="1"/>
  <c r="Z721" i="1"/>
  <c r="AA721" i="1" s="1"/>
  <c r="AH721" i="1" s="1"/>
  <c r="J722" i="1"/>
  <c r="I722" i="1" s="1"/>
  <c r="F721" i="1"/>
  <c r="T607" i="1"/>
  <c r="AF607" i="1" s="1"/>
  <c r="U607" i="1"/>
  <c r="W607" i="1" s="1"/>
  <c r="S608" i="1"/>
  <c r="M722" i="1"/>
  <c r="N722" i="1" s="1"/>
  <c r="P722" i="1"/>
  <c r="G720" i="1"/>
  <c r="K720" i="1" s="1"/>
  <c r="AC721" i="1"/>
  <c r="AE721" i="1" s="1"/>
  <c r="H721" i="1"/>
  <c r="X722" i="1"/>
  <c r="A723" i="1"/>
  <c r="L723" i="1"/>
  <c r="E722" i="1"/>
  <c r="O720" i="1" l="1"/>
  <c r="G721" i="1"/>
  <c r="O721" i="1" s="1"/>
  <c r="F722" i="1"/>
  <c r="Z722" i="1"/>
  <c r="AA722" i="1" s="1"/>
  <c r="AH722" i="1" s="1"/>
  <c r="D723" i="1"/>
  <c r="Y722" i="1"/>
  <c r="J723" i="1"/>
  <c r="I723" i="1" s="1"/>
  <c r="M723" i="1"/>
  <c r="N723" i="1" s="1"/>
  <c r="P723" i="1"/>
  <c r="U608" i="1"/>
  <c r="W608" i="1" s="1"/>
  <c r="S609" i="1"/>
  <c r="T608" i="1"/>
  <c r="AF608" i="1" s="1"/>
  <c r="AB738" i="1"/>
  <c r="E723" i="1"/>
  <c r="X723" i="1"/>
  <c r="A724" i="1"/>
  <c r="L724" i="1"/>
  <c r="AG607" i="1"/>
  <c r="B607" i="1" s="1"/>
  <c r="C607" i="1" s="1"/>
  <c r="Q611" i="1"/>
  <c r="R610" i="1"/>
  <c r="V610" i="1" s="1"/>
  <c r="AC722" i="1"/>
  <c r="AE722" i="1" s="1"/>
  <c r="H722" i="1"/>
  <c r="B606" i="1"/>
  <c r="C606" i="1" s="1"/>
  <c r="K721" i="1" l="1"/>
  <c r="AC723" i="1"/>
  <c r="AE723" i="1" s="1"/>
  <c r="H723" i="1"/>
  <c r="F723" i="1"/>
  <c r="M724" i="1"/>
  <c r="N724" i="1" s="1"/>
  <c r="P724" i="1"/>
  <c r="Q612" i="1"/>
  <c r="R611" i="1"/>
  <c r="V611" i="1" s="1"/>
  <c r="X724" i="1"/>
  <c r="A725" i="1"/>
  <c r="L725" i="1"/>
  <c r="E724" i="1"/>
  <c r="AG608" i="1"/>
  <c r="B608" i="1" s="1"/>
  <c r="C608" i="1" s="1"/>
  <c r="T609" i="1"/>
  <c r="S610" i="1"/>
  <c r="U609" i="1"/>
  <c r="W609" i="1" s="1"/>
  <c r="G722" i="1"/>
  <c r="O722" i="1" s="1"/>
  <c r="D724" i="1"/>
  <c r="Y723" i="1"/>
  <c r="Z723" i="1"/>
  <c r="AA723" i="1" s="1"/>
  <c r="AH723" i="1" s="1"/>
  <c r="J724" i="1"/>
  <c r="I724" i="1" s="1"/>
  <c r="AB739" i="1"/>
  <c r="F724" i="1" l="1"/>
  <c r="K722" i="1"/>
  <c r="D725" i="1"/>
  <c r="Z724" i="1"/>
  <c r="AA724" i="1" s="1"/>
  <c r="AH724" i="1" s="1"/>
  <c r="Y724" i="1"/>
  <c r="J725" i="1"/>
  <c r="I725" i="1" s="1"/>
  <c r="AG609" i="1"/>
  <c r="B609" i="1" s="1"/>
  <c r="C609" i="1" s="1"/>
  <c r="M725" i="1"/>
  <c r="N725" i="1" s="1"/>
  <c r="P725" i="1"/>
  <c r="R612" i="1"/>
  <c r="V612" i="1" s="1"/>
  <c r="Q613" i="1"/>
  <c r="AF609" i="1"/>
  <c r="AA609" i="1"/>
  <c r="S611" i="1"/>
  <c r="T610" i="1"/>
  <c r="AF610" i="1" s="1"/>
  <c r="U610" i="1"/>
  <c r="W610" i="1" s="1"/>
  <c r="A726" i="1"/>
  <c r="L726" i="1"/>
  <c r="E725" i="1"/>
  <c r="X725" i="1"/>
  <c r="G723" i="1"/>
  <c r="K723" i="1" s="1"/>
  <c r="AC724" i="1"/>
  <c r="AE724" i="1" s="1"/>
  <c r="H724" i="1"/>
  <c r="AB740" i="1"/>
  <c r="O723" i="1" l="1"/>
  <c r="M726" i="1"/>
  <c r="N726" i="1" s="1"/>
  <c r="P726" i="1"/>
  <c r="Q614" i="1"/>
  <c r="R613" i="1"/>
  <c r="V613" i="1" s="1"/>
  <c r="G724" i="1"/>
  <c r="O724" i="1" s="1"/>
  <c r="A727" i="1"/>
  <c r="L727" i="1"/>
  <c r="E726" i="1"/>
  <c r="X726" i="1"/>
  <c r="T611" i="1"/>
  <c r="AF611" i="1" s="1"/>
  <c r="S612" i="1"/>
  <c r="U611" i="1"/>
  <c r="W611" i="1" s="1"/>
  <c r="F725" i="1"/>
  <c r="AB741" i="1"/>
  <c r="D726" i="1"/>
  <c r="Y725" i="1"/>
  <c r="Z725" i="1"/>
  <c r="AA725" i="1" s="1"/>
  <c r="AH725" i="1" s="1"/>
  <c r="J726" i="1"/>
  <c r="I726" i="1" s="1"/>
  <c r="AH609" i="1"/>
  <c r="AG610" i="1"/>
  <c r="AC725" i="1"/>
  <c r="AE725" i="1" s="1"/>
  <c r="H725" i="1"/>
  <c r="K724" i="1" l="1"/>
  <c r="X727" i="1"/>
  <c r="L728" i="1"/>
  <c r="E727" i="1"/>
  <c r="A728" i="1"/>
  <c r="AC726" i="1"/>
  <c r="AE726" i="1" s="1"/>
  <c r="H726" i="1"/>
  <c r="D727" i="1"/>
  <c r="Y726" i="1"/>
  <c r="Z726" i="1"/>
  <c r="AA726" i="1" s="1"/>
  <c r="AH726" i="1" s="1"/>
  <c r="J727" i="1"/>
  <c r="I727" i="1" s="1"/>
  <c r="B610" i="1"/>
  <c r="C610" i="1" s="1"/>
  <c r="AG611" i="1"/>
  <c r="B611" i="1" s="1"/>
  <c r="C611" i="1" s="1"/>
  <c r="R614" i="1"/>
  <c r="V614" i="1" s="1"/>
  <c r="Q615" i="1"/>
  <c r="AB742" i="1"/>
  <c r="G725" i="1"/>
  <c r="K725" i="1" s="1"/>
  <c r="F726" i="1"/>
  <c r="U612" i="1"/>
  <c r="W612" i="1" s="1"/>
  <c r="T612" i="1"/>
  <c r="AF612" i="1" s="1"/>
  <c r="S613" i="1"/>
  <c r="M727" i="1"/>
  <c r="N727" i="1" s="1"/>
  <c r="P727" i="1"/>
  <c r="F727" i="1" l="1"/>
  <c r="O725" i="1"/>
  <c r="AC727" i="1"/>
  <c r="AE727" i="1" s="1"/>
  <c r="H727" i="1"/>
  <c r="Q616" i="1"/>
  <c r="R615" i="1"/>
  <c r="V615" i="1" s="1"/>
  <c r="G726" i="1"/>
  <c r="O726" i="1" s="1"/>
  <c r="M728" i="1"/>
  <c r="N728" i="1" s="1"/>
  <c r="P728" i="1"/>
  <c r="T613" i="1"/>
  <c r="AF613" i="1" s="1"/>
  <c r="S614" i="1"/>
  <c r="U613" i="1"/>
  <c r="W613" i="1" s="1"/>
  <c r="Y727" i="1"/>
  <c r="D728" i="1"/>
  <c r="Z727" i="1"/>
  <c r="AA727" i="1" s="1"/>
  <c r="AH727" i="1" s="1"/>
  <c r="J728" i="1"/>
  <c r="I728" i="1" s="1"/>
  <c r="AB743" i="1"/>
  <c r="A729" i="1"/>
  <c r="X728" i="1"/>
  <c r="L729" i="1"/>
  <c r="E728" i="1"/>
  <c r="AG612" i="1"/>
  <c r="F728" i="1" l="1"/>
  <c r="M729" i="1"/>
  <c r="N729" i="1" s="1"/>
  <c r="P729" i="1"/>
  <c r="K726" i="1"/>
  <c r="G727" i="1"/>
  <c r="O727" i="1" s="1"/>
  <c r="AG613" i="1"/>
  <c r="B613" i="1" s="1"/>
  <c r="C613" i="1" s="1"/>
  <c r="B612" i="1"/>
  <c r="C612" i="1" s="1"/>
  <c r="D729" i="1"/>
  <c r="Z728" i="1"/>
  <c r="AA728" i="1" s="1"/>
  <c r="AH728" i="1" s="1"/>
  <c r="Y728" i="1"/>
  <c r="J729" i="1"/>
  <c r="I729" i="1" s="1"/>
  <c r="AB744" i="1"/>
  <c r="AC728" i="1"/>
  <c r="AE728" i="1" s="1"/>
  <c r="H728" i="1"/>
  <c r="L730" i="1"/>
  <c r="E729" i="1"/>
  <c r="A730" i="1"/>
  <c r="X729" i="1"/>
  <c r="U614" i="1"/>
  <c r="W614" i="1" s="1"/>
  <c r="T614" i="1"/>
  <c r="AF614" i="1" s="1"/>
  <c r="S615" i="1"/>
  <c r="Q617" i="1"/>
  <c r="R616" i="1"/>
  <c r="V616" i="1" s="1"/>
  <c r="F729" i="1" l="1"/>
  <c r="T615" i="1"/>
  <c r="AF615" i="1" s="1"/>
  <c r="U615" i="1"/>
  <c r="W615" i="1" s="1"/>
  <c r="S616" i="1"/>
  <c r="G728" i="1"/>
  <c r="O728" i="1" s="1"/>
  <c r="AG614" i="1"/>
  <c r="M730" i="1"/>
  <c r="N730" i="1" s="1"/>
  <c r="P730" i="1"/>
  <c r="AB745" i="1"/>
  <c r="K727" i="1"/>
  <c r="R617" i="1"/>
  <c r="V617" i="1" s="1"/>
  <c r="Q618" i="1"/>
  <c r="D730" i="1"/>
  <c r="Y729" i="1"/>
  <c r="Z729" i="1"/>
  <c r="AA729" i="1" s="1"/>
  <c r="AH729" i="1" s="1"/>
  <c r="J730" i="1"/>
  <c r="I730" i="1" s="1"/>
  <c r="X730" i="1"/>
  <c r="L731" i="1"/>
  <c r="E730" i="1"/>
  <c r="A731" i="1"/>
  <c r="AC729" i="1"/>
  <c r="AE729" i="1" s="1"/>
  <c r="H729" i="1"/>
  <c r="F730" i="1" l="1"/>
  <c r="K728" i="1"/>
  <c r="M731" i="1"/>
  <c r="N731" i="1" s="1"/>
  <c r="P731" i="1"/>
  <c r="AB746" i="1"/>
  <c r="T616" i="1"/>
  <c r="AF616" i="1" s="1"/>
  <c r="U616" i="1"/>
  <c r="W616" i="1" s="1"/>
  <c r="S617" i="1"/>
  <c r="E731" i="1"/>
  <c r="A732" i="1"/>
  <c r="X731" i="1"/>
  <c r="L732" i="1"/>
  <c r="D731" i="1"/>
  <c r="Y730" i="1"/>
  <c r="Z730" i="1"/>
  <c r="AA730" i="1" s="1"/>
  <c r="AH730" i="1" s="1"/>
  <c r="J731" i="1"/>
  <c r="I731" i="1" s="1"/>
  <c r="AG615" i="1"/>
  <c r="AC730" i="1"/>
  <c r="AE730" i="1" s="1"/>
  <c r="H730" i="1"/>
  <c r="G729" i="1"/>
  <c r="O729" i="1" s="1"/>
  <c r="Q619" i="1"/>
  <c r="R618" i="1"/>
  <c r="V618" i="1" s="1"/>
  <c r="B614" i="1"/>
  <c r="C614" i="1" s="1"/>
  <c r="S618" i="1" l="1"/>
  <c r="T617" i="1"/>
  <c r="AF617" i="1" s="1"/>
  <c r="U617" i="1"/>
  <c r="W617" i="1" s="1"/>
  <c r="K729" i="1"/>
  <c r="B615" i="1"/>
  <c r="C615" i="1" s="1"/>
  <c r="Z731" i="1"/>
  <c r="AA731" i="1" s="1"/>
  <c r="AH731" i="1" s="1"/>
  <c r="D732" i="1"/>
  <c r="Y731" i="1"/>
  <c r="J732" i="1"/>
  <c r="I732" i="1" s="1"/>
  <c r="AG616" i="1"/>
  <c r="B616" i="1" s="1"/>
  <c r="C616" i="1" s="1"/>
  <c r="AB747" i="1"/>
  <c r="R619" i="1"/>
  <c r="V619" i="1" s="1"/>
  <c r="Q620" i="1"/>
  <c r="G730" i="1"/>
  <c r="K730" i="1" s="1"/>
  <c r="F731" i="1"/>
  <c r="A733" i="1"/>
  <c r="L733" i="1"/>
  <c r="E732" i="1"/>
  <c r="X732" i="1"/>
  <c r="M732" i="1"/>
  <c r="N732" i="1" s="1"/>
  <c r="P732" i="1"/>
  <c r="AC731" i="1"/>
  <c r="AE731" i="1" s="1"/>
  <c r="H731" i="1"/>
  <c r="E733" i="1" l="1"/>
  <c r="X733" i="1"/>
  <c r="A734" i="1"/>
  <c r="L734" i="1"/>
  <c r="AG617" i="1"/>
  <c r="AC732" i="1"/>
  <c r="AE732" i="1" s="1"/>
  <c r="H732" i="1"/>
  <c r="O730" i="1"/>
  <c r="AB748" i="1"/>
  <c r="T618" i="1"/>
  <c r="AF618" i="1" s="1"/>
  <c r="U618" i="1"/>
  <c r="W618" i="1" s="1"/>
  <c r="S619" i="1"/>
  <c r="Z732" i="1"/>
  <c r="AA732" i="1" s="1"/>
  <c r="AH732" i="1" s="1"/>
  <c r="D733" i="1"/>
  <c r="Y732" i="1"/>
  <c r="J733" i="1"/>
  <c r="I733" i="1" s="1"/>
  <c r="G731" i="1"/>
  <c r="K731" i="1" s="1"/>
  <c r="M733" i="1"/>
  <c r="N733" i="1" s="1"/>
  <c r="P733" i="1"/>
  <c r="Q621" i="1"/>
  <c r="R620" i="1"/>
  <c r="V620" i="1" s="1"/>
  <c r="F732" i="1"/>
  <c r="O731" i="1" l="1"/>
  <c r="U619" i="1"/>
  <c r="W619" i="1" s="1"/>
  <c r="S620" i="1"/>
  <c r="T619" i="1"/>
  <c r="AF619" i="1" s="1"/>
  <c r="G732" i="1"/>
  <c r="K732" i="1" s="1"/>
  <c r="Q622" i="1"/>
  <c r="R621" i="1"/>
  <c r="V621" i="1" s="1"/>
  <c r="F733" i="1"/>
  <c r="AG618" i="1"/>
  <c r="M734" i="1"/>
  <c r="N734" i="1" s="1"/>
  <c r="P734" i="1"/>
  <c r="AB749" i="1"/>
  <c r="Z733" i="1"/>
  <c r="AA733" i="1" s="1"/>
  <c r="AH733" i="1" s="1"/>
  <c r="D734" i="1"/>
  <c r="Y733" i="1"/>
  <c r="J734" i="1"/>
  <c r="I734" i="1" s="1"/>
  <c r="AC733" i="1"/>
  <c r="AE733" i="1" s="1"/>
  <c r="H733" i="1"/>
  <c r="B617" i="1"/>
  <c r="C617" i="1" s="1"/>
  <c r="X734" i="1"/>
  <c r="A735" i="1"/>
  <c r="L735" i="1"/>
  <c r="E734" i="1"/>
  <c r="O732" i="1" l="1"/>
  <c r="AC734" i="1"/>
  <c r="AE734" i="1" s="1"/>
  <c r="H734" i="1"/>
  <c r="M735" i="1"/>
  <c r="N735" i="1" s="1"/>
  <c r="G733" i="1"/>
  <c r="O733" i="1" s="1"/>
  <c r="F734" i="1"/>
  <c r="S621" i="1"/>
  <c r="T620" i="1"/>
  <c r="AF620" i="1" s="1"/>
  <c r="U620" i="1"/>
  <c r="W620" i="1" s="1"/>
  <c r="AB750" i="1"/>
  <c r="E735" i="1"/>
  <c r="X735" i="1"/>
  <c r="A736" i="1"/>
  <c r="L736" i="1"/>
  <c r="AG619" i="1"/>
  <c r="Z734" i="1"/>
  <c r="D735" i="1"/>
  <c r="Y734" i="1"/>
  <c r="J735" i="1"/>
  <c r="I735" i="1" s="1"/>
  <c r="B618" i="1"/>
  <c r="C618" i="1" s="1"/>
  <c r="Q623" i="1"/>
  <c r="R622" i="1"/>
  <c r="V622" i="1" s="1"/>
  <c r="F735" i="1" l="1"/>
  <c r="K733" i="1"/>
  <c r="AG620" i="1"/>
  <c r="B620" i="1" s="1"/>
  <c r="C620" i="1" s="1"/>
  <c r="L737" i="1"/>
  <c r="E736" i="1"/>
  <c r="X736" i="1"/>
  <c r="A737" i="1"/>
  <c r="AB751" i="1"/>
  <c r="H735" i="1"/>
  <c r="AC735" i="1"/>
  <c r="AE735" i="1" s="1"/>
  <c r="G734" i="1"/>
  <c r="O734" i="1" s="1"/>
  <c r="P735" i="1" s="1"/>
  <c r="P736" i="1" s="1"/>
  <c r="Z735" i="1"/>
  <c r="AA735" i="1" s="1"/>
  <c r="AH735" i="1" s="1"/>
  <c r="Y735" i="1"/>
  <c r="D736" i="1"/>
  <c r="J736" i="1"/>
  <c r="I736" i="1" s="1"/>
  <c r="Q624" i="1"/>
  <c r="R623" i="1"/>
  <c r="V623" i="1" s="1"/>
  <c r="B619" i="1"/>
  <c r="C619" i="1" s="1"/>
  <c r="M736" i="1"/>
  <c r="N736" i="1" s="1"/>
  <c r="AC736" i="1" s="1"/>
  <c r="AE736" i="1" s="1"/>
  <c r="T621" i="1"/>
  <c r="AF621" i="1" s="1"/>
  <c r="U621" i="1"/>
  <c r="W621" i="1" s="1"/>
  <c r="S622" i="1"/>
  <c r="K734" i="1" l="1"/>
  <c r="F736" i="1"/>
  <c r="E737" i="1"/>
  <c r="X737" i="1"/>
  <c r="A738" i="1"/>
  <c r="L738" i="1"/>
  <c r="AG621" i="1"/>
  <c r="B621" i="1" s="1"/>
  <c r="C621" i="1" s="1"/>
  <c r="H736" i="1"/>
  <c r="G735" i="1"/>
  <c r="K735" i="1" s="1"/>
  <c r="D737" i="1"/>
  <c r="Y736" i="1"/>
  <c r="Z736" i="1"/>
  <c r="AA736" i="1" s="1"/>
  <c r="AH736" i="1" s="1"/>
  <c r="J737" i="1"/>
  <c r="I737" i="1" s="1"/>
  <c r="T622" i="1"/>
  <c r="AF622" i="1" s="1"/>
  <c r="S623" i="1"/>
  <c r="U622" i="1"/>
  <c r="W622" i="1" s="1"/>
  <c r="Q625" i="1"/>
  <c r="R624" i="1"/>
  <c r="V624" i="1" s="1"/>
  <c r="AB752" i="1"/>
  <c r="M737" i="1"/>
  <c r="N737" i="1" s="1"/>
  <c r="P737" i="1"/>
  <c r="F737" i="1" l="1"/>
  <c r="O735" i="1"/>
  <c r="Q626" i="1"/>
  <c r="R625" i="1"/>
  <c r="V625" i="1" s="1"/>
  <c r="M738" i="1"/>
  <c r="N738" i="1" s="1"/>
  <c r="P738" i="1"/>
  <c r="AB753" i="1"/>
  <c r="A739" i="1"/>
  <c r="L739" i="1"/>
  <c r="E738" i="1"/>
  <c r="X738" i="1"/>
  <c r="AG622" i="1"/>
  <c r="B622" i="1" s="1"/>
  <c r="C622" i="1" s="1"/>
  <c r="Z737" i="1"/>
  <c r="AA737" i="1" s="1"/>
  <c r="AH737" i="1" s="1"/>
  <c r="D738" i="1"/>
  <c r="Y737" i="1"/>
  <c r="J738" i="1"/>
  <c r="I738" i="1" s="1"/>
  <c r="AC737" i="1"/>
  <c r="AE737" i="1" s="1"/>
  <c r="H737" i="1"/>
  <c r="U623" i="1"/>
  <c r="W623" i="1" s="1"/>
  <c r="S624" i="1"/>
  <c r="T623" i="1"/>
  <c r="AF623" i="1" s="1"/>
  <c r="G736" i="1"/>
  <c r="K736" i="1" s="1"/>
  <c r="O736" i="1" l="1"/>
  <c r="G737" i="1"/>
  <c r="K737" i="1" s="1"/>
  <c r="F738" i="1"/>
  <c r="M739" i="1"/>
  <c r="N739" i="1" s="1"/>
  <c r="P739" i="1"/>
  <c r="Q627" i="1"/>
  <c r="R626" i="1"/>
  <c r="V626" i="1" s="1"/>
  <c r="AC738" i="1"/>
  <c r="AE738" i="1" s="1"/>
  <c r="H738" i="1"/>
  <c r="T624" i="1"/>
  <c r="AF624" i="1" s="1"/>
  <c r="S625" i="1"/>
  <c r="U624" i="1"/>
  <c r="W624" i="1" s="1"/>
  <c r="A740" i="1"/>
  <c r="L740" i="1"/>
  <c r="E739" i="1"/>
  <c r="X739" i="1"/>
  <c r="AG623" i="1"/>
  <c r="D739" i="1"/>
  <c r="Y738" i="1"/>
  <c r="Z738" i="1"/>
  <c r="AA738" i="1" s="1"/>
  <c r="AH738" i="1" s="1"/>
  <c r="J739" i="1"/>
  <c r="I739" i="1" s="1"/>
  <c r="AB754" i="1"/>
  <c r="O737" i="1" l="1"/>
  <c r="AG624" i="1"/>
  <c r="B624" i="1" s="1"/>
  <c r="C624" i="1" s="1"/>
  <c r="AB755" i="1"/>
  <c r="X740" i="1"/>
  <c r="A741" i="1"/>
  <c r="L741" i="1"/>
  <c r="E740" i="1"/>
  <c r="Q628" i="1"/>
  <c r="R627" i="1"/>
  <c r="V627" i="1" s="1"/>
  <c r="F739" i="1"/>
  <c r="D740" i="1"/>
  <c r="Y739" i="1"/>
  <c r="Z739" i="1"/>
  <c r="AA739" i="1" s="1"/>
  <c r="AH739" i="1" s="1"/>
  <c r="J740" i="1"/>
  <c r="I740" i="1" s="1"/>
  <c r="G738" i="1"/>
  <c r="K738" i="1" s="1"/>
  <c r="AC739" i="1"/>
  <c r="AE739" i="1" s="1"/>
  <c r="H739" i="1"/>
  <c r="B623" i="1"/>
  <c r="C623" i="1" s="1"/>
  <c r="M740" i="1"/>
  <c r="N740" i="1" s="1"/>
  <c r="P740" i="1"/>
  <c r="T625" i="1"/>
  <c r="AF625" i="1" s="1"/>
  <c r="S626" i="1"/>
  <c r="U625" i="1"/>
  <c r="W625" i="1" s="1"/>
  <c r="F740" i="1" l="1"/>
  <c r="O738" i="1"/>
  <c r="G739" i="1"/>
  <c r="O739" i="1" s="1"/>
  <c r="Q629" i="1"/>
  <c r="R628" i="1"/>
  <c r="V628" i="1" s="1"/>
  <c r="M741" i="1"/>
  <c r="N741" i="1" s="1"/>
  <c r="P741" i="1"/>
  <c r="AB756" i="1"/>
  <c r="AC740" i="1"/>
  <c r="AE740" i="1" s="1"/>
  <c r="H740" i="1"/>
  <c r="L742" i="1"/>
  <c r="E741" i="1"/>
  <c r="X741" i="1"/>
  <c r="A742" i="1"/>
  <c r="AG625" i="1"/>
  <c r="B625" i="1" s="1"/>
  <c r="C625" i="1" s="1"/>
  <c r="S627" i="1"/>
  <c r="T626" i="1"/>
  <c r="AF626" i="1" s="1"/>
  <c r="U626" i="1"/>
  <c r="W626" i="1" s="1"/>
  <c r="Z740" i="1"/>
  <c r="AA740" i="1" s="1"/>
  <c r="AH740" i="1" s="1"/>
  <c r="D741" i="1"/>
  <c r="Y740" i="1"/>
  <c r="J741" i="1"/>
  <c r="I741" i="1" s="1"/>
  <c r="F741" i="1" l="1"/>
  <c r="K739" i="1"/>
  <c r="AC741" i="1"/>
  <c r="AE741" i="1" s="1"/>
  <c r="H741" i="1"/>
  <c r="T627" i="1"/>
  <c r="AF627" i="1" s="1"/>
  <c r="U627" i="1"/>
  <c r="W627" i="1" s="1"/>
  <c r="S628" i="1"/>
  <c r="AB757" i="1"/>
  <c r="Z741" i="1"/>
  <c r="AA741" i="1" s="1"/>
  <c r="AH741" i="1" s="1"/>
  <c r="D742" i="1"/>
  <c r="Y741" i="1"/>
  <c r="J742" i="1"/>
  <c r="I742" i="1" s="1"/>
  <c r="AG626" i="1"/>
  <c r="M742" i="1"/>
  <c r="N742" i="1" s="1"/>
  <c r="P742" i="1"/>
  <c r="Q630" i="1"/>
  <c r="R629" i="1"/>
  <c r="V629" i="1" s="1"/>
  <c r="E742" i="1"/>
  <c r="X742" i="1"/>
  <c r="A743" i="1"/>
  <c r="L743" i="1"/>
  <c r="G740" i="1"/>
  <c r="O740" i="1" s="1"/>
  <c r="K740" i="1" l="1"/>
  <c r="A744" i="1"/>
  <c r="L744" i="1"/>
  <c r="E743" i="1"/>
  <c r="X743" i="1"/>
  <c r="M743" i="1"/>
  <c r="N743" i="1" s="1"/>
  <c r="P743" i="1"/>
  <c r="AC742" i="1"/>
  <c r="AE742" i="1" s="1"/>
  <c r="H742" i="1"/>
  <c r="D743" i="1"/>
  <c r="Y742" i="1"/>
  <c r="Z742" i="1"/>
  <c r="AA742" i="1" s="1"/>
  <c r="AH742" i="1" s="1"/>
  <c r="J743" i="1"/>
  <c r="I743" i="1" s="1"/>
  <c r="T628" i="1"/>
  <c r="AF628" i="1" s="1"/>
  <c r="U628" i="1"/>
  <c r="W628" i="1" s="1"/>
  <c r="S629" i="1"/>
  <c r="G741" i="1"/>
  <c r="O741" i="1" s="1"/>
  <c r="Q631" i="1"/>
  <c r="R630" i="1"/>
  <c r="V630" i="1" s="1"/>
  <c r="B626" i="1"/>
  <c r="C626" i="1" s="1"/>
  <c r="F742" i="1"/>
  <c r="AB758" i="1"/>
  <c r="AG627" i="1"/>
  <c r="B627" i="1" s="1"/>
  <c r="C627" i="1" s="1"/>
  <c r="F743" i="1" l="1"/>
  <c r="AB759" i="1"/>
  <c r="T629" i="1"/>
  <c r="AF629" i="1" s="1"/>
  <c r="S630" i="1"/>
  <c r="U629" i="1"/>
  <c r="W629" i="1" s="1"/>
  <c r="Z743" i="1"/>
  <c r="AA743" i="1" s="1"/>
  <c r="AH743" i="1" s="1"/>
  <c r="Y743" i="1"/>
  <c r="D744" i="1"/>
  <c r="J744" i="1"/>
  <c r="I744" i="1" s="1"/>
  <c r="K741" i="1"/>
  <c r="AG628" i="1"/>
  <c r="B628" i="1" s="1"/>
  <c r="C628" i="1" s="1"/>
  <c r="G742" i="1"/>
  <c r="K742" i="1" s="1"/>
  <c r="R631" i="1"/>
  <c r="V631" i="1" s="1"/>
  <c r="Q632" i="1"/>
  <c r="M744" i="1"/>
  <c r="N744" i="1" s="1"/>
  <c r="P744" i="1"/>
  <c r="AC743" i="1"/>
  <c r="AE743" i="1" s="1"/>
  <c r="H743" i="1"/>
  <c r="L745" i="1"/>
  <c r="E744" i="1"/>
  <c r="X744" i="1"/>
  <c r="A745" i="1"/>
  <c r="O742" i="1" l="1"/>
  <c r="AC744" i="1"/>
  <c r="AE744" i="1" s="1"/>
  <c r="H744" i="1"/>
  <c r="G743" i="1"/>
  <c r="K743" i="1" s="1"/>
  <c r="D745" i="1"/>
  <c r="Z744" i="1"/>
  <c r="AA744" i="1" s="1"/>
  <c r="AH744" i="1" s="1"/>
  <c r="Y744" i="1"/>
  <c r="J745" i="1"/>
  <c r="I745" i="1" s="1"/>
  <c r="AB760" i="1"/>
  <c r="L746" i="1"/>
  <c r="E745" i="1"/>
  <c r="X745" i="1"/>
  <c r="A746" i="1"/>
  <c r="F744" i="1"/>
  <c r="AG629" i="1"/>
  <c r="B629" i="1" s="1"/>
  <c r="C629" i="1" s="1"/>
  <c r="M745" i="1"/>
  <c r="N745" i="1" s="1"/>
  <c r="P745" i="1"/>
  <c r="R632" i="1"/>
  <c r="V632" i="1" s="1"/>
  <c r="Q633" i="1"/>
  <c r="T630" i="1"/>
  <c r="AF630" i="1" s="1"/>
  <c r="U630" i="1"/>
  <c r="W630" i="1" s="1"/>
  <c r="S631" i="1"/>
  <c r="O743" i="1" l="1"/>
  <c r="AG630" i="1"/>
  <c r="B630" i="1" s="1"/>
  <c r="C630" i="1" s="1"/>
  <c r="L747" i="1"/>
  <c r="E746" i="1"/>
  <c r="X746" i="1"/>
  <c r="A747" i="1"/>
  <c r="AC745" i="1"/>
  <c r="AE745" i="1" s="1"/>
  <c r="H745" i="1"/>
  <c r="Y745" i="1"/>
  <c r="Z745" i="1"/>
  <c r="AA745" i="1" s="1"/>
  <c r="AH745" i="1" s="1"/>
  <c r="D746" i="1"/>
  <c r="J746" i="1"/>
  <c r="I746" i="1" s="1"/>
  <c r="AB761" i="1"/>
  <c r="R633" i="1"/>
  <c r="V633" i="1" s="1"/>
  <c r="Q634" i="1"/>
  <c r="F745" i="1"/>
  <c r="G744" i="1"/>
  <c r="O744" i="1" s="1"/>
  <c r="T631" i="1"/>
  <c r="AF631" i="1" s="1"/>
  <c r="U631" i="1"/>
  <c r="W631" i="1" s="1"/>
  <c r="S632" i="1"/>
  <c r="M746" i="1"/>
  <c r="N746" i="1" s="1"/>
  <c r="P746" i="1"/>
  <c r="K744" i="1" l="1"/>
  <c r="S633" i="1"/>
  <c r="T632" i="1"/>
  <c r="AF632" i="1" s="1"/>
  <c r="U632" i="1"/>
  <c r="W632" i="1" s="1"/>
  <c r="R634" i="1"/>
  <c r="V634" i="1" s="1"/>
  <c r="Q635" i="1"/>
  <c r="AB762" i="1"/>
  <c r="M747" i="1"/>
  <c r="N747" i="1" s="1"/>
  <c r="P747" i="1"/>
  <c r="AC746" i="1"/>
  <c r="AE746" i="1" s="1"/>
  <c r="H746" i="1"/>
  <c r="AG631" i="1"/>
  <c r="B631" i="1" s="1"/>
  <c r="C631" i="1" s="1"/>
  <c r="E747" i="1"/>
  <c r="X747" i="1"/>
  <c r="A748" i="1"/>
  <c r="L748" i="1"/>
  <c r="F746" i="1"/>
  <c r="G745" i="1"/>
  <c r="O745" i="1" s="1"/>
  <c r="Z746" i="1"/>
  <c r="AA746" i="1" s="1"/>
  <c r="AH746" i="1" s="1"/>
  <c r="D747" i="1"/>
  <c r="Y746" i="1"/>
  <c r="J747" i="1"/>
  <c r="I747" i="1" s="1"/>
  <c r="K745" i="1" l="1"/>
  <c r="M748" i="1"/>
  <c r="N748" i="1" s="1"/>
  <c r="P748" i="1"/>
  <c r="AB763" i="1"/>
  <c r="AG632" i="1"/>
  <c r="B632" i="1" s="1"/>
  <c r="C632" i="1" s="1"/>
  <c r="G746" i="1"/>
  <c r="O746" i="1" s="1"/>
  <c r="F747" i="1"/>
  <c r="A749" i="1"/>
  <c r="L749" i="1"/>
  <c r="E748" i="1"/>
  <c r="X748" i="1"/>
  <c r="Z747" i="1"/>
  <c r="AA747" i="1" s="1"/>
  <c r="AH747" i="1" s="1"/>
  <c r="D748" i="1"/>
  <c r="Y747" i="1"/>
  <c r="J748" i="1"/>
  <c r="I748" i="1" s="1"/>
  <c r="R635" i="1"/>
  <c r="V635" i="1" s="1"/>
  <c r="Q636" i="1"/>
  <c r="U633" i="1"/>
  <c r="W633" i="1" s="1"/>
  <c r="T633" i="1"/>
  <c r="AF633" i="1" s="1"/>
  <c r="S634" i="1"/>
  <c r="AC747" i="1"/>
  <c r="AE747" i="1" s="1"/>
  <c r="H747" i="1"/>
  <c r="K746" i="1" l="1"/>
  <c r="G747" i="1"/>
  <c r="K747" i="1" s="1"/>
  <c r="AG633" i="1"/>
  <c r="B633" i="1" s="1"/>
  <c r="C633" i="1" s="1"/>
  <c r="Z748" i="1"/>
  <c r="AA748" i="1" s="1"/>
  <c r="AH748" i="1" s="1"/>
  <c r="Y748" i="1"/>
  <c r="D749" i="1"/>
  <c r="J749" i="1"/>
  <c r="I749" i="1" s="1"/>
  <c r="AC748" i="1"/>
  <c r="AE748" i="1" s="1"/>
  <c r="H748" i="1"/>
  <c r="R636" i="1"/>
  <c r="V636" i="1" s="1"/>
  <c r="Q637" i="1"/>
  <c r="M749" i="1"/>
  <c r="N749" i="1" s="1"/>
  <c r="P749" i="1"/>
  <c r="AB764" i="1"/>
  <c r="U634" i="1"/>
  <c r="W634" i="1" s="1"/>
  <c r="T634" i="1"/>
  <c r="AF634" i="1" s="1"/>
  <c r="S635" i="1"/>
  <c r="F748" i="1"/>
  <c r="A750" i="1"/>
  <c r="L750" i="1"/>
  <c r="E749" i="1"/>
  <c r="X749" i="1"/>
  <c r="O747" i="1" l="1"/>
  <c r="Y749" i="1"/>
  <c r="Z749" i="1"/>
  <c r="AA749" i="1" s="1"/>
  <c r="AH749" i="1" s="1"/>
  <c r="D750" i="1"/>
  <c r="J750" i="1"/>
  <c r="I750" i="1" s="1"/>
  <c r="AG634" i="1"/>
  <c r="B634" i="1" s="1"/>
  <c r="C634" i="1" s="1"/>
  <c r="AC749" i="1"/>
  <c r="AE749" i="1" s="1"/>
  <c r="H749" i="1"/>
  <c r="F749" i="1"/>
  <c r="M750" i="1"/>
  <c r="N750" i="1" s="1"/>
  <c r="P750" i="1"/>
  <c r="T635" i="1"/>
  <c r="AF635" i="1" s="1"/>
  <c r="S636" i="1"/>
  <c r="U635" i="1"/>
  <c r="W635" i="1" s="1"/>
  <c r="AB765" i="1"/>
  <c r="Q638" i="1"/>
  <c r="R637" i="1"/>
  <c r="V637" i="1" s="1"/>
  <c r="G748" i="1"/>
  <c r="O748" i="1" s="1"/>
  <c r="L751" i="1"/>
  <c r="E750" i="1"/>
  <c r="X750" i="1"/>
  <c r="A751" i="1"/>
  <c r="K748" i="1" l="1"/>
  <c r="D751" i="1"/>
  <c r="Y750" i="1"/>
  <c r="Z750" i="1"/>
  <c r="AA750" i="1" s="1"/>
  <c r="AH750" i="1" s="1"/>
  <c r="J751" i="1"/>
  <c r="I751" i="1" s="1"/>
  <c r="AB766" i="1"/>
  <c r="AC750" i="1"/>
  <c r="AE750" i="1" s="1"/>
  <c r="H750" i="1"/>
  <c r="G749" i="1"/>
  <c r="K749" i="1" s="1"/>
  <c r="M751" i="1"/>
  <c r="N751" i="1" s="1"/>
  <c r="P751" i="1"/>
  <c r="AG635" i="1"/>
  <c r="B635" i="1" s="1"/>
  <c r="C635" i="1" s="1"/>
  <c r="A752" i="1"/>
  <c r="L752" i="1"/>
  <c r="E751" i="1"/>
  <c r="X751" i="1"/>
  <c r="R638" i="1"/>
  <c r="V638" i="1" s="1"/>
  <c r="Q639" i="1"/>
  <c r="U636" i="1"/>
  <c r="W636" i="1" s="1"/>
  <c r="T636" i="1"/>
  <c r="AF636" i="1" s="1"/>
  <c r="S637" i="1"/>
  <c r="F750" i="1"/>
  <c r="O749" i="1" l="1"/>
  <c r="R639" i="1"/>
  <c r="V639" i="1" s="1"/>
  <c r="Q640" i="1"/>
  <c r="M752" i="1"/>
  <c r="N752" i="1" s="1"/>
  <c r="P752" i="1"/>
  <c r="Z751" i="1"/>
  <c r="AA751" i="1" s="1"/>
  <c r="AH751" i="1" s="1"/>
  <c r="Y751" i="1"/>
  <c r="D752" i="1"/>
  <c r="J752" i="1"/>
  <c r="I752" i="1" s="1"/>
  <c r="AG636" i="1"/>
  <c r="B636" i="1" s="1"/>
  <c r="C636" i="1" s="1"/>
  <c r="U637" i="1"/>
  <c r="W637" i="1" s="1"/>
  <c r="T637" i="1"/>
  <c r="AF637" i="1" s="1"/>
  <c r="S638" i="1"/>
  <c r="L753" i="1"/>
  <c r="E752" i="1"/>
  <c r="X752" i="1"/>
  <c r="A753" i="1"/>
  <c r="AC751" i="1"/>
  <c r="AE751" i="1" s="1"/>
  <c r="H751" i="1"/>
  <c r="G750" i="1"/>
  <c r="K750" i="1" s="1"/>
  <c r="AB767" i="1"/>
  <c r="F751" i="1"/>
  <c r="O750" i="1" l="1"/>
  <c r="D753" i="1"/>
  <c r="Y752" i="1"/>
  <c r="Z752" i="1"/>
  <c r="AA752" i="1" s="1"/>
  <c r="AH752" i="1" s="1"/>
  <c r="J753" i="1"/>
  <c r="I753" i="1" s="1"/>
  <c r="S639" i="1"/>
  <c r="T638" i="1"/>
  <c r="AF638" i="1" s="1"/>
  <c r="U638" i="1"/>
  <c r="W638" i="1" s="1"/>
  <c r="R640" i="1"/>
  <c r="V640" i="1" s="1"/>
  <c r="Q641" i="1"/>
  <c r="AB768" i="1"/>
  <c r="G751" i="1"/>
  <c r="K751" i="1" s="1"/>
  <c r="M753" i="1"/>
  <c r="N753" i="1" s="1"/>
  <c r="P753" i="1"/>
  <c r="AG637" i="1"/>
  <c r="B637" i="1" s="1"/>
  <c r="C637" i="1" s="1"/>
  <c r="F752" i="1"/>
  <c r="E753" i="1"/>
  <c r="X753" i="1"/>
  <c r="A754" i="1"/>
  <c r="L754" i="1"/>
  <c r="AC752" i="1"/>
  <c r="AE752" i="1" s="1"/>
  <c r="H752" i="1"/>
  <c r="O751" i="1" l="1"/>
  <c r="G752" i="1"/>
  <c r="K752" i="1" s="1"/>
  <c r="A755" i="1"/>
  <c r="L755" i="1"/>
  <c r="E754" i="1"/>
  <c r="X754" i="1"/>
  <c r="Q642" i="1"/>
  <c r="R641" i="1"/>
  <c r="V641" i="1" s="1"/>
  <c r="M754" i="1"/>
  <c r="N754" i="1" s="1"/>
  <c r="P754" i="1"/>
  <c r="Y753" i="1"/>
  <c r="Z753" i="1"/>
  <c r="AA753" i="1" s="1"/>
  <c r="AH753" i="1" s="1"/>
  <c r="D754" i="1"/>
  <c r="J754" i="1"/>
  <c r="I754" i="1" s="1"/>
  <c r="U639" i="1"/>
  <c r="W639" i="1" s="1"/>
  <c r="T639" i="1"/>
  <c r="AF639" i="1" s="1"/>
  <c r="S640" i="1"/>
  <c r="F753" i="1"/>
  <c r="AC753" i="1"/>
  <c r="AE753" i="1" s="1"/>
  <c r="H753" i="1"/>
  <c r="AB769" i="1"/>
  <c r="AG638" i="1"/>
  <c r="B638" i="1" s="1"/>
  <c r="C638" i="1" s="1"/>
  <c r="F754" i="1" l="1"/>
  <c r="O752" i="1"/>
  <c r="AB770" i="1"/>
  <c r="U640" i="1"/>
  <c r="W640" i="1" s="1"/>
  <c r="S641" i="1"/>
  <c r="T640" i="1"/>
  <c r="G753" i="1"/>
  <c r="O753" i="1" s="1"/>
  <c r="X755" i="1"/>
  <c r="A756" i="1"/>
  <c r="L756" i="1"/>
  <c r="E755" i="1"/>
  <c r="AG639" i="1"/>
  <c r="D755" i="1"/>
  <c r="Z754" i="1"/>
  <c r="AA754" i="1" s="1"/>
  <c r="AH754" i="1" s="1"/>
  <c r="Y754" i="1"/>
  <c r="J755" i="1"/>
  <c r="I755" i="1" s="1"/>
  <c r="Q643" i="1"/>
  <c r="R642" i="1"/>
  <c r="V642" i="1" s="1"/>
  <c r="AC754" i="1"/>
  <c r="AE754" i="1" s="1"/>
  <c r="H754" i="1"/>
  <c r="M755" i="1"/>
  <c r="N755" i="1" s="1"/>
  <c r="P755" i="1"/>
  <c r="F755" i="1" l="1"/>
  <c r="K753" i="1"/>
  <c r="E756" i="1"/>
  <c r="X756" i="1"/>
  <c r="A757" i="1"/>
  <c r="L757" i="1"/>
  <c r="AG640" i="1"/>
  <c r="B640" i="1" s="1"/>
  <c r="C640" i="1" s="1"/>
  <c r="Z755" i="1"/>
  <c r="AA755" i="1" s="1"/>
  <c r="AH755" i="1" s="1"/>
  <c r="Y755" i="1"/>
  <c r="D756" i="1"/>
  <c r="J756" i="1"/>
  <c r="I756" i="1" s="1"/>
  <c r="AC755" i="1"/>
  <c r="AE755" i="1" s="1"/>
  <c r="H755" i="1"/>
  <c r="AA640" i="1"/>
  <c r="AF640" i="1"/>
  <c r="AB771" i="1"/>
  <c r="G754" i="1"/>
  <c r="K754" i="1" s="1"/>
  <c r="Q644" i="1"/>
  <c r="R643" i="1"/>
  <c r="V643" i="1" s="1"/>
  <c r="B639" i="1"/>
  <c r="C639" i="1" s="1"/>
  <c r="M756" i="1"/>
  <c r="N756" i="1" s="1"/>
  <c r="P756" i="1"/>
  <c r="S642" i="1"/>
  <c r="T641" i="1"/>
  <c r="AF641" i="1" s="1"/>
  <c r="U641" i="1"/>
  <c r="W641" i="1" s="1"/>
  <c r="O754" i="1" l="1"/>
  <c r="AC756" i="1"/>
  <c r="AE756" i="1" s="1"/>
  <c r="H756" i="1"/>
  <c r="Q645" i="1"/>
  <c r="R644" i="1"/>
  <c r="V644" i="1" s="1"/>
  <c r="AH640" i="1"/>
  <c r="F756" i="1"/>
  <c r="X757" i="1"/>
  <c r="A758" i="1"/>
  <c r="L758" i="1"/>
  <c r="E757" i="1"/>
  <c r="AG641" i="1"/>
  <c r="G755" i="1"/>
  <c r="K755" i="1" s="1"/>
  <c r="D757" i="1"/>
  <c r="Z756" i="1"/>
  <c r="AA756" i="1" s="1"/>
  <c r="AH756" i="1" s="1"/>
  <c r="Y756" i="1"/>
  <c r="J757" i="1"/>
  <c r="I757" i="1" s="1"/>
  <c r="T642" i="1"/>
  <c r="AF642" i="1" s="1"/>
  <c r="U642" i="1"/>
  <c r="W642" i="1" s="1"/>
  <c r="S643" i="1"/>
  <c r="AB772" i="1"/>
  <c r="M757" i="1"/>
  <c r="N757" i="1" s="1"/>
  <c r="P757" i="1"/>
  <c r="F757" i="1" l="1"/>
  <c r="Z757" i="1"/>
  <c r="AA757" i="1" s="1"/>
  <c r="AH757" i="1" s="1"/>
  <c r="D758" i="1"/>
  <c r="Y757" i="1"/>
  <c r="J758" i="1"/>
  <c r="I758" i="1" s="1"/>
  <c r="R645" i="1"/>
  <c r="V645" i="1" s="1"/>
  <c r="Q646" i="1"/>
  <c r="S644" i="1"/>
  <c r="U643" i="1"/>
  <c r="W643" i="1" s="1"/>
  <c r="T643" i="1"/>
  <c r="AF643" i="1" s="1"/>
  <c r="G756" i="1"/>
  <c r="O756" i="1" s="1"/>
  <c r="AB773" i="1"/>
  <c r="AG642" i="1"/>
  <c r="B642" i="1" s="1"/>
  <c r="C642" i="1" s="1"/>
  <c r="O755" i="1"/>
  <c r="M758" i="1"/>
  <c r="N758" i="1" s="1"/>
  <c r="P758" i="1"/>
  <c r="AC757" i="1"/>
  <c r="AE757" i="1" s="1"/>
  <c r="H757" i="1"/>
  <c r="B641" i="1"/>
  <c r="C641" i="1" s="1"/>
  <c r="L759" i="1"/>
  <c r="E758" i="1"/>
  <c r="X758" i="1"/>
  <c r="A759" i="1"/>
  <c r="K756" i="1" l="1"/>
  <c r="L760" i="1"/>
  <c r="E759" i="1"/>
  <c r="X759" i="1"/>
  <c r="A760" i="1"/>
  <c r="AG643" i="1"/>
  <c r="F758" i="1"/>
  <c r="Z758" i="1"/>
  <c r="AA758" i="1" s="1"/>
  <c r="AH758" i="1" s="1"/>
  <c r="D759" i="1"/>
  <c r="Y758" i="1"/>
  <c r="J759" i="1"/>
  <c r="I759" i="1" s="1"/>
  <c r="S645" i="1"/>
  <c r="U644" i="1"/>
  <c r="W644" i="1" s="1"/>
  <c r="T644" i="1"/>
  <c r="AF644" i="1" s="1"/>
  <c r="AC758" i="1"/>
  <c r="AE758" i="1" s="1"/>
  <c r="H758" i="1"/>
  <c r="AB774" i="1"/>
  <c r="G757" i="1"/>
  <c r="O757" i="1" s="1"/>
  <c r="M759" i="1"/>
  <c r="N759" i="1" s="1"/>
  <c r="P759" i="1"/>
  <c r="R646" i="1"/>
  <c r="V646" i="1" s="1"/>
  <c r="Q647" i="1"/>
  <c r="F759" i="1" l="1"/>
  <c r="K757" i="1"/>
  <c r="AB775" i="1"/>
  <c r="AG644" i="1"/>
  <c r="D760" i="1"/>
  <c r="Z759" i="1"/>
  <c r="AA759" i="1" s="1"/>
  <c r="AH759" i="1" s="1"/>
  <c r="Y759" i="1"/>
  <c r="J760" i="1"/>
  <c r="I760" i="1" s="1"/>
  <c r="Q648" i="1"/>
  <c r="R647" i="1"/>
  <c r="V647" i="1" s="1"/>
  <c r="G758" i="1"/>
  <c r="K758" i="1" s="1"/>
  <c r="S646" i="1"/>
  <c r="U645" i="1"/>
  <c r="W645" i="1" s="1"/>
  <c r="T645" i="1"/>
  <c r="AF645" i="1" s="1"/>
  <c r="M760" i="1"/>
  <c r="N760" i="1" s="1"/>
  <c r="P760" i="1"/>
  <c r="AC759" i="1"/>
  <c r="AE759" i="1" s="1"/>
  <c r="H759" i="1"/>
  <c r="B643" i="1"/>
  <c r="C643" i="1" s="1"/>
  <c r="X760" i="1"/>
  <c r="A761" i="1"/>
  <c r="L761" i="1"/>
  <c r="E760" i="1"/>
  <c r="O758" i="1" l="1"/>
  <c r="D761" i="1"/>
  <c r="Z760" i="1"/>
  <c r="AA760" i="1" s="1"/>
  <c r="AH760" i="1" s="1"/>
  <c r="Y760" i="1"/>
  <c r="J761" i="1"/>
  <c r="I761" i="1" s="1"/>
  <c r="Q649" i="1"/>
  <c r="R648" i="1"/>
  <c r="V648" i="1" s="1"/>
  <c r="F760" i="1"/>
  <c r="AB776" i="1"/>
  <c r="AC760" i="1"/>
  <c r="AE760" i="1" s="1"/>
  <c r="H760" i="1"/>
  <c r="AG645" i="1"/>
  <c r="B645" i="1" s="1"/>
  <c r="C645" i="1" s="1"/>
  <c r="M761" i="1"/>
  <c r="N761" i="1" s="1"/>
  <c r="P761" i="1"/>
  <c r="A762" i="1"/>
  <c r="L762" i="1"/>
  <c r="E761" i="1"/>
  <c r="X761" i="1"/>
  <c r="G759" i="1"/>
  <c r="K759" i="1" s="1"/>
  <c r="U646" i="1"/>
  <c r="W646" i="1" s="1"/>
  <c r="S647" i="1"/>
  <c r="T646" i="1"/>
  <c r="AF646" i="1" s="1"/>
  <c r="B644" i="1"/>
  <c r="C644" i="1" s="1"/>
  <c r="O759" i="1" l="1"/>
  <c r="AC761" i="1"/>
  <c r="AE761" i="1" s="1"/>
  <c r="H761" i="1"/>
  <c r="G760" i="1"/>
  <c r="K760" i="1" s="1"/>
  <c r="M762" i="1"/>
  <c r="N762" i="1" s="1"/>
  <c r="P762" i="1"/>
  <c r="R649" i="1"/>
  <c r="V649" i="1" s="1"/>
  <c r="Q650" i="1"/>
  <c r="T647" i="1"/>
  <c r="AF647" i="1" s="1"/>
  <c r="U647" i="1"/>
  <c r="W647" i="1" s="1"/>
  <c r="S648" i="1"/>
  <c r="L763" i="1"/>
  <c r="E762" i="1"/>
  <c r="X762" i="1"/>
  <c r="A763" i="1"/>
  <c r="F761" i="1"/>
  <c r="AG646" i="1"/>
  <c r="D762" i="1"/>
  <c r="Y761" i="1"/>
  <c r="Z761" i="1"/>
  <c r="AA761" i="1" s="1"/>
  <c r="AH761" i="1" s="1"/>
  <c r="J762" i="1"/>
  <c r="I762" i="1" s="1"/>
  <c r="AB777" i="1"/>
  <c r="F762" i="1" l="1"/>
  <c r="O760" i="1"/>
  <c r="AB778" i="1"/>
  <c r="M763" i="1"/>
  <c r="N763" i="1" s="1"/>
  <c r="A764" i="1"/>
  <c r="L764" i="1"/>
  <c r="E763" i="1"/>
  <c r="X763" i="1"/>
  <c r="T648" i="1"/>
  <c r="AF648" i="1" s="1"/>
  <c r="S649" i="1"/>
  <c r="U648" i="1"/>
  <c r="W648" i="1" s="1"/>
  <c r="Q651" i="1"/>
  <c r="R650" i="1"/>
  <c r="V650" i="1" s="1"/>
  <c r="Y762" i="1"/>
  <c r="D763" i="1"/>
  <c r="Z762" i="1"/>
  <c r="J763" i="1"/>
  <c r="I763" i="1" s="1"/>
  <c r="AG647" i="1"/>
  <c r="B646" i="1"/>
  <c r="C646" i="1" s="1"/>
  <c r="G761" i="1"/>
  <c r="K761" i="1" s="1"/>
  <c r="AC762" i="1"/>
  <c r="AE762" i="1" s="1"/>
  <c r="H762" i="1"/>
  <c r="O761" i="1" l="1"/>
  <c r="Z763" i="1"/>
  <c r="AA763" i="1" s="1"/>
  <c r="AH763" i="1" s="1"/>
  <c r="J764" i="1"/>
  <c r="I764" i="1" s="1"/>
  <c r="D764" i="1"/>
  <c r="Y763" i="1"/>
  <c r="H763" i="1"/>
  <c r="AC763" i="1"/>
  <c r="AE763" i="1" s="1"/>
  <c r="AG648" i="1"/>
  <c r="R651" i="1"/>
  <c r="V651" i="1" s="1"/>
  <c r="Q652" i="1"/>
  <c r="S650" i="1"/>
  <c r="U649" i="1"/>
  <c r="W649" i="1" s="1"/>
  <c r="T649" i="1"/>
  <c r="AF649" i="1" s="1"/>
  <c r="M764" i="1"/>
  <c r="N764" i="1" s="1"/>
  <c r="AB779" i="1"/>
  <c r="G762" i="1"/>
  <c r="K762" i="1" s="1"/>
  <c r="B647" i="1"/>
  <c r="C647" i="1" s="1"/>
  <c r="F763" i="1"/>
  <c r="X764" i="1"/>
  <c r="A765" i="1"/>
  <c r="L765" i="1"/>
  <c r="E764" i="1"/>
  <c r="H764" i="1" l="1"/>
  <c r="AC764" i="1"/>
  <c r="AE764" i="1" s="1"/>
  <c r="Q653" i="1"/>
  <c r="R652" i="1"/>
  <c r="V652" i="1" s="1"/>
  <c r="G763" i="1"/>
  <c r="O763" i="1" s="1"/>
  <c r="Y764" i="1"/>
  <c r="J765" i="1"/>
  <c r="I765" i="1" s="1"/>
  <c r="Z764" i="1"/>
  <c r="AA764" i="1" s="1"/>
  <c r="AH764" i="1" s="1"/>
  <c r="D765" i="1"/>
  <c r="A766" i="1"/>
  <c r="X765" i="1"/>
  <c r="L766" i="1"/>
  <c r="E765" i="1"/>
  <c r="O762" i="1"/>
  <c r="P763" i="1" s="1"/>
  <c r="P764" i="1" s="1"/>
  <c r="P765" i="1" s="1"/>
  <c r="AB780" i="1"/>
  <c r="AG649" i="1"/>
  <c r="B649" i="1" s="1"/>
  <c r="C649" i="1" s="1"/>
  <c r="F764" i="1"/>
  <c r="M765" i="1"/>
  <c r="N765" i="1" s="1"/>
  <c r="T650" i="1"/>
  <c r="AF650" i="1" s="1"/>
  <c r="S651" i="1"/>
  <c r="U650" i="1"/>
  <c r="W650" i="1" s="1"/>
  <c r="B648" i="1"/>
  <c r="C648" i="1" s="1"/>
  <c r="U651" i="1" l="1"/>
  <c r="W651" i="1" s="1"/>
  <c r="T651" i="1"/>
  <c r="AF651" i="1" s="1"/>
  <c r="S652" i="1"/>
  <c r="AB781" i="1"/>
  <c r="M766" i="1"/>
  <c r="N766" i="1" s="1"/>
  <c r="P766" i="1"/>
  <c r="K763" i="1"/>
  <c r="Q654" i="1"/>
  <c r="R653" i="1"/>
  <c r="V653" i="1" s="1"/>
  <c r="AG650" i="1"/>
  <c r="B650" i="1" s="1"/>
  <c r="C650" i="1" s="1"/>
  <c r="Y765" i="1"/>
  <c r="D766" i="1"/>
  <c r="Z765" i="1"/>
  <c r="AA765" i="1" s="1"/>
  <c r="AH765" i="1" s="1"/>
  <c r="J766" i="1"/>
  <c r="I766" i="1" s="1"/>
  <c r="A767" i="1"/>
  <c r="X766" i="1"/>
  <c r="L767" i="1"/>
  <c r="E766" i="1"/>
  <c r="F765" i="1"/>
  <c r="G764" i="1"/>
  <c r="K764" i="1" s="1"/>
  <c r="H765" i="1"/>
  <c r="AC765" i="1"/>
  <c r="AE765" i="1" s="1"/>
  <c r="O764" i="1" l="1"/>
  <c r="M767" i="1"/>
  <c r="N767" i="1" s="1"/>
  <c r="P767" i="1"/>
  <c r="F766" i="1"/>
  <c r="T652" i="1"/>
  <c r="AF652" i="1" s="1"/>
  <c r="S653" i="1"/>
  <c r="U652" i="1"/>
  <c r="W652" i="1" s="1"/>
  <c r="H766" i="1"/>
  <c r="AC766" i="1"/>
  <c r="AE766" i="1" s="1"/>
  <c r="G765" i="1"/>
  <c r="O765" i="1" s="1"/>
  <c r="X767" i="1"/>
  <c r="L768" i="1"/>
  <c r="E767" i="1"/>
  <c r="A768" i="1"/>
  <c r="R654" i="1"/>
  <c r="V654" i="1" s="1"/>
  <c r="Q655" i="1"/>
  <c r="AB782" i="1"/>
  <c r="AG651" i="1"/>
  <c r="B651" i="1" s="1"/>
  <c r="C651" i="1" s="1"/>
  <c r="D767" i="1"/>
  <c r="Y766" i="1"/>
  <c r="Z766" i="1"/>
  <c r="AA766" i="1" s="1"/>
  <c r="AH766" i="1" s="1"/>
  <c r="J767" i="1"/>
  <c r="I767" i="1" s="1"/>
  <c r="K765" i="1" l="1"/>
  <c r="R655" i="1"/>
  <c r="V655" i="1" s="1"/>
  <c r="Q656" i="1"/>
  <c r="X768" i="1"/>
  <c r="L769" i="1"/>
  <c r="E768" i="1"/>
  <c r="A769" i="1"/>
  <c r="S654" i="1"/>
  <c r="T653" i="1"/>
  <c r="AF653" i="1" s="1"/>
  <c r="U653" i="1"/>
  <c r="W653" i="1" s="1"/>
  <c r="H767" i="1"/>
  <c r="AC767" i="1"/>
  <c r="AE767" i="1" s="1"/>
  <c r="M768" i="1"/>
  <c r="N768" i="1" s="1"/>
  <c r="P768" i="1"/>
  <c r="G766" i="1"/>
  <c r="K766" i="1" s="1"/>
  <c r="F767" i="1"/>
  <c r="AB783" i="1"/>
  <c r="Z767" i="1"/>
  <c r="AA767" i="1" s="1"/>
  <c r="AH767" i="1" s="1"/>
  <c r="J768" i="1"/>
  <c r="I768" i="1" s="1"/>
  <c r="D768" i="1"/>
  <c r="Y767" i="1"/>
  <c r="AG652" i="1"/>
  <c r="B652" i="1" s="1"/>
  <c r="C652" i="1" s="1"/>
  <c r="F768" i="1" l="1"/>
  <c r="AC768" i="1"/>
  <c r="AE768" i="1" s="1"/>
  <c r="H768" i="1"/>
  <c r="D769" i="1"/>
  <c r="Z768" i="1"/>
  <c r="AA768" i="1" s="1"/>
  <c r="AH768" i="1" s="1"/>
  <c r="Y768" i="1"/>
  <c r="J769" i="1"/>
  <c r="I769" i="1" s="1"/>
  <c r="AB784" i="1"/>
  <c r="O766" i="1"/>
  <c r="AG653" i="1"/>
  <c r="B653" i="1" s="1"/>
  <c r="C653" i="1" s="1"/>
  <c r="E769" i="1"/>
  <c r="A770" i="1"/>
  <c r="X769" i="1"/>
  <c r="L770" i="1"/>
  <c r="Q657" i="1"/>
  <c r="R656" i="1"/>
  <c r="V656" i="1" s="1"/>
  <c r="G767" i="1"/>
  <c r="K767" i="1" s="1"/>
  <c r="T654" i="1"/>
  <c r="AF654" i="1" s="1"/>
  <c r="U654" i="1"/>
  <c r="W654" i="1" s="1"/>
  <c r="S655" i="1"/>
  <c r="M769" i="1"/>
  <c r="N769" i="1" s="1"/>
  <c r="P769" i="1"/>
  <c r="M770" i="1" l="1"/>
  <c r="N770" i="1" s="1"/>
  <c r="P770" i="1"/>
  <c r="H769" i="1"/>
  <c r="AC769" i="1"/>
  <c r="AE769" i="1" s="1"/>
  <c r="O767" i="1"/>
  <c r="D770" i="1"/>
  <c r="J770" i="1"/>
  <c r="I770" i="1" s="1"/>
  <c r="Z769" i="1"/>
  <c r="AA769" i="1" s="1"/>
  <c r="AH769" i="1" s="1"/>
  <c r="Y769" i="1"/>
  <c r="AB785" i="1"/>
  <c r="G768" i="1"/>
  <c r="K768" i="1" s="1"/>
  <c r="T655" i="1"/>
  <c r="AF655" i="1" s="1"/>
  <c r="U655" i="1"/>
  <c r="W655" i="1" s="1"/>
  <c r="S656" i="1"/>
  <c r="A771" i="1"/>
  <c r="L771" i="1"/>
  <c r="E770" i="1"/>
  <c r="X770" i="1"/>
  <c r="AG654" i="1"/>
  <c r="Q658" i="1"/>
  <c r="R657" i="1"/>
  <c r="V657" i="1" s="1"/>
  <c r="F769" i="1"/>
  <c r="O768" i="1" l="1"/>
  <c r="AC770" i="1"/>
  <c r="AE770" i="1" s="1"/>
  <c r="H770" i="1"/>
  <c r="A772" i="1"/>
  <c r="L772" i="1"/>
  <c r="E771" i="1"/>
  <c r="X771" i="1"/>
  <c r="Z770" i="1"/>
  <c r="AA770" i="1" s="1"/>
  <c r="AH770" i="1" s="1"/>
  <c r="Y770" i="1"/>
  <c r="D771" i="1"/>
  <c r="J771" i="1"/>
  <c r="I771" i="1" s="1"/>
  <c r="AB786" i="1"/>
  <c r="R658" i="1"/>
  <c r="V658" i="1" s="1"/>
  <c r="Q659" i="1"/>
  <c r="U656" i="1"/>
  <c r="W656" i="1" s="1"/>
  <c r="T656" i="1"/>
  <c r="AF656" i="1" s="1"/>
  <c r="S657" i="1"/>
  <c r="G769" i="1"/>
  <c r="K769" i="1" s="1"/>
  <c r="B654" i="1"/>
  <c r="C654" i="1" s="1"/>
  <c r="M771" i="1"/>
  <c r="N771" i="1" s="1"/>
  <c r="P771" i="1"/>
  <c r="AG655" i="1"/>
  <c r="B655" i="1" s="1"/>
  <c r="C655" i="1" s="1"/>
  <c r="F770" i="1"/>
  <c r="O769" i="1" l="1"/>
  <c r="AC771" i="1"/>
  <c r="AE771" i="1" s="1"/>
  <c r="H771" i="1"/>
  <c r="AB787" i="1"/>
  <c r="F771" i="1"/>
  <c r="L773" i="1"/>
  <c r="E772" i="1"/>
  <c r="X772" i="1"/>
  <c r="A773" i="1"/>
  <c r="AG656" i="1"/>
  <c r="B656" i="1" s="1"/>
  <c r="C656" i="1" s="1"/>
  <c r="Z771" i="1"/>
  <c r="AA771" i="1" s="1"/>
  <c r="AH771" i="1" s="1"/>
  <c r="D772" i="1"/>
  <c r="J772" i="1"/>
  <c r="I772" i="1" s="1"/>
  <c r="Y771" i="1"/>
  <c r="G770" i="1"/>
  <c r="O770" i="1" s="1"/>
  <c r="Q660" i="1"/>
  <c r="R659" i="1"/>
  <c r="V659" i="1" s="1"/>
  <c r="S658" i="1"/>
  <c r="T657" i="1"/>
  <c r="AF657" i="1" s="1"/>
  <c r="U657" i="1"/>
  <c r="W657" i="1" s="1"/>
  <c r="M772" i="1"/>
  <c r="N772" i="1" s="1"/>
  <c r="P772" i="1"/>
  <c r="F772" i="1" l="1"/>
  <c r="K770" i="1"/>
  <c r="H772" i="1"/>
  <c r="AC772" i="1"/>
  <c r="AE772" i="1" s="1"/>
  <c r="U658" i="1"/>
  <c r="W658" i="1" s="1"/>
  <c r="S659" i="1"/>
  <c r="T658" i="1"/>
  <c r="AF658" i="1" s="1"/>
  <c r="Q661" i="1"/>
  <c r="R660" i="1"/>
  <c r="V660" i="1" s="1"/>
  <c r="M773" i="1"/>
  <c r="N773" i="1" s="1"/>
  <c r="P773" i="1"/>
  <c r="X773" i="1"/>
  <c r="A774" i="1"/>
  <c r="L774" i="1"/>
  <c r="E773" i="1"/>
  <c r="G771" i="1"/>
  <c r="K771" i="1" s="1"/>
  <c r="AG657" i="1"/>
  <c r="B657" i="1" s="1"/>
  <c r="C657" i="1" s="1"/>
  <c r="Y772" i="1"/>
  <c r="Z772" i="1"/>
  <c r="AA772" i="1" s="1"/>
  <c r="AH772" i="1" s="1"/>
  <c r="D773" i="1"/>
  <c r="J773" i="1"/>
  <c r="I773" i="1" s="1"/>
  <c r="AB788" i="1"/>
  <c r="F773" i="1" l="1"/>
  <c r="O771" i="1"/>
  <c r="AB789" i="1"/>
  <c r="X774" i="1"/>
  <c r="A775" i="1"/>
  <c r="L775" i="1"/>
  <c r="E774" i="1"/>
  <c r="AG658" i="1"/>
  <c r="B658" i="1" s="1"/>
  <c r="C658" i="1" s="1"/>
  <c r="M774" i="1"/>
  <c r="N774" i="1" s="1"/>
  <c r="P774" i="1"/>
  <c r="Z773" i="1"/>
  <c r="AA773" i="1" s="1"/>
  <c r="AH773" i="1" s="1"/>
  <c r="Y773" i="1"/>
  <c r="D774" i="1"/>
  <c r="J774" i="1"/>
  <c r="I774" i="1" s="1"/>
  <c r="Q662" i="1"/>
  <c r="R661" i="1"/>
  <c r="V661" i="1" s="1"/>
  <c r="G772" i="1"/>
  <c r="K772" i="1" s="1"/>
  <c r="H773" i="1"/>
  <c r="AC773" i="1"/>
  <c r="AE773" i="1" s="1"/>
  <c r="T659" i="1"/>
  <c r="AF659" i="1" s="1"/>
  <c r="U659" i="1"/>
  <c r="W659" i="1" s="1"/>
  <c r="S660" i="1"/>
  <c r="AC774" i="1" l="1"/>
  <c r="AE774" i="1" s="1"/>
  <c r="H774" i="1"/>
  <c r="AB790" i="1"/>
  <c r="G773" i="1"/>
  <c r="O773" i="1" s="1"/>
  <c r="M775" i="1"/>
  <c r="N775" i="1" s="1"/>
  <c r="P775" i="1"/>
  <c r="T660" i="1"/>
  <c r="AF660" i="1" s="1"/>
  <c r="U660" i="1"/>
  <c r="W660" i="1" s="1"/>
  <c r="S661" i="1"/>
  <c r="AG659" i="1"/>
  <c r="B659" i="1" s="1"/>
  <c r="C659" i="1" s="1"/>
  <c r="O772" i="1"/>
  <c r="F774" i="1"/>
  <c r="A776" i="1"/>
  <c r="L776" i="1"/>
  <c r="E775" i="1"/>
  <c r="X775" i="1"/>
  <c r="R662" i="1"/>
  <c r="V662" i="1" s="1"/>
  <c r="Q663" i="1"/>
  <c r="Z774" i="1"/>
  <c r="AA774" i="1" s="1"/>
  <c r="AH774" i="1" s="1"/>
  <c r="J775" i="1"/>
  <c r="I775" i="1" s="1"/>
  <c r="D775" i="1"/>
  <c r="Y774" i="1"/>
  <c r="F775" i="1" l="1"/>
  <c r="Y775" i="1"/>
  <c r="J776" i="1"/>
  <c r="I776" i="1" s="1"/>
  <c r="Z775" i="1"/>
  <c r="AA775" i="1" s="1"/>
  <c r="AH775" i="1" s="1"/>
  <c r="D776" i="1"/>
  <c r="K773" i="1"/>
  <c r="G774" i="1"/>
  <c r="K774" i="1" s="1"/>
  <c r="Q664" i="1"/>
  <c r="R663" i="1"/>
  <c r="V663" i="1" s="1"/>
  <c r="AC775" i="1"/>
  <c r="AE775" i="1" s="1"/>
  <c r="H775" i="1"/>
  <c r="M776" i="1"/>
  <c r="N776" i="1" s="1"/>
  <c r="P776" i="1"/>
  <c r="T661" i="1"/>
  <c r="AF661" i="1" s="1"/>
  <c r="U661" i="1"/>
  <c r="W661" i="1" s="1"/>
  <c r="S662" i="1"/>
  <c r="A777" i="1"/>
  <c r="L777" i="1"/>
  <c r="E776" i="1"/>
  <c r="X776" i="1"/>
  <c r="AG660" i="1"/>
  <c r="AB791" i="1"/>
  <c r="L778" i="1" l="1"/>
  <c r="E777" i="1"/>
  <c r="X777" i="1"/>
  <c r="A778" i="1"/>
  <c r="O774" i="1"/>
  <c r="AB792" i="1"/>
  <c r="D777" i="1"/>
  <c r="Y776" i="1"/>
  <c r="J777" i="1"/>
  <c r="I777" i="1" s="1"/>
  <c r="Z776" i="1"/>
  <c r="AA776" i="1" s="1"/>
  <c r="AH776" i="1" s="1"/>
  <c r="H776" i="1"/>
  <c r="AC776" i="1"/>
  <c r="AE776" i="1" s="1"/>
  <c r="Q665" i="1"/>
  <c r="R664" i="1"/>
  <c r="V664" i="1" s="1"/>
  <c r="U662" i="1"/>
  <c r="W662" i="1" s="1"/>
  <c r="S663" i="1"/>
  <c r="T662" i="1"/>
  <c r="AF662" i="1" s="1"/>
  <c r="B660" i="1"/>
  <c r="C660" i="1" s="1"/>
  <c r="M777" i="1"/>
  <c r="N777" i="1" s="1"/>
  <c r="AC777" i="1" s="1"/>
  <c r="AE777" i="1" s="1"/>
  <c r="P777" i="1"/>
  <c r="AG661" i="1"/>
  <c r="G775" i="1"/>
  <c r="K775" i="1" s="1"/>
  <c r="F776" i="1"/>
  <c r="F777" i="1" l="1"/>
  <c r="O775" i="1"/>
  <c r="Q666" i="1"/>
  <c r="R665" i="1"/>
  <c r="V665" i="1" s="1"/>
  <c r="U663" i="1"/>
  <c r="W663" i="1" s="1"/>
  <c r="S664" i="1"/>
  <c r="T663" i="1"/>
  <c r="AF663" i="1" s="1"/>
  <c r="AB793" i="1"/>
  <c r="M778" i="1"/>
  <c r="N778" i="1" s="1"/>
  <c r="P778" i="1"/>
  <c r="AG662" i="1"/>
  <c r="B662" i="1" s="1"/>
  <c r="C662" i="1" s="1"/>
  <c r="H777" i="1"/>
  <c r="G776" i="1"/>
  <c r="O776" i="1" s="1"/>
  <c r="E778" i="1"/>
  <c r="X778" i="1"/>
  <c r="A779" i="1"/>
  <c r="L779" i="1"/>
  <c r="B661" i="1"/>
  <c r="C661" i="1" s="1"/>
  <c r="Y777" i="1"/>
  <c r="Z777" i="1"/>
  <c r="AA777" i="1" s="1"/>
  <c r="AH777" i="1" s="1"/>
  <c r="J778" i="1"/>
  <c r="I778" i="1" s="1"/>
  <c r="D778" i="1"/>
  <c r="F778" i="1" l="1"/>
  <c r="Z778" i="1"/>
  <c r="AA778" i="1" s="1"/>
  <c r="AH778" i="1" s="1"/>
  <c r="Y778" i="1"/>
  <c r="J779" i="1"/>
  <c r="I779" i="1" s="1"/>
  <c r="D779" i="1"/>
  <c r="R666" i="1"/>
  <c r="V666" i="1" s="1"/>
  <c r="Q667" i="1"/>
  <c r="AC778" i="1"/>
  <c r="AE778" i="1" s="1"/>
  <c r="H778" i="1"/>
  <c r="T664" i="1"/>
  <c r="AF664" i="1" s="1"/>
  <c r="U664" i="1"/>
  <c r="W664" i="1" s="1"/>
  <c r="S665" i="1"/>
  <c r="M779" i="1"/>
  <c r="N779" i="1" s="1"/>
  <c r="P779" i="1"/>
  <c r="K776" i="1"/>
  <c r="AB794" i="1"/>
  <c r="AG663" i="1"/>
  <c r="B663" i="1" s="1"/>
  <c r="C663" i="1" s="1"/>
  <c r="G777" i="1"/>
  <c r="O777" i="1" s="1"/>
  <c r="L780" i="1"/>
  <c r="E779" i="1"/>
  <c r="X779" i="1"/>
  <c r="A780" i="1"/>
  <c r="K777" i="1" l="1"/>
  <c r="T665" i="1"/>
  <c r="AF665" i="1" s="1"/>
  <c r="U665" i="1"/>
  <c r="W665" i="1" s="1"/>
  <c r="S666" i="1"/>
  <c r="F779" i="1"/>
  <c r="AB795" i="1"/>
  <c r="M780" i="1"/>
  <c r="N780" i="1" s="1"/>
  <c r="P780" i="1"/>
  <c r="AG664" i="1"/>
  <c r="Q668" i="1"/>
  <c r="R667" i="1"/>
  <c r="V667" i="1" s="1"/>
  <c r="Z779" i="1"/>
  <c r="AA779" i="1" s="1"/>
  <c r="AH779" i="1" s="1"/>
  <c r="J780" i="1"/>
  <c r="I780" i="1" s="1"/>
  <c r="D780" i="1"/>
  <c r="Y779" i="1"/>
  <c r="A781" i="1"/>
  <c r="L781" i="1"/>
  <c r="E780" i="1"/>
  <c r="X780" i="1"/>
  <c r="AC779" i="1"/>
  <c r="AE779" i="1" s="1"/>
  <c r="H779" i="1"/>
  <c r="G778" i="1"/>
  <c r="O778" i="1" s="1"/>
  <c r="K778" i="1" l="1"/>
  <c r="G779" i="1"/>
  <c r="K779" i="1" s="1"/>
  <c r="X781" i="1"/>
  <c r="A782" i="1"/>
  <c r="L782" i="1"/>
  <c r="E781" i="1"/>
  <c r="B664" i="1"/>
  <c r="C664" i="1" s="1"/>
  <c r="AC780" i="1"/>
  <c r="AE780" i="1" s="1"/>
  <c r="H780" i="1"/>
  <c r="U666" i="1"/>
  <c r="W666" i="1" s="1"/>
  <c r="T666" i="1"/>
  <c r="AF666" i="1" s="1"/>
  <c r="S667" i="1"/>
  <c r="F780" i="1"/>
  <c r="AB796" i="1"/>
  <c r="AG665" i="1"/>
  <c r="D781" i="1"/>
  <c r="Z780" i="1"/>
  <c r="AA780" i="1" s="1"/>
  <c r="AH780" i="1" s="1"/>
  <c r="Y780" i="1"/>
  <c r="J781" i="1"/>
  <c r="I781" i="1" s="1"/>
  <c r="M781" i="1"/>
  <c r="N781" i="1" s="1"/>
  <c r="P781" i="1"/>
  <c r="Q669" i="1"/>
  <c r="R668" i="1"/>
  <c r="V668" i="1" s="1"/>
  <c r="F781" i="1" l="1"/>
  <c r="O779" i="1"/>
  <c r="G780" i="1"/>
  <c r="O780" i="1" s="1"/>
  <c r="M782" i="1"/>
  <c r="N782" i="1" s="1"/>
  <c r="P782" i="1"/>
  <c r="AC781" i="1"/>
  <c r="AE781" i="1" s="1"/>
  <c r="H781" i="1"/>
  <c r="U667" i="1"/>
  <c r="W667" i="1" s="1"/>
  <c r="T667" i="1"/>
  <c r="AF667" i="1" s="1"/>
  <c r="S668" i="1"/>
  <c r="L783" i="1"/>
  <c r="E782" i="1"/>
  <c r="X782" i="1"/>
  <c r="A783" i="1"/>
  <c r="AB797" i="1"/>
  <c r="Z781" i="1"/>
  <c r="AA781" i="1" s="1"/>
  <c r="AH781" i="1" s="1"/>
  <c r="Y781" i="1"/>
  <c r="J782" i="1"/>
  <c r="I782" i="1" s="1"/>
  <c r="D782" i="1"/>
  <c r="Q670" i="1"/>
  <c r="R669" i="1"/>
  <c r="V669" i="1" s="1"/>
  <c r="B665" i="1"/>
  <c r="C665" i="1" s="1"/>
  <c r="AG666" i="1"/>
  <c r="B666" i="1" s="1"/>
  <c r="C666" i="1" s="1"/>
  <c r="K780" i="1" l="1"/>
  <c r="R670" i="1"/>
  <c r="V670" i="1" s="1"/>
  <c r="Q671" i="1"/>
  <c r="AB798" i="1"/>
  <c r="L784" i="1"/>
  <c r="E783" i="1"/>
  <c r="X783" i="1"/>
  <c r="A784" i="1"/>
  <c r="T668" i="1"/>
  <c r="AF668" i="1" s="1"/>
  <c r="S669" i="1"/>
  <c r="U668" i="1"/>
  <c r="W668" i="1" s="1"/>
  <c r="F782" i="1"/>
  <c r="Z782" i="1"/>
  <c r="AA782" i="1" s="1"/>
  <c r="AH782" i="1" s="1"/>
  <c r="J783" i="1"/>
  <c r="I783" i="1" s="1"/>
  <c r="D783" i="1"/>
  <c r="Y782" i="1"/>
  <c r="AC782" i="1"/>
  <c r="AE782" i="1" s="1"/>
  <c r="H782" i="1"/>
  <c r="AG667" i="1"/>
  <c r="B667" i="1" s="1"/>
  <c r="C667" i="1" s="1"/>
  <c r="M783" i="1"/>
  <c r="N783" i="1" s="1"/>
  <c r="P783" i="1"/>
  <c r="G781" i="1"/>
  <c r="O781" i="1" s="1"/>
  <c r="F783" i="1" l="1"/>
  <c r="K781" i="1"/>
  <c r="S670" i="1"/>
  <c r="U669" i="1"/>
  <c r="W669" i="1" s="1"/>
  <c r="T669" i="1"/>
  <c r="AF669" i="1" s="1"/>
  <c r="AB799" i="1"/>
  <c r="M784" i="1"/>
  <c r="N784" i="1" s="1"/>
  <c r="P784" i="1"/>
  <c r="Q672" i="1"/>
  <c r="R671" i="1"/>
  <c r="V671" i="1" s="1"/>
  <c r="L785" i="1"/>
  <c r="E784" i="1"/>
  <c r="X784" i="1"/>
  <c r="A785" i="1"/>
  <c r="AC783" i="1"/>
  <c r="AE783" i="1" s="1"/>
  <c r="H783" i="1"/>
  <c r="G782" i="1"/>
  <c r="O782" i="1" s="1"/>
  <c r="AG668" i="1"/>
  <c r="Z783" i="1"/>
  <c r="AA783" i="1" s="1"/>
  <c r="AH783" i="1" s="1"/>
  <c r="D784" i="1"/>
  <c r="Y783" i="1"/>
  <c r="J784" i="1"/>
  <c r="I784" i="1" s="1"/>
  <c r="F784" i="1" l="1"/>
  <c r="K782" i="1"/>
  <c r="X785" i="1"/>
  <c r="A786" i="1"/>
  <c r="L786" i="1"/>
  <c r="E785" i="1"/>
  <c r="D785" i="1"/>
  <c r="Z784" i="1"/>
  <c r="AA784" i="1" s="1"/>
  <c r="AH784" i="1" s="1"/>
  <c r="J785" i="1"/>
  <c r="I785" i="1" s="1"/>
  <c r="Y784" i="1"/>
  <c r="Q673" i="1"/>
  <c r="R672" i="1"/>
  <c r="V672" i="1" s="1"/>
  <c r="G783" i="1"/>
  <c r="K783" i="1" s="1"/>
  <c r="B668" i="1"/>
  <c r="C668" i="1" s="1"/>
  <c r="M785" i="1"/>
  <c r="N785" i="1" s="1"/>
  <c r="P785" i="1"/>
  <c r="AG669" i="1"/>
  <c r="B669" i="1" s="1"/>
  <c r="C669" i="1" s="1"/>
  <c r="AC784" i="1"/>
  <c r="AE784" i="1" s="1"/>
  <c r="H784" i="1"/>
  <c r="AB800" i="1"/>
  <c r="S671" i="1"/>
  <c r="T670" i="1"/>
  <c r="AF670" i="1" s="1"/>
  <c r="U670" i="1"/>
  <c r="W670" i="1" s="1"/>
  <c r="F785" i="1" l="1"/>
  <c r="O783" i="1"/>
  <c r="S672" i="1"/>
  <c r="T671" i="1"/>
  <c r="U671" i="1"/>
  <c r="W671" i="1" s="1"/>
  <c r="AB801" i="1"/>
  <c r="M786" i="1"/>
  <c r="N786" i="1" s="1"/>
  <c r="P786" i="1"/>
  <c r="AG670" i="1"/>
  <c r="B670" i="1" s="1"/>
  <c r="C670" i="1" s="1"/>
  <c r="E786" i="1"/>
  <c r="X786" i="1"/>
  <c r="A787" i="1"/>
  <c r="L787" i="1"/>
  <c r="G784" i="1"/>
  <c r="O784" i="1" s="1"/>
  <c r="D786" i="1"/>
  <c r="Z785" i="1"/>
  <c r="AA785" i="1" s="1"/>
  <c r="AH785" i="1" s="1"/>
  <c r="Y785" i="1"/>
  <c r="J786" i="1"/>
  <c r="I786" i="1" s="1"/>
  <c r="AC785" i="1"/>
  <c r="AE785" i="1" s="1"/>
  <c r="H785" i="1"/>
  <c r="Q674" i="1"/>
  <c r="R673" i="1"/>
  <c r="V673" i="1" s="1"/>
  <c r="F786" i="1" l="1"/>
  <c r="K784" i="1"/>
  <c r="AC786" i="1"/>
  <c r="AE786" i="1" s="1"/>
  <c r="H786" i="1"/>
  <c r="AG671" i="1"/>
  <c r="B671" i="1" s="1"/>
  <c r="C671" i="1" s="1"/>
  <c r="L788" i="1"/>
  <c r="E787" i="1"/>
  <c r="X787" i="1"/>
  <c r="A788" i="1"/>
  <c r="R674" i="1"/>
  <c r="V674" i="1" s="1"/>
  <c r="Q675" i="1"/>
  <c r="D787" i="1"/>
  <c r="Y786" i="1"/>
  <c r="Z786" i="1"/>
  <c r="AA786" i="1" s="1"/>
  <c r="AH786" i="1" s="1"/>
  <c r="J787" i="1"/>
  <c r="I787" i="1" s="1"/>
  <c r="AF671" i="1"/>
  <c r="AA671" i="1"/>
  <c r="G785" i="1"/>
  <c r="O785" i="1" s="1"/>
  <c r="AB802" i="1"/>
  <c r="S673" i="1"/>
  <c r="T672" i="1"/>
  <c r="AF672" i="1" s="1"/>
  <c r="U672" i="1"/>
  <c r="W672" i="1" s="1"/>
  <c r="M787" i="1"/>
  <c r="N787" i="1" s="1"/>
  <c r="P787" i="1"/>
  <c r="F787" i="1" l="1"/>
  <c r="U673" i="1"/>
  <c r="W673" i="1" s="1"/>
  <c r="T673" i="1"/>
  <c r="AF673" i="1" s="1"/>
  <c r="S674" i="1"/>
  <c r="K785" i="1"/>
  <c r="A789" i="1"/>
  <c r="L789" i="1"/>
  <c r="E788" i="1"/>
  <c r="X788" i="1"/>
  <c r="AC787" i="1"/>
  <c r="AE787" i="1" s="1"/>
  <c r="H787" i="1"/>
  <c r="AH671" i="1"/>
  <c r="Y787" i="1"/>
  <c r="J788" i="1"/>
  <c r="I788" i="1" s="1"/>
  <c r="Z787" i="1"/>
  <c r="AA787" i="1" s="1"/>
  <c r="AH787" i="1" s="1"/>
  <c r="D788" i="1"/>
  <c r="AG672" i="1"/>
  <c r="AB803" i="1"/>
  <c r="Q676" i="1"/>
  <c r="R675" i="1"/>
  <c r="V675" i="1" s="1"/>
  <c r="G786" i="1"/>
  <c r="O786" i="1" s="1"/>
  <c r="M788" i="1"/>
  <c r="N788" i="1" s="1"/>
  <c r="P788" i="1"/>
  <c r="K786" i="1" l="1"/>
  <c r="F788" i="1"/>
  <c r="Q677" i="1"/>
  <c r="R676" i="1"/>
  <c r="V676" i="1" s="1"/>
  <c r="G787" i="1"/>
  <c r="O787" i="1" s="1"/>
  <c r="M789" i="1"/>
  <c r="N789" i="1" s="1"/>
  <c r="P789" i="1"/>
  <c r="T674" i="1"/>
  <c r="AF674" i="1" s="1"/>
  <c r="U674" i="1"/>
  <c r="W674" i="1" s="1"/>
  <c r="S675" i="1"/>
  <c r="AC788" i="1"/>
  <c r="AE788" i="1" s="1"/>
  <c r="H788" i="1"/>
  <c r="E789" i="1"/>
  <c r="X789" i="1"/>
  <c r="A790" i="1"/>
  <c r="L790" i="1"/>
  <c r="AB804" i="1"/>
  <c r="Y788" i="1"/>
  <c r="Z788" i="1"/>
  <c r="AA788" i="1" s="1"/>
  <c r="AH788" i="1" s="1"/>
  <c r="J789" i="1"/>
  <c r="I789" i="1" s="1"/>
  <c r="D789" i="1"/>
  <c r="AG673" i="1"/>
  <c r="B672" i="1"/>
  <c r="C672" i="1" s="1"/>
  <c r="K787" i="1" l="1"/>
  <c r="Z789" i="1"/>
  <c r="AA789" i="1" s="1"/>
  <c r="AH789" i="1" s="1"/>
  <c r="J790" i="1"/>
  <c r="I790" i="1" s="1"/>
  <c r="D790" i="1"/>
  <c r="Y789" i="1"/>
  <c r="AC789" i="1"/>
  <c r="AE789" i="1" s="1"/>
  <c r="H789" i="1"/>
  <c r="S676" i="1"/>
  <c r="T675" i="1"/>
  <c r="AF675" i="1" s="1"/>
  <c r="U675" i="1"/>
  <c r="W675" i="1" s="1"/>
  <c r="F789" i="1"/>
  <c r="M790" i="1"/>
  <c r="N790" i="1" s="1"/>
  <c r="P790" i="1"/>
  <c r="AG674" i="1"/>
  <c r="B674" i="1" s="1"/>
  <c r="C674" i="1" s="1"/>
  <c r="B673" i="1"/>
  <c r="C673" i="1" s="1"/>
  <c r="AB805" i="1"/>
  <c r="A791" i="1"/>
  <c r="L791" i="1"/>
  <c r="E790" i="1"/>
  <c r="X790" i="1"/>
  <c r="G788" i="1"/>
  <c r="K788" i="1" s="1"/>
  <c r="Q678" i="1"/>
  <c r="R677" i="1"/>
  <c r="V677" i="1" s="1"/>
  <c r="O788" i="1" l="1"/>
  <c r="D791" i="1"/>
  <c r="Y790" i="1"/>
  <c r="Z790" i="1"/>
  <c r="AA790" i="1" s="1"/>
  <c r="AH790" i="1" s="1"/>
  <c r="J791" i="1"/>
  <c r="I791" i="1" s="1"/>
  <c r="R678" i="1"/>
  <c r="V678" i="1" s="1"/>
  <c r="Q679" i="1"/>
  <c r="L792" i="1"/>
  <c r="E791" i="1"/>
  <c r="X791" i="1"/>
  <c r="A792" i="1"/>
  <c r="AG675" i="1"/>
  <c r="B675" i="1" s="1"/>
  <c r="C675" i="1" s="1"/>
  <c r="AC790" i="1"/>
  <c r="AE790" i="1" s="1"/>
  <c r="H790" i="1"/>
  <c r="AB806" i="1"/>
  <c r="U676" i="1"/>
  <c r="W676" i="1" s="1"/>
  <c r="T676" i="1"/>
  <c r="AF676" i="1" s="1"/>
  <c r="S677" i="1"/>
  <c r="F790" i="1"/>
  <c r="M791" i="1"/>
  <c r="N791" i="1" s="1"/>
  <c r="P791" i="1"/>
  <c r="G789" i="1"/>
  <c r="K789" i="1" s="1"/>
  <c r="O789" i="1" l="1"/>
  <c r="S678" i="1"/>
  <c r="U677" i="1"/>
  <c r="W677" i="1" s="1"/>
  <c r="T677" i="1"/>
  <c r="AF677" i="1" s="1"/>
  <c r="X792" i="1"/>
  <c r="A793" i="1"/>
  <c r="L793" i="1"/>
  <c r="E792" i="1"/>
  <c r="Q680" i="1"/>
  <c r="R679" i="1"/>
  <c r="V679" i="1" s="1"/>
  <c r="AC791" i="1"/>
  <c r="AE791" i="1" s="1"/>
  <c r="H791" i="1"/>
  <c r="AB807" i="1"/>
  <c r="D792" i="1"/>
  <c r="Y791" i="1"/>
  <c r="J792" i="1"/>
  <c r="I792" i="1" s="1"/>
  <c r="Z791" i="1"/>
  <c r="AA791" i="1" s="1"/>
  <c r="AH791" i="1" s="1"/>
  <c r="F791" i="1"/>
  <c r="AG676" i="1"/>
  <c r="B676" i="1" s="1"/>
  <c r="C676" i="1" s="1"/>
  <c r="G790" i="1"/>
  <c r="K790" i="1" s="1"/>
  <c r="M792" i="1"/>
  <c r="N792" i="1" s="1"/>
  <c r="P792" i="1"/>
  <c r="F792" i="1" l="1"/>
  <c r="O790" i="1"/>
  <c r="AC792" i="1"/>
  <c r="AE792" i="1" s="1"/>
  <c r="H792" i="1"/>
  <c r="A794" i="1"/>
  <c r="L794" i="1"/>
  <c r="E793" i="1"/>
  <c r="X793" i="1"/>
  <c r="T678" i="1"/>
  <c r="AF678" i="1" s="1"/>
  <c r="U678" i="1"/>
  <c r="W678" i="1" s="1"/>
  <c r="S679" i="1"/>
  <c r="Q681" i="1"/>
  <c r="R680" i="1"/>
  <c r="V680" i="1" s="1"/>
  <c r="Y792" i="1"/>
  <c r="J793" i="1"/>
  <c r="I793" i="1" s="1"/>
  <c r="Z792" i="1"/>
  <c r="AA792" i="1" s="1"/>
  <c r="AH792" i="1" s="1"/>
  <c r="D793" i="1"/>
  <c r="G791" i="1"/>
  <c r="K791" i="1" s="1"/>
  <c r="AB808" i="1"/>
  <c r="M793" i="1"/>
  <c r="N793" i="1" s="1"/>
  <c r="P793" i="1"/>
  <c r="AG677" i="1"/>
  <c r="B677" i="1" s="1"/>
  <c r="C677" i="1" s="1"/>
  <c r="O791" i="1" l="1"/>
  <c r="F793" i="1"/>
  <c r="AC793" i="1"/>
  <c r="AE793" i="1" s="1"/>
  <c r="H793" i="1"/>
  <c r="D794" i="1"/>
  <c r="Y793" i="1"/>
  <c r="J794" i="1"/>
  <c r="I794" i="1" s="1"/>
  <c r="Z793" i="1"/>
  <c r="U679" i="1"/>
  <c r="W679" i="1" s="1"/>
  <c r="T679" i="1"/>
  <c r="AF679" i="1" s="1"/>
  <c r="S680" i="1"/>
  <c r="AB809" i="1"/>
  <c r="Q682" i="1"/>
  <c r="R681" i="1"/>
  <c r="V681" i="1" s="1"/>
  <c r="AG678" i="1"/>
  <c r="B678" i="1" s="1"/>
  <c r="C678" i="1" s="1"/>
  <c r="M794" i="1"/>
  <c r="N794" i="1" s="1"/>
  <c r="G792" i="1"/>
  <c r="O792" i="1" s="1"/>
  <c r="E794" i="1"/>
  <c r="X794" i="1"/>
  <c r="A795" i="1"/>
  <c r="L795" i="1"/>
  <c r="K792" i="1" l="1"/>
  <c r="M795" i="1"/>
  <c r="N795" i="1" s="1"/>
  <c r="L796" i="1"/>
  <c r="E795" i="1"/>
  <c r="X795" i="1"/>
  <c r="A796" i="1"/>
  <c r="AG679" i="1"/>
  <c r="B679" i="1" s="1"/>
  <c r="C679" i="1" s="1"/>
  <c r="F794" i="1"/>
  <c r="D795" i="1"/>
  <c r="Y794" i="1"/>
  <c r="J795" i="1"/>
  <c r="I795" i="1" s="1"/>
  <c r="Z794" i="1"/>
  <c r="AA794" i="1" s="1"/>
  <c r="AH794" i="1" s="1"/>
  <c r="AB810" i="1"/>
  <c r="G793" i="1"/>
  <c r="O793" i="1" s="1"/>
  <c r="P794" i="1" s="1"/>
  <c r="P795" i="1" s="1"/>
  <c r="AC794" i="1"/>
  <c r="AE794" i="1" s="1"/>
  <c r="H794" i="1"/>
  <c r="Q683" i="1"/>
  <c r="R682" i="1"/>
  <c r="V682" i="1" s="1"/>
  <c r="U680" i="1"/>
  <c r="W680" i="1" s="1"/>
  <c r="T680" i="1"/>
  <c r="AF680" i="1" s="1"/>
  <c r="S681" i="1"/>
  <c r="F795" i="1" l="1"/>
  <c r="K793" i="1"/>
  <c r="AB811" i="1"/>
  <c r="Z795" i="1"/>
  <c r="AA795" i="1" s="1"/>
  <c r="AH795" i="1" s="1"/>
  <c r="D796" i="1"/>
  <c r="Y795" i="1"/>
  <c r="J796" i="1"/>
  <c r="I796" i="1" s="1"/>
  <c r="U681" i="1"/>
  <c r="W681" i="1" s="1"/>
  <c r="S682" i="1"/>
  <c r="T681" i="1"/>
  <c r="AF681" i="1" s="1"/>
  <c r="Q684" i="1"/>
  <c r="R683" i="1"/>
  <c r="V683" i="1" s="1"/>
  <c r="AC795" i="1"/>
  <c r="AE795" i="1" s="1"/>
  <c r="H795" i="1"/>
  <c r="G794" i="1"/>
  <c r="O794" i="1" s="1"/>
  <c r="M796" i="1"/>
  <c r="N796" i="1" s="1"/>
  <c r="P796" i="1"/>
  <c r="AG680" i="1"/>
  <c r="B680" i="1" s="1"/>
  <c r="C680" i="1" s="1"/>
  <c r="X796" i="1"/>
  <c r="A797" i="1"/>
  <c r="L797" i="1"/>
  <c r="E796" i="1"/>
  <c r="D797" i="1" l="1"/>
  <c r="J797" i="1"/>
  <c r="I797" i="1" s="1"/>
  <c r="Z796" i="1"/>
  <c r="AA796" i="1" s="1"/>
  <c r="AH796" i="1" s="1"/>
  <c r="Y796" i="1"/>
  <c r="U682" i="1"/>
  <c r="W682" i="1" s="1"/>
  <c r="S683" i="1"/>
  <c r="T682" i="1"/>
  <c r="AF682" i="1" s="1"/>
  <c r="F796" i="1"/>
  <c r="AB812" i="1"/>
  <c r="AC796" i="1"/>
  <c r="AE796" i="1" s="1"/>
  <c r="H796" i="1"/>
  <c r="G795" i="1"/>
  <c r="K795" i="1" s="1"/>
  <c r="AG681" i="1"/>
  <c r="B681" i="1" s="1"/>
  <c r="C681" i="1" s="1"/>
  <c r="K794" i="1"/>
  <c r="R684" i="1"/>
  <c r="V684" i="1" s="1"/>
  <c r="Q685" i="1"/>
  <c r="M797" i="1"/>
  <c r="N797" i="1" s="1"/>
  <c r="P797" i="1"/>
  <c r="L798" i="1"/>
  <c r="E797" i="1"/>
  <c r="X797" i="1"/>
  <c r="A798" i="1"/>
  <c r="O795" i="1" l="1"/>
  <c r="M798" i="1"/>
  <c r="N798" i="1" s="1"/>
  <c r="P798" i="1"/>
  <c r="Q686" i="1"/>
  <c r="R685" i="1"/>
  <c r="V685" i="1" s="1"/>
  <c r="X798" i="1"/>
  <c r="A799" i="1"/>
  <c r="L799" i="1"/>
  <c r="E798" i="1"/>
  <c r="S684" i="1"/>
  <c r="T683" i="1"/>
  <c r="AF683" i="1" s="1"/>
  <c r="U683" i="1"/>
  <c r="W683" i="1" s="1"/>
  <c r="H797" i="1"/>
  <c r="AC797" i="1"/>
  <c r="AE797" i="1" s="1"/>
  <c r="AB813" i="1"/>
  <c r="AG682" i="1"/>
  <c r="B682" i="1" s="1"/>
  <c r="C682" i="1" s="1"/>
  <c r="F797" i="1"/>
  <c r="D798" i="1"/>
  <c r="Y797" i="1"/>
  <c r="J798" i="1"/>
  <c r="I798" i="1" s="1"/>
  <c r="Z797" i="1"/>
  <c r="AA797" i="1" s="1"/>
  <c r="AH797" i="1" s="1"/>
  <c r="G796" i="1"/>
  <c r="K796" i="1" s="1"/>
  <c r="O796" i="1" l="1"/>
  <c r="AB814" i="1"/>
  <c r="G797" i="1"/>
  <c r="K797" i="1" s="1"/>
  <c r="M799" i="1"/>
  <c r="N799" i="1" s="1"/>
  <c r="P799" i="1"/>
  <c r="S685" i="1"/>
  <c r="T684" i="1"/>
  <c r="AF684" i="1" s="1"/>
  <c r="U684" i="1"/>
  <c r="W684" i="1" s="1"/>
  <c r="AG683" i="1"/>
  <c r="A800" i="1"/>
  <c r="L800" i="1"/>
  <c r="E799" i="1"/>
  <c r="X799" i="1"/>
  <c r="Q687" i="1"/>
  <c r="R686" i="1"/>
  <c r="V686" i="1" s="1"/>
  <c r="F798" i="1"/>
  <c r="Z798" i="1"/>
  <c r="AA798" i="1" s="1"/>
  <c r="AH798" i="1" s="1"/>
  <c r="J799" i="1"/>
  <c r="I799" i="1" s="1"/>
  <c r="D799" i="1"/>
  <c r="Y798" i="1"/>
  <c r="H798" i="1"/>
  <c r="AC798" i="1"/>
  <c r="AE798" i="1" s="1"/>
  <c r="F799" i="1" l="1"/>
  <c r="O797" i="1"/>
  <c r="Q688" i="1"/>
  <c r="R687" i="1"/>
  <c r="V687" i="1" s="1"/>
  <c r="D800" i="1"/>
  <c r="Y799" i="1"/>
  <c r="Z799" i="1"/>
  <c r="AA799" i="1" s="1"/>
  <c r="AH799" i="1" s="1"/>
  <c r="J800" i="1"/>
  <c r="I800" i="1" s="1"/>
  <c r="S686" i="1"/>
  <c r="T685" i="1"/>
  <c r="AF685" i="1" s="1"/>
  <c r="U685" i="1"/>
  <c r="W685" i="1" s="1"/>
  <c r="AB815" i="1"/>
  <c r="E800" i="1"/>
  <c r="X800" i="1"/>
  <c r="A801" i="1"/>
  <c r="L801" i="1"/>
  <c r="G798" i="1"/>
  <c r="K798" i="1" s="1"/>
  <c r="B683" i="1"/>
  <c r="C683" i="1" s="1"/>
  <c r="M800" i="1"/>
  <c r="N800" i="1" s="1"/>
  <c r="P800" i="1"/>
  <c r="AG684" i="1"/>
  <c r="B684" i="1" s="1"/>
  <c r="C684" i="1" s="1"/>
  <c r="H799" i="1"/>
  <c r="AC799" i="1"/>
  <c r="AE799" i="1" s="1"/>
  <c r="O798" i="1" l="1"/>
  <c r="Z800" i="1"/>
  <c r="AA800" i="1" s="1"/>
  <c r="AH800" i="1" s="1"/>
  <c r="Y800" i="1"/>
  <c r="J801" i="1"/>
  <c r="I801" i="1" s="1"/>
  <c r="D801" i="1"/>
  <c r="AG685" i="1"/>
  <c r="B685" i="1" s="1"/>
  <c r="C685" i="1" s="1"/>
  <c r="F800" i="1"/>
  <c r="G799" i="1"/>
  <c r="K799" i="1" s="1"/>
  <c r="M801" i="1"/>
  <c r="N801" i="1" s="1"/>
  <c r="P801" i="1"/>
  <c r="AB816" i="1"/>
  <c r="T686" i="1"/>
  <c r="AF686" i="1" s="1"/>
  <c r="U686" i="1"/>
  <c r="W686" i="1" s="1"/>
  <c r="S687" i="1"/>
  <c r="Q689" i="1"/>
  <c r="R688" i="1"/>
  <c r="V688" i="1" s="1"/>
  <c r="H800" i="1"/>
  <c r="AC800" i="1"/>
  <c r="AE800" i="1" s="1"/>
  <c r="L802" i="1"/>
  <c r="E801" i="1"/>
  <c r="X801" i="1"/>
  <c r="A802" i="1"/>
  <c r="O799" i="1" l="1"/>
  <c r="AG686" i="1"/>
  <c r="B686" i="1" s="1"/>
  <c r="C686" i="1" s="1"/>
  <c r="F801" i="1"/>
  <c r="H801" i="1"/>
  <c r="AC801" i="1"/>
  <c r="AE801" i="1" s="1"/>
  <c r="M802" i="1"/>
  <c r="N802" i="1" s="1"/>
  <c r="P802" i="1"/>
  <c r="A803" i="1"/>
  <c r="L803" i="1"/>
  <c r="E802" i="1"/>
  <c r="X802" i="1"/>
  <c r="R689" i="1"/>
  <c r="V689" i="1" s="1"/>
  <c r="Q690" i="1"/>
  <c r="AB817" i="1"/>
  <c r="J802" i="1"/>
  <c r="I802" i="1" s="1"/>
  <c r="D802" i="1"/>
  <c r="Z801" i="1"/>
  <c r="AA801" i="1" s="1"/>
  <c r="AH801" i="1" s="1"/>
  <c r="Y801" i="1"/>
  <c r="G800" i="1"/>
  <c r="O800" i="1" s="1"/>
  <c r="U687" i="1"/>
  <c r="W687" i="1" s="1"/>
  <c r="S688" i="1"/>
  <c r="T687" i="1"/>
  <c r="AF687" i="1" s="1"/>
  <c r="F802" i="1" l="1"/>
  <c r="K800" i="1"/>
  <c r="Q691" i="1"/>
  <c r="R690" i="1"/>
  <c r="V690" i="1" s="1"/>
  <c r="H802" i="1"/>
  <c r="AC802" i="1"/>
  <c r="AE802" i="1" s="1"/>
  <c r="S689" i="1"/>
  <c r="U688" i="1"/>
  <c r="W688" i="1" s="1"/>
  <c r="T688" i="1"/>
  <c r="AF688" i="1" s="1"/>
  <c r="AB818" i="1"/>
  <c r="E803" i="1"/>
  <c r="A804" i="1"/>
  <c r="X803" i="1"/>
  <c r="L804" i="1"/>
  <c r="M803" i="1"/>
  <c r="N803" i="1" s="1"/>
  <c r="P803" i="1"/>
  <c r="AG687" i="1"/>
  <c r="B687" i="1" s="1"/>
  <c r="C687" i="1" s="1"/>
  <c r="Z802" i="1"/>
  <c r="AA802" i="1" s="1"/>
  <c r="AH802" i="1" s="1"/>
  <c r="D803" i="1"/>
  <c r="Y802" i="1"/>
  <c r="J803" i="1"/>
  <c r="I803" i="1" s="1"/>
  <c r="G801" i="1"/>
  <c r="O801" i="1" s="1"/>
  <c r="K801" i="1" l="1"/>
  <c r="H803" i="1"/>
  <c r="AC803" i="1"/>
  <c r="AE803" i="1" s="1"/>
  <c r="Y803" i="1"/>
  <c r="D804" i="1"/>
  <c r="J804" i="1"/>
  <c r="I804" i="1" s="1"/>
  <c r="Z803" i="1"/>
  <c r="AA803" i="1" s="1"/>
  <c r="AH803" i="1" s="1"/>
  <c r="AB819" i="1"/>
  <c r="L805" i="1"/>
  <c r="E804" i="1"/>
  <c r="A805" i="1"/>
  <c r="X804" i="1"/>
  <c r="Q692" i="1"/>
  <c r="R691" i="1"/>
  <c r="V691" i="1" s="1"/>
  <c r="AG688" i="1"/>
  <c r="B688" i="1" s="1"/>
  <c r="C688" i="1" s="1"/>
  <c r="G802" i="1"/>
  <c r="O802" i="1" s="1"/>
  <c r="F803" i="1"/>
  <c r="M804" i="1"/>
  <c r="N804" i="1" s="1"/>
  <c r="P804" i="1"/>
  <c r="S690" i="1"/>
  <c r="T689" i="1"/>
  <c r="AF689" i="1" s="1"/>
  <c r="U689" i="1"/>
  <c r="W689" i="1" s="1"/>
  <c r="AC804" i="1" l="1"/>
  <c r="AE804" i="1" s="1"/>
  <c r="H804" i="1"/>
  <c r="K802" i="1"/>
  <c r="J805" i="1"/>
  <c r="I805" i="1" s="1"/>
  <c r="D805" i="1"/>
  <c r="Y804" i="1"/>
  <c r="Z804" i="1"/>
  <c r="AA804" i="1" s="1"/>
  <c r="AH804" i="1" s="1"/>
  <c r="L806" i="1"/>
  <c r="E805" i="1"/>
  <c r="A806" i="1"/>
  <c r="X805" i="1"/>
  <c r="Q693" i="1"/>
  <c r="R692" i="1"/>
  <c r="V692" i="1" s="1"/>
  <c r="AB820" i="1"/>
  <c r="G803" i="1"/>
  <c r="K803" i="1" s="1"/>
  <c r="AG689" i="1"/>
  <c r="B689" i="1" s="1"/>
  <c r="C689" i="1" s="1"/>
  <c r="U690" i="1"/>
  <c r="W690" i="1" s="1"/>
  <c r="T690" i="1"/>
  <c r="AF690" i="1" s="1"/>
  <c r="S691" i="1"/>
  <c r="M805" i="1"/>
  <c r="N805" i="1" s="1"/>
  <c r="P805" i="1"/>
  <c r="F804" i="1"/>
  <c r="T691" i="1" l="1"/>
  <c r="AF691" i="1" s="1"/>
  <c r="U691" i="1"/>
  <c r="W691" i="1" s="1"/>
  <c r="S692" i="1"/>
  <c r="AB821" i="1"/>
  <c r="M806" i="1"/>
  <c r="N806" i="1" s="1"/>
  <c r="P806" i="1"/>
  <c r="AC805" i="1"/>
  <c r="AE805" i="1" s="1"/>
  <c r="H805" i="1"/>
  <c r="O803" i="1"/>
  <c r="Y805" i="1"/>
  <c r="D806" i="1"/>
  <c r="Z805" i="1"/>
  <c r="AA805" i="1" s="1"/>
  <c r="AH805" i="1" s="1"/>
  <c r="J806" i="1"/>
  <c r="I806" i="1" s="1"/>
  <c r="F805" i="1"/>
  <c r="G804" i="1"/>
  <c r="O804" i="1" s="1"/>
  <c r="Q694" i="1"/>
  <c r="R693" i="1"/>
  <c r="V693" i="1" s="1"/>
  <c r="AG690" i="1"/>
  <c r="B690" i="1" s="1"/>
  <c r="C690" i="1" s="1"/>
  <c r="E806" i="1"/>
  <c r="A807" i="1"/>
  <c r="X806" i="1"/>
  <c r="L807" i="1"/>
  <c r="K804" i="1" l="1"/>
  <c r="F806" i="1"/>
  <c r="L808" i="1"/>
  <c r="E807" i="1"/>
  <c r="A808" i="1"/>
  <c r="X807" i="1"/>
  <c r="AB822" i="1"/>
  <c r="AG691" i="1"/>
  <c r="B691" i="1" s="1"/>
  <c r="C691" i="1" s="1"/>
  <c r="J807" i="1"/>
  <c r="I807" i="1" s="1"/>
  <c r="D807" i="1"/>
  <c r="Z806" i="1"/>
  <c r="AA806" i="1" s="1"/>
  <c r="AH806" i="1" s="1"/>
  <c r="Y806" i="1"/>
  <c r="G805" i="1"/>
  <c r="K805" i="1" s="1"/>
  <c r="M807" i="1"/>
  <c r="N807" i="1" s="1"/>
  <c r="P807" i="1"/>
  <c r="Q695" i="1"/>
  <c r="R694" i="1"/>
  <c r="V694" i="1" s="1"/>
  <c r="H806" i="1"/>
  <c r="AC806" i="1"/>
  <c r="AE806" i="1" s="1"/>
  <c r="U692" i="1"/>
  <c r="W692" i="1" s="1"/>
  <c r="T692" i="1"/>
  <c r="AF692" i="1" s="1"/>
  <c r="S693" i="1"/>
  <c r="O805" i="1" l="1"/>
  <c r="E808" i="1"/>
  <c r="X808" i="1"/>
  <c r="A809" i="1"/>
  <c r="L809" i="1"/>
  <c r="H807" i="1"/>
  <c r="AC807" i="1"/>
  <c r="AE807" i="1" s="1"/>
  <c r="T693" i="1"/>
  <c r="AF693" i="1" s="1"/>
  <c r="U693" i="1"/>
  <c r="W693" i="1" s="1"/>
  <c r="S694" i="1"/>
  <c r="M808" i="1"/>
  <c r="N808" i="1" s="1"/>
  <c r="P808" i="1"/>
  <c r="G806" i="1"/>
  <c r="O806" i="1" s="1"/>
  <c r="AG692" i="1"/>
  <c r="R695" i="1"/>
  <c r="V695" i="1" s="1"/>
  <c r="Q696" i="1"/>
  <c r="F807" i="1"/>
  <c r="AB823" i="1"/>
  <c r="D808" i="1"/>
  <c r="Y807" i="1"/>
  <c r="Z807" i="1"/>
  <c r="AA807" i="1" s="1"/>
  <c r="AH807" i="1" s="1"/>
  <c r="J808" i="1"/>
  <c r="I808" i="1" s="1"/>
  <c r="F808" i="1" l="1"/>
  <c r="K806" i="1"/>
  <c r="H808" i="1"/>
  <c r="AC808" i="1"/>
  <c r="AE808" i="1" s="1"/>
  <c r="U694" i="1"/>
  <c r="W694" i="1" s="1"/>
  <c r="S695" i="1"/>
  <c r="T694" i="1"/>
  <c r="AF694" i="1" s="1"/>
  <c r="M809" i="1"/>
  <c r="N809" i="1" s="1"/>
  <c r="P809" i="1"/>
  <c r="R696" i="1"/>
  <c r="V696" i="1" s="1"/>
  <c r="Q697" i="1"/>
  <c r="AG693" i="1"/>
  <c r="X809" i="1"/>
  <c r="A810" i="1"/>
  <c r="L810" i="1"/>
  <c r="E809" i="1"/>
  <c r="AB824" i="1"/>
  <c r="J809" i="1"/>
  <c r="I809" i="1" s="1"/>
  <c r="D809" i="1"/>
  <c r="Z808" i="1"/>
  <c r="AA808" i="1" s="1"/>
  <c r="AH808" i="1" s="1"/>
  <c r="Y808" i="1"/>
  <c r="B692" i="1"/>
  <c r="C692" i="1" s="1"/>
  <c r="G807" i="1"/>
  <c r="O807" i="1" s="1"/>
  <c r="F809" i="1" l="1"/>
  <c r="K807" i="1"/>
  <c r="Y809" i="1"/>
  <c r="J810" i="1"/>
  <c r="I810" i="1" s="1"/>
  <c r="Z809" i="1"/>
  <c r="AA809" i="1" s="1"/>
  <c r="AH809" i="1" s="1"/>
  <c r="D810" i="1"/>
  <c r="M810" i="1"/>
  <c r="N810" i="1" s="1"/>
  <c r="P810" i="1"/>
  <c r="T695" i="1"/>
  <c r="AF695" i="1" s="1"/>
  <c r="S696" i="1"/>
  <c r="U695" i="1"/>
  <c r="W695" i="1" s="1"/>
  <c r="AB825" i="1"/>
  <c r="A811" i="1"/>
  <c r="L811" i="1"/>
  <c r="E810" i="1"/>
  <c r="X810" i="1"/>
  <c r="AG694" i="1"/>
  <c r="B694" i="1" s="1"/>
  <c r="C694" i="1" s="1"/>
  <c r="H809" i="1"/>
  <c r="AC809" i="1"/>
  <c r="AE809" i="1" s="1"/>
  <c r="B693" i="1"/>
  <c r="C693" i="1" s="1"/>
  <c r="Q698" i="1"/>
  <c r="R697" i="1"/>
  <c r="V697" i="1" s="1"/>
  <c r="G808" i="1"/>
  <c r="O808" i="1" s="1"/>
  <c r="K808" i="1" l="1"/>
  <c r="Z810" i="1"/>
  <c r="AA810" i="1" s="1"/>
  <c r="AH810" i="1" s="1"/>
  <c r="J811" i="1"/>
  <c r="I811" i="1" s="1"/>
  <c r="D811" i="1"/>
  <c r="Y810" i="1"/>
  <c r="L812" i="1"/>
  <c r="E811" i="1"/>
  <c r="X811" i="1"/>
  <c r="A812" i="1"/>
  <c r="U696" i="1"/>
  <c r="W696" i="1" s="1"/>
  <c r="S697" i="1"/>
  <c r="T696" i="1"/>
  <c r="AF696" i="1" s="1"/>
  <c r="AC810" i="1"/>
  <c r="AE810" i="1" s="1"/>
  <c r="H810" i="1"/>
  <c r="G809" i="1"/>
  <c r="K809" i="1" s="1"/>
  <c r="Q699" i="1"/>
  <c r="R698" i="1"/>
  <c r="V698" i="1" s="1"/>
  <c r="AB826" i="1"/>
  <c r="M811" i="1"/>
  <c r="N811" i="1" s="1"/>
  <c r="P811" i="1"/>
  <c r="AG695" i="1"/>
  <c r="B695" i="1" s="1"/>
  <c r="C695" i="1" s="1"/>
  <c r="F810" i="1"/>
  <c r="AB827" i="1" l="1"/>
  <c r="O809" i="1"/>
  <c r="E812" i="1"/>
  <c r="X812" i="1"/>
  <c r="A813" i="1"/>
  <c r="L813" i="1"/>
  <c r="H811" i="1"/>
  <c r="AC811" i="1"/>
  <c r="AE811" i="1" s="1"/>
  <c r="D812" i="1"/>
  <c r="Y811" i="1"/>
  <c r="Z811" i="1"/>
  <c r="AA811" i="1" s="1"/>
  <c r="AH811" i="1" s="1"/>
  <c r="J812" i="1"/>
  <c r="I812" i="1" s="1"/>
  <c r="F811" i="1"/>
  <c r="T697" i="1"/>
  <c r="AF697" i="1" s="1"/>
  <c r="U697" i="1"/>
  <c r="W697" i="1" s="1"/>
  <c r="S698" i="1"/>
  <c r="Q700" i="1"/>
  <c r="R699" i="1"/>
  <c r="V699" i="1" s="1"/>
  <c r="G810" i="1"/>
  <c r="K810" i="1" s="1"/>
  <c r="AG696" i="1"/>
  <c r="B696" i="1" s="1"/>
  <c r="C696" i="1" s="1"/>
  <c r="M812" i="1"/>
  <c r="N812" i="1" s="1"/>
  <c r="P812" i="1"/>
  <c r="F812" i="1" l="1"/>
  <c r="O810" i="1"/>
  <c r="H812" i="1"/>
  <c r="AC812" i="1"/>
  <c r="AE812" i="1" s="1"/>
  <c r="AG697" i="1"/>
  <c r="B697" i="1" s="1"/>
  <c r="C697" i="1" s="1"/>
  <c r="M813" i="1"/>
  <c r="N813" i="1" s="1"/>
  <c r="P813" i="1"/>
  <c r="Q701" i="1"/>
  <c r="R700" i="1"/>
  <c r="V700" i="1" s="1"/>
  <c r="A814" i="1"/>
  <c r="L814" i="1"/>
  <c r="E813" i="1"/>
  <c r="X813" i="1"/>
  <c r="AB828" i="1"/>
  <c r="Y812" i="1"/>
  <c r="Z812" i="1"/>
  <c r="AA812" i="1" s="1"/>
  <c r="AH812" i="1" s="1"/>
  <c r="J813" i="1"/>
  <c r="I813" i="1" s="1"/>
  <c r="D813" i="1"/>
  <c r="U698" i="1"/>
  <c r="W698" i="1" s="1"/>
  <c r="T698" i="1"/>
  <c r="AF698" i="1" s="1"/>
  <c r="S699" i="1"/>
  <c r="G811" i="1"/>
  <c r="K811" i="1" s="1"/>
  <c r="O811" i="1" l="1"/>
  <c r="H813" i="1"/>
  <c r="AC813" i="1"/>
  <c r="AE813" i="1" s="1"/>
  <c r="M814" i="1"/>
  <c r="N814" i="1" s="1"/>
  <c r="P814" i="1"/>
  <c r="Q702" i="1"/>
  <c r="R701" i="1"/>
  <c r="V701" i="1" s="1"/>
  <c r="AG698" i="1"/>
  <c r="AB829" i="1"/>
  <c r="X814" i="1"/>
  <c r="A815" i="1"/>
  <c r="L815" i="1"/>
  <c r="E814" i="1"/>
  <c r="U699" i="1"/>
  <c r="W699" i="1" s="1"/>
  <c r="S700" i="1"/>
  <c r="T699" i="1"/>
  <c r="AF699" i="1" s="1"/>
  <c r="F813" i="1"/>
  <c r="D814" i="1"/>
  <c r="Y813" i="1"/>
  <c r="J814" i="1"/>
  <c r="I814" i="1" s="1"/>
  <c r="Z813" i="1"/>
  <c r="AA813" i="1" s="1"/>
  <c r="AH813" i="1" s="1"/>
  <c r="G812" i="1"/>
  <c r="O812" i="1" s="1"/>
  <c r="K812" i="1" l="1"/>
  <c r="AG699" i="1"/>
  <c r="B699" i="1" s="1"/>
  <c r="C699" i="1" s="1"/>
  <c r="A816" i="1"/>
  <c r="L816" i="1"/>
  <c r="E815" i="1"/>
  <c r="X815" i="1"/>
  <c r="Q703" i="1"/>
  <c r="R702" i="1"/>
  <c r="V702" i="1" s="1"/>
  <c r="Z814" i="1"/>
  <c r="AA814" i="1" s="1"/>
  <c r="AH814" i="1" s="1"/>
  <c r="D815" i="1"/>
  <c r="Y814" i="1"/>
  <c r="J815" i="1"/>
  <c r="I815" i="1" s="1"/>
  <c r="B698" i="1"/>
  <c r="C698" i="1" s="1"/>
  <c r="AC814" i="1"/>
  <c r="AE814" i="1" s="1"/>
  <c r="H814" i="1"/>
  <c r="G813" i="1"/>
  <c r="O813" i="1" s="1"/>
  <c r="F814" i="1"/>
  <c r="U700" i="1"/>
  <c r="W700" i="1" s="1"/>
  <c r="S701" i="1"/>
  <c r="T700" i="1"/>
  <c r="AF700" i="1" s="1"/>
  <c r="M815" i="1"/>
  <c r="N815" i="1" s="1"/>
  <c r="P815" i="1"/>
  <c r="AB830" i="1"/>
  <c r="K813" i="1" l="1"/>
  <c r="AG700" i="1"/>
  <c r="B700" i="1" s="1"/>
  <c r="C700" i="1" s="1"/>
  <c r="L817" i="1"/>
  <c r="E816" i="1"/>
  <c r="X816" i="1"/>
  <c r="A817" i="1"/>
  <c r="AC815" i="1"/>
  <c r="AE815" i="1" s="1"/>
  <c r="H815" i="1"/>
  <c r="G814" i="1"/>
  <c r="K814" i="1" s="1"/>
  <c r="D816" i="1"/>
  <c r="Y815" i="1"/>
  <c r="Z815" i="1"/>
  <c r="AA815" i="1" s="1"/>
  <c r="AH815" i="1" s="1"/>
  <c r="J816" i="1"/>
  <c r="I816" i="1" s="1"/>
  <c r="AB831" i="1"/>
  <c r="U701" i="1"/>
  <c r="W701" i="1" s="1"/>
  <c r="T701" i="1"/>
  <c r="S702" i="1"/>
  <c r="F815" i="1"/>
  <c r="R703" i="1"/>
  <c r="V703" i="1" s="1"/>
  <c r="Q704" i="1"/>
  <c r="M816" i="1"/>
  <c r="N816" i="1" s="1"/>
  <c r="P816" i="1"/>
  <c r="F816" i="1" l="1"/>
  <c r="AC816" i="1"/>
  <c r="AE816" i="1" s="1"/>
  <c r="H816" i="1"/>
  <c r="O814" i="1"/>
  <c r="L818" i="1"/>
  <c r="E817" i="1"/>
  <c r="X817" i="1"/>
  <c r="A818" i="1"/>
  <c r="R704" i="1"/>
  <c r="V704" i="1" s="1"/>
  <c r="Q705" i="1"/>
  <c r="U702" i="1"/>
  <c r="W702" i="1" s="1"/>
  <c r="S703" i="1"/>
  <c r="T702" i="1"/>
  <c r="AF702" i="1" s="1"/>
  <c r="AB832" i="1"/>
  <c r="J817" i="1"/>
  <c r="I817" i="1" s="1"/>
  <c r="D817" i="1"/>
  <c r="Y816" i="1"/>
  <c r="Z816" i="1"/>
  <c r="AA816" i="1" s="1"/>
  <c r="AH816" i="1" s="1"/>
  <c r="G815" i="1"/>
  <c r="K815" i="1" s="1"/>
  <c r="AA701" i="1"/>
  <c r="AF701" i="1"/>
  <c r="AG701" i="1"/>
  <c r="B701" i="1" s="1"/>
  <c r="C701" i="1" s="1"/>
  <c r="M817" i="1"/>
  <c r="N817" i="1" s="1"/>
  <c r="P817" i="1"/>
  <c r="F817" i="1" l="1"/>
  <c r="AH701" i="1"/>
  <c r="O815" i="1"/>
  <c r="AC817" i="1"/>
  <c r="AE817" i="1" s="1"/>
  <c r="H817" i="1"/>
  <c r="AB833" i="1"/>
  <c r="R705" i="1"/>
  <c r="V705" i="1" s="1"/>
  <c r="Q706" i="1"/>
  <c r="Z817" i="1"/>
  <c r="AA817" i="1" s="1"/>
  <c r="AH817" i="1" s="1"/>
  <c r="D818" i="1"/>
  <c r="Y817" i="1"/>
  <c r="J818" i="1"/>
  <c r="I818" i="1" s="1"/>
  <c r="G816" i="1"/>
  <c r="K816" i="1" s="1"/>
  <c r="T703" i="1"/>
  <c r="AF703" i="1" s="1"/>
  <c r="U703" i="1"/>
  <c r="W703" i="1" s="1"/>
  <c r="S704" i="1"/>
  <c r="M818" i="1"/>
  <c r="N818" i="1" s="1"/>
  <c r="P818" i="1"/>
  <c r="AG702" i="1"/>
  <c r="B702" i="1" s="1"/>
  <c r="C702" i="1" s="1"/>
  <c r="E818" i="1"/>
  <c r="X818" i="1"/>
  <c r="A819" i="1"/>
  <c r="L819" i="1"/>
  <c r="H818" i="1" l="1"/>
  <c r="AC818" i="1"/>
  <c r="AE818" i="1" s="1"/>
  <c r="O816" i="1"/>
  <c r="AB834" i="1"/>
  <c r="M819" i="1"/>
  <c r="N819" i="1" s="1"/>
  <c r="P819" i="1"/>
  <c r="L820" i="1"/>
  <c r="E819" i="1"/>
  <c r="X819" i="1"/>
  <c r="A820" i="1"/>
  <c r="T704" i="1"/>
  <c r="AF704" i="1" s="1"/>
  <c r="U704" i="1"/>
  <c r="W704" i="1" s="1"/>
  <c r="S705" i="1"/>
  <c r="F818" i="1"/>
  <c r="Q707" i="1"/>
  <c r="R706" i="1"/>
  <c r="V706" i="1" s="1"/>
  <c r="Z818" i="1"/>
  <c r="AA818" i="1" s="1"/>
  <c r="AH818" i="1" s="1"/>
  <c r="Y818" i="1"/>
  <c r="J819" i="1"/>
  <c r="I819" i="1" s="1"/>
  <c r="D819" i="1"/>
  <c r="AG703" i="1"/>
  <c r="B703" i="1" s="1"/>
  <c r="C703" i="1" s="1"/>
  <c r="G817" i="1"/>
  <c r="O817" i="1" s="1"/>
  <c r="K817" i="1" l="1"/>
  <c r="H819" i="1"/>
  <c r="AC819" i="1"/>
  <c r="AE819" i="1" s="1"/>
  <c r="R707" i="1"/>
  <c r="V707" i="1" s="1"/>
  <c r="Q708" i="1"/>
  <c r="M820" i="1"/>
  <c r="N820" i="1" s="1"/>
  <c r="P820" i="1"/>
  <c r="AB835" i="1"/>
  <c r="F819" i="1"/>
  <c r="T705" i="1"/>
  <c r="AF705" i="1" s="1"/>
  <c r="U705" i="1"/>
  <c r="W705" i="1" s="1"/>
  <c r="S706" i="1"/>
  <c r="L821" i="1"/>
  <c r="E820" i="1"/>
  <c r="X820" i="1"/>
  <c r="A821" i="1"/>
  <c r="G818" i="1"/>
  <c r="K818" i="1" s="1"/>
  <c r="AG704" i="1"/>
  <c r="B704" i="1" s="1"/>
  <c r="C704" i="1" s="1"/>
  <c r="D820" i="1"/>
  <c r="Y819" i="1"/>
  <c r="J820" i="1"/>
  <c r="I820" i="1" s="1"/>
  <c r="Z819" i="1"/>
  <c r="AA819" i="1" s="1"/>
  <c r="AH819" i="1" s="1"/>
  <c r="F820" i="1" l="1"/>
  <c r="O818" i="1"/>
  <c r="AG705" i="1"/>
  <c r="B705" i="1" s="1"/>
  <c r="C705" i="1" s="1"/>
  <c r="L822" i="1"/>
  <c r="E821" i="1"/>
  <c r="X821" i="1"/>
  <c r="A822" i="1"/>
  <c r="T706" i="1"/>
  <c r="AF706" i="1" s="1"/>
  <c r="U706" i="1"/>
  <c r="W706" i="1" s="1"/>
  <c r="S707" i="1"/>
  <c r="R708" i="1"/>
  <c r="V708" i="1" s="1"/>
  <c r="Q709" i="1"/>
  <c r="AC820" i="1"/>
  <c r="AE820" i="1" s="1"/>
  <c r="H820" i="1"/>
  <c r="D821" i="1"/>
  <c r="Z820" i="1"/>
  <c r="AA820" i="1" s="1"/>
  <c r="AH820" i="1" s="1"/>
  <c r="Y820" i="1"/>
  <c r="J821" i="1"/>
  <c r="I821" i="1" s="1"/>
  <c r="M821" i="1"/>
  <c r="N821" i="1" s="1"/>
  <c r="P821" i="1"/>
  <c r="AB836" i="1"/>
  <c r="G819" i="1"/>
  <c r="K819" i="1" s="1"/>
  <c r="F821" i="1" l="1"/>
  <c r="R709" i="1"/>
  <c r="V709" i="1" s="1"/>
  <c r="Q710" i="1"/>
  <c r="M822" i="1"/>
  <c r="N822" i="1" s="1"/>
  <c r="P822" i="1"/>
  <c r="O819" i="1"/>
  <c r="AB837" i="1"/>
  <c r="A823" i="1"/>
  <c r="L823" i="1"/>
  <c r="E822" i="1"/>
  <c r="X822" i="1"/>
  <c r="G820" i="1"/>
  <c r="O820" i="1" s="1"/>
  <c r="T707" i="1"/>
  <c r="AF707" i="1" s="1"/>
  <c r="S708" i="1"/>
  <c r="U707" i="1"/>
  <c r="W707" i="1" s="1"/>
  <c r="J822" i="1"/>
  <c r="I822" i="1" s="1"/>
  <c r="Z821" i="1"/>
  <c r="AA821" i="1" s="1"/>
  <c r="AH821" i="1" s="1"/>
  <c r="D822" i="1"/>
  <c r="Y821" i="1"/>
  <c r="H821" i="1"/>
  <c r="AC821" i="1"/>
  <c r="AE821" i="1" s="1"/>
  <c r="AG706" i="1"/>
  <c r="B706" i="1" s="1"/>
  <c r="C706" i="1" s="1"/>
  <c r="F822" i="1" l="1"/>
  <c r="K820" i="1"/>
  <c r="Y822" i="1"/>
  <c r="D823" i="1"/>
  <c r="J823" i="1"/>
  <c r="I823" i="1" s="1"/>
  <c r="Z822" i="1"/>
  <c r="AA822" i="1" s="1"/>
  <c r="AH822" i="1" s="1"/>
  <c r="R710" i="1"/>
  <c r="V710" i="1" s="1"/>
  <c r="Q711" i="1"/>
  <c r="AG707" i="1"/>
  <c r="H822" i="1"/>
  <c r="AC822" i="1"/>
  <c r="AE822" i="1" s="1"/>
  <c r="M823" i="1"/>
  <c r="N823" i="1" s="1"/>
  <c r="P823" i="1"/>
  <c r="AB838" i="1"/>
  <c r="G821" i="1"/>
  <c r="K821" i="1" s="1"/>
  <c r="T708" i="1"/>
  <c r="AF708" i="1" s="1"/>
  <c r="U708" i="1"/>
  <c r="W708" i="1" s="1"/>
  <c r="S709" i="1"/>
  <c r="A824" i="1"/>
  <c r="L824" i="1"/>
  <c r="E823" i="1"/>
  <c r="X823" i="1"/>
  <c r="L825" i="1" l="1"/>
  <c r="E824" i="1"/>
  <c r="X824" i="1"/>
  <c r="A825" i="1"/>
  <c r="O821" i="1"/>
  <c r="AB839" i="1"/>
  <c r="G822" i="1"/>
  <c r="K822" i="1" s="1"/>
  <c r="Z823" i="1"/>
  <c r="AA823" i="1" s="1"/>
  <c r="AH823" i="1" s="1"/>
  <c r="D824" i="1"/>
  <c r="J824" i="1"/>
  <c r="I824" i="1" s="1"/>
  <c r="Y823" i="1"/>
  <c r="T709" i="1"/>
  <c r="AF709" i="1" s="1"/>
  <c r="U709" i="1"/>
  <c r="W709" i="1" s="1"/>
  <c r="S710" i="1"/>
  <c r="AC823" i="1"/>
  <c r="AE823" i="1" s="1"/>
  <c r="H823" i="1"/>
  <c r="B707" i="1"/>
  <c r="C707" i="1" s="1"/>
  <c r="AG708" i="1"/>
  <c r="B708" i="1" s="1"/>
  <c r="C708" i="1" s="1"/>
  <c r="M824" i="1"/>
  <c r="N824" i="1" s="1"/>
  <c r="P824" i="1"/>
  <c r="Q712" i="1"/>
  <c r="R711" i="1"/>
  <c r="V711" i="1" s="1"/>
  <c r="F823" i="1"/>
  <c r="F824" i="1" l="1"/>
  <c r="O822" i="1"/>
  <c r="AC824" i="1"/>
  <c r="AE824" i="1" s="1"/>
  <c r="H824" i="1"/>
  <c r="G823" i="1"/>
  <c r="O823" i="1" s="1"/>
  <c r="U710" i="1"/>
  <c r="W710" i="1" s="1"/>
  <c r="S711" i="1"/>
  <c r="T710" i="1"/>
  <c r="AF710" i="1" s="1"/>
  <c r="AB840" i="1"/>
  <c r="D825" i="1"/>
  <c r="J825" i="1"/>
  <c r="I825" i="1" s="1"/>
  <c r="Y824" i="1"/>
  <c r="Z824" i="1"/>
  <c r="AA824" i="1" s="1"/>
  <c r="AH824" i="1" s="1"/>
  <c r="AG709" i="1"/>
  <c r="B709" i="1" s="1"/>
  <c r="C709" i="1" s="1"/>
  <c r="M825" i="1"/>
  <c r="N825" i="1" s="1"/>
  <c r="P825" i="1"/>
  <c r="Q713" i="1"/>
  <c r="R712" i="1"/>
  <c r="V712" i="1" s="1"/>
  <c r="L826" i="1"/>
  <c r="E825" i="1"/>
  <c r="X825" i="1"/>
  <c r="A826" i="1"/>
  <c r="K823" i="1" l="1"/>
  <c r="Z825" i="1"/>
  <c r="J826" i="1"/>
  <c r="I826" i="1" s="1"/>
  <c r="D826" i="1"/>
  <c r="Y825" i="1"/>
  <c r="X826" i="1"/>
  <c r="A827" i="1"/>
  <c r="L827" i="1"/>
  <c r="E826" i="1"/>
  <c r="F825" i="1"/>
  <c r="S712" i="1"/>
  <c r="T711" i="1"/>
  <c r="AF711" i="1" s="1"/>
  <c r="U711" i="1"/>
  <c r="W711" i="1" s="1"/>
  <c r="H825" i="1"/>
  <c r="AC825" i="1"/>
  <c r="AE825" i="1" s="1"/>
  <c r="AG710" i="1"/>
  <c r="AB841" i="1"/>
  <c r="G824" i="1"/>
  <c r="O824" i="1" s="1"/>
  <c r="M826" i="1"/>
  <c r="N826" i="1" s="1"/>
  <c r="R713" i="1"/>
  <c r="V713" i="1" s="1"/>
  <c r="Q714" i="1"/>
  <c r="K824" i="1" l="1"/>
  <c r="AC826" i="1"/>
  <c r="AE826" i="1" s="1"/>
  <c r="H826" i="1"/>
  <c r="L828" i="1"/>
  <c r="E827" i="1"/>
  <c r="X827" i="1"/>
  <c r="A828" i="1"/>
  <c r="Q715" i="1"/>
  <c r="R714" i="1"/>
  <c r="V714" i="1" s="1"/>
  <c r="AB842" i="1"/>
  <c r="AG711" i="1"/>
  <c r="B711" i="1" s="1"/>
  <c r="C711" i="1" s="1"/>
  <c r="Z826" i="1"/>
  <c r="AA826" i="1" s="1"/>
  <c r="AH826" i="1" s="1"/>
  <c r="Y826" i="1"/>
  <c r="J827" i="1"/>
  <c r="I827" i="1" s="1"/>
  <c r="D827" i="1"/>
  <c r="G825" i="1"/>
  <c r="O825" i="1" s="1"/>
  <c r="P826" i="1" s="1"/>
  <c r="P827" i="1" s="1"/>
  <c r="B710" i="1"/>
  <c r="C710" i="1" s="1"/>
  <c r="S713" i="1"/>
  <c r="U712" i="1"/>
  <c r="W712" i="1" s="1"/>
  <c r="T712" i="1"/>
  <c r="AF712" i="1" s="1"/>
  <c r="M827" i="1"/>
  <c r="N827" i="1" s="1"/>
  <c r="F826" i="1"/>
  <c r="K825" i="1" l="1"/>
  <c r="AG712" i="1"/>
  <c r="AB843" i="1"/>
  <c r="R715" i="1"/>
  <c r="V715" i="1" s="1"/>
  <c r="Q716" i="1"/>
  <c r="M828" i="1"/>
  <c r="N828" i="1" s="1"/>
  <c r="P828" i="1"/>
  <c r="U713" i="1"/>
  <c r="W713" i="1" s="1"/>
  <c r="T713" i="1"/>
  <c r="AF713" i="1" s="1"/>
  <c r="S714" i="1"/>
  <c r="F827" i="1"/>
  <c r="E828" i="1"/>
  <c r="X828" i="1"/>
  <c r="A829" i="1"/>
  <c r="L829" i="1"/>
  <c r="AC827" i="1"/>
  <c r="AE827" i="1" s="1"/>
  <c r="H827" i="1"/>
  <c r="Y827" i="1"/>
  <c r="J828" i="1"/>
  <c r="I828" i="1" s="1"/>
  <c r="Z827" i="1"/>
  <c r="AA827" i="1" s="1"/>
  <c r="AH827" i="1" s="1"/>
  <c r="D828" i="1"/>
  <c r="G826" i="1"/>
  <c r="K826" i="1" s="1"/>
  <c r="O826" i="1" l="1"/>
  <c r="F828" i="1"/>
  <c r="M829" i="1"/>
  <c r="N829" i="1" s="1"/>
  <c r="P829" i="1"/>
  <c r="AB844" i="1"/>
  <c r="L830" i="1"/>
  <c r="E829" i="1"/>
  <c r="X829" i="1"/>
  <c r="A830" i="1"/>
  <c r="H828" i="1"/>
  <c r="AC828" i="1"/>
  <c r="AE828" i="1" s="1"/>
  <c r="S715" i="1"/>
  <c r="U714" i="1"/>
  <c r="W714" i="1" s="1"/>
  <c r="T714" i="1"/>
  <c r="AF714" i="1" s="1"/>
  <c r="G827" i="1"/>
  <c r="O827" i="1" s="1"/>
  <c r="Z828" i="1"/>
  <c r="AA828" i="1" s="1"/>
  <c r="AH828" i="1" s="1"/>
  <c r="D829" i="1"/>
  <c r="Y828" i="1"/>
  <c r="J829" i="1"/>
  <c r="I829" i="1" s="1"/>
  <c r="R716" i="1"/>
  <c r="V716" i="1" s="1"/>
  <c r="Q717" i="1"/>
  <c r="AG713" i="1"/>
  <c r="B713" i="1" s="1"/>
  <c r="C713" i="1" s="1"/>
  <c r="B712" i="1"/>
  <c r="C712" i="1" s="1"/>
  <c r="F829" i="1" l="1"/>
  <c r="K827" i="1"/>
  <c r="AG714" i="1"/>
  <c r="L831" i="1"/>
  <c r="E830" i="1"/>
  <c r="X830" i="1"/>
  <c r="A831" i="1"/>
  <c r="AB845" i="1"/>
  <c r="R717" i="1"/>
  <c r="V717" i="1" s="1"/>
  <c r="Q718" i="1"/>
  <c r="G828" i="1"/>
  <c r="K828" i="1" s="1"/>
  <c r="U715" i="1"/>
  <c r="W715" i="1" s="1"/>
  <c r="T715" i="1"/>
  <c r="AF715" i="1" s="1"/>
  <c r="S716" i="1"/>
  <c r="Z829" i="1"/>
  <c r="AA829" i="1" s="1"/>
  <c r="AH829" i="1" s="1"/>
  <c r="D830" i="1"/>
  <c r="J830" i="1"/>
  <c r="I830" i="1" s="1"/>
  <c r="Y829" i="1"/>
  <c r="M830" i="1"/>
  <c r="N830" i="1" s="1"/>
  <c r="P830" i="1"/>
  <c r="H829" i="1"/>
  <c r="AC829" i="1"/>
  <c r="AE829" i="1" s="1"/>
  <c r="F830" i="1" l="1"/>
  <c r="O828" i="1"/>
  <c r="AG715" i="1"/>
  <c r="B715" i="1" s="1"/>
  <c r="C715" i="1" s="1"/>
  <c r="G829" i="1"/>
  <c r="K829" i="1" s="1"/>
  <c r="AB846" i="1"/>
  <c r="M831" i="1"/>
  <c r="N831" i="1" s="1"/>
  <c r="P831" i="1"/>
  <c r="S717" i="1"/>
  <c r="U716" i="1"/>
  <c r="W716" i="1" s="1"/>
  <c r="T716" i="1"/>
  <c r="AF716" i="1" s="1"/>
  <c r="R718" i="1"/>
  <c r="V718" i="1" s="1"/>
  <c r="Q719" i="1"/>
  <c r="A832" i="1"/>
  <c r="L832" i="1"/>
  <c r="E831" i="1"/>
  <c r="X831" i="1"/>
  <c r="H830" i="1"/>
  <c r="AC830" i="1"/>
  <c r="AE830" i="1" s="1"/>
  <c r="D831" i="1"/>
  <c r="Y830" i="1"/>
  <c r="J831" i="1"/>
  <c r="I831" i="1" s="1"/>
  <c r="Z830" i="1"/>
  <c r="AA830" i="1" s="1"/>
  <c r="AH830" i="1" s="1"/>
  <c r="B714" i="1"/>
  <c r="C714" i="1" s="1"/>
  <c r="F831" i="1" l="1"/>
  <c r="G830" i="1"/>
  <c r="O830" i="1" s="1"/>
  <c r="A833" i="1"/>
  <c r="L833" i="1"/>
  <c r="E832" i="1"/>
  <c r="X832" i="1"/>
  <c r="AG716" i="1"/>
  <c r="B716" i="1" s="1"/>
  <c r="C716" i="1" s="1"/>
  <c r="M832" i="1"/>
  <c r="N832" i="1" s="1"/>
  <c r="P832" i="1"/>
  <c r="Y831" i="1"/>
  <c r="Z831" i="1"/>
  <c r="AA831" i="1" s="1"/>
  <c r="AH831" i="1" s="1"/>
  <c r="D832" i="1"/>
  <c r="J832" i="1"/>
  <c r="I832" i="1" s="1"/>
  <c r="R719" i="1"/>
  <c r="V719" i="1" s="1"/>
  <c r="Q720" i="1"/>
  <c r="S718" i="1"/>
  <c r="T717" i="1"/>
  <c r="AF717" i="1" s="1"/>
  <c r="U717" i="1"/>
  <c r="W717" i="1" s="1"/>
  <c r="AB847" i="1"/>
  <c r="O829" i="1"/>
  <c r="H831" i="1"/>
  <c r="AC831" i="1"/>
  <c r="AE831" i="1" s="1"/>
  <c r="F832" i="1" l="1"/>
  <c r="AG717" i="1"/>
  <c r="B717" i="1" s="1"/>
  <c r="C717" i="1" s="1"/>
  <c r="G831" i="1"/>
  <c r="O831" i="1" s="1"/>
  <c r="M833" i="1"/>
  <c r="N833" i="1" s="1"/>
  <c r="P833" i="1"/>
  <c r="K830" i="1"/>
  <c r="U718" i="1"/>
  <c r="W718" i="1" s="1"/>
  <c r="T718" i="1"/>
  <c r="AF718" i="1" s="1"/>
  <c r="S719" i="1"/>
  <c r="A834" i="1"/>
  <c r="L834" i="1"/>
  <c r="E833" i="1"/>
  <c r="X833" i="1"/>
  <c r="AB848" i="1"/>
  <c r="Q721" i="1"/>
  <c r="R720" i="1"/>
  <c r="V720" i="1" s="1"/>
  <c r="D833" i="1"/>
  <c r="J833" i="1"/>
  <c r="I833" i="1" s="1"/>
  <c r="Y832" i="1"/>
  <c r="Z832" i="1"/>
  <c r="AA832" i="1" s="1"/>
  <c r="AH832" i="1" s="1"/>
  <c r="AC832" i="1"/>
  <c r="AE832" i="1" s="1"/>
  <c r="H832" i="1"/>
  <c r="K831" i="1" l="1"/>
  <c r="F833" i="1"/>
  <c r="AC833" i="1"/>
  <c r="AE833" i="1" s="1"/>
  <c r="H833" i="1"/>
  <c r="L835" i="1"/>
  <c r="E834" i="1"/>
  <c r="X834" i="1"/>
  <c r="A835" i="1"/>
  <c r="AG718" i="1"/>
  <c r="B718" i="1" s="1"/>
  <c r="C718" i="1" s="1"/>
  <c r="G832" i="1"/>
  <c r="K832" i="1" s="1"/>
  <c r="R721" i="1"/>
  <c r="V721" i="1" s="1"/>
  <c r="Q722" i="1"/>
  <c r="Y833" i="1"/>
  <c r="J834" i="1"/>
  <c r="I834" i="1" s="1"/>
  <c r="Z833" i="1"/>
  <c r="AA833" i="1" s="1"/>
  <c r="AH833" i="1" s="1"/>
  <c r="D834" i="1"/>
  <c r="T719" i="1"/>
  <c r="AF719" i="1" s="1"/>
  <c r="S720" i="1"/>
  <c r="U719" i="1"/>
  <c r="W719" i="1" s="1"/>
  <c r="AB849" i="1"/>
  <c r="M834" i="1"/>
  <c r="N834" i="1" s="1"/>
  <c r="P834" i="1"/>
  <c r="AG719" i="1" l="1"/>
  <c r="B719" i="1" s="1"/>
  <c r="C719" i="1" s="1"/>
  <c r="F834" i="1"/>
  <c r="O832" i="1"/>
  <c r="X835" i="1"/>
  <c r="A836" i="1"/>
  <c r="L836" i="1"/>
  <c r="E835" i="1"/>
  <c r="AB850" i="1"/>
  <c r="U720" i="1"/>
  <c r="W720" i="1" s="1"/>
  <c r="S721" i="1"/>
  <c r="T720" i="1"/>
  <c r="AF720" i="1" s="1"/>
  <c r="R722" i="1"/>
  <c r="V722" i="1" s="1"/>
  <c r="Q723" i="1"/>
  <c r="J835" i="1"/>
  <c r="I835" i="1" s="1"/>
  <c r="D835" i="1"/>
  <c r="Y834" i="1"/>
  <c r="Z834" i="1"/>
  <c r="AA834" i="1" s="1"/>
  <c r="AH834" i="1" s="1"/>
  <c r="G833" i="1"/>
  <c r="K833" i="1" s="1"/>
  <c r="AC834" i="1"/>
  <c r="AE834" i="1" s="1"/>
  <c r="H834" i="1"/>
  <c r="M835" i="1"/>
  <c r="N835" i="1" s="1"/>
  <c r="P835" i="1"/>
  <c r="F835" i="1" l="1"/>
  <c r="O833" i="1"/>
  <c r="Q724" i="1"/>
  <c r="R723" i="1"/>
  <c r="V723" i="1" s="1"/>
  <c r="AG720" i="1"/>
  <c r="B720" i="1" s="1"/>
  <c r="C720" i="1" s="1"/>
  <c r="M836" i="1"/>
  <c r="N836" i="1" s="1"/>
  <c r="P836" i="1"/>
  <c r="AC835" i="1"/>
  <c r="AE835" i="1" s="1"/>
  <c r="H835" i="1"/>
  <c r="E836" i="1"/>
  <c r="X836" i="1"/>
  <c r="A837" i="1"/>
  <c r="L837" i="1"/>
  <c r="AB851" i="1"/>
  <c r="Y835" i="1"/>
  <c r="J836" i="1"/>
  <c r="I836" i="1" s="1"/>
  <c r="Z835" i="1"/>
  <c r="AA835" i="1" s="1"/>
  <c r="AH835" i="1" s="1"/>
  <c r="D836" i="1"/>
  <c r="G834" i="1"/>
  <c r="O834" i="1" s="1"/>
  <c r="T721" i="1"/>
  <c r="AF721" i="1" s="1"/>
  <c r="S722" i="1"/>
  <c r="U721" i="1"/>
  <c r="W721" i="1" s="1"/>
  <c r="F836" i="1" l="1"/>
  <c r="K834" i="1"/>
  <c r="M837" i="1"/>
  <c r="N837" i="1" s="1"/>
  <c r="P837" i="1"/>
  <c r="AG721" i="1"/>
  <c r="B721" i="1" s="1"/>
  <c r="C721" i="1" s="1"/>
  <c r="AB852" i="1"/>
  <c r="X837" i="1"/>
  <c r="A838" i="1"/>
  <c r="L838" i="1"/>
  <c r="E837" i="1"/>
  <c r="G835" i="1"/>
  <c r="O835" i="1" s="1"/>
  <c r="U722" i="1"/>
  <c r="W722" i="1" s="1"/>
  <c r="S723" i="1"/>
  <c r="T722" i="1"/>
  <c r="AF722" i="1" s="1"/>
  <c r="Z836" i="1"/>
  <c r="AA836" i="1" s="1"/>
  <c r="AH836" i="1" s="1"/>
  <c r="J837" i="1"/>
  <c r="I837" i="1" s="1"/>
  <c r="D837" i="1"/>
  <c r="Y836" i="1"/>
  <c r="H836" i="1"/>
  <c r="AC836" i="1"/>
  <c r="AE836" i="1" s="1"/>
  <c r="Q725" i="1"/>
  <c r="R724" i="1"/>
  <c r="V724" i="1" s="1"/>
  <c r="F837" i="1" l="1"/>
  <c r="K835" i="1"/>
  <c r="R725" i="1"/>
  <c r="V725" i="1" s="1"/>
  <c r="Q726" i="1"/>
  <c r="S724" i="1"/>
  <c r="U723" i="1"/>
  <c r="W723" i="1" s="1"/>
  <c r="T723" i="1"/>
  <c r="AF723" i="1" s="1"/>
  <c r="G836" i="1"/>
  <c r="K836" i="1" s="1"/>
  <c r="Z837" i="1"/>
  <c r="AA837" i="1" s="1"/>
  <c r="AH837" i="1" s="1"/>
  <c r="J838" i="1"/>
  <c r="I838" i="1" s="1"/>
  <c r="D838" i="1"/>
  <c r="Y837" i="1"/>
  <c r="AB853" i="1"/>
  <c r="H837" i="1"/>
  <c r="AC837" i="1"/>
  <c r="AE837" i="1" s="1"/>
  <c r="M838" i="1"/>
  <c r="N838" i="1" s="1"/>
  <c r="P838" i="1"/>
  <c r="AG722" i="1"/>
  <c r="B722" i="1" s="1"/>
  <c r="C722" i="1" s="1"/>
  <c r="L839" i="1"/>
  <c r="E838" i="1"/>
  <c r="X838" i="1"/>
  <c r="A839" i="1"/>
  <c r="O836" i="1" l="1"/>
  <c r="AG723" i="1"/>
  <c r="B723" i="1" s="1"/>
  <c r="C723" i="1" s="1"/>
  <c r="M839" i="1"/>
  <c r="N839" i="1" s="1"/>
  <c r="P839" i="1"/>
  <c r="G837" i="1"/>
  <c r="O837" i="1" s="1"/>
  <c r="F838" i="1"/>
  <c r="T724" i="1"/>
  <c r="AF724" i="1" s="1"/>
  <c r="S725" i="1"/>
  <c r="U724" i="1"/>
  <c r="W724" i="1" s="1"/>
  <c r="H838" i="1"/>
  <c r="AC838" i="1"/>
  <c r="AE838" i="1" s="1"/>
  <c r="L840" i="1"/>
  <c r="E839" i="1"/>
  <c r="X839" i="1"/>
  <c r="A840" i="1"/>
  <c r="AB854" i="1"/>
  <c r="Q727" i="1"/>
  <c r="R726" i="1"/>
  <c r="V726" i="1" s="1"/>
  <c r="Y838" i="1"/>
  <c r="D839" i="1"/>
  <c r="Z838" i="1"/>
  <c r="AA838" i="1" s="1"/>
  <c r="AH838" i="1" s="1"/>
  <c r="J839" i="1"/>
  <c r="I839" i="1" s="1"/>
  <c r="K837" i="1" l="1"/>
  <c r="AG724" i="1"/>
  <c r="B724" i="1" s="1"/>
  <c r="C724" i="1" s="1"/>
  <c r="M840" i="1"/>
  <c r="N840" i="1" s="1"/>
  <c r="P840" i="1"/>
  <c r="S726" i="1"/>
  <c r="U725" i="1"/>
  <c r="W725" i="1" s="1"/>
  <c r="T725" i="1"/>
  <c r="AF725" i="1" s="1"/>
  <c r="AB855" i="1"/>
  <c r="A841" i="1"/>
  <c r="L841" i="1"/>
  <c r="E840" i="1"/>
  <c r="X840" i="1"/>
  <c r="F839" i="1"/>
  <c r="R727" i="1"/>
  <c r="V727" i="1" s="1"/>
  <c r="Q728" i="1"/>
  <c r="J840" i="1"/>
  <c r="I840" i="1" s="1"/>
  <c r="D840" i="1"/>
  <c r="Z839" i="1"/>
  <c r="AA839" i="1" s="1"/>
  <c r="AH839" i="1" s="1"/>
  <c r="Y839" i="1"/>
  <c r="G838" i="1"/>
  <c r="O838" i="1" s="1"/>
  <c r="AC839" i="1"/>
  <c r="AE839" i="1" s="1"/>
  <c r="H839" i="1"/>
  <c r="K838" i="1" l="1"/>
  <c r="F840" i="1"/>
  <c r="H840" i="1"/>
  <c r="AC840" i="1"/>
  <c r="AE840" i="1" s="1"/>
  <c r="E841" i="1"/>
  <c r="A842" i="1"/>
  <c r="X841" i="1"/>
  <c r="L842" i="1"/>
  <c r="Y840" i="1"/>
  <c r="J841" i="1"/>
  <c r="I841" i="1" s="1"/>
  <c r="Z840" i="1"/>
  <c r="AA840" i="1" s="1"/>
  <c r="AH840" i="1" s="1"/>
  <c r="D841" i="1"/>
  <c r="AG725" i="1"/>
  <c r="B725" i="1" s="1"/>
  <c r="C725" i="1" s="1"/>
  <c r="U726" i="1"/>
  <c r="W726" i="1" s="1"/>
  <c r="S727" i="1"/>
  <c r="T726" i="1"/>
  <c r="AF726" i="1" s="1"/>
  <c r="G839" i="1"/>
  <c r="O839" i="1" s="1"/>
  <c r="Q729" i="1"/>
  <c r="R728" i="1"/>
  <c r="V728" i="1" s="1"/>
  <c r="M841" i="1"/>
  <c r="N841" i="1" s="1"/>
  <c r="P841" i="1"/>
  <c r="AB856" i="1"/>
  <c r="F841" i="1" l="1"/>
  <c r="K839" i="1"/>
  <c r="Z841" i="1"/>
  <c r="AA841" i="1" s="1"/>
  <c r="AH841" i="1" s="1"/>
  <c r="J842" i="1"/>
  <c r="I842" i="1" s="1"/>
  <c r="D842" i="1"/>
  <c r="Y841" i="1"/>
  <c r="AB857" i="1"/>
  <c r="U727" i="1"/>
  <c r="W727" i="1" s="1"/>
  <c r="T727" i="1"/>
  <c r="AF727" i="1" s="1"/>
  <c r="S728" i="1"/>
  <c r="X842" i="1"/>
  <c r="L843" i="1"/>
  <c r="E842" i="1"/>
  <c r="A843" i="1"/>
  <c r="G840" i="1"/>
  <c r="O840" i="1" s="1"/>
  <c r="AC841" i="1"/>
  <c r="AE841" i="1" s="1"/>
  <c r="H841" i="1"/>
  <c r="Q730" i="1"/>
  <c r="R729" i="1"/>
  <c r="V729" i="1" s="1"/>
  <c r="AG726" i="1"/>
  <c r="M842" i="1"/>
  <c r="N842" i="1" s="1"/>
  <c r="P842" i="1"/>
  <c r="K840" i="1" l="1"/>
  <c r="X843" i="1"/>
  <c r="L844" i="1"/>
  <c r="E843" i="1"/>
  <c r="A844" i="1"/>
  <c r="U728" i="1"/>
  <c r="W728" i="1" s="1"/>
  <c r="T728" i="1"/>
  <c r="AF728" i="1" s="1"/>
  <c r="S729" i="1"/>
  <c r="F842" i="1"/>
  <c r="M843" i="1"/>
  <c r="N843" i="1" s="1"/>
  <c r="P843" i="1"/>
  <c r="AB858" i="1"/>
  <c r="AC842" i="1"/>
  <c r="AE842" i="1" s="1"/>
  <c r="H842" i="1"/>
  <c r="R730" i="1"/>
  <c r="V730" i="1" s="1"/>
  <c r="Q731" i="1"/>
  <c r="B726" i="1"/>
  <c r="C726" i="1" s="1"/>
  <c r="G841" i="1"/>
  <c r="K841" i="1" s="1"/>
  <c r="J843" i="1"/>
  <c r="I843" i="1" s="1"/>
  <c r="D843" i="1"/>
  <c r="Y842" i="1"/>
  <c r="Z842" i="1"/>
  <c r="AA842" i="1" s="1"/>
  <c r="AH842" i="1" s="1"/>
  <c r="AG727" i="1"/>
  <c r="B727" i="1" s="1"/>
  <c r="C727" i="1" s="1"/>
  <c r="O841" i="1" l="1"/>
  <c r="F843" i="1"/>
  <c r="H843" i="1"/>
  <c r="AC843" i="1"/>
  <c r="AE843" i="1" s="1"/>
  <c r="S730" i="1"/>
  <c r="U729" i="1"/>
  <c r="W729" i="1" s="1"/>
  <c r="T729" i="1"/>
  <c r="AF729" i="1" s="1"/>
  <c r="Q732" i="1"/>
  <c r="R731" i="1"/>
  <c r="V731" i="1" s="1"/>
  <c r="M844" i="1"/>
  <c r="N844" i="1" s="1"/>
  <c r="P844" i="1"/>
  <c r="AB859" i="1"/>
  <c r="G842" i="1"/>
  <c r="O842" i="1" s="1"/>
  <c r="AG728" i="1"/>
  <c r="B728" i="1" s="1"/>
  <c r="C728" i="1" s="1"/>
  <c r="Z843" i="1"/>
  <c r="AA843" i="1" s="1"/>
  <c r="AH843" i="1" s="1"/>
  <c r="J844" i="1"/>
  <c r="I844" i="1" s="1"/>
  <c r="D844" i="1"/>
  <c r="Y843" i="1"/>
  <c r="X844" i="1"/>
  <c r="L845" i="1"/>
  <c r="E844" i="1"/>
  <c r="A845" i="1"/>
  <c r="K842" i="1" l="1"/>
  <c r="AC844" i="1"/>
  <c r="AE844" i="1" s="1"/>
  <c r="H844" i="1"/>
  <c r="AG729" i="1"/>
  <c r="B729" i="1" s="1"/>
  <c r="C729" i="1" s="1"/>
  <c r="AB860" i="1"/>
  <c r="T730" i="1"/>
  <c r="AF730" i="1" s="1"/>
  <c r="S731" i="1"/>
  <c r="U730" i="1"/>
  <c r="W730" i="1" s="1"/>
  <c r="M845" i="1"/>
  <c r="N845" i="1" s="1"/>
  <c r="P845" i="1"/>
  <c r="Q733" i="1"/>
  <c r="R732" i="1"/>
  <c r="V732" i="1" s="1"/>
  <c r="L846" i="1"/>
  <c r="E845" i="1"/>
  <c r="A846" i="1"/>
  <c r="X845" i="1"/>
  <c r="J845" i="1"/>
  <c r="I845" i="1" s="1"/>
  <c r="D845" i="1"/>
  <c r="Y844" i="1"/>
  <c r="Z844" i="1"/>
  <c r="AA844" i="1" s="1"/>
  <c r="AH844" i="1" s="1"/>
  <c r="F844" i="1"/>
  <c r="G843" i="1"/>
  <c r="O843" i="1" s="1"/>
  <c r="F845" i="1" l="1"/>
  <c r="K843" i="1"/>
  <c r="H845" i="1"/>
  <c r="AC845" i="1"/>
  <c r="AE845" i="1" s="1"/>
  <c r="A847" i="1"/>
  <c r="L847" i="1"/>
  <c r="E846" i="1"/>
  <c r="X846" i="1"/>
  <c r="M846" i="1"/>
  <c r="N846" i="1" s="1"/>
  <c r="AC846" i="1" s="1"/>
  <c r="AE846" i="1" s="1"/>
  <c r="P846" i="1"/>
  <c r="AG730" i="1"/>
  <c r="B730" i="1" s="1"/>
  <c r="C730" i="1" s="1"/>
  <c r="G844" i="1"/>
  <c r="O844" i="1" s="1"/>
  <c r="R733" i="1"/>
  <c r="V733" i="1" s="1"/>
  <c r="Q734" i="1"/>
  <c r="D846" i="1"/>
  <c r="Y845" i="1"/>
  <c r="Z845" i="1"/>
  <c r="AA845" i="1" s="1"/>
  <c r="AH845" i="1" s="1"/>
  <c r="J846" i="1"/>
  <c r="I846" i="1" s="1"/>
  <c r="U731" i="1"/>
  <c r="W731" i="1" s="1"/>
  <c r="T731" i="1"/>
  <c r="AF731" i="1" s="1"/>
  <c r="S732" i="1"/>
  <c r="AB861" i="1"/>
  <c r="F846" i="1" l="1"/>
  <c r="K844" i="1"/>
  <c r="Q735" i="1"/>
  <c r="R734" i="1"/>
  <c r="V734" i="1" s="1"/>
  <c r="M847" i="1"/>
  <c r="N847" i="1" s="1"/>
  <c r="P847" i="1"/>
  <c r="E847" i="1"/>
  <c r="X847" i="1"/>
  <c r="A848" i="1"/>
  <c r="L848" i="1"/>
  <c r="AG731" i="1"/>
  <c r="AB862" i="1"/>
  <c r="Z846" i="1"/>
  <c r="AA846" i="1" s="1"/>
  <c r="AH846" i="1" s="1"/>
  <c r="J847" i="1"/>
  <c r="I847" i="1" s="1"/>
  <c r="D847" i="1"/>
  <c r="Y846" i="1"/>
  <c r="H846" i="1"/>
  <c r="G845" i="1"/>
  <c r="K845" i="1" s="1"/>
  <c r="T732" i="1"/>
  <c r="AF732" i="1" s="1"/>
  <c r="U732" i="1"/>
  <c r="W732" i="1" s="1"/>
  <c r="S733" i="1"/>
  <c r="F847" i="1" l="1"/>
  <c r="O845" i="1"/>
  <c r="AG732" i="1"/>
  <c r="B732" i="1" s="1"/>
  <c r="C732" i="1" s="1"/>
  <c r="Z847" i="1"/>
  <c r="AA847" i="1" s="1"/>
  <c r="AH847" i="1" s="1"/>
  <c r="D848" i="1"/>
  <c r="J848" i="1"/>
  <c r="I848" i="1" s="1"/>
  <c r="Y847" i="1"/>
  <c r="B731" i="1"/>
  <c r="C731" i="1" s="1"/>
  <c r="Q736" i="1"/>
  <c r="R735" i="1"/>
  <c r="V735" i="1" s="1"/>
  <c r="U733" i="1"/>
  <c r="W733" i="1" s="1"/>
  <c r="S734" i="1"/>
  <c r="T733" i="1"/>
  <c r="AF733" i="1" s="1"/>
  <c r="G846" i="1"/>
  <c r="O846" i="1" s="1"/>
  <c r="AB863" i="1"/>
  <c r="M848" i="1"/>
  <c r="N848" i="1" s="1"/>
  <c r="P848" i="1"/>
  <c r="A849" i="1"/>
  <c r="L849" i="1"/>
  <c r="E848" i="1"/>
  <c r="X848" i="1"/>
  <c r="AC847" i="1"/>
  <c r="AE847" i="1" s="1"/>
  <c r="H847" i="1"/>
  <c r="AC848" i="1" l="1"/>
  <c r="AE848" i="1" s="1"/>
  <c r="H848" i="1"/>
  <c r="K846" i="1"/>
  <c r="AG733" i="1"/>
  <c r="B733" i="1" s="1"/>
  <c r="C733" i="1" s="1"/>
  <c r="G847" i="1"/>
  <c r="O847" i="1" s="1"/>
  <c r="M849" i="1"/>
  <c r="N849" i="1" s="1"/>
  <c r="P849" i="1"/>
  <c r="AB864" i="1"/>
  <c r="A850" i="1"/>
  <c r="L850" i="1"/>
  <c r="E849" i="1"/>
  <c r="X849" i="1"/>
  <c r="R736" i="1"/>
  <c r="V736" i="1" s="1"/>
  <c r="Q737" i="1"/>
  <c r="F848" i="1"/>
  <c r="D849" i="1"/>
  <c r="Y848" i="1"/>
  <c r="Z848" i="1"/>
  <c r="AA848" i="1" s="1"/>
  <c r="AH848" i="1" s="1"/>
  <c r="J849" i="1"/>
  <c r="I849" i="1" s="1"/>
  <c r="U734" i="1"/>
  <c r="W734" i="1" s="1"/>
  <c r="S735" i="1"/>
  <c r="T734" i="1"/>
  <c r="F849" i="1" l="1"/>
  <c r="K847" i="1"/>
  <c r="T735" i="1"/>
  <c r="AF735" i="1" s="1"/>
  <c r="S736" i="1"/>
  <c r="U735" i="1"/>
  <c r="W735" i="1" s="1"/>
  <c r="M850" i="1"/>
  <c r="N850" i="1" s="1"/>
  <c r="P850" i="1"/>
  <c r="AB865" i="1"/>
  <c r="AA734" i="1"/>
  <c r="AF734" i="1"/>
  <c r="L851" i="1"/>
  <c r="E850" i="1"/>
  <c r="X850" i="1"/>
  <c r="A851" i="1"/>
  <c r="G848" i="1"/>
  <c r="K848" i="1" s="1"/>
  <c r="AC849" i="1"/>
  <c r="AE849" i="1" s="1"/>
  <c r="H849" i="1"/>
  <c r="Z849" i="1"/>
  <c r="AA849" i="1" s="1"/>
  <c r="AH849" i="1" s="1"/>
  <c r="Y849" i="1"/>
  <c r="J850" i="1"/>
  <c r="I850" i="1" s="1"/>
  <c r="D850" i="1"/>
  <c r="AG734" i="1"/>
  <c r="R737" i="1"/>
  <c r="V737" i="1" s="1"/>
  <c r="Q738" i="1"/>
  <c r="F850" i="1" l="1"/>
  <c r="G849" i="1"/>
  <c r="O849" i="1" s="1"/>
  <c r="Q739" i="1"/>
  <c r="R738" i="1"/>
  <c r="V738" i="1" s="1"/>
  <c r="E851" i="1"/>
  <c r="X851" i="1"/>
  <c r="A852" i="1"/>
  <c r="L852" i="1"/>
  <c r="AB866" i="1"/>
  <c r="O848" i="1"/>
  <c r="D851" i="1"/>
  <c r="Z850" i="1"/>
  <c r="AA850" i="1" s="1"/>
  <c r="AH850" i="1" s="1"/>
  <c r="Y850" i="1"/>
  <c r="J851" i="1"/>
  <c r="I851" i="1" s="1"/>
  <c r="AH734" i="1"/>
  <c r="AG735" i="1"/>
  <c r="B734" i="1"/>
  <c r="C734" i="1" s="1"/>
  <c r="U736" i="1"/>
  <c r="W736" i="1" s="1"/>
  <c r="S737" i="1"/>
  <c r="T736" i="1"/>
  <c r="AF736" i="1" s="1"/>
  <c r="M851" i="1"/>
  <c r="N851" i="1" s="1"/>
  <c r="P851" i="1"/>
  <c r="AC850" i="1"/>
  <c r="AE850" i="1" s="1"/>
  <c r="H850" i="1"/>
  <c r="F851" i="1" l="1"/>
  <c r="K849" i="1"/>
  <c r="G850" i="1"/>
  <c r="O850" i="1" s="1"/>
  <c r="T737" i="1"/>
  <c r="AF737" i="1" s="1"/>
  <c r="U737" i="1"/>
  <c r="W737" i="1" s="1"/>
  <c r="S738" i="1"/>
  <c r="M852" i="1"/>
  <c r="N852" i="1" s="1"/>
  <c r="P852" i="1"/>
  <c r="AG736" i="1"/>
  <c r="B735" i="1"/>
  <c r="C735" i="1" s="1"/>
  <c r="X852" i="1"/>
  <c r="A853" i="1"/>
  <c r="L853" i="1"/>
  <c r="E852" i="1"/>
  <c r="AC851" i="1"/>
  <c r="AE851" i="1" s="1"/>
  <c r="H851" i="1"/>
  <c r="AB867" i="1"/>
  <c r="Y851" i="1"/>
  <c r="J852" i="1"/>
  <c r="I852" i="1" s="1"/>
  <c r="Z851" i="1"/>
  <c r="AA851" i="1" s="1"/>
  <c r="AH851" i="1" s="1"/>
  <c r="D852" i="1"/>
  <c r="R739" i="1"/>
  <c r="V739" i="1" s="1"/>
  <c r="Q740" i="1"/>
  <c r="F852" i="1" l="1"/>
  <c r="K850" i="1"/>
  <c r="AB868" i="1"/>
  <c r="X853" i="1"/>
  <c r="A854" i="1"/>
  <c r="L854" i="1"/>
  <c r="E853" i="1"/>
  <c r="U738" i="1"/>
  <c r="W738" i="1" s="1"/>
  <c r="S739" i="1"/>
  <c r="T738" i="1"/>
  <c r="AF738" i="1" s="1"/>
  <c r="D853" i="1"/>
  <c r="Z852" i="1"/>
  <c r="AA852" i="1" s="1"/>
  <c r="AH852" i="1" s="1"/>
  <c r="Y852" i="1"/>
  <c r="J853" i="1"/>
  <c r="I853" i="1" s="1"/>
  <c r="AG737" i="1"/>
  <c r="B737" i="1" s="1"/>
  <c r="C737" i="1" s="1"/>
  <c r="AC852" i="1"/>
  <c r="AE852" i="1" s="1"/>
  <c r="H852" i="1"/>
  <c r="R740" i="1"/>
  <c r="V740" i="1" s="1"/>
  <c r="Q741" i="1"/>
  <c r="G851" i="1"/>
  <c r="K851" i="1" s="1"/>
  <c r="M853" i="1"/>
  <c r="N853" i="1" s="1"/>
  <c r="P853" i="1"/>
  <c r="B736" i="1"/>
  <c r="C736" i="1" s="1"/>
  <c r="O851" i="1" l="1"/>
  <c r="Y853" i="1"/>
  <c r="Z853" i="1"/>
  <c r="AA853" i="1" s="1"/>
  <c r="AH853" i="1" s="1"/>
  <c r="J854" i="1"/>
  <c r="I854" i="1" s="1"/>
  <c r="D854" i="1"/>
  <c r="AC853" i="1"/>
  <c r="AE853" i="1" s="1"/>
  <c r="H853" i="1"/>
  <c r="F853" i="1"/>
  <c r="U739" i="1"/>
  <c r="W739" i="1" s="1"/>
  <c r="T739" i="1"/>
  <c r="AF739" i="1" s="1"/>
  <c r="S740" i="1"/>
  <c r="M854" i="1"/>
  <c r="N854" i="1" s="1"/>
  <c r="P854" i="1"/>
  <c r="AB869" i="1"/>
  <c r="Q742" i="1"/>
  <c r="R741" i="1"/>
  <c r="V741" i="1" s="1"/>
  <c r="G852" i="1"/>
  <c r="K852" i="1" s="1"/>
  <c r="AG738" i="1"/>
  <c r="B738" i="1" s="1"/>
  <c r="C738" i="1" s="1"/>
  <c r="L855" i="1"/>
  <c r="E854" i="1"/>
  <c r="X854" i="1"/>
  <c r="A855" i="1"/>
  <c r="O852" i="1" l="1"/>
  <c r="Q743" i="1"/>
  <c r="R742" i="1"/>
  <c r="V742" i="1" s="1"/>
  <c r="AG739" i="1"/>
  <c r="B739" i="1" s="1"/>
  <c r="C739" i="1" s="1"/>
  <c r="AC854" i="1"/>
  <c r="AE854" i="1" s="1"/>
  <c r="H854" i="1"/>
  <c r="L856" i="1"/>
  <c r="E855" i="1"/>
  <c r="X855" i="1"/>
  <c r="A856" i="1"/>
  <c r="AB870" i="1"/>
  <c r="T740" i="1"/>
  <c r="AF740" i="1" s="1"/>
  <c r="S741" i="1"/>
  <c r="U740" i="1"/>
  <c r="W740" i="1" s="1"/>
  <c r="M855" i="1"/>
  <c r="N855" i="1" s="1"/>
  <c r="Y854" i="1"/>
  <c r="Z854" i="1"/>
  <c r="J855" i="1"/>
  <c r="I855" i="1" s="1"/>
  <c r="D855" i="1"/>
  <c r="G853" i="1"/>
  <c r="O853" i="1" s="1"/>
  <c r="F854" i="1"/>
  <c r="K853" i="1" l="1"/>
  <c r="AG740" i="1"/>
  <c r="B740" i="1" s="1"/>
  <c r="C740" i="1" s="1"/>
  <c r="AB871" i="1"/>
  <c r="M856" i="1"/>
  <c r="N856" i="1" s="1"/>
  <c r="Q744" i="1"/>
  <c r="R743" i="1"/>
  <c r="V743" i="1" s="1"/>
  <c r="H855" i="1"/>
  <c r="AC855" i="1"/>
  <c r="AE855" i="1" s="1"/>
  <c r="F855" i="1"/>
  <c r="S742" i="1"/>
  <c r="T741" i="1"/>
  <c r="AF741" i="1" s="1"/>
  <c r="U741" i="1"/>
  <c r="W741" i="1" s="1"/>
  <c r="X856" i="1"/>
  <c r="A857" i="1"/>
  <c r="L857" i="1"/>
  <c r="E856" i="1"/>
  <c r="Y855" i="1"/>
  <c r="Z855" i="1"/>
  <c r="AA855" i="1" s="1"/>
  <c r="AH855" i="1" s="1"/>
  <c r="J856" i="1"/>
  <c r="I856" i="1" s="1"/>
  <c r="D856" i="1"/>
  <c r="G854" i="1"/>
  <c r="O854" i="1" s="1"/>
  <c r="P855" i="1" s="1"/>
  <c r="P856" i="1" s="1"/>
  <c r="F856" i="1" l="1"/>
  <c r="G855" i="1"/>
  <c r="K855" i="1" s="1"/>
  <c r="X857" i="1"/>
  <c r="A858" i="1"/>
  <c r="L858" i="1"/>
  <c r="E857" i="1"/>
  <c r="U742" i="1"/>
  <c r="W742" i="1" s="1"/>
  <c r="S743" i="1"/>
  <c r="T742" i="1"/>
  <c r="AF742" i="1" s="1"/>
  <c r="AB872" i="1"/>
  <c r="M857" i="1"/>
  <c r="N857" i="1" s="1"/>
  <c r="P857" i="1"/>
  <c r="K854" i="1"/>
  <c r="D857" i="1"/>
  <c r="Z856" i="1"/>
  <c r="AA856" i="1" s="1"/>
  <c r="AH856" i="1" s="1"/>
  <c r="Y856" i="1"/>
  <c r="J857" i="1"/>
  <c r="I857" i="1" s="1"/>
  <c r="R744" i="1"/>
  <c r="V744" i="1" s="1"/>
  <c r="Q745" i="1"/>
  <c r="AG741" i="1"/>
  <c r="AC856" i="1"/>
  <c r="AE856" i="1" s="1"/>
  <c r="H856" i="1"/>
  <c r="F857" i="1" l="1"/>
  <c r="O855" i="1"/>
  <c r="R745" i="1"/>
  <c r="V745" i="1" s="1"/>
  <c r="Q746" i="1"/>
  <c r="AB873" i="1"/>
  <c r="AG742" i="1"/>
  <c r="B742" i="1" s="1"/>
  <c r="C742" i="1" s="1"/>
  <c r="Y857" i="1"/>
  <c r="Z857" i="1"/>
  <c r="AA857" i="1" s="1"/>
  <c r="AH857" i="1" s="1"/>
  <c r="D858" i="1"/>
  <c r="J858" i="1"/>
  <c r="I858" i="1" s="1"/>
  <c r="AC857" i="1"/>
  <c r="AE857" i="1" s="1"/>
  <c r="H857" i="1"/>
  <c r="M858" i="1"/>
  <c r="N858" i="1" s="1"/>
  <c r="P858" i="1"/>
  <c r="G856" i="1"/>
  <c r="O856" i="1" s="1"/>
  <c r="B741" i="1"/>
  <c r="C741" i="1" s="1"/>
  <c r="S744" i="1"/>
  <c r="U743" i="1"/>
  <c r="W743" i="1" s="1"/>
  <c r="T743" i="1"/>
  <c r="AF743" i="1" s="1"/>
  <c r="X858" i="1"/>
  <c r="A859" i="1"/>
  <c r="L859" i="1"/>
  <c r="E858" i="1"/>
  <c r="K856" i="1" l="1"/>
  <c r="G857" i="1"/>
  <c r="O857" i="1" s="1"/>
  <c r="F858" i="1"/>
  <c r="R746" i="1"/>
  <c r="V746" i="1" s="1"/>
  <c r="Q747" i="1"/>
  <c r="M859" i="1"/>
  <c r="N859" i="1" s="1"/>
  <c r="P859" i="1"/>
  <c r="AG743" i="1"/>
  <c r="AC858" i="1"/>
  <c r="AE858" i="1" s="1"/>
  <c r="H858" i="1"/>
  <c r="AB874" i="1"/>
  <c r="E859" i="1"/>
  <c r="X859" i="1"/>
  <c r="A860" i="1"/>
  <c r="L860" i="1"/>
  <c r="U744" i="1"/>
  <c r="W744" i="1" s="1"/>
  <c r="S745" i="1"/>
  <c r="T744" i="1"/>
  <c r="AF744" i="1" s="1"/>
  <c r="D859" i="1"/>
  <c r="Y858" i="1"/>
  <c r="Z858" i="1"/>
  <c r="AA858" i="1" s="1"/>
  <c r="AH858" i="1" s="1"/>
  <c r="J859" i="1"/>
  <c r="I859" i="1" s="1"/>
  <c r="F859" i="1" l="1"/>
  <c r="D860" i="1"/>
  <c r="Y859" i="1"/>
  <c r="Z859" i="1"/>
  <c r="AA859" i="1" s="1"/>
  <c r="AH859" i="1" s="1"/>
  <c r="J860" i="1"/>
  <c r="I860" i="1" s="1"/>
  <c r="M860" i="1"/>
  <c r="N860" i="1" s="1"/>
  <c r="P860" i="1"/>
  <c r="T745" i="1"/>
  <c r="AF745" i="1" s="1"/>
  <c r="S746" i="1"/>
  <c r="U745" i="1"/>
  <c r="W745" i="1" s="1"/>
  <c r="X860" i="1"/>
  <c r="A861" i="1"/>
  <c r="L861" i="1"/>
  <c r="E860" i="1"/>
  <c r="AC859" i="1"/>
  <c r="AE859" i="1" s="1"/>
  <c r="H859" i="1"/>
  <c r="K857" i="1"/>
  <c r="AB875" i="1"/>
  <c r="AG744" i="1"/>
  <c r="G858" i="1"/>
  <c r="K858" i="1" s="1"/>
  <c r="B743" i="1"/>
  <c r="C743" i="1" s="1"/>
  <c r="Q748" i="1"/>
  <c r="R747" i="1"/>
  <c r="V747" i="1" s="1"/>
  <c r="O858" i="1" l="1"/>
  <c r="G859" i="1"/>
  <c r="K859" i="1" s="1"/>
  <c r="A862" i="1"/>
  <c r="L862" i="1"/>
  <c r="E861" i="1"/>
  <c r="X861" i="1"/>
  <c r="T746" i="1"/>
  <c r="AF746" i="1" s="1"/>
  <c r="U746" i="1"/>
  <c r="W746" i="1" s="1"/>
  <c r="S747" i="1"/>
  <c r="AB876" i="1"/>
  <c r="Z860" i="1"/>
  <c r="AA860" i="1" s="1"/>
  <c r="AH860" i="1" s="1"/>
  <c r="J861" i="1"/>
  <c r="I861" i="1" s="1"/>
  <c r="Y860" i="1"/>
  <c r="D861" i="1"/>
  <c r="AC860" i="1"/>
  <c r="AE860" i="1" s="1"/>
  <c r="H860" i="1"/>
  <c r="Q749" i="1"/>
  <c r="R748" i="1"/>
  <c r="V748" i="1" s="1"/>
  <c r="B744" i="1"/>
  <c r="C744" i="1" s="1"/>
  <c r="M861" i="1"/>
  <c r="N861" i="1" s="1"/>
  <c r="P861" i="1"/>
  <c r="AG745" i="1"/>
  <c r="B745" i="1" s="1"/>
  <c r="C745" i="1" s="1"/>
  <c r="F860" i="1"/>
  <c r="F861" i="1" l="1"/>
  <c r="AG746" i="1"/>
  <c r="B746" i="1" s="1"/>
  <c r="C746" i="1" s="1"/>
  <c r="M862" i="1"/>
  <c r="N862" i="1" s="1"/>
  <c r="P862" i="1"/>
  <c r="AC861" i="1"/>
  <c r="AE861" i="1" s="1"/>
  <c r="H861" i="1"/>
  <c r="L863" i="1"/>
  <c r="E862" i="1"/>
  <c r="X862" i="1"/>
  <c r="A863" i="1"/>
  <c r="Q750" i="1"/>
  <c r="R749" i="1"/>
  <c r="V749" i="1" s="1"/>
  <c r="AB877" i="1"/>
  <c r="Z861" i="1"/>
  <c r="AA861" i="1" s="1"/>
  <c r="AH861" i="1" s="1"/>
  <c r="D862" i="1"/>
  <c r="Y861" i="1"/>
  <c r="J862" i="1"/>
  <c r="I862" i="1" s="1"/>
  <c r="O859" i="1"/>
  <c r="G860" i="1"/>
  <c r="K860" i="1" s="1"/>
  <c r="T747" i="1"/>
  <c r="AF747" i="1" s="1"/>
  <c r="U747" i="1"/>
  <c r="W747" i="1" s="1"/>
  <c r="S748" i="1"/>
  <c r="AC862" i="1" l="1"/>
  <c r="AE862" i="1" s="1"/>
  <c r="H862" i="1"/>
  <c r="M863" i="1"/>
  <c r="N863" i="1" s="1"/>
  <c r="P863" i="1"/>
  <c r="G861" i="1"/>
  <c r="O861" i="1" s="1"/>
  <c r="Q751" i="1"/>
  <c r="R750" i="1"/>
  <c r="V750" i="1" s="1"/>
  <c r="O860" i="1"/>
  <c r="F862" i="1"/>
  <c r="AB878" i="1"/>
  <c r="L864" i="1"/>
  <c r="E863" i="1"/>
  <c r="X863" i="1"/>
  <c r="A864" i="1"/>
  <c r="AG747" i="1"/>
  <c r="B747" i="1" s="1"/>
  <c r="C747" i="1" s="1"/>
  <c r="T748" i="1"/>
  <c r="AF748" i="1" s="1"/>
  <c r="S749" i="1"/>
  <c r="U748" i="1"/>
  <c r="W748" i="1" s="1"/>
  <c r="D863" i="1"/>
  <c r="Z862" i="1"/>
  <c r="AA862" i="1" s="1"/>
  <c r="AH862" i="1" s="1"/>
  <c r="Y862" i="1"/>
  <c r="J863" i="1"/>
  <c r="I863" i="1" s="1"/>
  <c r="K861" i="1" l="1"/>
  <c r="X864" i="1"/>
  <c r="A865" i="1"/>
  <c r="L865" i="1"/>
  <c r="E864" i="1"/>
  <c r="G862" i="1"/>
  <c r="K862" i="1" s="1"/>
  <c r="AG748" i="1"/>
  <c r="B748" i="1" s="1"/>
  <c r="C748" i="1" s="1"/>
  <c r="Z863" i="1"/>
  <c r="AA863" i="1" s="1"/>
  <c r="AH863" i="1" s="1"/>
  <c r="J864" i="1"/>
  <c r="I864" i="1" s="1"/>
  <c r="D864" i="1"/>
  <c r="Y863" i="1"/>
  <c r="AB879" i="1"/>
  <c r="Q752" i="1"/>
  <c r="R751" i="1"/>
  <c r="V751" i="1" s="1"/>
  <c r="F863" i="1"/>
  <c r="AC863" i="1"/>
  <c r="AE863" i="1" s="1"/>
  <c r="H863" i="1"/>
  <c r="U749" i="1"/>
  <c r="W749" i="1" s="1"/>
  <c r="T749" i="1"/>
  <c r="AF749" i="1" s="1"/>
  <c r="S750" i="1"/>
  <c r="M864" i="1"/>
  <c r="N864" i="1" s="1"/>
  <c r="P864" i="1"/>
  <c r="F864" i="1" l="1"/>
  <c r="O862" i="1"/>
  <c r="G863" i="1"/>
  <c r="K863" i="1" s="1"/>
  <c r="Q753" i="1"/>
  <c r="R752" i="1"/>
  <c r="V752" i="1" s="1"/>
  <c r="M865" i="1"/>
  <c r="N865" i="1" s="1"/>
  <c r="P865" i="1"/>
  <c r="AC864" i="1"/>
  <c r="AE864" i="1" s="1"/>
  <c r="H864" i="1"/>
  <c r="T750" i="1"/>
  <c r="AF750" i="1" s="1"/>
  <c r="U750" i="1"/>
  <c r="W750" i="1" s="1"/>
  <c r="S751" i="1"/>
  <c r="L866" i="1"/>
  <c r="E865" i="1"/>
  <c r="X865" i="1"/>
  <c r="A866" i="1"/>
  <c r="AB880" i="1"/>
  <c r="D865" i="1"/>
  <c r="Z864" i="1"/>
  <c r="AA864" i="1" s="1"/>
  <c r="AH864" i="1" s="1"/>
  <c r="Y864" i="1"/>
  <c r="J865" i="1"/>
  <c r="I865" i="1" s="1"/>
  <c r="AG749" i="1"/>
  <c r="O863" i="1" l="1"/>
  <c r="M866" i="1"/>
  <c r="N866" i="1" s="1"/>
  <c r="P866" i="1"/>
  <c r="G864" i="1"/>
  <c r="K864" i="1" s="1"/>
  <c r="F865" i="1"/>
  <c r="AB881" i="1"/>
  <c r="E866" i="1"/>
  <c r="X866" i="1"/>
  <c r="A867" i="1"/>
  <c r="L867" i="1"/>
  <c r="T751" i="1"/>
  <c r="AF751" i="1" s="1"/>
  <c r="U751" i="1"/>
  <c r="W751" i="1" s="1"/>
  <c r="S752" i="1"/>
  <c r="B749" i="1"/>
  <c r="C749" i="1" s="1"/>
  <c r="D866" i="1"/>
  <c r="Z865" i="1"/>
  <c r="AA865" i="1" s="1"/>
  <c r="AH865" i="1" s="1"/>
  <c r="Y865" i="1"/>
  <c r="J866" i="1"/>
  <c r="I866" i="1" s="1"/>
  <c r="AG750" i="1"/>
  <c r="B750" i="1" s="1"/>
  <c r="C750" i="1" s="1"/>
  <c r="AC865" i="1"/>
  <c r="AE865" i="1" s="1"/>
  <c r="H865" i="1"/>
  <c r="Q754" i="1"/>
  <c r="R753" i="1"/>
  <c r="V753" i="1" s="1"/>
  <c r="F866" i="1" l="1"/>
  <c r="O864" i="1"/>
  <c r="T752" i="1"/>
  <c r="AF752" i="1" s="1"/>
  <c r="U752" i="1"/>
  <c r="W752" i="1" s="1"/>
  <c r="S753" i="1"/>
  <c r="A868" i="1"/>
  <c r="L868" i="1"/>
  <c r="E867" i="1"/>
  <c r="X867" i="1"/>
  <c r="AB882" i="1"/>
  <c r="R754" i="1"/>
  <c r="V754" i="1" s="1"/>
  <c r="Q755" i="1"/>
  <c r="AG751" i="1"/>
  <c r="B751" i="1" s="1"/>
  <c r="C751" i="1" s="1"/>
  <c r="D867" i="1"/>
  <c r="Y866" i="1"/>
  <c r="J867" i="1"/>
  <c r="I867" i="1" s="1"/>
  <c r="Z866" i="1"/>
  <c r="AA866" i="1" s="1"/>
  <c r="AH866" i="1" s="1"/>
  <c r="G865" i="1"/>
  <c r="O865" i="1" s="1"/>
  <c r="M867" i="1"/>
  <c r="N867" i="1" s="1"/>
  <c r="P867" i="1"/>
  <c r="AC866" i="1"/>
  <c r="AE866" i="1" s="1"/>
  <c r="H866" i="1"/>
  <c r="K865" i="1" l="1"/>
  <c r="AC867" i="1"/>
  <c r="AE867" i="1" s="1"/>
  <c r="H867" i="1"/>
  <c r="R755" i="1"/>
  <c r="V755" i="1" s="1"/>
  <c r="Q756" i="1"/>
  <c r="Z867" i="1"/>
  <c r="AA867" i="1" s="1"/>
  <c r="AH867" i="1" s="1"/>
  <c r="D868" i="1"/>
  <c r="Y867" i="1"/>
  <c r="J868" i="1"/>
  <c r="I868" i="1" s="1"/>
  <c r="U753" i="1"/>
  <c r="W753" i="1" s="1"/>
  <c r="S754" i="1"/>
  <c r="T753" i="1"/>
  <c r="AF753" i="1" s="1"/>
  <c r="AG752" i="1"/>
  <c r="B752" i="1" s="1"/>
  <c r="C752" i="1" s="1"/>
  <c r="G866" i="1"/>
  <c r="O866" i="1" s="1"/>
  <c r="AB883" i="1"/>
  <c r="M868" i="1"/>
  <c r="N868" i="1" s="1"/>
  <c r="P868" i="1"/>
  <c r="F867" i="1"/>
  <c r="E868" i="1"/>
  <c r="X868" i="1"/>
  <c r="A869" i="1"/>
  <c r="L869" i="1"/>
  <c r="K866" i="1" l="1"/>
  <c r="M869" i="1"/>
  <c r="N869" i="1" s="1"/>
  <c r="P869" i="1"/>
  <c r="T754" i="1"/>
  <c r="AF754" i="1" s="1"/>
  <c r="U754" i="1"/>
  <c r="W754" i="1" s="1"/>
  <c r="S755" i="1"/>
  <c r="AC868" i="1"/>
  <c r="AE868" i="1" s="1"/>
  <c r="H868" i="1"/>
  <c r="AG753" i="1"/>
  <c r="F868" i="1"/>
  <c r="G867" i="1"/>
  <c r="K867" i="1" s="1"/>
  <c r="X869" i="1"/>
  <c r="A870" i="1"/>
  <c r="L870" i="1"/>
  <c r="E869" i="1"/>
  <c r="D869" i="1"/>
  <c r="J869" i="1"/>
  <c r="I869" i="1" s="1"/>
  <c r="Y868" i="1"/>
  <c r="Z868" i="1"/>
  <c r="AA868" i="1" s="1"/>
  <c r="AH868" i="1" s="1"/>
  <c r="AB884" i="1"/>
  <c r="Q757" i="1"/>
  <c r="R756" i="1"/>
  <c r="V756" i="1" s="1"/>
  <c r="O867" i="1" l="1"/>
  <c r="M870" i="1"/>
  <c r="N870" i="1" s="1"/>
  <c r="P870" i="1"/>
  <c r="L871" i="1"/>
  <c r="E870" i="1"/>
  <c r="X870" i="1"/>
  <c r="A871" i="1"/>
  <c r="AB885" i="1"/>
  <c r="Q758" i="1"/>
  <c r="R757" i="1"/>
  <c r="V757" i="1" s="1"/>
  <c r="F869" i="1"/>
  <c r="J870" i="1"/>
  <c r="I870" i="1" s="1"/>
  <c r="D870" i="1"/>
  <c r="Y869" i="1"/>
  <c r="Z869" i="1"/>
  <c r="AA869" i="1" s="1"/>
  <c r="AH869" i="1" s="1"/>
  <c r="U755" i="1"/>
  <c r="W755" i="1" s="1"/>
  <c r="T755" i="1"/>
  <c r="AF755" i="1" s="1"/>
  <c r="S756" i="1"/>
  <c r="B753" i="1"/>
  <c r="C753" i="1" s="1"/>
  <c r="G868" i="1"/>
  <c r="O868" i="1" s="1"/>
  <c r="AG754" i="1"/>
  <c r="AC869" i="1"/>
  <c r="AE869" i="1" s="1"/>
  <c r="H869" i="1"/>
  <c r="F870" i="1" l="1"/>
  <c r="K868" i="1"/>
  <c r="G869" i="1"/>
  <c r="K869" i="1" s="1"/>
  <c r="AG755" i="1"/>
  <c r="B755" i="1" s="1"/>
  <c r="C755" i="1" s="1"/>
  <c r="Q759" i="1"/>
  <c r="R758" i="1"/>
  <c r="V758" i="1" s="1"/>
  <c r="Z870" i="1"/>
  <c r="AA870" i="1" s="1"/>
  <c r="AH870" i="1" s="1"/>
  <c r="D871" i="1"/>
  <c r="Y870" i="1"/>
  <c r="J871" i="1"/>
  <c r="I871" i="1" s="1"/>
  <c r="AB886" i="1"/>
  <c r="T756" i="1"/>
  <c r="AF756" i="1" s="1"/>
  <c r="U756" i="1"/>
  <c r="W756" i="1" s="1"/>
  <c r="S757" i="1"/>
  <c r="AC870" i="1"/>
  <c r="AE870" i="1" s="1"/>
  <c r="H870" i="1"/>
  <c r="M871" i="1"/>
  <c r="N871" i="1" s="1"/>
  <c r="P871" i="1"/>
  <c r="B754" i="1"/>
  <c r="C754" i="1" s="1"/>
  <c r="E871" i="1"/>
  <c r="X871" i="1"/>
  <c r="A872" i="1"/>
  <c r="L872" i="1"/>
  <c r="O869" i="1" l="1"/>
  <c r="AC871" i="1"/>
  <c r="AE871" i="1" s="1"/>
  <c r="H871" i="1"/>
  <c r="AG756" i="1"/>
  <c r="B756" i="1" s="1"/>
  <c r="C756" i="1" s="1"/>
  <c r="X872" i="1"/>
  <c r="A873" i="1"/>
  <c r="L873" i="1"/>
  <c r="E872" i="1"/>
  <c r="G870" i="1"/>
  <c r="O870" i="1" s="1"/>
  <c r="D872" i="1"/>
  <c r="Y871" i="1"/>
  <c r="J872" i="1"/>
  <c r="I872" i="1" s="1"/>
  <c r="Z871" i="1"/>
  <c r="AA871" i="1" s="1"/>
  <c r="AH871" i="1" s="1"/>
  <c r="M872" i="1"/>
  <c r="N872" i="1" s="1"/>
  <c r="P872" i="1"/>
  <c r="S758" i="1"/>
  <c r="T757" i="1"/>
  <c r="AF757" i="1" s="1"/>
  <c r="U757" i="1"/>
  <c r="W757" i="1" s="1"/>
  <c r="AB887" i="1"/>
  <c r="F871" i="1"/>
  <c r="Q760" i="1"/>
  <c r="R759" i="1"/>
  <c r="V759" i="1" s="1"/>
  <c r="K870" i="1" l="1"/>
  <c r="AG757" i="1"/>
  <c r="B757" i="1" s="1"/>
  <c r="C757" i="1" s="1"/>
  <c r="U758" i="1"/>
  <c r="W758" i="1" s="1"/>
  <c r="S759" i="1"/>
  <c r="T758" i="1"/>
  <c r="AF758" i="1" s="1"/>
  <c r="M873" i="1"/>
  <c r="N873" i="1" s="1"/>
  <c r="P873" i="1"/>
  <c r="G871" i="1"/>
  <c r="O871" i="1" s="1"/>
  <c r="AB888" i="1"/>
  <c r="F872" i="1"/>
  <c r="E873" i="1"/>
  <c r="X873" i="1"/>
  <c r="A874" i="1"/>
  <c r="L874" i="1"/>
  <c r="AC872" i="1"/>
  <c r="AE872" i="1" s="1"/>
  <c r="H872" i="1"/>
  <c r="Y872" i="1"/>
  <c r="Z872" i="1"/>
  <c r="AA872" i="1" s="1"/>
  <c r="AH872" i="1" s="1"/>
  <c r="J873" i="1"/>
  <c r="I873" i="1" s="1"/>
  <c r="D873" i="1"/>
  <c r="R760" i="1"/>
  <c r="V760" i="1" s="1"/>
  <c r="Q761" i="1"/>
  <c r="F873" i="1" l="1"/>
  <c r="K871" i="1"/>
  <c r="AC873" i="1"/>
  <c r="AE873" i="1" s="1"/>
  <c r="H873" i="1"/>
  <c r="AG758" i="1"/>
  <c r="A875" i="1"/>
  <c r="L875" i="1"/>
  <c r="E874" i="1"/>
  <c r="X874" i="1"/>
  <c r="G872" i="1"/>
  <c r="K872" i="1" s="1"/>
  <c r="Y873" i="1"/>
  <c r="Z873" i="1"/>
  <c r="AA873" i="1" s="1"/>
  <c r="AH873" i="1" s="1"/>
  <c r="J874" i="1"/>
  <c r="I874" i="1" s="1"/>
  <c r="D874" i="1"/>
  <c r="AB889" i="1"/>
  <c r="Q762" i="1"/>
  <c r="R761" i="1"/>
  <c r="V761" i="1" s="1"/>
  <c r="M874" i="1"/>
  <c r="N874" i="1" s="1"/>
  <c r="P874" i="1"/>
  <c r="T759" i="1"/>
  <c r="AF759" i="1" s="1"/>
  <c r="S760" i="1"/>
  <c r="U759" i="1"/>
  <c r="W759" i="1" s="1"/>
  <c r="O872" i="1" l="1"/>
  <c r="AG759" i="1"/>
  <c r="B759" i="1" s="1"/>
  <c r="C759" i="1" s="1"/>
  <c r="AB890" i="1"/>
  <c r="M875" i="1"/>
  <c r="N875" i="1" s="1"/>
  <c r="P875" i="1"/>
  <c r="G873" i="1"/>
  <c r="O873" i="1" s="1"/>
  <c r="AC874" i="1"/>
  <c r="AE874" i="1" s="1"/>
  <c r="H874" i="1"/>
  <c r="E875" i="1"/>
  <c r="X875" i="1"/>
  <c r="A876" i="1"/>
  <c r="L876" i="1"/>
  <c r="S761" i="1"/>
  <c r="T760" i="1"/>
  <c r="AF760" i="1" s="1"/>
  <c r="U760" i="1"/>
  <c r="W760" i="1" s="1"/>
  <c r="R762" i="1"/>
  <c r="V762" i="1" s="1"/>
  <c r="Q763" i="1"/>
  <c r="F874" i="1"/>
  <c r="Z874" i="1"/>
  <c r="AA874" i="1" s="1"/>
  <c r="AH874" i="1" s="1"/>
  <c r="Y874" i="1"/>
  <c r="J875" i="1"/>
  <c r="I875" i="1" s="1"/>
  <c r="D875" i="1"/>
  <c r="B758" i="1"/>
  <c r="C758" i="1" s="1"/>
  <c r="K873" i="1" l="1"/>
  <c r="AC875" i="1"/>
  <c r="AE875" i="1" s="1"/>
  <c r="H875" i="1"/>
  <c r="F875" i="1"/>
  <c r="M876" i="1"/>
  <c r="N876" i="1" s="1"/>
  <c r="P876" i="1"/>
  <c r="U761" i="1"/>
  <c r="W761" i="1" s="1"/>
  <c r="T761" i="1"/>
  <c r="AF761" i="1" s="1"/>
  <c r="S762" i="1"/>
  <c r="AG760" i="1"/>
  <c r="B760" i="1" s="1"/>
  <c r="C760" i="1" s="1"/>
  <c r="X876" i="1"/>
  <c r="A877" i="1"/>
  <c r="L877" i="1"/>
  <c r="E876" i="1"/>
  <c r="G874" i="1"/>
  <c r="K874" i="1" s="1"/>
  <c r="Q764" i="1"/>
  <c r="R763" i="1"/>
  <c r="V763" i="1" s="1"/>
  <c r="Z875" i="1"/>
  <c r="AA875" i="1" s="1"/>
  <c r="AH875" i="1" s="1"/>
  <c r="D876" i="1"/>
  <c r="Y875" i="1"/>
  <c r="J876" i="1"/>
  <c r="I876" i="1" s="1"/>
  <c r="AB891" i="1"/>
  <c r="O874" i="1" l="1"/>
  <c r="F876" i="1"/>
  <c r="Q765" i="1"/>
  <c r="R764" i="1"/>
  <c r="V764" i="1" s="1"/>
  <c r="J877" i="1"/>
  <c r="I877" i="1" s="1"/>
  <c r="Y876" i="1"/>
  <c r="D877" i="1"/>
  <c r="Z876" i="1"/>
  <c r="AA876" i="1" s="1"/>
  <c r="AH876" i="1" s="1"/>
  <c r="T762" i="1"/>
  <c r="U762" i="1"/>
  <c r="W762" i="1" s="1"/>
  <c r="S763" i="1"/>
  <c r="A878" i="1"/>
  <c r="L878" i="1"/>
  <c r="E877" i="1"/>
  <c r="X877" i="1"/>
  <c r="G875" i="1"/>
  <c r="K875" i="1" s="1"/>
  <c r="AB892" i="1"/>
  <c r="M877" i="1"/>
  <c r="N877" i="1" s="1"/>
  <c r="P877" i="1"/>
  <c r="AG761" i="1"/>
  <c r="B761" i="1" s="1"/>
  <c r="C761" i="1" s="1"/>
  <c r="AC876" i="1"/>
  <c r="AE876" i="1" s="1"/>
  <c r="H876" i="1"/>
  <c r="U763" i="1" l="1"/>
  <c r="W763" i="1" s="1"/>
  <c r="S764" i="1"/>
  <c r="T763" i="1"/>
  <c r="AF763" i="1" s="1"/>
  <c r="F877" i="1"/>
  <c r="G876" i="1"/>
  <c r="K876" i="1" s="1"/>
  <c r="M878" i="1"/>
  <c r="N878" i="1" s="1"/>
  <c r="P878" i="1"/>
  <c r="AG762" i="1"/>
  <c r="Q766" i="1"/>
  <c r="R765" i="1"/>
  <c r="V765" i="1" s="1"/>
  <c r="AB893" i="1"/>
  <c r="O875" i="1"/>
  <c r="A879" i="1"/>
  <c r="L879" i="1"/>
  <c r="E878" i="1"/>
  <c r="X878" i="1"/>
  <c r="AA762" i="1"/>
  <c r="AF762" i="1"/>
  <c r="AC877" i="1"/>
  <c r="AE877" i="1" s="1"/>
  <c r="H877" i="1"/>
  <c r="J878" i="1"/>
  <c r="I878" i="1" s="1"/>
  <c r="D878" i="1"/>
  <c r="Y877" i="1"/>
  <c r="Z877" i="1"/>
  <c r="AA877" i="1" s="1"/>
  <c r="AH877" i="1" s="1"/>
  <c r="F878" i="1" l="1"/>
  <c r="O876" i="1"/>
  <c r="G877" i="1"/>
  <c r="K877" i="1" s="1"/>
  <c r="Y878" i="1"/>
  <c r="J879" i="1"/>
  <c r="I879" i="1" s="1"/>
  <c r="Z878" i="1"/>
  <c r="AA878" i="1" s="1"/>
  <c r="AH878" i="1" s="1"/>
  <c r="D879" i="1"/>
  <c r="AB894" i="1"/>
  <c r="S765" i="1"/>
  <c r="T764" i="1"/>
  <c r="AF764" i="1" s="1"/>
  <c r="U764" i="1"/>
  <c r="W764" i="1" s="1"/>
  <c r="AC878" i="1"/>
  <c r="AE878" i="1" s="1"/>
  <c r="H878" i="1"/>
  <c r="AG763" i="1"/>
  <c r="M879" i="1"/>
  <c r="N879" i="1" s="1"/>
  <c r="P879" i="1"/>
  <c r="R766" i="1"/>
  <c r="V766" i="1" s="1"/>
  <c r="Q767" i="1"/>
  <c r="AH762" i="1"/>
  <c r="E879" i="1"/>
  <c r="A880" i="1"/>
  <c r="X879" i="1"/>
  <c r="L880" i="1"/>
  <c r="B762" i="1"/>
  <c r="C762" i="1" s="1"/>
  <c r="O877" i="1" l="1"/>
  <c r="M880" i="1"/>
  <c r="N880" i="1" s="1"/>
  <c r="P880" i="1"/>
  <c r="G878" i="1"/>
  <c r="O878" i="1" s="1"/>
  <c r="S766" i="1"/>
  <c r="T765" i="1"/>
  <c r="AF765" i="1" s="1"/>
  <c r="U765" i="1"/>
  <c r="W765" i="1" s="1"/>
  <c r="AC879" i="1"/>
  <c r="AE879" i="1" s="1"/>
  <c r="H879" i="1"/>
  <c r="Y879" i="1"/>
  <c r="J880" i="1"/>
  <c r="I880" i="1" s="1"/>
  <c r="D880" i="1"/>
  <c r="Z879" i="1"/>
  <c r="AA879" i="1" s="1"/>
  <c r="AH879" i="1" s="1"/>
  <c r="X880" i="1"/>
  <c r="L881" i="1"/>
  <c r="E880" i="1"/>
  <c r="A881" i="1"/>
  <c r="Q768" i="1"/>
  <c r="R767" i="1"/>
  <c r="V767" i="1" s="1"/>
  <c r="B763" i="1"/>
  <c r="C763" i="1" s="1"/>
  <c r="AG764" i="1"/>
  <c r="AB895" i="1"/>
  <c r="F879" i="1"/>
  <c r="K878" i="1" l="1"/>
  <c r="AB896" i="1"/>
  <c r="G879" i="1"/>
  <c r="O879" i="1" s="1"/>
  <c r="S767" i="1"/>
  <c r="U766" i="1"/>
  <c r="W766" i="1" s="1"/>
  <c r="T766" i="1"/>
  <c r="AF766" i="1" s="1"/>
  <c r="B764" i="1"/>
  <c r="C764" i="1" s="1"/>
  <c r="Q769" i="1"/>
  <c r="R768" i="1"/>
  <c r="V768" i="1" s="1"/>
  <c r="M881" i="1"/>
  <c r="N881" i="1" s="1"/>
  <c r="P881" i="1"/>
  <c r="F880" i="1"/>
  <c r="D881" i="1"/>
  <c r="Z880" i="1"/>
  <c r="AA880" i="1" s="1"/>
  <c r="AH880" i="1" s="1"/>
  <c r="Y880" i="1"/>
  <c r="J881" i="1"/>
  <c r="I881" i="1" s="1"/>
  <c r="AC880" i="1"/>
  <c r="AE880" i="1" s="1"/>
  <c r="H880" i="1"/>
  <c r="AG765" i="1"/>
  <c r="B765" i="1" s="1"/>
  <c r="C765" i="1" s="1"/>
  <c r="X881" i="1"/>
  <c r="L882" i="1"/>
  <c r="E881" i="1"/>
  <c r="A882" i="1"/>
  <c r="K879" i="1" l="1"/>
  <c r="E882" i="1"/>
  <c r="A883" i="1"/>
  <c r="X882" i="1"/>
  <c r="L883" i="1"/>
  <c r="R769" i="1"/>
  <c r="V769" i="1" s="1"/>
  <c r="Q770" i="1"/>
  <c r="S768" i="1"/>
  <c r="T767" i="1"/>
  <c r="AF767" i="1" s="1"/>
  <c r="U767" i="1"/>
  <c r="W767" i="1" s="1"/>
  <c r="M882" i="1"/>
  <c r="N882" i="1" s="1"/>
  <c r="P882" i="1"/>
  <c r="G880" i="1"/>
  <c r="K880" i="1" s="1"/>
  <c r="AC881" i="1"/>
  <c r="AE881" i="1" s="1"/>
  <c r="H881" i="1"/>
  <c r="AB897" i="1"/>
  <c r="Z881" i="1"/>
  <c r="AA881" i="1" s="1"/>
  <c r="AH881" i="1" s="1"/>
  <c r="J882" i="1"/>
  <c r="I882" i="1" s="1"/>
  <c r="Y881" i="1"/>
  <c r="D882" i="1"/>
  <c r="F881" i="1"/>
  <c r="AG766" i="1"/>
  <c r="F882" i="1" l="1"/>
  <c r="O880" i="1"/>
  <c r="G881" i="1"/>
  <c r="K881" i="1" s="1"/>
  <c r="U768" i="1"/>
  <c r="W768" i="1" s="1"/>
  <c r="S769" i="1"/>
  <c r="T768" i="1"/>
  <c r="AF768" i="1" s="1"/>
  <c r="D883" i="1"/>
  <c r="Y882" i="1"/>
  <c r="Z882" i="1"/>
  <c r="AA882" i="1" s="1"/>
  <c r="AH882" i="1" s="1"/>
  <c r="J883" i="1"/>
  <c r="I883" i="1" s="1"/>
  <c r="AC882" i="1"/>
  <c r="AE882" i="1" s="1"/>
  <c r="H882" i="1"/>
  <c r="Q771" i="1"/>
  <c r="R770" i="1"/>
  <c r="V770" i="1" s="1"/>
  <c r="E883" i="1"/>
  <c r="A884" i="1"/>
  <c r="X883" i="1"/>
  <c r="L884" i="1"/>
  <c r="AG767" i="1"/>
  <c r="B767" i="1" s="1"/>
  <c r="C767" i="1" s="1"/>
  <c r="AB898" i="1"/>
  <c r="B766" i="1"/>
  <c r="C766" i="1" s="1"/>
  <c r="M883" i="1"/>
  <c r="N883" i="1" s="1"/>
  <c r="P883" i="1"/>
  <c r="O881" i="1" l="1"/>
  <c r="D884" i="1"/>
  <c r="Y883" i="1"/>
  <c r="J884" i="1"/>
  <c r="I884" i="1" s="1"/>
  <c r="Z883" i="1"/>
  <c r="AA883" i="1" s="1"/>
  <c r="AH883" i="1" s="1"/>
  <c r="Q772" i="1"/>
  <c r="R771" i="1"/>
  <c r="V771" i="1" s="1"/>
  <c r="A885" i="1"/>
  <c r="L885" i="1"/>
  <c r="E884" i="1"/>
  <c r="X884" i="1"/>
  <c r="G882" i="1"/>
  <c r="K882" i="1" s="1"/>
  <c r="S770" i="1"/>
  <c r="T769" i="1"/>
  <c r="AF769" i="1" s="1"/>
  <c r="U769" i="1"/>
  <c r="W769" i="1" s="1"/>
  <c r="F883" i="1"/>
  <c r="AG768" i="1"/>
  <c r="B768" i="1" s="1"/>
  <c r="C768" i="1" s="1"/>
  <c r="AC883" i="1"/>
  <c r="AE883" i="1" s="1"/>
  <c r="H883" i="1"/>
  <c r="AB899" i="1"/>
  <c r="M884" i="1"/>
  <c r="N884" i="1" s="1"/>
  <c r="P884" i="1"/>
  <c r="O882" i="1" l="1"/>
  <c r="G883" i="1"/>
  <c r="K883" i="1" s="1"/>
  <c r="S771" i="1"/>
  <c r="T770" i="1"/>
  <c r="AF770" i="1" s="1"/>
  <c r="U770" i="1"/>
  <c r="W770" i="1" s="1"/>
  <c r="D885" i="1"/>
  <c r="Z884" i="1"/>
  <c r="AA884" i="1" s="1"/>
  <c r="AH884" i="1" s="1"/>
  <c r="Y884" i="1"/>
  <c r="J885" i="1"/>
  <c r="I885" i="1" s="1"/>
  <c r="Q773" i="1"/>
  <c r="R772" i="1"/>
  <c r="V772" i="1" s="1"/>
  <c r="AC884" i="1"/>
  <c r="AE884" i="1" s="1"/>
  <c r="H884" i="1"/>
  <c r="F884" i="1"/>
  <c r="AG769" i="1"/>
  <c r="M885" i="1"/>
  <c r="N885" i="1" s="1"/>
  <c r="P885" i="1"/>
  <c r="AB900" i="1"/>
  <c r="L886" i="1"/>
  <c r="E885" i="1"/>
  <c r="X885" i="1"/>
  <c r="A886" i="1"/>
  <c r="M886" i="1" l="1"/>
  <c r="N886" i="1" s="1"/>
  <c r="AB901" i="1"/>
  <c r="AG770" i="1"/>
  <c r="B770" i="1" s="1"/>
  <c r="C770" i="1" s="1"/>
  <c r="O883" i="1"/>
  <c r="X886" i="1"/>
  <c r="A887" i="1"/>
  <c r="L887" i="1"/>
  <c r="E886" i="1"/>
  <c r="AC885" i="1"/>
  <c r="AE885" i="1" s="1"/>
  <c r="H885" i="1"/>
  <c r="R773" i="1"/>
  <c r="V773" i="1" s="1"/>
  <c r="Q774" i="1"/>
  <c r="F885" i="1"/>
  <c r="T771" i="1"/>
  <c r="AF771" i="1" s="1"/>
  <c r="U771" i="1"/>
  <c r="W771" i="1" s="1"/>
  <c r="S772" i="1"/>
  <c r="Y885" i="1"/>
  <c r="J886" i="1"/>
  <c r="I886" i="1" s="1"/>
  <c r="Z885" i="1"/>
  <c r="D886" i="1"/>
  <c r="B769" i="1"/>
  <c r="C769" i="1" s="1"/>
  <c r="G884" i="1"/>
  <c r="O884" i="1" s="1"/>
  <c r="F886" i="1" l="1"/>
  <c r="K884" i="1"/>
  <c r="D887" i="1"/>
  <c r="J887" i="1"/>
  <c r="I887" i="1" s="1"/>
  <c r="Z886" i="1"/>
  <c r="AA886" i="1" s="1"/>
  <c r="AH886" i="1" s="1"/>
  <c r="Y886" i="1"/>
  <c r="T772" i="1"/>
  <c r="AF772" i="1" s="1"/>
  <c r="U772" i="1"/>
  <c r="W772" i="1" s="1"/>
  <c r="S773" i="1"/>
  <c r="R774" i="1"/>
  <c r="V774" i="1" s="1"/>
  <c r="Q775" i="1"/>
  <c r="M887" i="1"/>
  <c r="N887" i="1" s="1"/>
  <c r="AB902" i="1"/>
  <c r="AG771" i="1"/>
  <c r="B771" i="1" s="1"/>
  <c r="C771" i="1" s="1"/>
  <c r="A888" i="1"/>
  <c r="L888" i="1"/>
  <c r="E887" i="1"/>
  <c r="X887" i="1"/>
  <c r="H886" i="1"/>
  <c r="AC886" i="1"/>
  <c r="AE886" i="1" s="1"/>
  <c r="G885" i="1"/>
  <c r="O885" i="1" s="1"/>
  <c r="P886" i="1" s="1"/>
  <c r="P887" i="1" s="1"/>
  <c r="D888" i="1" l="1"/>
  <c r="J888" i="1"/>
  <c r="I888" i="1" s="1"/>
  <c r="Z887" i="1"/>
  <c r="AA887" i="1" s="1"/>
  <c r="AH887" i="1" s="1"/>
  <c r="Y887" i="1"/>
  <c r="G886" i="1"/>
  <c r="O886" i="1" s="1"/>
  <c r="M888" i="1"/>
  <c r="N888" i="1" s="1"/>
  <c r="AC888" i="1" s="1"/>
  <c r="AE888" i="1" s="1"/>
  <c r="P888" i="1"/>
  <c r="K885" i="1"/>
  <c r="E888" i="1"/>
  <c r="X888" i="1"/>
  <c r="A889" i="1"/>
  <c r="L889" i="1"/>
  <c r="U773" i="1"/>
  <c r="W773" i="1" s="1"/>
  <c r="S774" i="1"/>
  <c r="T773" i="1"/>
  <c r="AF773" i="1" s="1"/>
  <c r="H887" i="1"/>
  <c r="AC887" i="1"/>
  <c r="AE887" i="1" s="1"/>
  <c r="AG772" i="1"/>
  <c r="B772" i="1" s="1"/>
  <c r="C772" i="1" s="1"/>
  <c r="AB903" i="1"/>
  <c r="Q776" i="1"/>
  <c r="R775" i="1"/>
  <c r="V775" i="1" s="1"/>
  <c r="F887" i="1"/>
  <c r="Q777" i="1" l="1"/>
  <c r="R776" i="1"/>
  <c r="V776" i="1" s="1"/>
  <c r="A890" i="1"/>
  <c r="L890" i="1"/>
  <c r="E889" i="1"/>
  <c r="X889" i="1"/>
  <c r="AB904" i="1"/>
  <c r="S775" i="1"/>
  <c r="T774" i="1"/>
  <c r="AF774" i="1" s="1"/>
  <c r="U774" i="1"/>
  <c r="W774" i="1" s="1"/>
  <c r="Y888" i="1"/>
  <c r="Z888" i="1"/>
  <c r="AA888" i="1" s="1"/>
  <c r="AH888" i="1" s="1"/>
  <c r="D889" i="1"/>
  <c r="J889" i="1"/>
  <c r="I889" i="1" s="1"/>
  <c r="K886" i="1"/>
  <c r="AG773" i="1"/>
  <c r="B773" i="1" s="1"/>
  <c r="C773" i="1" s="1"/>
  <c r="H888" i="1"/>
  <c r="G887" i="1"/>
  <c r="K887" i="1" s="1"/>
  <c r="M889" i="1"/>
  <c r="N889" i="1" s="1"/>
  <c r="P889" i="1"/>
  <c r="F888" i="1"/>
  <c r="F889" i="1" l="1"/>
  <c r="AC889" i="1"/>
  <c r="AE889" i="1" s="1"/>
  <c r="H889" i="1"/>
  <c r="O887" i="1"/>
  <c r="AG774" i="1"/>
  <c r="B774" i="1" s="1"/>
  <c r="C774" i="1" s="1"/>
  <c r="AB905" i="1"/>
  <c r="M890" i="1"/>
  <c r="N890" i="1" s="1"/>
  <c r="P890" i="1"/>
  <c r="X890" i="1"/>
  <c r="A891" i="1"/>
  <c r="L891" i="1"/>
  <c r="E890" i="1"/>
  <c r="T775" i="1"/>
  <c r="AF775" i="1" s="1"/>
  <c r="U775" i="1"/>
  <c r="W775" i="1" s="1"/>
  <c r="S776" i="1"/>
  <c r="D890" i="1"/>
  <c r="Y889" i="1"/>
  <c r="Z889" i="1"/>
  <c r="AA889" i="1" s="1"/>
  <c r="AH889" i="1" s="1"/>
  <c r="J890" i="1"/>
  <c r="I890" i="1" s="1"/>
  <c r="G888" i="1"/>
  <c r="O888" i="1" s="1"/>
  <c r="R777" i="1"/>
  <c r="V777" i="1" s="1"/>
  <c r="Q778" i="1"/>
  <c r="K888" i="1" l="1"/>
  <c r="AG775" i="1"/>
  <c r="B775" i="1" s="1"/>
  <c r="C775" i="1" s="1"/>
  <c r="X891" i="1"/>
  <c r="A892" i="1"/>
  <c r="L892" i="1"/>
  <c r="E891" i="1"/>
  <c r="AB906" i="1"/>
  <c r="G889" i="1"/>
  <c r="K889" i="1" s="1"/>
  <c r="D891" i="1"/>
  <c r="Y890" i="1"/>
  <c r="J891" i="1"/>
  <c r="I891" i="1" s="1"/>
  <c r="Z890" i="1"/>
  <c r="AA890" i="1" s="1"/>
  <c r="AH890" i="1" s="1"/>
  <c r="AC890" i="1"/>
  <c r="AE890" i="1" s="1"/>
  <c r="H890" i="1"/>
  <c r="F890" i="1"/>
  <c r="Q779" i="1"/>
  <c r="R778" i="1"/>
  <c r="V778" i="1" s="1"/>
  <c r="U776" i="1"/>
  <c r="W776" i="1" s="1"/>
  <c r="T776" i="1"/>
  <c r="AF776" i="1" s="1"/>
  <c r="S777" i="1"/>
  <c r="M891" i="1"/>
  <c r="N891" i="1" s="1"/>
  <c r="P891" i="1"/>
  <c r="O889" i="1" l="1"/>
  <c r="AB907" i="1"/>
  <c r="Z891" i="1"/>
  <c r="AA891" i="1" s="1"/>
  <c r="AH891" i="1" s="1"/>
  <c r="J892" i="1"/>
  <c r="I892" i="1" s="1"/>
  <c r="D892" i="1"/>
  <c r="Y891" i="1"/>
  <c r="AG776" i="1"/>
  <c r="AC891" i="1"/>
  <c r="AE891" i="1" s="1"/>
  <c r="H891" i="1"/>
  <c r="F891" i="1"/>
  <c r="M892" i="1"/>
  <c r="N892" i="1" s="1"/>
  <c r="P892" i="1"/>
  <c r="T777" i="1"/>
  <c r="AF777" i="1" s="1"/>
  <c r="S778" i="1"/>
  <c r="U777" i="1"/>
  <c r="W777" i="1" s="1"/>
  <c r="R779" i="1"/>
  <c r="V779" i="1" s="1"/>
  <c r="Q780" i="1"/>
  <c r="G890" i="1"/>
  <c r="K890" i="1" s="1"/>
  <c r="L893" i="1"/>
  <c r="E892" i="1"/>
  <c r="X892" i="1"/>
  <c r="A893" i="1"/>
  <c r="X893" i="1" l="1"/>
  <c r="A894" i="1"/>
  <c r="L894" i="1"/>
  <c r="E893" i="1"/>
  <c r="O890" i="1"/>
  <c r="Z892" i="1"/>
  <c r="AA892" i="1" s="1"/>
  <c r="AH892" i="1" s="1"/>
  <c r="J893" i="1"/>
  <c r="I893" i="1" s="1"/>
  <c r="D893" i="1"/>
  <c r="Y892" i="1"/>
  <c r="AG777" i="1"/>
  <c r="G891" i="1"/>
  <c r="O891" i="1" s="1"/>
  <c r="AC892" i="1"/>
  <c r="AE892" i="1" s="1"/>
  <c r="H892" i="1"/>
  <c r="F892" i="1"/>
  <c r="S779" i="1"/>
  <c r="T778" i="1"/>
  <c r="AF778" i="1" s="1"/>
  <c r="U778" i="1"/>
  <c r="W778" i="1" s="1"/>
  <c r="M893" i="1"/>
  <c r="N893" i="1" s="1"/>
  <c r="P893" i="1"/>
  <c r="Q781" i="1"/>
  <c r="R780" i="1"/>
  <c r="V780" i="1" s="1"/>
  <c r="B776" i="1"/>
  <c r="C776" i="1" s="1"/>
  <c r="AB908" i="1"/>
  <c r="F893" i="1" l="1"/>
  <c r="Q782" i="1"/>
  <c r="R781" i="1"/>
  <c r="V781" i="1" s="1"/>
  <c r="M894" i="1"/>
  <c r="N894" i="1" s="1"/>
  <c r="P894" i="1"/>
  <c r="T779" i="1"/>
  <c r="AF779" i="1" s="1"/>
  <c r="S780" i="1"/>
  <c r="U779" i="1"/>
  <c r="W779" i="1" s="1"/>
  <c r="K891" i="1"/>
  <c r="B777" i="1"/>
  <c r="C777" i="1" s="1"/>
  <c r="A895" i="1"/>
  <c r="L895" i="1"/>
  <c r="E894" i="1"/>
  <c r="X894" i="1"/>
  <c r="AC893" i="1"/>
  <c r="AE893" i="1" s="1"/>
  <c r="H893" i="1"/>
  <c r="Z893" i="1"/>
  <c r="AA893" i="1" s="1"/>
  <c r="AH893" i="1" s="1"/>
  <c r="D894" i="1"/>
  <c r="J894" i="1"/>
  <c r="I894" i="1" s="1"/>
  <c r="Y893" i="1"/>
  <c r="AB909" i="1"/>
  <c r="AG778" i="1"/>
  <c r="B778" i="1" s="1"/>
  <c r="C778" i="1" s="1"/>
  <c r="G892" i="1"/>
  <c r="O892" i="1" s="1"/>
  <c r="K892" i="1" l="1"/>
  <c r="AC894" i="1"/>
  <c r="AE894" i="1" s="1"/>
  <c r="H894" i="1"/>
  <c r="D895" i="1"/>
  <c r="J895" i="1"/>
  <c r="I895" i="1" s="1"/>
  <c r="Z894" i="1"/>
  <c r="AA894" i="1" s="1"/>
  <c r="AH894" i="1" s="1"/>
  <c r="Y894" i="1"/>
  <c r="G893" i="1"/>
  <c r="K893" i="1" s="1"/>
  <c r="M895" i="1"/>
  <c r="N895" i="1" s="1"/>
  <c r="P895" i="1"/>
  <c r="AG779" i="1"/>
  <c r="B779" i="1" s="1"/>
  <c r="C779" i="1" s="1"/>
  <c r="AB910" i="1"/>
  <c r="F894" i="1"/>
  <c r="X895" i="1"/>
  <c r="A896" i="1"/>
  <c r="L896" i="1"/>
  <c r="E895" i="1"/>
  <c r="U780" i="1"/>
  <c r="W780" i="1" s="1"/>
  <c r="S781" i="1"/>
  <c r="T780" i="1"/>
  <c r="AF780" i="1" s="1"/>
  <c r="R782" i="1"/>
  <c r="V782" i="1" s="1"/>
  <c r="Q783" i="1"/>
  <c r="O893" i="1" l="1"/>
  <c r="M896" i="1"/>
  <c r="N896" i="1" s="1"/>
  <c r="P896" i="1"/>
  <c r="F895" i="1"/>
  <c r="T781" i="1"/>
  <c r="AF781" i="1" s="1"/>
  <c r="U781" i="1"/>
  <c r="W781" i="1" s="1"/>
  <c r="S782" i="1"/>
  <c r="X896" i="1"/>
  <c r="A897" i="1"/>
  <c r="L897" i="1"/>
  <c r="E896" i="1"/>
  <c r="R783" i="1"/>
  <c r="V783" i="1" s="1"/>
  <c r="Q784" i="1"/>
  <c r="AG780" i="1"/>
  <c r="B780" i="1" s="1"/>
  <c r="C780" i="1" s="1"/>
  <c r="D896" i="1"/>
  <c r="Z895" i="1"/>
  <c r="AA895" i="1" s="1"/>
  <c r="AH895" i="1" s="1"/>
  <c r="Y895" i="1"/>
  <c r="J896" i="1"/>
  <c r="I896" i="1" s="1"/>
  <c r="AB911" i="1"/>
  <c r="G894" i="1"/>
  <c r="K894" i="1" s="1"/>
  <c r="AC895" i="1"/>
  <c r="AE895" i="1" s="1"/>
  <c r="H895" i="1"/>
  <c r="F896" i="1" l="1"/>
  <c r="G895" i="1"/>
  <c r="K895" i="1" s="1"/>
  <c r="M897" i="1"/>
  <c r="N897" i="1" s="1"/>
  <c r="P897" i="1"/>
  <c r="AG781" i="1"/>
  <c r="B781" i="1" s="1"/>
  <c r="C781" i="1" s="1"/>
  <c r="AC896" i="1"/>
  <c r="AE896" i="1" s="1"/>
  <c r="H896" i="1"/>
  <c r="O894" i="1"/>
  <c r="AB912" i="1"/>
  <c r="D897" i="1"/>
  <c r="Y896" i="1"/>
  <c r="Z896" i="1"/>
  <c r="AA896" i="1" s="1"/>
  <c r="AH896" i="1" s="1"/>
  <c r="J897" i="1"/>
  <c r="I897" i="1" s="1"/>
  <c r="A898" i="1"/>
  <c r="L898" i="1"/>
  <c r="E897" i="1"/>
  <c r="X897" i="1"/>
  <c r="Q785" i="1"/>
  <c r="R784" i="1"/>
  <c r="V784" i="1" s="1"/>
  <c r="T782" i="1"/>
  <c r="AF782" i="1" s="1"/>
  <c r="U782" i="1"/>
  <c r="W782" i="1" s="1"/>
  <c r="S783" i="1"/>
  <c r="O895" i="1" l="1"/>
  <c r="Z897" i="1"/>
  <c r="AA897" i="1" s="1"/>
  <c r="AH897" i="1" s="1"/>
  <c r="D898" i="1"/>
  <c r="J898" i="1"/>
  <c r="I898" i="1" s="1"/>
  <c r="Y897" i="1"/>
  <c r="S784" i="1"/>
  <c r="U783" i="1"/>
  <c r="W783" i="1" s="1"/>
  <c r="T783" i="1"/>
  <c r="AF783" i="1" s="1"/>
  <c r="R785" i="1"/>
  <c r="V785" i="1" s="1"/>
  <c r="Q786" i="1"/>
  <c r="L899" i="1"/>
  <c r="E898" i="1"/>
  <c r="X898" i="1"/>
  <c r="A899" i="1"/>
  <c r="AB913" i="1"/>
  <c r="G896" i="1"/>
  <c r="O896" i="1" s="1"/>
  <c r="AC897" i="1"/>
  <c r="AE897" i="1" s="1"/>
  <c r="H897" i="1"/>
  <c r="AG782" i="1"/>
  <c r="F897" i="1"/>
  <c r="M898" i="1"/>
  <c r="N898" i="1" s="1"/>
  <c r="P898" i="1"/>
  <c r="K896" i="1" l="1"/>
  <c r="AB914" i="1"/>
  <c r="M899" i="1"/>
  <c r="N899" i="1" s="1"/>
  <c r="P899" i="1"/>
  <c r="AG783" i="1"/>
  <c r="F898" i="1"/>
  <c r="AC898" i="1"/>
  <c r="AE898" i="1" s="1"/>
  <c r="H898" i="1"/>
  <c r="L900" i="1"/>
  <c r="E899" i="1"/>
  <c r="X899" i="1"/>
  <c r="A900" i="1"/>
  <c r="Q787" i="1"/>
  <c r="R786" i="1"/>
  <c r="V786" i="1" s="1"/>
  <c r="U784" i="1"/>
  <c r="W784" i="1" s="1"/>
  <c r="S785" i="1"/>
  <c r="T784" i="1"/>
  <c r="AF784" i="1" s="1"/>
  <c r="B782" i="1"/>
  <c r="C782" i="1" s="1"/>
  <c r="G897" i="1"/>
  <c r="K897" i="1" s="1"/>
  <c r="Y898" i="1"/>
  <c r="J899" i="1"/>
  <c r="I899" i="1" s="1"/>
  <c r="Z898" i="1"/>
  <c r="AA898" i="1" s="1"/>
  <c r="AH898" i="1" s="1"/>
  <c r="D899" i="1"/>
  <c r="F899" i="1" l="1"/>
  <c r="O897" i="1"/>
  <c r="R787" i="1"/>
  <c r="V787" i="1" s="1"/>
  <c r="Q788" i="1"/>
  <c r="AG784" i="1"/>
  <c r="B784" i="1" s="1"/>
  <c r="C784" i="1" s="1"/>
  <c r="D900" i="1"/>
  <c r="Y899" i="1"/>
  <c r="J900" i="1"/>
  <c r="I900" i="1" s="1"/>
  <c r="Z899" i="1"/>
  <c r="AA899" i="1" s="1"/>
  <c r="AH899" i="1" s="1"/>
  <c r="G898" i="1"/>
  <c r="O898" i="1" s="1"/>
  <c r="AC899" i="1"/>
  <c r="AE899" i="1" s="1"/>
  <c r="H899" i="1"/>
  <c r="M900" i="1"/>
  <c r="N900" i="1" s="1"/>
  <c r="P900" i="1"/>
  <c r="S786" i="1"/>
  <c r="U785" i="1"/>
  <c r="W785" i="1" s="1"/>
  <c r="T785" i="1"/>
  <c r="AF785" i="1" s="1"/>
  <c r="E900" i="1"/>
  <c r="X900" i="1"/>
  <c r="A901" i="1"/>
  <c r="L901" i="1"/>
  <c r="B783" i="1"/>
  <c r="C783" i="1" s="1"/>
  <c r="AB915" i="1"/>
  <c r="K898" i="1" l="1"/>
  <c r="AC900" i="1"/>
  <c r="AE900" i="1" s="1"/>
  <c r="H900" i="1"/>
  <c r="Q789" i="1"/>
  <c r="R788" i="1"/>
  <c r="V788" i="1" s="1"/>
  <c r="L902" i="1"/>
  <c r="E901" i="1"/>
  <c r="X901" i="1"/>
  <c r="A902" i="1"/>
  <c r="D901" i="1"/>
  <c r="Y900" i="1"/>
  <c r="J901" i="1"/>
  <c r="I901" i="1" s="1"/>
  <c r="Z900" i="1"/>
  <c r="AA900" i="1" s="1"/>
  <c r="AH900" i="1" s="1"/>
  <c r="T786" i="1"/>
  <c r="AF786" i="1" s="1"/>
  <c r="S787" i="1"/>
  <c r="U786" i="1"/>
  <c r="W786" i="1" s="1"/>
  <c r="G899" i="1"/>
  <c r="O899" i="1" s="1"/>
  <c r="F900" i="1"/>
  <c r="AB916" i="1"/>
  <c r="AG785" i="1"/>
  <c r="B785" i="1" s="1"/>
  <c r="C785" i="1" s="1"/>
  <c r="M901" i="1"/>
  <c r="N901" i="1" s="1"/>
  <c r="P901" i="1"/>
  <c r="K899" i="1" l="1"/>
  <c r="AG786" i="1"/>
  <c r="B786" i="1" s="1"/>
  <c r="C786" i="1" s="1"/>
  <c r="L903" i="1"/>
  <c r="E902" i="1"/>
  <c r="X902" i="1"/>
  <c r="A903" i="1"/>
  <c r="AB917" i="1"/>
  <c r="T787" i="1"/>
  <c r="AF787" i="1" s="1"/>
  <c r="U787" i="1"/>
  <c r="W787" i="1" s="1"/>
  <c r="S788" i="1"/>
  <c r="D902" i="1"/>
  <c r="Y901" i="1"/>
  <c r="J902" i="1"/>
  <c r="I902" i="1" s="1"/>
  <c r="Z901" i="1"/>
  <c r="AA901" i="1" s="1"/>
  <c r="AH901" i="1" s="1"/>
  <c r="R789" i="1"/>
  <c r="V789" i="1" s="1"/>
  <c r="Q790" i="1"/>
  <c r="G900" i="1"/>
  <c r="O900" i="1" s="1"/>
  <c r="AC901" i="1"/>
  <c r="AE901" i="1" s="1"/>
  <c r="H901" i="1"/>
  <c r="F901" i="1"/>
  <c r="M902" i="1"/>
  <c r="N902" i="1" s="1"/>
  <c r="P902" i="1"/>
  <c r="F902" i="1" l="1"/>
  <c r="K900" i="1"/>
  <c r="G901" i="1"/>
  <c r="K901" i="1" s="1"/>
  <c r="M903" i="1"/>
  <c r="N903" i="1" s="1"/>
  <c r="P903" i="1"/>
  <c r="AC902" i="1"/>
  <c r="AE902" i="1" s="1"/>
  <c r="H902" i="1"/>
  <c r="U788" i="1"/>
  <c r="W788" i="1" s="1"/>
  <c r="T788" i="1"/>
  <c r="AF788" i="1" s="1"/>
  <c r="S789" i="1"/>
  <c r="AB918" i="1"/>
  <c r="L904" i="1"/>
  <c r="E903" i="1"/>
  <c r="X903" i="1"/>
  <c r="A904" i="1"/>
  <c r="R790" i="1"/>
  <c r="V790" i="1" s="1"/>
  <c r="Q791" i="1"/>
  <c r="AG787" i="1"/>
  <c r="B787" i="1" s="1"/>
  <c r="C787" i="1" s="1"/>
  <c r="Y902" i="1"/>
  <c r="Z902" i="1"/>
  <c r="AA902" i="1" s="1"/>
  <c r="AH902" i="1" s="1"/>
  <c r="J903" i="1"/>
  <c r="I903" i="1" s="1"/>
  <c r="D903" i="1"/>
  <c r="O901" i="1" l="1"/>
  <c r="X904" i="1"/>
  <c r="A905" i="1"/>
  <c r="L905" i="1"/>
  <c r="E904" i="1"/>
  <c r="AG788" i="1"/>
  <c r="B788" i="1" s="1"/>
  <c r="C788" i="1" s="1"/>
  <c r="J904" i="1"/>
  <c r="I904" i="1" s="1"/>
  <c r="D904" i="1"/>
  <c r="Z903" i="1"/>
  <c r="AA903" i="1" s="1"/>
  <c r="AH903" i="1" s="1"/>
  <c r="Y903" i="1"/>
  <c r="G902" i="1"/>
  <c r="K902" i="1" s="1"/>
  <c r="T789" i="1"/>
  <c r="AF789" i="1" s="1"/>
  <c r="U789" i="1"/>
  <c r="W789" i="1" s="1"/>
  <c r="S790" i="1"/>
  <c r="R791" i="1"/>
  <c r="V791" i="1" s="1"/>
  <c r="Q792" i="1"/>
  <c r="F903" i="1"/>
  <c r="M904" i="1"/>
  <c r="N904" i="1" s="1"/>
  <c r="P904" i="1"/>
  <c r="AB919" i="1"/>
  <c r="AC903" i="1"/>
  <c r="AE903" i="1" s="1"/>
  <c r="H903" i="1"/>
  <c r="F904" i="1" l="1"/>
  <c r="M905" i="1"/>
  <c r="N905" i="1" s="1"/>
  <c r="P905" i="1"/>
  <c r="T790" i="1"/>
  <c r="AF790" i="1" s="1"/>
  <c r="S791" i="1"/>
  <c r="U790" i="1"/>
  <c r="W790" i="1" s="1"/>
  <c r="O902" i="1"/>
  <c r="E905" i="1"/>
  <c r="X905" i="1"/>
  <c r="A906" i="1"/>
  <c r="L906" i="1"/>
  <c r="G903" i="1"/>
  <c r="K903" i="1" s="1"/>
  <c r="AB920" i="1"/>
  <c r="AG789" i="1"/>
  <c r="B789" i="1" s="1"/>
  <c r="C789" i="1" s="1"/>
  <c r="D905" i="1"/>
  <c r="Y904" i="1"/>
  <c r="J905" i="1"/>
  <c r="I905" i="1" s="1"/>
  <c r="Z904" i="1"/>
  <c r="AA904" i="1" s="1"/>
  <c r="AH904" i="1" s="1"/>
  <c r="AC904" i="1"/>
  <c r="AE904" i="1" s="1"/>
  <c r="H904" i="1"/>
  <c r="R792" i="1"/>
  <c r="V792" i="1" s="1"/>
  <c r="Q793" i="1"/>
  <c r="F905" i="1" l="1"/>
  <c r="O903" i="1"/>
  <c r="A907" i="1"/>
  <c r="L907" i="1"/>
  <c r="E906" i="1"/>
  <c r="X906" i="1"/>
  <c r="Z905" i="1"/>
  <c r="AA905" i="1" s="1"/>
  <c r="AH905" i="1" s="1"/>
  <c r="J906" i="1"/>
  <c r="I906" i="1" s="1"/>
  <c r="D906" i="1"/>
  <c r="Y905" i="1"/>
  <c r="U791" i="1"/>
  <c r="W791" i="1" s="1"/>
  <c r="T791" i="1"/>
  <c r="AF791" i="1" s="1"/>
  <c r="S792" i="1"/>
  <c r="G904" i="1"/>
  <c r="K904" i="1" s="1"/>
  <c r="AG790" i="1"/>
  <c r="B790" i="1" s="1"/>
  <c r="C790" i="1" s="1"/>
  <c r="Q794" i="1"/>
  <c r="R793" i="1"/>
  <c r="V793" i="1" s="1"/>
  <c r="AB921" i="1"/>
  <c r="M906" i="1"/>
  <c r="N906" i="1" s="1"/>
  <c r="P906" i="1"/>
  <c r="AC905" i="1"/>
  <c r="AE905" i="1" s="1"/>
  <c r="H905" i="1"/>
  <c r="F906" i="1" l="1"/>
  <c r="AC906" i="1"/>
  <c r="AE906" i="1" s="1"/>
  <c r="H906" i="1"/>
  <c r="O904" i="1"/>
  <c r="M907" i="1"/>
  <c r="N907" i="1" s="1"/>
  <c r="P907" i="1"/>
  <c r="G905" i="1"/>
  <c r="O905" i="1" s="1"/>
  <c r="AB922" i="1"/>
  <c r="R794" i="1"/>
  <c r="V794" i="1" s="1"/>
  <c r="Q795" i="1"/>
  <c r="U792" i="1"/>
  <c r="W792" i="1" s="1"/>
  <c r="S793" i="1"/>
  <c r="T792" i="1"/>
  <c r="AF792" i="1" s="1"/>
  <c r="E907" i="1"/>
  <c r="X907" i="1"/>
  <c r="A908" i="1"/>
  <c r="L908" i="1"/>
  <c r="D907" i="1"/>
  <c r="Y906" i="1"/>
  <c r="J907" i="1"/>
  <c r="I907" i="1" s="1"/>
  <c r="Z906" i="1"/>
  <c r="AA906" i="1" s="1"/>
  <c r="AH906" i="1" s="1"/>
  <c r="AG791" i="1"/>
  <c r="B791" i="1" s="1"/>
  <c r="C791" i="1" s="1"/>
  <c r="K905" i="1" l="1"/>
  <c r="Z907" i="1"/>
  <c r="AA907" i="1" s="1"/>
  <c r="AH907" i="1" s="1"/>
  <c r="D908" i="1"/>
  <c r="Y907" i="1"/>
  <c r="J908" i="1"/>
  <c r="I908" i="1" s="1"/>
  <c r="AG792" i="1"/>
  <c r="B792" i="1" s="1"/>
  <c r="C792" i="1" s="1"/>
  <c r="AB923" i="1"/>
  <c r="G906" i="1"/>
  <c r="O906" i="1" s="1"/>
  <c r="M908" i="1"/>
  <c r="N908" i="1" s="1"/>
  <c r="P908" i="1"/>
  <c r="AC907" i="1"/>
  <c r="AE907" i="1" s="1"/>
  <c r="H907" i="1"/>
  <c r="R795" i="1"/>
  <c r="V795" i="1" s="1"/>
  <c r="Q796" i="1"/>
  <c r="F907" i="1"/>
  <c r="L909" i="1"/>
  <c r="E908" i="1"/>
  <c r="X908" i="1"/>
  <c r="A909" i="1"/>
  <c r="U793" i="1"/>
  <c r="W793" i="1" s="1"/>
  <c r="S794" i="1"/>
  <c r="T793" i="1"/>
  <c r="K906" i="1" l="1"/>
  <c r="AC908" i="1"/>
  <c r="AE908" i="1" s="1"/>
  <c r="H908" i="1"/>
  <c r="F908" i="1"/>
  <c r="AF793" i="1"/>
  <c r="AA793" i="1"/>
  <c r="D909" i="1"/>
  <c r="Y908" i="1"/>
  <c r="J909" i="1"/>
  <c r="I909" i="1" s="1"/>
  <c r="Z908" i="1"/>
  <c r="AA908" i="1" s="1"/>
  <c r="AH908" i="1" s="1"/>
  <c r="G907" i="1"/>
  <c r="O907" i="1" s="1"/>
  <c r="Q797" i="1"/>
  <c r="R796" i="1"/>
  <c r="V796" i="1" s="1"/>
  <c r="AB924" i="1"/>
  <c r="A910" i="1"/>
  <c r="L910" i="1"/>
  <c r="E909" i="1"/>
  <c r="X909" i="1"/>
  <c r="U794" i="1"/>
  <c r="W794" i="1" s="1"/>
  <c r="S795" i="1"/>
  <c r="T794" i="1"/>
  <c r="AF794" i="1" s="1"/>
  <c r="AG793" i="1"/>
  <c r="B793" i="1" s="1"/>
  <c r="C793" i="1" s="1"/>
  <c r="M909" i="1"/>
  <c r="N909" i="1" s="1"/>
  <c r="P909" i="1"/>
  <c r="AH793" i="1" l="1"/>
  <c r="K907" i="1"/>
  <c r="AB925" i="1"/>
  <c r="F909" i="1"/>
  <c r="AC909" i="1"/>
  <c r="AE909" i="1" s="1"/>
  <c r="H909" i="1"/>
  <c r="U795" i="1"/>
  <c r="W795" i="1" s="1"/>
  <c r="T795" i="1"/>
  <c r="AF795" i="1" s="1"/>
  <c r="S796" i="1"/>
  <c r="M910" i="1"/>
  <c r="N910" i="1" s="1"/>
  <c r="P910" i="1"/>
  <c r="AG794" i="1"/>
  <c r="B794" i="1" s="1"/>
  <c r="C794" i="1" s="1"/>
  <c r="A911" i="1"/>
  <c r="L911" i="1"/>
  <c r="E910" i="1"/>
  <c r="X910" i="1"/>
  <c r="G908" i="1"/>
  <c r="K908" i="1" s="1"/>
  <c r="Z909" i="1"/>
  <c r="AA909" i="1" s="1"/>
  <c r="AH909" i="1" s="1"/>
  <c r="D910" i="1"/>
  <c r="Y909" i="1"/>
  <c r="J910" i="1"/>
  <c r="I910" i="1" s="1"/>
  <c r="R797" i="1"/>
  <c r="V797" i="1" s="1"/>
  <c r="Q798" i="1"/>
  <c r="O908" i="1" l="1"/>
  <c r="J911" i="1"/>
  <c r="I911" i="1" s="1"/>
  <c r="D911" i="1"/>
  <c r="Z910" i="1"/>
  <c r="AA910" i="1" s="1"/>
  <c r="AH910" i="1" s="1"/>
  <c r="Y910" i="1"/>
  <c r="AG795" i="1"/>
  <c r="B795" i="1" s="1"/>
  <c r="C795" i="1" s="1"/>
  <c r="AC910" i="1"/>
  <c r="AE910" i="1" s="1"/>
  <c r="H910" i="1"/>
  <c r="G909" i="1"/>
  <c r="O909" i="1" s="1"/>
  <c r="AB926" i="1"/>
  <c r="M911" i="1"/>
  <c r="N911" i="1" s="1"/>
  <c r="P911" i="1"/>
  <c r="Q799" i="1"/>
  <c r="R798" i="1"/>
  <c r="V798" i="1" s="1"/>
  <c r="F910" i="1"/>
  <c r="L912" i="1"/>
  <c r="E911" i="1"/>
  <c r="X911" i="1"/>
  <c r="A912" i="1"/>
  <c r="U796" i="1"/>
  <c r="W796" i="1" s="1"/>
  <c r="S797" i="1"/>
  <c r="T796" i="1"/>
  <c r="AF796" i="1" s="1"/>
  <c r="K909" i="1" l="1"/>
  <c r="S798" i="1"/>
  <c r="U797" i="1"/>
  <c r="W797" i="1" s="1"/>
  <c r="T797" i="1"/>
  <c r="AF797" i="1" s="1"/>
  <c r="R799" i="1"/>
  <c r="V799" i="1" s="1"/>
  <c r="Q800" i="1"/>
  <c r="AB927" i="1"/>
  <c r="G910" i="1"/>
  <c r="K910" i="1" s="1"/>
  <c r="AG796" i="1"/>
  <c r="B796" i="1" s="1"/>
  <c r="C796" i="1" s="1"/>
  <c r="M912" i="1"/>
  <c r="N912" i="1" s="1"/>
  <c r="P912" i="1"/>
  <c r="AC911" i="1"/>
  <c r="AE911" i="1" s="1"/>
  <c r="H911" i="1"/>
  <c r="F911" i="1"/>
  <c r="A913" i="1"/>
  <c r="L913" i="1"/>
  <c r="E912" i="1"/>
  <c r="X912" i="1"/>
  <c r="Y911" i="1"/>
  <c r="Z911" i="1"/>
  <c r="AA911" i="1" s="1"/>
  <c r="AH911" i="1" s="1"/>
  <c r="D912" i="1"/>
  <c r="J912" i="1"/>
  <c r="I912" i="1" s="1"/>
  <c r="F912" i="1" l="1"/>
  <c r="Z912" i="1"/>
  <c r="AA912" i="1" s="1"/>
  <c r="AH912" i="1" s="1"/>
  <c r="Y912" i="1"/>
  <c r="J913" i="1"/>
  <c r="I913" i="1" s="1"/>
  <c r="D913" i="1"/>
  <c r="L914" i="1"/>
  <c r="E913" i="1"/>
  <c r="X913" i="1"/>
  <c r="A914" i="1"/>
  <c r="M913" i="1"/>
  <c r="N913" i="1" s="1"/>
  <c r="P913" i="1"/>
  <c r="O910" i="1"/>
  <c r="AB928" i="1"/>
  <c r="AG797" i="1"/>
  <c r="B797" i="1" s="1"/>
  <c r="C797" i="1" s="1"/>
  <c r="G911" i="1"/>
  <c r="K911" i="1" s="1"/>
  <c r="AC912" i="1"/>
  <c r="AE912" i="1" s="1"/>
  <c r="H912" i="1"/>
  <c r="Q801" i="1"/>
  <c r="R800" i="1"/>
  <c r="V800" i="1" s="1"/>
  <c r="S799" i="1"/>
  <c r="U798" i="1"/>
  <c r="W798" i="1" s="1"/>
  <c r="T798" i="1"/>
  <c r="AF798" i="1" s="1"/>
  <c r="O911" i="1" l="1"/>
  <c r="AC913" i="1"/>
  <c r="AE913" i="1" s="1"/>
  <c r="H913" i="1"/>
  <c r="X914" i="1"/>
  <c r="A915" i="1"/>
  <c r="L915" i="1"/>
  <c r="E914" i="1"/>
  <c r="AG798" i="1"/>
  <c r="G912" i="1"/>
  <c r="K912" i="1" s="1"/>
  <c r="AB929" i="1"/>
  <c r="Z913" i="1"/>
  <c r="J914" i="1"/>
  <c r="I914" i="1" s="1"/>
  <c r="D914" i="1"/>
  <c r="Y913" i="1"/>
  <c r="F913" i="1"/>
  <c r="Q802" i="1"/>
  <c r="R801" i="1"/>
  <c r="V801" i="1" s="1"/>
  <c r="S800" i="1"/>
  <c r="T799" i="1"/>
  <c r="AF799" i="1" s="1"/>
  <c r="U799" i="1"/>
  <c r="W799" i="1" s="1"/>
  <c r="M914" i="1"/>
  <c r="N914" i="1" s="1"/>
  <c r="F914" i="1" l="1"/>
  <c r="O912" i="1"/>
  <c r="Z914" i="1"/>
  <c r="AA914" i="1" s="1"/>
  <c r="AH914" i="1" s="1"/>
  <c r="Y914" i="1"/>
  <c r="D915" i="1"/>
  <c r="J915" i="1"/>
  <c r="I915" i="1" s="1"/>
  <c r="H914" i="1"/>
  <c r="AC914" i="1"/>
  <c r="AE914" i="1" s="1"/>
  <c r="AG799" i="1"/>
  <c r="B799" i="1" s="1"/>
  <c r="C799" i="1" s="1"/>
  <c r="Q803" i="1"/>
  <c r="R802" i="1"/>
  <c r="V802" i="1" s="1"/>
  <c r="G913" i="1"/>
  <c r="O913" i="1" s="1"/>
  <c r="P914" i="1" s="1"/>
  <c r="P915" i="1" s="1"/>
  <c r="M915" i="1"/>
  <c r="N915" i="1" s="1"/>
  <c r="U800" i="1"/>
  <c r="W800" i="1" s="1"/>
  <c r="S801" i="1"/>
  <c r="T800" i="1"/>
  <c r="AF800" i="1" s="1"/>
  <c r="AB930" i="1"/>
  <c r="B798" i="1"/>
  <c r="C798" i="1" s="1"/>
  <c r="L916" i="1"/>
  <c r="E915" i="1"/>
  <c r="X915" i="1"/>
  <c r="A916" i="1"/>
  <c r="AC915" i="1" l="1"/>
  <c r="AE915" i="1" s="1"/>
  <c r="H915" i="1"/>
  <c r="M916" i="1"/>
  <c r="N916" i="1" s="1"/>
  <c r="P916" i="1"/>
  <c r="A917" i="1"/>
  <c r="L917" i="1"/>
  <c r="E916" i="1"/>
  <c r="X916" i="1"/>
  <c r="T801" i="1"/>
  <c r="AF801" i="1" s="1"/>
  <c r="U801" i="1"/>
  <c r="W801" i="1" s="1"/>
  <c r="S802" i="1"/>
  <c r="F915" i="1"/>
  <c r="D916" i="1"/>
  <c r="Z915" i="1"/>
  <c r="AA915" i="1" s="1"/>
  <c r="AH915" i="1" s="1"/>
  <c r="Y915" i="1"/>
  <c r="J916" i="1"/>
  <c r="I916" i="1" s="1"/>
  <c r="AB931" i="1"/>
  <c r="AG800" i="1"/>
  <c r="B800" i="1" s="1"/>
  <c r="C800" i="1" s="1"/>
  <c r="K913" i="1"/>
  <c r="Q804" i="1"/>
  <c r="R803" i="1"/>
  <c r="V803" i="1" s="1"/>
  <c r="G914" i="1"/>
  <c r="K914" i="1" s="1"/>
  <c r="F916" i="1" l="1"/>
  <c r="O914" i="1"/>
  <c r="H916" i="1"/>
  <c r="AC916" i="1"/>
  <c r="AE916" i="1" s="1"/>
  <c r="M917" i="1"/>
  <c r="N917" i="1" s="1"/>
  <c r="P917" i="1"/>
  <c r="AB932" i="1"/>
  <c r="A918" i="1"/>
  <c r="X917" i="1"/>
  <c r="L918" i="1"/>
  <c r="E917" i="1"/>
  <c r="S803" i="1"/>
  <c r="T802" i="1"/>
  <c r="AF802" i="1" s="1"/>
  <c r="U802" i="1"/>
  <c r="W802" i="1" s="1"/>
  <c r="Z916" i="1"/>
  <c r="AA916" i="1" s="1"/>
  <c r="AH916" i="1" s="1"/>
  <c r="D917" i="1"/>
  <c r="Y916" i="1"/>
  <c r="J917" i="1"/>
  <c r="I917" i="1" s="1"/>
  <c r="G915" i="1"/>
  <c r="O915" i="1" s="1"/>
  <c r="Q805" i="1"/>
  <c r="R804" i="1"/>
  <c r="V804" i="1" s="1"/>
  <c r="AG801" i="1"/>
  <c r="B801" i="1" s="1"/>
  <c r="C801" i="1" s="1"/>
  <c r="K915" i="1" l="1"/>
  <c r="U803" i="1"/>
  <c r="W803" i="1" s="1"/>
  <c r="T803" i="1"/>
  <c r="AF803" i="1" s="1"/>
  <c r="S804" i="1"/>
  <c r="D918" i="1"/>
  <c r="Y917" i="1"/>
  <c r="Z917" i="1"/>
  <c r="AA917" i="1" s="1"/>
  <c r="AH917" i="1" s="1"/>
  <c r="J918" i="1"/>
  <c r="I918" i="1" s="1"/>
  <c r="R805" i="1"/>
  <c r="V805" i="1" s="1"/>
  <c r="Q806" i="1"/>
  <c r="X918" i="1"/>
  <c r="L919" i="1"/>
  <c r="E918" i="1"/>
  <c r="A919" i="1"/>
  <c r="G916" i="1"/>
  <c r="K916" i="1" s="1"/>
  <c r="AG802" i="1"/>
  <c r="AC917" i="1"/>
  <c r="AE917" i="1" s="1"/>
  <c r="H917" i="1"/>
  <c r="AB933" i="1"/>
  <c r="F917" i="1"/>
  <c r="M918" i="1"/>
  <c r="N918" i="1" s="1"/>
  <c r="P918" i="1"/>
  <c r="O916" i="1" l="1"/>
  <c r="D919" i="1"/>
  <c r="Y918" i="1"/>
  <c r="Z918" i="1"/>
  <c r="AA918" i="1" s="1"/>
  <c r="AH918" i="1" s="1"/>
  <c r="J919" i="1"/>
  <c r="I919" i="1" s="1"/>
  <c r="AC918" i="1"/>
  <c r="AE918" i="1" s="1"/>
  <c r="H918" i="1"/>
  <c r="AB934" i="1"/>
  <c r="B802" i="1"/>
  <c r="C802" i="1" s="1"/>
  <c r="X919" i="1"/>
  <c r="L920" i="1"/>
  <c r="E919" i="1"/>
  <c r="A920" i="1"/>
  <c r="R806" i="1"/>
  <c r="V806" i="1" s="1"/>
  <c r="Q807" i="1"/>
  <c r="AG803" i="1"/>
  <c r="B803" i="1" s="1"/>
  <c r="C803" i="1" s="1"/>
  <c r="F918" i="1"/>
  <c r="G917" i="1"/>
  <c r="O917" i="1" s="1"/>
  <c r="M919" i="1"/>
  <c r="N919" i="1" s="1"/>
  <c r="P919" i="1"/>
  <c r="S805" i="1"/>
  <c r="T804" i="1"/>
  <c r="AF804" i="1" s="1"/>
  <c r="U804" i="1"/>
  <c r="W804" i="1" s="1"/>
  <c r="K917" i="1" l="1"/>
  <c r="AC919" i="1"/>
  <c r="AE919" i="1" s="1"/>
  <c r="H919" i="1"/>
  <c r="R807" i="1"/>
  <c r="V807" i="1" s="1"/>
  <c r="Q808" i="1"/>
  <c r="M920" i="1"/>
  <c r="N920" i="1" s="1"/>
  <c r="P920" i="1"/>
  <c r="AB935" i="1"/>
  <c r="AG804" i="1"/>
  <c r="B804" i="1" s="1"/>
  <c r="C804" i="1" s="1"/>
  <c r="Z919" i="1"/>
  <c r="AA919" i="1" s="1"/>
  <c r="AH919" i="1" s="1"/>
  <c r="D920" i="1"/>
  <c r="Y919" i="1"/>
  <c r="J920" i="1"/>
  <c r="I920" i="1" s="1"/>
  <c r="G918" i="1"/>
  <c r="K918" i="1" s="1"/>
  <c r="F919" i="1"/>
  <c r="T805" i="1"/>
  <c r="AF805" i="1" s="1"/>
  <c r="S806" i="1"/>
  <c r="U805" i="1"/>
  <c r="W805" i="1" s="1"/>
  <c r="L921" i="1"/>
  <c r="E920" i="1"/>
  <c r="A921" i="1"/>
  <c r="X920" i="1"/>
  <c r="O918" i="1" l="1"/>
  <c r="M921" i="1"/>
  <c r="N921" i="1" s="1"/>
  <c r="P921" i="1"/>
  <c r="F920" i="1"/>
  <c r="G919" i="1"/>
  <c r="O919" i="1" s="1"/>
  <c r="AC920" i="1"/>
  <c r="AE920" i="1" s="1"/>
  <c r="H920" i="1"/>
  <c r="D921" i="1"/>
  <c r="Z920" i="1"/>
  <c r="AA920" i="1" s="1"/>
  <c r="AH920" i="1" s="1"/>
  <c r="Y920" i="1"/>
  <c r="J921" i="1"/>
  <c r="I921" i="1" s="1"/>
  <c r="AG805" i="1"/>
  <c r="B805" i="1" s="1"/>
  <c r="C805" i="1" s="1"/>
  <c r="E921" i="1"/>
  <c r="A922" i="1"/>
  <c r="X921" i="1"/>
  <c r="L922" i="1"/>
  <c r="T806" i="1"/>
  <c r="AF806" i="1" s="1"/>
  <c r="S807" i="1"/>
  <c r="U806" i="1"/>
  <c r="W806" i="1" s="1"/>
  <c r="AB936" i="1"/>
  <c r="Q809" i="1"/>
  <c r="R808" i="1"/>
  <c r="V808" i="1" s="1"/>
  <c r="F921" i="1" l="1"/>
  <c r="K919" i="1"/>
  <c r="R809" i="1"/>
  <c r="V809" i="1" s="1"/>
  <c r="Q810" i="1"/>
  <c r="U807" i="1"/>
  <c r="W807" i="1" s="1"/>
  <c r="S808" i="1"/>
  <c r="T807" i="1"/>
  <c r="AF807" i="1" s="1"/>
  <c r="X922" i="1"/>
  <c r="A923" i="1"/>
  <c r="L923" i="1"/>
  <c r="E922" i="1"/>
  <c r="AB937" i="1"/>
  <c r="M922" i="1"/>
  <c r="N922" i="1" s="1"/>
  <c r="P922" i="1"/>
  <c r="AC921" i="1"/>
  <c r="AE921" i="1" s="1"/>
  <c r="H921" i="1"/>
  <c r="AG806" i="1"/>
  <c r="B806" i="1" s="1"/>
  <c r="C806" i="1" s="1"/>
  <c r="D922" i="1"/>
  <c r="Z921" i="1"/>
  <c r="AA921" i="1" s="1"/>
  <c r="AH921" i="1" s="1"/>
  <c r="Y921" i="1"/>
  <c r="J922" i="1"/>
  <c r="I922" i="1" s="1"/>
  <c r="G920" i="1"/>
  <c r="K920" i="1" s="1"/>
  <c r="F922" i="1" l="1"/>
  <c r="G921" i="1"/>
  <c r="K921" i="1" s="1"/>
  <c r="AB938" i="1"/>
  <c r="M923" i="1"/>
  <c r="N923" i="1" s="1"/>
  <c r="P923" i="1"/>
  <c r="S809" i="1"/>
  <c r="U808" i="1"/>
  <c r="W808" i="1" s="1"/>
  <c r="T808" i="1"/>
  <c r="AF808" i="1" s="1"/>
  <c r="O920" i="1"/>
  <c r="A924" i="1"/>
  <c r="L924" i="1"/>
  <c r="E923" i="1"/>
  <c r="X923" i="1"/>
  <c r="AG807" i="1"/>
  <c r="B807" i="1" s="1"/>
  <c r="C807" i="1" s="1"/>
  <c r="D923" i="1"/>
  <c r="Z922" i="1"/>
  <c r="AA922" i="1" s="1"/>
  <c r="AH922" i="1" s="1"/>
  <c r="Y922" i="1"/>
  <c r="J923" i="1"/>
  <c r="I923" i="1" s="1"/>
  <c r="R810" i="1"/>
  <c r="V810" i="1" s="1"/>
  <c r="Q811" i="1"/>
  <c r="AC922" i="1"/>
  <c r="AE922" i="1" s="1"/>
  <c r="H922" i="1"/>
  <c r="O921" i="1" l="1"/>
  <c r="AC923" i="1"/>
  <c r="AE923" i="1" s="1"/>
  <c r="H923" i="1"/>
  <c r="R811" i="1"/>
  <c r="V811" i="1" s="1"/>
  <c r="Q812" i="1"/>
  <c r="A925" i="1"/>
  <c r="L925" i="1"/>
  <c r="E924" i="1"/>
  <c r="X924" i="1"/>
  <c r="AG808" i="1"/>
  <c r="B808" i="1" s="1"/>
  <c r="C808" i="1" s="1"/>
  <c r="M924" i="1"/>
  <c r="N924" i="1" s="1"/>
  <c r="P924" i="1"/>
  <c r="G922" i="1"/>
  <c r="K922" i="1" s="1"/>
  <c r="F923" i="1"/>
  <c r="Z923" i="1"/>
  <c r="AA923" i="1" s="1"/>
  <c r="AH923" i="1" s="1"/>
  <c r="D924" i="1"/>
  <c r="Y923" i="1"/>
  <c r="J924" i="1"/>
  <c r="I924" i="1" s="1"/>
  <c r="T809" i="1"/>
  <c r="AF809" i="1" s="1"/>
  <c r="U809" i="1"/>
  <c r="W809" i="1" s="1"/>
  <c r="S810" i="1"/>
  <c r="AB939" i="1"/>
  <c r="F924" i="1" l="1"/>
  <c r="O922" i="1"/>
  <c r="M925" i="1"/>
  <c r="N925" i="1" s="1"/>
  <c r="P925" i="1"/>
  <c r="AB940" i="1"/>
  <c r="E925" i="1"/>
  <c r="X925" i="1"/>
  <c r="A926" i="1"/>
  <c r="L926" i="1"/>
  <c r="AG809" i="1"/>
  <c r="B809" i="1" s="1"/>
  <c r="C809" i="1" s="1"/>
  <c r="U810" i="1"/>
  <c r="W810" i="1" s="1"/>
  <c r="T810" i="1"/>
  <c r="AF810" i="1" s="1"/>
  <c r="S811" i="1"/>
  <c r="Z924" i="1"/>
  <c r="AA924" i="1" s="1"/>
  <c r="AH924" i="1" s="1"/>
  <c r="Y924" i="1"/>
  <c r="D925" i="1"/>
  <c r="J925" i="1"/>
  <c r="I925" i="1" s="1"/>
  <c r="G923" i="1"/>
  <c r="O923" i="1" s="1"/>
  <c r="AC924" i="1"/>
  <c r="AE924" i="1" s="1"/>
  <c r="H924" i="1"/>
  <c r="R812" i="1"/>
  <c r="V812" i="1" s="1"/>
  <c r="Q813" i="1"/>
  <c r="F925" i="1" l="1"/>
  <c r="K923" i="1"/>
  <c r="AB941" i="1"/>
  <c r="G924" i="1"/>
  <c r="K924" i="1" s="1"/>
  <c r="AG810" i="1"/>
  <c r="L927" i="1"/>
  <c r="E926" i="1"/>
  <c r="X926" i="1"/>
  <c r="A927" i="1"/>
  <c r="AC925" i="1"/>
  <c r="AE925" i="1" s="1"/>
  <c r="H925" i="1"/>
  <c r="D926" i="1"/>
  <c r="Z925" i="1"/>
  <c r="AA925" i="1" s="1"/>
  <c r="AH925" i="1" s="1"/>
  <c r="Y925" i="1"/>
  <c r="J926" i="1"/>
  <c r="I926" i="1" s="1"/>
  <c r="T811" i="1"/>
  <c r="AF811" i="1" s="1"/>
  <c r="U811" i="1"/>
  <c r="W811" i="1" s="1"/>
  <c r="S812" i="1"/>
  <c r="R813" i="1"/>
  <c r="V813" i="1" s="1"/>
  <c r="Q814" i="1"/>
  <c r="M926" i="1"/>
  <c r="N926" i="1" s="1"/>
  <c r="P926" i="1"/>
  <c r="F926" i="1" l="1"/>
  <c r="E927" i="1"/>
  <c r="X927" i="1"/>
  <c r="A928" i="1"/>
  <c r="L928" i="1"/>
  <c r="T812" i="1"/>
  <c r="AF812" i="1" s="1"/>
  <c r="S813" i="1"/>
  <c r="U812" i="1"/>
  <c r="W812" i="1" s="1"/>
  <c r="D927" i="1"/>
  <c r="Y926" i="1"/>
  <c r="Z926" i="1"/>
  <c r="AA926" i="1" s="1"/>
  <c r="AH926" i="1" s="1"/>
  <c r="J927" i="1"/>
  <c r="I927" i="1" s="1"/>
  <c r="B810" i="1"/>
  <c r="C810" i="1" s="1"/>
  <c r="AC926" i="1"/>
  <c r="AE926" i="1" s="1"/>
  <c r="H926" i="1"/>
  <c r="Q815" i="1"/>
  <c r="R814" i="1"/>
  <c r="V814" i="1" s="1"/>
  <c r="AG811" i="1"/>
  <c r="G925" i="1"/>
  <c r="K925" i="1" s="1"/>
  <c r="O924" i="1"/>
  <c r="M927" i="1"/>
  <c r="N927" i="1" s="1"/>
  <c r="P927" i="1"/>
  <c r="AB942" i="1"/>
  <c r="F927" i="1" l="1"/>
  <c r="O925" i="1"/>
  <c r="AB943" i="1"/>
  <c r="U813" i="1"/>
  <c r="W813" i="1" s="1"/>
  <c r="T813" i="1"/>
  <c r="AF813" i="1" s="1"/>
  <c r="S814" i="1"/>
  <c r="A929" i="1"/>
  <c r="L929" i="1"/>
  <c r="E928" i="1"/>
  <c r="X928" i="1"/>
  <c r="Q816" i="1"/>
  <c r="R815" i="1"/>
  <c r="V815" i="1" s="1"/>
  <c r="Z927" i="1"/>
  <c r="AA927" i="1" s="1"/>
  <c r="AH927" i="1" s="1"/>
  <c r="D928" i="1"/>
  <c r="Y927" i="1"/>
  <c r="J928" i="1"/>
  <c r="I928" i="1" s="1"/>
  <c r="G926" i="1"/>
  <c r="K926" i="1" s="1"/>
  <c r="AC927" i="1"/>
  <c r="AE927" i="1" s="1"/>
  <c r="H927" i="1"/>
  <c r="B811" i="1"/>
  <c r="C811" i="1" s="1"/>
  <c r="AG812" i="1"/>
  <c r="B812" i="1" s="1"/>
  <c r="C812" i="1" s="1"/>
  <c r="M928" i="1"/>
  <c r="N928" i="1" s="1"/>
  <c r="P928" i="1"/>
  <c r="F928" i="1" l="1"/>
  <c r="O926" i="1"/>
  <c r="Q817" i="1"/>
  <c r="R816" i="1"/>
  <c r="V816" i="1" s="1"/>
  <c r="E929" i="1"/>
  <c r="X929" i="1"/>
  <c r="L930" i="1"/>
  <c r="A930" i="1"/>
  <c r="AC928" i="1"/>
  <c r="AE928" i="1" s="1"/>
  <c r="H928" i="1"/>
  <c r="Y928" i="1"/>
  <c r="Z928" i="1"/>
  <c r="AA928" i="1" s="1"/>
  <c r="AH928" i="1" s="1"/>
  <c r="D929" i="1"/>
  <c r="J929" i="1"/>
  <c r="I929" i="1" s="1"/>
  <c r="S815" i="1"/>
  <c r="U814" i="1"/>
  <c r="W814" i="1" s="1"/>
  <c r="T814" i="1"/>
  <c r="AF814" i="1" s="1"/>
  <c r="G927" i="1"/>
  <c r="O927" i="1" s="1"/>
  <c r="AB944" i="1"/>
  <c r="M929" i="1"/>
  <c r="N929" i="1" s="1"/>
  <c r="P929" i="1"/>
  <c r="AG813" i="1"/>
  <c r="F929" i="1" l="1"/>
  <c r="E930" i="1"/>
  <c r="X930" i="1"/>
  <c r="A931" i="1"/>
  <c r="L931" i="1"/>
  <c r="K927" i="1"/>
  <c r="M930" i="1"/>
  <c r="N930" i="1" s="1"/>
  <c r="P930" i="1"/>
  <c r="Q818" i="1"/>
  <c r="R817" i="1"/>
  <c r="V817" i="1" s="1"/>
  <c r="AC929" i="1"/>
  <c r="AE929" i="1" s="1"/>
  <c r="H929" i="1"/>
  <c r="AG814" i="1"/>
  <c r="B814" i="1" s="1"/>
  <c r="C814" i="1" s="1"/>
  <c r="G928" i="1"/>
  <c r="K928" i="1" s="1"/>
  <c r="D930" i="1"/>
  <c r="Z929" i="1"/>
  <c r="AA929" i="1" s="1"/>
  <c r="AH929" i="1" s="1"/>
  <c r="Y929" i="1"/>
  <c r="J930" i="1"/>
  <c r="I930" i="1" s="1"/>
  <c r="B813" i="1"/>
  <c r="C813" i="1" s="1"/>
  <c r="AB945" i="1"/>
  <c r="S816" i="1"/>
  <c r="T815" i="1"/>
  <c r="AF815" i="1" s="1"/>
  <c r="U815" i="1"/>
  <c r="W815" i="1" s="1"/>
  <c r="F930" i="1" l="1"/>
  <c r="O928" i="1"/>
  <c r="E931" i="1"/>
  <c r="X931" i="1"/>
  <c r="A932" i="1"/>
  <c r="L932" i="1"/>
  <c r="AG815" i="1"/>
  <c r="AB946" i="1"/>
  <c r="R818" i="1"/>
  <c r="V818" i="1" s="1"/>
  <c r="Q819" i="1"/>
  <c r="D931" i="1"/>
  <c r="Y930" i="1"/>
  <c r="Z930" i="1"/>
  <c r="AA930" i="1" s="1"/>
  <c r="AH930" i="1" s="1"/>
  <c r="J931" i="1"/>
  <c r="I931" i="1" s="1"/>
  <c r="G929" i="1"/>
  <c r="O929" i="1" s="1"/>
  <c r="U816" i="1"/>
  <c r="W816" i="1" s="1"/>
  <c r="S817" i="1"/>
  <c r="T816" i="1"/>
  <c r="AF816" i="1" s="1"/>
  <c r="AC930" i="1"/>
  <c r="AE930" i="1" s="1"/>
  <c r="H930" i="1"/>
  <c r="M931" i="1"/>
  <c r="N931" i="1" s="1"/>
  <c r="P931" i="1"/>
  <c r="F931" i="1" l="1"/>
  <c r="K929" i="1"/>
  <c r="AB947" i="1"/>
  <c r="AC931" i="1"/>
  <c r="AE931" i="1" s="1"/>
  <c r="H931" i="1"/>
  <c r="U817" i="1"/>
  <c r="W817" i="1" s="1"/>
  <c r="T817" i="1"/>
  <c r="AF817" i="1" s="1"/>
  <c r="S818" i="1"/>
  <c r="M932" i="1"/>
  <c r="N932" i="1" s="1"/>
  <c r="P932" i="1"/>
  <c r="G930" i="1"/>
  <c r="O930" i="1" s="1"/>
  <c r="AG816" i="1"/>
  <c r="R819" i="1"/>
  <c r="V819" i="1" s="1"/>
  <c r="Q820" i="1"/>
  <c r="A933" i="1"/>
  <c r="L933" i="1"/>
  <c r="E932" i="1"/>
  <c r="X932" i="1"/>
  <c r="B815" i="1"/>
  <c r="C815" i="1" s="1"/>
  <c r="Y931" i="1"/>
  <c r="Z931" i="1"/>
  <c r="AA931" i="1" s="1"/>
  <c r="AH931" i="1" s="1"/>
  <c r="D932" i="1"/>
  <c r="J932" i="1"/>
  <c r="I932" i="1" s="1"/>
  <c r="F932" i="1" l="1"/>
  <c r="K930" i="1"/>
  <c r="E933" i="1"/>
  <c r="X933" i="1"/>
  <c r="A934" i="1"/>
  <c r="L934" i="1"/>
  <c r="S819" i="1"/>
  <c r="U818" i="1"/>
  <c r="W818" i="1" s="1"/>
  <c r="T818" i="1"/>
  <c r="AF818" i="1" s="1"/>
  <c r="M933" i="1"/>
  <c r="N933" i="1" s="1"/>
  <c r="P933" i="1"/>
  <c r="Z932" i="1"/>
  <c r="AA932" i="1" s="1"/>
  <c r="AH932" i="1" s="1"/>
  <c r="D933" i="1"/>
  <c r="Y932" i="1"/>
  <c r="J933" i="1"/>
  <c r="I933" i="1" s="1"/>
  <c r="B816" i="1"/>
  <c r="C816" i="1" s="1"/>
  <c r="R820" i="1"/>
  <c r="V820" i="1" s="1"/>
  <c r="Q821" i="1"/>
  <c r="AG817" i="1"/>
  <c r="B817" i="1" s="1"/>
  <c r="C817" i="1" s="1"/>
  <c r="AC932" i="1"/>
  <c r="AE932" i="1" s="1"/>
  <c r="H932" i="1"/>
  <c r="G931" i="1"/>
  <c r="O931" i="1" s="1"/>
  <c r="AB948" i="1"/>
  <c r="F933" i="1" l="1"/>
  <c r="K931" i="1"/>
  <c r="AG818" i="1"/>
  <c r="B818" i="1" s="1"/>
  <c r="C818" i="1" s="1"/>
  <c r="X934" i="1"/>
  <c r="A935" i="1"/>
  <c r="L935" i="1"/>
  <c r="E934" i="1"/>
  <c r="AB949" i="1"/>
  <c r="G932" i="1"/>
  <c r="O932" i="1" s="1"/>
  <c r="R821" i="1"/>
  <c r="V821" i="1" s="1"/>
  <c r="Q822" i="1"/>
  <c r="S820" i="1"/>
  <c r="T819" i="1"/>
  <c r="AF819" i="1" s="1"/>
  <c r="U819" i="1"/>
  <c r="W819" i="1" s="1"/>
  <c r="D934" i="1"/>
  <c r="Z933" i="1"/>
  <c r="AA933" i="1" s="1"/>
  <c r="AH933" i="1" s="1"/>
  <c r="Y933" i="1"/>
  <c r="J934" i="1"/>
  <c r="I934" i="1" s="1"/>
  <c r="AC933" i="1"/>
  <c r="AE933" i="1" s="1"/>
  <c r="H933" i="1"/>
  <c r="M934" i="1"/>
  <c r="N934" i="1" s="1"/>
  <c r="P934" i="1"/>
  <c r="F934" i="1" l="1"/>
  <c r="K932" i="1"/>
  <c r="D935" i="1"/>
  <c r="Z934" i="1"/>
  <c r="AA934" i="1" s="1"/>
  <c r="AH934" i="1" s="1"/>
  <c r="Y934" i="1"/>
  <c r="J935" i="1"/>
  <c r="I935" i="1" s="1"/>
  <c r="AC934" i="1"/>
  <c r="AE934" i="1" s="1"/>
  <c r="H934" i="1"/>
  <c r="AG819" i="1"/>
  <c r="B819" i="1" s="1"/>
  <c r="C819" i="1" s="1"/>
  <c r="R822" i="1"/>
  <c r="V822" i="1" s="1"/>
  <c r="Q823" i="1"/>
  <c r="AB950" i="1"/>
  <c r="M935" i="1"/>
  <c r="N935" i="1" s="1"/>
  <c r="P935" i="1"/>
  <c r="G933" i="1"/>
  <c r="O933" i="1" s="1"/>
  <c r="S821" i="1"/>
  <c r="T820" i="1"/>
  <c r="AF820" i="1" s="1"/>
  <c r="U820" i="1"/>
  <c r="W820" i="1" s="1"/>
  <c r="L936" i="1"/>
  <c r="E935" i="1"/>
  <c r="X935" i="1"/>
  <c r="A936" i="1"/>
  <c r="K933" i="1" l="1"/>
  <c r="M936" i="1"/>
  <c r="N936" i="1" s="1"/>
  <c r="P936" i="1"/>
  <c r="F935" i="1"/>
  <c r="AC935" i="1"/>
  <c r="AE935" i="1" s="1"/>
  <c r="H935" i="1"/>
  <c r="E936" i="1"/>
  <c r="X936" i="1"/>
  <c r="A937" i="1"/>
  <c r="L937" i="1"/>
  <c r="AG820" i="1"/>
  <c r="B820" i="1" s="1"/>
  <c r="C820" i="1" s="1"/>
  <c r="Z935" i="1"/>
  <c r="AA935" i="1" s="1"/>
  <c r="AH935" i="1" s="1"/>
  <c r="D936" i="1"/>
  <c r="Y935" i="1"/>
  <c r="J936" i="1"/>
  <c r="I936" i="1" s="1"/>
  <c r="Q824" i="1"/>
  <c r="R823" i="1"/>
  <c r="V823" i="1" s="1"/>
  <c r="G934" i="1"/>
  <c r="O934" i="1" s="1"/>
  <c r="U821" i="1"/>
  <c r="W821" i="1" s="1"/>
  <c r="T821" i="1"/>
  <c r="AF821" i="1" s="1"/>
  <c r="S822" i="1"/>
  <c r="AB951" i="1"/>
  <c r="K934" i="1" l="1"/>
  <c r="F936" i="1"/>
  <c r="L938" i="1"/>
  <c r="E937" i="1"/>
  <c r="X937" i="1"/>
  <c r="A938" i="1"/>
  <c r="AB952" i="1"/>
  <c r="AG821" i="1"/>
  <c r="Z936" i="1"/>
  <c r="AA936" i="1" s="1"/>
  <c r="AH936" i="1" s="1"/>
  <c r="D937" i="1"/>
  <c r="Y936" i="1"/>
  <c r="J937" i="1"/>
  <c r="I937" i="1" s="1"/>
  <c r="G935" i="1"/>
  <c r="K935" i="1" s="1"/>
  <c r="R824" i="1"/>
  <c r="V824" i="1" s="1"/>
  <c r="Q825" i="1"/>
  <c r="T822" i="1"/>
  <c r="AF822" i="1" s="1"/>
  <c r="U822" i="1"/>
  <c r="W822" i="1" s="1"/>
  <c r="S823" i="1"/>
  <c r="M937" i="1"/>
  <c r="N937" i="1" s="1"/>
  <c r="P937" i="1"/>
  <c r="AC936" i="1"/>
  <c r="AE936" i="1" s="1"/>
  <c r="H936" i="1"/>
  <c r="F937" i="1" l="1"/>
  <c r="O935" i="1"/>
  <c r="AC937" i="1"/>
  <c r="AE937" i="1" s="1"/>
  <c r="H937" i="1"/>
  <c r="M938" i="1"/>
  <c r="N938" i="1" s="1"/>
  <c r="P938" i="1"/>
  <c r="G936" i="1"/>
  <c r="K936" i="1" s="1"/>
  <c r="U823" i="1"/>
  <c r="W823" i="1" s="1"/>
  <c r="T823" i="1"/>
  <c r="AF823" i="1" s="1"/>
  <c r="S824" i="1"/>
  <c r="Q826" i="1"/>
  <c r="R825" i="1"/>
  <c r="V825" i="1" s="1"/>
  <c r="B821" i="1"/>
  <c r="C821" i="1" s="1"/>
  <c r="X938" i="1"/>
  <c r="A939" i="1"/>
  <c r="L939" i="1"/>
  <c r="E938" i="1"/>
  <c r="AG822" i="1"/>
  <c r="AB953" i="1"/>
  <c r="Y937" i="1"/>
  <c r="D938" i="1"/>
  <c r="Z937" i="1"/>
  <c r="AA937" i="1" s="1"/>
  <c r="AH937" i="1" s="1"/>
  <c r="J938" i="1"/>
  <c r="I938" i="1" s="1"/>
  <c r="O936" i="1" l="1"/>
  <c r="F938" i="1"/>
  <c r="AB954" i="1"/>
  <c r="R826" i="1"/>
  <c r="V826" i="1" s="1"/>
  <c r="Q827" i="1"/>
  <c r="D939" i="1"/>
  <c r="Z938" i="1"/>
  <c r="AA938" i="1" s="1"/>
  <c r="AH938" i="1" s="1"/>
  <c r="Y938" i="1"/>
  <c r="J939" i="1"/>
  <c r="I939" i="1" s="1"/>
  <c r="T824" i="1"/>
  <c r="AF824" i="1" s="1"/>
  <c r="S825" i="1"/>
  <c r="U824" i="1"/>
  <c r="W824" i="1" s="1"/>
  <c r="B822" i="1"/>
  <c r="C822" i="1" s="1"/>
  <c r="M939" i="1"/>
  <c r="N939" i="1" s="1"/>
  <c r="P939" i="1"/>
  <c r="AG823" i="1"/>
  <c r="B823" i="1" s="1"/>
  <c r="C823" i="1" s="1"/>
  <c r="G937" i="1"/>
  <c r="K937" i="1" s="1"/>
  <c r="L940" i="1"/>
  <c r="E939" i="1"/>
  <c r="X939" i="1"/>
  <c r="A940" i="1"/>
  <c r="AC938" i="1"/>
  <c r="AE938" i="1" s="1"/>
  <c r="H938" i="1"/>
  <c r="G938" i="1" l="1"/>
  <c r="O938" i="1" s="1"/>
  <c r="D940" i="1"/>
  <c r="Z939" i="1"/>
  <c r="AA939" i="1" s="1"/>
  <c r="AH939" i="1" s="1"/>
  <c r="Y939" i="1"/>
  <c r="J940" i="1"/>
  <c r="I940" i="1" s="1"/>
  <c r="O937" i="1"/>
  <c r="U825" i="1"/>
  <c r="W825" i="1" s="1"/>
  <c r="T825" i="1"/>
  <c r="S826" i="1"/>
  <c r="Q828" i="1"/>
  <c r="R827" i="1"/>
  <c r="V827" i="1" s="1"/>
  <c r="F939" i="1"/>
  <c r="AC939" i="1"/>
  <c r="AE939" i="1" s="1"/>
  <c r="H939" i="1"/>
  <c r="M940" i="1"/>
  <c r="N940" i="1" s="1"/>
  <c r="P940" i="1"/>
  <c r="E940" i="1"/>
  <c r="X940" i="1"/>
  <c r="A941" i="1"/>
  <c r="L941" i="1"/>
  <c r="AG824" i="1"/>
  <c r="B824" i="1" s="1"/>
  <c r="C824" i="1" s="1"/>
  <c r="AB955" i="1"/>
  <c r="K938" i="1" l="1"/>
  <c r="G939" i="1"/>
  <c r="O939" i="1" s="1"/>
  <c r="AA825" i="1"/>
  <c r="AF825" i="1"/>
  <c r="M941" i="1"/>
  <c r="N941" i="1" s="1"/>
  <c r="P941" i="1"/>
  <c r="AG825" i="1"/>
  <c r="B825" i="1" s="1"/>
  <c r="C825" i="1" s="1"/>
  <c r="D941" i="1"/>
  <c r="Y940" i="1"/>
  <c r="Z940" i="1"/>
  <c r="AA940" i="1" s="1"/>
  <c r="AH940" i="1" s="1"/>
  <c r="J941" i="1"/>
  <c r="I941" i="1" s="1"/>
  <c r="AB956" i="1"/>
  <c r="L942" i="1"/>
  <c r="E941" i="1"/>
  <c r="X941" i="1"/>
  <c r="A942" i="1"/>
  <c r="Q829" i="1"/>
  <c r="R828" i="1"/>
  <c r="V828" i="1" s="1"/>
  <c r="AC940" i="1"/>
  <c r="AE940" i="1" s="1"/>
  <c r="H940" i="1"/>
  <c r="S827" i="1"/>
  <c r="U826" i="1"/>
  <c r="W826" i="1" s="1"/>
  <c r="T826" i="1"/>
  <c r="AF826" i="1" s="1"/>
  <c r="F940" i="1"/>
  <c r="K939" i="1" l="1"/>
  <c r="D942" i="1"/>
  <c r="Z941" i="1"/>
  <c r="AA941" i="1" s="1"/>
  <c r="AH941" i="1" s="1"/>
  <c r="Y941" i="1"/>
  <c r="J942" i="1"/>
  <c r="I942" i="1" s="1"/>
  <c r="AB957" i="1"/>
  <c r="X942" i="1"/>
  <c r="A943" i="1"/>
  <c r="L943" i="1"/>
  <c r="E942" i="1"/>
  <c r="AG826" i="1"/>
  <c r="G940" i="1"/>
  <c r="O940" i="1" s="1"/>
  <c r="U827" i="1"/>
  <c r="W827" i="1" s="1"/>
  <c r="T827" i="1"/>
  <c r="AF827" i="1" s="1"/>
  <c r="S828" i="1"/>
  <c r="R829" i="1"/>
  <c r="V829" i="1" s="1"/>
  <c r="Q830" i="1"/>
  <c r="M942" i="1"/>
  <c r="N942" i="1" s="1"/>
  <c r="P942" i="1"/>
  <c r="F941" i="1"/>
  <c r="AC941" i="1"/>
  <c r="AE941" i="1" s="1"/>
  <c r="H941" i="1"/>
  <c r="AH825" i="1"/>
  <c r="K940" i="1" l="1"/>
  <c r="AC942" i="1"/>
  <c r="AE942" i="1" s="1"/>
  <c r="H942" i="1"/>
  <c r="A944" i="1"/>
  <c r="L944" i="1"/>
  <c r="E943" i="1"/>
  <c r="X943" i="1"/>
  <c r="G941" i="1"/>
  <c r="K941" i="1" s="1"/>
  <c r="R830" i="1"/>
  <c r="V830" i="1" s="1"/>
  <c r="Q831" i="1"/>
  <c r="AG827" i="1"/>
  <c r="B827" i="1" s="1"/>
  <c r="C827" i="1" s="1"/>
  <c r="Y942" i="1"/>
  <c r="Z942" i="1"/>
  <c r="AA942" i="1" s="1"/>
  <c r="AH942" i="1" s="1"/>
  <c r="D943" i="1"/>
  <c r="J943" i="1"/>
  <c r="I943" i="1" s="1"/>
  <c r="AB958" i="1"/>
  <c r="F942" i="1"/>
  <c r="T828" i="1"/>
  <c r="AF828" i="1" s="1"/>
  <c r="U828" i="1"/>
  <c r="W828" i="1" s="1"/>
  <c r="S829" i="1"/>
  <c r="B826" i="1"/>
  <c r="C826" i="1" s="1"/>
  <c r="M943" i="1"/>
  <c r="N943" i="1" s="1"/>
  <c r="P943" i="1"/>
  <c r="F943" i="1" l="1"/>
  <c r="O941" i="1"/>
  <c r="Z943" i="1"/>
  <c r="AA943" i="1" s="1"/>
  <c r="AH943" i="1" s="1"/>
  <c r="D944" i="1"/>
  <c r="Y943" i="1"/>
  <c r="J944" i="1"/>
  <c r="I944" i="1" s="1"/>
  <c r="S830" i="1"/>
  <c r="U829" i="1"/>
  <c r="W829" i="1" s="1"/>
  <c r="T829" i="1"/>
  <c r="AF829" i="1" s="1"/>
  <c r="M944" i="1"/>
  <c r="N944" i="1" s="1"/>
  <c r="P944" i="1"/>
  <c r="G942" i="1"/>
  <c r="K942" i="1" s="1"/>
  <c r="AC943" i="1"/>
  <c r="AE943" i="1" s="1"/>
  <c r="H943" i="1"/>
  <c r="AG828" i="1"/>
  <c r="B828" i="1" s="1"/>
  <c r="C828" i="1" s="1"/>
  <c r="AB959" i="1"/>
  <c r="R831" i="1"/>
  <c r="V831" i="1" s="1"/>
  <c r="Q832" i="1"/>
  <c r="L945" i="1"/>
  <c r="E944" i="1"/>
  <c r="X944" i="1"/>
  <c r="A945" i="1"/>
  <c r="O942" i="1" l="1"/>
  <c r="Z944" i="1"/>
  <c r="D945" i="1"/>
  <c r="Y944" i="1"/>
  <c r="J945" i="1"/>
  <c r="I945" i="1" s="1"/>
  <c r="E945" i="1"/>
  <c r="X945" i="1"/>
  <c r="A946" i="1"/>
  <c r="L946" i="1"/>
  <c r="Q833" i="1"/>
  <c r="R832" i="1"/>
  <c r="V832" i="1" s="1"/>
  <c r="AG829" i="1"/>
  <c r="B829" i="1" s="1"/>
  <c r="C829" i="1" s="1"/>
  <c r="AC944" i="1"/>
  <c r="AE944" i="1" s="1"/>
  <c r="H944" i="1"/>
  <c r="S831" i="1"/>
  <c r="T830" i="1"/>
  <c r="AF830" i="1" s="1"/>
  <c r="U830" i="1"/>
  <c r="W830" i="1" s="1"/>
  <c r="M945" i="1"/>
  <c r="N945" i="1" s="1"/>
  <c r="AB960" i="1"/>
  <c r="G943" i="1"/>
  <c r="K943" i="1" s="1"/>
  <c r="F944" i="1"/>
  <c r="Z945" i="1" l="1"/>
  <c r="AA945" i="1" s="1"/>
  <c r="AH945" i="1" s="1"/>
  <c r="D946" i="1"/>
  <c r="Y945" i="1"/>
  <c r="J946" i="1"/>
  <c r="I946" i="1" s="1"/>
  <c r="O943" i="1"/>
  <c r="T831" i="1"/>
  <c r="AF831" i="1" s="1"/>
  <c r="S832" i="1"/>
  <c r="U831" i="1"/>
  <c r="W831" i="1" s="1"/>
  <c r="R833" i="1"/>
  <c r="V833" i="1" s="1"/>
  <c r="Q834" i="1"/>
  <c r="F945" i="1"/>
  <c r="AB961" i="1"/>
  <c r="G944" i="1"/>
  <c r="K944" i="1" s="1"/>
  <c r="M946" i="1"/>
  <c r="N946" i="1" s="1"/>
  <c r="H945" i="1"/>
  <c r="AC945" i="1"/>
  <c r="AE945" i="1" s="1"/>
  <c r="AG830" i="1"/>
  <c r="B830" i="1" s="1"/>
  <c r="C830" i="1" s="1"/>
  <c r="L947" i="1"/>
  <c r="E946" i="1"/>
  <c r="X946" i="1"/>
  <c r="A947" i="1"/>
  <c r="O944" i="1" l="1"/>
  <c r="P945" i="1" s="1"/>
  <c r="P946" i="1" s="1"/>
  <c r="P947" i="1" s="1"/>
  <c r="H946" i="1"/>
  <c r="AC946" i="1"/>
  <c r="AE946" i="1" s="1"/>
  <c r="AB962" i="1"/>
  <c r="F946" i="1"/>
  <c r="M947" i="1"/>
  <c r="N947" i="1" s="1"/>
  <c r="AG831" i="1"/>
  <c r="Z946" i="1"/>
  <c r="AA946" i="1" s="1"/>
  <c r="AH946" i="1" s="1"/>
  <c r="Y946" i="1"/>
  <c r="D947" i="1"/>
  <c r="J947" i="1"/>
  <c r="I947" i="1" s="1"/>
  <c r="G945" i="1"/>
  <c r="K945" i="1" s="1"/>
  <c r="L948" i="1"/>
  <c r="E947" i="1"/>
  <c r="X947" i="1"/>
  <c r="A948" i="1"/>
  <c r="Q835" i="1"/>
  <c r="R834" i="1"/>
  <c r="V834" i="1" s="1"/>
  <c r="S833" i="1"/>
  <c r="U832" i="1"/>
  <c r="W832" i="1" s="1"/>
  <c r="T832" i="1"/>
  <c r="AF832" i="1" s="1"/>
  <c r="F947" i="1" l="1"/>
  <c r="O945" i="1"/>
  <c r="X948" i="1"/>
  <c r="A949" i="1"/>
  <c r="L949" i="1"/>
  <c r="E948" i="1"/>
  <c r="Q836" i="1"/>
  <c r="R835" i="1"/>
  <c r="V835" i="1" s="1"/>
  <c r="AG832" i="1"/>
  <c r="B832" i="1" s="1"/>
  <c r="C832" i="1" s="1"/>
  <c r="M948" i="1"/>
  <c r="N948" i="1" s="1"/>
  <c r="P948" i="1"/>
  <c r="AB963" i="1"/>
  <c r="H947" i="1"/>
  <c r="AC947" i="1"/>
  <c r="AE947" i="1" s="1"/>
  <c r="T833" i="1"/>
  <c r="AF833" i="1" s="1"/>
  <c r="S834" i="1"/>
  <c r="U833" i="1"/>
  <c r="W833" i="1" s="1"/>
  <c r="Z947" i="1"/>
  <c r="AA947" i="1" s="1"/>
  <c r="AH947" i="1" s="1"/>
  <c r="D948" i="1"/>
  <c r="Y947" i="1"/>
  <c r="J948" i="1"/>
  <c r="I948" i="1" s="1"/>
  <c r="B831" i="1"/>
  <c r="C831" i="1" s="1"/>
  <c r="G946" i="1"/>
  <c r="K946" i="1" s="1"/>
  <c r="F948" i="1" l="1"/>
  <c r="H948" i="1"/>
  <c r="AC948" i="1"/>
  <c r="AE948" i="1" s="1"/>
  <c r="R836" i="1"/>
  <c r="V836" i="1" s="1"/>
  <c r="Q837" i="1"/>
  <c r="M949" i="1"/>
  <c r="N949" i="1" s="1"/>
  <c r="P949" i="1"/>
  <c r="AG833" i="1"/>
  <c r="B833" i="1" s="1"/>
  <c r="C833" i="1" s="1"/>
  <c r="O946" i="1"/>
  <c r="T834" i="1"/>
  <c r="AF834" i="1" s="1"/>
  <c r="S835" i="1"/>
  <c r="U834" i="1"/>
  <c r="W834" i="1" s="1"/>
  <c r="AB964" i="1"/>
  <c r="E949" i="1"/>
  <c r="X949" i="1"/>
  <c r="A950" i="1"/>
  <c r="L950" i="1"/>
  <c r="G947" i="1"/>
  <c r="K947" i="1" s="1"/>
  <c r="Z948" i="1"/>
  <c r="AA948" i="1" s="1"/>
  <c r="AH948" i="1" s="1"/>
  <c r="D949" i="1"/>
  <c r="Y948" i="1"/>
  <c r="J949" i="1"/>
  <c r="I949" i="1" s="1"/>
  <c r="O947" i="1" l="1"/>
  <c r="F949" i="1"/>
  <c r="M950" i="1"/>
  <c r="N950" i="1" s="1"/>
  <c r="P950" i="1"/>
  <c r="AB965" i="1"/>
  <c r="H949" i="1"/>
  <c r="AC949" i="1"/>
  <c r="AE949" i="1" s="1"/>
  <c r="G948" i="1"/>
  <c r="O948" i="1" s="1"/>
  <c r="X950" i="1"/>
  <c r="A951" i="1"/>
  <c r="L951" i="1"/>
  <c r="E950" i="1"/>
  <c r="D950" i="1"/>
  <c r="Z949" i="1"/>
  <c r="AA949" i="1" s="1"/>
  <c r="AH949" i="1" s="1"/>
  <c r="Y949" i="1"/>
  <c r="J950" i="1"/>
  <c r="I950" i="1" s="1"/>
  <c r="AG834" i="1"/>
  <c r="Q838" i="1"/>
  <c r="R837" i="1"/>
  <c r="V837" i="1" s="1"/>
  <c r="U835" i="1"/>
  <c r="W835" i="1" s="1"/>
  <c r="S836" i="1"/>
  <c r="T835" i="1"/>
  <c r="AF835" i="1" s="1"/>
  <c r="F950" i="1" l="1"/>
  <c r="K948" i="1"/>
  <c r="T836" i="1"/>
  <c r="AF836" i="1" s="1"/>
  <c r="S837" i="1"/>
  <c r="U836" i="1"/>
  <c r="W836" i="1" s="1"/>
  <c r="B834" i="1"/>
  <c r="C834" i="1" s="1"/>
  <c r="M951" i="1"/>
  <c r="N951" i="1" s="1"/>
  <c r="P951" i="1"/>
  <c r="G949" i="1"/>
  <c r="O949" i="1" s="1"/>
  <c r="H950" i="1"/>
  <c r="AC950" i="1"/>
  <c r="AE950" i="1" s="1"/>
  <c r="AG835" i="1"/>
  <c r="B835" i="1" s="1"/>
  <c r="C835" i="1" s="1"/>
  <c r="X951" i="1"/>
  <c r="A952" i="1"/>
  <c r="L952" i="1"/>
  <c r="E951" i="1"/>
  <c r="D951" i="1"/>
  <c r="Z950" i="1"/>
  <c r="AA950" i="1" s="1"/>
  <c r="AH950" i="1" s="1"/>
  <c r="Y950" i="1"/>
  <c r="J951" i="1"/>
  <c r="I951" i="1" s="1"/>
  <c r="AB966" i="1"/>
  <c r="R838" i="1"/>
  <c r="V838" i="1" s="1"/>
  <c r="Q839" i="1"/>
  <c r="K949" i="1" l="1"/>
  <c r="AB967" i="1"/>
  <c r="G950" i="1"/>
  <c r="O950" i="1" s="1"/>
  <c r="T837" i="1"/>
  <c r="AF837" i="1" s="1"/>
  <c r="U837" i="1"/>
  <c r="W837" i="1" s="1"/>
  <c r="S838" i="1"/>
  <c r="H951" i="1"/>
  <c r="AC951" i="1"/>
  <c r="AE951" i="1" s="1"/>
  <c r="R839" i="1"/>
  <c r="V839" i="1" s="1"/>
  <c r="Q840" i="1"/>
  <c r="M952" i="1"/>
  <c r="N952" i="1" s="1"/>
  <c r="P952" i="1"/>
  <c r="F951" i="1"/>
  <c r="E952" i="1"/>
  <c r="X952" i="1"/>
  <c r="A953" i="1"/>
  <c r="L953" i="1"/>
  <c r="D952" i="1"/>
  <c r="Y951" i="1"/>
  <c r="Z951" i="1"/>
  <c r="AA951" i="1" s="1"/>
  <c r="AH951" i="1" s="1"/>
  <c r="J952" i="1"/>
  <c r="I952" i="1" s="1"/>
  <c r="AG836" i="1"/>
  <c r="F952" i="1" l="1"/>
  <c r="AG837" i="1"/>
  <c r="H952" i="1"/>
  <c r="AC952" i="1"/>
  <c r="AE952" i="1" s="1"/>
  <c r="M953" i="1"/>
  <c r="N953" i="1" s="1"/>
  <c r="P953" i="1"/>
  <c r="X953" i="1"/>
  <c r="L954" i="1"/>
  <c r="E953" i="1"/>
  <c r="A954" i="1"/>
  <c r="Q841" i="1"/>
  <c r="R840" i="1"/>
  <c r="V840" i="1" s="1"/>
  <c r="G951" i="1"/>
  <c r="O951" i="1" s="1"/>
  <c r="K950" i="1"/>
  <c r="AB968" i="1"/>
  <c r="B836" i="1"/>
  <c r="C836" i="1" s="1"/>
  <c r="D953" i="1"/>
  <c r="Y952" i="1"/>
  <c r="Z952" i="1"/>
  <c r="AA952" i="1" s="1"/>
  <c r="AH952" i="1" s="1"/>
  <c r="J953" i="1"/>
  <c r="I953" i="1" s="1"/>
  <c r="U838" i="1"/>
  <c r="W838" i="1" s="1"/>
  <c r="S839" i="1"/>
  <c r="T838" i="1"/>
  <c r="AF838" i="1" s="1"/>
  <c r="F953" i="1" l="1"/>
  <c r="AB969" i="1"/>
  <c r="G952" i="1"/>
  <c r="K952" i="1" s="1"/>
  <c r="H953" i="1"/>
  <c r="AC953" i="1"/>
  <c r="AE953" i="1" s="1"/>
  <c r="M954" i="1"/>
  <c r="N954" i="1" s="1"/>
  <c r="P954" i="1"/>
  <c r="T839" i="1"/>
  <c r="AF839" i="1" s="1"/>
  <c r="U839" i="1"/>
  <c r="W839" i="1" s="1"/>
  <c r="S840" i="1"/>
  <c r="K951" i="1"/>
  <c r="R841" i="1"/>
  <c r="V841" i="1" s="1"/>
  <c r="Q842" i="1"/>
  <c r="D954" i="1"/>
  <c r="Y953" i="1"/>
  <c r="Z953" i="1"/>
  <c r="AA953" i="1" s="1"/>
  <c r="AH953" i="1" s="1"/>
  <c r="J954" i="1"/>
  <c r="I954" i="1" s="1"/>
  <c r="B837" i="1"/>
  <c r="C837" i="1" s="1"/>
  <c r="AG838" i="1"/>
  <c r="A955" i="1"/>
  <c r="L955" i="1"/>
  <c r="E954" i="1"/>
  <c r="X954" i="1"/>
  <c r="F954" i="1" l="1"/>
  <c r="H954" i="1"/>
  <c r="AC954" i="1"/>
  <c r="AE954" i="1" s="1"/>
  <c r="G953" i="1"/>
  <c r="K953" i="1" s="1"/>
  <c r="U840" i="1"/>
  <c r="W840" i="1" s="1"/>
  <c r="T840" i="1"/>
  <c r="AF840" i="1" s="1"/>
  <c r="S841" i="1"/>
  <c r="E955" i="1"/>
  <c r="A956" i="1"/>
  <c r="X955" i="1"/>
  <c r="L956" i="1"/>
  <c r="AG839" i="1"/>
  <c r="B839" i="1" s="1"/>
  <c r="C839" i="1" s="1"/>
  <c r="O952" i="1"/>
  <c r="AB970" i="1"/>
  <c r="M955" i="1"/>
  <c r="N955" i="1" s="1"/>
  <c r="P955" i="1"/>
  <c r="R842" i="1"/>
  <c r="V842" i="1" s="1"/>
  <c r="Q843" i="1"/>
  <c r="D955" i="1"/>
  <c r="Z954" i="1"/>
  <c r="AA954" i="1" s="1"/>
  <c r="AH954" i="1" s="1"/>
  <c r="Y954" i="1"/>
  <c r="J955" i="1"/>
  <c r="I955" i="1" s="1"/>
  <c r="B838" i="1"/>
  <c r="C838" i="1" s="1"/>
  <c r="F955" i="1" l="1"/>
  <c r="O953" i="1"/>
  <c r="M956" i="1"/>
  <c r="N956" i="1" s="1"/>
  <c r="P956" i="1"/>
  <c r="U841" i="1"/>
  <c r="W841" i="1" s="1"/>
  <c r="T841" i="1"/>
  <c r="AF841" i="1" s="1"/>
  <c r="S842" i="1"/>
  <c r="G954" i="1"/>
  <c r="K954" i="1" s="1"/>
  <c r="AC955" i="1"/>
  <c r="AE955" i="1" s="1"/>
  <c r="H955" i="1"/>
  <c r="Z955" i="1"/>
  <c r="AA955" i="1" s="1"/>
  <c r="AH955" i="1" s="1"/>
  <c r="Y955" i="1"/>
  <c r="D956" i="1"/>
  <c r="J956" i="1"/>
  <c r="I956" i="1" s="1"/>
  <c r="Q844" i="1"/>
  <c r="R843" i="1"/>
  <c r="V843" i="1" s="1"/>
  <c r="X956" i="1"/>
  <c r="L957" i="1"/>
  <c r="E956" i="1"/>
  <c r="A957" i="1"/>
  <c r="AG840" i="1"/>
  <c r="AB971" i="1"/>
  <c r="O954" i="1" l="1"/>
  <c r="AB972" i="1"/>
  <c r="Z956" i="1"/>
  <c r="AA956" i="1" s="1"/>
  <c r="AH956" i="1" s="1"/>
  <c r="D957" i="1"/>
  <c r="Y956" i="1"/>
  <c r="J957" i="1"/>
  <c r="I957" i="1" s="1"/>
  <c r="E957" i="1"/>
  <c r="A958" i="1"/>
  <c r="X957" i="1"/>
  <c r="L958" i="1"/>
  <c r="AC956" i="1"/>
  <c r="AE956" i="1" s="1"/>
  <c r="H956" i="1"/>
  <c r="F956" i="1"/>
  <c r="T842" i="1"/>
  <c r="AF842" i="1" s="1"/>
  <c r="S843" i="1"/>
  <c r="U842" i="1"/>
  <c r="W842" i="1" s="1"/>
  <c r="B840" i="1"/>
  <c r="C840" i="1" s="1"/>
  <c r="M957" i="1"/>
  <c r="N957" i="1" s="1"/>
  <c r="P957" i="1"/>
  <c r="R844" i="1"/>
  <c r="V844" i="1" s="1"/>
  <c r="Q845" i="1"/>
  <c r="G955" i="1"/>
  <c r="O955" i="1" s="1"/>
  <c r="AG841" i="1"/>
  <c r="B841" i="1" s="1"/>
  <c r="C841" i="1" s="1"/>
  <c r="M958" i="1" l="1"/>
  <c r="N958" i="1" s="1"/>
  <c r="AC958" i="1" s="1"/>
  <c r="AE958" i="1" s="1"/>
  <c r="P958" i="1"/>
  <c r="Q846" i="1"/>
  <c r="R845" i="1"/>
  <c r="V845" i="1" s="1"/>
  <c r="Z957" i="1"/>
  <c r="AA957" i="1" s="1"/>
  <c r="AH957" i="1" s="1"/>
  <c r="D958" i="1"/>
  <c r="Y957" i="1"/>
  <c r="J958" i="1"/>
  <c r="I958" i="1" s="1"/>
  <c r="H957" i="1"/>
  <c r="AC957" i="1"/>
  <c r="AE957" i="1" s="1"/>
  <c r="K955" i="1"/>
  <c r="AG842" i="1"/>
  <c r="B842" i="1" s="1"/>
  <c r="C842" i="1" s="1"/>
  <c r="G956" i="1"/>
  <c r="O956" i="1" s="1"/>
  <c r="L959" i="1"/>
  <c r="E958" i="1"/>
  <c r="X958" i="1"/>
  <c r="A959" i="1"/>
  <c r="F957" i="1"/>
  <c r="U843" i="1"/>
  <c r="W843" i="1" s="1"/>
  <c r="T843" i="1"/>
  <c r="AF843" i="1" s="1"/>
  <c r="S844" i="1"/>
  <c r="AB973" i="1"/>
  <c r="F958" i="1" l="1"/>
  <c r="K956" i="1"/>
  <c r="AB974" i="1"/>
  <c r="T844" i="1"/>
  <c r="AF844" i="1" s="1"/>
  <c r="S845" i="1"/>
  <c r="U844" i="1"/>
  <c r="W844" i="1" s="1"/>
  <c r="E959" i="1"/>
  <c r="A960" i="1"/>
  <c r="X959" i="1"/>
  <c r="L960" i="1"/>
  <c r="H958" i="1"/>
  <c r="G957" i="1"/>
  <c r="O957" i="1" s="1"/>
  <c r="R846" i="1"/>
  <c r="V846" i="1" s="1"/>
  <c r="Q847" i="1"/>
  <c r="M959" i="1"/>
  <c r="N959" i="1" s="1"/>
  <c r="P959" i="1"/>
  <c r="D959" i="1"/>
  <c r="Z958" i="1"/>
  <c r="AA958" i="1" s="1"/>
  <c r="AH958" i="1" s="1"/>
  <c r="Y958" i="1"/>
  <c r="J959" i="1"/>
  <c r="I959" i="1" s="1"/>
  <c r="AG843" i="1"/>
  <c r="F959" i="1" l="1"/>
  <c r="K957" i="1"/>
  <c r="Q848" i="1"/>
  <c r="R847" i="1"/>
  <c r="V847" i="1" s="1"/>
  <c r="M960" i="1"/>
  <c r="N960" i="1" s="1"/>
  <c r="P960" i="1"/>
  <c r="AG844" i="1"/>
  <c r="B844" i="1" s="1"/>
  <c r="C844" i="1" s="1"/>
  <c r="B843" i="1"/>
  <c r="C843" i="1" s="1"/>
  <c r="G958" i="1"/>
  <c r="K958" i="1" s="1"/>
  <c r="Y959" i="1"/>
  <c r="D960" i="1"/>
  <c r="Z959" i="1"/>
  <c r="AA959" i="1" s="1"/>
  <c r="AH959" i="1" s="1"/>
  <c r="J960" i="1"/>
  <c r="I960" i="1" s="1"/>
  <c r="T845" i="1"/>
  <c r="AF845" i="1" s="1"/>
  <c r="S846" i="1"/>
  <c r="U845" i="1"/>
  <c r="W845" i="1" s="1"/>
  <c r="AB975" i="1"/>
  <c r="AC959" i="1"/>
  <c r="AE959" i="1" s="1"/>
  <c r="H959" i="1"/>
  <c r="X960" i="1"/>
  <c r="A961" i="1"/>
  <c r="L961" i="1"/>
  <c r="E960" i="1"/>
  <c r="F960" i="1" l="1"/>
  <c r="O958" i="1"/>
  <c r="E961" i="1"/>
  <c r="X961" i="1"/>
  <c r="A962" i="1"/>
  <c r="L962" i="1"/>
  <c r="M961" i="1"/>
  <c r="N961" i="1" s="1"/>
  <c r="P961" i="1"/>
  <c r="D961" i="1"/>
  <c r="Y960" i="1"/>
  <c r="Z960" i="1"/>
  <c r="AA960" i="1" s="1"/>
  <c r="AH960" i="1" s="1"/>
  <c r="J961" i="1"/>
  <c r="I961" i="1" s="1"/>
  <c r="AB976" i="1"/>
  <c r="Q849" i="1"/>
  <c r="R848" i="1"/>
  <c r="V848" i="1" s="1"/>
  <c r="S847" i="1"/>
  <c r="T846" i="1"/>
  <c r="AF846" i="1" s="1"/>
  <c r="U846" i="1"/>
  <c r="W846" i="1" s="1"/>
  <c r="G959" i="1"/>
  <c r="K959" i="1" s="1"/>
  <c r="AG845" i="1"/>
  <c r="B845" i="1" s="1"/>
  <c r="C845" i="1" s="1"/>
  <c r="AC960" i="1"/>
  <c r="AE960" i="1" s="1"/>
  <c r="H960" i="1"/>
  <c r="O959" i="1" l="1"/>
  <c r="F961" i="1"/>
  <c r="U847" i="1"/>
  <c r="W847" i="1" s="1"/>
  <c r="S848" i="1"/>
  <c r="T847" i="1"/>
  <c r="AF847" i="1" s="1"/>
  <c r="AB977" i="1"/>
  <c r="G960" i="1"/>
  <c r="O960" i="1" s="1"/>
  <c r="E962" i="1"/>
  <c r="X962" i="1"/>
  <c r="A963" i="1"/>
  <c r="L963" i="1"/>
  <c r="AG846" i="1"/>
  <c r="B846" i="1" s="1"/>
  <c r="C846" i="1" s="1"/>
  <c r="R849" i="1"/>
  <c r="V849" i="1" s="1"/>
  <c r="Q850" i="1"/>
  <c r="D962" i="1"/>
  <c r="Z961" i="1"/>
  <c r="AA961" i="1" s="1"/>
  <c r="AH961" i="1" s="1"/>
  <c r="Y961" i="1"/>
  <c r="J962" i="1"/>
  <c r="I962" i="1" s="1"/>
  <c r="AC961" i="1"/>
  <c r="AE961" i="1" s="1"/>
  <c r="H961" i="1"/>
  <c r="M962" i="1"/>
  <c r="N962" i="1" s="1"/>
  <c r="P962" i="1"/>
  <c r="F962" i="1" l="1"/>
  <c r="K960" i="1"/>
  <c r="AC962" i="1"/>
  <c r="AE962" i="1" s="1"/>
  <c r="H962" i="1"/>
  <c r="E963" i="1"/>
  <c r="X963" i="1"/>
  <c r="A964" i="1"/>
  <c r="L964" i="1"/>
  <c r="Y962" i="1"/>
  <c r="Z962" i="1"/>
  <c r="AA962" i="1" s="1"/>
  <c r="AH962" i="1" s="1"/>
  <c r="D963" i="1"/>
  <c r="J963" i="1"/>
  <c r="I963" i="1" s="1"/>
  <c r="S849" i="1"/>
  <c r="T848" i="1"/>
  <c r="AF848" i="1" s="1"/>
  <c r="U848" i="1"/>
  <c r="W848" i="1" s="1"/>
  <c r="G961" i="1"/>
  <c r="K961" i="1" s="1"/>
  <c r="Q851" i="1"/>
  <c r="R850" i="1"/>
  <c r="V850" i="1" s="1"/>
  <c r="AB978" i="1"/>
  <c r="AG847" i="1"/>
  <c r="B847" i="1" s="1"/>
  <c r="C847" i="1" s="1"/>
  <c r="M963" i="1"/>
  <c r="N963" i="1" s="1"/>
  <c r="P963" i="1"/>
  <c r="O961" i="1" l="1"/>
  <c r="T849" i="1"/>
  <c r="AF849" i="1" s="1"/>
  <c r="S850" i="1"/>
  <c r="U849" i="1"/>
  <c r="W849" i="1" s="1"/>
  <c r="M964" i="1"/>
  <c r="N964" i="1" s="1"/>
  <c r="P964" i="1"/>
  <c r="G962" i="1"/>
  <c r="O962" i="1" s="1"/>
  <c r="AC963" i="1"/>
  <c r="AE963" i="1" s="1"/>
  <c r="H963" i="1"/>
  <c r="AB979" i="1"/>
  <c r="Q852" i="1"/>
  <c r="R851" i="1"/>
  <c r="V851" i="1" s="1"/>
  <c r="AG848" i="1"/>
  <c r="B848" i="1" s="1"/>
  <c r="C848" i="1" s="1"/>
  <c r="F963" i="1"/>
  <c r="E964" i="1"/>
  <c r="X964" i="1"/>
  <c r="A965" i="1"/>
  <c r="L965" i="1"/>
  <c r="D964" i="1"/>
  <c r="Z963" i="1"/>
  <c r="AA963" i="1" s="1"/>
  <c r="AH963" i="1" s="1"/>
  <c r="Y963" i="1"/>
  <c r="J964" i="1"/>
  <c r="I964" i="1" s="1"/>
  <c r="F964" i="1" l="1"/>
  <c r="K962" i="1"/>
  <c r="E965" i="1"/>
  <c r="X965" i="1"/>
  <c r="A966" i="1"/>
  <c r="L966" i="1"/>
  <c r="AB980" i="1"/>
  <c r="Y964" i="1"/>
  <c r="Z964" i="1"/>
  <c r="AA964" i="1" s="1"/>
  <c r="AH964" i="1" s="1"/>
  <c r="D965" i="1"/>
  <c r="J965" i="1"/>
  <c r="I965" i="1" s="1"/>
  <c r="G963" i="1"/>
  <c r="O963" i="1" s="1"/>
  <c r="M965" i="1"/>
  <c r="N965" i="1" s="1"/>
  <c r="P965" i="1"/>
  <c r="R852" i="1"/>
  <c r="V852" i="1" s="1"/>
  <c r="Q853" i="1"/>
  <c r="AG849" i="1"/>
  <c r="AC964" i="1"/>
  <c r="AE964" i="1" s="1"/>
  <c r="H964" i="1"/>
  <c r="U850" i="1"/>
  <c r="W850" i="1" s="1"/>
  <c r="T850" i="1"/>
  <c r="AF850" i="1" s="1"/>
  <c r="S851" i="1"/>
  <c r="K963" i="1" l="1"/>
  <c r="AC965" i="1"/>
  <c r="AE965" i="1" s="1"/>
  <c r="H965" i="1"/>
  <c r="L967" i="1"/>
  <c r="E966" i="1"/>
  <c r="X966" i="1"/>
  <c r="A967" i="1"/>
  <c r="AG850" i="1"/>
  <c r="B850" i="1" s="1"/>
  <c r="C850" i="1" s="1"/>
  <c r="G964" i="1"/>
  <c r="K964" i="1" s="1"/>
  <c r="Q854" i="1"/>
  <c r="R853" i="1"/>
  <c r="V853" i="1" s="1"/>
  <c r="F965" i="1"/>
  <c r="D966" i="1"/>
  <c r="Z965" i="1"/>
  <c r="AA965" i="1" s="1"/>
  <c r="AH965" i="1" s="1"/>
  <c r="Y965" i="1"/>
  <c r="J966" i="1"/>
  <c r="I966" i="1" s="1"/>
  <c r="AB981" i="1"/>
  <c r="S852" i="1"/>
  <c r="U851" i="1"/>
  <c r="W851" i="1" s="1"/>
  <c r="T851" i="1"/>
  <c r="AF851" i="1" s="1"/>
  <c r="B849" i="1"/>
  <c r="C849" i="1" s="1"/>
  <c r="M966" i="1"/>
  <c r="N966" i="1" s="1"/>
  <c r="P966" i="1"/>
  <c r="F966" i="1" l="1"/>
  <c r="O964" i="1"/>
  <c r="AC966" i="1"/>
  <c r="AE966" i="1" s="1"/>
  <c r="H966" i="1"/>
  <c r="AG851" i="1"/>
  <c r="B851" i="1" s="1"/>
  <c r="C851" i="1" s="1"/>
  <c r="M967" i="1"/>
  <c r="N967" i="1" s="1"/>
  <c r="P967" i="1"/>
  <c r="S853" i="1"/>
  <c r="U852" i="1"/>
  <c r="W852" i="1" s="1"/>
  <c r="T852" i="1"/>
  <c r="AF852" i="1" s="1"/>
  <c r="Q855" i="1"/>
  <c r="R854" i="1"/>
  <c r="V854" i="1" s="1"/>
  <c r="A968" i="1"/>
  <c r="L968" i="1"/>
  <c r="E967" i="1"/>
  <c r="X967" i="1"/>
  <c r="G965" i="1"/>
  <c r="K965" i="1" s="1"/>
  <c r="AB982" i="1"/>
  <c r="Y966" i="1"/>
  <c r="Z966" i="1"/>
  <c r="AA966" i="1" s="1"/>
  <c r="AH966" i="1" s="1"/>
  <c r="D967" i="1"/>
  <c r="J967" i="1"/>
  <c r="I967" i="1" s="1"/>
  <c r="F967" i="1" l="1"/>
  <c r="O965" i="1"/>
  <c r="R855" i="1"/>
  <c r="V855" i="1" s="1"/>
  <c r="Q856" i="1"/>
  <c r="M968" i="1"/>
  <c r="N968" i="1" s="1"/>
  <c r="P968" i="1"/>
  <c r="AC967" i="1"/>
  <c r="AE967" i="1" s="1"/>
  <c r="H967" i="1"/>
  <c r="X968" i="1"/>
  <c r="A969" i="1"/>
  <c r="L969" i="1"/>
  <c r="E968" i="1"/>
  <c r="AG852" i="1"/>
  <c r="AB983" i="1"/>
  <c r="D968" i="1"/>
  <c r="Y967" i="1"/>
  <c r="Z967" i="1"/>
  <c r="AA967" i="1" s="1"/>
  <c r="AH967" i="1" s="1"/>
  <c r="J968" i="1"/>
  <c r="I968" i="1" s="1"/>
  <c r="T853" i="1"/>
  <c r="AF853" i="1" s="1"/>
  <c r="U853" i="1"/>
  <c r="W853" i="1" s="1"/>
  <c r="S854" i="1"/>
  <c r="G966" i="1"/>
  <c r="K966" i="1" s="1"/>
  <c r="F968" i="1" l="1"/>
  <c r="O966" i="1"/>
  <c r="AG853" i="1"/>
  <c r="B853" i="1" s="1"/>
  <c r="C853" i="1" s="1"/>
  <c r="AB984" i="1"/>
  <c r="R856" i="1"/>
  <c r="V856" i="1" s="1"/>
  <c r="Q857" i="1"/>
  <c r="Z968" i="1"/>
  <c r="AA968" i="1" s="1"/>
  <c r="AH968" i="1" s="1"/>
  <c r="D969" i="1"/>
  <c r="Y968" i="1"/>
  <c r="J969" i="1"/>
  <c r="I969" i="1" s="1"/>
  <c r="M969" i="1"/>
  <c r="N969" i="1" s="1"/>
  <c r="P969" i="1"/>
  <c r="T854" i="1"/>
  <c r="U854" i="1"/>
  <c r="W854" i="1" s="1"/>
  <c r="S855" i="1"/>
  <c r="B852" i="1"/>
  <c r="C852" i="1" s="1"/>
  <c r="X969" i="1"/>
  <c r="A970" i="1"/>
  <c r="L970" i="1"/>
  <c r="E969" i="1"/>
  <c r="G967" i="1"/>
  <c r="K967" i="1" s="1"/>
  <c r="AC968" i="1"/>
  <c r="AE968" i="1" s="1"/>
  <c r="H968" i="1"/>
  <c r="O967" i="1" l="1"/>
  <c r="M970" i="1"/>
  <c r="N970" i="1" s="1"/>
  <c r="P970" i="1"/>
  <c r="AF854" i="1"/>
  <c r="AA854" i="1"/>
  <c r="AB985" i="1"/>
  <c r="AG854" i="1"/>
  <c r="B854" i="1" s="1"/>
  <c r="C854" i="1" s="1"/>
  <c r="G968" i="1"/>
  <c r="O968" i="1" s="1"/>
  <c r="X970" i="1"/>
  <c r="A971" i="1"/>
  <c r="L971" i="1"/>
  <c r="E970" i="1"/>
  <c r="D970" i="1"/>
  <c r="Z969" i="1"/>
  <c r="AA969" i="1" s="1"/>
  <c r="AH969" i="1" s="1"/>
  <c r="Y969" i="1"/>
  <c r="J970" i="1"/>
  <c r="I970" i="1" s="1"/>
  <c r="U855" i="1"/>
  <c r="W855" i="1" s="1"/>
  <c r="S856" i="1"/>
  <c r="T855" i="1"/>
  <c r="AF855" i="1" s="1"/>
  <c r="Q858" i="1"/>
  <c r="R857" i="1"/>
  <c r="V857" i="1" s="1"/>
  <c r="AC969" i="1"/>
  <c r="AE969" i="1" s="1"/>
  <c r="H969" i="1"/>
  <c r="F969" i="1"/>
  <c r="F970" i="1" l="1"/>
  <c r="AH854" i="1"/>
  <c r="AC970" i="1"/>
  <c r="AE970" i="1" s="1"/>
  <c r="H970" i="1"/>
  <c r="R858" i="1"/>
  <c r="V858" i="1" s="1"/>
  <c r="Q859" i="1"/>
  <c r="A972" i="1"/>
  <c r="L972" i="1"/>
  <c r="E971" i="1"/>
  <c r="X971" i="1"/>
  <c r="G969" i="1"/>
  <c r="K969" i="1" s="1"/>
  <c r="Y970" i="1"/>
  <c r="Z970" i="1"/>
  <c r="AA970" i="1" s="1"/>
  <c r="AH970" i="1" s="1"/>
  <c r="D971" i="1"/>
  <c r="J971" i="1"/>
  <c r="I971" i="1" s="1"/>
  <c r="S857" i="1"/>
  <c r="T856" i="1"/>
  <c r="AF856" i="1" s="1"/>
  <c r="U856" i="1"/>
  <c r="W856" i="1" s="1"/>
  <c r="K968" i="1"/>
  <c r="AG855" i="1"/>
  <c r="B855" i="1" s="1"/>
  <c r="C855" i="1" s="1"/>
  <c r="M971" i="1"/>
  <c r="N971" i="1" s="1"/>
  <c r="P971" i="1"/>
  <c r="AB986" i="1"/>
  <c r="O969" i="1" l="1"/>
  <c r="Z971" i="1"/>
  <c r="AA971" i="1" s="1"/>
  <c r="AH971" i="1" s="1"/>
  <c r="D972" i="1"/>
  <c r="Y971" i="1"/>
  <c r="J972" i="1"/>
  <c r="I972" i="1" s="1"/>
  <c r="R859" i="1"/>
  <c r="V859" i="1" s="1"/>
  <c r="Q860" i="1"/>
  <c r="AB987" i="1"/>
  <c r="AG856" i="1"/>
  <c r="B856" i="1" s="1"/>
  <c r="C856" i="1" s="1"/>
  <c r="M972" i="1"/>
  <c r="N972" i="1" s="1"/>
  <c r="P972" i="1"/>
  <c r="G970" i="1"/>
  <c r="K970" i="1" s="1"/>
  <c r="AC971" i="1"/>
  <c r="AE971" i="1" s="1"/>
  <c r="H971" i="1"/>
  <c r="T857" i="1"/>
  <c r="AF857" i="1" s="1"/>
  <c r="U857" i="1"/>
  <c r="W857" i="1" s="1"/>
  <c r="S858" i="1"/>
  <c r="F971" i="1"/>
  <c r="A973" i="1"/>
  <c r="L973" i="1"/>
  <c r="E972" i="1"/>
  <c r="X972" i="1"/>
  <c r="O970" i="1" l="1"/>
  <c r="U858" i="1"/>
  <c r="W858" i="1" s="1"/>
  <c r="S859" i="1"/>
  <c r="T858" i="1"/>
  <c r="AF858" i="1" s="1"/>
  <c r="F972" i="1"/>
  <c r="AC972" i="1"/>
  <c r="AE972" i="1" s="1"/>
  <c r="H972" i="1"/>
  <c r="E973" i="1"/>
  <c r="X973" i="1"/>
  <c r="A974" i="1"/>
  <c r="L974" i="1"/>
  <c r="AB988" i="1"/>
  <c r="M973" i="1"/>
  <c r="N973" i="1" s="1"/>
  <c r="P973" i="1"/>
  <c r="AG857" i="1"/>
  <c r="B857" i="1" s="1"/>
  <c r="C857" i="1" s="1"/>
  <c r="D973" i="1"/>
  <c r="Y972" i="1"/>
  <c r="Z972" i="1"/>
  <c r="AA972" i="1" s="1"/>
  <c r="AH972" i="1" s="1"/>
  <c r="J973" i="1"/>
  <c r="I973" i="1" s="1"/>
  <c r="G971" i="1"/>
  <c r="O971" i="1" s="1"/>
  <c r="Q861" i="1"/>
  <c r="R860" i="1"/>
  <c r="V860" i="1" s="1"/>
  <c r="F973" i="1" l="1"/>
  <c r="K971" i="1"/>
  <c r="AB989" i="1"/>
  <c r="E974" i="1"/>
  <c r="X974" i="1"/>
  <c r="A975" i="1"/>
  <c r="L975" i="1"/>
  <c r="T859" i="1"/>
  <c r="AF859" i="1" s="1"/>
  <c r="U859" i="1"/>
  <c r="W859" i="1" s="1"/>
  <c r="S860" i="1"/>
  <c r="Q862" i="1"/>
  <c r="R861" i="1"/>
  <c r="V861" i="1" s="1"/>
  <c r="Y973" i="1"/>
  <c r="Z973" i="1"/>
  <c r="AA973" i="1" s="1"/>
  <c r="AH973" i="1" s="1"/>
  <c r="D974" i="1"/>
  <c r="J974" i="1"/>
  <c r="I974" i="1" s="1"/>
  <c r="AG858" i="1"/>
  <c r="B858" i="1" s="1"/>
  <c r="C858" i="1" s="1"/>
  <c r="AC973" i="1"/>
  <c r="AE973" i="1" s="1"/>
  <c r="H973" i="1"/>
  <c r="M974" i="1"/>
  <c r="N974" i="1" s="1"/>
  <c r="P974" i="1"/>
  <c r="G972" i="1"/>
  <c r="O972" i="1" s="1"/>
  <c r="F974" i="1" l="1"/>
  <c r="G973" i="1"/>
  <c r="O973" i="1" s="1"/>
  <c r="AG859" i="1"/>
  <c r="B859" i="1" s="1"/>
  <c r="C859" i="1" s="1"/>
  <c r="Z974" i="1"/>
  <c r="D975" i="1"/>
  <c r="Y974" i="1"/>
  <c r="J975" i="1"/>
  <c r="I975" i="1" s="1"/>
  <c r="AB990" i="1"/>
  <c r="AC974" i="1"/>
  <c r="AE974" i="1" s="1"/>
  <c r="H974" i="1"/>
  <c r="R862" i="1"/>
  <c r="V862" i="1" s="1"/>
  <c r="Q863" i="1"/>
  <c r="M975" i="1"/>
  <c r="N975" i="1" s="1"/>
  <c r="K972" i="1"/>
  <c r="U860" i="1"/>
  <c r="W860" i="1" s="1"/>
  <c r="T860" i="1"/>
  <c r="AF860" i="1" s="1"/>
  <c r="S861" i="1"/>
  <c r="E975" i="1"/>
  <c r="X975" i="1"/>
  <c r="A976" i="1"/>
  <c r="L976" i="1"/>
  <c r="K973" i="1" l="1"/>
  <c r="M976" i="1"/>
  <c r="N976" i="1" s="1"/>
  <c r="S862" i="1"/>
  <c r="T861" i="1"/>
  <c r="AF861" i="1" s="1"/>
  <c r="U861" i="1"/>
  <c r="W861" i="1" s="1"/>
  <c r="E976" i="1"/>
  <c r="X976" i="1"/>
  <c r="A977" i="1"/>
  <c r="L977" i="1"/>
  <c r="G974" i="1"/>
  <c r="O974" i="1" s="1"/>
  <c r="P975" i="1" s="1"/>
  <c r="P976" i="1" s="1"/>
  <c r="H975" i="1"/>
  <c r="AC975" i="1"/>
  <c r="AE975" i="1" s="1"/>
  <c r="D976" i="1"/>
  <c r="Z975" i="1"/>
  <c r="AA975" i="1" s="1"/>
  <c r="AH975" i="1" s="1"/>
  <c r="Y975" i="1"/>
  <c r="J976" i="1"/>
  <c r="I976" i="1" s="1"/>
  <c r="AG860" i="1"/>
  <c r="B860" i="1" s="1"/>
  <c r="C860" i="1" s="1"/>
  <c r="Q864" i="1"/>
  <c r="R863" i="1"/>
  <c r="V863" i="1" s="1"/>
  <c r="AB991" i="1"/>
  <c r="F975" i="1"/>
  <c r="K974" i="1" l="1"/>
  <c r="X977" i="1"/>
  <c r="A978" i="1"/>
  <c r="L978" i="1"/>
  <c r="E977" i="1"/>
  <c r="T862" i="1"/>
  <c r="AF862" i="1" s="1"/>
  <c r="U862" i="1"/>
  <c r="W862" i="1" s="1"/>
  <c r="S863" i="1"/>
  <c r="G975" i="1"/>
  <c r="O975" i="1" s="1"/>
  <c r="R864" i="1"/>
  <c r="V864" i="1" s="1"/>
  <c r="Q865" i="1"/>
  <c r="Z976" i="1"/>
  <c r="AA976" i="1" s="1"/>
  <c r="AH976" i="1" s="1"/>
  <c r="D977" i="1"/>
  <c r="Y976" i="1"/>
  <c r="J977" i="1"/>
  <c r="I977" i="1" s="1"/>
  <c r="H976" i="1"/>
  <c r="AC976" i="1"/>
  <c r="AE976" i="1" s="1"/>
  <c r="AB992" i="1"/>
  <c r="AG861" i="1"/>
  <c r="B861" i="1" s="1"/>
  <c r="C861" i="1" s="1"/>
  <c r="F976" i="1"/>
  <c r="M977" i="1"/>
  <c r="N977" i="1" s="1"/>
  <c r="P977" i="1"/>
  <c r="F977" i="1" l="1"/>
  <c r="AB993" i="1"/>
  <c r="K975" i="1"/>
  <c r="AG862" i="1"/>
  <c r="X978" i="1"/>
  <c r="A979" i="1"/>
  <c r="L979" i="1"/>
  <c r="E978" i="1"/>
  <c r="Z977" i="1"/>
  <c r="AA977" i="1" s="1"/>
  <c r="AH977" i="1" s="1"/>
  <c r="Y977" i="1"/>
  <c r="D978" i="1"/>
  <c r="J978" i="1"/>
  <c r="I978" i="1" s="1"/>
  <c r="Q866" i="1"/>
  <c r="R865" i="1"/>
  <c r="V865" i="1" s="1"/>
  <c r="H977" i="1"/>
  <c r="AC977" i="1"/>
  <c r="AE977" i="1" s="1"/>
  <c r="G976" i="1"/>
  <c r="O976" i="1" s="1"/>
  <c r="U863" i="1"/>
  <c r="W863" i="1" s="1"/>
  <c r="S864" i="1"/>
  <c r="T863" i="1"/>
  <c r="AF863" i="1" s="1"/>
  <c r="M978" i="1"/>
  <c r="N978" i="1" s="1"/>
  <c r="P978" i="1"/>
  <c r="K976" i="1" l="1"/>
  <c r="F978" i="1"/>
  <c r="T864" i="1"/>
  <c r="AF864" i="1" s="1"/>
  <c r="S865" i="1"/>
  <c r="U864" i="1"/>
  <c r="W864" i="1" s="1"/>
  <c r="G977" i="1"/>
  <c r="O977" i="1" s="1"/>
  <c r="M979" i="1"/>
  <c r="N979" i="1" s="1"/>
  <c r="AC979" i="1" s="1"/>
  <c r="AE979" i="1" s="1"/>
  <c r="P979" i="1"/>
  <c r="AG863" i="1"/>
  <c r="X979" i="1"/>
  <c r="A980" i="1"/>
  <c r="L980" i="1"/>
  <c r="E979" i="1"/>
  <c r="H978" i="1"/>
  <c r="AC978" i="1"/>
  <c r="AE978" i="1" s="1"/>
  <c r="R866" i="1"/>
  <c r="V866" i="1" s="1"/>
  <c r="Q867" i="1"/>
  <c r="Y978" i="1"/>
  <c r="Z978" i="1"/>
  <c r="AA978" i="1" s="1"/>
  <c r="AH978" i="1" s="1"/>
  <c r="D979" i="1"/>
  <c r="J979" i="1"/>
  <c r="I979" i="1" s="1"/>
  <c r="B862" i="1"/>
  <c r="C862" i="1" s="1"/>
  <c r="AB994" i="1"/>
  <c r="F979" i="1" l="1"/>
  <c r="AB995" i="1"/>
  <c r="H979" i="1"/>
  <c r="G978" i="1"/>
  <c r="K978" i="1" s="1"/>
  <c r="A981" i="1"/>
  <c r="L981" i="1"/>
  <c r="E980" i="1"/>
  <c r="X980" i="1"/>
  <c r="B863" i="1"/>
  <c r="C863" i="1" s="1"/>
  <c r="K977" i="1"/>
  <c r="AG864" i="1"/>
  <c r="B864" i="1" s="1"/>
  <c r="C864" i="1" s="1"/>
  <c r="M980" i="1"/>
  <c r="N980" i="1" s="1"/>
  <c r="P980" i="1"/>
  <c r="Q868" i="1"/>
  <c r="R867" i="1"/>
  <c r="V867" i="1" s="1"/>
  <c r="D980" i="1"/>
  <c r="Y979" i="1"/>
  <c r="Z979" i="1"/>
  <c r="AA979" i="1" s="1"/>
  <c r="AH979" i="1" s="1"/>
  <c r="J980" i="1"/>
  <c r="I980" i="1" s="1"/>
  <c r="T865" i="1"/>
  <c r="AF865" i="1" s="1"/>
  <c r="S866" i="1"/>
  <c r="U865" i="1"/>
  <c r="W865" i="1" s="1"/>
  <c r="O978" i="1" l="1"/>
  <c r="S867" i="1"/>
  <c r="T866" i="1"/>
  <c r="AF866" i="1" s="1"/>
  <c r="U866" i="1"/>
  <c r="W866" i="1" s="1"/>
  <c r="R868" i="1"/>
  <c r="V868" i="1" s="1"/>
  <c r="Q869" i="1"/>
  <c r="D981" i="1"/>
  <c r="Z980" i="1"/>
  <c r="AA980" i="1" s="1"/>
  <c r="AH980" i="1" s="1"/>
  <c r="Y980" i="1"/>
  <c r="J981" i="1"/>
  <c r="I981" i="1" s="1"/>
  <c r="AG865" i="1"/>
  <c r="B865" i="1" s="1"/>
  <c r="C865" i="1" s="1"/>
  <c r="F980" i="1"/>
  <c r="M981" i="1"/>
  <c r="N981" i="1" s="1"/>
  <c r="P981" i="1"/>
  <c r="AB996" i="1"/>
  <c r="AC980" i="1"/>
  <c r="AE980" i="1" s="1"/>
  <c r="H980" i="1"/>
  <c r="E981" i="1"/>
  <c r="X981" i="1"/>
  <c r="A982" i="1"/>
  <c r="L982" i="1"/>
  <c r="G979" i="1"/>
  <c r="K979" i="1" s="1"/>
  <c r="O979" i="1" l="1"/>
  <c r="AC981" i="1"/>
  <c r="AE981" i="1" s="1"/>
  <c r="H981" i="1"/>
  <c r="D982" i="1"/>
  <c r="Y981" i="1"/>
  <c r="Z981" i="1"/>
  <c r="AA981" i="1" s="1"/>
  <c r="AH981" i="1" s="1"/>
  <c r="J982" i="1"/>
  <c r="I982" i="1" s="1"/>
  <c r="Q870" i="1"/>
  <c r="R869" i="1"/>
  <c r="V869" i="1" s="1"/>
  <c r="S868" i="1"/>
  <c r="T867" i="1"/>
  <c r="AF867" i="1" s="1"/>
  <c r="U867" i="1"/>
  <c r="W867" i="1" s="1"/>
  <c r="M982" i="1"/>
  <c r="N982" i="1" s="1"/>
  <c r="P982" i="1"/>
  <c r="AB997" i="1"/>
  <c r="X982" i="1"/>
  <c r="A983" i="1"/>
  <c r="L983" i="1"/>
  <c r="E982" i="1"/>
  <c r="G980" i="1"/>
  <c r="O980" i="1" s="1"/>
  <c r="F981" i="1"/>
  <c r="AG866" i="1"/>
  <c r="B866" i="1" s="1"/>
  <c r="C866" i="1" s="1"/>
  <c r="K980" i="1" l="1"/>
  <c r="AC982" i="1"/>
  <c r="AE982" i="1" s="1"/>
  <c r="H982" i="1"/>
  <c r="T868" i="1"/>
  <c r="AF868" i="1" s="1"/>
  <c r="U868" i="1"/>
  <c r="W868" i="1" s="1"/>
  <c r="S869" i="1"/>
  <c r="A984" i="1"/>
  <c r="L984" i="1"/>
  <c r="E983" i="1"/>
  <c r="X983" i="1"/>
  <c r="G981" i="1"/>
  <c r="K981" i="1" s="1"/>
  <c r="M983" i="1"/>
  <c r="N983" i="1" s="1"/>
  <c r="P983" i="1"/>
  <c r="D983" i="1"/>
  <c r="Y982" i="1"/>
  <c r="Z982" i="1"/>
  <c r="AA982" i="1" s="1"/>
  <c r="AH982" i="1" s="1"/>
  <c r="J983" i="1"/>
  <c r="I983" i="1" s="1"/>
  <c r="AB998" i="1"/>
  <c r="AG867" i="1"/>
  <c r="Q871" i="1"/>
  <c r="R870" i="1"/>
  <c r="V870" i="1" s="1"/>
  <c r="F982" i="1"/>
  <c r="F983" i="1" l="1"/>
  <c r="O981" i="1"/>
  <c r="L985" i="1"/>
  <c r="E984" i="1"/>
  <c r="X984" i="1"/>
  <c r="A985" i="1"/>
  <c r="AG868" i="1"/>
  <c r="B867" i="1"/>
  <c r="C867" i="1" s="1"/>
  <c r="D984" i="1"/>
  <c r="Y983" i="1"/>
  <c r="Z983" i="1"/>
  <c r="AA983" i="1" s="1"/>
  <c r="AH983" i="1" s="1"/>
  <c r="J984" i="1"/>
  <c r="I984" i="1" s="1"/>
  <c r="AC983" i="1"/>
  <c r="AE983" i="1" s="1"/>
  <c r="H983" i="1"/>
  <c r="G982" i="1"/>
  <c r="O982" i="1" s="1"/>
  <c r="R871" i="1"/>
  <c r="V871" i="1" s="1"/>
  <c r="Q872" i="1"/>
  <c r="AB999" i="1"/>
  <c r="M984" i="1"/>
  <c r="N984" i="1" s="1"/>
  <c r="P984" i="1"/>
  <c r="S870" i="1"/>
  <c r="T869" i="1"/>
  <c r="AF869" i="1" s="1"/>
  <c r="U869" i="1"/>
  <c r="W869" i="1" s="1"/>
  <c r="K982" i="1" l="1"/>
  <c r="AC984" i="1"/>
  <c r="AE984" i="1" s="1"/>
  <c r="H984" i="1"/>
  <c r="M985" i="1"/>
  <c r="N985" i="1" s="1"/>
  <c r="P985" i="1"/>
  <c r="AB1000" i="1"/>
  <c r="F984" i="1"/>
  <c r="L986" i="1"/>
  <c r="E985" i="1"/>
  <c r="X985" i="1"/>
  <c r="A986" i="1"/>
  <c r="AG869" i="1"/>
  <c r="B869" i="1" s="1"/>
  <c r="C869" i="1" s="1"/>
  <c r="U870" i="1"/>
  <c r="W870" i="1" s="1"/>
  <c r="T870" i="1"/>
  <c r="AF870" i="1" s="1"/>
  <c r="S871" i="1"/>
  <c r="G983" i="1"/>
  <c r="K983" i="1" s="1"/>
  <c r="Z984" i="1"/>
  <c r="AA984" i="1" s="1"/>
  <c r="AH984" i="1" s="1"/>
  <c r="D985" i="1"/>
  <c r="Y984" i="1"/>
  <c r="J985" i="1"/>
  <c r="I985" i="1" s="1"/>
  <c r="R872" i="1"/>
  <c r="V872" i="1" s="1"/>
  <c r="Q873" i="1"/>
  <c r="B868" i="1"/>
  <c r="C868" i="1" s="1"/>
  <c r="O983" i="1" l="1"/>
  <c r="AG870" i="1"/>
  <c r="B870" i="1" s="1"/>
  <c r="C870" i="1" s="1"/>
  <c r="T871" i="1"/>
  <c r="AF871" i="1" s="1"/>
  <c r="U871" i="1"/>
  <c r="W871" i="1" s="1"/>
  <c r="S872" i="1"/>
  <c r="M986" i="1"/>
  <c r="N986" i="1" s="1"/>
  <c r="P986" i="1"/>
  <c r="D986" i="1"/>
  <c r="Z985" i="1"/>
  <c r="AA985" i="1" s="1"/>
  <c r="AH985" i="1" s="1"/>
  <c r="Y985" i="1"/>
  <c r="J986" i="1"/>
  <c r="I986" i="1" s="1"/>
  <c r="R873" i="1"/>
  <c r="V873" i="1" s="1"/>
  <c r="Q874" i="1"/>
  <c r="F985" i="1"/>
  <c r="L987" i="1"/>
  <c r="E986" i="1"/>
  <c r="X986" i="1"/>
  <c r="A987" i="1"/>
  <c r="AC985" i="1"/>
  <c r="AE985" i="1" s="1"/>
  <c r="H985" i="1"/>
  <c r="G984" i="1"/>
  <c r="O984" i="1" s="1"/>
  <c r="AB1001" i="1"/>
  <c r="K984" i="1" l="1"/>
  <c r="M987" i="1"/>
  <c r="N987" i="1" s="1"/>
  <c r="P987" i="1"/>
  <c r="AB1002" i="1"/>
  <c r="X987" i="1"/>
  <c r="A988" i="1"/>
  <c r="L988" i="1"/>
  <c r="E987" i="1"/>
  <c r="F986" i="1"/>
  <c r="Z986" i="1"/>
  <c r="AA986" i="1" s="1"/>
  <c r="AH986" i="1" s="1"/>
  <c r="D987" i="1"/>
  <c r="Y986" i="1"/>
  <c r="J987" i="1"/>
  <c r="I987" i="1" s="1"/>
  <c r="T872" i="1"/>
  <c r="AF872" i="1" s="1"/>
  <c r="U872" i="1"/>
  <c r="W872" i="1" s="1"/>
  <c r="S873" i="1"/>
  <c r="G985" i="1"/>
  <c r="O985" i="1" s="1"/>
  <c r="Q875" i="1"/>
  <c r="R874" i="1"/>
  <c r="V874" i="1" s="1"/>
  <c r="AG871" i="1"/>
  <c r="B871" i="1" s="1"/>
  <c r="C871" i="1" s="1"/>
  <c r="AC986" i="1"/>
  <c r="AE986" i="1" s="1"/>
  <c r="H986" i="1"/>
  <c r="F987" i="1" l="1"/>
  <c r="AG872" i="1"/>
  <c r="B872" i="1" s="1"/>
  <c r="C872" i="1" s="1"/>
  <c r="K985" i="1"/>
  <c r="M988" i="1"/>
  <c r="N988" i="1" s="1"/>
  <c r="P988" i="1"/>
  <c r="G986" i="1"/>
  <c r="O986" i="1" s="1"/>
  <c r="T873" i="1"/>
  <c r="AF873" i="1" s="1"/>
  <c r="U873" i="1"/>
  <c r="W873" i="1" s="1"/>
  <c r="S874" i="1"/>
  <c r="E988" i="1"/>
  <c r="X988" i="1"/>
  <c r="A989" i="1"/>
  <c r="L989" i="1"/>
  <c r="Y987" i="1"/>
  <c r="D988" i="1"/>
  <c r="Z987" i="1"/>
  <c r="AA987" i="1" s="1"/>
  <c r="AH987" i="1" s="1"/>
  <c r="J988" i="1"/>
  <c r="I988" i="1" s="1"/>
  <c r="AC987" i="1"/>
  <c r="AE987" i="1" s="1"/>
  <c r="H987" i="1"/>
  <c r="Q876" i="1"/>
  <c r="R875" i="1"/>
  <c r="V875" i="1" s="1"/>
  <c r="AB1003" i="1"/>
  <c r="K986" i="1" l="1"/>
  <c r="D989" i="1"/>
  <c r="Y988" i="1"/>
  <c r="Z988" i="1"/>
  <c r="AA988" i="1" s="1"/>
  <c r="AH988" i="1" s="1"/>
  <c r="J989" i="1"/>
  <c r="I989" i="1" s="1"/>
  <c r="R876" i="1"/>
  <c r="V876" i="1" s="1"/>
  <c r="Q877" i="1"/>
  <c r="AC988" i="1"/>
  <c r="AE988" i="1" s="1"/>
  <c r="H988" i="1"/>
  <c r="AB1004" i="1"/>
  <c r="M989" i="1"/>
  <c r="N989" i="1" s="1"/>
  <c r="P989" i="1"/>
  <c r="U874" i="1"/>
  <c r="W874" i="1" s="1"/>
  <c r="S875" i="1"/>
  <c r="T874" i="1"/>
  <c r="AF874" i="1" s="1"/>
  <c r="G987" i="1"/>
  <c r="K987" i="1" s="1"/>
  <c r="F988" i="1"/>
  <c r="E989" i="1"/>
  <c r="X989" i="1"/>
  <c r="A990" i="1"/>
  <c r="L990" i="1"/>
  <c r="AG873" i="1"/>
  <c r="B873" i="1" s="1"/>
  <c r="C873" i="1" s="1"/>
  <c r="O987" i="1" l="1"/>
  <c r="AC989" i="1"/>
  <c r="AE989" i="1" s="1"/>
  <c r="H989" i="1"/>
  <c r="E990" i="1"/>
  <c r="X990" i="1"/>
  <c r="A991" i="1"/>
  <c r="L991" i="1"/>
  <c r="D990" i="1"/>
  <c r="Z989" i="1"/>
  <c r="AA989" i="1" s="1"/>
  <c r="AH989" i="1" s="1"/>
  <c r="Y989" i="1"/>
  <c r="J990" i="1"/>
  <c r="I990" i="1" s="1"/>
  <c r="U875" i="1"/>
  <c r="W875" i="1" s="1"/>
  <c r="T875" i="1"/>
  <c r="AF875" i="1" s="1"/>
  <c r="S876" i="1"/>
  <c r="Q878" i="1"/>
  <c r="R877" i="1"/>
  <c r="V877" i="1" s="1"/>
  <c r="F989" i="1"/>
  <c r="AG874" i="1"/>
  <c r="AB1005" i="1"/>
  <c r="M990" i="1"/>
  <c r="N990" i="1" s="1"/>
  <c r="P990" i="1"/>
  <c r="G988" i="1"/>
  <c r="K988" i="1" s="1"/>
  <c r="F990" i="1" l="1"/>
  <c r="O988" i="1"/>
  <c r="AC990" i="1"/>
  <c r="AE990" i="1" s="1"/>
  <c r="H990" i="1"/>
  <c r="M991" i="1"/>
  <c r="N991" i="1" s="1"/>
  <c r="P991" i="1"/>
  <c r="B874" i="1"/>
  <c r="C874" i="1" s="1"/>
  <c r="AG875" i="1"/>
  <c r="B875" i="1" s="1"/>
  <c r="C875" i="1" s="1"/>
  <c r="A992" i="1"/>
  <c r="X991" i="1"/>
  <c r="L992" i="1"/>
  <c r="E991" i="1"/>
  <c r="G989" i="1"/>
  <c r="O989" i="1" s="1"/>
  <c r="Q879" i="1"/>
  <c r="R878" i="1"/>
  <c r="V878" i="1" s="1"/>
  <c r="Y990" i="1"/>
  <c r="Z990" i="1"/>
  <c r="AA990" i="1" s="1"/>
  <c r="AH990" i="1" s="1"/>
  <c r="D991" i="1"/>
  <c r="J991" i="1"/>
  <c r="I991" i="1" s="1"/>
  <c r="AB1006" i="1"/>
  <c r="S877" i="1"/>
  <c r="T876" i="1"/>
  <c r="AF876" i="1" s="1"/>
  <c r="U876" i="1"/>
  <c r="W876" i="1" s="1"/>
  <c r="F991" i="1" l="1"/>
  <c r="K989" i="1"/>
  <c r="AB1007" i="1"/>
  <c r="X992" i="1"/>
  <c r="A993" i="1"/>
  <c r="L993" i="1"/>
  <c r="E992" i="1"/>
  <c r="AG876" i="1"/>
  <c r="B876" i="1" s="1"/>
  <c r="C876" i="1" s="1"/>
  <c r="R879" i="1"/>
  <c r="V879" i="1" s="1"/>
  <c r="Q880" i="1"/>
  <c r="G990" i="1"/>
  <c r="O990" i="1" s="1"/>
  <c r="AC991" i="1"/>
  <c r="AE991" i="1" s="1"/>
  <c r="H991" i="1"/>
  <c r="M992" i="1"/>
  <c r="N992" i="1" s="1"/>
  <c r="P992" i="1"/>
  <c r="S878" i="1"/>
  <c r="U877" i="1"/>
  <c r="W877" i="1" s="1"/>
  <c r="T877" i="1"/>
  <c r="AF877" i="1" s="1"/>
  <c r="Z991" i="1"/>
  <c r="AA991" i="1" s="1"/>
  <c r="AH991" i="1" s="1"/>
  <c r="D992" i="1"/>
  <c r="Y991" i="1"/>
  <c r="J992" i="1"/>
  <c r="I992" i="1" s="1"/>
  <c r="K990" i="1" l="1"/>
  <c r="F992" i="1"/>
  <c r="AG877" i="1"/>
  <c r="B877" i="1" s="1"/>
  <c r="C877" i="1" s="1"/>
  <c r="T878" i="1"/>
  <c r="AF878" i="1" s="1"/>
  <c r="U878" i="1"/>
  <c r="W878" i="1" s="1"/>
  <c r="S879" i="1"/>
  <c r="G991" i="1"/>
  <c r="O991" i="1" s="1"/>
  <c r="A994" i="1"/>
  <c r="X993" i="1"/>
  <c r="L994" i="1"/>
  <c r="E993" i="1"/>
  <c r="R880" i="1"/>
  <c r="V880" i="1" s="1"/>
  <c r="Q881" i="1"/>
  <c r="D993" i="1"/>
  <c r="Z992" i="1"/>
  <c r="AA992" i="1" s="1"/>
  <c r="AH992" i="1" s="1"/>
  <c r="Y992" i="1"/>
  <c r="J993" i="1"/>
  <c r="I993" i="1" s="1"/>
  <c r="AC992" i="1"/>
  <c r="AE992" i="1" s="1"/>
  <c r="H992" i="1"/>
  <c r="M993" i="1"/>
  <c r="N993" i="1" s="1"/>
  <c r="P993" i="1"/>
  <c r="AB1008" i="1"/>
  <c r="F993" i="1" l="1"/>
  <c r="AC993" i="1"/>
  <c r="AE993" i="1" s="1"/>
  <c r="H993" i="1"/>
  <c r="Q882" i="1"/>
  <c r="R881" i="1"/>
  <c r="V881" i="1" s="1"/>
  <c r="Y993" i="1"/>
  <c r="D994" i="1"/>
  <c r="Z993" i="1"/>
  <c r="AA993" i="1" s="1"/>
  <c r="AH993" i="1" s="1"/>
  <c r="J994" i="1"/>
  <c r="I994" i="1" s="1"/>
  <c r="AB1009" i="1"/>
  <c r="X994" i="1"/>
  <c r="A995" i="1"/>
  <c r="L995" i="1"/>
  <c r="E994" i="1"/>
  <c r="U879" i="1"/>
  <c r="W879" i="1" s="1"/>
  <c r="T879" i="1"/>
  <c r="AF879" i="1" s="1"/>
  <c r="S880" i="1"/>
  <c r="K991" i="1"/>
  <c r="AG878" i="1"/>
  <c r="B878" i="1" s="1"/>
  <c r="C878" i="1" s="1"/>
  <c r="G992" i="1"/>
  <c r="K992" i="1" s="1"/>
  <c r="M994" i="1"/>
  <c r="N994" i="1" s="1"/>
  <c r="P994" i="1"/>
  <c r="O992" i="1" l="1"/>
  <c r="X995" i="1"/>
  <c r="L996" i="1"/>
  <c r="E995" i="1"/>
  <c r="A996" i="1"/>
  <c r="F994" i="1"/>
  <c r="R882" i="1"/>
  <c r="V882" i="1" s="1"/>
  <c r="Q883" i="1"/>
  <c r="AG879" i="1"/>
  <c r="B879" i="1" s="1"/>
  <c r="C879" i="1" s="1"/>
  <c r="D995" i="1"/>
  <c r="Z994" i="1"/>
  <c r="AA994" i="1" s="1"/>
  <c r="AH994" i="1" s="1"/>
  <c r="Y994" i="1"/>
  <c r="J995" i="1"/>
  <c r="I995" i="1" s="1"/>
  <c r="G993" i="1"/>
  <c r="K993" i="1" s="1"/>
  <c r="AC994" i="1"/>
  <c r="AE994" i="1" s="1"/>
  <c r="H994" i="1"/>
  <c r="U880" i="1"/>
  <c r="W880" i="1" s="1"/>
  <c r="T880" i="1"/>
  <c r="AF880" i="1" s="1"/>
  <c r="S881" i="1"/>
  <c r="M995" i="1"/>
  <c r="N995" i="1" s="1"/>
  <c r="P995" i="1"/>
  <c r="AB1010" i="1"/>
  <c r="F995" i="1" l="1"/>
  <c r="O993" i="1"/>
  <c r="L997" i="1"/>
  <c r="E996" i="1"/>
  <c r="X996" i="1"/>
  <c r="A997" i="1"/>
  <c r="AG880" i="1"/>
  <c r="B880" i="1" s="1"/>
  <c r="C880" i="1" s="1"/>
  <c r="Q884" i="1"/>
  <c r="R883" i="1"/>
  <c r="V883" i="1" s="1"/>
  <c r="AC995" i="1"/>
  <c r="AE995" i="1" s="1"/>
  <c r="H995" i="1"/>
  <c r="G994" i="1"/>
  <c r="K994" i="1" s="1"/>
  <c r="M996" i="1"/>
  <c r="N996" i="1" s="1"/>
  <c r="P996" i="1"/>
  <c r="AB1011" i="1"/>
  <c r="T881" i="1"/>
  <c r="AF881" i="1" s="1"/>
  <c r="S882" i="1"/>
  <c r="U881" i="1"/>
  <c r="W881" i="1" s="1"/>
  <c r="D996" i="1"/>
  <c r="Y995" i="1"/>
  <c r="Z995" i="1"/>
  <c r="AA995" i="1" s="1"/>
  <c r="AH995" i="1" s="1"/>
  <c r="J996" i="1"/>
  <c r="I996" i="1" s="1"/>
  <c r="O994" i="1" l="1"/>
  <c r="F996" i="1"/>
  <c r="U882" i="1"/>
  <c r="W882" i="1" s="1"/>
  <c r="T882" i="1"/>
  <c r="AF882" i="1" s="1"/>
  <c r="S883" i="1"/>
  <c r="M997" i="1"/>
  <c r="N997" i="1" s="1"/>
  <c r="P997" i="1"/>
  <c r="AC996" i="1"/>
  <c r="AE996" i="1" s="1"/>
  <c r="H996" i="1"/>
  <c r="AB1012" i="1"/>
  <c r="R884" i="1"/>
  <c r="V884" i="1" s="1"/>
  <c r="Q885" i="1"/>
  <c r="A998" i="1"/>
  <c r="X997" i="1"/>
  <c r="L998" i="1"/>
  <c r="E997" i="1"/>
  <c r="AG881" i="1"/>
  <c r="B881" i="1" s="1"/>
  <c r="C881" i="1" s="1"/>
  <c r="G995" i="1"/>
  <c r="K995" i="1" s="1"/>
  <c r="Z996" i="1"/>
  <c r="AA996" i="1" s="1"/>
  <c r="AH996" i="1" s="1"/>
  <c r="Y996" i="1"/>
  <c r="D997" i="1"/>
  <c r="J997" i="1"/>
  <c r="I997" i="1" s="1"/>
  <c r="F997" i="1" l="1"/>
  <c r="O995" i="1"/>
  <c r="AC997" i="1"/>
  <c r="AE997" i="1" s="1"/>
  <c r="H997" i="1"/>
  <c r="Q886" i="1"/>
  <c r="R885" i="1"/>
  <c r="V885" i="1" s="1"/>
  <c r="G996" i="1"/>
  <c r="O996" i="1" s="1"/>
  <c r="AG882" i="1"/>
  <c r="B882" i="1" s="1"/>
  <c r="C882" i="1" s="1"/>
  <c r="E998" i="1"/>
  <c r="X998" i="1"/>
  <c r="A999" i="1"/>
  <c r="L999" i="1"/>
  <c r="M998" i="1"/>
  <c r="N998" i="1" s="1"/>
  <c r="P998" i="1"/>
  <c r="AB1013" i="1"/>
  <c r="Y997" i="1"/>
  <c r="D998" i="1"/>
  <c r="Z997" i="1"/>
  <c r="AA997" i="1" s="1"/>
  <c r="AH997" i="1" s="1"/>
  <c r="J998" i="1"/>
  <c r="I998" i="1" s="1"/>
  <c r="S884" i="1"/>
  <c r="T883" i="1"/>
  <c r="AF883" i="1" s="1"/>
  <c r="U883" i="1"/>
  <c r="W883" i="1" s="1"/>
  <c r="F998" i="1" l="1"/>
  <c r="K996" i="1"/>
  <c r="AG883" i="1"/>
  <c r="B883" i="1" s="1"/>
  <c r="C883" i="1" s="1"/>
  <c r="M999" i="1"/>
  <c r="N999" i="1" s="1"/>
  <c r="P999" i="1"/>
  <c r="G997" i="1"/>
  <c r="O997" i="1" s="1"/>
  <c r="AC998" i="1"/>
  <c r="AE998" i="1" s="1"/>
  <c r="H998" i="1"/>
  <c r="L1000" i="1"/>
  <c r="E999" i="1"/>
  <c r="X999" i="1"/>
  <c r="A1000" i="1"/>
  <c r="S885" i="1"/>
  <c r="U884" i="1"/>
  <c r="W884" i="1" s="1"/>
  <c r="T884" i="1"/>
  <c r="AF884" i="1" s="1"/>
  <c r="AB1014" i="1"/>
  <c r="Z998" i="1"/>
  <c r="AA998" i="1" s="1"/>
  <c r="AH998" i="1" s="1"/>
  <c r="Y998" i="1"/>
  <c r="D999" i="1"/>
  <c r="J999" i="1"/>
  <c r="I999" i="1" s="1"/>
  <c r="Q887" i="1"/>
  <c r="R886" i="1"/>
  <c r="V886" i="1" s="1"/>
  <c r="F999" i="1" l="1"/>
  <c r="K997" i="1"/>
  <c r="M1000" i="1"/>
  <c r="N1000" i="1" s="1"/>
  <c r="P1000" i="1"/>
  <c r="U885" i="1"/>
  <c r="W885" i="1" s="1"/>
  <c r="S886" i="1"/>
  <c r="T885" i="1"/>
  <c r="X1000" i="1"/>
  <c r="A1001" i="1"/>
  <c r="L1001" i="1"/>
  <c r="E1000" i="1"/>
  <c r="G998" i="1"/>
  <c r="K998" i="1" s="1"/>
  <c r="AG884" i="1"/>
  <c r="B884" i="1" s="1"/>
  <c r="C884" i="1" s="1"/>
  <c r="AB1015" i="1"/>
  <c r="D1000" i="1"/>
  <c r="Y999" i="1"/>
  <c r="Z999" i="1"/>
  <c r="AA999" i="1" s="1"/>
  <c r="AH999" i="1" s="1"/>
  <c r="J1000" i="1"/>
  <c r="I1000" i="1" s="1"/>
  <c r="R887" i="1"/>
  <c r="V887" i="1" s="1"/>
  <c r="Q888" i="1"/>
  <c r="AC999" i="1"/>
  <c r="AE999" i="1" s="1"/>
  <c r="H999" i="1"/>
  <c r="AB1016" i="1" l="1"/>
  <c r="AA885" i="1"/>
  <c r="AF885" i="1"/>
  <c r="F1000" i="1"/>
  <c r="O998" i="1"/>
  <c r="X1001" i="1"/>
  <c r="A1002" i="1"/>
  <c r="L1002" i="1"/>
  <c r="E1001" i="1"/>
  <c r="AG885" i="1"/>
  <c r="B885" i="1" s="1"/>
  <c r="C885" i="1" s="1"/>
  <c r="D1001" i="1"/>
  <c r="Y1000" i="1"/>
  <c r="Z1000" i="1"/>
  <c r="AA1000" i="1" s="1"/>
  <c r="AH1000" i="1" s="1"/>
  <c r="J1001" i="1"/>
  <c r="I1001" i="1" s="1"/>
  <c r="Q889" i="1"/>
  <c r="R888" i="1"/>
  <c r="V888" i="1" s="1"/>
  <c r="AC1000" i="1"/>
  <c r="AE1000" i="1" s="1"/>
  <c r="H1000" i="1"/>
  <c r="G999" i="1"/>
  <c r="K999" i="1" s="1"/>
  <c r="M1001" i="1"/>
  <c r="N1001" i="1" s="1"/>
  <c r="P1001" i="1"/>
  <c r="U886" i="1"/>
  <c r="W886" i="1" s="1"/>
  <c r="S887" i="1"/>
  <c r="T886" i="1"/>
  <c r="AF886" i="1" s="1"/>
  <c r="AH885" i="1" l="1"/>
  <c r="G1000" i="1"/>
  <c r="O1000" i="1" s="1"/>
  <c r="F1001" i="1"/>
  <c r="M1002" i="1"/>
  <c r="N1002" i="1" s="1"/>
  <c r="P1002" i="1"/>
  <c r="AG886" i="1"/>
  <c r="B886" i="1" s="1"/>
  <c r="C886" i="1" s="1"/>
  <c r="O999" i="1"/>
  <c r="E1002" i="1"/>
  <c r="X1002" i="1"/>
  <c r="A1003" i="1"/>
  <c r="L1003" i="1"/>
  <c r="AB1017" i="1"/>
  <c r="AC1001" i="1"/>
  <c r="AE1001" i="1" s="1"/>
  <c r="H1001" i="1"/>
  <c r="Z1001" i="1"/>
  <c r="AA1001" i="1" s="1"/>
  <c r="AH1001" i="1" s="1"/>
  <c r="D1002" i="1"/>
  <c r="Y1001" i="1"/>
  <c r="J1002" i="1"/>
  <c r="I1002" i="1" s="1"/>
  <c r="T887" i="1"/>
  <c r="AF887" i="1" s="1"/>
  <c r="S888" i="1"/>
  <c r="U887" i="1"/>
  <c r="W887" i="1" s="1"/>
  <c r="R889" i="1"/>
  <c r="V889" i="1" s="1"/>
  <c r="Q890" i="1"/>
  <c r="F1002" i="1" l="1"/>
  <c r="K1000" i="1"/>
  <c r="M1003" i="1"/>
  <c r="N1003" i="1" s="1"/>
  <c r="P1003" i="1"/>
  <c r="AC1002" i="1"/>
  <c r="AE1002" i="1" s="1"/>
  <c r="H1002" i="1"/>
  <c r="AG887" i="1"/>
  <c r="AB1018" i="1"/>
  <c r="E1003" i="1"/>
  <c r="X1003" i="1"/>
  <c r="A1004" i="1"/>
  <c r="L1004" i="1"/>
  <c r="S889" i="1"/>
  <c r="T888" i="1"/>
  <c r="AF888" i="1" s="1"/>
  <c r="U888" i="1"/>
  <c r="W888" i="1" s="1"/>
  <c r="D1003" i="1"/>
  <c r="Z1002" i="1"/>
  <c r="AA1002" i="1" s="1"/>
  <c r="AH1002" i="1" s="1"/>
  <c r="Y1002" i="1"/>
  <c r="J1003" i="1"/>
  <c r="I1003" i="1" s="1"/>
  <c r="R890" i="1"/>
  <c r="V890" i="1" s="1"/>
  <c r="Q891" i="1"/>
  <c r="G1001" i="1"/>
  <c r="O1001" i="1" s="1"/>
  <c r="K1001" i="1" l="1"/>
  <c r="F1003" i="1"/>
  <c r="AC1003" i="1"/>
  <c r="AE1003" i="1" s="1"/>
  <c r="H1003" i="1"/>
  <c r="AG888" i="1"/>
  <c r="B888" i="1" s="1"/>
  <c r="C888" i="1" s="1"/>
  <c r="G1002" i="1"/>
  <c r="O1002" i="1" s="1"/>
  <c r="X1004" i="1"/>
  <c r="A1005" i="1"/>
  <c r="L1005" i="1"/>
  <c r="E1004" i="1"/>
  <c r="AB1019" i="1"/>
  <c r="Q892" i="1"/>
  <c r="R891" i="1"/>
  <c r="V891" i="1" s="1"/>
  <c r="M1004" i="1"/>
  <c r="N1004" i="1" s="1"/>
  <c r="P1004" i="1"/>
  <c r="S890" i="1"/>
  <c r="U889" i="1"/>
  <c r="W889" i="1" s="1"/>
  <c r="T889" i="1"/>
  <c r="AF889" i="1" s="1"/>
  <c r="D1004" i="1"/>
  <c r="Y1003" i="1"/>
  <c r="Z1003" i="1"/>
  <c r="AA1003" i="1" s="1"/>
  <c r="AH1003" i="1" s="1"/>
  <c r="J1004" i="1"/>
  <c r="I1004" i="1" s="1"/>
  <c r="B887" i="1"/>
  <c r="C887" i="1" s="1"/>
  <c r="AC1004" i="1" l="1"/>
  <c r="AE1004" i="1" s="1"/>
  <c r="H1004" i="1"/>
  <c r="AB1020" i="1"/>
  <c r="Z1004" i="1"/>
  <c r="AA1004" i="1" s="1"/>
  <c r="AH1004" i="1" s="1"/>
  <c r="D1005" i="1"/>
  <c r="J1005" i="1"/>
  <c r="I1005" i="1" s="1"/>
  <c r="Y1004" i="1"/>
  <c r="K1002" i="1"/>
  <c r="AG889" i="1"/>
  <c r="G1003" i="1"/>
  <c r="K1003" i="1" s="1"/>
  <c r="U890" i="1"/>
  <c r="W890" i="1" s="1"/>
  <c r="S891" i="1"/>
  <c r="T890" i="1"/>
  <c r="AF890" i="1" s="1"/>
  <c r="Q893" i="1"/>
  <c r="R892" i="1"/>
  <c r="V892" i="1" s="1"/>
  <c r="M1005" i="1"/>
  <c r="N1005" i="1" s="1"/>
  <c r="P1005" i="1"/>
  <c r="F1004" i="1"/>
  <c r="E1005" i="1"/>
  <c r="X1005" i="1"/>
  <c r="A1006" i="1"/>
  <c r="L1006" i="1"/>
  <c r="O1003" i="1" l="1"/>
  <c r="T891" i="1"/>
  <c r="AF891" i="1" s="1"/>
  <c r="S892" i="1"/>
  <c r="U891" i="1"/>
  <c r="W891" i="1" s="1"/>
  <c r="AB1021" i="1"/>
  <c r="AC1005" i="1"/>
  <c r="AE1005" i="1" s="1"/>
  <c r="H1005" i="1"/>
  <c r="X1006" i="1"/>
  <c r="A1007" i="1"/>
  <c r="L1007" i="1"/>
  <c r="E1006" i="1"/>
  <c r="AG890" i="1"/>
  <c r="B890" i="1" s="1"/>
  <c r="C890" i="1" s="1"/>
  <c r="F1005" i="1"/>
  <c r="M1006" i="1"/>
  <c r="N1006" i="1" s="1"/>
  <c r="P1006" i="1"/>
  <c r="Y1005" i="1"/>
  <c r="D1006" i="1"/>
  <c r="Z1005" i="1"/>
  <c r="AA1005" i="1" s="1"/>
  <c r="AH1005" i="1" s="1"/>
  <c r="J1006" i="1"/>
  <c r="I1006" i="1" s="1"/>
  <c r="Q894" i="1"/>
  <c r="R893" i="1"/>
  <c r="V893" i="1" s="1"/>
  <c r="G1004" i="1"/>
  <c r="K1004" i="1" s="1"/>
  <c r="B889" i="1"/>
  <c r="C889" i="1" s="1"/>
  <c r="F1006" i="1" l="1"/>
  <c r="O1004" i="1"/>
  <c r="M1007" i="1"/>
  <c r="N1007" i="1" s="1"/>
  <c r="P1007" i="1"/>
  <c r="AG891" i="1"/>
  <c r="B891" i="1" s="1"/>
  <c r="C891" i="1" s="1"/>
  <c r="E1007" i="1"/>
  <c r="X1007" i="1"/>
  <c r="A1008" i="1"/>
  <c r="L1008" i="1"/>
  <c r="AB1022" i="1"/>
  <c r="T892" i="1"/>
  <c r="AF892" i="1" s="1"/>
  <c r="U892" i="1"/>
  <c r="W892" i="1" s="1"/>
  <c r="S893" i="1"/>
  <c r="AC1006" i="1"/>
  <c r="AE1006" i="1" s="1"/>
  <c r="H1006" i="1"/>
  <c r="Y1006" i="1"/>
  <c r="Z1006" i="1"/>
  <c r="AA1006" i="1" s="1"/>
  <c r="AH1006" i="1" s="1"/>
  <c r="D1007" i="1"/>
  <c r="J1007" i="1"/>
  <c r="I1007" i="1" s="1"/>
  <c r="Q895" i="1"/>
  <c r="R894" i="1"/>
  <c r="V894" i="1" s="1"/>
  <c r="G1005" i="1"/>
  <c r="K1005" i="1" s="1"/>
  <c r="O1005" i="1" l="1"/>
  <c r="F1007" i="1"/>
  <c r="Q896" i="1"/>
  <c r="R895" i="1"/>
  <c r="V895" i="1" s="1"/>
  <c r="AG892" i="1"/>
  <c r="M1008" i="1"/>
  <c r="N1008" i="1" s="1"/>
  <c r="G1006" i="1"/>
  <c r="O1006" i="1" s="1"/>
  <c r="L1009" i="1"/>
  <c r="E1008" i="1"/>
  <c r="X1008" i="1"/>
  <c r="A1009" i="1"/>
  <c r="AC1007" i="1"/>
  <c r="AE1007" i="1" s="1"/>
  <c r="H1007" i="1"/>
  <c r="Z1007" i="1"/>
  <c r="D1008" i="1"/>
  <c r="Y1007" i="1"/>
  <c r="J1008" i="1"/>
  <c r="I1008" i="1" s="1"/>
  <c r="S894" i="1"/>
  <c r="U893" i="1"/>
  <c r="W893" i="1" s="1"/>
  <c r="T893" i="1"/>
  <c r="AF893" i="1" s="1"/>
  <c r="AB1023" i="1"/>
  <c r="F1008" i="1" l="1"/>
  <c r="K1006" i="1"/>
  <c r="AG893" i="1"/>
  <c r="B893" i="1" s="1"/>
  <c r="C893" i="1" s="1"/>
  <c r="M1009" i="1"/>
  <c r="N1009" i="1" s="1"/>
  <c r="U894" i="1"/>
  <c r="W894" i="1" s="1"/>
  <c r="S895" i="1"/>
  <c r="T894" i="1"/>
  <c r="AF894" i="1" s="1"/>
  <c r="E1009" i="1"/>
  <c r="X1009" i="1"/>
  <c r="A1010" i="1"/>
  <c r="L1010" i="1"/>
  <c r="H1008" i="1"/>
  <c r="AC1008" i="1"/>
  <c r="AE1008" i="1" s="1"/>
  <c r="Q897" i="1"/>
  <c r="R896" i="1"/>
  <c r="V896" i="1" s="1"/>
  <c r="AB1024" i="1"/>
  <c r="Y1008" i="1"/>
  <c r="Z1008" i="1"/>
  <c r="AA1008" i="1" s="1"/>
  <c r="AH1008" i="1" s="1"/>
  <c r="D1009" i="1"/>
  <c r="J1009" i="1"/>
  <c r="I1009" i="1" s="1"/>
  <c r="G1007" i="1"/>
  <c r="K1007" i="1" s="1"/>
  <c r="B892" i="1"/>
  <c r="C892" i="1" s="1"/>
  <c r="F1009" i="1" l="1"/>
  <c r="AC1009" i="1"/>
  <c r="AE1009" i="1" s="1"/>
  <c r="H1009" i="1"/>
  <c r="G1008" i="1"/>
  <c r="K1008" i="1" s="1"/>
  <c r="J1010" i="1"/>
  <c r="I1010" i="1" s="1"/>
  <c r="D1010" i="1"/>
  <c r="Y1009" i="1"/>
  <c r="Z1009" i="1"/>
  <c r="AA1009" i="1" s="1"/>
  <c r="AH1009" i="1" s="1"/>
  <c r="AG894" i="1"/>
  <c r="B894" i="1" s="1"/>
  <c r="C894" i="1" s="1"/>
  <c r="E1010" i="1"/>
  <c r="X1010" i="1"/>
  <c r="A1011" i="1"/>
  <c r="L1011" i="1"/>
  <c r="AB1025" i="1"/>
  <c r="S896" i="1"/>
  <c r="U895" i="1"/>
  <c r="W895" i="1" s="1"/>
  <c r="T895" i="1"/>
  <c r="AF895" i="1" s="1"/>
  <c r="O1007" i="1"/>
  <c r="P1008" i="1" s="1"/>
  <c r="P1009" i="1" s="1"/>
  <c r="P1010" i="1" s="1"/>
  <c r="Q898" i="1"/>
  <c r="R897" i="1"/>
  <c r="V897" i="1" s="1"/>
  <c r="M1010" i="1"/>
  <c r="N1010" i="1" s="1"/>
  <c r="O1008" i="1" l="1"/>
  <c r="R898" i="1"/>
  <c r="V898" i="1" s="1"/>
  <c r="Q899" i="1"/>
  <c r="T896" i="1"/>
  <c r="AF896" i="1" s="1"/>
  <c r="U896" i="1"/>
  <c r="W896" i="1" s="1"/>
  <c r="S897" i="1"/>
  <c r="M1011" i="1"/>
  <c r="N1011" i="1" s="1"/>
  <c r="P1011" i="1"/>
  <c r="G1009" i="1"/>
  <c r="K1009" i="1" s="1"/>
  <c r="E1011" i="1"/>
  <c r="X1011" i="1"/>
  <c r="A1012" i="1"/>
  <c r="L1012" i="1"/>
  <c r="H1010" i="1"/>
  <c r="AC1010" i="1"/>
  <c r="AE1010" i="1" s="1"/>
  <c r="AB1026" i="1"/>
  <c r="Z1010" i="1"/>
  <c r="AA1010" i="1" s="1"/>
  <c r="AH1010" i="1" s="1"/>
  <c r="D1011" i="1"/>
  <c r="Y1010" i="1"/>
  <c r="J1011" i="1"/>
  <c r="I1011" i="1" s="1"/>
  <c r="F1010" i="1"/>
  <c r="AG895" i="1"/>
  <c r="B895" i="1" s="1"/>
  <c r="C895" i="1" s="1"/>
  <c r="F1011" i="1" l="1"/>
  <c r="G1010" i="1"/>
  <c r="O1010" i="1" s="1"/>
  <c r="M1012" i="1"/>
  <c r="N1012" i="1" s="1"/>
  <c r="P1012" i="1"/>
  <c r="O1009" i="1"/>
  <c r="AG896" i="1"/>
  <c r="B896" i="1" s="1"/>
  <c r="C896" i="1" s="1"/>
  <c r="E1012" i="1"/>
  <c r="X1012" i="1"/>
  <c r="A1013" i="1"/>
  <c r="L1013" i="1"/>
  <c r="D1012" i="1"/>
  <c r="J1012" i="1"/>
  <c r="I1012" i="1" s="1"/>
  <c r="Z1011" i="1"/>
  <c r="AA1011" i="1" s="1"/>
  <c r="AH1011" i="1" s="1"/>
  <c r="Y1011" i="1"/>
  <c r="H1011" i="1"/>
  <c r="AC1011" i="1"/>
  <c r="AE1011" i="1" s="1"/>
  <c r="Q900" i="1"/>
  <c r="R899" i="1"/>
  <c r="V899" i="1" s="1"/>
  <c r="AB1027" i="1"/>
  <c r="T897" i="1"/>
  <c r="AF897" i="1" s="1"/>
  <c r="S898" i="1"/>
  <c r="U897" i="1"/>
  <c r="W897" i="1" s="1"/>
  <c r="K1010" i="1" l="1"/>
  <c r="F1012" i="1"/>
  <c r="AG897" i="1"/>
  <c r="B897" i="1" s="1"/>
  <c r="C897" i="1" s="1"/>
  <c r="AB1028" i="1"/>
  <c r="G1011" i="1"/>
  <c r="K1011" i="1" s="1"/>
  <c r="M1013" i="1"/>
  <c r="N1013" i="1" s="1"/>
  <c r="P1013" i="1"/>
  <c r="H1012" i="1"/>
  <c r="AC1012" i="1"/>
  <c r="AE1012" i="1" s="1"/>
  <c r="T898" i="1"/>
  <c r="AF898" i="1" s="1"/>
  <c r="U898" i="1"/>
  <c r="W898" i="1" s="1"/>
  <c r="S899" i="1"/>
  <c r="E1013" i="1"/>
  <c r="X1013" i="1"/>
  <c r="A1014" i="1"/>
  <c r="L1014" i="1"/>
  <c r="Q901" i="1"/>
  <c r="R900" i="1"/>
  <c r="V900" i="1" s="1"/>
  <c r="Z1012" i="1"/>
  <c r="AA1012" i="1" s="1"/>
  <c r="AH1012" i="1" s="1"/>
  <c r="J1013" i="1"/>
  <c r="I1013" i="1" s="1"/>
  <c r="D1013" i="1"/>
  <c r="Y1012" i="1"/>
  <c r="F1013" i="1" l="1"/>
  <c r="M1014" i="1"/>
  <c r="N1014" i="1" s="1"/>
  <c r="P1014" i="1"/>
  <c r="U899" i="1"/>
  <c r="W899" i="1" s="1"/>
  <c r="S900" i="1"/>
  <c r="T899" i="1"/>
  <c r="AF899" i="1" s="1"/>
  <c r="G1012" i="1"/>
  <c r="O1012" i="1" s="1"/>
  <c r="O1011" i="1"/>
  <c r="R901" i="1"/>
  <c r="V901" i="1" s="1"/>
  <c r="Q902" i="1"/>
  <c r="X1014" i="1"/>
  <c r="A1015" i="1"/>
  <c r="L1015" i="1"/>
  <c r="E1014" i="1"/>
  <c r="AG898" i="1"/>
  <c r="J1014" i="1"/>
  <c r="I1014" i="1" s="1"/>
  <c r="D1014" i="1"/>
  <c r="Y1013" i="1"/>
  <c r="Z1013" i="1"/>
  <c r="AA1013" i="1" s="1"/>
  <c r="AH1013" i="1" s="1"/>
  <c r="H1013" i="1"/>
  <c r="AC1013" i="1"/>
  <c r="AE1013" i="1" s="1"/>
  <c r="AB1029" i="1"/>
  <c r="F1014" i="1" l="1"/>
  <c r="K1012" i="1"/>
  <c r="G1013" i="1"/>
  <c r="K1013" i="1" s="1"/>
  <c r="R902" i="1"/>
  <c r="V902" i="1" s="1"/>
  <c r="Q903" i="1"/>
  <c r="AG899" i="1"/>
  <c r="B899" i="1" s="1"/>
  <c r="C899" i="1" s="1"/>
  <c r="M1015" i="1"/>
  <c r="N1015" i="1" s="1"/>
  <c r="P1015" i="1"/>
  <c r="H1014" i="1"/>
  <c r="AC1014" i="1"/>
  <c r="AE1014" i="1" s="1"/>
  <c r="A1016" i="1"/>
  <c r="L1016" i="1"/>
  <c r="E1015" i="1"/>
  <c r="X1015" i="1"/>
  <c r="AB1030" i="1"/>
  <c r="B898" i="1"/>
  <c r="C898" i="1" s="1"/>
  <c r="D1015" i="1"/>
  <c r="Y1014" i="1"/>
  <c r="J1015" i="1"/>
  <c r="I1015" i="1" s="1"/>
  <c r="Z1014" i="1"/>
  <c r="AA1014" i="1" s="1"/>
  <c r="AH1014" i="1" s="1"/>
  <c r="S901" i="1"/>
  <c r="T900" i="1"/>
  <c r="AF900" i="1" s="1"/>
  <c r="U900" i="1"/>
  <c r="W900" i="1" s="1"/>
  <c r="O1013" i="1" l="1"/>
  <c r="G1014" i="1"/>
  <c r="O1014" i="1" s="1"/>
  <c r="F1015" i="1"/>
  <c r="A1017" i="1"/>
  <c r="L1017" i="1"/>
  <c r="E1016" i="1"/>
  <c r="X1016" i="1"/>
  <c r="T901" i="1"/>
  <c r="AF901" i="1" s="1"/>
  <c r="S902" i="1"/>
  <c r="U901" i="1"/>
  <c r="W901" i="1" s="1"/>
  <c r="M1016" i="1"/>
  <c r="N1016" i="1" s="1"/>
  <c r="P1016" i="1"/>
  <c r="AG900" i="1"/>
  <c r="B900" i="1" s="1"/>
  <c r="C900" i="1" s="1"/>
  <c r="Y1015" i="1"/>
  <c r="Z1015" i="1"/>
  <c r="AA1015" i="1" s="1"/>
  <c r="AH1015" i="1" s="1"/>
  <c r="J1016" i="1"/>
  <c r="I1016" i="1" s="1"/>
  <c r="D1016" i="1"/>
  <c r="AB1031" i="1"/>
  <c r="AC1015" i="1"/>
  <c r="AE1015" i="1" s="1"/>
  <c r="H1015" i="1"/>
  <c r="R903" i="1"/>
  <c r="V903" i="1" s="1"/>
  <c r="Q904" i="1"/>
  <c r="K1014" i="1" l="1"/>
  <c r="F1016" i="1"/>
  <c r="H1016" i="1"/>
  <c r="AC1016" i="1"/>
  <c r="AE1016" i="1" s="1"/>
  <c r="M1017" i="1"/>
  <c r="N1017" i="1" s="1"/>
  <c r="P1017" i="1"/>
  <c r="G1015" i="1"/>
  <c r="O1015" i="1" s="1"/>
  <c r="AG901" i="1"/>
  <c r="L1018" i="1"/>
  <c r="E1017" i="1"/>
  <c r="X1017" i="1"/>
  <c r="A1018" i="1"/>
  <c r="Q905" i="1"/>
  <c r="R904" i="1"/>
  <c r="V904" i="1" s="1"/>
  <c r="AB1032" i="1"/>
  <c r="S903" i="1"/>
  <c r="U902" i="1"/>
  <c r="W902" i="1" s="1"/>
  <c r="T902" i="1"/>
  <c r="AF902" i="1" s="1"/>
  <c r="D1017" i="1"/>
  <c r="J1017" i="1"/>
  <c r="I1017" i="1" s="1"/>
  <c r="Y1016" i="1"/>
  <c r="Z1016" i="1"/>
  <c r="AA1016" i="1" s="1"/>
  <c r="AH1016" i="1" s="1"/>
  <c r="F1017" i="1" l="1"/>
  <c r="K1015" i="1"/>
  <c r="AG902" i="1"/>
  <c r="B902" i="1" s="1"/>
  <c r="C902" i="1" s="1"/>
  <c r="D1018" i="1"/>
  <c r="Z1017" i="1"/>
  <c r="AA1017" i="1" s="1"/>
  <c r="AH1017" i="1" s="1"/>
  <c r="Y1017" i="1"/>
  <c r="J1018" i="1"/>
  <c r="I1018" i="1" s="1"/>
  <c r="G1016" i="1"/>
  <c r="O1016" i="1" s="1"/>
  <c r="T903" i="1"/>
  <c r="AF903" i="1" s="1"/>
  <c r="S904" i="1"/>
  <c r="U903" i="1"/>
  <c r="W903" i="1" s="1"/>
  <c r="H1017" i="1"/>
  <c r="AC1017" i="1"/>
  <c r="AE1017" i="1" s="1"/>
  <c r="Q906" i="1"/>
  <c r="R905" i="1"/>
  <c r="V905" i="1" s="1"/>
  <c r="M1018" i="1"/>
  <c r="N1018" i="1" s="1"/>
  <c r="P1018" i="1"/>
  <c r="AB1033" i="1"/>
  <c r="A1019" i="1"/>
  <c r="L1019" i="1"/>
  <c r="E1018" i="1"/>
  <c r="X1018" i="1"/>
  <c r="B901" i="1"/>
  <c r="C901" i="1" s="1"/>
  <c r="K1016" i="1" l="1"/>
  <c r="M1019" i="1"/>
  <c r="N1019" i="1" s="1"/>
  <c r="P1019" i="1"/>
  <c r="F1018" i="1"/>
  <c r="A1020" i="1"/>
  <c r="L1020" i="1"/>
  <c r="E1019" i="1"/>
  <c r="X1019" i="1"/>
  <c r="Q907" i="1"/>
  <c r="R906" i="1"/>
  <c r="V906" i="1" s="1"/>
  <c r="AG903" i="1"/>
  <c r="B903" i="1" s="1"/>
  <c r="C903" i="1" s="1"/>
  <c r="AB1034" i="1"/>
  <c r="D1019" i="1"/>
  <c r="J1019" i="1"/>
  <c r="I1019" i="1" s="1"/>
  <c r="Y1018" i="1"/>
  <c r="Z1018" i="1"/>
  <c r="AA1018" i="1" s="1"/>
  <c r="AH1018" i="1" s="1"/>
  <c r="T904" i="1"/>
  <c r="AF904" i="1" s="1"/>
  <c r="U904" i="1"/>
  <c r="W904" i="1" s="1"/>
  <c r="S905" i="1"/>
  <c r="H1018" i="1"/>
  <c r="AC1018" i="1"/>
  <c r="AE1018" i="1" s="1"/>
  <c r="G1017" i="1"/>
  <c r="K1017" i="1" s="1"/>
  <c r="F1019" i="1" l="1"/>
  <c r="O1017" i="1"/>
  <c r="D1020" i="1"/>
  <c r="Z1019" i="1"/>
  <c r="AA1019" i="1" s="1"/>
  <c r="AH1019" i="1" s="1"/>
  <c r="Y1019" i="1"/>
  <c r="J1020" i="1"/>
  <c r="I1020" i="1" s="1"/>
  <c r="AG904" i="1"/>
  <c r="B904" i="1" s="1"/>
  <c r="C904" i="1" s="1"/>
  <c r="AB1035" i="1"/>
  <c r="M1020" i="1"/>
  <c r="N1020" i="1" s="1"/>
  <c r="P1020" i="1"/>
  <c r="G1018" i="1"/>
  <c r="K1018" i="1" s="1"/>
  <c r="R907" i="1"/>
  <c r="V907" i="1" s="1"/>
  <c r="Q908" i="1"/>
  <c r="L1021" i="1"/>
  <c r="E1020" i="1"/>
  <c r="X1020" i="1"/>
  <c r="A1021" i="1"/>
  <c r="H1019" i="1"/>
  <c r="AC1019" i="1"/>
  <c r="AE1019" i="1" s="1"/>
  <c r="S906" i="1"/>
  <c r="T905" i="1"/>
  <c r="AF905" i="1" s="1"/>
  <c r="U905" i="1"/>
  <c r="W905" i="1" s="1"/>
  <c r="O1018" i="1" l="1"/>
  <c r="H1020" i="1"/>
  <c r="AC1020" i="1"/>
  <c r="AE1020" i="1" s="1"/>
  <c r="Z1020" i="1"/>
  <c r="AA1020" i="1" s="1"/>
  <c r="AH1020" i="1" s="1"/>
  <c r="D1021" i="1"/>
  <c r="J1021" i="1"/>
  <c r="I1021" i="1" s="1"/>
  <c r="Y1020" i="1"/>
  <c r="U906" i="1"/>
  <c r="W906" i="1" s="1"/>
  <c r="T906" i="1"/>
  <c r="AF906" i="1" s="1"/>
  <c r="S907" i="1"/>
  <c r="R908" i="1"/>
  <c r="V908" i="1" s="1"/>
  <c r="Q909" i="1"/>
  <c r="AB1036" i="1"/>
  <c r="F1020" i="1"/>
  <c r="L1022" i="1"/>
  <c r="E1021" i="1"/>
  <c r="X1021" i="1"/>
  <c r="A1022" i="1"/>
  <c r="AG905" i="1"/>
  <c r="B905" i="1" s="1"/>
  <c r="C905" i="1" s="1"/>
  <c r="G1019" i="1"/>
  <c r="K1019" i="1" s="1"/>
  <c r="M1021" i="1"/>
  <c r="N1021" i="1" s="1"/>
  <c r="P1021" i="1"/>
  <c r="O1019" i="1" l="1"/>
  <c r="M1022" i="1"/>
  <c r="N1022" i="1" s="1"/>
  <c r="P1022" i="1"/>
  <c r="E1022" i="1"/>
  <c r="X1022" i="1"/>
  <c r="A1023" i="1"/>
  <c r="L1023" i="1"/>
  <c r="Q910" i="1"/>
  <c r="R909" i="1"/>
  <c r="V909" i="1" s="1"/>
  <c r="AG906" i="1"/>
  <c r="B906" i="1" s="1"/>
  <c r="C906" i="1" s="1"/>
  <c r="H1021" i="1"/>
  <c r="AC1021" i="1"/>
  <c r="AE1021" i="1" s="1"/>
  <c r="Y1021" i="1"/>
  <c r="J1022" i="1"/>
  <c r="I1022" i="1" s="1"/>
  <c r="Z1021" i="1"/>
  <c r="AA1021" i="1" s="1"/>
  <c r="AH1021" i="1" s="1"/>
  <c r="D1022" i="1"/>
  <c r="AB1037" i="1"/>
  <c r="G1020" i="1"/>
  <c r="K1020" i="1" s="1"/>
  <c r="U907" i="1"/>
  <c r="W907" i="1" s="1"/>
  <c r="T907" i="1"/>
  <c r="AF907" i="1" s="1"/>
  <c r="S908" i="1"/>
  <c r="F1021" i="1"/>
  <c r="O1020" i="1" l="1"/>
  <c r="G1021" i="1"/>
  <c r="K1021" i="1" s="1"/>
  <c r="R910" i="1"/>
  <c r="V910" i="1" s="1"/>
  <c r="Q911" i="1"/>
  <c r="T908" i="1"/>
  <c r="AF908" i="1" s="1"/>
  <c r="S909" i="1"/>
  <c r="U908" i="1"/>
  <c r="W908" i="1" s="1"/>
  <c r="M1023" i="1"/>
  <c r="N1023" i="1" s="1"/>
  <c r="P1023" i="1"/>
  <c r="Z1022" i="1"/>
  <c r="AA1022" i="1" s="1"/>
  <c r="AH1022" i="1" s="1"/>
  <c r="Y1022" i="1"/>
  <c r="J1023" i="1"/>
  <c r="I1023" i="1" s="1"/>
  <c r="D1023" i="1"/>
  <c r="AB1038" i="1"/>
  <c r="AG907" i="1"/>
  <c r="B907" i="1" s="1"/>
  <c r="C907" i="1" s="1"/>
  <c r="F1022" i="1"/>
  <c r="X1023" i="1"/>
  <c r="A1024" i="1"/>
  <c r="L1024" i="1"/>
  <c r="E1023" i="1"/>
  <c r="AC1022" i="1"/>
  <c r="AE1022" i="1" s="1"/>
  <c r="H1022" i="1"/>
  <c r="O1021" i="1" l="1"/>
  <c r="AB1039" i="1"/>
  <c r="M1024" i="1"/>
  <c r="N1024" i="1" s="1"/>
  <c r="P1024" i="1"/>
  <c r="T909" i="1"/>
  <c r="AF909" i="1" s="1"/>
  <c r="U909" i="1"/>
  <c r="W909" i="1" s="1"/>
  <c r="S910" i="1"/>
  <c r="G1022" i="1"/>
  <c r="O1022" i="1" s="1"/>
  <c r="E1024" i="1"/>
  <c r="X1024" i="1"/>
  <c r="A1025" i="1"/>
  <c r="L1025" i="1"/>
  <c r="F1023" i="1"/>
  <c r="D1024" i="1"/>
  <c r="J1024" i="1"/>
  <c r="I1024" i="1" s="1"/>
  <c r="Z1023" i="1"/>
  <c r="AA1023" i="1" s="1"/>
  <c r="AH1023" i="1" s="1"/>
  <c r="Y1023" i="1"/>
  <c r="R911" i="1"/>
  <c r="V911" i="1" s="1"/>
  <c r="Q912" i="1"/>
  <c r="AC1023" i="1"/>
  <c r="AE1023" i="1" s="1"/>
  <c r="H1023" i="1"/>
  <c r="AG908" i="1"/>
  <c r="B908" i="1" s="1"/>
  <c r="C908" i="1" s="1"/>
  <c r="K1022" i="1" l="1"/>
  <c r="AC1024" i="1"/>
  <c r="AE1024" i="1" s="1"/>
  <c r="H1024" i="1"/>
  <c r="T910" i="1"/>
  <c r="AF910" i="1" s="1"/>
  <c r="U910" i="1"/>
  <c r="W910" i="1" s="1"/>
  <c r="S911" i="1"/>
  <c r="Q913" i="1"/>
  <c r="R912" i="1"/>
  <c r="V912" i="1" s="1"/>
  <c r="M1025" i="1"/>
  <c r="N1025" i="1" s="1"/>
  <c r="P1025" i="1"/>
  <c r="AG909" i="1"/>
  <c r="B909" i="1" s="1"/>
  <c r="C909" i="1" s="1"/>
  <c r="E1025" i="1"/>
  <c r="X1025" i="1"/>
  <c r="A1026" i="1"/>
  <c r="L1026" i="1"/>
  <c r="AB1040" i="1"/>
  <c r="G1023" i="1"/>
  <c r="K1023" i="1" s="1"/>
  <c r="F1024" i="1"/>
  <c r="Z1024" i="1"/>
  <c r="AA1024" i="1" s="1"/>
  <c r="AH1024" i="1" s="1"/>
  <c r="D1025" i="1"/>
  <c r="J1025" i="1"/>
  <c r="I1025" i="1" s="1"/>
  <c r="Y1024" i="1"/>
  <c r="O1023" i="1" l="1"/>
  <c r="F1025" i="1"/>
  <c r="X1026" i="1"/>
  <c r="A1027" i="1"/>
  <c r="L1027" i="1"/>
  <c r="E1026" i="1"/>
  <c r="AB1041" i="1"/>
  <c r="Y1025" i="1"/>
  <c r="J1026" i="1"/>
  <c r="I1026" i="1" s="1"/>
  <c r="Z1025" i="1"/>
  <c r="AA1025" i="1" s="1"/>
  <c r="AH1025" i="1" s="1"/>
  <c r="D1026" i="1"/>
  <c r="R913" i="1"/>
  <c r="V913" i="1" s="1"/>
  <c r="Q914" i="1"/>
  <c r="G1024" i="1"/>
  <c r="K1024" i="1" s="1"/>
  <c r="M1026" i="1"/>
  <c r="N1026" i="1" s="1"/>
  <c r="P1026" i="1"/>
  <c r="S912" i="1"/>
  <c r="U911" i="1"/>
  <c r="W911" i="1" s="1"/>
  <c r="T911" i="1"/>
  <c r="AF911" i="1" s="1"/>
  <c r="AC1025" i="1"/>
  <c r="AE1025" i="1" s="1"/>
  <c r="H1025" i="1"/>
  <c r="AG910" i="1"/>
  <c r="B910" i="1" s="1"/>
  <c r="C910" i="1" s="1"/>
  <c r="F1026" i="1" l="1"/>
  <c r="O1024" i="1"/>
  <c r="AG911" i="1"/>
  <c r="B911" i="1" s="1"/>
  <c r="C911" i="1" s="1"/>
  <c r="M1027" i="1"/>
  <c r="N1027" i="1" s="1"/>
  <c r="P1027" i="1"/>
  <c r="U912" i="1"/>
  <c r="W912" i="1" s="1"/>
  <c r="T912" i="1"/>
  <c r="AF912" i="1" s="1"/>
  <c r="S913" i="1"/>
  <c r="AB1042" i="1"/>
  <c r="E1027" i="1"/>
  <c r="X1027" i="1"/>
  <c r="A1028" i="1"/>
  <c r="L1028" i="1"/>
  <c r="G1025" i="1"/>
  <c r="K1025" i="1" s="1"/>
  <c r="D1027" i="1"/>
  <c r="J1027" i="1"/>
  <c r="I1027" i="1" s="1"/>
  <c r="Y1026" i="1"/>
  <c r="Z1026" i="1"/>
  <c r="AA1026" i="1" s="1"/>
  <c r="AH1026" i="1" s="1"/>
  <c r="AC1026" i="1"/>
  <c r="AE1026" i="1" s="1"/>
  <c r="H1026" i="1"/>
  <c r="R914" i="1"/>
  <c r="V914" i="1" s="1"/>
  <c r="Q915" i="1"/>
  <c r="O1025" i="1" l="1"/>
  <c r="X1028" i="1"/>
  <c r="A1029" i="1"/>
  <c r="L1029" i="1"/>
  <c r="E1028" i="1"/>
  <c r="R915" i="1"/>
  <c r="V915" i="1" s="1"/>
  <c r="Q916" i="1"/>
  <c r="F1027" i="1"/>
  <c r="Z1027" i="1"/>
  <c r="AA1027" i="1" s="1"/>
  <c r="AH1027" i="1" s="1"/>
  <c r="D1028" i="1"/>
  <c r="Y1027" i="1"/>
  <c r="J1028" i="1"/>
  <c r="I1028" i="1" s="1"/>
  <c r="T913" i="1"/>
  <c r="S914" i="1"/>
  <c r="U913" i="1"/>
  <c r="W913" i="1" s="1"/>
  <c r="AC1027" i="1"/>
  <c r="AE1027" i="1" s="1"/>
  <c r="H1027" i="1"/>
  <c r="G1026" i="1"/>
  <c r="K1026" i="1" s="1"/>
  <c r="M1028" i="1"/>
  <c r="N1028" i="1" s="1"/>
  <c r="P1028" i="1"/>
  <c r="AB1043" i="1"/>
  <c r="AG912" i="1"/>
  <c r="B912" i="1" s="1"/>
  <c r="C912" i="1" s="1"/>
  <c r="AA913" i="1" l="1"/>
  <c r="AF913" i="1"/>
  <c r="D1029" i="1"/>
  <c r="Y1028" i="1"/>
  <c r="J1029" i="1"/>
  <c r="I1029" i="1" s="1"/>
  <c r="Z1028" i="1"/>
  <c r="AA1028" i="1" s="1"/>
  <c r="AH1028" i="1" s="1"/>
  <c r="AC1028" i="1"/>
  <c r="AE1028" i="1" s="1"/>
  <c r="H1028" i="1"/>
  <c r="O1026" i="1"/>
  <c r="G1027" i="1"/>
  <c r="O1027" i="1" s="1"/>
  <c r="AG913" i="1"/>
  <c r="B913" i="1" s="1"/>
  <c r="C913" i="1" s="1"/>
  <c r="M1029" i="1"/>
  <c r="N1029" i="1" s="1"/>
  <c r="P1029" i="1"/>
  <c r="AB1044" i="1"/>
  <c r="T914" i="1"/>
  <c r="AF914" i="1" s="1"/>
  <c r="U914" i="1"/>
  <c r="W914" i="1" s="1"/>
  <c r="S915" i="1"/>
  <c r="F1028" i="1"/>
  <c r="R916" i="1"/>
  <c r="V916" i="1" s="1"/>
  <c r="Q917" i="1"/>
  <c r="X1029" i="1"/>
  <c r="L1030" i="1"/>
  <c r="E1029" i="1"/>
  <c r="A1030" i="1"/>
  <c r="AC1029" i="1" l="1"/>
  <c r="AE1029" i="1" s="1"/>
  <c r="H1029" i="1"/>
  <c r="K1027" i="1"/>
  <c r="G1028" i="1"/>
  <c r="K1028" i="1" s="1"/>
  <c r="D1030" i="1"/>
  <c r="Z1029" i="1"/>
  <c r="AA1029" i="1" s="1"/>
  <c r="AH1029" i="1" s="1"/>
  <c r="Y1029" i="1"/>
  <c r="J1030" i="1"/>
  <c r="I1030" i="1" s="1"/>
  <c r="U915" i="1"/>
  <c r="W915" i="1" s="1"/>
  <c r="S916" i="1"/>
  <c r="T915" i="1"/>
  <c r="AF915" i="1" s="1"/>
  <c r="AH913" i="1"/>
  <c r="M1030" i="1"/>
  <c r="N1030" i="1" s="1"/>
  <c r="P1030" i="1"/>
  <c r="AB1045" i="1"/>
  <c r="E1030" i="1"/>
  <c r="X1030" i="1"/>
  <c r="A1031" i="1"/>
  <c r="L1031" i="1"/>
  <c r="Q918" i="1"/>
  <c r="R917" i="1"/>
  <c r="V917" i="1" s="1"/>
  <c r="AG914" i="1"/>
  <c r="F1029" i="1"/>
  <c r="Q919" i="1" l="1"/>
  <c r="R918" i="1"/>
  <c r="V918" i="1" s="1"/>
  <c r="X1031" i="1"/>
  <c r="L1032" i="1"/>
  <c r="E1031" i="1"/>
  <c r="A1032" i="1"/>
  <c r="AB1046" i="1"/>
  <c r="F1030" i="1"/>
  <c r="J1031" i="1"/>
  <c r="I1031" i="1" s="1"/>
  <c r="D1031" i="1"/>
  <c r="Z1030" i="1"/>
  <c r="AA1030" i="1" s="1"/>
  <c r="AH1030" i="1" s="1"/>
  <c r="Y1030" i="1"/>
  <c r="O1028" i="1"/>
  <c r="AC1030" i="1"/>
  <c r="AE1030" i="1" s="1"/>
  <c r="H1030" i="1"/>
  <c r="T916" i="1"/>
  <c r="AF916" i="1" s="1"/>
  <c r="U916" i="1"/>
  <c r="W916" i="1" s="1"/>
  <c r="S917" i="1"/>
  <c r="G1029" i="1"/>
  <c r="O1029" i="1" s="1"/>
  <c r="B914" i="1"/>
  <c r="C914" i="1" s="1"/>
  <c r="M1031" i="1"/>
  <c r="N1031" i="1" s="1"/>
  <c r="P1031" i="1"/>
  <c r="AG915" i="1"/>
  <c r="B915" i="1" s="1"/>
  <c r="C915" i="1" s="1"/>
  <c r="F1031" i="1" l="1"/>
  <c r="AC1031" i="1"/>
  <c r="AE1031" i="1" s="1"/>
  <c r="H1031" i="1"/>
  <c r="K1029" i="1"/>
  <c r="AG916" i="1"/>
  <c r="B916" i="1" s="1"/>
  <c r="C916" i="1" s="1"/>
  <c r="L1033" i="1"/>
  <c r="E1032" i="1"/>
  <c r="X1032" i="1"/>
  <c r="A1033" i="1"/>
  <c r="G1030" i="1"/>
  <c r="O1030" i="1" s="1"/>
  <c r="M1032" i="1"/>
  <c r="N1032" i="1" s="1"/>
  <c r="P1032" i="1"/>
  <c r="R919" i="1"/>
  <c r="V919" i="1" s="1"/>
  <c r="Q920" i="1"/>
  <c r="U917" i="1"/>
  <c r="W917" i="1" s="1"/>
  <c r="T917" i="1"/>
  <c r="AF917" i="1" s="1"/>
  <c r="S918" i="1"/>
  <c r="AB1047" i="1"/>
  <c r="J1032" i="1"/>
  <c r="I1032" i="1" s="1"/>
  <c r="D1032" i="1"/>
  <c r="Y1031" i="1"/>
  <c r="Z1031" i="1"/>
  <c r="AA1031" i="1" s="1"/>
  <c r="AH1031" i="1" s="1"/>
  <c r="F1032" i="1" l="1"/>
  <c r="K1030" i="1"/>
  <c r="AG917" i="1"/>
  <c r="B917" i="1" s="1"/>
  <c r="C917" i="1" s="1"/>
  <c r="M1033" i="1"/>
  <c r="N1033" i="1" s="1"/>
  <c r="P1033" i="1"/>
  <c r="AC1032" i="1"/>
  <c r="AE1032" i="1" s="1"/>
  <c r="H1032" i="1"/>
  <c r="X1033" i="1"/>
  <c r="L1034" i="1"/>
  <c r="E1033" i="1"/>
  <c r="A1034" i="1"/>
  <c r="G1031" i="1"/>
  <c r="O1031" i="1" s="1"/>
  <c r="AB1048" i="1"/>
  <c r="S919" i="1"/>
  <c r="T918" i="1"/>
  <c r="AF918" i="1" s="1"/>
  <c r="U918" i="1"/>
  <c r="W918" i="1" s="1"/>
  <c r="Q921" i="1"/>
  <c r="R920" i="1"/>
  <c r="V920" i="1" s="1"/>
  <c r="J1033" i="1"/>
  <c r="I1033" i="1" s="1"/>
  <c r="D1033" i="1"/>
  <c r="Z1032" i="1"/>
  <c r="AA1032" i="1" s="1"/>
  <c r="AH1032" i="1" s="1"/>
  <c r="Y1032" i="1"/>
  <c r="K1031" i="1" l="1"/>
  <c r="F1033" i="1"/>
  <c r="Q922" i="1"/>
  <c r="R921" i="1"/>
  <c r="V921" i="1" s="1"/>
  <c r="AB1049" i="1"/>
  <c r="Y1033" i="1"/>
  <c r="Z1033" i="1"/>
  <c r="AA1033" i="1" s="1"/>
  <c r="AH1033" i="1" s="1"/>
  <c r="J1034" i="1"/>
  <c r="I1034" i="1" s="1"/>
  <c r="D1034" i="1"/>
  <c r="AC1033" i="1"/>
  <c r="AE1033" i="1" s="1"/>
  <c r="H1033" i="1"/>
  <c r="G1032" i="1"/>
  <c r="K1032" i="1" s="1"/>
  <c r="AG918" i="1"/>
  <c r="A1035" i="1"/>
  <c r="L1035" i="1"/>
  <c r="E1034" i="1"/>
  <c r="X1034" i="1"/>
  <c r="U919" i="1"/>
  <c r="W919" i="1" s="1"/>
  <c r="S920" i="1"/>
  <c r="T919" i="1"/>
  <c r="AF919" i="1" s="1"/>
  <c r="M1034" i="1"/>
  <c r="N1034" i="1" s="1"/>
  <c r="P1034" i="1"/>
  <c r="O1032" i="1" l="1"/>
  <c r="G1033" i="1"/>
  <c r="K1033" i="1" s="1"/>
  <c r="AG919" i="1"/>
  <c r="B919" i="1" s="1"/>
  <c r="C919" i="1" s="1"/>
  <c r="M1035" i="1"/>
  <c r="N1035" i="1" s="1"/>
  <c r="P1035" i="1"/>
  <c r="AC1034" i="1"/>
  <c r="AE1034" i="1" s="1"/>
  <c r="H1034" i="1"/>
  <c r="A1036" i="1"/>
  <c r="X1035" i="1"/>
  <c r="L1036" i="1"/>
  <c r="E1035" i="1"/>
  <c r="F1034" i="1"/>
  <c r="Q923" i="1"/>
  <c r="R922" i="1"/>
  <c r="V922" i="1" s="1"/>
  <c r="T920" i="1"/>
  <c r="AF920" i="1" s="1"/>
  <c r="S921" i="1"/>
  <c r="U920" i="1"/>
  <c r="W920" i="1" s="1"/>
  <c r="D1035" i="1"/>
  <c r="J1035" i="1"/>
  <c r="I1035" i="1" s="1"/>
  <c r="Z1034" i="1"/>
  <c r="AA1034" i="1" s="1"/>
  <c r="AH1034" i="1" s="1"/>
  <c r="Y1034" i="1"/>
  <c r="B918" i="1"/>
  <c r="C918" i="1" s="1"/>
  <c r="AB1050" i="1"/>
  <c r="O1033" i="1" l="1"/>
  <c r="F1035" i="1"/>
  <c r="AG920" i="1"/>
  <c r="AB1051" i="1"/>
  <c r="M1036" i="1"/>
  <c r="N1036" i="1" s="1"/>
  <c r="Q924" i="1"/>
  <c r="R923" i="1"/>
  <c r="V923" i="1" s="1"/>
  <c r="AC1035" i="1"/>
  <c r="AE1035" i="1" s="1"/>
  <c r="H1035" i="1"/>
  <c r="D1036" i="1"/>
  <c r="Z1035" i="1"/>
  <c r="J1036" i="1"/>
  <c r="I1036" i="1" s="1"/>
  <c r="Y1035" i="1"/>
  <c r="S922" i="1"/>
  <c r="U921" i="1"/>
  <c r="W921" i="1" s="1"/>
  <c r="T921" i="1"/>
  <c r="AF921" i="1" s="1"/>
  <c r="L1037" i="1"/>
  <c r="E1036" i="1"/>
  <c r="X1036" i="1"/>
  <c r="A1037" i="1"/>
  <c r="G1034" i="1"/>
  <c r="K1034" i="1" s="1"/>
  <c r="F1036" i="1" l="1"/>
  <c r="O1034" i="1"/>
  <c r="M1037" i="1"/>
  <c r="N1037" i="1" s="1"/>
  <c r="AC1037" i="1" s="1"/>
  <c r="AE1037" i="1" s="1"/>
  <c r="AB1052" i="1"/>
  <c r="H1036" i="1"/>
  <c r="AC1036" i="1"/>
  <c r="AE1036" i="1" s="1"/>
  <c r="D1037" i="1"/>
  <c r="Z1036" i="1"/>
  <c r="AA1036" i="1" s="1"/>
  <c r="AH1036" i="1" s="1"/>
  <c r="Y1036" i="1"/>
  <c r="J1037" i="1"/>
  <c r="I1037" i="1" s="1"/>
  <c r="AG921" i="1"/>
  <c r="B921" i="1" s="1"/>
  <c r="C921" i="1" s="1"/>
  <c r="Q925" i="1"/>
  <c r="R924" i="1"/>
  <c r="V924" i="1" s="1"/>
  <c r="B920" i="1"/>
  <c r="C920" i="1" s="1"/>
  <c r="E1037" i="1"/>
  <c r="X1037" i="1"/>
  <c r="A1038" i="1"/>
  <c r="L1038" i="1"/>
  <c r="U922" i="1"/>
  <c r="W922" i="1" s="1"/>
  <c r="S923" i="1"/>
  <c r="T922" i="1"/>
  <c r="AF922" i="1" s="1"/>
  <c r="G1035" i="1"/>
  <c r="K1035" i="1" s="1"/>
  <c r="O1035" i="1" l="1"/>
  <c r="P1036" i="1" s="1"/>
  <c r="P1037" i="1" s="1"/>
  <c r="P1038" i="1" s="1"/>
  <c r="E1038" i="1"/>
  <c r="X1038" i="1"/>
  <c r="A1039" i="1"/>
  <c r="L1039" i="1"/>
  <c r="F1037" i="1"/>
  <c r="Y1037" i="1"/>
  <c r="J1038" i="1"/>
  <c r="I1038" i="1" s="1"/>
  <c r="Z1037" i="1"/>
  <c r="AA1037" i="1" s="1"/>
  <c r="AH1037" i="1" s="1"/>
  <c r="D1038" i="1"/>
  <c r="Q926" i="1"/>
  <c r="R925" i="1"/>
  <c r="V925" i="1" s="1"/>
  <c r="AG922" i="1"/>
  <c r="U923" i="1"/>
  <c r="W923" i="1" s="1"/>
  <c r="S924" i="1"/>
  <c r="T923" i="1"/>
  <c r="AF923" i="1" s="1"/>
  <c r="H1037" i="1"/>
  <c r="G1036" i="1"/>
  <c r="K1036" i="1" s="1"/>
  <c r="M1038" i="1"/>
  <c r="N1038" i="1" s="1"/>
  <c r="AB1053" i="1"/>
  <c r="AB1054" i="1" l="1"/>
  <c r="AG923" i="1"/>
  <c r="Z1038" i="1"/>
  <c r="AA1038" i="1" s="1"/>
  <c r="AH1038" i="1" s="1"/>
  <c r="D1039" i="1"/>
  <c r="Y1038" i="1"/>
  <c r="J1039" i="1"/>
  <c r="I1039" i="1" s="1"/>
  <c r="AC1038" i="1"/>
  <c r="AE1038" i="1" s="1"/>
  <c r="H1038" i="1"/>
  <c r="O1036" i="1"/>
  <c r="R926" i="1"/>
  <c r="V926" i="1" s="1"/>
  <c r="Q927" i="1"/>
  <c r="M1039" i="1"/>
  <c r="N1039" i="1" s="1"/>
  <c r="P1039" i="1"/>
  <c r="G1037" i="1"/>
  <c r="K1037" i="1" s="1"/>
  <c r="S925" i="1"/>
  <c r="T924" i="1"/>
  <c r="AF924" i="1" s="1"/>
  <c r="U924" i="1"/>
  <c r="W924" i="1" s="1"/>
  <c r="B922" i="1"/>
  <c r="C922" i="1" s="1"/>
  <c r="F1038" i="1"/>
  <c r="L1040" i="1"/>
  <c r="E1039" i="1"/>
  <c r="X1039" i="1"/>
  <c r="A1040" i="1"/>
  <c r="O1037" i="1" l="1"/>
  <c r="Y1039" i="1"/>
  <c r="Z1039" i="1"/>
  <c r="AA1039" i="1" s="1"/>
  <c r="AH1039" i="1" s="1"/>
  <c r="D1040" i="1"/>
  <c r="J1040" i="1"/>
  <c r="I1040" i="1" s="1"/>
  <c r="T925" i="1"/>
  <c r="AF925" i="1" s="1"/>
  <c r="S926" i="1"/>
  <c r="U925" i="1"/>
  <c r="W925" i="1" s="1"/>
  <c r="F1039" i="1"/>
  <c r="AB1055" i="1"/>
  <c r="AC1039" i="1"/>
  <c r="AE1039" i="1" s="1"/>
  <c r="H1039" i="1"/>
  <c r="M1040" i="1"/>
  <c r="N1040" i="1" s="1"/>
  <c r="P1040" i="1"/>
  <c r="AG924" i="1"/>
  <c r="B924" i="1" s="1"/>
  <c r="C924" i="1" s="1"/>
  <c r="E1040" i="1"/>
  <c r="X1040" i="1"/>
  <c r="A1041" i="1"/>
  <c r="L1041" i="1"/>
  <c r="R927" i="1"/>
  <c r="V927" i="1" s="1"/>
  <c r="Q928" i="1"/>
  <c r="G1038" i="1"/>
  <c r="O1038" i="1" s="1"/>
  <c r="B923" i="1"/>
  <c r="C923" i="1" s="1"/>
  <c r="K1038" i="1" l="1"/>
  <c r="D1041" i="1"/>
  <c r="Y1040" i="1"/>
  <c r="Z1040" i="1"/>
  <c r="AA1040" i="1" s="1"/>
  <c r="AH1040" i="1" s="1"/>
  <c r="J1041" i="1"/>
  <c r="I1041" i="1" s="1"/>
  <c r="AB1056" i="1"/>
  <c r="AC1040" i="1"/>
  <c r="AE1040" i="1" s="1"/>
  <c r="H1040" i="1"/>
  <c r="M1041" i="1"/>
  <c r="N1041" i="1" s="1"/>
  <c r="P1041" i="1"/>
  <c r="G1039" i="1"/>
  <c r="K1039" i="1" s="1"/>
  <c r="AG925" i="1"/>
  <c r="B925" i="1" s="1"/>
  <c r="C925" i="1" s="1"/>
  <c r="Q929" i="1"/>
  <c r="R928" i="1"/>
  <c r="V928" i="1" s="1"/>
  <c r="A1042" i="1"/>
  <c r="L1042" i="1"/>
  <c r="E1041" i="1"/>
  <c r="X1041" i="1"/>
  <c r="T926" i="1"/>
  <c r="AF926" i="1" s="1"/>
  <c r="S927" i="1"/>
  <c r="U926" i="1"/>
  <c r="W926" i="1" s="1"/>
  <c r="F1040" i="1"/>
  <c r="O1039" i="1" l="1"/>
  <c r="AG926" i="1"/>
  <c r="B926" i="1" s="1"/>
  <c r="C926" i="1" s="1"/>
  <c r="J1042" i="1"/>
  <c r="I1042" i="1" s="1"/>
  <c r="D1042" i="1"/>
  <c r="Z1041" i="1"/>
  <c r="AA1041" i="1" s="1"/>
  <c r="AH1041" i="1" s="1"/>
  <c r="Y1041" i="1"/>
  <c r="G1040" i="1"/>
  <c r="K1040" i="1" s="1"/>
  <c r="AB1057" i="1"/>
  <c r="Q930" i="1"/>
  <c r="R929" i="1"/>
  <c r="V929" i="1" s="1"/>
  <c r="F1041" i="1"/>
  <c r="S928" i="1"/>
  <c r="T927" i="1"/>
  <c r="U927" i="1"/>
  <c r="W927" i="1" s="1"/>
  <c r="M1042" i="1"/>
  <c r="N1042" i="1" s="1"/>
  <c r="P1042" i="1"/>
  <c r="E1042" i="1"/>
  <c r="X1042" i="1"/>
  <c r="A1043" i="1"/>
  <c r="L1043" i="1"/>
  <c r="AC1041" i="1"/>
  <c r="AE1041" i="1" s="1"/>
  <c r="H1041" i="1"/>
  <c r="O1040" i="1" l="1"/>
  <c r="AC1042" i="1"/>
  <c r="AE1042" i="1" s="1"/>
  <c r="H1042" i="1"/>
  <c r="T928" i="1"/>
  <c r="S929" i="1"/>
  <c r="U928" i="1"/>
  <c r="W928" i="1" s="1"/>
  <c r="AB1058" i="1"/>
  <c r="G1041" i="1"/>
  <c r="O1041" i="1" s="1"/>
  <c r="M1043" i="1"/>
  <c r="N1043" i="1" s="1"/>
  <c r="P1043" i="1"/>
  <c r="AG927" i="1"/>
  <c r="B927" i="1" s="1"/>
  <c r="C927" i="1" s="1"/>
  <c r="Z1042" i="1"/>
  <c r="AA1042" i="1" s="1"/>
  <c r="AH1042" i="1" s="1"/>
  <c r="J1043" i="1"/>
  <c r="I1043" i="1" s="1"/>
  <c r="D1043" i="1"/>
  <c r="Y1042" i="1"/>
  <c r="X1043" i="1"/>
  <c r="A1044" i="1"/>
  <c r="L1044" i="1"/>
  <c r="E1043" i="1"/>
  <c r="AF928" i="1"/>
  <c r="AF927" i="1"/>
  <c r="R930" i="1"/>
  <c r="V930" i="1" s="1"/>
  <c r="Q931" i="1"/>
  <c r="F1042" i="1"/>
  <c r="K1041" i="1" l="1"/>
  <c r="G1042" i="1"/>
  <c r="O1042" i="1" s="1"/>
  <c r="D1044" i="1"/>
  <c r="Y1043" i="1"/>
  <c r="J1044" i="1"/>
  <c r="I1044" i="1" s="1"/>
  <c r="Z1043" i="1"/>
  <c r="AA1043" i="1" s="1"/>
  <c r="AH1043" i="1" s="1"/>
  <c r="F1043" i="1"/>
  <c r="M1044" i="1"/>
  <c r="N1044" i="1" s="1"/>
  <c r="P1044" i="1"/>
  <c r="AG928" i="1"/>
  <c r="R931" i="1"/>
  <c r="V931" i="1" s="1"/>
  <c r="Q932" i="1"/>
  <c r="A1045" i="1"/>
  <c r="L1045" i="1"/>
  <c r="E1044" i="1"/>
  <c r="X1044" i="1"/>
  <c r="S930" i="1"/>
  <c r="U929" i="1"/>
  <c r="W929" i="1" s="1"/>
  <c r="T929" i="1"/>
  <c r="AF929" i="1" s="1"/>
  <c r="AC1043" i="1"/>
  <c r="AE1043" i="1" s="1"/>
  <c r="H1043" i="1"/>
  <c r="AB1059" i="1"/>
  <c r="K1042" i="1" l="1"/>
  <c r="AC1044" i="1"/>
  <c r="AE1044" i="1" s="1"/>
  <c r="H1044" i="1"/>
  <c r="G1043" i="1"/>
  <c r="O1043" i="1" s="1"/>
  <c r="AG929" i="1"/>
  <c r="B929" i="1" s="1"/>
  <c r="C929" i="1" s="1"/>
  <c r="M1045" i="1"/>
  <c r="N1045" i="1" s="1"/>
  <c r="P1045" i="1"/>
  <c r="R932" i="1"/>
  <c r="V932" i="1" s="1"/>
  <c r="Q933" i="1"/>
  <c r="T930" i="1"/>
  <c r="AF930" i="1" s="1"/>
  <c r="U930" i="1"/>
  <c r="W930" i="1" s="1"/>
  <c r="S931" i="1"/>
  <c r="X1045" i="1"/>
  <c r="A1046" i="1"/>
  <c r="L1046" i="1"/>
  <c r="E1045" i="1"/>
  <c r="F1044" i="1"/>
  <c r="AB1060" i="1"/>
  <c r="Z1044" i="1"/>
  <c r="AA1044" i="1" s="1"/>
  <c r="AH1044" i="1" s="1"/>
  <c r="J1045" i="1"/>
  <c r="I1045" i="1" s="1"/>
  <c r="D1045" i="1"/>
  <c r="Y1044" i="1"/>
  <c r="B928" i="1"/>
  <c r="C928" i="1" s="1"/>
  <c r="F1045" i="1" l="1"/>
  <c r="K1043" i="1"/>
  <c r="M1046" i="1"/>
  <c r="N1046" i="1" s="1"/>
  <c r="P1046" i="1"/>
  <c r="AG930" i="1"/>
  <c r="AC1045" i="1"/>
  <c r="AE1045" i="1" s="1"/>
  <c r="H1045" i="1"/>
  <c r="A1047" i="1"/>
  <c r="L1047" i="1"/>
  <c r="E1046" i="1"/>
  <c r="X1046" i="1"/>
  <c r="D1046" i="1"/>
  <c r="Y1045" i="1"/>
  <c r="J1046" i="1"/>
  <c r="I1046" i="1" s="1"/>
  <c r="Z1045" i="1"/>
  <c r="AA1045" i="1" s="1"/>
  <c r="AH1045" i="1" s="1"/>
  <c r="Q934" i="1"/>
  <c r="R933" i="1"/>
  <c r="V933" i="1" s="1"/>
  <c r="G1044" i="1"/>
  <c r="K1044" i="1" s="1"/>
  <c r="AB1061" i="1"/>
  <c r="T931" i="1"/>
  <c r="AF931" i="1" s="1"/>
  <c r="U931" i="1"/>
  <c r="W931" i="1" s="1"/>
  <c r="S932" i="1"/>
  <c r="F1046" i="1" l="1"/>
  <c r="O1044" i="1"/>
  <c r="M1047" i="1"/>
  <c r="N1047" i="1" s="1"/>
  <c r="P1047" i="1"/>
  <c r="G1045" i="1"/>
  <c r="K1045" i="1" s="1"/>
  <c r="D1047" i="1"/>
  <c r="Y1046" i="1"/>
  <c r="Z1046" i="1"/>
  <c r="AA1046" i="1" s="1"/>
  <c r="AH1046" i="1" s="1"/>
  <c r="J1047" i="1"/>
  <c r="I1047" i="1" s="1"/>
  <c r="X1047" i="1"/>
  <c r="A1048" i="1"/>
  <c r="L1048" i="1"/>
  <c r="E1047" i="1"/>
  <c r="S933" i="1"/>
  <c r="T932" i="1"/>
  <c r="AF932" i="1" s="1"/>
  <c r="U932" i="1"/>
  <c r="W932" i="1" s="1"/>
  <c r="AB1062" i="1"/>
  <c r="AC1046" i="1"/>
  <c r="AE1046" i="1" s="1"/>
  <c r="H1046" i="1"/>
  <c r="AG931" i="1"/>
  <c r="B931" i="1" s="1"/>
  <c r="C931" i="1" s="1"/>
  <c r="R934" i="1"/>
  <c r="V934" i="1" s="1"/>
  <c r="Q935" i="1"/>
  <c r="B930" i="1"/>
  <c r="C930" i="1" s="1"/>
  <c r="O1045" i="1" l="1"/>
  <c r="AC1047" i="1"/>
  <c r="AE1047" i="1" s="1"/>
  <c r="H1047" i="1"/>
  <c r="AB1063" i="1"/>
  <c r="S934" i="1"/>
  <c r="T933" i="1"/>
  <c r="AF933" i="1" s="1"/>
  <c r="U933" i="1"/>
  <c r="W933" i="1" s="1"/>
  <c r="Z1047" i="1"/>
  <c r="AA1047" i="1" s="1"/>
  <c r="AH1047" i="1" s="1"/>
  <c r="J1048" i="1"/>
  <c r="I1048" i="1" s="1"/>
  <c r="D1048" i="1"/>
  <c r="Y1047" i="1"/>
  <c r="E1048" i="1"/>
  <c r="X1048" i="1"/>
  <c r="A1049" i="1"/>
  <c r="L1049" i="1"/>
  <c r="R935" i="1"/>
  <c r="V935" i="1" s="1"/>
  <c r="Q936" i="1"/>
  <c r="F1047" i="1"/>
  <c r="G1046" i="1"/>
  <c r="K1046" i="1" s="1"/>
  <c r="AG932" i="1"/>
  <c r="B932" i="1" s="1"/>
  <c r="C932" i="1" s="1"/>
  <c r="M1048" i="1"/>
  <c r="N1048" i="1" s="1"/>
  <c r="P1048" i="1"/>
  <c r="O1046" i="1" l="1"/>
  <c r="AC1048" i="1"/>
  <c r="AE1048" i="1" s="1"/>
  <c r="H1048" i="1"/>
  <c r="M1049" i="1"/>
  <c r="N1049" i="1" s="1"/>
  <c r="P1049" i="1"/>
  <c r="S935" i="1"/>
  <c r="U934" i="1"/>
  <c r="W934" i="1" s="1"/>
  <c r="T934" i="1"/>
  <c r="AF934" i="1" s="1"/>
  <c r="L1050" i="1"/>
  <c r="E1049" i="1"/>
  <c r="X1049" i="1"/>
  <c r="A1050" i="1"/>
  <c r="G1047" i="1"/>
  <c r="O1047" i="1" s="1"/>
  <c r="Q937" i="1"/>
  <c r="R936" i="1"/>
  <c r="V936" i="1" s="1"/>
  <c r="Z1048" i="1"/>
  <c r="AA1048" i="1" s="1"/>
  <c r="AH1048" i="1" s="1"/>
  <c r="J1049" i="1"/>
  <c r="I1049" i="1" s="1"/>
  <c r="D1049" i="1"/>
  <c r="Y1048" i="1"/>
  <c r="AG933" i="1"/>
  <c r="AB1064" i="1"/>
  <c r="F1048" i="1"/>
  <c r="F1049" i="1" l="1"/>
  <c r="K1047" i="1"/>
  <c r="AC1049" i="1"/>
  <c r="AE1049" i="1" s="1"/>
  <c r="H1049" i="1"/>
  <c r="AB1065" i="1"/>
  <c r="AG934" i="1"/>
  <c r="B934" i="1" s="1"/>
  <c r="C934" i="1" s="1"/>
  <c r="J1050" i="1"/>
  <c r="I1050" i="1" s="1"/>
  <c r="D1050" i="1"/>
  <c r="Y1049" i="1"/>
  <c r="Z1049" i="1"/>
  <c r="AA1049" i="1" s="1"/>
  <c r="AH1049" i="1" s="1"/>
  <c r="R937" i="1"/>
  <c r="V937" i="1" s="1"/>
  <c r="Q938" i="1"/>
  <c r="M1050" i="1"/>
  <c r="N1050" i="1" s="1"/>
  <c r="P1050" i="1"/>
  <c r="U935" i="1"/>
  <c r="W935" i="1" s="1"/>
  <c r="T935" i="1"/>
  <c r="AF935" i="1" s="1"/>
  <c r="S936" i="1"/>
  <c r="G1048" i="1"/>
  <c r="O1048" i="1" s="1"/>
  <c r="B933" i="1"/>
  <c r="C933" i="1" s="1"/>
  <c r="L1051" i="1"/>
  <c r="E1050" i="1"/>
  <c r="X1050" i="1"/>
  <c r="A1051" i="1"/>
  <c r="K1048" i="1" l="1"/>
  <c r="M1051" i="1"/>
  <c r="N1051" i="1" s="1"/>
  <c r="P1051" i="1"/>
  <c r="R938" i="1"/>
  <c r="V938" i="1" s="1"/>
  <c r="Q939" i="1"/>
  <c r="U936" i="1"/>
  <c r="W936" i="1" s="1"/>
  <c r="S937" i="1"/>
  <c r="T936" i="1"/>
  <c r="AF936" i="1" s="1"/>
  <c r="X1051" i="1"/>
  <c r="A1052" i="1"/>
  <c r="L1052" i="1"/>
  <c r="E1051" i="1"/>
  <c r="AG935" i="1"/>
  <c r="B935" i="1" s="1"/>
  <c r="C935" i="1" s="1"/>
  <c r="AB1066" i="1"/>
  <c r="Z1050" i="1"/>
  <c r="AA1050" i="1" s="1"/>
  <c r="AH1050" i="1" s="1"/>
  <c r="D1051" i="1"/>
  <c r="J1051" i="1"/>
  <c r="I1051" i="1" s="1"/>
  <c r="Y1050" i="1"/>
  <c r="F1050" i="1"/>
  <c r="G1049" i="1"/>
  <c r="O1049" i="1" s="1"/>
  <c r="AC1050" i="1"/>
  <c r="AE1050" i="1" s="1"/>
  <c r="H1050" i="1"/>
  <c r="K1049" i="1" l="1"/>
  <c r="M1052" i="1"/>
  <c r="N1052" i="1" s="1"/>
  <c r="P1052" i="1"/>
  <c r="T937" i="1"/>
  <c r="AF937" i="1" s="1"/>
  <c r="U937" i="1"/>
  <c r="W937" i="1" s="1"/>
  <c r="S938" i="1"/>
  <c r="F1051" i="1"/>
  <c r="E1052" i="1"/>
  <c r="X1052" i="1"/>
  <c r="A1053" i="1"/>
  <c r="L1053" i="1"/>
  <c r="AG936" i="1"/>
  <c r="B936" i="1" s="1"/>
  <c r="C936" i="1" s="1"/>
  <c r="D1052" i="1"/>
  <c r="J1052" i="1"/>
  <c r="I1052" i="1" s="1"/>
  <c r="Z1051" i="1"/>
  <c r="AA1051" i="1" s="1"/>
  <c r="AH1051" i="1" s="1"/>
  <c r="Y1051" i="1"/>
  <c r="R939" i="1"/>
  <c r="V939" i="1" s="1"/>
  <c r="Q940" i="1"/>
  <c r="AC1051" i="1"/>
  <c r="AE1051" i="1" s="1"/>
  <c r="H1051" i="1"/>
  <c r="G1050" i="1"/>
  <c r="K1050" i="1" s="1"/>
  <c r="AB1067" i="1"/>
  <c r="O1050" i="1" l="1"/>
  <c r="S939" i="1"/>
  <c r="T938" i="1"/>
  <c r="AF938" i="1" s="1"/>
  <c r="U938" i="1"/>
  <c r="W938" i="1" s="1"/>
  <c r="Q941" i="1"/>
  <c r="R940" i="1"/>
  <c r="V940" i="1" s="1"/>
  <c r="AB1068" i="1"/>
  <c r="G1051" i="1"/>
  <c r="K1051" i="1" s="1"/>
  <c r="E1053" i="1"/>
  <c r="X1053" i="1"/>
  <c r="A1054" i="1"/>
  <c r="L1054" i="1"/>
  <c r="AC1052" i="1"/>
  <c r="AE1052" i="1" s="1"/>
  <c r="H1052" i="1"/>
  <c r="AG937" i="1"/>
  <c r="B937" i="1" s="1"/>
  <c r="C937" i="1" s="1"/>
  <c r="D1053" i="1"/>
  <c r="Z1052" i="1"/>
  <c r="AA1052" i="1" s="1"/>
  <c r="AH1052" i="1" s="1"/>
  <c r="Y1052" i="1"/>
  <c r="J1053" i="1"/>
  <c r="I1053" i="1" s="1"/>
  <c r="F1052" i="1"/>
  <c r="M1053" i="1"/>
  <c r="N1053" i="1" s="1"/>
  <c r="P1053" i="1"/>
  <c r="O1051" i="1" l="1"/>
  <c r="AG938" i="1"/>
  <c r="AC1053" i="1"/>
  <c r="AE1053" i="1" s="1"/>
  <c r="H1053" i="1"/>
  <c r="M1054" i="1"/>
  <c r="N1054" i="1" s="1"/>
  <c r="P1054" i="1"/>
  <c r="AB1069" i="1"/>
  <c r="X1054" i="1"/>
  <c r="A1055" i="1"/>
  <c r="L1055" i="1"/>
  <c r="E1054" i="1"/>
  <c r="S940" i="1"/>
  <c r="U939" i="1"/>
  <c r="W939" i="1" s="1"/>
  <c r="T939" i="1"/>
  <c r="AF939" i="1" s="1"/>
  <c r="F1053" i="1"/>
  <c r="G1052" i="1"/>
  <c r="O1052" i="1" s="1"/>
  <c r="Z1053" i="1"/>
  <c r="AA1053" i="1" s="1"/>
  <c r="AH1053" i="1" s="1"/>
  <c r="Y1053" i="1"/>
  <c r="J1054" i="1"/>
  <c r="I1054" i="1" s="1"/>
  <c r="D1054" i="1"/>
  <c r="R941" i="1"/>
  <c r="V941" i="1" s="1"/>
  <c r="Q942" i="1"/>
  <c r="S941" i="1" l="1"/>
  <c r="T940" i="1"/>
  <c r="AF940" i="1" s="1"/>
  <c r="U940" i="1"/>
  <c r="W940" i="1" s="1"/>
  <c r="R942" i="1"/>
  <c r="V942" i="1" s="1"/>
  <c r="Q943" i="1"/>
  <c r="K1052" i="1"/>
  <c r="AG939" i="1"/>
  <c r="B939" i="1" s="1"/>
  <c r="C939" i="1" s="1"/>
  <c r="M1055" i="1"/>
  <c r="N1055" i="1" s="1"/>
  <c r="P1055" i="1"/>
  <c r="AC1054" i="1"/>
  <c r="AE1054" i="1" s="1"/>
  <c r="H1054" i="1"/>
  <c r="B938" i="1"/>
  <c r="C938" i="1" s="1"/>
  <c r="L1056" i="1"/>
  <c r="E1055" i="1"/>
  <c r="X1055" i="1"/>
  <c r="A1056" i="1"/>
  <c r="AB1070" i="1"/>
  <c r="F1054" i="1"/>
  <c r="Y1054" i="1"/>
  <c r="J1055" i="1"/>
  <c r="I1055" i="1" s="1"/>
  <c r="Z1054" i="1"/>
  <c r="AA1054" i="1" s="1"/>
  <c r="AH1054" i="1" s="1"/>
  <c r="D1055" i="1"/>
  <c r="G1053" i="1"/>
  <c r="O1053" i="1" s="1"/>
  <c r="K1053" i="1" l="1"/>
  <c r="M1056" i="1"/>
  <c r="N1056" i="1" s="1"/>
  <c r="P1056" i="1"/>
  <c r="AG940" i="1"/>
  <c r="B940" i="1" s="1"/>
  <c r="C940" i="1" s="1"/>
  <c r="AB1071" i="1"/>
  <c r="F1055" i="1"/>
  <c r="X1056" i="1"/>
  <c r="A1057" i="1"/>
  <c r="L1057" i="1"/>
  <c r="E1056" i="1"/>
  <c r="Z1055" i="1"/>
  <c r="AA1055" i="1" s="1"/>
  <c r="AH1055" i="1" s="1"/>
  <c r="J1056" i="1"/>
  <c r="I1056" i="1" s="1"/>
  <c r="Y1055" i="1"/>
  <c r="D1056" i="1"/>
  <c r="G1054" i="1"/>
  <c r="O1054" i="1" s="1"/>
  <c r="AC1055" i="1"/>
  <c r="AE1055" i="1" s="1"/>
  <c r="H1055" i="1"/>
  <c r="R943" i="1"/>
  <c r="V943" i="1" s="1"/>
  <c r="Q944" i="1"/>
  <c r="T941" i="1"/>
  <c r="AF941" i="1" s="1"/>
  <c r="S942" i="1"/>
  <c r="U941" i="1"/>
  <c r="W941" i="1" s="1"/>
  <c r="K1054" i="1" l="1"/>
  <c r="AC1056" i="1"/>
  <c r="AE1056" i="1" s="1"/>
  <c r="H1056" i="1"/>
  <c r="M1057" i="1"/>
  <c r="N1057" i="1" s="1"/>
  <c r="P1057" i="1"/>
  <c r="AB1072" i="1"/>
  <c r="Q945" i="1"/>
  <c r="R944" i="1"/>
  <c r="AG941" i="1"/>
  <c r="L1058" i="1"/>
  <c r="E1057" i="1"/>
  <c r="X1057" i="1"/>
  <c r="A1058" i="1"/>
  <c r="F1056" i="1"/>
  <c r="U942" i="1"/>
  <c r="W942" i="1" s="1"/>
  <c r="S943" i="1"/>
  <c r="T942" i="1"/>
  <c r="AF942" i="1" s="1"/>
  <c r="G1055" i="1"/>
  <c r="K1055" i="1" s="1"/>
  <c r="D1057" i="1"/>
  <c r="J1057" i="1"/>
  <c r="I1057" i="1" s="1"/>
  <c r="Z1056" i="1"/>
  <c r="AA1056" i="1" s="1"/>
  <c r="AH1056" i="1" s="1"/>
  <c r="Y1056" i="1"/>
  <c r="O1055" i="1" l="1"/>
  <c r="F1057" i="1"/>
  <c r="B941" i="1"/>
  <c r="C941" i="1" s="1"/>
  <c r="M1058" i="1"/>
  <c r="N1058" i="1" s="1"/>
  <c r="P1058" i="1"/>
  <c r="V944" i="1"/>
  <c r="S944" i="1"/>
  <c r="AB1073" i="1"/>
  <c r="Z1057" i="1"/>
  <c r="AA1057" i="1" s="1"/>
  <c r="AH1057" i="1" s="1"/>
  <c r="J1058" i="1"/>
  <c r="I1058" i="1" s="1"/>
  <c r="D1058" i="1"/>
  <c r="Y1057" i="1"/>
  <c r="U943" i="1"/>
  <c r="W943" i="1" s="1"/>
  <c r="T943" i="1"/>
  <c r="AF943" i="1" s="1"/>
  <c r="L1059" i="1"/>
  <c r="E1058" i="1"/>
  <c r="X1058" i="1"/>
  <c r="A1059" i="1"/>
  <c r="R945" i="1"/>
  <c r="V945" i="1" s="1"/>
  <c r="Q946" i="1"/>
  <c r="G1056" i="1"/>
  <c r="O1056" i="1" s="1"/>
  <c r="AG942" i="1"/>
  <c r="AC1057" i="1"/>
  <c r="AE1057" i="1" s="1"/>
  <c r="H1057" i="1"/>
  <c r="K1056" i="1" l="1"/>
  <c r="Q947" i="1"/>
  <c r="R946" i="1"/>
  <c r="V946" i="1" s="1"/>
  <c r="A1060" i="1"/>
  <c r="L1060" i="1"/>
  <c r="E1059" i="1"/>
  <c r="X1059" i="1"/>
  <c r="G1057" i="1"/>
  <c r="K1057" i="1" s="1"/>
  <c r="M1059" i="1"/>
  <c r="N1059" i="1" s="1"/>
  <c r="P1059" i="1"/>
  <c r="F1058" i="1"/>
  <c r="AB1074" i="1"/>
  <c r="AC1058" i="1"/>
  <c r="AE1058" i="1" s="1"/>
  <c r="H1058" i="1"/>
  <c r="B942" i="1"/>
  <c r="C942" i="1" s="1"/>
  <c r="Z1058" i="1"/>
  <c r="AA1058" i="1" s="1"/>
  <c r="AH1058" i="1" s="1"/>
  <c r="J1059" i="1"/>
  <c r="I1059" i="1" s="1"/>
  <c r="D1059" i="1"/>
  <c r="Y1058" i="1"/>
  <c r="AG943" i="1"/>
  <c r="B943" i="1" s="1"/>
  <c r="C943" i="1" s="1"/>
  <c r="U944" i="1"/>
  <c r="W944" i="1" s="1"/>
  <c r="S945" i="1"/>
  <c r="T944" i="1"/>
  <c r="F1059" i="1" l="1"/>
  <c r="O1057" i="1"/>
  <c r="S946" i="1"/>
  <c r="T945" i="1"/>
  <c r="AF945" i="1" s="1"/>
  <c r="U945" i="1"/>
  <c r="W945" i="1" s="1"/>
  <c r="AC1059" i="1"/>
  <c r="AE1059" i="1" s="1"/>
  <c r="H1059" i="1"/>
  <c r="M1060" i="1"/>
  <c r="N1060" i="1" s="1"/>
  <c r="P1060" i="1"/>
  <c r="AB1075" i="1"/>
  <c r="A1061" i="1"/>
  <c r="L1061" i="1"/>
  <c r="E1060" i="1"/>
  <c r="X1060" i="1"/>
  <c r="R947" i="1"/>
  <c r="V947" i="1" s="1"/>
  <c r="Q948" i="1"/>
  <c r="AG944" i="1"/>
  <c r="AF944" i="1"/>
  <c r="AA944" i="1"/>
  <c r="G1058" i="1"/>
  <c r="O1058" i="1" s="1"/>
  <c r="J1060" i="1"/>
  <c r="I1060" i="1" s="1"/>
  <c r="D1060" i="1"/>
  <c r="Z1059" i="1"/>
  <c r="AA1059" i="1" s="1"/>
  <c r="AH1059" i="1" s="1"/>
  <c r="Y1059" i="1"/>
  <c r="AH944" i="1" l="1"/>
  <c r="K1058" i="1"/>
  <c r="AC1060" i="1"/>
  <c r="AE1060" i="1" s="1"/>
  <c r="H1060" i="1"/>
  <c r="AG945" i="1"/>
  <c r="F1060" i="1"/>
  <c r="R948" i="1"/>
  <c r="V948" i="1" s="1"/>
  <c r="Q949" i="1"/>
  <c r="M1061" i="1"/>
  <c r="N1061" i="1" s="1"/>
  <c r="P1061" i="1"/>
  <c r="G1059" i="1"/>
  <c r="O1059" i="1" s="1"/>
  <c r="A1062" i="1"/>
  <c r="L1062" i="1"/>
  <c r="E1061" i="1"/>
  <c r="X1061" i="1"/>
  <c r="T946" i="1"/>
  <c r="AF946" i="1" s="1"/>
  <c r="S947" i="1"/>
  <c r="U946" i="1"/>
  <c r="W946" i="1" s="1"/>
  <c r="B944" i="1"/>
  <c r="C944" i="1" s="1"/>
  <c r="D1061" i="1"/>
  <c r="Z1060" i="1"/>
  <c r="AA1060" i="1" s="1"/>
  <c r="AH1060" i="1" s="1"/>
  <c r="Y1060" i="1"/>
  <c r="J1061" i="1"/>
  <c r="I1061" i="1" s="1"/>
  <c r="AB1076" i="1"/>
  <c r="K1059" i="1" l="1"/>
  <c r="F1061" i="1"/>
  <c r="D1062" i="1"/>
  <c r="J1062" i="1"/>
  <c r="I1062" i="1" s="1"/>
  <c r="Z1061" i="1"/>
  <c r="AA1061" i="1" s="1"/>
  <c r="AH1061" i="1" s="1"/>
  <c r="Y1061" i="1"/>
  <c r="AG946" i="1"/>
  <c r="B946" i="1" s="1"/>
  <c r="C946" i="1" s="1"/>
  <c r="B945" i="1"/>
  <c r="C945" i="1" s="1"/>
  <c r="AC1061" i="1"/>
  <c r="AE1061" i="1" s="1"/>
  <c r="H1061" i="1"/>
  <c r="G1060" i="1"/>
  <c r="O1060" i="1" s="1"/>
  <c r="U947" i="1"/>
  <c r="W947" i="1" s="1"/>
  <c r="T947" i="1"/>
  <c r="AF947" i="1" s="1"/>
  <c r="S948" i="1"/>
  <c r="M1062" i="1"/>
  <c r="N1062" i="1" s="1"/>
  <c r="P1062" i="1"/>
  <c r="AB1077" i="1"/>
  <c r="X1062" i="1"/>
  <c r="A1063" i="1"/>
  <c r="L1063" i="1"/>
  <c r="E1062" i="1"/>
  <c r="R949" i="1"/>
  <c r="V949" i="1" s="1"/>
  <c r="Q950" i="1"/>
  <c r="K1060" i="1" l="1"/>
  <c r="M1063" i="1"/>
  <c r="N1063" i="1" s="1"/>
  <c r="P1063" i="1"/>
  <c r="R950" i="1"/>
  <c r="V950" i="1" s="1"/>
  <c r="Q951" i="1"/>
  <c r="E1063" i="1"/>
  <c r="X1063" i="1"/>
  <c r="A1064" i="1"/>
  <c r="L1064" i="1"/>
  <c r="AB1078" i="1"/>
  <c r="S949" i="1"/>
  <c r="T948" i="1"/>
  <c r="AF948" i="1" s="1"/>
  <c r="U948" i="1"/>
  <c r="W948" i="1" s="1"/>
  <c r="F1062" i="1"/>
  <c r="Z1062" i="1"/>
  <c r="AA1062" i="1" s="1"/>
  <c r="AH1062" i="1" s="1"/>
  <c r="D1063" i="1"/>
  <c r="Y1062" i="1"/>
  <c r="J1063" i="1"/>
  <c r="I1063" i="1" s="1"/>
  <c r="AG947" i="1"/>
  <c r="B947" i="1" s="1"/>
  <c r="C947" i="1" s="1"/>
  <c r="G1061" i="1"/>
  <c r="K1061" i="1" s="1"/>
  <c r="AC1062" i="1"/>
  <c r="AE1062" i="1" s="1"/>
  <c r="H1062" i="1"/>
  <c r="O1061" i="1" l="1"/>
  <c r="AG948" i="1"/>
  <c r="G1062" i="1"/>
  <c r="K1062" i="1" s="1"/>
  <c r="M1064" i="1"/>
  <c r="N1064" i="1" s="1"/>
  <c r="P1064" i="1"/>
  <c r="Q952" i="1"/>
  <c r="R951" i="1"/>
  <c r="V951" i="1" s="1"/>
  <c r="AB1079" i="1"/>
  <c r="S950" i="1"/>
  <c r="U949" i="1"/>
  <c r="W949" i="1" s="1"/>
  <c r="T949" i="1"/>
  <c r="AF949" i="1" s="1"/>
  <c r="X1064" i="1"/>
  <c r="A1065" i="1"/>
  <c r="L1065" i="1"/>
  <c r="E1064" i="1"/>
  <c r="F1063" i="1"/>
  <c r="Z1063" i="1"/>
  <c r="AA1063" i="1" s="1"/>
  <c r="AH1063" i="1" s="1"/>
  <c r="J1064" i="1"/>
  <c r="I1064" i="1" s="1"/>
  <c r="D1064" i="1"/>
  <c r="Y1063" i="1"/>
  <c r="AC1063" i="1"/>
  <c r="AE1063" i="1" s="1"/>
  <c r="H1063" i="1"/>
  <c r="G1063" i="1" l="1"/>
  <c r="K1063" i="1" s="1"/>
  <c r="F1064" i="1"/>
  <c r="M1065" i="1"/>
  <c r="N1065" i="1" s="1"/>
  <c r="P1065" i="1"/>
  <c r="AG949" i="1"/>
  <c r="A1066" i="1"/>
  <c r="L1066" i="1"/>
  <c r="E1065" i="1"/>
  <c r="X1065" i="1"/>
  <c r="S951" i="1"/>
  <c r="U950" i="1"/>
  <c r="W950" i="1" s="1"/>
  <c r="T950" i="1"/>
  <c r="AF950" i="1" s="1"/>
  <c r="R952" i="1"/>
  <c r="V952" i="1" s="1"/>
  <c r="Q953" i="1"/>
  <c r="AB1080" i="1"/>
  <c r="D1065" i="1"/>
  <c r="Y1064" i="1"/>
  <c r="Z1064" i="1"/>
  <c r="AA1064" i="1" s="1"/>
  <c r="AH1064" i="1" s="1"/>
  <c r="J1065" i="1"/>
  <c r="I1065" i="1" s="1"/>
  <c r="O1062" i="1"/>
  <c r="B948" i="1"/>
  <c r="C948" i="1" s="1"/>
  <c r="AC1064" i="1"/>
  <c r="AE1064" i="1" s="1"/>
  <c r="H1064" i="1"/>
  <c r="O1063" i="1" l="1"/>
  <c r="F1065" i="1"/>
  <c r="R953" i="1"/>
  <c r="V953" i="1" s="1"/>
  <c r="Q954" i="1"/>
  <c r="T951" i="1"/>
  <c r="AF951" i="1" s="1"/>
  <c r="S952" i="1"/>
  <c r="U951" i="1"/>
  <c r="W951" i="1" s="1"/>
  <c r="A1067" i="1"/>
  <c r="L1067" i="1"/>
  <c r="E1066" i="1"/>
  <c r="X1066" i="1"/>
  <c r="AB1081" i="1"/>
  <c r="D1066" i="1"/>
  <c r="J1066" i="1"/>
  <c r="I1066" i="1" s="1"/>
  <c r="Z1065" i="1"/>
  <c r="AA1065" i="1" s="1"/>
  <c r="AH1065" i="1" s="1"/>
  <c r="Y1065" i="1"/>
  <c r="AC1065" i="1"/>
  <c r="AE1065" i="1" s="1"/>
  <c r="H1065" i="1"/>
  <c r="G1064" i="1"/>
  <c r="K1064" i="1" s="1"/>
  <c r="AG950" i="1"/>
  <c r="B950" i="1" s="1"/>
  <c r="C950" i="1" s="1"/>
  <c r="M1066" i="1"/>
  <c r="N1066" i="1" s="1"/>
  <c r="P1066" i="1"/>
  <c r="B949" i="1"/>
  <c r="C949" i="1" s="1"/>
  <c r="F1066" i="1" l="1"/>
  <c r="O1064" i="1"/>
  <c r="G1065" i="1"/>
  <c r="K1065" i="1" s="1"/>
  <c r="M1067" i="1"/>
  <c r="N1067" i="1" s="1"/>
  <c r="AC1066" i="1"/>
  <c r="AE1066" i="1" s="1"/>
  <c r="H1066" i="1"/>
  <c r="X1067" i="1"/>
  <c r="L1068" i="1"/>
  <c r="E1067" i="1"/>
  <c r="A1068" i="1"/>
  <c r="R954" i="1"/>
  <c r="V954" i="1" s="1"/>
  <c r="Q955" i="1"/>
  <c r="AB1082" i="1"/>
  <c r="Z1066" i="1"/>
  <c r="D1067" i="1"/>
  <c r="Y1066" i="1"/>
  <c r="J1067" i="1"/>
  <c r="I1067" i="1" s="1"/>
  <c r="AG951" i="1"/>
  <c r="B951" i="1" s="1"/>
  <c r="C951" i="1" s="1"/>
  <c r="U952" i="1"/>
  <c r="W952" i="1" s="1"/>
  <c r="T952" i="1"/>
  <c r="AF952" i="1" s="1"/>
  <c r="S953" i="1"/>
  <c r="F1067" i="1" l="1"/>
  <c r="Y1067" i="1"/>
  <c r="J1068" i="1"/>
  <c r="I1068" i="1" s="1"/>
  <c r="D1068" i="1"/>
  <c r="Z1067" i="1"/>
  <c r="AA1067" i="1" s="1"/>
  <c r="AH1067" i="1" s="1"/>
  <c r="H1067" i="1"/>
  <c r="AC1067" i="1"/>
  <c r="AE1067" i="1" s="1"/>
  <c r="A1069" i="1"/>
  <c r="L1069" i="1"/>
  <c r="E1068" i="1"/>
  <c r="X1068" i="1"/>
  <c r="O1065" i="1"/>
  <c r="AG952" i="1"/>
  <c r="B952" i="1" s="1"/>
  <c r="C952" i="1" s="1"/>
  <c r="AB1083" i="1"/>
  <c r="G1066" i="1"/>
  <c r="O1066" i="1" s="1"/>
  <c r="P1067" i="1" s="1"/>
  <c r="P1068" i="1" s="1"/>
  <c r="T953" i="1"/>
  <c r="AF953" i="1" s="1"/>
  <c r="U953" i="1"/>
  <c r="W953" i="1" s="1"/>
  <c r="S954" i="1"/>
  <c r="R955" i="1"/>
  <c r="V955" i="1" s="1"/>
  <c r="Q956" i="1"/>
  <c r="M1068" i="1"/>
  <c r="N1068" i="1" s="1"/>
  <c r="AG953" i="1" l="1"/>
  <c r="B953" i="1" s="1"/>
  <c r="C953" i="1" s="1"/>
  <c r="K1066" i="1"/>
  <c r="AB1084" i="1"/>
  <c r="E1069" i="1"/>
  <c r="A1070" i="1"/>
  <c r="X1069" i="1"/>
  <c r="L1070" i="1"/>
  <c r="AC1068" i="1"/>
  <c r="AE1068" i="1" s="1"/>
  <c r="H1068" i="1"/>
  <c r="S955" i="1"/>
  <c r="T954" i="1"/>
  <c r="AF954" i="1" s="1"/>
  <c r="U954" i="1"/>
  <c r="W954" i="1" s="1"/>
  <c r="D1069" i="1"/>
  <c r="J1069" i="1"/>
  <c r="I1069" i="1" s="1"/>
  <c r="Z1068" i="1"/>
  <c r="AA1068" i="1" s="1"/>
  <c r="AH1068" i="1" s="1"/>
  <c r="Y1068" i="1"/>
  <c r="F1068" i="1"/>
  <c r="G1067" i="1"/>
  <c r="O1067" i="1" s="1"/>
  <c r="R956" i="1"/>
  <c r="V956" i="1" s="1"/>
  <c r="Q957" i="1"/>
  <c r="M1069" i="1"/>
  <c r="N1069" i="1" s="1"/>
  <c r="P1069" i="1"/>
  <c r="AC1069" i="1" l="1"/>
  <c r="AE1069" i="1" s="1"/>
  <c r="H1069" i="1"/>
  <c r="R957" i="1"/>
  <c r="V957" i="1" s="1"/>
  <c r="Q958" i="1"/>
  <c r="K1067" i="1"/>
  <c r="F1069" i="1"/>
  <c r="G1068" i="1"/>
  <c r="K1068" i="1" s="1"/>
  <c r="L1071" i="1"/>
  <c r="E1070" i="1"/>
  <c r="X1070" i="1"/>
  <c r="A1071" i="1"/>
  <c r="AG954" i="1"/>
  <c r="M1070" i="1"/>
  <c r="N1070" i="1" s="1"/>
  <c r="P1070" i="1"/>
  <c r="AB1085" i="1"/>
  <c r="T955" i="1"/>
  <c r="AF955" i="1" s="1"/>
  <c r="S956" i="1"/>
  <c r="U955" i="1"/>
  <c r="W955" i="1" s="1"/>
  <c r="Y1069" i="1"/>
  <c r="J1070" i="1"/>
  <c r="I1070" i="1" s="1"/>
  <c r="Z1069" i="1"/>
  <c r="AA1069" i="1" s="1"/>
  <c r="AH1069" i="1" s="1"/>
  <c r="D1070" i="1"/>
  <c r="F1070" i="1" l="1"/>
  <c r="AG955" i="1"/>
  <c r="B955" i="1" s="1"/>
  <c r="C955" i="1" s="1"/>
  <c r="U956" i="1"/>
  <c r="W956" i="1" s="1"/>
  <c r="T956" i="1"/>
  <c r="AF956" i="1" s="1"/>
  <c r="S957" i="1"/>
  <c r="AB1086" i="1"/>
  <c r="M1071" i="1"/>
  <c r="N1071" i="1" s="1"/>
  <c r="P1071" i="1"/>
  <c r="G1069" i="1"/>
  <c r="K1069" i="1" s="1"/>
  <c r="A1072" i="1"/>
  <c r="X1071" i="1"/>
  <c r="L1072" i="1"/>
  <c r="E1071" i="1"/>
  <c r="O1068" i="1"/>
  <c r="H1070" i="1"/>
  <c r="AC1070" i="1"/>
  <c r="AE1070" i="1" s="1"/>
  <c r="B954" i="1"/>
  <c r="C954" i="1" s="1"/>
  <c r="D1071" i="1"/>
  <c r="J1071" i="1"/>
  <c r="I1071" i="1" s="1"/>
  <c r="Z1070" i="1"/>
  <c r="AA1070" i="1" s="1"/>
  <c r="AH1070" i="1" s="1"/>
  <c r="Y1070" i="1"/>
  <c r="R958" i="1"/>
  <c r="V958" i="1" s="1"/>
  <c r="Q959" i="1"/>
  <c r="F1071" i="1" l="1"/>
  <c r="O1069" i="1"/>
  <c r="G1070" i="1"/>
  <c r="K1070" i="1" s="1"/>
  <c r="M1072" i="1"/>
  <c r="N1072" i="1" s="1"/>
  <c r="P1072" i="1"/>
  <c r="U957" i="1"/>
  <c r="W957" i="1" s="1"/>
  <c r="T957" i="1"/>
  <c r="AF957" i="1" s="1"/>
  <c r="S958" i="1"/>
  <c r="H1071" i="1"/>
  <c r="AC1071" i="1"/>
  <c r="AE1071" i="1" s="1"/>
  <c r="J1072" i="1"/>
  <c r="I1072" i="1" s="1"/>
  <c r="Y1071" i="1"/>
  <c r="D1072" i="1"/>
  <c r="Z1071" i="1"/>
  <c r="AA1071" i="1" s="1"/>
  <c r="AH1071" i="1" s="1"/>
  <c r="L1073" i="1"/>
  <c r="E1072" i="1"/>
  <c r="A1073" i="1"/>
  <c r="X1072" i="1"/>
  <c r="AG956" i="1"/>
  <c r="B956" i="1" s="1"/>
  <c r="C956" i="1" s="1"/>
  <c r="R959" i="1"/>
  <c r="V959" i="1" s="1"/>
  <c r="Q960" i="1"/>
  <c r="AB1087" i="1"/>
  <c r="O1070" i="1" l="1"/>
  <c r="M1073" i="1"/>
  <c r="N1073" i="1" s="1"/>
  <c r="P1073" i="1"/>
  <c r="E1073" i="1"/>
  <c r="A1074" i="1"/>
  <c r="X1073" i="1"/>
  <c r="L1074" i="1"/>
  <c r="AB1088" i="1"/>
  <c r="F1072" i="1"/>
  <c r="U958" i="1"/>
  <c r="W958" i="1" s="1"/>
  <c r="T958" i="1"/>
  <c r="AF958" i="1" s="1"/>
  <c r="S959" i="1"/>
  <c r="H1072" i="1"/>
  <c r="AC1072" i="1"/>
  <c r="AE1072" i="1" s="1"/>
  <c r="R960" i="1"/>
  <c r="V960" i="1" s="1"/>
  <c r="Q961" i="1"/>
  <c r="J1073" i="1"/>
  <c r="I1073" i="1" s="1"/>
  <c r="D1073" i="1"/>
  <c r="Z1072" i="1"/>
  <c r="AA1072" i="1" s="1"/>
  <c r="AH1072" i="1" s="1"/>
  <c r="Y1072" i="1"/>
  <c r="G1071" i="1"/>
  <c r="O1071" i="1" s="1"/>
  <c r="AG957" i="1"/>
  <c r="B957" i="1" s="1"/>
  <c r="C957" i="1" s="1"/>
  <c r="F1073" i="1" l="1"/>
  <c r="AB1089" i="1"/>
  <c r="D1074" i="1"/>
  <c r="J1074" i="1"/>
  <c r="I1074" i="1" s="1"/>
  <c r="Y1073" i="1"/>
  <c r="Z1073" i="1"/>
  <c r="AA1073" i="1" s="1"/>
  <c r="AH1073" i="1" s="1"/>
  <c r="H1073" i="1"/>
  <c r="AC1073" i="1"/>
  <c r="AE1073" i="1" s="1"/>
  <c r="G1072" i="1"/>
  <c r="K1072" i="1" s="1"/>
  <c r="A1075" i="1"/>
  <c r="L1075" i="1"/>
  <c r="E1074" i="1"/>
  <c r="X1074" i="1"/>
  <c r="K1071" i="1"/>
  <c r="Q962" i="1"/>
  <c r="R961" i="1"/>
  <c r="V961" i="1" s="1"/>
  <c r="AG958" i="1"/>
  <c r="S960" i="1"/>
  <c r="T959" i="1"/>
  <c r="AF959" i="1" s="1"/>
  <c r="U959" i="1"/>
  <c r="W959" i="1" s="1"/>
  <c r="M1074" i="1"/>
  <c r="N1074" i="1" s="1"/>
  <c r="P1074" i="1"/>
  <c r="O1072" i="1" l="1"/>
  <c r="Z1074" i="1"/>
  <c r="AA1074" i="1" s="1"/>
  <c r="AH1074" i="1" s="1"/>
  <c r="Y1074" i="1"/>
  <c r="J1075" i="1"/>
  <c r="I1075" i="1" s="1"/>
  <c r="D1075" i="1"/>
  <c r="G1073" i="1"/>
  <c r="O1073" i="1" s="1"/>
  <c r="AB1090" i="1"/>
  <c r="F1074" i="1"/>
  <c r="H1074" i="1"/>
  <c r="AC1074" i="1"/>
  <c r="AE1074" i="1" s="1"/>
  <c r="Q963" i="1"/>
  <c r="R962" i="1"/>
  <c r="V962" i="1" s="1"/>
  <c r="M1075" i="1"/>
  <c r="N1075" i="1" s="1"/>
  <c r="P1075" i="1"/>
  <c r="T960" i="1"/>
  <c r="AF960" i="1" s="1"/>
  <c r="S961" i="1"/>
  <c r="U960" i="1"/>
  <c r="W960" i="1" s="1"/>
  <c r="AG959" i="1"/>
  <c r="B959" i="1" s="1"/>
  <c r="C959" i="1" s="1"/>
  <c r="B958" i="1"/>
  <c r="C958" i="1" s="1"/>
  <c r="E1075" i="1"/>
  <c r="X1075" i="1"/>
  <c r="A1076" i="1"/>
  <c r="L1076" i="1"/>
  <c r="K1073" i="1" l="1"/>
  <c r="AC1075" i="1"/>
  <c r="AE1075" i="1" s="1"/>
  <c r="H1075" i="1"/>
  <c r="G1074" i="1"/>
  <c r="O1074" i="1" s="1"/>
  <c r="AB1091" i="1"/>
  <c r="M1076" i="1"/>
  <c r="N1076" i="1" s="1"/>
  <c r="P1076" i="1"/>
  <c r="AG960" i="1"/>
  <c r="B960" i="1" s="1"/>
  <c r="C960" i="1" s="1"/>
  <c r="L1077" i="1"/>
  <c r="E1076" i="1"/>
  <c r="X1076" i="1"/>
  <c r="A1077" i="1"/>
  <c r="T961" i="1"/>
  <c r="AF961" i="1" s="1"/>
  <c r="S962" i="1"/>
  <c r="U961" i="1"/>
  <c r="W961" i="1" s="1"/>
  <c r="F1075" i="1"/>
  <c r="Z1075" i="1"/>
  <c r="AA1075" i="1" s="1"/>
  <c r="AH1075" i="1" s="1"/>
  <c r="Y1075" i="1"/>
  <c r="D1076" i="1"/>
  <c r="J1076" i="1"/>
  <c r="I1076" i="1" s="1"/>
  <c r="R963" i="1"/>
  <c r="V963" i="1" s="1"/>
  <c r="Q964" i="1"/>
  <c r="F1076" i="1" l="1"/>
  <c r="K1074" i="1"/>
  <c r="AC1076" i="1"/>
  <c r="AE1076" i="1" s="1"/>
  <c r="H1076" i="1"/>
  <c r="M1077" i="1"/>
  <c r="N1077" i="1" s="1"/>
  <c r="P1077" i="1"/>
  <c r="R964" i="1"/>
  <c r="V964" i="1" s="1"/>
  <c r="Q965" i="1"/>
  <c r="AG961" i="1"/>
  <c r="B961" i="1" s="1"/>
  <c r="C961" i="1" s="1"/>
  <c r="L1078" i="1"/>
  <c r="E1077" i="1"/>
  <c r="X1077" i="1"/>
  <c r="A1078" i="1"/>
  <c r="AB1092" i="1"/>
  <c r="T962" i="1"/>
  <c r="AF962" i="1" s="1"/>
  <c r="S963" i="1"/>
  <c r="U962" i="1"/>
  <c r="W962" i="1" s="1"/>
  <c r="Z1076" i="1"/>
  <c r="AA1076" i="1" s="1"/>
  <c r="AH1076" i="1" s="1"/>
  <c r="J1077" i="1"/>
  <c r="I1077" i="1" s="1"/>
  <c r="D1077" i="1"/>
  <c r="Y1076" i="1"/>
  <c r="G1075" i="1"/>
  <c r="O1075" i="1" s="1"/>
  <c r="F1077" i="1" l="1"/>
  <c r="K1075" i="1"/>
  <c r="U963" i="1"/>
  <c r="W963" i="1" s="1"/>
  <c r="T963" i="1"/>
  <c r="AF963" i="1" s="1"/>
  <c r="S964" i="1"/>
  <c r="AB1093" i="1"/>
  <c r="M1078" i="1"/>
  <c r="N1078" i="1" s="1"/>
  <c r="P1078" i="1"/>
  <c r="L1079" i="1"/>
  <c r="E1078" i="1"/>
  <c r="X1078" i="1"/>
  <c r="A1079" i="1"/>
  <c r="G1076" i="1"/>
  <c r="O1076" i="1" s="1"/>
  <c r="AC1077" i="1"/>
  <c r="AE1077" i="1" s="1"/>
  <c r="H1077" i="1"/>
  <c r="Z1077" i="1"/>
  <c r="AA1077" i="1" s="1"/>
  <c r="AH1077" i="1" s="1"/>
  <c r="D1078" i="1"/>
  <c r="J1078" i="1"/>
  <c r="I1078" i="1" s="1"/>
  <c r="Y1077" i="1"/>
  <c r="AG962" i="1"/>
  <c r="R965" i="1"/>
  <c r="V965" i="1" s="1"/>
  <c r="Q966" i="1"/>
  <c r="F1078" i="1" l="1"/>
  <c r="K1076" i="1"/>
  <c r="Q967" i="1"/>
  <c r="R966" i="1"/>
  <c r="V966" i="1" s="1"/>
  <c r="M1079" i="1"/>
  <c r="N1079" i="1" s="1"/>
  <c r="P1079" i="1"/>
  <c r="T964" i="1"/>
  <c r="AF964" i="1" s="1"/>
  <c r="S965" i="1"/>
  <c r="U964" i="1"/>
  <c r="W964" i="1" s="1"/>
  <c r="AC1078" i="1"/>
  <c r="AE1078" i="1" s="1"/>
  <c r="H1078" i="1"/>
  <c r="X1079" i="1"/>
  <c r="A1080" i="1"/>
  <c r="L1080" i="1"/>
  <c r="E1079" i="1"/>
  <c r="B962" i="1"/>
  <c r="C962" i="1" s="1"/>
  <c r="G1077" i="1"/>
  <c r="K1077" i="1" s="1"/>
  <c r="D1079" i="1"/>
  <c r="Y1078" i="1"/>
  <c r="Z1078" i="1"/>
  <c r="AA1078" i="1" s="1"/>
  <c r="AH1078" i="1" s="1"/>
  <c r="J1079" i="1"/>
  <c r="I1079" i="1" s="1"/>
  <c r="AB1094" i="1"/>
  <c r="AG963" i="1"/>
  <c r="B963" i="1" s="1"/>
  <c r="C963" i="1" s="1"/>
  <c r="O1077" i="1" l="1"/>
  <c r="E1080" i="1"/>
  <c r="X1080" i="1"/>
  <c r="A1081" i="1"/>
  <c r="L1081" i="1"/>
  <c r="G1078" i="1"/>
  <c r="K1078" i="1" s="1"/>
  <c r="F1079" i="1"/>
  <c r="D1080" i="1"/>
  <c r="Y1079" i="1"/>
  <c r="Z1079" i="1"/>
  <c r="AA1079" i="1" s="1"/>
  <c r="AH1079" i="1" s="1"/>
  <c r="J1080" i="1"/>
  <c r="I1080" i="1" s="1"/>
  <c r="Q968" i="1"/>
  <c r="R967" i="1"/>
  <c r="V967" i="1" s="1"/>
  <c r="H1079" i="1"/>
  <c r="AC1079" i="1"/>
  <c r="AE1079" i="1" s="1"/>
  <c r="AG964" i="1"/>
  <c r="B964" i="1" s="1"/>
  <c r="C964" i="1" s="1"/>
  <c r="AB1095" i="1"/>
  <c r="M1080" i="1"/>
  <c r="N1080" i="1" s="1"/>
  <c r="P1080" i="1"/>
  <c r="T965" i="1"/>
  <c r="AF965" i="1" s="1"/>
  <c r="U965" i="1"/>
  <c r="W965" i="1" s="1"/>
  <c r="S966" i="1"/>
  <c r="F1080" i="1" l="1"/>
  <c r="AG965" i="1"/>
  <c r="B965" i="1" s="1"/>
  <c r="C965" i="1" s="1"/>
  <c r="AB1096" i="1"/>
  <c r="O1078" i="1"/>
  <c r="Z1080" i="1"/>
  <c r="AA1080" i="1" s="1"/>
  <c r="AH1080" i="1" s="1"/>
  <c r="D1081" i="1"/>
  <c r="J1081" i="1"/>
  <c r="I1081" i="1" s="1"/>
  <c r="Y1080" i="1"/>
  <c r="G1079" i="1"/>
  <c r="O1079" i="1" s="1"/>
  <c r="S967" i="1"/>
  <c r="T966" i="1"/>
  <c r="AF966" i="1" s="1"/>
  <c r="U966" i="1"/>
  <c r="W966" i="1" s="1"/>
  <c r="M1081" i="1"/>
  <c r="N1081" i="1" s="1"/>
  <c r="P1081" i="1"/>
  <c r="H1080" i="1"/>
  <c r="AC1080" i="1"/>
  <c r="AE1080" i="1" s="1"/>
  <c r="R968" i="1"/>
  <c r="V968" i="1" s="1"/>
  <c r="Q969" i="1"/>
  <c r="E1081" i="1"/>
  <c r="X1081" i="1"/>
  <c r="A1082" i="1"/>
  <c r="L1082" i="1"/>
  <c r="K1079" i="1" l="1"/>
  <c r="Z1081" i="1"/>
  <c r="AA1081" i="1" s="1"/>
  <c r="AH1081" i="1" s="1"/>
  <c r="D1082" i="1"/>
  <c r="J1082" i="1"/>
  <c r="I1082" i="1" s="1"/>
  <c r="Y1081" i="1"/>
  <c r="M1082" i="1"/>
  <c r="N1082" i="1" s="1"/>
  <c r="P1082" i="1"/>
  <c r="Q970" i="1"/>
  <c r="R969" i="1"/>
  <c r="V969" i="1" s="1"/>
  <c r="G1080" i="1"/>
  <c r="O1080" i="1" s="1"/>
  <c r="F1081" i="1"/>
  <c r="AB1097" i="1"/>
  <c r="E1082" i="1"/>
  <c r="X1082" i="1"/>
  <c r="A1083" i="1"/>
  <c r="L1083" i="1"/>
  <c r="T967" i="1"/>
  <c r="AF967" i="1" s="1"/>
  <c r="U967" i="1"/>
  <c r="W967" i="1" s="1"/>
  <c r="S968" i="1"/>
  <c r="AC1081" i="1"/>
  <c r="AE1081" i="1" s="1"/>
  <c r="H1081" i="1"/>
  <c r="AG966" i="1"/>
  <c r="B966" i="1" s="1"/>
  <c r="C966" i="1" s="1"/>
  <c r="AG967" i="1" l="1"/>
  <c r="A1084" i="1"/>
  <c r="L1084" i="1"/>
  <c r="E1083" i="1"/>
  <c r="X1083" i="1"/>
  <c r="K1080" i="1"/>
  <c r="AC1082" i="1"/>
  <c r="AE1082" i="1" s="1"/>
  <c r="H1082" i="1"/>
  <c r="F1082" i="1"/>
  <c r="D1083" i="1"/>
  <c r="Z1082" i="1"/>
  <c r="AA1082" i="1" s="1"/>
  <c r="AH1082" i="1" s="1"/>
  <c r="Y1082" i="1"/>
  <c r="J1083" i="1"/>
  <c r="I1083" i="1" s="1"/>
  <c r="G1081" i="1"/>
  <c r="O1081" i="1" s="1"/>
  <c r="S969" i="1"/>
  <c r="T968" i="1"/>
  <c r="AF968" i="1" s="1"/>
  <c r="U968" i="1"/>
  <c r="W968" i="1" s="1"/>
  <c r="M1083" i="1"/>
  <c r="N1083" i="1" s="1"/>
  <c r="P1083" i="1"/>
  <c r="AB1098" i="1"/>
  <c r="Q971" i="1"/>
  <c r="R970" i="1"/>
  <c r="V970" i="1" s="1"/>
  <c r="K1081" i="1" l="1"/>
  <c r="T969" i="1"/>
  <c r="AF969" i="1" s="1"/>
  <c r="S970" i="1"/>
  <c r="U969" i="1"/>
  <c r="W969" i="1" s="1"/>
  <c r="D1084" i="1"/>
  <c r="J1084" i="1"/>
  <c r="I1084" i="1" s="1"/>
  <c r="Z1083" i="1"/>
  <c r="AA1083" i="1" s="1"/>
  <c r="AH1083" i="1" s="1"/>
  <c r="Y1083" i="1"/>
  <c r="AC1083" i="1"/>
  <c r="AE1083" i="1" s="1"/>
  <c r="H1083" i="1"/>
  <c r="G1082" i="1"/>
  <c r="K1082" i="1" s="1"/>
  <c r="B967" i="1"/>
  <c r="C967" i="1" s="1"/>
  <c r="F1083" i="1"/>
  <c r="M1084" i="1"/>
  <c r="N1084" i="1" s="1"/>
  <c r="P1084" i="1"/>
  <c r="Q972" i="1"/>
  <c r="R971" i="1"/>
  <c r="V971" i="1" s="1"/>
  <c r="AB1099" i="1"/>
  <c r="AG968" i="1"/>
  <c r="X1084" i="1"/>
  <c r="A1085" i="1"/>
  <c r="L1085" i="1"/>
  <c r="E1084" i="1"/>
  <c r="O1082" i="1" l="1"/>
  <c r="D1085" i="1"/>
  <c r="Y1084" i="1"/>
  <c r="Z1084" i="1"/>
  <c r="AA1084" i="1" s="1"/>
  <c r="AH1084" i="1" s="1"/>
  <c r="J1085" i="1"/>
  <c r="I1085" i="1" s="1"/>
  <c r="Q973" i="1"/>
  <c r="R972" i="1"/>
  <c r="V972" i="1" s="1"/>
  <c r="F1084" i="1"/>
  <c r="AG969" i="1"/>
  <c r="B969" i="1" s="1"/>
  <c r="C969" i="1" s="1"/>
  <c r="AB1100" i="1"/>
  <c r="G1083" i="1"/>
  <c r="O1083" i="1" s="1"/>
  <c r="T970" i="1"/>
  <c r="AF970" i="1" s="1"/>
  <c r="S971" i="1"/>
  <c r="U970" i="1"/>
  <c r="W970" i="1" s="1"/>
  <c r="AC1084" i="1"/>
  <c r="AE1084" i="1" s="1"/>
  <c r="H1084" i="1"/>
  <c r="M1085" i="1"/>
  <c r="N1085" i="1" s="1"/>
  <c r="P1085" i="1"/>
  <c r="L1086" i="1"/>
  <c r="E1085" i="1"/>
  <c r="X1085" i="1"/>
  <c r="A1086" i="1"/>
  <c r="B968" i="1"/>
  <c r="C968" i="1" s="1"/>
  <c r="K1083" i="1" l="1"/>
  <c r="Z1085" i="1"/>
  <c r="AA1085" i="1" s="1"/>
  <c r="AH1085" i="1" s="1"/>
  <c r="D1086" i="1"/>
  <c r="J1086" i="1"/>
  <c r="I1086" i="1" s="1"/>
  <c r="Y1085" i="1"/>
  <c r="M1086" i="1"/>
  <c r="N1086" i="1" s="1"/>
  <c r="P1086" i="1"/>
  <c r="U971" i="1"/>
  <c r="W971" i="1" s="1"/>
  <c r="S972" i="1"/>
  <c r="T971" i="1"/>
  <c r="AF971" i="1" s="1"/>
  <c r="L1087" i="1"/>
  <c r="E1086" i="1"/>
  <c r="X1086" i="1"/>
  <c r="A1087" i="1"/>
  <c r="G1084" i="1"/>
  <c r="K1084" i="1" s="1"/>
  <c r="Q974" i="1"/>
  <c r="R973" i="1"/>
  <c r="V973" i="1" s="1"/>
  <c r="AC1085" i="1"/>
  <c r="AE1085" i="1" s="1"/>
  <c r="H1085" i="1"/>
  <c r="AG970" i="1"/>
  <c r="AB1101" i="1"/>
  <c r="F1085" i="1"/>
  <c r="O1084" i="1" l="1"/>
  <c r="AB1102" i="1"/>
  <c r="D1087" i="1"/>
  <c r="Y1086" i="1"/>
  <c r="Z1086" i="1"/>
  <c r="AA1086" i="1" s="1"/>
  <c r="AH1086" i="1" s="1"/>
  <c r="J1087" i="1"/>
  <c r="I1087" i="1" s="1"/>
  <c r="AC1086" i="1"/>
  <c r="AE1086" i="1" s="1"/>
  <c r="H1086" i="1"/>
  <c r="G1085" i="1"/>
  <c r="K1085" i="1" s="1"/>
  <c r="M1087" i="1"/>
  <c r="N1087" i="1" s="1"/>
  <c r="P1087" i="1"/>
  <c r="T972" i="1"/>
  <c r="AF972" i="1" s="1"/>
  <c r="S973" i="1"/>
  <c r="U972" i="1"/>
  <c r="W972" i="1" s="1"/>
  <c r="F1086" i="1"/>
  <c r="Q975" i="1"/>
  <c r="R974" i="1"/>
  <c r="V974" i="1" s="1"/>
  <c r="B970" i="1"/>
  <c r="C970" i="1" s="1"/>
  <c r="X1087" i="1"/>
  <c r="A1088" i="1"/>
  <c r="L1088" i="1"/>
  <c r="E1087" i="1"/>
  <c r="AG971" i="1"/>
  <c r="B971" i="1" s="1"/>
  <c r="C971" i="1" s="1"/>
  <c r="AG972" i="1" l="1"/>
  <c r="E1088" i="1"/>
  <c r="X1088" i="1"/>
  <c r="A1089" i="1"/>
  <c r="L1089" i="1"/>
  <c r="AC1087" i="1"/>
  <c r="AE1087" i="1" s="1"/>
  <c r="H1087" i="1"/>
  <c r="G1086" i="1"/>
  <c r="K1086" i="1" s="1"/>
  <c r="Q976" i="1"/>
  <c r="R975" i="1"/>
  <c r="V975" i="1" s="1"/>
  <c r="T973" i="1"/>
  <c r="AF973" i="1" s="1"/>
  <c r="U973" i="1"/>
  <c r="W973" i="1" s="1"/>
  <c r="S974" i="1"/>
  <c r="O1085" i="1"/>
  <c r="AB1103" i="1"/>
  <c r="Z1087" i="1"/>
  <c r="AA1087" i="1" s="1"/>
  <c r="AH1087" i="1" s="1"/>
  <c r="Y1087" i="1"/>
  <c r="J1088" i="1"/>
  <c r="I1088" i="1" s="1"/>
  <c r="D1088" i="1"/>
  <c r="M1088" i="1"/>
  <c r="N1088" i="1" s="1"/>
  <c r="P1088" i="1"/>
  <c r="F1087" i="1"/>
  <c r="F1088" i="1" l="1"/>
  <c r="O1086" i="1"/>
  <c r="E1089" i="1"/>
  <c r="X1089" i="1"/>
  <c r="A1090" i="1"/>
  <c r="L1090" i="1"/>
  <c r="AC1088" i="1"/>
  <c r="AE1088" i="1" s="1"/>
  <c r="H1088" i="1"/>
  <c r="G1087" i="1"/>
  <c r="O1087" i="1" s="1"/>
  <c r="Z1088" i="1"/>
  <c r="AA1088" i="1" s="1"/>
  <c r="AH1088" i="1" s="1"/>
  <c r="D1089" i="1"/>
  <c r="Y1088" i="1"/>
  <c r="J1089" i="1"/>
  <c r="I1089" i="1" s="1"/>
  <c r="U974" i="1"/>
  <c r="W974" i="1" s="1"/>
  <c r="S975" i="1"/>
  <c r="T974" i="1"/>
  <c r="AB1104" i="1"/>
  <c r="AG973" i="1"/>
  <c r="B973" i="1" s="1"/>
  <c r="C973" i="1" s="1"/>
  <c r="R976" i="1"/>
  <c r="V976" i="1" s="1"/>
  <c r="Q977" i="1"/>
  <c r="M1089" i="1"/>
  <c r="N1089" i="1" s="1"/>
  <c r="P1089" i="1"/>
  <c r="B972" i="1"/>
  <c r="C972" i="1" s="1"/>
  <c r="F1089" i="1" l="1"/>
  <c r="R977" i="1"/>
  <c r="V977" i="1" s="1"/>
  <c r="Q978" i="1"/>
  <c r="AG974" i="1"/>
  <c r="K1087" i="1"/>
  <c r="Z1089" i="1"/>
  <c r="AA1089" i="1" s="1"/>
  <c r="AH1089" i="1" s="1"/>
  <c r="J1090" i="1"/>
  <c r="I1090" i="1" s="1"/>
  <c r="Y1089" i="1"/>
  <c r="D1090" i="1"/>
  <c r="AB1105" i="1"/>
  <c r="AA974" i="1"/>
  <c r="AF974" i="1"/>
  <c r="M1090" i="1"/>
  <c r="N1090" i="1" s="1"/>
  <c r="P1090" i="1"/>
  <c r="AC1089" i="1"/>
  <c r="AE1089" i="1" s="1"/>
  <c r="H1089" i="1"/>
  <c r="T975" i="1"/>
  <c r="AF975" i="1" s="1"/>
  <c r="S976" i="1"/>
  <c r="U975" i="1"/>
  <c r="W975" i="1" s="1"/>
  <c r="G1088" i="1"/>
  <c r="K1088" i="1" s="1"/>
  <c r="L1091" i="1"/>
  <c r="E1090" i="1"/>
  <c r="X1090" i="1"/>
  <c r="A1091" i="1"/>
  <c r="AH974" i="1" l="1"/>
  <c r="O1088" i="1"/>
  <c r="D1091" i="1"/>
  <c r="Z1090" i="1"/>
  <c r="AA1090" i="1" s="1"/>
  <c r="AH1090" i="1" s="1"/>
  <c r="Y1090" i="1"/>
  <c r="J1091" i="1"/>
  <c r="I1091" i="1" s="1"/>
  <c r="U976" i="1"/>
  <c r="W976" i="1" s="1"/>
  <c r="T976" i="1"/>
  <c r="AF976" i="1" s="1"/>
  <c r="S977" i="1"/>
  <c r="F1090" i="1"/>
  <c r="R978" i="1"/>
  <c r="V978" i="1" s="1"/>
  <c r="Q979" i="1"/>
  <c r="AC1090" i="1"/>
  <c r="AE1090" i="1" s="1"/>
  <c r="H1090" i="1"/>
  <c r="AB1106" i="1"/>
  <c r="M1091" i="1"/>
  <c r="N1091" i="1" s="1"/>
  <c r="P1091" i="1"/>
  <c r="E1091" i="1"/>
  <c r="X1091" i="1"/>
  <c r="A1092" i="1"/>
  <c r="L1092" i="1"/>
  <c r="AG975" i="1"/>
  <c r="B975" i="1" s="1"/>
  <c r="C975" i="1" s="1"/>
  <c r="G1089" i="1"/>
  <c r="K1089" i="1" s="1"/>
  <c r="B974" i="1"/>
  <c r="C974" i="1" s="1"/>
  <c r="O1089" i="1" l="1"/>
  <c r="M1092" i="1"/>
  <c r="N1092" i="1" s="1"/>
  <c r="P1092" i="1"/>
  <c r="AB1107" i="1"/>
  <c r="R979" i="1"/>
  <c r="V979" i="1" s="1"/>
  <c r="Q980" i="1"/>
  <c r="AG976" i="1"/>
  <c r="B976" i="1" s="1"/>
  <c r="C976" i="1" s="1"/>
  <c r="AC1091" i="1"/>
  <c r="AE1091" i="1" s="1"/>
  <c r="H1091" i="1"/>
  <c r="F1091" i="1"/>
  <c r="L1093" i="1"/>
  <c r="E1092" i="1"/>
  <c r="X1092" i="1"/>
  <c r="A1093" i="1"/>
  <c r="J1092" i="1"/>
  <c r="I1092" i="1" s="1"/>
  <c r="D1092" i="1"/>
  <c r="Y1091" i="1"/>
  <c r="Z1091" i="1"/>
  <c r="AA1091" i="1" s="1"/>
  <c r="AH1091" i="1" s="1"/>
  <c r="G1090" i="1"/>
  <c r="O1090" i="1" s="1"/>
  <c r="S978" i="1"/>
  <c r="U977" i="1"/>
  <c r="W977" i="1" s="1"/>
  <c r="T977" i="1"/>
  <c r="AF977" i="1" s="1"/>
  <c r="K1090" i="1" l="1"/>
  <c r="AC1092" i="1"/>
  <c r="AE1092" i="1" s="1"/>
  <c r="H1092" i="1"/>
  <c r="AG977" i="1"/>
  <c r="B977" i="1" s="1"/>
  <c r="C977" i="1" s="1"/>
  <c r="F1092" i="1"/>
  <c r="Y1092" i="1"/>
  <c r="J1093" i="1"/>
  <c r="I1093" i="1" s="1"/>
  <c r="Z1092" i="1"/>
  <c r="AA1092" i="1" s="1"/>
  <c r="AH1092" i="1" s="1"/>
  <c r="D1093" i="1"/>
  <c r="AB1108" i="1"/>
  <c r="L1094" i="1"/>
  <c r="E1093" i="1"/>
  <c r="X1093" i="1"/>
  <c r="A1094" i="1"/>
  <c r="S979" i="1"/>
  <c r="T978" i="1"/>
  <c r="AF978" i="1" s="1"/>
  <c r="U978" i="1"/>
  <c r="W978" i="1" s="1"/>
  <c r="M1093" i="1"/>
  <c r="N1093" i="1" s="1"/>
  <c r="P1093" i="1"/>
  <c r="G1091" i="1"/>
  <c r="K1091" i="1" s="1"/>
  <c r="R980" i="1"/>
  <c r="V980" i="1" s="1"/>
  <c r="Q981" i="1"/>
  <c r="Q982" i="1" l="1"/>
  <c r="R981" i="1"/>
  <c r="V981" i="1" s="1"/>
  <c r="T979" i="1"/>
  <c r="AF979" i="1" s="1"/>
  <c r="S980" i="1"/>
  <c r="U979" i="1"/>
  <c r="W979" i="1" s="1"/>
  <c r="M1094" i="1"/>
  <c r="N1094" i="1" s="1"/>
  <c r="P1094" i="1"/>
  <c r="F1093" i="1"/>
  <c r="AC1093" i="1"/>
  <c r="AE1093" i="1" s="1"/>
  <c r="H1093" i="1"/>
  <c r="E1094" i="1"/>
  <c r="X1094" i="1"/>
  <c r="A1095" i="1"/>
  <c r="L1095" i="1"/>
  <c r="G1092" i="1"/>
  <c r="O1092" i="1" s="1"/>
  <c r="O1091" i="1"/>
  <c r="AG978" i="1"/>
  <c r="Z1093" i="1"/>
  <c r="AA1093" i="1" s="1"/>
  <c r="AH1093" i="1" s="1"/>
  <c r="J1094" i="1"/>
  <c r="I1094" i="1" s="1"/>
  <c r="D1094" i="1"/>
  <c r="Y1093" i="1"/>
  <c r="AB1109" i="1"/>
  <c r="F1094" i="1" l="1"/>
  <c r="AC1094" i="1"/>
  <c r="AE1094" i="1" s="1"/>
  <c r="H1094" i="1"/>
  <c r="Q983" i="1"/>
  <c r="R982" i="1"/>
  <c r="V982" i="1" s="1"/>
  <c r="AB1110" i="1"/>
  <c r="G1093" i="1"/>
  <c r="O1093" i="1" s="1"/>
  <c r="K1092" i="1"/>
  <c r="E1095" i="1"/>
  <c r="X1095" i="1"/>
  <c r="A1096" i="1"/>
  <c r="L1096" i="1"/>
  <c r="AG979" i="1"/>
  <c r="B979" i="1" s="1"/>
  <c r="C979" i="1" s="1"/>
  <c r="M1095" i="1"/>
  <c r="N1095" i="1" s="1"/>
  <c r="P1095" i="1"/>
  <c r="B978" i="1"/>
  <c r="C978" i="1" s="1"/>
  <c r="D1095" i="1"/>
  <c r="Y1094" i="1"/>
  <c r="Z1094" i="1"/>
  <c r="AA1094" i="1" s="1"/>
  <c r="AH1094" i="1" s="1"/>
  <c r="J1095" i="1"/>
  <c r="I1095" i="1" s="1"/>
  <c r="U980" i="1"/>
  <c r="W980" i="1" s="1"/>
  <c r="T980" i="1"/>
  <c r="AF980" i="1" s="1"/>
  <c r="S981" i="1"/>
  <c r="F1095" i="1" l="1"/>
  <c r="K1093" i="1"/>
  <c r="AG980" i="1"/>
  <c r="B980" i="1" s="1"/>
  <c r="C980" i="1" s="1"/>
  <c r="X1096" i="1"/>
  <c r="A1097" i="1"/>
  <c r="L1097" i="1"/>
  <c r="E1096" i="1"/>
  <c r="AB1111" i="1"/>
  <c r="T981" i="1"/>
  <c r="AF981" i="1" s="1"/>
  <c r="S982" i="1"/>
  <c r="U981" i="1"/>
  <c r="W981" i="1" s="1"/>
  <c r="Y1095" i="1"/>
  <c r="Z1095" i="1"/>
  <c r="AA1095" i="1" s="1"/>
  <c r="AH1095" i="1" s="1"/>
  <c r="J1096" i="1"/>
  <c r="I1096" i="1" s="1"/>
  <c r="D1096" i="1"/>
  <c r="R983" i="1"/>
  <c r="V983" i="1" s="1"/>
  <c r="Q984" i="1"/>
  <c r="AC1095" i="1"/>
  <c r="AE1095" i="1" s="1"/>
  <c r="H1095" i="1"/>
  <c r="M1096" i="1"/>
  <c r="N1096" i="1" s="1"/>
  <c r="P1096" i="1"/>
  <c r="G1094" i="1"/>
  <c r="O1094" i="1" s="1"/>
  <c r="K1094" i="1" l="1"/>
  <c r="T982" i="1"/>
  <c r="AF982" i="1" s="1"/>
  <c r="U982" i="1"/>
  <c r="W982" i="1" s="1"/>
  <c r="S983" i="1"/>
  <c r="AC1096" i="1"/>
  <c r="AE1096" i="1" s="1"/>
  <c r="H1096" i="1"/>
  <c r="G1095" i="1"/>
  <c r="K1095" i="1" s="1"/>
  <c r="F1096" i="1"/>
  <c r="M1097" i="1"/>
  <c r="N1097" i="1" s="1"/>
  <c r="P1097" i="1"/>
  <c r="A1098" i="1"/>
  <c r="L1098" i="1"/>
  <c r="E1097" i="1"/>
  <c r="X1097" i="1"/>
  <c r="Q985" i="1"/>
  <c r="R984" i="1"/>
  <c r="V984" i="1" s="1"/>
  <c r="AG981" i="1"/>
  <c r="B981" i="1" s="1"/>
  <c r="C981" i="1" s="1"/>
  <c r="AB1112" i="1"/>
  <c r="Y1096" i="1"/>
  <c r="Z1096" i="1"/>
  <c r="AA1096" i="1" s="1"/>
  <c r="AH1096" i="1" s="1"/>
  <c r="D1097" i="1"/>
  <c r="J1097" i="1"/>
  <c r="I1097" i="1" s="1"/>
  <c r="F1097" i="1" l="1"/>
  <c r="Q986" i="1"/>
  <c r="R985" i="1"/>
  <c r="V985" i="1" s="1"/>
  <c r="M1098" i="1"/>
  <c r="N1098" i="1" s="1"/>
  <c r="P1098" i="1"/>
  <c r="L1099" i="1"/>
  <c r="E1098" i="1"/>
  <c r="X1098" i="1"/>
  <c r="A1099" i="1"/>
  <c r="AG982" i="1"/>
  <c r="B982" i="1" s="1"/>
  <c r="C982" i="1" s="1"/>
  <c r="D1098" i="1"/>
  <c r="Y1097" i="1"/>
  <c r="Z1097" i="1"/>
  <c r="AA1097" i="1" s="1"/>
  <c r="AH1097" i="1" s="1"/>
  <c r="J1098" i="1"/>
  <c r="I1098" i="1" s="1"/>
  <c r="G1096" i="1"/>
  <c r="O1096" i="1" s="1"/>
  <c r="AB1113" i="1"/>
  <c r="O1095" i="1"/>
  <c r="AC1097" i="1"/>
  <c r="AE1097" i="1" s="1"/>
  <c r="H1097" i="1"/>
  <c r="T983" i="1"/>
  <c r="AF983" i="1" s="1"/>
  <c r="U983" i="1"/>
  <c r="W983" i="1" s="1"/>
  <c r="S984" i="1"/>
  <c r="K1096" i="1" l="1"/>
  <c r="U984" i="1"/>
  <c r="W984" i="1" s="1"/>
  <c r="S985" i="1"/>
  <c r="T984" i="1"/>
  <c r="AF984" i="1" s="1"/>
  <c r="AB1114" i="1"/>
  <c r="M1099" i="1"/>
  <c r="N1099" i="1" s="1"/>
  <c r="AG983" i="1"/>
  <c r="B983" i="1" s="1"/>
  <c r="C983" i="1" s="1"/>
  <c r="F1098" i="1"/>
  <c r="A1100" i="1"/>
  <c r="L1100" i="1"/>
  <c r="E1099" i="1"/>
  <c r="X1099" i="1"/>
  <c r="R986" i="1"/>
  <c r="V986" i="1" s="1"/>
  <c r="Q987" i="1"/>
  <c r="D1099" i="1"/>
  <c r="J1099" i="1"/>
  <c r="I1099" i="1" s="1"/>
  <c r="Y1098" i="1"/>
  <c r="Z1098" i="1"/>
  <c r="G1097" i="1"/>
  <c r="K1097" i="1" s="1"/>
  <c r="AC1098" i="1"/>
  <c r="AE1098" i="1" s="1"/>
  <c r="H1098" i="1"/>
  <c r="AB1115" i="1" l="1"/>
  <c r="H1099" i="1"/>
  <c r="AC1099" i="1"/>
  <c r="AE1099" i="1" s="1"/>
  <c r="Q988" i="1"/>
  <c r="R987" i="1"/>
  <c r="V987" i="1" s="1"/>
  <c r="M1100" i="1"/>
  <c r="N1100" i="1" s="1"/>
  <c r="O1097" i="1"/>
  <c r="A1101" i="1"/>
  <c r="L1101" i="1"/>
  <c r="E1100" i="1"/>
  <c r="X1100" i="1"/>
  <c r="T985" i="1"/>
  <c r="AF985" i="1" s="1"/>
  <c r="U985" i="1"/>
  <c r="W985" i="1" s="1"/>
  <c r="S986" i="1"/>
  <c r="G1098" i="1"/>
  <c r="O1098" i="1" s="1"/>
  <c r="P1099" i="1" s="1"/>
  <c r="P1100" i="1" s="1"/>
  <c r="F1099" i="1"/>
  <c r="Y1099" i="1"/>
  <c r="Z1099" i="1"/>
  <c r="AA1099" i="1" s="1"/>
  <c r="AH1099" i="1" s="1"/>
  <c r="J1100" i="1"/>
  <c r="I1100" i="1" s="1"/>
  <c r="D1100" i="1"/>
  <c r="AG984" i="1"/>
  <c r="K1098" i="1" l="1"/>
  <c r="S987" i="1"/>
  <c r="T986" i="1"/>
  <c r="AF986" i="1" s="1"/>
  <c r="U986" i="1"/>
  <c r="W986" i="1" s="1"/>
  <c r="Q989" i="1"/>
  <c r="R988" i="1"/>
  <c r="V988" i="1" s="1"/>
  <c r="AB1116" i="1"/>
  <c r="F1100" i="1"/>
  <c r="AG985" i="1"/>
  <c r="B985" i="1" s="1"/>
  <c r="C985" i="1" s="1"/>
  <c r="M1101" i="1"/>
  <c r="N1101" i="1" s="1"/>
  <c r="P1101" i="1"/>
  <c r="AC1100" i="1"/>
  <c r="AE1100" i="1" s="1"/>
  <c r="H1100" i="1"/>
  <c r="X1101" i="1"/>
  <c r="A1102" i="1"/>
  <c r="L1102" i="1"/>
  <c r="E1101" i="1"/>
  <c r="B984" i="1"/>
  <c r="C984" i="1" s="1"/>
  <c r="Z1100" i="1"/>
  <c r="AA1100" i="1" s="1"/>
  <c r="AH1100" i="1" s="1"/>
  <c r="D1101" i="1"/>
  <c r="Y1100" i="1"/>
  <c r="J1101" i="1"/>
  <c r="I1101" i="1" s="1"/>
  <c r="G1099" i="1"/>
  <c r="K1099" i="1" s="1"/>
  <c r="O1099" i="1" l="1"/>
  <c r="M1102" i="1"/>
  <c r="N1102" i="1" s="1"/>
  <c r="P1102" i="1"/>
  <c r="G1100" i="1"/>
  <c r="O1100" i="1" s="1"/>
  <c r="AB1117" i="1"/>
  <c r="AG986" i="1"/>
  <c r="B986" i="1" s="1"/>
  <c r="C986" i="1" s="1"/>
  <c r="L1103" i="1"/>
  <c r="E1102" i="1"/>
  <c r="X1102" i="1"/>
  <c r="A1103" i="1"/>
  <c r="F1101" i="1"/>
  <c r="D1102" i="1"/>
  <c r="Z1101" i="1"/>
  <c r="AA1101" i="1" s="1"/>
  <c r="AH1101" i="1" s="1"/>
  <c r="Y1101" i="1"/>
  <c r="J1102" i="1"/>
  <c r="I1102" i="1" s="1"/>
  <c r="T987" i="1"/>
  <c r="AF987" i="1" s="1"/>
  <c r="U987" i="1"/>
  <c r="W987" i="1" s="1"/>
  <c r="S988" i="1"/>
  <c r="AC1101" i="1"/>
  <c r="AE1101" i="1" s="1"/>
  <c r="H1101" i="1"/>
  <c r="Q990" i="1"/>
  <c r="R989" i="1"/>
  <c r="V989" i="1" s="1"/>
  <c r="F1102" i="1" l="1"/>
  <c r="K1100" i="1"/>
  <c r="G1101" i="1"/>
  <c r="O1101" i="1" s="1"/>
  <c r="AC1102" i="1"/>
  <c r="AE1102" i="1" s="1"/>
  <c r="H1102" i="1"/>
  <c r="D1103" i="1"/>
  <c r="Y1102" i="1"/>
  <c r="Z1102" i="1"/>
  <c r="AA1102" i="1" s="1"/>
  <c r="AH1102" i="1" s="1"/>
  <c r="J1103" i="1"/>
  <c r="I1103" i="1" s="1"/>
  <c r="M1103" i="1"/>
  <c r="N1103" i="1" s="1"/>
  <c r="P1103" i="1"/>
  <c r="T988" i="1"/>
  <c r="AF988" i="1" s="1"/>
  <c r="S989" i="1"/>
  <c r="U988" i="1"/>
  <c r="W988" i="1" s="1"/>
  <c r="R990" i="1"/>
  <c r="V990" i="1" s="1"/>
  <c r="Q991" i="1"/>
  <c r="AG987" i="1"/>
  <c r="B987" i="1" s="1"/>
  <c r="C987" i="1" s="1"/>
  <c r="E1103" i="1"/>
  <c r="X1103" i="1"/>
  <c r="A1104" i="1"/>
  <c r="L1104" i="1"/>
  <c r="AB1118" i="1"/>
  <c r="K1101" i="1" l="1"/>
  <c r="AB1119" i="1"/>
  <c r="M1104" i="1"/>
  <c r="N1104" i="1" s="1"/>
  <c r="P1104" i="1"/>
  <c r="AG988" i="1"/>
  <c r="B988" i="1" s="1"/>
  <c r="C988" i="1" s="1"/>
  <c r="F1103" i="1"/>
  <c r="AC1103" i="1"/>
  <c r="AE1103" i="1" s="1"/>
  <c r="H1103" i="1"/>
  <c r="A1105" i="1"/>
  <c r="L1105" i="1"/>
  <c r="E1104" i="1"/>
  <c r="X1104" i="1"/>
  <c r="D1104" i="1"/>
  <c r="Y1103" i="1"/>
  <c r="Z1103" i="1"/>
  <c r="AA1103" i="1" s="1"/>
  <c r="AH1103" i="1" s="1"/>
  <c r="J1104" i="1"/>
  <c r="I1104" i="1" s="1"/>
  <c r="R991" i="1"/>
  <c r="V991" i="1" s="1"/>
  <c r="Q992" i="1"/>
  <c r="U989" i="1"/>
  <c r="W989" i="1" s="1"/>
  <c r="S990" i="1"/>
  <c r="T989" i="1"/>
  <c r="AF989" i="1" s="1"/>
  <c r="G1102" i="1"/>
  <c r="K1102" i="1" s="1"/>
  <c r="O1102" i="1" l="1"/>
  <c r="X1105" i="1"/>
  <c r="L1106" i="1"/>
  <c r="E1105" i="1"/>
  <c r="A1106" i="1"/>
  <c r="Q993" i="1"/>
  <c r="R992" i="1"/>
  <c r="V992" i="1" s="1"/>
  <c r="Y1104" i="1"/>
  <c r="J1105" i="1"/>
  <c r="I1105" i="1" s="1"/>
  <c r="Z1104" i="1"/>
  <c r="AA1104" i="1" s="1"/>
  <c r="AH1104" i="1" s="1"/>
  <c r="D1105" i="1"/>
  <c r="G1103" i="1"/>
  <c r="K1103" i="1" s="1"/>
  <c r="AB1120" i="1"/>
  <c r="S991" i="1"/>
  <c r="T990" i="1"/>
  <c r="AF990" i="1" s="1"/>
  <c r="U990" i="1"/>
  <c r="W990" i="1" s="1"/>
  <c r="AG989" i="1"/>
  <c r="B989" i="1" s="1"/>
  <c r="C989" i="1" s="1"/>
  <c r="F1104" i="1"/>
  <c r="M1105" i="1"/>
  <c r="N1105" i="1" s="1"/>
  <c r="P1105" i="1"/>
  <c r="AC1104" i="1"/>
  <c r="AE1104" i="1" s="1"/>
  <c r="H1104" i="1"/>
  <c r="O1103" i="1" l="1"/>
  <c r="AC1105" i="1"/>
  <c r="AE1105" i="1" s="1"/>
  <c r="H1105" i="1"/>
  <c r="AG990" i="1"/>
  <c r="R993" i="1"/>
  <c r="V993" i="1" s="1"/>
  <c r="Q994" i="1"/>
  <c r="M1106" i="1"/>
  <c r="N1106" i="1" s="1"/>
  <c r="P1106" i="1"/>
  <c r="G1104" i="1"/>
  <c r="K1104" i="1" s="1"/>
  <c r="D1106" i="1"/>
  <c r="J1106" i="1"/>
  <c r="I1106" i="1" s="1"/>
  <c r="Z1105" i="1"/>
  <c r="AA1105" i="1" s="1"/>
  <c r="AH1105" i="1" s="1"/>
  <c r="Y1105" i="1"/>
  <c r="S992" i="1"/>
  <c r="T991" i="1"/>
  <c r="AF991" i="1" s="1"/>
  <c r="U991" i="1"/>
  <c r="W991" i="1" s="1"/>
  <c r="F1105" i="1"/>
  <c r="E1106" i="1"/>
  <c r="X1106" i="1"/>
  <c r="A1107" i="1"/>
  <c r="L1107" i="1"/>
  <c r="AB1121" i="1"/>
  <c r="O1104" i="1" l="1"/>
  <c r="M1107" i="1"/>
  <c r="N1107" i="1" s="1"/>
  <c r="P1107" i="1"/>
  <c r="R994" i="1"/>
  <c r="V994" i="1" s="1"/>
  <c r="Q995" i="1"/>
  <c r="G1105" i="1"/>
  <c r="O1105" i="1" s="1"/>
  <c r="AB1122" i="1"/>
  <c r="X1107" i="1"/>
  <c r="L1108" i="1"/>
  <c r="E1107" i="1"/>
  <c r="A1108" i="1"/>
  <c r="AG991" i="1"/>
  <c r="B991" i="1" s="1"/>
  <c r="C991" i="1" s="1"/>
  <c r="F1106" i="1"/>
  <c r="T992" i="1"/>
  <c r="AF992" i="1" s="1"/>
  <c r="U992" i="1"/>
  <c r="W992" i="1" s="1"/>
  <c r="S993" i="1"/>
  <c r="J1107" i="1"/>
  <c r="I1107" i="1" s="1"/>
  <c r="D1107" i="1"/>
  <c r="Y1106" i="1"/>
  <c r="Z1106" i="1"/>
  <c r="AA1106" i="1" s="1"/>
  <c r="AH1106" i="1" s="1"/>
  <c r="AC1106" i="1"/>
  <c r="AE1106" i="1" s="1"/>
  <c r="H1106" i="1"/>
  <c r="B990" i="1"/>
  <c r="C990" i="1" s="1"/>
  <c r="F1107" i="1" l="1"/>
  <c r="D1108" i="1"/>
  <c r="Z1107" i="1"/>
  <c r="AA1107" i="1" s="1"/>
  <c r="AH1107" i="1" s="1"/>
  <c r="J1108" i="1"/>
  <c r="I1108" i="1" s="1"/>
  <c r="Y1107" i="1"/>
  <c r="K1105" i="1"/>
  <c r="G1106" i="1"/>
  <c r="K1106" i="1" s="1"/>
  <c r="A1109" i="1"/>
  <c r="X1108" i="1"/>
  <c r="L1109" i="1"/>
  <c r="E1108" i="1"/>
  <c r="AB1123" i="1"/>
  <c r="AC1107" i="1"/>
  <c r="AE1107" i="1" s="1"/>
  <c r="H1107" i="1"/>
  <c r="T993" i="1"/>
  <c r="AF993" i="1" s="1"/>
  <c r="U993" i="1"/>
  <c r="W993" i="1" s="1"/>
  <c r="S994" i="1"/>
  <c r="R995" i="1"/>
  <c r="V995" i="1" s="1"/>
  <c r="Q996" i="1"/>
  <c r="AG992" i="1"/>
  <c r="M1108" i="1"/>
  <c r="N1108" i="1" s="1"/>
  <c r="P1108" i="1"/>
  <c r="O1106" i="1" l="1"/>
  <c r="T994" i="1"/>
  <c r="AF994" i="1" s="1"/>
  <c r="S995" i="1"/>
  <c r="U994" i="1"/>
  <c r="W994" i="1" s="1"/>
  <c r="M1109" i="1"/>
  <c r="N1109" i="1" s="1"/>
  <c r="P1109" i="1"/>
  <c r="AC1108" i="1"/>
  <c r="AE1108" i="1" s="1"/>
  <c r="H1108" i="1"/>
  <c r="AG993" i="1"/>
  <c r="B993" i="1" s="1"/>
  <c r="C993" i="1" s="1"/>
  <c r="D1109" i="1"/>
  <c r="Y1108" i="1"/>
  <c r="Z1108" i="1"/>
  <c r="AA1108" i="1" s="1"/>
  <c r="AH1108" i="1" s="1"/>
  <c r="J1109" i="1"/>
  <c r="I1109" i="1" s="1"/>
  <c r="Q997" i="1"/>
  <c r="R996" i="1"/>
  <c r="V996" i="1" s="1"/>
  <c r="AB1124" i="1"/>
  <c r="A1110" i="1"/>
  <c r="X1109" i="1"/>
  <c r="L1110" i="1"/>
  <c r="E1109" i="1"/>
  <c r="B992" i="1"/>
  <c r="C992" i="1" s="1"/>
  <c r="G1107" i="1"/>
  <c r="O1107" i="1" s="1"/>
  <c r="F1108" i="1"/>
  <c r="F1109" i="1" l="1"/>
  <c r="K1107" i="1"/>
  <c r="D1110" i="1"/>
  <c r="Z1109" i="1"/>
  <c r="AA1109" i="1" s="1"/>
  <c r="AH1109" i="1" s="1"/>
  <c r="Y1109" i="1"/>
  <c r="J1110" i="1"/>
  <c r="I1110" i="1" s="1"/>
  <c r="G1108" i="1"/>
  <c r="K1108" i="1" s="1"/>
  <c r="AG994" i="1"/>
  <c r="B994" i="1" s="1"/>
  <c r="C994" i="1" s="1"/>
  <c r="A1111" i="1"/>
  <c r="X1110" i="1"/>
  <c r="L1111" i="1"/>
  <c r="E1110" i="1"/>
  <c r="S996" i="1"/>
  <c r="U995" i="1"/>
  <c r="W995" i="1" s="1"/>
  <c r="T995" i="1"/>
  <c r="AF995" i="1" s="1"/>
  <c r="M1110" i="1"/>
  <c r="N1110" i="1" s="1"/>
  <c r="P1110" i="1"/>
  <c r="AB1125" i="1"/>
  <c r="Q998" i="1"/>
  <c r="R997" i="1"/>
  <c r="V997" i="1" s="1"/>
  <c r="AC1109" i="1"/>
  <c r="AE1109" i="1" s="1"/>
  <c r="H1109" i="1"/>
  <c r="G1109" i="1" l="1"/>
  <c r="O1109" i="1" s="1"/>
  <c r="AG995" i="1"/>
  <c r="T996" i="1"/>
  <c r="AF996" i="1" s="1"/>
  <c r="S997" i="1"/>
  <c r="U996" i="1"/>
  <c r="W996" i="1" s="1"/>
  <c r="M1111" i="1"/>
  <c r="N1111" i="1" s="1"/>
  <c r="P1111" i="1"/>
  <c r="F1110" i="1"/>
  <c r="AC1110" i="1"/>
  <c r="AE1110" i="1" s="1"/>
  <c r="H1110" i="1"/>
  <c r="J1111" i="1"/>
  <c r="I1111" i="1" s="1"/>
  <c r="D1111" i="1"/>
  <c r="Y1110" i="1"/>
  <c r="Z1110" i="1"/>
  <c r="AA1110" i="1" s="1"/>
  <c r="AH1110" i="1" s="1"/>
  <c r="O1108" i="1"/>
  <c r="R998" i="1"/>
  <c r="V998" i="1" s="1"/>
  <c r="Q999" i="1"/>
  <c r="AB1126" i="1"/>
  <c r="X1111" i="1"/>
  <c r="L1112" i="1"/>
  <c r="E1111" i="1"/>
  <c r="A1112" i="1"/>
  <c r="K1109" i="1" l="1"/>
  <c r="AC1111" i="1"/>
  <c r="AE1111" i="1" s="1"/>
  <c r="H1111" i="1"/>
  <c r="M1112" i="1"/>
  <c r="N1112" i="1" s="1"/>
  <c r="P1112" i="1"/>
  <c r="AB1127" i="1"/>
  <c r="AG996" i="1"/>
  <c r="B996" i="1" s="1"/>
  <c r="C996" i="1" s="1"/>
  <c r="F1111" i="1"/>
  <c r="D1112" i="1"/>
  <c r="J1112" i="1"/>
  <c r="I1112" i="1" s="1"/>
  <c r="Z1111" i="1"/>
  <c r="AA1111" i="1" s="1"/>
  <c r="AH1111" i="1" s="1"/>
  <c r="Y1111" i="1"/>
  <c r="R999" i="1"/>
  <c r="V999" i="1" s="1"/>
  <c r="Q1000" i="1"/>
  <c r="U997" i="1"/>
  <c r="W997" i="1" s="1"/>
  <c r="T997" i="1"/>
  <c r="AF997" i="1" s="1"/>
  <c r="S998" i="1"/>
  <c r="B995" i="1"/>
  <c r="C995" i="1" s="1"/>
  <c r="A1113" i="1"/>
  <c r="L1113" i="1"/>
  <c r="E1112" i="1"/>
  <c r="X1112" i="1"/>
  <c r="G1110" i="1"/>
  <c r="K1110" i="1" s="1"/>
  <c r="O1110" i="1" l="1"/>
  <c r="A1114" i="1"/>
  <c r="L1114" i="1"/>
  <c r="E1113" i="1"/>
  <c r="X1113" i="1"/>
  <c r="AC1112" i="1"/>
  <c r="AE1112" i="1" s="1"/>
  <c r="H1112" i="1"/>
  <c r="AG997" i="1"/>
  <c r="B997" i="1" s="1"/>
  <c r="C997" i="1" s="1"/>
  <c r="Y1112" i="1"/>
  <c r="Z1112" i="1"/>
  <c r="AA1112" i="1" s="1"/>
  <c r="AH1112" i="1" s="1"/>
  <c r="J1113" i="1"/>
  <c r="I1113" i="1" s="1"/>
  <c r="D1113" i="1"/>
  <c r="Q1001" i="1"/>
  <c r="R1000" i="1"/>
  <c r="V1000" i="1" s="1"/>
  <c r="AB1128" i="1"/>
  <c r="U998" i="1"/>
  <c r="W998" i="1" s="1"/>
  <c r="T998" i="1"/>
  <c r="AF998" i="1" s="1"/>
  <c r="S999" i="1"/>
  <c r="G1111" i="1"/>
  <c r="O1111" i="1" s="1"/>
  <c r="M1113" i="1"/>
  <c r="N1113" i="1" s="1"/>
  <c r="P1113" i="1"/>
  <c r="F1112" i="1"/>
  <c r="K1111" i="1" l="1"/>
  <c r="F1113" i="1"/>
  <c r="T999" i="1"/>
  <c r="AF999" i="1" s="1"/>
  <c r="S1000" i="1"/>
  <c r="U999" i="1"/>
  <c r="W999" i="1" s="1"/>
  <c r="G1112" i="1"/>
  <c r="K1112" i="1" s="1"/>
  <c r="M1114" i="1"/>
  <c r="N1114" i="1" s="1"/>
  <c r="P1114" i="1"/>
  <c r="X1114" i="1"/>
  <c r="A1115" i="1"/>
  <c r="L1115" i="1"/>
  <c r="E1114" i="1"/>
  <c r="AG998" i="1"/>
  <c r="Q1002" i="1"/>
  <c r="R1001" i="1"/>
  <c r="V1001" i="1" s="1"/>
  <c r="D1114" i="1"/>
  <c r="Z1113" i="1"/>
  <c r="AA1113" i="1" s="1"/>
  <c r="AH1113" i="1" s="1"/>
  <c r="Y1113" i="1"/>
  <c r="J1114" i="1"/>
  <c r="I1114" i="1" s="1"/>
  <c r="AC1113" i="1"/>
  <c r="AE1113" i="1" s="1"/>
  <c r="H1113" i="1"/>
  <c r="AB1129" i="1"/>
  <c r="O1112" i="1" l="1"/>
  <c r="S1001" i="1"/>
  <c r="T1000" i="1"/>
  <c r="AF1000" i="1" s="1"/>
  <c r="U1000" i="1"/>
  <c r="W1000" i="1" s="1"/>
  <c r="Y1114" i="1"/>
  <c r="J1115" i="1"/>
  <c r="I1115" i="1" s="1"/>
  <c r="Z1114" i="1"/>
  <c r="AA1114" i="1" s="1"/>
  <c r="AH1114" i="1" s="1"/>
  <c r="D1115" i="1"/>
  <c r="G1113" i="1"/>
  <c r="O1113" i="1" s="1"/>
  <c r="F1114" i="1"/>
  <c r="M1115" i="1"/>
  <c r="N1115" i="1" s="1"/>
  <c r="P1115" i="1"/>
  <c r="AB1130" i="1"/>
  <c r="Q1003" i="1"/>
  <c r="R1002" i="1"/>
  <c r="V1002" i="1" s="1"/>
  <c r="B998" i="1"/>
  <c r="C998" i="1" s="1"/>
  <c r="L1116" i="1"/>
  <c r="E1115" i="1"/>
  <c r="X1115" i="1"/>
  <c r="A1116" i="1"/>
  <c r="AC1114" i="1"/>
  <c r="AE1114" i="1" s="1"/>
  <c r="H1114" i="1"/>
  <c r="AG999" i="1"/>
  <c r="AB1131" i="1" l="1"/>
  <c r="R1003" i="1"/>
  <c r="V1003" i="1" s="1"/>
  <c r="Q1004" i="1"/>
  <c r="F1115" i="1"/>
  <c r="G1114" i="1"/>
  <c r="K1114" i="1" s="1"/>
  <c r="B999" i="1"/>
  <c r="C999" i="1" s="1"/>
  <c r="M1116" i="1"/>
  <c r="N1116" i="1" s="1"/>
  <c r="P1116" i="1"/>
  <c r="K1113" i="1"/>
  <c r="AG1000" i="1"/>
  <c r="B1000" i="1" s="1"/>
  <c r="C1000" i="1" s="1"/>
  <c r="AC1115" i="1"/>
  <c r="AE1115" i="1" s="1"/>
  <c r="H1115" i="1"/>
  <c r="X1116" i="1"/>
  <c r="A1117" i="1"/>
  <c r="L1117" i="1"/>
  <c r="E1116" i="1"/>
  <c r="D1116" i="1"/>
  <c r="Z1115" i="1"/>
  <c r="AA1115" i="1" s="1"/>
  <c r="AH1115" i="1" s="1"/>
  <c r="Y1115" i="1"/>
  <c r="J1116" i="1"/>
  <c r="I1116" i="1" s="1"/>
  <c r="T1001" i="1"/>
  <c r="AF1001" i="1" s="1"/>
  <c r="S1002" i="1"/>
  <c r="U1001" i="1"/>
  <c r="W1001" i="1" s="1"/>
  <c r="F1116" i="1" l="1"/>
  <c r="O1114" i="1"/>
  <c r="AC1116" i="1"/>
  <c r="AE1116" i="1" s="1"/>
  <c r="H1116" i="1"/>
  <c r="D1117" i="1"/>
  <c r="Z1116" i="1"/>
  <c r="AA1116" i="1" s="1"/>
  <c r="AH1116" i="1" s="1"/>
  <c r="Y1116" i="1"/>
  <c r="J1117" i="1"/>
  <c r="I1117" i="1" s="1"/>
  <c r="AG1001" i="1"/>
  <c r="U1002" i="1"/>
  <c r="W1002" i="1" s="1"/>
  <c r="T1002" i="1"/>
  <c r="AF1002" i="1" s="1"/>
  <c r="S1003" i="1"/>
  <c r="M1117" i="1"/>
  <c r="N1117" i="1" s="1"/>
  <c r="P1117" i="1"/>
  <c r="G1115" i="1"/>
  <c r="O1115" i="1" s="1"/>
  <c r="A1118" i="1"/>
  <c r="L1118" i="1"/>
  <c r="E1117" i="1"/>
  <c r="X1117" i="1"/>
  <c r="Q1005" i="1"/>
  <c r="R1004" i="1"/>
  <c r="V1004" i="1" s="1"/>
  <c r="AB1132" i="1"/>
  <c r="K1115" i="1" l="1"/>
  <c r="AG1002" i="1"/>
  <c r="B1002" i="1" s="1"/>
  <c r="C1002" i="1" s="1"/>
  <c r="AC1117" i="1"/>
  <c r="AE1117" i="1" s="1"/>
  <c r="H1117" i="1"/>
  <c r="G1116" i="1"/>
  <c r="K1116" i="1" s="1"/>
  <c r="R1005" i="1"/>
  <c r="V1005" i="1" s="1"/>
  <c r="Q1006" i="1"/>
  <c r="L1119" i="1"/>
  <c r="E1118" i="1"/>
  <c r="X1118" i="1"/>
  <c r="A1119" i="1"/>
  <c r="S1004" i="1"/>
  <c r="U1003" i="1"/>
  <c r="W1003" i="1" s="1"/>
  <c r="T1003" i="1"/>
  <c r="AF1003" i="1" s="1"/>
  <c r="B1001" i="1"/>
  <c r="C1001" i="1" s="1"/>
  <c r="M1118" i="1"/>
  <c r="N1118" i="1" s="1"/>
  <c r="P1118" i="1"/>
  <c r="AB1133" i="1"/>
  <c r="D1118" i="1"/>
  <c r="Y1117" i="1"/>
  <c r="Z1117" i="1"/>
  <c r="AA1117" i="1" s="1"/>
  <c r="AH1117" i="1" s="1"/>
  <c r="J1118" i="1"/>
  <c r="I1118" i="1" s="1"/>
  <c r="F1117" i="1"/>
  <c r="F1118" i="1" l="1"/>
  <c r="O1116" i="1"/>
  <c r="M1119" i="1"/>
  <c r="N1119" i="1" s="1"/>
  <c r="P1119" i="1"/>
  <c r="A1120" i="1"/>
  <c r="L1120" i="1"/>
  <c r="E1119" i="1"/>
  <c r="X1119" i="1"/>
  <c r="Q1007" i="1"/>
  <c r="R1006" i="1"/>
  <c r="V1006" i="1" s="1"/>
  <c r="AC1118" i="1"/>
  <c r="AE1118" i="1" s="1"/>
  <c r="H1118" i="1"/>
  <c r="AG1003" i="1"/>
  <c r="B1003" i="1" s="1"/>
  <c r="C1003" i="1" s="1"/>
  <c r="Z1118" i="1"/>
  <c r="AA1118" i="1" s="1"/>
  <c r="AH1118" i="1" s="1"/>
  <c r="D1119" i="1"/>
  <c r="Y1118" i="1"/>
  <c r="J1119" i="1"/>
  <c r="I1119" i="1" s="1"/>
  <c r="AB1134" i="1"/>
  <c r="T1004" i="1"/>
  <c r="AF1004" i="1" s="1"/>
  <c r="S1005" i="1"/>
  <c r="U1004" i="1"/>
  <c r="W1004" i="1" s="1"/>
  <c r="G1117" i="1"/>
  <c r="K1117" i="1" s="1"/>
  <c r="O1117" i="1" l="1"/>
  <c r="F1119" i="1"/>
  <c r="AG1004" i="1"/>
  <c r="R1007" i="1"/>
  <c r="V1007" i="1" s="1"/>
  <c r="Q1008" i="1"/>
  <c r="E1120" i="1"/>
  <c r="X1120" i="1"/>
  <c r="A1121" i="1"/>
  <c r="L1121" i="1"/>
  <c r="AC1119" i="1"/>
  <c r="AE1119" i="1" s="1"/>
  <c r="H1119" i="1"/>
  <c r="U1005" i="1"/>
  <c r="W1005" i="1" s="1"/>
  <c r="S1006" i="1"/>
  <c r="T1005" i="1"/>
  <c r="AF1005" i="1" s="1"/>
  <c r="G1118" i="1"/>
  <c r="K1118" i="1" s="1"/>
  <c r="Z1119" i="1"/>
  <c r="AA1119" i="1" s="1"/>
  <c r="AH1119" i="1" s="1"/>
  <c r="Y1119" i="1"/>
  <c r="J1120" i="1"/>
  <c r="I1120" i="1" s="1"/>
  <c r="D1120" i="1"/>
  <c r="AB1135" i="1"/>
  <c r="M1120" i="1"/>
  <c r="N1120" i="1" s="1"/>
  <c r="P1120" i="1"/>
  <c r="F1120" i="1" l="1"/>
  <c r="G1119" i="1"/>
  <c r="K1119" i="1" s="1"/>
  <c r="D1121" i="1"/>
  <c r="Y1120" i="1"/>
  <c r="Z1120" i="1"/>
  <c r="AA1120" i="1" s="1"/>
  <c r="AH1120" i="1" s="1"/>
  <c r="J1121" i="1"/>
  <c r="I1121" i="1" s="1"/>
  <c r="AC1120" i="1"/>
  <c r="AE1120" i="1" s="1"/>
  <c r="H1120" i="1"/>
  <c r="AB1136" i="1"/>
  <c r="O1118" i="1"/>
  <c r="U1006" i="1"/>
  <c r="W1006" i="1" s="1"/>
  <c r="T1006" i="1"/>
  <c r="AF1006" i="1" s="1"/>
  <c r="S1007" i="1"/>
  <c r="M1121" i="1"/>
  <c r="N1121" i="1" s="1"/>
  <c r="P1121" i="1"/>
  <c r="R1008" i="1"/>
  <c r="V1008" i="1" s="1"/>
  <c r="Q1009" i="1"/>
  <c r="B1004" i="1"/>
  <c r="C1004" i="1" s="1"/>
  <c r="AG1005" i="1"/>
  <c r="B1005" i="1" s="1"/>
  <c r="C1005" i="1" s="1"/>
  <c r="E1121" i="1"/>
  <c r="X1121" i="1"/>
  <c r="A1122" i="1"/>
  <c r="L1122" i="1"/>
  <c r="O1119" i="1" l="1"/>
  <c r="AC1121" i="1"/>
  <c r="AE1121" i="1" s="1"/>
  <c r="H1121" i="1"/>
  <c r="M1122" i="1"/>
  <c r="N1122" i="1" s="1"/>
  <c r="P1122" i="1"/>
  <c r="Q1010" i="1"/>
  <c r="R1009" i="1"/>
  <c r="V1009" i="1" s="1"/>
  <c r="S1008" i="1"/>
  <c r="T1007" i="1"/>
  <c r="U1007" i="1"/>
  <c r="W1007" i="1" s="1"/>
  <c r="X1122" i="1"/>
  <c r="A1123" i="1"/>
  <c r="L1123" i="1"/>
  <c r="E1122" i="1"/>
  <c r="AB1137" i="1"/>
  <c r="D1122" i="1"/>
  <c r="Y1121" i="1"/>
  <c r="Z1121" i="1"/>
  <c r="AA1121" i="1" s="1"/>
  <c r="AH1121" i="1" s="1"/>
  <c r="J1122" i="1"/>
  <c r="I1122" i="1" s="1"/>
  <c r="AG1006" i="1"/>
  <c r="G1120" i="1"/>
  <c r="O1120" i="1" s="1"/>
  <c r="F1121" i="1"/>
  <c r="K1120" i="1" l="1"/>
  <c r="AC1122" i="1"/>
  <c r="AE1122" i="1" s="1"/>
  <c r="H1122" i="1"/>
  <c r="M1123" i="1"/>
  <c r="N1123" i="1" s="1"/>
  <c r="P1123" i="1"/>
  <c r="F1122" i="1"/>
  <c r="E1123" i="1"/>
  <c r="X1123" i="1"/>
  <c r="A1124" i="1"/>
  <c r="L1124" i="1"/>
  <c r="AG1007" i="1"/>
  <c r="R1010" i="1"/>
  <c r="V1010" i="1" s="1"/>
  <c r="Q1011" i="1"/>
  <c r="Y1122" i="1"/>
  <c r="Z1122" i="1"/>
  <c r="AA1122" i="1" s="1"/>
  <c r="AH1122" i="1" s="1"/>
  <c r="D1123" i="1"/>
  <c r="J1123" i="1"/>
  <c r="I1123" i="1" s="1"/>
  <c r="AF1007" i="1"/>
  <c r="AA1007" i="1"/>
  <c r="G1121" i="1"/>
  <c r="O1121" i="1" s="1"/>
  <c r="B1006" i="1"/>
  <c r="C1006" i="1" s="1"/>
  <c r="AB1138" i="1"/>
  <c r="T1008" i="1"/>
  <c r="AF1008" i="1" s="1"/>
  <c r="S1009" i="1"/>
  <c r="U1008" i="1"/>
  <c r="W1008" i="1" s="1"/>
  <c r="K1121" i="1" l="1"/>
  <c r="R1011" i="1"/>
  <c r="V1011" i="1" s="1"/>
  <c r="Q1012" i="1"/>
  <c r="U1009" i="1"/>
  <c r="W1009" i="1" s="1"/>
  <c r="T1009" i="1"/>
  <c r="AF1009" i="1" s="1"/>
  <c r="S1010" i="1"/>
  <c r="AH1007" i="1"/>
  <c r="D1124" i="1"/>
  <c r="Z1123" i="1"/>
  <c r="AA1123" i="1" s="1"/>
  <c r="AH1123" i="1" s="1"/>
  <c r="Y1123" i="1"/>
  <c r="J1124" i="1"/>
  <c r="I1124" i="1" s="1"/>
  <c r="AC1123" i="1"/>
  <c r="AE1123" i="1" s="1"/>
  <c r="H1123" i="1"/>
  <c r="M1124" i="1"/>
  <c r="N1124" i="1" s="1"/>
  <c r="P1124" i="1"/>
  <c r="G1122" i="1"/>
  <c r="O1122" i="1" s="1"/>
  <c r="AB1139" i="1"/>
  <c r="AG1008" i="1"/>
  <c r="F1123" i="1"/>
  <c r="B1007" i="1"/>
  <c r="C1007" i="1" s="1"/>
  <c r="A1125" i="1"/>
  <c r="L1125" i="1"/>
  <c r="E1124" i="1"/>
  <c r="X1124" i="1"/>
  <c r="K1122" i="1" l="1"/>
  <c r="AC1124" i="1"/>
  <c r="AE1124" i="1" s="1"/>
  <c r="H1124" i="1"/>
  <c r="G1123" i="1"/>
  <c r="K1123" i="1" s="1"/>
  <c r="AG1009" i="1"/>
  <c r="B1009" i="1" s="1"/>
  <c r="C1009" i="1" s="1"/>
  <c r="E1125" i="1"/>
  <c r="X1125" i="1"/>
  <c r="A1126" i="1"/>
  <c r="L1126" i="1"/>
  <c r="B1008" i="1"/>
  <c r="C1008" i="1" s="1"/>
  <c r="F1124" i="1"/>
  <c r="R1012" i="1"/>
  <c r="V1012" i="1" s="1"/>
  <c r="Q1013" i="1"/>
  <c r="M1125" i="1"/>
  <c r="N1125" i="1" s="1"/>
  <c r="P1125" i="1"/>
  <c r="D1125" i="1"/>
  <c r="J1125" i="1"/>
  <c r="I1125" i="1" s="1"/>
  <c r="Z1124" i="1"/>
  <c r="AA1124" i="1" s="1"/>
  <c r="AH1124" i="1" s="1"/>
  <c r="Y1124" i="1"/>
  <c r="U1010" i="1"/>
  <c r="W1010" i="1" s="1"/>
  <c r="T1010" i="1"/>
  <c r="AF1010" i="1" s="1"/>
  <c r="S1011" i="1"/>
  <c r="AB1140" i="1"/>
  <c r="O1123" i="1" l="1"/>
  <c r="AB1141" i="1"/>
  <c r="AG1010" i="1"/>
  <c r="J1126" i="1"/>
  <c r="I1126" i="1" s="1"/>
  <c r="D1126" i="1"/>
  <c r="Z1125" i="1"/>
  <c r="AA1125" i="1" s="1"/>
  <c r="AH1125" i="1" s="1"/>
  <c r="Y1125" i="1"/>
  <c r="AC1125" i="1"/>
  <c r="AE1125" i="1" s="1"/>
  <c r="H1125" i="1"/>
  <c r="S1012" i="1"/>
  <c r="U1011" i="1"/>
  <c r="W1011" i="1" s="1"/>
  <c r="T1011" i="1"/>
  <c r="AF1011" i="1" s="1"/>
  <c r="Q1014" i="1"/>
  <c r="R1013" i="1"/>
  <c r="V1013" i="1" s="1"/>
  <c r="M1126" i="1"/>
  <c r="N1126" i="1" s="1"/>
  <c r="P1126" i="1"/>
  <c r="G1124" i="1"/>
  <c r="O1124" i="1" s="1"/>
  <c r="F1125" i="1"/>
  <c r="X1126" i="1"/>
  <c r="A1127" i="1"/>
  <c r="L1127" i="1"/>
  <c r="E1126" i="1"/>
  <c r="K1124" i="1" l="1"/>
  <c r="U1012" i="1"/>
  <c r="W1012" i="1" s="1"/>
  <c r="T1012" i="1"/>
  <c r="AF1012" i="1" s="1"/>
  <c r="S1013" i="1"/>
  <c r="M1127" i="1"/>
  <c r="N1127" i="1" s="1"/>
  <c r="P1127" i="1"/>
  <c r="A1128" i="1"/>
  <c r="L1128" i="1"/>
  <c r="E1127" i="1"/>
  <c r="X1127" i="1"/>
  <c r="Q1015" i="1"/>
  <c r="R1014" i="1"/>
  <c r="V1014" i="1" s="1"/>
  <c r="F1126" i="1"/>
  <c r="Z1126" i="1"/>
  <c r="AA1126" i="1" s="1"/>
  <c r="AH1126" i="1" s="1"/>
  <c r="D1127" i="1"/>
  <c r="J1127" i="1"/>
  <c r="I1127" i="1" s="1"/>
  <c r="Y1126" i="1"/>
  <c r="AB1142" i="1"/>
  <c r="AC1126" i="1"/>
  <c r="AE1126" i="1" s="1"/>
  <c r="H1126" i="1"/>
  <c r="AG1011" i="1"/>
  <c r="B1011" i="1" s="1"/>
  <c r="C1011" i="1" s="1"/>
  <c r="G1125" i="1"/>
  <c r="K1125" i="1" s="1"/>
  <c r="B1010" i="1"/>
  <c r="C1010" i="1" s="1"/>
  <c r="O1125" i="1" l="1"/>
  <c r="AB1143" i="1"/>
  <c r="Y1127" i="1"/>
  <c r="Z1127" i="1"/>
  <c r="D1128" i="1"/>
  <c r="J1128" i="1"/>
  <c r="I1128" i="1" s="1"/>
  <c r="AC1127" i="1"/>
  <c r="AE1127" i="1" s="1"/>
  <c r="H1127" i="1"/>
  <c r="AG1012" i="1"/>
  <c r="B1012" i="1" s="1"/>
  <c r="C1012" i="1" s="1"/>
  <c r="G1126" i="1"/>
  <c r="O1126" i="1" s="1"/>
  <c r="F1127" i="1"/>
  <c r="M1128" i="1"/>
  <c r="N1128" i="1" s="1"/>
  <c r="R1015" i="1"/>
  <c r="V1015" i="1" s="1"/>
  <c r="Q1016" i="1"/>
  <c r="X1128" i="1"/>
  <c r="A1129" i="1"/>
  <c r="L1129" i="1"/>
  <c r="E1128" i="1"/>
  <c r="U1013" i="1"/>
  <c r="W1013" i="1" s="1"/>
  <c r="S1014" i="1"/>
  <c r="T1013" i="1"/>
  <c r="AF1013" i="1" s="1"/>
  <c r="K1126" i="1" l="1"/>
  <c r="AG1013" i="1"/>
  <c r="B1013" i="1" s="1"/>
  <c r="C1013" i="1" s="1"/>
  <c r="Z1128" i="1"/>
  <c r="AA1128" i="1" s="1"/>
  <c r="AH1128" i="1" s="1"/>
  <c r="D1129" i="1"/>
  <c r="Y1128" i="1"/>
  <c r="J1129" i="1"/>
  <c r="I1129" i="1" s="1"/>
  <c r="F1128" i="1"/>
  <c r="AB1144" i="1"/>
  <c r="H1128" i="1"/>
  <c r="AC1128" i="1"/>
  <c r="AE1128" i="1" s="1"/>
  <c r="M1129" i="1"/>
  <c r="N1129" i="1" s="1"/>
  <c r="Q1017" i="1"/>
  <c r="R1016" i="1"/>
  <c r="V1016" i="1" s="1"/>
  <c r="U1014" i="1"/>
  <c r="W1014" i="1" s="1"/>
  <c r="S1015" i="1"/>
  <c r="T1014" i="1"/>
  <c r="AF1014" i="1" s="1"/>
  <c r="L1130" i="1"/>
  <c r="E1129" i="1"/>
  <c r="X1129" i="1"/>
  <c r="A1130" i="1"/>
  <c r="G1127" i="1"/>
  <c r="O1127" i="1" s="1"/>
  <c r="P1128" i="1" s="1"/>
  <c r="P1129" i="1" s="1"/>
  <c r="K1127" i="1" l="1"/>
  <c r="AC1129" i="1"/>
  <c r="AE1129" i="1" s="1"/>
  <c r="H1129" i="1"/>
  <c r="G1128" i="1"/>
  <c r="O1128" i="1" s="1"/>
  <c r="E1130" i="1"/>
  <c r="X1130" i="1"/>
  <c r="A1131" i="1"/>
  <c r="L1131" i="1"/>
  <c r="D1130" i="1"/>
  <c r="Y1129" i="1"/>
  <c r="J1130" i="1"/>
  <c r="I1130" i="1" s="1"/>
  <c r="Z1129" i="1"/>
  <c r="AA1129" i="1" s="1"/>
  <c r="AH1129" i="1" s="1"/>
  <c r="T1015" i="1"/>
  <c r="AF1015" i="1" s="1"/>
  <c r="U1015" i="1"/>
  <c r="W1015" i="1" s="1"/>
  <c r="S1016" i="1"/>
  <c r="AB1145" i="1"/>
  <c r="R1017" i="1"/>
  <c r="V1017" i="1" s="1"/>
  <c r="Q1018" i="1"/>
  <c r="AG1014" i="1"/>
  <c r="B1014" i="1" s="1"/>
  <c r="C1014" i="1" s="1"/>
  <c r="M1130" i="1"/>
  <c r="N1130" i="1" s="1"/>
  <c r="P1130" i="1"/>
  <c r="F1129" i="1"/>
  <c r="AC1130" i="1" l="1"/>
  <c r="AE1130" i="1" s="1"/>
  <c r="H1130" i="1"/>
  <c r="Q1019" i="1"/>
  <c r="R1018" i="1"/>
  <c r="V1018" i="1" s="1"/>
  <c r="U1016" i="1"/>
  <c r="W1016" i="1" s="1"/>
  <c r="S1017" i="1"/>
  <c r="T1016" i="1"/>
  <c r="AF1016" i="1" s="1"/>
  <c r="D1131" i="1"/>
  <c r="Y1130" i="1"/>
  <c r="J1131" i="1"/>
  <c r="I1131" i="1" s="1"/>
  <c r="Z1130" i="1"/>
  <c r="AA1130" i="1" s="1"/>
  <c r="AH1130" i="1" s="1"/>
  <c r="G1129" i="1"/>
  <c r="O1129" i="1" s="1"/>
  <c r="AG1015" i="1"/>
  <c r="B1015" i="1" s="1"/>
  <c r="C1015" i="1" s="1"/>
  <c r="M1131" i="1"/>
  <c r="N1131" i="1" s="1"/>
  <c r="P1131" i="1"/>
  <c r="K1128" i="1"/>
  <c r="AB1146" i="1"/>
  <c r="F1130" i="1"/>
  <c r="E1131" i="1"/>
  <c r="X1131" i="1"/>
  <c r="A1132" i="1"/>
  <c r="L1132" i="1"/>
  <c r="K1129" i="1" l="1"/>
  <c r="AC1131" i="1"/>
  <c r="AE1131" i="1" s="1"/>
  <c r="H1131" i="1"/>
  <c r="F1131" i="1"/>
  <c r="E1132" i="1"/>
  <c r="X1132" i="1"/>
  <c r="A1133" i="1"/>
  <c r="L1133" i="1"/>
  <c r="R1019" i="1"/>
  <c r="V1019" i="1" s="1"/>
  <c r="Q1020" i="1"/>
  <c r="D1132" i="1"/>
  <c r="Z1131" i="1"/>
  <c r="AA1131" i="1" s="1"/>
  <c r="AH1131" i="1" s="1"/>
  <c r="Y1131" i="1"/>
  <c r="J1132" i="1"/>
  <c r="I1132" i="1" s="1"/>
  <c r="T1017" i="1"/>
  <c r="AF1017" i="1" s="1"/>
  <c r="U1017" i="1"/>
  <c r="W1017" i="1" s="1"/>
  <c r="S1018" i="1"/>
  <c r="G1130" i="1"/>
  <c r="K1130" i="1" s="1"/>
  <c r="M1132" i="1"/>
  <c r="N1132" i="1" s="1"/>
  <c r="P1132" i="1"/>
  <c r="AB1147" i="1"/>
  <c r="AG1016" i="1"/>
  <c r="B1016" i="1" s="1"/>
  <c r="C1016" i="1" s="1"/>
  <c r="O1130" i="1" l="1"/>
  <c r="AB1148" i="1"/>
  <c r="Q1021" i="1"/>
  <c r="R1020" i="1"/>
  <c r="V1020" i="1" s="1"/>
  <c r="M1133" i="1"/>
  <c r="N1133" i="1" s="1"/>
  <c r="P1133" i="1"/>
  <c r="A1134" i="1"/>
  <c r="L1134" i="1"/>
  <c r="E1133" i="1"/>
  <c r="X1133" i="1"/>
  <c r="AC1132" i="1"/>
  <c r="AE1132" i="1" s="1"/>
  <c r="H1132" i="1"/>
  <c r="S1019" i="1"/>
  <c r="U1018" i="1"/>
  <c r="W1018" i="1" s="1"/>
  <c r="T1018" i="1"/>
  <c r="AF1018" i="1" s="1"/>
  <c r="F1132" i="1"/>
  <c r="D1133" i="1"/>
  <c r="Y1132" i="1"/>
  <c r="Z1132" i="1"/>
  <c r="AA1132" i="1" s="1"/>
  <c r="AH1132" i="1" s="1"/>
  <c r="J1133" i="1"/>
  <c r="I1133" i="1" s="1"/>
  <c r="G1131" i="1"/>
  <c r="O1131" i="1" s="1"/>
  <c r="AG1017" i="1"/>
  <c r="B1017" i="1" s="1"/>
  <c r="C1017" i="1" s="1"/>
  <c r="K1131" i="1" l="1"/>
  <c r="F1133" i="1"/>
  <c r="AG1018" i="1"/>
  <c r="D1134" i="1"/>
  <c r="Z1133" i="1"/>
  <c r="AA1133" i="1" s="1"/>
  <c r="AH1133" i="1" s="1"/>
  <c r="Y1133" i="1"/>
  <c r="J1134" i="1"/>
  <c r="I1134" i="1" s="1"/>
  <c r="U1019" i="1"/>
  <c r="W1019" i="1" s="1"/>
  <c r="T1019" i="1"/>
  <c r="AF1019" i="1" s="1"/>
  <c r="S1020" i="1"/>
  <c r="R1021" i="1"/>
  <c r="V1021" i="1" s="1"/>
  <c r="Q1022" i="1"/>
  <c r="E1134" i="1"/>
  <c r="X1134" i="1"/>
  <c r="A1135" i="1"/>
  <c r="L1135" i="1"/>
  <c r="G1132" i="1"/>
  <c r="K1132" i="1" s="1"/>
  <c r="M1134" i="1"/>
  <c r="N1134" i="1" s="1"/>
  <c r="P1134" i="1"/>
  <c r="AC1133" i="1"/>
  <c r="AE1133" i="1" s="1"/>
  <c r="H1133" i="1"/>
  <c r="AB1149" i="1"/>
  <c r="O1132" i="1" l="1"/>
  <c r="D1135" i="1"/>
  <c r="Y1134" i="1"/>
  <c r="J1135" i="1"/>
  <c r="I1135" i="1" s="1"/>
  <c r="Z1134" i="1"/>
  <c r="AA1134" i="1" s="1"/>
  <c r="AH1134" i="1" s="1"/>
  <c r="F1134" i="1"/>
  <c r="U1020" i="1"/>
  <c r="W1020" i="1" s="1"/>
  <c r="S1021" i="1"/>
  <c r="T1020" i="1"/>
  <c r="AF1020" i="1" s="1"/>
  <c r="AC1134" i="1"/>
  <c r="AE1134" i="1" s="1"/>
  <c r="H1134" i="1"/>
  <c r="M1135" i="1"/>
  <c r="N1135" i="1" s="1"/>
  <c r="P1135" i="1"/>
  <c r="B1018" i="1"/>
  <c r="C1018" i="1" s="1"/>
  <c r="AB1150" i="1"/>
  <c r="G1133" i="1"/>
  <c r="K1133" i="1" s="1"/>
  <c r="L1136" i="1"/>
  <c r="E1135" i="1"/>
  <c r="X1135" i="1"/>
  <c r="A1136" i="1"/>
  <c r="R1022" i="1"/>
  <c r="V1022" i="1" s="1"/>
  <c r="Q1023" i="1"/>
  <c r="AG1019" i="1"/>
  <c r="O1133" i="1" l="1"/>
  <c r="AC1135" i="1"/>
  <c r="AE1135" i="1" s="1"/>
  <c r="H1135" i="1"/>
  <c r="Z1135" i="1"/>
  <c r="AA1135" i="1" s="1"/>
  <c r="AH1135" i="1" s="1"/>
  <c r="Y1135" i="1"/>
  <c r="J1136" i="1"/>
  <c r="I1136" i="1" s="1"/>
  <c r="D1136" i="1"/>
  <c r="G1134" i="1"/>
  <c r="K1134" i="1" s="1"/>
  <c r="U1021" i="1"/>
  <c r="W1021" i="1" s="1"/>
  <c r="S1022" i="1"/>
  <c r="T1021" i="1"/>
  <c r="AF1021" i="1" s="1"/>
  <c r="F1135" i="1"/>
  <c r="M1136" i="1"/>
  <c r="N1136" i="1" s="1"/>
  <c r="P1136" i="1"/>
  <c r="AG1020" i="1"/>
  <c r="B1020" i="1" s="1"/>
  <c r="C1020" i="1" s="1"/>
  <c r="R1023" i="1"/>
  <c r="V1023" i="1" s="1"/>
  <c r="Q1024" i="1"/>
  <c r="B1019" i="1"/>
  <c r="C1019" i="1" s="1"/>
  <c r="E1136" i="1"/>
  <c r="X1136" i="1"/>
  <c r="A1137" i="1"/>
  <c r="L1137" i="1"/>
  <c r="AB1151" i="1"/>
  <c r="AC1136" i="1" l="1"/>
  <c r="AE1136" i="1" s="1"/>
  <c r="H1136" i="1"/>
  <c r="O1134" i="1"/>
  <c r="T1022" i="1"/>
  <c r="AF1022" i="1" s="1"/>
  <c r="U1022" i="1"/>
  <c r="W1022" i="1" s="1"/>
  <c r="S1023" i="1"/>
  <c r="G1135" i="1"/>
  <c r="O1135" i="1" s="1"/>
  <c r="AB1152" i="1"/>
  <c r="X1137" i="1"/>
  <c r="A1138" i="1"/>
  <c r="L1138" i="1"/>
  <c r="E1137" i="1"/>
  <c r="AG1021" i="1"/>
  <c r="M1137" i="1"/>
  <c r="N1137" i="1" s="1"/>
  <c r="P1137" i="1"/>
  <c r="D1137" i="1"/>
  <c r="Z1136" i="1"/>
  <c r="AA1136" i="1" s="1"/>
  <c r="AH1136" i="1" s="1"/>
  <c r="Y1136" i="1"/>
  <c r="J1137" i="1"/>
  <c r="I1137" i="1" s="1"/>
  <c r="Q1025" i="1"/>
  <c r="R1024" i="1"/>
  <c r="V1024" i="1" s="1"/>
  <c r="F1136" i="1"/>
  <c r="F1137" i="1" l="1"/>
  <c r="K1135" i="1"/>
  <c r="AC1137" i="1"/>
  <c r="AE1137" i="1" s="1"/>
  <c r="H1137" i="1"/>
  <c r="J1138" i="1"/>
  <c r="I1138" i="1" s="1"/>
  <c r="D1138" i="1"/>
  <c r="Z1137" i="1"/>
  <c r="AA1137" i="1" s="1"/>
  <c r="AH1137" i="1" s="1"/>
  <c r="Y1137" i="1"/>
  <c r="AG1022" i="1"/>
  <c r="B1022" i="1" s="1"/>
  <c r="C1022" i="1" s="1"/>
  <c r="G1136" i="1"/>
  <c r="O1136" i="1" s="1"/>
  <c r="M1138" i="1"/>
  <c r="N1138" i="1" s="1"/>
  <c r="P1138" i="1"/>
  <c r="AB1153" i="1"/>
  <c r="R1025" i="1"/>
  <c r="V1025" i="1" s="1"/>
  <c r="Q1026" i="1"/>
  <c r="B1021" i="1"/>
  <c r="C1021" i="1" s="1"/>
  <c r="A1139" i="1"/>
  <c r="L1139" i="1"/>
  <c r="E1138" i="1"/>
  <c r="X1138" i="1"/>
  <c r="U1023" i="1"/>
  <c r="W1023" i="1" s="1"/>
  <c r="S1024" i="1"/>
  <c r="T1023" i="1"/>
  <c r="AF1023" i="1" s="1"/>
  <c r="AC1138" i="1" l="1"/>
  <c r="AE1138" i="1" s="1"/>
  <c r="H1138" i="1"/>
  <c r="D1139" i="1"/>
  <c r="Y1138" i="1"/>
  <c r="J1139" i="1"/>
  <c r="I1139" i="1" s="1"/>
  <c r="Z1138" i="1"/>
  <c r="AA1138" i="1" s="1"/>
  <c r="AH1138" i="1" s="1"/>
  <c r="AB1154" i="1"/>
  <c r="S1025" i="1"/>
  <c r="T1024" i="1"/>
  <c r="AF1024" i="1" s="1"/>
  <c r="U1024" i="1"/>
  <c r="W1024" i="1" s="1"/>
  <c r="M1139" i="1"/>
  <c r="N1139" i="1" s="1"/>
  <c r="P1139" i="1"/>
  <c r="R1026" i="1"/>
  <c r="V1026" i="1" s="1"/>
  <c r="Q1027" i="1"/>
  <c r="K1136" i="1"/>
  <c r="G1137" i="1"/>
  <c r="K1137" i="1" s="1"/>
  <c r="AG1023" i="1"/>
  <c r="X1139" i="1"/>
  <c r="A1140" i="1"/>
  <c r="L1140" i="1"/>
  <c r="E1139" i="1"/>
  <c r="F1138" i="1"/>
  <c r="M1140" i="1" l="1"/>
  <c r="N1140" i="1" s="1"/>
  <c r="P1140" i="1"/>
  <c r="T1025" i="1"/>
  <c r="AF1025" i="1" s="1"/>
  <c r="U1025" i="1"/>
  <c r="W1025" i="1" s="1"/>
  <c r="S1026" i="1"/>
  <c r="F1139" i="1"/>
  <c r="AC1139" i="1"/>
  <c r="AE1139" i="1" s="1"/>
  <c r="H1139" i="1"/>
  <c r="AB1155" i="1"/>
  <c r="E1140" i="1"/>
  <c r="X1140" i="1"/>
  <c r="A1141" i="1"/>
  <c r="L1141" i="1"/>
  <c r="J1140" i="1"/>
  <c r="I1140" i="1" s="1"/>
  <c r="D1140" i="1"/>
  <c r="Z1139" i="1"/>
  <c r="AA1139" i="1" s="1"/>
  <c r="AH1139" i="1" s="1"/>
  <c r="Y1139" i="1"/>
  <c r="O1137" i="1"/>
  <c r="R1027" i="1"/>
  <c r="V1027" i="1" s="1"/>
  <c r="Q1028" i="1"/>
  <c r="AG1024" i="1"/>
  <c r="B1024" i="1" s="1"/>
  <c r="C1024" i="1" s="1"/>
  <c r="G1138" i="1"/>
  <c r="K1138" i="1" s="1"/>
  <c r="B1023" i="1"/>
  <c r="C1023" i="1" s="1"/>
  <c r="O1138" i="1" l="1"/>
  <c r="G1139" i="1"/>
  <c r="K1139" i="1" s="1"/>
  <c r="E1141" i="1"/>
  <c r="X1141" i="1"/>
  <c r="A1142" i="1"/>
  <c r="L1142" i="1"/>
  <c r="R1028" i="1"/>
  <c r="V1028" i="1" s="1"/>
  <c r="Q1029" i="1"/>
  <c r="J1141" i="1"/>
  <c r="I1141" i="1" s="1"/>
  <c r="D1141" i="1"/>
  <c r="Y1140" i="1"/>
  <c r="Z1140" i="1"/>
  <c r="AA1140" i="1" s="1"/>
  <c r="AH1140" i="1" s="1"/>
  <c r="AB1156" i="1"/>
  <c r="S1027" i="1"/>
  <c r="T1026" i="1"/>
  <c r="AF1026" i="1" s="1"/>
  <c r="U1026" i="1"/>
  <c r="W1026" i="1" s="1"/>
  <c r="AC1140" i="1"/>
  <c r="AE1140" i="1" s="1"/>
  <c r="H1140" i="1"/>
  <c r="AG1025" i="1"/>
  <c r="B1025" i="1" s="1"/>
  <c r="C1025" i="1" s="1"/>
  <c r="F1140" i="1"/>
  <c r="M1141" i="1"/>
  <c r="N1141" i="1" s="1"/>
  <c r="P1141" i="1"/>
  <c r="O1139" i="1" l="1"/>
  <c r="F1141" i="1"/>
  <c r="S1028" i="1"/>
  <c r="U1027" i="1"/>
  <c r="W1027" i="1" s="1"/>
  <c r="T1027" i="1"/>
  <c r="AF1027" i="1" s="1"/>
  <c r="A1143" i="1"/>
  <c r="L1143" i="1"/>
  <c r="E1142" i="1"/>
  <c r="X1142" i="1"/>
  <c r="Q1030" i="1"/>
  <c r="R1029" i="1"/>
  <c r="V1029" i="1" s="1"/>
  <c r="D1142" i="1"/>
  <c r="Y1141" i="1"/>
  <c r="Z1141" i="1"/>
  <c r="AA1141" i="1" s="1"/>
  <c r="AH1141" i="1" s="1"/>
  <c r="J1142" i="1"/>
  <c r="I1142" i="1" s="1"/>
  <c r="AC1141" i="1"/>
  <c r="AE1141" i="1" s="1"/>
  <c r="H1141" i="1"/>
  <c r="AG1026" i="1"/>
  <c r="B1026" i="1" s="1"/>
  <c r="C1026" i="1" s="1"/>
  <c r="AB1157" i="1"/>
  <c r="G1140" i="1"/>
  <c r="K1140" i="1" s="1"/>
  <c r="M1142" i="1"/>
  <c r="N1142" i="1" s="1"/>
  <c r="P1142" i="1"/>
  <c r="F1142" i="1" l="1"/>
  <c r="O1140" i="1"/>
  <c r="AG1027" i="1"/>
  <c r="B1027" i="1" s="1"/>
  <c r="C1027" i="1" s="1"/>
  <c r="AB1158" i="1"/>
  <c r="G1141" i="1"/>
  <c r="K1141" i="1" s="1"/>
  <c r="M1143" i="1"/>
  <c r="N1143" i="1" s="1"/>
  <c r="P1143" i="1"/>
  <c r="U1028" i="1"/>
  <c r="W1028" i="1" s="1"/>
  <c r="S1029" i="1"/>
  <c r="T1028" i="1"/>
  <c r="AF1028" i="1" s="1"/>
  <c r="AC1142" i="1"/>
  <c r="AE1142" i="1" s="1"/>
  <c r="H1142" i="1"/>
  <c r="R1030" i="1"/>
  <c r="V1030" i="1" s="1"/>
  <c r="Q1031" i="1"/>
  <c r="E1143" i="1"/>
  <c r="A1144" i="1"/>
  <c r="X1143" i="1"/>
  <c r="L1144" i="1"/>
  <c r="Z1142" i="1"/>
  <c r="AA1142" i="1" s="1"/>
  <c r="AH1142" i="1" s="1"/>
  <c r="J1143" i="1"/>
  <c r="I1143" i="1" s="1"/>
  <c r="D1143" i="1"/>
  <c r="Y1142" i="1"/>
  <c r="F1143" i="1" l="1"/>
  <c r="O1141" i="1"/>
  <c r="Z1143" i="1"/>
  <c r="AA1143" i="1" s="1"/>
  <c r="AH1143" i="1" s="1"/>
  <c r="Y1143" i="1"/>
  <c r="J1144" i="1"/>
  <c r="I1144" i="1" s="1"/>
  <c r="D1144" i="1"/>
  <c r="M1144" i="1"/>
  <c r="N1144" i="1" s="1"/>
  <c r="P1144" i="1"/>
  <c r="Q1032" i="1"/>
  <c r="R1031" i="1"/>
  <c r="V1031" i="1" s="1"/>
  <c r="AC1143" i="1"/>
  <c r="AE1143" i="1" s="1"/>
  <c r="H1143" i="1"/>
  <c r="A1145" i="1"/>
  <c r="L1145" i="1"/>
  <c r="E1144" i="1"/>
  <c r="X1144" i="1"/>
  <c r="U1029" i="1"/>
  <c r="W1029" i="1" s="1"/>
  <c r="S1030" i="1"/>
  <c r="T1029" i="1"/>
  <c r="AF1029" i="1" s="1"/>
  <c r="AB1159" i="1"/>
  <c r="G1142" i="1"/>
  <c r="O1142" i="1" s="1"/>
  <c r="AG1028" i="1"/>
  <c r="B1028" i="1" s="1"/>
  <c r="C1028" i="1" s="1"/>
  <c r="K1142" i="1" l="1"/>
  <c r="AC1144" i="1"/>
  <c r="AE1144" i="1" s="1"/>
  <c r="H1144" i="1"/>
  <c r="S1031" i="1"/>
  <c r="U1030" i="1"/>
  <c r="W1030" i="1" s="1"/>
  <c r="T1030" i="1"/>
  <c r="AF1030" i="1" s="1"/>
  <c r="M1145" i="1"/>
  <c r="N1145" i="1" s="1"/>
  <c r="P1145" i="1"/>
  <c r="Q1033" i="1"/>
  <c r="R1032" i="1"/>
  <c r="V1032" i="1" s="1"/>
  <c r="F1144" i="1"/>
  <c r="D1145" i="1"/>
  <c r="J1145" i="1"/>
  <c r="I1145" i="1" s="1"/>
  <c r="Y1144" i="1"/>
  <c r="Z1144" i="1"/>
  <c r="AA1144" i="1" s="1"/>
  <c r="AH1144" i="1" s="1"/>
  <c r="AB1160" i="1"/>
  <c r="AG1029" i="1"/>
  <c r="B1029" i="1" s="1"/>
  <c r="C1029" i="1" s="1"/>
  <c r="X1145" i="1"/>
  <c r="L1146" i="1"/>
  <c r="E1145" i="1"/>
  <c r="A1146" i="1"/>
  <c r="G1143" i="1"/>
  <c r="O1143" i="1" s="1"/>
  <c r="K1143" i="1" l="1"/>
  <c r="X1146" i="1"/>
  <c r="L1147" i="1"/>
  <c r="E1146" i="1"/>
  <c r="A1147" i="1"/>
  <c r="R1033" i="1"/>
  <c r="V1033" i="1" s="1"/>
  <c r="Q1034" i="1"/>
  <c r="AG1030" i="1"/>
  <c r="F1145" i="1"/>
  <c r="U1031" i="1"/>
  <c r="W1031" i="1" s="1"/>
  <c r="S1032" i="1"/>
  <c r="T1031" i="1"/>
  <c r="AF1031" i="1" s="1"/>
  <c r="AC1145" i="1"/>
  <c r="AE1145" i="1" s="1"/>
  <c r="H1145" i="1"/>
  <c r="G1144" i="1"/>
  <c r="O1144" i="1" s="1"/>
  <c r="M1146" i="1"/>
  <c r="N1146" i="1" s="1"/>
  <c r="P1146" i="1"/>
  <c r="AB1161" i="1"/>
  <c r="Y1145" i="1"/>
  <c r="J1146" i="1"/>
  <c r="I1146" i="1" s="1"/>
  <c r="D1146" i="1"/>
  <c r="Z1145" i="1"/>
  <c r="AA1145" i="1" s="1"/>
  <c r="AH1145" i="1" s="1"/>
  <c r="K1144" i="1" l="1"/>
  <c r="F1146" i="1"/>
  <c r="AG1031" i="1"/>
  <c r="B1031" i="1" s="1"/>
  <c r="C1031" i="1" s="1"/>
  <c r="A1148" i="1"/>
  <c r="X1147" i="1"/>
  <c r="L1148" i="1"/>
  <c r="E1147" i="1"/>
  <c r="AB1162" i="1"/>
  <c r="Q1035" i="1"/>
  <c r="R1034" i="1"/>
  <c r="V1034" i="1" s="1"/>
  <c r="M1147" i="1"/>
  <c r="N1147" i="1" s="1"/>
  <c r="P1147" i="1"/>
  <c r="AC1146" i="1"/>
  <c r="AE1146" i="1" s="1"/>
  <c r="H1146" i="1"/>
  <c r="G1145" i="1"/>
  <c r="O1145" i="1" s="1"/>
  <c r="U1032" i="1"/>
  <c r="W1032" i="1" s="1"/>
  <c r="T1032" i="1"/>
  <c r="AF1032" i="1" s="1"/>
  <c r="S1033" i="1"/>
  <c r="B1030" i="1"/>
  <c r="C1030" i="1" s="1"/>
  <c r="D1147" i="1"/>
  <c r="Z1146" i="1"/>
  <c r="AA1146" i="1" s="1"/>
  <c r="AH1146" i="1" s="1"/>
  <c r="Y1146" i="1"/>
  <c r="J1147" i="1"/>
  <c r="I1147" i="1" s="1"/>
  <c r="F1147" i="1" l="1"/>
  <c r="AC1147" i="1"/>
  <c r="AE1147" i="1" s="1"/>
  <c r="H1147" i="1"/>
  <c r="R1035" i="1"/>
  <c r="V1035" i="1" s="1"/>
  <c r="Q1036" i="1"/>
  <c r="AG1032" i="1"/>
  <c r="B1032" i="1" s="1"/>
  <c r="C1032" i="1" s="1"/>
  <c r="G1146" i="1"/>
  <c r="O1146" i="1" s="1"/>
  <c r="AB1163" i="1"/>
  <c r="M1148" i="1"/>
  <c r="N1148" i="1" s="1"/>
  <c r="P1148" i="1"/>
  <c r="K1145" i="1"/>
  <c r="Y1147" i="1"/>
  <c r="D1148" i="1"/>
  <c r="J1148" i="1"/>
  <c r="I1148" i="1" s="1"/>
  <c r="Z1147" i="1"/>
  <c r="AA1147" i="1" s="1"/>
  <c r="AH1147" i="1" s="1"/>
  <c r="S1034" i="1"/>
  <c r="T1033" i="1"/>
  <c r="AF1033" i="1" s="1"/>
  <c r="U1033" i="1"/>
  <c r="W1033" i="1" s="1"/>
  <c r="E1148" i="1"/>
  <c r="A1149" i="1"/>
  <c r="X1148" i="1"/>
  <c r="L1149" i="1"/>
  <c r="M1149" i="1" l="1"/>
  <c r="N1149" i="1" s="1"/>
  <c r="P1149" i="1"/>
  <c r="S1035" i="1"/>
  <c r="U1034" i="1"/>
  <c r="W1034" i="1" s="1"/>
  <c r="T1034" i="1"/>
  <c r="AF1034" i="1" s="1"/>
  <c r="F1148" i="1"/>
  <c r="J1149" i="1"/>
  <c r="I1149" i="1" s="1"/>
  <c r="D1149" i="1"/>
  <c r="Z1148" i="1"/>
  <c r="AA1148" i="1" s="1"/>
  <c r="AH1148" i="1" s="1"/>
  <c r="Y1148" i="1"/>
  <c r="AB1164" i="1"/>
  <c r="G1147" i="1"/>
  <c r="K1147" i="1" s="1"/>
  <c r="A1150" i="1"/>
  <c r="X1149" i="1"/>
  <c r="L1150" i="1"/>
  <c r="E1149" i="1"/>
  <c r="AG1033" i="1"/>
  <c r="B1033" i="1" s="1"/>
  <c r="C1033" i="1" s="1"/>
  <c r="K1146" i="1"/>
  <c r="AC1148" i="1"/>
  <c r="AE1148" i="1" s="1"/>
  <c r="H1148" i="1"/>
  <c r="Q1037" i="1"/>
  <c r="R1036" i="1"/>
  <c r="V1036" i="1" s="1"/>
  <c r="R1037" i="1" l="1"/>
  <c r="V1037" i="1" s="1"/>
  <c r="Q1038" i="1"/>
  <c r="M1150" i="1"/>
  <c r="N1150" i="1" s="1"/>
  <c r="P1150" i="1"/>
  <c r="O1147" i="1"/>
  <c r="F1149" i="1"/>
  <c r="G1148" i="1"/>
  <c r="K1148" i="1" s="1"/>
  <c r="AC1149" i="1"/>
  <c r="AE1149" i="1" s="1"/>
  <c r="H1149" i="1"/>
  <c r="L1151" i="1"/>
  <c r="E1150" i="1"/>
  <c r="X1150" i="1"/>
  <c r="A1151" i="1"/>
  <c r="AG1034" i="1"/>
  <c r="B1034" i="1" s="1"/>
  <c r="C1034" i="1" s="1"/>
  <c r="Y1149" i="1"/>
  <c r="D1150" i="1"/>
  <c r="Z1149" i="1"/>
  <c r="AA1149" i="1" s="1"/>
  <c r="AH1149" i="1" s="1"/>
  <c r="J1150" i="1"/>
  <c r="I1150" i="1" s="1"/>
  <c r="AB1165" i="1"/>
  <c r="U1035" i="1"/>
  <c r="W1035" i="1" s="1"/>
  <c r="S1036" i="1"/>
  <c r="T1035" i="1"/>
  <c r="AG1035" i="1" l="1"/>
  <c r="B1035" i="1" s="1"/>
  <c r="C1035" i="1" s="1"/>
  <c r="F1150" i="1"/>
  <c r="L1152" i="1"/>
  <c r="E1151" i="1"/>
  <c r="X1151" i="1"/>
  <c r="A1152" i="1"/>
  <c r="O1148" i="1"/>
  <c r="R1038" i="1"/>
  <c r="V1038" i="1" s="1"/>
  <c r="Q1039" i="1"/>
  <c r="D1151" i="1"/>
  <c r="Z1150" i="1"/>
  <c r="AA1150" i="1" s="1"/>
  <c r="AH1150" i="1" s="1"/>
  <c r="Y1150" i="1"/>
  <c r="J1151" i="1"/>
  <c r="I1151" i="1" s="1"/>
  <c r="AF1035" i="1"/>
  <c r="AA1035" i="1"/>
  <c r="AC1150" i="1"/>
  <c r="AE1150" i="1" s="1"/>
  <c r="H1150" i="1"/>
  <c r="G1149" i="1"/>
  <c r="O1149" i="1" s="1"/>
  <c r="S1037" i="1"/>
  <c r="T1036" i="1"/>
  <c r="AF1036" i="1" s="1"/>
  <c r="U1036" i="1"/>
  <c r="W1036" i="1" s="1"/>
  <c r="AB1166" i="1"/>
  <c r="M1151" i="1"/>
  <c r="N1151" i="1" s="1"/>
  <c r="P1151" i="1"/>
  <c r="F1151" i="1" l="1"/>
  <c r="K1149" i="1"/>
  <c r="AH1035" i="1"/>
  <c r="A1153" i="1"/>
  <c r="L1153" i="1"/>
  <c r="E1152" i="1"/>
  <c r="X1152" i="1"/>
  <c r="AB1167" i="1"/>
  <c r="U1037" i="1"/>
  <c r="W1037" i="1" s="1"/>
  <c r="T1037" i="1"/>
  <c r="AF1037" i="1" s="1"/>
  <c r="S1038" i="1"/>
  <c r="G1150" i="1"/>
  <c r="K1150" i="1" s="1"/>
  <c r="R1039" i="1"/>
  <c r="V1039" i="1" s="1"/>
  <c r="Q1040" i="1"/>
  <c r="D1152" i="1"/>
  <c r="J1152" i="1"/>
  <c r="I1152" i="1" s="1"/>
  <c r="Y1151" i="1"/>
  <c r="Z1151" i="1"/>
  <c r="AA1151" i="1" s="1"/>
  <c r="AH1151" i="1" s="1"/>
  <c r="AC1151" i="1"/>
  <c r="AE1151" i="1" s="1"/>
  <c r="H1151" i="1"/>
  <c r="AG1036" i="1"/>
  <c r="M1152" i="1"/>
  <c r="N1152" i="1" s="1"/>
  <c r="P1152" i="1"/>
  <c r="F1152" i="1" l="1"/>
  <c r="O1150" i="1"/>
  <c r="D1153" i="1"/>
  <c r="J1153" i="1"/>
  <c r="I1153" i="1" s="1"/>
  <c r="Y1152" i="1"/>
  <c r="Z1152" i="1"/>
  <c r="AA1152" i="1" s="1"/>
  <c r="AH1152" i="1" s="1"/>
  <c r="AG1037" i="1"/>
  <c r="B1037" i="1" s="1"/>
  <c r="C1037" i="1" s="1"/>
  <c r="AC1152" i="1"/>
  <c r="AE1152" i="1" s="1"/>
  <c r="H1152" i="1"/>
  <c r="R1040" i="1"/>
  <c r="V1040" i="1" s="1"/>
  <c r="Q1041" i="1"/>
  <c r="AB1168" i="1"/>
  <c r="M1153" i="1"/>
  <c r="N1153" i="1" s="1"/>
  <c r="P1153" i="1"/>
  <c r="G1151" i="1"/>
  <c r="O1151" i="1" s="1"/>
  <c r="B1036" i="1"/>
  <c r="C1036" i="1" s="1"/>
  <c r="S1039" i="1"/>
  <c r="U1038" i="1"/>
  <c r="W1038" i="1" s="1"/>
  <c r="T1038" i="1"/>
  <c r="AF1038" i="1" s="1"/>
  <c r="L1154" i="1"/>
  <c r="E1153" i="1"/>
  <c r="X1153" i="1"/>
  <c r="A1154" i="1"/>
  <c r="K1151" i="1" l="1"/>
  <c r="J1154" i="1"/>
  <c r="I1154" i="1" s="1"/>
  <c r="D1154" i="1"/>
  <c r="Z1153" i="1"/>
  <c r="AA1153" i="1" s="1"/>
  <c r="AH1153" i="1" s="1"/>
  <c r="Y1153" i="1"/>
  <c r="M1154" i="1"/>
  <c r="N1154" i="1" s="1"/>
  <c r="P1154" i="1"/>
  <c r="AB1169" i="1"/>
  <c r="X1154" i="1"/>
  <c r="A1155" i="1"/>
  <c r="L1155" i="1"/>
  <c r="E1154" i="1"/>
  <c r="Q1042" i="1"/>
  <c r="R1041" i="1"/>
  <c r="V1041" i="1" s="1"/>
  <c r="AC1153" i="1"/>
  <c r="AE1153" i="1" s="1"/>
  <c r="H1153" i="1"/>
  <c r="F1153" i="1"/>
  <c r="AG1038" i="1"/>
  <c r="B1038" i="1" s="1"/>
  <c r="C1038" i="1" s="1"/>
  <c r="T1039" i="1"/>
  <c r="AF1039" i="1" s="1"/>
  <c r="S1040" i="1"/>
  <c r="U1039" i="1"/>
  <c r="W1039" i="1" s="1"/>
  <c r="G1152" i="1"/>
  <c r="K1152" i="1" s="1"/>
  <c r="O1152" i="1" l="1"/>
  <c r="G1153" i="1"/>
  <c r="K1153" i="1" s="1"/>
  <c r="A1156" i="1"/>
  <c r="L1156" i="1"/>
  <c r="E1155" i="1"/>
  <c r="X1155" i="1"/>
  <c r="AB1170" i="1"/>
  <c r="AG1039" i="1"/>
  <c r="B1039" i="1" s="1"/>
  <c r="C1039" i="1" s="1"/>
  <c r="Z1154" i="1"/>
  <c r="AA1154" i="1" s="1"/>
  <c r="AH1154" i="1" s="1"/>
  <c r="Y1154" i="1"/>
  <c r="J1155" i="1"/>
  <c r="I1155" i="1" s="1"/>
  <c r="D1155" i="1"/>
  <c r="F1154" i="1"/>
  <c r="AC1154" i="1"/>
  <c r="AE1154" i="1" s="1"/>
  <c r="H1154" i="1"/>
  <c r="U1040" i="1"/>
  <c r="W1040" i="1" s="1"/>
  <c r="T1040" i="1"/>
  <c r="AF1040" i="1" s="1"/>
  <c r="S1041" i="1"/>
  <c r="Q1043" i="1"/>
  <c r="R1042" i="1"/>
  <c r="V1042" i="1" s="1"/>
  <c r="M1155" i="1"/>
  <c r="N1155" i="1" s="1"/>
  <c r="P1155" i="1"/>
  <c r="O1153" i="1" l="1"/>
  <c r="S1042" i="1"/>
  <c r="T1041" i="1"/>
  <c r="AF1041" i="1" s="1"/>
  <c r="U1041" i="1"/>
  <c r="W1041" i="1" s="1"/>
  <c r="X1156" i="1"/>
  <c r="A1157" i="1"/>
  <c r="L1157" i="1"/>
  <c r="E1156" i="1"/>
  <c r="AC1155" i="1"/>
  <c r="AE1155" i="1" s="1"/>
  <c r="H1155" i="1"/>
  <c r="Y1155" i="1"/>
  <c r="J1156" i="1"/>
  <c r="I1156" i="1" s="1"/>
  <c r="Z1155" i="1"/>
  <c r="AA1155" i="1" s="1"/>
  <c r="AH1155" i="1" s="1"/>
  <c r="D1156" i="1"/>
  <c r="AG1040" i="1"/>
  <c r="B1040" i="1" s="1"/>
  <c r="C1040" i="1" s="1"/>
  <c r="R1043" i="1"/>
  <c r="V1043" i="1" s="1"/>
  <c r="Q1044" i="1"/>
  <c r="G1154" i="1"/>
  <c r="O1154" i="1" s="1"/>
  <c r="F1155" i="1"/>
  <c r="AB1171" i="1"/>
  <c r="M1156" i="1"/>
  <c r="N1156" i="1" s="1"/>
  <c r="P1156" i="1"/>
  <c r="F1156" i="1" l="1"/>
  <c r="K1154" i="1"/>
  <c r="Q1045" i="1"/>
  <c r="R1044" i="1"/>
  <c r="V1044" i="1" s="1"/>
  <c r="M1157" i="1"/>
  <c r="N1157" i="1" s="1"/>
  <c r="P1157" i="1"/>
  <c r="AC1156" i="1"/>
  <c r="AE1156" i="1" s="1"/>
  <c r="H1156" i="1"/>
  <c r="G1155" i="1"/>
  <c r="K1155" i="1" s="1"/>
  <c r="X1157" i="1"/>
  <c r="A1158" i="1"/>
  <c r="L1158" i="1"/>
  <c r="E1157" i="1"/>
  <c r="S1043" i="1"/>
  <c r="T1042" i="1"/>
  <c r="AF1042" i="1" s="1"/>
  <c r="U1042" i="1"/>
  <c r="W1042" i="1" s="1"/>
  <c r="Z1156" i="1"/>
  <c r="AA1156" i="1" s="1"/>
  <c r="AH1156" i="1" s="1"/>
  <c r="D1157" i="1"/>
  <c r="Y1156" i="1"/>
  <c r="J1157" i="1"/>
  <c r="I1157" i="1" s="1"/>
  <c r="AB1172" i="1"/>
  <c r="AG1041" i="1"/>
  <c r="B1041" i="1" s="1"/>
  <c r="C1041" i="1" s="1"/>
  <c r="F1157" i="1" l="1"/>
  <c r="AC1157" i="1"/>
  <c r="AE1157" i="1" s="1"/>
  <c r="H1157" i="1"/>
  <c r="AB1173" i="1"/>
  <c r="A1159" i="1"/>
  <c r="L1159" i="1"/>
  <c r="E1158" i="1"/>
  <c r="X1158" i="1"/>
  <c r="S1044" i="1"/>
  <c r="T1043" i="1"/>
  <c r="AF1043" i="1" s="1"/>
  <c r="U1043" i="1"/>
  <c r="W1043" i="1" s="1"/>
  <c r="D1158" i="1"/>
  <c r="Y1157" i="1"/>
  <c r="Z1157" i="1"/>
  <c r="AA1157" i="1" s="1"/>
  <c r="AH1157" i="1" s="1"/>
  <c r="J1158" i="1"/>
  <c r="I1158" i="1" s="1"/>
  <c r="G1156" i="1"/>
  <c r="O1156" i="1" s="1"/>
  <c r="O1155" i="1"/>
  <c r="AG1042" i="1"/>
  <c r="B1042" i="1" s="1"/>
  <c r="C1042" i="1" s="1"/>
  <c r="M1158" i="1"/>
  <c r="N1158" i="1" s="1"/>
  <c r="P1158" i="1"/>
  <c r="Q1046" i="1"/>
  <c r="R1045" i="1"/>
  <c r="V1045" i="1" s="1"/>
  <c r="F1158" i="1" l="1"/>
  <c r="K1156" i="1"/>
  <c r="M1159" i="1"/>
  <c r="N1159" i="1" s="1"/>
  <c r="Q1047" i="1"/>
  <c r="R1046" i="1"/>
  <c r="V1046" i="1" s="1"/>
  <c r="T1044" i="1"/>
  <c r="AF1044" i="1" s="1"/>
  <c r="U1044" i="1"/>
  <c r="W1044" i="1" s="1"/>
  <c r="S1045" i="1"/>
  <c r="L1160" i="1"/>
  <c r="E1159" i="1"/>
  <c r="X1159" i="1"/>
  <c r="A1160" i="1"/>
  <c r="G1157" i="1"/>
  <c r="K1157" i="1" s="1"/>
  <c r="Y1158" i="1"/>
  <c r="Z1158" i="1"/>
  <c r="D1159" i="1"/>
  <c r="J1159" i="1"/>
  <c r="I1159" i="1" s="1"/>
  <c r="AC1158" i="1"/>
  <c r="AE1158" i="1" s="1"/>
  <c r="H1158" i="1"/>
  <c r="AG1043" i="1"/>
  <c r="B1043" i="1" s="1"/>
  <c r="C1043" i="1" s="1"/>
  <c r="AB1174" i="1"/>
  <c r="F1159" i="1" l="1"/>
  <c r="AC1159" i="1"/>
  <c r="AE1159" i="1" s="1"/>
  <c r="H1159" i="1"/>
  <c r="AB1175" i="1"/>
  <c r="G1158" i="1"/>
  <c r="O1158" i="1" s="1"/>
  <c r="P1159" i="1" s="1"/>
  <c r="P1160" i="1" s="1"/>
  <c r="O1157" i="1"/>
  <c r="X1160" i="1"/>
  <c r="A1161" i="1"/>
  <c r="L1161" i="1"/>
  <c r="E1160" i="1"/>
  <c r="T1045" i="1"/>
  <c r="AF1045" i="1" s="1"/>
  <c r="S1046" i="1"/>
  <c r="U1045" i="1"/>
  <c r="W1045" i="1" s="1"/>
  <c r="M1160" i="1"/>
  <c r="N1160" i="1" s="1"/>
  <c r="D1160" i="1"/>
  <c r="Z1159" i="1"/>
  <c r="AA1159" i="1" s="1"/>
  <c r="AH1159" i="1" s="1"/>
  <c r="Y1159" i="1"/>
  <c r="J1160" i="1"/>
  <c r="I1160" i="1" s="1"/>
  <c r="AG1044" i="1"/>
  <c r="B1044" i="1" s="1"/>
  <c r="C1044" i="1" s="1"/>
  <c r="Q1048" i="1"/>
  <c r="R1047" i="1"/>
  <c r="V1047" i="1" s="1"/>
  <c r="H1160" i="1" l="1"/>
  <c r="AC1160" i="1"/>
  <c r="AE1160" i="1" s="1"/>
  <c r="Z1160" i="1"/>
  <c r="AA1160" i="1" s="1"/>
  <c r="AH1160" i="1" s="1"/>
  <c r="D1161" i="1"/>
  <c r="Y1160" i="1"/>
  <c r="J1161" i="1"/>
  <c r="I1161" i="1" s="1"/>
  <c r="G1159" i="1"/>
  <c r="O1159" i="1" s="1"/>
  <c r="AB1176" i="1"/>
  <c r="F1160" i="1"/>
  <c r="AG1045" i="1"/>
  <c r="B1045" i="1" s="1"/>
  <c r="C1045" i="1" s="1"/>
  <c r="M1161" i="1"/>
  <c r="N1161" i="1" s="1"/>
  <c r="P1161" i="1"/>
  <c r="K1158" i="1"/>
  <c r="R1048" i="1"/>
  <c r="V1048" i="1" s="1"/>
  <c r="Q1049" i="1"/>
  <c r="U1046" i="1"/>
  <c r="W1046" i="1" s="1"/>
  <c r="T1046" i="1"/>
  <c r="AF1046" i="1" s="1"/>
  <c r="S1047" i="1"/>
  <c r="L1162" i="1"/>
  <c r="E1161" i="1"/>
  <c r="X1161" i="1"/>
  <c r="A1162" i="1"/>
  <c r="K1159" i="1" l="1"/>
  <c r="X1162" i="1"/>
  <c r="A1163" i="1"/>
  <c r="L1163" i="1"/>
  <c r="E1162" i="1"/>
  <c r="U1047" i="1"/>
  <c r="W1047" i="1" s="1"/>
  <c r="T1047" i="1"/>
  <c r="AF1047" i="1" s="1"/>
  <c r="S1048" i="1"/>
  <c r="AC1161" i="1"/>
  <c r="AE1161" i="1" s="1"/>
  <c r="H1161" i="1"/>
  <c r="Z1161" i="1"/>
  <c r="AA1161" i="1" s="1"/>
  <c r="AH1161" i="1" s="1"/>
  <c r="D1162" i="1"/>
  <c r="Y1161" i="1"/>
  <c r="J1162" i="1"/>
  <c r="I1162" i="1" s="1"/>
  <c r="AG1046" i="1"/>
  <c r="B1046" i="1" s="1"/>
  <c r="C1046" i="1" s="1"/>
  <c r="M1162" i="1"/>
  <c r="N1162" i="1" s="1"/>
  <c r="P1162" i="1"/>
  <c r="R1049" i="1"/>
  <c r="V1049" i="1" s="1"/>
  <c r="Q1050" i="1"/>
  <c r="AB1177" i="1"/>
  <c r="F1161" i="1"/>
  <c r="G1160" i="1"/>
  <c r="O1160" i="1" s="1"/>
  <c r="K1160" i="1" l="1"/>
  <c r="AB1178" i="1"/>
  <c r="S1049" i="1"/>
  <c r="U1048" i="1"/>
  <c r="W1048" i="1" s="1"/>
  <c r="T1048" i="1"/>
  <c r="AF1048" i="1" s="1"/>
  <c r="M1163" i="1"/>
  <c r="N1163" i="1" s="1"/>
  <c r="P1163" i="1"/>
  <c r="AC1162" i="1"/>
  <c r="AE1162" i="1" s="1"/>
  <c r="H1162" i="1"/>
  <c r="G1161" i="1"/>
  <c r="O1161" i="1" s="1"/>
  <c r="E1163" i="1"/>
  <c r="X1163" i="1"/>
  <c r="A1164" i="1"/>
  <c r="L1164" i="1"/>
  <c r="R1050" i="1"/>
  <c r="V1050" i="1" s="1"/>
  <c r="Q1051" i="1"/>
  <c r="F1162" i="1"/>
  <c r="AG1047" i="1"/>
  <c r="Z1162" i="1"/>
  <c r="AA1162" i="1" s="1"/>
  <c r="AH1162" i="1" s="1"/>
  <c r="D1163" i="1"/>
  <c r="Y1162" i="1"/>
  <c r="J1163" i="1"/>
  <c r="I1163" i="1" s="1"/>
  <c r="A1165" i="1" l="1"/>
  <c r="L1165" i="1"/>
  <c r="E1164" i="1"/>
  <c r="X1164" i="1"/>
  <c r="K1161" i="1"/>
  <c r="AG1048" i="1"/>
  <c r="B1048" i="1" s="1"/>
  <c r="C1048" i="1" s="1"/>
  <c r="B1047" i="1"/>
  <c r="C1047" i="1" s="1"/>
  <c r="R1051" i="1"/>
  <c r="V1051" i="1" s="1"/>
  <c r="Q1052" i="1"/>
  <c r="Y1163" i="1"/>
  <c r="Z1163" i="1"/>
  <c r="AA1163" i="1" s="1"/>
  <c r="AH1163" i="1" s="1"/>
  <c r="D1164" i="1"/>
  <c r="J1164" i="1"/>
  <c r="I1164" i="1" s="1"/>
  <c r="S1050" i="1"/>
  <c r="U1049" i="1"/>
  <c r="W1049" i="1" s="1"/>
  <c r="T1049" i="1"/>
  <c r="AF1049" i="1" s="1"/>
  <c r="AC1163" i="1"/>
  <c r="AE1163" i="1" s="1"/>
  <c r="H1163" i="1"/>
  <c r="AB1179" i="1"/>
  <c r="F1163" i="1"/>
  <c r="M1164" i="1"/>
  <c r="N1164" i="1" s="1"/>
  <c r="P1164" i="1"/>
  <c r="G1162" i="1"/>
  <c r="K1162" i="1" s="1"/>
  <c r="O1162" i="1" l="1"/>
  <c r="AC1164" i="1"/>
  <c r="AE1164" i="1" s="1"/>
  <c r="H1164" i="1"/>
  <c r="F1164" i="1"/>
  <c r="R1052" i="1"/>
  <c r="V1052" i="1" s="1"/>
  <c r="Q1053" i="1"/>
  <c r="M1165" i="1"/>
  <c r="N1165" i="1" s="1"/>
  <c r="P1165" i="1"/>
  <c r="G1163" i="1"/>
  <c r="K1163" i="1" s="1"/>
  <c r="AG1049" i="1"/>
  <c r="X1165" i="1"/>
  <c r="A1166" i="1"/>
  <c r="L1166" i="1"/>
  <c r="E1165" i="1"/>
  <c r="AB1180" i="1"/>
  <c r="U1050" i="1"/>
  <c r="W1050" i="1" s="1"/>
  <c r="S1051" i="1"/>
  <c r="T1050" i="1"/>
  <c r="AF1050" i="1" s="1"/>
  <c r="Y1164" i="1"/>
  <c r="Z1164" i="1"/>
  <c r="AA1164" i="1" s="1"/>
  <c r="AH1164" i="1" s="1"/>
  <c r="D1165" i="1"/>
  <c r="J1165" i="1"/>
  <c r="I1165" i="1" s="1"/>
  <c r="O1163" i="1" l="1"/>
  <c r="Y1165" i="1"/>
  <c r="Z1165" i="1"/>
  <c r="AA1165" i="1" s="1"/>
  <c r="AH1165" i="1" s="1"/>
  <c r="D1166" i="1"/>
  <c r="J1166" i="1"/>
  <c r="I1166" i="1" s="1"/>
  <c r="AC1165" i="1"/>
  <c r="AE1165" i="1" s="1"/>
  <c r="H1165" i="1"/>
  <c r="AG1050" i="1"/>
  <c r="M1166" i="1"/>
  <c r="N1166" i="1" s="1"/>
  <c r="P1166" i="1"/>
  <c r="T1051" i="1"/>
  <c r="AF1051" i="1" s="1"/>
  <c r="S1052" i="1"/>
  <c r="U1051" i="1"/>
  <c r="W1051" i="1" s="1"/>
  <c r="F1165" i="1"/>
  <c r="AB1181" i="1"/>
  <c r="A1167" i="1"/>
  <c r="L1167" i="1"/>
  <c r="E1166" i="1"/>
  <c r="X1166" i="1"/>
  <c r="B1049" i="1"/>
  <c r="C1049" i="1" s="1"/>
  <c r="Q1054" i="1"/>
  <c r="R1053" i="1"/>
  <c r="V1053" i="1" s="1"/>
  <c r="G1164" i="1"/>
  <c r="O1164" i="1" s="1"/>
  <c r="U1052" i="1" l="1"/>
  <c r="W1052" i="1" s="1"/>
  <c r="S1053" i="1"/>
  <c r="T1052" i="1"/>
  <c r="AF1052" i="1" s="1"/>
  <c r="K1164" i="1"/>
  <c r="R1054" i="1"/>
  <c r="V1054" i="1" s="1"/>
  <c r="Q1055" i="1"/>
  <c r="M1167" i="1"/>
  <c r="N1167" i="1" s="1"/>
  <c r="P1167" i="1"/>
  <c r="AB1182" i="1"/>
  <c r="L1168" i="1"/>
  <c r="E1167" i="1"/>
  <c r="X1167" i="1"/>
  <c r="A1168" i="1"/>
  <c r="AG1051" i="1"/>
  <c r="B1051" i="1" s="1"/>
  <c r="C1051" i="1" s="1"/>
  <c r="AC1166" i="1"/>
  <c r="AE1166" i="1" s="1"/>
  <c r="H1166" i="1"/>
  <c r="G1165" i="1"/>
  <c r="K1165" i="1" s="1"/>
  <c r="D1167" i="1"/>
  <c r="Y1166" i="1"/>
  <c r="Z1166" i="1"/>
  <c r="AA1166" i="1" s="1"/>
  <c r="AH1166" i="1" s="1"/>
  <c r="J1167" i="1"/>
  <c r="I1167" i="1" s="1"/>
  <c r="B1050" i="1"/>
  <c r="C1050" i="1" s="1"/>
  <c r="F1166" i="1"/>
  <c r="AB1183" i="1" l="1"/>
  <c r="O1165" i="1"/>
  <c r="Y1167" i="1"/>
  <c r="Z1167" i="1"/>
  <c r="AA1167" i="1" s="1"/>
  <c r="AH1167" i="1" s="1"/>
  <c r="D1168" i="1"/>
  <c r="J1168" i="1"/>
  <c r="I1168" i="1" s="1"/>
  <c r="AC1167" i="1"/>
  <c r="AE1167" i="1" s="1"/>
  <c r="H1167" i="1"/>
  <c r="F1167" i="1"/>
  <c r="G1166" i="1"/>
  <c r="K1166" i="1" s="1"/>
  <c r="M1168" i="1"/>
  <c r="N1168" i="1" s="1"/>
  <c r="P1168" i="1"/>
  <c r="Q1056" i="1"/>
  <c r="R1055" i="1"/>
  <c r="V1055" i="1" s="1"/>
  <c r="U1053" i="1"/>
  <c r="W1053" i="1" s="1"/>
  <c r="S1054" i="1"/>
  <c r="T1053" i="1"/>
  <c r="AF1053" i="1" s="1"/>
  <c r="E1168" i="1"/>
  <c r="X1168" i="1"/>
  <c r="A1169" i="1"/>
  <c r="L1169" i="1"/>
  <c r="AG1052" i="1"/>
  <c r="B1052" i="1" s="1"/>
  <c r="C1052" i="1" s="1"/>
  <c r="O1166" i="1" l="1"/>
  <c r="M1169" i="1"/>
  <c r="N1169" i="1" s="1"/>
  <c r="P1169" i="1"/>
  <c r="AG1053" i="1"/>
  <c r="L1170" i="1"/>
  <c r="E1169" i="1"/>
  <c r="X1169" i="1"/>
  <c r="A1170" i="1"/>
  <c r="R1056" i="1"/>
  <c r="V1056" i="1" s="1"/>
  <c r="Q1057" i="1"/>
  <c r="Y1168" i="1"/>
  <c r="Z1168" i="1"/>
  <c r="AA1168" i="1" s="1"/>
  <c r="AH1168" i="1" s="1"/>
  <c r="D1169" i="1"/>
  <c r="J1169" i="1"/>
  <c r="I1169" i="1" s="1"/>
  <c r="S1055" i="1"/>
  <c r="T1054" i="1"/>
  <c r="AF1054" i="1" s="1"/>
  <c r="U1054" i="1"/>
  <c r="W1054" i="1" s="1"/>
  <c r="AB1184" i="1"/>
  <c r="AC1168" i="1"/>
  <c r="AE1168" i="1" s="1"/>
  <c r="H1168" i="1"/>
  <c r="G1167" i="1"/>
  <c r="O1167" i="1" s="1"/>
  <c r="F1168" i="1"/>
  <c r="K1167" i="1" l="1"/>
  <c r="G1168" i="1"/>
  <c r="O1168" i="1" s="1"/>
  <c r="AG1054" i="1"/>
  <c r="B1054" i="1" s="1"/>
  <c r="C1054" i="1" s="1"/>
  <c r="F1169" i="1"/>
  <c r="M1170" i="1"/>
  <c r="N1170" i="1" s="1"/>
  <c r="P1170" i="1"/>
  <c r="AB1185" i="1"/>
  <c r="AC1169" i="1"/>
  <c r="AE1169" i="1" s="1"/>
  <c r="H1169" i="1"/>
  <c r="U1055" i="1"/>
  <c r="W1055" i="1" s="1"/>
  <c r="T1055" i="1"/>
  <c r="AF1055" i="1" s="1"/>
  <c r="S1056" i="1"/>
  <c r="A1171" i="1"/>
  <c r="L1171" i="1"/>
  <c r="E1170" i="1"/>
  <c r="X1170" i="1"/>
  <c r="R1057" i="1"/>
  <c r="V1057" i="1" s="1"/>
  <c r="Q1058" i="1"/>
  <c r="Y1169" i="1"/>
  <c r="Z1169" i="1"/>
  <c r="AA1169" i="1" s="1"/>
  <c r="AH1169" i="1" s="1"/>
  <c r="D1170" i="1"/>
  <c r="J1170" i="1"/>
  <c r="I1170" i="1" s="1"/>
  <c r="B1053" i="1"/>
  <c r="C1053" i="1" s="1"/>
  <c r="F1170" i="1" l="1"/>
  <c r="K1168" i="1"/>
  <c r="R1058" i="1"/>
  <c r="V1058" i="1" s="1"/>
  <c r="Q1059" i="1"/>
  <c r="T1056" i="1"/>
  <c r="AF1056" i="1" s="1"/>
  <c r="U1056" i="1"/>
  <c r="W1056" i="1" s="1"/>
  <c r="S1057" i="1"/>
  <c r="M1171" i="1"/>
  <c r="N1171" i="1" s="1"/>
  <c r="P1171" i="1"/>
  <c r="AG1055" i="1"/>
  <c r="B1055" i="1" s="1"/>
  <c r="C1055" i="1" s="1"/>
  <c r="AB1186" i="1"/>
  <c r="E1171" i="1"/>
  <c r="X1171" i="1"/>
  <c r="A1172" i="1"/>
  <c r="L1172" i="1"/>
  <c r="G1169" i="1"/>
  <c r="O1169" i="1" s="1"/>
  <c r="D1171" i="1"/>
  <c r="Z1170" i="1"/>
  <c r="AA1170" i="1" s="1"/>
  <c r="AH1170" i="1" s="1"/>
  <c r="Y1170" i="1"/>
  <c r="J1171" i="1"/>
  <c r="I1171" i="1" s="1"/>
  <c r="AC1170" i="1"/>
  <c r="AE1170" i="1" s="1"/>
  <c r="H1170" i="1"/>
  <c r="F1171" i="1" l="1"/>
  <c r="K1169" i="1"/>
  <c r="AC1171" i="1"/>
  <c r="AE1171" i="1" s="1"/>
  <c r="H1171" i="1"/>
  <c r="E1172" i="1"/>
  <c r="X1172" i="1"/>
  <c r="A1173" i="1"/>
  <c r="L1173" i="1"/>
  <c r="AB1187" i="1"/>
  <c r="D1172" i="1"/>
  <c r="Y1171" i="1"/>
  <c r="Z1171" i="1"/>
  <c r="AA1171" i="1" s="1"/>
  <c r="AH1171" i="1" s="1"/>
  <c r="J1172" i="1"/>
  <c r="I1172" i="1" s="1"/>
  <c r="R1059" i="1"/>
  <c r="V1059" i="1" s="1"/>
  <c r="Q1060" i="1"/>
  <c r="G1170" i="1"/>
  <c r="K1170" i="1" s="1"/>
  <c r="S1058" i="1"/>
  <c r="U1057" i="1"/>
  <c r="W1057" i="1" s="1"/>
  <c r="T1057" i="1"/>
  <c r="AF1057" i="1" s="1"/>
  <c r="M1172" i="1"/>
  <c r="N1172" i="1" s="1"/>
  <c r="P1172" i="1"/>
  <c r="AG1056" i="1"/>
  <c r="B1056" i="1" s="1"/>
  <c r="C1056" i="1" s="1"/>
  <c r="O1170" i="1" l="1"/>
  <c r="AC1172" i="1"/>
  <c r="AE1172" i="1" s="1"/>
  <c r="H1172" i="1"/>
  <c r="AG1057" i="1"/>
  <c r="B1057" i="1" s="1"/>
  <c r="C1057" i="1" s="1"/>
  <c r="F1172" i="1"/>
  <c r="E1173" i="1"/>
  <c r="X1173" i="1"/>
  <c r="A1174" i="1"/>
  <c r="L1174" i="1"/>
  <c r="S1059" i="1"/>
  <c r="T1058" i="1"/>
  <c r="AF1058" i="1" s="1"/>
  <c r="U1058" i="1"/>
  <c r="W1058" i="1" s="1"/>
  <c r="AB1188" i="1"/>
  <c r="Z1172" i="1"/>
  <c r="AA1172" i="1" s="1"/>
  <c r="AH1172" i="1" s="1"/>
  <c r="D1173" i="1"/>
  <c r="Y1172" i="1"/>
  <c r="J1173" i="1"/>
  <c r="I1173" i="1" s="1"/>
  <c r="G1171" i="1"/>
  <c r="K1171" i="1" s="1"/>
  <c r="R1060" i="1"/>
  <c r="V1060" i="1" s="1"/>
  <c r="Q1061" i="1"/>
  <c r="M1173" i="1"/>
  <c r="N1173" i="1" s="1"/>
  <c r="P1173" i="1"/>
  <c r="O1171" i="1" l="1"/>
  <c r="Q1062" i="1"/>
  <c r="R1061" i="1"/>
  <c r="V1061" i="1" s="1"/>
  <c r="S1060" i="1"/>
  <c r="T1059" i="1"/>
  <c r="AF1059" i="1" s="1"/>
  <c r="U1059" i="1"/>
  <c r="W1059" i="1" s="1"/>
  <c r="G1172" i="1"/>
  <c r="O1172" i="1" s="1"/>
  <c r="AB1189" i="1"/>
  <c r="M1174" i="1"/>
  <c r="N1174" i="1" s="1"/>
  <c r="P1174" i="1"/>
  <c r="AC1173" i="1"/>
  <c r="AE1173" i="1" s="1"/>
  <c r="H1173" i="1"/>
  <c r="F1173" i="1"/>
  <c r="AG1058" i="1"/>
  <c r="B1058" i="1" s="1"/>
  <c r="C1058" i="1" s="1"/>
  <c r="E1174" i="1"/>
  <c r="X1174" i="1"/>
  <c r="A1175" i="1"/>
  <c r="L1175" i="1"/>
  <c r="D1174" i="1"/>
  <c r="Z1173" i="1"/>
  <c r="AA1173" i="1" s="1"/>
  <c r="AH1173" i="1" s="1"/>
  <c r="Y1173" i="1"/>
  <c r="J1174" i="1"/>
  <c r="I1174" i="1" s="1"/>
  <c r="K1172" i="1" l="1"/>
  <c r="F1174" i="1"/>
  <c r="M1175" i="1"/>
  <c r="N1175" i="1" s="1"/>
  <c r="P1175" i="1"/>
  <c r="AB1190" i="1"/>
  <c r="A1176" i="1"/>
  <c r="L1176" i="1"/>
  <c r="E1175" i="1"/>
  <c r="X1175" i="1"/>
  <c r="AG1059" i="1"/>
  <c r="AC1174" i="1"/>
  <c r="AE1174" i="1" s="1"/>
  <c r="H1174" i="1"/>
  <c r="Q1063" i="1"/>
  <c r="R1062" i="1"/>
  <c r="V1062" i="1" s="1"/>
  <c r="D1175" i="1"/>
  <c r="Y1174" i="1"/>
  <c r="Z1174" i="1"/>
  <c r="AA1174" i="1" s="1"/>
  <c r="AH1174" i="1" s="1"/>
  <c r="J1175" i="1"/>
  <c r="I1175" i="1" s="1"/>
  <c r="G1173" i="1"/>
  <c r="O1173" i="1" s="1"/>
  <c r="U1060" i="1"/>
  <c r="W1060" i="1" s="1"/>
  <c r="T1060" i="1"/>
  <c r="AF1060" i="1" s="1"/>
  <c r="S1061" i="1"/>
  <c r="F1175" i="1" l="1"/>
  <c r="K1173" i="1"/>
  <c r="G1174" i="1"/>
  <c r="O1174" i="1" s="1"/>
  <c r="M1176" i="1"/>
  <c r="N1176" i="1" s="1"/>
  <c r="P1176" i="1"/>
  <c r="AB1191" i="1"/>
  <c r="T1061" i="1"/>
  <c r="AF1061" i="1" s="1"/>
  <c r="U1061" i="1"/>
  <c r="W1061" i="1" s="1"/>
  <c r="S1062" i="1"/>
  <c r="Q1064" i="1"/>
  <c r="R1063" i="1"/>
  <c r="V1063" i="1" s="1"/>
  <c r="A1177" i="1"/>
  <c r="L1177" i="1"/>
  <c r="E1176" i="1"/>
  <c r="X1176" i="1"/>
  <c r="Z1175" i="1"/>
  <c r="AA1175" i="1" s="1"/>
  <c r="AH1175" i="1" s="1"/>
  <c r="D1176" i="1"/>
  <c r="Y1175" i="1"/>
  <c r="J1176" i="1"/>
  <c r="I1176" i="1" s="1"/>
  <c r="AC1175" i="1"/>
  <c r="AE1175" i="1" s="1"/>
  <c r="H1175" i="1"/>
  <c r="AG1060" i="1"/>
  <c r="B1059" i="1"/>
  <c r="C1059" i="1" s="1"/>
  <c r="K1174" i="1" l="1"/>
  <c r="B1060" i="1"/>
  <c r="C1060" i="1" s="1"/>
  <c r="Z1176" i="1"/>
  <c r="AA1176" i="1" s="1"/>
  <c r="AH1176" i="1" s="1"/>
  <c r="D1177" i="1"/>
  <c r="Y1176" i="1"/>
  <c r="J1177" i="1"/>
  <c r="I1177" i="1" s="1"/>
  <c r="AC1176" i="1"/>
  <c r="AE1176" i="1" s="1"/>
  <c r="H1176" i="1"/>
  <c r="G1175" i="1"/>
  <c r="O1175" i="1" s="1"/>
  <c r="M1177" i="1"/>
  <c r="N1177" i="1" s="1"/>
  <c r="P1177" i="1"/>
  <c r="T1062" i="1"/>
  <c r="AF1062" i="1" s="1"/>
  <c r="U1062" i="1"/>
  <c r="W1062" i="1" s="1"/>
  <c r="S1063" i="1"/>
  <c r="F1176" i="1"/>
  <c r="Q1065" i="1"/>
  <c r="R1064" i="1"/>
  <c r="V1064" i="1" s="1"/>
  <c r="L1178" i="1"/>
  <c r="E1177" i="1"/>
  <c r="X1177" i="1"/>
  <c r="A1178" i="1"/>
  <c r="AG1061" i="1"/>
  <c r="B1061" i="1" s="1"/>
  <c r="C1061" i="1" s="1"/>
  <c r="AB1192" i="1"/>
  <c r="K1175" i="1" l="1"/>
  <c r="X1178" i="1"/>
  <c r="A1179" i="1"/>
  <c r="L1179" i="1"/>
  <c r="E1178" i="1"/>
  <c r="D1178" i="1"/>
  <c r="Y1177" i="1"/>
  <c r="Z1177" i="1"/>
  <c r="AA1177" i="1" s="1"/>
  <c r="AH1177" i="1" s="1"/>
  <c r="J1178" i="1"/>
  <c r="I1178" i="1" s="1"/>
  <c r="AG1062" i="1"/>
  <c r="B1062" i="1" s="1"/>
  <c r="C1062" i="1" s="1"/>
  <c r="T1063" i="1"/>
  <c r="AF1063" i="1" s="1"/>
  <c r="S1064" i="1"/>
  <c r="U1063" i="1"/>
  <c r="W1063" i="1" s="1"/>
  <c r="R1065" i="1"/>
  <c r="V1065" i="1" s="1"/>
  <c r="Q1066" i="1"/>
  <c r="AB1193" i="1"/>
  <c r="M1178" i="1"/>
  <c r="N1178" i="1" s="1"/>
  <c r="P1178" i="1"/>
  <c r="F1177" i="1"/>
  <c r="AC1177" i="1"/>
  <c r="AE1177" i="1" s="1"/>
  <c r="H1177" i="1"/>
  <c r="G1176" i="1"/>
  <c r="O1176" i="1" s="1"/>
  <c r="K1176" i="1" l="1"/>
  <c r="AC1178" i="1"/>
  <c r="AE1178" i="1" s="1"/>
  <c r="H1178" i="1"/>
  <c r="AG1063" i="1"/>
  <c r="R1066" i="1"/>
  <c r="V1066" i="1" s="1"/>
  <c r="Q1067" i="1"/>
  <c r="T1064" i="1"/>
  <c r="AF1064" i="1" s="1"/>
  <c r="U1064" i="1"/>
  <c r="W1064" i="1" s="1"/>
  <c r="S1065" i="1"/>
  <c r="M1179" i="1"/>
  <c r="N1179" i="1" s="1"/>
  <c r="P1179" i="1"/>
  <c r="G1177" i="1"/>
  <c r="O1177" i="1" s="1"/>
  <c r="AB1194" i="1"/>
  <c r="L1180" i="1"/>
  <c r="E1179" i="1"/>
  <c r="X1179" i="1"/>
  <c r="A1180" i="1"/>
  <c r="F1178" i="1"/>
  <c r="D1179" i="1"/>
  <c r="Y1178" i="1"/>
  <c r="Z1178" i="1"/>
  <c r="AA1178" i="1" s="1"/>
  <c r="AH1178" i="1" s="1"/>
  <c r="J1179" i="1"/>
  <c r="I1179" i="1" s="1"/>
  <c r="F1179" i="1" l="1"/>
  <c r="K1177" i="1"/>
  <c r="AC1179" i="1"/>
  <c r="AE1179" i="1" s="1"/>
  <c r="H1179" i="1"/>
  <c r="Q1068" i="1"/>
  <c r="R1067" i="1"/>
  <c r="V1067" i="1" s="1"/>
  <c r="B1063" i="1"/>
  <c r="C1063" i="1" s="1"/>
  <c r="D1180" i="1"/>
  <c r="Y1179" i="1"/>
  <c r="Z1179" i="1"/>
  <c r="AA1179" i="1" s="1"/>
  <c r="AH1179" i="1" s="1"/>
  <c r="J1180" i="1"/>
  <c r="I1180" i="1" s="1"/>
  <c r="M1180" i="1"/>
  <c r="N1180" i="1" s="1"/>
  <c r="P1180" i="1"/>
  <c r="AB1195" i="1"/>
  <c r="U1065" i="1"/>
  <c r="W1065" i="1" s="1"/>
  <c r="T1065" i="1"/>
  <c r="AF1065" i="1" s="1"/>
  <c r="S1066" i="1"/>
  <c r="G1178" i="1"/>
  <c r="O1178" i="1" s="1"/>
  <c r="E1180" i="1"/>
  <c r="X1180" i="1"/>
  <c r="A1181" i="1"/>
  <c r="L1181" i="1"/>
  <c r="AG1064" i="1"/>
  <c r="B1064" i="1" s="1"/>
  <c r="C1064" i="1" s="1"/>
  <c r="M1181" i="1" l="1"/>
  <c r="N1181" i="1" s="1"/>
  <c r="P1181" i="1"/>
  <c r="K1178" i="1"/>
  <c r="U1066" i="1"/>
  <c r="W1066" i="1" s="1"/>
  <c r="S1067" i="1"/>
  <c r="T1066" i="1"/>
  <c r="AB1196" i="1"/>
  <c r="F1180" i="1"/>
  <c r="D1181" i="1"/>
  <c r="Y1180" i="1"/>
  <c r="Z1180" i="1"/>
  <c r="AA1180" i="1" s="1"/>
  <c r="AH1180" i="1" s="1"/>
  <c r="J1181" i="1"/>
  <c r="I1181" i="1" s="1"/>
  <c r="AG1065" i="1"/>
  <c r="B1065" i="1" s="1"/>
  <c r="C1065" i="1" s="1"/>
  <c r="E1181" i="1"/>
  <c r="A1182" i="1"/>
  <c r="X1181" i="1"/>
  <c r="L1182" i="1"/>
  <c r="AC1180" i="1"/>
  <c r="AE1180" i="1" s="1"/>
  <c r="H1180" i="1"/>
  <c r="G1179" i="1"/>
  <c r="O1179" i="1" s="1"/>
  <c r="Q1069" i="1"/>
  <c r="R1068" i="1"/>
  <c r="V1068" i="1" s="1"/>
  <c r="K1179" i="1" l="1"/>
  <c r="R1069" i="1"/>
  <c r="V1069" i="1" s="1"/>
  <c r="Q1070" i="1"/>
  <c r="D1182" i="1"/>
  <c r="Y1181" i="1"/>
  <c r="Z1181" i="1"/>
  <c r="AA1181" i="1" s="1"/>
  <c r="AH1181" i="1" s="1"/>
  <c r="J1182" i="1"/>
  <c r="I1182" i="1" s="1"/>
  <c r="E1182" i="1"/>
  <c r="X1182" i="1"/>
  <c r="A1183" i="1"/>
  <c r="L1183" i="1"/>
  <c r="F1181" i="1"/>
  <c r="AF1066" i="1"/>
  <c r="AA1066" i="1"/>
  <c r="AC1181" i="1"/>
  <c r="AE1181" i="1" s="1"/>
  <c r="H1181" i="1"/>
  <c r="T1067" i="1"/>
  <c r="AF1067" i="1" s="1"/>
  <c r="U1067" i="1"/>
  <c r="W1067" i="1" s="1"/>
  <c r="S1068" i="1"/>
  <c r="G1180" i="1"/>
  <c r="K1180" i="1" s="1"/>
  <c r="M1182" i="1"/>
  <c r="N1182" i="1" s="1"/>
  <c r="P1182" i="1"/>
  <c r="AB1197" i="1"/>
  <c r="AG1066" i="1"/>
  <c r="B1066" i="1" s="1"/>
  <c r="C1066" i="1" s="1"/>
  <c r="AC1182" i="1" l="1"/>
  <c r="AE1182" i="1" s="1"/>
  <c r="H1182" i="1"/>
  <c r="O1180" i="1"/>
  <c r="T1068" i="1"/>
  <c r="AF1068" i="1" s="1"/>
  <c r="U1068" i="1"/>
  <c r="W1068" i="1" s="1"/>
  <c r="S1069" i="1"/>
  <c r="M1183" i="1"/>
  <c r="N1183" i="1" s="1"/>
  <c r="P1183" i="1"/>
  <c r="AB1198" i="1"/>
  <c r="G1181" i="1"/>
  <c r="O1181" i="1" s="1"/>
  <c r="AG1067" i="1"/>
  <c r="B1067" i="1" s="1"/>
  <c r="C1067" i="1" s="1"/>
  <c r="AH1066" i="1"/>
  <c r="L1184" i="1"/>
  <c r="E1183" i="1"/>
  <c r="A1184" i="1"/>
  <c r="X1183" i="1"/>
  <c r="Q1071" i="1"/>
  <c r="R1070" i="1"/>
  <c r="V1070" i="1" s="1"/>
  <c r="Z1182" i="1"/>
  <c r="AA1182" i="1" s="1"/>
  <c r="AH1182" i="1" s="1"/>
  <c r="Y1182" i="1"/>
  <c r="D1183" i="1"/>
  <c r="J1183" i="1"/>
  <c r="I1183" i="1" s="1"/>
  <c r="F1182" i="1"/>
  <c r="Q1072" i="1" l="1"/>
  <c r="R1071" i="1"/>
  <c r="V1071" i="1" s="1"/>
  <c r="M1184" i="1"/>
  <c r="N1184" i="1" s="1"/>
  <c r="P1184" i="1"/>
  <c r="AB1199" i="1"/>
  <c r="T1069" i="1"/>
  <c r="AF1069" i="1" s="1"/>
  <c r="S1070" i="1"/>
  <c r="U1069" i="1"/>
  <c r="W1069" i="1" s="1"/>
  <c r="F1183" i="1"/>
  <c r="D1184" i="1"/>
  <c r="Z1183" i="1"/>
  <c r="AA1183" i="1" s="1"/>
  <c r="AH1183" i="1" s="1"/>
  <c r="Y1183" i="1"/>
  <c r="J1184" i="1"/>
  <c r="I1184" i="1" s="1"/>
  <c r="K1181" i="1"/>
  <c r="AG1068" i="1"/>
  <c r="G1182" i="1"/>
  <c r="O1182" i="1" s="1"/>
  <c r="E1184" i="1"/>
  <c r="A1185" i="1"/>
  <c r="X1184" i="1"/>
  <c r="L1185" i="1"/>
  <c r="AC1183" i="1"/>
  <c r="AE1183" i="1" s="1"/>
  <c r="H1183" i="1"/>
  <c r="K1182" i="1" l="1"/>
  <c r="AC1184" i="1"/>
  <c r="AE1184" i="1" s="1"/>
  <c r="H1184" i="1"/>
  <c r="M1185" i="1"/>
  <c r="N1185" i="1" s="1"/>
  <c r="P1185" i="1"/>
  <c r="D1185" i="1"/>
  <c r="Y1184" i="1"/>
  <c r="Z1184" i="1"/>
  <c r="AA1184" i="1" s="1"/>
  <c r="AH1184" i="1" s="1"/>
  <c r="J1185" i="1"/>
  <c r="I1185" i="1" s="1"/>
  <c r="AB1200" i="1"/>
  <c r="L1186" i="1"/>
  <c r="E1185" i="1"/>
  <c r="A1186" i="1"/>
  <c r="X1185" i="1"/>
  <c r="AG1069" i="1"/>
  <c r="B1069" i="1" s="1"/>
  <c r="C1069" i="1" s="1"/>
  <c r="R1072" i="1"/>
  <c r="V1072" i="1" s="1"/>
  <c r="Q1073" i="1"/>
  <c r="G1183" i="1"/>
  <c r="K1183" i="1" s="1"/>
  <c r="B1068" i="1"/>
  <c r="C1068" i="1" s="1"/>
  <c r="F1184" i="1"/>
  <c r="T1070" i="1"/>
  <c r="AF1070" i="1" s="1"/>
  <c r="U1070" i="1"/>
  <c r="W1070" i="1" s="1"/>
  <c r="S1071" i="1"/>
  <c r="O1183" i="1" l="1"/>
  <c r="AG1070" i="1"/>
  <c r="B1070" i="1" s="1"/>
  <c r="C1070" i="1" s="1"/>
  <c r="X1186" i="1"/>
  <c r="L1187" i="1"/>
  <c r="E1186" i="1"/>
  <c r="A1187" i="1"/>
  <c r="AC1185" i="1"/>
  <c r="AE1185" i="1" s="1"/>
  <c r="H1185" i="1"/>
  <c r="M1186" i="1"/>
  <c r="N1186" i="1" s="1"/>
  <c r="P1186" i="1"/>
  <c r="F1185" i="1"/>
  <c r="G1184" i="1"/>
  <c r="O1184" i="1" s="1"/>
  <c r="S1072" i="1"/>
  <c r="T1071" i="1"/>
  <c r="AF1071" i="1" s="1"/>
  <c r="U1071" i="1"/>
  <c r="W1071" i="1" s="1"/>
  <c r="Q1074" i="1"/>
  <c r="R1073" i="1"/>
  <c r="V1073" i="1" s="1"/>
  <c r="Y1185" i="1"/>
  <c r="D1186" i="1"/>
  <c r="Z1185" i="1"/>
  <c r="AA1185" i="1" s="1"/>
  <c r="AH1185" i="1" s="1"/>
  <c r="J1186" i="1"/>
  <c r="I1186" i="1" s="1"/>
  <c r="AB1201" i="1"/>
  <c r="K1184" i="1" l="1"/>
  <c r="AC1186" i="1"/>
  <c r="AE1186" i="1" s="1"/>
  <c r="H1186" i="1"/>
  <c r="F1186" i="1"/>
  <c r="G1185" i="1"/>
  <c r="O1185" i="1" s="1"/>
  <c r="M1187" i="1"/>
  <c r="N1187" i="1" s="1"/>
  <c r="P1187" i="1"/>
  <c r="Q1075" i="1"/>
  <c r="R1074" i="1"/>
  <c r="V1074" i="1" s="1"/>
  <c r="AG1071" i="1"/>
  <c r="B1071" i="1" s="1"/>
  <c r="C1071" i="1" s="1"/>
  <c r="D1187" i="1"/>
  <c r="Y1186" i="1"/>
  <c r="Z1186" i="1"/>
  <c r="AA1186" i="1" s="1"/>
  <c r="AH1186" i="1" s="1"/>
  <c r="J1187" i="1"/>
  <c r="I1187" i="1" s="1"/>
  <c r="U1072" i="1"/>
  <c r="W1072" i="1" s="1"/>
  <c r="S1073" i="1"/>
  <c r="T1072" i="1"/>
  <c r="AF1072" i="1" s="1"/>
  <c r="AB1202" i="1"/>
  <c r="A1188" i="1"/>
  <c r="X1187" i="1"/>
  <c r="L1188" i="1"/>
  <c r="E1187" i="1"/>
  <c r="K1185" i="1" l="1"/>
  <c r="AC1187" i="1"/>
  <c r="AE1187" i="1" s="1"/>
  <c r="H1187" i="1"/>
  <c r="U1073" i="1"/>
  <c r="W1073" i="1" s="1"/>
  <c r="T1073" i="1"/>
  <c r="AF1073" i="1" s="1"/>
  <c r="S1074" i="1"/>
  <c r="G1186" i="1"/>
  <c r="K1186" i="1" s="1"/>
  <c r="Y1187" i="1"/>
  <c r="D1188" i="1"/>
  <c r="Z1187" i="1"/>
  <c r="AA1187" i="1" s="1"/>
  <c r="AH1187" i="1" s="1"/>
  <c r="J1188" i="1"/>
  <c r="I1188" i="1" s="1"/>
  <c r="AB1203" i="1"/>
  <c r="Q1076" i="1"/>
  <c r="R1075" i="1"/>
  <c r="V1075" i="1" s="1"/>
  <c r="M1188" i="1"/>
  <c r="N1188" i="1" s="1"/>
  <c r="P1188" i="1"/>
  <c r="AG1072" i="1"/>
  <c r="L1189" i="1"/>
  <c r="E1188" i="1"/>
  <c r="X1188" i="1"/>
  <c r="A1189" i="1"/>
  <c r="F1187" i="1"/>
  <c r="O1186" i="1" l="1"/>
  <c r="AC1188" i="1"/>
  <c r="AE1188" i="1" s="1"/>
  <c r="H1188" i="1"/>
  <c r="AB1204" i="1"/>
  <c r="F1188" i="1"/>
  <c r="AG1073" i="1"/>
  <c r="B1073" i="1" s="1"/>
  <c r="C1073" i="1" s="1"/>
  <c r="M1189" i="1"/>
  <c r="N1189" i="1" s="1"/>
  <c r="P1189" i="1"/>
  <c r="L1190" i="1"/>
  <c r="E1189" i="1"/>
  <c r="X1189" i="1"/>
  <c r="A1190" i="1"/>
  <c r="D1189" i="1"/>
  <c r="Z1188" i="1"/>
  <c r="AA1188" i="1" s="1"/>
  <c r="AH1188" i="1" s="1"/>
  <c r="Y1188" i="1"/>
  <c r="J1189" i="1"/>
  <c r="I1189" i="1" s="1"/>
  <c r="B1072" i="1"/>
  <c r="C1072" i="1" s="1"/>
  <c r="R1076" i="1"/>
  <c r="V1076" i="1" s="1"/>
  <c r="Q1077" i="1"/>
  <c r="S1075" i="1"/>
  <c r="U1074" i="1"/>
  <c r="W1074" i="1" s="1"/>
  <c r="T1074" i="1"/>
  <c r="AF1074" i="1" s="1"/>
  <c r="G1187" i="1"/>
  <c r="O1187" i="1" s="1"/>
  <c r="F1189" i="1" l="1"/>
  <c r="Q1078" i="1"/>
  <c r="R1077" i="1"/>
  <c r="V1077" i="1" s="1"/>
  <c r="K1187" i="1"/>
  <c r="AG1074" i="1"/>
  <c r="B1074" i="1" s="1"/>
  <c r="C1074" i="1" s="1"/>
  <c r="M1190" i="1"/>
  <c r="N1190" i="1" s="1"/>
  <c r="G1188" i="1"/>
  <c r="O1188" i="1" s="1"/>
  <c r="U1075" i="1"/>
  <c r="W1075" i="1" s="1"/>
  <c r="T1075" i="1"/>
  <c r="AF1075" i="1" s="1"/>
  <c r="S1076" i="1"/>
  <c r="L1191" i="1"/>
  <c r="E1190" i="1"/>
  <c r="X1190" i="1"/>
  <c r="A1191" i="1"/>
  <c r="D1190" i="1"/>
  <c r="Y1189" i="1"/>
  <c r="Z1189" i="1"/>
  <c r="J1190" i="1"/>
  <c r="I1190" i="1" s="1"/>
  <c r="AC1189" i="1"/>
  <c r="AE1189" i="1" s="1"/>
  <c r="H1189" i="1"/>
  <c r="AB1205" i="1"/>
  <c r="K1188" i="1" l="1"/>
  <c r="F1190" i="1"/>
  <c r="D1191" i="1"/>
  <c r="Y1190" i="1"/>
  <c r="Z1190" i="1"/>
  <c r="AA1190" i="1" s="1"/>
  <c r="AH1190" i="1" s="1"/>
  <c r="J1191" i="1"/>
  <c r="I1191" i="1" s="1"/>
  <c r="T1076" i="1"/>
  <c r="AF1076" i="1" s="1"/>
  <c r="U1076" i="1"/>
  <c r="W1076" i="1" s="1"/>
  <c r="S1077" i="1"/>
  <c r="AB1206" i="1"/>
  <c r="M1191" i="1"/>
  <c r="N1191" i="1" s="1"/>
  <c r="AG1075" i="1"/>
  <c r="B1075" i="1" s="1"/>
  <c r="C1075" i="1" s="1"/>
  <c r="G1189" i="1"/>
  <c r="K1189" i="1" s="1"/>
  <c r="A1192" i="1"/>
  <c r="L1192" i="1"/>
  <c r="E1191" i="1"/>
  <c r="X1191" i="1"/>
  <c r="H1190" i="1"/>
  <c r="AC1190" i="1"/>
  <c r="AE1190" i="1" s="1"/>
  <c r="Q1079" i="1"/>
  <c r="R1078" i="1"/>
  <c r="V1078" i="1" s="1"/>
  <c r="O1189" i="1" l="1"/>
  <c r="P1190" i="1" s="1"/>
  <c r="P1191" i="1" s="1"/>
  <c r="P1192" i="1" s="1"/>
  <c r="H1191" i="1"/>
  <c r="AC1191" i="1"/>
  <c r="AE1191" i="1" s="1"/>
  <c r="AG1076" i="1"/>
  <c r="G1190" i="1"/>
  <c r="K1190" i="1" s="1"/>
  <c r="D1192" i="1"/>
  <c r="Z1191" i="1"/>
  <c r="AA1191" i="1" s="1"/>
  <c r="AH1191" i="1" s="1"/>
  <c r="Y1191" i="1"/>
  <c r="J1192" i="1"/>
  <c r="I1192" i="1" s="1"/>
  <c r="AB1207" i="1"/>
  <c r="E1192" i="1"/>
  <c r="X1192" i="1"/>
  <c r="A1193" i="1"/>
  <c r="L1193" i="1"/>
  <c r="F1191" i="1"/>
  <c r="R1079" i="1"/>
  <c r="V1079" i="1" s="1"/>
  <c r="Q1080" i="1"/>
  <c r="M1192" i="1"/>
  <c r="N1192" i="1" s="1"/>
  <c r="S1078" i="1"/>
  <c r="U1077" i="1"/>
  <c r="W1077" i="1" s="1"/>
  <c r="T1077" i="1"/>
  <c r="AF1077" i="1" s="1"/>
  <c r="O1190" i="1" l="1"/>
  <c r="AC1192" i="1"/>
  <c r="AE1192" i="1" s="1"/>
  <c r="H1192" i="1"/>
  <c r="X1193" i="1"/>
  <c r="A1194" i="1"/>
  <c r="L1194" i="1"/>
  <c r="E1193" i="1"/>
  <c r="AB1208" i="1"/>
  <c r="AG1077" i="1"/>
  <c r="B1077" i="1" s="1"/>
  <c r="C1077" i="1" s="1"/>
  <c r="Q1081" i="1"/>
  <c r="R1080" i="1"/>
  <c r="V1080" i="1" s="1"/>
  <c r="D1193" i="1"/>
  <c r="Y1192" i="1"/>
  <c r="Z1192" i="1"/>
  <c r="AA1192" i="1" s="1"/>
  <c r="AH1192" i="1" s="1"/>
  <c r="J1193" i="1"/>
  <c r="I1193" i="1" s="1"/>
  <c r="U1078" i="1"/>
  <c r="W1078" i="1" s="1"/>
  <c r="S1079" i="1"/>
  <c r="T1078" i="1"/>
  <c r="AF1078" i="1" s="1"/>
  <c r="F1192" i="1"/>
  <c r="G1191" i="1"/>
  <c r="K1191" i="1" s="1"/>
  <c r="M1193" i="1"/>
  <c r="N1193" i="1" s="1"/>
  <c r="P1193" i="1"/>
  <c r="B1076" i="1"/>
  <c r="C1076" i="1" s="1"/>
  <c r="O1191" i="1" l="1"/>
  <c r="F1193" i="1"/>
  <c r="A1195" i="1"/>
  <c r="L1195" i="1"/>
  <c r="E1194" i="1"/>
  <c r="X1194" i="1"/>
  <c r="U1079" i="1"/>
  <c r="W1079" i="1" s="1"/>
  <c r="S1080" i="1"/>
  <c r="T1079" i="1"/>
  <c r="AF1079" i="1" s="1"/>
  <c r="AB1209" i="1"/>
  <c r="D1194" i="1"/>
  <c r="Z1193" i="1"/>
  <c r="AA1193" i="1" s="1"/>
  <c r="AH1193" i="1" s="1"/>
  <c r="Y1193" i="1"/>
  <c r="J1194" i="1"/>
  <c r="I1194" i="1" s="1"/>
  <c r="H1193" i="1"/>
  <c r="AC1193" i="1"/>
  <c r="AE1193" i="1" s="1"/>
  <c r="G1192" i="1"/>
  <c r="K1192" i="1" s="1"/>
  <c r="AG1078" i="1"/>
  <c r="B1078" i="1" s="1"/>
  <c r="C1078" i="1" s="1"/>
  <c r="Q1082" i="1"/>
  <c r="R1081" i="1"/>
  <c r="V1081" i="1" s="1"/>
  <c r="M1194" i="1"/>
  <c r="N1194" i="1" s="1"/>
  <c r="P1194" i="1"/>
  <c r="F1194" i="1" l="1"/>
  <c r="O1192" i="1"/>
  <c r="G1193" i="1"/>
  <c r="O1193" i="1" s="1"/>
  <c r="AG1079" i="1"/>
  <c r="X1195" i="1"/>
  <c r="A1196" i="1"/>
  <c r="L1196" i="1"/>
  <c r="E1195" i="1"/>
  <c r="AC1194" i="1"/>
  <c r="AE1194" i="1" s="1"/>
  <c r="H1194" i="1"/>
  <c r="Z1194" i="1"/>
  <c r="AA1194" i="1" s="1"/>
  <c r="AH1194" i="1" s="1"/>
  <c r="D1195" i="1"/>
  <c r="Y1194" i="1"/>
  <c r="J1195" i="1"/>
  <c r="I1195" i="1" s="1"/>
  <c r="R1082" i="1"/>
  <c r="V1082" i="1" s="1"/>
  <c r="Q1083" i="1"/>
  <c r="AB1210" i="1"/>
  <c r="U1080" i="1"/>
  <c r="W1080" i="1" s="1"/>
  <c r="T1080" i="1"/>
  <c r="AF1080" i="1" s="1"/>
  <c r="S1081" i="1"/>
  <c r="M1195" i="1"/>
  <c r="N1195" i="1" s="1"/>
  <c r="P1195" i="1"/>
  <c r="F1195" i="1" l="1"/>
  <c r="K1193" i="1"/>
  <c r="AG1080" i="1"/>
  <c r="M1196" i="1"/>
  <c r="N1196" i="1" s="1"/>
  <c r="P1196" i="1"/>
  <c r="H1195" i="1"/>
  <c r="AC1195" i="1"/>
  <c r="AE1195" i="1" s="1"/>
  <c r="G1194" i="1"/>
  <c r="O1194" i="1" s="1"/>
  <c r="L1197" i="1"/>
  <c r="E1196" i="1"/>
  <c r="X1196" i="1"/>
  <c r="A1197" i="1"/>
  <c r="S1082" i="1"/>
  <c r="U1081" i="1"/>
  <c r="W1081" i="1" s="1"/>
  <c r="T1081" i="1"/>
  <c r="AF1081" i="1" s="1"/>
  <c r="AB1211" i="1"/>
  <c r="Z1195" i="1"/>
  <c r="AA1195" i="1" s="1"/>
  <c r="AH1195" i="1" s="1"/>
  <c r="D1196" i="1"/>
  <c r="Y1195" i="1"/>
  <c r="J1196" i="1"/>
  <c r="I1196" i="1" s="1"/>
  <c r="R1083" i="1"/>
  <c r="V1083" i="1" s="1"/>
  <c r="Q1084" i="1"/>
  <c r="B1079" i="1"/>
  <c r="C1079" i="1" s="1"/>
  <c r="F1196" i="1" l="1"/>
  <c r="K1194" i="1"/>
  <c r="AC1196" i="1"/>
  <c r="AE1196" i="1" s="1"/>
  <c r="H1196" i="1"/>
  <c r="AB1212" i="1"/>
  <c r="A1198" i="1"/>
  <c r="L1198" i="1"/>
  <c r="E1197" i="1"/>
  <c r="X1197" i="1"/>
  <c r="G1195" i="1"/>
  <c r="K1195" i="1" s="1"/>
  <c r="AG1081" i="1"/>
  <c r="B1081" i="1" s="1"/>
  <c r="C1081" i="1" s="1"/>
  <c r="D1197" i="1"/>
  <c r="Y1196" i="1"/>
  <c r="Z1196" i="1"/>
  <c r="AA1196" i="1" s="1"/>
  <c r="AH1196" i="1" s="1"/>
  <c r="J1197" i="1"/>
  <c r="I1197" i="1" s="1"/>
  <c r="M1197" i="1"/>
  <c r="N1197" i="1" s="1"/>
  <c r="P1197" i="1"/>
  <c r="R1084" i="1"/>
  <c r="V1084" i="1" s="1"/>
  <c r="Q1085" i="1"/>
  <c r="T1082" i="1"/>
  <c r="AF1082" i="1" s="1"/>
  <c r="U1082" i="1"/>
  <c r="W1082" i="1" s="1"/>
  <c r="S1083" i="1"/>
  <c r="B1080" i="1"/>
  <c r="C1080" i="1" s="1"/>
  <c r="O1195" i="1" l="1"/>
  <c r="AC1197" i="1"/>
  <c r="AE1197" i="1" s="1"/>
  <c r="H1197" i="1"/>
  <c r="L1199" i="1"/>
  <c r="E1198" i="1"/>
  <c r="X1198" i="1"/>
  <c r="A1199" i="1"/>
  <c r="T1083" i="1"/>
  <c r="AF1083" i="1" s="1"/>
  <c r="S1084" i="1"/>
  <c r="U1083" i="1"/>
  <c r="W1083" i="1" s="1"/>
  <c r="D1198" i="1"/>
  <c r="Z1197" i="1"/>
  <c r="AA1197" i="1" s="1"/>
  <c r="AH1197" i="1" s="1"/>
  <c r="Y1197" i="1"/>
  <c r="J1198" i="1"/>
  <c r="I1198" i="1" s="1"/>
  <c r="Q1086" i="1"/>
  <c r="R1085" i="1"/>
  <c r="V1085" i="1" s="1"/>
  <c r="AG1082" i="1"/>
  <c r="B1082" i="1" s="1"/>
  <c r="C1082" i="1" s="1"/>
  <c r="G1196" i="1"/>
  <c r="K1196" i="1" s="1"/>
  <c r="F1197" i="1"/>
  <c r="M1198" i="1"/>
  <c r="N1198" i="1" s="1"/>
  <c r="P1198" i="1"/>
  <c r="AB1213" i="1"/>
  <c r="O1196" i="1" l="1"/>
  <c r="AB1214" i="1"/>
  <c r="M1199" i="1"/>
  <c r="N1199" i="1" s="1"/>
  <c r="P1199" i="1"/>
  <c r="Q1087" i="1"/>
  <c r="R1086" i="1"/>
  <c r="V1086" i="1" s="1"/>
  <c r="F1198" i="1"/>
  <c r="AG1083" i="1"/>
  <c r="B1083" i="1" s="1"/>
  <c r="C1083" i="1" s="1"/>
  <c r="L1200" i="1"/>
  <c r="E1199" i="1"/>
  <c r="X1199" i="1"/>
  <c r="A1200" i="1"/>
  <c r="G1197" i="1"/>
  <c r="K1197" i="1" s="1"/>
  <c r="AC1198" i="1"/>
  <c r="AE1198" i="1" s="1"/>
  <c r="H1198" i="1"/>
  <c r="U1084" i="1"/>
  <c r="W1084" i="1" s="1"/>
  <c r="S1085" i="1"/>
  <c r="T1084" i="1"/>
  <c r="AF1084" i="1" s="1"/>
  <c r="D1199" i="1"/>
  <c r="Y1198" i="1"/>
  <c r="Z1198" i="1"/>
  <c r="AA1198" i="1" s="1"/>
  <c r="AH1198" i="1" s="1"/>
  <c r="J1199" i="1"/>
  <c r="I1199" i="1" s="1"/>
  <c r="F1199" i="1" l="1"/>
  <c r="X1200" i="1"/>
  <c r="A1201" i="1"/>
  <c r="L1201" i="1"/>
  <c r="E1200" i="1"/>
  <c r="R1087" i="1"/>
  <c r="V1087" i="1" s="1"/>
  <c r="Q1088" i="1"/>
  <c r="G1198" i="1"/>
  <c r="K1198" i="1" s="1"/>
  <c r="U1085" i="1"/>
  <c r="W1085" i="1" s="1"/>
  <c r="T1085" i="1"/>
  <c r="AF1085" i="1" s="1"/>
  <c r="S1086" i="1"/>
  <c r="O1197" i="1"/>
  <c r="Y1199" i="1"/>
  <c r="Z1199" i="1"/>
  <c r="AA1199" i="1" s="1"/>
  <c r="AH1199" i="1" s="1"/>
  <c r="D1200" i="1"/>
  <c r="J1200" i="1"/>
  <c r="I1200" i="1" s="1"/>
  <c r="AG1084" i="1"/>
  <c r="AB1215" i="1"/>
  <c r="M1200" i="1"/>
  <c r="N1200" i="1" s="1"/>
  <c r="P1200" i="1"/>
  <c r="AC1199" i="1"/>
  <c r="AE1199" i="1" s="1"/>
  <c r="H1199" i="1"/>
  <c r="F1200" i="1" l="1"/>
  <c r="G1199" i="1"/>
  <c r="K1199" i="1" s="1"/>
  <c r="AB1216" i="1"/>
  <c r="O1198" i="1"/>
  <c r="E1201" i="1"/>
  <c r="X1201" i="1"/>
  <c r="A1202" i="1"/>
  <c r="L1202" i="1"/>
  <c r="S1087" i="1"/>
  <c r="U1086" i="1"/>
  <c r="W1086" i="1" s="1"/>
  <c r="T1086" i="1"/>
  <c r="AF1086" i="1" s="1"/>
  <c r="Y1200" i="1"/>
  <c r="Z1200" i="1"/>
  <c r="AA1200" i="1" s="1"/>
  <c r="AH1200" i="1" s="1"/>
  <c r="D1201" i="1"/>
  <c r="J1201" i="1"/>
  <c r="I1201" i="1" s="1"/>
  <c r="AC1200" i="1"/>
  <c r="AE1200" i="1" s="1"/>
  <c r="H1200" i="1"/>
  <c r="B1084" i="1"/>
  <c r="C1084" i="1" s="1"/>
  <c r="AG1085" i="1"/>
  <c r="B1085" i="1" s="1"/>
  <c r="C1085" i="1" s="1"/>
  <c r="Q1089" i="1"/>
  <c r="R1088" i="1"/>
  <c r="V1088" i="1" s="1"/>
  <c r="M1201" i="1"/>
  <c r="N1201" i="1" s="1"/>
  <c r="P1201" i="1"/>
  <c r="O1199" i="1" l="1"/>
  <c r="AG1086" i="1"/>
  <c r="B1086" i="1" s="1"/>
  <c r="C1086" i="1" s="1"/>
  <c r="Z1201" i="1"/>
  <c r="AA1201" i="1" s="1"/>
  <c r="AH1201" i="1" s="1"/>
  <c r="D1202" i="1"/>
  <c r="Y1201" i="1"/>
  <c r="J1202" i="1"/>
  <c r="I1202" i="1" s="1"/>
  <c r="T1087" i="1"/>
  <c r="AF1087" i="1" s="1"/>
  <c r="S1088" i="1"/>
  <c r="U1087" i="1"/>
  <c r="W1087" i="1" s="1"/>
  <c r="AC1201" i="1"/>
  <c r="AE1201" i="1" s="1"/>
  <c r="H1201" i="1"/>
  <c r="M1202" i="1"/>
  <c r="N1202" i="1" s="1"/>
  <c r="P1202" i="1"/>
  <c r="AB1217" i="1"/>
  <c r="Q1090" i="1"/>
  <c r="R1089" i="1"/>
  <c r="V1089" i="1" s="1"/>
  <c r="G1200" i="1"/>
  <c r="O1200" i="1" s="1"/>
  <c r="F1201" i="1"/>
  <c r="A1203" i="1"/>
  <c r="L1203" i="1"/>
  <c r="E1202" i="1"/>
  <c r="X1202" i="1"/>
  <c r="K1200" i="1" l="1"/>
  <c r="AB1218" i="1"/>
  <c r="M1203" i="1"/>
  <c r="N1203" i="1" s="1"/>
  <c r="P1203" i="1"/>
  <c r="Q1091" i="1"/>
  <c r="R1090" i="1"/>
  <c r="V1090" i="1" s="1"/>
  <c r="G1201" i="1"/>
  <c r="O1201" i="1" s="1"/>
  <c r="AG1087" i="1"/>
  <c r="B1087" i="1" s="1"/>
  <c r="C1087" i="1" s="1"/>
  <c r="AC1202" i="1"/>
  <c r="AE1202" i="1" s="1"/>
  <c r="H1202" i="1"/>
  <c r="S1089" i="1"/>
  <c r="U1088" i="1"/>
  <c r="W1088" i="1" s="1"/>
  <c r="T1088" i="1"/>
  <c r="AF1088" i="1" s="1"/>
  <c r="F1202" i="1"/>
  <c r="A1204" i="1"/>
  <c r="L1204" i="1"/>
  <c r="E1203" i="1"/>
  <c r="X1203" i="1"/>
  <c r="Z1202" i="1"/>
  <c r="AA1202" i="1" s="1"/>
  <c r="AH1202" i="1" s="1"/>
  <c r="D1203" i="1"/>
  <c r="Y1202" i="1"/>
  <c r="J1203" i="1"/>
  <c r="I1203" i="1" s="1"/>
  <c r="F1203" i="1" l="1"/>
  <c r="G1202" i="1"/>
  <c r="K1202" i="1" s="1"/>
  <c r="K1201" i="1"/>
  <c r="Q1092" i="1"/>
  <c r="R1091" i="1"/>
  <c r="V1091" i="1" s="1"/>
  <c r="M1204" i="1"/>
  <c r="N1204" i="1" s="1"/>
  <c r="P1204" i="1"/>
  <c r="AB1219" i="1"/>
  <c r="AC1203" i="1"/>
  <c r="AE1203" i="1" s="1"/>
  <c r="H1203" i="1"/>
  <c r="E1204" i="1"/>
  <c r="X1204" i="1"/>
  <c r="A1205" i="1"/>
  <c r="L1205" i="1"/>
  <c r="AG1088" i="1"/>
  <c r="B1088" i="1" s="1"/>
  <c r="C1088" i="1" s="1"/>
  <c r="D1204" i="1"/>
  <c r="Z1203" i="1"/>
  <c r="AA1203" i="1" s="1"/>
  <c r="AH1203" i="1" s="1"/>
  <c r="Y1203" i="1"/>
  <c r="J1204" i="1"/>
  <c r="I1204" i="1" s="1"/>
  <c r="U1089" i="1"/>
  <c r="W1089" i="1" s="1"/>
  <c r="T1089" i="1"/>
  <c r="AF1089" i="1" s="1"/>
  <c r="S1090" i="1"/>
  <c r="O1202" i="1" l="1"/>
  <c r="AG1089" i="1"/>
  <c r="B1089" i="1" s="1"/>
  <c r="C1089" i="1" s="1"/>
  <c r="F1204" i="1"/>
  <c r="Y1204" i="1"/>
  <c r="Z1204" i="1"/>
  <c r="AA1204" i="1" s="1"/>
  <c r="AH1204" i="1" s="1"/>
  <c r="D1205" i="1"/>
  <c r="J1205" i="1"/>
  <c r="I1205" i="1" s="1"/>
  <c r="AC1204" i="1"/>
  <c r="AE1204" i="1" s="1"/>
  <c r="H1204" i="1"/>
  <c r="AB1220" i="1"/>
  <c r="M1205" i="1"/>
  <c r="N1205" i="1" s="1"/>
  <c r="P1205" i="1"/>
  <c r="G1203" i="1"/>
  <c r="O1203" i="1" s="1"/>
  <c r="U1090" i="1"/>
  <c r="W1090" i="1" s="1"/>
  <c r="S1091" i="1"/>
  <c r="T1090" i="1"/>
  <c r="AF1090" i="1" s="1"/>
  <c r="A1206" i="1"/>
  <c r="L1206" i="1"/>
  <c r="E1205" i="1"/>
  <c r="X1205" i="1"/>
  <c r="Q1093" i="1"/>
  <c r="R1092" i="1"/>
  <c r="V1092" i="1" s="1"/>
  <c r="K1203" i="1" l="1"/>
  <c r="Q1094" i="1"/>
  <c r="R1093" i="1"/>
  <c r="V1093" i="1" s="1"/>
  <c r="L1207" i="1"/>
  <c r="E1206" i="1"/>
  <c r="X1206" i="1"/>
  <c r="A1207" i="1"/>
  <c r="AB1221" i="1"/>
  <c r="D1206" i="1"/>
  <c r="Z1205" i="1"/>
  <c r="AA1205" i="1" s="1"/>
  <c r="AH1205" i="1" s="1"/>
  <c r="Y1205" i="1"/>
  <c r="J1206" i="1"/>
  <c r="I1206" i="1" s="1"/>
  <c r="AC1205" i="1"/>
  <c r="AE1205" i="1" s="1"/>
  <c r="H1205" i="1"/>
  <c r="G1204" i="1"/>
  <c r="K1204" i="1" s="1"/>
  <c r="U1091" i="1"/>
  <c r="W1091" i="1" s="1"/>
  <c r="S1092" i="1"/>
  <c r="T1091" i="1"/>
  <c r="AF1091" i="1" s="1"/>
  <c r="M1206" i="1"/>
  <c r="N1206" i="1" s="1"/>
  <c r="P1206" i="1"/>
  <c r="AG1090" i="1"/>
  <c r="B1090" i="1" s="1"/>
  <c r="C1090" i="1" s="1"/>
  <c r="F1205" i="1"/>
  <c r="F1206" i="1" l="1"/>
  <c r="AC1206" i="1"/>
  <c r="AE1206" i="1" s="1"/>
  <c r="H1206" i="1"/>
  <c r="U1092" i="1"/>
  <c r="W1092" i="1" s="1"/>
  <c r="S1093" i="1"/>
  <c r="T1092" i="1"/>
  <c r="AF1092" i="1" s="1"/>
  <c r="O1204" i="1"/>
  <c r="M1207" i="1"/>
  <c r="N1207" i="1" s="1"/>
  <c r="P1207" i="1"/>
  <c r="AG1091" i="1"/>
  <c r="B1091" i="1" s="1"/>
  <c r="C1091" i="1" s="1"/>
  <c r="E1207" i="1"/>
  <c r="X1207" i="1"/>
  <c r="A1208" i="1"/>
  <c r="L1208" i="1"/>
  <c r="G1205" i="1"/>
  <c r="K1205" i="1" s="1"/>
  <c r="D1207" i="1"/>
  <c r="Y1206" i="1"/>
  <c r="Z1206" i="1"/>
  <c r="AA1206" i="1" s="1"/>
  <c r="AH1206" i="1" s="1"/>
  <c r="J1207" i="1"/>
  <c r="I1207" i="1" s="1"/>
  <c r="Q1095" i="1"/>
  <c r="R1094" i="1"/>
  <c r="V1094" i="1" s="1"/>
  <c r="AB1222" i="1"/>
  <c r="O1205" i="1" l="1"/>
  <c r="AG1092" i="1"/>
  <c r="B1092" i="1" s="1"/>
  <c r="C1092" i="1" s="1"/>
  <c r="AC1207" i="1"/>
  <c r="AE1207" i="1" s="1"/>
  <c r="H1207" i="1"/>
  <c r="G1206" i="1"/>
  <c r="O1206" i="1" s="1"/>
  <c r="M1208" i="1"/>
  <c r="N1208" i="1" s="1"/>
  <c r="P1208" i="1"/>
  <c r="Q1096" i="1"/>
  <c r="R1095" i="1"/>
  <c r="V1095" i="1" s="1"/>
  <c r="A1209" i="1"/>
  <c r="L1209" i="1"/>
  <c r="E1208" i="1"/>
  <c r="X1208" i="1"/>
  <c r="AB1223" i="1"/>
  <c r="F1207" i="1"/>
  <c r="Y1207" i="1"/>
  <c r="Z1207" i="1"/>
  <c r="AA1207" i="1" s="1"/>
  <c r="AH1207" i="1" s="1"/>
  <c r="D1208" i="1"/>
  <c r="J1208" i="1"/>
  <c r="I1208" i="1" s="1"/>
  <c r="U1093" i="1"/>
  <c r="W1093" i="1" s="1"/>
  <c r="T1093" i="1"/>
  <c r="AF1093" i="1" s="1"/>
  <c r="S1094" i="1"/>
  <c r="F1208" i="1" l="1"/>
  <c r="T1094" i="1"/>
  <c r="AF1094" i="1" s="1"/>
  <c r="S1095" i="1"/>
  <c r="U1094" i="1"/>
  <c r="W1094" i="1" s="1"/>
  <c r="M1209" i="1"/>
  <c r="N1209" i="1" s="1"/>
  <c r="P1209" i="1"/>
  <c r="K1206" i="1"/>
  <c r="AC1208" i="1"/>
  <c r="AE1208" i="1" s="1"/>
  <c r="H1208" i="1"/>
  <c r="A1210" i="1"/>
  <c r="L1210" i="1"/>
  <c r="E1209" i="1"/>
  <c r="X1209" i="1"/>
  <c r="AG1093" i="1"/>
  <c r="B1093" i="1" s="1"/>
  <c r="C1093" i="1" s="1"/>
  <c r="AB1224" i="1"/>
  <c r="D1209" i="1"/>
  <c r="Y1208" i="1"/>
  <c r="Z1208" i="1"/>
  <c r="AA1208" i="1" s="1"/>
  <c r="AH1208" i="1" s="1"/>
  <c r="J1209" i="1"/>
  <c r="I1209" i="1" s="1"/>
  <c r="G1207" i="1"/>
  <c r="O1207" i="1" s="1"/>
  <c r="R1096" i="1"/>
  <c r="V1096" i="1" s="1"/>
  <c r="Q1097" i="1"/>
  <c r="G1208" i="1" l="1"/>
  <c r="O1208" i="1" s="1"/>
  <c r="M1210" i="1"/>
  <c r="N1210" i="1" s="1"/>
  <c r="P1210" i="1"/>
  <c r="AG1094" i="1"/>
  <c r="K1207" i="1"/>
  <c r="F1209" i="1"/>
  <c r="L1211" i="1"/>
  <c r="E1210" i="1"/>
  <c r="X1210" i="1"/>
  <c r="A1211" i="1"/>
  <c r="U1095" i="1"/>
  <c r="W1095" i="1" s="1"/>
  <c r="T1095" i="1"/>
  <c r="AF1095" i="1" s="1"/>
  <c r="S1096" i="1"/>
  <c r="R1097" i="1"/>
  <c r="V1097" i="1" s="1"/>
  <c r="Q1098" i="1"/>
  <c r="AB1225" i="1"/>
  <c r="D1210" i="1"/>
  <c r="Y1209" i="1"/>
  <c r="Z1209" i="1"/>
  <c r="AA1209" i="1" s="1"/>
  <c r="AH1209" i="1" s="1"/>
  <c r="J1210" i="1"/>
  <c r="I1210" i="1" s="1"/>
  <c r="AC1209" i="1"/>
  <c r="AE1209" i="1" s="1"/>
  <c r="H1209" i="1"/>
  <c r="K1208" i="1" l="1"/>
  <c r="F1210" i="1"/>
  <c r="Z1210" i="1"/>
  <c r="AA1210" i="1" s="1"/>
  <c r="AH1210" i="1" s="1"/>
  <c r="D1211" i="1"/>
  <c r="Y1210" i="1"/>
  <c r="J1211" i="1"/>
  <c r="I1211" i="1" s="1"/>
  <c r="Q1099" i="1"/>
  <c r="R1098" i="1"/>
  <c r="V1098" i="1" s="1"/>
  <c r="AG1095" i="1"/>
  <c r="B1095" i="1" s="1"/>
  <c r="C1095" i="1" s="1"/>
  <c r="AC1210" i="1"/>
  <c r="AE1210" i="1" s="1"/>
  <c r="H1210" i="1"/>
  <c r="M1211" i="1"/>
  <c r="N1211" i="1" s="1"/>
  <c r="P1211" i="1"/>
  <c r="G1209" i="1"/>
  <c r="O1209" i="1" s="1"/>
  <c r="AB1226" i="1"/>
  <c r="U1096" i="1"/>
  <c r="W1096" i="1" s="1"/>
  <c r="T1096" i="1"/>
  <c r="AF1096" i="1" s="1"/>
  <c r="S1097" i="1"/>
  <c r="L1212" i="1"/>
  <c r="E1211" i="1"/>
  <c r="X1211" i="1"/>
  <c r="A1212" i="1"/>
  <c r="B1094" i="1"/>
  <c r="C1094" i="1" s="1"/>
  <c r="K1209" i="1" l="1"/>
  <c r="Y1211" i="1"/>
  <c r="Z1211" i="1"/>
  <c r="AA1211" i="1" s="1"/>
  <c r="AH1211" i="1" s="1"/>
  <c r="D1212" i="1"/>
  <c r="J1212" i="1"/>
  <c r="I1212" i="1" s="1"/>
  <c r="M1212" i="1"/>
  <c r="N1212" i="1" s="1"/>
  <c r="P1212" i="1"/>
  <c r="Q1100" i="1"/>
  <c r="R1099" i="1"/>
  <c r="V1099" i="1" s="1"/>
  <c r="A1213" i="1"/>
  <c r="L1213" i="1"/>
  <c r="E1212" i="1"/>
  <c r="X1212" i="1"/>
  <c r="T1097" i="1"/>
  <c r="AF1097" i="1" s="1"/>
  <c r="S1098" i="1"/>
  <c r="U1097" i="1"/>
  <c r="W1097" i="1" s="1"/>
  <c r="AB1227" i="1"/>
  <c r="G1210" i="1"/>
  <c r="K1210" i="1" s="1"/>
  <c r="F1211" i="1"/>
  <c r="AC1211" i="1"/>
  <c r="AE1211" i="1" s="1"/>
  <c r="H1211" i="1"/>
  <c r="AG1096" i="1"/>
  <c r="B1096" i="1" s="1"/>
  <c r="C1096" i="1" s="1"/>
  <c r="O1210" i="1" l="1"/>
  <c r="AC1212" i="1"/>
  <c r="AE1212" i="1" s="1"/>
  <c r="H1212" i="1"/>
  <c r="F1212" i="1"/>
  <c r="G1211" i="1"/>
  <c r="O1211" i="1" s="1"/>
  <c r="AG1097" i="1"/>
  <c r="B1097" i="1" s="1"/>
  <c r="C1097" i="1" s="1"/>
  <c r="R1100" i="1"/>
  <c r="V1100" i="1" s="1"/>
  <c r="Q1101" i="1"/>
  <c r="D1213" i="1"/>
  <c r="Y1212" i="1"/>
  <c r="Z1212" i="1"/>
  <c r="AA1212" i="1" s="1"/>
  <c r="AH1212" i="1" s="1"/>
  <c r="J1213" i="1"/>
  <c r="I1213" i="1" s="1"/>
  <c r="S1099" i="1"/>
  <c r="U1098" i="1"/>
  <c r="W1098" i="1" s="1"/>
  <c r="T1098" i="1"/>
  <c r="M1213" i="1"/>
  <c r="N1213" i="1" s="1"/>
  <c r="P1213" i="1"/>
  <c r="AB1228" i="1"/>
  <c r="A1214" i="1"/>
  <c r="L1214" i="1"/>
  <c r="E1213" i="1"/>
  <c r="X1213" i="1"/>
  <c r="K1211" i="1" l="1"/>
  <c r="Z1213" i="1"/>
  <c r="AA1213" i="1" s="1"/>
  <c r="AH1213" i="1" s="1"/>
  <c r="D1214" i="1"/>
  <c r="Y1213" i="1"/>
  <c r="J1214" i="1"/>
  <c r="I1214" i="1" s="1"/>
  <c r="AG1098" i="1"/>
  <c r="B1098" i="1" s="1"/>
  <c r="C1098" i="1" s="1"/>
  <c r="R1101" i="1"/>
  <c r="V1101" i="1" s="1"/>
  <c r="Q1102" i="1"/>
  <c r="U1099" i="1"/>
  <c r="W1099" i="1" s="1"/>
  <c r="S1100" i="1"/>
  <c r="T1099" i="1"/>
  <c r="AF1099" i="1" s="1"/>
  <c r="G1212" i="1"/>
  <c r="O1212" i="1" s="1"/>
  <c r="AC1213" i="1"/>
  <c r="AE1213" i="1" s="1"/>
  <c r="H1213" i="1"/>
  <c r="F1213" i="1"/>
  <c r="M1214" i="1"/>
  <c r="N1214" i="1" s="1"/>
  <c r="P1214" i="1"/>
  <c r="AB1229" i="1"/>
  <c r="L1215" i="1"/>
  <c r="E1214" i="1"/>
  <c r="X1214" i="1"/>
  <c r="A1215" i="1"/>
  <c r="AF1098" i="1"/>
  <c r="AA1098" i="1"/>
  <c r="AH1098" i="1" l="1"/>
  <c r="K1212" i="1"/>
  <c r="D1215" i="1"/>
  <c r="Y1214" i="1"/>
  <c r="Z1214" i="1"/>
  <c r="AA1214" i="1" s="1"/>
  <c r="AH1214" i="1" s="1"/>
  <c r="J1215" i="1"/>
  <c r="I1215" i="1" s="1"/>
  <c r="AB1230" i="1"/>
  <c r="G1213" i="1"/>
  <c r="O1213" i="1" s="1"/>
  <c r="T1100" i="1"/>
  <c r="AF1100" i="1" s="1"/>
  <c r="S1101" i="1"/>
  <c r="U1100" i="1"/>
  <c r="W1100" i="1" s="1"/>
  <c r="F1214" i="1"/>
  <c r="AC1214" i="1"/>
  <c r="AE1214" i="1" s="1"/>
  <c r="H1214" i="1"/>
  <c r="AG1099" i="1"/>
  <c r="B1099" i="1" s="1"/>
  <c r="C1099" i="1" s="1"/>
  <c r="M1215" i="1"/>
  <c r="N1215" i="1" s="1"/>
  <c r="P1215" i="1"/>
  <c r="A1216" i="1"/>
  <c r="L1216" i="1"/>
  <c r="E1215" i="1"/>
  <c r="X1215" i="1"/>
  <c r="Q1103" i="1"/>
  <c r="R1102" i="1"/>
  <c r="V1102" i="1" s="1"/>
  <c r="Q1104" i="1" l="1"/>
  <c r="R1103" i="1"/>
  <c r="V1103" i="1" s="1"/>
  <c r="L1217" i="1"/>
  <c r="E1216" i="1"/>
  <c r="X1216" i="1"/>
  <c r="A1217" i="1"/>
  <c r="D1216" i="1"/>
  <c r="Z1215" i="1"/>
  <c r="AA1215" i="1" s="1"/>
  <c r="AH1215" i="1" s="1"/>
  <c r="Y1215" i="1"/>
  <c r="J1216" i="1"/>
  <c r="I1216" i="1" s="1"/>
  <c r="K1213" i="1"/>
  <c r="AC1215" i="1"/>
  <c r="AE1215" i="1" s="1"/>
  <c r="H1215" i="1"/>
  <c r="G1214" i="1"/>
  <c r="K1214" i="1" s="1"/>
  <c r="AG1100" i="1"/>
  <c r="B1100" i="1" s="1"/>
  <c r="C1100" i="1" s="1"/>
  <c r="AB1231" i="1"/>
  <c r="M1216" i="1"/>
  <c r="N1216" i="1" s="1"/>
  <c r="P1216" i="1"/>
  <c r="U1101" i="1"/>
  <c r="W1101" i="1" s="1"/>
  <c r="S1102" i="1"/>
  <c r="T1101" i="1"/>
  <c r="AF1101" i="1" s="1"/>
  <c r="F1215" i="1"/>
  <c r="O1214" i="1" l="1"/>
  <c r="AG1101" i="1"/>
  <c r="B1101" i="1" s="1"/>
  <c r="C1101" i="1" s="1"/>
  <c r="AB1232" i="1"/>
  <c r="M1217" i="1"/>
  <c r="N1217" i="1" s="1"/>
  <c r="P1217" i="1"/>
  <c r="AC1216" i="1"/>
  <c r="AE1216" i="1" s="1"/>
  <c r="H1216" i="1"/>
  <c r="F1216" i="1"/>
  <c r="A1218" i="1"/>
  <c r="L1218" i="1"/>
  <c r="E1217" i="1"/>
  <c r="X1217" i="1"/>
  <c r="S1103" i="1"/>
  <c r="U1102" i="1"/>
  <c r="W1102" i="1" s="1"/>
  <c r="T1102" i="1"/>
  <c r="AF1102" i="1" s="1"/>
  <c r="G1215" i="1"/>
  <c r="O1215" i="1" s="1"/>
  <c r="D1217" i="1"/>
  <c r="Y1216" i="1"/>
  <c r="Z1216" i="1"/>
  <c r="AA1216" i="1" s="1"/>
  <c r="AH1216" i="1" s="1"/>
  <c r="J1217" i="1"/>
  <c r="I1217" i="1" s="1"/>
  <c r="R1104" i="1"/>
  <c r="V1104" i="1" s="1"/>
  <c r="Q1105" i="1"/>
  <c r="K1215" i="1" l="1"/>
  <c r="S1104" i="1"/>
  <c r="U1103" i="1"/>
  <c r="W1103" i="1" s="1"/>
  <c r="T1103" i="1"/>
  <c r="AF1103" i="1" s="1"/>
  <c r="G1216" i="1"/>
  <c r="K1216" i="1" s="1"/>
  <c r="R1105" i="1"/>
  <c r="V1105" i="1" s="1"/>
  <c r="Q1106" i="1"/>
  <c r="Z1217" i="1"/>
  <c r="AA1217" i="1" s="1"/>
  <c r="AH1217" i="1" s="1"/>
  <c r="Y1217" i="1"/>
  <c r="D1218" i="1"/>
  <c r="J1218" i="1"/>
  <c r="I1218" i="1" s="1"/>
  <c r="F1217" i="1"/>
  <c r="M1218" i="1"/>
  <c r="N1218" i="1" s="1"/>
  <c r="P1218" i="1"/>
  <c r="AG1102" i="1"/>
  <c r="B1102" i="1" s="1"/>
  <c r="C1102" i="1" s="1"/>
  <c r="X1218" i="1"/>
  <c r="A1219" i="1"/>
  <c r="L1219" i="1"/>
  <c r="E1218" i="1"/>
  <c r="AC1217" i="1"/>
  <c r="AE1217" i="1" s="1"/>
  <c r="H1217" i="1"/>
  <c r="AB1233" i="1"/>
  <c r="O1216" i="1" l="1"/>
  <c r="D1219" i="1"/>
  <c r="Y1218" i="1"/>
  <c r="Z1218" i="1"/>
  <c r="AA1218" i="1" s="1"/>
  <c r="AH1218" i="1" s="1"/>
  <c r="J1219" i="1"/>
  <c r="I1219" i="1" s="1"/>
  <c r="AG1103" i="1"/>
  <c r="B1103" i="1" s="1"/>
  <c r="C1103" i="1" s="1"/>
  <c r="AB1234" i="1"/>
  <c r="F1218" i="1"/>
  <c r="Q1107" i="1"/>
  <c r="R1106" i="1"/>
  <c r="V1106" i="1" s="1"/>
  <c r="T1104" i="1"/>
  <c r="AF1104" i="1" s="1"/>
  <c r="U1104" i="1"/>
  <c r="W1104" i="1" s="1"/>
  <c r="S1105" i="1"/>
  <c r="AC1218" i="1"/>
  <c r="AE1218" i="1" s="1"/>
  <c r="H1218" i="1"/>
  <c r="G1217" i="1"/>
  <c r="O1217" i="1" s="1"/>
  <c r="M1219" i="1"/>
  <c r="N1219" i="1" s="1"/>
  <c r="P1219" i="1"/>
  <c r="E1219" i="1"/>
  <c r="A1220" i="1"/>
  <c r="X1219" i="1"/>
  <c r="L1220" i="1"/>
  <c r="K1217" i="1" l="1"/>
  <c r="L1221" i="1"/>
  <c r="E1220" i="1"/>
  <c r="X1220" i="1"/>
  <c r="A1221" i="1"/>
  <c r="D1220" i="1"/>
  <c r="Z1219" i="1"/>
  <c r="Y1219" i="1"/>
  <c r="J1220" i="1"/>
  <c r="I1220" i="1" s="1"/>
  <c r="S1106" i="1"/>
  <c r="T1105" i="1"/>
  <c r="AF1105" i="1" s="1"/>
  <c r="U1105" i="1"/>
  <c r="W1105" i="1" s="1"/>
  <c r="Q1108" i="1"/>
  <c r="R1107" i="1"/>
  <c r="V1107" i="1" s="1"/>
  <c r="AC1219" i="1"/>
  <c r="AE1219" i="1" s="1"/>
  <c r="H1219" i="1"/>
  <c r="AG1104" i="1"/>
  <c r="B1104" i="1" s="1"/>
  <c r="C1104" i="1" s="1"/>
  <c r="G1218" i="1"/>
  <c r="K1218" i="1" s="1"/>
  <c r="M1220" i="1"/>
  <c r="N1220" i="1" s="1"/>
  <c r="AB1235" i="1"/>
  <c r="F1219" i="1"/>
  <c r="O1218" i="1" l="1"/>
  <c r="T1106" i="1"/>
  <c r="AF1106" i="1" s="1"/>
  <c r="S1107" i="1"/>
  <c r="U1106" i="1"/>
  <c r="W1106" i="1" s="1"/>
  <c r="D1221" i="1"/>
  <c r="Y1220" i="1"/>
  <c r="Z1220" i="1"/>
  <c r="AA1220" i="1" s="1"/>
  <c r="AH1220" i="1" s="1"/>
  <c r="J1221" i="1"/>
  <c r="I1221" i="1" s="1"/>
  <c r="H1220" i="1"/>
  <c r="AC1220" i="1"/>
  <c r="AE1220" i="1" s="1"/>
  <c r="Q1109" i="1"/>
  <c r="R1108" i="1"/>
  <c r="V1108" i="1" s="1"/>
  <c r="G1219" i="1"/>
  <c r="K1219" i="1" s="1"/>
  <c r="AG1105" i="1"/>
  <c r="B1105" i="1" s="1"/>
  <c r="C1105" i="1" s="1"/>
  <c r="F1220" i="1"/>
  <c r="M1221" i="1"/>
  <c r="N1221" i="1" s="1"/>
  <c r="AB1236" i="1"/>
  <c r="A1222" i="1"/>
  <c r="X1221" i="1"/>
  <c r="L1222" i="1"/>
  <c r="E1221" i="1"/>
  <c r="O1219" i="1" l="1"/>
  <c r="P1220" i="1" s="1"/>
  <c r="P1221" i="1" s="1"/>
  <c r="P1222" i="1" s="1"/>
  <c r="H1221" i="1"/>
  <c r="AC1221" i="1"/>
  <c r="AE1221" i="1" s="1"/>
  <c r="U1107" i="1"/>
  <c r="W1107" i="1" s="1"/>
  <c r="S1108" i="1"/>
  <c r="T1107" i="1"/>
  <c r="AF1107" i="1" s="1"/>
  <c r="R1109" i="1"/>
  <c r="V1109" i="1" s="1"/>
  <c r="Q1110" i="1"/>
  <c r="G1220" i="1"/>
  <c r="K1220" i="1" s="1"/>
  <c r="AB1237" i="1"/>
  <c r="Z1221" i="1"/>
  <c r="AA1221" i="1" s="1"/>
  <c r="AH1221" i="1" s="1"/>
  <c r="Y1221" i="1"/>
  <c r="D1222" i="1"/>
  <c r="J1222" i="1"/>
  <c r="I1222" i="1" s="1"/>
  <c r="F1221" i="1"/>
  <c r="M1222" i="1"/>
  <c r="N1222" i="1" s="1"/>
  <c r="X1222" i="1"/>
  <c r="L1223" i="1"/>
  <c r="E1222" i="1"/>
  <c r="A1223" i="1"/>
  <c r="AG1106" i="1"/>
  <c r="B1106" i="1" s="1"/>
  <c r="C1106" i="1" s="1"/>
  <c r="O1220" i="1" l="1"/>
  <c r="F1222" i="1"/>
  <c r="H1222" i="1"/>
  <c r="AC1222" i="1"/>
  <c r="AE1222" i="1" s="1"/>
  <c r="AB1238" i="1"/>
  <c r="S1109" i="1"/>
  <c r="U1108" i="1"/>
  <c r="W1108" i="1" s="1"/>
  <c r="T1108" i="1"/>
  <c r="AF1108" i="1" s="1"/>
  <c r="M1223" i="1"/>
  <c r="N1223" i="1" s="1"/>
  <c r="P1223" i="1"/>
  <c r="D1223" i="1"/>
  <c r="Y1222" i="1"/>
  <c r="Z1222" i="1"/>
  <c r="AA1222" i="1" s="1"/>
  <c r="AH1222" i="1" s="1"/>
  <c r="J1223" i="1"/>
  <c r="I1223" i="1" s="1"/>
  <c r="R1110" i="1"/>
  <c r="V1110" i="1" s="1"/>
  <c r="Q1111" i="1"/>
  <c r="AG1107" i="1"/>
  <c r="B1107" i="1" s="1"/>
  <c r="C1107" i="1" s="1"/>
  <c r="E1223" i="1"/>
  <c r="A1224" i="1"/>
  <c r="X1223" i="1"/>
  <c r="L1224" i="1"/>
  <c r="G1221" i="1"/>
  <c r="K1221" i="1" s="1"/>
  <c r="O1221" i="1" l="1"/>
  <c r="M1224" i="1"/>
  <c r="N1224" i="1" s="1"/>
  <c r="P1224" i="1"/>
  <c r="F1223" i="1"/>
  <c r="AB1239" i="1"/>
  <c r="Q1112" i="1"/>
  <c r="R1111" i="1"/>
  <c r="V1111" i="1" s="1"/>
  <c r="D1224" i="1"/>
  <c r="Z1223" i="1"/>
  <c r="AA1223" i="1" s="1"/>
  <c r="AH1223" i="1" s="1"/>
  <c r="Y1223" i="1"/>
  <c r="J1224" i="1"/>
  <c r="I1224" i="1" s="1"/>
  <c r="E1224" i="1"/>
  <c r="A1225" i="1"/>
  <c r="X1224" i="1"/>
  <c r="L1225" i="1"/>
  <c r="AG1108" i="1"/>
  <c r="H1223" i="1"/>
  <c r="AC1223" i="1"/>
  <c r="AE1223" i="1" s="1"/>
  <c r="U1109" i="1"/>
  <c r="W1109" i="1" s="1"/>
  <c r="T1109" i="1"/>
  <c r="AF1109" i="1" s="1"/>
  <c r="S1110" i="1"/>
  <c r="G1222" i="1"/>
  <c r="O1222" i="1" s="1"/>
  <c r="G1223" i="1" l="1"/>
  <c r="K1223" i="1" s="1"/>
  <c r="D1225" i="1"/>
  <c r="Y1224" i="1"/>
  <c r="Z1224" i="1"/>
  <c r="AA1224" i="1" s="1"/>
  <c r="AH1224" i="1" s="1"/>
  <c r="J1225" i="1"/>
  <c r="I1225" i="1" s="1"/>
  <c r="R1112" i="1"/>
  <c r="V1112" i="1" s="1"/>
  <c r="Q1113" i="1"/>
  <c r="K1222" i="1"/>
  <c r="AG1109" i="1"/>
  <c r="B1109" i="1" s="1"/>
  <c r="C1109" i="1" s="1"/>
  <c r="B1108" i="1"/>
  <c r="C1108" i="1" s="1"/>
  <c r="X1225" i="1"/>
  <c r="L1226" i="1"/>
  <c r="E1225" i="1"/>
  <c r="A1226" i="1"/>
  <c r="F1224" i="1"/>
  <c r="M1225" i="1"/>
  <c r="N1225" i="1" s="1"/>
  <c r="P1225" i="1"/>
  <c r="AB1240" i="1"/>
  <c r="T1110" i="1"/>
  <c r="AF1110" i="1" s="1"/>
  <c r="S1111" i="1"/>
  <c r="U1110" i="1"/>
  <c r="W1110" i="1" s="1"/>
  <c r="AC1224" i="1"/>
  <c r="AE1224" i="1" s="1"/>
  <c r="H1224" i="1"/>
  <c r="O1223" i="1" l="1"/>
  <c r="G1224" i="1"/>
  <c r="O1224" i="1" s="1"/>
  <c r="S1112" i="1"/>
  <c r="U1111" i="1"/>
  <c r="W1111" i="1" s="1"/>
  <c r="T1111" i="1"/>
  <c r="AF1111" i="1" s="1"/>
  <c r="Q1114" i="1"/>
  <c r="R1113" i="1"/>
  <c r="V1113" i="1" s="1"/>
  <c r="AC1225" i="1"/>
  <c r="AE1225" i="1" s="1"/>
  <c r="H1225" i="1"/>
  <c r="M1226" i="1"/>
  <c r="N1226" i="1" s="1"/>
  <c r="P1226" i="1"/>
  <c r="D1226" i="1"/>
  <c r="Z1225" i="1"/>
  <c r="AA1225" i="1" s="1"/>
  <c r="AH1225" i="1" s="1"/>
  <c r="Y1225" i="1"/>
  <c r="J1226" i="1"/>
  <c r="I1226" i="1" s="1"/>
  <c r="F1225" i="1"/>
  <c r="AG1110" i="1"/>
  <c r="AB1241" i="1"/>
  <c r="L1227" i="1"/>
  <c r="E1226" i="1"/>
  <c r="X1226" i="1"/>
  <c r="A1227" i="1"/>
  <c r="K1224" i="1" l="1"/>
  <c r="AC1226" i="1"/>
  <c r="AE1226" i="1" s="1"/>
  <c r="H1226" i="1"/>
  <c r="R1114" i="1"/>
  <c r="V1114" i="1" s="1"/>
  <c r="Q1115" i="1"/>
  <c r="AB1242" i="1"/>
  <c r="G1225" i="1"/>
  <c r="K1225" i="1" s="1"/>
  <c r="M1227" i="1"/>
  <c r="N1227" i="1" s="1"/>
  <c r="P1227" i="1"/>
  <c r="B1110" i="1"/>
  <c r="C1110" i="1" s="1"/>
  <c r="AG1111" i="1"/>
  <c r="B1111" i="1" s="1"/>
  <c r="C1111" i="1" s="1"/>
  <c r="Z1226" i="1"/>
  <c r="AA1226" i="1" s="1"/>
  <c r="AH1226" i="1" s="1"/>
  <c r="D1227" i="1"/>
  <c r="Y1226" i="1"/>
  <c r="J1227" i="1"/>
  <c r="I1227" i="1" s="1"/>
  <c r="F1226" i="1"/>
  <c r="L1228" i="1"/>
  <c r="E1227" i="1"/>
  <c r="X1227" i="1"/>
  <c r="A1228" i="1"/>
  <c r="U1112" i="1"/>
  <c r="W1112" i="1" s="1"/>
  <c r="S1113" i="1"/>
  <c r="T1112" i="1"/>
  <c r="AF1112" i="1" s="1"/>
  <c r="O1225" i="1" l="1"/>
  <c r="AG1112" i="1"/>
  <c r="B1112" i="1" s="1"/>
  <c r="C1112" i="1" s="1"/>
  <c r="L1229" i="1"/>
  <c r="E1228" i="1"/>
  <c r="X1228" i="1"/>
  <c r="A1229" i="1"/>
  <c r="Q1116" i="1"/>
  <c r="R1115" i="1"/>
  <c r="V1115" i="1" s="1"/>
  <c r="U1113" i="1"/>
  <c r="W1113" i="1" s="1"/>
  <c r="S1114" i="1"/>
  <c r="T1113" i="1"/>
  <c r="AF1113" i="1" s="1"/>
  <c r="Z1227" i="1"/>
  <c r="AA1227" i="1" s="1"/>
  <c r="AH1227" i="1" s="1"/>
  <c r="D1228" i="1"/>
  <c r="Y1227" i="1"/>
  <c r="J1228" i="1"/>
  <c r="I1228" i="1" s="1"/>
  <c r="AC1227" i="1"/>
  <c r="AE1227" i="1" s="1"/>
  <c r="H1227" i="1"/>
  <c r="AB1243" i="1"/>
  <c r="G1226" i="1"/>
  <c r="K1226" i="1" s="1"/>
  <c r="M1228" i="1"/>
  <c r="N1228" i="1" s="1"/>
  <c r="P1228" i="1"/>
  <c r="F1227" i="1"/>
  <c r="F1228" i="1" l="1"/>
  <c r="AG1113" i="1"/>
  <c r="B1113" i="1" s="1"/>
  <c r="C1113" i="1" s="1"/>
  <c r="M1229" i="1"/>
  <c r="N1229" i="1" s="1"/>
  <c r="P1229" i="1"/>
  <c r="O1226" i="1"/>
  <c r="AB1244" i="1"/>
  <c r="X1229" i="1"/>
  <c r="A1230" i="1"/>
  <c r="L1230" i="1"/>
  <c r="E1229" i="1"/>
  <c r="G1227" i="1"/>
  <c r="K1227" i="1" s="1"/>
  <c r="Q1117" i="1"/>
  <c r="R1116" i="1"/>
  <c r="V1116" i="1" s="1"/>
  <c r="Y1228" i="1"/>
  <c r="Z1228" i="1"/>
  <c r="AA1228" i="1" s="1"/>
  <c r="AH1228" i="1" s="1"/>
  <c r="D1229" i="1"/>
  <c r="J1229" i="1"/>
  <c r="I1229" i="1" s="1"/>
  <c r="AC1228" i="1"/>
  <c r="AE1228" i="1" s="1"/>
  <c r="H1228" i="1"/>
  <c r="U1114" i="1"/>
  <c r="W1114" i="1" s="1"/>
  <c r="T1114" i="1"/>
  <c r="AF1114" i="1" s="1"/>
  <c r="S1115" i="1"/>
  <c r="F1229" i="1" l="1"/>
  <c r="O1227" i="1"/>
  <c r="M1230" i="1"/>
  <c r="N1230" i="1" s="1"/>
  <c r="P1230" i="1"/>
  <c r="AB1245" i="1"/>
  <c r="G1228" i="1"/>
  <c r="K1228" i="1" s="1"/>
  <c r="Q1118" i="1"/>
  <c r="R1117" i="1"/>
  <c r="V1117" i="1" s="1"/>
  <c r="E1230" i="1"/>
  <c r="X1230" i="1"/>
  <c r="A1231" i="1"/>
  <c r="L1231" i="1"/>
  <c r="AG1114" i="1"/>
  <c r="B1114" i="1" s="1"/>
  <c r="C1114" i="1" s="1"/>
  <c r="S1116" i="1"/>
  <c r="U1115" i="1"/>
  <c r="W1115" i="1" s="1"/>
  <c r="T1115" i="1"/>
  <c r="AF1115" i="1" s="1"/>
  <c r="Z1229" i="1"/>
  <c r="AA1229" i="1" s="1"/>
  <c r="AH1229" i="1" s="1"/>
  <c r="D1230" i="1"/>
  <c r="Y1229" i="1"/>
  <c r="J1230" i="1"/>
  <c r="I1230" i="1" s="1"/>
  <c r="AC1229" i="1"/>
  <c r="AE1229" i="1" s="1"/>
  <c r="H1229" i="1"/>
  <c r="O1228" i="1" l="1"/>
  <c r="AG1115" i="1"/>
  <c r="B1115" i="1" s="1"/>
  <c r="C1115" i="1" s="1"/>
  <c r="AC1230" i="1"/>
  <c r="AE1230" i="1" s="1"/>
  <c r="H1230" i="1"/>
  <c r="M1231" i="1"/>
  <c r="N1231" i="1" s="1"/>
  <c r="P1231" i="1"/>
  <c r="F1230" i="1"/>
  <c r="U1116" i="1"/>
  <c r="W1116" i="1" s="1"/>
  <c r="T1116" i="1"/>
  <c r="AF1116" i="1" s="1"/>
  <c r="S1117" i="1"/>
  <c r="X1231" i="1"/>
  <c r="A1232" i="1"/>
  <c r="L1232" i="1"/>
  <c r="E1231" i="1"/>
  <c r="Q1119" i="1"/>
  <c r="R1118" i="1"/>
  <c r="V1118" i="1" s="1"/>
  <c r="AB1246" i="1"/>
  <c r="G1229" i="1"/>
  <c r="K1229" i="1" s="1"/>
  <c r="D1231" i="1"/>
  <c r="Y1230" i="1"/>
  <c r="Z1230" i="1"/>
  <c r="AA1230" i="1" s="1"/>
  <c r="AH1230" i="1" s="1"/>
  <c r="J1231" i="1"/>
  <c r="I1231" i="1" s="1"/>
  <c r="O1229" i="1" l="1"/>
  <c r="AB1247" i="1"/>
  <c r="M1232" i="1"/>
  <c r="N1232" i="1" s="1"/>
  <c r="P1232" i="1"/>
  <c r="R1119" i="1"/>
  <c r="V1119" i="1" s="1"/>
  <c r="Q1120" i="1"/>
  <c r="D1232" i="1"/>
  <c r="Z1231" i="1"/>
  <c r="AA1231" i="1" s="1"/>
  <c r="AH1231" i="1" s="1"/>
  <c r="Y1231" i="1"/>
  <c r="J1232" i="1"/>
  <c r="I1232" i="1" s="1"/>
  <c r="S1118" i="1"/>
  <c r="T1117" i="1"/>
  <c r="AF1117" i="1" s="1"/>
  <c r="U1117" i="1"/>
  <c r="W1117" i="1" s="1"/>
  <c r="AC1231" i="1"/>
  <c r="AE1231" i="1" s="1"/>
  <c r="H1231" i="1"/>
  <c r="F1231" i="1"/>
  <c r="X1232" i="1"/>
  <c r="A1233" i="1"/>
  <c r="L1233" i="1"/>
  <c r="E1232" i="1"/>
  <c r="AG1116" i="1"/>
  <c r="B1116" i="1" s="1"/>
  <c r="C1116" i="1" s="1"/>
  <c r="G1230" i="1"/>
  <c r="K1230" i="1" s="1"/>
  <c r="O1230" i="1" l="1"/>
  <c r="F1232" i="1"/>
  <c r="AC1232" i="1"/>
  <c r="AE1232" i="1" s="1"/>
  <c r="H1232" i="1"/>
  <c r="E1233" i="1"/>
  <c r="X1233" i="1"/>
  <c r="A1234" i="1"/>
  <c r="L1234" i="1"/>
  <c r="Z1232" i="1"/>
  <c r="AA1232" i="1" s="1"/>
  <c r="AH1232" i="1" s="1"/>
  <c r="D1233" i="1"/>
  <c r="Y1232" i="1"/>
  <c r="J1233" i="1"/>
  <c r="I1233" i="1" s="1"/>
  <c r="AG1117" i="1"/>
  <c r="B1117" i="1" s="1"/>
  <c r="C1117" i="1" s="1"/>
  <c r="Q1121" i="1"/>
  <c r="R1120" i="1"/>
  <c r="V1120" i="1" s="1"/>
  <c r="G1231" i="1"/>
  <c r="O1231" i="1" s="1"/>
  <c r="AB1248" i="1"/>
  <c r="M1233" i="1"/>
  <c r="N1233" i="1" s="1"/>
  <c r="P1233" i="1"/>
  <c r="S1119" i="1"/>
  <c r="T1118" i="1"/>
  <c r="AF1118" i="1" s="1"/>
  <c r="U1118" i="1"/>
  <c r="W1118" i="1" s="1"/>
  <c r="K1231" i="1" l="1"/>
  <c r="R1121" i="1"/>
  <c r="V1121" i="1" s="1"/>
  <c r="Q1122" i="1"/>
  <c r="AC1233" i="1"/>
  <c r="AE1233" i="1" s="1"/>
  <c r="H1233" i="1"/>
  <c r="F1233" i="1"/>
  <c r="M1234" i="1"/>
  <c r="N1234" i="1" s="1"/>
  <c r="P1234" i="1"/>
  <c r="G1232" i="1"/>
  <c r="K1232" i="1" s="1"/>
  <c r="AG1118" i="1"/>
  <c r="X1234" i="1"/>
  <c r="A1235" i="1"/>
  <c r="L1235" i="1"/>
  <c r="E1234" i="1"/>
  <c r="S1120" i="1"/>
  <c r="U1119" i="1"/>
  <c r="W1119" i="1" s="1"/>
  <c r="T1119" i="1"/>
  <c r="AF1119" i="1" s="1"/>
  <c r="AB1249" i="1"/>
  <c r="D1234" i="1"/>
  <c r="Z1233" i="1"/>
  <c r="AA1233" i="1" s="1"/>
  <c r="AH1233" i="1" s="1"/>
  <c r="Y1233" i="1"/>
  <c r="J1234" i="1"/>
  <c r="I1234" i="1" s="1"/>
  <c r="O1232" i="1" l="1"/>
  <c r="M1235" i="1"/>
  <c r="N1235" i="1" s="1"/>
  <c r="P1235" i="1"/>
  <c r="F1234" i="1"/>
  <c r="AG1119" i="1"/>
  <c r="B1119" i="1" s="1"/>
  <c r="C1119" i="1" s="1"/>
  <c r="X1235" i="1"/>
  <c r="A1236" i="1"/>
  <c r="L1236" i="1"/>
  <c r="E1235" i="1"/>
  <c r="Q1123" i="1"/>
  <c r="R1122" i="1"/>
  <c r="V1122" i="1" s="1"/>
  <c r="AB1250" i="1"/>
  <c r="S1121" i="1"/>
  <c r="U1120" i="1"/>
  <c r="W1120" i="1" s="1"/>
  <c r="T1120" i="1"/>
  <c r="AF1120" i="1" s="1"/>
  <c r="D1235" i="1"/>
  <c r="Z1234" i="1"/>
  <c r="AA1234" i="1" s="1"/>
  <c r="AH1234" i="1" s="1"/>
  <c r="Y1234" i="1"/>
  <c r="J1235" i="1"/>
  <c r="I1235" i="1" s="1"/>
  <c r="B1118" i="1"/>
  <c r="C1118" i="1" s="1"/>
  <c r="AC1234" i="1"/>
  <c r="AE1234" i="1" s="1"/>
  <c r="H1234" i="1"/>
  <c r="G1233" i="1"/>
  <c r="K1233" i="1" s="1"/>
  <c r="F1235" i="1" l="1"/>
  <c r="O1233" i="1"/>
  <c r="G1234" i="1"/>
  <c r="K1234" i="1" s="1"/>
  <c r="D1236" i="1"/>
  <c r="Y1235" i="1"/>
  <c r="Z1235" i="1"/>
  <c r="AA1235" i="1" s="1"/>
  <c r="AH1235" i="1" s="1"/>
  <c r="J1236" i="1"/>
  <c r="I1236" i="1" s="1"/>
  <c r="AB1251" i="1"/>
  <c r="AG1120" i="1"/>
  <c r="B1120" i="1" s="1"/>
  <c r="C1120" i="1" s="1"/>
  <c r="AC1235" i="1"/>
  <c r="AE1235" i="1" s="1"/>
  <c r="H1235" i="1"/>
  <c r="M1236" i="1"/>
  <c r="N1236" i="1" s="1"/>
  <c r="P1236" i="1"/>
  <c r="U1121" i="1"/>
  <c r="W1121" i="1" s="1"/>
  <c r="S1122" i="1"/>
  <c r="T1121" i="1"/>
  <c r="AF1121" i="1" s="1"/>
  <c r="Q1124" i="1"/>
  <c r="R1123" i="1"/>
  <c r="V1123" i="1" s="1"/>
  <c r="L1237" i="1"/>
  <c r="E1236" i="1"/>
  <c r="X1236" i="1"/>
  <c r="A1237" i="1"/>
  <c r="X1237" i="1" l="1"/>
  <c r="A1238" i="1"/>
  <c r="L1238" i="1"/>
  <c r="E1237" i="1"/>
  <c r="AG1121" i="1"/>
  <c r="B1121" i="1" s="1"/>
  <c r="C1121" i="1" s="1"/>
  <c r="Z1236" i="1"/>
  <c r="AA1236" i="1" s="1"/>
  <c r="AH1236" i="1" s="1"/>
  <c r="D1237" i="1"/>
  <c r="Y1236" i="1"/>
  <c r="J1237" i="1"/>
  <c r="I1237" i="1" s="1"/>
  <c r="R1124" i="1"/>
  <c r="V1124" i="1" s="1"/>
  <c r="Q1125" i="1"/>
  <c r="F1236" i="1"/>
  <c r="M1237" i="1"/>
  <c r="N1237" i="1" s="1"/>
  <c r="P1237" i="1"/>
  <c r="T1122" i="1"/>
  <c r="AF1122" i="1" s="1"/>
  <c r="S1123" i="1"/>
  <c r="U1122" i="1"/>
  <c r="W1122" i="1" s="1"/>
  <c r="G1235" i="1"/>
  <c r="K1235" i="1" s="1"/>
  <c r="AB1252" i="1"/>
  <c r="O1234" i="1"/>
  <c r="AC1236" i="1"/>
  <c r="AE1236" i="1" s="1"/>
  <c r="H1236" i="1"/>
  <c r="F1237" i="1" l="1"/>
  <c r="O1235" i="1"/>
  <c r="S1124" i="1"/>
  <c r="T1123" i="1"/>
  <c r="AF1123" i="1" s="1"/>
  <c r="U1123" i="1"/>
  <c r="W1123" i="1" s="1"/>
  <c r="AB1253" i="1"/>
  <c r="R1125" i="1"/>
  <c r="V1125" i="1" s="1"/>
  <c r="Q1126" i="1"/>
  <c r="X1238" i="1"/>
  <c r="A1239" i="1"/>
  <c r="L1239" i="1"/>
  <c r="E1238" i="1"/>
  <c r="AC1237" i="1"/>
  <c r="AE1237" i="1" s="1"/>
  <c r="H1237" i="1"/>
  <c r="D1238" i="1"/>
  <c r="Y1237" i="1"/>
  <c r="Z1237" i="1"/>
  <c r="AA1237" i="1" s="1"/>
  <c r="AH1237" i="1" s="1"/>
  <c r="J1238" i="1"/>
  <c r="I1238" i="1" s="1"/>
  <c r="G1236" i="1"/>
  <c r="K1236" i="1" s="1"/>
  <c r="AG1122" i="1"/>
  <c r="B1122" i="1" s="1"/>
  <c r="C1122" i="1" s="1"/>
  <c r="M1238" i="1"/>
  <c r="N1238" i="1" s="1"/>
  <c r="P1238" i="1"/>
  <c r="F1238" i="1" l="1"/>
  <c r="O1236" i="1"/>
  <c r="M1239" i="1"/>
  <c r="N1239" i="1" s="1"/>
  <c r="P1239" i="1"/>
  <c r="AG1123" i="1"/>
  <c r="B1123" i="1" s="1"/>
  <c r="C1123" i="1" s="1"/>
  <c r="G1237" i="1"/>
  <c r="K1237" i="1" s="1"/>
  <c r="A1240" i="1"/>
  <c r="L1240" i="1"/>
  <c r="E1239" i="1"/>
  <c r="X1239" i="1"/>
  <c r="AC1238" i="1"/>
  <c r="AE1238" i="1" s="1"/>
  <c r="H1238" i="1"/>
  <c r="D1239" i="1"/>
  <c r="Y1238" i="1"/>
  <c r="Z1238" i="1"/>
  <c r="AA1238" i="1" s="1"/>
  <c r="AH1238" i="1" s="1"/>
  <c r="J1239" i="1"/>
  <c r="I1239" i="1" s="1"/>
  <c r="AB1254" i="1"/>
  <c r="S1125" i="1"/>
  <c r="T1124" i="1"/>
  <c r="AF1124" i="1" s="1"/>
  <c r="U1124" i="1"/>
  <c r="W1124" i="1" s="1"/>
  <c r="R1126" i="1"/>
  <c r="V1126" i="1" s="1"/>
  <c r="Q1127" i="1"/>
  <c r="F1239" i="1" l="1"/>
  <c r="O1237" i="1"/>
  <c r="M1240" i="1"/>
  <c r="N1240" i="1" s="1"/>
  <c r="P1240" i="1"/>
  <c r="AC1239" i="1"/>
  <c r="AE1239" i="1" s="1"/>
  <c r="H1239" i="1"/>
  <c r="R1127" i="1"/>
  <c r="V1127" i="1" s="1"/>
  <c r="Q1128" i="1"/>
  <c r="L1241" i="1"/>
  <c r="E1240" i="1"/>
  <c r="X1240" i="1"/>
  <c r="A1241" i="1"/>
  <c r="G1238" i="1"/>
  <c r="K1238" i="1" s="1"/>
  <c r="D1240" i="1"/>
  <c r="Z1239" i="1"/>
  <c r="AA1239" i="1" s="1"/>
  <c r="AH1239" i="1" s="1"/>
  <c r="Y1239" i="1"/>
  <c r="J1240" i="1"/>
  <c r="I1240" i="1" s="1"/>
  <c r="U1125" i="1"/>
  <c r="W1125" i="1" s="1"/>
  <c r="S1126" i="1"/>
  <c r="T1125" i="1"/>
  <c r="AF1125" i="1" s="1"/>
  <c r="AG1124" i="1"/>
  <c r="B1124" i="1" s="1"/>
  <c r="C1124" i="1" s="1"/>
  <c r="AB1255" i="1"/>
  <c r="F1240" i="1" l="1"/>
  <c r="AG1125" i="1"/>
  <c r="B1125" i="1" s="1"/>
  <c r="C1125" i="1" s="1"/>
  <c r="O1238" i="1"/>
  <c r="L1242" i="1"/>
  <c r="E1241" i="1"/>
  <c r="X1241" i="1"/>
  <c r="A1242" i="1"/>
  <c r="R1128" i="1"/>
  <c r="V1128" i="1" s="1"/>
  <c r="Q1129" i="1"/>
  <c r="AC1240" i="1"/>
  <c r="AE1240" i="1" s="1"/>
  <c r="H1240" i="1"/>
  <c r="Z1240" i="1"/>
  <c r="AA1240" i="1" s="1"/>
  <c r="AH1240" i="1" s="1"/>
  <c r="D1241" i="1"/>
  <c r="Y1240" i="1"/>
  <c r="J1241" i="1"/>
  <c r="I1241" i="1" s="1"/>
  <c r="G1239" i="1"/>
  <c r="O1239" i="1" s="1"/>
  <c r="AB1256" i="1"/>
  <c r="T1126" i="1"/>
  <c r="AF1126" i="1" s="1"/>
  <c r="U1126" i="1"/>
  <c r="W1126" i="1" s="1"/>
  <c r="S1127" i="1"/>
  <c r="M1241" i="1"/>
  <c r="N1241" i="1" s="1"/>
  <c r="P1241" i="1"/>
  <c r="K1239" i="1" l="1"/>
  <c r="Q1130" i="1"/>
  <c r="R1129" i="1"/>
  <c r="V1129" i="1" s="1"/>
  <c r="AC1241" i="1"/>
  <c r="AE1241" i="1" s="1"/>
  <c r="H1241" i="1"/>
  <c r="AB1257" i="1"/>
  <c r="M1242" i="1"/>
  <c r="N1242" i="1" s="1"/>
  <c r="P1242" i="1"/>
  <c r="S1128" i="1"/>
  <c r="U1127" i="1"/>
  <c r="W1127" i="1" s="1"/>
  <c r="T1127" i="1"/>
  <c r="F1241" i="1"/>
  <c r="G1240" i="1"/>
  <c r="O1240" i="1" s="1"/>
  <c r="L1243" i="1"/>
  <c r="E1242" i="1"/>
  <c r="X1242" i="1"/>
  <c r="A1243" i="1"/>
  <c r="AG1126" i="1"/>
  <c r="D1242" i="1"/>
  <c r="Z1241" i="1"/>
  <c r="AA1241" i="1" s="1"/>
  <c r="AH1241" i="1" s="1"/>
  <c r="Y1241" i="1"/>
  <c r="J1242" i="1"/>
  <c r="I1242" i="1" s="1"/>
  <c r="F1242" i="1" l="1"/>
  <c r="L1244" i="1"/>
  <c r="E1243" i="1"/>
  <c r="X1243" i="1"/>
  <c r="A1244" i="1"/>
  <c r="K1240" i="1"/>
  <c r="Z1242" i="1"/>
  <c r="AA1242" i="1" s="1"/>
  <c r="AH1242" i="1" s="1"/>
  <c r="D1243" i="1"/>
  <c r="Y1242" i="1"/>
  <c r="J1243" i="1"/>
  <c r="I1243" i="1" s="1"/>
  <c r="AF1127" i="1"/>
  <c r="AA1127" i="1"/>
  <c r="AB1258" i="1"/>
  <c r="AC1242" i="1"/>
  <c r="AE1242" i="1" s="1"/>
  <c r="H1242" i="1"/>
  <c r="G1241" i="1"/>
  <c r="K1241" i="1" s="1"/>
  <c r="Q1131" i="1"/>
  <c r="R1130" i="1"/>
  <c r="V1130" i="1" s="1"/>
  <c r="AG1127" i="1"/>
  <c r="B1127" i="1" s="1"/>
  <c r="C1127" i="1" s="1"/>
  <c r="B1126" i="1"/>
  <c r="C1126" i="1" s="1"/>
  <c r="M1243" i="1"/>
  <c r="N1243" i="1" s="1"/>
  <c r="P1243" i="1"/>
  <c r="T1128" i="1"/>
  <c r="AF1128" i="1" s="1"/>
  <c r="S1129" i="1"/>
  <c r="U1128" i="1"/>
  <c r="W1128" i="1" s="1"/>
  <c r="AH1127" i="1" l="1"/>
  <c r="S1130" i="1"/>
  <c r="T1129" i="1"/>
  <c r="AF1129" i="1" s="1"/>
  <c r="U1129" i="1"/>
  <c r="W1129" i="1" s="1"/>
  <c r="R1131" i="1"/>
  <c r="V1131" i="1" s="1"/>
  <c r="Q1132" i="1"/>
  <c r="G1242" i="1"/>
  <c r="O1242" i="1" s="1"/>
  <c r="M1244" i="1"/>
  <c r="N1244" i="1" s="1"/>
  <c r="P1244" i="1"/>
  <c r="AG1128" i="1"/>
  <c r="AB1259" i="1"/>
  <c r="O1241" i="1"/>
  <c r="F1243" i="1"/>
  <c r="E1244" i="1"/>
  <c r="X1244" i="1"/>
  <c r="A1245" i="1"/>
  <c r="L1245" i="1"/>
  <c r="AC1243" i="1"/>
  <c r="AE1243" i="1" s="1"/>
  <c r="H1243" i="1"/>
  <c r="D1244" i="1"/>
  <c r="Y1243" i="1"/>
  <c r="Z1243" i="1"/>
  <c r="AA1243" i="1" s="1"/>
  <c r="AH1243" i="1" s="1"/>
  <c r="J1244" i="1"/>
  <c r="I1244" i="1" s="1"/>
  <c r="K1242" i="1" l="1"/>
  <c r="M1245" i="1"/>
  <c r="N1245" i="1" s="1"/>
  <c r="P1245" i="1"/>
  <c r="AB1260" i="1"/>
  <c r="U1130" i="1"/>
  <c r="W1130" i="1" s="1"/>
  <c r="T1130" i="1"/>
  <c r="AF1130" i="1" s="1"/>
  <c r="S1131" i="1"/>
  <c r="D1245" i="1"/>
  <c r="Y1244" i="1"/>
  <c r="Z1244" i="1"/>
  <c r="AA1244" i="1" s="1"/>
  <c r="AH1244" i="1" s="1"/>
  <c r="J1245" i="1"/>
  <c r="I1245" i="1" s="1"/>
  <c r="F1244" i="1"/>
  <c r="A1246" i="1"/>
  <c r="L1246" i="1"/>
  <c r="E1245" i="1"/>
  <c r="X1245" i="1"/>
  <c r="G1243" i="1"/>
  <c r="K1243" i="1" s="1"/>
  <c r="AC1244" i="1"/>
  <c r="AE1244" i="1" s="1"/>
  <c r="H1244" i="1"/>
  <c r="AG1129" i="1"/>
  <c r="B1128" i="1"/>
  <c r="C1128" i="1" s="1"/>
  <c r="R1132" i="1"/>
  <c r="V1132" i="1" s="1"/>
  <c r="Q1133" i="1"/>
  <c r="G1244" i="1" l="1"/>
  <c r="O1244" i="1" s="1"/>
  <c r="L1247" i="1"/>
  <c r="E1246" i="1"/>
  <c r="X1246" i="1"/>
  <c r="A1247" i="1"/>
  <c r="D1246" i="1"/>
  <c r="Z1245" i="1"/>
  <c r="AA1245" i="1" s="1"/>
  <c r="AH1245" i="1" s="1"/>
  <c r="Y1245" i="1"/>
  <c r="J1246" i="1"/>
  <c r="I1246" i="1" s="1"/>
  <c r="AG1130" i="1"/>
  <c r="B1130" i="1" s="1"/>
  <c r="C1130" i="1" s="1"/>
  <c r="AB1261" i="1"/>
  <c r="O1243" i="1"/>
  <c r="F1245" i="1"/>
  <c r="Q1134" i="1"/>
  <c r="R1133" i="1"/>
  <c r="V1133" i="1" s="1"/>
  <c r="B1129" i="1"/>
  <c r="C1129" i="1" s="1"/>
  <c r="M1246" i="1"/>
  <c r="N1246" i="1" s="1"/>
  <c r="P1246" i="1"/>
  <c r="U1131" i="1"/>
  <c r="W1131" i="1" s="1"/>
  <c r="T1131" i="1"/>
  <c r="AF1131" i="1" s="1"/>
  <c r="S1132" i="1"/>
  <c r="AC1245" i="1"/>
  <c r="AE1245" i="1" s="1"/>
  <c r="H1245" i="1"/>
  <c r="F1246" i="1" l="1"/>
  <c r="K1244" i="1"/>
  <c r="J1247" i="1"/>
  <c r="I1247" i="1" s="1"/>
  <c r="D1247" i="1"/>
  <c r="Z1246" i="1"/>
  <c r="AA1246" i="1" s="1"/>
  <c r="AH1246" i="1" s="1"/>
  <c r="Y1246" i="1"/>
  <c r="AC1246" i="1"/>
  <c r="AE1246" i="1" s="1"/>
  <c r="H1246" i="1"/>
  <c r="Q1135" i="1"/>
  <c r="R1134" i="1"/>
  <c r="V1134" i="1" s="1"/>
  <c r="G1245" i="1"/>
  <c r="O1245" i="1" s="1"/>
  <c r="AB1262" i="1"/>
  <c r="M1247" i="1"/>
  <c r="N1247" i="1" s="1"/>
  <c r="P1247" i="1"/>
  <c r="S1133" i="1"/>
  <c r="U1132" i="1"/>
  <c r="W1132" i="1" s="1"/>
  <c r="T1132" i="1"/>
  <c r="AF1132" i="1" s="1"/>
  <c r="AG1131" i="1"/>
  <c r="E1247" i="1"/>
  <c r="X1247" i="1"/>
  <c r="A1248" i="1"/>
  <c r="L1248" i="1"/>
  <c r="D1248" i="1" l="1"/>
  <c r="Z1247" i="1"/>
  <c r="AA1247" i="1" s="1"/>
  <c r="AH1247" i="1" s="1"/>
  <c r="Y1247" i="1"/>
  <c r="J1248" i="1"/>
  <c r="I1248" i="1" s="1"/>
  <c r="M1248" i="1"/>
  <c r="N1248" i="1" s="1"/>
  <c r="P1248" i="1"/>
  <c r="S1134" i="1"/>
  <c r="U1133" i="1"/>
  <c r="W1133" i="1" s="1"/>
  <c r="T1133" i="1"/>
  <c r="AF1133" i="1" s="1"/>
  <c r="K1245" i="1"/>
  <c r="R1135" i="1"/>
  <c r="V1135" i="1" s="1"/>
  <c r="Q1136" i="1"/>
  <c r="X1248" i="1"/>
  <c r="A1249" i="1"/>
  <c r="L1249" i="1"/>
  <c r="E1248" i="1"/>
  <c r="B1131" i="1"/>
  <c r="C1131" i="1" s="1"/>
  <c r="G1246" i="1"/>
  <c r="O1246" i="1" s="1"/>
  <c r="AC1247" i="1"/>
  <c r="AE1247" i="1" s="1"/>
  <c r="H1247" i="1"/>
  <c r="F1247" i="1"/>
  <c r="AG1132" i="1"/>
  <c r="AB1263" i="1"/>
  <c r="K1246" i="1" l="1"/>
  <c r="AB1264" i="1"/>
  <c r="Z1248" i="1"/>
  <c r="AA1248" i="1" s="1"/>
  <c r="AH1248" i="1" s="1"/>
  <c r="D1249" i="1"/>
  <c r="Y1248" i="1"/>
  <c r="J1249" i="1"/>
  <c r="I1249" i="1" s="1"/>
  <c r="AC1248" i="1"/>
  <c r="AE1248" i="1" s="1"/>
  <c r="H1248" i="1"/>
  <c r="G1247" i="1"/>
  <c r="O1247" i="1" s="1"/>
  <c r="M1249" i="1"/>
  <c r="N1249" i="1" s="1"/>
  <c r="P1249" i="1"/>
  <c r="Q1137" i="1"/>
  <c r="R1136" i="1"/>
  <c r="V1136" i="1" s="1"/>
  <c r="AG1133" i="1"/>
  <c r="B1133" i="1" s="1"/>
  <c r="C1133" i="1" s="1"/>
  <c r="B1132" i="1"/>
  <c r="C1132" i="1" s="1"/>
  <c r="A1250" i="1"/>
  <c r="L1250" i="1"/>
  <c r="E1249" i="1"/>
  <c r="X1249" i="1"/>
  <c r="S1135" i="1"/>
  <c r="U1134" i="1"/>
  <c r="W1134" i="1" s="1"/>
  <c r="T1134" i="1"/>
  <c r="AF1134" i="1" s="1"/>
  <c r="F1248" i="1"/>
  <c r="K1247" i="1" l="1"/>
  <c r="AG1134" i="1"/>
  <c r="B1134" i="1" s="1"/>
  <c r="C1134" i="1" s="1"/>
  <c r="AC1249" i="1"/>
  <c r="AE1249" i="1" s="1"/>
  <c r="H1249" i="1"/>
  <c r="G1248" i="1"/>
  <c r="O1248" i="1" s="1"/>
  <c r="F1249" i="1"/>
  <c r="M1250" i="1"/>
  <c r="N1250" i="1" s="1"/>
  <c r="P1250" i="1"/>
  <c r="L1251" i="1"/>
  <c r="E1250" i="1"/>
  <c r="X1250" i="1"/>
  <c r="A1251" i="1"/>
  <c r="U1135" i="1"/>
  <c r="W1135" i="1" s="1"/>
  <c r="S1136" i="1"/>
  <c r="T1135" i="1"/>
  <c r="AF1135" i="1" s="1"/>
  <c r="D1250" i="1"/>
  <c r="Y1249" i="1"/>
  <c r="Z1249" i="1"/>
  <c r="AA1249" i="1" s="1"/>
  <c r="AH1249" i="1" s="1"/>
  <c r="J1250" i="1"/>
  <c r="I1250" i="1" s="1"/>
  <c r="Q1138" i="1"/>
  <c r="R1137" i="1"/>
  <c r="V1137" i="1" s="1"/>
  <c r="AB1265" i="1"/>
  <c r="F1250" i="1" l="1"/>
  <c r="K1248" i="1"/>
  <c r="AB1266" i="1"/>
  <c r="U1136" i="1"/>
  <c r="W1136" i="1" s="1"/>
  <c r="T1136" i="1"/>
  <c r="AF1136" i="1" s="1"/>
  <c r="S1137" i="1"/>
  <c r="M1251" i="1"/>
  <c r="N1251" i="1" s="1"/>
  <c r="P1251" i="1"/>
  <c r="AG1135" i="1"/>
  <c r="L1252" i="1"/>
  <c r="E1251" i="1"/>
  <c r="X1251" i="1"/>
  <c r="A1252" i="1"/>
  <c r="Q1139" i="1"/>
  <c r="R1138" i="1"/>
  <c r="V1138" i="1" s="1"/>
  <c r="AC1250" i="1"/>
  <c r="AE1250" i="1" s="1"/>
  <c r="H1250" i="1"/>
  <c r="Z1250" i="1"/>
  <c r="AA1250" i="1" s="1"/>
  <c r="AH1250" i="1" s="1"/>
  <c r="J1251" i="1"/>
  <c r="I1251" i="1" s="1"/>
  <c r="D1251" i="1"/>
  <c r="Y1250" i="1"/>
  <c r="G1249" i="1"/>
  <c r="O1249" i="1" s="1"/>
  <c r="K1249" i="1" l="1"/>
  <c r="AC1251" i="1"/>
  <c r="AE1251" i="1" s="1"/>
  <c r="H1251" i="1"/>
  <c r="AG1136" i="1"/>
  <c r="B1136" i="1" s="1"/>
  <c r="C1136" i="1" s="1"/>
  <c r="AB1267" i="1"/>
  <c r="F1251" i="1"/>
  <c r="Q1140" i="1"/>
  <c r="R1139" i="1"/>
  <c r="V1139" i="1" s="1"/>
  <c r="M1252" i="1"/>
  <c r="N1252" i="1" s="1"/>
  <c r="P1252" i="1"/>
  <c r="S1138" i="1"/>
  <c r="T1137" i="1"/>
  <c r="AF1137" i="1" s="1"/>
  <c r="U1137" i="1"/>
  <c r="W1137" i="1" s="1"/>
  <c r="D1252" i="1"/>
  <c r="Y1251" i="1"/>
  <c r="Z1251" i="1"/>
  <c r="AA1251" i="1" s="1"/>
  <c r="AH1251" i="1" s="1"/>
  <c r="J1252" i="1"/>
  <c r="I1252" i="1" s="1"/>
  <c r="G1250" i="1"/>
  <c r="K1250" i="1" s="1"/>
  <c r="L1253" i="1"/>
  <c r="E1252" i="1"/>
  <c r="X1252" i="1"/>
  <c r="A1253" i="1"/>
  <c r="B1135" i="1"/>
  <c r="C1135" i="1" s="1"/>
  <c r="O1250" i="1" l="1"/>
  <c r="Y1252" i="1"/>
  <c r="J1253" i="1"/>
  <c r="I1253" i="1" s="1"/>
  <c r="Z1252" i="1"/>
  <c r="D1253" i="1"/>
  <c r="A1254" i="1"/>
  <c r="L1254" i="1"/>
  <c r="E1253" i="1"/>
  <c r="X1253" i="1"/>
  <c r="T1138" i="1"/>
  <c r="AF1138" i="1" s="1"/>
  <c r="S1139" i="1"/>
  <c r="U1138" i="1"/>
  <c r="W1138" i="1" s="1"/>
  <c r="Q1141" i="1"/>
  <c r="R1140" i="1"/>
  <c r="V1140" i="1" s="1"/>
  <c r="AB1268" i="1"/>
  <c r="AG1137" i="1"/>
  <c r="B1137" i="1" s="1"/>
  <c r="C1137" i="1" s="1"/>
  <c r="M1253" i="1"/>
  <c r="N1253" i="1" s="1"/>
  <c r="F1252" i="1"/>
  <c r="G1251" i="1"/>
  <c r="O1251" i="1" s="1"/>
  <c r="AC1252" i="1"/>
  <c r="AE1252" i="1" s="1"/>
  <c r="H1252" i="1"/>
  <c r="K1251" i="1" l="1"/>
  <c r="S1140" i="1"/>
  <c r="T1139" i="1"/>
  <c r="AF1139" i="1" s="1"/>
  <c r="U1139" i="1"/>
  <c r="W1139" i="1" s="1"/>
  <c r="M1254" i="1"/>
  <c r="N1254" i="1" s="1"/>
  <c r="F1253" i="1"/>
  <c r="AC1253" i="1"/>
  <c r="AE1253" i="1" s="1"/>
  <c r="H1253" i="1"/>
  <c r="Q1142" i="1"/>
  <c r="R1141" i="1"/>
  <c r="V1141" i="1" s="1"/>
  <c r="A1255" i="1"/>
  <c r="L1255" i="1"/>
  <c r="E1254" i="1"/>
  <c r="X1254" i="1"/>
  <c r="G1252" i="1"/>
  <c r="O1252" i="1" s="1"/>
  <c r="P1253" i="1" s="1"/>
  <c r="P1254" i="1" s="1"/>
  <c r="AB1269" i="1"/>
  <c r="AG1138" i="1"/>
  <c r="B1138" i="1" s="1"/>
  <c r="C1138" i="1" s="1"/>
  <c r="J1254" i="1"/>
  <c r="I1254" i="1" s="1"/>
  <c r="D1254" i="1"/>
  <c r="Y1253" i="1"/>
  <c r="Z1253" i="1"/>
  <c r="AA1253" i="1" s="1"/>
  <c r="AH1253" i="1" s="1"/>
  <c r="F1254" i="1" l="1"/>
  <c r="Y1254" i="1"/>
  <c r="Z1254" i="1"/>
  <c r="J1255" i="1"/>
  <c r="I1255" i="1" s="1"/>
  <c r="D1255" i="1"/>
  <c r="K1252" i="1"/>
  <c r="AG1139" i="1"/>
  <c r="B1139" i="1" s="1"/>
  <c r="C1139" i="1" s="1"/>
  <c r="X1255" i="1"/>
  <c r="A1256" i="1"/>
  <c r="L1256" i="1"/>
  <c r="E1255" i="1"/>
  <c r="M1255" i="1"/>
  <c r="N1255" i="1" s="1"/>
  <c r="Q1143" i="1"/>
  <c r="R1142" i="1"/>
  <c r="V1142" i="1" s="1"/>
  <c r="AB1270" i="1"/>
  <c r="G1253" i="1"/>
  <c r="O1253" i="1" s="1"/>
  <c r="AC1254" i="1"/>
  <c r="AE1254" i="1" s="1"/>
  <c r="H1254" i="1"/>
  <c r="T1140" i="1"/>
  <c r="AF1140" i="1" s="1"/>
  <c r="S1141" i="1"/>
  <c r="U1140" i="1"/>
  <c r="W1140" i="1" s="1"/>
  <c r="G1254" i="1" l="1"/>
  <c r="K1254" i="1" s="1"/>
  <c r="AB1271" i="1"/>
  <c r="Y1255" i="1"/>
  <c r="Z1255" i="1"/>
  <c r="AA1255" i="1" s="1"/>
  <c r="AH1255" i="1" s="1"/>
  <c r="D1256" i="1"/>
  <c r="J1256" i="1"/>
  <c r="I1256" i="1" s="1"/>
  <c r="AG1140" i="1"/>
  <c r="B1140" i="1" s="1"/>
  <c r="C1140" i="1" s="1"/>
  <c r="U1141" i="1"/>
  <c r="W1141" i="1" s="1"/>
  <c r="S1142" i="1"/>
  <c r="T1141" i="1"/>
  <c r="AF1141" i="1" s="1"/>
  <c r="K1253" i="1"/>
  <c r="R1143" i="1"/>
  <c r="V1143" i="1" s="1"/>
  <c r="Q1144" i="1"/>
  <c r="M1256" i="1"/>
  <c r="N1256" i="1" s="1"/>
  <c r="AC1256" i="1" s="1"/>
  <c r="AE1256" i="1" s="1"/>
  <c r="H1255" i="1"/>
  <c r="AC1255" i="1"/>
  <c r="AE1255" i="1" s="1"/>
  <c r="X1256" i="1"/>
  <c r="A1257" i="1"/>
  <c r="L1257" i="1"/>
  <c r="E1256" i="1"/>
  <c r="F1255" i="1"/>
  <c r="O1254" i="1" l="1"/>
  <c r="P1255" i="1" s="1"/>
  <c r="P1256" i="1" s="1"/>
  <c r="P1257" i="1" s="1"/>
  <c r="Q1145" i="1"/>
  <c r="R1144" i="1"/>
  <c r="V1144" i="1" s="1"/>
  <c r="S1143" i="1"/>
  <c r="T1142" i="1"/>
  <c r="AF1142" i="1" s="1"/>
  <c r="U1142" i="1"/>
  <c r="W1142" i="1" s="1"/>
  <c r="H1256" i="1"/>
  <c r="G1255" i="1"/>
  <c r="O1255" i="1" s="1"/>
  <c r="AG1141" i="1"/>
  <c r="B1141" i="1" s="1"/>
  <c r="C1141" i="1" s="1"/>
  <c r="F1256" i="1"/>
  <c r="M1257" i="1"/>
  <c r="N1257" i="1" s="1"/>
  <c r="L1258" i="1"/>
  <c r="E1257" i="1"/>
  <c r="A1258" i="1"/>
  <c r="X1257" i="1"/>
  <c r="AB1272" i="1"/>
  <c r="Z1256" i="1"/>
  <c r="AA1256" i="1" s="1"/>
  <c r="AH1256" i="1" s="1"/>
  <c r="J1257" i="1"/>
  <c r="I1257" i="1" s="1"/>
  <c r="D1257" i="1"/>
  <c r="Y1256" i="1"/>
  <c r="F1257" i="1" l="1"/>
  <c r="K1255" i="1"/>
  <c r="G1256" i="1"/>
  <c r="O1256" i="1" s="1"/>
  <c r="M1258" i="1"/>
  <c r="N1258" i="1" s="1"/>
  <c r="P1258" i="1"/>
  <c r="AG1142" i="1"/>
  <c r="B1142" i="1" s="1"/>
  <c r="C1142" i="1" s="1"/>
  <c r="Q1146" i="1"/>
  <c r="R1145" i="1"/>
  <c r="V1145" i="1" s="1"/>
  <c r="AB1273" i="1"/>
  <c r="X1258" i="1"/>
  <c r="A1259" i="1"/>
  <c r="L1259" i="1"/>
  <c r="E1258" i="1"/>
  <c r="D1258" i="1"/>
  <c r="Y1257" i="1"/>
  <c r="J1258" i="1"/>
  <c r="I1258" i="1" s="1"/>
  <c r="Z1257" i="1"/>
  <c r="AA1257" i="1" s="1"/>
  <c r="AH1257" i="1" s="1"/>
  <c r="AC1257" i="1"/>
  <c r="AE1257" i="1" s="1"/>
  <c r="H1257" i="1"/>
  <c r="T1143" i="1"/>
  <c r="AF1143" i="1" s="1"/>
  <c r="U1143" i="1"/>
  <c r="W1143" i="1" s="1"/>
  <c r="S1144" i="1"/>
  <c r="K1256" i="1" l="1"/>
  <c r="M1259" i="1"/>
  <c r="N1259" i="1" s="1"/>
  <c r="P1259" i="1"/>
  <c r="AB1274" i="1"/>
  <c r="U1144" i="1"/>
  <c r="W1144" i="1" s="1"/>
  <c r="S1145" i="1"/>
  <c r="T1144" i="1"/>
  <c r="AF1144" i="1" s="1"/>
  <c r="G1257" i="1"/>
  <c r="K1257" i="1" s="1"/>
  <c r="X1259" i="1"/>
  <c r="L1260" i="1"/>
  <c r="E1259" i="1"/>
  <c r="A1260" i="1"/>
  <c r="AG1143" i="1"/>
  <c r="F1258" i="1"/>
  <c r="Z1258" i="1"/>
  <c r="AA1258" i="1" s="1"/>
  <c r="AH1258" i="1" s="1"/>
  <c r="Y1258" i="1"/>
  <c r="J1259" i="1"/>
  <c r="I1259" i="1" s="1"/>
  <c r="D1259" i="1"/>
  <c r="R1146" i="1"/>
  <c r="V1146" i="1" s="1"/>
  <c r="Q1147" i="1"/>
  <c r="AC1258" i="1"/>
  <c r="AE1258" i="1" s="1"/>
  <c r="H1258" i="1"/>
  <c r="F1259" i="1" l="1"/>
  <c r="G1258" i="1"/>
  <c r="K1258" i="1" s="1"/>
  <c r="X1260" i="1"/>
  <c r="L1261" i="1"/>
  <c r="E1260" i="1"/>
  <c r="A1261" i="1"/>
  <c r="O1257" i="1"/>
  <c r="S1146" i="1"/>
  <c r="U1145" i="1"/>
  <c r="W1145" i="1" s="1"/>
  <c r="T1145" i="1"/>
  <c r="AF1145" i="1" s="1"/>
  <c r="AG1144" i="1"/>
  <c r="AC1259" i="1"/>
  <c r="AE1259" i="1" s="1"/>
  <c r="H1259" i="1"/>
  <c r="M1260" i="1"/>
  <c r="N1260" i="1" s="1"/>
  <c r="P1260" i="1"/>
  <c r="Q1148" i="1"/>
  <c r="R1147" i="1"/>
  <c r="V1147" i="1" s="1"/>
  <c r="B1143" i="1"/>
  <c r="C1143" i="1" s="1"/>
  <c r="Z1259" i="1"/>
  <c r="AA1259" i="1" s="1"/>
  <c r="AH1259" i="1" s="1"/>
  <c r="Y1259" i="1"/>
  <c r="J1260" i="1"/>
  <c r="I1260" i="1" s="1"/>
  <c r="D1260" i="1"/>
  <c r="AB1275" i="1"/>
  <c r="F1260" i="1" l="1"/>
  <c r="O1258" i="1"/>
  <c r="AC1260" i="1"/>
  <c r="AE1260" i="1" s="1"/>
  <c r="H1260" i="1"/>
  <c r="U1146" i="1"/>
  <c r="W1146" i="1" s="1"/>
  <c r="T1146" i="1"/>
  <c r="AF1146" i="1" s="1"/>
  <c r="S1147" i="1"/>
  <c r="M1261" i="1"/>
  <c r="N1261" i="1" s="1"/>
  <c r="P1261" i="1"/>
  <c r="B1144" i="1"/>
  <c r="C1144" i="1" s="1"/>
  <c r="D1261" i="1"/>
  <c r="J1261" i="1"/>
  <c r="I1261" i="1" s="1"/>
  <c r="Z1260" i="1"/>
  <c r="AA1260" i="1" s="1"/>
  <c r="AH1260" i="1" s="1"/>
  <c r="Y1260" i="1"/>
  <c r="AB1276" i="1"/>
  <c r="Q1149" i="1"/>
  <c r="R1148" i="1"/>
  <c r="V1148" i="1" s="1"/>
  <c r="G1259" i="1"/>
  <c r="O1259" i="1" s="1"/>
  <c r="L1262" i="1"/>
  <c r="E1261" i="1"/>
  <c r="A1262" i="1"/>
  <c r="X1261" i="1"/>
  <c r="AG1145" i="1"/>
  <c r="B1145" i="1" s="1"/>
  <c r="C1145" i="1" s="1"/>
  <c r="K1259" i="1" l="1"/>
  <c r="AB1277" i="1"/>
  <c r="F1261" i="1"/>
  <c r="AG1146" i="1"/>
  <c r="B1146" i="1" s="1"/>
  <c r="C1146" i="1" s="1"/>
  <c r="AC1261" i="1"/>
  <c r="AE1261" i="1" s="1"/>
  <c r="H1261" i="1"/>
  <c r="Y1261" i="1"/>
  <c r="D1262" i="1"/>
  <c r="Z1261" i="1"/>
  <c r="AA1261" i="1" s="1"/>
  <c r="AH1261" i="1" s="1"/>
  <c r="J1262" i="1"/>
  <c r="I1262" i="1" s="1"/>
  <c r="U1147" i="1"/>
  <c r="W1147" i="1" s="1"/>
  <c r="S1148" i="1"/>
  <c r="T1147" i="1"/>
  <c r="AF1147" i="1" s="1"/>
  <c r="G1260" i="1"/>
  <c r="O1260" i="1" s="1"/>
  <c r="M1262" i="1"/>
  <c r="N1262" i="1" s="1"/>
  <c r="P1262" i="1"/>
  <c r="L1263" i="1"/>
  <c r="E1262" i="1"/>
  <c r="A1263" i="1"/>
  <c r="X1262" i="1"/>
  <c r="R1149" i="1"/>
  <c r="V1149" i="1" s="1"/>
  <c r="Q1150" i="1"/>
  <c r="K1260" i="1" l="1"/>
  <c r="Q1151" i="1"/>
  <c r="R1150" i="1"/>
  <c r="V1150" i="1" s="1"/>
  <c r="T1148" i="1"/>
  <c r="AF1148" i="1" s="1"/>
  <c r="U1148" i="1"/>
  <c r="W1148" i="1" s="1"/>
  <c r="S1149" i="1"/>
  <c r="AB1278" i="1"/>
  <c r="L1264" i="1"/>
  <c r="E1263" i="1"/>
  <c r="A1264" i="1"/>
  <c r="X1263" i="1"/>
  <c r="M1263" i="1"/>
  <c r="N1263" i="1" s="1"/>
  <c r="P1263" i="1"/>
  <c r="AG1147" i="1"/>
  <c r="B1147" i="1" s="1"/>
  <c r="C1147" i="1" s="1"/>
  <c r="J1263" i="1"/>
  <c r="I1263" i="1" s="1"/>
  <c r="D1263" i="1"/>
  <c r="Z1262" i="1"/>
  <c r="AA1262" i="1" s="1"/>
  <c r="AH1262" i="1" s="1"/>
  <c r="Y1262" i="1"/>
  <c r="G1261" i="1"/>
  <c r="K1261" i="1" s="1"/>
  <c r="AC1262" i="1"/>
  <c r="AE1262" i="1" s="1"/>
  <c r="H1262" i="1"/>
  <c r="F1262" i="1"/>
  <c r="F1263" i="1" l="1"/>
  <c r="G1262" i="1"/>
  <c r="O1262" i="1" s="1"/>
  <c r="O1261" i="1"/>
  <c r="X1264" i="1"/>
  <c r="A1265" i="1"/>
  <c r="L1265" i="1"/>
  <c r="E1264" i="1"/>
  <c r="T1149" i="1"/>
  <c r="AF1149" i="1" s="1"/>
  <c r="S1150" i="1"/>
  <c r="U1149" i="1"/>
  <c r="W1149" i="1" s="1"/>
  <c r="AC1263" i="1"/>
  <c r="AE1263" i="1" s="1"/>
  <c r="H1263" i="1"/>
  <c r="M1264" i="1"/>
  <c r="N1264" i="1" s="1"/>
  <c r="P1264" i="1"/>
  <c r="AG1148" i="1"/>
  <c r="B1148" i="1" s="1"/>
  <c r="C1148" i="1" s="1"/>
  <c r="R1151" i="1"/>
  <c r="V1151" i="1" s="1"/>
  <c r="Q1152" i="1"/>
  <c r="J1264" i="1"/>
  <c r="I1264" i="1" s="1"/>
  <c r="Y1263" i="1"/>
  <c r="D1264" i="1"/>
  <c r="Z1263" i="1"/>
  <c r="AA1263" i="1" s="1"/>
  <c r="AH1263" i="1" s="1"/>
  <c r="AB1279" i="1"/>
  <c r="F1264" i="1" l="1"/>
  <c r="K1262" i="1"/>
  <c r="G1263" i="1"/>
  <c r="K1263" i="1" s="1"/>
  <c r="T1150" i="1"/>
  <c r="AF1150" i="1" s="1"/>
  <c r="U1150" i="1"/>
  <c r="W1150" i="1" s="1"/>
  <c r="S1151" i="1"/>
  <c r="A1266" i="1"/>
  <c r="L1266" i="1"/>
  <c r="E1265" i="1"/>
  <c r="X1265" i="1"/>
  <c r="AB1280" i="1"/>
  <c r="D1265" i="1"/>
  <c r="Z1264" i="1"/>
  <c r="AA1264" i="1" s="1"/>
  <c r="AH1264" i="1" s="1"/>
  <c r="Y1264" i="1"/>
  <c r="J1265" i="1"/>
  <c r="I1265" i="1" s="1"/>
  <c r="Q1153" i="1"/>
  <c r="R1152" i="1"/>
  <c r="V1152" i="1" s="1"/>
  <c r="AC1264" i="1"/>
  <c r="AE1264" i="1" s="1"/>
  <c r="H1264" i="1"/>
  <c r="AG1149" i="1"/>
  <c r="B1149" i="1" s="1"/>
  <c r="C1149" i="1" s="1"/>
  <c r="M1265" i="1"/>
  <c r="N1265" i="1" s="1"/>
  <c r="P1265" i="1"/>
  <c r="F1265" i="1" l="1"/>
  <c r="O1263" i="1"/>
  <c r="R1153" i="1"/>
  <c r="V1153" i="1" s="1"/>
  <c r="Q1154" i="1"/>
  <c r="D1266" i="1"/>
  <c r="Y1265" i="1"/>
  <c r="Z1265" i="1"/>
  <c r="AA1265" i="1" s="1"/>
  <c r="AH1265" i="1" s="1"/>
  <c r="J1266" i="1"/>
  <c r="I1266" i="1" s="1"/>
  <c r="U1151" i="1"/>
  <c r="W1151" i="1" s="1"/>
  <c r="S1152" i="1"/>
  <c r="T1151" i="1"/>
  <c r="AF1151" i="1" s="1"/>
  <c r="AB1281" i="1"/>
  <c r="AG1150" i="1"/>
  <c r="G1264" i="1"/>
  <c r="K1264" i="1" s="1"/>
  <c r="M1266" i="1"/>
  <c r="N1266" i="1" s="1"/>
  <c r="P1266" i="1"/>
  <c r="AC1265" i="1"/>
  <c r="AE1265" i="1" s="1"/>
  <c r="H1265" i="1"/>
  <c r="A1267" i="1"/>
  <c r="L1267" i="1"/>
  <c r="E1266" i="1"/>
  <c r="X1266" i="1"/>
  <c r="O1264" i="1" l="1"/>
  <c r="G1265" i="1"/>
  <c r="K1265" i="1" s="1"/>
  <c r="L1268" i="1"/>
  <c r="E1267" i="1"/>
  <c r="X1267" i="1"/>
  <c r="A1268" i="1"/>
  <c r="T1152" i="1"/>
  <c r="AF1152" i="1" s="1"/>
  <c r="U1152" i="1"/>
  <c r="W1152" i="1" s="1"/>
  <c r="S1153" i="1"/>
  <c r="R1154" i="1"/>
  <c r="V1154" i="1" s="1"/>
  <c r="Q1155" i="1"/>
  <c r="Z1266" i="1"/>
  <c r="AA1266" i="1" s="1"/>
  <c r="AH1266" i="1" s="1"/>
  <c r="D1267" i="1"/>
  <c r="J1267" i="1"/>
  <c r="I1267" i="1" s="1"/>
  <c r="Y1266" i="1"/>
  <c r="AB1282" i="1"/>
  <c r="AG1151" i="1"/>
  <c r="B1151" i="1" s="1"/>
  <c r="C1151" i="1" s="1"/>
  <c r="M1267" i="1"/>
  <c r="N1267" i="1" s="1"/>
  <c r="P1267" i="1"/>
  <c r="F1266" i="1"/>
  <c r="AC1266" i="1"/>
  <c r="AE1266" i="1" s="1"/>
  <c r="H1266" i="1"/>
  <c r="B1150" i="1"/>
  <c r="C1150" i="1" s="1"/>
  <c r="O1265" i="1" l="1"/>
  <c r="F1267" i="1"/>
  <c r="AB1283" i="1"/>
  <c r="S1154" i="1"/>
  <c r="T1153" i="1"/>
  <c r="AF1153" i="1" s="1"/>
  <c r="U1153" i="1"/>
  <c r="W1153" i="1" s="1"/>
  <c r="M1268" i="1"/>
  <c r="N1268" i="1" s="1"/>
  <c r="P1268" i="1"/>
  <c r="G1266" i="1"/>
  <c r="O1266" i="1" s="1"/>
  <c r="AG1152" i="1"/>
  <c r="B1152" i="1" s="1"/>
  <c r="C1152" i="1" s="1"/>
  <c r="X1268" i="1"/>
  <c r="A1269" i="1"/>
  <c r="L1269" i="1"/>
  <c r="E1268" i="1"/>
  <c r="AC1267" i="1"/>
  <c r="AE1267" i="1" s="1"/>
  <c r="H1267" i="1"/>
  <c r="Q1156" i="1"/>
  <c r="R1155" i="1"/>
  <c r="V1155" i="1" s="1"/>
  <c r="Y1267" i="1"/>
  <c r="Z1267" i="1"/>
  <c r="AA1267" i="1" s="1"/>
  <c r="AH1267" i="1" s="1"/>
  <c r="J1268" i="1"/>
  <c r="I1268" i="1" s="1"/>
  <c r="D1268" i="1"/>
  <c r="K1266" i="1" l="1"/>
  <c r="G1267" i="1"/>
  <c r="K1267" i="1" s="1"/>
  <c r="E1269" i="1"/>
  <c r="X1269" i="1"/>
  <c r="A1270" i="1"/>
  <c r="L1270" i="1"/>
  <c r="J1269" i="1"/>
  <c r="I1269" i="1" s="1"/>
  <c r="D1269" i="1"/>
  <c r="Y1268" i="1"/>
  <c r="Z1268" i="1"/>
  <c r="AA1268" i="1" s="1"/>
  <c r="AH1268" i="1" s="1"/>
  <c r="T1154" i="1"/>
  <c r="AF1154" i="1" s="1"/>
  <c r="U1154" i="1"/>
  <c r="W1154" i="1" s="1"/>
  <c r="S1155" i="1"/>
  <c r="R1156" i="1"/>
  <c r="V1156" i="1" s="1"/>
  <c r="Q1157" i="1"/>
  <c r="AC1268" i="1"/>
  <c r="AE1268" i="1" s="1"/>
  <c r="H1268" i="1"/>
  <c r="AB1284" i="1"/>
  <c r="F1268" i="1"/>
  <c r="M1269" i="1"/>
  <c r="N1269" i="1" s="1"/>
  <c r="P1269" i="1"/>
  <c r="AG1153" i="1"/>
  <c r="B1153" i="1" s="1"/>
  <c r="C1153" i="1" s="1"/>
  <c r="O1267" i="1" l="1"/>
  <c r="AC1269" i="1"/>
  <c r="AE1269" i="1" s="1"/>
  <c r="H1269" i="1"/>
  <c r="AB1285" i="1"/>
  <c r="Q1158" i="1"/>
  <c r="R1157" i="1"/>
  <c r="V1157" i="1" s="1"/>
  <c r="AG1154" i="1"/>
  <c r="F1269" i="1"/>
  <c r="M1270" i="1"/>
  <c r="N1270" i="1" s="1"/>
  <c r="P1270" i="1"/>
  <c r="G1268" i="1"/>
  <c r="O1268" i="1" s="1"/>
  <c r="E1270" i="1"/>
  <c r="X1270" i="1"/>
  <c r="A1271" i="1"/>
  <c r="L1271" i="1"/>
  <c r="U1155" i="1"/>
  <c r="W1155" i="1" s="1"/>
  <c r="T1155" i="1"/>
  <c r="AF1155" i="1" s="1"/>
  <c r="S1156" i="1"/>
  <c r="Z1269" i="1"/>
  <c r="AA1269" i="1" s="1"/>
  <c r="AH1269" i="1" s="1"/>
  <c r="Y1269" i="1"/>
  <c r="J1270" i="1"/>
  <c r="I1270" i="1" s="1"/>
  <c r="D1270" i="1"/>
  <c r="K1268" i="1" l="1"/>
  <c r="F1270" i="1"/>
  <c r="AG1155" i="1"/>
  <c r="B1155" i="1" s="1"/>
  <c r="C1155" i="1" s="1"/>
  <c r="Z1270" i="1"/>
  <c r="AA1270" i="1" s="1"/>
  <c r="AH1270" i="1" s="1"/>
  <c r="D1271" i="1"/>
  <c r="J1271" i="1"/>
  <c r="I1271" i="1" s="1"/>
  <c r="Y1270" i="1"/>
  <c r="X1271" i="1"/>
  <c r="A1272" i="1"/>
  <c r="L1272" i="1"/>
  <c r="E1271" i="1"/>
  <c r="S1157" i="1"/>
  <c r="T1156" i="1"/>
  <c r="AF1156" i="1" s="1"/>
  <c r="U1156" i="1"/>
  <c r="W1156" i="1" s="1"/>
  <c r="B1154" i="1"/>
  <c r="C1154" i="1" s="1"/>
  <c r="AB1286" i="1"/>
  <c r="M1271" i="1"/>
  <c r="N1271" i="1" s="1"/>
  <c r="P1271" i="1"/>
  <c r="G1269" i="1"/>
  <c r="K1269" i="1" s="1"/>
  <c r="AC1270" i="1"/>
  <c r="AE1270" i="1" s="1"/>
  <c r="H1270" i="1"/>
  <c r="R1158" i="1"/>
  <c r="V1158" i="1" s="1"/>
  <c r="Q1159" i="1"/>
  <c r="O1269" i="1" l="1"/>
  <c r="AB1287" i="1"/>
  <c r="X1272" i="1"/>
  <c r="A1273" i="1"/>
  <c r="L1273" i="1"/>
  <c r="E1272" i="1"/>
  <c r="Q1160" i="1"/>
  <c r="R1159" i="1"/>
  <c r="V1159" i="1" s="1"/>
  <c r="U1157" i="1"/>
  <c r="W1157" i="1" s="1"/>
  <c r="S1158" i="1"/>
  <c r="T1157" i="1"/>
  <c r="AF1157" i="1" s="1"/>
  <c r="D1272" i="1"/>
  <c r="J1272" i="1"/>
  <c r="I1272" i="1" s="1"/>
  <c r="Z1271" i="1"/>
  <c r="AA1271" i="1" s="1"/>
  <c r="AH1271" i="1" s="1"/>
  <c r="Y1271" i="1"/>
  <c r="AC1271" i="1"/>
  <c r="AE1271" i="1" s="1"/>
  <c r="H1271" i="1"/>
  <c r="G1270" i="1"/>
  <c r="K1270" i="1" s="1"/>
  <c r="AG1156" i="1"/>
  <c r="B1156" i="1" s="1"/>
  <c r="C1156" i="1" s="1"/>
  <c r="M1272" i="1"/>
  <c r="N1272" i="1" s="1"/>
  <c r="P1272" i="1"/>
  <c r="F1271" i="1"/>
  <c r="O1270" i="1" l="1"/>
  <c r="M1273" i="1"/>
  <c r="N1273" i="1" s="1"/>
  <c r="P1273" i="1"/>
  <c r="AC1272" i="1"/>
  <c r="AE1272" i="1" s="1"/>
  <c r="H1272" i="1"/>
  <c r="G1271" i="1"/>
  <c r="K1271" i="1" s="1"/>
  <c r="S1159" i="1"/>
  <c r="T1158" i="1"/>
  <c r="U1158" i="1"/>
  <c r="W1158" i="1" s="1"/>
  <c r="Q1161" i="1"/>
  <c r="R1160" i="1"/>
  <c r="V1160" i="1" s="1"/>
  <c r="E1273" i="1"/>
  <c r="X1273" i="1"/>
  <c r="A1274" i="1"/>
  <c r="L1274" i="1"/>
  <c r="AB1288" i="1"/>
  <c r="F1272" i="1"/>
  <c r="AG1157" i="1"/>
  <c r="B1157" i="1" s="1"/>
  <c r="C1157" i="1" s="1"/>
  <c r="Y1272" i="1"/>
  <c r="Z1272" i="1"/>
  <c r="AA1272" i="1" s="1"/>
  <c r="AH1272" i="1" s="1"/>
  <c r="J1273" i="1"/>
  <c r="I1273" i="1" s="1"/>
  <c r="D1273" i="1"/>
  <c r="O1271" i="1" l="1"/>
  <c r="X1274" i="1"/>
  <c r="A1275" i="1"/>
  <c r="L1275" i="1"/>
  <c r="E1274" i="1"/>
  <c r="F1273" i="1"/>
  <c r="AB1289" i="1"/>
  <c r="Z1273" i="1"/>
  <c r="AA1273" i="1" s="1"/>
  <c r="AH1273" i="1" s="1"/>
  <c r="D1274" i="1"/>
  <c r="J1274" i="1"/>
  <c r="I1274" i="1" s="1"/>
  <c r="Y1273" i="1"/>
  <c r="AG1158" i="1"/>
  <c r="B1158" i="1" s="1"/>
  <c r="C1158" i="1" s="1"/>
  <c r="G1272" i="1"/>
  <c r="O1272" i="1" s="1"/>
  <c r="AF1158" i="1"/>
  <c r="AA1158" i="1"/>
  <c r="Q1162" i="1"/>
  <c r="R1161" i="1"/>
  <c r="V1161" i="1" s="1"/>
  <c r="M1274" i="1"/>
  <c r="N1274" i="1" s="1"/>
  <c r="P1274" i="1"/>
  <c r="T1159" i="1"/>
  <c r="AF1159" i="1" s="1"/>
  <c r="S1160" i="1"/>
  <c r="U1159" i="1"/>
  <c r="W1159" i="1" s="1"/>
  <c r="AC1273" i="1"/>
  <c r="AE1273" i="1" s="1"/>
  <c r="H1273" i="1"/>
  <c r="AH1158" i="1" l="1"/>
  <c r="K1272" i="1"/>
  <c r="S1161" i="1"/>
  <c r="T1160" i="1"/>
  <c r="AF1160" i="1" s="1"/>
  <c r="U1160" i="1"/>
  <c r="W1160" i="1" s="1"/>
  <c r="M1275" i="1"/>
  <c r="N1275" i="1" s="1"/>
  <c r="P1275" i="1"/>
  <c r="G1273" i="1"/>
  <c r="K1273" i="1" s="1"/>
  <c r="AG1159" i="1"/>
  <c r="B1159" i="1" s="1"/>
  <c r="C1159" i="1" s="1"/>
  <c r="F1274" i="1"/>
  <c r="AB1290" i="1"/>
  <c r="L1276" i="1"/>
  <c r="E1275" i="1"/>
  <c r="X1275" i="1"/>
  <c r="A1276" i="1"/>
  <c r="AC1274" i="1"/>
  <c r="AE1274" i="1" s="1"/>
  <c r="H1274" i="1"/>
  <c r="Q1163" i="1"/>
  <c r="R1162" i="1"/>
  <c r="V1162" i="1" s="1"/>
  <c r="Z1274" i="1"/>
  <c r="AA1274" i="1" s="1"/>
  <c r="AH1274" i="1" s="1"/>
  <c r="D1275" i="1"/>
  <c r="J1275" i="1"/>
  <c r="I1275" i="1" s="1"/>
  <c r="Y1274" i="1"/>
  <c r="O1273" i="1" l="1"/>
  <c r="M1276" i="1"/>
  <c r="N1276" i="1" s="1"/>
  <c r="P1276" i="1"/>
  <c r="AG1160" i="1"/>
  <c r="B1160" i="1" s="1"/>
  <c r="C1160" i="1" s="1"/>
  <c r="G1274" i="1"/>
  <c r="K1274" i="1" s="1"/>
  <c r="X1276" i="1"/>
  <c r="A1277" i="1"/>
  <c r="L1277" i="1"/>
  <c r="E1276" i="1"/>
  <c r="AB1291" i="1"/>
  <c r="F1275" i="1"/>
  <c r="R1163" i="1"/>
  <c r="V1163" i="1" s="1"/>
  <c r="Q1164" i="1"/>
  <c r="D1276" i="1"/>
  <c r="Y1275" i="1"/>
  <c r="J1276" i="1"/>
  <c r="I1276" i="1" s="1"/>
  <c r="Z1275" i="1"/>
  <c r="AA1275" i="1" s="1"/>
  <c r="AH1275" i="1" s="1"/>
  <c r="T1161" i="1"/>
  <c r="AF1161" i="1" s="1"/>
  <c r="S1162" i="1"/>
  <c r="U1161" i="1"/>
  <c r="W1161" i="1" s="1"/>
  <c r="AC1275" i="1"/>
  <c r="AE1275" i="1" s="1"/>
  <c r="H1275" i="1"/>
  <c r="O1274" i="1" l="1"/>
  <c r="F1276" i="1"/>
  <c r="G1275" i="1"/>
  <c r="O1275" i="1" s="1"/>
  <c r="X1277" i="1"/>
  <c r="A1278" i="1"/>
  <c r="L1278" i="1"/>
  <c r="E1277" i="1"/>
  <c r="AG1161" i="1"/>
  <c r="B1161" i="1" s="1"/>
  <c r="C1161" i="1" s="1"/>
  <c r="AB1292" i="1"/>
  <c r="Y1276" i="1"/>
  <c r="Z1276" i="1"/>
  <c r="AA1276" i="1" s="1"/>
  <c r="AH1276" i="1" s="1"/>
  <c r="D1277" i="1"/>
  <c r="J1277" i="1"/>
  <c r="I1277" i="1" s="1"/>
  <c r="AC1276" i="1"/>
  <c r="AE1276" i="1" s="1"/>
  <c r="H1276" i="1"/>
  <c r="T1162" i="1"/>
  <c r="AF1162" i="1" s="1"/>
  <c r="U1162" i="1"/>
  <c r="W1162" i="1" s="1"/>
  <c r="S1163" i="1"/>
  <c r="Q1165" i="1"/>
  <c r="R1164" i="1"/>
  <c r="V1164" i="1" s="1"/>
  <c r="M1277" i="1"/>
  <c r="N1277" i="1" s="1"/>
  <c r="P1277" i="1"/>
  <c r="K1275" i="1" l="1"/>
  <c r="R1165" i="1"/>
  <c r="V1165" i="1" s="1"/>
  <c r="Q1166" i="1"/>
  <c r="G1276" i="1"/>
  <c r="K1276" i="1" s="1"/>
  <c r="Z1277" i="1"/>
  <c r="AA1277" i="1" s="1"/>
  <c r="AH1277" i="1" s="1"/>
  <c r="Y1277" i="1"/>
  <c r="D1278" i="1"/>
  <c r="J1278" i="1"/>
  <c r="I1278" i="1" s="1"/>
  <c r="U1163" i="1"/>
  <c r="W1163" i="1" s="1"/>
  <c r="S1164" i="1"/>
  <c r="T1163" i="1"/>
  <c r="AF1163" i="1" s="1"/>
  <c r="AC1277" i="1"/>
  <c r="AE1277" i="1" s="1"/>
  <c r="H1277" i="1"/>
  <c r="AG1162" i="1"/>
  <c r="B1162" i="1" s="1"/>
  <c r="C1162" i="1" s="1"/>
  <c r="M1278" i="1"/>
  <c r="N1278" i="1" s="1"/>
  <c r="P1278" i="1"/>
  <c r="F1277" i="1"/>
  <c r="AB1293" i="1"/>
  <c r="X1278" i="1"/>
  <c r="A1279" i="1"/>
  <c r="L1279" i="1"/>
  <c r="E1278" i="1"/>
  <c r="O1276" i="1" l="1"/>
  <c r="G1277" i="1"/>
  <c r="K1277" i="1" s="1"/>
  <c r="AG1163" i="1"/>
  <c r="B1163" i="1" s="1"/>
  <c r="C1163" i="1" s="1"/>
  <c r="M1279" i="1"/>
  <c r="N1279" i="1" s="1"/>
  <c r="P1279" i="1"/>
  <c r="Z1278" i="1"/>
  <c r="AA1278" i="1" s="1"/>
  <c r="AH1278" i="1" s="1"/>
  <c r="J1279" i="1"/>
  <c r="I1279" i="1" s="1"/>
  <c r="D1279" i="1"/>
  <c r="Y1278" i="1"/>
  <c r="A1280" i="1"/>
  <c r="L1280" i="1"/>
  <c r="E1279" i="1"/>
  <c r="X1279" i="1"/>
  <c r="AB1294" i="1"/>
  <c r="Q1167" i="1"/>
  <c r="R1166" i="1"/>
  <c r="V1166" i="1" s="1"/>
  <c r="AC1278" i="1"/>
  <c r="AE1278" i="1" s="1"/>
  <c r="H1278" i="1"/>
  <c r="T1164" i="1"/>
  <c r="AF1164" i="1" s="1"/>
  <c r="S1165" i="1"/>
  <c r="U1164" i="1"/>
  <c r="W1164" i="1" s="1"/>
  <c r="F1278" i="1"/>
  <c r="O1277" i="1" l="1"/>
  <c r="F1279" i="1"/>
  <c r="AB1295" i="1"/>
  <c r="S1166" i="1"/>
  <c r="T1165" i="1"/>
  <c r="AF1165" i="1" s="1"/>
  <c r="U1165" i="1"/>
  <c r="W1165" i="1" s="1"/>
  <c r="D1280" i="1"/>
  <c r="Y1279" i="1"/>
  <c r="J1280" i="1"/>
  <c r="I1280" i="1" s="1"/>
  <c r="Z1279" i="1"/>
  <c r="AA1279" i="1" s="1"/>
  <c r="AH1279" i="1" s="1"/>
  <c r="R1167" i="1"/>
  <c r="V1167" i="1" s="1"/>
  <c r="Q1168" i="1"/>
  <c r="M1280" i="1"/>
  <c r="N1280" i="1" s="1"/>
  <c r="P1280" i="1"/>
  <c r="AC1279" i="1"/>
  <c r="AE1279" i="1" s="1"/>
  <c r="H1279" i="1"/>
  <c r="AG1164" i="1"/>
  <c r="B1164" i="1" s="1"/>
  <c r="C1164" i="1" s="1"/>
  <c r="G1278" i="1"/>
  <c r="K1278" i="1" s="1"/>
  <c r="E1280" i="1"/>
  <c r="X1280" i="1"/>
  <c r="A1281" i="1"/>
  <c r="L1281" i="1"/>
  <c r="O1278" i="1" l="1"/>
  <c r="Y1280" i="1"/>
  <c r="J1281" i="1"/>
  <c r="I1281" i="1" s="1"/>
  <c r="Z1280" i="1"/>
  <c r="D1281" i="1"/>
  <c r="G1279" i="1"/>
  <c r="K1279" i="1" s="1"/>
  <c r="Q1169" i="1"/>
  <c r="R1168" i="1"/>
  <c r="V1168" i="1" s="1"/>
  <c r="T1166" i="1"/>
  <c r="AF1166" i="1" s="1"/>
  <c r="S1167" i="1"/>
  <c r="U1166" i="1"/>
  <c r="W1166" i="1" s="1"/>
  <c r="F1280" i="1"/>
  <c r="AB1296" i="1"/>
  <c r="M1281" i="1"/>
  <c r="N1281" i="1" s="1"/>
  <c r="AG1165" i="1"/>
  <c r="B1165" i="1" s="1"/>
  <c r="C1165" i="1" s="1"/>
  <c r="L1282" i="1"/>
  <c r="E1281" i="1"/>
  <c r="X1281" i="1"/>
  <c r="A1282" i="1"/>
  <c r="AC1280" i="1"/>
  <c r="AE1280" i="1" s="1"/>
  <c r="H1280" i="1"/>
  <c r="H1281" i="1" l="1"/>
  <c r="AC1281" i="1"/>
  <c r="AE1281" i="1" s="1"/>
  <c r="O1279" i="1"/>
  <c r="M1282" i="1"/>
  <c r="N1282" i="1" s="1"/>
  <c r="AB1297" i="1"/>
  <c r="X1282" i="1"/>
  <c r="A1283" i="1"/>
  <c r="L1283" i="1"/>
  <c r="E1282" i="1"/>
  <c r="AG1166" i="1"/>
  <c r="Q1170" i="1"/>
  <c r="R1169" i="1"/>
  <c r="V1169" i="1" s="1"/>
  <c r="F1281" i="1"/>
  <c r="G1280" i="1"/>
  <c r="O1280" i="1" s="1"/>
  <c r="P1281" i="1" s="1"/>
  <c r="P1282" i="1" s="1"/>
  <c r="D1282" i="1"/>
  <c r="Y1281" i="1"/>
  <c r="Z1281" i="1"/>
  <c r="AA1281" i="1" s="1"/>
  <c r="AH1281" i="1" s="1"/>
  <c r="J1282" i="1"/>
  <c r="I1282" i="1" s="1"/>
  <c r="S1168" i="1"/>
  <c r="T1167" i="1"/>
  <c r="AF1167" i="1" s="1"/>
  <c r="U1167" i="1"/>
  <c r="W1167" i="1" s="1"/>
  <c r="K1280" i="1" l="1"/>
  <c r="AG1167" i="1"/>
  <c r="B1167" i="1" s="1"/>
  <c r="C1167" i="1" s="1"/>
  <c r="F1282" i="1"/>
  <c r="A1284" i="1"/>
  <c r="L1284" i="1"/>
  <c r="E1283" i="1"/>
  <c r="X1283" i="1"/>
  <c r="Z1282" i="1"/>
  <c r="AA1282" i="1" s="1"/>
  <c r="AH1282" i="1" s="1"/>
  <c r="J1283" i="1"/>
  <c r="I1283" i="1" s="1"/>
  <c r="D1283" i="1"/>
  <c r="Y1282" i="1"/>
  <c r="AC1282" i="1"/>
  <c r="AE1282" i="1" s="1"/>
  <c r="H1282" i="1"/>
  <c r="G1281" i="1"/>
  <c r="K1281" i="1" s="1"/>
  <c r="U1168" i="1"/>
  <c r="W1168" i="1" s="1"/>
  <c r="S1169" i="1"/>
  <c r="T1168" i="1"/>
  <c r="AF1168" i="1" s="1"/>
  <c r="Q1171" i="1"/>
  <c r="R1170" i="1"/>
  <c r="V1170" i="1" s="1"/>
  <c r="B1166" i="1"/>
  <c r="C1166" i="1" s="1"/>
  <c r="M1283" i="1"/>
  <c r="N1283" i="1" s="1"/>
  <c r="P1283" i="1"/>
  <c r="AB1298" i="1"/>
  <c r="U1169" i="1" l="1"/>
  <c r="W1169" i="1" s="1"/>
  <c r="S1170" i="1"/>
  <c r="T1169" i="1"/>
  <c r="AF1169" i="1" s="1"/>
  <c r="AB1299" i="1"/>
  <c r="AG1168" i="1"/>
  <c r="B1168" i="1" s="1"/>
  <c r="C1168" i="1" s="1"/>
  <c r="G1282" i="1"/>
  <c r="O1282" i="1" s="1"/>
  <c r="F1283" i="1"/>
  <c r="M1284" i="1"/>
  <c r="N1284" i="1" s="1"/>
  <c r="P1284" i="1"/>
  <c r="Q1172" i="1"/>
  <c r="R1171" i="1"/>
  <c r="V1171" i="1" s="1"/>
  <c r="O1281" i="1"/>
  <c r="X1284" i="1"/>
  <c r="A1285" i="1"/>
  <c r="L1285" i="1"/>
  <c r="E1284" i="1"/>
  <c r="AC1283" i="1"/>
  <c r="AE1283" i="1" s="1"/>
  <c r="H1283" i="1"/>
  <c r="J1284" i="1"/>
  <c r="I1284" i="1" s="1"/>
  <c r="D1284" i="1"/>
  <c r="Z1283" i="1"/>
  <c r="AA1283" i="1" s="1"/>
  <c r="AH1283" i="1" s="1"/>
  <c r="Y1283" i="1"/>
  <c r="F1284" i="1" l="1"/>
  <c r="K1282" i="1"/>
  <c r="S1171" i="1"/>
  <c r="T1170" i="1"/>
  <c r="AF1170" i="1" s="1"/>
  <c r="U1170" i="1"/>
  <c r="W1170" i="1" s="1"/>
  <c r="AC1284" i="1"/>
  <c r="AE1284" i="1" s="1"/>
  <c r="H1284" i="1"/>
  <c r="AB1300" i="1"/>
  <c r="AG1169" i="1"/>
  <c r="B1169" i="1" s="1"/>
  <c r="C1169" i="1" s="1"/>
  <c r="G1283" i="1"/>
  <c r="O1283" i="1" s="1"/>
  <c r="M1285" i="1"/>
  <c r="N1285" i="1" s="1"/>
  <c r="P1285" i="1"/>
  <c r="A1286" i="1"/>
  <c r="L1286" i="1"/>
  <c r="E1285" i="1"/>
  <c r="X1285" i="1"/>
  <c r="R1172" i="1"/>
  <c r="V1172" i="1" s="1"/>
  <c r="Q1173" i="1"/>
  <c r="J1285" i="1"/>
  <c r="I1285" i="1" s="1"/>
  <c r="D1285" i="1"/>
  <c r="Z1284" i="1"/>
  <c r="AA1284" i="1" s="1"/>
  <c r="AH1284" i="1" s="1"/>
  <c r="Y1284" i="1"/>
  <c r="F1285" i="1" l="1"/>
  <c r="R1173" i="1"/>
  <c r="V1173" i="1" s="1"/>
  <c r="Q1174" i="1"/>
  <c r="AC1285" i="1"/>
  <c r="AE1285" i="1" s="1"/>
  <c r="H1285" i="1"/>
  <c r="G1284" i="1"/>
  <c r="K1284" i="1" s="1"/>
  <c r="S1172" i="1"/>
  <c r="T1171" i="1"/>
  <c r="AF1171" i="1" s="1"/>
  <c r="U1171" i="1"/>
  <c r="W1171" i="1" s="1"/>
  <c r="D1286" i="1"/>
  <c r="Z1285" i="1"/>
  <c r="AA1285" i="1" s="1"/>
  <c r="AH1285" i="1" s="1"/>
  <c r="Y1285" i="1"/>
  <c r="J1286" i="1"/>
  <c r="I1286" i="1" s="1"/>
  <c r="K1283" i="1"/>
  <c r="M1286" i="1"/>
  <c r="N1286" i="1" s="1"/>
  <c r="P1286" i="1"/>
  <c r="AB1301" i="1"/>
  <c r="E1286" i="1"/>
  <c r="X1286" i="1"/>
  <c r="A1287" i="1"/>
  <c r="L1287" i="1"/>
  <c r="AG1170" i="1"/>
  <c r="B1170" i="1" s="1"/>
  <c r="C1170" i="1" s="1"/>
  <c r="O1284" i="1" l="1"/>
  <c r="M1287" i="1"/>
  <c r="N1287" i="1" s="1"/>
  <c r="P1287" i="1"/>
  <c r="E1287" i="1"/>
  <c r="X1287" i="1"/>
  <c r="A1288" i="1"/>
  <c r="L1288" i="1"/>
  <c r="R1174" i="1"/>
  <c r="V1174" i="1" s="1"/>
  <c r="Q1175" i="1"/>
  <c r="AG1171" i="1"/>
  <c r="B1171" i="1" s="1"/>
  <c r="C1171" i="1" s="1"/>
  <c r="Z1286" i="1"/>
  <c r="AA1286" i="1" s="1"/>
  <c r="AH1286" i="1" s="1"/>
  <c r="D1287" i="1"/>
  <c r="J1287" i="1"/>
  <c r="I1287" i="1" s="1"/>
  <c r="Y1286" i="1"/>
  <c r="AB1302" i="1"/>
  <c r="S1173" i="1"/>
  <c r="T1172" i="1"/>
  <c r="AF1172" i="1" s="1"/>
  <c r="U1172" i="1"/>
  <c r="W1172" i="1" s="1"/>
  <c r="AC1286" i="1"/>
  <c r="AE1286" i="1" s="1"/>
  <c r="H1286" i="1"/>
  <c r="F1286" i="1"/>
  <c r="G1285" i="1"/>
  <c r="K1285" i="1" s="1"/>
  <c r="O1285" i="1" l="1"/>
  <c r="U1173" i="1"/>
  <c r="W1173" i="1" s="1"/>
  <c r="S1174" i="1"/>
  <c r="T1173" i="1"/>
  <c r="AF1173" i="1" s="1"/>
  <c r="Q1176" i="1"/>
  <c r="R1175" i="1"/>
  <c r="V1175" i="1" s="1"/>
  <c r="X1288" i="1"/>
  <c r="A1289" i="1"/>
  <c r="L1289" i="1"/>
  <c r="E1288" i="1"/>
  <c r="Z1287" i="1"/>
  <c r="AA1287" i="1" s="1"/>
  <c r="AH1287" i="1" s="1"/>
  <c r="Y1287" i="1"/>
  <c r="J1288" i="1"/>
  <c r="I1288" i="1" s="1"/>
  <c r="D1288" i="1"/>
  <c r="AG1172" i="1"/>
  <c r="B1172" i="1" s="1"/>
  <c r="C1172" i="1" s="1"/>
  <c r="F1287" i="1"/>
  <c r="AC1287" i="1"/>
  <c r="AE1287" i="1" s="1"/>
  <c r="H1287" i="1"/>
  <c r="G1286" i="1"/>
  <c r="O1286" i="1" s="1"/>
  <c r="AB1303" i="1"/>
  <c r="M1288" i="1"/>
  <c r="N1288" i="1" s="1"/>
  <c r="P1288" i="1"/>
  <c r="F1288" i="1" l="1"/>
  <c r="AC1288" i="1"/>
  <c r="AE1288" i="1" s="1"/>
  <c r="H1288" i="1"/>
  <c r="Y1288" i="1"/>
  <c r="Z1288" i="1"/>
  <c r="AA1288" i="1" s="1"/>
  <c r="AH1288" i="1" s="1"/>
  <c r="J1289" i="1"/>
  <c r="I1289" i="1" s="1"/>
  <c r="D1289" i="1"/>
  <c r="T1174" i="1"/>
  <c r="AF1174" i="1" s="1"/>
  <c r="U1174" i="1"/>
  <c r="W1174" i="1" s="1"/>
  <c r="S1175" i="1"/>
  <c r="K1286" i="1"/>
  <c r="G1287" i="1"/>
  <c r="K1287" i="1" s="1"/>
  <c r="AG1173" i="1"/>
  <c r="B1173" i="1" s="1"/>
  <c r="C1173" i="1" s="1"/>
  <c r="L1290" i="1"/>
  <c r="E1289" i="1"/>
  <c r="X1289" i="1"/>
  <c r="A1290" i="1"/>
  <c r="AB1304" i="1"/>
  <c r="M1289" i="1"/>
  <c r="N1289" i="1" s="1"/>
  <c r="P1289" i="1"/>
  <c r="R1176" i="1"/>
  <c r="V1176" i="1" s="1"/>
  <c r="Q1177" i="1"/>
  <c r="O1287" i="1" l="1"/>
  <c r="Q1178" i="1"/>
  <c r="R1177" i="1"/>
  <c r="V1177" i="1" s="1"/>
  <c r="M1290" i="1"/>
  <c r="N1290" i="1" s="1"/>
  <c r="P1290" i="1"/>
  <c r="F1289" i="1"/>
  <c r="L1291" i="1"/>
  <c r="E1290" i="1"/>
  <c r="X1290" i="1"/>
  <c r="A1291" i="1"/>
  <c r="T1175" i="1"/>
  <c r="AF1175" i="1" s="1"/>
  <c r="S1176" i="1"/>
  <c r="U1175" i="1"/>
  <c r="W1175" i="1" s="1"/>
  <c r="G1288" i="1"/>
  <c r="K1288" i="1" s="1"/>
  <c r="AC1289" i="1"/>
  <c r="AE1289" i="1" s="1"/>
  <c r="H1289" i="1"/>
  <c r="AB1305" i="1"/>
  <c r="D1290" i="1"/>
  <c r="Y1289" i="1"/>
  <c r="J1290" i="1"/>
  <c r="I1290" i="1" s="1"/>
  <c r="Z1289" i="1"/>
  <c r="AA1289" i="1" s="1"/>
  <c r="AH1289" i="1" s="1"/>
  <c r="AG1174" i="1"/>
  <c r="B1174" i="1" s="1"/>
  <c r="C1174" i="1" s="1"/>
  <c r="F1290" i="1" l="1"/>
  <c r="O1288" i="1"/>
  <c r="S1177" i="1"/>
  <c r="T1176" i="1"/>
  <c r="AF1176" i="1" s="1"/>
  <c r="U1176" i="1"/>
  <c r="W1176" i="1" s="1"/>
  <c r="Z1290" i="1"/>
  <c r="AA1290" i="1" s="1"/>
  <c r="AH1290" i="1" s="1"/>
  <c r="D1291" i="1"/>
  <c r="Y1290" i="1"/>
  <c r="J1291" i="1"/>
  <c r="I1291" i="1" s="1"/>
  <c r="AB1306" i="1"/>
  <c r="A1292" i="1"/>
  <c r="L1292" i="1"/>
  <c r="E1291" i="1"/>
  <c r="X1291" i="1"/>
  <c r="G1289" i="1"/>
  <c r="O1289" i="1" s="1"/>
  <c r="R1178" i="1"/>
  <c r="V1178" i="1" s="1"/>
  <c r="Q1179" i="1"/>
  <c r="AG1175" i="1"/>
  <c r="B1175" i="1" s="1"/>
  <c r="C1175" i="1" s="1"/>
  <c r="M1291" i="1"/>
  <c r="N1291" i="1" s="1"/>
  <c r="P1291" i="1"/>
  <c r="AC1290" i="1"/>
  <c r="AE1290" i="1" s="1"/>
  <c r="H1290" i="1"/>
  <c r="AC1291" i="1" l="1"/>
  <c r="AE1291" i="1" s="1"/>
  <c r="H1291" i="1"/>
  <c r="D1292" i="1"/>
  <c r="Z1291" i="1"/>
  <c r="AA1291" i="1" s="1"/>
  <c r="AH1291" i="1" s="1"/>
  <c r="Y1291" i="1"/>
  <c r="J1292" i="1"/>
  <c r="I1292" i="1" s="1"/>
  <c r="F1291" i="1"/>
  <c r="G1290" i="1"/>
  <c r="K1290" i="1" s="1"/>
  <c r="K1289" i="1"/>
  <c r="AB1307" i="1"/>
  <c r="T1177" i="1"/>
  <c r="AF1177" i="1" s="1"/>
  <c r="U1177" i="1"/>
  <c r="W1177" i="1" s="1"/>
  <c r="S1178" i="1"/>
  <c r="R1179" i="1"/>
  <c r="V1179" i="1" s="1"/>
  <c r="Q1180" i="1"/>
  <c r="E1292" i="1"/>
  <c r="X1292" i="1"/>
  <c r="A1293" i="1"/>
  <c r="L1293" i="1"/>
  <c r="AG1176" i="1"/>
  <c r="B1176" i="1" s="1"/>
  <c r="C1176" i="1" s="1"/>
  <c r="M1292" i="1"/>
  <c r="N1292" i="1" s="1"/>
  <c r="P1292" i="1"/>
  <c r="O1290" i="1" l="1"/>
  <c r="AC1292" i="1"/>
  <c r="AE1292" i="1" s="1"/>
  <c r="H1292" i="1"/>
  <c r="AG1177" i="1"/>
  <c r="B1177" i="1" s="1"/>
  <c r="C1177" i="1" s="1"/>
  <c r="U1178" i="1"/>
  <c r="W1178" i="1" s="1"/>
  <c r="T1178" i="1"/>
  <c r="AF1178" i="1" s="1"/>
  <c r="S1179" i="1"/>
  <c r="M1293" i="1"/>
  <c r="N1293" i="1" s="1"/>
  <c r="P1293" i="1"/>
  <c r="R1180" i="1"/>
  <c r="V1180" i="1" s="1"/>
  <c r="Q1181" i="1"/>
  <c r="G1291" i="1"/>
  <c r="O1291" i="1" s="1"/>
  <c r="Z1292" i="1"/>
  <c r="AA1292" i="1" s="1"/>
  <c r="AH1292" i="1" s="1"/>
  <c r="Y1292" i="1"/>
  <c r="J1293" i="1"/>
  <c r="I1293" i="1" s="1"/>
  <c r="D1293" i="1"/>
  <c r="A1294" i="1"/>
  <c r="L1294" i="1"/>
  <c r="E1293" i="1"/>
  <c r="X1293" i="1"/>
  <c r="AB1308" i="1"/>
  <c r="F1292" i="1"/>
  <c r="K1291" i="1" l="1"/>
  <c r="AC1293" i="1"/>
  <c r="AE1293" i="1" s="1"/>
  <c r="H1293" i="1"/>
  <c r="M1294" i="1"/>
  <c r="N1294" i="1" s="1"/>
  <c r="P1294" i="1"/>
  <c r="Q1182" i="1"/>
  <c r="R1181" i="1"/>
  <c r="V1181" i="1" s="1"/>
  <c r="S1180" i="1"/>
  <c r="U1179" i="1"/>
  <c r="W1179" i="1" s="1"/>
  <c r="T1179" i="1"/>
  <c r="AF1179" i="1" s="1"/>
  <c r="G1292" i="1"/>
  <c r="O1292" i="1" s="1"/>
  <c r="AB1309" i="1"/>
  <c r="F1293" i="1"/>
  <c r="E1294" i="1"/>
  <c r="X1294" i="1"/>
  <c r="A1295" i="1"/>
  <c r="L1295" i="1"/>
  <c r="Z1293" i="1"/>
  <c r="AA1293" i="1" s="1"/>
  <c r="AH1293" i="1" s="1"/>
  <c r="J1294" i="1"/>
  <c r="I1294" i="1" s="1"/>
  <c r="D1294" i="1"/>
  <c r="Y1293" i="1"/>
  <c r="AG1178" i="1"/>
  <c r="K1292" i="1" l="1"/>
  <c r="F1294" i="1"/>
  <c r="M1295" i="1"/>
  <c r="N1295" i="1" s="1"/>
  <c r="P1295" i="1"/>
  <c r="AC1294" i="1"/>
  <c r="AE1294" i="1" s="1"/>
  <c r="H1294" i="1"/>
  <c r="T1180" i="1"/>
  <c r="AF1180" i="1" s="1"/>
  <c r="U1180" i="1"/>
  <c r="W1180" i="1" s="1"/>
  <c r="S1181" i="1"/>
  <c r="B1178" i="1"/>
  <c r="C1178" i="1" s="1"/>
  <c r="J1295" i="1"/>
  <c r="I1295" i="1" s="1"/>
  <c r="Z1294" i="1"/>
  <c r="AA1294" i="1" s="1"/>
  <c r="AH1294" i="1" s="1"/>
  <c r="D1295" i="1"/>
  <c r="Y1294" i="1"/>
  <c r="AB1310" i="1"/>
  <c r="Q1183" i="1"/>
  <c r="R1182" i="1"/>
  <c r="V1182" i="1" s="1"/>
  <c r="G1293" i="1"/>
  <c r="O1293" i="1" s="1"/>
  <c r="A1296" i="1"/>
  <c r="X1295" i="1"/>
  <c r="L1296" i="1"/>
  <c r="E1295" i="1"/>
  <c r="AG1179" i="1"/>
  <c r="B1179" i="1" s="1"/>
  <c r="C1179" i="1" s="1"/>
  <c r="K1293" i="1" l="1"/>
  <c r="R1183" i="1"/>
  <c r="V1183" i="1" s="1"/>
  <c r="Q1184" i="1"/>
  <c r="T1181" i="1"/>
  <c r="AF1181" i="1" s="1"/>
  <c r="U1181" i="1"/>
  <c r="W1181" i="1" s="1"/>
  <c r="S1182" i="1"/>
  <c r="M1296" i="1"/>
  <c r="N1296" i="1" s="1"/>
  <c r="P1296" i="1"/>
  <c r="F1295" i="1"/>
  <c r="AG1180" i="1"/>
  <c r="B1180" i="1" s="1"/>
  <c r="C1180" i="1" s="1"/>
  <c r="D1296" i="1"/>
  <c r="Z1295" i="1"/>
  <c r="AA1295" i="1" s="1"/>
  <c r="AH1295" i="1" s="1"/>
  <c r="Y1295" i="1"/>
  <c r="J1296" i="1"/>
  <c r="I1296" i="1" s="1"/>
  <c r="AB1311" i="1"/>
  <c r="E1296" i="1"/>
  <c r="X1296" i="1"/>
  <c r="A1297" i="1"/>
  <c r="L1297" i="1"/>
  <c r="G1294" i="1"/>
  <c r="O1294" i="1" s="1"/>
  <c r="AC1295" i="1"/>
  <c r="AE1295" i="1" s="1"/>
  <c r="H1295" i="1"/>
  <c r="K1294" i="1" l="1"/>
  <c r="AC1296" i="1"/>
  <c r="AE1296" i="1" s="1"/>
  <c r="H1296" i="1"/>
  <c r="M1297" i="1"/>
  <c r="N1297" i="1" s="1"/>
  <c r="P1297" i="1"/>
  <c r="F1296" i="1"/>
  <c r="L1298" i="1"/>
  <c r="E1297" i="1"/>
  <c r="A1298" i="1"/>
  <c r="X1297" i="1"/>
  <c r="R1184" i="1"/>
  <c r="V1184" i="1" s="1"/>
  <c r="Q1185" i="1"/>
  <c r="AG1181" i="1"/>
  <c r="B1181" i="1" s="1"/>
  <c r="C1181" i="1" s="1"/>
  <c r="G1295" i="1"/>
  <c r="K1295" i="1" s="1"/>
  <c r="D1297" i="1"/>
  <c r="Z1296" i="1"/>
  <c r="AA1296" i="1" s="1"/>
  <c r="AH1296" i="1" s="1"/>
  <c r="Y1296" i="1"/>
  <c r="J1297" i="1"/>
  <c r="I1297" i="1" s="1"/>
  <c r="AB1312" i="1"/>
  <c r="T1182" i="1"/>
  <c r="AF1182" i="1" s="1"/>
  <c r="S1183" i="1"/>
  <c r="U1182" i="1"/>
  <c r="W1182" i="1" s="1"/>
  <c r="O1295" i="1" l="1"/>
  <c r="F1297" i="1"/>
  <c r="Z1297" i="1"/>
  <c r="AA1297" i="1" s="1"/>
  <c r="AH1297" i="1" s="1"/>
  <c r="Y1297" i="1"/>
  <c r="D1298" i="1"/>
  <c r="J1298" i="1"/>
  <c r="I1298" i="1" s="1"/>
  <c r="AG1182" i="1"/>
  <c r="Q1186" i="1"/>
  <c r="R1185" i="1"/>
  <c r="V1185" i="1" s="1"/>
  <c r="X1298" i="1"/>
  <c r="L1299" i="1"/>
  <c r="E1298" i="1"/>
  <c r="A1299" i="1"/>
  <c r="AB1313" i="1"/>
  <c r="U1183" i="1"/>
  <c r="W1183" i="1" s="1"/>
  <c r="T1183" i="1"/>
  <c r="AF1183" i="1" s="1"/>
  <c r="S1184" i="1"/>
  <c r="G1296" i="1"/>
  <c r="K1296" i="1" s="1"/>
  <c r="M1298" i="1"/>
  <c r="N1298" i="1" s="1"/>
  <c r="P1298" i="1"/>
  <c r="AC1297" i="1"/>
  <c r="AE1297" i="1" s="1"/>
  <c r="H1297" i="1"/>
  <c r="O1296" i="1" l="1"/>
  <c r="M1299" i="1"/>
  <c r="N1299" i="1" s="1"/>
  <c r="P1299" i="1"/>
  <c r="AG1183" i="1"/>
  <c r="Z1298" i="1"/>
  <c r="AA1298" i="1" s="1"/>
  <c r="AH1298" i="1" s="1"/>
  <c r="Y1298" i="1"/>
  <c r="J1299" i="1"/>
  <c r="I1299" i="1" s="1"/>
  <c r="D1299" i="1"/>
  <c r="B1182" i="1"/>
  <c r="C1182" i="1" s="1"/>
  <c r="AC1298" i="1"/>
  <c r="AE1298" i="1" s="1"/>
  <c r="H1298" i="1"/>
  <c r="AB1314" i="1"/>
  <c r="A1300" i="1"/>
  <c r="X1299" i="1"/>
  <c r="L1300" i="1"/>
  <c r="E1299" i="1"/>
  <c r="G1297" i="1"/>
  <c r="K1297" i="1" s="1"/>
  <c r="T1184" i="1"/>
  <c r="AF1184" i="1" s="1"/>
  <c r="U1184" i="1"/>
  <c r="W1184" i="1" s="1"/>
  <c r="S1185" i="1"/>
  <c r="Q1187" i="1"/>
  <c r="R1186" i="1"/>
  <c r="V1186" i="1" s="1"/>
  <c r="F1298" i="1"/>
  <c r="F1299" i="1" l="1"/>
  <c r="O1297" i="1"/>
  <c r="M1300" i="1"/>
  <c r="N1300" i="1" s="1"/>
  <c r="P1300" i="1"/>
  <c r="AG1184" i="1"/>
  <c r="Y1299" i="1"/>
  <c r="D1300" i="1"/>
  <c r="Z1299" i="1"/>
  <c r="AA1299" i="1" s="1"/>
  <c r="AH1299" i="1" s="1"/>
  <c r="J1300" i="1"/>
  <c r="I1300" i="1" s="1"/>
  <c r="AC1299" i="1"/>
  <c r="AE1299" i="1" s="1"/>
  <c r="H1299" i="1"/>
  <c r="G1298" i="1"/>
  <c r="K1298" i="1" s="1"/>
  <c r="Q1188" i="1"/>
  <c r="R1187" i="1"/>
  <c r="V1187" i="1" s="1"/>
  <c r="E1300" i="1"/>
  <c r="A1301" i="1"/>
  <c r="X1300" i="1"/>
  <c r="L1301" i="1"/>
  <c r="B1183" i="1"/>
  <c r="C1183" i="1" s="1"/>
  <c r="U1185" i="1"/>
  <c r="W1185" i="1" s="1"/>
  <c r="S1186" i="1"/>
  <c r="T1185" i="1"/>
  <c r="AF1185" i="1" s="1"/>
  <c r="AB1315" i="1"/>
  <c r="O1298" i="1" l="1"/>
  <c r="AB1316" i="1"/>
  <c r="AG1185" i="1"/>
  <c r="B1185" i="1" s="1"/>
  <c r="C1185" i="1" s="1"/>
  <c r="X1301" i="1"/>
  <c r="L1302" i="1"/>
  <c r="E1301" i="1"/>
  <c r="A1302" i="1"/>
  <c r="Q1189" i="1"/>
  <c r="R1188" i="1"/>
  <c r="V1188" i="1" s="1"/>
  <c r="T1186" i="1"/>
  <c r="AF1186" i="1" s="1"/>
  <c r="S1187" i="1"/>
  <c r="U1186" i="1"/>
  <c r="W1186" i="1" s="1"/>
  <c r="AC1300" i="1"/>
  <c r="AE1300" i="1" s="1"/>
  <c r="H1300" i="1"/>
  <c r="Z1300" i="1"/>
  <c r="AA1300" i="1" s="1"/>
  <c r="AH1300" i="1" s="1"/>
  <c r="Y1300" i="1"/>
  <c r="J1301" i="1"/>
  <c r="I1301" i="1" s="1"/>
  <c r="D1301" i="1"/>
  <c r="M1301" i="1"/>
  <c r="N1301" i="1" s="1"/>
  <c r="P1301" i="1"/>
  <c r="G1299" i="1"/>
  <c r="O1299" i="1" s="1"/>
  <c r="F1300" i="1"/>
  <c r="B1184" i="1"/>
  <c r="C1184" i="1" s="1"/>
  <c r="F1301" i="1" l="1"/>
  <c r="K1299" i="1"/>
  <c r="AC1301" i="1"/>
  <c r="AE1301" i="1" s="1"/>
  <c r="H1301" i="1"/>
  <c r="G1300" i="1"/>
  <c r="K1300" i="1" s="1"/>
  <c r="U1187" i="1"/>
  <c r="W1187" i="1" s="1"/>
  <c r="S1188" i="1"/>
  <c r="T1187" i="1"/>
  <c r="AF1187" i="1" s="1"/>
  <c r="L1303" i="1"/>
  <c r="E1302" i="1"/>
  <c r="X1302" i="1"/>
  <c r="A1303" i="1"/>
  <c r="AG1186" i="1"/>
  <c r="B1186" i="1" s="1"/>
  <c r="C1186" i="1" s="1"/>
  <c r="R1189" i="1"/>
  <c r="V1189" i="1" s="1"/>
  <c r="Q1190" i="1"/>
  <c r="Z1301" i="1"/>
  <c r="AA1301" i="1" s="1"/>
  <c r="AH1301" i="1" s="1"/>
  <c r="J1302" i="1"/>
  <c r="I1302" i="1" s="1"/>
  <c r="Y1301" i="1"/>
  <c r="D1302" i="1"/>
  <c r="M1302" i="1"/>
  <c r="N1302" i="1" s="1"/>
  <c r="P1302" i="1"/>
  <c r="AB1317" i="1"/>
  <c r="F1302" i="1" l="1"/>
  <c r="O1300" i="1"/>
  <c r="AB1318" i="1"/>
  <c r="Y1302" i="1"/>
  <c r="Z1302" i="1"/>
  <c r="AA1302" i="1" s="1"/>
  <c r="AH1302" i="1" s="1"/>
  <c r="J1303" i="1"/>
  <c r="I1303" i="1" s="1"/>
  <c r="D1303" i="1"/>
  <c r="S1189" i="1"/>
  <c r="T1188" i="1"/>
  <c r="AF1188" i="1" s="1"/>
  <c r="U1188" i="1"/>
  <c r="W1188" i="1" s="1"/>
  <c r="A1304" i="1"/>
  <c r="L1304" i="1"/>
  <c r="E1303" i="1"/>
  <c r="X1303" i="1"/>
  <c r="R1190" i="1"/>
  <c r="V1190" i="1" s="1"/>
  <c r="Q1191" i="1"/>
  <c r="AG1187" i="1"/>
  <c r="B1187" i="1" s="1"/>
  <c r="C1187" i="1" s="1"/>
  <c r="G1301" i="1"/>
  <c r="K1301" i="1" s="1"/>
  <c r="AC1302" i="1"/>
  <c r="AE1302" i="1" s="1"/>
  <c r="H1302" i="1"/>
  <c r="M1303" i="1"/>
  <c r="N1303" i="1" s="1"/>
  <c r="P1303" i="1"/>
  <c r="G1302" i="1" l="1"/>
  <c r="K1302" i="1" s="1"/>
  <c r="S1190" i="1"/>
  <c r="U1189" i="1"/>
  <c r="W1189" i="1" s="1"/>
  <c r="T1189" i="1"/>
  <c r="D1304" i="1"/>
  <c r="J1304" i="1"/>
  <c r="I1304" i="1" s="1"/>
  <c r="Y1303" i="1"/>
  <c r="Z1303" i="1"/>
  <c r="AA1303" i="1" s="1"/>
  <c r="AH1303" i="1" s="1"/>
  <c r="F1303" i="1"/>
  <c r="AB1319" i="1"/>
  <c r="E1304" i="1"/>
  <c r="X1304" i="1"/>
  <c r="A1305" i="1"/>
  <c r="L1305" i="1"/>
  <c r="AG1188" i="1"/>
  <c r="B1188" i="1" s="1"/>
  <c r="C1188" i="1" s="1"/>
  <c r="AC1303" i="1"/>
  <c r="AE1303" i="1" s="1"/>
  <c r="H1303" i="1"/>
  <c r="O1301" i="1"/>
  <c r="Q1192" i="1"/>
  <c r="R1191" i="1"/>
  <c r="V1191" i="1" s="1"/>
  <c r="M1304" i="1"/>
  <c r="N1304" i="1" s="1"/>
  <c r="P1304" i="1"/>
  <c r="O1302" i="1" l="1"/>
  <c r="R1192" i="1"/>
  <c r="V1192" i="1" s="1"/>
  <c r="Q1193" i="1"/>
  <c r="L1306" i="1"/>
  <c r="E1305" i="1"/>
  <c r="X1305" i="1"/>
  <c r="A1306" i="1"/>
  <c r="AB1320" i="1"/>
  <c r="AF1189" i="1"/>
  <c r="AA1189" i="1"/>
  <c r="D1305" i="1"/>
  <c r="J1305" i="1"/>
  <c r="I1305" i="1" s="1"/>
  <c r="Y1304" i="1"/>
  <c r="Z1304" i="1"/>
  <c r="AA1304" i="1" s="1"/>
  <c r="AH1304" i="1" s="1"/>
  <c r="AG1189" i="1"/>
  <c r="B1189" i="1" s="1"/>
  <c r="C1189" i="1" s="1"/>
  <c r="T1190" i="1"/>
  <c r="AF1190" i="1" s="1"/>
  <c r="U1190" i="1"/>
  <c r="W1190" i="1" s="1"/>
  <c r="S1191" i="1"/>
  <c r="AC1304" i="1"/>
  <c r="AE1304" i="1" s="1"/>
  <c r="H1304" i="1"/>
  <c r="G1303" i="1"/>
  <c r="O1303" i="1" s="1"/>
  <c r="M1305" i="1"/>
  <c r="N1305" i="1" s="1"/>
  <c r="P1305" i="1"/>
  <c r="F1304" i="1"/>
  <c r="AH1189" i="1" l="1"/>
  <c r="AC1305" i="1"/>
  <c r="AE1305" i="1" s="1"/>
  <c r="H1305" i="1"/>
  <c r="U1191" i="1"/>
  <c r="W1191" i="1" s="1"/>
  <c r="T1191" i="1"/>
  <c r="AF1191" i="1" s="1"/>
  <c r="S1192" i="1"/>
  <c r="D1306" i="1"/>
  <c r="Y1305" i="1"/>
  <c r="J1306" i="1"/>
  <c r="I1306" i="1" s="1"/>
  <c r="Z1305" i="1"/>
  <c r="AA1305" i="1" s="1"/>
  <c r="AH1305" i="1" s="1"/>
  <c r="X1306" i="1"/>
  <c r="A1307" i="1"/>
  <c r="L1307" i="1"/>
  <c r="E1306" i="1"/>
  <c r="K1303" i="1"/>
  <c r="AG1190" i="1"/>
  <c r="B1190" i="1" s="1"/>
  <c r="C1190" i="1" s="1"/>
  <c r="R1193" i="1"/>
  <c r="V1193" i="1" s="1"/>
  <c r="Q1194" i="1"/>
  <c r="G1304" i="1"/>
  <c r="K1304" i="1" s="1"/>
  <c r="F1305" i="1"/>
  <c r="AB1321" i="1"/>
  <c r="M1306" i="1"/>
  <c r="N1306" i="1" s="1"/>
  <c r="P1306" i="1"/>
  <c r="O1304" i="1" l="1"/>
  <c r="AG1191" i="1"/>
  <c r="B1191" i="1" s="1"/>
  <c r="C1191" i="1" s="1"/>
  <c r="AB1322" i="1"/>
  <c r="M1307" i="1"/>
  <c r="N1307" i="1" s="1"/>
  <c r="P1307" i="1"/>
  <c r="F1306" i="1"/>
  <c r="G1305" i="1"/>
  <c r="O1305" i="1" s="1"/>
  <c r="R1194" i="1"/>
  <c r="V1194" i="1" s="1"/>
  <c r="Q1195" i="1"/>
  <c r="L1308" i="1"/>
  <c r="A1308" i="1"/>
  <c r="E1307" i="1"/>
  <c r="X1307" i="1"/>
  <c r="U1192" i="1"/>
  <c r="W1192" i="1" s="1"/>
  <c r="S1193" i="1"/>
  <c r="T1192" i="1"/>
  <c r="AF1192" i="1" s="1"/>
  <c r="AC1306" i="1"/>
  <c r="AE1306" i="1" s="1"/>
  <c r="H1306" i="1"/>
  <c r="Z1306" i="1"/>
  <c r="AA1306" i="1" s="1"/>
  <c r="AH1306" i="1" s="1"/>
  <c r="J1307" i="1"/>
  <c r="I1307" i="1" s="1"/>
  <c r="D1307" i="1"/>
  <c r="Y1306" i="1"/>
  <c r="F1307" i="1" l="1"/>
  <c r="K1305" i="1"/>
  <c r="Q1196" i="1"/>
  <c r="R1195" i="1"/>
  <c r="V1195" i="1" s="1"/>
  <c r="Y1307" i="1"/>
  <c r="Z1307" i="1"/>
  <c r="AA1307" i="1" s="1"/>
  <c r="AH1307" i="1" s="1"/>
  <c r="J1308" i="1"/>
  <c r="I1308" i="1" s="1"/>
  <c r="D1308" i="1"/>
  <c r="T1193" i="1"/>
  <c r="AF1193" i="1" s="1"/>
  <c r="S1194" i="1"/>
  <c r="U1193" i="1"/>
  <c r="W1193" i="1" s="1"/>
  <c r="X1308" i="1"/>
  <c r="A1309" i="1"/>
  <c r="L1309" i="1"/>
  <c r="E1308" i="1"/>
  <c r="AC1307" i="1"/>
  <c r="AE1307" i="1" s="1"/>
  <c r="H1307" i="1"/>
  <c r="AB1323" i="1"/>
  <c r="G1306" i="1"/>
  <c r="O1306" i="1" s="1"/>
  <c r="AG1192" i="1"/>
  <c r="B1192" i="1" s="1"/>
  <c r="C1192" i="1" s="1"/>
  <c r="M1308" i="1"/>
  <c r="N1308" i="1" s="1"/>
  <c r="P1308" i="1"/>
  <c r="E1309" i="1" l="1"/>
  <c r="X1309" i="1"/>
  <c r="A1310" i="1"/>
  <c r="L1310" i="1"/>
  <c r="R1196" i="1"/>
  <c r="V1196" i="1" s="1"/>
  <c r="Q1197" i="1"/>
  <c r="Z1308" i="1"/>
  <c r="AA1308" i="1" s="1"/>
  <c r="AH1308" i="1" s="1"/>
  <c r="J1309" i="1"/>
  <c r="I1309" i="1" s="1"/>
  <c r="D1309" i="1"/>
  <c r="Y1308" i="1"/>
  <c r="K1306" i="1"/>
  <c r="AB1324" i="1"/>
  <c r="AG1193" i="1"/>
  <c r="B1193" i="1" s="1"/>
  <c r="C1193" i="1" s="1"/>
  <c r="F1308" i="1"/>
  <c r="AC1308" i="1"/>
  <c r="AE1308" i="1" s="1"/>
  <c r="H1308" i="1"/>
  <c r="G1307" i="1"/>
  <c r="O1307" i="1" s="1"/>
  <c r="M1309" i="1"/>
  <c r="N1309" i="1" s="1"/>
  <c r="P1309" i="1"/>
  <c r="T1194" i="1"/>
  <c r="AF1194" i="1" s="1"/>
  <c r="U1194" i="1"/>
  <c r="W1194" i="1" s="1"/>
  <c r="S1195" i="1"/>
  <c r="F1309" i="1" l="1"/>
  <c r="AC1309" i="1"/>
  <c r="AE1309" i="1" s="1"/>
  <c r="H1309" i="1"/>
  <c r="G1308" i="1"/>
  <c r="O1308" i="1" s="1"/>
  <c r="A1311" i="1"/>
  <c r="L1311" i="1"/>
  <c r="E1310" i="1"/>
  <c r="X1310" i="1"/>
  <c r="M1310" i="1"/>
  <c r="N1310" i="1" s="1"/>
  <c r="T1195" i="1"/>
  <c r="AF1195" i="1" s="1"/>
  <c r="S1196" i="1"/>
  <c r="U1195" i="1"/>
  <c r="W1195" i="1" s="1"/>
  <c r="AG1194" i="1"/>
  <c r="K1307" i="1"/>
  <c r="Q1198" i="1"/>
  <c r="R1197" i="1"/>
  <c r="V1197" i="1" s="1"/>
  <c r="Z1309" i="1"/>
  <c r="J1310" i="1"/>
  <c r="I1310" i="1" s="1"/>
  <c r="D1310" i="1"/>
  <c r="Y1309" i="1"/>
  <c r="AB1325" i="1"/>
  <c r="F1310" i="1" l="1"/>
  <c r="U1196" i="1"/>
  <c r="W1196" i="1" s="1"/>
  <c r="T1196" i="1"/>
  <c r="AF1196" i="1" s="1"/>
  <c r="S1197" i="1"/>
  <c r="AB1326" i="1"/>
  <c r="D1311" i="1"/>
  <c r="Y1310" i="1"/>
  <c r="Z1310" i="1"/>
  <c r="AA1310" i="1" s="1"/>
  <c r="AH1310" i="1" s="1"/>
  <c r="J1311" i="1"/>
  <c r="I1311" i="1" s="1"/>
  <c r="G1309" i="1"/>
  <c r="O1309" i="1" s="1"/>
  <c r="P1310" i="1" s="1"/>
  <c r="P1311" i="1" s="1"/>
  <c r="AG1195" i="1"/>
  <c r="B1195" i="1" s="1"/>
  <c r="C1195" i="1" s="1"/>
  <c r="A1312" i="1"/>
  <c r="L1312" i="1"/>
  <c r="E1311" i="1"/>
  <c r="X1311" i="1"/>
  <c r="Q1199" i="1"/>
  <c r="R1198" i="1"/>
  <c r="V1198" i="1" s="1"/>
  <c r="B1194" i="1"/>
  <c r="C1194" i="1" s="1"/>
  <c r="K1308" i="1"/>
  <c r="AC1310" i="1"/>
  <c r="AE1310" i="1" s="1"/>
  <c r="H1310" i="1"/>
  <c r="M1311" i="1"/>
  <c r="N1311" i="1" s="1"/>
  <c r="K1309" i="1" l="1"/>
  <c r="H1311" i="1"/>
  <c r="AC1311" i="1"/>
  <c r="AE1311" i="1" s="1"/>
  <c r="Z1311" i="1"/>
  <c r="AA1311" i="1" s="1"/>
  <c r="AH1311" i="1" s="1"/>
  <c r="J1312" i="1"/>
  <c r="I1312" i="1" s="1"/>
  <c r="D1312" i="1"/>
  <c r="Y1311" i="1"/>
  <c r="T1197" i="1"/>
  <c r="AF1197" i="1" s="1"/>
  <c r="U1197" i="1"/>
  <c r="W1197" i="1" s="1"/>
  <c r="S1198" i="1"/>
  <c r="R1199" i="1"/>
  <c r="V1199" i="1" s="1"/>
  <c r="Q1200" i="1"/>
  <c r="A1313" i="1"/>
  <c r="L1313" i="1"/>
  <c r="E1312" i="1"/>
  <c r="X1312" i="1"/>
  <c r="G1310" i="1"/>
  <c r="K1310" i="1" s="1"/>
  <c r="M1312" i="1"/>
  <c r="N1312" i="1" s="1"/>
  <c r="P1312" i="1"/>
  <c r="F1311" i="1"/>
  <c r="AB1327" i="1"/>
  <c r="AG1196" i="1"/>
  <c r="B1196" i="1" s="1"/>
  <c r="C1196" i="1" s="1"/>
  <c r="O1310" i="1" l="1"/>
  <c r="H1312" i="1"/>
  <c r="AC1312" i="1"/>
  <c r="AE1312" i="1" s="1"/>
  <c r="M1313" i="1"/>
  <c r="N1313" i="1" s="1"/>
  <c r="P1313" i="1"/>
  <c r="AG1197" i="1"/>
  <c r="AB1328" i="1"/>
  <c r="A1314" i="1"/>
  <c r="L1314" i="1"/>
  <c r="E1313" i="1"/>
  <c r="X1313" i="1"/>
  <c r="F1312" i="1"/>
  <c r="T1198" i="1"/>
  <c r="AF1198" i="1" s="1"/>
  <c r="U1198" i="1"/>
  <c r="W1198" i="1" s="1"/>
  <c r="S1199" i="1"/>
  <c r="D1313" i="1"/>
  <c r="J1313" i="1"/>
  <c r="I1313" i="1" s="1"/>
  <c r="Y1312" i="1"/>
  <c r="Z1312" i="1"/>
  <c r="AA1312" i="1" s="1"/>
  <c r="AH1312" i="1" s="1"/>
  <c r="Q1201" i="1"/>
  <c r="R1200" i="1"/>
  <c r="V1200" i="1" s="1"/>
  <c r="G1311" i="1"/>
  <c r="K1311" i="1" s="1"/>
  <c r="O1311" i="1" l="1"/>
  <c r="F1313" i="1"/>
  <c r="AC1313" i="1"/>
  <c r="AE1313" i="1" s="1"/>
  <c r="H1313" i="1"/>
  <c r="Q1202" i="1"/>
  <c r="R1201" i="1"/>
  <c r="V1201" i="1" s="1"/>
  <c r="AG1198" i="1"/>
  <c r="B1198" i="1" s="1"/>
  <c r="C1198" i="1" s="1"/>
  <c r="M1314" i="1"/>
  <c r="N1314" i="1" s="1"/>
  <c r="P1314" i="1"/>
  <c r="D1314" i="1"/>
  <c r="J1314" i="1"/>
  <c r="I1314" i="1" s="1"/>
  <c r="Z1313" i="1"/>
  <c r="AA1313" i="1" s="1"/>
  <c r="AH1313" i="1" s="1"/>
  <c r="Y1313" i="1"/>
  <c r="S1200" i="1"/>
  <c r="U1199" i="1"/>
  <c r="W1199" i="1" s="1"/>
  <c r="T1199" i="1"/>
  <c r="AF1199" i="1" s="1"/>
  <c r="E1314" i="1"/>
  <c r="X1314" i="1"/>
  <c r="A1315" i="1"/>
  <c r="L1315" i="1"/>
  <c r="AB1329" i="1"/>
  <c r="B1197" i="1"/>
  <c r="C1197" i="1" s="1"/>
  <c r="G1312" i="1"/>
  <c r="K1312" i="1" s="1"/>
  <c r="O1312" i="1" l="1"/>
  <c r="J1315" i="1"/>
  <c r="I1315" i="1" s="1"/>
  <c r="D1315" i="1"/>
  <c r="Y1314" i="1"/>
  <c r="Z1314" i="1"/>
  <c r="AA1314" i="1" s="1"/>
  <c r="AH1314" i="1" s="1"/>
  <c r="G1313" i="1"/>
  <c r="O1313" i="1" s="1"/>
  <c r="AB1330" i="1"/>
  <c r="AC1314" i="1"/>
  <c r="AE1314" i="1" s="1"/>
  <c r="H1314" i="1"/>
  <c r="T1200" i="1"/>
  <c r="AF1200" i="1" s="1"/>
  <c r="S1201" i="1"/>
  <c r="U1200" i="1"/>
  <c r="W1200" i="1" s="1"/>
  <c r="M1315" i="1"/>
  <c r="N1315" i="1" s="1"/>
  <c r="P1315" i="1"/>
  <c r="F1314" i="1"/>
  <c r="A1316" i="1"/>
  <c r="L1316" i="1"/>
  <c r="E1315" i="1"/>
  <c r="X1315" i="1"/>
  <c r="AG1199" i="1"/>
  <c r="B1199" i="1" s="1"/>
  <c r="C1199" i="1" s="1"/>
  <c r="Q1203" i="1"/>
  <c r="R1202" i="1"/>
  <c r="V1202" i="1" s="1"/>
  <c r="K1313" i="1" l="1"/>
  <c r="D1316" i="1"/>
  <c r="Y1315" i="1"/>
  <c r="Z1315" i="1"/>
  <c r="AA1315" i="1" s="1"/>
  <c r="AH1315" i="1" s="1"/>
  <c r="J1316" i="1"/>
  <c r="I1316" i="1" s="1"/>
  <c r="R1203" i="1"/>
  <c r="V1203" i="1" s="1"/>
  <c r="Q1204" i="1"/>
  <c r="AG1200" i="1"/>
  <c r="M1316" i="1"/>
  <c r="N1316" i="1" s="1"/>
  <c r="P1316" i="1"/>
  <c r="U1201" i="1"/>
  <c r="W1201" i="1" s="1"/>
  <c r="T1201" i="1"/>
  <c r="AF1201" i="1" s="1"/>
  <c r="S1202" i="1"/>
  <c r="G1314" i="1"/>
  <c r="K1314" i="1" s="1"/>
  <c r="X1316" i="1"/>
  <c r="A1317" i="1"/>
  <c r="L1317" i="1"/>
  <c r="E1316" i="1"/>
  <c r="F1315" i="1"/>
  <c r="AC1315" i="1"/>
  <c r="AE1315" i="1" s="1"/>
  <c r="H1315" i="1"/>
  <c r="AB1331" i="1"/>
  <c r="E1317" i="1" l="1"/>
  <c r="X1317" i="1"/>
  <c r="A1318" i="1"/>
  <c r="L1318" i="1"/>
  <c r="AC1316" i="1"/>
  <c r="AE1316" i="1" s="1"/>
  <c r="H1316" i="1"/>
  <c r="R1204" i="1"/>
  <c r="V1204" i="1" s="1"/>
  <c r="Q1205" i="1"/>
  <c r="AB1332" i="1"/>
  <c r="S1203" i="1"/>
  <c r="T1202" i="1"/>
  <c r="AF1202" i="1" s="1"/>
  <c r="U1202" i="1"/>
  <c r="W1202" i="1" s="1"/>
  <c r="G1315" i="1"/>
  <c r="K1315" i="1" s="1"/>
  <c r="Y1316" i="1"/>
  <c r="Z1316" i="1"/>
  <c r="AA1316" i="1" s="1"/>
  <c r="AH1316" i="1" s="1"/>
  <c r="D1317" i="1"/>
  <c r="J1317" i="1"/>
  <c r="I1317" i="1" s="1"/>
  <c r="O1314" i="1"/>
  <c r="M1317" i="1"/>
  <c r="N1317" i="1" s="1"/>
  <c r="P1317" i="1"/>
  <c r="AG1201" i="1"/>
  <c r="B1201" i="1" s="1"/>
  <c r="C1201" i="1" s="1"/>
  <c r="B1200" i="1"/>
  <c r="C1200" i="1" s="1"/>
  <c r="F1316" i="1"/>
  <c r="O1315" i="1" l="1"/>
  <c r="F1317" i="1"/>
  <c r="AG1202" i="1"/>
  <c r="AB1333" i="1"/>
  <c r="Z1317" i="1"/>
  <c r="AA1317" i="1" s="1"/>
  <c r="AH1317" i="1" s="1"/>
  <c r="D1318" i="1"/>
  <c r="Y1317" i="1"/>
  <c r="J1318" i="1"/>
  <c r="I1318" i="1" s="1"/>
  <c r="T1203" i="1"/>
  <c r="AF1203" i="1" s="1"/>
  <c r="U1203" i="1"/>
  <c r="W1203" i="1" s="1"/>
  <c r="S1204" i="1"/>
  <c r="R1205" i="1"/>
  <c r="V1205" i="1" s="1"/>
  <c r="Q1206" i="1"/>
  <c r="M1318" i="1"/>
  <c r="N1318" i="1" s="1"/>
  <c r="P1318" i="1"/>
  <c r="AC1317" i="1"/>
  <c r="AE1317" i="1" s="1"/>
  <c r="H1317" i="1"/>
  <c r="G1316" i="1"/>
  <c r="O1316" i="1" s="1"/>
  <c r="X1318" i="1"/>
  <c r="A1319" i="1"/>
  <c r="L1319" i="1"/>
  <c r="E1318" i="1"/>
  <c r="AC1318" i="1" l="1"/>
  <c r="AE1318" i="1" s="1"/>
  <c r="H1318" i="1"/>
  <c r="AG1203" i="1"/>
  <c r="B1203" i="1" s="1"/>
  <c r="C1203" i="1" s="1"/>
  <c r="T1204" i="1"/>
  <c r="AF1204" i="1" s="1"/>
  <c r="U1204" i="1"/>
  <c r="W1204" i="1" s="1"/>
  <c r="S1205" i="1"/>
  <c r="M1319" i="1"/>
  <c r="N1319" i="1" s="1"/>
  <c r="P1319" i="1"/>
  <c r="X1319" i="1"/>
  <c r="A1320" i="1"/>
  <c r="L1320" i="1"/>
  <c r="E1319" i="1"/>
  <c r="Q1207" i="1"/>
  <c r="R1206" i="1"/>
  <c r="V1206" i="1" s="1"/>
  <c r="AB1334" i="1"/>
  <c r="G1317" i="1"/>
  <c r="K1317" i="1" s="1"/>
  <c r="K1316" i="1"/>
  <c r="Y1318" i="1"/>
  <c r="Z1318" i="1"/>
  <c r="AA1318" i="1" s="1"/>
  <c r="AH1318" i="1" s="1"/>
  <c r="D1319" i="1"/>
  <c r="J1319" i="1"/>
  <c r="I1319" i="1" s="1"/>
  <c r="F1318" i="1"/>
  <c r="B1202" i="1"/>
  <c r="C1202" i="1" s="1"/>
  <c r="F1319" i="1" l="1"/>
  <c r="AC1319" i="1"/>
  <c r="AE1319" i="1" s="1"/>
  <c r="H1319" i="1"/>
  <c r="A1321" i="1"/>
  <c r="L1321" i="1"/>
  <c r="E1320" i="1"/>
  <c r="X1320" i="1"/>
  <c r="U1205" i="1"/>
  <c r="W1205" i="1" s="1"/>
  <c r="T1205" i="1"/>
  <c r="AF1205" i="1" s="1"/>
  <c r="S1206" i="1"/>
  <c r="M1320" i="1"/>
  <c r="N1320" i="1" s="1"/>
  <c r="P1320" i="1"/>
  <c r="O1317" i="1"/>
  <c r="AB1335" i="1"/>
  <c r="R1207" i="1"/>
  <c r="V1207" i="1" s="1"/>
  <c r="Q1208" i="1"/>
  <c r="Y1319" i="1"/>
  <c r="Z1319" i="1"/>
  <c r="AA1319" i="1" s="1"/>
  <c r="AH1319" i="1" s="1"/>
  <c r="D1320" i="1"/>
  <c r="J1320" i="1"/>
  <c r="I1320" i="1" s="1"/>
  <c r="AG1204" i="1"/>
  <c r="B1204" i="1" s="1"/>
  <c r="C1204" i="1" s="1"/>
  <c r="G1318" i="1"/>
  <c r="K1318" i="1" s="1"/>
  <c r="O1318" i="1" l="1"/>
  <c r="F1320" i="1"/>
  <c r="R1208" i="1"/>
  <c r="V1208" i="1" s="1"/>
  <c r="Q1209" i="1"/>
  <c r="M1321" i="1"/>
  <c r="N1321" i="1" s="1"/>
  <c r="P1321" i="1"/>
  <c r="G1319" i="1"/>
  <c r="O1319" i="1" s="1"/>
  <c r="AB1336" i="1"/>
  <c r="U1206" i="1"/>
  <c r="W1206" i="1" s="1"/>
  <c r="T1206" i="1"/>
  <c r="AF1206" i="1" s="1"/>
  <c r="S1207" i="1"/>
  <c r="AG1205" i="1"/>
  <c r="B1205" i="1" s="1"/>
  <c r="C1205" i="1" s="1"/>
  <c r="A1322" i="1"/>
  <c r="L1322" i="1"/>
  <c r="E1321" i="1"/>
  <c r="X1321" i="1"/>
  <c r="AC1320" i="1"/>
  <c r="AE1320" i="1" s="1"/>
  <c r="H1320" i="1"/>
  <c r="Y1320" i="1"/>
  <c r="Z1320" i="1"/>
  <c r="AA1320" i="1" s="1"/>
  <c r="AH1320" i="1" s="1"/>
  <c r="J1321" i="1"/>
  <c r="I1321" i="1" s="1"/>
  <c r="D1321" i="1"/>
  <c r="F1321" i="1" l="1"/>
  <c r="A1323" i="1"/>
  <c r="L1323" i="1"/>
  <c r="E1322" i="1"/>
  <c r="X1322" i="1"/>
  <c r="Q1210" i="1"/>
  <c r="R1209" i="1"/>
  <c r="V1209" i="1" s="1"/>
  <c r="D1322" i="1"/>
  <c r="J1322" i="1"/>
  <c r="I1322" i="1" s="1"/>
  <c r="Z1321" i="1"/>
  <c r="AA1321" i="1" s="1"/>
  <c r="AH1321" i="1" s="1"/>
  <c r="Y1321" i="1"/>
  <c r="U1207" i="1"/>
  <c r="W1207" i="1" s="1"/>
  <c r="S1208" i="1"/>
  <c r="T1207" i="1"/>
  <c r="AF1207" i="1" s="1"/>
  <c r="AB1337" i="1"/>
  <c r="AC1321" i="1"/>
  <c r="AE1321" i="1" s="1"/>
  <c r="H1321" i="1"/>
  <c r="K1319" i="1"/>
  <c r="G1320" i="1"/>
  <c r="K1320" i="1" s="1"/>
  <c r="M1322" i="1"/>
  <c r="N1322" i="1" s="1"/>
  <c r="P1322" i="1"/>
  <c r="AG1206" i="1"/>
  <c r="B1206" i="1" s="1"/>
  <c r="C1206" i="1" s="1"/>
  <c r="O1320" i="1" l="1"/>
  <c r="AC1322" i="1"/>
  <c r="AE1322" i="1" s="1"/>
  <c r="H1322" i="1"/>
  <c r="AB1338" i="1"/>
  <c r="M1323" i="1"/>
  <c r="N1323" i="1" s="1"/>
  <c r="P1323" i="1"/>
  <c r="F1322" i="1"/>
  <c r="U1208" i="1"/>
  <c r="W1208" i="1" s="1"/>
  <c r="S1209" i="1"/>
  <c r="T1208" i="1"/>
  <c r="AF1208" i="1" s="1"/>
  <c r="R1210" i="1"/>
  <c r="V1210" i="1" s="1"/>
  <c r="Q1211" i="1"/>
  <c r="X1323" i="1"/>
  <c r="A1324" i="1"/>
  <c r="L1324" i="1"/>
  <c r="E1323" i="1"/>
  <c r="G1321" i="1"/>
  <c r="O1321" i="1" s="1"/>
  <c r="AG1207" i="1"/>
  <c r="B1207" i="1" s="1"/>
  <c r="C1207" i="1" s="1"/>
  <c r="Y1322" i="1"/>
  <c r="Z1322" i="1"/>
  <c r="AA1322" i="1" s="1"/>
  <c r="AH1322" i="1" s="1"/>
  <c r="D1323" i="1"/>
  <c r="J1323" i="1"/>
  <c r="I1323" i="1" s="1"/>
  <c r="F1323" i="1" l="1"/>
  <c r="R1211" i="1"/>
  <c r="V1211" i="1" s="1"/>
  <c r="Q1212" i="1"/>
  <c r="AG1208" i="1"/>
  <c r="B1208" i="1" s="1"/>
  <c r="C1208" i="1" s="1"/>
  <c r="G1322" i="1"/>
  <c r="O1322" i="1" s="1"/>
  <c r="S1210" i="1"/>
  <c r="U1209" i="1"/>
  <c r="W1209" i="1" s="1"/>
  <c r="T1209" i="1"/>
  <c r="AF1209" i="1" s="1"/>
  <c r="AC1323" i="1"/>
  <c r="AE1323" i="1" s="1"/>
  <c r="H1323" i="1"/>
  <c r="AB1339" i="1"/>
  <c r="Z1323" i="1"/>
  <c r="AA1323" i="1" s="1"/>
  <c r="AH1323" i="1" s="1"/>
  <c r="D1324" i="1"/>
  <c r="Y1323" i="1"/>
  <c r="J1324" i="1"/>
  <c r="I1324" i="1" s="1"/>
  <c r="K1321" i="1"/>
  <c r="M1324" i="1"/>
  <c r="N1324" i="1" s="1"/>
  <c r="P1324" i="1"/>
  <c r="L1325" i="1"/>
  <c r="E1324" i="1"/>
  <c r="X1324" i="1"/>
  <c r="A1325" i="1"/>
  <c r="K1322" i="1" l="1"/>
  <c r="AC1324" i="1"/>
  <c r="AE1324" i="1" s="1"/>
  <c r="H1324" i="1"/>
  <c r="AG1209" i="1"/>
  <c r="B1209" i="1" s="1"/>
  <c r="C1209" i="1" s="1"/>
  <c r="AB1340" i="1"/>
  <c r="M1325" i="1"/>
  <c r="N1325" i="1" s="1"/>
  <c r="P1325" i="1"/>
  <c r="F1324" i="1"/>
  <c r="G1323" i="1"/>
  <c r="O1323" i="1" s="1"/>
  <c r="U1210" i="1"/>
  <c r="W1210" i="1" s="1"/>
  <c r="S1211" i="1"/>
  <c r="T1210" i="1"/>
  <c r="AF1210" i="1" s="1"/>
  <c r="D1325" i="1"/>
  <c r="Z1324" i="1"/>
  <c r="AA1324" i="1" s="1"/>
  <c r="AH1324" i="1" s="1"/>
  <c r="Y1324" i="1"/>
  <c r="J1325" i="1"/>
  <c r="I1325" i="1" s="1"/>
  <c r="Q1213" i="1"/>
  <c r="R1212" i="1"/>
  <c r="V1212" i="1" s="1"/>
  <c r="E1325" i="1"/>
  <c r="X1325" i="1"/>
  <c r="A1326" i="1"/>
  <c r="L1326" i="1"/>
  <c r="A1327" i="1" l="1"/>
  <c r="L1327" i="1"/>
  <c r="E1326" i="1"/>
  <c r="X1326" i="1"/>
  <c r="K1323" i="1"/>
  <c r="M1326" i="1"/>
  <c r="N1326" i="1" s="1"/>
  <c r="P1326" i="1"/>
  <c r="AG1210" i="1"/>
  <c r="B1210" i="1" s="1"/>
  <c r="C1210" i="1" s="1"/>
  <c r="D1326" i="1"/>
  <c r="Z1325" i="1"/>
  <c r="AA1325" i="1" s="1"/>
  <c r="AH1325" i="1" s="1"/>
  <c r="Y1325" i="1"/>
  <c r="J1326" i="1"/>
  <c r="I1326" i="1" s="1"/>
  <c r="Q1214" i="1"/>
  <c r="R1213" i="1"/>
  <c r="V1213" i="1" s="1"/>
  <c r="AB1341" i="1"/>
  <c r="G1324" i="1"/>
  <c r="K1324" i="1" s="1"/>
  <c r="F1325" i="1"/>
  <c r="S1212" i="1"/>
  <c r="U1211" i="1"/>
  <c r="W1211" i="1" s="1"/>
  <c r="T1211" i="1"/>
  <c r="AF1211" i="1" s="1"/>
  <c r="AC1325" i="1"/>
  <c r="AE1325" i="1" s="1"/>
  <c r="H1325" i="1"/>
  <c r="O1324" i="1" l="1"/>
  <c r="U1212" i="1"/>
  <c r="W1212" i="1" s="1"/>
  <c r="S1213" i="1"/>
  <c r="T1212" i="1"/>
  <c r="AF1212" i="1" s="1"/>
  <c r="Q1215" i="1"/>
  <c r="R1214" i="1"/>
  <c r="V1214" i="1" s="1"/>
  <c r="M1327" i="1"/>
  <c r="N1327" i="1" s="1"/>
  <c r="P1327" i="1"/>
  <c r="AG1211" i="1"/>
  <c r="B1211" i="1" s="1"/>
  <c r="C1211" i="1" s="1"/>
  <c r="G1325" i="1"/>
  <c r="O1325" i="1" s="1"/>
  <c r="AB1342" i="1"/>
  <c r="F1326" i="1"/>
  <c r="A1328" i="1"/>
  <c r="L1328" i="1"/>
  <c r="E1327" i="1"/>
  <c r="X1327" i="1"/>
  <c r="AC1326" i="1"/>
  <c r="AE1326" i="1" s="1"/>
  <c r="H1326" i="1"/>
  <c r="D1327" i="1"/>
  <c r="Z1326" i="1"/>
  <c r="AA1326" i="1" s="1"/>
  <c r="AH1326" i="1" s="1"/>
  <c r="Y1326" i="1"/>
  <c r="J1327" i="1"/>
  <c r="I1327" i="1" s="1"/>
  <c r="F1327" i="1" l="1"/>
  <c r="AC1327" i="1"/>
  <c r="AE1327" i="1" s="1"/>
  <c r="H1327" i="1"/>
  <c r="U1213" i="1"/>
  <c r="W1213" i="1" s="1"/>
  <c r="T1213" i="1"/>
  <c r="AF1213" i="1" s="1"/>
  <c r="S1214" i="1"/>
  <c r="Z1327" i="1"/>
  <c r="AA1327" i="1" s="1"/>
  <c r="AH1327" i="1" s="1"/>
  <c r="D1328" i="1"/>
  <c r="J1328" i="1"/>
  <c r="I1328" i="1" s="1"/>
  <c r="Y1327" i="1"/>
  <c r="G1326" i="1"/>
  <c r="K1326" i="1" s="1"/>
  <c r="M1328" i="1"/>
  <c r="N1328" i="1" s="1"/>
  <c r="P1328" i="1"/>
  <c r="AB1343" i="1"/>
  <c r="K1325" i="1"/>
  <c r="AG1212" i="1"/>
  <c r="B1212" i="1" s="1"/>
  <c r="C1212" i="1" s="1"/>
  <c r="E1328" i="1"/>
  <c r="X1328" i="1"/>
  <c r="A1329" i="1"/>
  <c r="L1329" i="1"/>
  <c r="R1215" i="1"/>
  <c r="V1215" i="1" s="1"/>
  <c r="Q1216" i="1"/>
  <c r="O1326" i="1" l="1"/>
  <c r="J1329" i="1"/>
  <c r="I1329" i="1" s="1"/>
  <c r="D1329" i="1"/>
  <c r="Z1328" i="1"/>
  <c r="AA1328" i="1" s="1"/>
  <c r="AH1328" i="1" s="1"/>
  <c r="Y1328" i="1"/>
  <c r="AB1344" i="1"/>
  <c r="S1215" i="1"/>
  <c r="U1214" i="1"/>
  <c r="W1214" i="1" s="1"/>
  <c r="T1214" i="1"/>
  <c r="AF1214" i="1" s="1"/>
  <c r="G1327" i="1"/>
  <c r="K1327" i="1" s="1"/>
  <c r="L1330" i="1"/>
  <c r="E1329" i="1"/>
  <c r="X1329" i="1"/>
  <c r="A1330" i="1"/>
  <c r="R1216" i="1"/>
  <c r="V1216" i="1" s="1"/>
  <c r="Q1217" i="1"/>
  <c r="F1328" i="1"/>
  <c r="AC1328" i="1"/>
  <c r="AE1328" i="1" s="1"/>
  <c r="H1328" i="1"/>
  <c r="M1329" i="1"/>
  <c r="N1329" i="1" s="1"/>
  <c r="P1329" i="1"/>
  <c r="AG1213" i="1"/>
  <c r="B1213" i="1" s="1"/>
  <c r="C1213" i="1" s="1"/>
  <c r="O1327" i="1" l="1"/>
  <c r="F1329" i="1"/>
  <c r="L1331" i="1"/>
  <c r="E1330" i="1"/>
  <c r="X1330" i="1"/>
  <c r="A1331" i="1"/>
  <c r="AG1214" i="1"/>
  <c r="B1214" i="1" s="1"/>
  <c r="C1214" i="1" s="1"/>
  <c r="G1328" i="1"/>
  <c r="K1328" i="1" s="1"/>
  <c r="M1330" i="1"/>
  <c r="N1330" i="1" s="1"/>
  <c r="P1330" i="1"/>
  <c r="R1217" i="1"/>
  <c r="V1217" i="1" s="1"/>
  <c r="Q1218" i="1"/>
  <c r="D1330" i="1"/>
  <c r="Z1329" i="1"/>
  <c r="AA1329" i="1" s="1"/>
  <c r="AH1329" i="1" s="1"/>
  <c r="Y1329" i="1"/>
  <c r="J1330" i="1"/>
  <c r="I1330" i="1" s="1"/>
  <c r="T1215" i="1"/>
  <c r="AF1215" i="1" s="1"/>
  <c r="S1216" i="1"/>
  <c r="U1215" i="1"/>
  <c r="W1215" i="1" s="1"/>
  <c r="AC1329" i="1"/>
  <c r="AE1329" i="1" s="1"/>
  <c r="H1329" i="1"/>
  <c r="AB1345" i="1"/>
  <c r="F1330" i="1" l="1"/>
  <c r="AC1330" i="1"/>
  <c r="AE1330" i="1" s="1"/>
  <c r="H1330" i="1"/>
  <c r="Z1330" i="1"/>
  <c r="AA1330" i="1" s="1"/>
  <c r="AH1330" i="1" s="1"/>
  <c r="D1331" i="1"/>
  <c r="J1331" i="1"/>
  <c r="I1331" i="1" s="1"/>
  <c r="Y1330" i="1"/>
  <c r="E1331" i="1"/>
  <c r="X1331" i="1"/>
  <c r="A1332" i="1"/>
  <c r="L1332" i="1"/>
  <c r="AB1346" i="1"/>
  <c r="AG1215" i="1"/>
  <c r="B1215" i="1" s="1"/>
  <c r="C1215" i="1" s="1"/>
  <c r="R1218" i="1"/>
  <c r="V1218" i="1" s="1"/>
  <c r="Q1219" i="1"/>
  <c r="O1328" i="1"/>
  <c r="G1329" i="1"/>
  <c r="O1329" i="1" s="1"/>
  <c r="U1216" i="1"/>
  <c r="W1216" i="1" s="1"/>
  <c r="S1217" i="1"/>
  <c r="T1216" i="1"/>
  <c r="AF1216" i="1" s="1"/>
  <c r="M1331" i="1"/>
  <c r="N1331" i="1" s="1"/>
  <c r="P1331" i="1"/>
  <c r="S1218" i="1" l="1"/>
  <c r="T1217" i="1"/>
  <c r="AF1217" i="1" s="1"/>
  <c r="U1217" i="1"/>
  <c r="W1217" i="1" s="1"/>
  <c r="R1219" i="1"/>
  <c r="V1219" i="1" s="1"/>
  <c r="Q1220" i="1"/>
  <c r="F1331" i="1"/>
  <c r="AC1331" i="1"/>
  <c r="AE1331" i="1" s="1"/>
  <c r="H1331" i="1"/>
  <c r="K1329" i="1"/>
  <c r="M1332" i="1"/>
  <c r="N1332" i="1" s="1"/>
  <c r="P1332" i="1"/>
  <c r="AB1347" i="1"/>
  <c r="J1332" i="1"/>
  <c r="I1332" i="1" s="1"/>
  <c r="Z1331" i="1"/>
  <c r="AA1331" i="1" s="1"/>
  <c r="AH1331" i="1" s="1"/>
  <c r="D1332" i="1"/>
  <c r="Y1331" i="1"/>
  <c r="G1330" i="1"/>
  <c r="O1330" i="1" s="1"/>
  <c r="AG1216" i="1"/>
  <c r="B1216" i="1" s="1"/>
  <c r="C1216" i="1" s="1"/>
  <c r="E1332" i="1"/>
  <c r="X1332" i="1"/>
  <c r="A1333" i="1"/>
  <c r="L1333" i="1"/>
  <c r="K1330" i="1" l="1"/>
  <c r="F1332" i="1"/>
  <c r="M1333" i="1"/>
  <c r="N1333" i="1" s="1"/>
  <c r="P1333" i="1"/>
  <c r="E1333" i="1"/>
  <c r="X1333" i="1"/>
  <c r="A1334" i="1"/>
  <c r="L1334" i="1"/>
  <c r="AG1217" i="1"/>
  <c r="B1217" i="1" s="1"/>
  <c r="C1217" i="1" s="1"/>
  <c r="AB1348" i="1"/>
  <c r="D1333" i="1"/>
  <c r="Z1332" i="1"/>
  <c r="AA1332" i="1" s="1"/>
  <c r="AH1332" i="1" s="1"/>
  <c r="J1333" i="1"/>
  <c r="I1333" i="1" s="1"/>
  <c r="Y1332" i="1"/>
  <c r="AC1332" i="1"/>
  <c r="AE1332" i="1" s="1"/>
  <c r="H1332" i="1"/>
  <c r="G1331" i="1"/>
  <c r="K1331" i="1" s="1"/>
  <c r="Q1221" i="1"/>
  <c r="R1220" i="1"/>
  <c r="V1220" i="1" s="1"/>
  <c r="T1218" i="1"/>
  <c r="AF1218" i="1" s="1"/>
  <c r="S1219" i="1"/>
  <c r="U1218" i="1"/>
  <c r="W1218" i="1" s="1"/>
  <c r="Q1222" i="1" l="1"/>
  <c r="R1221" i="1"/>
  <c r="V1221" i="1" s="1"/>
  <c r="U1219" i="1"/>
  <c r="W1219" i="1" s="1"/>
  <c r="S1220" i="1"/>
  <c r="T1219" i="1"/>
  <c r="O1331" i="1"/>
  <c r="G1332" i="1"/>
  <c r="K1332" i="1" s="1"/>
  <c r="M1334" i="1"/>
  <c r="N1334" i="1" s="1"/>
  <c r="P1334" i="1"/>
  <c r="AG1218" i="1"/>
  <c r="B1218" i="1" s="1"/>
  <c r="C1218" i="1" s="1"/>
  <c r="AB1349" i="1"/>
  <c r="F1333" i="1"/>
  <c r="L1335" i="1"/>
  <c r="E1334" i="1"/>
  <c r="X1334" i="1"/>
  <c r="A1335" i="1"/>
  <c r="Z1333" i="1"/>
  <c r="AA1333" i="1" s="1"/>
  <c r="AH1333" i="1" s="1"/>
  <c r="D1334" i="1"/>
  <c r="Y1333" i="1"/>
  <c r="J1334" i="1"/>
  <c r="I1334" i="1" s="1"/>
  <c r="AC1333" i="1"/>
  <c r="AE1333" i="1" s="1"/>
  <c r="H1333" i="1"/>
  <c r="O1332" i="1" l="1"/>
  <c r="A1336" i="1"/>
  <c r="X1335" i="1"/>
  <c r="L1336" i="1"/>
  <c r="E1335" i="1"/>
  <c r="D1335" i="1"/>
  <c r="Y1334" i="1"/>
  <c r="J1335" i="1"/>
  <c r="I1335" i="1" s="1"/>
  <c r="Z1334" i="1"/>
  <c r="AA1334" i="1" s="1"/>
  <c r="AH1334" i="1" s="1"/>
  <c r="AF1219" i="1"/>
  <c r="AA1219" i="1"/>
  <c r="R1222" i="1"/>
  <c r="V1222" i="1" s="1"/>
  <c r="Q1223" i="1"/>
  <c r="AB1350" i="1"/>
  <c r="T1220" i="1"/>
  <c r="AF1220" i="1" s="1"/>
  <c r="U1220" i="1"/>
  <c r="W1220" i="1" s="1"/>
  <c r="S1221" i="1"/>
  <c r="AC1334" i="1"/>
  <c r="AE1334" i="1" s="1"/>
  <c r="H1334" i="1"/>
  <c r="G1333" i="1"/>
  <c r="O1333" i="1" s="1"/>
  <c r="F1334" i="1"/>
  <c r="M1335" i="1"/>
  <c r="N1335" i="1" s="1"/>
  <c r="P1335" i="1"/>
  <c r="AG1219" i="1"/>
  <c r="K1333" i="1" l="1"/>
  <c r="AB1351" i="1"/>
  <c r="R1223" i="1"/>
  <c r="V1223" i="1" s="1"/>
  <c r="Q1224" i="1"/>
  <c r="M1336" i="1"/>
  <c r="N1336" i="1" s="1"/>
  <c r="P1336" i="1"/>
  <c r="AC1335" i="1"/>
  <c r="AE1335" i="1" s="1"/>
  <c r="H1335" i="1"/>
  <c r="S1222" i="1"/>
  <c r="T1221" i="1"/>
  <c r="AF1221" i="1" s="1"/>
  <c r="U1221" i="1"/>
  <c r="W1221" i="1" s="1"/>
  <c r="J1336" i="1"/>
  <c r="I1336" i="1" s="1"/>
  <c r="D1336" i="1"/>
  <c r="Y1335" i="1"/>
  <c r="Z1335" i="1"/>
  <c r="AA1335" i="1" s="1"/>
  <c r="AH1335" i="1" s="1"/>
  <c r="G1334" i="1"/>
  <c r="O1334" i="1" s="1"/>
  <c r="B1219" i="1"/>
  <c r="C1219" i="1" s="1"/>
  <c r="AG1220" i="1"/>
  <c r="B1220" i="1" s="1"/>
  <c r="C1220" i="1" s="1"/>
  <c r="AH1219" i="1"/>
  <c r="F1335" i="1"/>
  <c r="A1337" i="1"/>
  <c r="X1336" i="1"/>
  <c r="L1337" i="1"/>
  <c r="E1336" i="1"/>
  <c r="K1334" i="1" l="1"/>
  <c r="M1337" i="1"/>
  <c r="N1337" i="1" s="1"/>
  <c r="P1337" i="1"/>
  <c r="S1223" i="1"/>
  <c r="T1222" i="1"/>
  <c r="AF1222" i="1" s="1"/>
  <c r="U1222" i="1"/>
  <c r="W1222" i="1" s="1"/>
  <c r="AB1352" i="1"/>
  <c r="Z1336" i="1"/>
  <c r="AA1336" i="1" s="1"/>
  <c r="AH1336" i="1" s="1"/>
  <c r="D1337" i="1"/>
  <c r="Y1336" i="1"/>
  <c r="J1337" i="1"/>
  <c r="I1337" i="1" s="1"/>
  <c r="AC1336" i="1"/>
  <c r="AE1336" i="1" s="1"/>
  <c r="H1336" i="1"/>
  <c r="A1338" i="1"/>
  <c r="X1337" i="1"/>
  <c r="L1338" i="1"/>
  <c r="E1337" i="1"/>
  <c r="AG1221" i="1"/>
  <c r="B1221" i="1" s="1"/>
  <c r="C1221" i="1" s="1"/>
  <c r="G1335" i="1"/>
  <c r="K1335" i="1" s="1"/>
  <c r="R1224" i="1"/>
  <c r="V1224" i="1" s="1"/>
  <c r="Q1225" i="1"/>
  <c r="F1336" i="1"/>
  <c r="O1335" i="1" l="1"/>
  <c r="R1225" i="1"/>
  <c r="V1225" i="1" s="1"/>
  <c r="Q1226" i="1"/>
  <c r="G1336" i="1"/>
  <c r="O1336" i="1" s="1"/>
  <c r="F1337" i="1"/>
  <c r="M1338" i="1"/>
  <c r="N1338" i="1" s="1"/>
  <c r="P1338" i="1"/>
  <c r="AG1222" i="1"/>
  <c r="B1222" i="1" s="1"/>
  <c r="C1222" i="1" s="1"/>
  <c r="D1338" i="1"/>
  <c r="Z1337" i="1"/>
  <c r="AA1337" i="1" s="1"/>
  <c r="AH1337" i="1" s="1"/>
  <c r="J1338" i="1"/>
  <c r="I1338" i="1" s="1"/>
  <c r="Y1337" i="1"/>
  <c r="A1339" i="1"/>
  <c r="X1338" i="1"/>
  <c r="L1339" i="1"/>
  <c r="E1338" i="1"/>
  <c r="AB1353" i="1"/>
  <c r="T1223" i="1"/>
  <c r="AF1223" i="1" s="1"/>
  <c r="U1223" i="1"/>
  <c r="W1223" i="1" s="1"/>
  <c r="S1224" i="1"/>
  <c r="AC1337" i="1"/>
  <c r="AE1337" i="1" s="1"/>
  <c r="H1337" i="1"/>
  <c r="K1336" i="1" l="1"/>
  <c r="G1337" i="1"/>
  <c r="K1337" i="1" s="1"/>
  <c r="M1339" i="1"/>
  <c r="N1339" i="1" s="1"/>
  <c r="P1339" i="1"/>
  <c r="F1338" i="1"/>
  <c r="AC1338" i="1"/>
  <c r="AE1338" i="1" s="1"/>
  <c r="H1338" i="1"/>
  <c r="AB1354" i="1"/>
  <c r="T1224" i="1"/>
  <c r="AF1224" i="1" s="1"/>
  <c r="S1225" i="1"/>
  <c r="U1224" i="1"/>
  <c r="W1224" i="1" s="1"/>
  <c r="L1340" i="1"/>
  <c r="E1339" i="1"/>
  <c r="A1340" i="1"/>
  <c r="X1339" i="1"/>
  <c r="D1339" i="1"/>
  <c r="Y1338" i="1"/>
  <c r="Z1338" i="1"/>
  <c r="AA1338" i="1" s="1"/>
  <c r="AH1338" i="1" s="1"/>
  <c r="J1339" i="1"/>
  <c r="I1339" i="1" s="1"/>
  <c r="AG1223" i="1"/>
  <c r="B1223" i="1" s="1"/>
  <c r="C1223" i="1" s="1"/>
  <c r="R1226" i="1"/>
  <c r="V1226" i="1" s="1"/>
  <c r="Q1227" i="1"/>
  <c r="O1337" i="1" l="1"/>
  <c r="AB1355" i="1"/>
  <c r="D1340" i="1"/>
  <c r="Z1339" i="1"/>
  <c r="Y1339" i="1"/>
  <c r="J1340" i="1"/>
  <c r="I1340" i="1" s="1"/>
  <c r="AG1224" i="1"/>
  <c r="B1224" i="1" s="1"/>
  <c r="C1224" i="1" s="1"/>
  <c r="Q1228" i="1"/>
  <c r="R1227" i="1"/>
  <c r="V1227" i="1" s="1"/>
  <c r="F1339" i="1"/>
  <c r="L1341" i="1"/>
  <c r="E1340" i="1"/>
  <c r="X1340" i="1"/>
  <c r="A1341" i="1"/>
  <c r="T1225" i="1"/>
  <c r="AF1225" i="1" s="1"/>
  <c r="U1225" i="1"/>
  <c r="W1225" i="1" s="1"/>
  <c r="S1226" i="1"/>
  <c r="G1338" i="1"/>
  <c r="O1338" i="1" s="1"/>
  <c r="M1340" i="1"/>
  <c r="N1340" i="1" s="1"/>
  <c r="AC1339" i="1"/>
  <c r="AE1339" i="1" s="1"/>
  <c r="H1339" i="1"/>
  <c r="K1338" i="1" l="1"/>
  <c r="E1341" i="1"/>
  <c r="X1341" i="1"/>
  <c r="A1342" i="1"/>
  <c r="L1342" i="1"/>
  <c r="AB1356" i="1"/>
  <c r="U1226" i="1"/>
  <c r="W1226" i="1" s="1"/>
  <c r="T1226" i="1"/>
  <c r="AF1226" i="1" s="1"/>
  <c r="S1227" i="1"/>
  <c r="D1341" i="1"/>
  <c r="Y1340" i="1"/>
  <c r="J1341" i="1"/>
  <c r="I1341" i="1" s="1"/>
  <c r="Z1340" i="1"/>
  <c r="AA1340" i="1" s="1"/>
  <c r="AH1340" i="1" s="1"/>
  <c r="F1340" i="1"/>
  <c r="H1340" i="1"/>
  <c r="AC1340" i="1"/>
  <c r="AE1340" i="1" s="1"/>
  <c r="AG1225" i="1"/>
  <c r="B1225" i="1" s="1"/>
  <c r="C1225" i="1" s="1"/>
  <c r="G1339" i="1"/>
  <c r="O1339" i="1" s="1"/>
  <c r="P1340" i="1" s="1"/>
  <c r="P1341" i="1" s="1"/>
  <c r="M1341" i="1"/>
  <c r="N1341" i="1" s="1"/>
  <c r="Q1229" i="1"/>
  <c r="R1228" i="1"/>
  <c r="V1228" i="1" s="1"/>
  <c r="F1341" i="1" l="1"/>
  <c r="H1341" i="1"/>
  <c r="AC1341" i="1"/>
  <c r="AE1341" i="1" s="1"/>
  <c r="K1339" i="1"/>
  <c r="AG1226" i="1"/>
  <c r="A1343" i="1"/>
  <c r="L1343" i="1"/>
  <c r="E1342" i="1"/>
  <c r="X1342" i="1"/>
  <c r="G1340" i="1"/>
  <c r="K1340" i="1" s="1"/>
  <c r="J1342" i="1"/>
  <c r="I1342" i="1" s="1"/>
  <c r="Z1341" i="1"/>
  <c r="AA1341" i="1" s="1"/>
  <c r="AH1341" i="1" s="1"/>
  <c r="D1342" i="1"/>
  <c r="Y1341" i="1"/>
  <c r="Q1230" i="1"/>
  <c r="R1229" i="1"/>
  <c r="V1229" i="1" s="1"/>
  <c r="T1227" i="1"/>
  <c r="AF1227" i="1" s="1"/>
  <c r="U1227" i="1"/>
  <c r="W1227" i="1" s="1"/>
  <c r="S1228" i="1"/>
  <c r="AB1357" i="1"/>
  <c r="M1342" i="1"/>
  <c r="N1342" i="1" s="1"/>
  <c r="P1342" i="1"/>
  <c r="AG1227" i="1" l="1"/>
  <c r="B1227" i="1" s="1"/>
  <c r="C1227" i="1" s="1"/>
  <c r="Q1231" i="1"/>
  <c r="R1230" i="1"/>
  <c r="V1230" i="1" s="1"/>
  <c r="M1343" i="1"/>
  <c r="N1343" i="1" s="1"/>
  <c r="P1343" i="1"/>
  <c r="AC1342" i="1"/>
  <c r="AE1342" i="1" s="1"/>
  <c r="H1342" i="1"/>
  <c r="AB1358" i="1"/>
  <c r="F1342" i="1"/>
  <c r="O1340" i="1"/>
  <c r="E1343" i="1"/>
  <c r="X1343" i="1"/>
  <c r="A1344" i="1"/>
  <c r="L1344" i="1"/>
  <c r="U1228" i="1"/>
  <c r="W1228" i="1" s="1"/>
  <c r="T1228" i="1"/>
  <c r="AF1228" i="1" s="1"/>
  <c r="S1229" i="1"/>
  <c r="D1343" i="1"/>
  <c r="Y1342" i="1"/>
  <c r="Z1342" i="1"/>
  <c r="AA1342" i="1" s="1"/>
  <c r="AH1342" i="1" s="1"/>
  <c r="J1343" i="1"/>
  <c r="I1343" i="1" s="1"/>
  <c r="B1226" i="1"/>
  <c r="C1226" i="1" s="1"/>
  <c r="G1341" i="1"/>
  <c r="K1341" i="1" s="1"/>
  <c r="F1343" i="1" l="1"/>
  <c r="O1341" i="1"/>
  <c r="T1229" i="1"/>
  <c r="AF1229" i="1" s="1"/>
  <c r="U1229" i="1"/>
  <c r="W1229" i="1" s="1"/>
  <c r="S1230" i="1"/>
  <c r="E1344" i="1"/>
  <c r="X1344" i="1"/>
  <c r="A1345" i="1"/>
  <c r="L1345" i="1"/>
  <c r="Q1232" i="1"/>
  <c r="R1231" i="1"/>
  <c r="V1231" i="1" s="1"/>
  <c r="M1344" i="1"/>
  <c r="N1344" i="1" s="1"/>
  <c r="P1344" i="1"/>
  <c r="G1342" i="1"/>
  <c r="O1342" i="1" s="1"/>
  <c r="J1344" i="1"/>
  <c r="I1344" i="1" s="1"/>
  <c r="D1344" i="1"/>
  <c r="Z1343" i="1"/>
  <c r="AA1343" i="1" s="1"/>
  <c r="AH1343" i="1" s="1"/>
  <c r="Y1343" i="1"/>
  <c r="AG1228" i="1"/>
  <c r="B1228" i="1" s="1"/>
  <c r="C1228" i="1" s="1"/>
  <c r="AB1359" i="1"/>
  <c r="AC1343" i="1"/>
  <c r="AE1343" i="1" s="1"/>
  <c r="H1343" i="1"/>
  <c r="F1344" i="1" l="1"/>
  <c r="K1342" i="1"/>
  <c r="AC1344" i="1"/>
  <c r="AE1344" i="1" s="1"/>
  <c r="H1344" i="1"/>
  <c r="M1345" i="1"/>
  <c r="N1345" i="1" s="1"/>
  <c r="P1345" i="1"/>
  <c r="U1230" i="1"/>
  <c r="W1230" i="1" s="1"/>
  <c r="S1231" i="1"/>
  <c r="T1230" i="1"/>
  <c r="AF1230" i="1" s="1"/>
  <c r="G1343" i="1"/>
  <c r="O1343" i="1" s="1"/>
  <c r="AB1360" i="1"/>
  <c r="E1345" i="1"/>
  <c r="X1345" i="1"/>
  <c r="A1346" i="1"/>
  <c r="L1346" i="1"/>
  <c r="AG1229" i="1"/>
  <c r="B1229" i="1" s="1"/>
  <c r="C1229" i="1" s="1"/>
  <c r="Y1344" i="1"/>
  <c r="Z1344" i="1"/>
  <c r="AA1344" i="1" s="1"/>
  <c r="AH1344" i="1" s="1"/>
  <c r="D1345" i="1"/>
  <c r="J1345" i="1"/>
  <c r="I1345" i="1" s="1"/>
  <c r="Q1233" i="1"/>
  <c r="R1232" i="1"/>
  <c r="V1232" i="1" s="1"/>
  <c r="K1343" i="1" l="1"/>
  <c r="D1346" i="1"/>
  <c r="Y1345" i="1"/>
  <c r="J1346" i="1"/>
  <c r="I1346" i="1" s="1"/>
  <c r="Z1345" i="1"/>
  <c r="AA1345" i="1" s="1"/>
  <c r="AH1345" i="1" s="1"/>
  <c r="AC1345" i="1"/>
  <c r="AE1345" i="1" s="1"/>
  <c r="H1345" i="1"/>
  <c r="F1345" i="1"/>
  <c r="M1346" i="1"/>
  <c r="N1346" i="1" s="1"/>
  <c r="P1346" i="1"/>
  <c r="S1232" i="1"/>
  <c r="U1231" i="1"/>
  <c r="W1231" i="1" s="1"/>
  <c r="T1231" i="1"/>
  <c r="AF1231" i="1" s="1"/>
  <c r="G1344" i="1"/>
  <c r="O1344" i="1" s="1"/>
  <c r="Q1234" i="1"/>
  <c r="R1233" i="1"/>
  <c r="V1233" i="1" s="1"/>
  <c r="X1346" i="1"/>
  <c r="A1347" i="1"/>
  <c r="L1347" i="1"/>
  <c r="E1346" i="1"/>
  <c r="AB1361" i="1"/>
  <c r="AG1230" i="1"/>
  <c r="B1230" i="1" s="1"/>
  <c r="C1230" i="1" s="1"/>
  <c r="AC1346" i="1" l="1"/>
  <c r="AE1346" i="1" s="1"/>
  <c r="H1346" i="1"/>
  <c r="M1347" i="1"/>
  <c r="N1347" i="1" s="1"/>
  <c r="P1347" i="1"/>
  <c r="Q1235" i="1"/>
  <c r="R1234" i="1"/>
  <c r="V1234" i="1" s="1"/>
  <c r="K1344" i="1"/>
  <c r="AG1231" i="1"/>
  <c r="B1231" i="1" s="1"/>
  <c r="C1231" i="1" s="1"/>
  <c r="AB1362" i="1"/>
  <c r="E1347" i="1"/>
  <c r="X1347" i="1"/>
  <c r="A1348" i="1"/>
  <c r="L1348" i="1"/>
  <c r="U1232" i="1"/>
  <c r="W1232" i="1" s="1"/>
  <c r="T1232" i="1"/>
  <c r="AF1232" i="1" s="1"/>
  <c r="S1233" i="1"/>
  <c r="F1346" i="1"/>
  <c r="D1347" i="1"/>
  <c r="J1347" i="1"/>
  <c r="I1347" i="1" s="1"/>
  <c r="Z1346" i="1"/>
  <c r="AA1346" i="1" s="1"/>
  <c r="AH1346" i="1" s="1"/>
  <c r="Y1346" i="1"/>
  <c r="G1345" i="1"/>
  <c r="O1345" i="1" s="1"/>
  <c r="K1345" i="1" l="1"/>
  <c r="AC1347" i="1"/>
  <c r="AE1347" i="1" s="1"/>
  <c r="H1347" i="1"/>
  <c r="AG1232" i="1"/>
  <c r="D1348" i="1"/>
  <c r="J1348" i="1"/>
  <c r="I1348" i="1" s="1"/>
  <c r="Y1347" i="1"/>
  <c r="Z1347" i="1"/>
  <c r="AA1347" i="1" s="1"/>
  <c r="AH1347" i="1" s="1"/>
  <c r="F1347" i="1"/>
  <c r="M1348" i="1"/>
  <c r="N1348" i="1" s="1"/>
  <c r="P1348" i="1"/>
  <c r="AB1363" i="1"/>
  <c r="R1235" i="1"/>
  <c r="V1235" i="1" s="1"/>
  <c r="Q1236" i="1"/>
  <c r="G1346" i="1"/>
  <c r="K1346" i="1" s="1"/>
  <c r="T1233" i="1"/>
  <c r="AF1233" i="1" s="1"/>
  <c r="S1234" i="1"/>
  <c r="U1233" i="1"/>
  <c r="W1233" i="1" s="1"/>
  <c r="X1348" i="1"/>
  <c r="A1349" i="1"/>
  <c r="L1349" i="1"/>
  <c r="E1348" i="1"/>
  <c r="O1346" i="1" l="1"/>
  <c r="AG1233" i="1"/>
  <c r="B1233" i="1" s="1"/>
  <c r="C1233" i="1" s="1"/>
  <c r="F1348" i="1"/>
  <c r="M1349" i="1"/>
  <c r="N1349" i="1" s="1"/>
  <c r="P1349" i="1"/>
  <c r="T1234" i="1"/>
  <c r="AF1234" i="1" s="1"/>
  <c r="S1235" i="1"/>
  <c r="U1234" i="1"/>
  <c r="W1234" i="1" s="1"/>
  <c r="R1236" i="1"/>
  <c r="V1236" i="1" s="1"/>
  <c r="Q1237" i="1"/>
  <c r="G1347" i="1"/>
  <c r="O1347" i="1" s="1"/>
  <c r="AC1348" i="1"/>
  <c r="AE1348" i="1" s="1"/>
  <c r="H1348" i="1"/>
  <c r="A1350" i="1"/>
  <c r="L1350" i="1"/>
  <c r="E1349" i="1"/>
  <c r="X1349" i="1"/>
  <c r="Z1348" i="1"/>
  <c r="AA1348" i="1" s="1"/>
  <c r="AH1348" i="1" s="1"/>
  <c r="D1349" i="1"/>
  <c r="J1349" i="1"/>
  <c r="I1349" i="1" s="1"/>
  <c r="Y1348" i="1"/>
  <c r="AB1364" i="1"/>
  <c r="B1232" i="1"/>
  <c r="C1232" i="1" s="1"/>
  <c r="F1349" i="1" l="1"/>
  <c r="K1347" i="1"/>
  <c r="M1350" i="1"/>
  <c r="N1350" i="1" s="1"/>
  <c r="P1350" i="1"/>
  <c r="Q1238" i="1"/>
  <c r="R1237" i="1"/>
  <c r="V1237" i="1" s="1"/>
  <c r="A1351" i="1"/>
  <c r="L1351" i="1"/>
  <c r="E1350" i="1"/>
  <c r="X1350" i="1"/>
  <c r="Z1349" i="1"/>
  <c r="AA1349" i="1" s="1"/>
  <c r="AH1349" i="1" s="1"/>
  <c r="D1350" i="1"/>
  <c r="J1350" i="1"/>
  <c r="I1350" i="1" s="1"/>
  <c r="Y1349" i="1"/>
  <c r="AC1349" i="1"/>
  <c r="AE1349" i="1" s="1"/>
  <c r="H1349" i="1"/>
  <c r="AB1365" i="1"/>
  <c r="AG1234" i="1"/>
  <c r="G1348" i="1"/>
  <c r="O1348" i="1" s="1"/>
  <c r="U1235" i="1"/>
  <c r="W1235" i="1" s="1"/>
  <c r="S1236" i="1"/>
  <c r="T1235" i="1"/>
  <c r="AF1235" i="1" s="1"/>
  <c r="K1348" i="1" l="1"/>
  <c r="F1350" i="1"/>
  <c r="D1351" i="1"/>
  <c r="J1351" i="1"/>
  <c r="I1351" i="1" s="1"/>
  <c r="Z1350" i="1"/>
  <c r="AA1350" i="1" s="1"/>
  <c r="AH1350" i="1" s="1"/>
  <c r="Y1350" i="1"/>
  <c r="AC1350" i="1"/>
  <c r="AE1350" i="1" s="1"/>
  <c r="H1350" i="1"/>
  <c r="S1237" i="1"/>
  <c r="U1236" i="1"/>
  <c r="W1236" i="1" s="1"/>
  <c r="T1236" i="1"/>
  <c r="AF1236" i="1" s="1"/>
  <c r="AG1235" i="1"/>
  <c r="AB1366" i="1"/>
  <c r="M1351" i="1"/>
  <c r="N1351" i="1" s="1"/>
  <c r="P1351" i="1"/>
  <c r="B1234" i="1"/>
  <c r="C1234" i="1" s="1"/>
  <c r="G1349" i="1"/>
  <c r="O1349" i="1" s="1"/>
  <c r="L1352" i="1"/>
  <c r="E1351" i="1"/>
  <c r="X1351" i="1"/>
  <c r="A1352" i="1"/>
  <c r="Q1239" i="1"/>
  <c r="R1238" i="1"/>
  <c r="V1238" i="1" s="1"/>
  <c r="AC1351" i="1" l="1"/>
  <c r="AE1351" i="1" s="1"/>
  <c r="H1351" i="1"/>
  <c r="G1350" i="1"/>
  <c r="K1350" i="1" s="1"/>
  <c r="F1351" i="1"/>
  <c r="M1352" i="1"/>
  <c r="N1352" i="1" s="1"/>
  <c r="P1352" i="1"/>
  <c r="AB1367" i="1"/>
  <c r="L1353" i="1"/>
  <c r="E1352" i="1"/>
  <c r="X1352" i="1"/>
  <c r="A1353" i="1"/>
  <c r="K1349" i="1"/>
  <c r="AG1236" i="1"/>
  <c r="Q1240" i="1"/>
  <c r="R1239" i="1"/>
  <c r="V1239" i="1" s="1"/>
  <c r="D1352" i="1"/>
  <c r="J1352" i="1"/>
  <c r="I1352" i="1" s="1"/>
  <c r="Y1351" i="1"/>
  <c r="Z1351" i="1"/>
  <c r="AA1351" i="1" s="1"/>
  <c r="AH1351" i="1" s="1"/>
  <c r="B1235" i="1"/>
  <c r="C1235" i="1" s="1"/>
  <c r="U1237" i="1"/>
  <c r="W1237" i="1" s="1"/>
  <c r="S1238" i="1"/>
  <c r="T1237" i="1"/>
  <c r="AF1237" i="1" s="1"/>
  <c r="AG1237" i="1" l="1"/>
  <c r="B1237" i="1" s="1"/>
  <c r="C1237" i="1" s="1"/>
  <c r="R1240" i="1"/>
  <c r="V1240" i="1" s="1"/>
  <c r="Q1241" i="1"/>
  <c r="AC1352" i="1"/>
  <c r="AE1352" i="1" s="1"/>
  <c r="H1352" i="1"/>
  <c r="M1353" i="1"/>
  <c r="N1353" i="1" s="1"/>
  <c r="P1353" i="1"/>
  <c r="F1352" i="1"/>
  <c r="E1353" i="1"/>
  <c r="X1353" i="1"/>
  <c r="A1354" i="1"/>
  <c r="L1354" i="1"/>
  <c r="AB1368" i="1"/>
  <c r="O1350" i="1"/>
  <c r="G1351" i="1"/>
  <c r="O1351" i="1" s="1"/>
  <c r="T1238" i="1"/>
  <c r="AF1238" i="1" s="1"/>
  <c r="S1239" i="1"/>
  <c r="U1238" i="1"/>
  <c r="W1238" i="1" s="1"/>
  <c r="B1236" i="1"/>
  <c r="C1236" i="1" s="1"/>
  <c r="D1353" i="1"/>
  <c r="J1353" i="1"/>
  <c r="I1353" i="1" s="1"/>
  <c r="Z1352" i="1"/>
  <c r="AA1352" i="1" s="1"/>
  <c r="AH1352" i="1" s="1"/>
  <c r="Y1352" i="1"/>
  <c r="K1351" i="1" l="1"/>
  <c r="AG1238" i="1"/>
  <c r="B1238" i="1" s="1"/>
  <c r="C1238" i="1" s="1"/>
  <c r="AB1369" i="1"/>
  <c r="Z1353" i="1"/>
  <c r="AA1353" i="1" s="1"/>
  <c r="AH1353" i="1" s="1"/>
  <c r="J1354" i="1"/>
  <c r="I1354" i="1" s="1"/>
  <c r="D1354" i="1"/>
  <c r="Y1353" i="1"/>
  <c r="AC1353" i="1"/>
  <c r="AE1353" i="1" s="1"/>
  <c r="H1353" i="1"/>
  <c r="F1353" i="1"/>
  <c r="T1239" i="1"/>
  <c r="AF1239" i="1" s="1"/>
  <c r="U1239" i="1"/>
  <c r="W1239" i="1" s="1"/>
  <c r="S1240" i="1"/>
  <c r="M1354" i="1"/>
  <c r="N1354" i="1" s="1"/>
  <c r="P1354" i="1"/>
  <c r="X1354" i="1"/>
  <c r="A1355" i="1"/>
  <c r="L1355" i="1"/>
  <c r="E1354" i="1"/>
  <c r="G1352" i="1"/>
  <c r="K1352" i="1" s="1"/>
  <c r="R1241" i="1"/>
  <c r="V1241" i="1" s="1"/>
  <c r="Q1242" i="1"/>
  <c r="O1352" i="1" l="1"/>
  <c r="M1355" i="1"/>
  <c r="N1355" i="1" s="1"/>
  <c r="P1355" i="1"/>
  <c r="U1240" i="1"/>
  <c r="W1240" i="1" s="1"/>
  <c r="S1241" i="1"/>
  <c r="T1240" i="1"/>
  <c r="AF1240" i="1" s="1"/>
  <c r="AC1354" i="1"/>
  <c r="AE1354" i="1" s="1"/>
  <c r="H1354" i="1"/>
  <c r="AG1239" i="1"/>
  <c r="B1239" i="1" s="1"/>
  <c r="C1239" i="1" s="1"/>
  <c r="G1353" i="1"/>
  <c r="K1353" i="1" s="1"/>
  <c r="E1355" i="1"/>
  <c r="X1355" i="1"/>
  <c r="A1356" i="1"/>
  <c r="L1356" i="1"/>
  <c r="R1242" i="1"/>
  <c r="V1242" i="1" s="1"/>
  <c r="Q1243" i="1"/>
  <c r="Y1354" i="1"/>
  <c r="D1355" i="1"/>
  <c r="J1355" i="1"/>
  <c r="I1355" i="1" s="1"/>
  <c r="Z1354" i="1"/>
  <c r="AA1354" i="1" s="1"/>
  <c r="AH1354" i="1" s="1"/>
  <c r="F1354" i="1"/>
  <c r="AB1370" i="1"/>
  <c r="F1355" i="1" l="1"/>
  <c r="O1353" i="1"/>
  <c r="AC1355" i="1"/>
  <c r="AE1355" i="1" s="1"/>
  <c r="H1355" i="1"/>
  <c r="M1356" i="1"/>
  <c r="N1356" i="1" s="1"/>
  <c r="P1356" i="1"/>
  <c r="E1356" i="1"/>
  <c r="X1356" i="1"/>
  <c r="A1357" i="1"/>
  <c r="L1357" i="1"/>
  <c r="T1241" i="1"/>
  <c r="AF1241" i="1" s="1"/>
  <c r="U1241" i="1"/>
  <c r="W1241" i="1" s="1"/>
  <c r="S1242" i="1"/>
  <c r="AB1371" i="1"/>
  <c r="R1243" i="1"/>
  <c r="V1243" i="1" s="1"/>
  <c r="Q1244" i="1"/>
  <c r="D1356" i="1"/>
  <c r="J1356" i="1"/>
  <c r="I1356" i="1" s="1"/>
  <c r="Y1355" i="1"/>
  <c r="Z1355" i="1"/>
  <c r="AA1355" i="1" s="1"/>
  <c r="AH1355" i="1" s="1"/>
  <c r="G1354" i="1"/>
  <c r="K1354" i="1" s="1"/>
  <c r="AG1240" i="1"/>
  <c r="B1240" i="1" s="1"/>
  <c r="C1240" i="1" s="1"/>
  <c r="F1356" i="1" l="1"/>
  <c r="O1354" i="1"/>
  <c r="AG1241" i="1"/>
  <c r="B1241" i="1" s="1"/>
  <c r="C1241" i="1" s="1"/>
  <c r="X1357" i="1"/>
  <c r="A1358" i="1"/>
  <c r="L1358" i="1"/>
  <c r="E1357" i="1"/>
  <c r="AB1372" i="1"/>
  <c r="AC1356" i="1"/>
  <c r="AE1356" i="1" s="1"/>
  <c r="H1356" i="1"/>
  <c r="Z1356" i="1"/>
  <c r="AA1356" i="1" s="1"/>
  <c r="AH1356" i="1" s="1"/>
  <c r="Y1356" i="1"/>
  <c r="J1357" i="1"/>
  <c r="I1357" i="1" s="1"/>
  <c r="D1357" i="1"/>
  <c r="R1244" i="1"/>
  <c r="V1244" i="1" s="1"/>
  <c r="Q1245" i="1"/>
  <c r="G1355" i="1"/>
  <c r="O1355" i="1" s="1"/>
  <c r="U1242" i="1"/>
  <c r="W1242" i="1" s="1"/>
  <c r="T1242" i="1"/>
  <c r="AF1242" i="1" s="1"/>
  <c r="S1243" i="1"/>
  <c r="M1357" i="1"/>
  <c r="N1357" i="1" s="1"/>
  <c r="P1357" i="1"/>
  <c r="F1357" i="1" l="1"/>
  <c r="K1355" i="1"/>
  <c r="AC1357" i="1"/>
  <c r="AE1357" i="1" s="1"/>
  <c r="H1357" i="1"/>
  <c r="AB1373" i="1"/>
  <c r="D1358" i="1"/>
  <c r="Y1357" i="1"/>
  <c r="J1358" i="1"/>
  <c r="I1358" i="1" s="1"/>
  <c r="Z1357" i="1"/>
  <c r="AA1357" i="1" s="1"/>
  <c r="AH1357" i="1" s="1"/>
  <c r="Q1246" i="1"/>
  <c r="R1245" i="1"/>
  <c r="V1245" i="1" s="1"/>
  <c r="G1356" i="1"/>
  <c r="K1356" i="1" s="1"/>
  <c r="M1358" i="1"/>
  <c r="N1358" i="1" s="1"/>
  <c r="P1358" i="1"/>
  <c r="U1243" i="1"/>
  <c r="W1243" i="1" s="1"/>
  <c r="T1243" i="1"/>
  <c r="AF1243" i="1" s="1"/>
  <c r="S1244" i="1"/>
  <c r="AG1242" i="1"/>
  <c r="B1242" i="1" s="1"/>
  <c r="C1242" i="1" s="1"/>
  <c r="A1359" i="1"/>
  <c r="L1359" i="1"/>
  <c r="E1358" i="1"/>
  <c r="X1358" i="1"/>
  <c r="O1356" i="1" l="1"/>
  <c r="A1360" i="1"/>
  <c r="L1360" i="1"/>
  <c r="E1359" i="1"/>
  <c r="X1359" i="1"/>
  <c r="AB1374" i="1"/>
  <c r="Z1358" i="1"/>
  <c r="AA1358" i="1" s="1"/>
  <c r="AH1358" i="1" s="1"/>
  <c r="D1359" i="1"/>
  <c r="Y1358" i="1"/>
  <c r="J1359" i="1"/>
  <c r="I1359" i="1" s="1"/>
  <c r="U1244" i="1"/>
  <c r="W1244" i="1" s="1"/>
  <c r="S1245" i="1"/>
  <c r="T1244" i="1"/>
  <c r="AF1244" i="1" s="1"/>
  <c r="Q1247" i="1"/>
  <c r="R1246" i="1"/>
  <c r="V1246" i="1" s="1"/>
  <c r="G1357" i="1"/>
  <c r="K1357" i="1" s="1"/>
  <c r="AC1358" i="1"/>
  <c r="AE1358" i="1" s="1"/>
  <c r="H1358" i="1"/>
  <c r="F1358" i="1"/>
  <c r="M1359" i="1"/>
  <c r="N1359" i="1" s="1"/>
  <c r="P1359" i="1"/>
  <c r="AG1243" i="1"/>
  <c r="O1357" i="1" l="1"/>
  <c r="AC1359" i="1"/>
  <c r="AE1359" i="1" s="1"/>
  <c r="H1359" i="1"/>
  <c r="R1247" i="1"/>
  <c r="V1247" i="1" s="1"/>
  <c r="Q1248" i="1"/>
  <c r="Y1359" i="1"/>
  <c r="Z1359" i="1"/>
  <c r="AA1359" i="1" s="1"/>
  <c r="AH1359" i="1" s="1"/>
  <c r="D1360" i="1"/>
  <c r="J1360" i="1"/>
  <c r="I1360" i="1" s="1"/>
  <c r="G1358" i="1"/>
  <c r="K1358" i="1" s="1"/>
  <c r="U1245" i="1"/>
  <c r="W1245" i="1" s="1"/>
  <c r="T1245" i="1"/>
  <c r="AF1245" i="1" s="1"/>
  <c r="S1246" i="1"/>
  <c r="AB1375" i="1"/>
  <c r="M1360" i="1"/>
  <c r="N1360" i="1" s="1"/>
  <c r="P1360" i="1"/>
  <c r="B1243" i="1"/>
  <c r="C1243" i="1" s="1"/>
  <c r="AG1244" i="1"/>
  <c r="B1244" i="1" s="1"/>
  <c r="C1244" i="1" s="1"/>
  <c r="F1359" i="1"/>
  <c r="A1361" i="1"/>
  <c r="L1361" i="1"/>
  <c r="E1360" i="1"/>
  <c r="X1360" i="1"/>
  <c r="O1358" i="1" l="1"/>
  <c r="J1361" i="1"/>
  <c r="I1361" i="1" s="1"/>
  <c r="D1361" i="1"/>
  <c r="Z1360" i="1"/>
  <c r="AA1360" i="1" s="1"/>
  <c r="AH1360" i="1" s="1"/>
  <c r="Y1360" i="1"/>
  <c r="F1360" i="1"/>
  <c r="Q1249" i="1"/>
  <c r="R1248" i="1"/>
  <c r="V1248" i="1" s="1"/>
  <c r="S1247" i="1"/>
  <c r="T1246" i="1"/>
  <c r="AF1246" i="1" s="1"/>
  <c r="U1246" i="1"/>
  <c r="W1246" i="1" s="1"/>
  <c r="AC1360" i="1"/>
  <c r="AE1360" i="1" s="1"/>
  <c r="H1360" i="1"/>
  <c r="G1359" i="1"/>
  <c r="O1359" i="1" s="1"/>
  <c r="M1361" i="1"/>
  <c r="N1361" i="1" s="1"/>
  <c r="P1361" i="1"/>
  <c r="X1361" i="1"/>
  <c r="A1362" i="1"/>
  <c r="L1362" i="1"/>
  <c r="E1361" i="1"/>
  <c r="AB1376" i="1"/>
  <c r="AG1245" i="1"/>
  <c r="B1245" i="1" s="1"/>
  <c r="C1245" i="1" s="1"/>
  <c r="K1359" i="1" l="1"/>
  <c r="L1363" i="1"/>
  <c r="E1362" i="1"/>
  <c r="X1362" i="1"/>
  <c r="A1363" i="1"/>
  <c r="M1362" i="1"/>
  <c r="N1362" i="1" s="1"/>
  <c r="P1362" i="1"/>
  <c r="T1247" i="1"/>
  <c r="AF1247" i="1" s="1"/>
  <c r="S1248" i="1"/>
  <c r="U1247" i="1"/>
  <c r="W1247" i="1" s="1"/>
  <c r="AC1361" i="1"/>
  <c r="AE1361" i="1" s="1"/>
  <c r="H1361" i="1"/>
  <c r="F1361" i="1"/>
  <c r="Z1361" i="1"/>
  <c r="AA1361" i="1" s="1"/>
  <c r="AH1361" i="1" s="1"/>
  <c r="D1362" i="1"/>
  <c r="J1362" i="1"/>
  <c r="I1362" i="1" s="1"/>
  <c r="Y1361" i="1"/>
  <c r="G1360" i="1"/>
  <c r="K1360" i="1" s="1"/>
  <c r="AG1246" i="1"/>
  <c r="AB1377" i="1"/>
  <c r="Q1250" i="1"/>
  <c r="R1249" i="1"/>
  <c r="V1249" i="1" s="1"/>
  <c r="F1362" i="1" l="1"/>
  <c r="O1360" i="1"/>
  <c r="AB1378" i="1"/>
  <c r="G1361" i="1"/>
  <c r="K1361" i="1" s="1"/>
  <c r="A1364" i="1"/>
  <c r="L1364" i="1"/>
  <c r="E1363" i="1"/>
  <c r="X1363" i="1"/>
  <c r="Q1251" i="1"/>
  <c r="R1250" i="1"/>
  <c r="V1250" i="1" s="1"/>
  <c r="B1246" i="1"/>
  <c r="C1246" i="1" s="1"/>
  <c r="Y1362" i="1"/>
  <c r="Z1362" i="1"/>
  <c r="AA1362" i="1" s="1"/>
  <c r="AH1362" i="1" s="1"/>
  <c r="J1363" i="1"/>
  <c r="I1363" i="1" s="1"/>
  <c r="D1363" i="1"/>
  <c r="AC1362" i="1"/>
  <c r="AE1362" i="1" s="1"/>
  <c r="H1362" i="1"/>
  <c r="AG1247" i="1"/>
  <c r="T1248" i="1"/>
  <c r="AF1248" i="1" s="1"/>
  <c r="U1248" i="1"/>
  <c r="W1248" i="1" s="1"/>
  <c r="S1249" i="1"/>
  <c r="M1363" i="1"/>
  <c r="N1363" i="1" s="1"/>
  <c r="P1363" i="1"/>
  <c r="O1361" i="1" l="1"/>
  <c r="G1362" i="1"/>
  <c r="O1362" i="1" s="1"/>
  <c r="M1364" i="1"/>
  <c r="N1364" i="1" s="1"/>
  <c r="P1364" i="1"/>
  <c r="AB1379" i="1"/>
  <c r="AC1363" i="1"/>
  <c r="AE1363" i="1" s="1"/>
  <c r="H1363" i="1"/>
  <c r="R1251" i="1"/>
  <c r="V1251" i="1" s="1"/>
  <c r="Q1252" i="1"/>
  <c r="A1365" i="1"/>
  <c r="L1365" i="1"/>
  <c r="E1364" i="1"/>
  <c r="X1364" i="1"/>
  <c r="AG1248" i="1"/>
  <c r="B1248" i="1" s="1"/>
  <c r="C1248" i="1" s="1"/>
  <c r="U1249" i="1"/>
  <c r="W1249" i="1" s="1"/>
  <c r="S1250" i="1"/>
  <c r="T1249" i="1"/>
  <c r="AF1249" i="1" s="1"/>
  <c r="B1247" i="1"/>
  <c r="C1247" i="1" s="1"/>
  <c r="F1363" i="1"/>
  <c r="Z1363" i="1"/>
  <c r="AA1363" i="1" s="1"/>
  <c r="AH1363" i="1" s="1"/>
  <c r="J1364" i="1"/>
  <c r="I1364" i="1" s="1"/>
  <c r="D1364" i="1"/>
  <c r="Y1363" i="1"/>
  <c r="F1364" i="1" l="1"/>
  <c r="K1362" i="1"/>
  <c r="M1365" i="1"/>
  <c r="N1365" i="1" s="1"/>
  <c r="P1365" i="1"/>
  <c r="AB1380" i="1"/>
  <c r="T1250" i="1"/>
  <c r="AF1250" i="1" s="1"/>
  <c r="S1251" i="1"/>
  <c r="U1250" i="1"/>
  <c r="W1250" i="1" s="1"/>
  <c r="Q1253" i="1"/>
  <c r="R1252" i="1"/>
  <c r="V1252" i="1" s="1"/>
  <c r="L1366" i="1"/>
  <c r="E1365" i="1"/>
  <c r="X1365" i="1"/>
  <c r="A1366" i="1"/>
  <c r="G1363" i="1"/>
  <c r="K1363" i="1" s="1"/>
  <c r="AC1364" i="1"/>
  <c r="AE1364" i="1" s="1"/>
  <c r="H1364" i="1"/>
  <c r="D1365" i="1"/>
  <c r="Z1364" i="1"/>
  <c r="AA1364" i="1" s="1"/>
  <c r="AH1364" i="1" s="1"/>
  <c r="Y1364" i="1"/>
  <c r="J1365" i="1"/>
  <c r="I1365" i="1" s="1"/>
  <c r="AG1249" i="1"/>
  <c r="B1249" i="1" s="1"/>
  <c r="C1249" i="1" s="1"/>
  <c r="O1363" i="1" l="1"/>
  <c r="G1364" i="1"/>
  <c r="K1364" i="1" s="1"/>
  <c r="D1366" i="1"/>
  <c r="J1366" i="1"/>
  <c r="I1366" i="1" s="1"/>
  <c r="Y1365" i="1"/>
  <c r="Z1365" i="1"/>
  <c r="AA1365" i="1" s="1"/>
  <c r="AH1365" i="1" s="1"/>
  <c r="U1251" i="1"/>
  <c r="W1251" i="1" s="1"/>
  <c r="T1251" i="1"/>
  <c r="AF1251" i="1" s="1"/>
  <c r="S1252" i="1"/>
  <c r="AC1365" i="1"/>
  <c r="AE1365" i="1" s="1"/>
  <c r="H1365" i="1"/>
  <c r="M1366" i="1"/>
  <c r="N1366" i="1" s="1"/>
  <c r="P1366" i="1"/>
  <c r="R1253" i="1"/>
  <c r="V1253" i="1" s="1"/>
  <c r="Q1254" i="1"/>
  <c r="AB1381" i="1"/>
  <c r="F1365" i="1"/>
  <c r="X1366" i="1"/>
  <c r="A1367" i="1"/>
  <c r="L1367" i="1"/>
  <c r="E1366" i="1"/>
  <c r="AG1250" i="1"/>
  <c r="B1250" i="1" s="1"/>
  <c r="C1250" i="1" s="1"/>
  <c r="O1364" i="1" l="1"/>
  <c r="E1367" i="1"/>
  <c r="X1367" i="1"/>
  <c r="A1368" i="1"/>
  <c r="L1368" i="1"/>
  <c r="F1366" i="1"/>
  <c r="Z1366" i="1"/>
  <c r="AA1366" i="1" s="1"/>
  <c r="AH1366" i="1" s="1"/>
  <c r="Y1366" i="1"/>
  <c r="J1367" i="1"/>
  <c r="I1367" i="1" s="1"/>
  <c r="D1367" i="1"/>
  <c r="S1253" i="1"/>
  <c r="U1252" i="1"/>
  <c r="W1252" i="1" s="1"/>
  <c r="T1252" i="1"/>
  <c r="AC1366" i="1"/>
  <c r="AE1366" i="1" s="1"/>
  <c r="H1366" i="1"/>
  <c r="G1365" i="1"/>
  <c r="K1365" i="1" s="1"/>
  <c r="AB1382" i="1"/>
  <c r="M1367" i="1"/>
  <c r="N1367" i="1" s="1"/>
  <c r="P1367" i="1"/>
  <c r="R1254" i="1"/>
  <c r="V1254" i="1" s="1"/>
  <c r="Q1255" i="1"/>
  <c r="AG1251" i="1"/>
  <c r="B1251" i="1" s="1"/>
  <c r="C1251" i="1" s="1"/>
  <c r="AF1252" i="1" l="1"/>
  <c r="AA1252" i="1"/>
  <c r="AH1252" i="1" s="1"/>
  <c r="F1367" i="1"/>
  <c r="O1365" i="1"/>
  <c r="AG1252" i="1"/>
  <c r="L1369" i="1"/>
  <c r="E1368" i="1"/>
  <c r="X1368" i="1"/>
  <c r="A1369" i="1"/>
  <c r="AC1367" i="1"/>
  <c r="AE1367" i="1" s="1"/>
  <c r="H1367" i="1"/>
  <c r="G1366" i="1"/>
  <c r="K1366" i="1" s="1"/>
  <c r="U1253" i="1"/>
  <c r="W1253" i="1" s="1"/>
  <c r="T1253" i="1"/>
  <c r="AF1253" i="1" s="1"/>
  <c r="S1254" i="1"/>
  <c r="D1368" i="1"/>
  <c r="Y1367" i="1"/>
  <c r="Z1367" i="1"/>
  <c r="AA1367" i="1" s="1"/>
  <c r="AH1367" i="1" s="1"/>
  <c r="J1368" i="1"/>
  <c r="I1368" i="1" s="1"/>
  <c r="Q1256" i="1"/>
  <c r="R1255" i="1"/>
  <c r="V1255" i="1" s="1"/>
  <c r="AB1383" i="1"/>
  <c r="M1368" i="1"/>
  <c r="N1368" i="1" s="1"/>
  <c r="P1368" i="1"/>
  <c r="O1366" i="1" l="1"/>
  <c r="U1254" i="1"/>
  <c r="W1254" i="1" s="1"/>
  <c r="S1255" i="1"/>
  <c r="T1254" i="1"/>
  <c r="X1369" i="1"/>
  <c r="A1370" i="1"/>
  <c r="L1370" i="1"/>
  <c r="E1369" i="1"/>
  <c r="AB1384" i="1"/>
  <c r="Q1257" i="1"/>
  <c r="R1256" i="1"/>
  <c r="V1256" i="1" s="1"/>
  <c r="Y1368" i="1"/>
  <c r="Z1368" i="1"/>
  <c r="AA1368" i="1" s="1"/>
  <c r="AH1368" i="1" s="1"/>
  <c r="D1369" i="1"/>
  <c r="J1369" i="1"/>
  <c r="I1369" i="1" s="1"/>
  <c r="B1252" i="1"/>
  <c r="C1252" i="1" s="1"/>
  <c r="AC1368" i="1"/>
  <c r="AE1368" i="1" s="1"/>
  <c r="H1368" i="1"/>
  <c r="AG1253" i="1"/>
  <c r="B1253" i="1" s="1"/>
  <c r="C1253" i="1" s="1"/>
  <c r="G1367" i="1"/>
  <c r="K1367" i="1" s="1"/>
  <c r="F1368" i="1"/>
  <c r="M1369" i="1"/>
  <c r="N1369" i="1" s="1"/>
  <c r="P1369" i="1"/>
  <c r="O1367" i="1" l="1"/>
  <c r="G1368" i="1"/>
  <c r="O1368" i="1" s="1"/>
  <c r="F1369" i="1"/>
  <c r="AB1385" i="1"/>
  <c r="E1370" i="1"/>
  <c r="X1370" i="1"/>
  <c r="A1371" i="1"/>
  <c r="L1371" i="1"/>
  <c r="AG1254" i="1"/>
  <c r="B1254" i="1" s="1"/>
  <c r="C1254" i="1" s="1"/>
  <c r="AC1369" i="1"/>
  <c r="AE1369" i="1" s="1"/>
  <c r="H1369" i="1"/>
  <c r="Z1369" i="1"/>
  <c r="AA1369" i="1" s="1"/>
  <c r="AH1369" i="1" s="1"/>
  <c r="J1370" i="1"/>
  <c r="I1370" i="1" s="1"/>
  <c r="D1370" i="1"/>
  <c r="Y1369" i="1"/>
  <c r="Q1258" i="1"/>
  <c r="R1257" i="1"/>
  <c r="V1257" i="1" s="1"/>
  <c r="AF1254" i="1"/>
  <c r="AA1254" i="1"/>
  <c r="M1370" i="1"/>
  <c r="N1370" i="1" s="1"/>
  <c r="P1370" i="1"/>
  <c r="S1256" i="1"/>
  <c r="U1255" i="1"/>
  <c r="W1255" i="1" s="1"/>
  <c r="T1255" i="1"/>
  <c r="AF1255" i="1" s="1"/>
  <c r="F1370" i="1" l="1"/>
  <c r="AH1254" i="1"/>
  <c r="K1368" i="1"/>
  <c r="U1256" i="1"/>
  <c r="W1256" i="1" s="1"/>
  <c r="S1257" i="1"/>
  <c r="T1256" i="1"/>
  <c r="AF1256" i="1" s="1"/>
  <c r="M1371" i="1"/>
  <c r="N1371" i="1" s="1"/>
  <c r="P1371" i="1"/>
  <c r="AC1370" i="1"/>
  <c r="AE1370" i="1" s="1"/>
  <c r="H1370" i="1"/>
  <c r="A1372" i="1"/>
  <c r="L1372" i="1"/>
  <c r="E1371" i="1"/>
  <c r="X1371" i="1"/>
  <c r="AB1386" i="1"/>
  <c r="AG1255" i="1"/>
  <c r="B1255" i="1" s="1"/>
  <c r="C1255" i="1" s="1"/>
  <c r="Q1259" i="1"/>
  <c r="R1258" i="1"/>
  <c r="V1258" i="1" s="1"/>
  <c r="D1371" i="1"/>
  <c r="J1371" i="1"/>
  <c r="I1371" i="1" s="1"/>
  <c r="Z1370" i="1"/>
  <c r="AA1370" i="1" s="1"/>
  <c r="AH1370" i="1" s="1"/>
  <c r="Y1370" i="1"/>
  <c r="G1369" i="1"/>
  <c r="O1369" i="1" s="1"/>
  <c r="K1369" i="1" l="1"/>
  <c r="F1371" i="1"/>
  <c r="E1372" i="1"/>
  <c r="X1372" i="1"/>
  <c r="A1373" i="1"/>
  <c r="L1373" i="1"/>
  <c r="D1372" i="1"/>
  <c r="Z1371" i="1"/>
  <c r="J1372" i="1"/>
  <c r="I1372" i="1" s="1"/>
  <c r="Y1371" i="1"/>
  <c r="U1257" i="1"/>
  <c r="W1257" i="1" s="1"/>
  <c r="S1258" i="1"/>
  <c r="T1257" i="1"/>
  <c r="AF1257" i="1" s="1"/>
  <c r="AC1371" i="1"/>
  <c r="AE1371" i="1" s="1"/>
  <c r="H1371" i="1"/>
  <c r="AG1256" i="1"/>
  <c r="B1256" i="1" s="1"/>
  <c r="C1256" i="1" s="1"/>
  <c r="G1370" i="1"/>
  <c r="K1370" i="1" s="1"/>
  <c r="R1259" i="1"/>
  <c r="V1259" i="1" s="1"/>
  <c r="Q1260" i="1"/>
  <c r="AB1387" i="1"/>
  <c r="M1372" i="1"/>
  <c r="N1372" i="1" s="1"/>
  <c r="R1260" i="1" l="1"/>
  <c r="V1260" i="1" s="1"/>
  <c r="Q1261" i="1"/>
  <c r="G1371" i="1"/>
  <c r="K1371" i="1" s="1"/>
  <c r="AG1257" i="1"/>
  <c r="B1257" i="1" s="1"/>
  <c r="C1257" i="1" s="1"/>
  <c r="D1373" i="1"/>
  <c r="Y1372" i="1"/>
  <c r="J1373" i="1"/>
  <c r="I1373" i="1" s="1"/>
  <c r="Z1372" i="1"/>
  <c r="AA1372" i="1" s="1"/>
  <c r="AH1372" i="1" s="1"/>
  <c r="AB1388" i="1"/>
  <c r="O1370" i="1"/>
  <c r="F1372" i="1"/>
  <c r="M1373" i="1"/>
  <c r="N1373" i="1" s="1"/>
  <c r="AC1373" i="1" s="1"/>
  <c r="AE1373" i="1" s="1"/>
  <c r="AC1372" i="1"/>
  <c r="AE1372" i="1" s="1"/>
  <c r="H1372" i="1"/>
  <c r="S1259" i="1"/>
  <c r="T1258" i="1"/>
  <c r="AF1258" i="1" s="1"/>
  <c r="U1258" i="1"/>
  <c r="W1258" i="1" s="1"/>
  <c r="X1373" i="1"/>
  <c r="L1374" i="1"/>
  <c r="E1373" i="1"/>
  <c r="A1374" i="1"/>
  <c r="O1371" i="1" l="1"/>
  <c r="P1372" i="1" s="1"/>
  <c r="P1373" i="1" s="1"/>
  <c r="P1374" i="1" s="1"/>
  <c r="M1374" i="1"/>
  <c r="N1374" i="1" s="1"/>
  <c r="U1259" i="1"/>
  <c r="W1259" i="1" s="1"/>
  <c r="T1259" i="1"/>
  <c r="AF1259" i="1" s="1"/>
  <c r="S1260" i="1"/>
  <c r="Q1262" i="1"/>
  <c r="R1261" i="1"/>
  <c r="V1261" i="1" s="1"/>
  <c r="D1374" i="1"/>
  <c r="Y1373" i="1"/>
  <c r="J1374" i="1"/>
  <c r="I1374" i="1" s="1"/>
  <c r="Z1373" i="1"/>
  <c r="AA1373" i="1" s="1"/>
  <c r="AH1373" i="1" s="1"/>
  <c r="L1375" i="1"/>
  <c r="E1374" i="1"/>
  <c r="A1375" i="1"/>
  <c r="X1374" i="1"/>
  <c r="AG1258" i="1"/>
  <c r="B1258" i="1" s="1"/>
  <c r="C1258" i="1" s="1"/>
  <c r="H1373" i="1"/>
  <c r="G1372" i="1"/>
  <c r="O1372" i="1" s="1"/>
  <c r="AB1389" i="1"/>
  <c r="F1373" i="1"/>
  <c r="K1372" i="1" l="1"/>
  <c r="AC1374" i="1"/>
  <c r="AE1374" i="1" s="1"/>
  <c r="H1374" i="1"/>
  <c r="M1375" i="1"/>
  <c r="N1375" i="1" s="1"/>
  <c r="P1375" i="1"/>
  <c r="R1262" i="1"/>
  <c r="V1262" i="1" s="1"/>
  <c r="Q1263" i="1"/>
  <c r="D1375" i="1"/>
  <c r="Z1374" i="1"/>
  <c r="AA1374" i="1" s="1"/>
  <c r="AH1374" i="1" s="1"/>
  <c r="Y1374" i="1"/>
  <c r="J1375" i="1"/>
  <c r="I1375" i="1" s="1"/>
  <c r="F1374" i="1"/>
  <c r="AG1259" i="1"/>
  <c r="B1259" i="1" s="1"/>
  <c r="C1259" i="1" s="1"/>
  <c r="S1261" i="1"/>
  <c r="T1260" i="1"/>
  <c r="AF1260" i="1" s="1"/>
  <c r="U1260" i="1"/>
  <c r="W1260" i="1" s="1"/>
  <c r="AB1390" i="1"/>
  <c r="G1373" i="1"/>
  <c r="K1373" i="1" s="1"/>
  <c r="A1376" i="1"/>
  <c r="X1375" i="1"/>
  <c r="L1376" i="1"/>
  <c r="E1375" i="1"/>
  <c r="O1373" i="1" l="1"/>
  <c r="F1375" i="1"/>
  <c r="Z1375" i="1"/>
  <c r="AA1375" i="1" s="1"/>
  <c r="AH1375" i="1" s="1"/>
  <c r="J1376" i="1"/>
  <c r="I1376" i="1" s="1"/>
  <c r="D1376" i="1"/>
  <c r="Y1375" i="1"/>
  <c r="M1376" i="1"/>
  <c r="N1376" i="1" s="1"/>
  <c r="P1376" i="1"/>
  <c r="AG1260" i="1"/>
  <c r="B1260" i="1" s="1"/>
  <c r="C1260" i="1" s="1"/>
  <c r="AC1375" i="1"/>
  <c r="AE1375" i="1" s="1"/>
  <c r="H1375" i="1"/>
  <c r="G1374" i="1"/>
  <c r="O1374" i="1" s="1"/>
  <c r="X1376" i="1"/>
  <c r="L1377" i="1"/>
  <c r="E1376" i="1"/>
  <c r="A1377" i="1"/>
  <c r="AB1391" i="1"/>
  <c r="S1262" i="1"/>
  <c r="U1261" i="1"/>
  <c r="W1261" i="1" s="1"/>
  <c r="T1261" i="1"/>
  <c r="AF1261" i="1" s="1"/>
  <c r="Q1264" i="1"/>
  <c r="R1263" i="1"/>
  <c r="V1263" i="1" s="1"/>
  <c r="K1374" i="1" l="1"/>
  <c r="Q1265" i="1"/>
  <c r="R1264" i="1"/>
  <c r="V1264" i="1" s="1"/>
  <c r="U1262" i="1"/>
  <c r="W1262" i="1" s="1"/>
  <c r="T1262" i="1"/>
  <c r="AF1262" i="1" s="1"/>
  <c r="S1263" i="1"/>
  <c r="F1376" i="1"/>
  <c r="AC1376" i="1"/>
  <c r="AE1376" i="1" s="1"/>
  <c r="H1376" i="1"/>
  <c r="AB1392" i="1"/>
  <c r="Z1376" i="1"/>
  <c r="AA1376" i="1" s="1"/>
  <c r="AH1376" i="1" s="1"/>
  <c r="Y1376" i="1"/>
  <c r="J1377" i="1"/>
  <c r="I1377" i="1" s="1"/>
  <c r="D1377" i="1"/>
  <c r="M1377" i="1"/>
  <c r="N1377" i="1" s="1"/>
  <c r="P1377" i="1"/>
  <c r="AG1261" i="1"/>
  <c r="B1261" i="1" s="1"/>
  <c r="C1261" i="1" s="1"/>
  <c r="E1377" i="1"/>
  <c r="A1378" i="1"/>
  <c r="X1377" i="1"/>
  <c r="L1378" i="1"/>
  <c r="G1375" i="1"/>
  <c r="O1375" i="1" s="1"/>
  <c r="AC1377" i="1" l="1"/>
  <c r="AE1377" i="1" s="1"/>
  <c r="H1377" i="1"/>
  <c r="G1376" i="1"/>
  <c r="K1376" i="1" s="1"/>
  <c r="Z1377" i="1"/>
  <c r="AA1377" i="1" s="1"/>
  <c r="AH1377" i="1" s="1"/>
  <c r="J1378" i="1"/>
  <c r="I1378" i="1" s="1"/>
  <c r="D1378" i="1"/>
  <c r="Y1377" i="1"/>
  <c r="AG1262" i="1"/>
  <c r="B1262" i="1" s="1"/>
  <c r="C1262" i="1" s="1"/>
  <c r="M1378" i="1"/>
  <c r="N1378" i="1" s="1"/>
  <c r="P1378" i="1"/>
  <c r="K1375" i="1"/>
  <c r="L1379" i="1"/>
  <c r="E1378" i="1"/>
  <c r="X1378" i="1"/>
  <c r="A1379" i="1"/>
  <c r="F1377" i="1"/>
  <c r="AB1393" i="1"/>
  <c r="S1264" i="1"/>
  <c r="U1263" i="1"/>
  <c r="W1263" i="1" s="1"/>
  <c r="T1263" i="1"/>
  <c r="AF1263" i="1" s="1"/>
  <c r="Q1266" i="1"/>
  <c r="R1265" i="1"/>
  <c r="V1265" i="1" s="1"/>
  <c r="O1376" i="1" l="1"/>
  <c r="AC1378" i="1"/>
  <c r="AE1378" i="1" s="1"/>
  <c r="H1378" i="1"/>
  <c r="Q1267" i="1"/>
  <c r="R1266" i="1"/>
  <c r="V1266" i="1" s="1"/>
  <c r="M1379" i="1"/>
  <c r="N1379" i="1" s="1"/>
  <c r="P1379" i="1"/>
  <c r="F1378" i="1"/>
  <c r="AB1394" i="1"/>
  <c r="X1379" i="1"/>
  <c r="A1380" i="1"/>
  <c r="L1380" i="1"/>
  <c r="E1379" i="1"/>
  <c r="G1377" i="1"/>
  <c r="O1377" i="1" s="1"/>
  <c r="U1264" i="1"/>
  <c r="W1264" i="1" s="1"/>
  <c r="S1265" i="1"/>
  <c r="T1264" i="1"/>
  <c r="AF1264" i="1" s="1"/>
  <c r="AG1263" i="1"/>
  <c r="J1379" i="1"/>
  <c r="I1379" i="1" s="1"/>
  <c r="D1379" i="1"/>
  <c r="Y1378" i="1"/>
  <c r="Z1378" i="1"/>
  <c r="AA1378" i="1" s="1"/>
  <c r="AH1378" i="1" s="1"/>
  <c r="F1379" i="1" l="1"/>
  <c r="K1377" i="1"/>
  <c r="T1265" i="1"/>
  <c r="AF1265" i="1" s="1"/>
  <c r="S1266" i="1"/>
  <c r="U1265" i="1"/>
  <c r="W1265" i="1" s="1"/>
  <c r="M1380" i="1"/>
  <c r="N1380" i="1" s="1"/>
  <c r="P1380" i="1"/>
  <c r="Q1268" i="1"/>
  <c r="R1267" i="1"/>
  <c r="V1267" i="1" s="1"/>
  <c r="AC1379" i="1"/>
  <c r="AE1379" i="1" s="1"/>
  <c r="H1379" i="1"/>
  <c r="G1378" i="1"/>
  <c r="O1378" i="1" s="1"/>
  <c r="AG1264" i="1"/>
  <c r="B1264" i="1" s="1"/>
  <c r="C1264" i="1" s="1"/>
  <c r="E1380" i="1"/>
  <c r="X1380" i="1"/>
  <c r="A1381" i="1"/>
  <c r="L1381" i="1"/>
  <c r="B1263" i="1"/>
  <c r="C1263" i="1" s="1"/>
  <c r="Y1379" i="1"/>
  <c r="Z1379" i="1"/>
  <c r="AA1379" i="1" s="1"/>
  <c r="AH1379" i="1" s="1"/>
  <c r="J1380" i="1"/>
  <c r="I1380" i="1" s="1"/>
  <c r="D1380" i="1"/>
  <c r="AB1395" i="1"/>
  <c r="K1378" i="1" l="1"/>
  <c r="AC1380" i="1"/>
  <c r="AE1380" i="1" s="1"/>
  <c r="H1380" i="1"/>
  <c r="M1381" i="1"/>
  <c r="N1381" i="1" s="1"/>
  <c r="P1381" i="1"/>
  <c r="AG1265" i="1"/>
  <c r="B1265" i="1" s="1"/>
  <c r="C1265" i="1" s="1"/>
  <c r="A1382" i="1"/>
  <c r="L1382" i="1"/>
  <c r="E1381" i="1"/>
  <c r="X1381" i="1"/>
  <c r="R1268" i="1"/>
  <c r="V1268" i="1" s="1"/>
  <c r="Q1269" i="1"/>
  <c r="U1266" i="1"/>
  <c r="W1266" i="1" s="1"/>
  <c r="S1267" i="1"/>
  <c r="T1266" i="1"/>
  <c r="AF1266" i="1" s="1"/>
  <c r="AB1396" i="1"/>
  <c r="F1380" i="1"/>
  <c r="D1381" i="1"/>
  <c r="Z1380" i="1"/>
  <c r="AA1380" i="1" s="1"/>
  <c r="AH1380" i="1" s="1"/>
  <c r="Y1380" i="1"/>
  <c r="J1381" i="1"/>
  <c r="I1381" i="1" s="1"/>
  <c r="G1379" i="1"/>
  <c r="K1379" i="1" s="1"/>
  <c r="F1381" i="1" l="1"/>
  <c r="O1379" i="1"/>
  <c r="AC1381" i="1"/>
  <c r="AE1381" i="1" s="1"/>
  <c r="H1381" i="1"/>
  <c r="A1383" i="1"/>
  <c r="L1383" i="1"/>
  <c r="E1382" i="1"/>
  <c r="X1382" i="1"/>
  <c r="AB1397" i="1"/>
  <c r="AG1266" i="1"/>
  <c r="B1266" i="1" s="1"/>
  <c r="C1266" i="1" s="1"/>
  <c r="D1382" i="1"/>
  <c r="Z1381" i="1"/>
  <c r="AA1381" i="1" s="1"/>
  <c r="AH1381" i="1" s="1"/>
  <c r="Y1381" i="1"/>
  <c r="J1382" i="1"/>
  <c r="I1382" i="1" s="1"/>
  <c r="T1267" i="1"/>
  <c r="AF1267" i="1" s="1"/>
  <c r="U1267" i="1"/>
  <c r="W1267" i="1" s="1"/>
  <c r="S1268" i="1"/>
  <c r="R1269" i="1"/>
  <c r="V1269" i="1" s="1"/>
  <c r="Q1270" i="1"/>
  <c r="G1380" i="1"/>
  <c r="O1380" i="1" s="1"/>
  <c r="M1382" i="1"/>
  <c r="N1382" i="1" s="1"/>
  <c r="P1382" i="1"/>
  <c r="AC1382" i="1" l="1"/>
  <c r="AE1382" i="1" s="1"/>
  <c r="H1382" i="1"/>
  <c r="K1380" i="1"/>
  <c r="U1268" i="1"/>
  <c r="W1268" i="1" s="1"/>
  <c r="S1269" i="1"/>
  <c r="T1268" i="1"/>
  <c r="AF1268" i="1" s="1"/>
  <c r="Z1382" i="1"/>
  <c r="AA1382" i="1" s="1"/>
  <c r="AH1382" i="1" s="1"/>
  <c r="Y1382" i="1"/>
  <c r="J1383" i="1"/>
  <c r="I1383" i="1" s="1"/>
  <c r="D1383" i="1"/>
  <c r="G1381" i="1"/>
  <c r="O1381" i="1" s="1"/>
  <c r="AG1267" i="1"/>
  <c r="Q1271" i="1"/>
  <c r="R1270" i="1"/>
  <c r="V1270" i="1" s="1"/>
  <c r="M1383" i="1"/>
  <c r="N1383" i="1" s="1"/>
  <c r="P1383" i="1"/>
  <c r="F1382" i="1"/>
  <c r="AB1398" i="1"/>
  <c r="E1383" i="1"/>
  <c r="X1383" i="1"/>
  <c r="A1384" i="1"/>
  <c r="L1384" i="1"/>
  <c r="K1381" i="1" l="1"/>
  <c r="M1384" i="1"/>
  <c r="N1384" i="1" s="1"/>
  <c r="P1384" i="1"/>
  <c r="AB1399" i="1"/>
  <c r="Q1272" i="1"/>
  <c r="R1271" i="1"/>
  <c r="V1271" i="1" s="1"/>
  <c r="F1383" i="1"/>
  <c r="AC1383" i="1"/>
  <c r="AE1383" i="1" s="1"/>
  <c r="H1383" i="1"/>
  <c r="G1382" i="1"/>
  <c r="K1382" i="1" s="1"/>
  <c r="Z1383" i="1"/>
  <c r="AA1383" i="1" s="1"/>
  <c r="AH1383" i="1" s="1"/>
  <c r="D1384" i="1"/>
  <c r="Y1383" i="1"/>
  <c r="J1384" i="1"/>
  <c r="I1384" i="1" s="1"/>
  <c r="U1269" i="1"/>
  <c r="W1269" i="1" s="1"/>
  <c r="S1270" i="1"/>
  <c r="T1269" i="1"/>
  <c r="AF1269" i="1" s="1"/>
  <c r="L1385" i="1"/>
  <c r="E1384" i="1"/>
  <c r="X1384" i="1"/>
  <c r="A1385" i="1"/>
  <c r="B1267" i="1"/>
  <c r="C1267" i="1" s="1"/>
  <c r="AG1268" i="1"/>
  <c r="B1268" i="1" s="1"/>
  <c r="C1268" i="1" s="1"/>
  <c r="X1385" i="1" l="1"/>
  <c r="A1386" i="1"/>
  <c r="L1386" i="1"/>
  <c r="E1385" i="1"/>
  <c r="J1385" i="1"/>
  <c r="I1385" i="1" s="1"/>
  <c r="D1385" i="1"/>
  <c r="Z1384" i="1"/>
  <c r="AA1384" i="1" s="1"/>
  <c r="AH1384" i="1" s="1"/>
  <c r="Y1384" i="1"/>
  <c r="S1271" i="1"/>
  <c r="U1270" i="1"/>
  <c r="W1270" i="1" s="1"/>
  <c r="T1270" i="1"/>
  <c r="AF1270" i="1" s="1"/>
  <c r="AG1269" i="1"/>
  <c r="B1269" i="1" s="1"/>
  <c r="C1269" i="1" s="1"/>
  <c r="O1382" i="1"/>
  <c r="AB1400" i="1"/>
  <c r="M1385" i="1"/>
  <c r="N1385" i="1" s="1"/>
  <c r="P1385" i="1"/>
  <c r="F1384" i="1"/>
  <c r="G1383" i="1"/>
  <c r="O1383" i="1" s="1"/>
  <c r="R1272" i="1"/>
  <c r="V1272" i="1" s="1"/>
  <c r="Q1273" i="1"/>
  <c r="AC1384" i="1"/>
  <c r="AE1384" i="1" s="1"/>
  <c r="H1384" i="1"/>
  <c r="F1385" i="1" l="1"/>
  <c r="K1383" i="1"/>
  <c r="AC1385" i="1"/>
  <c r="AE1385" i="1" s="1"/>
  <c r="H1385" i="1"/>
  <c r="S1272" i="1"/>
  <c r="T1271" i="1"/>
  <c r="AF1271" i="1" s="1"/>
  <c r="U1271" i="1"/>
  <c r="W1271" i="1" s="1"/>
  <c r="M1386" i="1"/>
  <c r="N1386" i="1" s="1"/>
  <c r="P1386" i="1"/>
  <c r="L1387" i="1"/>
  <c r="E1386" i="1"/>
  <c r="X1386" i="1"/>
  <c r="A1387" i="1"/>
  <c r="R1273" i="1"/>
  <c r="V1273" i="1" s="1"/>
  <c r="Q1274" i="1"/>
  <c r="G1384" i="1"/>
  <c r="K1384" i="1" s="1"/>
  <c r="Z1385" i="1"/>
  <c r="AA1385" i="1" s="1"/>
  <c r="AH1385" i="1" s="1"/>
  <c r="Y1385" i="1"/>
  <c r="J1386" i="1"/>
  <c r="I1386" i="1" s="1"/>
  <c r="D1386" i="1"/>
  <c r="AB1401" i="1"/>
  <c r="AG1270" i="1"/>
  <c r="B1270" i="1" s="1"/>
  <c r="C1270" i="1" s="1"/>
  <c r="O1384" i="1" l="1"/>
  <c r="AC1386" i="1"/>
  <c r="AE1386" i="1" s="1"/>
  <c r="H1386" i="1"/>
  <c r="M1387" i="1"/>
  <c r="N1387" i="1" s="1"/>
  <c r="P1387" i="1"/>
  <c r="AG1271" i="1"/>
  <c r="B1271" i="1" s="1"/>
  <c r="C1271" i="1" s="1"/>
  <c r="G1385" i="1"/>
  <c r="K1385" i="1" s="1"/>
  <c r="F1386" i="1"/>
  <c r="L1388" i="1"/>
  <c r="E1387" i="1"/>
  <c r="X1387" i="1"/>
  <c r="A1388" i="1"/>
  <c r="Q1275" i="1"/>
  <c r="R1274" i="1"/>
  <c r="V1274" i="1" s="1"/>
  <c r="AB1402" i="1"/>
  <c r="J1387" i="1"/>
  <c r="I1387" i="1" s="1"/>
  <c r="D1387" i="1"/>
  <c r="Z1386" i="1"/>
  <c r="AA1386" i="1" s="1"/>
  <c r="AH1386" i="1" s="1"/>
  <c r="Y1386" i="1"/>
  <c r="S1273" i="1"/>
  <c r="T1272" i="1"/>
  <c r="AF1272" i="1" s="1"/>
  <c r="U1272" i="1"/>
  <c r="W1272" i="1" s="1"/>
  <c r="O1385" i="1" l="1"/>
  <c r="AG1272" i="1"/>
  <c r="AB1403" i="1"/>
  <c r="M1388" i="1"/>
  <c r="N1388" i="1" s="1"/>
  <c r="P1388" i="1"/>
  <c r="Q1276" i="1"/>
  <c r="R1275" i="1"/>
  <c r="V1275" i="1" s="1"/>
  <c r="F1387" i="1"/>
  <c r="L1389" i="1"/>
  <c r="E1388" i="1"/>
  <c r="X1388" i="1"/>
  <c r="A1389" i="1"/>
  <c r="T1273" i="1"/>
  <c r="AF1273" i="1" s="1"/>
  <c r="S1274" i="1"/>
  <c r="U1273" i="1"/>
  <c r="W1273" i="1" s="1"/>
  <c r="D1388" i="1"/>
  <c r="J1388" i="1"/>
  <c r="I1388" i="1" s="1"/>
  <c r="Y1387" i="1"/>
  <c r="Z1387" i="1"/>
  <c r="AA1387" i="1" s="1"/>
  <c r="AH1387" i="1" s="1"/>
  <c r="G1386" i="1"/>
  <c r="K1386" i="1" s="1"/>
  <c r="AC1387" i="1"/>
  <c r="AE1387" i="1" s="1"/>
  <c r="H1387" i="1"/>
  <c r="O1386" i="1" l="1"/>
  <c r="AG1273" i="1"/>
  <c r="B1273" i="1" s="1"/>
  <c r="C1273" i="1" s="1"/>
  <c r="G1387" i="1"/>
  <c r="O1387" i="1" s="1"/>
  <c r="U1274" i="1"/>
  <c r="W1274" i="1" s="1"/>
  <c r="S1275" i="1"/>
  <c r="T1274" i="1"/>
  <c r="AF1274" i="1" s="1"/>
  <c r="M1389" i="1"/>
  <c r="N1389" i="1" s="1"/>
  <c r="P1389" i="1"/>
  <c r="R1276" i="1"/>
  <c r="V1276" i="1" s="1"/>
  <c r="Q1277" i="1"/>
  <c r="AB1404" i="1"/>
  <c r="F1388" i="1"/>
  <c r="L1390" i="1"/>
  <c r="E1389" i="1"/>
  <c r="X1389" i="1"/>
  <c r="A1390" i="1"/>
  <c r="D1389" i="1"/>
  <c r="Y1388" i="1"/>
  <c r="Z1388" i="1"/>
  <c r="AA1388" i="1" s="1"/>
  <c r="AH1388" i="1" s="1"/>
  <c r="J1389" i="1"/>
  <c r="I1389" i="1" s="1"/>
  <c r="AC1388" i="1"/>
  <c r="AE1388" i="1" s="1"/>
  <c r="H1388" i="1"/>
  <c r="B1272" i="1"/>
  <c r="C1272" i="1" s="1"/>
  <c r="K1387" i="1" l="1"/>
  <c r="X1390" i="1"/>
  <c r="A1391" i="1"/>
  <c r="L1391" i="1"/>
  <c r="E1390" i="1"/>
  <c r="U1275" i="1"/>
  <c r="W1275" i="1" s="1"/>
  <c r="S1276" i="1"/>
  <c r="T1275" i="1"/>
  <c r="AF1275" i="1" s="1"/>
  <c r="J1390" i="1"/>
  <c r="I1390" i="1" s="1"/>
  <c r="D1390" i="1"/>
  <c r="Z1389" i="1"/>
  <c r="AA1389" i="1" s="1"/>
  <c r="AH1389" i="1" s="1"/>
  <c r="Y1389" i="1"/>
  <c r="AB1405" i="1"/>
  <c r="AG1274" i="1"/>
  <c r="B1274" i="1" s="1"/>
  <c r="C1274" i="1" s="1"/>
  <c r="AC1389" i="1"/>
  <c r="AE1389" i="1" s="1"/>
  <c r="H1389" i="1"/>
  <c r="G1388" i="1"/>
  <c r="K1388" i="1" s="1"/>
  <c r="F1389" i="1"/>
  <c r="M1390" i="1"/>
  <c r="N1390" i="1" s="1"/>
  <c r="P1390" i="1"/>
  <c r="R1277" i="1"/>
  <c r="V1277" i="1" s="1"/>
  <c r="Q1278" i="1"/>
  <c r="O1388" i="1" l="1"/>
  <c r="F1390" i="1"/>
  <c r="AC1390" i="1"/>
  <c r="AE1390" i="1" s="1"/>
  <c r="H1390" i="1"/>
  <c r="AB1406" i="1"/>
  <c r="T1276" i="1"/>
  <c r="AF1276" i="1" s="1"/>
  <c r="U1276" i="1"/>
  <c r="W1276" i="1" s="1"/>
  <c r="S1277" i="1"/>
  <c r="M1391" i="1"/>
  <c r="N1391" i="1" s="1"/>
  <c r="P1391" i="1"/>
  <c r="AG1275" i="1"/>
  <c r="B1275" i="1" s="1"/>
  <c r="C1275" i="1" s="1"/>
  <c r="X1391" i="1"/>
  <c r="A1392" i="1"/>
  <c r="L1392" i="1"/>
  <c r="E1391" i="1"/>
  <c r="R1278" i="1"/>
  <c r="V1278" i="1" s="1"/>
  <c r="Q1279" i="1"/>
  <c r="D1391" i="1"/>
  <c r="J1391" i="1"/>
  <c r="I1391" i="1" s="1"/>
  <c r="Z1390" i="1"/>
  <c r="AA1390" i="1" s="1"/>
  <c r="AH1390" i="1" s="1"/>
  <c r="Y1390" i="1"/>
  <c r="G1389" i="1"/>
  <c r="O1389" i="1" s="1"/>
  <c r="F1391" i="1" l="1"/>
  <c r="K1389" i="1"/>
  <c r="Q1280" i="1"/>
  <c r="R1279" i="1"/>
  <c r="V1279" i="1" s="1"/>
  <c r="L1393" i="1"/>
  <c r="E1392" i="1"/>
  <c r="X1392" i="1"/>
  <c r="A1393" i="1"/>
  <c r="T1277" i="1"/>
  <c r="AF1277" i="1" s="1"/>
  <c r="S1278" i="1"/>
  <c r="U1277" i="1"/>
  <c r="W1277" i="1" s="1"/>
  <c r="M1392" i="1"/>
  <c r="N1392" i="1" s="1"/>
  <c r="P1392" i="1"/>
  <c r="Y1391" i="1"/>
  <c r="Z1391" i="1"/>
  <c r="AA1391" i="1" s="1"/>
  <c r="AH1391" i="1" s="1"/>
  <c r="J1392" i="1"/>
  <c r="I1392" i="1" s="1"/>
  <c r="D1392" i="1"/>
  <c r="AG1276" i="1"/>
  <c r="B1276" i="1" s="1"/>
  <c r="C1276" i="1" s="1"/>
  <c r="G1390" i="1"/>
  <c r="O1390" i="1" s="1"/>
  <c r="AC1391" i="1"/>
  <c r="AE1391" i="1" s="1"/>
  <c r="H1391" i="1"/>
  <c r="AB1407" i="1"/>
  <c r="K1390" i="1" l="1"/>
  <c r="F1392" i="1"/>
  <c r="M1393" i="1"/>
  <c r="N1393" i="1" s="1"/>
  <c r="P1393" i="1"/>
  <c r="AC1392" i="1"/>
  <c r="AE1392" i="1" s="1"/>
  <c r="H1392" i="1"/>
  <c r="E1393" i="1"/>
  <c r="X1393" i="1"/>
  <c r="A1394" i="1"/>
  <c r="L1394" i="1"/>
  <c r="AB1408" i="1"/>
  <c r="AG1277" i="1"/>
  <c r="B1277" i="1" s="1"/>
  <c r="C1277" i="1" s="1"/>
  <c r="Y1392" i="1"/>
  <c r="J1393" i="1"/>
  <c r="I1393" i="1" s="1"/>
  <c r="D1393" i="1"/>
  <c r="Z1392" i="1"/>
  <c r="AA1392" i="1" s="1"/>
  <c r="AH1392" i="1" s="1"/>
  <c r="Q1281" i="1"/>
  <c r="R1280" i="1"/>
  <c r="V1280" i="1" s="1"/>
  <c r="G1391" i="1"/>
  <c r="K1391" i="1" s="1"/>
  <c r="U1278" i="1"/>
  <c r="W1278" i="1" s="1"/>
  <c r="T1278" i="1"/>
  <c r="AF1278" i="1" s="1"/>
  <c r="S1279" i="1"/>
  <c r="O1391" i="1" l="1"/>
  <c r="AC1393" i="1"/>
  <c r="AE1393" i="1" s="1"/>
  <c r="H1393" i="1"/>
  <c r="U1279" i="1"/>
  <c r="W1279" i="1" s="1"/>
  <c r="T1279" i="1"/>
  <c r="AF1279" i="1" s="1"/>
  <c r="S1280" i="1"/>
  <c r="M1394" i="1"/>
  <c r="N1394" i="1" s="1"/>
  <c r="P1394" i="1"/>
  <c r="G1392" i="1"/>
  <c r="K1392" i="1" s="1"/>
  <c r="F1393" i="1"/>
  <c r="E1394" i="1"/>
  <c r="X1394" i="1"/>
  <c r="A1395" i="1"/>
  <c r="L1395" i="1"/>
  <c r="Q1282" i="1"/>
  <c r="R1281" i="1"/>
  <c r="V1281" i="1" s="1"/>
  <c r="AB1409" i="1"/>
  <c r="AG1278" i="1"/>
  <c r="Y1393" i="1"/>
  <c r="Z1393" i="1"/>
  <c r="AA1393" i="1" s="1"/>
  <c r="AH1393" i="1" s="1"/>
  <c r="J1394" i="1"/>
  <c r="I1394" i="1" s="1"/>
  <c r="D1394" i="1"/>
  <c r="O1392" i="1" l="1"/>
  <c r="F1394" i="1"/>
  <c r="Q1283" i="1"/>
  <c r="R1282" i="1"/>
  <c r="V1282" i="1" s="1"/>
  <c r="D1395" i="1"/>
  <c r="Z1394" i="1"/>
  <c r="AA1394" i="1" s="1"/>
  <c r="AH1394" i="1" s="1"/>
  <c r="Y1394" i="1"/>
  <c r="J1395" i="1"/>
  <c r="I1395" i="1" s="1"/>
  <c r="AG1279" i="1"/>
  <c r="B1279" i="1" s="1"/>
  <c r="C1279" i="1" s="1"/>
  <c r="AC1394" i="1"/>
  <c r="AE1394" i="1" s="1"/>
  <c r="H1394" i="1"/>
  <c r="G1393" i="1"/>
  <c r="K1393" i="1" s="1"/>
  <c r="M1395" i="1"/>
  <c r="N1395" i="1" s="1"/>
  <c r="P1395" i="1"/>
  <c r="T1280" i="1"/>
  <c r="S1281" i="1"/>
  <c r="U1280" i="1"/>
  <c r="W1280" i="1" s="1"/>
  <c r="AB1410" i="1"/>
  <c r="B1278" i="1"/>
  <c r="C1278" i="1" s="1"/>
  <c r="E1395" i="1"/>
  <c r="X1395" i="1"/>
  <c r="A1396" i="1"/>
  <c r="L1396" i="1"/>
  <c r="O1393" i="1" l="1"/>
  <c r="U1281" i="1"/>
  <c r="W1281" i="1" s="1"/>
  <c r="S1282" i="1"/>
  <c r="T1281" i="1"/>
  <c r="AF1281" i="1" s="1"/>
  <c r="R1283" i="1"/>
  <c r="V1283" i="1" s="1"/>
  <c r="Q1284" i="1"/>
  <c r="M1396" i="1"/>
  <c r="N1396" i="1" s="1"/>
  <c r="P1396" i="1"/>
  <c r="AG1280" i="1"/>
  <c r="B1280" i="1" s="1"/>
  <c r="C1280" i="1" s="1"/>
  <c r="AC1395" i="1"/>
  <c r="AE1395" i="1" s="1"/>
  <c r="H1395" i="1"/>
  <c r="G1394" i="1"/>
  <c r="O1394" i="1" s="1"/>
  <c r="F1395" i="1"/>
  <c r="A1397" i="1"/>
  <c r="L1397" i="1"/>
  <c r="E1396" i="1"/>
  <c r="X1396" i="1"/>
  <c r="Z1395" i="1"/>
  <c r="AA1395" i="1" s="1"/>
  <c r="AH1395" i="1" s="1"/>
  <c r="D1396" i="1"/>
  <c r="Y1395" i="1"/>
  <c r="J1396" i="1"/>
  <c r="I1396" i="1" s="1"/>
  <c r="AB1411" i="1"/>
  <c r="AF1280" i="1"/>
  <c r="AA1280" i="1"/>
  <c r="F1396" i="1" l="1"/>
  <c r="K1394" i="1"/>
  <c r="AH1280" i="1"/>
  <c r="L1398" i="1"/>
  <c r="E1397" i="1"/>
  <c r="X1397" i="1"/>
  <c r="A1398" i="1"/>
  <c r="T1282" i="1"/>
  <c r="AF1282" i="1" s="1"/>
  <c r="S1283" i="1"/>
  <c r="U1282" i="1"/>
  <c r="W1282" i="1" s="1"/>
  <c r="Z1396" i="1"/>
  <c r="AA1396" i="1" s="1"/>
  <c r="AH1396" i="1" s="1"/>
  <c r="D1397" i="1"/>
  <c r="Y1396" i="1"/>
  <c r="J1397" i="1"/>
  <c r="I1397" i="1" s="1"/>
  <c r="G1395" i="1"/>
  <c r="O1395" i="1" s="1"/>
  <c r="R1284" i="1"/>
  <c r="V1284" i="1" s="1"/>
  <c r="Q1285" i="1"/>
  <c r="AG1281" i="1"/>
  <c r="B1281" i="1" s="1"/>
  <c r="C1281" i="1" s="1"/>
  <c r="AB1412" i="1"/>
  <c r="M1397" i="1"/>
  <c r="N1397" i="1" s="1"/>
  <c r="P1397" i="1"/>
  <c r="AC1396" i="1"/>
  <c r="AE1396" i="1" s="1"/>
  <c r="H1396" i="1"/>
  <c r="F1397" i="1" l="1"/>
  <c r="AC1397" i="1"/>
  <c r="AE1397" i="1" s="1"/>
  <c r="H1397" i="1"/>
  <c r="G1396" i="1"/>
  <c r="K1396" i="1" s="1"/>
  <c r="M1398" i="1"/>
  <c r="N1398" i="1" s="1"/>
  <c r="P1398" i="1"/>
  <c r="K1395" i="1"/>
  <c r="AG1282" i="1"/>
  <c r="E1398" i="1"/>
  <c r="X1398" i="1"/>
  <c r="A1399" i="1"/>
  <c r="L1399" i="1"/>
  <c r="AB1413" i="1"/>
  <c r="Q1286" i="1"/>
  <c r="R1285" i="1"/>
  <c r="V1285" i="1" s="1"/>
  <c r="T1283" i="1"/>
  <c r="AF1283" i="1" s="1"/>
  <c r="U1283" i="1"/>
  <c r="W1283" i="1" s="1"/>
  <c r="S1284" i="1"/>
  <c r="J1398" i="1"/>
  <c r="I1398" i="1" s="1"/>
  <c r="D1398" i="1"/>
  <c r="Z1397" i="1"/>
  <c r="AA1397" i="1" s="1"/>
  <c r="AH1397" i="1" s="1"/>
  <c r="Y1397" i="1"/>
  <c r="O1396" i="1" l="1"/>
  <c r="AB1414" i="1"/>
  <c r="Z1398" i="1"/>
  <c r="AA1398" i="1" s="1"/>
  <c r="AH1398" i="1" s="1"/>
  <c r="Y1398" i="1"/>
  <c r="J1399" i="1"/>
  <c r="I1399" i="1" s="1"/>
  <c r="D1399" i="1"/>
  <c r="A1400" i="1"/>
  <c r="L1400" i="1"/>
  <c r="E1399" i="1"/>
  <c r="X1399" i="1"/>
  <c r="Q1287" i="1"/>
  <c r="R1286" i="1"/>
  <c r="V1286" i="1" s="1"/>
  <c r="T1284" i="1"/>
  <c r="AF1284" i="1" s="1"/>
  <c r="S1285" i="1"/>
  <c r="U1284" i="1"/>
  <c r="W1284" i="1" s="1"/>
  <c r="F1398" i="1"/>
  <c r="AG1283" i="1"/>
  <c r="B1283" i="1" s="1"/>
  <c r="C1283" i="1" s="1"/>
  <c r="M1399" i="1"/>
  <c r="N1399" i="1" s="1"/>
  <c r="P1399" i="1"/>
  <c r="B1282" i="1"/>
  <c r="C1282" i="1" s="1"/>
  <c r="G1397" i="1"/>
  <c r="K1397" i="1" s="1"/>
  <c r="AC1398" i="1"/>
  <c r="AE1398" i="1" s="1"/>
  <c r="H1398" i="1"/>
  <c r="O1397" i="1" l="1"/>
  <c r="Q1288" i="1"/>
  <c r="R1287" i="1"/>
  <c r="V1287" i="1" s="1"/>
  <c r="A1401" i="1"/>
  <c r="L1401" i="1"/>
  <c r="E1400" i="1"/>
  <c r="X1400" i="1"/>
  <c r="AB1415" i="1"/>
  <c r="Y1399" i="1"/>
  <c r="J1400" i="1"/>
  <c r="I1400" i="1" s="1"/>
  <c r="Z1399" i="1"/>
  <c r="AA1399" i="1" s="1"/>
  <c r="AH1399" i="1" s="1"/>
  <c r="D1400" i="1"/>
  <c r="AC1399" i="1"/>
  <c r="AE1399" i="1" s="1"/>
  <c r="H1399" i="1"/>
  <c r="AG1284" i="1"/>
  <c r="F1399" i="1"/>
  <c r="G1398" i="1"/>
  <c r="O1398" i="1" s="1"/>
  <c r="U1285" i="1"/>
  <c r="W1285" i="1" s="1"/>
  <c r="S1286" i="1"/>
  <c r="T1285" i="1"/>
  <c r="AF1285" i="1" s="1"/>
  <c r="M1400" i="1"/>
  <c r="N1400" i="1" s="1"/>
  <c r="P1400" i="1"/>
  <c r="K1398" i="1" l="1"/>
  <c r="F1400" i="1"/>
  <c r="AG1285" i="1"/>
  <c r="B1285" i="1" s="1"/>
  <c r="C1285" i="1" s="1"/>
  <c r="M1401" i="1"/>
  <c r="N1401" i="1" s="1"/>
  <c r="AC1400" i="1"/>
  <c r="AE1400" i="1" s="1"/>
  <c r="H1400" i="1"/>
  <c r="G1399" i="1"/>
  <c r="O1399" i="1" s="1"/>
  <c r="AB1416" i="1"/>
  <c r="E1401" i="1"/>
  <c r="X1401" i="1"/>
  <c r="A1402" i="1"/>
  <c r="L1402" i="1"/>
  <c r="Z1400" i="1"/>
  <c r="D1401" i="1"/>
  <c r="Y1400" i="1"/>
  <c r="J1401" i="1"/>
  <c r="I1401" i="1" s="1"/>
  <c r="S1287" i="1"/>
  <c r="U1286" i="1"/>
  <c r="W1286" i="1" s="1"/>
  <c r="T1286" i="1"/>
  <c r="AF1286" i="1" s="1"/>
  <c r="B1284" i="1"/>
  <c r="C1284" i="1" s="1"/>
  <c r="Q1289" i="1"/>
  <c r="R1288" i="1"/>
  <c r="V1288" i="1" s="1"/>
  <c r="F1401" i="1" l="1"/>
  <c r="H1401" i="1"/>
  <c r="AC1401" i="1"/>
  <c r="AE1401" i="1" s="1"/>
  <c r="R1289" i="1"/>
  <c r="V1289" i="1" s="1"/>
  <c r="Q1290" i="1"/>
  <c r="AG1286" i="1"/>
  <c r="B1286" i="1" s="1"/>
  <c r="C1286" i="1" s="1"/>
  <c r="A1403" i="1"/>
  <c r="L1403" i="1"/>
  <c r="E1402" i="1"/>
  <c r="X1402" i="1"/>
  <c r="AB1417" i="1"/>
  <c r="G1400" i="1"/>
  <c r="K1400" i="1" s="1"/>
  <c r="M1402" i="1"/>
  <c r="N1402" i="1" s="1"/>
  <c r="U1287" i="1"/>
  <c r="W1287" i="1" s="1"/>
  <c r="T1287" i="1"/>
  <c r="AF1287" i="1" s="1"/>
  <c r="S1288" i="1"/>
  <c r="D1402" i="1"/>
  <c r="Z1401" i="1"/>
  <c r="AA1401" i="1" s="1"/>
  <c r="AH1401" i="1" s="1"/>
  <c r="Y1401" i="1"/>
  <c r="J1402" i="1"/>
  <c r="I1402" i="1" s="1"/>
  <c r="K1399" i="1"/>
  <c r="AG1287" i="1" l="1"/>
  <c r="T1288" i="1"/>
  <c r="AF1288" i="1" s="1"/>
  <c r="U1288" i="1"/>
  <c r="W1288" i="1" s="1"/>
  <c r="S1289" i="1"/>
  <c r="O1400" i="1"/>
  <c r="P1401" i="1" s="1"/>
  <c r="P1402" i="1" s="1"/>
  <c r="P1403" i="1" s="1"/>
  <c r="AB1418" i="1"/>
  <c r="L1404" i="1"/>
  <c r="E1403" i="1"/>
  <c r="X1403" i="1"/>
  <c r="A1404" i="1"/>
  <c r="D1403" i="1"/>
  <c r="Z1402" i="1"/>
  <c r="AA1402" i="1" s="1"/>
  <c r="AH1402" i="1" s="1"/>
  <c r="Y1402" i="1"/>
  <c r="J1403" i="1"/>
  <c r="I1403" i="1" s="1"/>
  <c r="H1402" i="1"/>
  <c r="AC1402" i="1"/>
  <c r="AE1402" i="1" s="1"/>
  <c r="G1401" i="1"/>
  <c r="K1401" i="1" s="1"/>
  <c r="F1402" i="1"/>
  <c r="M1403" i="1"/>
  <c r="N1403" i="1" s="1"/>
  <c r="Q1291" i="1"/>
  <c r="R1290" i="1"/>
  <c r="V1290" i="1" s="1"/>
  <c r="O1401" i="1" l="1"/>
  <c r="M1404" i="1"/>
  <c r="N1404" i="1" s="1"/>
  <c r="P1404" i="1"/>
  <c r="S1290" i="1"/>
  <c r="U1289" i="1"/>
  <c r="W1289" i="1" s="1"/>
  <c r="T1289" i="1"/>
  <c r="AF1289" i="1" s="1"/>
  <c r="H1403" i="1"/>
  <c r="AC1403" i="1"/>
  <c r="AE1403" i="1" s="1"/>
  <c r="G1402" i="1"/>
  <c r="O1402" i="1" s="1"/>
  <c r="A1405" i="1"/>
  <c r="L1405" i="1"/>
  <c r="E1404" i="1"/>
  <c r="X1404" i="1"/>
  <c r="AB1419" i="1"/>
  <c r="AG1288" i="1"/>
  <c r="F1403" i="1"/>
  <c r="D1404" i="1"/>
  <c r="Y1403" i="1"/>
  <c r="Z1403" i="1"/>
  <c r="AA1403" i="1" s="1"/>
  <c r="AH1403" i="1" s="1"/>
  <c r="J1404" i="1"/>
  <c r="I1404" i="1" s="1"/>
  <c r="R1291" i="1"/>
  <c r="V1291" i="1" s="1"/>
  <c r="Q1292" i="1"/>
  <c r="B1287" i="1"/>
  <c r="C1287" i="1" s="1"/>
  <c r="F1404" i="1" l="1"/>
  <c r="K1402" i="1"/>
  <c r="H1404" i="1"/>
  <c r="AC1404" i="1"/>
  <c r="AE1404" i="1" s="1"/>
  <c r="AB1420" i="1"/>
  <c r="M1405" i="1"/>
  <c r="N1405" i="1" s="1"/>
  <c r="AC1405" i="1" s="1"/>
  <c r="AE1405" i="1" s="1"/>
  <c r="P1405" i="1"/>
  <c r="X1405" i="1"/>
  <c r="A1406" i="1"/>
  <c r="L1406" i="1"/>
  <c r="E1405" i="1"/>
  <c r="AG1289" i="1"/>
  <c r="B1289" i="1" s="1"/>
  <c r="C1289" i="1" s="1"/>
  <c r="Q1293" i="1"/>
  <c r="R1292" i="1"/>
  <c r="V1292" i="1" s="1"/>
  <c r="B1288" i="1"/>
  <c r="C1288" i="1" s="1"/>
  <c r="D1405" i="1"/>
  <c r="Z1404" i="1"/>
  <c r="AA1404" i="1" s="1"/>
  <c r="AH1404" i="1" s="1"/>
  <c r="Y1404" i="1"/>
  <c r="J1405" i="1"/>
  <c r="I1405" i="1" s="1"/>
  <c r="G1403" i="1"/>
  <c r="O1403" i="1" s="1"/>
  <c r="T1290" i="1"/>
  <c r="AF1290" i="1" s="1"/>
  <c r="U1290" i="1"/>
  <c r="W1290" i="1" s="1"/>
  <c r="S1291" i="1"/>
  <c r="K1403" i="1" l="1"/>
  <c r="F1405" i="1"/>
  <c r="AG1290" i="1"/>
  <c r="Z1405" i="1"/>
  <c r="AA1405" i="1" s="1"/>
  <c r="AH1405" i="1" s="1"/>
  <c r="Y1405" i="1"/>
  <c r="D1406" i="1"/>
  <c r="J1406" i="1"/>
  <c r="I1406" i="1" s="1"/>
  <c r="AB1421" i="1"/>
  <c r="H1405" i="1"/>
  <c r="G1404" i="1"/>
  <c r="K1404" i="1" s="1"/>
  <c r="L1407" i="1"/>
  <c r="E1406" i="1"/>
  <c r="X1406" i="1"/>
  <c r="A1407" i="1"/>
  <c r="R1293" i="1"/>
  <c r="V1293" i="1" s="1"/>
  <c r="Q1294" i="1"/>
  <c r="U1291" i="1"/>
  <c r="W1291" i="1" s="1"/>
  <c r="T1291" i="1"/>
  <c r="AF1291" i="1" s="1"/>
  <c r="S1292" i="1"/>
  <c r="M1406" i="1"/>
  <c r="N1406" i="1" s="1"/>
  <c r="P1406" i="1"/>
  <c r="O1404" i="1" l="1"/>
  <c r="U1292" i="1"/>
  <c r="W1292" i="1" s="1"/>
  <c r="T1292" i="1"/>
  <c r="AF1292" i="1" s="1"/>
  <c r="S1293" i="1"/>
  <c r="X1407" i="1"/>
  <c r="A1408" i="1"/>
  <c r="L1408" i="1"/>
  <c r="E1407" i="1"/>
  <c r="AB1422" i="1"/>
  <c r="AC1406" i="1"/>
  <c r="AE1406" i="1" s="1"/>
  <c r="H1406" i="1"/>
  <c r="Q1295" i="1"/>
  <c r="R1294" i="1"/>
  <c r="V1294" i="1" s="1"/>
  <c r="Y1406" i="1"/>
  <c r="Z1406" i="1"/>
  <c r="AA1406" i="1" s="1"/>
  <c r="AH1406" i="1" s="1"/>
  <c r="D1407" i="1"/>
  <c r="J1407" i="1"/>
  <c r="I1407" i="1" s="1"/>
  <c r="AG1291" i="1"/>
  <c r="B1291" i="1" s="1"/>
  <c r="C1291" i="1" s="1"/>
  <c r="B1290" i="1"/>
  <c r="C1290" i="1" s="1"/>
  <c r="M1407" i="1"/>
  <c r="N1407" i="1" s="1"/>
  <c r="P1407" i="1"/>
  <c r="G1405" i="1"/>
  <c r="O1405" i="1" s="1"/>
  <c r="F1406" i="1"/>
  <c r="F1407" i="1" l="1"/>
  <c r="K1405" i="1"/>
  <c r="G1406" i="1"/>
  <c r="O1406" i="1" s="1"/>
  <c r="M1408" i="1"/>
  <c r="N1408" i="1" s="1"/>
  <c r="P1408" i="1"/>
  <c r="S1294" i="1"/>
  <c r="U1293" i="1"/>
  <c r="W1293" i="1" s="1"/>
  <c r="T1293" i="1"/>
  <c r="AC1407" i="1"/>
  <c r="AE1407" i="1" s="1"/>
  <c r="H1407" i="1"/>
  <c r="Q1296" i="1"/>
  <c r="R1295" i="1"/>
  <c r="V1295" i="1" s="1"/>
  <c r="AB1423" i="1"/>
  <c r="E1408" i="1"/>
  <c r="X1408" i="1"/>
  <c r="A1409" i="1"/>
  <c r="L1409" i="1"/>
  <c r="Z1407" i="1"/>
  <c r="AA1407" i="1" s="1"/>
  <c r="AH1407" i="1" s="1"/>
  <c r="D1408" i="1"/>
  <c r="Y1407" i="1"/>
  <c r="J1408" i="1"/>
  <c r="I1408" i="1" s="1"/>
  <c r="AG1292" i="1"/>
  <c r="K1406" i="1" l="1"/>
  <c r="B1292" i="1"/>
  <c r="C1292" i="1" s="1"/>
  <c r="Y1408" i="1"/>
  <c r="Z1408" i="1"/>
  <c r="AA1408" i="1" s="1"/>
  <c r="AH1408" i="1" s="1"/>
  <c r="D1409" i="1"/>
  <c r="J1409" i="1"/>
  <c r="I1409" i="1" s="1"/>
  <c r="AC1408" i="1"/>
  <c r="AE1408" i="1" s="1"/>
  <c r="H1408" i="1"/>
  <c r="F1408" i="1"/>
  <c r="AF1294" i="1"/>
  <c r="AF1293" i="1"/>
  <c r="M1409" i="1"/>
  <c r="N1409" i="1" s="1"/>
  <c r="P1409" i="1"/>
  <c r="AG1293" i="1"/>
  <c r="B1293" i="1" s="1"/>
  <c r="C1293" i="1" s="1"/>
  <c r="Q1297" i="1"/>
  <c r="R1296" i="1"/>
  <c r="V1296" i="1" s="1"/>
  <c r="L1410" i="1"/>
  <c r="E1409" i="1"/>
  <c r="X1409" i="1"/>
  <c r="A1410" i="1"/>
  <c r="AB1424" i="1"/>
  <c r="G1407" i="1"/>
  <c r="O1407" i="1" s="1"/>
  <c r="T1294" i="1"/>
  <c r="S1295" i="1"/>
  <c r="U1294" i="1"/>
  <c r="W1294" i="1" s="1"/>
  <c r="AC1409" i="1" l="1"/>
  <c r="AE1409" i="1" s="1"/>
  <c r="H1409" i="1"/>
  <c r="U1295" i="1"/>
  <c r="W1295" i="1" s="1"/>
  <c r="T1295" i="1"/>
  <c r="AF1295" i="1" s="1"/>
  <c r="S1296" i="1"/>
  <c r="Q1298" i="1"/>
  <c r="R1297" i="1"/>
  <c r="V1297" i="1" s="1"/>
  <c r="AB1425" i="1"/>
  <c r="K1407" i="1"/>
  <c r="M1410" i="1"/>
  <c r="N1410" i="1" s="1"/>
  <c r="P1410" i="1"/>
  <c r="G1408" i="1"/>
  <c r="O1408" i="1" s="1"/>
  <c r="F1409" i="1"/>
  <c r="D1410" i="1"/>
  <c r="Z1409" i="1"/>
  <c r="AA1409" i="1" s="1"/>
  <c r="AH1409" i="1" s="1"/>
  <c r="Y1409" i="1"/>
  <c r="J1410" i="1"/>
  <c r="I1410" i="1" s="1"/>
  <c r="AG1294" i="1"/>
  <c r="B1294" i="1" s="1"/>
  <c r="C1294" i="1" s="1"/>
  <c r="X1410" i="1"/>
  <c r="A1411" i="1"/>
  <c r="L1411" i="1"/>
  <c r="E1410" i="1"/>
  <c r="M1411" i="1" l="1"/>
  <c r="N1411" i="1" s="1"/>
  <c r="P1411" i="1"/>
  <c r="R1298" i="1"/>
  <c r="V1298" i="1" s="1"/>
  <c r="Q1299" i="1"/>
  <c r="E1411" i="1"/>
  <c r="A1412" i="1"/>
  <c r="X1411" i="1"/>
  <c r="L1412" i="1"/>
  <c r="K1408" i="1"/>
  <c r="AB1426" i="1"/>
  <c r="U1296" i="1"/>
  <c r="W1296" i="1" s="1"/>
  <c r="S1297" i="1"/>
  <c r="T1296" i="1"/>
  <c r="AF1296" i="1" s="1"/>
  <c r="G1409" i="1"/>
  <c r="O1409" i="1" s="1"/>
  <c r="Y1410" i="1"/>
  <c r="Z1410" i="1"/>
  <c r="AA1410" i="1" s="1"/>
  <c r="AH1410" i="1" s="1"/>
  <c r="D1411" i="1"/>
  <c r="J1411" i="1"/>
  <c r="I1411" i="1" s="1"/>
  <c r="F1410" i="1"/>
  <c r="AC1410" i="1"/>
  <c r="AE1410" i="1" s="1"/>
  <c r="H1410" i="1"/>
  <c r="AG1295" i="1"/>
  <c r="B1295" i="1" s="1"/>
  <c r="C1295" i="1" s="1"/>
  <c r="F1411" i="1" l="1"/>
  <c r="K1409" i="1"/>
  <c r="G1410" i="1"/>
  <c r="K1410" i="1" s="1"/>
  <c r="A1413" i="1"/>
  <c r="X1412" i="1"/>
  <c r="L1413" i="1"/>
  <c r="E1412" i="1"/>
  <c r="AG1296" i="1"/>
  <c r="B1296" i="1" s="1"/>
  <c r="C1296" i="1" s="1"/>
  <c r="M1412" i="1"/>
  <c r="N1412" i="1" s="1"/>
  <c r="P1412" i="1"/>
  <c r="Y1411" i="1"/>
  <c r="D1412" i="1"/>
  <c r="Z1411" i="1"/>
  <c r="AA1411" i="1" s="1"/>
  <c r="AH1411" i="1" s="1"/>
  <c r="J1412" i="1"/>
  <c r="I1412" i="1" s="1"/>
  <c r="R1299" i="1"/>
  <c r="V1299" i="1" s="1"/>
  <c r="Q1300" i="1"/>
  <c r="AC1411" i="1"/>
  <c r="AE1411" i="1" s="1"/>
  <c r="H1411" i="1"/>
  <c r="AB1427" i="1"/>
  <c r="U1297" i="1"/>
  <c r="W1297" i="1" s="1"/>
  <c r="T1297" i="1"/>
  <c r="AF1297" i="1" s="1"/>
  <c r="S1298" i="1"/>
  <c r="O1410" i="1" l="1"/>
  <c r="F1412" i="1"/>
  <c r="AC1412" i="1"/>
  <c r="AE1412" i="1" s="1"/>
  <c r="H1412" i="1"/>
  <c r="A1414" i="1"/>
  <c r="X1413" i="1"/>
  <c r="L1414" i="1"/>
  <c r="E1413" i="1"/>
  <c r="G1411" i="1"/>
  <c r="K1411" i="1" s="1"/>
  <c r="AG1297" i="1"/>
  <c r="B1297" i="1" s="1"/>
  <c r="C1297" i="1" s="1"/>
  <c r="U1298" i="1"/>
  <c r="W1298" i="1" s="1"/>
  <c r="S1299" i="1"/>
  <c r="T1298" i="1"/>
  <c r="AF1298" i="1" s="1"/>
  <c r="AB1428" i="1"/>
  <c r="Q1301" i="1"/>
  <c r="R1300" i="1"/>
  <c r="V1300" i="1" s="1"/>
  <c r="M1413" i="1"/>
  <c r="N1413" i="1" s="1"/>
  <c r="P1413" i="1"/>
  <c r="D1413" i="1"/>
  <c r="Y1412" i="1"/>
  <c r="Z1412" i="1"/>
  <c r="AA1412" i="1" s="1"/>
  <c r="AH1412" i="1" s="1"/>
  <c r="J1413" i="1"/>
  <c r="I1413" i="1" s="1"/>
  <c r="F1413" i="1" l="1"/>
  <c r="O1411" i="1"/>
  <c r="Z1413" i="1"/>
  <c r="AA1413" i="1" s="1"/>
  <c r="AH1413" i="1" s="1"/>
  <c r="Y1413" i="1"/>
  <c r="D1414" i="1"/>
  <c r="J1414" i="1"/>
  <c r="I1414" i="1" s="1"/>
  <c r="R1301" i="1"/>
  <c r="V1301" i="1" s="1"/>
  <c r="Q1302" i="1"/>
  <c r="T1299" i="1"/>
  <c r="AF1299" i="1" s="1"/>
  <c r="U1299" i="1"/>
  <c r="W1299" i="1" s="1"/>
  <c r="S1300" i="1"/>
  <c r="E1414" i="1"/>
  <c r="A1415" i="1"/>
  <c r="X1414" i="1"/>
  <c r="L1415" i="1"/>
  <c r="AG1298" i="1"/>
  <c r="B1298" i="1" s="1"/>
  <c r="C1298" i="1" s="1"/>
  <c r="G1412" i="1"/>
  <c r="K1412" i="1" s="1"/>
  <c r="AC1413" i="1"/>
  <c r="AE1413" i="1" s="1"/>
  <c r="H1413" i="1"/>
  <c r="AB1429" i="1"/>
  <c r="M1414" i="1"/>
  <c r="N1414" i="1" s="1"/>
  <c r="P1414" i="1"/>
  <c r="O1412" i="1" l="1"/>
  <c r="A1416" i="1"/>
  <c r="X1415" i="1"/>
  <c r="L1416" i="1"/>
  <c r="E1415" i="1"/>
  <c r="AG1299" i="1"/>
  <c r="B1299" i="1" s="1"/>
  <c r="C1299" i="1" s="1"/>
  <c r="AB1430" i="1"/>
  <c r="AC1414" i="1"/>
  <c r="AE1414" i="1" s="1"/>
  <c r="H1414" i="1"/>
  <c r="M1415" i="1"/>
  <c r="N1415" i="1" s="1"/>
  <c r="P1415" i="1"/>
  <c r="R1302" i="1"/>
  <c r="V1302" i="1" s="1"/>
  <c r="Q1303" i="1"/>
  <c r="F1414" i="1"/>
  <c r="G1413" i="1"/>
  <c r="O1413" i="1" s="1"/>
  <c r="Z1414" i="1"/>
  <c r="AA1414" i="1" s="1"/>
  <c r="AH1414" i="1" s="1"/>
  <c r="D1415" i="1"/>
  <c r="Y1414" i="1"/>
  <c r="J1415" i="1"/>
  <c r="I1415" i="1" s="1"/>
  <c r="T1300" i="1"/>
  <c r="AF1300" i="1" s="1"/>
  <c r="S1301" i="1"/>
  <c r="U1300" i="1"/>
  <c r="W1300" i="1" s="1"/>
  <c r="F1415" i="1" l="1"/>
  <c r="K1413" i="1"/>
  <c r="AC1415" i="1"/>
  <c r="AE1415" i="1" s="1"/>
  <c r="H1415" i="1"/>
  <c r="D1416" i="1"/>
  <c r="Y1415" i="1"/>
  <c r="Z1415" i="1"/>
  <c r="AA1415" i="1" s="1"/>
  <c r="AH1415" i="1" s="1"/>
  <c r="J1416" i="1"/>
  <c r="I1416" i="1" s="1"/>
  <c r="AG1300" i="1"/>
  <c r="B1300" i="1" s="1"/>
  <c r="C1300" i="1" s="1"/>
  <c r="Q1304" i="1"/>
  <c r="R1303" i="1"/>
  <c r="V1303" i="1" s="1"/>
  <c r="L1417" i="1"/>
  <c r="E1416" i="1"/>
  <c r="X1416" i="1"/>
  <c r="A1417" i="1"/>
  <c r="T1301" i="1"/>
  <c r="AF1301" i="1" s="1"/>
  <c r="U1301" i="1"/>
  <c r="W1301" i="1" s="1"/>
  <c r="S1302" i="1"/>
  <c r="G1414" i="1"/>
  <c r="K1414" i="1" s="1"/>
  <c r="AB1431" i="1"/>
  <c r="M1416" i="1"/>
  <c r="N1416" i="1" s="1"/>
  <c r="P1416" i="1"/>
  <c r="O1414" i="1" l="1"/>
  <c r="AG1301" i="1"/>
  <c r="B1301" i="1" s="1"/>
  <c r="C1301" i="1" s="1"/>
  <c r="Q1305" i="1"/>
  <c r="R1304" i="1"/>
  <c r="V1304" i="1" s="1"/>
  <c r="F1416" i="1"/>
  <c r="M1417" i="1"/>
  <c r="N1417" i="1" s="1"/>
  <c r="P1417" i="1"/>
  <c r="AC1416" i="1"/>
  <c r="AE1416" i="1" s="1"/>
  <c r="H1416" i="1"/>
  <c r="E1417" i="1"/>
  <c r="X1417" i="1"/>
  <c r="A1418" i="1"/>
  <c r="L1418" i="1"/>
  <c r="G1415" i="1"/>
  <c r="O1415" i="1" s="1"/>
  <c r="AB1432" i="1"/>
  <c r="T1302" i="1"/>
  <c r="AF1302" i="1" s="1"/>
  <c r="S1303" i="1"/>
  <c r="U1302" i="1"/>
  <c r="W1302" i="1" s="1"/>
  <c r="D1417" i="1"/>
  <c r="Z1416" i="1"/>
  <c r="AA1416" i="1" s="1"/>
  <c r="AH1416" i="1" s="1"/>
  <c r="Y1416" i="1"/>
  <c r="J1417" i="1"/>
  <c r="I1417" i="1" s="1"/>
  <c r="AG1302" i="1" l="1"/>
  <c r="B1302" i="1" s="1"/>
  <c r="C1302" i="1" s="1"/>
  <c r="T1303" i="1"/>
  <c r="AF1303" i="1" s="1"/>
  <c r="S1304" i="1"/>
  <c r="U1303" i="1"/>
  <c r="W1303" i="1" s="1"/>
  <c r="M1418" i="1"/>
  <c r="N1418" i="1" s="1"/>
  <c r="P1418" i="1"/>
  <c r="G1416" i="1"/>
  <c r="K1416" i="1" s="1"/>
  <c r="Q1306" i="1"/>
  <c r="R1305" i="1"/>
  <c r="V1305" i="1" s="1"/>
  <c r="K1415" i="1"/>
  <c r="E1418" i="1"/>
  <c r="X1418" i="1"/>
  <c r="A1419" i="1"/>
  <c r="L1419" i="1"/>
  <c r="AB1433" i="1"/>
  <c r="F1417" i="1"/>
  <c r="D1418" i="1"/>
  <c r="Y1417" i="1"/>
  <c r="Z1417" i="1"/>
  <c r="AA1417" i="1" s="1"/>
  <c r="AH1417" i="1" s="1"/>
  <c r="J1418" i="1"/>
  <c r="I1418" i="1" s="1"/>
  <c r="AC1417" i="1"/>
  <c r="AE1417" i="1" s="1"/>
  <c r="H1417" i="1"/>
  <c r="F1418" i="1" l="1"/>
  <c r="O1416" i="1"/>
  <c r="R1306" i="1"/>
  <c r="V1306" i="1" s="1"/>
  <c r="Q1307" i="1"/>
  <c r="AC1418" i="1"/>
  <c r="AE1418" i="1" s="1"/>
  <c r="H1418" i="1"/>
  <c r="M1419" i="1"/>
  <c r="N1419" i="1" s="1"/>
  <c r="P1419" i="1"/>
  <c r="X1419" i="1"/>
  <c r="A1420" i="1"/>
  <c r="L1420" i="1"/>
  <c r="E1419" i="1"/>
  <c r="AG1303" i="1"/>
  <c r="B1303" i="1" s="1"/>
  <c r="C1303" i="1" s="1"/>
  <c r="G1417" i="1"/>
  <c r="K1417" i="1" s="1"/>
  <c r="AB1434" i="1"/>
  <c r="D1419" i="1"/>
  <c r="Z1418" i="1"/>
  <c r="AA1418" i="1" s="1"/>
  <c r="AH1418" i="1" s="1"/>
  <c r="Y1418" i="1"/>
  <c r="J1419" i="1"/>
  <c r="I1419" i="1" s="1"/>
  <c r="T1304" i="1"/>
  <c r="AF1304" i="1" s="1"/>
  <c r="S1305" i="1"/>
  <c r="U1304" i="1"/>
  <c r="W1304" i="1" s="1"/>
  <c r="O1417" i="1" l="1"/>
  <c r="AC1419" i="1"/>
  <c r="AE1419" i="1" s="1"/>
  <c r="H1419" i="1"/>
  <c r="Q1308" i="1"/>
  <c r="R1307" i="1"/>
  <c r="V1307" i="1" s="1"/>
  <c r="AG1304" i="1"/>
  <c r="B1304" i="1" s="1"/>
  <c r="C1304" i="1" s="1"/>
  <c r="S1306" i="1"/>
  <c r="T1305" i="1"/>
  <c r="AF1305" i="1" s="1"/>
  <c r="U1305" i="1"/>
  <c r="W1305" i="1" s="1"/>
  <c r="AB1435" i="1"/>
  <c r="D1420" i="1"/>
  <c r="Z1419" i="1"/>
  <c r="AA1419" i="1" s="1"/>
  <c r="AH1419" i="1" s="1"/>
  <c r="Y1419" i="1"/>
  <c r="J1420" i="1"/>
  <c r="I1420" i="1" s="1"/>
  <c r="G1418" i="1"/>
  <c r="K1418" i="1" s="1"/>
  <c r="E1420" i="1"/>
  <c r="X1420" i="1"/>
  <c r="A1421" i="1"/>
  <c r="L1421" i="1"/>
  <c r="F1419" i="1"/>
  <c r="M1420" i="1"/>
  <c r="N1420" i="1" s="1"/>
  <c r="P1420" i="1"/>
  <c r="O1418" i="1" l="1"/>
  <c r="Q1309" i="1"/>
  <c r="R1308" i="1"/>
  <c r="V1308" i="1" s="1"/>
  <c r="AC1420" i="1"/>
  <c r="AE1420" i="1" s="1"/>
  <c r="H1420" i="1"/>
  <c r="M1421" i="1"/>
  <c r="N1421" i="1" s="1"/>
  <c r="P1421" i="1"/>
  <c r="F1420" i="1"/>
  <c r="AG1305" i="1"/>
  <c r="B1305" i="1" s="1"/>
  <c r="C1305" i="1" s="1"/>
  <c r="G1419" i="1"/>
  <c r="O1419" i="1" s="1"/>
  <c r="A1422" i="1"/>
  <c r="L1422" i="1"/>
  <c r="E1421" i="1"/>
  <c r="X1421" i="1"/>
  <c r="D1421" i="1"/>
  <c r="Z1420" i="1"/>
  <c r="AA1420" i="1" s="1"/>
  <c r="AH1420" i="1" s="1"/>
  <c r="Y1420" i="1"/>
  <c r="J1421" i="1"/>
  <c r="I1421" i="1" s="1"/>
  <c r="AB1436" i="1"/>
  <c r="T1306" i="1"/>
  <c r="AF1306" i="1" s="1"/>
  <c r="U1306" i="1"/>
  <c r="W1306" i="1" s="1"/>
  <c r="S1307" i="1"/>
  <c r="F1421" i="1" l="1"/>
  <c r="Z1421" i="1"/>
  <c r="AA1421" i="1" s="1"/>
  <c r="AH1421" i="1" s="1"/>
  <c r="D1422" i="1"/>
  <c r="Y1421" i="1"/>
  <c r="J1422" i="1"/>
  <c r="I1422" i="1" s="1"/>
  <c r="AB1437" i="1"/>
  <c r="A1423" i="1"/>
  <c r="L1423" i="1"/>
  <c r="E1422" i="1"/>
  <c r="X1422" i="1"/>
  <c r="AC1421" i="1"/>
  <c r="AE1421" i="1" s="1"/>
  <c r="H1421" i="1"/>
  <c r="R1309" i="1"/>
  <c r="Q1310" i="1"/>
  <c r="T1307" i="1"/>
  <c r="AF1307" i="1" s="1"/>
  <c r="S1308" i="1"/>
  <c r="U1307" i="1"/>
  <c r="W1307" i="1" s="1"/>
  <c r="AG1306" i="1"/>
  <c r="B1306" i="1" s="1"/>
  <c r="C1306" i="1" s="1"/>
  <c r="K1419" i="1"/>
  <c r="G1420" i="1"/>
  <c r="K1420" i="1" s="1"/>
  <c r="M1422" i="1"/>
  <c r="N1422" i="1" s="1"/>
  <c r="P1422" i="1"/>
  <c r="O1420" i="1" l="1"/>
  <c r="AG1307" i="1"/>
  <c r="V1309" i="1"/>
  <c r="S1309" i="1"/>
  <c r="L1424" i="1"/>
  <c r="E1423" i="1"/>
  <c r="X1423" i="1"/>
  <c r="A1424" i="1"/>
  <c r="T1308" i="1"/>
  <c r="AF1308" i="1" s="1"/>
  <c r="U1308" i="1"/>
  <c r="W1308" i="1" s="1"/>
  <c r="G1421" i="1"/>
  <c r="K1421" i="1" s="1"/>
  <c r="D1423" i="1"/>
  <c r="Y1422" i="1"/>
  <c r="Z1422" i="1"/>
  <c r="AA1422" i="1" s="1"/>
  <c r="AH1422" i="1" s="1"/>
  <c r="J1423" i="1"/>
  <c r="I1423" i="1" s="1"/>
  <c r="AB1438" i="1"/>
  <c r="F1422" i="1"/>
  <c r="AC1422" i="1"/>
  <c r="AE1422" i="1" s="1"/>
  <c r="H1422" i="1"/>
  <c r="Q1311" i="1"/>
  <c r="R1310" i="1"/>
  <c r="V1310" i="1" s="1"/>
  <c r="M1423" i="1"/>
  <c r="N1423" i="1" s="1"/>
  <c r="P1423" i="1"/>
  <c r="F1423" i="1" l="1"/>
  <c r="O1421" i="1"/>
  <c r="AB1439" i="1"/>
  <c r="X1424" i="1"/>
  <c r="A1425" i="1"/>
  <c r="L1425" i="1"/>
  <c r="E1424" i="1"/>
  <c r="U1309" i="1"/>
  <c r="W1309" i="1" s="1"/>
  <c r="S1310" i="1"/>
  <c r="T1309" i="1"/>
  <c r="Q1312" i="1"/>
  <c r="R1311" i="1"/>
  <c r="V1311" i="1" s="1"/>
  <c r="AG1308" i="1"/>
  <c r="B1308" i="1" s="1"/>
  <c r="C1308" i="1" s="1"/>
  <c r="Z1423" i="1"/>
  <c r="AA1423" i="1" s="1"/>
  <c r="AH1423" i="1" s="1"/>
  <c r="Y1423" i="1"/>
  <c r="D1424" i="1"/>
  <c r="J1424" i="1"/>
  <c r="I1424" i="1" s="1"/>
  <c r="G1422" i="1"/>
  <c r="O1422" i="1" s="1"/>
  <c r="AC1423" i="1"/>
  <c r="AE1423" i="1" s="1"/>
  <c r="H1423" i="1"/>
  <c r="M1424" i="1"/>
  <c r="N1424" i="1" s="1"/>
  <c r="P1424" i="1"/>
  <c r="B1307" i="1"/>
  <c r="C1307" i="1" s="1"/>
  <c r="K1422" i="1" l="1"/>
  <c r="G1423" i="1"/>
  <c r="O1423" i="1" s="1"/>
  <c r="Q1313" i="1"/>
  <c r="R1312" i="1"/>
  <c r="V1312" i="1" s="1"/>
  <c r="F1424" i="1"/>
  <c r="AF1309" i="1"/>
  <c r="AA1309" i="1"/>
  <c r="M1425" i="1"/>
  <c r="N1425" i="1" s="1"/>
  <c r="P1425" i="1"/>
  <c r="AB1440" i="1"/>
  <c r="AC1424" i="1"/>
  <c r="AE1424" i="1" s="1"/>
  <c r="H1424" i="1"/>
  <c r="U1310" i="1"/>
  <c r="W1310" i="1" s="1"/>
  <c r="T1310" i="1"/>
  <c r="AF1310" i="1" s="1"/>
  <c r="S1311" i="1"/>
  <c r="E1425" i="1"/>
  <c r="X1425" i="1"/>
  <c r="A1426" i="1"/>
  <c r="L1426" i="1"/>
  <c r="AG1309" i="1"/>
  <c r="D1425" i="1"/>
  <c r="Y1424" i="1"/>
  <c r="Z1424" i="1"/>
  <c r="AA1424" i="1" s="1"/>
  <c r="AH1424" i="1" s="1"/>
  <c r="J1425" i="1"/>
  <c r="I1425" i="1" s="1"/>
  <c r="F1425" i="1" l="1"/>
  <c r="AH1309" i="1"/>
  <c r="K1423" i="1"/>
  <c r="AC1425" i="1"/>
  <c r="AE1425" i="1" s="1"/>
  <c r="H1425" i="1"/>
  <c r="D1426" i="1"/>
  <c r="Y1425" i="1"/>
  <c r="Z1425" i="1"/>
  <c r="AA1425" i="1" s="1"/>
  <c r="AH1425" i="1" s="1"/>
  <c r="J1426" i="1"/>
  <c r="I1426" i="1" s="1"/>
  <c r="AG1310" i="1"/>
  <c r="B1310" i="1" s="1"/>
  <c r="C1310" i="1" s="1"/>
  <c r="AB1441" i="1"/>
  <c r="A1427" i="1"/>
  <c r="L1427" i="1"/>
  <c r="E1426" i="1"/>
  <c r="X1426" i="1"/>
  <c r="B1309" i="1"/>
  <c r="C1309" i="1" s="1"/>
  <c r="M1426" i="1"/>
  <c r="N1426" i="1" s="1"/>
  <c r="P1426" i="1"/>
  <c r="T1311" i="1"/>
  <c r="AF1311" i="1" s="1"/>
  <c r="S1312" i="1"/>
  <c r="U1311" i="1"/>
  <c r="W1311" i="1" s="1"/>
  <c r="G1424" i="1"/>
  <c r="K1424" i="1" s="1"/>
  <c r="Q1314" i="1"/>
  <c r="R1313" i="1"/>
  <c r="V1313" i="1" s="1"/>
  <c r="O1424" i="1" l="1"/>
  <c r="AG1311" i="1"/>
  <c r="B1311" i="1" s="1"/>
  <c r="C1311" i="1" s="1"/>
  <c r="X1427" i="1"/>
  <c r="A1428" i="1"/>
  <c r="L1428" i="1"/>
  <c r="E1427" i="1"/>
  <c r="AC1426" i="1"/>
  <c r="AE1426" i="1" s="1"/>
  <c r="H1426" i="1"/>
  <c r="D1427" i="1"/>
  <c r="Z1426" i="1"/>
  <c r="AA1426" i="1" s="1"/>
  <c r="AH1426" i="1" s="1"/>
  <c r="Y1426" i="1"/>
  <c r="J1427" i="1"/>
  <c r="I1427" i="1" s="1"/>
  <c r="R1314" i="1"/>
  <c r="V1314" i="1" s="1"/>
  <c r="Q1315" i="1"/>
  <c r="T1312" i="1"/>
  <c r="AF1312" i="1" s="1"/>
  <c r="S1313" i="1"/>
  <c r="U1312" i="1"/>
  <c r="W1312" i="1" s="1"/>
  <c r="G1425" i="1"/>
  <c r="O1425" i="1" s="1"/>
  <c r="M1427" i="1"/>
  <c r="N1427" i="1" s="1"/>
  <c r="P1427" i="1"/>
  <c r="AB1442" i="1"/>
  <c r="F1426" i="1"/>
  <c r="AB1443" i="1" l="1"/>
  <c r="K1425" i="1"/>
  <c r="G1426" i="1"/>
  <c r="K1426" i="1" s="1"/>
  <c r="M1428" i="1"/>
  <c r="N1428" i="1" s="1"/>
  <c r="P1428" i="1"/>
  <c r="AG1312" i="1"/>
  <c r="Q1316" i="1"/>
  <c r="R1315" i="1"/>
  <c r="V1315" i="1" s="1"/>
  <c r="A1429" i="1"/>
  <c r="L1429" i="1"/>
  <c r="E1428" i="1"/>
  <c r="X1428" i="1"/>
  <c r="AC1427" i="1"/>
  <c r="AE1427" i="1" s="1"/>
  <c r="H1427" i="1"/>
  <c r="U1313" i="1"/>
  <c r="W1313" i="1" s="1"/>
  <c r="S1314" i="1"/>
  <c r="T1313" i="1"/>
  <c r="AF1313" i="1" s="1"/>
  <c r="F1427" i="1"/>
  <c r="D1428" i="1"/>
  <c r="Y1427" i="1"/>
  <c r="Z1427" i="1"/>
  <c r="AA1427" i="1" s="1"/>
  <c r="AH1427" i="1" s="1"/>
  <c r="J1428" i="1"/>
  <c r="I1428" i="1" s="1"/>
  <c r="O1426" i="1" l="1"/>
  <c r="F1428" i="1"/>
  <c r="M1429" i="1"/>
  <c r="N1429" i="1" s="1"/>
  <c r="P1429" i="1"/>
  <c r="AB1444" i="1"/>
  <c r="G1427" i="1"/>
  <c r="O1427" i="1" s="1"/>
  <c r="T1314" i="1"/>
  <c r="AF1314" i="1" s="1"/>
  <c r="U1314" i="1"/>
  <c r="W1314" i="1" s="1"/>
  <c r="S1315" i="1"/>
  <c r="X1429" i="1"/>
  <c r="A1430" i="1"/>
  <c r="L1430" i="1"/>
  <c r="E1429" i="1"/>
  <c r="B1312" i="1"/>
  <c r="C1312" i="1" s="1"/>
  <c r="AG1313" i="1"/>
  <c r="B1313" i="1" s="1"/>
  <c r="C1313" i="1" s="1"/>
  <c r="D1429" i="1"/>
  <c r="Z1428" i="1"/>
  <c r="AA1428" i="1" s="1"/>
  <c r="AH1428" i="1" s="1"/>
  <c r="Y1428" i="1"/>
  <c r="J1429" i="1"/>
  <c r="I1429" i="1" s="1"/>
  <c r="R1316" i="1"/>
  <c r="V1316" i="1" s="1"/>
  <c r="Q1317" i="1"/>
  <c r="AC1428" i="1"/>
  <c r="AE1428" i="1" s="1"/>
  <c r="H1428" i="1"/>
  <c r="K1427" i="1" l="1"/>
  <c r="F1429" i="1"/>
  <c r="AC1429" i="1"/>
  <c r="AE1429" i="1" s="1"/>
  <c r="H1429" i="1"/>
  <c r="Z1429" i="1"/>
  <c r="AA1429" i="1" s="1"/>
  <c r="AH1429" i="1" s="1"/>
  <c r="D1430" i="1"/>
  <c r="Y1429" i="1"/>
  <c r="J1430" i="1"/>
  <c r="I1430" i="1" s="1"/>
  <c r="T1315" i="1"/>
  <c r="AF1315" i="1" s="1"/>
  <c r="U1315" i="1"/>
  <c r="W1315" i="1" s="1"/>
  <c r="S1316" i="1"/>
  <c r="AB1445" i="1"/>
  <c r="G1428" i="1"/>
  <c r="K1428" i="1" s="1"/>
  <c r="Q1318" i="1"/>
  <c r="R1317" i="1"/>
  <c r="V1317" i="1" s="1"/>
  <c r="M1430" i="1"/>
  <c r="N1430" i="1" s="1"/>
  <c r="P1430" i="1"/>
  <c r="AG1314" i="1"/>
  <c r="E1430" i="1"/>
  <c r="X1430" i="1"/>
  <c r="A1431" i="1"/>
  <c r="L1431" i="1"/>
  <c r="O1428" i="1" l="1"/>
  <c r="AB1446" i="1"/>
  <c r="F1430" i="1"/>
  <c r="D1431" i="1"/>
  <c r="Z1430" i="1"/>
  <c r="AA1430" i="1" s="1"/>
  <c r="AH1430" i="1" s="1"/>
  <c r="Y1430" i="1"/>
  <c r="J1431" i="1"/>
  <c r="I1431" i="1" s="1"/>
  <c r="M1431" i="1"/>
  <c r="N1431" i="1" s="1"/>
  <c r="P1431" i="1"/>
  <c r="B1314" i="1"/>
  <c r="C1314" i="1" s="1"/>
  <c r="X1431" i="1"/>
  <c r="A1432" i="1"/>
  <c r="L1432" i="1"/>
  <c r="E1431" i="1"/>
  <c r="R1318" i="1"/>
  <c r="V1318" i="1" s="1"/>
  <c r="Q1319" i="1"/>
  <c r="S1317" i="1"/>
  <c r="U1316" i="1"/>
  <c r="W1316" i="1" s="1"/>
  <c r="T1316" i="1"/>
  <c r="AF1316" i="1" s="1"/>
  <c r="G1429" i="1"/>
  <c r="O1429" i="1" s="1"/>
  <c r="AC1430" i="1"/>
  <c r="AE1430" i="1" s="1"/>
  <c r="H1430" i="1"/>
  <c r="AG1315" i="1"/>
  <c r="B1315" i="1" s="1"/>
  <c r="C1315" i="1" s="1"/>
  <c r="K1429" i="1" l="1"/>
  <c r="U1317" i="1"/>
  <c r="W1317" i="1" s="1"/>
  <c r="T1317" i="1"/>
  <c r="AF1317" i="1" s="1"/>
  <c r="S1318" i="1"/>
  <c r="AG1316" i="1"/>
  <c r="B1316" i="1" s="1"/>
  <c r="C1316" i="1" s="1"/>
  <c r="Z1431" i="1"/>
  <c r="D1432" i="1"/>
  <c r="Y1431" i="1"/>
  <c r="J1432" i="1"/>
  <c r="I1432" i="1" s="1"/>
  <c r="AC1431" i="1"/>
  <c r="AE1431" i="1" s="1"/>
  <c r="H1431" i="1"/>
  <c r="F1431" i="1"/>
  <c r="AB1447" i="1"/>
  <c r="G1430" i="1"/>
  <c r="K1430" i="1" s="1"/>
  <c r="R1319" i="1"/>
  <c r="V1319" i="1" s="1"/>
  <c r="Q1320" i="1"/>
  <c r="M1432" i="1"/>
  <c r="N1432" i="1" s="1"/>
  <c r="E1432" i="1"/>
  <c r="X1432" i="1"/>
  <c r="A1433" i="1"/>
  <c r="L1433" i="1"/>
  <c r="O1430" i="1" l="1"/>
  <c r="L1434" i="1"/>
  <c r="E1433" i="1"/>
  <c r="X1433" i="1"/>
  <c r="A1434" i="1"/>
  <c r="AB1448" i="1"/>
  <c r="U1318" i="1"/>
  <c r="W1318" i="1" s="1"/>
  <c r="S1319" i="1"/>
  <c r="T1318" i="1"/>
  <c r="AF1318" i="1" s="1"/>
  <c r="D1433" i="1"/>
  <c r="Z1432" i="1"/>
  <c r="AA1432" i="1" s="1"/>
  <c r="AH1432" i="1" s="1"/>
  <c r="Y1432" i="1"/>
  <c r="J1433" i="1"/>
  <c r="I1433" i="1" s="1"/>
  <c r="AC1432" i="1"/>
  <c r="AE1432" i="1" s="1"/>
  <c r="H1432" i="1"/>
  <c r="F1432" i="1"/>
  <c r="AG1317" i="1"/>
  <c r="B1317" i="1" s="1"/>
  <c r="C1317" i="1" s="1"/>
  <c r="M1433" i="1"/>
  <c r="N1433" i="1" s="1"/>
  <c r="R1320" i="1"/>
  <c r="V1320" i="1" s="1"/>
  <c r="Q1321" i="1"/>
  <c r="G1431" i="1"/>
  <c r="K1431" i="1" s="1"/>
  <c r="R1321" i="1" l="1"/>
  <c r="V1321" i="1" s="1"/>
  <c r="Q1322" i="1"/>
  <c r="G1432" i="1"/>
  <c r="O1432" i="1" s="1"/>
  <c r="F1433" i="1"/>
  <c r="D1434" i="1"/>
  <c r="Y1433" i="1"/>
  <c r="Z1433" i="1"/>
  <c r="AA1433" i="1" s="1"/>
  <c r="AH1433" i="1" s="1"/>
  <c r="J1434" i="1"/>
  <c r="I1434" i="1" s="1"/>
  <c r="O1431" i="1"/>
  <c r="P1432" i="1" s="1"/>
  <c r="P1433" i="1" s="1"/>
  <c r="P1434" i="1" s="1"/>
  <c r="AB1449" i="1"/>
  <c r="T1319" i="1"/>
  <c r="AF1319" i="1" s="1"/>
  <c r="U1319" i="1"/>
  <c r="W1319" i="1" s="1"/>
  <c r="S1320" i="1"/>
  <c r="M1434" i="1"/>
  <c r="N1434" i="1" s="1"/>
  <c r="AC1433" i="1"/>
  <c r="AE1433" i="1" s="1"/>
  <c r="H1433" i="1"/>
  <c r="AG1318" i="1"/>
  <c r="X1434" i="1"/>
  <c r="A1435" i="1"/>
  <c r="L1435" i="1"/>
  <c r="E1434" i="1"/>
  <c r="K1432" i="1" l="1"/>
  <c r="AC1434" i="1"/>
  <c r="AE1434" i="1" s="1"/>
  <c r="H1434" i="1"/>
  <c r="R1322" i="1"/>
  <c r="V1322" i="1" s="1"/>
  <c r="Q1323" i="1"/>
  <c r="E1435" i="1"/>
  <c r="X1435" i="1"/>
  <c r="A1436" i="1"/>
  <c r="L1436" i="1"/>
  <c r="G1433" i="1"/>
  <c r="O1433" i="1" s="1"/>
  <c r="S1321" i="1"/>
  <c r="T1320" i="1"/>
  <c r="AF1320" i="1" s="1"/>
  <c r="U1320" i="1"/>
  <c r="W1320" i="1" s="1"/>
  <c r="M1435" i="1"/>
  <c r="N1435" i="1" s="1"/>
  <c r="P1435" i="1"/>
  <c r="D1435" i="1"/>
  <c r="Y1434" i="1"/>
  <c r="Z1434" i="1"/>
  <c r="AA1434" i="1" s="1"/>
  <c r="AH1434" i="1" s="1"/>
  <c r="J1435" i="1"/>
  <c r="I1435" i="1" s="1"/>
  <c r="AG1319" i="1"/>
  <c r="AB1450" i="1"/>
  <c r="B1318" i="1"/>
  <c r="C1318" i="1" s="1"/>
  <c r="F1434" i="1"/>
  <c r="F1435" i="1" l="1"/>
  <c r="B1319" i="1"/>
  <c r="C1319" i="1" s="1"/>
  <c r="K1433" i="1"/>
  <c r="L1437" i="1"/>
  <c r="E1436" i="1"/>
  <c r="X1436" i="1"/>
  <c r="A1437" i="1"/>
  <c r="R1323" i="1"/>
  <c r="V1323" i="1" s="1"/>
  <c r="Q1324" i="1"/>
  <c r="AB1451" i="1"/>
  <c r="AG1320" i="1"/>
  <c r="B1320" i="1" s="1"/>
  <c r="C1320" i="1" s="1"/>
  <c r="Z1435" i="1"/>
  <c r="AA1435" i="1" s="1"/>
  <c r="AH1435" i="1" s="1"/>
  <c r="D1436" i="1"/>
  <c r="Y1435" i="1"/>
  <c r="J1436" i="1"/>
  <c r="I1436" i="1" s="1"/>
  <c r="G1434" i="1"/>
  <c r="O1434" i="1" s="1"/>
  <c r="AC1435" i="1"/>
  <c r="AE1435" i="1" s="1"/>
  <c r="H1435" i="1"/>
  <c r="T1321" i="1"/>
  <c r="AF1321" i="1" s="1"/>
  <c r="U1321" i="1"/>
  <c r="W1321" i="1" s="1"/>
  <c r="S1322" i="1"/>
  <c r="M1436" i="1"/>
  <c r="N1436" i="1" s="1"/>
  <c r="P1436" i="1"/>
  <c r="K1434" i="1" l="1"/>
  <c r="AB1452" i="1"/>
  <c r="D1437" i="1"/>
  <c r="Z1436" i="1"/>
  <c r="AA1436" i="1" s="1"/>
  <c r="AH1436" i="1" s="1"/>
  <c r="Y1436" i="1"/>
  <c r="J1437" i="1"/>
  <c r="I1437" i="1" s="1"/>
  <c r="G1435" i="1"/>
  <c r="K1435" i="1" s="1"/>
  <c r="Q1325" i="1"/>
  <c r="R1324" i="1"/>
  <c r="V1324" i="1" s="1"/>
  <c r="AC1436" i="1"/>
  <c r="AE1436" i="1" s="1"/>
  <c r="H1436" i="1"/>
  <c r="U1322" i="1"/>
  <c r="W1322" i="1" s="1"/>
  <c r="T1322" i="1"/>
  <c r="AF1322" i="1" s="1"/>
  <c r="S1323" i="1"/>
  <c r="F1436" i="1"/>
  <c r="M1437" i="1"/>
  <c r="N1437" i="1" s="1"/>
  <c r="P1437" i="1"/>
  <c r="AG1321" i="1"/>
  <c r="B1321" i="1" s="1"/>
  <c r="C1321" i="1" s="1"/>
  <c r="X1437" i="1"/>
  <c r="A1438" i="1"/>
  <c r="L1438" i="1"/>
  <c r="E1437" i="1"/>
  <c r="O1435" i="1" l="1"/>
  <c r="D1438" i="1"/>
  <c r="Y1437" i="1"/>
  <c r="Z1437" i="1"/>
  <c r="AA1437" i="1" s="1"/>
  <c r="AH1437" i="1" s="1"/>
  <c r="J1438" i="1"/>
  <c r="I1438" i="1" s="1"/>
  <c r="M1438" i="1"/>
  <c r="N1438" i="1" s="1"/>
  <c r="P1438" i="1"/>
  <c r="AG1322" i="1"/>
  <c r="B1322" i="1" s="1"/>
  <c r="C1322" i="1" s="1"/>
  <c r="R1325" i="1"/>
  <c r="V1325" i="1" s="1"/>
  <c r="Q1326" i="1"/>
  <c r="AB1453" i="1"/>
  <c r="L1439" i="1"/>
  <c r="E1438" i="1"/>
  <c r="X1438" i="1"/>
  <c r="A1439" i="1"/>
  <c r="G1436" i="1"/>
  <c r="O1436" i="1" s="1"/>
  <c r="F1437" i="1"/>
  <c r="AC1437" i="1"/>
  <c r="AE1437" i="1" s="1"/>
  <c r="H1437" i="1"/>
  <c r="S1324" i="1"/>
  <c r="U1323" i="1"/>
  <c r="W1323" i="1" s="1"/>
  <c r="T1323" i="1"/>
  <c r="AF1323" i="1" s="1"/>
  <c r="K1436" i="1" l="1"/>
  <c r="AB1454" i="1"/>
  <c r="F1438" i="1"/>
  <c r="G1437" i="1"/>
  <c r="O1437" i="1" s="1"/>
  <c r="M1439" i="1"/>
  <c r="N1439" i="1" s="1"/>
  <c r="P1439" i="1"/>
  <c r="R1326" i="1"/>
  <c r="V1326" i="1" s="1"/>
  <c r="Q1327" i="1"/>
  <c r="Y1438" i="1"/>
  <c r="Z1438" i="1"/>
  <c r="AA1438" i="1" s="1"/>
  <c r="AH1438" i="1" s="1"/>
  <c r="D1439" i="1"/>
  <c r="J1439" i="1"/>
  <c r="I1439" i="1" s="1"/>
  <c r="AG1323" i="1"/>
  <c r="B1323" i="1" s="1"/>
  <c r="C1323" i="1" s="1"/>
  <c r="X1439" i="1"/>
  <c r="A1440" i="1"/>
  <c r="L1440" i="1"/>
  <c r="E1439" i="1"/>
  <c r="T1324" i="1"/>
  <c r="AF1324" i="1" s="1"/>
  <c r="S1325" i="1"/>
  <c r="U1324" i="1"/>
  <c r="W1324" i="1" s="1"/>
  <c r="AC1438" i="1"/>
  <c r="AE1438" i="1" s="1"/>
  <c r="H1438" i="1"/>
  <c r="K1437" i="1" l="1"/>
  <c r="S1326" i="1"/>
  <c r="U1325" i="1"/>
  <c r="W1325" i="1" s="1"/>
  <c r="T1325" i="1"/>
  <c r="AF1325" i="1" s="1"/>
  <c r="G1438" i="1"/>
  <c r="O1438" i="1" s="1"/>
  <c r="M1440" i="1"/>
  <c r="N1440" i="1" s="1"/>
  <c r="P1440" i="1"/>
  <c r="AC1439" i="1"/>
  <c r="AE1439" i="1" s="1"/>
  <c r="H1439" i="1"/>
  <c r="E1440" i="1"/>
  <c r="X1440" i="1"/>
  <c r="A1441" i="1"/>
  <c r="L1441" i="1"/>
  <c r="AG1324" i="1"/>
  <c r="B1324" i="1" s="1"/>
  <c r="C1324" i="1" s="1"/>
  <c r="D1440" i="1"/>
  <c r="Z1439" i="1"/>
  <c r="AA1439" i="1" s="1"/>
  <c r="AH1439" i="1" s="1"/>
  <c r="Y1439" i="1"/>
  <c r="J1440" i="1"/>
  <c r="I1440" i="1" s="1"/>
  <c r="F1439" i="1"/>
  <c r="Q1328" i="1"/>
  <c r="R1327" i="1"/>
  <c r="V1327" i="1" s="1"/>
  <c r="AB1455" i="1"/>
  <c r="F1440" i="1" l="1"/>
  <c r="K1438" i="1"/>
  <c r="AB1456" i="1"/>
  <c r="M1441" i="1"/>
  <c r="N1441" i="1" s="1"/>
  <c r="P1441" i="1"/>
  <c r="G1439" i="1"/>
  <c r="O1439" i="1" s="1"/>
  <c r="L1442" i="1"/>
  <c r="E1441" i="1"/>
  <c r="X1441" i="1"/>
  <c r="A1442" i="1"/>
  <c r="AC1440" i="1"/>
  <c r="AE1440" i="1" s="1"/>
  <c r="H1440" i="1"/>
  <c r="AG1325" i="1"/>
  <c r="B1325" i="1" s="1"/>
  <c r="C1325" i="1" s="1"/>
  <c r="R1328" i="1"/>
  <c r="V1328" i="1" s="1"/>
  <c r="Q1329" i="1"/>
  <c r="D1441" i="1"/>
  <c r="Y1440" i="1"/>
  <c r="Z1440" i="1"/>
  <c r="AA1440" i="1" s="1"/>
  <c r="AH1440" i="1" s="1"/>
  <c r="J1441" i="1"/>
  <c r="I1441" i="1" s="1"/>
  <c r="U1326" i="1"/>
  <c r="W1326" i="1" s="1"/>
  <c r="T1326" i="1"/>
  <c r="AF1326" i="1" s="1"/>
  <c r="S1327" i="1"/>
  <c r="K1439" i="1" l="1"/>
  <c r="G1440" i="1"/>
  <c r="O1440" i="1" s="1"/>
  <c r="F1441" i="1"/>
  <c r="L1443" i="1"/>
  <c r="E1442" i="1"/>
  <c r="X1442" i="1"/>
  <c r="A1443" i="1"/>
  <c r="R1329" i="1"/>
  <c r="V1329" i="1" s="1"/>
  <c r="Q1330" i="1"/>
  <c r="T1327" i="1"/>
  <c r="AF1327" i="1" s="1"/>
  <c r="S1328" i="1"/>
  <c r="U1327" i="1"/>
  <c r="W1327" i="1" s="1"/>
  <c r="Z1441" i="1"/>
  <c r="AA1441" i="1" s="1"/>
  <c r="AH1441" i="1" s="1"/>
  <c r="D1442" i="1"/>
  <c r="Y1441" i="1"/>
  <c r="J1442" i="1"/>
  <c r="I1442" i="1" s="1"/>
  <c r="AB1457" i="1"/>
  <c r="AC1441" i="1"/>
  <c r="AE1441" i="1" s="1"/>
  <c r="H1441" i="1"/>
  <c r="AG1326" i="1"/>
  <c r="M1442" i="1"/>
  <c r="N1442" i="1" s="1"/>
  <c r="P1442" i="1"/>
  <c r="K1440" i="1" l="1"/>
  <c r="R1330" i="1"/>
  <c r="V1330" i="1" s="1"/>
  <c r="Q1331" i="1"/>
  <c r="AC1442" i="1"/>
  <c r="AE1442" i="1" s="1"/>
  <c r="H1442" i="1"/>
  <c r="AB1458" i="1"/>
  <c r="F1442" i="1"/>
  <c r="AG1327" i="1"/>
  <c r="B1327" i="1" s="1"/>
  <c r="C1327" i="1" s="1"/>
  <c r="M1443" i="1"/>
  <c r="N1443" i="1" s="1"/>
  <c r="P1443" i="1"/>
  <c r="G1441" i="1"/>
  <c r="K1441" i="1" s="1"/>
  <c r="S1329" i="1"/>
  <c r="U1328" i="1"/>
  <c r="W1328" i="1" s="1"/>
  <c r="T1328" i="1"/>
  <c r="AF1328" i="1" s="1"/>
  <c r="A1444" i="1"/>
  <c r="L1444" i="1"/>
  <c r="E1443" i="1"/>
  <c r="X1443" i="1"/>
  <c r="B1326" i="1"/>
  <c r="C1326" i="1" s="1"/>
  <c r="Z1442" i="1"/>
  <c r="AA1442" i="1" s="1"/>
  <c r="AH1442" i="1" s="1"/>
  <c r="Y1442" i="1"/>
  <c r="D1443" i="1"/>
  <c r="J1443" i="1"/>
  <c r="I1443" i="1" s="1"/>
  <c r="O1441" i="1" l="1"/>
  <c r="F1443" i="1"/>
  <c r="X1444" i="1"/>
  <c r="A1445" i="1"/>
  <c r="L1445" i="1"/>
  <c r="E1444" i="1"/>
  <c r="D1444" i="1"/>
  <c r="Z1443" i="1"/>
  <c r="AA1443" i="1" s="1"/>
  <c r="AH1443" i="1" s="1"/>
  <c r="Y1443" i="1"/>
  <c r="J1444" i="1"/>
  <c r="I1444" i="1" s="1"/>
  <c r="AG1328" i="1"/>
  <c r="B1328" i="1" s="1"/>
  <c r="C1328" i="1" s="1"/>
  <c r="AB1459" i="1"/>
  <c r="R1331" i="1"/>
  <c r="V1331" i="1" s="1"/>
  <c r="Q1332" i="1"/>
  <c r="M1444" i="1"/>
  <c r="N1444" i="1" s="1"/>
  <c r="P1444" i="1"/>
  <c r="S1330" i="1"/>
  <c r="T1329" i="1"/>
  <c r="AF1329" i="1" s="1"/>
  <c r="U1329" i="1"/>
  <c r="W1329" i="1" s="1"/>
  <c r="G1442" i="1"/>
  <c r="K1442" i="1" s="1"/>
  <c r="AC1443" i="1"/>
  <c r="AE1443" i="1" s="1"/>
  <c r="H1443" i="1"/>
  <c r="O1442" i="1" l="1"/>
  <c r="G1443" i="1"/>
  <c r="K1443" i="1" s="1"/>
  <c r="AB1460" i="1"/>
  <c r="M1445" i="1"/>
  <c r="N1445" i="1" s="1"/>
  <c r="P1445" i="1"/>
  <c r="T1330" i="1"/>
  <c r="AF1330" i="1" s="1"/>
  <c r="S1331" i="1"/>
  <c r="U1330" i="1"/>
  <c r="W1330" i="1" s="1"/>
  <c r="F1444" i="1"/>
  <c r="L1446" i="1"/>
  <c r="E1445" i="1"/>
  <c r="X1445" i="1"/>
  <c r="A1446" i="1"/>
  <c r="AG1329" i="1"/>
  <c r="B1329" i="1" s="1"/>
  <c r="C1329" i="1" s="1"/>
  <c r="Q1333" i="1"/>
  <c r="R1332" i="1"/>
  <c r="V1332" i="1" s="1"/>
  <c r="D1445" i="1"/>
  <c r="Y1444" i="1"/>
  <c r="Z1444" i="1"/>
  <c r="AA1444" i="1" s="1"/>
  <c r="AH1444" i="1" s="1"/>
  <c r="J1445" i="1"/>
  <c r="I1445" i="1" s="1"/>
  <c r="AC1444" i="1"/>
  <c r="AE1444" i="1" s="1"/>
  <c r="H1444" i="1"/>
  <c r="O1443" i="1" l="1"/>
  <c r="F1445" i="1"/>
  <c r="M1446" i="1"/>
  <c r="N1446" i="1" s="1"/>
  <c r="P1446" i="1"/>
  <c r="T1331" i="1"/>
  <c r="AF1331" i="1" s="1"/>
  <c r="U1331" i="1"/>
  <c r="W1331" i="1" s="1"/>
  <c r="S1332" i="1"/>
  <c r="E1446" i="1"/>
  <c r="X1446" i="1"/>
  <c r="A1447" i="1"/>
  <c r="L1447" i="1"/>
  <c r="AB1461" i="1"/>
  <c r="G1444" i="1"/>
  <c r="K1444" i="1" s="1"/>
  <c r="R1333" i="1"/>
  <c r="V1333" i="1" s="1"/>
  <c r="Q1334" i="1"/>
  <c r="Z1445" i="1"/>
  <c r="AA1445" i="1" s="1"/>
  <c r="AH1445" i="1" s="1"/>
  <c r="D1446" i="1"/>
  <c r="Y1445" i="1"/>
  <c r="J1446" i="1"/>
  <c r="I1446" i="1" s="1"/>
  <c r="AG1330" i="1"/>
  <c r="B1330" i="1" s="1"/>
  <c r="C1330" i="1" s="1"/>
  <c r="AC1445" i="1"/>
  <c r="AE1445" i="1" s="1"/>
  <c r="H1445" i="1"/>
  <c r="F1446" i="1" l="1"/>
  <c r="O1444" i="1"/>
  <c r="AC1446" i="1"/>
  <c r="AE1446" i="1" s="1"/>
  <c r="H1446" i="1"/>
  <c r="G1445" i="1"/>
  <c r="K1445" i="1" s="1"/>
  <c r="L1448" i="1"/>
  <c r="E1447" i="1"/>
  <c r="X1447" i="1"/>
  <c r="A1448" i="1"/>
  <c r="Z1446" i="1"/>
  <c r="AA1446" i="1" s="1"/>
  <c r="AH1446" i="1" s="1"/>
  <c r="Y1446" i="1"/>
  <c r="D1447" i="1"/>
  <c r="J1447" i="1"/>
  <c r="I1447" i="1" s="1"/>
  <c r="AG1331" i="1"/>
  <c r="AB1462" i="1"/>
  <c r="R1334" i="1"/>
  <c r="V1334" i="1" s="1"/>
  <c r="Q1335" i="1"/>
  <c r="U1332" i="1"/>
  <c r="W1332" i="1" s="1"/>
  <c r="T1332" i="1"/>
  <c r="AF1332" i="1" s="1"/>
  <c r="S1333" i="1"/>
  <c r="M1447" i="1"/>
  <c r="N1447" i="1" s="1"/>
  <c r="P1447" i="1"/>
  <c r="AG1332" i="1" l="1"/>
  <c r="B1332" i="1" s="1"/>
  <c r="C1332" i="1" s="1"/>
  <c r="AB1463" i="1"/>
  <c r="M1448" i="1"/>
  <c r="N1448" i="1" s="1"/>
  <c r="P1448" i="1"/>
  <c r="G1446" i="1"/>
  <c r="O1446" i="1" s="1"/>
  <c r="AC1447" i="1"/>
  <c r="AE1447" i="1" s="1"/>
  <c r="H1447" i="1"/>
  <c r="U1333" i="1"/>
  <c r="W1333" i="1" s="1"/>
  <c r="S1334" i="1"/>
  <c r="T1333" i="1"/>
  <c r="AF1333" i="1" s="1"/>
  <c r="Q1336" i="1"/>
  <c r="R1335" i="1"/>
  <c r="V1335" i="1" s="1"/>
  <c r="F1447" i="1"/>
  <c r="A1449" i="1"/>
  <c r="L1449" i="1"/>
  <c r="E1448" i="1"/>
  <c r="X1448" i="1"/>
  <c r="O1445" i="1"/>
  <c r="B1331" i="1"/>
  <c r="C1331" i="1" s="1"/>
  <c r="D1448" i="1"/>
  <c r="Y1447" i="1"/>
  <c r="Z1447" i="1"/>
  <c r="AA1447" i="1" s="1"/>
  <c r="AH1447" i="1" s="1"/>
  <c r="J1448" i="1"/>
  <c r="I1448" i="1" s="1"/>
  <c r="K1446" i="1" l="1"/>
  <c r="AC1448" i="1"/>
  <c r="AE1448" i="1" s="1"/>
  <c r="H1448" i="1"/>
  <c r="Z1448" i="1"/>
  <c r="AA1448" i="1" s="1"/>
  <c r="AH1448" i="1" s="1"/>
  <c r="D1449" i="1"/>
  <c r="Y1448" i="1"/>
  <c r="J1449" i="1"/>
  <c r="I1449" i="1" s="1"/>
  <c r="AG1333" i="1"/>
  <c r="B1333" i="1" s="1"/>
  <c r="C1333" i="1" s="1"/>
  <c r="F1448" i="1"/>
  <c r="M1449" i="1"/>
  <c r="N1449" i="1" s="1"/>
  <c r="P1449" i="1"/>
  <c r="R1336" i="1"/>
  <c r="V1336" i="1" s="1"/>
  <c r="Q1337" i="1"/>
  <c r="G1447" i="1"/>
  <c r="K1447" i="1" s="1"/>
  <c r="T1334" i="1"/>
  <c r="AF1334" i="1" s="1"/>
  <c r="S1335" i="1"/>
  <c r="U1334" i="1"/>
  <c r="W1334" i="1" s="1"/>
  <c r="E1449" i="1"/>
  <c r="A1450" i="1"/>
  <c r="X1449" i="1"/>
  <c r="L1450" i="1"/>
  <c r="AB1464" i="1"/>
  <c r="M1450" i="1" l="1"/>
  <c r="N1450" i="1" s="1"/>
  <c r="P1450" i="1"/>
  <c r="AG1334" i="1"/>
  <c r="B1334" i="1" s="1"/>
  <c r="C1334" i="1" s="1"/>
  <c r="O1447" i="1"/>
  <c r="AB1465" i="1"/>
  <c r="D1450" i="1"/>
  <c r="Y1449" i="1"/>
  <c r="Z1449" i="1"/>
  <c r="AA1449" i="1" s="1"/>
  <c r="AH1449" i="1" s="1"/>
  <c r="J1450" i="1"/>
  <c r="I1450" i="1" s="1"/>
  <c r="T1335" i="1"/>
  <c r="AF1335" i="1" s="1"/>
  <c r="U1335" i="1"/>
  <c r="W1335" i="1" s="1"/>
  <c r="S1336" i="1"/>
  <c r="G1448" i="1"/>
  <c r="K1448" i="1" s="1"/>
  <c r="AC1449" i="1"/>
  <c r="AE1449" i="1" s="1"/>
  <c r="H1449" i="1"/>
  <c r="X1450" i="1"/>
  <c r="L1451" i="1"/>
  <c r="E1450" i="1"/>
  <c r="A1451" i="1"/>
  <c r="Q1338" i="1"/>
  <c r="R1337" i="1"/>
  <c r="V1337" i="1" s="1"/>
  <c r="F1449" i="1"/>
  <c r="O1448" i="1" l="1"/>
  <c r="D1451" i="1"/>
  <c r="Y1450" i="1"/>
  <c r="Z1450" i="1"/>
  <c r="AA1450" i="1" s="1"/>
  <c r="AH1450" i="1" s="1"/>
  <c r="J1451" i="1"/>
  <c r="I1451" i="1" s="1"/>
  <c r="M1451" i="1"/>
  <c r="N1451" i="1" s="1"/>
  <c r="P1451" i="1"/>
  <c r="T1336" i="1"/>
  <c r="AF1336" i="1" s="1"/>
  <c r="S1337" i="1"/>
  <c r="U1336" i="1"/>
  <c r="W1336" i="1" s="1"/>
  <c r="AB1466" i="1"/>
  <c r="AC1450" i="1"/>
  <c r="AE1450" i="1" s="1"/>
  <c r="H1450" i="1"/>
  <c r="AG1335" i="1"/>
  <c r="B1335" i="1" s="1"/>
  <c r="C1335" i="1" s="1"/>
  <c r="L1452" i="1"/>
  <c r="E1451" i="1"/>
  <c r="A1452" i="1"/>
  <c r="X1451" i="1"/>
  <c r="Q1339" i="1"/>
  <c r="R1338" i="1"/>
  <c r="V1338" i="1" s="1"/>
  <c r="G1449" i="1"/>
  <c r="O1449" i="1" s="1"/>
  <c r="F1450" i="1"/>
  <c r="K1449" i="1" l="1"/>
  <c r="M1452" i="1"/>
  <c r="N1452" i="1" s="1"/>
  <c r="P1452" i="1"/>
  <c r="S1338" i="1"/>
  <c r="T1337" i="1"/>
  <c r="AF1337" i="1" s="1"/>
  <c r="U1337" i="1"/>
  <c r="W1337" i="1" s="1"/>
  <c r="Z1451" i="1"/>
  <c r="AA1451" i="1" s="1"/>
  <c r="AH1451" i="1" s="1"/>
  <c r="Y1451" i="1"/>
  <c r="D1452" i="1"/>
  <c r="J1452" i="1"/>
  <c r="I1452" i="1" s="1"/>
  <c r="F1451" i="1"/>
  <c r="G1450" i="1"/>
  <c r="K1450" i="1" s="1"/>
  <c r="Q1340" i="1"/>
  <c r="R1339" i="1"/>
  <c r="V1339" i="1" s="1"/>
  <c r="E1452" i="1"/>
  <c r="A1453" i="1"/>
  <c r="X1452" i="1"/>
  <c r="L1453" i="1"/>
  <c r="AB1467" i="1"/>
  <c r="AG1336" i="1"/>
  <c r="AC1451" i="1"/>
  <c r="AE1451" i="1" s="1"/>
  <c r="H1451" i="1"/>
  <c r="O1450" i="1" l="1"/>
  <c r="G1451" i="1"/>
  <c r="O1451" i="1" s="1"/>
  <c r="M1453" i="1"/>
  <c r="N1453" i="1" s="1"/>
  <c r="P1453" i="1"/>
  <c r="D1453" i="1"/>
  <c r="Y1452" i="1"/>
  <c r="Z1452" i="1"/>
  <c r="AA1452" i="1" s="1"/>
  <c r="AH1452" i="1" s="1"/>
  <c r="J1453" i="1"/>
  <c r="I1453" i="1" s="1"/>
  <c r="S1339" i="1"/>
  <c r="U1338" i="1"/>
  <c r="W1338" i="1" s="1"/>
  <c r="T1338" i="1"/>
  <c r="AF1338" i="1" s="1"/>
  <c r="AB1468" i="1"/>
  <c r="Q1341" i="1"/>
  <c r="R1340" i="1"/>
  <c r="V1340" i="1" s="1"/>
  <c r="B1336" i="1"/>
  <c r="C1336" i="1" s="1"/>
  <c r="X1453" i="1"/>
  <c r="L1454" i="1"/>
  <c r="E1453" i="1"/>
  <c r="A1454" i="1"/>
  <c r="F1452" i="1"/>
  <c r="AG1337" i="1"/>
  <c r="B1337" i="1" s="1"/>
  <c r="C1337" i="1" s="1"/>
  <c r="AC1452" i="1"/>
  <c r="AE1452" i="1" s="1"/>
  <c r="H1452" i="1"/>
  <c r="K1451" i="1" l="1"/>
  <c r="AC1453" i="1"/>
  <c r="AE1453" i="1" s="1"/>
  <c r="H1453" i="1"/>
  <c r="M1454" i="1"/>
  <c r="N1454" i="1" s="1"/>
  <c r="P1454" i="1"/>
  <c r="Q1342" i="1"/>
  <c r="R1341" i="1"/>
  <c r="V1341" i="1" s="1"/>
  <c r="D1454" i="1"/>
  <c r="Y1453" i="1"/>
  <c r="Z1453" i="1"/>
  <c r="AA1453" i="1" s="1"/>
  <c r="AH1453" i="1" s="1"/>
  <c r="J1454" i="1"/>
  <c r="I1454" i="1" s="1"/>
  <c r="AB1469" i="1"/>
  <c r="T1339" i="1"/>
  <c r="U1339" i="1"/>
  <c r="W1339" i="1" s="1"/>
  <c r="S1340" i="1"/>
  <c r="G1452" i="1"/>
  <c r="K1452" i="1" s="1"/>
  <c r="AG1338" i="1"/>
  <c r="B1338" i="1" s="1"/>
  <c r="C1338" i="1" s="1"/>
  <c r="E1454" i="1"/>
  <c r="X1454" i="1"/>
  <c r="A1455" i="1"/>
  <c r="L1455" i="1"/>
  <c r="F1453" i="1"/>
  <c r="AC1454" i="1" l="1"/>
  <c r="AE1454" i="1" s="1"/>
  <c r="H1454" i="1"/>
  <c r="M1455" i="1"/>
  <c r="N1455" i="1" s="1"/>
  <c r="P1455" i="1"/>
  <c r="A1456" i="1"/>
  <c r="L1456" i="1"/>
  <c r="E1455" i="1"/>
  <c r="X1455" i="1"/>
  <c r="AB1470" i="1"/>
  <c r="G1453" i="1"/>
  <c r="K1453" i="1" s="1"/>
  <c r="AF1339" i="1"/>
  <c r="AA1339" i="1"/>
  <c r="Y1454" i="1"/>
  <c r="Z1454" i="1"/>
  <c r="AA1454" i="1" s="1"/>
  <c r="AH1454" i="1" s="1"/>
  <c r="D1455" i="1"/>
  <c r="J1455" i="1"/>
  <c r="I1455" i="1" s="1"/>
  <c r="O1452" i="1"/>
  <c r="S1341" i="1"/>
  <c r="T1340" i="1"/>
  <c r="AF1340" i="1" s="1"/>
  <c r="U1340" i="1"/>
  <c r="W1340" i="1" s="1"/>
  <c r="R1342" i="1"/>
  <c r="V1342" i="1" s="1"/>
  <c r="Q1343" i="1"/>
  <c r="AG1339" i="1"/>
  <c r="B1339" i="1" s="1"/>
  <c r="C1339" i="1" s="1"/>
  <c r="F1454" i="1"/>
  <c r="O1453" i="1" l="1"/>
  <c r="AH1339" i="1"/>
  <c r="AG1340" i="1"/>
  <c r="B1340" i="1" s="1"/>
  <c r="C1340" i="1" s="1"/>
  <c r="AB1471" i="1"/>
  <c r="M1456" i="1"/>
  <c r="N1456" i="1" s="1"/>
  <c r="P1456" i="1"/>
  <c r="G1454" i="1"/>
  <c r="O1454" i="1" s="1"/>
  <c r="F1455" i="1"/>
  <c r="X1456" i="1"/>
  <c r="A1457" i="1"/>
  <c r="L1457" i="1"/>
  <c r="E1456" i="1"/>
  <c r="Q1344" i="1"/>
  <c r="R1343" i="1"/>
  <c r="V1343" i="1" s="1"/>
  <c r="U1341" i="1"/>
  <c r="W1341" i="1" s="1"/>
  <c r="S1342" i="1"/>
  <c r="T1341" i="1"/>
  <c r="AF1341" i="1" s="1"/>
  <c r="Z1455" i="1"/>
  <c r="AA1455" i="1" s="1"/>
  <c r="AH1455" i="1" s="1"/>
  <c r="D1456" i="1"/>
  <c r="Y1455" i="1"/>
  <c r="J1456" i="1"/>
  <c r="I1456" i="1" s="1"/>
  <c r="AC1455" i="1"/>
  <c r="AE1455" i="1" s="1"/>
  <c r="H1455" i="1"/>
  <c r="F1456" i="1" l="1"/>
  <c r="K1454" i="1"/>
  <c r="AG1341" i="1"/>
  <c r="B1341" i="1" s="1"/>
  <c r="C1341" i="1" s="1"/>
  <c r="M1457" i="1"/>
  <c r="N1457" i="1" s="1"/>
  <c r="P1457" i="1"/>
  <c r="AC1456" i="1"/>
  <c r="AE1456" i="1" s="1"/>
  <c r="H1456" i="1"/>
  <c r="R1344" i="1"/>
  <c r="V1344" i="1" s="1"/>
  <c r="Q1345" i="1"/>
  <c r="Y1456" i="1"/>
  <c r="Z1456" i="1"/>
  <c r="AA1456" i="1" s="1"/>
  <c r="AH1456" i="1" s="1"/>
  <c r="D1457" i="1"/>
  <c r="J1457" i="1"/>
  <c r="I1457" i="1" s="1"/>
  <c r="AB1472" i="1"/>
  <c r="A1458" i="1"/>
  <c r="L1458" i="1"/>
  <c r="E1457" i="1"/>
  <c r="X1457" i="1"/>
  <c r="G1455" i="1"/>
  <c r="K1455" i="1" s="1"/>
  <c r="U1342" i="1"/>
  <c r="W1342" i="1" s="1"/>
  <c r="T1342" i="1"/>
  <c r="AF1342" i="1" s="1"/>
  <c r="S1343" i="1"/>
  <c r="F1457" i="1" l="1"/>
  <c r="O1455" i="1"/>
  <c r="AC1457" i="1"/>
  <c r="AE1457" i="1" s="1"/>
  <c r="H1457" i="1"/>
  <c r="D1458" i="1"/>
  <c r="Z1457" i="1"/>
  <c r="AA1457" i="1" s="1"/>
  <c r="AH1457" i="1" s="1"/>
  <c r="Y1457" i="1"/>
  <c r="J1458" i="1"/>
  <c r="I1458" i="1" s="1"/>
  <c r="AB1473" i="1"/>
  <c r="G1456" i="1"/>
  <c r="O1456" i="1" s="1"/>
  <c r="Q1346" i="1"/>
  <c r="R1345" i="1"/>
  <c r="V1345" i="1" s="1"/>
  <c r="M1458" i="1"/>
  <c r="N1458" i="1" s="1"/>
  <c r="P1458" i="1"/>
  <c r="T1343" i="1"/>
  <c r="AF1343" i="1" s="1"/>
  <c r="U1343" i="1"/>
  <c r="W1343" i="1" s="1"/>
  <c r="S1344" i="1"/>
  <c r="AG1342" i="1"/>
  <c r="B1342" i="1" s="1"/>
  <c r="C1342" i="1" s="1"/>
  <c r="X1458" i="1"/>
  <c r="A1459" i="1"/>
  <c r="L1459" i="1"/>
  <c r="E1458" i="1"/>
  <c r="D1459" i="1" l="1"/>
  <c r="Y1458" i="1"/>
  <c r="Z1458" i="1"/>
  <c r="AA1458" i="1" s="1"/>
  <c r="AH1458" i="1" s="1"/>
  <c r="J1459" i="1"/>
  <c r="I1459" i="1" s="1"/>
  <c r="U1344" i="1"/>
  <c r="W1344" i="1" s="1"/>
  <c r="S1345" i="1"/>
  <c r="T1344" i="1"/>
  <c r="AF1344" i="1" s="1"/>
  <c r="K1456" i="1"/>
  <c r="F1458" i="1"/>
  <c r="AG1343" i="1"/>
  <c r="R1346" i="1"/>
  <c r="V1346" i="1" s="1"/>
  <c r="Q1347" i="1"/>
  <c r="AC1458" i="1"/>
  <c r="AE1458" i="1" s="1"/>
  <c r="H1458" i="1"/>
  <c r="G1457" i="1"/>
  <c r="K1457" i="1" s="1"/>
  <c r="M1459" i="1"/>
  <c r="N1459" i="1" s="1"/>
  <c r="P1459" i="1"/>
  <c r="E1459" i="1"/>
  <c r="X1459" i="1"/>
  <c r="A1460" i="1"/>
  <c r="L1460" i="1"/>
  <c r="AB1474" i="1"/>
  <c r="O1457" i="1" l="1"/>
  <c r="M1460" i="1"/>
  <c r="N1460" i="1" s="1"/>
  <c r="P1460" i="1"/>
  <c r="L1461" i="1"/>
  <c r="E1460" i="1"/>
  <c r="X1460" i="1"/>
  <c r="A1461" i="1"/>
  <c r="Q1348" i="1"/>
  <c r="R1347" i="1"/>
  <c r="V1347" i="1" s="1"/>
  <c r="T1345" i="1"/>
  <c r="AF1345" i="1" s="1"/>
  <c r="S1346" i="1"/>
  <c r="U1345" i="1"/>
  <c r="W1345" i="1" s="1"/>
  <c r="AB1475" i="1"/>
  <c r="Z1459" i="1"/>
  <c r="AA1459" i="1" s="1"/>
  <c r="AH1459" i="1" s="1"/>
  <c r="D1460" i="1"/>
  <c r="Y1459" i="1"/>
  <c r="J1460" i="1"/>
  <c r="I1460" i="1" s="1"/>
  <c r="AG1344" i="1"/>
  <c r="B1344" i="1" s="1"/>
  <c r="C1344" i="1" s="1"/>
  <c r="AC1459" i="1"/>
  <c r="AE1459" i="1" s="1"/>
  <c r="H1459" i="1"/>
  <c r="G1458" i="1"/>
  <c r="O1458" i="1" s="1"/>
  <c r="B1343" i="1"/>
  <c r="C1343" i="1" s="1"/>
  <c r="F1459" i="1"/>
  <c r="F1460" i="1" l="1"/>
  <c r="K1458" i="1"/>
  <c r="G1459" i="1"/>
  <c r="O1459" i="1" s="1"/>
  <c r="AB1476" i="1"/>
  <c r="Z1460" i="1"/>
  <c r="AA1460" i="1" s="1"/>
  <c r="AH1460" i="1" s="1"/>
  <c r="D1461" i="1"/>
  <c r="Y1460" i="1"/>
  <c r="J1461" i="1"/>
  <c r="I1461" i="1" s="1"/>
  <c r="AC1460" i="1"/>
  <c r="AE1460" i="1" s="1"/>
  <c r="H1460" i="1"/>
  <c r="AG1345" i="1"/>
  <c r="B1345" i="1" s="1"/>
  <c r="C1345" i="1" s="1"/>
  <c r="Q1349" i="1"/>
  <c r="R1348" i="1"/>
  <c r="V1348" i="1" s="1"/>
  <c r="M1461" i="1"/>
  <c r="N1461" i="1" s="1"/>
  <c r="P1461" i="1"/>
  <c r="S1347" i="1"/>
  <c r="U1346" i="1"/>
  <c r="W1346" i="1" s="1"/>
  <c r="T1346" i="1"/>
  <c r="AF1346" i="1" s="1"/>
  <c r="X1461" i="1"/>
  <c r="A1462" i="1"/>
  <c r="L1462" i="1"/>
  <c r="E1461" i="1"/>
  <c r="K1459" i="1" l="1"/>
  <c r="AC1461" i="1"/>
  <c r="AE1461" i="1" s="1"/>
  <c r="H1461" i="1"/>
  <c r="F1461" i="1"/>
  <c r="AB1477" i="1"/>
  <c r="M1462" i="1"/>
  <c r="N1462" i="1" s="1"/>
  <c r="P1462" i="1"/>
  <c r="E1462" i="1"/>
  <c r="X1462" i="1"/>
  <c r="A1463" i="1"/>
  <c r="L1463" i="1"/>
  <c r="U1347" i="1"/>
  <c r="W1347" i="1" s="1"/>
  <c r="S1348" i="1"/>
  <c r="T1347" i="1"/>
  <c r="AF1347" i="1" s="1"/>
  <c r="G1460" i="1"/>
  <c r="O1460" i="1" s="1"/>
  <c r="AG1346" i="1"/>
  <c r="D1462" i="1"/>
  <c r="Y1461" i="1"/>
  <c r="Z1461" i="1"/>
  <c r="AA1461" i="1" s="1"/>
  <c r="AH1461" i="1" s="1"/>
  <c r="J1462" i="1"/>
  <c r="I1462" i="1" s="1"/>
  <c r="Q1350" i="1"/>
  <c r="R1349" i="1"/>
  <c r="V1349" i="1" s="1"/>
  <c r="K1460" i="1" l="1"/>
  <c r="F1462" i="1"/>
  <c r="M1463" i="1"/>
  <c r="N1463" i="1" s="1"/>
  <c r="AC1462" i="1"/>
  <c r="AE1462" i="1" s="1"/>
  <c r="H1462" i="1"/>
  <c r="R1350" i="1"/>
  <c r="V1350" i="1" s="1"/>
  <c r="Q1351" i="1"/>
  <c r="T1348" i="1"/>
  <c r="AF1348" i="1" s="1"/>
  <c r="S1349" i="1"/>
  <c r="U1348" i="1"/>
  <c r="W1348" i="1" s="1"/>
  <c r="D1463" i="1"/>
  <c r="Y1462" i="1"/>
  <c r="Z1462" i="1"/>
  <c r="J1463" i="1"/>
  <c r="I1463" i="1" s="1"/>
  <c r="L1464" i="1"/>
  <c r="E1463" i="1"/>
  <c r="X1463" i="1"/>
  <c r="A1464" i="1"/>
  <c r="B1346" i="1"/>
  <c r="C1346" i="1" s="1"/>
  <c r="AG1347" i="1"/>
  <c r="B1347" i="1" s="1"/>
  <c r="C1347" i="1" s="1"/>
  <c r="AB1478" i="1"/>
  <c r="G1461" i="1"/>
  <c r="O1461" i="1" s="1"/>
  <c r="K1461" i="1" l="1"/>
  <c r="F1463" i="1"/>
  <c r="A1465" i="1"/>
  <c r="L1465" i="1"/>
  <c r="E1464" i="1"/>
  <c r="X1464" i="1"/>
  <c r="G1462" i="1"/>
  <c r="K1462" i="1" s="1"/>
  <c r="H1463" i="1"/>
  <c r="AC1463" i="1"/>
  <c r="AE1463" i="1" s="1"/>
  <c r="Z1463" i="1"/>
  <c r="AA1463" i="1" s="1"/>
  <c r="AH1463" i="1" s="1"/>
  <c r="D1464" i="1"/>
  <c r="Y1463" i="1"/>
  <c r="J1464" i="1"/>
  <c r="I1464" i="1" s="1"/>
  <c r="AG1348" i="1"/>
  <c r="B1348" i="1" s="1"/>
  <c r="C1348" i="1" s="1"/>
  <c r="Q1352" i="1"/>
  <c r="R1351" i="1"/>
  <c r="V1351" i="1" s="1"/>
  <c r="AB1479" i="1"/>
  <c r="M1464" i="1"/>
  <c r="N1464" i="1" s="1"/>
  <c r="T1349" i="1"/>
  <c r="AF1349" i="1" s="1"/>
  <c r="S1350" i="1"/>
  <c r="U1349" i="1"/>
  <c r="W1349" i="1" s="1"/>
  <c r="F1464" i="1" l="1"/>
  <c r="O1462" i="1"/>
  <c r="P1463" i="1" s="1"/>
  <c r="P1464" i="1" s="1"/>
  <c r="P1465" i="1" s="1"/>
  <c r="AB1480" i="1"/>
  <c r="R1352" i="1"/>
  <c r="V1352" i="1" s="1"/>
  <c r="Q1353" i="1"/>
  <c r="M1465" i="1"/>
  <c r="N1465" i="1" s="1"/>
  <c r="AC1464" i="1"/>
  <c r="AE1464" i="1" s="1"/>
  <c r="H1464" i="1"/>
  <c r="G1463" i="1"/>
  <c r="O1463" i="1" s="1"/>
  <c r="E1465" i="1"/>
  <c r="X1465" i="1"/>
  <c r="A1466" i="1"/>
  <c r="L1466" i="1"/>
  <c r="AG1349" i="1"/>
  <c r="B1349" i="1" s="1"/>
  <c r="C1349" i="1" s="1"/>
  <c r="T1350" i="1"/>
  <c r="AF1350" i="1" s="1"/>
  <c r="S1351" i="1"/>
  <c r="U1350" i="1"/>
  <c r="W1350" i="1" s="1"/>
  <c r="Y1464" i="1"/>
  <c r="Z1464" i="1"/>
  <c r="AA1464" i="1" s="1"/>
  <c r="AH1464" i="1" s="1"/>
  <c r="D1465" i="1"/>
  <c r="J1465" i="1"/>
  <c r="I1465" i="1" s="1"/>
  <c r="F1465" i="1" l="1"/>
  <c r="K1463" i="1"/>
  <c r="Y1465" i="1"/>
  <c r="Z1465" i="1"/>
  <c r="AA1465" i="1" s="1"/>
  <c r="AH1465" i="1" s="1"/>
  <c r="D1466" i="1"/>
  <c r="J1466" i="1"/>
  <c r="I1466" i="1" s="1"/>
  <c r="AG1350" i="1"/>
  <c r="AB1481" i="1"/>
  <c r="T1351" i="1"/>
  <c r="AF1351" i="1" s="1"/>
  <c r="U1351" i="1"/>
  <c r="W1351" i="1" s="1"/>
  <c r="S1352" i="1"/>
  <c r="AC1465" i="1"/>
  <c r="AE1465" i="1" s="1"/>
  <c r="H1465" i="1"/>
  <c r="M1466" i="1"/>
  <c r="N1466" i="1" s="1"/>
  <c r="P1466" i="1"/>
  <c r="E1466" i="1"/>
  <c r="X1466" i="1"/>
  <c r="A1467" i="1"/>
  <c r="L1467" i="1"/>
  <c r="G1464" i="1"/>
  <c r="K1464" i="1" s="1"/>
  <c r="Q1354" i="1"/>
  <c r="R1353" i="1"/>
  <c r="V1353" i="1" s="1"/>
  <c r="D1467" i="1" l="1"/>
  <c r="Z1466" i="1"/>
  <c r="AA1466" i="1" s="1"/>
  <c r="AH1466" i="1" s="1"/>
  <c r="Y1466" i="1"/>
  <c r="J1467" i="1"/>
  <c r="I1467" i="1" s="1"/>
  <c r="Q1355" i="1"/>
  <c r="R1354" i="1"/>
  <c r="V1354" i="1" s="1"/>
  <c r="O1464" i="1"/>
  <c r="L1468" i="1"/>
  <c r="E1467" i="1"/>
  <c r="X1467" i="1"/>
  <c r="A1468" i="1"/>
  <c r="AB1482" i="1"/>
  <c r="AC1466" i="1"/>
  <c r="AE1466" i="1" s="1"/>
  <c r="H1466" i="1"/>
  <c r="S1353" i="1"/>
  <c r="U1352" i="1"/>
  <c r="W1352" i="1" s="1"/>
  <c r="T1352" i="1"/>
  <c r="AF1352" i="1" s="1"/>
  <c r="G1465" i="1"/>
  <c r="K1465" i="1" s="1"/>
  <c r="AG1351" i="1"/>
  <c r="B1351" i="1" s="1"/>
  <c r="C1351" i="1" s="1"/>
  <c r="M1467" i="1"/>
  <c r="N1467" i="1" s="1"/>
  <c r="P1467" i="1"/>
  <c r="B1350" i="1"/>
  <c r="C1350" i="1" s="1"/>
  <c r="F1466" i="1"/>
  <c r="AG1352" i="1" l="1"/>
  <c r="Z1467" i="1"/>
  <c r="AA1467" i="1" s="1"/>
  <c r="AH1467" i="1" s="1"/>
  <c r="D1468" i="1"/>
  <c r="Y1467" i="1"/>
  <c r="J1468" i="1"/>
  <c r="I1468" i="1" s="1"/>
  <c r="S1354" i="1"/>
  <c r="T1353" i="1"/>
  <c r="AF1353" i="1" s="1"/>
  <c r="U1353" i="1"/>
  <c r="W1353" i="1" s="1"/>
  <c r="AB1483" i="1"/>
  <c r="R1355" i="1"/>
  <c r="V1355" i="1" s="1"/>
  <c r="Q1356" i="1"/>
  <c r="F1467" i="1"/>
  <c r="O1465" i="1"/>
  <c r="G1466" i="1"/>
  <c r="K1466" i="1" s="1"/>
  <c r="M1468" i="1"/>
  <c r="N1468" i="1" s="1"/>
  <c r="P1468" i="1"/>
  <c r="AC1467" i="1"/>
  <c r="AE1467" i="1" s="1"/>
  <c r="H1467" i="1"/>
  <c r="A1469" i="1"/>
  <c r="L1469" i="1"/>
  <c r="E1468" i="1"/>
  <c r="X1468" i="1"/>
  <c r="M1469" i="1" l="1"/>
  <c r="N1469" i="1" s="1"/>
  <c r="P1469" i="1"/>
  <c r="O1466" i="1"/>
  <c r="Q1357" i="1"/>
  <c r="R1356" i="1"/>
  <c r="V1356" i="1" s="1"/>
  <c r="AG1353" i="1"/>
  <c r="B1353" i="1" s="1"/>
  <c r="C1353" i="1" s="1"/>
  <c r="F1468" i="1"/>
  <c r="A1470" i="1"/>
  <c r="L1470" i="1"/>
  <c r="E1469" i="1"/>
  <c r="X1469" i="1"/>
  <c r="AC1468" i="1"/>
  <c r="AE1468" i="1" s="1"/>
  <c r="H1468" i="1"/>
  <c r="U1354" i="1"/>
  <c r="W1354" i="1" s="1"/>
  <c r="T1354" i="1"/>
  <c r="AF1354" i="1" s="1"/>
  <c r="S1355" i="1"/>
  <c r="D1469" i="1"/>
  <c r="Z1468" i="1"/>
  <c r="AA1468" i="1" s="1"/>
  <c r="AH1468" i="1" s="1"/>
  <c r="Y1468" i="1"/>
  <c r="J1469" i="1"/>
  <c r="I1469" i="1" s="1"/>
  <c r="G1467" i="1"/>
  <c r="O1467" i="1" s="1"/>
  <c r="AB1484" i="1"/>
  <c r="B1352" i="1"/>
  <c r="C1352" i="1" s="1"/>
  <c r="F1469" i="1" l="1"/>
  <c r="K1467" i="1"/>
  <c r="AB1485" i="1"/>
  <c r="M1470" i="1"/>
  <c r="N1470" i="1" s="1"/>
  <c r="P1470" i="1"/>
  <c r="D1470" i="1"/>
  <c r="Y1469" i="1"/>
  <c r="Z1469" i="1"/>
  <c r="AA1469" i="1" s="1"/>
  <c r="AH1469" i="1" s="1"/>
  <c r="J1470" i="1"/>
  <c r="I1470" i="1" s="1"/>
  <c r="AG1354" i="1"/>
  <c r="B1354" i="1" s="1"/>
  <c r="C1354" i="1" s="1"/>
  <c r="X1470" i="1"/>
  <c r="A1471" i="1"/>
  <c r="L1471" i="1"/>
  <c r="E1470" i="1"/>
  <c r="AC1469" i="1"/>
  <c r="AE1469" i="1" s="1"/>
  <c r="H1469" i="1"/>
  <c r="G1468" i="1"/>
  <c r="K1468" i="1" s="1"/>
  <c r="S1356" i="1"/>
  <c r="U1355" i="1"/>
  <c r="W1355" i="1" s="1"/>
  <c r="T1355" i="1"/>
  <c r="AF1355" i="1" s="1"/>
  <c r="Q1358" i="1"/>
  <c r="R1357" i="1"/>
  <c r="V1357" i="1" s="1"/>
  <c r="O1468" i="1" l="1"/>
  <c r="A1472" i="1"/>
  <c r="L1472" i="1"/>
  <c r="E1471" i="1"/>
  <c r="X1471" i="1"/>
  <c r="F1470" i="1"/>
  <c r="AG1355" i="1"/>
  <c r="B1355" i="1" s="1"/>
  <c r="C1355" i="1" s="1"/>
  <c r="M1471" i="1"/>
  <c r="N1471" i="1" s="1"/>
  <c r="P1471" i="1"/>
  <c r="U1356" i="1"/>
  <c r="W1356" i="1" s="1"/>
  <c r="S1357" i="1"/>
  <c r="T1356" i="1"/>
  <c r="AF1356" i="1" s="1"/>
  <c r="Q1359" i="1"/>
  <c r="R1358" i="1"/>
  <c r="V1358" i="1" s="1"/>
  <c r="Y1470" i="1"/>
  <c r="Z1470" i="1"/>
  <c r="AA1470" i="1" s="1"/>
  <c r="AH1470" i="1" s="1"/>
  <c r="D1471" i="1"/>
  <c r="J1471" i="1"/>
  <c r="I1471" i="1" s="1"/>
  <c r="G1469" i="1"/>
  <c r="O1469" i="1" s="1"/>
  <c r="AC1470" i="1"/>
  <c r="AE1470" i="1" s="1"/>
  <c r="H1470" i="1"/>
  <c r="AB1486" i="1"/>
  <c r="F1471" i="1" l="1"/>
  <c r="K1469" i="1"/>
  <c r="AC1471" i="1"/>
  <c r="AE1471" i="1" s="1"/>
  <c r="H1471" i="1"/>
  <c r="Z1471" i="1"/>
  <c r="AA1471" i="1" s="1"/>
  <c r="AH1471" i="1" s="1"/>
  <c r="D1472" i="1"/>
  <c r="Y1471" i="1"/>
  <c r="J1472" i="1"/>
  <c r="I1472" i="1" s="1"/>
  <c r="Q1360" i="1"/>
  <c r="R1359" i="1"/>
  <c r="V1359" i="1" s="1"/>
  <c r="E1472" i="1"/>
  <c r="X1472" i="1"/>
  <c r="A1473" i="1"/>
  <c r="L1473" i="1"/>
  <c r="G1470" i="1"/>
  <c r="K1470" i="1" s="1"/>
  <c r="T1357" i="1"/>
  <c r="AF1357" i="1" s="1"/>
  <c r="U1357" i="1"/>
  <c r="W1357" i="1" s="1"/>
  <c r="S1358" i="1"/>
  <c r="AB1487" i="1"/>
  <c r="AG1356" i="1"/>
  <c r="B1356" i="1" s="1"/>
  <c r="C1356" i="1" s="1"/>
  <c r="M1472" i="1"/>
  <c r="N1472" i="1" s="1"/>
  <c r="P1472" i="1"/>
  <c r="F1472" i="1" l="1"/>
  <c r="AG1357" i="1"/>
  <c r="B1357" i="1" s="1"/>
  <c r="C1357" i="1" s="1"/>
  <c r="L1474" i="1"/>
  <c r="E1473" i="1"/>
  <c r="X1473" i="1"/>
  <c r="A1474" i="1"/>
  <c r="R1360" i="1"/>
  <c r="V1360" i="1" s="1"/>
  <c r="Q1361" i="1"/>
  <c r="AB1488" i="1"/>
  <c r="D1473" i="1"/>
  <c r="Y1472" i="1"/>
  <c r="Z1472" i="1"/>
  <c r="AA1472" i="1" s="1"/>
  <c r="AH1472" i="1" s="1"/>
  <c r="J1473" i="1"/>
  <c r="I1473" i="1" s="1"/>
  <c r="AC1472" i="1"/>
  <c r="AE1472" i="1" s="1"/>
  <c r="H1472" i="1"/>
  <c r="O1470" i="1"/>
  <c r="G1471" i="1"/>
  <c r="O1471" i="1" s="1"/>
  <c r="U1358" i="1"/>
  <c r="W1358" i="1" s="1"/>
  <c r="S1359" i="1"/>
  <c r="T1358" i="1"/>
  <c r="AF1358" i="1" s="1"/>
  <c r="M1473" i="1"/>
  <c r="N1473" i="1" s="1"/>
  <c r="P1473" i="1"/>
  <c r="F1473" i="1" l="1"/>
  <c r="U1359" i="1"/>
  <c r="W1359" i="1" s="1"/>
  <c r="T1359" i="1"/>
  <c r="AF1359" i="1" s="1"/>
  <c r="S1360" i="1"/>
  <c r="K1471" i="1"/>
  <c r="G1472" i="1"/>
  <c r="K1472" i="1" s="1"/>
  <c r="AB1489" i="1"/>
  <c r="M1474" i="1"/>
  <c r="N1474" i="1" s="1"/>
  <c r="P1474" i="1"/>
  <c r="AG1358" i="1"/>
  <c r="B1358" i="1" s="1"/>
  <c r="C1358" i="1" s="1"/>
  <c r="E1474" i="1"/>
  <c r="X1474" i="1"/>
  <c r="A1475" i="1"/>
  <c r="L1475" i="1"/>
  <c r="AC1473" i="1"/>
  <c r="AE1473" i="1" s="1"/>
  <c r="H1473" i="1"/>
  <c r="D1474" i="1"/>
  <c r="Y1473" i="1"/>
  <c r="Z1473" i="1"/>
  <c r="AA1473" i="1" s="1"/>
  <c r="AH1473" i="1" s="1"/>
  <c r="J1474" i="1"/>
  <c r="I1474" i="1" s="1"/>
  <c r="R1361" i="1"/>
  <c r="V1361" i="1" s="1"/>
  <c r="Q1362" i="1"/>
  <c r="O1472" i="1" l="1"/>
  <c r="M1475" i="1"/>
  <c r="N1475" i="1" s="1"/>
  <c r="P1475" i="1"/>
  <c r="T1360" i="1"/>
  <c r="AF1360" i="1" s="1"/>
  <c r="U1360" i="1"/>
  <c r="W1360" i="1" s="1"/>
  <c r="S1361" i="1"/>
  <c r="Q1363" i="1"/>
  <c r="R1362" i="1"/>
  <c r="V1362" i="1" s="1"/>
  <c r="F1474" i="1"/>
  <c r="E1475" i="1"/>
  <c r="X1475" i="1"/>
  <c r="A1476" i="1"/>
  <c r="L1476" i="1"/>
  <c r="G1473" i="1"/>
  <c r="O1473" i="1" s="1"/>
  <c r="D1475" i="1"/>
  <c r="Y1474" i="1"/>
  <c r="Z1474" i="1"/>
  <c r="AA1474" i="1" s="1"/>
  <c r="AH1474" i="1" s="1"/>
  <c r="J1475" i="1"/>
  <c r="I1475" i="1" s="1"/>
  <c r="AB1490" i="1"/>
  <c r="AG1359" i="1"/>
  <c r="B1359" i="1" s="1"/>
  <c r="C1359" i="1" s="1"/>
  <c r="AC1474" i="1"/>
  <c r="AE1474" i="1" s="1"/>
  <c r="H1474" i="1"/>
  <c r="AB1491" i="1" l="1"/>
  <c r="AG1360" i="1"/>
  <c r="B1360" i="1" s="1"/>
  <c r="C1360" i="1" s="1"/>
  <c r="G1474" i="1"/>
  <c r="O1474" i="1" s="1"/>
  <c r="K1473" i="1"/>
  <c r="Z1475" i="1"/>
  <c r="AA1475" i="1" s="1"/>
  <c r="AH1475" i="1" s="1"/>
  <c r="D1476" i="1"/>
  <c r="Y1475" i="1"/>
  <c r="J1476" i="1"/>
  <c r="I1476" i="1" s="1"/>
  <c r="Q1364" i="1"/>
  <c r="R1363" i="1"/>
  <c r="V1363" i="1" s="1"/>
  <c r="T1361" i="1"/>
  <c r="AF1361" i="1" s="1"/>
  <c r="S1362" i="1"/>
  <c r="U1361" i="1"/>
  <c r="W1361" i="1" s="1"/>
  <c r="AC1475" i="1"/>
  <c r="AE1475" i="1" s="1"/>
  <c r="H1475" i="1"/>
  <c r="M1476" i="1"/>
  <c r="N1476" i="1" s="1"/>
  <c r="P1476" i="1"/>
  <c r="F1475" i="1"/>
  <c r="L1477" i="1"/>
  <c r="E1476" i="1"/>
  <c r="X1476" i="1"/>
  <c r="A1477" i="1"/>
  <c r="K1474" i="1" l="1"/>
  <c r="M1477" i="1"/>
  <c r="N1477" i="1" s="1"/>
  <c r="P1477" i="1"/>
  <c r="AC1476" i="1"/>
  <c r="AE1476" i="1" s="1"/>
  <c r="H1476" i="1"/>
  <c r="AG1361" i="1"/>
  <c r="R1364" i="1"/>
  <c r="V1364" i="1" s="1"/>
  <c r="Q1365" i="1"/>
  <c r="F1476" i="1"/>
  <c r="X1477" i="1"/>
  <c r="A1478" i="1"/>
  <c r="L1478" i="1"/>
  <c r="E1477" i="1"/>
  <c r="D1477" i="1"/>
  <c r="Z1476" i="1"/>
  <c r="AA1476" i="1" s="1"/>
  <c r="AH1476" i="1" s="1"/>
  <c r="Y1476" i="1"/>
  <c r="J1477" i="1"/>
  <c r="I1477" i="1" s="1"/>
  <c r="G1475" i="1"/>
  <c r="K1475" i="1" s="1"/>
  <c r="S1363" i="1"/>
  <c r="U1362" i="1"/>
  <c r="W1362" i="1" s="1"/>
  <c r="T1362" i="1"/>
  <c r="AF1362" i="1" s="1"/>
  <c r="AB1492" i="1"/>
  <c r="O1475" i="1" l="1"/>
  <c r="T1363" i="1"/>
  <c r="AF1363" i="1" s="1"/>
  <c r="U1363" i="1"/>
  <c r="W1363" i="1" s="1"/>
  <c r="S1364" i="1"/>
  <c r="D1478" i="1"/>
  <c r="Y1477" i="1"/>
  <c r="Z1477" i="1"/>
  <c r="AA1477" i="1" s="1"/>
  <c r="AH1477" i="1" s="1"/>
  <c r="J1478" i="1"/>
  <c r="I1478" i="1" s="1"/>
  <c r="AB1493" i="1"/>
  <c r="M1478" i="1"/>
  <c r="N1478" i="1" s="1"/>
  <c r="P1478" i="1"/>
  <c r="B1361" i="1"/>
  <c r="C1361" i="1" s="1"/>
  <c r="AG1362" i="1"/>
  <c r="B1362" i="1" s="1"/>
  <c r="C1362" i="1" s="1"/>
  <c r="F1477" i="1"/>
  <c r="A1479" i="1"/>
  <c r="L1479" i="1"/>
  <c r="E1478" i="1"/>
  <c r="X1478" i="1"/>
  <c r="R1365" i="1"/>
  <c r="V1365" i="1" s="1"/>
  <c r="Q1366" i="1"/>
  <c r="G1476" i="1"/>
  <c r="O1476" i="1" s="1"/>
  <c r="AC1477" i="1"/>
  <c r="AE1477" i="1" s="1"/>
  <c r="H1477" i="1"/>
  <c r="K1476" i="1" l="1"/>
  <c r="D1479" i="1"/>
  <c r="Z1478" i="1"/>
  <c r="AA1478" i="1" s="1"/>
  <c r="AH1478" i="1" s="1"/>
  <c r="Y1478" i="1"/>
  <c r="J1479" i="1"/>
  <c r="I1479" i="1" s="1"/>
  <c r="F1478" i="1"/>
  <c r="Q1367" i="1"/>
  <c r="R1366" i="1"/>
  <c r="V1366" i="1" s="1"/>
  <c r="M1479" i="1"/>
  <c r="N1479" i="1" s="1"/>
  <c r="P1479" i="1"/>
  <c r="AB1494" i="1"/>
  <c r="U1364" i="1"/>
  <c r="W1364" i="1" s="1"/>
  <c r="T1364" i="1"/>
  <c r="AF1364" i="1" s="1"/>
  <c r="S1365" i="1"/>
  <c r="G1477" i="1"/>
  <c r="K1477" i="1" s="1"/>
  <c r="X1479" i="1"/>
  <c r="A1480" i="1"/>
  <c r="L1480" i="1"/>
  <c r="E1479" i="1"/>
  <c r="AG1363" i="1"/>
  <c r="B1363" i="1" s="1"/>
  <c r="C1363" i="1" s="1"/>
  <c r="AC1478" i="1"/>
  <c r="AE1478" i="1" s="1"/>
  <c r="H1478" i="1"/>
  <c r="O1477" i="1" l="1"/>
  <c r="AC1479" i="1"/>
  <c r="AE1479" i="1" s="1"/>
  <c r="H1479" i="1"/>
  <c r="S1366" i="1"/>
  <c r="T1365" i="1"/>
  <c r="AF1365" i="1" s="1"/>
  <c r="U1365" i="1"/>
  <c r="W1365" i="1" s="1"/>
  <c r="M1480" i="1"/>
  <c r="N1480" i="1" s="1"/>
  <c r="P1480" i="1"/>
  <c r="X1480" i="1"/>
  <c r="A1481" i="1"/>
  <c r="L1481" i="1"/>
  <c r="E1480" i="1"/>
  <c r="AG1364" i="1"/>
  <c r="B1364" i="1" s="1"/>
  <c r="C1364" i="1" s="1"/>
  <c r="R1367" i="1"/>
  <c r="V1367" i="1" s="1"/>
  <c r="Q1368" i="1"/>
  <c r="G1478" i="1"/>
  <c r="K1478" i="1" s="1"/>
  <c r="D1480" i="1"/>
  <c r="Y1479" i="1"/>
  <c r="Z1479" i="1"/>
  <c r="AA1479" i="1" s="1"/>
  <c r="AH1479" i="1" s="1"/>
  <c r="J1480" i="1"/>
  <c r="I1480" i="1" s="1"/>
  <c r="AB1495" i="1"/>
  <c r="F1479" i="1"/>
  <c r="O1478" i="1" l="1"/>
  <c r="F1480" i="1"/>
  <c r="AB1496" i="1"/>
  <c r="A1482" i="1"/>
  <c r="L1482" i="1"/>
  <c r="E1481" i="1"/>
  <c r="X1481" i="1"/>
  <c r="AG1365" i="1"/>
  <c r="B1365" i="1" s="1"/>
  <c r="C1365" i="1" s="1"/>
  <c r="G1479" i="1"/>
  <c r="K1479" i="1" s="1"/>
  <c r="Y1480" i="1"/>
  <c r="Z1480" i="1"/>
  <c r="AA1480" i="1" s="1"/>
  <c r="AH1480" i="1" s="1"/>
  <c r="D1481" i="1"/>
  <c r="J1481" i="1"/>
  <c r="I1481" i="1" s="1"/>
  <c r="Q1369" i="1"/>
  <c r="R1368" i="1"/>
  <c r="V1368" i="1" s="1"/>
  <c r="U1366" i="1"/>
  <c r="W1366" i="1" s="1"/>
  <c r="T1366" i="1"/>
  <c r="AF1366" i="1" s="1"/>
  <c r="S1367" i="1"/>
  <c r="M1481" i="1"/>
  <c r="N1481" i="1" s="1"/>
  <c r="P1481" i="1"/>
  <c r="AC1480" i="1"/>
  <c r="AE1480" i="1" s="1"/>
  <c r="H1480" i="1"/>
  <c r="F1481" i="1" l="1"/>
  <c r="AC1481" i="1"/>
  <c r="AE1481" i="1" s="1"/>
  <c r="H1481" i="1"/>
  <c r="O1479" i="1"/>
  <c r="D1482" i="1"/>
  <c r="Z1481" i="1"/>
  <c r="AA1481" i="1" s="1"/>
  <c r="AH1481" i="1" s="1"/>
  <c r="Y1481" i="1"/>
  <c r="J1482" i="1"/>
  <c r="I1482" i="1" s="1"/>
  <c r="T1367" i="1"/>
  <c r="AF1367" i="1" s="1"/>
  <c r="U1367" i="1"/>
  <c r="W1367" i="1" s="1"/>
  <c r="S1368" i="1"/>
  <c r="R1369" i="1"/>
  <c r="V1369" i="1" s="1"/>
  <c r="Q1370" i="1"/>
  <c r="G1480" i="1"/>
  <c r="K1480" i="1" s="1"/>
  <c r="M1482" i="1"/>
  <c r="N1482" i="1" s="1"/>
  <c r="P1482" i="1"/>
  <c r="AB1497" i="1"/>
  <c r="AG1366" i="1"/>
  <c r="L1483" i="1"/>
  <c r="E1482" i="1"/>
  <c r="X1482" i="1"/>
  <c r="A1483" i="1"/>
  <c r="O1480" i="1" l="1"/>
  <c r="L1484" i="1"/>
  <c r="E1483" i="1"/>
  <c r="X1483" i="1"/>
  <c r="A1484" i="1"/>
  <c r="AG1367" i="1"/>
  <c r="B1367" i="1" s="1"/>
  <c r="C1367" i="1" s="1"/>
  <c r="M1483" i="1"/>
  <c r="N1483" i="1" s="1"/>
  <c r="P1483" i="1"/>
  <c r="D1483" i="1"/>
  <c r="Y1482" i="1"/>
  <c r="Z1482" i="1"/>
  <c r="AA1482" i="1" s="1"/>
  <c r="AH1482" i="1" s="1"/>
  <c r="J1483" i="1"/>
  <c r="I1483" i="1" s="1"/>
  <c r="AB1498" i="1"/>
  <c r="R1370" i="1"/>
  <c r="V1370" i="1" s="1"/>
  <c r="Q1371" i="1"/>
  <c r="G1481" i="1"/>
  <c r="O1481" i="1" s="1"/>
  <c r="B1366" i="1"/>
  <c r="C1366" i="1" s="1"/>
  <c r="F1482" i="1"/>
  <c r="AC1482" i="1"/>
  <c r="AE1482" i="1" s="1"/>
  <c r="H1482" i="1"/>
  <c r="S1369" i="1"/>
  <c r="U1368" i="1"/>
  <c r="W1368" i="1" s="1"/>
  <c r="T1368" i="1"/>
  <c r="AF1368" i="1" s="1"/>
  <c r="F1483" i="1" l="1"/>
  <c r="K1481" i="1"/>
  <c r="AB1499" i="1"/>
  <c r="AG1368" i="1"/>
  <c r="B1368" i="1" s="1"/>
  <c r="C1368" i="1" s="1"/>
  <c r="M1484" i="1"/>
  <c r="N1484" i="1" s="1"/>
  <c r="P1484" i="1"/>
  <c r="Q1372" i="1"/>
  <c r="R1371" i="1"/>
  <c r="V1371" i="1" s="1"/>
  <c r="U1369" i="1"/>
  <c r="W1369" i="1" s="1"/>
  <c r="T1369" i="1"/>
  <c r="AF1369" i="1" s="1"/>
  <c r="S1370" i="1"/>
  <c r="E1484" i="1"/>
  <c r="X1484" i="1"/>
  <c r="A1485" i="1"/>
  <c r="L1485" i="1"/>
  <c r="G1482" i="1"/>
  <c r="O1482" i="1" s="1"/>
  <c r="AC1483" i="1"/>
  <c r="AE1483" i="1" s="1"/>
  <c r="H1483" i="1"/>
  <c r="Y1483" i="1"/>
  <c r="Z1483" i="1"/>
  <c r="AA1483" i="1" s="1"/>
  <c r="AH1483" i="1" s="1"/>
  <c r="D1484" i="1"/>
  <c r="J1484" i="1"/>
  <c r="I1484" i="1" s="1"/>
  <c r="K1482" i="1" l="1"/>
  <c r="AC1484" i="1"/>
  <c r="AE1484" i="1" s="1"/>
  <c r="H1484" i="1"/>
  <c r="AG1369" i="1"/>
  <c r="B1369" i="1" s="1"/>
  <c r="C1369" i="1" s="1"/>
  <c r="G1483" i="1"/>
  <c r="O1483" i="1" s="1"/>
  <c r="M1485" i="1"/>
  <c r="N1485" i="1" s="1"/>
  <c r="P1485" i="1"/>
  <c r="S1371" i="1"/>
  <c r="T1370" i="1"/>
  <c r="AF1370" i="1" s="1"/>
  <c r="U1370" i="1"/>
  <c r="W1370" i="1" s="1"/>
  <c r="Q1373" i="1"/>
  <c r="R1372" i="1"/>
  <c r="V1372" i="1" s="1"/>
  <c r="AB1500" i="1"/>
  <c r="Y1484" i="1"/>
  <c r="Z1484" i="1"/>
  <c r="AA1484" i="1" s="1"/>
  <c r="AH1484" i="1" s="1"/>
  <c r="D1485" i="1"/>
  <c r="J1485" i="1"/>
  <c r="I1485" i="1" s="1"/>
  <c r="F1484" i="1"/>
  <c r="E1485" i="1"/>
  <c r="X1485" i="1"/>
  <c r="A1486" i="1"/>
  <c r="L1486" i="1"/>
  <c r="K1483" i="1" l="1"/>
  <c r="AC1485" i="1"/>
  <c r="AE1485" i="1" s="1"/>
  <c r="H1485" i="1"/>
  <c r="M1486" i="1"/>
  <c r="N1486" i="1" s="1"/>
  <c r="P1486" i="1"/>
  <c r="G1484" i="1"/>
  <c r="O1484" i="1" s="1"/>
  <c r="AG1370" i="1"/>
  <c r="B1370" i="1" s="1"/>
  <c r="C1370" i="1" s="1"/>
  <c r="T1371" i="1"/>
  <c r="S1372" i="1"/>
  <c r="U1371" i="1"/>
  <c r="W1371" i="1" s="1"/>
  <c r="AB1501" i="1"/>
  <c r="E1486" i="1"/>
  <c r="X1486" i="1"/>
  <c r="A1487" i="1"/>
  <c r="L1487" i="1"/>
  <c r="D1486" i="1"/>
  <c r="Y1485" i="1"/>
  <c r="Z1485" i="1"/>
  <c r="AA1485" i="1" s="1"/>
  <c r="AH1485" i="1" s="1"/>
  <c r="J1486" i="1"/>
  <c r="I1486" i="1" s="1"/>
  <c r="F1485" i="1"/>
  <c r="Q1374" i="1"/>
  <c r="R1373" i="1"/>
  <c r="V1373" i="1" s="1"/>
  <c r="M1487" i="1" l="1"/>
  <c r="N1487" i="1" s="1"/>
  <c r="P1487" i="1"/>
  <c r="AB1502" i="1"/>
  <c r="AF1371" i="1"/>
  <c r="AA1371" i="1"/>
  <c r="K1484" i="1"/>
  <c r="U1372" i="1"/>
  <c r="W1372" i="1" s="1"/>
  <c r="S1373" i="1"/>
  <c r="T1372" i="1"/>
  <c r="AF1372" i="1" s="1"/>
  <c r="Q1375" i="1"/>
  <c r="R1374" i="1"/>
  <c r="V1374" i="1" s="1"/>
  <c r="A1488" i="1"/>
  <c r="X1487" i="1"/>
  <c r="L1488" i="1"/>
  <c r="E1487" i="1"/>
  <c r="G1485" i="1"/>
  <c r="K1485" i="1" s="1"/>
  <c r="F1486" i="1"/>
  <c r="D1487" i="1"/>
  <c r="Y1486" i="1"/>
  <c r="Z1486" i="1"/>
  <c r="AA1486" i="1" s="1"/>
  <c r="AH1486" i="1" s="1"/>
  <c r="J1487" i="1"/>
  <c r="I1487" i="1" s="1"/>
  <c r="AG1371" i="1"/>
  <c r="B1371" i="1" s="1"/>
  <c r="C1371" i="1" s="1"/>
  <c r="AC1486" i="1"/>
  <c r="AE1486" i="1" s="1"/>
  <c r="H1486" i="1"/>
  <c r="F1487" i="1" l="1"/>
  <c r="E1488" i="1"/>
  <c r="A1489" i="1"/>
  <c r="X1488" i="1"/>
  <c r="L1489" i="1"/>
  <c r="T1373" i="1"/>
  <c r="AF1373" i="1" s="1"/>
  <c r="S1374" i="1"/>
  <c r="U1373" i="1"/>
  <c r="W1373" i="1" s="1"/>
  <c r="AH1371" i="1"/>
  <c r="AG1372" i="1"/>
  <c r="AC1487" i="1"/>
  <c r="AE1487" i="1" s="1"/>
  <c r="H1487" i="1"/>
  <c r="O1485" i="1"/>
  <c r="M1488" i="1"/>
  <c r="N1488" i="1" s="1"/>
  <c r="P1488" i="1"/>
  <c r="R1375" i="1"/>
  <c r="V1375" i="1" s="1"/>
  <c r="Q1376" i="1"/>
  <c r="G1486" i="1"/>
  <c r="O1486" i="1" s="1"/>
  <c r="D1488" i="1"/>
  <c r="Z1487" i="1"/>
  <c r="AA1487" i="1" s="1"/>
  <c r="AH1487" i="1" s="1"/>
  <c r="Y1487" i="1"/>
  <c r="J1488" i="1"/>
  <c r="I1488" i="1" s="1"/>
  <c r="AB1503" i="1"/>
  <c r="F1488" i="1" l="1"/>
  <c r="K1486" i="1"/>
  <c r="AB1504" i="1"/>
  <c r="G1487" i="1"/>
  <c r="O1487" i="1" s="1"/>
  <c r="M1489" i="1"/>
  <c r="N1489" i="1" s="1"/>
  <c r="P1489" i="1"/>
  <c r="AC1488" i="1"/>
  <c r="AE1488" i="1" s="1"/>
  <c r="H1488" i="1"/>
  <c r="AG1373" i="1"/>
  <c r="D1489" i="1"/>
  <c r="Y1488" i="1"/>
  <c r="Z1488" i="1"/>
  <c r="AA1488" i="1" s="1"/>
  <c r="AH1488" i="1" s="1"/>
  <c r="J1489" i="1"/>
  <c r="I1489" i="1" s="1"/>
  <c r="R1376" i="1"/>
  <c r="V1376" i="1" s="1"/>
  <c r="Q1377" i="1"/>
  <c r="B1372" i="1"/>
  <c r="C1372" i="1" s="1"/>
  <c r="U1374" i="1"/>
  <c r="W1374" i="1" s="1"/>
  <c r="T1374" i="1"/>
  <c r="AF1374" i="1" s="1"/>
  <c r="S1375" i="1"/>
  <c r="X1489" i="1"/>
  <c r="L1490" i="1"/>
  <c r="E1489" i="1"/>
  <c r="A1490" i="1"/>
  <c r="AC1489" i="1" l="1"/>
  <c r="AE1489" i="1" s="1"/>
  <c r="H1489" i="1"/>
  <c r="F1489" i="1"/>
  <c r="G1488" i="1"/>
  <c r="O1488" i="1" s="1"/>
  <c r="S1376" i="1"/>
  <c r="T1375" i="1"/>
  <c r="AF1375" i="1" s="1"/>
  <c r="U1375" i="1"/>
  <c r="W1375" i="1" s="1"/>
  <c r="R1377" i="1"/>
  <c r="V1377" i="1" s="1"/>
  <c r="Q1378" i="1"/>
  <c r="M1490" i="1"/>
  <c r="N1490" i="1" s="1"/>
  <c r="P1490" i="1"/>
  <c r="AG1374" i="1"/>
  <c r="K1487" i="1"/>
  <c r="AB1505" i="1"/>
  <c r="A1491" i="1"/>
  <c r="X1490" i="1"/>
  <c r="L1491" i="1"/>
  <c r="E1490" i="1"/>
  <c r="D1490" i="1"/>
  <c r="Y1489" i="1"/>
  <c r="J1490" i="1"/>
  <c r="I1490" i="1" s="1"/>
  <c r="Z1489" i="1"/>
  <c r="AA1489" i="1" s="1"/>
  <c r="AH1489" i="1" s="1"/>
  <c r="B1373" i="1"/>
  <c r="C1373" i="1" s="1"/>
  <c r="F1490" i="1" l="1"/>
  <c r="K1488" i="1"/>
  <c r="E1491" i="1"/>
  <c r="A1492" i="1"/>
  <c r="X1491" i="1"/>
  <c r="L1492" i="1"/>
  <c r="M1491" i="1"/>
  <c r="N1491" i="1" s="1"/>
  <c r="P1491" i="1"/>
  <c r="J1491" i="1"/>
  <c r="I1491" i="1" s="1"/>
  <c r="D1491" i="1"/>
  <c r="Y1490" i="1"/>
  <c r="Z1490" i="1"/>
  <c r="AA1490" i="1" s="1"/>
  <c r="AH1490" i="1" s="1"/>
  <c r="AB1506" i="1"/>
  <c r="AG1375" i="1"/>
  <c r="B1375" i="1" s="1"/>
  <c r="C1375" i="1" s="1"/>
  <c r="AC1490" i="1"/>
  <c r="AE1490" i="1" s="1"/>
  <c r="H1490" i="1"/>
  <c r="G1489" i="1"/>
  <c r="K1489" i="1" s="1"/>
  <c r="B1374" i="1"/>
  <c r="C1374" i="1" s="1"/>
  <c r="Q1379" i="1"/>
  <c r="R1378" i="1"/>
  <c r="V1378" i="1" s="1"/>
  <c r="U1376" i="1"/>
  <c r="W1376" i="1" s="1"/>
  <c r="T1376" i="1"/>
  <c r="AF1376" i="1" s="1"/>
  <c r="S1377" i="1"/>
  <c r="F1491" i="1" l="1"/>
  <c r="O1489" i="1"/>
  <c r="G1490" i="1"/>
  <c r="O1490" i="1" s="1"/>
  <c r="AB1507" i="1"/>
  <c r="M1492" i="1"/>
  <c r="N1492" i="1" s="1"/>
  <c r="P1492" i="1"/>
  <c r="AG1376" i="1"/>
  <c r="B1376" i="1" s="1"/>
  <c r="C1376" i="1" s="1"/>
  <c r="Z1491" i="1"/>
  <c r="AA1491" i="1" s="1"/>
  <c r="AH1491" i="1" s="1"/>
  <c r="Y1491" i="1"/>
  <c r="J1492" i="1"/>
  <c r="I1492" i="1" s="1"/>
  <c r="D1492" i="1"/>
  <c r="S1378" i="1"/>
  <c r="U1377" i="1"/>
  <c r="W1377" i="1" s="1"/>
  <c r="T1377" i="1"/>
  <c r="AF1377" i="1" s="1"/>
  <c r="E1492" i="1"/>
  <c r="X1492" i="1"/>
  <c r="A1493" i="1"/>
  <c r="L1493" i="1"/>
  <c r="Q1380" i="1"/>
  <c r="R1379" i="1"/>
  <c r="V1379" i="1" s="1"/>
  <c r="AC1491" i="1"/>
  <c r="AE1491" i="1" s="1"/>
  <c r="H1491" i="1"/>
  <c r="K1490" i="1" l="1"/>
  <c r="F1492" i="1"/>
  <c r="AC1492" i="1"/>
  <c r="AE1492" i="1" s="1"/>
  <c r="H1492" i="1"/>
  <c r="M1493" i="1"/>
  <c r="N1493" i="1" s="1"/>
  <c r="X1493" i="1"/>
  <c r="A1494" i="1"/>
  <c r="L1494" i="1"/>
  <c r="E1493" i="1"/>
  <c r="AG1377" i="1"/>
  <c r="B1377" i="1" s="1"/>
  <c r="C1377" i="1" s="1"/>
  <c r="G1491" i="1"/>
  <c r="O1491" i="1" s="1"/>
  <c r="Y1492" i="1"/>
  <c r="Z1492" i="1"/>
  <c r="D1493" i="1"/>
  <c r="J1493" i="1"/>
  <c r="I1493" i="1" s="1"/>
  <c r="U1378" i="1"/>
  <c r="W1378" i="1" s="1"/>
  <c r="S1379" i="1"/>
  <c r="T1378" i="1"/>
  <c r="AF1378" i="1" s="1"/>
  <c r="AB1508" i="1"/>
  <c r="Q1381" i="1"/>
  <c r="R1380" i="1"/>
  <c r="V1380" i="1" s="1"/>
  <c r="F1493" i="1" l="1"/>
  <c r="K1491" i="1"/>
  <c r="H1493" i="1"/>
  <c r="AC1493" i="1"/>
  <c r="AE1493" i="1" s="1"/>
  <c r="M1494" i="1"/>
  <c r="N1494" i="1" s="1"/>
  <c r="T1379" i="1"/>
  <c r="AF1379" i="1" s="1"/>
  <c r="U1379" i="1"/>
  <c r="W1379" i="1" s="1"/>
  <c r="S1380" i="1"/>
  <c r="X1494" i="1"/>
  <c r="A1495" i="1"/>
  <c r="L1495" i="1"/>
  <c r="E1494" i="1"/>
  <c r="G1492" i="1"/>
  <c r="K1492" i="1" s="1"/>
  <c r="AB1509" i="1"/>
  <c r="AG1378" i="1"/>
  <c r="B1378" i="1" s="1"/>
  <c r="C1378" i="1" s="1"/>
  <c r="Y1493" i="1"/>
  <c r="J1494" i="1"/>
  <c r="I1494" i="1" s="1"/>
  <c r="Z1493" i="1"/>
  <c r="AA1493" i="1" s="1"/>
  <c r="AH1493" i="1" s="1"/>
  <c r="D1494" i="1"/>
  <c r="R1381" i="1"/>
  <c r="V1381" i="1" s="1"/>
  <c r="Q1382" i="1"/>
  <c r="O1492" i="1" l="1"/>
  <c r="P1493" i="1" s="1"/>
  <c r="P1494" i="1" s="1"/>
  <c r="P1495" i="1" s="1"/>
  <c r="AC1494" i="1"/>
  <c r="AE1494" i="1" s="1"/>
  <c r="H1494" i="1"/>
  <c r="U1380" i="1"/>
  <c r="W1380" i="1" s="1"/>
  <c r="S1381" i="1"/>
  <c r="T1380" i="1"/>
  <c r="AF1380" i="1" s="1"/>
  <c r="Q1383" i="1"/>
  <c r="R1382" i="1"/>
  <c r="V1382" i="1" s="1"/>
  <c r="AB1510" i="1"/>
  <c r="M1495" i="1"/>
  <c r="N1495" i="1" s="1"/>
  <c r="AG1379" i="1"/>
  <c r="B1379" i="1" s="1"/>
  <c r="C1379" i="1" s="1"/>
  <c r="A1496" i="1"/>
  <c r="L1496" i="1"/>
  <c r="E1495" i="1"/>
  <c r="X1495" i="1"/>
  <c r="G1493" i="1"/>
  <c r="O1493" i="1" s="1"/>
  <c r="F1494" i="1"/>
  <c r="Y1494" i="1"/>
  <c r="Z1494" i="1"/>
  <c r="AA1494" i="1" s="1"/>
  <c r="AH1494" i="1" s="1"/>
  <c r="J1495" i="1"/>
  <c r="I1495" i="1" s="1"/>
  <c r="D1495" i="1"/>
  <c r="K1493" i="1" l="1"/>
  <c r="F1495" i="1"/>
  <c r="Z1495" i="1"/>
  <c r="AA1495" i="1" s="1"/>
  <c r="AH1495" i="1" s="1"/>
  <c r="D1496" i="1"/>
  <c r="J1496" i="1"/>
  <c r="I1496" i="1" s="1"/>
  <c r="Y1495" i="1"/>
  <c r="AG1380" i="1"/>
  <c r="B1380" i="1" s="1"/>
  <c r="C1380" i="1" s="1"/>
  <c r="AC1495" i="1"/>
  <c r="AE1495" i="1" s="1"/>
  <c r="H1495" i="1"/>
  <c r="R1383" i="1"/>
  <c r="V1383" i="1" s="1"/>
  <c r="Q1384" i="1"/>
  <c r="M1496" i="1"/>
  <c r="N1496" i="1" s="1"/>
  <c r="P1496" i="1"/>
  <c r="G1494" i="1"/>
  <c r="O1494" i="1" s="1"/>
  <c r="A1497" i="1"/>
  <c r="L1497" i="1"/>
  <c r="E1496" i="1"/>
  <c r="X1496" i="1"/>
  <c r="AB1511" i="1"/>
  <c r="S1382" i="1"/>
  <c r="U1381" i="1"/>
  <c r="W1381" i="1" s="1"/>
  <c r="T1381" i="1"/>
  <c r="AF1381" i="1" s="1"/>
  <c r="AC1496" i="1" l="1"/>
  <c r="AE1496" i="1" s="1"/>
  <c r="H1496" i="1"/>
  <c r="M1497" i="1"/>
  <c r="N1497" i="1" s="1"/>
  <c r="P1497" i="1"/>
  <c r="AG1381" i="1"/>
  <c r="L1498" i="1"/>
  <c r="E1497" i="1"/>
  <c r="X1497" i="1"/>
  <c r="A1498" i="1"/>
  <c r="Q1385" i="1"/>
  <c r="R1384" i="1"/>
  <c r="V1384" i="1" s="1"/>
  <c r="U1382" i="1"/>
  <c r="W1382" i="1" s="1"/>
  <c r="T1382" i="1"/>
  <c r="AF1382" i="1" s="1"/>
  <c r="S1383" i="1"/>
  <c r="D1497" i="1"/>
  <c r="J1497" i="1"/>
  <c r="I1497" i="1" s="1"/>
  <c r="Z1496" i="1"/>
  <c r="AA1496" i="1" s="1"/>
  <c r="AH1496" i="1" s="1"/>
  <c r="Y1496" i="1"/>
  <c r="K1494" i="1"/>
  <c r="F1496" i="1"/>
  <c r="AB1512" i="1"/>
  <c r="G1495" i="1"/>
  <c r="K1495" i="1" s="1"/>
  <c r="O1495" i="1" l="1"/>
  <c r="AC1497" i="1"/>
  <c r="AE1497" i="1" s="1"/>
  <c r="H1497" i="1"/>
  <c r="M1498" i="1"/>
  <c r="N1498" i="1" s="1"/>
  <c r="P1498" i="1"/>
  <c r="F1497" i="1"/>
  <c r="E1498" i="1"/>
  <c r="X1498" i="1"/>
  <c r="A1499" i="1"/>
  <c r="L1499" i="1"/>
  <c r="G1496" i="1"/>
  <c r="K1496" i="1" s="1"/>
  <c r="AG1382" i="1"/>
  <c r="B1382" i="1" s="1"/>
  <c r="C1382" i="1" s="1"/>
  <c r="Q1386" i="1"/>
  <c r="R1385" i="1"/>
  <c r="V1385" i="1" s="1"/>
  <c r="AB1513" i="1"/>
  <c r="U1383" i="1"/>
  <c r="W1383" i="1" s="1"/>
  <c r="T1383" i="1"/>
  <c r="AF1383" i="1" s="1"/>
  <c r="S1384" i="1"/>
  <c r="Z1497" i="1"/>
  <c r="AA1497" i="1" s="1"/>
  <c r="AH1497" i="1" s="1"/>
  <c r="D1498" i="1"/>
  <c r="Y1497" i="1"/>
  <c r="J1498" i="1"/>
  <c r="I1498" i="1" s="1"/>
  <c r="B1381" i="1"/>
  <c r="C1381" i="1" s="1"/>
  <c r="F1498" i="1" l="1"/>
  <c r="S1385" i="1"/>
  <c r="T1384" i="1"/>
  <c r="AF1384" i="1" s="1"/>
  <c r="U1384" i="1"/>
  <c r="W1384" i="1" s="1"/>
  <c r="AB1514" i="1"/>
  <c r="Q1387" i="1"/>
  <c r="R1386" i="1"/>
  <c r="V1386" i="1" s="1"/>
  <c r="O1496" i="1"/>
  <c r="X1499" i="1"/>
  <c r="A1500" i="1"/>
  <c r="L1500" i="1"/>
  <c r="E1499" i="1"/>
  <c r="G1497" i="1"/>
  <c r="O1497" i="1" s="1"/>
  <c r="AC1498" i="1"/>
  <c r="AE1498" i="1" s="1"/>
  <c r="H1498" i="1"/>
  <c r="D1499" i="1"/>
  <c r="J1499" i="1"/>
  <c r="I1499" i="1" s="1"/>
  <c r="Z1498" i="1"/>
  <c r="AA1498" i="1" s="1"/>
  <c r="AH1498" i="1" s="1"/>
  <c r="Y1498" i="1"/>
  <c r="AG1383" i="1"/>
  <c r="B1383" i="1" s="1"/>
  <c r="C1383" i="1" s="1"/>
  <c r="M1499" i="1"/>
  <c r="N1499" i="1" s="1"/>
  <c r="P1499" i="1"/>
  <c r="AC1499" i="1" l="1"/>
  <c r="AE1499" i="1" s="1"/>
  <c r="H1499" i="1"/>
  <c r="K1497" i="1"/>
  <c r="X1500" i="1"/>
  <c r="A1501" i="1"/>
  <c r="L1501" i="1"/>
  <c r="E1500" i="1"/>
  <c r="R1387" i="1"/>
  <c r="V1387" i="1" s="1"/>
  <c r="Q1388" i="1"/>
  <c r="AG1384" i="1"/>
  <c r="B1384" i="1" s="1"/>
  <c r="C1384" i="1" s="1"/>
  <c r="G1498" i="1"/>
  <c r="K1498" i="1" s="1"/>
  <c r="D1500" i="1"/>
  <c r="Y1499" i="1"/>
  <c r="Z1499" i="1"/>
  <c r="AA1499" i="1" s="1"/>
  <c r="AH1499" i="1" s="1"/>
  <c r="J1500" i="1"/>
  <c r="I1500" i="1" s="1"/>
  <c r="AB1515" i="1"/>
  <c r="T1385" i="1"/>
  <c r="AF1385" i="1" s="1"/>
  <c r="U1385" i="1"/>
  <c r="W1385" i="1" s="1"/>
  <c r="S1386" i="1"/>
  <c r="F1499" i="1"/>
  <c r="M1500" i="1"/>
  <c r="N1500" i="1" s="1"/>
  <c r="P1500" i="1"/>
  <c r="F1500" i="1" l="1"/>
  <c r="D1501" i="1"/>
  <c r="Y1500" i="1"/>
  <c r="Z1500" i="1"/>
  <c r="AA1500" i="1" s="1"/>
  <c r="AH1500" i="1" s="1"/>
  <c r="J1501" i="1"/>
  <c r="I1501" i="1" s="1"/>
  <c r="S1387" i="1"/>
  <c r="U1386" i="1"/>
  <c r="W1386" i="1" s="1"/>
  <c r="T1386" i="1"/>
  <c r="AF1386" i="1" s="1"/>
  <c r="AB1516" i="1"/>
  <c r="O1498" i="1"/>
  <c r="M1501" i="1"/>
  <c r="N1501" i="1" s="1"/>
  <c r="P1501" i="1"/>
  <c r="G1499" i="1"/>
  <c r="O1499" i="1" s="1"/>
  <c r="AC1500" i="1"/>
  <c r="AE1500" i="1" s="1"/>
  <c r="H1500" i="1"/>
  <c r="AG1385" i="1"/>
  <c r="B1385" i="1" s="1"/>
  <c r="C1385" i="1" s="1"/>
  <c r="R1388" i="1"/>
  <c r="V1388" i="1" s="1"/>
  <c r="Q1389" i="1"/>
  <c r="X1501" i="1"/>
  <c r="A1502" i="1"/>
  <c r="L1502" i="1"/>
  <c r="E1501" i="1"/>
  <c r="K1499" i="1" l="1"/>
  <c r="M1502" i="1"/>
  <c r="N1502" i="1" s="1"/>
  <c r="P1502" i="1"/>
  <c r="AB1517" i="1"/>
  <c r="S1388" i="1"/>
  <c r="U1387" i="1"/>
  <c r="W1387" i="1" s="1"/>
  <c r="T1387" i="1"/>
  <c r="AF1387" i="1" s="1"/>
  <c r="F1501" i="1"/>
  <c r="AC1501" i="1"/>
  <c r="AE1501" i="1" s="1"/>
  <c r="H1501" i="1"/>
  <c r="X1502" i="1"/>
  <c r="A1503" i="1"/>
  <c r="L1503" i="1"/>
  <c r="E1502" i="1"/>
  <c r="Z1501" i="1"/>
  <c r="AA1501" i="1" s="1"/>
  <c r="AH1501" i="1" s="1"/>
  <c r="J1502" i="1"/>
  <c r="I1502" i="1" s="1"/>
  <c r="D1502" i="1"/>
  <c r="Y1501" i="1"/>
  <c r="Q1390" i="1"/>
  <c r="R1389" i="1"/>
  <c r="V1389" i="1" s="1"/>
  <c r="G1500" i="1"/>
  <c r="K1500" i="1" s="1"/>
  <c r="AG1386" i="1"/>
  <c r="B1386" i="1" s="1"/>
  <c r="C1386" i="1" s="1"/>
  <c r="F1502" i="1" l="1"/>
  <c r="O1500" i="1"/>
  <c r="M1503" i="1"/>
  <c r="N1503" i="1" s="1"/>
  <c r="P1503" i="1"/>
  <c r="G1501" i="1"/>
  <c r="O1501" i="1" s="1"/>
  <c r="AG1387" i="1"/>
  <c r="B1387" i="1" s="1"/>
  <c r="C1387" i="1" s="1"/>
  <c r="E1503" i="1"/>
  <c r="X1503" i="1"/>
  <c r="A1504" i="1"/>
  <c r="L1504" i="1"/>
  <c r="T1388" i="1"/>
  <c r="AF1388" i="1" s="1"/>
  <c r="S1389" i="1"/>
  <c r="U1388" i="1"/>
  <c r="W1388" i="1" s="1"/>
  <c r="R1390" i="1"/>
  <c r="V1390" i="1" s="1"/>
  <c r="Q1391" i="1"/>
  <c r="AC1502" i="1"/>
  <c r="AE1502" i="1" s="1"/>
  <c r="H1502" i="1"/>
  <c r="D1503" i="1"/>
  <c r="Y1502" i="1"/>
  <c r="J1503" i="1"/>
  <c r="I1503" i="1" s="1"/>
  <c r="Z1502" i="1"/>
  <c r="AA1502" i="1" s="1"/>
  <c r="AH1502" i="1" s="1"/>
  <c r="AB1518" i="1"/>
  <c r="F1503" i="1" l="1"/>
  <c r="K1501" i="1"/>
  <c r="Q1392" i="1"/>
  <c r="R1391" i="1"/>
  <c r="V1391" i="1" s="1"/>
  <c r="AC1503" i="1"/>
  <c r="AE1503" i="1" s="1"/>
  <c r="H1503" i="1"/>
  <c r="G1502" i="1"/>
  <c r="O1502" i="1" s="1"/>
  <c r="AG1388" i="1"/>
  <c r="E1504" i="1"/>
  <c r="X1504" i="1"/>
  <c r="A1505" i="1"/>
  <c r="L1505" i="1"/>
  <c r="M1504" i="1"/>
  <c r="N1504" i="1" s="1"/>
  <c r="P1504" i="1"/>
  <c r="AB1519" i="1"/>
  <c r="T1389" i="1"/>
  <c r="AF1389" i="1" s="1"/>
  <c r="U1389" i="1"/>
  <c r="W1389" i="1" s="1"/>
  <c r="S1390" i="1"/>
  <c r="J1504" i="1"/>
  <c r="I1504" i="1" s="1"/>
  <c r="D1504" i="1"/>
  <c r="Z1503" i="1"/>
  <c r="AA1503" i="1" s="1"/>
  <c r="AH1503" i="1" s="1"/>
  <c r="Y1503" i="1"/>
  <c r="F1504" i="1" l="1"/>
  <c r="K1502" i="1"/>
  <c r="AG1389" i="1"/>
  <c r="B1389" i="1" s="1"/>
  <c r="C1389" i="1" s="1"/>
  <c r="AB1520" i="1"/>
  <c r="A1506" i="1"/>
  <c r="L1506" i="1"/>
  <c r="E1505" i="1"/>
  <c r="X1505" i="1"/>
  <c r="Z1504" i="1"/>
  <c r="AA1504" i="1" s="1"/>
  <c r="AH1504" i="1" s="1"/>
  <c r="D1505" i="1"/>
  <c r="J1505" i="1"/>
  <c r="I1505" i="1" s="1"/>
  <c r="Y1504" i="1"/>
  <c r="AC1504" i="1"/>
  <c r="AE1504" i="1" s="1"/>
  <c r="H1504" i="1"/>
  <c r="G1503" i="1"/>
  <c r="O1503" i="1" s="1"/>
  <c r="S1391" i="1"/>
  <c r="T1390" i="1"/>
  <c r="AF1390" i="1" s="1"/>
  <c r="U1390" i="1"/>
  <c r="W1390" i="1" s="1"/>
  <c r="M1505" i="1"/>
  <c r="N1505" i="1" s="1"/>
  <c r="P1505" i="1"/>
  <c r="B1388" i="1"/>
  <c r="C1388" i="1" s="1"/>
  <c r="R1392" i="1"/>
  <c r="V1392" i="1" s="1"/>
  <c r="Q1393" i="1"/>
  <c r="AB1521" i="1" l="1"/>
  <c r="AC1505" i="1"/>
  <c r="AE1505" i="1" s="1"/>
  <c r="H1505" i="1"/>
  <c r="G1504" i="1"/>
  <c r="K1504" i="1" s="1"/>
  <c r="F1505" i="1"/>
  <c r="M1506" i="1"/>
  <c r="N1506" i="1" s="1"/>
  <c r="P1506" i="1"/>
  <c r="T1391" i="1"/>
  <c r="AF1391" i="1" s="1"/>
  <c r="S1392" i="1"/>
  <c r="U1391" i="1"/>
  <c r="W1391" i="1" s="1"/>
  <c r="R1393" i="1"/>
  <c r="V1393" i="1" s="1"/>
  <c r="Q1394" i="1"/>
  <c r="AG1390" i="1"/>
  <c r="K1503" i="1"/>
  <c r="E1506" i="1"/>
  <c r="X1506" i="1"/>
  <c r="A1507" i="1"/>
  <c r="L1507" i="1"/>
  <c r="Z1505" i="1"/>
  <c r="AA1505" i="1" s="1"/>
  <c r="AH1505" i="1" s="1"/>
  <c r="D1506" i="1"/>
  <c r="Y1505" i="1"/>
  <c r="J1506" i="1"/>
  <c r="I1506" i="1" s="1"/>
  <c r="O1504" i="1" l="1"/>
  <c r="A1508" i="1"/>
  <c r="L1508" i="1"/>
  <c r="E1507" i="1"/>
  <c r="X1507" i="1"/>
  <c r="S1393" i="1"/>
  <c r="T1392" i="1"/>
  <c r="AF1392" i="1" s="1"/>
  <c r="U1392" i="1"/>
  <c r="W1392" i="1" s="1"/>
  <c r="J1507" i="1"/>
  <c r="I1507" i="1" s="1"/>
  <c r="Y1506" i="1"/>
  <c r="Z1506" i="1"/>
  <c r="AA1506" i="1" s="1"/>
  <c r="AH1506" i="1" s="1"/>
  <c r="D1507" i="1"/>
  <c r="B1390" i="1"/>
  <c r="C1390" i="1" s="1"/>
  <c r="AG1391" i="1"/>
  <c r="B1391" i="1" s="1"/>
  <c r="C1391" i="1" s="1"/>
  <c r="AC1506" i="1"/>
  <c r="AE1506" i="1" s="1"/>
  <c r="H1506" i="1"/>
  <c r="AB1522" i="1"/>
  <c r="F1506" i="1"/>
  <c r="M1507" i="1"/>
  <c r="N1507" i="1" s="1"/>
  <c r="P1507" i="1"/>
  <c r="Q1395" i="1"/>
  <c r="R1394" i="1"/>
  <c r="V1394" i="1" s="1"/>
  <c r="G1505" i="1"/>
  <c r="K1505" i="1" s="1"/>
  <c r="F1507" i="1" l="1"/>
  <c r="O1505" i="1"/>
  <c r="R1395" i="1"/>
  <c r="V1395" i="1" s="1"/>
  <c r="Q1396" i="1"/>
  <c r="U1393" i="1"/>
  <c r="W1393" i="1" s="1"/>
  <c r="T1393" i="1"/>
  <c r="AF1393" i="1" s="1"/>
  <c r="S1394" i="1"/>
  <c r="Y1507" i="1"/>
  <c r="Z1507" i="1"/>
  <c r="AA1507" i="1" s="1"/>
  <c r="AH1507" i="1" s="1"/>
  <c r="J1508" i="1"/>
  <c r="I1508" i="1" s="1"/>
  <c r="D1508" i="1"/>
  <c r="AB1523" i="1"/>
  <c r="AG1392" i="1"/>
  <c r="B1392" i="1" s="1"/>
  <c r="C1392" i="1" s="1"/>
  <c r="M1508" i="1"/>
  <c r="N1508" i="1" s="1"/>
  <c r="P1508" i="1"/>
  <c r="AC1507" i="1"/>
  <c r="AE1507" i="1" s="1"/>
  <c r="H1507" i="1"/>
  <c r="G1506" i="1"/>
  <c r="K1506" i="1" s="1"/>
  <c r="A1509" i="1"/>
  <c r="L1509" i="1"/>
  <c r="E1508" i="1"/>
  <c r="X1508" i="1"/>
  <c r="AC1508" i="1" l="1"/>
  <c r="AE1508" i="1" s="1"/>
  <c r="H1508" i="1"/>
  <c r="AB1524" i="1"/>
  <c r="T1394" i="1"/>
  <c r="AF1394" i="1" s="1"/>
  <c r="U1394" i="1"/>
  <c r="W1394" i="1" s="1"/>
  <c r="S1395" i="1"/>
  <c r="R1396" i="1"/>
  <c r="V1396" i="1" s="1"/>
  <c r="Q1397" i="1"/>
  <c r="G1507" i="1"/>
  <c r="K1507" i="1" s="1"/>
  <c r="D1509" i="1"/>
  <c r="Z1508" i="1"/>
  <c r="AA1508" i="1" s="1"/>
  <c r="AH1508" i="1" s="1"/>
  <c r="Y1508" i="1"/>
  <c r="J1509" i="1"/>
  <c r="I1509" i="1" s="1"/>
  <c r="AG1393" i="1"/>
  <c r="M1509" i="1"/>
  <c r="N1509" i="1" s="1"/>
  <c r="P1509" i="1"/>
  <c r="O1506" i="1"/>
  <c r="L1510" i="1"/>
  <c r="E1509" i="1"/>
  <c r="X1509" i="1"/>
  <c r="A1510" i="1"/>
  <c r="F1508" i="1"/>
  <c r="O1507" i="1" l="1"/>
  <c r="E1510" i="1"/>
  <c r="X1510" i="1"/>
  <c r="A1511" i="1"/>
  <c r="L1511" i="1"/>
  <c r="S1396" i="1"/>
  <c r="U1395" i="1"/>
  <c r="W1395" i="1" s="1"/>
  <c r="T1395" i="1"/>
  <c r="AF1395" i="1" s="1"/>
  <c r="Y1509" i="1"/>
  <c r="Z1509" i="1"/>
  <c r="AA1509" i="1" s="1"/>
  <c r="AH1509" i="1" s="1"/>
  <c r="J1510" i="1"/>
  <c r="I1510" i="1" s="1"/>
  <c r="D1510" i="1"/>
  <c r="AG1394" i="1"/>
  <c r="B1394" i="1" s="1"/>
  <c r="C1394" i="1" s="1"/>
  <c r="G1508" i="1"/>
  <c r="O1508" i="1" s="1"/>
  <c r="AC1509" i="1"/>
  <c r="AE1509" i="1" s="1"/>
  <c r="H1509" i="1"/>
  <c r="F1509" i="1"/>
  <c r="R1397" i="1"/>
  <c r="V1397" i="1" s="1"/>
  <c r="Q1398" i="1"/>
  <c r="M1510" i="1"/>
  <c r="N1510" i="1" s="1"/>
  <c r="P1510" i="1"/>
  <c r="B1393" i="1"/>
  <c r="C1393" i="1" s="1"/>
  <c r="AB1525" i="1"/>
  <c r="F1510" i="1" l="1"/>
  <c r="K1508" i="1"/>
  <c r="AB1526" i="1"/>
  <c r="G1509" i="1"/>
  <c r="K1509" i="1" s="1"/>
  <c r="AG1395" i="1"/>
  <c r="B1395" i="1" s="1"/>
  <c r="C1395" i="1" s="1"/>
  <c r="A1512" i="1"/>
  <c r="L1512" i="1"/>
  <c r="E1511" i="1"/>
  <c r="X1511" i="1"/>
  <c r="Q1399" i="1"/>
  <c r="R1398" i="1"/>
  <c r="V1398" i="1" s="1"/>
  <c r="T1396" i="1"/>
  <c r="AF1396" i="1" s="1"/>
  <c r="S1397" i="1"/>
  <c r="U1396" i="1"/>
  <c r="W1396" i="1" s="1"/>
  <c r="D1511" i="1"/>
  <c r="J1511" i="1"/>
  <c r="I1511" i="1" s="1"/>
  <c r="Z1510" i="1"/>
  <c r="AA1510" i="1" s="1"/>
  <c r="AH1510" i="1" s="1"/>
  <c r="Y1510" i="1"/>
  <c r="AC1510" i="1"/>
  <c r="AE1510" i="1" s="1"/>
  <c r="H1510" i="1"/>
  <c r="M1511" i="1"/>
  <c r="N1511" i="1" s="1"/>
  <c r="P1511" i="1"/>
  <c r="F1511" i="1" l="1"/>
  <c r="G1510" i="1"/>
  <c r="O1510" i="1" s="1"/>
  <c r="D1512" i="1"/>
  <c r="Z1511" i="1"/>
  <c r="AA1511" i="1" s="1"/>
  <c r="AH1511" i="1" s="1"/>
  <c r="Y1511" i="1"/>
  <c r="J1512" i="1"/>
  <c r="I1512" i="1" s="1"/>
  <c r="AC1511" i="1"/>
  <c r="AE1511" i="1" s="1"/>
  <c r="H1511" i="1"/>
  <c r="AB1527" i="1"/>
  <c r="AG1396" i="1"/>
  <c r="B1396" i="1" s="1"/>
  <c r="C1396" i="1" s="1"/>
  <c r="R1399" i="1"/>
  <c r="V1399" i="1" s="1"/>
  <c r="Q1400" i="1"/>
  <c r="M1512" i="1"/>
  <c r="N1512" i="1" s="1"/>
  <c r="P1512" i="1"/>
  <c r="O1509" i="1"/>
  <c r="T1397" i="1"/>
  <c r="AF1397" i="1" s="1"/>
  <c r="U1397" i="1"/>
  <c r="W1397" i="1" s="1"/>
  <c r="S1398" i="1"/>
  <c r="A1513" i="1"/>
  <c r="L1513" i="1"/>
  <c r="E1512" i="1"/>
  <c r="X1512" i="1"/>
  <c r="K1510" i="1" l="1"/>
  <c r="J1513" i="1"/>
  <c r="I1513" i="1" s="1"/>
  <c r="D1513" i="1"/>
  <c r="Y1512" i="1"/>
  <c r="Z1512" i="1"/>
  <c r="AA1512" i="1" s="1"/>
  <c r="AH1512" i="1" s="1"/>
  <c r="U1398" i="1"/>
  <c r="W1398" i="1" s="1"/>
  <c r="T1398" i="1"/>
  <c r="AF1398" i="1" s="1"/>
  <c r="S1399" i="1"/>
  <c r="AC1512" i="1"/>
  <c r="AE1512" i="1" s="1"/>
  <c r="H1512" i="1"/>
  <c r="F1512" i="1"/>
  <c r="M1513" i="1"/>
  <c r="N1513" i="1" s="1"/>
  <c r="P1513" i="1"/>
  <c r="R1400" i="1"/>
  <c r="V1400" i="1" s="1"/>
  <c r="Q1401" i="1"/>
  <c r="G1511" i="1"/>
  <c r="K1511" i="1" s="1"/>
  <c r="AG1397" i="1"/>
  <c r="X1513" i="1"/>
  <c r="A1514" i="1"/>
  <c r="L1514" i="1"/>
  <c r="E1513" i="1"/>
  <c r="AB1528" i="1"/>
  <c r="AB1529" i="1" l="1"/>
  <c r="M1514" i="1"/>
  <c r="N1514" i="1" s="1"/>
  <c r="P1514" i="1"/>
  <c r="G1512" i="1"/>
  <c r="K1512" i="1" s="1"/>
  <c r="AC1513" i="1"/>
  <c r="AE1513" i="1" s="1"/>
  <c r="H1513" i="1"/>
  <c r="AG1398" i="1"/>
  <c r="F1513" i="1"/>
  <c r="A1515" i="1"/>
  <c r="L1515" i="1"/>
  <c r="E1514" i="1"/>
  <c r="X1514" i="1"/>
  <c r="J1514" i="1"/>
  <c r="I1514" i="1" s="1"/>
  <c r="Z1513" i="1"/>
  <c r="AA1513" i="1" s="1"/>
  <c r="AH1513" i="1" s="1"/>
  <c r="D1514" i="1"/>
  <c r="Y1513" i="1"/>
  <c r="O1511" i="1"/>
  <c r="Q1402" i="1"/>
  <c r="R1401" i="1"/>
  <c r="V1401" i="1" s="1"/>
  <c r="B1397" i="1"/>
  <c r="C1397" i="1" s="1"/>
  <c r="T1399" i="1"/>
  <c r="AF1399" i="1" s="1"/>
  <c r="U1399" i="1"/>
  <c r="W1399" i="1" s="1"/>
  <c r="S1400" i="1"/>
  <c r="O1512" i="1" l="1"/>
  <c r="S1401" i="1"/>
  <c r="T1400" i="1"/>
  <c r="U1400" i="1"/>
  <c r="W1400" i="1" s="1"/>
  <c r="X1515" i="1"/>
  <c r="A1516" i="1"/>
  <c r="L1516" i="1"/>
  <c r="E1515" i="1"/>
  <c r="AG1399" i="1"/>
  <c r="B1399" i="1" s="1"/>
  <c r="C1399" i="1" s="1"/>
  <c r="Q1403" i="1"/>
  <c r="R1402" i="1"/>
  <c r="V1402" i="1" s="1"/>
  <c r="F1514" i="1"/>
  <c r="Z1514" i="1"/>
  <c r="AA1514" i="1" s="1"/>
  <c r="AH1514" i="1" s="1"/>
  <c r="J1515" i="1"/>
  <c r="I1515" i="1" s="1"/>
  <c r="D1515" i="1"/>
  <c r="Y1514" i="1"/>
  <c r="G1513" i="1"/>
  <c r="O1513" i="1" s="1"/>
  <c r="AB1530" i="1"/>
  <c r="M1515" i="1"/>
  <c r="N1515" i="1" s="1"/>
  <c r="P1515" i="1"/>
  <c r="B1398" i="1"/>
  <c r="C1398" i="1" s="1"/>
  <c r="AC1514" i="1"/>
  <c r="AE1514" i="1" s="1"/>
  <c r="H1514" i="1"/>
  <c r="F1515" i="1" l="1"/>
  <c r="G1514" i="1"/>
  <c r="O1514" i="1" s="1"/>
  <c r="AG1400" i="1"/>
  <c r="B1400" i="1" s="1"/>
  <c r="C1400" i="1" s="1"/>
  <c r="R1403" i="1"/>
  <c r="V1403" i="1" s="1"/>
  <c r="Q1404" i="1"/>
  <c r="M1516" i="1"/>
  <c r="N1516" i="1" s="1"/>
  <c r="P1516" i="1"/>
  <c r="AA1400" i="1"/>
  <c r="AF1400" i="1"/>
  <c r="AC1515" i="1"/>
  <c r="AE1515" i="1" s="1"/>
  <c r="H1515" i="1"/>
  <c r="AB1531" i="1"/>
  <c r="K1513" i="1"/>
  <c r="X1516" i="1"/>
  <c r="A1517" i="1"/>
  <c r="L1517" i="1"/>
  <c r="E1516" i="1"/>
  <c r="T1401" i="1"/>
  <c r="AF1401" i="1" s="1"/>
  <c r="U1401" i="1"/>
  <c r="W1401" i="1" s="1"/>
  <c r="S1402" i="1"/>
  <c r="Z1515" i="1"/>
  <c r="AA1515" i="1" s="1"/>
  <c r="AH1515" i="1" s="1"/>
  <c r="Y1515" i="1"/>
  <c r="J1516" i="1"/>
  <c r="I1516" i="1" s="1"/>
  <c r="D1516" i="1"/>
  <c r="K1514" i="1" l="1"/>
  <c r="G1515" i="1"/>
  <c r="K1515" i="1" s="1"/>
  <c r="AC1516" i="1"/>
  <c r="AE1516" i="1" s="1"/>
  <c r="H1516" i="1"/>
  <c r="T1402" i="1"/>
  <c r="AF1402" i="1" s="1"/>
  <c r="U1402" i="1"/>
  <c r="W1402" i="1" s="1"/>
  <c r="S1403" i="1"/>
  <c r="M1517" i="1"/>
  <c r="N1517" i="1" s="1"/>
  <c r="P1517" i="1"/>
  <c r="AG1401" i="1"/>
  <c r="E1517" i="1"/>
  <c r="X1517" i="1"/>
  <c r="A1518" i="1"/>
  <c r="L1518" i="1"/>
  <c r="AB1532" i="1"/>
  <c r="R1404" i="1"/>
  <c r="V1404" i="1" s="1"/>
  <c r="Q1405" i="1"/>
  <c r="F1516" i="1"/>
  <c r="D1517" i="1"/>
  <c r="J1517" i="1"/>
  <c r="I1517" i="1" s="1"/>
  <c r="Z1516" i="1"/>
  <c r="AA1516" i="1" s="1"/>
  <c r="AH1516" i="1" s="1"/>
  <c r="Y1516" i="1"/>
  <c r="AH1400" i="1"/>
  <c r="O1515" i="1" l="1"/>
  <c r="AC1517" i="1"/>
  <c r="AE1517" i="1" s="1"/>
  <c r="H1517" i="1"/>
  <c r="F1517" i="1"/>
  <c r="AB1533" i="1"/>
  <c r="Q1406" i="1"/>
  <c r="R1405" i="1"/>
  <c r="V1405" i="1" s="1"/>
  <c r="M1518" i="1"/>
  <c r="N1518" i="1" s="1"/>
  <c r="P1518" i="1"/>
  <c r="U1403" i="1"/>
  <c r="W1403" i="1" s="1"/>
  <c r="T1403" i="1"/>
  <c r="AF1403" i="1" s="1"/>
  <c r="S1404" i="1"/>
  <c r="G1516" i="1"/>
  <c r="K1516" i="1" s="1"/>
  <c r="L1519" i="1"/>
  <c r="E1518" i="1"/>
  <c r="X1518" i="1"/>
  <c r="A1519" i="1"/>
  <c r="B1401" i="1"/>
  <c r="C1401" i="1" s="1"/>
  <c r="AG1402" i="1"/>
  <c r="Y1517" i="1"/>
  <c r="Z1517" i="1"/>
  <c r="AA1517" i="1" s="1"/>
  <c r="AH1517" i="1" s="1"/>
  <c r="J1518" i="1"/>
  <c r="I1518" i="1" s="1"/>
  <c r="D1518" i="1"/>
  <c r="O1516" i="1" l="1"/>
  <c r="F1518" i="1"/>
  <c r="M1519" i="1"/>
  <c r="N1519" i="1" s="1"/>
  <c r="P1519" i="1"/>
  <c r="AG1403" i="1"/>
  <c r="A1520" i="1"/>
  <c r="L1520" i="1"/>
  <c r="E1519" i="1"/>
  <c r="X1519" i="1"/>
  <c r="Q1407" i="1"/>
  <c r="R1406" i="1"/>
  <c r="V1406" i="1" s="1"/>
  <c r="B1402" i="1"/>
  <c r="C1402" i="1" s="1"/>
  <c r="Z1518" i="1"/>
  <c r="AA1518" i="1" s="1"/>
  <c r="AH1518" i="1" s="1"/>
  <c r="D1519" i="1"/>
  <c r="Y1518" i="1"/>
  <c r="J1519" i="1"/>
  <c r="I1519" i="1" s="1"/>
  <c r="S1405" i="1"/>
  <c r="T1404" i="1"/>
  <c r="AF1404" i="1" s="1"/>
  <c r="U1404" i="1"/>
  <c r="W1404" i="1" s="1"/>
  <c r="G1517" i="1"/>
  <c r="O1517" i="1" s="1"/>
  <c r="AC1518" i="1"/>
  <c r="AE1518" i="1" s="1"/>
  <c r="H1518" i="1"/>
  <c r="AB1534" i="1"/>
  <c r="F1519" i="1" l="1"/>
  <c r="K1517" i="1"/>
  <c r="T1405" i="1"/>
  <c r="AF1405" i="1" s="1"/>
  <c r="S1406" i="1"/>
  <c r="U1405" i="1"/>
  <c r="W1405" i="1" s="1"/>
  <c r="AC1519" i="1"/>
  <c r="AE1519" i="1" s="1"/>
  <c r="H1519" i="1"/>
  <c r="G1518" i="1"/>
  <c r="K1518" i="1" s="1"/>
  <c r="AG1404" i="1"/>
  <c r="B1404" i="1" s="1"/>
  <c r="C1404" i="1" s="1"/>
  <c r="R1407" i="1"/>
  <c r="V1407" i="1" s="1"/>
  <c r="Q1408" i="1"/>
  <c r="E1520" i="1"/>
  <c r="X1520" i="1"/>
  <c r="A1521" i="1"/>
  <c r="L1521" i="1"/>
  <c r="B1403" i="1"/>
  <c r="C1403" i="1" s="1"/>
  <c r="M1520" i="1"/>
  <c r="N1520" i="1" s="1"/>
  <c r="P1520" i="1"/>
  <c r="AB1535" i="1"/>
  <c r="D1520" i="1"/>
  <c r="J1520" i="1"/>
  <c r="I1520" i="1" s="1"/>
  <c r="Y1519" i="1"/>
  <c r="Z1519" i="1"/>
  <c r="AA1519" i="1" s="1"/>
  <c r="AH1519" i="1" s="1"/>
  <c r="O1518" i="1" l="1"/>
  <c r="F1520" i="1"/>
  <c r="X1521" i="1"/>
  <c r="A1522" i="1"/>
  <c r="L1522" i="1"/>
  <c r="E1521" i="1"/>
  <c r="AG1405" i="1"/>
  <c r="AC1520" i="1"/>
  <c r="AE1520" i="1" s="1"/>
  <c r="H1520" i="1"/>
  <c r="D1521" i="1"/>
  <c r="Y1520" i="1"/>
  <c r="Z1520" i="1"/>
  <c r="AA1520" i="1" s="1"/>
  <c r="AH1520" i="1" s="1"/>
  <c r="J1521" i="1"/>
  <c r="I1521" i="1" s="1"/>
  <c r="G1519" i="1"/>
  <c r="K1519" i="1" s="1"/>
  <c r="T1406" i="1"/>
  <c r="AF1406" i="1" s="1"/>
  <c r="S1407" i="1"/>
  <c r="U1406" i="1"/>
  <c r="W1406" i="1" s="1"/>
  <c r="AB1536" i="1"/>
  <c r="M1521" i="1"/>
  <c r="N1521" i="1" s="1"/>
  <c r="P1521" i="1"/>
  <c r="R1408" i="1"/>
  <c r="V1408" i="1" s="1"/>
  <c r="Q1409" i="1"/>
  <c r="F1521" i="1" l="1"/>
  <c r="O1519" i="1"/>
  <c r="Q1410" i="1"/>
  <c r="R1409" i="1"/>
  <c r="V1409" i="1" s="1"/>
  <c r="L1523" i="1"/>
  <c r="E1522" i="1"/>
  <c r="X1522" i="1"/>
  <c r="A1523" i="1"/>
  <c r="AB1537" i="1"/>
  <c r="AG1406" i="1"/>
  <c r="G1520" i="1"/>
  <c r="O1520" i="1" s="1"/>
  <c r="D1522" i="1"/>
  <c r="Y1521" i="1"/>
  <c r="J1522" i="1"/>
  <c r="I1522" i="1" s="1"/>
  <c r="Z1521" i="1"/>
  <c r="AA1521" i="1" s="1"/>
  <c r="AH1521" i="1" s="1"/>
  <c r="T1407" i="1"/>
  <c r="AF1407" i="1" s="1"/>
  <c r="U1407" i="1"/>
  <c r="W1407" i="1" s="1"/>
  <c r="S1408" i="1"/>
  <c r="AC1521" i="1"/>
  <c r="AE1521" i="1" s="1"/>
  <c r="H1521" i="1"/>
  <c r="B1405" i="1"/>
  <c r="C1405" i="1" s="1"/>
  <c r="M1522" i="1"/>
  <c r="N1522" i="1" s="1"/>
  <c r="P1522" i="1"/>
  <c r="F1522" i="1" l="1"/>
  <c r="K1520" i="1"/>
  <c r="M1523" i="1"/>
  <c r="N1523" i="1" s="1"/>
  <c r="P1523" i="1"/>
  <c r="AG1407" i="1"/>
  <c r="G1521" i="1"/>
  <c r="K1521" i="1" s="1"/>
  <c r="B1406" i="1"/>
  <c r="C1406" i="1" s="1"/>
  <c r="A1524" i="1"/>
  <c r="L1524" i="1"/>
  <c r="E1523" i="1"/>
  <c r="X1523" i="1"/>
  <c r="AC1522" i="1"/>
  <c r="AE1522" i="1" s="1"/>
  <c r="H1522" i="1"/>
  <c r="AB1538" i="1"/>
  <c r="Y1522" i="1"/>
  <c r="Z1522" i="1"/>
  <c r="AA1522" i="1" s="1"/>
  <c r="AH1522" i="1" s="1"/>
  <c r="D1523" i="1"/>
  <c r="J1523" i="1"/>
  <c r="I1523" i="1" s="1"/>
  <c r="S1409" i="1"/>
  <c r="U1408" i="1"/>
  <c r="W1408" i="1" s="1"/>
  <c r="T1408" i="1"/>
  <c r="AF1408" i="1" s="1"/>
  <c r="R1410" i="1"/>
  <c r="V1410" i="1" s="1"/>
  <c r="Q1411" i="1"/>
  <c r="F1523" i="1" l="1"/>
  <c r="Q1412" i="1"/>
  <c r="R1411" i="1"/>
  <c r="V1411" i="1" s="1"/>
  <c r="AG1408" i="1"/>
  <c r="B1408" i="1" s="1"/>
  <c r="C1408" i="1" s="1"/>
  <c r="X1524" i="1"/>
  <c r="A1525" i="1"/>
  <c r="L1525" i="1"/>
  <c r="E1524" i="1"/>
  <c r="O1521" i="1"/>
  <c r="AC1523" i="1"/>
  <c r="AE1523" i="1" s="1"/>
  <c r="H1523" i="1"/>
  <c r="S1410" i="1"/>
  <c r="T1409" i="1"/>
  <c r="AF1409" i="1" s="1"/>
  <c r="U1409" i="1"/>
  <c r="W1409" i="1" s="1"/>
  <c r="AB1539" i="1"/>
  <c r="D1524" i="1"/>
  <c r="Z1523" i="1"/>
  <c r="AA1523" i="1" s="1"/>
  <c r="AH1523" i="1" s="1"/>
  <c r="Y1523" i="1"/>
  <c r="J1524" i="1"/>
  <c r="I1524" i="1" s="1"/>
  <c r="G1522" i="1"/>
  <c r="K1522" i="1" s="1"/>
  <c r="M1524" i="1"/>
  <c r="N1524" i="1" s="1"/>
  <c r="P1524" i="1"/>
  <c r="B1407" i="1"/>
  <c r="C1407" i="1" s="1"/>
  <c r="F1524" i="1" l="1"/>
  <c r="O1522" i="1"/>
  <c r="AG1409" i="1"/>
  <c r="B1409" i="1" s="1"/>
  <c r="C1409" i="1" s="1"/>
  <c r="G1523" i="1"/>
  <c r="O1523" i="1" s="1"/>
  <c r="M1525" i="1"/>
  <c r="N1525" i="1" s="1"/>
  <c r="P1525" i="1"/>
  <c r="AC1524" i="1"/>
  <c r="AE1524" i="1" s="1"/>
  <c r="H1524" i="1"/>
  <c r="L1526" i="1"/>
  <c r="E1525" i="1"/>
  <c r="A1526" i="1"/>
  <c r="X1525" i="1"/>
  <c r="AB1540" i="1"/>
  <c r="S1411" i="1"/>
  <c r="U1410" i="1"/>
  <c r="W1410" i="1" s="1"/>
  <c r="T1410" i="1"/>
  <c r="AF1410" i="1" s="1"/>
  <c r="Z1524" i="1"/>
  <c r="AA1524" i="1" s="1"/>
  <c r="AH1524" i="1" s="1"/>
  <c r="D1525" i="1"/>
  <c r="Y1524" i="1"/>
  <c r="J1525" i="1"/>
  <c r="I1525" i="1" s="1"/>
  <c r="Q1413" i="1"/>
  <c r="R1412" i="1"/>
  <c r="V1412" i="1" s="1"/>
  <c r="K1523" i="1" l="1"/>
  <c r="S1412" i="1"/>
  <c r="U1411" i="1"/>
  <c r="W1411" i="1" s="1"/>
  <c r="T1411" i="1"/>
  <c r="AF1411" i="1" s="1"/>
  <c r="Y1525" i="1"/>
  <c r="J1526" i="1"/>
  <c r="I1526" i="1" s="1"/>
  <c r="D1526" i="1"/>
  <c r="Z1525" i="1"/>
  <c r="AC1525" i="1"/>
  <c r="AE1525" i="1" s="1"/>
  <c r="H1525" i="1"/>
  <c r="AB1541" i="1"/>
  <c r="X1526" i="1"/>
  <c r="L1527" i="1"/>
  <c r="E1526" i="1"/>
  <c r="A1527" i="1"/>
  <c r="G1524" i="1"/>
  <c r="O1524" i="1" s="1"/>
  <c r="Q1414" i="1"/>
  <c r="R1413" i="1"/>
  <c r="V1413" i="1" s="1"/>
  <c r="F1525" i="1"/>
  <c r="AG1410" i="1"/>
  <c r="B1410" i="1" s="1"/>
  <c r="C1410" i="1" s="1"/>
  <c r="M1526" i="1"/>
  <c r="N1526" i="1" s="1"/>
  <c r="K1524" i="1" l="1"/>
  <c r="H1526" i="1"/>
  <c r="AC1526" i="1"/>
  <c r="AE1526" i="1" s="1"/>
  <c r="D1527" i="1"/>
  <c r="Y1526" i="1"/>
  <c r="Z1526" i="1"/>
  <c r="AA1526" i="1" s="1"/>
  <c r="AH1526" i="1" s="1"/>
  <c r="J1527" i="1"/>
  <c r="I1527" i="1" s="1"/>
  <c r="G1525" i="1"/>
  <c r="O1525" i="1" s="1"/>
  <c r="P1526" i="1" s="1"/>
  <c r="P1527" i="1" s="1"/>
  <c r="F1526" i="1"/>
  <c r="R1414" i="1"/>
  <c r="V1414" i="1" s="1"/>
  <c r="Q1415" i="1"/>
  <c r="L1528" i="1"/>
  <c r="E1527" i="1"/>
  <c r="A1528" i="1"/>
  <c r="X1527" i="1"/>
  <c r="AB1542" i="1"/>
  <c r="AG1411" i="1"/>
  <c r="B1411" i="1" s="1"/>
  <c r="C1411" i="1" s="1"/>
  <c r="T1412" i="1"/>
  <c r="AF1412" i="1" s="1"/>
  <c r="U1412" i="1"/>
  <c r="W1412" i="1" s="1"/>
  <c r="S1413" i="1"/>
  <c r="M1527" i="1"/>
  <c r="N1527" i="1" s="1"/>
  <c r="S1414" i="1" l="1"/>
  <c r="T1413" i="1"/>
  <c r="AF1413" i="1" s="1"/>
  <c r="U1413" i="1"/>
  <c r="W1413" i="1" s="1"/>
  <c r="J1528" i="1"/>
  <c r="I1528" i="1" s="1"/>
  <c r="D1528" i="1"/>
  <c r="Y1527" i="1"/>
  <c r="Z1527" i="1"/>
  <c r="AA1527" i="1" s="1"/>
  <c r="AH1527" i="1" s="1"/>
  <c r="Q1416" i="1"/>
  <c r="R1415" i="1"/>
  <c r="V1415" i="1" s="1"/>
  <c r="F1527" i="1"/>
  <c r="AG1412" i="1"/>
  <c r="B1412" i="1" s="1"/>
  <c r="C1412" i="1" s="1"/>
  <c r="X1528" i="1"/>
  <c r="L1529" i="1"/>
  <c r="E1528" i="1"/>
  <c r="A1529" i="1"/>
  <c r="K1525" i="1"/>
  <c r="H1527" i="1"/>
  <c r="AC1527" i="1"/>
  <c r="AE1527" i="1" s="1"/>
  <c r="AB1543" i="1"/>
  <c r="M1528" i="1"/>
  <c r="N1528" i="1" s="1"/>
  <c r="P1528" i="1"/>
  <c r="G1526" i="1"/>
  <c r="O1526" i="1" s="1"/>
  <c r="H1528" i="1" l="1"/>
  <c r="AC1528" i="1"/>
  <c r="AE1528" i="1" s="1"/>
  <c r="D1529" i="1"/>
  <c r="Y1528" i="1"/>
  <c r="Z1528" i="1"/>
  <c r="AA1528" i="1" s="1"/>
  <c r="AH1528" i="1" s="1"/>
  <c r="J1529" i="1"/>
  <c r="I1529" i="1" s="1"/>
  <c r="K1526" i="1"/>
  <c r="L1530" i="1"/>
  <c r="E1529" i="1"/>
  <c r="A1530" i="1"/>
  <c r="X1529" i="1"/>
  <c r="AG1413" i="1"/>
  <c r="B1413" i="1" s="1"/>
  <c r="C1413" i="1" s="1"/>
  <c r="AB1544" i="1"/>
  <c r="G1527" i="1"/>
  <c r="O1527" i="1" s="1"/>
  <c r="R1416" i="1"/>
  <c r="V1416" i="1" s="1"/>
  <c r="Q1417" i="1"/>
  <c r="F1528" i="1"/>
  <c r="M1529" i="1"/>
  <c r="N1529" i="1" s="1"/>
  <c r="P1529" i="1"/>
  <c r="U1414" i="1"/>
  <c r="W1414" i="1" s="1"/>
  <c r="S1415" i="1"/>
  <c r="T1414" i="1"/>
  <c r="AF1414" i="1" s="1"/>
  <c r="AC1529" i="1" l="1"/>
  <c r="AE1529" i="1" s="1"/>
  <c r="H1529" i="1"/>
  <c r="K1527" i="1"/>
  <c r="AB1545" i="1"/>
  <c r="Z1529" i="1"/>
  <c r="AA1529" i="1" s="1"/>
  <c r="AH1529" i="1" s="1"/>
  <c r="J1530" i="1"/>
  <c r="I1530" i="1" s="1"/>
  <c r="Y1529" i="1"/>
  <c r="D1530" i="1"/>
  <c r="F1529" i="1"/>
  <c r="U1415" i="1"/>
  <c r="W1415" i="1" s="1"/>
  <c r="S1416" i="1"/>
  <c r="T1415" i="1"/>
  <c r="AF1415" i="1" s="1"/>
  <c r="AG1414" i="1"/>
  <c r="B1414" i="1" s="1"/>
  <c r="C1414" i="1" s="1"/>
  <c r="R1417" i="1"/>
  <c r="V1417" i="1" s="1"/>
  <c r="Q1418" i="1"/>
  <c r="X1530" i="1"/>
  <c r="A1531" i="1"/>
  <c r="L1531" i="1"/>
  <c r="E1530" i="1"/>
  <c r="M1530" i="1"/>
  <c r="N1530" i="1" s="1"/>
  <c r="P1530" i="1"/>
  <c r="G1528" i="1"/>
  <c r="K1528" i="1" s="1"/>
  <c r="O1528" i="1" l="1"/>
  <c r="M1531" i="1"/>
  <c r="N1531" i="1" s="1"/>
  <c r="P1531" i="1"/>
  <c r="X1531" i="1"/>
  <c r="A1532" i="1"/>
  <c r="L1532" i="1"/>
  <c r="E1531" i="1"/>
  <c r="S1417" i="1"/>
  <c r="U1416" i="1"/>
  <c r="W1416" i="1" s="1"/>
  <c r="T1416" i="1"/>
  <c r="AF1416" i="1" s="1"/>
  <c r="G1529" i="1"/>
  <c r="K1529" i="1" s="1"/>
  <c r="Z1530" i="1"/>
  <c r="AA1530" i="1" s="1"/>
  <c r="AH1530" i="1" s="1"/>
  <c r="D1531" i="1"/>
  <c r="Y1530" i="1"/>
  <c r="J1531" i="1"/>
  <c r="I1531" i="1" s="1"/>
  <c r="AG1415" i="1"/>
  <c r="F1530" i="1"/>
  <c r="AB1546" i="1"/>
  <c r="AC1530" i="1"/>
  <c r="AE1530" i="1" s="1"/>
  <c r="H1530" i="1"/>
  <c r="R1418" i="1"/>
  <c r="V1418" i="1" s="1"/>
  <c r="Q1419" i="1"/>
  <c r="F1531" i="1" l="1"/>
  <c r="O1529" i="1"/>
  <c r="AC1531" i="1"/>
  <c r="AE1531" i="1" s="1"/>
  <c r="H1531" i="1"/>
  <c r="Q1420" i="1"/>
  <c r="R1419" i="1"/>
  <c r="V1419" i="1" s="1"/>
  <c r="AB1547" i="1"/>
  <c r="AG1416" i="1"/>
  <c r="M1532" i="1"/>
  <c r="N1532" i="1" s="1"/>
  <c r="P1532" i="1"/>
  <c r="T1417" i="1"/>
  <c r="AF1417" i="1" s="1"/>
  <c r="S1418" i="1"/>
  <c r="U1417" i="1"/>
  <c r="W1417" i="1" s="1"/>
  <c r="X1532" i="1"/>
  <c r="A1533" i="1"/>
  <c r="L1533" i="1"/>
  <c r="E1532" i="1"/>
  <c r="G1530" i="1"/>
  <c r="O1530" i="1" s="1"/>
  <c r="Y1531" i="1"/>
  <c r="J1532" i="1"/>
  <c r="I1532" i="1" s="1"/>
  <c r="Z1531" i="1"/>
  <c r="AA1531" i="1" s="1"/>
  <c r="AH1531" i="1" s="1"/>
  <c r="D1532" i="1"/>
  <c r="B1415" i="1"/>
  <c r="C1415" i="1" s="1"/>
  <c r="F1532" i="1" l="1"/>
  <c r="K1530" i="1"/>
  <c r="D1533" i="1"/>
  <c r="Z1532" i="1"/>
  <c r="AA1532" i="1" s="1"/>
  <c r="AH1532" i="1" s="1"/>
  <c r="Y1532" i="1"/>
  <c r="J1533" i="1"/>
  <c r="I1533" i="1" s="1"/>
  <c r="R1420" i="1"/>
  <c r="V1420" i="1" s="1"/>
  <c r="Q1421" i="1"/>
  <c r="AG1417" i="1"/>
  <c r="B1417" i="1" s="1"/>
  <c r="C1417" i="1" s="1"/>
  <c r="G1531" i="1"/>
  <c r="K1531" i="1" s="1"/>
  <c r="AC1532" i="1"/>
  <c r="AE1532" i="1" s="1"/>
  <c r="H1532" i="1"/>
  <c r="AB1548" i="1"/>
  <c r="M1533" i="1"/>
  <c r="N1533" i="1" s="1"/>
  <c r="P1533" i="1"/>
  <c r="U1418" i="1"/>
  <c r="W1418" i="1" s="1"/>
  <c r="S1419" i="1"/>
  <c r="T1418" i="1"/>
  <c r="AF1418" i="1" s="1"/>
  <c r="X1533" i="1"/>
  <c r="A1534" i="1"/>
  <c r="L1534" i="1"/>
  <c r="E1533" i="1"/>
  <c r="B1416" i="1"/>
  <c r="C1416" i="1" s="1"/>
  <c r="O1531" i="1" l="1"/>
  <c r="AC1533" i="1"/>
  <c r="AE1533" i="1" s="1"/>
  <c r="H1533" i="1"/>
  <c r="Q1422" i="1"/>
  <c r="R1421" i="1"/>
  <c r="V1421" i="1" s="1"/>
  <c r="M1534" i="1"/>
  <c r="N1534" i="1" s="1"/>
  <c r="P1534" i="1"/>
  <c r="L1535" i="1"/>
  <c r="E1534" i="1"/>
  <c r="X1534" i="1"/>
  <c r="A1535" i="1"/>
  <c r="U1419" i="1"/>
  <c r="W1419" i="1" s="1"/>
  <c r="T1419" i="1"/>
  <c r="AF1419" i="1" s="1"/>
  <c r="S1420" i="1"/>
  <c r="Y1533" i="1"/>
  <c r="Z1533" i="1"/>
  <c r="AA1533" i="1" s="1"/>
  <c r="AH1533" i="1" s="1"/>
  <c r="J1534" i="1"/>
  <c r="I1534" i="1" s="1"/>
  <c r="D1534" i="1"/>
  <c r="AG1418" i="1"/>
  <c r="B1418" i="1" s="1"/>
  <c r="C1418" i="1" s="1"/>
  <c r="AB1549" i="1"/>
  <c r="F1533" i="1"/>
  <c r="G1532" i="1"/>
  <c r="O1532" i="1" s="1"/>
  <c r="K1532" i="1" l="1"/>
  <c r="AB1550" i="1"/>
  <c r="F1534" i="1"/>
  <c r="U1420" i="1"/>
  <c r="W1420" i="1" s="1"/>
  <c r="T1420" i="1"/>
  <c r="AF1420" i="1" s="1"/>
  <c r="S1421" i="1"/>
  <c r="J1535" i="1"/>
  <c r="I1535" i="1" s="1"/>
  <c r="D1535" i="1"/>
  <c r="Y1534" i="1"/>
  <c r="Z1534" i="1"/>
  <c r="AA1534" i="1" s="1"/>
  <c r="AH1534" i="1" s="1"/>
  <c r="G1533" i="1"/>
  <c r="K1533" i="1" s="1"/>
  <c r="AC1534" i="1"/>
  <c r="AE1534" i="1" s="1"/>
  <c r="H1534" i="1"/>
  <c r="AG1419" i="1"/>
  <c r="B1419" i="1" s="1"/>
  <c r="C1419" i="1" s="1"/>
  <c r="M1535" i="1"/>
  <c r="N1535" i="1" s="1"/>
  <c r="P1535" i="1"/>
  <c r="A1536" i="1"/>
  <c r="L1536" i="1"/>
  <c r="E1535" i="1"/>
  <c r="X1535" i="1"/>
  <c r="R1422" i="1"/>
  <c r="V1422" i="1" s="1"/>
  <c r="Q1423" i="1"/>
  <c r="O1533" i="1" l="1"/>
  <c r="R1423" i="1"/>
  <c r="V1423" i="1" s="1"/>
  <c r="Q1424" i="1"/>
  <c r="M1536" i="1"/>
  <c r="N1536" i="1" s="1"/>
  <c r="P1536" i="1"/>
  <c r="AC1535" i="1"/>
  <c r="AE1535" i="1" s="1"/>
  <c r="H1535" i="1"/>
  <c r="S1422" i="1"/>
  <c r="T1421" i="1"/>
  <c r="AF1421" i="1" s="1"/>
  <c r="U1421" i="1"/>
  <c r="W1421" i="1" s="1"/>
  <c r="L1537" i="1"/>
  <c r="E1536" i="1"/>
  <c r="X1536" i="1"/>
  <c r="A1537" i="1"/>
  <c r="Z1535" i="1"/>
  <c r="AA1535" i="1" s="1"/>
  <c r="AH1535" i="1" s="1"/>
  <c r="D1536" i="1"/>
  <c r="Y1535" i="1"/>
  <c r="J1536" i="1"/>
  <c r="I1536" i="1" s="1"/>
  <c r="AB1551" i="1"/>
  <c r="G1534" i="1"/>
  <c r="O1534" i="1" s="1"/>
  <c r="F1535" i="1"/>
  <c r="AG1420" i="1"/>
  <c r="B1420" i="1" s="1"/>
  <c r="C1420" i="1" s="1"/>
  <c r="K1534" i="1" l="1"/>
  <c r="AC1536" i="1"/>
  <c r="AE1536" i="1" s="1"/>
  <c r="H1536" i="1"/>
  <c r="J1537" i="1"/>
  <c r="I1537" i="1" s="1"/>
  <c r="D1537" i="1"/>
  <c r="Z1536" i="1"/>
  <c r="AA1536" i="1" s="1"/>
  <c r="AH1536" i="1" s="1"/>
  <c r="Y1536" i="1"/>
  <c r="AG1421" i="1"/>
  <c r="B1421" i="1" s="1"/>
  <c r="C1421" i="1" s="1"/>
  <c r="Q1425" i="1"/>
  <c r="R1424" i="1"/>
  <c r="V1424" i="1" s="1"/>
  <c r="G1535" i="1"/>
  <c r="O1535" i="1" s="1"/>
  <c r="X1537" i="1"/>
  <c r="A1538" i="1"/>
  <c r="L1538" i="1"/>
  <c r="E1537" i="1"/>
  <c r="F1536" i="1"/>
  <c r="AB1552" i="1"/>
  <c r="M1537" i="1"/>
  <c r="N1537" i="1" s="1"/>
  <c r="P1537" i="1"/>
  <c r="U1422" i="1"/>
  <c r="W1422" i="1" s="1"/>
  <c r="T1422" i="1"/>
  <c r="AF1422" i="1" s="1"/>
  <c r="S1423" i="1"/>
  <c r="K1535" i="1" l="1"/>
  <c r="AC1537" i="1"/>
  <c r="AE1537" i="1" s="1"/>
  <c r="H1537" i="1"/>
  <c r="T1423" i="1"/>
  <c r="AF1423" i="1" s="1"/>
  <c r="U1423" i="1"/>
  <c r="W1423" i="1" s="1"/>
  <c r="S1424" i="1"/>
  <c r="M1538" i="1"/>
  <c r="N1538" i="1" s="1"/>
  <c r="P1538" i="1"/>
  <c r="F1537" i="1"/>
  <c r="AG1422" i="1"/>
  <c r="B1422" i="1" s="1"/>
  <c r="C1422" i="1" s="1"/>
  <c r="AB1553" i="1"/>
  <c r="E1538" i="1"/>
  <c r="X1538" i="1"/>
  <c r="A1539" i="1"/>
  <c r="L1539" i="1"/>
  <c r="G1536" i="1"/>
  <c r="O1536" i="1" s="1"/>
  <c r="J1538" i="1"/>
  <c r="I1538" i="1" s="1"/>
  <c r="D1538" i="1"/>
  <c r="Z1537" i="1"/>
  <c r="AA1537" i="1" s="1"/>
  <c r="AH1537" i="1" s="1"/>
  <c r="Y1537" i="1"/>
  <c r="R1425" i="1"/>
  <c r="V1425" i="1" s="1"/>
  <c r="Q1426" i="1"/>
  <c r="K1536" i="1" l="1"/>
  <c r="AC1538" i="1"/>
  <c r="AE1538" i="1" s="1"/>
  <c r="H1538" i="1"/>
  <c r="Q1427" i="1"/>
  <c r="R1426" i="1"/>
  <c r="V1426" i="1" s="1"/>
  <c r="F1538" i="1"/>
  <c r="M1539" i="1"/>
  <c r="N1539" i="1" s="1"/>
  <c r="P1539" i="1"/>
  <c r="E1539" i="1"/>
  <c r="X1539" i="1"/>
  <c r="A1540" i="1"/>
  <c r="L1540" i="1"/>
  <c r="AB1554" i="1"/>
  <c r="U1424" i="1"/>
  <c r="W1424" i="1" s="1"/>
  <c r="S1425" i="1"/>
  <c r="T1424" i="1"/>
  <c r="AF1424" i="1" s="1"/>
  <c r="G1537" i="1"/>
  <c r="K1537" i="1" s="1"/>
  <c r="D1539" i="1"/>
  <c r="Y1538" i="1"/>
  <c r="Z1538" i="1"/>
  <c r="AA1538" i="1" s="1"/>
  <c r="AH1538" i="1" s="1"/>
  <c r="J1539" i="1"/>
  <c r="I1539" i="1" s="1"/>
  <c r="AG1423" i="1"/>
  <c r="B1423" i="1" s="1"/>
  <c r="C1423" i="1" s="1"/>
  <c r="O1537" i="1" l="1"/>
  <c r="S1426" i="1"/>
  <c r="U1425" i="1"/>
  <c r="W1425" i="1" s="1"/>
  <c r="T1425" i="1"/>
  <c r="AF1425" i="1" s="1"/>
  <c r="M1540" i="1"/>
  <c r="N1540" i="1" s="1"/>
  <c r="P1540" i="1"/>
  <c r="Q1428" i="1"/>
  <c r="R1427" i="1"/>
  <c r="V1427" i="1" s="1"/>
  <c r="AG1424" i="1"/>
  <c r="B1424" i="1" s="1"/>
  <c r="C1424" i="1" s="1"/>
  <c r="A1541" i="1"/>
  <c r="L1541" i="1"/>
  <c r="E1540" i="1"/>
  <c r="X1540" i="1"/>
  <c r="F1539" i="1"/>
  <c r="AB1555" i="1"/>
  <c r="D1540" i="1"/>
  <c r="Y1539" i="1"/>
  <c r="Z1539" i="1"/>
  <c r="AA1539" i="1" s="1"/>
  <c r="AH1539" i="1" s="1"/>
  <c r="J1540" i="1"/>
  <c r="I1540" i="1" s="1"/>
  <c r="G1538" i="1"/>
  <c r="O1538" i="1" s="1"/>
  <c r="AC1539" i="1"/>
  <c r="AE1539" i="1" s="1"/>
  <c r="H1539" i="1"/>
  <c r="F1540" i="1" l="1"/>
  <c r="K1538" i="1"/>
  <c r="AB1556" i="1"/>
  <c r="D1541" i="1"/>
  <c r="Z1540" i="1"/>
  <c r="AA1540" i="1" s="1"/>
  <c r="AH1540" i="1" s="1"/>
  <c r="Y1540" i="1"/>
  <c r="J1541" i="1"/>
  <c r="I1541" i="1" s="1"/>
  <c r="Q1429" i="1"/>
  <c r="R1428" i="1"/>
  <c r="V1428" i="1" s="1"/>
  <c r="AG1425" i="1"/>
  <c r="G1539" i="1"/>
  <c r="O1539" i="1" s="1"/>
  <c r="T1426" i="1"/>
  <c r="AF1426" i="1" s="1"/>
  <c r="S1427" i="1"/>
  <c r="U1426" i="1"/>
  <c r="W1426" i="1" s="1"/>
  <c r="AC1540" i="1"/>
  <c r="AE1540" i="1" s="1"/>
  <c r="H1540" i="1"/>
  <c r="M1541" i="1"/>
  <c r="N1541" i="1" s="1"/>
  <c r="P1541" i="1"/>
  <c r="A1542" i="1"/>
  <c r="L1542" i="1"/>
  <c r="E1541" i="1"/>
  <c r="X1541" i="1"/>
  <c r="K1539" i="1" l="1"/>
  <c r="AC1541" i="1"/>
  <c r="AE1541" i="1" s="1"/>
  <c r="H1541" i="1"/>
  <c r="U1427" i="1"/>
  <c r="W1427" i="1" s="1"/>
  <c r="S1428" i="1"/>
  <c r="T1427" i="1"/>
  <c r="AF1427" i="1" s="1"/>
  <c r="M1542" i="1"/>
  <c r="N1542" i="1" s="1"/>
  <c r="P1542" i="1"/>
  <c r="G1540" i="1"/>
  <c r="O1540" i="1" s="1"/>
  <c r="AB1557" i="1"/>
  <c r="L1543" i="1"/>
  <c r="E1542" i="1"/>
  <c r="X1542" i="1"/>
  <c r="A1543" i="1"/>
  <c r="Q1430" i="1"/>
  <c r="R1429" i="1"/>
  <c r="V1429" i="1" s="1"/>
  <c r="F1541" i="1"/>
  <c r="Y1541" i="1"/>
  <c r="Z1541" i="1"/>
  <c r="AA1541" i="1" s="1"/>
  <c r="AH1541" i="1" s="1"/>
  <c r="J1542" i="1"/>
  <c r="I1542" i="1" s="1"/>
  <c r="D1542" i="1"/>
  <c r="AG1426" i="1"/>
  <c r="B1426" i="1" s="1"/>
  <c r="C1426" i="1" s="1"/>
  <c r="B1425" i="1"/>
  <c r="C1425" i="1" s="1"/>
  <c r="F1542" i="1" l="1"/>
  <c r="K1540" i="1"/>
  <c r="A1544" i="1"/>
  <c r="L1544" i="1"/>
  <c r="E1543" i="1"/>
  <c r="X1543" i="1"/>
  <c r="AB1558" i="1"/>
  <c r="S1429" i="1"/>
  <c r="T1428" i="1"/>
  <c r="AF1428" i="1" s="1"/>
  <c r="U1428" i="1"/>
  <c r="W1428" i="1" s="1"/>
  <c r="AC1542" i="1"/>
  <c r="AE1542" i="1" s="1"/>
  <c r="H1542" i="1"/>
  <c r="AG1427" i="1"/>
  <c r="B1427" i="1" s="1"/>
  <c r="C1427" i="1" s="1"/>
  <c r="D1543" i="1"/>
  <c r="Z1542" i="1"/>
  <c r="AA1542" i="1" s="1"/>
  <c r="AH1542" i="1" s="1"/>
  <c r="Y1542" i="1"/>
  <c r="J1543" i="1"/>
  <c r="I1543" i="1" s="1"/>
  <c r="R1430" i="1"/>
  <c r="V1430" i="1" s="1"/>
  <c r="Q1431" i="1"/>
  <c r="G1541" i="1"/>
  <c r="O1541" i="1" s="1"/>
  <c r="M1543" i="1"/>
  <c r="N1543" i="1" s="1"/>
  <c r="P1543" i="1"/>
  <c r="K1541" i="1" l="1"/>
  <c r="AC1543" i="1"/>
  <c r="AE1543" i="1" s="1"/>
  <c r="H1543" i="1"/>
  <c r="T1429" i="1"/>
  <c r="AF1429" i="1" s="1"/>
  <c r="U1429" i="1"/>
  <c r="W1429" i="1" s="1"/>
  <c r="S1430" i="1"/>
  <c r="G1542" i="1"/>
  <c r="K1542" i="1" s="1"/>
  <c r="AB1559" i="1"/>
  <c r="M1544" i="1"/>
  <c r="N1544" i="1" s="1"/>
  <c r="P1544" i="1"/>
  <c r="Q1432" i="1"/>
  <c r="R1431" i="1"/>
  <c r="V1431" i="1" s="1"/>
  <c r="AG1428" i="1"/>
  <c r="E1544" i="1"/>
  <c r="X1544" i="1"/>
  <c r="A1545" i="1"/>
  <c r="L1545" i="1"/>
  <c r="F1543" i="1"/>
  <c r="Z1543" i="1"/>
  <c r="AA1543" i="1" s="1"/>
  <c r="AH1543" i="1" s="1"/>
  <c r="D1544" i="1"/>
  <c r="Y1543" i="1"/>
  <c r="J1544" i="1"/>
  <c r="I1544" i="1" s="1"/>
  <c r="O1542" i="1" l="1"/>
  <c r="F1544" i="1"/>
  <c r="AC1544" i="1"/>
  <c r="AE1544" i="1" s="1"/>
  <c r="H1544" i="1"/>
  <c r="D1545" i="1"/>
  <c r="J1545" i="1"/>
  <c r="I1545" i="1" s="1"/>
  <c r="Z1544" i="1"/>
  <c r="AA1544" i="1" s="1"/>
  <c r="AH1544" i="1" s="1"/>
  <c r="Y1544" i="1"/>
  <c r="AB1560" i="1"/>
  <c r="G1543" i="1"/>
  <c r="K1543" i="1" s="1"/>
  <c r="Q1433" i="1"/>
  <c r="R1432" i="1"/>
  <c r="V1432" i="1" s="1"/>
  <c r="S1431" i="1"/>
  <c r="T1430" i="1"/>
  <c r="AF1430" i="1" s="1"/>
  <c r="U1430" i="1"/>
  <c r="W1430" i="1" s="1"/>
  <c r="E1545" i="1"/>
  <c r="X1545" i="1"/>
  <c r="A1546" i="1"/>
  <c r="L1546" i="1"/>
  <c r="M1545" i="1"/>
  <c r="N1545" i="1" s="1"/>
  <c r="P1545" i="1"/>
  <c r="B1428" i="1"/>
  <c r="C1428" i="1" s="1"/>
  <c r="AG1429" i="1"/>
  <c r="B1429" i="1" s="1"/>
  <c r="C1429" i="1" s="1"/>
  <c r="O1543" i="1" l="1"/>
  <c r="Z1545" i="1"/>
  <c r="AA1545" i="1" s="1"/>
  <c r="AH1545" i="1" s="1"/>
  <c r="J1546" i="1"/>
  <c r="I1546" i="1" s="1"/>
  <c r="D1546" i="1"/>
  <c r="Y1545" i="1"/>
  <c r="S1432" i="1"/>
  <c r="U1431" i="1"/>
  <c r="W1431" i="1" s="1"/>
  <c r="T1431" i="1"/>
  <c r="AB1561" i="1"/>
  <c r="F1545" i="1"/>
  <c r="G1544" i="1"/>
  <c r="K1544" i="1" s="1"/>
  <c r="M1546" i="1"/>
  <c r="N1546" i="1" s="1"/>
  <c r="P1546" i="1"/>
  <c r="AG1430" i="1"/>
  <c r="B1430" i="1" s="1"/>
  <c r="C1430" i="1" s="1"/>
  <c r="Q1434" i="1"/>
  <c r="R1433" i="1"/>
  <c r="V1433" i="1" s="1"/>
  <c r="AC1545" i="1"/>
  <c r="AE1545" i="1" s="1"/>
  <c r="H1545" i="1"/>
  <c r="X1546" i="1"/>
  <c r="A1547" i="1"/>
  <c r="L1547" i="1"/>
  <c r="E1546" i="1"/>
  <c r="O1544" i="1" l="1"/>
  <c r="D1547" i="1"/>
  <c r="Y1546" i="1"/>
  <c r="J1547" i="1"/>
  <c r="I1547" i="1" s="1"/>
  <c r="Z1546" i="1"/>
  <c r="AA1546" i="1" s="1"/>
  <c r="AH1546" i="1" s="1"/>
  <c r="AF1431" i="1"/>
  <c r="AA1431" i="1"/>
  <c r="F1546" i="1"/>
  <c r="AC1546" i="1"/>
  <c r="AE1546" i="1" s="1"/>
  <c r="H1546" i="1"/>
  <c r="AG1431" i="1"/>
  <c r="B1431" i="1" s="1"/>
  <c r="C1431" i="1" s="1"/>
  <c r="Q1435" i="1"/>
  <c r="R1434" i="1"/>
  <c r="V1434" i="1" s="1"/>
  <c r="M1547" i="1"/>
  <c r="N1547" i="1" s="1"/>
  <c r="P1547" i="1"/>
  <c r="G1545" i="1"/>
  <c r="K1545" i="1" s="1"/>
  <c r="T1432" i="1"/>
  <c r="AF1432" i="1" s="1"/>
  <c r="U1432" i="1"/>
  <c r="W1432" i="1" s="1"/>
  <c r="S1433" i="1"/>
  <c r="A1548" i="1"/>
  <c r="L1548" i="1"/>
  <c r="E1547" i="1"/>
  <c r="X1547" i="1"/>
  <c r="AB1562" i="1"/>
  <c r="O1545" i="1" l="1"/>
  <c r="M1548" i="1"/>
  <c r="N1548" i="1" s="1"/>
  <c r="P1548" i="1"/>
  <c r="AG1432" i="1"/>
  <c r="G1546" i="1"/>
  <c r="K1546" i="1" s="1"/>
  <c r="AB1563" i="1"/>
  <c r="R1435" i="1"/>
  <c r="V1435" i="1" s="1"/>
  <c r="Q1436" i="1"/>
  <c r="T1433" i="1"/>
  <c r="AF1433" i="1" s="1"/>
  <c r="S1434" i="1"/>
  <c r="U1433" i="1"/>
  <c r="W1433" i="1" s="1"/>
  <c r="X1548" i="1"/>
  <c r="A1549" i="1"/>
  <c r="L1549" i="1"/>
  <c r="E1548" i="1"/>
  <c r="Z1547" i="1"/>
  <c r="AA1547" i="1" s="1"/>
  <c r="AH1547" i="1" s="1"/>
  <c r="D1548" i="1"/>
  <c r="Y1547" i="1"/>
  <c r="J1548" i="1"/>
  <c r="I1548" i="1" s="1"/>
  <c r="AC1547" i="1"/>
  <c r="AE1547" i="1" s="1"/>
  <c r="H1547" i="1"/>
  <c r="AH1431" i="1"/>
  <c r="F1547" i="1"/>
  <c r="F1548" i="1" l="1"/>
  <c r="O1546" i="1"/>
  <c r="M1549" i="1"/>
  <c r="N1549" i="1" s="1"/>
  <c r="P1549" i="1"/>
  <c r="D1549" i="1"/>
  <c r="Z1548" i="1"/>
  <c r="AA1548" i="1" s="1"/>
  <c r="AH1548" i="1" s="1"/>
  <c r="Y1548" i="1"/>
  <c r="J1549" i="1"/>
  <c r="I1549" i="1" s="1"/>
  <c r="R1436" i="1"/>
  <c r="V1436" i="1" s="1"/>
  <c r="Q1437" i="1"/>
  <c r="AB1564" i="1"/>
  <c r="G1547" i="1"/>
  <c r="K1547" i="1" s="1"/>
  <c r="AG1433" i="1"/>
  <c r="B1433" i="1" s="1"/>
  <c r="C1433" i="1" s="1"/>
  <c r="AC1548" i="1"/>
  <c r="AE1548" i="1" s="1"/>
  <c r="H1548" i="1"/>
  <c r="T1434" i="1"/>
  <c r="AF1434" i="1" s="1"/>
  <c r="U1434" i="1"/>
  <c r="W1434" i="1" s="1"/>
  <c r="S1435" i="1"/>
  <c r="A1550" i="1"/>
  <c r="L1550" i="1"/>
  <c r="E1549" i="1"/>
  <c r="X1549" i="1"/>
  <c r="B1432" i="1"/>
  <c r="C1432" i="1" s="1"/>
  <c r="F1549" i="1" l="1"/>
  <c r="O1547" i="1"/>
  <c r="M1550" i="1"/>
  <c r="N1550" i="1" s="1"/>
  <c r="P1550" i="1"/>
  <c r="X1550" i="1"/>
  <c r="A1551" i="1"/>
  <c r="L1551" i="1"/>
  <c r="E1550" i="1"/>
  <c r="G1548" i="1"/>
  <c r="O1548" i="1" s="1"/>
  <c r="R1437" i="1"/>
  <c r="V1437" i="1" s="1"/>
  <c r="Q1438" i="1"/>
  <c r="D1550" i="1"/>
  <c r="J1550" i="1"/>
  <c r="I1550" i="1" s="1"/>
  <c r="Z1549" i="1"/>
  <c r="AA1549" i="1" s="1"/>
  <c r="AH1549" i="1" s="1"/>
  <c r="Y1549" i="1"/>
  <c r="AC1549" i="1"/>
  <c r="AE1549" i="1" s="1"/>
  <c r="H1549" i="1"/>
  <c r="U1435" i="1"/>
  <c r="W1435" i="1" s="1"/>
  <c r="T1435" i="1"/>
  <c r="AF1435" i="1" s="1"/>
  <c r="S1436" i="1"/>
  <c r="AB1565" i="1"/>
  <c r="AG1434" i="1"/>
  <c r="B1434" i="1" s="1"/>
  <c r="C1434" i="1" s="1"/>
  <c r="Z1550" i="1" l="1"/>
  <c r="AA1550" i="1" s="1"/>
  <c r="AH1550" i="1" s="1"/>
  <c r="J1551" i="1"/>
  <c r="I1551" i="1" s="1"/>
  <c r="D1551" i="1"/>
  <c r="Y1550" i="1"/>
  <c r="AG1435" i="1"/>
  <c r="B1435" i="1" s="1"/>
  <c r="C1435" i="1" s="1"/>
  <c r="Q1439" i="1"/>
  <c r="R1438" i="1"/>
  <c r="V1438" i="1" s="1"/>
  <c r="K1548" i="1"/>
  <c r="X1551" i="1"/>
  <c r="A1552" i="1"/>
  <c r="L1552" i="1"/>
  <c r="E1551" i="1"/>
  <c r="G1549" i="1"/>
  <c r="K1549" i="1" s="1"/>
  <c r="AC1550" i="1"/>
  <c r="AE1550" i="1" s="1"/>
  <c r="H1550" i="1"/>
  <c r="AB1566" i="1"/>
  <c r="S1437" i="1"/>
  <c r="U1436" i="1"/>
  <c r="W1436" i="1" s="1"/>
  <c r="T1436" i="1"/>
  <c r="AF1436" i="1" s="1"/>
  <c r="F1550" i="1"/>
  <c r="M1551" i="1"/>
  <c r="N1551" i="1" s="1"/>
  <c r="P1551" i="1"/>
  <c r="AG1436" i="1" l="1"/>
  <c r="B1436" i="1" s="1"/>
  <c r="C1436" i="1" s="1"/>
  <c r="G1550" i="1"/>
  <c r="O1550" i="1" s="1"/>
  <c r="Y1551" i="1"/>
  <c r="J1552" i="1"/>
  <c r="I1552" i="1" s="1"/>
  <c r="Z1551" i="1"/>
  <c r="AA1551" i="1" s="1"/>
  <c r="AH1551" i="1" s="1"/>
  <c r="D1552" i="1"/>
  <c r="F1551" i="1"/>
  <c r="AC1551" i="1"/>
  <c r="AE1551" i="1" s="1"/>
  <c r="H1551" i="1"/>
  <c r="U1437" i="1"/>
  <c r="W1437" i="1" s="1"/>
  <c r="T1437" i="1"/>
  <c r="AF1437" i="1" s="1"/>
  <c r="S1438" i="1"/>
  <c r="AB1567" i="1"/>
  <c r="O1549" i="1"/>
  <c r="M1552" i="1"/>
  <c r="N1552" i="1" s="1"/>
  <c r="P1552" i="1"/>
  <c r="L1553" i="1"/>
  <c r="E1552" i="1"/>
  <c r="X1552" i="1"/>
  <c r="A1553" i="1"/>
  <c r="Q1440" i="1"/>
  <c r="R1439" i="1"/>
  <c r="V1439" i="1" s="1"/>
  <c r="F1552" i="1" l="1"/>
  <c r="K1550" i="1"/>
  <c r="Q1441" i="1"/>
  <c r="R1440" i="1"/>
  <c r="V1440" i="1" s="1"/>
  <c r="D1553" i="1"/>
  <c r="Z1552" i="1"/>
  <c r="AA1552" i="1" s="1"/>
  <c r="AH1552" i="1" s="1"/>
  <c r="Y1552" i="1"/>
  <c r="J1553" i="1"/>
  <c r="I1553" i="1" s="1"/>
  <c r="AB1568" i="1"/>
  <c r="AG1437" i="1"/>
  <c r="G1551" i="1"/>
  <c r="O1551" i="1" s="1"/>
  <c r="X1553" i="1"/>
  <c r="A1554" i="1"/>
  <c r="L1554" i="1"/>
  <c r="E1553" i="1"/>
  <c r="M1553" i="1"/>
  <c r="N1553" i="1" s="1"/>
  <c r="P1553" i="1"/>
  <c r="AC1552" i="1"/>
  <c r="AE1552" i="1" s="1"/>
  <c r="H1552" i="1"/>
  <c r="U1438" i="1"/>
  <c r="W1438" i="1" s="1"/>
  <c r="S1439" i="1"/>
  <c r="T1438" i="1"/>
  <c r="AF1438" i="1" s="1"/>
  <c r="AG1438" i="1" l="1"/>
  <c r="B1438" i="1" s="1"/>
  <c r="C1438" i="1" s="1"/>
  <c r="G1552" i="1"/>
  <c r="K1552" i="1" s="1"/>
  <c r="A1555" i="1"/>
  <c r="L1555" i="1"/>
  <c r="E1554" i="1"/>
  <c r="X1554" i="1"/>
  <c r="K1551" i="1"/>
  <c r="AB1569" i="1"/>
  <c r="D1554" i="1"/>
  <c r="J1554" i="1"/>
  <c r="I1554" i="1" s="1"/>
  <c r="Y1553" i="1"/>
  <c r="Z1553" i="1"/>
  <c r="F1553" i="1"/>
  <c r="T1439" i="1"/>
  <c r="AF1439" i="1" s="1"/>
  <c r="U1439" i="1"/>
  <c r="W1439" i="1" s="1"/>
  <c r="S1440" i="1"/>
  <c r="AC1553" i="1"/>
  <c r="AE1553" i="1" s="1"/>
  <c r="H1553" i="1"/>
  <c r="M1554" i="1"/>
  <c r="N1554" i="1" s="1"/>
  <c r="B1437" i="1"/>
  <c r="C1437" i="1" s="1"/>
  <c r="Q1442" i="1"/>
  <c r="R1441" i="1"/>
  <c r="V1441" i="1" s="1"/>
  <c r="O1552" i="1" l="1"/>
  <c r="F1554" i="1"/>
  <c r="Q1443" i="1"/>
  <c r="R1442" i="1"/>
  <c r="V1442" i="1" s="1"/>
  <c r="G1553" i="1"/>
  <c r="O1553" i="1" s="1"/>
  <c r="P1554" i="1" s="1"/>
  <c r="P1555" i="1" s="1"/>
  <c r="U1440" i="1"/>
  <c r="W1440" i="1" s="1"/>
  <c r="T1440" i="1"/>
  <c r="AF1440" i="1" s="1"/>
  <c r="S1441" i="1"/>
  <c r="AB1570" i="1"/>
  <c r="M1555" i="1"/>
  <c r="N1555" i="1" s="1"/>
  <c r="AG1439" i="1"/>
  <c r="E1555" i="1"/>
  <c r="X1555" i="1"/>
  <c r="A1556" i="1"/>
  <c r="L1556" i="1"/>
  <c r="D1555" i="1"/>
  <c r="Y1554" i="1"/>
  <c r="J1555" i="1"/>
  <c r="I1555" i="1" s="1"/>
  <c r="Z1554" i="1"/>
  <c r="AA1554" i="1" s="1"/>
  <c r="AH1554" i="1" s="1"/>
  <c r="H1554" i="1"/>
  <c r="AC1554" i="1"/>
  <c r="AE1554" i="1" s="1"/>
  <c r="F1555" i="1" l="1"/>
  <c r="K1553" i="1"/>
  <c r="M1556" i="1"/>
  <c r="N1556" i="1" s="1"/>
  <c r="P1556" i="1"/>
  <c r="AB1571" i="1"/>
  <c r="AG1440" i="1"/>
  <c r="B1440" i="1" s="1"/>
  <c r="C1440" i="1" s="1"/>
  <c r="G1554" i="1"/>
  <c r="K1554" i="1" s="1"/>
  <c r="X1556" i="1"/>
  <c r="A1557" i="1"/>
  <c r="L1557" i="1"/>
  <c r="E1556" i="1"/>
  <c r="B1439" i="1"/>
  <c r="C1439" i="1" s="1"/>
  <c r="Q1444" i="1"/>
  <c r="R1443" i="1"/>
  <c r="V1443" i="1" s="1"/>
  <c r="AC1555" i="1"/>
  <c r="AE1555" i="1" s="1"/>
  <c r="H1555" i="1"/>
  <c r="S1442" i="1"/>
  <c r="U1441" i="1"/>
  <c r="W1441" i="1" s="1"/>
  <c r="T1441" i="1"/>
  <c r="AF1441" i="1" s="1"/>
  <c r="Z1555" i="1"/>
  <c r="AA1555" i="1" s="1"/>
  <c r="AH1555" i="1" s="1"/>
  <c r="D1556" i="1"/>
  <c r="Y1555" i="1"/>
  <c r="J1556" i="1"/>
  <c r="I1556" i="1" s="1"/>
  <c r="F1556" i="1" l="1"/>
  <c r="O1554" i="1"/>
  <c r="AG1441" i="1"/>
  <c r="M1557" i="1"/>
  <c r="N1557" i="1" s="1"/>
  <c r="P1557" i="1"/>
  <c r="AC1556" i="1"/>
  <c r="AE1556" i="1" s="1"/>
  <c r="H1556" i="1"/>
  <c r="S1443" i="1"/>
  <c r="T1442" i="1"/>
  <c r="AF1442" i="1" s="1"/>
  <c r="U1442" i="1"/>
  <c r="W1442" i="1" s="1"/>
  <c r="R1444" i="1"/>
  <c r="V1444" i="1" s="1"/>
  <c r="Q1445" i="1"/>
  <c r="X1557" i="1"/>
  <c r="A1558" i="1"/>
  <c r="L1558" i="1"/>
  <c r="E1557" i="1"/>
  <c r="G1555" i="1"/>
  <c r="O1555" i="1" s="1"/>
  <c r="D1557" i="1"/>
  <c r="J1557" i="1"/>
  <c r="I1557" i="1" s="1"/>
  <c r="Z1556" i="1"/>
  <c r="AA1556" i="1" s="1"/>
  <c r="AH1556" i="1" s="1"/>
  <c r="Y1556" i="1"/>
  <c r="AB1572" i="1"/>
  <c r="K1555" i="1" l="1"/>
  <c r="F1557" i="1"/>
  <c r="E1558" i="1"/>
  <c r="X1558" i="1"/>
  <c r="A1559" i="1"/>
  <c r="L1559" i="1"/>
  <c r="AG1442" i="1"/>
  <c r="B1442" i="1" s="1"/>
  <c r="C1442" i="1" s="1"/>
  <c r="G1556" i="1"/>
  <c r="K1556" i="1" s="1"/>
  <c r="Z1557" i="1"/>
  <c r="AA1557" i="1" s="1"/>
  <c r="AH1557" i="1" s="1"/>
  <c r="Y1557" i="1"/>
  <c r="J1558" i="1"/>
  <c r="I1558" i="1" s="1"/>
  <c r="D1558" i="1"/>
  <c r="AB1573" i="1"/>
  <c r="M1558" i="1"/>
  <c r="N1558" i="1" s="1"/>
  <c r="P1558" i="1"/>
  <c r="Q1446" i="1"/>
  <c r="R1445" i="1"/>
  <c r="V1445" i="1" s="1"/>
  <c r="S1444" i="1"/>
  <c r="T1443" i="1"/>
  <c r="AF1443" i="1" s="1"/>
  <c r="U1443" i="1"/>
  <c r="W1443" i="1" s="1"/>
  <c r="B1441" i="1"/>
  <c r="C1441" i="1" s="1"/>
  <c r="AC1557" i="1"/>
  <c r="AE1557" i="1" s="1"/>
  <c r="H1557" i="1"/>
  <c r="F1558" i="1" l="1"/>
  <c r="G1557" i="1"/>
  <c r="O1557" i="1" s="1"/>
  <c r="O1556" i="1"/>
  <c r="Z1558" i="1"/>
  <c r="AA1558" i="1" s="1"/>
  <c r="AH1558" i="1" s="1"/>
  <c r="J1559" i="1"/>
  <c r="I1559" i="1" s="1"/>
  <c r="D1559" i="1"/>
  <c r="Y1558" i="1"/>
  <c r="U1444" i="1"/>
  <c r="W1444" i="1" s="1"/>
  <c r="T1444" i="1"/>
  <c r="AF1444" i="1" s="1"/>
  <c r="S1445" i="1"/>
  <c r="AB1574" i="1"/>
  <c r="M1559" i="1"/>
  <c r="N1559" i="1" s="1"/>
  <c r="P1559" i="1"/>
  <c r="AC1558" i="1"/>
  <c r="AE1558" i="1" s="1"/>
  <c r="H1558" i="1"/>
  <c r="AG1443" i="1"/>
  <c r="Q1447" i="1"/>
  <c r="R1446" i="1"/>
  <c r="V1446" i="1" s="1"/>
  <c r="L1560" i="1"/>
  <c r="E1559" i="1"/>
  <c r="X1559" i="1"/>
  <c r="A1560" i="1"/>
  <c r="K1557" i="1" l="1"/>
  <c r="Z1559" i="1"/>
  <c r="AA1559" i="1" s="1"/>
  <c r="AH1559" i="1" s="1"/>
  <c r="D1560" i="1"/>
  <c r="Y1559" i="1"/>
  <c r="J1560" i="1"/>
  <c r="I1560" i="1" s="1"/>
  <c r="G1558" i="1"/>
  <c r="O1558" i="1" s="1"/>
  <c r="R1447" i="1"/>
  <c r="V1447" i="1" s="1"/>
  <c r="Q1448" i="1"/>
  <c r="AB1575" i="1"/>
  <c r="S1446" i="1"/>
  <c r="T1445" i="1"/>
  <c r="AF1445" i="1" s="1"/>
  <c r="U1445" i="1"/>
  <c r="W1445" i="1" s="1"/>
  <c r="F1559" i="1"/>
  <c r="M1560" i="1"/>
  <c r="N1560" i="1" s="1"/>
  <c r="P1560" i="1"/>
  <c r="B1443" i="1"/>
  <c r="C1443" i="1" s="1"/>
  <c r="A1561" i="1"/>
  <c r="L1561" i="1"/>
  <c r="E1560" i="1"/>
  <c r="X1560" i="1"/>
  <c r="AC1559" i="1"/>
  <c r="AE1559" i="1" s="1"/>
  <c r="H1559" i="1"/>
  <c r="AG1444" i="1"/>
  <c r="B1444" i="1" s="1"/>
  <c r="C1444" i="1" s="1"/>
  <c r="AC1560" i="1" l="1"/>
  <c r="AE1560" i="1" s="1"/>
  <c r="H1560" i="1"/>
  <c r="S1447" i="1"/>
  <c r="T1446" i="1"/>
  <c r="AF1446" i="1" s="1"/>
  <c r="U1446" i="1"/>
  <c r="W1446" i="1" s="1"/>
  <c r="F1560" i="1"/>
  <c r="Z1560" i="1"/>
  <c r="AA1560" i="1" s="1"/>
  <c r="AH1560" i="1" s="1"/>
  <c r="J1561" i="1"/>
  <c r="I1561" i="1" s="1"/>
  <c r="Y1560" i="1"/>
  <c r="D1561" i="1"/>
  <c r="G1559" i="1"/>
  <c r="K1559" i="1" s="1"/>
  <c r="M1561" i="1"/>
  <c r="N1561" i="1" s="1"/>
  <c r="P1561" i="1"/>
  <c r="AG1445" i="1"/>
  <c r="B1445" i="1" s="1"/>
  <c r="C1445" i="1" s="1"/>
  <c r="AB1576" i="1"/>
  <c r="K1558" i="1"/>
  <c r="E1561" i="1"/>
  <c r="X1561" i="1"/>
  <c r="A1562" i="1"/>
  <c r="L1562" i="1"/>
  <c r="R1448" i="1"/>
  <c r="V1448" i="1" s="1"/>
  <c r="Q1449" i="1"/>
  <c r="Z1561" i="1" l="1"/>
  <c r="AA1561" i="1" s="1"/>
  <c r="AH1561" i="1" s="1"/>
  <c r="Y1561" i="1"/>
  <c r="J1562" i="1"/>
  <c r="I1562" i="1" s="1"/>
  <c r="D1562" i="1"/>
  <c r="AB1577" i="1"/>
  <c r="AC1561" i="1"/>
  <c r="AE1561" i="1" s="1"/>
  <c r="H1561" i="1"/>
  <c r="U1447" i="1"/>
  <c r="W1447" i="1" s="1"/>
  <c r="S1448" i="1"/>
  <c r="T1447" i="1"/>
  <c r="AF1447" i="1" s="1"/>
  <c r="O1559" i="1"/>
  <c r="F1561" i="1"/>
  <c r="G1560" i="1"/>
  <c r="K1560" i="1" s="1"/>
  <c r="M1562" i="1"/>
  <c r="N1562" i="1" s="1"/>
  <c r="P1562" i="1"/>
  <c r="R1449" i="1"/>
  <c r="V1449" i="1" s="1"/>
  <c r="Q1450" i="1"/>
  <c r="L1563" i="1"/>
  <c r="E1562" i="1"/>
  <c r="X1562" i="1"/>
  <c r="A1563" i="1"/>
  <c r="AG1446" i="1"/>
  <c r="O1560" i="1" l="1"/>
  <c r="AG1447" i="1"/>
  <c r="B1447" i="1" s="1"/>
  <c r="C1447" i="1" s="1"/>
  <c r="AB1578" i="1"/>
  <c r="AC1562" i="1"/>
  <c r="AE1562" i="1" s="1"/>
  <c r="H1562" i="1"/>
  <c r="G1561" i="1"/>
  <c r="O1561" i="1" s="1"/>
  <c r="M1563" i="1"/>
  <c r="N1563" i="1" s="1"/>
  <c r="P1563" i="1"/>
  <c r="E1563" i="1"/>
  <c r="A1564" i="1"/>
  <c r="X1563" i="1"/>
  <c r="L1564" i="1"/>
  <c r="R1450" i="1"/>
  <c r="V1450" i="1" s="1"/>
  <c r="Q1451" i="1"/>
  <c r="B1446" i="1"/>
  <c r="C1446" i="1" s="1"/>
  <c r="Y1562" i="1"/>
  <c r="Z1562" i="1"/>
  <c r="AA1562" i="1" s="1"/>
  <c r="AH1562" i="1" s="1"/>
  <c r="D1563" i="1"/>
  <c r="J1563" i="1"/>
  <c r="I1563" i="1" s="1"/>
  <c r="U1448" i="1"/>
  <c r="W1448" i="1" s="1"/>
  <c r="S1449" i="1"/>
  <c r="T1448" i="1"/>
  <c r="AF1448" i="1" s="1"/>
  <c r="F1562" i="1"/>
  <c r="F1563" i="1" l="1"/>
  <c r="K1561" i="1"/>
  <c r="T1449" i="1"/>
  <c r="AF1449" i="1" s="1"/>
  <c r="U1449" i="1"/>
  <c r="W1449" i="1" s="1"/>
  <c r="S1450" i="1"/>
  <c r="AG1448" i="1"/>
  <c r="M1564" i="1"/>
  <c r="N1564" i="1" s="1"/>
  <c r="P1564" i="1"/>
  <c r="AC1563" i="1"/>
  <c r="AE1563" i="1" s="1"/>
  <c r="H1563" i="1"/>
  <c r="G1562" i="1"/>
  <c r="O1562" i="1" s="1"/>
  <c r="Y1563" i="1"/>
  <c r="D1564" i="1"/>
  <c r="Z1563" i="1"/>
  <c r="AA1563" i="1" s="1"/>
  <c r="AH1563" i="1" s="1"/>
  <c r="J1564" i="1"/>
  <c r="I1564" i="1" s="1"/>
  <c r="Q1452" i="1"/>
  <c r="R1451" i="1"/>
  <c r="V1451" i="1" s="1"/>
  <c r="A1565" i="1"/>
  <c r="X1564" i="1"/>
  <c r="L1565" i="1"/>
  <c r="E1564" i="1"/>
  <c r="AB1579" i="1"/>
  <c r="M1565" i="1" l="1"/>
  <c r="N1565" i="1" s="1"/>
  <c r="P1565" i="1"/>
  <c r="R1452" i="1"/>
  <c r="V1452" i="1" s="1"/>
  <c r="Q1453" i="1"/>
  <c r="K1562" i="1"/>
  <c r="AB1580" i="1"/>
  <c r="Z1564" i="1"/>
  <c r="AA1564" i="1" s="1"/>
  <c r="AH1564" i="1" s="1"/>
  <c r="Y1564" i="1"/>
  <c r="D1565" i="1"/>
  <c r="J1565" i="1"/>
  <c r="I1565" i="1" s="1"/>
  <c r="F1564" i="1"/>
  <c r="T1450" i="1"/>
  <c r="AF1450" i="1" s="1"/>
  <c r="U1450" i="1"/>
  <c r="W1450" i="1" s="1"/>
  <c r="S1451" i="1"/>
  <c r="X1565" i="1"/>
  <c r="L1566" i="1"/>
  <c r="E1565" i="1"/>
  <c r="A1566" i="1"/>
  <c r="AC1564" i="1"/>
  <c r="AE1564" i="1" s="1"/>
  <c r="H1564" i="1"/>
  <c r="AG1449" i="1"/>
  <c r="G1563" i="1"/>
  <c r="O1563" i="1" s="1"/>
  <c r="B1448" i="1"/>
  <c r="C1448" i="1" s="1"/>
  <c r="K1563" i="1" l="1"/>
  <c r="G1564" i="1"/>
  <c r="K1564" i="1" s="1"/>
  <c r="M1566" i="1"/>
  <c r="N1566" i="1" s="1"/>
  <c r="P1566" i="1"/>
  <c r="F1565" i="1"/>
  <c r="Q1454" i="1"/>
  <c r="R1453" i="1"/>
  <c r="V1453" i="1" s="1"/>
  <c r="Y1565" i="1"/>
  <c r="D1566" i="1"/>
  <c r="Z1565" i="1"/>
  <c r="AA1565" i="1" s="1"/>
  <c r="AH1565" i="1" s="1"/>
  <c r="J1566" i="1"/>
  <c r="I1566" i="1" s="1"/>
  <c r="AB1581" i="1"/>
  <c r="AG1450" i="1"/>
  <c r="B1450" i="1" s="1"/>
  <c r="C1450" i="1" s="1"/>
  <c r="B1449" i="1"/>
  <c r="C1449" i="1" s="1"/>
  <c r="E1566" i="1"/>
  <c r="A1567" i="1"/>
  <c r="X1566" i="1"/>
  <c r="L1567" i="1"/>
  <c r="U1451" i="1"/>
  <c r="W1451" i="1" s="1"/>
  <c r="T1451" i="1"/>
  <c r="AF1451" i="1" s="1"/>
  <c r="S1452" i="1"/>
  <c r="AC1565" i="1"/>
  <c r="AE1565" i="1" s="1"/>
  <c r="H1565" i="1"/>
  <c r="O1564" i="1" l="1"/>
  <c r="D1567" i="1"/>
  <c r="Y1566" i="1"/>
  <c r="Z1566" i="1"/>
  <c r="AA1566" i="1" s="1"/>
  <c r="AH1566" i="1" s="1"/>
  <c r="J1567" i="1"/>
  <c r="I1567" i="1" s="1"/>
  <c r="G1565" i="1"/>
  <c r="K1565" i="1" s="1"/>
  <c r="L1568" i="1"/>
  <c r="E1567" i="1"/>
  <c r="A1568" i="1"/>
  <c r="X1567" i="1"/>
  <c r="AB1582" i="1"/>
  <c r="F1566" i="1"/>
  <c r="AG1451" i="1"/>
  <c r="B1451" i="1" s="1"/>
  <c r="C1451" i="1" s="1"/>
  <c r="M1567" i="1"/>
  <c r="N1567" i="1" s="1"/>
  <c r="P1567" i="1"/>
  <c r="U1452" i="1"/>
  <c r="W1452" i="1" s="1"/>
  <c r="T1452" i="1"/>
  <c r="AF1452" i="1" s="1"/>
  <c r="S1453" i="1"/>
  <c r="Q1455" i="1"/>
  <c r="R1454" i="1"/>
  <c r="V1454" i="1" s="1"/>
  <c r="AC1566" i="1"/>
  <c r="AE1566" i="1" s="1"/>
  <c r="H1566" i="1"/>
  <c r="G1566" i="1" l="1"/>
  <c r="K1566" i="1" s="1"/>
  <c r="T1453" i="1"/>
  <c r="AF1453" i="1" s="1"/>
  <c r="S1454" i="1"/>
  <c r="U1453" i="1"/>
  <c r="W1453" i="1" s="1"/>
  <c r="O1565" i="1"/>
  <c r="AB1583" i="1"/>
  <c r="M1568" i="1"/>
  <c r="N1568" i="1" s="1"/>
  <c r="P1568" i="1"/>
  <c r="F1567" i="1"/>
  <c r="AG1452" i="1"/>
  <c r="D1568" i="1"/>
  <c r="J1568" i="1"/>
  <c r="I1568" i="1" s="1"/>
  <c r="Z1567" i="1"/>
  <c r="AA1567" i="1" s="1"/>
  <c r="AH1567" i="1" s="1"/>
  <c r="Y1567" i="1"/>
  <c r="AC1567" i="1"/>
  <c r="AE1567" i="1" s="1"/>
  <c r="H1567" i="1"/>
  <c r="Q1456" i="1"/>
  <c r="R1455" i="1"/>
  <c r="V1455" i="1" s="1"/>
  <c r="X1568" i="1"/>
  <c r="A1569" i="1"/>
  <c r="L1569" i="1"/>
  <c r="E1568" i="1"/>
  <c r="O1566" i="1" l="1"/>
  <c r="F1568" i="1"/>
  <c r="AB1584" i="1"/>
  <c r="M1569" i="1"/>
  <c r="N1569" i="1" s="1"/>
  <c r="P1569" i="1"/>
  <c r="Q1457" i="1"/>
  <c r="R1456" i="1"/>
  <c r="V1456" i="1" s="1"/>
  <c r="AG1453" i="1"/>
  <c r="Z1568" i="1"/>
  <c r="AA1568" i="1" s="1"/>
  <c r="AH1568" i="1" s="1"/>
  <c r="J1569" i="1"/>
  <c r="I1569" i="1" s="1"/>
  <c r="D1569" i="1"/>
  <c r="Y1568" i="1"/>
  <c r="L1570" i="1"/>
  <c r="E1569" i="1"/>
  <c r="X1569" i="1"/>
  <c r="A1570" i="1"/>
  <c r="G1567" i="1"/>
  <c r="K1567" i="1" s="1"/>
  <c r="B1452" i="1"/>
  <c r="C1452" i="1" s="1"/>
  <c r="U1454" i="1"/>
  <c r="W1454" i="1" s="1"/>
  <c r="T1454" i="1"/>
  <c r="AF1454" i="1" s="1"/>
  <c r="S1455" i="1"/>
  <c r="AC1568" i="1"/>
  <c r="AE1568" i="1" s="1"/>
  <c r="H1568" i="1"/>
  <c r="E1570" i="1" l="1"/>
  <c r="X1570" i="1"/>
  <c r="A1571" i="1"/>
  <c r="L1571" i="1"/>
  <c r="U1455" i="1"/>
  <c r="W1455" i="1" s="1"/>
  <c r="T1455" i="1"/>
  <c r="AF1455" i="1" s="1"/>
  <c r="S1456" i="1"/>
  <c r="O1567" i="1"/>
  <c r="Y1569" i="1"/>
  <c r="J1570" i="1"/>
  <c r="I1570" i="1" s="1"/>
  <c r="Z1569" i="1"/>
  <c r="AA1569" i="1" s="1"/>
  <c r="AH1569" i="1" s="1"/>
  <c r="D1570" i="1"/>
  <c r="R1457" i="1"/>
  <c r="V1457" i="1" s="1"/>
  <c r="Q1458" i="1"/>
  <c r="AB1585" i="1"/>
  <c r="AG1454" i="1"/>
  <c r="B1454" i="1" s="1"/>
  <c r="C1454" i="1" s="1"/>
  <c r="F1569" i="1"/>
  <c r="B1453" i="1"/>
  <c r="C1453" i="1" s="1"/>
  <c r="G1568" i="1"/>
  <c r="O1568" i="1" s="1"/>
  <c r="M1570" i="1"/>
  <c r="N1570" i="1" s="1"/>
  <c r="P1570" i="1"/>
  <c r="AC1569" i="1"/>
  <c r="AE1569" i="1" s="1"/>
  <c r="H1569" i="1"/>
  <c r="F1570" i="1" l="1"/>
  <c r="K1568" i="1"/>
  <c r="A1572" i="1"/>
  <c r="L1572" i="1"/>
  <c r="E1571" i="1"/>
  <c r="X1571" i="1"/>
  <c r="Q1459" i="1"/>
  <c r="R1458" i="1"/>
  <c r="V1458" i="1" s="1"/>
  <c r="U1456" i="1"/>
  <c r="W1456" i="1" s="1"/>
  <c r="T1456" i="1"/>
  <c r="AF1456" i="1" s="1"/>
  <c r="S1457" i="1"/>
  <c r="J1571" i="1"/>
  <c r="I1571" i="1" s="1"/>
  <c r="D1571" i="1"/>
  <c r="Z1570" i="1"/>
  <c r="AA1570" i="1" s="1"/>
  <c r="AH1570" i="1" s="1"/>
  <c r="Y1570" i="1"/>
  <c r="AC1570" i="1"/>
  <c r="AE1570" i="1" s="1"/>
  <c r="H1570" i="1"/>
  <c r="G1569" i="1"/>
  <c r="K1569" i="1" s="1"/>
  <c r="AB1586" i="1"/>
  <c r="AG1455" i="1"/>
  <c r="M1571" i="1"/>
  <c r="N1571" i="1" s="1"/>
  <c r="P1571" i="1"/>
  <c r="F1571" i="1" l="1"/>
  <c r="O1569" i="1"/>
  <c r="G1570" i="1"/>
  <c r="K1570" i="1" s="1"/>
  <c r="M1572" i="1"/>
  <c r="N1572" i="1" s="1"/>
  <c r="P1572" i="1"/>
  <c r="B1455" i="1"/>
  <c r="C1455" i="1" s="1"/>
  <c r="T1457" i="1"/>
  <c r="AF1457" i="1" s="1"/>
  <c r="S1458" i="1"/>
  <c r="U1457" i="1"/>
  <c r="W1457" i="1" s="1"/>
  <c r="Q1460" i="1"/>
  <c r="R1459" i="1"/>
  <c r="V1459" i="1" s="1"/>
  <c r="L1573" i="1"/>
  <c r="E1572" i="1"/>
  <c r="X1572" i="1"/>
  <c r="A1573" i="1"/>
  <c r="D1572" i="1"/>
  <c r="J1572" i="1"/>
  <c r="I1572" i="1" s="1"/>
  <c r="Z1571" i="1"/>
  <c r="AA1571" i="1" s="1"/>
  <c r="AH1571" i="1" s="1"/>
  <c r="Y1571" i="1"/>
  <c r="AC1571" i="1"/>
  <c r="AE1571" i="1" s="1"/>
  <c r="H1571" i="1"/>
  <c r="AB1587" i="1"/>
  <c r="AG1456" i="1"/>
  <c r="B1456" i="1" s="1"/>
  <c r="C1456" i="1" s="1"/>
  <c r="O1570" i="1" l="1"/>
  <c r="AB1588" i="1"/>
  <c r="AG1457" i="1"/>
  <c r="AC1572" i="1"/>
  <c r="AE1572" i="1" s="1"/>
  <c r="H1572" i="1"/>
  <c r="M1573" i="1"/>
  <c r="N1573" i="1" s="1"/>
  <c r="P1573" i="1"/>
  <c r="G1571" i="1"/>
  <c r="K1571" i="1" s="1"/>
  <c r="L1574" i="1"/>
  <c r="E1573" i="1"/>
  <c r="X1573" i="1"/>
  <c r="A1574" i="1"/>
  <c r="U1458" i="1"/>
  <c r="W1458" i="1" s="1"/>
  <c r="T1458" i="1"/>
  <c r="AF1458" i="1" s="1"/>
  <c r="S1459" i="1"/>
  <c r="F1572" i="1"/>
  <c r="D1573" i="1"/>
  <c r="Z1572" i="1"/>
  <c r="AA1572" i="1" s="1"/>
  <c r="AH1572" i="1" s="1"/>
  <c r="Y1572" i="1"/>
  <c r="J1573" i="1"/>
  <c r="I1573" i="1" s="1"/>
  <c r="R1460" i="1"/>
  <c r="V1460" i="1" s="1"/>
  <c r="Q1461" i="1"/>
  <c r="F1573" i="1" l="1"/>
  <c r="O1571" i="1"/>
  <c r="AG1458" i="1"/>
  <c r="B1458" i="1" s="1"/>
  <c r="C1458" i="1" s="1"/>
  <c r="L1575" i="1"/>
  <c r="E1574" i="1"/>
  <c r="X1574" i="1"/>
  <c r="A1575" i="1"/>
  <c r="AC1573" i="1"/>
  <c r="AE1573" i="1" s="1"/>
  <c r="H1573" i="1"/>
  <c r="B1457" i="1"/>
  <c r="C1457" i="1" s="1"/>
  <c r="Q1462" i="1"/>
  <c r="R1461" i="1"/>
  <c r="V1461" i="1" s="1"/>
  <c r="S1460" i="1"/>
  <c r="T1459" i="1"/>
  <c r="AF1459" i="1" s="1"/>
  <c r="U1459" i="1"/>
  <c r="W1459" i="1" s="1"/>
  <c r="G1572" i="1"/>
  <c r="K1572" i="1" s="1"/>
  <c r="Y1573" i="1"/>
  <c r="Z1573" i="1"/>
  <c r="AA1573" i="1" s="1"/>
  <c r="AH1573" i="1" s="1"/>
  <c r="D1574" i="1"/>
  <c r="J1574" i="1"/>
  <c r="I1574" i="1" s="1"/>
  <c r="M1574" i="1"/>
  <c r="N1574" i="1" s="1"/>
  <c r="P1574" i="1"/>
  <c r="AB1589" i="1"/>
  <c r="F1574" i="1" l="1"/>
  <c r="O1572" i="1"/>
  <c r="AG1459" i="1"/>
  <c r="B1459" i="1" s="1"/>
  <c r="C1459" i="1" s="1"/>
  <c r="AC1574" i="1"/>
  <c r="AE1574" i="1" s="1"/>
  <c r="H1574" i="1"/>
  <c r="R1462" i="1"/>
  <c r="V1462" i="1" s="1"/>
  <c r="Q1463" i="1"/>
  <c r="M1575" i="1"/>
  <c r="N1575" i="1" s="1"/>
  <c r="P1575" i="1"/>
  <c r="U1460" i="1"/>
  <c r="W1460" i="1" s="1"/>
  <c r="S1461" i="1"/>
  <c r="T1460" i="1"/>
  <c r="AF1460" i="1" s="1"/>
  <c r="E1575" i="1"/>
  <c r="X1575" i="1"/>
  <c r="A1576" i="1"/>
  <c r="L1576" i="1"/>
  <c r="AB1590" i="1"/>
  <c r="G1573" i="1"/>
  <c r="O1573" i="1" s="1"/>
  <c r="D1575" i="1"/>
  <c r="Y1574" i="1"/>
  <c r="Z1574" i="1"/>
  <c r="AA1574" i="1" s="1"/>
  <c r="AH1574" i="1" s="1"/>
  <c r="J1575" i="1"/>
  <c r="I1575" i="1" s="1"/>
  <c r="K1573" i="1" l="1"/>
  <c r="D1576" i="1"/>
  <c r="J1576" i="1"/>
  <c r="I1576" i="1" s="1"/>
  <c r="Z1575" i="1"/>
  <c r="AA1575" i="1" s="1"/>
  <c r="AH1575" i="1" s="1"/>
  <c r="Y1575" i="1"/>
  <c r="T1461" i="1"/>
  <c r="AF1461" i="1" s="1"/>
  <c r="S1462" i="1"/>
  <c r="U1461" i="1"/>
  <c r="W1461" i="1" s="1"/>
  <c r="R1463" i="1"/>
  <c r="V1463" i="1" s="1"/>
  <c r="Q1464" i="1"/>
  <c r="E1576" i="1"/>
  <c r="X1576" i="1"/>
  <c r="A1577" i="1"/>
  <c r="L1577" i="1"/>
  <c r="AG1460" i="1"/>
  <c r="B1460" i="1" s="1"/>
  <c r="C1460" i="1" s="1"/>
  <c r="AB1591" i="1"/>
  <c r="F1575" i="1"/>
  <c r="M1576" i="1"/>
  <c r="N1576" i="1" s="1"/>
  <c r="P1576" i="1"/>
  <c r="AC1575" i="1"/>
  <c r="AE1575" i="1" s="1"/>
  <c r="H1575" i="1"/>
  <c r="G1574" i="1"/>
  <c r="O1574" i="1" s="1"/>
  <c r="K1574" i="1" l="1"/>
  <c r="AC1576" i="1"/>
  <c r="AE1576" i="1" s="1"/>
  <c r="H1576" i="1"/>
  <c r="M1577" i="1"/>
  <c r="N1577" i="1" s="1"/>
  <c r="P1577" i="1"/>
  <c r="Q1465" i="1"/>
  <c r="R1464" i="1"/>
  <c r="V1464" i="1" s="1"/>
  <c r="F1576" i="1"/>
  <c r="G1575" i="1"/>
  <c r="O1575" i="1" s="1"/>
  <c r="A1578" i="1"/>
  <c r="L1578" i="1"/>
  <c r="E1577" i="1"/>
  <c r="X1577" i="1"/>
  <c r="Z1576" i="1"/>
  <c r="AA1576" i="1" s="1"/>
  <c r="AH1576" i="1" s="1"/>
  <c r="Y1576" i="1"/>
  <c r="J1577" i="1"/>
  <c r="I1577" i="1" s="1"/>
  <c r="D1577" i="1"/>
  <c r="AG1461" i="1"/>
  <c r="AB1592" i="1"/>
  <c r="T1462" i="1"/>
  <c r="S1463" i="1"/>
  <c r="U1462" i="1"/>
  <c r="W1462" i="1" s="1"/>
  <c r="F1577" i="1" l="1"/>
  <c r="K1575" i="1"/>
  <c r="E1578" i="1"/>
  <c r="X1578" i="1"/>
  <c r="A1579" i="1"/>
  <c r="L1579" i="1"/>
  <c r="AG1462" i="1"/>
  <c r="B1462" i="1" s="1"/>
  <c r="C1462" i="1" s="1"/>
  <c r="AC1577" i="1"/>
  <c r="AE1577" i="1" s="1"/>
  <c r="H1577" i="1"/>
  <c r="T1463" i="1"/>
  <c r="AF1463" i="1" s="1"/>
  <c r="S1464" i="1"/>
  <c r="U1463" i="1"/>
  <c r="W1463" i="1" s="1"/>
  <c r="G1576" i="1"/>
  <c r="O1576" i="1" s="1"/>
  <c r="AB1593" i="1"/>
  <c r="Z1577" i="1"/>
  <c r="AA1577" i="1" s="1"/>
  <c r="AH1577" i="1" s="1"/>
  <c r="J1578" i="1"/>
  <c r="I1578" i="1" s="1"/>
  <c r="D1578" i="1"/>
  <c r="Y1577" i="1"/>
  <c r="AA1462" i="1"/>
  <c r="AF1462" i="1"/>
  <c r="B1461" i="1"/>
  <c r="C1461" i="1" s="1"/>
  <c r="M1578" i="1"/>
  <c r="N1578" i="1" s="1"/>
  <c r="P1578" i="1"/>
  <c r="Q1466" i="1"/>
  <c r="R1465" i="1"/>
  <c r="V1465" i="1" s="1"/>
  <c r="F1578" i="1" l="1"/>
  <c r="AH1462" i="1"/>
  <c r="AC1578" i="1"/>
  <c r="AE1578" i="1" s="1"/>
  <c r="H1578" i="1"/>
  <c r="K1576" i="1"/>
  <c r="AG1463" i="1"/>
  <c r="B1463" i="1" s="1"/>
  <c r="C1463" i="1" s="1"/>
  <c r="E1579" i="1"/>
  <c r="X1579" i="1"/>
  <c r="A1580" i="1"/>
  <c r="L1580" i="1"/>
  <c r="T1464" i="1"/>
  <c r="AF1464" i="1" s="1"/>
  <c r="U1464" i="1"/>
  <c r="W1464" i="1" s="1"/>
  <c r="S1465" i="1"/>
  <c r="D1579" i="1"/>
  <c r="J1579" i="1"/>
  <c r="I1579" i="1" s="1"/>
  <c r="Y1578" i="1"/>
  <c r="Z1578" i="1"/>
  <c r="AA1578" i="1" s="1"/>
  <c r="AH1578" i="1" s="1"/>
  <c r="R1466" i="1"/>
  <c r="V1466" i="1" s="1"/>
  <c r="Q1467" i="1"/>
  <c r="AB1594" i="1"/>
  <c r="G1577" i="1"/>
  <c r="K1577" i="1" s="1"/>
  <c r="M1579" i="1"/>
  <c r="N1579" i="1" s="1"/>
  <c r="P1579" i="1"/>
  <c r="F1579" i="1" l="1"/>
  <c r="AC1579" i="1"/>
  <c r="AE1579" i="1" s="1"/>
  <c r="H1579" i="1"/>
  <c r="O1577" i="1"/>
  <c r="S1466" i="1"/>
  <c r="T1465" i="1"/>
  <c r="AF1465" i="1" s="1"/>
  <c r="U1465" i="1"/>
  <c r="W1465" i="1" s="1"/>
  <c r="M1580" i="1"/>
  <c r="N1580" i="1" s="1"/>
  <c r="P1580" i="1"/>
  <c r="G1578" i="1"/>
  <c r="K1578" i="1" s="1"/>
  <c r="R1467" i="1"/>
  <c r="V1467" i="1" s="1"/>
  <c r="Q1468" i="1"/>
  <c r="AG1464" i="1"/>
  <c r="B1464" i="1" s="1"/>
  <c r="C1464" i="1" s="1"/>
  <c r="A1581" i="1"/>
  <c r="L1581" i="1"/>
  <c r="E1580" i="1"/>
  <c r="X1580" i="1"/>
  <c r="AB1595" i="1"/>
  <c r="D1580" i="1"/>
  <c r="J1580" i="1"/>
  <c r="I1580" i="1" s="1"/>
  <c r="Z1579" i="1"/>
  <c r="AA1579" i="1" s="1"/>
  <c r="AH1579" i="1" s="1"/>
  <c r="Y1579" i="1"/>
  <c r="O1578" i="1" l="1"/>
  <c r="D1581" i="1"/>
  <c r="J1581" i="1"/>
  <c r="I1581" i="1" s="1"/>
  <c r="Y1580" i="1"/>
  <c r="Z1580" i="1"/>
  <c r="AA1580" i="1" s="1"/>
  <c r="AH1580" i="1" s="1"/>
  <c r="AB1596" i="1"/>
  <c r="AG1465" i="1"/>
  <c r="B1465" i="1" s="1"/>
  <c r="C1465" i="1" s="1"/>
  <c r="F1580" i="1"/>
  <c r="M1581" i="1"/>
  <c r="N1581" i="1" s="1"/>
  <c r="P1581" i="1"/>
  <c r="R1468" i="1"/>
  <c r="V1468" i="1" s="1"/>
  <c r="Q1469" i="1"/>
  <c r="G1579" i="1"/>
  <c r="K1579" i="1" s="1"/>
  <c r="X1581" i="1"/>
  <c r="A1582" i="1"/>
  <c r="L1582" i="1"/>
  <c r="E1581" i="1"/>
  <c r="T1466" i="1"/>
  <c r="AF1466" i="1" s="1"/>
  <c r="U1466" i="1"/>
  <c r="W1466" i="1" s="1"/>
  <c r="S1467" i="1"/>
  <c r="AC1580" i="1"/>
  <c r="AE1580" i="1" s="1"/>
  <c r="H1580" i="1"/>
  <c r="O1579" i="1" l="1"/>
  <c r="U1467" i="1"/>
  <c r="W1467" i="1" s="1"/>
  <c r="S1468" i="1"/>
  <c r="T1467" i="1"/>
  <c r="AF1467" i="1" s="1"/>
  <c r="AG1466" i="1"/>
  <c r="M1582" i="1"/>
  <c r="N1582" i="1" s="1"/>
  <c r="P1582" i="1"/>
  <c r="R1469" i="1"/>
  <c r="V1469" i="1" s="1"/>
  <c r="Q1470" i="1"/>
  <c r="G1580" i="1"/>
  <c r="K1580" i="1" s="1"/>
  <c r="E1582" i="1"/>
  <c r="X1582" i="1"/>
  <c r="A1583" i="1"/>
  <c r="L1583" i="1"/>
  <c r="D1582" i="1"/>
  <c r="Y1581" i="1"/>
  <c r="J1582" i="1"/>
  <c r="I1582" i="1" s="1"/>
  <c r="Z1581" i="1"/>
  <c r="AA1581" i="1" s="1"/>
  <c r="AH1581" i="1" s="1"/>
  <c r="AB1597" i="1"/>
  <c r="AC1581" i="1"/>
  <c r="AE1581" i="1" s="1"/>
  <c r="H1581" i="1"/>
  <c r="F1581" i="1"/>
  <c r="AB1598" i="1" l="1"/>
  <c r="E1583" i="1"/>
  <c r="X1583" i="1"/>
  <c r="A1584" i="1"/>
  <c r="L1584" i="1"/>
  <c r="O1580" i="1"/>
  <c r="F1582" i="1"/>
  <c r="Y1582" i="1"/>
  <c r="D1583" i="1"/>
  <c r="J1583" i="1"/>
  <c r="I1583" i="1" s="1"/>
  <c r="Z1582" i="1"/>
  <c r="AA1582" i="1" s="1"/>
  <c r="AH1582" i="1" s="1"/>
  <c r="AC1582" i="1"/>
  <c r="AE1582" i="1" s="1"/>
  <c r="H1582" i="1"/>
  <c r="U1468" i="1"/>
  <c r="W1468" i="1" s="1"/>
  <c r="S1469" i="1"/>
  <c r="T1468" i="1"/>
  <c r="AF1468" i="1" s="1"/>
  <c r="G1581" i="1"/>
  <c r="O1581" i="1" s="1"/>
  <c r="M1583" i="1"/>
  <c r="N1583" i="1" s="1"/>
  <c r="P1583" i="1"/>
  <c r="Q1471" i="1"/>
  <c r="R1470" i="1"/>
  <c r="V1470" i="1" s="1"/>
  <c r="B1466" i="1"/>
  <c r="C1466" i="1" s="1"/>
  <c r="AG1467" i="1"/>
  <c r="B1467" i="1" s="1"/>
  <c r="C1467" i="1" s="1"/>
  <c r="K1581" i="1" l="1"/>
  <c r="Q1472" i="1"/>
  <c r="R1471" i="1"/>
  <c r="V1471" i="1" s="1"/>
  <c r="U1469" i="1"/>
  <c r="W1469" i="1" s="1"/>
  <c r="S1470" i="1"/>
  <c r="T1469" i="1"/>
  <c r="AF1469" i="1" s="1"/>
  <c r="Y1583" i="1"/>
  <c r="Z1583" i="1"/>
  <c r="AA1583" i="1" s="1"/>
  <c r="AH1583" i="1" s="1"/>
  <c r="D1584" i="1"/>
  <c r="J1584" i="1"/>
  <c r="I1584" i="1" s="1"/>
  <c r="AG1468" i="1"/>
  <c r="AC1583" i="1"/>
  <c r="AE1583" i="1" s="1"/>
  <c r="H1583" i="1"/>
  <c r="G1582" i="1"/>
  <c r="K1582" i="1" s="1"/>
  <c r="M1584" i="1"/>
  <c r="N1584" i="1" s="1"/>
  <c r="P1584" i="1"/>
  <c r="AB1599" i="1"/>
  <c r="F1583" i="1"/>
  <c r="X1584" i="1"/>
  <c r="A1585" i="1"/>
  <c r="L1585" i="1"/>
  <c r="E1584" i="1"/>
  <c r="O1582" i="1" l="1"/>
  <c r="AB1600" i="1"/>
  <c r="AG1469" i="1"/>
  <c r="B1469" i="1" s="1"/>
  <c r="C1469" i="1" s="1"/>
  <c r="D1585" i="1"/>
  <c r="Y1584" i="1"/>
  <c r="J1585" i="1"/>
  <c r="I1585" i="1" s="1"/>
  <c r="Z1584" i="1"/>
  <c r="M1585" i="1"/>
  <c r="N1585" i="1" s="1"/>
  <c r="E1585" i="1"/>
  <c r="X1585" i="1"/>
  <c r="A1586" i="1"/>
  <c r="L1586" i="1"/>
  <c r="B1468" i="1"/>
  <c r="C1468" i="1" s="1"/>
  <c r="F1584" i="1"/>
  <c r="Q1473" i="1"/>
  <c r="R1472" i="1"/>
  <c r="V1472" i="1" s="1"/>
  <c r="AC1584" i="1"/>
  <c r="AE1584" i="1" s="1"/>
  <c r="H1584" i="1"/>
  <c r="G1583" i="1"/>
  <c r="O1583" i="1" s="1"/>
  <c r="S1471" i="1"/>
  <c r="U1470" i="1"/>
  <c r="W1470" i="1" s="1"/>
  <c r="T1470" i="1"/>
  <c r="AF1470" i="1" s="1"/>
  <c r="K1583" i="1" l="1"/>
  <c r="D1586" i="1"/>
  <c r="J1586" i="1"/>
  <c r="I1586" i="1" s="1"/>
  <c r="Y1585" i="1"/>
  <c r="Z1585" i="1"/>
  <c r="AA1585" i="1" s="1"/>
  <c r="AH1585" i="1" s="1"/>
  <c r="H1585" i="1"/>
  <c r="AC1585" i="1"/>
  <c r="AE1585" i="1" s="1"/>
  <c r="AG1470" i="1"/>
  <c r="B1470" i="1" s="1"/>
  <c r="C1470" i="1" s="1"/>
  <c r="R1473" i="1"/>
  <c r="V1473" i="1" s="1"/>
  <c r="Q1474" i="1"/>
  <c r="M1586" i="1"/>
  <c r="N1586" i="1" s="1"/>
  <c r="F1585" i="1"/>
  <c r="AB1601" i="1"/>
  <c r="U1471" i="1"/>
  <c r="W1471" i="1" s="1"/>
  <c r="S1472" i="1"/>
  <c r="T1471" i="1"/>
  <c r="AF1471" i="1" s="1"/>
  <c r="G1584" i="1"/>
  <c r="K1584" i="1" s="1"/>
  <c r="A1587" i="1"/>
  <c r="L1587" i="1"/>
  <c r="E1586" i="1"/>
  <c r="X1586" i="1"/>
  <c r="O1584" i="1" l="1"/>
  <c r="P1585" i="1" s="1"/>
  <c r="P1586" i="1" s="1"/>
  <c r="P1587" i="1" s="1"/>
  <c r="X1587" i="1"/>
  <c r="A1588" i="1"/>
  <c r="L1588" i="1"/>
  <c r="E1587" i="1"/>
  <c r="G1585" i="1"/>
  <c r="K1585" i="1" s="1"/>
  <c r="AC1586" i="1"/>
  <c r="AE1586" i="1" s="1"/>
  <c r="H1586" i="1"/>
  <c r="Z1586" i="1"/>
  <c r="AA1586" i="1" s="1"/>
  <c r="AH1586" i="1" s="1"/>
  <c r="D1587" i="1"/>
  <c r="J1587" i="1"/>
  <c r="I1587" i="1" s="1"/>
  <c r="Y1586" i="1"/>
  <c r="U1472" i="1"/>
  <c r="W1472" i="1" s="1"/>
  <c r="S1473" i="1"/>
  <c r="T1472" i="1"/>
  <c r="AF1472" i="1" s="1"/>
  <c r="AG1471" i="1"/>
  <c r="B1471" i="1" s="1"/>
  <c r="C1471" i="1" s="1"/>
  <c r="AB1602" i="1"/>
  <c r="Q1475" i="1"/>
  <c r="R1474" i="1"/>
  <c r="V1474" i="1" s="1"/>
  <c r="F1586" i="1"/>
  <c r="M1587" i="1"/>
  <c r="N1587" i="1" s="1"/>
  <c r="F1587" i="1" l="1"/>
  <c r="T1473" i="1"/>
  <c r="AF1473" i="1" s="1"/>
  <c r="U1473" i="1"/>
  <c r="W1473" i="1" s="1"/>
  <c r="S1474" i="1"/>
  <c r="G1586" i="1"/>
  <c r="K1586" i="1" s="1"/>
  <c r="AB1603" i="1"/>
  <c r="AG1472" i="1"/>
  <c r="M1588" i="1"/>
  <c r="N1588" i="1" s="1"/>
  <c r="P1588" i="1"/>
  <c r="Q1476" i="1"/>
  <c r="R1475" i="1"/>
  <c r="V1475" i="1" s="1"/>
  <c r="O1585" i="1"/>
  <c r="L1589" i="1"/>
  <c r="E1588" i="1"/>
  <c r="X1588" i="1"/>
  <c r="A1589" i="1"/>
  <c r="AC1587" i="1"/>
  <c r="AE1587" i="1" s="1"/>
  <c r="H1587" i="1"/>
  <c r="J1588" i="1"/>
  <c r="I1588" i="1" s="1"/>
  <c r="D1588" i="1"/>
  <c r="Z1587" i="1"/>
  <c r="AA1587" i="1" s="1"/>
  <c r="AH1587" i="1" s="1"/>
  <c r="Y1587" i="1"/>
  <c r="F1588" i="1" l="1"/>
  <c r="M1589" i="1"/>
  <c r="N1589" i="1" s="1"/>
  <c r="P1589" i="1"/>
  <c r="R1476" i="1"/>
  <c r="V1476" i="1" s="1"/>
  <c r="Q1477" i="1"/>
  <c r="A1590" i="1"/>
  <c r="L1590" i="1"/>
  <c r="E1589" i="1"/>
  <c r="X1589" i="1"/>
  <c r="B1472" i="1"/>
  <c r="C1472" i="1" s="1"/>
  <c r="AB1604" i="1"/>
  <c r="T1474" i="1"/>
  <c r="AF1474" i="1" s="1"/>
  <c r="U1474" i="1"/>
  <c r="W1474" i="1" s="1"/>
  <c r="S1475" i="1"/>
  <c r="AC1588" i="1"/>
  <c r="AE1588" i="1" s="1"/>
  <c r="H1588" i="1"/>
  <c r="O1586" i="1"/>
  <c r="AG1473" i="1"/>
  <c r="B1473" i="1" s="1"/>
  <c r="C1473" i="1" s="1"/>
  <c r="Z1588" i="1"/>
  <c r="AA1588" i="1" s="1"/>
  <c r="AH1588" i="1" s="1"/>
  <c r="J1589" i="1"/>
  <c r="I1589" i="1" s="1"/>
  <c r="D1589" i="1"/>
  <c r="Y1588" i="1"/>
  <c r="G1587" i="1"/>
  <c r="O1587" i="1" s="1"/>
  <c r="K1587" i="1" l="1"/>
  <c r="S1476" i="1"/>
  <c r="T1475" i="1"/>
  <c r="AF1475" i="1" s="1"/>
  <c r="U1475" i="1"/>
  <c r="W1475" i="1" s="1"/>
  <c r="AB1605" i="1"/>
  <c r="M1590" i="1"/>
  <c r="N1590" i="1" s="1"/>
  <c r="P1590" i="1"/>
  <c r="Q1478" i="1"/>
  <c r="R1477" i="1"/>
  <c r="V1477" i="1" s="1"/>
  <c r="AG1474" i="1"/>
  <c r="L1591" i="1"/>
  <c r="E1590" i="1"/>
  <c r="X1590" i="1"/>
  <c r="A1591" i="1"/>
  <c r="F1589" i="1"/>
  <c r="G1588" i="1"/>
  <c r="O1588" i="1" s="1"/>
  <c r="Z1589" i="1"/>
  <c r="AA1589" i="1" s="1"/>
  <c r="AH1589" i="1" s="1"/>
  <c r="J1590" i="1"/>
  <c r="I1590" i="1" s="1"/>
  <c r="D1590" i="1"/>
  <c r="Y1589" i="1"/>
  <c r="AC1589" i="1"/>
  <c r="AE1589" i="1" s="1"/>
  <c r="H1589" i="1"/>
  <c r="F1590" i="1" l="1"/>
  <c r="K1588" i="1"/>
  <c r="G1589" i="1"/>
  <c r="O1589" i="1" s="1"/>
  <c r="AG1475" i="1"/>
  <c r="B1475" i="1" s="1"/>
  <c r="C1475" i="1" s="1"/>
  <c r="AC1590" i="1"/>
  <c r="AE1590" i="1" s="1"/>
  <c r="H1590" i="1"/>
  <c r="M1591" i="1"/>
  <c r="N1591" i="1" s="1"/>
  <c r="P1591" i="1"/>
  <c r="X1591" i="1"/>
  <c r="A1592" i="1"/>
  <c r="L1592" i="1"/>
  <c r="E1591" i="1"/>
  <c r="S1477" i="1"/>
  <c r="T1476" i="1"/>
  <c r="AF1476" i="1" s="1"/>
  <c r="U1476" i="1"/>
  <c r="W1476" i="1" s="1"/>
  <c r="J1591" i="1"/>
  <c r="I1591" i="1" s="1"/>
  <c r="D1591" i="1"/>
  <c r="Y1590" i="1"/>
  <c r="Z1590" i="1"/>
  <c r="AA1590" i="1" s="1"/>
  <c r="AH1590" i="1" s="1"/>
  <c r="B1474" i="1"/>
  <c r="C1474" i="1" s="1"/>
  <c r="R1478" i="1"/>
  <c r="V1478" i="1" s="1"/>
  <c r="Q1479" i="1"/>
  <c r="AB1606" i="1"/>
  <c r="F1591" i="1" l="1"/>
  <c r="K1589" i="1"/>
  <c r="Q1480" i="1"/>
  <c r="R1479" i="1"/>
  <c r="V1479" i="1" s="1"/>
  <c r="AG1476" i="1"/>
  <c r="B1476" i="1" s="1"/>
  <c r="C1476" i="1" s="1"/>
  <c r="G1590" i="1"/>
  <c r="O1590" i="1" s="1"/>
  <c r="U1477" i="1"/>
  <c r="W1477" i="1" s="1"/>
  <c r="T1477" i="1"/>
  <c r="AF1477" i="1" s="1"/>
  <c r="S1478" i="1"/>
  <c r="M1592" i="1"/>
  <c r="N1592" i="1" s="1"/>
  <c r="P1592" i="1"/>
  <c r="AC1591" i="1"/>
  <c r="AE1591" i="1" s="1"/>
  <c r="H1591" i="1"/>
  <c r="A1593" i="1"/>
  <c r="L1593" i="1"/>
  <c r="E1592" i="1"/>
  <c r="X1592" i="1"/>
  <c r="AB1607" i="1"/>
  <c r="Z1591" i="1"/>
  <c r="AA1591" i="1" s="1"/>
  <c r="AH1591" i="1" s="1"/>
  <c r="D1592" i="1"/>
  <c r="Y1591" i="1"/>
  <c r="J1592" i="1"/>
  <c r="I1592" i="1" s="1"/>
  <c r="F1592" i="1" l="1"/>
  <c r="K1590" i="1"/>
  <c r="E1593" i="1"/>
  <c r="X1593" i="1"/>
  <c r="A1594" i="1"/>
  <c r="L1594" i="1"/>
  <c r="G1591" i="1"/>
  <c r="O1591" i="1" s="1"/>
  <c r="AG1477" i="1"/>
  <c r="Y1592" i="1"/>
  <c r="Z1592" i="1"/>
  <c r="AA1592" i="1" s="1"/>
  <c r="AH1592" i="1" s="1"/>
  <c r="J1593" i="1"/>
  <c r="I1593" i="1" s="1"/>
  <c r="D1593" i="1"/>
  <c r="AB1608" i="1"/>
  <c r="S1479" i="1"/>
  <c r="T1478" i="1"/>
  <c r="AF1478" i="1" s="1"/>
  <c r="U1478" i="1"/>
  <c r="W1478" i="1" s="1"/>
  <c r="M1593" i="1"/>
  <c r="N1593" i="1" s="1"/>
  <c r="P1593" i="1"/>
  <c r="AC1592" i="1"/>
  <c r="AE1592" i="1" s="1"/>
  <c r="H1592" i="1"/>
  <c r="R1480" i="1"/>
  <c r="V1480" i="1" s="1"/>
  <c r="Q1481" i="1"/>
  <c r="F1593" i="1" l="1"/>
  <c r="G1592" i="1"/>
  <c r="O1592" i="1" s="1"/>
  <c r="AB1609" i="1"/>
  <c r="K1591" i="1"/>
  <c r="Z1593" i="1"/>
  <c r="AA1593" i="1" s="1"/>
  <c r="AH1593" i="1" s="1"/>
  <c r="D1594" i="1"/>
  <c r="Y1593" i="1"/>
  <c r="J1594" i="1"/>
  <c r="I1594" i="1" s="1"/>
  <c r="AG1478" i="1"/>
  <c r="R1481" i="1"/>
  <c r="V1481" i="1" s="1"/>
  <c r="Q1482" i="1"/>
  <c r="B1477" i="1"/>
  <c r="C1477" i="1" s="1"/>
  <c r="M1594" i="1"/>
  <c r="N1594" i="1" s="1"/>
  <c r="P1594" i="1"/>
  <c r="AC1593" i="1"/>
  <c r="AE1593" i="1" s="1"/>
  <c r="H1593" i="1"/>
  <c r="T1479" i="1"/>
  <c r="AF1479" i="1" s="1"/>
  <c r="U1479" i="1"/>
  <c r="W1479" i="1" s="1"/>
  <c r="S1480" i="1"/>
  <c r="L1595" i="1"/>
  <c r="E1594" i="1"/>
  <c r="X1594" i="1"/>
  <c r="A1595" i="1"/>
  <c r="K1592" i="1" l="1"/>
  <c r="AC1594" i="1"/>
  <c r="AE1594" i="1" s="1"/>
  <c r="H1594" i="1"/>
  <c r="R1482" i="1"/>
  <c r="V1482" i="1" s="1"/>
  <c r="Q1483" i="1"/>
  <c r="AB1610" i="1"/>
  <c r="X1595" i="1"/>
  <c r="A1596" i="1"/>
  <c r="L1596" i="1"/>
  <c r="E1595" i="1"/>
  <c r="S1481" i="1"/>
  <c r="T1480" i="1"/>
  <c r="AF1480" i="1" s="1"/>
  <c r="U1480" i="1"/>
  <c r="W1480" i="1" s="1"/>
  <c r="G1593" i="1"/>
  <c r="O1593" i="1" s="1"/>
  <c r="Z1594" i="1"/>
  <c r="AA1594" i="1" s="1"/>
  <c r="AH1594" i="1" s="1"/>
  <c r="Y1594" i="1"/>
  <c r="J1595" i="1"/>
  <c r="I1595" i="1" s="1"/>
  <c r="D1595" i="1"/>
  <c r="AG1479" i="1"/>
  <c r="B1479" i="1" s="1"/>
  <c r="C1479" i="1" s="1"/>
  <c r="M1595" i="1"/>
  <c r="N1595" i="1" s="1"/>
  <c r="P1595" i="1"/>
  <c r="B1478" i="1"/>
  <c r="C1478" i="1" s="1"/>
  <c r="F1594" i="1"/>
  <c r="K1593" i="1" l="1"/>
  <c r="U1481" i="1"/>
  <c r="W1481" i="1" s="1"/>
  <c r="T1481" i="1"/>
  <c r="AF1481" i="1" s="1"/>
  <c r="S1482" i="1"/>
  <c r="Y1595" i="1"/>
  <c r="Z1595" i="1"/>
  <c r="AA1595" i="1" s="1"/>
  <c r="AH1595" i="1" s="1"/>
  <c r="J1596" i="1"/>
  <c r="I1596" i="1" s="1"/>
  <c r="D1596" i="1"/>
  <c r="R1483" i="1"/>
  <c r="V1483" i="1" s="1"/>
  <c r="Q1484" i="1"/>
  <c r="AB1611" i="1"/>
  <c r="AC1595" i="1"/>
  <c r="AE1595" i="1" s="1"/>
  <c r="H1595" i="1"/>
  <c r="AG1480" i="1"/>
  <c r="M1596" i="1"/>
  <c r="N1596" i="1" s="1"/>
  <c r="P1596" i="1"/>
  <c r="G1594" i="1"/>
  <c r="O1594" i="1" s="1"/>
  <c r="F1595" i="1"/>
  <c r="X1596" i="1"/>
  <c r="A1597" i="1"/>
  <c r="E1596" i="1"/>
  <c r="L1597" i="1"/>
  <c r="K1594" i="1" l="1"/>
  <c r="F1596" i="1"/>
  <c r="E1597" i="1"/>
  <c r="A1598" i="1"/>
  <c r="X1597" i="1"/>
  <c r="L1598" i="1"/>
  <c r="U1482" i="1"/>
  <c r="W1482" i="1" s="1"/>
  <c r="S1483" i="1"/>
  <c r="T1482" i="1"/>
  <c r="AF1482" i="1" s="1"/>
  <c r="AC1596" i="1"/>
  <c r="AE1596" i="1" s="1"/>
  <c r="H1596" i="1"/>
  <c r="R1484" i="1"/>
  <c r="V1484" i="1" s="1"/>
  <c r="Q1485" i="1"/>
  <c r="Y1596" i="1"/>
  <c r="J1597" i="1"/>
  <c r="I1597" i="1" s="1"/>
  <c r="D1597" i="1"/>
  <c r="Z1596" i="1"/>
  <c r="AA1596" i="1" s="1"/>
  <c r="AH1596" i="1" s="1"/>
  <c r="M1597" i="1"/>
  <c r="N1597" i="1" s="1"/>
  <c r="P1597" i="1"/>
  <c r="B1480" i="1"/>
  <c r="C1480" i="1" s="1"/>
  <c r="G1595" i="1"/>
  <c r="O1595" i="1" s="1"/>
  <c r="AB1612" i="1"/>
  <c r="AG1481" i="1"/>
  <c r="B1481" i="1" s="1"/>
  <c r="C1481" i="1" s="1"/>
  <c r="F1597" i="1" l="1"/>
  <c r="K1595" i="1"/>
  <c r="G1596" i="1"/>
  <c r="O1596" i="1" s="1"/>
  <c r="AG1482" i="1"/>
  <c r="B1482" i="1" s="1"/>
  <c r="C1482" i="1" s="1"/>
  <c r="L1599" i="1"/>
  <c r="E1598" i="1"/>
  <c r="A1599" i="1"/>
  <c r="X1598" i="1"/>
  <c r="AC1597" i="1"/>
  <c r="AE1597" i="1" s="1"/>
  <c r="H1597" i="1"/>
  <c r="R1485" i="1"/>
  <c r="V1485" i="1" s="1"/>
  <c r="Q1486" i="1"/>
  <c r="M1598" i="1"/>
  <c r="N1598" i="1" s="1"/>
  <c r="P1598" i="1"/>
  <c r="AB1613" i="1"/>
  <c r="T1483" i="1"/>
  <c r="AF1483" i="1" s="1"/>
  <c r="S1484" i="1"/>
  <c r="U1483" i="1"/>
  <c r="W1483" i="1" s="1"/>
  <c r="D1598" i="1"/>
  <c r="J1598" i="1"/>
  <c r="I1598" i="1" s="1"/>
  <c r="Z1597" i="1"/>
  <c r="AA1597" i="1" s="1"/>
  <c r="AH1597" i="1" s="1"/>
  <c r="Y1597" i="1"/>
  <c r="F1598" i="1" l="1"/>
  <c r="AC1598" i="1"/>
  <c r="AE1598" i="1" s="1"/>
  <c r="H1598" i="1"/>
  <c r="G1597" i="1"/>
  <c r="O1597" i="1" s="1"/>
  <c r="D1599" i="1"/>
  <c r="Z1598" i="1"/>
  <c r="AA1598" i="1" s="1"/>
  <c r="AH1598" i="1" s="1"/>
  <c r="Y1598" i="1"/>
  <c r="J1599" i="1"/>
  <c r="I1599" i="1" s="1"/>
  <c r="AG1483" i="1"/>
  <c r="AB1614" i="1"/>
  <c r="L1600" i="1"/>
  <c r="E1599" i="1"/>
  <c r="A1600" i="1"/>
  <c r="X1599" i="1"/>
  <c r="T1484" i="1"/>
  <c r="AF1484" i="1" s="1"/>
  <c r="U1484" i="1"/>
  <c r="W1484" i="1" s="1"/>
  <c r="S1485" i="1"/>
  <c r="R1486" i="1"/>
  <c r="V1486" i="1" s="1"/>
  <c r="Q1487" i="1"/>
  <c r="K1596" i="1"/>
  <c r="M1599" i="1"/>
  <c r="N1599" i="1" s="1"/>
  <c r="P1599" i="1"/>
  <c r="M1600" i="1" l="1"/>
  <c r="N1600" i="1" s="1"/>
  <c r="P1600" i="1"/>
  <c r="F1599" i="1"/>
  <c r="S1486" i="1"/>
  <c r="T1485" i="1"/>
  <c r="AF1485" i="1" s="1"/>
  <c r="U1485" i="1"/>
  <c r="W1485" i="1" s="1"/>
  <c r="Y1599" i="1"/>
  <c r="J1600" i="1"/>
  <c r="I1600" i="1" s="1"/>
  <c r="D1600" i="1"/>
  <c r="Z1599" i="1"/>
  <c r="AA1599" i="1" s="1"/>
  <c r="AH1599" i="1" s="1"/>
  <c r="G1598" i="1"/>
  <c r="K1598" i="1" s="1"/>
  <c r="AC1599" i="1"/>
  <c r="AE1599" i="1" s="1"/>
  <c r="H1599" i="1"/>
  <c r="AG1484" i="1"/>
  <c r="B1484" i="1" s="1"/>
  <c r="C1484" i="1" s="1"/>
  <c r="X1600" i="1"/>
  <c r="E1600" i="1"/>
  <c r="A1601" i="1"/>
  <c r="L1601" i="1"/>
  <c r="AB1615" i="1"/>
  <c r="K1597" i="1"/>
  <c r="R1487" i="1"/>
  <c r="V1487" i="1" s="1"/>
  <c r="Q1488" i="1"/>
  <c r="B1483" i="1"/>
  <c r="C1483" i="1" s="1"/>
  <c r="G1599" i="1" l="1"/>
  <c r="O1599" i="1" s="1"/>
  <c r="T1486" i="1"/>
  <c r="AF1486" i="1" s="1"/>
  <c r="U1486" i="1"/>
  <c r="W1486" i="1" s="1"/>
  <c r="S1487" i="1"/>
  <c r="AC1600" i="1"/>
  <c r="AE1600" i="1" s="1"/>
  <c r="H1600" i="1"/>
  <c r="Z1600" i="1"/>
  <c r="AA1600" i="1" s="1"/>
  <c r="AH1600" i="1" s="1"/>
  <c r="Y1600" i="1"/>
  <c r="D1601" i="1"/>
  <c r="J1601" i="1"/>
  <c r="I1601" i="1" s="1"/>
  <c r="M1601" i="1"/>
  <c r="N1601" i="1" s="1"/>
  <c r="P1601" i="1"/>
  <c r="O1598" i="1"/>
  <c r="AG1485" i="1"/>
  <c r="B1485" i="1" s="1"/>
  <c r="C1485" i="1" s="1"/>
  <c r="Q1489" i="1"/>
  <c r="R1488" i="1"/>
  <c r="V1488" i="1" s="1"/>
  <c r="AB1616" i="1"/>
  <c r="A1602" i="1"/>
  <c r="X1601" i="1"/>
  <c r="L1602" i="1"/>
  <c r="E1601" i="1"/>
  <c r="F1600" i="1"/>
  <c r="K1599" i="1" l="1"/>
  <c r="T1487" i="1"/>
  <c r="AF1487" i="1" s="1"/>
  <c r="S1488" i="1"/>
  <c r="U1487" i="1"/>
  <c r="W1487" i="1" s="1"/>
  <c r="M1602" i="1"/>
  <c r="N1602" i="1" s="1"/>
  <c r="P1602" i="1"/>
  <c r="R1489" i="1"/>
  <c r="V1489" i="1" s="1"/>
  <c r="Q1490" i="1"/>
  <c r="G1600" i="1"/>
  <c r="O1600" i="1" s="1"/>
  <c r="AG1486" i="1"/>
  <c r="AC1601" i="1"/>
  <c r="AE1601" i="1" s="1"/>
  <c r="H1601" i="1"/>
  <c r="F1601" i="1"/>
  <c r="Z1601" i="1"/>
  <c r="AA1601" i="1" s="1"/>
  <c r="AH1601" i="1" s="1"/>
  <c r="Y1601" i="1"/>
  <c r="J1602" i="1"/>
  <c r="I1602" i="1" s="1"/>
  <c r="D1602" i="1"/>
  <c r="X1602" i="1"/>
  <c r="L1603" i="1"/>
  <c r="E1602" i="1"/>
  <c r="A1603" i="1"/>
  <c r="AB1617" i="1"/>
  <c r="Y1602" i="1" l="1"/>
  <c r="Z1602" i="1"/>
  <c r="AA1602" i="1" s="1"/>
  <c r="AH1602" i="1" s="1"/>
  <c r="D1603" i="1"/>
  <c r="J1603" i="1"/>
  <c r="I1603" i="1" s="1"/>
  <c r="K1600" i="1"/>
  <c r="AG1487" i="1"/>
  <c r="B1487" i="1" s="1"/>
  <c r="C1487" i="1" s="1"/>
  <c r="L1604" i="1"/>
  <c r="E1603" i="1"/>
  <c r="X1603" i="1"/>
  <c r="A1604" i="1"/>
  <c r="G1601" i="1"/>
  <c r="K1601" i="1" s="1"/>
  <c r="U1488" i="1"/>
  <c r="W1488" i="1" s="1"/>
  <c r="T1488" i="1"/>
  <c r="AF1488" i="1" s="1"/>
  <c r="S1489" i="1"/>
  <c r="AC1602" i="1"/>
  <c r="AE1602" i="1" s="1"/>
  <c r="H1602" i="1"/>
  <c r="AB1618" i="1"/>
  <c r="M1603" i="1"/>
  <c r="N1603" i="1" s="1"/>
  <c r="P1603" i="1"/>
  <c r="F1602" i="1"/>
  <c r="B1486" i="1"/>
  <c r="C1486" i="1" s="1"/>
  <c r="R1490" i="1"/>
  <c r="V1490" i="1" s="1"/>
  <c r="Q1491" i="1"/>
  <c r="O1601" i="1" l="1"/>
  <c r="Q1492" i="1"/>
  <c r="R1491" i="1"/>
  <c r="V1491" i="1" s="1"/>
  <c r="AB1619" i="1"/>
  <c r="S1490" i="1"/>
  <c r="T1489" i="1"/>
  <c r="AF1489" i="1" s="1"/>
  <c r="U1489" i="1"/>
  <c r="W1489" i="1" s="1"/>
  <c r="M1604" i="1"/>
  <c r="N1604" i="1" s="1"/>
  <c r="P1604" i="1"/>
  <c r="F1603" i="1"/>
  <c r="AC1603" i="1"/>
  <c r="AE1603" i="1" s="1"/>
  <c r="H1603" i="1"/>
  <c r="G1602" i="1"/>
  <c r="O1602" i="1" s="1"/>
  <c r="AG1488" i="1"/>
  <c r="B1488" i="1" s="1"/>
  <c r="C1488" i="1" s="1"/>
  <c r="E1604" i="1"/>
  <c r="A1605" i="1"/>
  <c r="X1604" i="1"/>
  <c r="L1605" i="1"/>
  <c r="J1604" i="1"/>
  <c r="I1604" i="1" s="1"/>
  <c r="D1604" i="1"/>
  <c r="Z1603" i="1"/>
  <c r="AA1603" i="1" s="1"/>
  <c r="AH1603" i="1" s="1"/>
  <c r="Y1603" i="1"/>
  <c r="K1602" i="1" l="1"/>
  <c r="L1606" i="1"/>
  <c r="E1605" i="1"/>
  <c r="A1606" i="1"/>
  <c r="X1605" i="1"/>
  <c r="M1605" i="1"/>
  <c r="N1605" i="1" s="1"/>
  <c r="P1605" i="1"/>
  <c r="T1490" i="1"/>
  <c r="AF1490" i="1" s="1"/>
  <c r="U1490" i="1"/>
  <c r="W1490" i="1" s="1"/>
  <c r="S1491" i="1"/>
  <c r="F1604" i="1"/>
  <c r="Z1604" i="1"/>
  <c r="AA1604" i="1" s="1"/>
  <c r="AH1604" i="1" s="1"/>
  <c r="D1605" i="1"/>
  <c r="Y1604" i="1"/>
  <c r="J1605" i="1"/>
  <c r="I1605" i="1" s="1"/>
  <c r="G1603" i="1"/>
  <c r="O1603" i="1" s="1"/>
  <c r="AB1620" i="1"/>
  <c r="R1492" i="1"/>
  <c r="V1492" i="1" s="1"/>
  <c r="Q1493" i="1"/>
  <c r="AC1604" i="1"/>
  <c r="AE1604" i="1" s="1"/>
  <c r="H1604" i="1"/>
  <c r="AG1489" i="1"/>
  <c r="B1489" i="1" s="1"/>
  <c r="C1489" i="1" s="1"/>
  <c r="F1605" i="1" l="1"/>
  <c r="K1603" i="1"/>
  <c r="Q1494" i="1"/>
  <c r="R1493" i="1"/>
  <c r="V1493" i="1" s="1"/>
  <c r="T1491" i="1"/>
  <c r="AF1491" i="1" s="1"/>
  <c r="U1491" i="1"/>
  <c r="W1491" i="1" s="1"/>
  <c r="S1492" i="1"/>
  <c r="D1606" i="1"/>
  <c r="J1606" i="1"/>
  <c r="I1606" i="1" s="1"/>
  <c r="Z1605" i="1"/>
  <c r="AA1605" i="1" s="1"/>
  <c r="AH1605" i="1" s="1"/>
  <c r="Y1605" i="1"/>
  <c r="AC1605" i="1"/>
  <c r="AE1605" i="1" s="1"/>
  <c r="H1605" i="1"/>
  <c r="E1606" i="1"/>
  <c r="X1606" i="1"/>
  <c r="A1607" i="1"/>
  <c r="L1607" i="1"/>
  <c r="AG1490" i="1"/>
  <c r="B1490" i="1" s="1"/>
  <c r="C1490" i="1" s="1"/>
  <c r="G1604" i="1"/>
  <c r="O1604" i="1" s="1"/>
  <c r="AB1621" i="1"/>
  <c r="M1606" i="1"/>
  <c r="N1606" i="1" s="1"/>
  <c r="P1606" i="1"/>
  <c r="K1604" i="1" l="1"/>
  <c r="AB1622" i="1"/>
  <c r="Y1606" i="1"/>
  <c r="D1607" i="1"/>
  <c r="Z1606" i="1"/>
  <c r="AA1606" i="1" s="1"/>
  <c r="AH1606" i="1" s="1"/>
  <c r="J1607" i="1"/>
  <c r="I1607" i="1" s="1"/>
  <c r="F1606" i="1"/>
  <c r="S1493" i="1"/>
  <c r="U1492" i="1"/>
  <c r="W1492" i="1" s="1"/>
  <c r="T1492" i="1"/>
  <c r="R1494" i="1"/>
  <c r="V1494" i="1" s="1"/>
  <c r="Q1495" i="1"/>
  <c r="AC1606" i="1"/>
  <c r="AE1606" i="1" s="1"/>
  <c r="H1606" i="1"/>
  <c r="M1607" i="1"/>
  <c r="N1607" i="1" s="1"/>
  <c r="P1607" i="1"/>
  <c r="G1605" i="1"/>
  <c r="K1605" i="1" s="1"/>
  <c r="AG1491" i="1"/>
  <c r="L1608" i="1"/>
  <c r="E1607" i="1"/>
  <c r="X1607" i="1"/>
  <c r="A1608" i="1"/>
  <c r="O1605" i="1" l="1"/>
  <c r="M1608" i="1"/>
  <c r="N1608" i="1" s="1"/>
  <c r="P1608" i="1"/>
  <c r="A1609" i="1"/>
  <c r="L1609" i="1"/>
  <c r="E1608" i="1"/>
  <c r="X1608" i="1"/>
  <c r="G1606" i="1"/>
  <c r="K1606" i="1" s="1"/>
  <c r="AF1492" i="1"/>
  <c r="AA1492" i="1"/>
  <c r="AB1623" i="1"/>
  <c r="D1608" i="1"/>
  <c r="Z1607" i="1"/>
  <c r="AA1607" i="1" s="1"/>
  <c r="AH1607" i="1" s="1"/>
  <c r="Y1607" i="1"/>
  <c r="J1608" i="1"/>
  <c r="I1608" i="1" s="1"/>
  <c r="B1491" i="1"/>
  <c r="C1491" i="1" s="1"/>
  <c r="AG1492" i="1"/>
  <c r="B1492" i="1" s="1"/>
  <c r="C1492" i="1" s="1"/>
  <c r="F1607" i="1"/>
  <c r="AC1607" i="1"/>
  <c r="AE1607" i="1" s="1"/>
  <c r="H1607" i="1"/>
  <c r="R1495" i="1"/>
  <c r="V1495" i="1" s="1"/>
  <c r="Q1496" i="1"/>
  <c r="S1494" i="1"/>
  <c r="T1493" i="1"/>
  <c r="AF1493" i="1" s="1"/>
  <c r="U1493" i="1"/>
  <c r="W1493" i="1" s="1"/>
  <c r="F1608" i="1" l="1"/>
  <c r="AH1492" i="1"/>
  <c r="G1607" i="1"/>
  <c r="O1607" i="1" s="1"/>
  <c r="L1610" i="1"/>
  <c r="E1609" i="1"/>
  <c r="X1609" i="1"/>
  <c r="A1610" i="1"/>
  <c r="T1494" i="1"/>
  <c r="AF1494" i="1" s="1"/>
  <c r="U1494" i="1"/>
  <c r="W1494" i="1" s="1"/>
  <c r="S1495" i="1"/>
  <c r="AB1624" i="1"/>
  <c r="O1606" i="1"/>
  <c r="J1609" i="1"/>
  <c r="I1609" i="1" s="1"/>
  <c r="D1609" i="1"/>
  <c r="Y1608" i="1"/>
  <c r="Z1608" i="1"/>
  <c r="AA1608" i="1" s="1"/>
  <c r="AH1608" i="1" s="1"/>
  <c r="Q1497" i="1"/>
  <c r="R1496" i="1"/>
  <c r="V1496" i="1" s="1"/>
  <c r="AG1493" i="1"/>
  <c r="B1493" i="1" s="1"/>
  <c r="C1493" i="1" s="1"/>
  <c r="M1609" i="1"/>
  <c r="N1609" i="1" s="1"/>
  <c r="P1609" i="1"/>
  <c r="AC1608" i="1"/>
  <c r="AE1608" i="1" s="1"/>
  <c r="H1608" i="1"/>
  <c r="A1611" i="1" l="1"/>
  <c r="E1610" i="1"/>
  <c r="L1611" i="1"/>
  <c r="X1610" i="1"/>
  <c r="AC1609" i="1"/>
  <c r="AE1609" i="1" s="1"/>
  <c r="H1609" i="1"/>
  <c r="S1496" i="1"/>
  <c r="T1495" i="1"/>
  <c r="AF1495" i="1" s="1"/>
  <c r="U1495" i="1"/>
  <c r="W1495" i="1" s="1"/>
  <c r="Y1609" i="1"/>
  <c r="J1610" i="1"/>
  <c r="I1610" i="1" s="1"/>
  <c r="Z1609" i="1"/>
  <c r="AA1609" i="1" s="1"/>
  <c r="AH1609" i="1" s="1"/>
  <c r="D1610" i="1"/>
  <c r="G1608" i="1"/>
  <c r="K1608" i="1" s="1"/>
  <c r="Q1498" i="1"/>
  <c r="R1497" i="1"/>
  <c r="V1497" i="1" s="1"/>
  <c r="AB1625" i="1"/>
  <c r="AG1494" i="1"/>
  <c r="B1494" i="1" s="1"/>
  <c r="C1494" i="1" s="1"/>
  <c r="K1607" i="1"/>
  <c r="F1609" i="1"/>
  <c r="M1610" i="1"/>
  <c r="N1610" i="1" s="1"/>
  <c r="P1610" i="1"/>
  <c r="F1610" i="1" l="1"/>
  <c r="O1608" i="1"/>
  <c r="Q1499" i="1"/>
  <c r="R1498" i="1"/>
  <c r="V1498" i="1" s="1"/>
  <c r="M1611" i="1"/>
  <c r="N1611" i="1" s="1"/>
  <c r="P1611" i="1"/>
  <c r="AC1610" i="1"/>
  <c r="AE1610" i="1" s="1"/>
  <c r="H1610" i="1"/>
  <c r="AB1626" i="1"/>
  <c r="AG1495" i="1"/>
  <c r="B1495" i="1" s="1"/>
  <c r="C1495" i="1" s="1"/>
  <c r="G1609" i="1"/>
  <c r="O1609" i="1" s="1"/>
  <c r="A1612" i="1"/>
  <c r="L1612" i="1"/>
  <c r="E1611" i="1"/>
  <c r="X1611" i="1"/>
  <c r="T1496" i="1"/>
  <c r="AF1496" i="1" s="1"/>
  <c r="U1496" i="1"/>
  <c r="W1496" i="1" s="1"/>
  <c r="S1497" i="1"/>
  <c r="D1611" i="1"/>
  <c r="Y1610" i="1"/>
  <c r="Z1610" i="1"/>
  <c r="AA1610" i="1" s="1"/>
  <c r="AH1610" i="1" s="1"/>
  <c r="J1611" i="1"/>
  <c r="I1611" i="1" s="1"/>
  <c r="F1611" i="1" l="1"/>
  <c r="K1609" i="1"/>
  <c r="G1610" i="1"/>
  <c r="O1610" i="1" s="1"/>
  <c r="U1497" i="1"/>
  <c r="W1497" i="1" s="1"/>
  <c r="T1497" i="1"/>
  <c r="AF1497" i="1" s="1"/>
  <c r="S1498" i="1"/>
  <c r="M1612" i="1"/>
  <c r="N1612" i="1" s="1"/>
  <c r="P1612" i="1"/>
  <c r="AB1627" i="1"/>
  <c r="Q1500" i="1"/>
  <c r="R1499" i="1"/>
  <c r="V1499" i="1" s="1"/>
  <c r="AG1496" i="1"/>
  <c r="B1496" i="1" s="1"/>
  <c r="C1496" i="1" s="1"/>
  <c r="X1612" i="1"/>
  <c r="A1613" i="1"/>
  <c r="L1613" i="1"/>
  <c r="E1612" i="1"/>
  <c r="D1612" i="1"/>
  <c r="J1612" i="1"/>
  <c r="I1612" i="1" s="1"/>
  <c r="Y1611" i="1"/>
  <c r="Z1611" i="1"/>
  <c r="AA1611" i="1" s="1"/>
  <c r="AH1611" i="1" s="1"/>
  <c r="AC1611" i="1"/>
  <c r="AE1611" i="1" s="1"/>
  <c r="H1611" i="1"/>
  <c r="K1610" i="1" l="1"/>
  <c r="F1612" i="1"/>
  <c r="Z1612" i="1"/>
  <c r="AA1612" i="1" s="1"/>
  <c r="AH1612" i="1" s="1"/>
  <c r="J1613" i="1"/>
  <c r="I1613" i="1" s="1"/>
  <c r="D1613" i="1"/>
  <c r="Y1612" i="1"/>
  <c r="S1499" i="1"/>
  <c r="U1498" i="1"/>
  <c r="W1498" i="1" s="1"/>
  <c r="T1498" i="1"/>
  <c r="AF1498" i="1" s="1"/>
  <c r="G1611" i="1"/>
  <c r="K1611" i="1" s="1"/>
  <c r="Q1501" i="1"/>
  <c r="R1500" i="1"/>
  <c r="V1500" i="1" s="1"/>
  <c r="AC1612" i="1"/>
  <c r="AE1612" i="1" s="1"/>
  <c r="H1612" i="1"/>
  <c r="AG1497" i="1"/>
  <c r="B1497" i="1" s="1"/>
  <c r="C1497" i="1" s="1"/>
  <c r="M1613" i="1"/>
  <c r="N1613" i="1" s="1"/>
  <c r="P1613" i="1"/>
  <c r="AB1628" i="1"/>
  <c r="A1614" i="1"/>
  <c r="L1614" i="1"/>
  <c r="E1613" i="1"/>
  <c r="X1613" i="1"/>
  <c r="O1611" i="1" l="1"/>
  <c r="D1614" i="1"/>
  <c r="Y1613" i="1"/>
  <c r="J1614" i="1"/>
  <c r="I1614" i="1" s="1"/>
  <c r="Z1613" i="1"/>
  <c r="AA1613" i="1" s="1"/>
  <c r="AH1613" i="1" s="1"/>
  <c r="L1615" i="1"/>
  <c r="E1614" i="1"/>
  <c r="X1614" i="1"/>
  <c r="A1615" i="1"/>
  <c r="G1612" i="1"/>
  <c r="K1612" i="1" s="1"/>
  <c r="R1501" i="1"/>
  <c r="V1501" i="1" s="1"/>
  <c r="Q1502" i="1"/>
  <c r="AC1613" i="1"/>
  <c r="AE1613" i="1" s="1"/>
  <c r="H1613" i="1"/>
  <c r="AB1629" i="1"/>
  <c r="AG1498" i="1"/>
  <c r="B1498" i="1" s="1"/>
  <c r="C1498" i="1" s="1"/>
  <c r="M1614" i="1"/>
  <c r="N1614" i="1" s="1"/>
  <c r="P1614" i="1"/>
  <c r="T1499" i="1"/>
  <c r="AF1499" i="1" s="1"/>
  <c r="S1500" i="1"/>
  <c r="U1499" i="1"/>
  <c r="W1499" i="1" s="1"/>
  <c r="F1613" i="1"/>
  <c r="O1612" i="1" l="1"/>
  <c r="AC1614" i="1"/>
  <c r="AE1614" i="1" s="1"/>
  <c r="H1614" i="1"/>
  <c r="R1502" i="1"/>
  <c r="V1502" i="1" s="1"/>
  <c r="Q1503" i="1"/>
  <c r="M1615" i="1"/>
  <c r="N1615" i="1" s="1"/>
  <c r="P1615" i="1"/>
  <c r="X1615" i="1"/>
  <c r="A1616" i="1"/>
  <c r="L1616" i="1"/>
  <c r="E1615" i="1"/>
  <c r="F1614" i="1"/>
  <c r="AG1499" i="1"/>
  <c r="B1499" i="1" s="1"/>
  <c r="C1499" i="1" s="1"/>
  <c r="G1613" i="1"/>
  <c r="O1613" i="1" s="1"/>
  <c r="Y1614" i="1"/>
  <c r="Z1614" i="1"/>
  <c r="AA1614" i="1" s="1"/>
  <c r="AH1614" i="1" s="1"/>
  <c r="J1615" i="1"/>
  <c r="I1615" i="1" s="1"/>
  <c r="D1615" i="1"/>
  <c r="U1500" i="1"/>
  <c r="W1500" i="1" s="1"/>
  <c r="S1501" i="1"/>
  <c r="T1500" i="1"/>
  <c r="AF1500" i="1" s="1"/>
  <c r="AB1630" i="1"/>
  <c r="K1613" i="1" l="1"/>
  <c r="AG1500" i="1"/>
  <c r="B1500" i="1" s="1"/>
  <c r="C1500" i="1" s="1"/>
  <c r="A1617" i="1"/>
  <c r="L1617" i="1"/>
  <c r="E1616" i="1"/>
  <c r="X1616" i="1"/>
  <c r="AB1631" i="1"/>
  <c r="F1615" i="1"/>
  <c r="Z1615" i="1"/>
  <c r="AA1615" i="1" s="1"/>
  <c r="AH1615" i="1" s="1"/>
  <c r="J1616" i="1"/>
  <c r="I1616" i="1" s="1"/>
  <c r="D1616" i="1"/>
  <c r="Y1615" i="1"/>
  <c r="G1614" i="1"/>
  <c r="K1614" i="1" s="1"/>
  <c r="AC1615" i="1"/>
  <c r="AE1615" i="1" s="1"/>
  <c r="H1615" i="1"/>
  <c r="T1501" i="1"/>
  <c r="AF1501" i="1" s="1"/>
  <c r="U1501" i="1"/>
  <c r="W1501" i="1" s="1"/>
  <c r="S1502" i="1"/>
  <c r="M1616" i="1"/>
  <c r="N1616" i="1" s="1"/>
  <c r="P1616" i="1"/>
  <c r="R1503" i="1"/>
  <c r="V1503" i="1" s="1"/>
  <c r="Q1504" i="1"/>
  <c r="O1614" i="1" l="1"/>
  <c r="R1504" i="1"/>
  <c r="V1504" i="1" s="1"/>
  <c r="Q1505" i="1"/>
  <c r="AB1632" i="1"/>
  <c r="E1617" i="1"/>
  <c r="X1617" i="1"/>
  <c r="A1618" i="1"/>
  <c r="L1618" i="1"/>
  <c r="G1615" i="1"/>
  <c r="K1615" i="1" s="1"/>
  <c r="Z1616" i="1"/>
  <c r="D1617" i="1"/>
  <c r="J1617" i="1"/>
  <c r="I1617" i="1" s="1"/>
  <c r="Y1616" i="1"/>
  <c r="U1502" i="1"/>
  <c r="W1502" i="1" s="1"/>
  <c r="T1502" i="1"/>
  <c r="AF1502" i="1" s="1"/>
  <c r="S1503" i="1"/>
  <c r="AC1616" i="1"/>
  <c r="AE1616" i="1" s="1"/>
  <c r="H1616" i="1"/>
  <c r="AG1501" i="1"/>
  <c r="B1501" i="1" s="1"/>
  <c r="C1501" i="1" s="1"/>
  <c r="F1616" i="1"/>
  <c r="M1617" i="1"/>
  <c r="N1617" i="1" s="1"/>
  <c r="O1615" i="1" l="1"/>
  <c r="R1505" i="1"/>
  <c r="V1505" i="1" s="1"/>
  <c r="Q1506" i="1"/>
  <c r="AC1617" i="1"/>
  <c r="AE1617" i="1" s="1"/>
  <c r="H1617" i="1"/>
  <c r="AG1502" i="1"/>
  <c r="B1502" i="1" s="1"/>
  <c r="C1502" i="1" s="1"/>
  <c r="M1618" i="1"/>
  <c r="N1618" i="1" s="1"/>
  <c r="AB1633" i="1"/>
  <c r="A1619" i="1"/>
  <c r="L1619" i="1"/>
  <c r="E1618" i="1"/>
  <c r="X1618" i="1"/>
  <c r="G1616" i="1"/>
  <c r="O1616" i="1" s="1"/>
  <c r="P1617" i="1" s="1"/>
  <c r="P1618" i="1" s="1"/>
  <c r="S1504" i="1"/>
  <c r="U1503" i="1"/>
  <c r="W1503" i="1" s="1"/>
  <c r="T1503" i="1"/>
  <c r="AF1503" i="1" s="1"/>
  <c r="F1617" i="1"/>
  <c r="Z1617" i="1"/>
  <c r="AA1617" i="1" s="1"/>
  <c r="AH1617" i="1" s="1"/>
  <c r="J1618" i="1"/>
  <c r="I1618" i="1" s="1"/>
  <c r="D1618" i="1"/>
  <c r="Y1617" i="1"/>
  <c r="F1618" i="1" l="1"/>
  <c r="K1616" i="1"/>
  <c r="D1619" i="1"/>
  <c r="Z1618" i="1"/>
  <c r="AA1618" i="1" s="1"/>
  <c r="AH1618" i="1" s="1"/>
  <c r="J1619" i="1"/>
  <c r="I1619" i="1" s="1"/>
  <c r="Y1618" i="1"/>
  <c r="U1504" i="1"/>
  <c r="W1504" i="1" s="1"/>
  <c r="T1504" i="1"/>
  <c r="AF1504" i="1" s="1"/>
  <c r="S1505" i="1"/>
  <c r="E1619" i="1"/>
  <c r="X1619" i="1"/>
  <c r="A1620" i="1"/>
  <c r="L1620" i="1"/>
  <c r="AC1618" i="1"/>
  <c r="AE1618" i="1" s="1"/>
  <c r="H1618" i="1"/>
  <c r="G1617" i="1"/>
  <c r="K1617" i="1" s="1"/>
  <c r="AB1634" i="1"/>
  <c r="AG1503" i="1"/>
  <c r="B1503" i="1" s="1"/>
  <c r="C1503" i="1" s="1"/>
  <c r="M1619" i="1"/>
  <c r="N1619" i="1" s="1"/>
  <c r="P1619" i="1"/>
  <c r="Q1507" i="1"/>
  <c r="R1506" i="1"/>
  <c r="V1506" i="1" s="1"/>
  <c r="O1617" i="1" l="1"/>
  <c r="G1618" i="1"/>
  <c r="O1618" i="1" s="1"/>
  <c r="M1620" i="1"/>
  <c r="N1620" i="1" s="1"/>
  <c r="P1620" i="1"/>
  <c r="T1505" i="1"/>
  <c r="AF1505" i="1" s="1"/>
  <c r="S1506" i="1"/>
  <c r="U1505" i="1"/>
  <c r="W1505" i="1" s="1"/>
  <c r="H1619" i="1"/>
  <c r="AC1619" i="1"/>
  <c r="AE1619" i="1" s="1"/>
  <c r="X1620" i="1"/>
  <c r="A1621" i="1"/>
  <c r="L1621" i="1"/>
  <c r="E1620" i="1"/>
  <c r="Q1508" i="1"/>
  <c r="R1507" i="1"/>
  <c r="V1507" i="1" s="1"/>
  <c r="AB1635" i="1"/>
  <c r="D1620" i="1"/>
  <c r="Y1619" i="1"/>
  <c r="J1620" i="1"/>
  <c r="I1620" i="1" s="1"/>
  <c r="Z1619" i="1"/>
  <c r="AA1619" i="1" s="1"/>
  <c r="AH1619" i="1" s="1"/>
  <c r="AG1504" i="1"/>
  <c r="F1619" i="1"/>
  <c r="K1618" i="1" l="1"/>
  <c r="D1621" i="1"/>
  <c r="Z1620" i="1"/>
  <c r="AA1620" i="1" s="1"/>
  <c r="AH1620" i="1" s="1"/>
  <c r="Y1620" i="1"/>
  <c r="J1621" i="1"/>
  <c r="I1621" i="1" s="1"/>
  <c r="M1621" i="1"/>
  <c r="N1621" i="1" s="1"/>
  <c r="P1621" i="1"/>
  <c r="AB1636" i="1"/>
  <c r="F1620" i="1"/>
  <c r="R1508" i="1"/>
  <c r="V1508" i="1" s="1"/>
  <c r="Q1509" i="1"/>
  <c r="A1622" i="1"/>
  <c r="L1622" i="1"/>
  <c r="E1621" i="1"/>
  <c r="X1621" i="1"/>
  <c r="G1619" i="1"/>
  <c r="O1619" i="1" s="1"/>
  <c r="H1620" i="1"/>
  <c r="AC1620" i="1"/>
  <c r="AE1620" i="1" s="1"/>
  <c r="AG1505" i="1"/>
  <c r="B1504" i="1"/>
  <c r="C1504" i="1" s="1"/>
  <c r="T1506" i="1"/>
  <c r="AF1506" i="1" s="1"/>
  <c r="U1506" i="1"/>
  <c r="W1506" i="1" s="1"/>
  <c r="S1507" i="1"/>
  <c r="K1619" i="1" l="1"/>
  <c r="S1508" i="1"/>
  <c r="T1507" i="1"/>
  <c r="AF1507" i="1" s="1"/>
  <c r="U1507" i="1"/>
  <c r="W1507" i="1" s="1"/>
  <c r="AB1637" i="1"/>
  <c r="H1621" i="1"/>
  <c r="AC1621" i="1"/>
  <c r="AE1621" i="1" s="1"/>
  <c r="A1623" i="1"/>
  <c r="L1623" i="1"/>
  <c r="E1622" i="1"/>
  <c r="X1622" i="1"/>
  <c r="AG1506" i="1"/>
  <c r="B1506" i="1" s="1"/>
  <c r="C1506" i="1" s="1"/>
  <c r="B1505" i="1"/>
  <c r="C1505" i="1" s="1"/>
  <c r="M1622" i="1"/>
  <c r="N1622" i="1" s="1"/>
  <c r="P1622" i="1"/>
  <c r="G1620" i="1"/>
  <c r="K1620" i="1" s="1"/>
  <c r="Z1621" i="1"/>
  <c r="AA1621" i="1" s="1"/>
  <c r="AH1621" i="1" s="1"/>
  <c r="D1622" i="1"/>
  <c r="Y1621" i="1"/>
  <c r="J1622" i="1"/>
  <c r="I1622" i="1" s="1"/>
  <c r="Q1510" i="1"/>
  <c r="R1509" i="1"/>
  <c r="V1509" i="1" s="1"/>
  <c r="F1621" i="1"/>
  <c r="F1622" i="1" l="1"/>
  <c r="O1620" i="1"/>
  <c r="H1622" i="1"/>
  <c r="AC1622" i="1"/>
  <c r="AE1622" i="1" s="1"/>
  <c r="D1623" i="1"/>
  <c r="Y1622" i="1"/>
  <c r="Z1622" i="1"/>
  <c r="AA1622" i="1" s="1"/>
  <c r="AH1622" i="1" s="1"/>
  <c r="J1623" i="1"/>
  <c r="I1623" i="1" s="1"/>
  <c r="AB1638" i="1"/>
  <c r="AG1507" i="1"/>
  <c r="B1507" i="1" s="1"/>
  <c r="C1507" i="1" s="1"/>
  <c r="R1510" i="1"/>
  <c r="V1510" i="1" s="1"/>
  <c r="Q1511" i="1"/>
  <c r="M1623" i="1"/>
  <c r="N1623" i="1" s="1"/>
  <c r="P1623" i="1"/>
  <c r="A1624" i="1"/>
  <c r="L1624" i="1"/>
  <c r="E1623" i="1"/>
  <c r="X1623" i="1"/>
  <c r="G1621" i="1"/>
  <c r="K1621" i="1" s="1"/>
  <c r="U1508" i="1"/>
  <c r="W1508" i="1" s="1"/>
  <c r="S1509" i="1"/>
  <c r="T1508" i="1"/>
  <c r="AF1508" i="1" s="1"/>
  <c r="O1621" i="1" l="1"/>
  <c r="M1624" i="1"/>
  <c r="N1624" i="1" s="1"/>
  <c r="P1624" i="1"/>
  <c r="AB1639" i="1"/>
  <c r="F1623" i="1"/>
  <c r="H1623" i="1"/>
  <c r="AC1623" i="1"/>
  <c r="AE1623" i="1" s="1"/>
  <c r="AG1508" i="1"/>
  <c r="B1508" i="1" s="1"/>
  <c r="C1508" i="1" s="1"/>
  <c r="D1624" i="1"/>
  <c r="Y1623" i="1"/>
  <c r="Z1623" i="1"/>
  <c r="AA1623" i="1" s="1"/>
  <c r="AH1623" i="1" s="1"/>
  <c r="J1624" i="1"/>
  <c r="I1624" i="1" s="1"/>
  <c r="G1622" i="1"/>
  <c r="K1622" i="1" s="1"/>
  <c r="U1509" i="1"/>
  <c r="W1509" i="1" s="1"/>
  <c r="T1509" i="1"/>
  <c r="AF1509" i="1" s="1"/>
  <c r="S1510" i="1"/>
  <c r="L1625" i="1"/>
  <c r="E1624" i="1"/>
  <c r="X1624" i="1"/>
  <c r="A1625" i="1"/>
  <c r="Q1512" i="1"/>
  <c r="R1511" i="1"/>
  <c r="V1511" i="1" s="1"/>
  <c r="O1622" i="1" l="1"/>
  <c r="E1625" i="1"/>
  <c r="X1625" i="1"/>
  <c r="A1626" i="1"/>
  <c r="L1626" i="1"/>
  <c r="AG1509" i="1"/>
  <c r="R1512" i="1"/>
  <c r="V1512" i="1" s="1"/>
  <c r="Q1513" i="1"/>
  <c r="M1625" i="1"/>
  <c r="N1625" i="1" s="1"/>
  <c r="P1625" i="1"/>
  <c r="F1624" i="1"/>
  <c r="U1510" i="1"/>
  <c r="W1510" i="1" s="1"/>
  <c r="T1510" i="1"/>
  <c r="AF1510" i="1" s="1"/>
  <c r="S1511" i="1"/>
  <c r="H1624" i="1"/>
  <c r="AC1624" i="1"/>
  <c r="AE1624" i="1" s="1"/>
  <c r="Z1624" i="1"/>
  <c r="AA1624" i="1" s="1"/>
  <c r="AH1624" i="1" s="1"/>
  <c r="D1625" i="1"/>
  <c r="Y1624" i="1"/>
  <c r="J1625" i="1"/>
  <c r="I1625" i="1" s="1"/>
  <c r="G1623" i="1"/>
  <c r="K1623" i="1" s="1"/>
  <c r="AB1640" i="1"/>
  <c r="F1625" i="1" l="1"/>
  <c r="O1623" i="1"/>
  <c r="AC1625" i="1"/>
  <c r="AE1625" i="1" s="1"/>
  <c r="H1625" i="1"/>
  <c r="M1626" i="1"/>
  <c r="N1626" i="1" s="1"/>
  <c r="P1626" i="1"/>
  <c r="AB1641" i="1"/>
  <c r="AG1510" i="1"/>
  <c r="B1510" i="1" s="1"/>
  <c r="C1510" i="1" s="1"/>
  <c r="Q1514" i="1"/>
  <c r="R1513" i="1"/>
  <c r="V1513" i="1" s="1"/>
  <c r="B1509" i="1"/>
  <c r="C1509" i="1" s="1"/>
  <c r="X1626" i="1"/>
  <c r="A1627" i="1"/>
  <c r="L1627" i="1"/>
  <c r="E1626" i="1"/>
  <c r="G1624" i="1"/>
  <c r="K1624" i="1" s="1"/>
  <c r="D1626" i="1"/>
  <c r="Y1625" i="1"/>
  <c r="Z1625" i="1"/>
  <c r="AA1625" i="1" s="1"/>
  <c r="AH1625" i="1" s="1"/>
  <c r="J1626" i="1"/>
  <c r="I1626" i="1" s="1"/>
  <c r="T1511" i="1"/>
  <c r="AF1511" i="1" s="1"/>
  <c r="U1511" i="1"/>
  <c r="W1511" i="1" s="1"/>
  <c r="S1512" i="1"/>
  <c r="O1624" i="1" l="1"/>
  <c r="AC1626" i="1"/>
  <c r="AE1626" i="1" s="1"/>
  <c r="H1626" i="1"/>
  <c r="T1512" i="1"/>
  <c r="AF1512" i="1" s="1"/>
  <c r="S1513" i="1"/>
  <c r="U1512" i="1"/>
  <c r="W1512" i="1" s="1"/>
  <c r="F1626" i="1"/>
  <c r="X1627" i="1"/>
  <c r="A1628" i="1"/>
  <c r="L1628" i="1"/>
  <c r="E1627" i="1"/>
  <c r="Q1515" i="1"/>
  <c r="R1514" i="1"/>
  <c r="V1514" i="1" s="1"/>
  <c r="AB1642" i="1"/>
  <c r="M1627" i="1"/>
  <c r="N1627" i="1" s="1"/>
  <c r="P1627" i="1"/>
  <c r="AG1511" i="1"/>
  <c r="B1511" i="1" s="1"/>
  <c r="C1511" i="1" s="1"/>
  <c r="D1627" i="1"/>
  <c r="Z1626" i="1"/>
  <c r="AA1626" i="1" s="1"/>
  <c r="AH1626" i="1" s="1"/>
  <c r="Y1626" i="1"/>
  <c r="J1627" i="1"/>
  <c r="I1627" i="1" s="1"/>
  <c r="G1625" i="1"/>
  <c r="O1625" i="1" s="1"/>
  <c r="K1625" i="1" l="1"/>
  <c r="Q1516" i="1"/>
  <c r="R1515" i="1"/>
  <c r="V1515" i="1" s="1"/>
  <c r="D1628" i="1"/>
  <c r="Z1627" i="1"/>
  <c r="AA1627" i="1" s="1"/>
  <c r="AH1627" i="1" s="1"/>
  <c r="Y1627" i="1"/>
  <c r="J1628" i="1"/>
  <c r="I1628" i="1" s="1"/>
  <c r="AB1643" i="1"/>
  <c r="F1627" i="1"/>
  <c r="M1628" i="1"/>
  <c r="N1628" i="1" s="1"/>
  <c r="P1628" i="1"/>
  <c r="AG1512" i="1"/>
  <c r="B1512" i="1" s="1"/>
  <c r="C1512" i="1" s="1"/>
  <c r="G1626" i="1"/>
  <c r="O1626" i="1" s="1"/>
  <c r="AC1627" i="1"/>
  <c r="AE1627" i="1" s="1"/>
  <c r="H1627" i="1"/>
  <c r="L1629" i="1"/>
  <c r="E1628" i="1"/>
  <c r="X1628" i="1"/>
  <c r="A1629" i="1"/>
  <c r="S1514" i="1"/>
  <c r="U1513" i="1"/>
  <c r="W1513" i="1" s="1"/>
  <c r="T1513" i="1"/>
  <c r="AF1513" i="1" s="1"/>
  <c r="AC1628" i="1" l="1"/>
  <c r="AE1628" i="1" s="1"/>
  <c r="H1628" i="1"/>
  <c r="D1629" i="1"/>
  <c r="Z1628" i="1"/>
  <c r="AA1628" i="1" s="1"/>
  <c r="AH1628" i="1" s="1"/>
  <c r="Y1628" i="1"/>
  <c r="J1629" i="1"/>
  <c r="I1629" i="1" s="1"/>
  <c r="Q1517" i="1"/>
  <c r="R1516" i="1"/>
  <c r="V1516" i="1" s="1"/>
  <c r="T1514" i="1"/>
  <c r="AF1514" i="1" s="1"/>
  <c r="S1515" i="1"/>
  <c r="U1514" i="1"/>
  <c r="W1514" i="1" s="1"/>
  <c r="M1629" i="1"/>
  <c r="N1629" i="1" s="1"/>
  <c r="P1629" i="1"/>
  <c r="K1626" i="1"/>
  <c r="AB1644" i="1"/>
  <c r="G1627" i="1"/>
  <c r="K1627" i="1" s="1"/>
  <c r="AG1513" i="1"/>
  <c r="A1630" i="1"/>
  <c r="L1630" i="1"/>
  <c r="E1629" i="1"/>
  <c r="X1629" i="1"/>
  <c r="F1628" i="1"/>
  <c r="O1627" i="1" l="1"/>
  <c r="AC1629" i="1"/>
  <c r="AE1629" i="1" s="1"/>
  <c r="H1629" i="1"/>
  <c r="L1631" i="1"/>
  <c r="E1630" i="1"/>
  <c r="X1630" i="1"/>
  <c r="A1631" i="1"/>
  <c r="AB1645" i="1"/>
  <c r="Z1629" i="1"/>
  <c r="AA1629" i="1" s="1"/>
  <c r="AH1629" i="1" s="1"/>
  <c r="D1630" i="1"/>
  <c r="Y1629" i="1"/>
  <c r="J1630" i="1"/>
  <c r="I1630" i="1" s="1"/>
  <c r="AG1514" i="1"/>
  <c r="B1514" i="1" s="1"/>
  <c r="C1514" i="1" s="1"/>
  <c r="G1628" i="1"/>
  <c r="K1628" i="1" s="1"/>
  <c r="B1513" i="1"/>
  <c r="C1513" i="1" s="1"/>
  <c r="T1515" i="1"/>
  <c r="AF1515" i="1" s="1"/>
  <c r="S1516" i="1"/>
  <c r="U1515" i="1"/>
  <c r="W1515" i="1" s="1"/>
  <c r="R1517" i="1"/>
  <c r="V1517" i="1" s="1"/>
  <c r="Q1518" i="1"/>
  <c r="M1630" i="1"/>
  <c r="N1630" i="1" s="1"/>
  <c r="P1630" i="1"/>
  <c r="F1629" i="1"/>
  <c r="F1630" i="1" l="1"/>
  <c r="O1628" i="1"/>
  <c r="M1631" i="1"/>
  <c r="N1631" i="1" s="1"/>
  <c r="P1631" i="1"/>
  <c r="AG1515" i="1"/>
  <c r="A1632" i="1"/>
  <c r="L1632" i="1"/>
  <c r="E1631" i="1"/>
  <c r="X1631" i="1"/>
  <c r="G1629" i="1"/>
  <c r="K1629" i="1" s="1"/>
  <c r="AC1630" i="1"/>
  <c r="AE1630" i="1" s="1"/>
  <c r="H1630" i="1"/>
  <c r="U1516" i="1"/>
  <c r="W1516" i="1" s="1"/>
  <c r="T1516" i="1"/>
  <c r="AF1516" i="1" s="1"/>
  <c r="S1517" i="1"/>
  <c r="Z1630" i="1"/>
  <c r="AA1630" i="1" s="1"/>
  <c r="AH1630" i="1" s="1"/>
  <c r="D1631" i="1"/>
  <c r="Y1630" i="1"/>
  <c r="J1631" i="1"/>
  <c r="I1631" i="1" s="1"/>
  <c r="R1518" i="1"/>
  <c r="V1518" i="1" s="1"/>
  <c r="Q1519" i="1"/>
  <c r="AB1646" i="1"/>
  <c r="F1631" i="1" l="1"/>
  <c r="O1629" i="1"/>
  <c r="D1632" i="1"/>
  <c r="Y1631" i="1"/>
  <c r="Z1631" i="1"/>
  <c r="AA1631" i="1" s="1"/>
  <c r="AH1631" i="1" s="1"/>
  <c r="J1632" i="1"/>
  <c r="I1632" i="1" s="1"/>
  <c r="AG1516" i="1"/>
  <c r="B1516" i="1" s="1"/>
  <c r="C1516" i="1" s="1"/>
  <c r="M1632" i="1"/>
  <c r="N1632" i="1" s="1"/>
  <c r="P1632" i="1"/>
  <c r="AB1647" i="1"/>
  <c r="G1630" i="1"/>
  <c r="K1630" i="1" s="1"/>
  <c r="E1632" i="1"/>
  <c r="X1632" i="1"/>
  <c r="A1633" i="1"/>
  <c r="L1633" i="1"/>
  <c r="R1519" i="1"/>
  <c r="V1519" i="1" s="1"/>
  <c r="Q1520" i="1"/>
  <c r="AC1631" i="1"/>
  <c r="AE1631" i="1" s="1"/>
  <c r="H1631" i="1"/>
  <c r="U1517" i="1"/>
  <c r="W1517" i="1" s="1"/>
  <c r="T1517" i="1"/>
  <c r="AF1517" i="1" s="1"/>
  <c r="S1518" i="1"/>
  <c r="B1515" i="1"/>
  <c r="C1515" i="1" s="1"/>
  <c r="O1630" i="1" l="1"/>
  <c r="T1518" i="1"/>
  <c r="AF1518" i="1" s="1"/>
  <c r="U1518" i="1"/>
  <c r="W1518" i="1" s="1"/>
  <c r="S1519" i="1"/>
  <c r="M1633" i="1"/>
  <c r="N1633" i="1" s="1"/>
  <c r="P1633" i="1"/>
  <c r="R1520" i="1"/>
  <c r="V1520" i="1" s="1"/>
  <c r="Q1521" i="1"/>
  <c r="E1633" i="1"/>
  <c r="X1633" i="1"/>
  <c r="A1634" i="1"/>
  <c r="L1634" i="1"/>
  <c r="AB1648" i="1"/>
  <c r="AG1517" i="1"/>
  <c r="B1517" i="1" s="1"/>
  <c r="C1517" i="1" s="1"/>
  <c r="Z1632" i="1"/>
  <c r="AA1632" i="1" s="1"/>
  <c r="AH1632" i="1" s="1"/>
  <c r="Y1632" i="1"/>
  <c r="D1633" i="1"/>
  <c r="J1633" i="1"/>
  <c r="I1633" i="1" s="1"/>
  <c r="G1631" i="1"/>
  <c r="K1631" i="1" s="1"/>
  <c r="AC1632" i="1"/>
  <c r="AE1632" i="1" s="1"/>
  <c r="H1632" i="1"/>
  <c r="F1632" i="1"/>
  <c r="O1631" i="1" l="1"/>
  <c r="G1632" i="1"/>
  <c r="O1632" i="1" s="1"/>
  <c r="U1519" i="1"/>
  <c r="W1519" i="1" s="1"/>
  <c r="T1519" i="1"/>
  <c r="AF1519" i="1" s="1"/>
  <c r="S1520" i="1"/>
  <c r="M1634" i="1"/>
  <c r="N1634" i="1" s="1"/>
  <c r="P1634" i="1"/>
  <c r="R1521" i="1"/>
  <c r="V1521" i="1" s="1"/>
  <c r="Q1522" i="1"/>
  <c r="AG1518" i="1"/>
  <c r="B1518" i="1" s="1"/>
  <c r="C1518" i="1" s="1"/>
  <c r="AC1633" i="1"/>
  <c r="AE1633" i="1" s="1"/>
  <c r="H1633" i="1"/>
  <c r="AB1649" i="1"/>
  <c r="X1634" i="1"/>
  <c r="A1635" i="1"/>
  <c r="L1635" i="1"/>
  <c r="E1634" i="1"/>
  <c r="F1633" i="1"/>
  <c r="Z1633" i="1"/>
  <c r="AA1633" i="1" s="1"/>
  <c r="AH1633" i="1" s="1"/>
  <c r="D1634" i="1"/>
  <c r="Y1633" i="1"/>
  <c r="J1634" i="1"/>
  <c r="I1634" i="1" s="1"/>
  <c r="K1632" i="1" l="1"/>
  <c r="F1634" i="1"/>
  <c r="Z1634" i="1"/>
  <c r="AA1634" i="1" s="1"/>
  <c r="AH1634" i="1" s="1"/>
  <c r="Y1634" i="1"/>
  <c r="D1635" i="1"/>
  <c r="J1635" i="1"/>
  <c r="I1635" i="1" s="1"/>
  <c r="T1520" i="1"/>
  <c r="AF1520" i="1" s="1"/>
  <c r="S1521" i="1"/>
  <c r="U1520" i="1"/>
  <c r="W1520" i="1" s="1"/>
  <c r="AB1650" i="1"/>
  <c r="AC1634" i="1"/>
  <c r="AE1634" i="1" s="1"/>
  <c r="H1634" i="1"/>
  <c r="AG1519" i="1"/>
  <c r="B1519" i="1" s="1"/>
  <c r="C1519" i="1" s="1"/>
  <c r="M1635" i="1"/>
  <c r="N1635" i="1" s="1"/>
  <c r="P1635" i="1"/>
  <c r="L1636" i="1"/>
  <c r="E1635" i="1"/>
  <c r="X1635" i="1"/>
  <c r="A1636" i="1"/>
  <c r="G1633" i="1"/>
  <c r="K1633" i="1" s="1"/>
  <c r="R1522" i="1"/>
  <c r="V1522" i="1" s="1"/>
  <c r="Q1523" i="1"/>
  <c r="O1633" i="1" l="1"/>
  <c r="D1636" i="1"/>
  <c r="Z1635" i="1"/>
  <c r="AA1635" i="1" s="1"/>
  <c r="AH1635" i="1" s="1"/>
  <c r="Y1635" i="1"/>
  <c r="J1636" i="1"/>
  <c r="I1636" i="1" s="1"/>
  <c r="G1634" i="1"/>
  <c r="O1634" i="1" s="1"/>
  <c r="AB1651" i="1"/>
  <c r="S1522" i="1"/>
  <c r="U1521" i="1"/>
  <c r="W1521" i="1" s="1"/>
  <c r="T1521" i="1"/>
  <c r="AF1521" i="1" s="1"/>
  <c r="F1635" i="1"/>
  <c r="AC1635" i="1"/>
  <c r="AE1635" i="1" s="1"/>
  <c r="H1635" i="1"/>
  <c r="M1636" i="1"/>
  <c r="N1636" i="1" s="1"/>
  <c r="P1636" i="1"/>
  <c r="R1523" i="1"/>
  <c r="V1523" i="1" s="1"/>
  <c r="Q1524" i="1"/>
  <c r="X1636" i="1"/>
  <c r="A1637" i="1"/>
  <c r="L1637" i="1"/>
  <c r="E1636" i="1"/>
  <c r="AG1520" i="1"/>
  <c r="K1634" i="1" l="1"/>
  <c r="L1638" i="1"/>
  <c r="E1637" i="1"/>
  <c r="A1638" i="1"/>
  <c r="X1637" i="1"/>
  <c r="AB1652" i="1"/>
  <c r="F1636" i="1"/>
  <c r="AC1636" i="1"/>
  <c r="AE1636" i="1" s="1"/>
  <c r="H1636" i="1"/>
  <c r="G1635" i="1"/>
  <c r="K1635" i="1" s="1"/>
  <c r="AG1521" i="1"/>
  <c r="B1521" i="1" s="1"/>
  <c r="C1521" i="1" s="1"/>
  <c r="Z1636" i="1"/>
  <c r="AA1636" i="1" s="1"/>
  <c r="AH1636" i="1" s="1"/>
  <c r="D1637" i="1"/>
  <c r="Y1636" i="1"/>
  <c r="J1637" i="1"/>
  <c r="I1637" i="1" s="1"/>
  <c r="R1524" i="1"/>
  <c r="V1524" i="1" s="1"/>
  <c r="Q1525" i="1"/>
  <c r="U1522" i="1"/>
  <c r="W1522" i="1" s="1"/>
  <c r="S1523" i="1"/>
  <c r="T1522" i="1"/>
  <c r="AF1522" i="1" s="1"/>
  <c r="B1520" i="1"/>
  <c r="C1520" i="1" s="1"/>
  <c r="M1637" i="1"/>
  <c r="N1637" i="1" s="1"/>
  <c r="P1637" i="1"/>
  <c r="F1637" i="1" l="1"/>
  <c r="O1635" i="1"/>
  <c r="AC1637" i="1"/>
  <c r="AE1637" i="1" s="1"/>
  <c r="H1637" i="1"/>
  <c r="L1639" i="1"/>
  <c r="E1638" i="1"/>
  <c r="X1638" i="1"/>
  <c r="A1639" i="1"/>
  <c r="R1525" i="1"/>
  <c r="V1525" i="1" s="1"/>
  <c r="Q1526" i="1"/>
  <c r="G1636" i="1"/>
  <c r="O1636" i="1" s="1"/>
  <c r="AB1653" i="1"/>
  <c r="U1523" i="1"/>
  <c r="W1523" i="1" s="1"/>
  <c r="S1524" i="1"/>
  <c r="T1523" i="1"/>
  <c r="AF1523" i="1" s="1"/>
  <c r="M1638" i="1"/>
  <c r="N1638" i="1" s="1"/>
  <c r="P1638" i="1"/>
  <c r="AG1522" i="1"/>
  <c r="B1522" i="1" s="1"/>
  <c r="C1522" i="1" s="1"/>
  <c r="Y1637" i="1"/>
  <c r="D1638" i="1"/>
  <c r="Z1637" i="1"/>
  <c r="AA1637" i="1" s="1"/>
  <c r="AH1637" i="1" s="1"/>
  <c r="J1638" i="1"/>
  <c r="I1638" i="1" s="1"/>
  <c r="K1636" i="1" l="1"/>
  <c r="F1638" i="1"/>
  <c r="M1639" i="1"/>
  <c r="N1639" i="1" s="1"/>
  <c r="P1639" i="1"/>
  <c r="AB1654" i="1"/>
  <c r="E1639" i="1"/>
  <c r="A1640" i="1"/>
  <c r="X1639" i="1"/>
  <c r="L1640" i="1"/>
  <c r="G1637" i="1"/>
  <c r="K1637" i="1" s="1"/>
  <c r="AC1638" i="1"/>
  <c r="AE1638" i="1" s="1"/>
  <c r="H1638" i="1"/>
  <c r="T1524" i="1"/>
  <c r="AF1524" i="1" s="1"/>
  <c r="U1524" i="1"/>
  <c r="W1524" i="1" s="1"/>
  <c r="S1525" i="1"/>
  <c r="Y1638" i="1"/>
  <c r="Z1638" i="1"/>
  <c r="AA1638" i="1" s="1"/>
  <c r="AH1638" i="1" s="1"/>
  <c r="D1639" i="1"/>
  <c r="J1639" i="1"/>
  <c r="I1639" i="1" s="1"/>
  <c r="AG1523" i="1"/>
  <c r="Q1527" i="1"/>
  <c r="R1526" i="1"/>
  <c r="V1526" i="1" s="1"/>
  <c r="F1639" i="1" l="1"/>
  <c r="G1638" i="1"/>
  <c r="O1638" i="1" s="1"/>
  <c r="AC1639" i="1"/>
  <c r="AE1639" i="1" s="1"/>
  <c r="H1639" i="1"/>
  <c r="B1523" i="1"/>
  <c r="C1523" i="1" s="1"/>
  <c r="T1525" i="1"/>
  <c r="U1525" i="1"/>
  <c r="W1525" i="1" s="1"/>
  <c r="S1526" i="1"/>
  <c r="M1640" i="1"/>
  <c r="N1640" i="1" s="1"/>
  <c r="P1640" i="1"/>
  <c r="R1527" i="1"/>
  <c r="V1527" i="1" s="1"/>
  <c r="Q1528" i="1"/>
  <c r="AG1524" i="1"/>
  <c r="B1524" i="1" s="1"/>
  <c r="C1524" i="1" s="1"/>
  <c r="O1637" i="1"/>
  <c r="D1640" i="1"/>
  <c r="Y1639" i="1"/>
  <c r="Z1639" i="1"/>
  <c r="AA1639" i="1" s="1"/>
  <c r="AH1639" i="1" s="1"/>
  <c r="J1640" i="1"/>
  <c r="I1640" i="1" s="1"/>
  <c r="AB1655" i="1"/>
  <c r="X1640" i="1"/>
  <c r="L1641" i="1"/>
  <c r="E1640" i="1"/>
  <c r="A1641" i="1"/>
  <c r="A1642" i="1" l="1"/>
  <c r="X1641" i="1"/>
  <c r="L1642" i="1"/>
  <c r="E1641" i="1"/>
  <c r="R1528" i="1"/>
  <c r="V1528" i="1" s="1"/>
  <c r="Q1529" i="1"/>
  <c r="U1526" i="1"/>
  <c r="W1526" i="1" s="1"/>
  <c r="S1527" i="1"/>
  <c r="T1526" i="1"/>
  <c r="AF1526" i="1" s="1"/>
  <c r="K1638" i="1"/>
  <c r="AG1525" i="1"/>
  <c r="B1525" i="1" s="1"/>
  <c r="C1525" i="1" s="1"/>
  <c r="G1639" i="1"/>
  <c r="O1639" i="1" s="1"/>
  <c r="D1641" i="1"/>
  <c r="Y1640" i="1"/>
  <c r="Z1640" i="1"/>
  <c r="AA1640" i="1" s="1"/>
  <c r="AH1640" i="1" s="1"/>
  <c r="J1641" i="1"/>
  <c r="I1641" i="1" s="1"/>
  <c r="M1641" i="1"/>
  <c r="N1641" i="1" s="1"/>
  <c r="P1641" i="1"/>
  <c r="AB1656" i="1"/>
  <c r="F1640" i="1"/>
  <c r="AF1525" i="1"/>
  <c r="AA1525" i="1"/>
  <c r="AC1640" i="1"/>
  <c r="AE1640" i="1" s="1"/>
  <c r="H1640" i="1"/>
  <c r="AH1525" i="1" l="1"/>
  <c r="F1641" i="1"/>
  <c r="AC1641" i="1"/>
  <c r="AE1641" i="1" s="1"/>
  <c r="H1641" i="1"/>
  <c r="AG1526" i="1"/>
  <c r="Q1530" i="1"/>
  <c r="R1529" i="1"/>
  <c r="V1529" i="1" s="1"/>
  <c r="M1642" i="1"/>
  <c r="N1642" i="1" s="1"/>
  <c r="P1642" i="1"/>
  <c r="D1642" i="1"/>
  <c r="Z1641" i="1"/>
  <c r="AA1641" i="1" s="1"/>
  <c r="AH1641" i="1" s="1"/>
  <c r="Y1641" i="1"/>
  <c r="J1642" i="1"/>
  <c r="I1642" i="1" s="1"/>
  <c r="AB1657" i="1"/>
  <c r="K1639" i="1"/>
  <c r="G1640" i="1"/>
  <c r="K1640" i="1" s="1"/>
  <c r="T1527" i="1"/>
  <c r="AF1527" i="1" s="1"/>
  <c r="S1528" i="1"/>
  <c r="U1527" i="1"/>
  <c r="W1527" i="1" s="1"/>
  <c r="E1642" i="1"/>
  <c r="A1643" i="1"/>
  <c r="X1642" i="1"/>
  <c r="L1643" i="1"/>
  <c r="D1643" i="1" l="1"/>
  <c r="Y1642" i="1"/>
  <c r="Z1642" i="1"/>
  <c r="AA1642" i="1" s="1"/>
  <c r="AH1642" i="1" s="1"/>
  <c r="J1643" i="1"/>
  <c r="I1643" i="1" s="1"/>
  <c r="S1529" i="1"/>
  <c r="U1528" i="1"/>
  <c r="W1528" i="1" s="1"/>
  <c r="T1528" i="1"/>
  <c r="AF1528" i="1" s="1"/>
  <c r="F1642" i="1"/>
  <c r="R1530" i="1"/>
  <c r="V1530" i="1" s="1"/>
  <c r="Q1531" i="1"/>
  <c r="AC1642" i="1"/>
  <c r="AE1642" i="1" s="1"/>
  <c r="H1642" i="1"/>
  <c r="G1641" i="1"/>
  <c r="K1641" i="1" s="1"/>
  <c r="O1640" i="1"/>
  <c r="AB1658" i="1"/>
  <c r="X1643" i="1"/>
  <c r="L1644" i="1"/>
  <c r="E1643" i="1"/>
  <c r="A1644" i="1"/>
  <c r="M1643" i="1"/>
  <c r="N1643" i="1" s="1"/>
  <c r="P1643" i="1"/>
  <c r="AG1527" i="1"/>
  <c r="B1527" i="1" s="1"/>
  <c r="C1527" i="1" s="1"/>
  <c r="B1526" i="1"/>
  <c r="C1526" i="1" s="1"/>
  <c r="O1641" i="1" l="1"/>
  <c r="D1644" i="1"/>
  <c r="Y1643" i="1"/>
  <c r="Z1643" i="1"/>
  <c r="AA1643" i="1" s="1"/>
  <c r="AH1643" i="1" s="1"/>
  <c r="J1644" i="1"/>
  <c r="I1644" i="1" s="1"/>
  <c r="R1531" i="1"/>
  <c r="V1531" i="1" s="1"/>
  <c r="Q1532" i="1"/>
  <c r="AG1528" i="1"/>
  <c r="B1528" i="1" s="1"/>
  <c r="C1528" i="1" s="1"/>
  <c r="L1645" i="1"/>
  <c r="E1644" i="1"/>
  <c r="X1644" i="1"/>
  <c r="A1645" i="1"/>
  <c r="G1642" i="1"/>
  <c r="K1642" i="1" s="1"/>
  <c r="T1529" i="1"/>
  <c r="AF1529" i="1" s="1"/>
  <c r="S1530" i="1"/>
  <c r="U1529" i="1"/>
  <c r="W1529" i="1" s="1"/>
  <c r="AB1659" i="1"/>
  <c r="F1643" i="1"/>
  <c r="AC1643" i="1"/>
  <c r="AE1643" i="1" s="1"/>
  <c r="H1643" i="1"/>
  <c r="M1644" i="1"/>
  <c r="N1644" i="1" s="1"/>
  <c r="P1644" i="1"/>
  <c r="O1642" i="1" l="1"/>
  <c r="U1530" i="1"/>
  <c r="W1530" i="1" s="1"/>
  <c r="T1530" i="1"/>
  <c r="AF1530" i="1" s="1"/>
  <c r="S1531" i="1"/>
  <c r="Y1644" i="1"/>
  <c r="Z1644" i="1"/>
  <c r="D1645" i="1"/>
  <c r="J1645" i="1"/>
  <c r="I1645" i="1" s="1"/>
  <c r="F1644" i="1"/>
  <c r="G1643" i="1"/>
  <c r="K1643" i="1" s="1"/>
  <c r="AB1660" i="1"/>
  <c r="M1645" i="1"/>
  <c r="N1645" i="1" s="1"/>
  <c r="AC1644" i="1"/>
  <c r="AE1644" i="1" s="1"/>
  <c r="H1644" i="1"/>
  <c r="AG1529" i="1"/>
  <c r="B1529" i="1" s="1"/>
  <c r="C1529" i="1" s="1"/>
  <c r="X1645" i="1"/>
  <c r="A1646" i="1"/>
  <c r="L1646" i="1"/>
  <c r="E1645" i="1"/>
  <c r="Q1533" i="1"/>
  <c r="R1532" i="1"/>
  <c r="V1532" i="1" s="1"/>
  <c r="AC1645" i="1" l="1"/>
  <c r="AE1645" i="1" s="1"/>
  <c r="H1645" i="1"/>
  <c r="O1643" i="1"/>
  <c r="AG1530" i="1"/>
  <c r="Q1534" i="1"/>
  <c r="R1533" i="1"/>
  <c r="V1533" i="1" s="1"/>
  <c r="D1646" i="1"/>
  <c r="Z1645" i="1"/>
  <c r="AA1645" i="1" s="1"/>
  <c r="AH1645" i="1" s="1"/>
  <c r="Y1645" i="1"/>
  <c r="J1646" i="1"/>
  <c r="I1646" i="1" s="1"/>
  <c r="M1646" i="1"/>
  <c r="N1646" i="1" s="1"/>
  <c r="AB1661" i="1"/>
  <c r="F1645" i="1"/>
  <c r="U1531" i="1"/>
  <c r="W1531" i="1" s="1"/>
  <c r="S1532" i="1"/>
  <c r="T1531" i="1"/>
  <c r="AF1531" i="1" s="1"/>
  <c r="L1647" i="1"/>
  <c r="E1646" i="1"/>
  <c r="X1646" i="1"/>
  <c r="A1647" i="1"/>
  <c r="G1644" i="1"/>
  <c r="O1644" i="1" s="1"/>
  <c r="P1645" i="1" s="1"/>
  <c r="P1646" i="1" s="1"/>
  <c r="K1644" i="1" l="1"/>
  <c r="D1647" i="1"/>
  <c r="Y1646" i="1"/>
  <c r="Z1646" i="1"/>
  <c r="AA1646" i="1" s="1"/>
  <c r="AH1646" i="1" s="1"/>
  <c r="J1647" i="1"/>
  <c r="I1647" i="1" s="1"/>
  <c r="AB1662" i="1"/>
  <c r="AC1646" i="1"/>
  <c r="AE1646" i="1" s="1"/>
  <c r="H1646" i="1"/>
  <c r="F1646" i="1"/>
  <c r="R1534" i="1"/>
  <c r="V1534" i="1" s="1"/>
  <c r="Q1535" i="1"/>
  <c r="G1645" i="1"/>
  <c r="O1645" i="1" s="1"/>
  <c r="T1532" i="1"/>
  <c r="AF1532" i="1" s="1"/>
  <c r="U1532" i="1"/>
  <c r="W1532" i="1" s="1"/>
  <c r="S1533" i="1"/>
  <c r="AG1531" i="1"/>
  <c r="B1531" i="1" s="1"/>
  <c r="C1531" i="1" s="1"/>
  <c r="M1647" i="1"/>
  <c r="N1647" i="1" s="1"/>
  <c r="P1647" i="1"/>
  <c r="L1648" i="1"/>
  <c r="E1647" i="1"/>
  <c r="X1647" i="1"/>
  <c r="A1648" i="1"/>
  <c r="B1530" i="1"/>
  <c r="C1530" i="1" s="1"/>
  <c r="K1645" i="1" l="1"/>
  <c r="Z1647" i="1"/>
  <c r="AA1647" i="1" s="1"/>
  <c r="AH1647" i="1" s="1"/>
  <c r="D1648" i="1"/>
  <c r="Y1647" i="1"/>
  <c r="J1648" i="1"/>
  <c r="I1648" i="1" s="1"/>
  <c r="M1648" i="1"/>
  <c r="N1648" i="1" s="1"/>
  <c r="P1648" i="1"/>
  <c r="AG1532" i="1"/>
  <c r="B1532" i="1" s="1"/>
  <c r="C1532" i="1" s="1"/>
  <c r="AB1663" i="1"/>
  <c r="L1649" i="1"/>
  <c r="X1648" i="1"/>
  <c r="A1649" i="1"/>
  <c r="E1648" i="1"/>
  <c r="G1646" i="1"/>
  <c r="O1646" i="1" s="1"/>
  <c r="AC1647" i="1"/>
  <c r="AE1647" i="1" s="1"/>
  <c r="H1647" i="1"/>
  <c r="R1535" i="1"/>
  <c r="V1535" i="1" s="1"/>
  <c r="Q1536" i="1"/>
  <c r="U1533" i="1"/>
  <c r="W1533" i="1" s="1"/>
  <c r="S1534" i="1"/>
  <c r="T1533" i="1"/>
  <c r="AF1533" i="1" s="1"/>
  <c r="F1647" i="1"/>
  <c r="AG1533" i="1" l="1"/>
  <c r="B1533" i="1" s="1"/>
  <c r="C1533" i="1" s="1"/>
  <c r="K1646" i="1"/>
  <c r="AB1664" i="1"/>
  <c r="H1648" i="1"/>
  <c r="AC1648" i="1"/>
  <c r="AE1648" i="1" s="1"/>
  <c r="F1648" i="1"/>
  <c r="G1647" i="1"/>
  <c r="K1647" i="1" s="1"/>
  <c r="X1649" i="1"/>
  <c r="A1650" i="1"/>
  <c r="L1650" i="1"/>
  <c r="E1649" i="1"/>
  <c r="R1536" i="1"/>
  <c r="V1536" i="1" s="1"/>
  <c r="Q1537" i="1"/>
  <c r="D1649" i="1"/>
  <c r="Y1648" i="1"/>
  <c r="Z1648" i="1"/>
  <c r="AA1648" i="1" s="1"/>
  <c r="AH1648" i="1" s="1"/>
  <c r="J1649" i="1"/>
  <c r="I1649" i="1" s="1"/>
  <c r="S1535" i="1"/>
  <c r="T1534" i="1"/>
  <c r="AF1534" i="1" s="1"/>
  <c r="U1534" i="1"/>
  <c r="W1534" i="1" s="1"/>
  <c r="M1649" i="1"/>
  <c r="N1649" i="1" s="1"/>
  <c r="P1649" i="1"/>
  <c r="O1647" i="1" l="1"/>
  <c r="F1649" i="1"/>
  <c r="AG1534" i="1"/>
  <c r="R1537" i="1"/>
  <c r="V1537" i="1" s="1"/>
  <c r="Q1538" i="1"/>
  <c r="M1650" i="1"/>
  <c r="N1650" i="1" s="1"/>
  <c r="P1650" i="1"/>
  <c r="G1648" i="1"/>
  <c r="O1648" i="1" s="1"/>
  <c r="AC1649" i="1"/>
  <c r="AE1649" i="1" s="1"/>
  <c r="H1649" i="1"/>
  <c r="L1651" i="1"/>
  <c r="E1650" i="1"/>
  <c r="X1650" i="1"/>
  <c r="A1651" i="1"/>
  <c r="AB1665" i="1"/>
  <c r="S1536" i="1"/>
  <c r="U1535" i="1"/>
  <c r="W1535" i="1" s="1"/>
  <c r="T1535" i="1"/>
  <c r="AF1535" i="1" s="1"/>
  <c r="Z1649" i="1"/>
  <c r="AA1649" i="1" s="1"/>
  <c r="AH1649" i="1" s="1"/>
  <c r="D1650" i="1"/>
  <c r="Y1649" i="1"/>
  <c r="J1650" i="1"/>
  <c r="I1650" i="1" s="1"/>
  <c r="F1650" i="1" l="1"/>
  <c r="K1648" i="1"/>
  <c r="AC1650" i="1"/>
  <c r="AE1650" i="1" s="1"/>
  <c r="H1650" i="1"/>
  <c r="AB1666" i="1"/>
  <c r="Q1539" i="1"/>
  <c r="R1538" i="1"/>
  <c r="V1538" i="1" s="1"/>
  <c r="D1651" i="1"/>
  <c r="Y1650" i="1"/>
  <c r="Z1650" i="1"/>
  <c r="AA1650" i="1" s="1"/>
  <c r="AH1650" i="1" s="1"/>
  <c r="J1651" i="1"/>
  <c r="I1651" i="1" s="1"/>
  <c r="AG1535" i="1"/>
  <c r="B1535" i="1" s="1"/>
  <c r="C1535" i="1" s="1"/>
  <c r="M1651" i="1"/>
  <c r="N1651" i="1" s="1"/>
  <c r="P1651" i="1"/>
  <c r="G1649" i="1"/>
  <c r="O1649" i="1" s="1"/>
  <c r="S1537" i="1"/>
  <c r="U1536" i="1"/>
  <c r="W1536" i="1" s="1"/>
  <c r="T1536" i="1"/>
  <c r="AF1536" i="1" s="1"/>
  <c r="L1652" i="1"/>
  <c r="E1651" i="1"/>
  <c r="X1651" i="1"/>
  <c r="A1652" i="1"/>
  <c r="B1534" i="1"/>
  <c r="C1534" i="1" s="1"/>
  <c r="K1649" i="1" l="1"/>
  <c r="U1537" i="1"/>
  <c r="W1537" i="1" s="1"/>
  <c r="T1537" i="1"/>
  <c r="AF1537" i="1" s="1"/>
  <c r="S1538" i="1"/>
  <c r="Q1540" i="1"/>
  <c r="R1539" i="1"/>
  <c r="V1539" i="1" s="1"/>
  <c r="Z1651" i="1"/>
  <c r="AA1651" i="1" s="1"/>
  <c r="AH1651" i="1" s="1"/>
  <c r="D1652" i="1"/>
  <c r="Y1651" i="1"/>
  <c r="J1652" i="1"/>
  <c r="I1652" i="1" s="1"/>
  <c r="M1652" i="1"/>
  <c r="N1652" i="1" s="1"/>
  <c r="P1652" i="1"/>
  <c r="AG1536" i="1"/>
  <c r="B1536" i="1" s="1"/>
  <c r="C1536" i="1" s="1"/>
  <c r="X1652" i="1"/>
  <c r="A1653" i="1"/>
  <c r="L1653" i="1"/>
  <c r="E1652" i="1"/>
  <c r="F1651" i="1"/>
  <c r="AB1667" i="1"/>
  <c r="G1650" i="1"/>
  <c r="K1650" i="1" s="1"/>
  <c r="AC1651" i="1"/>
  <c r="AE1651" i="1" s="1"/>
  <c r="H1651" i="1"/>
  <c r="O1650" i="1" l="1"/>
  <c r="M1653" i="1"/>
  <c r="N1653" i="1" s="1"/>
  <c r="P1653" i="1"/>
  <c r="G1651" i="1"/>
  <c r="K1651" i="1" s="1"/>
  <c r="Y1652" i="1"/>
  <c r="Z1652" i="1"/>
  <c r="AA1652" i="1" s="1"/>
  <c r="AH1652" i="1" s="1"/>
  <c r="D1653" i="1"/>
  <c r="J1653" i="1"/>
  <c r="I1653" i="1" s="1"/>
  <c r="AB1668" i="1"/>
  <c r="U1538" i="1"/>
  <c r="W1538" i="1" s="1"/>
  <c r="T1538" i="1"/>
  <c r="AF1538" i="1" s="1"/>
  <c r="S1539" i="1"/>
  <c r="AC1652" i="1"/>
  <c r="AE1652" i="1" s="1"/>
  <c r="H1652" i="1"/>
  <c r="E1653" i="1"/>
  <c r="X1653" i="1"/>
  <c r="A1654" i="1"/>
  <c r="L1654" i="1"/>
  <c r="F1652" i="1"/>
  <c r="Q1541" i="1"/>
  <c r="R1540" i="1"/>
  <c r="V1540" i="1" s="1"/>
  <c r="AG1537" i="1"/>
  <c r="B1537" i="1" s="1"/>
  <c r="C1537" i="1" s="1"/>
  <c r="O1651" i="1" l="1"/>
  <c r="F1653" i="1"/>
  <c r="Z1653" i="1"/>
  <c r="AA1653" i="1" s="1"/>
  <c r="AH1653" i="1" s="1"/>
  <c r="Y1653" i="1"/>
  <c r="D1654" i="1"/>
  <c r="J1654" i="1"/>
  <c r="I1654" i="1" s="1"/>
  <c r="G1652" i="1"/>
  <c r="K1652" i="1" s="1"/>
  <c r="AG1538" i="1"/>
  <c r="B1538" i="1" s="1"/>
  <c r="C1538" i="1" s="1"/>
  <c r="M1654" i="1"/>
  <c r="N1654" i="1" s="1"/>
  <c r="P1654" i="1"/>
  <c r="AC1653" i="1"/>
  <c r="AE1653" i="1" s="1"/>
  <c r="H1653" i="1"/>
  <c r="Q1542" i="1"/>
  <c r="R1541" i="1"/>
  <c r="V1541" i="1" s="1"/>
  <c r="A1655" i="1"/>
  <c r="L1655" i="1"/>
  <c r="E1654" i="1"/>
  <c r="X1654" i="1"/>
  <c r="S1540" i="1"/>
  <c r="T1539" i="1"/>
  <c r="AF1539" i="1" s="1"/>
  <c r="U1539" i="1"/>
  <c r="W1539" i="1" s="1"/>
  <c r="AB1669" i="1"/>
  <c r="AC1654" i="1" l="1"/>
  <c r="AE1654" i="1" s="1"/>
  <c r="H1654" i="1"/>
  <c r="O1652" i="1"/>
  <c r="T1540" i="1"/>
  <c r="AF1540" i="1" s="1"/>
  <c r="U1540" i="1"/>
  <c r="W1540" i="1" s="1"/>
  <c r="S1541" i="1"/>
  <c r="X1655" i="1"/>
  <c r="A1656" i="1"/>
  <c r="L1656" i="1"/>
  <c r="E1655" i="1"/>
  <c r="G1653" i="1"/>
  <c r="O1653" i="1" s="1"/>
  <c r="M1655" i="1"/>
  <c r="N1655" i="1" s="1"/>
  <c r="P1655" i="1"/>
  <c r="AB1670" i="1"/>
  <c r="Y1654" i="1"/>
  <c r="Z1654" i="1"/>
  <c r="AA1654" i="1" s="1"/>
  <c r="AH1654" i="1" s="1"/>
  <c r="D1655" i="1"/>
  <c r="J1655" i="1"/>
  <c r="I1655" i="1" s="1"/>
  <c r="F1654" i="1"/>
  <c r="AG1539" i="1"/>
  <c r="Q1543" i="1"/>
  <c r="R1542" i="1"/>
  <c r="V1542" i="1" s="1"/>
  <c r="F1655" i="1" l="1"/>
  <c r="Q1544" i="1"/>
  <c r="R1543" i="1"/>
  <c r="V1543" i="1" s="1"/>
  <c r="AB1671" i="1"/>
  <c r="D1656" i="1"/>
  <c r="Y1655" i="1"/>
  <c r="Z1655" i="1"/>
  <c r="AA1655" i="1" s="1"/>
  <c r="AH1655" i="1" s="1"/>
  <c r="J1656" i="1"/>
  <c r="I1656" i="1" s="1"/>
  <c r="U1541" i="1"/>
  <c r="W1541" i="1" s="1"/>
  <c r="S1542" i="1"/>
  <c r="T1541" i="1"/>
  <c r="AF1541" i="1" s="1"/>
  <c r="G1654" i="1"/>
  <c r="K1654" i="1" s="1"/>
  <c r="B1539" i="1"/>
  <c r="C1539" i="1" s="1"/>
  <c r="K1653" i="1"/>
  <c r="M1656" i="1"/>
  <c r="N1656" i="1" s="1"/>
  <c r="P1656" i="1"/>
  <c r="AG1540" i="1"/>
  <c r="B1540" i="1" s="1"/>
  <c r="C1540" i="1" s="1"/>
  <c r="AC1655" i="1"/>
  <c r="AE1655" i="1" s="1"/>
  <c r="H1655" i="1"/>
  <c r="L1657" i="1"/>
  <c r="E1656" i="1"/>
  <c r="X1656" i="1"/>
  <c r="A1657" i="1"/>
  <c r="O1654" i="1" l="1"/>
  <c r="Z1656" i="1"/>
  <c r="AA1656" i="1" s="1"/>
  <c r="AH1656" i="1" s="1"/>
  <c r="Y1656" i="1"/>
  <c r="D1657" i="1"/>
  <c r="J1657" i="1"/>
  <c r="I1657" i="1" s="1"/>
  <c r="AG1541" i="1"/>
  <c r="B1541" i="1" s="1"/>
  <c r="C1541" i="1" s="1"/>
  <c r="AB1672" i="1"/>
  <c r="M1657" i="1"/>
  <c r="N1657" i="1" s="1"/>
  <c r="P1657" i="1"/>
  <c r="E1657" i="1"/>
  <c r="X1657" i="1"/>
  <c r="A1658" i="1"/>
  <c r="L1658" i="1"/>
  <c r="G1655" i="1"/>
  <c r="K1655" i="1" s="1"/>
  <c r="F1656" i="1"/>
  <c r="AC1656" i="1"/>
  <c r="AE1656" i="1" s="1"/>
  <c r="H1656" i="1"/>
  <c r="S1543" i="1"/>
  <c r="T1542" i="1"/>
  <c r="AF1542" i="1" s="1"/>
  <c r="U1542" i="1"/>
  <c r="W1542" i="1" s="1"/>
  <c r="Q1545" i="1"/>
  <c r="R1544" i="1"/>
  <c r="V1544" i="1" s="1"/>
  <c r="T1543" i="1" l="1"/>
  <c r="AF1543" i="1" s="1"/>
  <c r="S1544" i="1"/>
  <c r="U1543" i="1"/>
  <c r="W1543" i="1" s="1"/>
  <c r="G1656" i="1"/>
  <c r="K1656" i="1" s="1"/>
  <c r="M1658" i="1"/>
  <c r="N1658" i="1" s="1"/>
  <c r="P1658" i="1"/>
  <c r="AG1542" i="1"/>
  <c r="B1542" i="1" s="1"/>
  <c r="C1542" i="1" s="1"/>
  <c r="O1655" i="1"/>
  <c r="E1658" i="1"/>
  <c r="X1658" i="1"/>
  <c r="A1659" i="1"/>
  <c r="L1659" i="1"/>
  <c r="AB1673" i="1"/>
  <c r="Q1546" i="1"/>
  <c r="R1545" i="1"/>
  <c r="V1545" i="1" s="1"/>
  <c r="D1658" i="1"/>
  <c r="Z1657" i="1"/>
  <c r="AA1657" i="1" s="1"/>
  <c r="AH1657" i="1" s="1"/>
  <c r="Y1657" i="1"/>
  <c r="J1658" i="1"/>
  <c r="I1658" i="1" s="1"/>
  <c r="AC1657" i="1"/>
  <c r="AE1657" i="1" s="1"/>
  <c r="H1657" i="1"/>
  <c r="F1657" i="1"/>
  <c r="F1658" i="1" l="1"/>
  <c r="O1656" i="1"/>
  <c r="AC1658" i="1"/>
  <c r="AE1658" i="1" s="1"/>
  <c r="H1658" i="1"/>
  <c r="AG1543" i="1"/>
  <c r="B1543" i="1" s="1"/>
  <c r="C1543" i="1" s="1"/>
  <c r="Q1547" i="1"/>
  <c r="R1546" i="1"/>
  <c r="V1546" i="1" s="1"/>
  <c r="G1657" i="1"/>
  <c r="O1657" i="1" s="1"/>
  <c r="AB1674" i="1"/>
  <c r="D1659" i="1"/>
  <c r="Z1658" i="1"/>
  <c r="AA1658" i="1" s="1"/>
  <c r="AH1658" i="1" s="1"/>
  <c r="Y1658" i="1"/>
  <c r="J1659" i="1"/>
  <c r="I1659" i="1" s="1"/>
  <c r="T1544" i="1"/>
  <c r="AF1544" i="1" s="1"/>
  <c r="U1544" i="1"/>
  <c r="W1544" i="1" s="1"/>
  <c r="S1545" i="1"/>
  <c r="A1660" i="1"/>
  <c r="L1660" i="1"/>
  <c r="E1659" i="1"/>
  <c r="X1659" i="1"/>
  <c r="M1659" i="1"/>
  <c r="N1659" i="1" s="1"/>
  <c r="P1659" i="1"/>
  <c r="K1657" i="1" l="1"/>
  <c r="D1660" i="1"/>
  <c r="Y1659" i="1"/>
  <c r="Z1659" i="1"/>
  <c r="AA1659" i="1" s="1"/>
  <c r="AH1659" i="1" s="1"/>
  <c r="J1660" i="1"/>
  <c r="I1660" i="1" s="1"/>
  <c r="U1545" i="1"/>
  <c r="W1545" i="1" s="1"/>
  <c r="S1546" i="1"/>
  <c r="T1545" i="1"/>
  <c r="AF1545" i="1" s="1"/>
  <c r="AG1544" i="1"/>
  <c r="B1544" i="1" s="1"/>
  <c r="C1544" i="1" s="1"/>
  <c r="AB1675" i="1"/>
  <c r="G1658" i="1"/>
  <c r="O1658" i="1" s="1"/>
  <c r="AC1659" i="1"/>
  <c r="AE1659" i="1" s="1"/>
  <c r="H1659" i="1"/>
  <c r="M1660" i="1"/>
  <c r="N1660" i="1" s="1"/>
  <c r="P1660" i="1"/>
  <c r="F1659" i="1"/>
  <c r="R1547" i="1"/>
  <c r="V1547" i="1" s="1"/>
  <c r="Q1548" i="1"/>
  <c r="A1661" i="1"/>
  <c r="L1661" i="1"/>
  <c r="E1660" i="1"/>
  <c r="X1660" i="1"/>
  <c r="K1658" i="1" l="1"/>
  <c r="AC1660" i="1"/>
  <c r="AE1660" i="1" s="1"/>
  <c r="H1660" i="1"/>
  <c r="T1546" i="1"/>
  <c r="AF1546" i="1" s="1"/>
  <c r="U1546" i="1"/>
  <c r="W1546" i="1" s="1"/>
  <c r="S1547" i="1"/>
  <c r="E1661" i="1"/>
  <c r="X1661" i="1"/>
  <c r="A1662" i="1"/>
  <c r="L1662" i="1"/>
  <c r="D1661" i="1"/>
  <c r="Z1660" i="1"/>
  <c r="AA1660" i="1" s="1"/>
  <c r="AH1660" i="1" s="1"/>
  <c r="Y1660" i="1"/>
  <c r="J1661" i="1"/>
  <c r="I1661" i="1" s="1"/>
  <c r="G1659" i="1"/>
  <c r="K1659" i="1" s="1"/>
  <c r="AG1545" i="1"/>
  <c r="R1548" i="1"/>
  <c r="V1548" i="1" s="1"/>
  <c r="Q1549" i="1"/>
  <c r="F1660" i="1"/>
  <c r="M1661" i="1"/>
  <c r="N1661" i="1" s="1"/>
  <c r="P1661" i="1"/>
  <c r="AB1676" i="1"/>
  <c r="Q1550" i="1" l="1"/>
  <c r="R1549" i="1"/>
  <c r="V1549" i="1" s="1"/>
  <c r="O1659" i="1"/>
  <c r="M1662" i="1"/>
  <c r="N1662" i="1" s="1"/>
  <c r="P1662" i="1"/>
  <c r="S1548" i="1"/>
  <c r="U1547" i="1"/>
  <c r="W1547" i="1" s="1"/>
  <c r="T1547" i="1"/>
  <c r="AF1547" i="1" s="1"/>
  <c r="G1660" i="1"/>
  <c r="K1660" i="1" s="1"/>
  <c r="AC1661" i="1"/>
  <c r="AE1661" i="1" s="1"/>
  <c r="H1661" i="1"/>
  <c r="A1663" i="1"/>
  <c r="L1663" i="1"/>
  <c r="E1662" i="1"/>
  <c r="X1662" i="1"/>
  <c r="AG1546" i="1"/>
  <c r="B1546" i="1" s="1"/>
  <c r="C1546" i="1" s="1"/>
  <c r="AB1677" i="1"/>
  <c r="B1545" i="1"/>
  <c r="C1545" i="1" s="1"/>
  <c r="F1661" i="1"/>
  <c r="D1662" i="1"/>
  <c r="Y1661" i="1"/>
  <c r="Z1661" i="1"/>
  <c r="AA1661" i="1" s="1"/>
  <c r="AH1661" i="1" s="1"/>
  <c r="J1662" i="1"/>
  <c r="I1662" i="1" s="1"/>
  <c r="F1662" i="1" l="1"/>
  <c r="O1660" i="1"/>
  <c r="AB1678" i="1"/>
  <c r="D1663" i="1"/>
  <c r="Z1662" i="1"/>
  <c r="AA1662" i="1" s="1"/>
  <c r="AH1662" i="1" s="1"/>
  <c r="Y1662" i="1"/>
  <c r="J1663" i="1"/>
  <c r="I1663" i="1" s="1"/>
  <c r="U1548" i="1"/>
  <c r="W1548" i="1" s="1"/>
  <c r="S1549" i="1"/>
  <c r="T1548" i="1"/>
  <c r="AF1548" i="1" s="1"/>
  <c r="G1661" i="1"/>
  <c r="O1661" i="1" s="1"/>
  <c r="R1550" i="1"/>
  <c r="V1550" i="1" s="1"/>
  <c r="Q1551" i="1"/>
  <c r="AC1662" i="1"/>
  <c r="AE1662" i="1" s="1"/>
  <c r="H1662" i="1"/>
  <c r="M1663" i="1"/>
  <c r="N1663" i="1" s="1"/>
  <c r="P1663" i="1"/>
  <c r="L1664" i="1"/>
  <c r="E1663" i="1"/>
  <c r="X1663" i="1"/>
  <c r="A1664" i="1"/>
  <c r="AG1547" i="1"/>
  <c r="B1547" i="1" s="1"/>
  <c r="C1547" i="1" s="1"/>
  <c r="K1661" i="1" l="1"/>
  <c r="G1662" i="1"/>
  <c r="K1662" i="1" s="1"/>
  <c r="M1664" i="1"/>
  <c r="N1664" i="1" s="1"/>
  <c r="P1664" i="1"/>
  <c r="S1550" i="1"/>
  <c r="T1549" i="1"/>
  <c r="AF1549" i="1" s="1"/>
  <c r="U1549" i="1"/>
  <c r="W1549" i="1" s="1"/>
  <c r="AB1679" i="1"/>
  <c r="L1665" i="1"/>
  <c r="E1664" i="1"/>
  <c r="X1664" i="1"/>
  <c r="A1665" i="1"/>
  <c r="AC1663" i="1"/>
  <c r="AE1663" i="1" s="1"/>
  <c r="H1663" i="1"/>
  <c r="Q1552" i="1"/>
  <c r="R1551" i="1"/>
  <c r="V1551" i="1" s="1"/>
  <c r="AG1548" i="1"/>
  <c r="B1548" i="1" s="1"/>
  <c r="C1548" i="1" s="1"/>
  <c r="D1664" i="1"/>
  <c r="Y1663" i="1"/>
  <c r="Z1663" i="1"/>
  <c r="AA1663" i="1" s="1"/>
  <c r="AH1663" i="1" s="1"/>
  <c r="J1664" i="1"/>
  <c r="I1664" i="1" s="1"/>
  <c r="F1663" i="1"/>
  <c r="F1664" i="1" l="1"/>
  <c r="O1662" i="1"/>
  <c r="G1663" i="1"/>
  <c r="K1663" i="1" s="1"/>
  <c r="AG1549" i="1"/>
  <c r="AC1664" i="1"/>
  <c r="AE1664" i="1" s="1"/>
  <c r="H1664" i="1"/>
  <c r="M1665" i="1"/>
  <c r="N1665" i="1" s="1"/>
  <c r="P1665" i="1"/>
  <c r="L1666" i="1"/>
  <c r="E1665" i="1"/>
  <c r="X1665" i="1"/>
  <c r="A1666" i="1"/>
  <c r="AB1680" i="1"/>
  <c r="T1550" i="1"/>
  <c r="AF1550" i="1" s="1"/>
  <c r="U1550" i="1"/>
  <c r="W1550" i="1" s="1"/>
  <c r="S1551" i="1"/>
  <c r="R1552" i="1"/>
  <c r="V1552" i="1" s="1"/>
  <c r="Q1553" i="1"/>
  <c r="D1665" i="1"/>
  <c r="Y1664" i="1"/>
  <c r="Z1664" i="1"/>
  <c r="AA1664" i="1" s="1"/>
  <c r="AH1664" i="1" s="1"/>
  <c r="J1665" i="1"/>
  <c r="I1665" i="1" s="1"/>
  <c r="O1663" i="1" l="1"/>
  <c r="R1553" i="1"/>
  <c r="V1553" i="1" s="1"/>
  <c r="Q1554" i="1"/>
  <c r="AG1550" i="1"/>
  <c r="B1550" i="1" s="1"/>
  <c r="C1550" i="1" s="1"/>
  <c r="X1666" i="1"/>
  <c r="A1667" i="1"/>
  <c r="L1667" i="1"/>
  <c r="E1666" i="1"/>
  <c r="G1664" i="1"/>
  <c r="K1664" i="1" s="1"/>
  <c r="F1665" i="1"/>
  <c r="Z1665" i="1"/>
  <c r="AA1665" i="1" s="1"/>
  <c r="AH1665" i="1" s="1"/>
  <c r="D1666" i="1"/>
  <c r="Y1665" i="1"/>
  <c r="J1666" i="1"/>
  <c r="I1666" i="1" s="1"/>
  <c r="AC1665" i="1"/>
  <c r="AE1665" i="1" s="1"/>
  <c r="H1665" i="1"/>
  <c r="S1552" i="1"/>
  <c r="U1551" i="1"/>
  <c r="W1551" i="1" s="1"/>
  <c r="T1551" i="1"/>
  <c r="AF1551" i="1" s="1"/>
  <c r="AB1681" i="1"/>
  <c r="M1666" i="1"/>
  <c r="N1666" i="1" s="1"/>
  <c r="P1666" i="1"/>
  <c r="B1549" i="1"/>
  <c r="C1549" i="1" s="1"/>
  <c r="F1666" i="1" l="1"/>
  <c r="O1664" i="1"/>
  <c r="M1667" i="1"/>
  <c r="N1667" i="1" s="1"/>
  <c r="P1667" i="1"/>
  <c r="AC1666" i="1"/>
  <c r="AE1666" i="1" s="1"/>
  <c r="H1666" i="1"/>
  <c r="AG1551" i="1"/>
  <c r="B1551" i="1" s="1"/>
  <c r="C1551" i="1" s="1"/>
  <c r="X1667" i="1"/>
  <c r="A1668" i="1"/>
  <c r="L1668" i="1"/>
  <c r="E1667" i="1"/>
  <c r="Q1555" i="1"/>
  <c r="R1554" i="1"/>
  <c r="V1554" i="1" s="1"/>
  <c r="AB1682" i="1"/>
  <c r="T1552" i="1"/>
  <c r="AF1552" i="1" s="1"/>
  <c r="U1552" i="1"/>
  <c r="W1552" i="1" s="1"/>
  <c r="S1553" i="1"/>
  <c r="G1665" i="1"/>
  <c r="K1665" i="1" s="1"/>
  <c r="D1667" i="1"/>
  <c r="Y1666" i="1"/>
  <c r="Z1666" i="1"/>
  <c r="AA1666" i="1" s="1"/>
  <c r="AH1666" i="1" s="1"/>
  <c r="J1667" i="1"/>
  <c r="I1667" i="1" s="1"/>
  <c r="O1665" i="1" l="1"/>
  <c r="F1667" i="1"/>
  <c r="R1555" i="1"/>
  <c r="V1555" i="1" s="1"/>
  <c r="Q1556" i="1"/>
  <c r="U1553" i="1"/>
  <c r="W1553" i="1" s="1"/>
  <c r="S1554" i="1"/>
  <c r="T1553" i="1"/>
  <c r="AB1683" i="1"/>
  <c r="M1668" i="1"/>
  <c r="N1668" i="1" s="1"/>
  <c r="P1668" i="1"/>
  <c r="AG1552" i="1"/>
  <c r="B1552" i="1" s="1"/>
  <c r="C1552" i="1" s="1"/>
  <c r="A1669" i="1"/>
  <c r="L1669" i="1"/>
  <c r="E1668" i="1"/>
  <c r="X1668" i="1"/>
  <c r="D1668" i="1"/>
  <c r="Y1667" i="1"/>
  <c r="Z1667" i="1"/>
  <c r="AA1667" i="1" s="1"/>
  <c r="AH1667" i="1" s="1"/>
  <c r="J1668" i="1"/>
  <c r="I1668" i="1" s="1"/>
  <c r="G1666" i="1"/>
  <c r="K1666" i="1" s="1"/>
  <c r="AC1667" i="1"/>
  <c r="AE1667" i="1" s="1"/>
  <c r="H1667" i="1"/>
  <c r="O1666" i="1" l="1"/>
  <c r="AC1668" i="1"/>
  <c r="AE1668" i="1" s="1"/>
  <c r="H1668" i="1"/>
  <c r="U1554" i="1"/>
  <c r="W1554" i="1" s="1"/>
  <c r="S1555" i="1"/>
  <c r="T1554" i="1"/>
  <c r="AF1554" i="1" s="1"/>
  <c r="G1667" i="1"/>
  <c r="K1667" i="1" s="1"/>
  <c r="AG1553" i="1"/>
  <c r="D1669" i="1"/>
  <c r="Y1668" i="1"/>
  <c r="Z1668" i="1"/>
  <c r="AA1668" i="1" s="1"/>
  <c r="AH1668" i="1" s="1"/>
  <c r="J1669" i="1"/>
  <c r="I1669" i="1" s="1"/>
  <c r="F1668" i="1"/>
  <c r="M1669" i="1"/>
  <c r="N1669" i="1" s="1"/>
  <c r="P1669" i="1"/>
  <c r="AB1684" i="1"/>
  <c r="A1670" i="1"/>
  <c r="L1670" i="1"/>
  <c r="E1669" i="1"/>
  <c r="X1669" i="1"/>
  <c r="AA1553" i="1"/>
  <c r="AF1553" i="1"/>
  <c r="Q1557" i="1"/>
  <c r="R1556" i="1"/>
  <c r="V1556" i="1" s="1"/>
  <c r="AH1553" i="1" l="1"/>
  <c r="O1667" i="1"/>
  <c r="AC1669" i="1"/>
  <c r="AE1669" i="1" s="1"/>
  <c r="H1669" i="1"/>
  <c r="AG1554" i="1"/>
  <c r="B1554" i="1" s="1"/>
  <c r="C1554" i="1" s="1"/>
  <c r="AB1685" i="1"/>
  <c r="M1670" i="1"/>
  <c r="N1670" i="1" s="1"/>
  <c r="P1670" i="1"/>
  <c r="G1668" i="1"/>
  <c r="O1668" i="1" s="1"/>
  <c r="A1671" i="1"/>
  <c r="L1671" i="1"/>
  <c r="E1670" i="1"/>
  <c r="X1670" i="1"/>
  <c r="F1669" i="1"/>
  <c r="R1557" i="1"/>
  <c r="V1557" i="1" s="1"/>
  <c r="Q1558" i="1"/>
  <c r="D1670" i="1"/>
  <c r="Y1669" i="1"/>
  <c r="Z1669" i="1"/>
  <c r="AA1669" i="1" s="1"/>
  <c r="AH1669" i="1" s="1"/>
  <c r="J1670" i="1"/>
  <c r="I1670" i="1" s="1"/>
  <c r="B1553" i="1"/>
  <c r="C1553" i="1" s="1"/>
  <c r="T1555" i="1"/>
  <c r="AF1555" i="1" s="1"/>
  <c r="S1556" i="1"/>
  <c r="U1555" i="1"/>
  <c r="W1555" i="1" s="1"/>
  <c r="K1668" i="1" l="1"/>
  <c r="T1556" i="1"/>
  <c r="AF1556" i="1" s="1"/>
  <c r="U1556" i="1"/>
  <c r="W1556" i="1" s="1"/>
  <c r="S1557" i="1"/>
  <c r="M1671" i="1"/>
  <c r="N1671" i="1" s="1"/>
  <c r="P1671" i="1"/>
  <c r="AB1686" i="1"/>
  <c r="E1671" i="1"/>
  <c r="X1671" i="1"/>
  <c r="A1672" i="1"/>
  <c r="L1672" i="1"/>
  <c r="G1669" i="1"/>
  <c r="O1669" i="1" s="1"/>
  <c r="R1558" i="1"/>
  <c r="V1558" i="1" s="1"/>
  <c r="Q1559" i="1"/>
  <c r="D1671" i="1"/>
  <c r="Z1670" i="1"/>
  <c r="AA1670" i="1" s="1"/>
  <c r="AH1670" i="1" s="1"/>
  <c r="Y1670" i="1"/>
  <c r="J1671" i="1"/>
  <c r="I1671" i="1" s="1"/>
  <c r="AG1555" i="1"/>
  <c r="F1670" i="1"/>
  <c r="AC1670" i="1"/>
  <c r="AE1670" i="1" s="1"/>
  <c r="H1670" i="1"/>
  <c r="F1671" i="1" l="1"/>
  <c r="K1669" i="1"/>
  <c r="A1673" i="1"/>
  <c r="L1673" i="1"/>
  <c r="E1672" i="1"/>
  <c r="X1672" i="1"/>
  <c r="G1670" i="1"/>
  <c r="K1670" i="1" s="1"/>
  <c r="B1555" i="1"/>
  <c r="C1555" i="1" s="1"/>
  <c r="R1559" i="1"/>
  <c r="V1559" i="1" s="1"/>
  <c r="Q1560" i="1"/>
  <c r="Y1671" i="1"/>
  <c r="Z1671" i="1"/>
  <c r="AA1671" i="1" s="1"/>
  <c r="AH1671" i="1" s="1"/>
  <c r="D1672" i="1"/>
  <c r="J1672" i="1"/>
  <c r="I1672" i="1" s="1"/>
  <c r="AB1687" i="1"/>
  <c r="T1557" i="1"/>
  <c r="AF1557" i="1" s="1"/>
  <c r="U1557" i="1"/>
  <c r="W1557" i="1" s="1"/>
  <c r="S1558" i="1"/>
  <c r="AG1556" i="1"/>
  <c r="B1556" i="1" s="1"/>
  <c r="C1556" i="1" s="1"/>
  <c r="M1672" i="1"/>
  <c r="N1672" i="1" s="1"/>
  <c r="P1672" i="1"/>
  <c r="AC1671" i="1"/>
  <c r="AE1671" i="1" s="1"/>
  <c r="H1671" i="1"/>
  <c r="O1670" i="1" l="1"/>
  <c r="AC1672" i="1"/>
  <c r="AE1672" i="1" s="1"/>
  <c r="H1672" i="1"/>
  <c r="AG1557" i="1"/>
  <c r="B1557" i="1" s="1"/>
  <c r="C1557" i="1" s="1"/>
  <c r="F1672" i="1"/>
  <c r="R1560" i="1"/>
  <c r="V1560" i="1" s="1"/>
  <c r="Q1561" i="1"/>
  <c r="M1673" i="1"/>
  <c r="N1673" i="1" s="1"/>
  <c r="P1673" i="1"/>
  <c r="G1671" i="1"/>
  <c r="O1671" i="1" s="1"/>
  <c r="AB1688" i="1"/>
  <c r="L1674" i="1"/>
  <c r="E1673" i="1"/>
  <c r="X1673" i="1"/>
  <c r="A1674" i="1"/>
  <c r="S1559" i="1"/>
  <c r="T1558" i="1"/>
  <c r="AF1558" i="1" s="1"/>
  <c r="U1558" i="1"/>
  <c r="W1558" i="1" s="1"/>
  <c r="Y1672" i="1"/>
  <c r="Z1672" i="1"/>
  <c r="AA1672" i="1" s="1"/>
  <c r="AH1672" i="1" s="1"/>
  <c r="D1673" i="1"/>
  <c r="J1673" i="1"/>
  <c r="I1673" i="1" s="1"/>
  <c r="K1671" i="1" l="1"/>
  <c r="AC1673" i="1"/>
  <c r="AE1673" i="1" s="1"/>
  <c r="H1673" i="1"/>
  <c r="F1673" i="1"/>
  <c r="L1675" i="1"/>
  <c r="E1674" i="1"/>
  <c r="X1674" i="1"/>
  <c r="A1675" i="1"/>
  <c r="Q1562" i="1"/>
  <c r="R1561" i="1"/>
  <c r="V1561" i="1" s="1"/>
  <c r="M1674" i="1"/>
  <c r="N1674" i="1" s="1"/>
  <c r="P1674" i="1"/>
  <c r="AG1558" i="1"/>
  <c r="B1558" i="1" s="1"/>
  <c r="C1558" i="1" s="1"/>
  <c r="Y1673" i="1"/>
  <c r="Z1673" i="1"/>
  <c r="AA1673" i="1" s="1"/>
  <c r="AH1673" i="1" s="1"/>
  <c r="D1674" i="1"/>
  <c r="J1674" i="1"/>
  <c r="I1674" i="1" s="1"/>
  <c r="AB1689" i="1"/>
  <c r="G1672" i="1"/>
  <c r="O1672" i="1" s="1"/>
  <c r="T1559" i="1"/>
  <c r="AF1559" i="1" s="1"/>
  <c r="U1559" i="1"/>
  <c r="W1559" i="1" s="1"/>
  <c r="S1560" i="1"/>
  <c r="K1672" i="1" l="1"/>
  <c r="Z1674" i="1"/>
  <c r="D1675" i="1"/>
  <c r="Y1674" i="1"/>
  <c r="J1675" i="1"/>
  <c r="I1675" i="1" s="1"/>
  <c r="AB1690" i="1"/>
  <c r="Q1563" i="1"/>
  <c r="R1562" i="1"/>
  <c r="V1562" i="1" s="1"/>
  <c r="G1673" i="1"/>
  <c r="K1673" i="1" s="1"/>
  <c r="AC1674" i="1"/>
  <c r="AE1674" i="1" s="1"/>
  <c r="H1674" i="1"/>
  <c r="M1675" i="1"/>
  <c r="N1675" i="1" s="1"/>
  <c r="S1561" i="1"/>
  <c r="T1560" i="1"/>
  <c r="AF1560" i="1" s="1"/>
  <c r="U1560" i="1"/>
  <c r="W1560" i="1" s="1"/>
  <c r="AG1560" i="1" s="1"/>
  <c r="B1560" i="1" s="1"/>
  <c r="C1560" i="1" s="1"/>
  <c r="AG1559" i="1"/>
  <c r="B1559" i="1" s="1"/>
  <c r="C1559" i="1" s="1"/>
  <c r="F1674" i="1"/>
  <c r="E1675" i="1"/>
  <c r="A1676" i="1"/>
  <c r="X1675" i="1"/>
  <c r="L1676" i="1"/>
  <c r="M1676" i="1" l="1"/>
  <c r="N1676" i="1" s="1"/>
  <c r="Z1675" i="1"/>
  <c r="AA1675" i="1" s="1"/>
  <c r="AH1675" i="1" s="1"/>
  <c r="Y1675" i="1"/>
  <c r="D1676" i="1"/>
  <c r="J1676" i="1"/>
  <c r="I1676" i="1" s="1"/>
  <c r="G1674" i="1"/>
  <c r="K1674" i="1" s="1"/>
  <c r="L1677" i="1"/>
  <c r="E1676" i="1"/>
  <c r="X1676" i="1"/>
  <c r="A1677" i="1"/>
  <c r="S1562" i="1"/>
  <c r="T1561" i="1"/>
  <c r="AF1561" i="1" s="1"/>
  <c r="U1561" i="1"/>
  <c r="W1561" i="1" s="1"/>
  <c r="AB1691" i="1"/>
  <c r="F1675" i="1"/>
  <c r="O1673" i="1"/>
  <c r="Q1564" i="1"/>
  <c r="R1563" i="1"/>
  <c r="V1563" i="1" s="1"/>
  <c r="AC1675" i="1"/>
  <c r="AE1675" i="1" s="1"/>
  <c r="H1675" i="1"/>
  <c r="O1674" i="1" l="1"/>
  <c r="P1675" i="1" s="1"/>
  <c r="P1676" i="1" s="1"/>
  <c r="P1677" i="1" s="1"/>
  <c r="AG1561" i="1"/>
  <c r="B1561" i="1" s="1"/>
  <c r="C1561" i="1" s="1"/>
  <c r="AB1692" i="1"/>
  <c r="S1563" i="1"/>
  <c r="U1562" i="1"/>
  <c r="W1562" i="1" s="1"/>
  <c r="T1562" i="1"/>
  <c r="AF1562" i="1" s="1"/>
  <c r="M1677" i="1"/>
  <c r="N1677" i="1" s="1"/>
  <c r="G1675" i="1"/>
  <c r="O1675" i="1" s="1"/>
  <c r="R1564" i="1"/>
  <c r="V1564" i="1" s="1"/>
  <c r="Q1565" i="1"/>
  <c r="L1678" i="1"/>
  <c r="E1677" i="1"/>
  <c r="A1678" i="1"/>
  <c r="X1677" i="1"/>
  <c r="F1676" i="1"/>
  <c r="D1677" i="1"/>
  <c r="Z1676" i="1"/>
  <c r="AA1676" i="1" s="1"/>
  <c r="AH1676" i="1" s="1"/>
  <c r="Y1676" i="1"/>
  <c r="J1677" i="1"/>
  <c r="I1677" i="1" s="1"/>
  <c r="AC1676" i="1"/>
  <c r="AE1676" i="1" s="1"/>
  <c r="H1676" i="1"/>
  <c r="K1675" i="1" l="1"/>
  <c r="G1676" i="1"/>
  <c r="O1676" i="1" s="1"/>
  <c r="M1678" i="1"/>
  <c r="N1678" i="1" s="1"/>
  <c r="P1678" i="1"/>
  <c r="D1678" i="1"/>
  <c r="Z1677" i="1"/>
  <c r="AA1677" i="1" s="1"/>
  <c r="AH1677" i="1" s="1"/>
  <c r="Y1677" i="1"/>
  <c r="J1678" i="1"/>
  <c r="I1678" i="1" s="1"/>
  <c r="Q1566" i="1"/>
  <c r="R1565" i="1"/>
  <c r="V1565" i="1" s="1"/>
  <c r="AG1562" i="1"/>
  <c r="B1562" i="1" s="1"/>
  <c r="C1562" i="1" s="1"/>
  <c r="F1677" i="1"/>
  <c r="A1679" i="1"/>
  <c r="X1678" i="1"/>
  <c r="L1679" i="1"/>
  <c r="E1678" i="1"/>
  <c r="T1563" i="1"/>
  <c r="AF1563" i="1" s="1"/>
  <c r="S1564" i="1"/>
  <c r="U1563" i="1"/>
  <c r="W1563" i="1" s="1"/>
  <c r="AC1677" i="1"/>
  <c r="AE1677" i="1" s="1"/>
  <c r="H1677" i="1"/>
  <c r="AB1693" i="1"/>
  <c r="K1676" i="1" l="1"/>
  <c r="AC1678" i="1"/>
  <c r="AE1678" i="1" s="1"/>
  <c r="H1678" i="1"/>
  <c r="AB1694" i="1"/>
  <c r="AG1563" i="1"/>
  <c r="B1563" i="1" s="1"/>
  <c r="C1563" i="1" s="1"/>
  <c r="M1679" i="1"/>
  <c r="N1679" i="1" s="1"/>
  <c r="P1679" i="1"/>
  <c r="F1678" i="1"/>
  <c r="U1564" i="1"/>
  <c r="W1564" i="1" s="1"/>
  <c r="S1565" i="1"/>
  <c r="T1564" i="1"/>
  <c r="AF1564" i="1" s="1"/>
  <c r="Y1678" i="1"/>
  <c r="D1679" i="1"/>
  <c r="Z1678" i="1"/>
  <c r="AA1678" i="1" s="1"/>
  <c r="AH1678" i="1" s="1"/>
  <c r="J1679" i="1"/>
  <c r="I1679" i="1" s="1"/>
  <c r="Q1567" i="1"/>
  <c r="R1566" i="1"/>
  <c r="V1566" i="1" s="1"/>
  <c r="G1677" i="1"/>
  <c r="O1677" i="1" s="1"/>
  <c r="E1679" i="1"/>
  <c r="A1680" i="1"/>
  <c r="X1679" i="1"/>
  <c r="L1680" i="1"/>
  <c r="K1677" i="1" l="1"/>
  <c r="M1680" i="1"/>
  <c r="N1680" i="1" s="1"/>
  <c r="P1680" i="1"/>
  <c r="Q1568" i="1"/>
  <c r="R1567" i="1"/>
  <c r="V1567" i="1" s="1"/>
  <c r="U1565" i="1"/>
  <c r="W1565" i="1" s="1"/>
  <c r="S1566" i="1"/>
  <c r="T1565" i="1"/>
  <c r="AF1565" i="1" s="1"/>
  <c r="AC1679" i="1"/>
  <c r="AE1679" i="1" s="1"/>
  <c r="H1679" i="1"/>
  <c r="AB1695" i="1"/>
  <c r="F1679" i="1"/>
  <c r="AG1564" i="1"/>
  <c r="B1564" i="1" s="1"/>
  <c r="C1564" i="1" s="1"/>
  <c r="E1680" i="1"/>
  <c r="A1681" i="1"/>
  <c r="X1680" i="1"/>
  <c r="L1681" i="1"/>
  <c r="G1678" i="1"/>
  <c r="O1678" i="1" s="1"/>
  <c r="D1680" i="1"/>
  <c r="Y1679" i="1"/>
  <c r="Z1679" i="1"/>
  <c r="AA1679" i="1" s="1"/>
  <c r="AH1679" i="1" s="1"/>
  <c r="J1680" i="1"/>
  <c r="I1680" i="1" s="1"/>
  <c r="F1680" i="1" l="1"/>
  <c r="K1678" i="1"/>
  <c r="M1681" i="1"/>
  <c r="N1681" i="1" s="1"/>
  <c r="P1681" i="1"/>
  <c r="R1568" i="1"/>
  <c r="V1568" i="1" s="1"/>
  <c r="Q1569" i="1"/>
  <c r="D1681" i="1"/>
  <c r="Y1680" i="1"/>
  <c r="Z1680" i="1"/>
  <c r="AA1680" i="1" s="1"/>
  <c r="AH1680" i="1" s="1"/>
  <c r="J1681" i="1"/>
  <c r="I1681" i="1" s="1"/>
  <c r="AB1696" i="1"/>
  <c r="T1566" i="1"/>
  <c r="AF1566" i="1" s="1"/>
  <c r="U1566" i="1"/>
  <c r="W1566" i="1" s="1"/>
  <c r="S1567" i="1"/>
  <c r="A1682" i="1"/>
  <c r="X1681" i="1"/>
  <c r="L1682" i="1"/>
  <c r="E1681" i="1"/>
  <c r="G1679" i="1"/>
  <c r="O1679" i="1" s="1"/>
  <c r="AG1565" i="1"/>
  <c r="B1565" i="1" s="1"/>
  <c r="C1565" i="1" s="1"/>
  <c r="AC1680" i="1"/>
  <c r="AE1680" i="1" s="1"/>
  <c r="H1680" i="1"/>
  <c r="R1569" i="1" l="1"/>
  <c r="V1569" i="1" s="1"/>
  <c r="Q1570" i="1"/>
  <c r="G1680" i="1"/>
  <c r="O1680" i="1" s="1"/>
  <c r="K1679" i="1"/>
  <c r="M1682" i="1"/>
  <c r="N1682" i="1" s="1"/>
  <c r="P1682" i="1"/>
  <c r="T1567" i="1"/>
  <c r="AF1567" i="1" s="1"/>
  <c r="U1567" i="1"/>
  <c r="W1567" i="1" s="1"/>
  <c r="S1568" i="1"/>
  <c r="AB1697" i="1"/>
  <c r="X1682" i="1"/>
  <c r="A1683" i="1"/>
  <c r="L1683" i="1"/>
  <c r="E1682" i="1"/>
  <c r="D1682" i="1"/>
  <c r="Y1681" i="1"/>
  <c r="Z1681" i="1"/>
  <c r="AA1681" i="1" s="1"/>
  <c r="AH1681" i="1" s="1"/>
  <c r="J1682" i="1"/>
  <c r="I1682" i="1" s="1"/>
  <c r="AG1566" i="1"/>
  <c r="B1566" i="1" s="1"/>
  <c r="C1566" i="1" s="1"/>
  <c r="F1681" i="1"/>
  <c r="AC1681" i="1"/>
  <c r="AE1681" i="1" s="1"/>
  <c r="H1681" i="1"/>
  <c r="F1682" i="1" l="1"/>
  <c r="K1680" i="1"/>
  <c r="G1681" i="1"/>
  <c r="K1681" i="1" s="1"/>
  <c r="M1683" i="1"/>
  <c r="N1683" i="1" s="1"/>
  <c r="P1683" i="1"/>
  <c r="AB1698" i="1"/>
  <c r="AC1682" i="1"/>
  <c r="AE1682" i="1" s="1"/>
  <c r="H1682" i="1"/>
  <c r="T1568" i="1"/>
  <c r="AF1568" i="1" s="1"/>
  <c r="S1569" i="1"/>
  <c r="U1568" i="1"/>
  <c r="W1568" i="1" s="1"/>
  <c r="D1683" i="1"/>
  <c r="Y1682" i="1"/>
  <c r="Z1682" i="1"/>
  <c r="AA1682" i="1" s="1"/>
  <c r="AH1682" i="1" s="1"/>
  <c r="J1683" i="1"/>
  <c r="I1683" i="1" s="1"/>
  <c r="AG1567" i="1"/>
  <c r="B1567" i="1" s="1"/>
  <c r="C1567" i="1" s="1"/>
  <c r="Q1571" i="1"/>
  <c r="R1570" i="1"/>
  <c r="V1570" i="1" s="1"/>
  <c r="X1683" i="1"/>
  <c r="A1684" i="1"/>
  <c r="L1684" i="1"/>
  <c r="E1683" i="1"/>
  <c r="O1681" i="1" l="1"/>
  <c r="AC1683" i="1"/>
  <c r="AE1683" i="1" s="1"/>
  <c r="H1683" i="1"/>
  <c r="Y1683" i="1"/>
  <c r="Z1683" i="1"/>
  <c r="AA1683" i="1" s="1"/>
  <c r="AH1683" i="1" s="1"/>
  <c r="D1684" i="1"/>
  <c r="J1684" i="1"/>
  <c r="I1684" i="1" s="1"/>
  <c r="AB1699" i="1"/>
  <c r="M1684" i="1"/>
  <c r="N1684" i="1" s="1"/>
  <c r="P1684" i="1"/>
  <c r="R1571" i="1"/>
  <c r="V1571" i="1" s="1"/>
  <c r="Q1572" i="1"/>
  <c r="F1683" i="1"/>
  <c r="G1682" i="1"/>
  <c r="K1682" i="1" s="1"/>
  <c r="T1569" i="1"/>
  <c r="AF1569" i="1" s="1"/>
  <c r="U1569" i="1"/>
  <c r="W1569" i="1" s="1"/>
  <c r="S1570" i="1"/>
  <c r="A1685" i="1"/>
  <c r="L1685" i="1"/>
  <c r="E1684" i="1"/>
  <c r="X1684" i="1"/>
  <c r="AG1568" i="1"/>
  <c r="B1568" i="1" s="1"/>
  <c r="C1568" i="1" s="1"/>
  <c r="O1682" i="1" l="1"/>
  <c r="AC1684" i="1"/>
  <c r="AE1684" i="1" s="1"/>
  <c r="H1684" i="1"/>
  <c r="A1686" i="1"/>
  <c r="L1686" i="1"/>
  <c r="E1685" i="1"/>
  <c r="X1685" i="1"/>
  <c r="Q1573" i="1"/>
  <c r="R1572" i="1"/>
  <c r="V1572" i="1" s="1"/>
  <c r="D1685" i="1"/>
  <c r="Y1684" i="1"/>
  <c r="Z1684" i="1"/>
  <c r="AA1684" i="1" s="1"/>
  <c r="AH1684" i="1" s="1"/>
  <c r="J1685" i="1"/>
  <c r="I1685" i="1" s="1"/>
  <c r="T1570" i="1"/>
  <c r="AF1570" i="1" s="1"/>
  <c r="U1570" i="1"/>
  <c r="W1570" i="1" s="1"/>
  <c r="S1571" i="1"/>
  <c r="AB1700" i="1"/>
  <c r="F1684" i="1"/>
  <c r="G1683" i="1"/>
  <c r="K1683" i="1" s="1"/>
  <c r="M1685" i="1"/>
  <c r="N1685" i="1" s="1"/>
  <c r="P1685" i="1"/>
  <c r="AG1569" i="1"/>
  <c r="B1569" i="1" s="1"/>
  <c r="C1569" i="1" s="1"/>
  <c r="O1683" i="1" l="1"/>
  <c r="AG1570" i="1"/>
  <c r="B1570" i="1" s="1"/>
  <c r="C1570" i="1" s="1"/>
  <c r="R1573" i="1"/>
  <c r="V1573" i="1" s="1"/>
  <c r="Q1574" i="1"/>
  <c r="M1686" i="1"/>
  <c r="N1686" i="1" s="1"/>
  <c r="P1686" i="1"/>
  <c r="AC1685" i="1"/>
  <c r="AE1685" i="1" s="1"/>
  <c r="H1685" i="1"/>
  <c r="AB1701" i="1"/>
  <c r="X1686" i="1"/>
  <c r="A1687" i="1"/>
  <c r="E1686" i="1"/>
  <c r="L1687" i="1"/>
  <c r="F1685" i="1"/>
  <c r="D1686" i="1"/>
  <c r="Y1685" i="1"/>
  <c r="Z1685" i="1"/>
  <c r="AA1685" i="1" s="1"/>
  <c r="AH1685" i="1" s="1"/>
  <c r="J1686" i="1"/>
  <c r="I1686" i="1" s="1"/>
  <c r="G1684" i="1"/>
  <c r="O1684" i="1" s="1"/>
  <c r="T1571" i="1"/>
  <c r="AF1571" i="1" s="1"/>
  <c r="S1572" i="1"/>
  <c r="U1571" i="1"/>
  <c r="W1571" i="1" s="1"/>
  <c r="S1573" i="1" l="1"/>
  <c r="T1572" i="1"/>
  <c r="AF1572" i="1" s="1"/>
  <c r="U1572" i="1"/>
  <c r="W1572" i="1" s="1"/>
  <c r="AG1572" i="1" s="1"/>
  <c r="B1572" i="1" s="1"/>
  <c r="C1572" i="1" s="1"/>
  <c r="K1684" i="1"/>
  <c r="M1687" i="1"/>
  <c r="N1687" i="1" s="1"/>
  <c r="P1687" i="1"/>
  <c r="AC1686" i="1"/>
  <c r="AE1686" i="1" s="1"/>
  <c r="H1686" i="1"/>
  <c r="AB1702" i="1"/>
  <c r="F1686" i="1"/>
  <c r="L1688" i="1"/>
  <c r="E1687" i="1"/>
  <c r="X1687" i="1"/>
  <c r="A1688" i="1"/>
  <c r="G1685" i="1"/>
  <c r="K1685" i="1" s="1"/>
  <c r="R1574" i="1"/>
  <c r="V1574" i="1" s="1"/>
  <c r="Q1575" i="1"/>
  <c r="AG1571" i="1"/>
  <c r="B1571" i="1" s="1"/>
  <c r="C1571" i="1" s="1"/>
  <c r="D1687" i="1"/>
  <c r="Y1686" i="1"/>
  <c r="Z1686" i="1"/>
  <c r="AA1686" i="1" s="1"/>
  <c r="AH1686" i="1" s="1"/>
  <c r="J1687" i="1"/>
  <c r="I1687" i="1" s="1"/>
  <c r="M1688" i="1" l="1"/>
  <c r="N1688" i="1" s="1"/>
  <c r="P1688" i="1"/>
  <c r="F1687" i="1"/>
  <c r="X1688" i="1"/>
  <c r="A1689" i="1"/>
  <c r="L1689" i="1"/>
  <c r="E1688" i="1"/>
  <c r="G1686" i="1"/>
  <c r="K1686" i="1" s="1"/>
  <c r="R1575" i="1"/>
  <c r="V1575" i="1" s="1"/>
  <c r="Q1576" i="1"/>
  <c r="O1685" i="1"/>
  <c r="D1688" i="1"/>
  <c r="Z1687" i="1"/>
  <c r="AA1687" i="1" s="1"/>
  <c r="AH1687" i="1" s="1"/>
  <c r="Y1687" i="1"/>
  <c r="J1688" i="1"/>
  <c r="I1688" i="1" s="1"/>
  <c r="AB1703" i="1"/>
  <c r="AC1687" i="1"/>
  <c r="AE1687" i="1" s="1"/>
  <c r="H1687" i="1"/>
  <c r="T1573" i="1"/>
  <c r="AF1573" i="1" s="1"/>
  <c r="S1574" i="1"/>
  <c r="U1573" i="1"/>
  <c r="W1573" i="1" s="1"/>
  <c r="O1686" i="1" l="1"/>
  <c r="AG1573" i="1"/>
  <c r="B1573" i="1" s="1"/>
  <c r="C1573" i="1" s="1"/>
  <c r="T1574" i="1"/>
  <c r="AF1574" i="1" s="1"/>
  <c r="U1574" i="1"/>
  <c r="W1574" i="1" s="1"/>
  <c r="S1575" i="1"/>
  <c r="AB1704" i="1"/>
  <c r="M1689" i="1"/>
  <c r="N1689" i="1" s="1"/>
  <c r="P1689" i="1"/>
  <c r="AC1688" i="1"/>
  <c r="AE1688" i="1" s="1"/>
  <c r="H1688" i="1"/>
  <c r="Q1577" i="1"/>
  <c r="R1576" i="1"/>
  <c r="V1576" i="1" s="1"/>
  <c r="L1690" i="1"/>
  <c r="E1689" i="1"/>
  <c r="X1689" i="1"/>
  <c r="A1690" i="1"/>
  <c r="G1687" i="1"/>
  <c r="K1687" i="1" s="1"/>
  <c r="F1688" i="1"/>
  <c r="D1689" i="1"/>
  <c r="Y1688" i="1"/>
  <c r="Z1688" i="1"/>
  <c r="AA1688" i="1" s="1"/>
  <c r="AH1688" i="1" s="1"/>
  <c r="J1689" i="1"/>
  <c r="I1689" i="1" s="1"/>
  <c r="F1689" i="1" l="1"/>
  <c r="AC1689" i="1"/>
  <c r="AE1689" i="1" s="1"/>
  <c r="H1689" i="1"/>
  <c r="AG1574" i="1"/>
  <c r="B1574" i="1" s="1"/>
  <c r="C1574" i="1" s="1"/>
  <c r="M1690" i="1"/>
  <c r="N1690" i="1" s="1"/>
  <c r="P1690" i="1"/>
  <c r="A1691" i="1"/>
  <c r="L1691" i="1"/>
  <c r="E1690" i="1"/>
  <c r="X1690" i="1"/>
  <c r="G1688" i="1"/>
  <c r="K1688" i="1" s="1"/>
  <c r="O1687" i="1"/>
  <c r="Y1689" i="1"/>
  <c r="Z1689" i="1"/>
  <c r="AA1689" i="1" s="1"/>
  <c r="AH1689" i="1" s="1"/>
  <c r="D1690" i="1"/>
  <c r="J1690" i="1"/>
  <c r="I1690" i="1" s="1"/>
  <c r="AB1705" i="1"/>
  <c r="Q1578" i="1"/>
  <c r="R1577" i="1"/>
  <c r="V1577" i="1" s="1"/>
  <c r="U1575" i="1"/>
  <c r="W1575" i="1" s="1"/>
  <c r="T1575" i="1"/>
  <c r="AF1575" i="1" s="1"/>
  <c r="S1576" i="1"/>
  <c r="O1688" i="1" l="1"/>
  <c r="S1577" i="1"/>
  <c r="T1576" i="1"/>
  <c r="AF1576" i="1" s="1"/>
  <c r="U1576" i="1"/>
  <c r="W1576" i="1" s="1"/>
  <c r="R1578" i="1"/>
  <c r="V1578" i="1" s="1"/>
  <c r="Q1579" i="1"/>
  <c r="A1692" i="1"/>
  <c r="L1692" i="1"/>
  <c r="E1691" i="1"/>
  <c r="X1691" i="1"/>
  <c r="AB1706" i="1"/>
  <c r="F1690" i="1"/>
  <c r="D1691" i="1"/>
  <c r="Y1690" i="1"/>
  <c r="Z1690" i="1"/>
  <c r="AA1690" i="1" s="1"/>
  <c r="AH1690" i="1" s="1"/>
  <c r="J1691" i="1"/>
  <c r="I1691" i="1" s="1"/>
  <c r="G1689" i="1"/>
  <c r="K1689" i="1" s="1"/>
  <c r="AC1690" i="1"/>
  <c r="AE1690" i="1" s="1"/>
  <c r="H1690" i="1"/>
  <c r="AG1575" i="1"/>
  <c r="B1575" i="1" s="1"/>
  <c r="C1575" i="1" s="1"/>
  <c r="M1691" i="1"/>
  <c r="N1691" i="1" s="1"/>
  <c r="P1691" i="1"/>
  <c r="O1689" i="1" l="1"/>
  <c r="M1692" i="1"/>
  <c r="N1692" i="1" s="1"/>
  <c r="P1692" i="1"/>
  <c r="AG1576" i="1"/>
  <c r="B1576" i="1" s="1"/>
  <c r="C1576" i="1" s="1"/>
  <c r="AC1691" i="1"/>
  <c r="AE1691" i="1" s="1"/>
  <c r="H1691" i="1"/>
  <c r="G1690" i="1"/>
  <c r="K1690" i="1" s="1"/>
  <c r="AB1707" i="1"/>
  <c r="L1693" i="1"/>
  <c r="E1692" i="1"/>
  <c r="X1692" i="1"/>
  <c r="A1693" i="1"/>
  <c r="F1691" i="1"/>
  <c r="D1692" i="1"/>
  <c r="Y1691" i="1"/>
  <c r="Z1691" i="1"/>
  <c r="AA1691" i="1" s="1"/>
  <c r="AH1691" i="1" s="1"/>
  <c r="J1692" i="1"/>
  <c r="I1692" i="1" s="1"/>
  <c r="Q1580" i="1"/>
  <c r="R1579" i="1"/>
  <c r="V1579" i="1" s="1"/>
  <c r="S1578" i="1"/>
  <c r="U1577" i="1"/>
  <c r="W1577" i="1" s="1"/>
  <c r="AG1577" i="1" s="1"/>
  <c r="B1577" i="1" s="1"/>
  <c r="C1577" i="1" s="1"/>
  <c r="T1577" i="1"/>
  <c r="AF1577" i="1" s="1"/>
  <c r="O1690" i="1" l="1"/>
  <c r="R1580" i="1"/>
  <c r="V1580" i="1" s="1"/>
  <c r="Q1581" i="1"/>
  <c r="U1578" i="1"/>
  <c r="W1578" i="1" s="1"/>
  <c r="T1578" i="1"/>
  <c r="AF1578" i="1" s="1"/>
  <c r="S1579" i="1"/>
  <c r="A1694" i="1"/>
  <c r="L1694" i="1"/>
  <c r="E1693" i="1"/>
  <c r="X1693" i="1"/>
  <c r="D1693" i="1"/>
  <c r="Z1692" i="1"/>
  <c r="AA1692" i="1" s="1"/>
  <c r="AH1692" i="1" s="1"/>
  <c r="Y1692" i="1"/>
  <c r="J1693" i="1"/>
  <c r="I1693" i="1" s="1"/>
  <c r="AB1708" i="1"/>
  <c r="G1691" i="1"/>
  <c r="O1691" i="1" s="1"/>
  <c r="AC1692" i="1"/>
  <c r="AE1692" i="1" s="1"/>
  <c r="H1692" i="1"/>
  <c r="F1692" i="1"/>
  <c r="M1693" i="1"/>
  <c r="N1693" i="1" s="1"/>
  <c r="P1693" i="1"/>
  <c r="K1691" i="1" l="1"/>
  <c r="M1694" i="1"/>
  <c r="N1694" i="1" s="1"/>
  <c r="P1694" i="1"/>
  <c r="AG1578" i="1"/>
  <c r="B1578" i="1" s="1"/>
  <c r="C1578" i="1" s="1"/>
  <c r="F1693" i="1"/>
  <c r="X1694" i="1"/>
  <c r="A1695" i="1"/>
  <c r="L1695" i="1"/>
  <c r="E1694" i="1"/>
  <c r="R1581" i="1"/>
  <c r="V1581" i="1" s="1"/>
  <c r="Q1582" i="1"/>
  <c r="G1692" i="1"/>
  <c r="O1692" i="1" s="1"/>
  <c r="Z1693" i="1"/>
  <c r="AA1693" i="1" s="1"/>
  <c r="AH1693" i="1" s="1"/>
  <c r="D1694" i="1"/>
  <c r="Y1693" i="1"/>
  <c r="J1694" i="1"/>
  <c r="I1694" i="1" s="1"/>
  <c r="T1579" i="1"/>
  <c r="AF1579" i="1" s="1"/>
  <c r="U1579" i="1"/>
  <c r="W1579" i="1" s="1"/>
  <c r="S1580" i="1"/>
  <c r="AC1693" i="1"/>
  <c r="AE1693" i="1" s="1"/>
  <c r="H1693" i="1"/>
  <c r="AB1709" i="1"/>
  <c r="K1692" i="1" l="1"/>
  <c r="AB1710" i="1"/>
  <c r="AG1579" i="1"/>
  <c r="B1579" i="1" s="1"/>
  <c r="C1579" i="1" s="1"/>
  <c r="U1580" i="1"/>
  <c r="W1580" i="1" s="1"/>
  <c r="T1580" i="1"/>
  <c r="AF1580" i="1" s="1"/>
  <c r="S1581" i="1"/>
  <c r="Z1694" i="1"/>
  <c r="AA1694" i="1" s="1"/>
  <c r="AH1694" i="1" s="1"/>
  <c r="Y1694" i="1"/>
  <c r="D1695" i="1"/>
  <c r="J1695" i="1"/>
  <c r="I1695" i="1" s="1"/>
  <c r="AC1694" i="1"/>
  <c r="AE1694" i="1" s="1"/>
  <c r="H1694" i="1"/>
  <c r="G1693" i="1"/>
  <c r="O1693" i="1" s="1"/>
  <c r="M1695" i="1"/>
  <c r="N1695" i="1" s="1"/>
  <c r="P1695" i="1"/>
  <c r="F1694" i="1"/>
  <c r="R1582" i="1"/>
  <c r="V1582" i="1" s="1"/>
  <c r="Q1583" i="1"/>
  <c r="X1695" i="1"/>
  <c r="A1696" i="1"/>
  <c r="L1696" i="1"/>
  <c r="E1695" i="1"/>
  <c r="D1696" i="1" l="1"/>
  <c r="Y1695" i="1"/>
  <c r="Z1695" i="1"/>
  <c r="AA1695" i="1" s="1"/>
  <c r="AH1695" i="1" s="1"/>
  <c r="J1696" i="1"/>
  <c r="I1696" i="1" s="1"/>
  <c r="F1695" i="1"/>
  <c r="AC1695" i="1"/>
  <c r="AE1695" i="1" s="1"/>
  <c r="H1695" i="1"/>
  <c r="G1694" i="1"/>
  <c r="K1694" i="1" s="1"/>
  <c r="T1581" i="1"/>
  <c r="AF1581" i="1" s="1"/>
  <c r="S1582" i="1"/>
  <c r="U1581" i="1"/>
  <c r="W1581" i="1" s="1"/>
  <c r="M1696" i="1"/>
  <c r="N1696" i="1" s="1"/>
  <c r="P1696" i="1"/>
  <c r="K1693" i="1"/>
  <c r="R1583" i="1"/>
  <c r="V1583" i="1" s="1"/>
  <c r="Q1584" i="1"/>
  <c r="E1696" i="1"/>
  <c r="X1696" i="1"/>
  <c r="A1697" i="1"/>
  <c r="L1697" i="1"/>
  <c r="AG1580" i="1"/>
  <c r="B1580" i="1" s="1"/>
  <c r="C1580" i="1" s="1"/>
  <c r="AB1711" i="1"/>
  <c r="O1694" i="1" l="1"/>
  <c r="AC1696" i="1"/>
  <c r="AE1696" i="1" s="1"/>
  <c r="H1696" i="1"/>
  <c r="M1697" i="1"/>
  <c r="N1697" i="1" s="1"/>
  <c r="P1697" i="1"/>
  <c r="Q1585" i="1"/>
  <c r="R1584" i="1"/>
  <c r="V1584" i="1" s="1"/>
  <c r="L1698" i="1"/>
  <c r="E1697" i="1"/>
  <c r="X1697" i="1"/>
  <c r="A1698" i="1"/>
  <c r="AG1581" i="1"/>
  <c r="B1581" i="1" s="1"/>
  <c r="C1581" i="1" s="1"/>
  <c r="AB1712" i="1"/>
  <c r="D1697" i="1"/>
  <c r="Z1696" i="1"/>
  <c r="AA1696" i="1" s="1"/>
  <c r="AH1696" i="1" s="1"/>
  <c r="Y1696" i="1"/>
  <c r="J1697" i="1"/>
  <c r="I1697" i="1" s="1"/>
  <c r="S1583" i="1"/>
  <c r="U1582" i="1"/>
  <c r="W1582" i="1" s="1"/>
  <c r="AG1582" i="1" s="1"/>
  <c r="B1582" i="1" s="1"/>
  <c r="C1582" i="1" s="1"/>
  <c r="T1582" i="1"/>
  <c r="AF1582" i="1" s="1"/>
  <c r="F1696" i="1"/>
  <c r="G1695" i="1"/>
  <c r="O1695" i="1" s="1"/>
  <c r="F1697" i="1" l="1"/>
  <c r="L1699" i="1"/>
  <c r="E1698" i="1"/>
  <c r="X1698" i="1"/>
  <c r="A1699" i="1"/>
  <c r="M1698" i="1"/>
  <c r="N1698" i="1" s="1"/>
  <c r="P1698" i="1"/>
  <c r="K1695" i="1"/>
  <c r="T1583" i="1"/>
  <c r="AF1583" i="1" s="1"/>
  <c r="U1583" i="1"/>
  <c r="W1583" i="1" s="1"/>
  <c r="S1584" i="1"/>
  <c r="AB1713" i="1"/>
  <c r="D1698" i="1"/>
  <c r="Y1697" i="1"/>
  <c r="Z1697" i="1"/>
  <c r="AA1697" i="1" s="1"/>
  <c r="AH1697" i="1" s="1"/>
  <c r="J1698" i="1"/>
  <c r="I1698" i="1" s="1"/>
  <c r="Q1586" i="1"/>
  <c r="R1585" i="1"/>
  <c r="V1585" i="1" s="1"/>
  <c r="G1696" i="1"/>
  <c r="K1696" i="1" s="1"/>
  <c r="AC1697" i="1"/>
  <c r="AE1697" i="1" s="1"/>
  <c r="H1697" i="1"/>
  <c r="F1698" i="1" l="1"/>
  <c r="O1696" i="1"/>
  <c r="X1699" i="1"/>
  <c r="A1700" i="1"/>
  <c r="L1700" i="1"/>
  <c r="E1699" i="1"/>
  <c r="R1586" i="1"/>
  <c r="V1586" i="1" s="1"/>
  <c r="Q1587" i="1"/>
  <c r="T1584" i="1"/>
  <c r="S1585" i="1"/>
  <c r="U1584" i="1"/>
  <c r="W1584" i="1" s="1"/>
  <c r="D1699" i="1"/>
  <c r="Z1698" i="1"/>
  <c r="AA1698" i="1" s="1"/>
  <c r="AH1698" i="1" s="1"/>
  <c r="Y1698" i="1"/>
  <c r="J1699" i="1"/>
  <c r="I1699" i="1" s="1"/>
  <c r="AC1698" i="1"/>
  <c r="AE1698" i="1" s="1"/>
  <c r="H1698" i="1"/>
  <c r="AG1583" i="1"/>
  <c r="B1583" i="1" s="1"/>
  <c r="C1583" i="1" s="1"/>
  <c r="G1697" i="1"/>
  <c r="K1697" i="1" s="1"/>
  <c r="AB1714" i="1"/>
  <c r="M1699" i="1"/>
  <c r="N1699" i="1" s="1"/>
  <c r="P1699" i="1"/>
  <c r="O1697" i="1" l="1"/>
  <c r="AB1715" i="1"/>
  <c r="Q1588" i="1"/>
  <c r="R1587" i="1"/>
  <c r="V1587" i="1" s="1"/>
  <c r="X1700" i="1"/>
  <c r="A1701" i="1"/>
  <c r="L1701" i="1"/>
  <c r="E1700" i="1"/>
  <c r="AC1699" i="1"/>
  <c r="AE1699" i="1" s="1"/>
  <c r="H1699" i="1"/>
  <c r="AG1584" i="1"/>
  <c r="B1584" i="1" s="1"/>
  <c r="C1584" i="1" s="1"/>
  <c r="D1700" i="1"/>
  <c r="Y1699" i="1"/>
  <c r="Z1699" i="1"/>
  <c r="AA1699" i="1" s="1"/>
  <c r="AH1699" i="1" s="1"/>
  <c r="J1700" i="1"/>
  <c r="I1700" i="1" s="1"/>
  <c r="G1698" i="1"/>
  <c r="O1698" i="1" s="1"/>
  <c r="T1585" i="1"/>
  <c r="AF1585" i="1" s="1"/>
  <c r="U1585" i="1"/>
  <c r="W1585" i="1" s="1"/>
  <c r="S1586" i="1"/>
  <c r="F1699" i="1"/>
  <c r="AA1584" i="1"/>
  <c r="AF1584" i="1"/>
  <c r="M1700" i="1"/>
  <c r="N1700" i="1" s="1"/>
  <c r="P1700" i="1"/>
  <c r="K1698" i="1" l="1"/>
  <c r="F1700" i="1"/>
  <c r="AG1585" i="1"/>
  <c r="B1585" i="1" s="1"/>
  <c r="C1585" i="1" s="1"/>
  <c r="M1701" i="1"/>
  <c r="N1701" i="1" s="1"/>
  <c r="P1701" i="1"/>
  <c r="Q1589" i="1"/>
  <c r="R1588" i="1"/>
  <c r="V1588" i="1" s="1"/>
  <c r="AH1584" i="1"/>
  <c r="G1699" i="1"/>
  <c r="K1699" i="1" s="1"/>
  <c r="L1702" i="1"/>
  <c r="E1701" i="1"/>
  <c r="X1701" i="1"/>
  <c r="A1702" i="1"/>
  <c r="AB1716" i="1"/>
  <c r="Y1700" i="1"/>
  <c r="Z1700" i="1"/>
  <c r="AA1700" i="1" s="1"/>
  <c r="AH1700" i="1" s="1"/>
  <c r="D1701" i="1"/>
  <c r="J1701" i="1"/>
  <c r="I1701" i="1" s="1"/>
  <c r="AC1700" i="1"/>
  <c r="AE1700" i="1" s="1"/>
  <c r="H1700" i="1"/>
  <c r="U1586" i="1"/>
  <c r="W1586" i="1" s="1"/>
  <c r="S1587" i="1"/>
  <c r="T1586" i="1"/>
  <c r="AF1586" i="1" s="1"/>
  <c r="U1587" i="1" l="1"/>
  <c r="W1587" i="1" s="1"/>
  <c r="S1588" i="1"/>
  <c r="T1587" i="1"/>
  <c r="AF1587" i="1" s="1"/>
  <c r="AC1701" i="1"/>
  <c r="AE1701" i="1" s="1"/>
  <c r="H1701" i="1"/>
  <c r="M1702" i="1"/>
  <c r="N1702" i="1" s="1"/>
  <c r="P1702" i="1"/>
  <c r="AG1586" i="1"/>
  <c r="B1586" i="1" s="1"/>
  <c r="C1586" i="1" s="1"/>
  <c r="X1702" i="1"/>
  <c r="A1703" i="1"/>
  <c r="L1703" i="1"/>
  <c r="E1702" i="1"/>
  <c r="O1699" i="1"/>
  <c r="AB1717" i="1"/>
  <c r="G1700" i="1"/>
  <c r="K1700" i="1" s="1"/>
  <c r="F1701" i="1"/>
  <c r="Z1701" i="1"/>
  <c r="AA1701" i="1" s="1"/>
  <c r="AH1701" i="1" s="1"/>
  <c r="D1702" i="1"/>
  <c r="Y1701" i="1"/>
  <c r="J1702" i="1"/>
  <c r="I1702" i="1" s="1"/>
  <c r="Q1590" i="1"/>
  <c r="R1589" i="1"/>
  <c r="V1589" i="1" s="1"/>
  <c r="R1590" i="1" l="1"/>
  <c r="V1590" i="1" s="1"/>
  <c r="Q1591" i="1"/>
  <c r="F1702" i="1"/>
  <c r="O1700" i="1"/>
  <c r="D1703" i="1"/>
  <c r="Z1702" i="1"/>
  <c r="AA1702" i="1" s="1"/>
  <c r="AH1702" i="1" s="1"/>
  <c r="Y1702" i="1"/>
  <c r="J1703" i="1"/>
  <c r="I1703" i="1" s="1"/>
  <c r="AC1702" i="1"/>
  <c r="AE1702" i="1" s="1"/>
  <c r="H1702" i="1"/>
  <c r="S1589" i="1"/>
  <c r="T1588" i="1"/>
  <c r="AF1588" i="1" s="1"/>
  <c r="U1588" i="1"/>
  <c r="W1588" i="1" s="1"/>
  <c r="M1703" i="1"/>
  <c r="N1703" i="1" s="1"/>
  <c r="P1703" i="1"/>
  <c r="G1701" i="1"/>
  <c r="K1701" i="1" s="1"/>
  <c r="AG1587" i="1"/>
  <c r="B1587" i="1" s="1"/>
  <c r="C1587" i="1" s="1"/>
  <c r="AB1718" i="1"/>
  <c r="X1703" i="1"/>
  <c r="A1704" i="1"/>
  <c r="L1704" i="1"/>
  <c r="E1703" i="1"/>
  <c r="O1701" i="1" l="1"/>
  <c r="AC1703" i="1"/>
  <c r="AE1703" i="1" s="1"/>
  <c r="H1703" i="1"/>
  <c r="G1702" i="1"/>
  <c r="O1702" i="1" s="1"/>
  <c r="D1704" i="1"/>
  <c r="Y1703" i="1"/>
  <c r="Z1703" i="1"/>
  <c r="AA1703" i="1" s="1"/>
  <c r="AH1703" i="1" s="1"/>
  <c r="J1704" i="1"/>
  <c r="I1704" i="1" s="1"/>
  <c r="AG1588" i="1"/>
  <c r="B1588" i="1" s="1"/>
  <c r="C1588" i="1" s="1"/>
  <c r="F1703" i="1"/>
  <c r="R1591" i="1"/>
  <c r="V1591" i="1" s="1"/>
  <c r="Q1592" i="1"/>
  <c r="X1704" i="1"/>
  <c r="A1705" i="1"/>
  <c r="L1705" i="1"/>
  <c r="E1704" i="1"/>
  <c r="M1704" i="1"/>
  <c r="N1704" i="1" s="1"/>
  <c r="P1704" i="1"/>
  <c r="AB1719" i="1"/>
  <c r="U1589" i="1"/>
  <c r="W1589" i="1" s="1"/>
  <c r="S1590" i="1"/>
  <c r="T1589" i="1"/>
  <c r="AF1589" i="1" s="1"/>
  <c r="K1702" i="1" l="1"/>
  <c r="S1591" i="1"/>
  <c r="U1590" i="1"/>
  <c r="W1590" i="1" s="1"/>
  <c r="T1590" i="1"/>
  <c r="AF1590" i="1" s="1"/>
  <c r="AB1720" i="1"/>
  <c r="M1705" i="1"/>
  <c r="N1705" i="1" s="1"/>
  <c r="R1592" i="1"/>
  <c r="V1592" i="1" s="1"/>
  <c r="Q1593" i="1"/>
  <c r="AG1589" i="1"/>
  <c r="B1589" i="1" s="1"/>
  <c r="C1589" i="1" s="1"/>
  <c r="A1706" i="1"/>
  <c r="L1706" i="1"/>
  <c r="E1705" i="1"/>
  <c r="X1705" i="1"/>
  <c r="F1704" i="1"/>
  <c r="G1703" i="1"/>
  <c r="O1703" i="1" s="1"/>
  <c r="AC1704" i="1"/>
  <c r="AE1704" i="1" s="1"/>
  <c r="H1704" i="1"/>
  <c r="Z1704" i="1"/>
  <c r="D1705" i="1"/>
  <c r="Y1704" i="1"/>
  <c r="J1705" i="1"/>
  <c r="I1705" i="1" s="1"/>
  <c r="G1704" i="1" l="1"/>
  <c r="O1704" i="1" s="1"/>
  <c r="P1705" i="1" s="1"/>
  <c r="P1706" i="1" s="1"/>
  <c r="H1705" i="1"/>
  <c r="AC1705" i="1"/>
  <c r="AE1705" i="1" s="1"/>
  <c r="M1706" i="1"/>
  <c r="N1706" i="1" s="1"/>
  <c r="F1705" i="1"/>
  <c r="K1703" i="1"/>
  <c r="E1706" i="1"/>
  <c r="X1706" i="1"/>
  <c r="A1707" i="1"/>
  <c r="L1707" i="1"/>
  <c r="Q1594" i="1"/>
  <c r="R1593" i="1"/>
  <c r="V1593" i="1" s="1"/>
  <c r="AG1590" i="1"/>
  <c r="B1590" i="1" s="1"/>
  <c r="C1590" i="1" s="1"/>
  <c r="Z1705" i="1"/>
  <c r="AA1705" i="1" s="1"/>
  <c r="AH1705" i="1" s="1"/>
  <c r="D1706" i="1"/>
  <c r="Y1705" i="1"/>
  <c r="J1706" i="1"/>
  <c r="I1706" i="1" s="1"/>
  <c r="AB1721" i="1"/>
  <c r="U1591" i="1"/>
  <c r="W1591" i="1" s="1"/>
  <c r="T1591" i="1"/>
  <c r="AF1591" i="1" s="1"/>
  <c r="S1592" i="1"/>
  <c r="K1704" i="1" l="1"/>
  <c r="AB1722" i="1"/>
  <c r="M1707" i="1"/>
  <c r="N1707" i="1" s="1"/>
  <c r="P1707" i="1"/>
  <c r="U1592" i="1"/>
  <c r="W1592" i="1" s="1"/>
  <c r="T1592" i="1"/>
  <c r="AF1592" i="1" s="1"/>
  <c r="S1593" i="1"/>
  <c r="F1706" i="1"/>
  <c r="X1707" i="1"/>
  <c r="A1708" i="1"/>
  <c r="L1708" i="1"/>
  <c r="E1707" i="1"/>
  <c r="Z1706" i="1"/>
  <c r="AA1706" i="1" s="1"/>
  <c r="AH1706" i="1" s="1"/>
  <c r="D1707" i="1"/>
  <c r="Y1706" i="1"/>
  <c r="J1707" i="1"/>
  <c r="I1707" i="1" s="1"/>
  <c r="AG1591" i="1"/>
  <c r="B1591" i="1" s="1"/>
  <c r="C1591" i="1" s="1"/>
  <c r="Q1595" i="1"/>
  <c r="R1594" i="1"/>
  <c r="V1594" i="1" s="1"/>
  <c r="G1705" i="1"/>
  <c r="O1705" i="1" s="1"/>
  <c r="H1706" i="1"/>
  <c r="AC1706" i="1"/>
  <c r="AE1706" i="1" s="1"/>
  <c r="K1705" i="1" l="1"/>
  <c r="G1706" i="1"/>
  <c r="K1706" i="1" s="1"/>
  <c r="AC1707" i="1"/>
  <c r="AE1707" i="1" s="1"/>
  <c r="H1707" i="1"/>
  <c r="Y1707" i="1"/>
  <c r="Z1707" i="1"/>
  <c r="AA1707" i="1" s="1"/>
  <c r="AH1707" i="1" s="1"/>
  <c r="D1708" i="1"/>
  <c r="J1708" i="1"/>
  <c r="I1708" i="1" s="1"/>
  <c r="Q1596" i="1"/>
  <c r="R1595" i="1"/>
  <c r="V1595" i="1" s="1"/>
  <c r="AG1592" i="1"/>
  <c r="B1592" i="1" s="1"/>
  <c r="C1592" i="1" s="1"/>
  <c r="M1708" i="1"/>
  <c r="N1708" i="1" s="1"/>
  <c r="P1708" i="1"/>
  <c r="F1707" i="1"/>
  <c r="A1709" i="1"/>
  <c r="L1709" i="1"/>
  <c r="E1708" i="1"/>
  <c r="X1708" i="1"/>
  <c r="T1593" i="1"/>
  <c r="AF1593" i="1" s="1"/>
  <c r="S1594" i="1"/>
  <c r="U1593" i="1"/>
  <c r="W1593" i="1" s="1"/>
  <c r="AB1723" i="1"/>
  <c r="O1706" i="1" l="1"/>
  <c r="AG1593" i="1"/>
  <c r="B1593" i="1" s="1"/>
  <c r="C1593" i="1" s="1"/>
  <c r="AB1724" i="1"/>
  <c r="L1710" i="1"/>
  <c r="E1709" i="1"/>
  <c r="X1709" i="1"/>
  <c r="A1710" i="1"/>
  <c r="Q1597" i="1"/>
  <c r="R1596" i="1"/>
  <c r="V1596" i="1" s="1"/>
  <c r="D1709" i="1"/>
  <c r="Y1708" i="1"/>
  <c r="Z1708" i="1"/>
  <c r="AA1708" i="1" s="1"/>
  <c r="AH1708" i="1" s="1"/>
  <c r="J1709" i="1"/>
  <c r="I1709" i="1" s="1"/>
  <c r="AC1708" i="1"/>
  <c r="AE1708" i="1" s="1"/>
  <c r="H1708" i="1"/>
  <c r="F1708" i="1"/>
  <c r="G1707" i="1"/>
  <c r="K1707" i="1" s="1"/>
  <c r="T1594" i="1"/>
  <c r="AF1594" i="1" s="1"/>
  <c r="S1595" i="1"/>
  <c r="U1594" i="1"/>
  <c r="W1594" i="1" s="1"/>
  <c r="M1709" i="1"/>
  <c r="N1709" i="1" s="1"/>
  <c r="P1709" i="1"/>
  <c r="AG1594" i="1" l="1"/>
  <c r="B1594" i="1" s="1"/>
  <c r="C1594" i="1" s="1"/>
  <c r="O1707" i="1"/>
  <c r="G1708" i="1"/>
  <c r="O1708" i="1" s="1"/>
  <c r="F1709" i="1"/>
  <c r="D1710" i="1"/>
  <c r="Z1709" i="1"/>
  <c r="AA1709" i="1" s="1"/>
  <c r="AH1709" i="1" s="1"/>
  <c r="Y1709" i="1"/>
  <c r="J1710" i="1"/>
  <c r="I1710" i="1" s="1"/>
  <c r="AB1725" i="1"/>
  <c r="T1595" i="1"/>
  <c r="AF1595" i="1" s="1"/>
  <c r="S1596" i="1"/>
  <c r="U1595" i="1"/>
  <c r="W1595" i="1" s="1"/>
  <c r="R1597" i="1"/>
  <c r="V1597" i="1" s="1"/>
  <c r="Q1598" i="1"/>
  <c r="M1710" i="1"/>
  <c r="N1710" i="1" s="1"/>
  <c r="P1710" i="1"/>
  <c r="H1709" i="1"/>
  <c r="AC1709" i="1"/>
  <c r="AE1709" i="1" s="1"/>
  <c r="A1711" i="1"/>
  <c r="L1711" i="1"/>
  <c r="E1710" i="1"/>
  <c r="X1710" i="1"/>
  <c r="K1708" i="1" l="1"/>
  <c r="Y1710" i="1"/>
  <c r="Z1710" i="1"/>
  <c r="AA1710" i="1" s="1"/>
  <c r="AH1710" i="1" s="1"/>
  <c r="D1711" i="1"/>
  <c r="J1711" i="1"/>
  <c r="I1711" i="1" s="1"/>
  <c r="R1598" i="1"/>
  <c r="V1598" i="1" s="1"/>
  <c r="Q1599" i="1"/>
  <c r="AB1726" i="1"/>
  <c r="G1709" i="1"/>
  <c r="K1709" i="1" s="1"/>
  <c r="AG1595" i="1"/>
  <c r="F1710" i="1"/>
  <c r="E1711" i="1"/>
  <c r="X1711" i="1"/>
  <c r="A1712" i="1"/>
  <c r="L1712" i="1"/>
  <c r="M1711" i="1"/>
  <c r="N1711" i="1" s="1"/>
  <c r="P1711" i="1"/>
  <c r="U1596" i="1"/>
  <c r="W1596" i="1" s="1"/>
  <c r="T1596" i="1"/>
  <c r="AF1596" i="1" s="1"/>
  <c r="S1597" i="1"/>
  <c r="AC1710" i="1"/>
  <c r="AE1710" i="1" s="1"/>
  <c r="H1710" i="1"/>
  <c r="G1710" i="1" l="1"/>
  <c r="F1711" i="1"/>
  <c r="AG1596" i="1"/>
  <c r="Q1600" i="1"/>
  <c r="R1599" i="1"/>
  <c r="AC1711" i="1"/>
  <c r="AE1711" i="1" s="1"/>
  <c r="H1711" i="1"/>
  <c r="M1712" i="1"/>
  <c r="N1712" i="1" s="1"/>
  <c r="P1712" i="1"/>
  <c r="D1712" i="1"/>
  <c r="J1712" i="1"/>
  <c r="I1712" i="1" s="1"/>
  <c r="Y1711" i="1"/>
  <c r="Z1711" i="1"/>
  <c r="AA1711" i="1" s="1"/>
  <c r="B1595" i="1"/>
  <c r="C1595" i="1" s="1"/>
  <c r="O1709" i="1"/>
  <c r="T1597" i="1"/>
  <c r="S1598" i="1"/>
  <c r="U1597" i="1"/>
  <c r="E1712" i="1"/>
  <c r="X1712" i="1"/>
  <c r="A1713" i="1"/>
  <c r="L1713" i="1"/>
  <c r="AB1727" i="1"/>
  <c r="O1710" i="1" l="1"/>
  <c r="AH1711" i="1"/>
  <c r="E1713" i="1"/>
  <c r="A1714" i="1"/>
  <c r="X1713" i="1"/>
  <c r="L1714" i="1"/>
  <c r="AB1728" i="1"/>
  <c r="M1713" i="1"/>
  <c r="N1713" i="1" s="1"/>
  <c r="P1713" i="1"/>
  <c r="AF1597" i="1"/>
  <c r="K1710" i="1"/>
  <c r="AC1712" i="1"/>
  <c r="AE1712" i="1" s="1"/>
  <c r="H1712" i="1"/>
  <c r="V1599" i="1"/>
  <c r="B1596" i="1"/>
  <c r="C1596" i="1" s="1"/>
  <c r="J1713" i="1"/>
  <c r="I1713" i="1" s="1"/>
  <c r="D1713" i="1"/>
  <c r="Z1712" i="1"/>
  <c r="AA1712" i="1" s="1"/>
  <c r="Y1712" i="1"/>
  <c r="W1597" i="1"/>
  <c r="F1712" i="1"/>
  <c r="G1711" i="1"/>
  <c r="Q1601" i="1"/>
  <c r="R1600" i="1"/>
  <c r="S1599" i="1"/>
  <c r="U1598" i="1"/>
  <c r="T1598" i="1"/>
  <c r="F1713" i="1" l="1"/>
  <c r="AH1712" i="1"/>
  <c r="O1711" i="1"/>
  <c r="K1711" i="1"/>
  <c r="W1598" i="1"/>
  <c r="Q1602" i="1"/>
  <c r="R1601" i="1"/>
  <c r="M1714" i="1"/>
  <c r="N1714" i="1" s="1"/>
  <c r="P1714" i="1"/>
  <c r="AC1713" i="1"/>
  <c r="AE1713" i="1" s="1"/>
  <c r="H1713" i="1"/>
  <c r="D1714" i="1"/>
  <c r="J1714" i="1"/>
  <c r="I1714" i="1" s="1"/>
  <c r="Y1713" i="1"/>
  <c r="Z1713" i="1"/>
  <c r="AA1713" i="1" s="1"/>
  <c r="T1599" i="1"/>
  <c r="U1599" i="1"/>
  <c r="S1600" i="1"/>
  <c r="AG1597" i="1"/>
  <c r="E1714" i="1"/>
  <c r="X1714" i="1"/>
  <c r="A1715" i="1"/>
  <c r="L1715" i="1"/>
  <c r="AF1598" i="1"/>
  <c r="V1600" i="1"/>
  <c r="G1712" i="1"/>
  <c r="AB1729" i="1"/>
  <c r="O1712" i="1" l="1"/>
  <c r="AH1713" i="1"/>
  <c r="K1712" i="1"/>
  <c r="AF1599" i="1"/>
  <c r="F1714" i="1"/>
  <c r="Q1603" i="1"/>
  <c r="R1602" i="1"/>
  <c r="AC1714" i="1"/>
  <c r="AE1714" i="1" s="1"/>
  <c r="H1714" i="1"/>
  <c r="L1716" i="1"/>
  <c r="E1715" i="1"/>
  <c r="A1716" i="1"/>
  <c r="X1715" i="1"/>
  <c r="B1597" i="1"/>
  <c r="C1597" i="1" s="1"/>
  <c r="U1600" i="1"/>
  <c r="T1600" i="1"/>
  <c r="S1601" i="1"/>
  <c r="G1713" i="1"/>
  <c r="AG1598" i="1"/>
  <c r="M1715" i="1"/>
  <c r="N1715" i="1" s="1"/>
  <c r="P1715" i="1"/>
  <c r="AB1730" i="1"/>
  <c r="Z1714" i="1"/>
  <c r="AA1714" i="1" s="1"/>
  <c r="Y1714" i="1"/>
  <c r="D1715" i="1"/>
  <c r="J1715" i="1"/>
  <c r="I1715" i="1" s="1"/>
  <c r="W1599" i="1"/>
  <c r="V1601" i="1"/>
  <c r="AH1714" i="1" l="1"/>
  <c r="K1713" i="1"/>
  <c r="W1600" i="1"/>
  <c r="G1714" i="1"/>
  <c r="Q1604" i="1"/>
  <c r="R1603" i="1"/>
  <c r="AG1599" i="1"/>
  <c r="B1598" i="1"/>
  <c r="C1598" i="1" s="1"/>
  <c r="M1716" i="1"/>
  <c r="N1716" i="1" s="1"/>
  <c r="P1716" i="1"/>
  <c r="AC1715" i="1"/>
  <c r="AE1715" i="1" s="1"/>
  <c r="H1715" i="1"/>
  <c r="O1713" i="1"/>
  <c r="T1601" i="1"/>
  <c r="S1602" i="1"/>
  <c r="U1601" i="1"/>
  <c r="Z1715" i="1"/>
  <c r="AA1715" i="1" s="1"/>
  <c r="Y1715" i="1"/>
  <c r="J1716" i="1"/>
  <c r="I1716" i="1" s="1"/>
  <c r="D1716" i="1"/>
  <c r="F1715" i="1"/>
  <c r="AB1731" i="1"/>
  <c r="AF1600" i="1"/>
  <c r="A1717" i="1"/>
  <c r="X1716" i="1"/>
  <c r="L1717" i="1"/>
  <c r="E1716" i="1"/>
  <c r="V1602" i="1"/>
  <c r="AH1715" i="1" l="1"/>
  <c r="K1714" i="1"/>
  <c r="B1599" i="1"/>
  <c r="C1599" i="1" s="1"/>
  <c r="A1718" i="1"/>
  <c r="X1717" i="1"/>
  <c r="L1718" i="1"/>
  <c r="E1717" i="1"/>
  <c r="AB1732" i="1"/>
  <c r="M1717" i="1"/>
  <c r="N1717" i="1" s="1"/>
  <c r="P1717" i="1"/>
  <c r="AF1601" i="1"/>
  <c r="V1603" i="1"/>
  <c r="W1601" i="1"/>
  <c r="D1717" i="1"/>
  <c r="Z1716" i="1"/>
  <c r="AA1716" i="1" s="1"/>
  <c r="J1717" i="1"/>
  <c r="I1717" i="1" s="1"/>
  <c r="Y1716" i="1"/>
  <c r="F1716" i="1"/>
  <c r="R1604" i="1"/>
  <c r="Q1605" i="1"/>
  <c r="G1715" i="1"/>
  <c r="AC1716" i="1"/>
  <c r="AE1716" i="1" s="1"/>
  <c r="H1716" i="1"/>
  <c r="O1714" i="1"/>
  <c r="AG1600" i="1"/>
  <c r="S1603" i="1"/>
  <c r="U1602" i="1"/>
  <c r="T1602" i="1"/>
  <c r="AH1716" i="1" l="1"/>
  <c r="K1715" i="1"/>
  <c r="O1715" i="1"/>
  <c r="F1717" i="1"/>
  <c r="W1602" i="1"/>
  <c r="R1605" i="1"/>
  <c r="Q1606" i="1"/>
  <c r="AC1717" i="1"/>
  <c r="AE1717" i="1" s="1"/>
  <c r="H1717" i="1"/>
  <c r="M1718" i="1"/>
  <c r="N1718" i="1" s="1"/>
  <c r="P1718" i="1"/>
  <c r="U1603" i="1"/>
  <c r="T1603" i="1"/>
  <c r="S1604" i="1"/>
  <c r="V1604" i="1"/>
  <c r="AG1601" i="1"/>
  <c r="D1718" i="1"/>
  <c r="J1718" i="1"/>
  <c r="I1718" i="1" s="1"/>
  <c r="Z1717" i="1"/>
  <c r="AA1717" i="1" s="1"/>
  <c r="Y1717" i="1"/>
  <c r="G1716" i="1"/>
  <c r="AB1733" i="1"/>
  <c r="X1718" i="1"/>
  <c r="L1719" i="1"/>
  <c r="E1718" i="1"/>
  <c r="A1719" i="1"/>
  <c r="AF1602" i="1"/>
  <c r="B1600" i="1"/>
  <c r="C1600" i="1" s="1"/>
  <c r="AH1717" i="1" l="1"/>
  <c r="O1716" i="1"/>
  <c r="K1716" i="1"/>
  <c r="B1601" i="1"/>
  <c r="C1601" i="1" s="1"/>
  <c r="AF1603" i="1"/>
  <c r="AC1718" i="1"/>
  <c r="AE1718" i="1" s="1"/>
  <c r="H1718" i="1"/>
  <c r="Q1607" i="1"/>
  <c r="R1606" i="1"/>
  <c r="M1719" i="1"/>
  <c r="N1719" i="1" s="1"/>
  <c r="P1719" i="1"/>
  <c r="Y1718" i="1"/>
  <c r="D1719" i="1"/>
  <c r="Z1718" i="1"/>
  <c r="AA1718" i="1" s="1"/>
  <c r="J1719" i="1"/>
  <c r="I1719" i="1" s="1"/>
  <c r="W1603" i="1"/>
  <c r="G1717" i="1"/>
  <c r="V1605" i="1"/>
  <c r="E1719" i="1"/>
  <c r="A1720" i="1"/>
  <c r="X1719" i="1"/>
  <c r="L1720" i="1"/>
  <c r="AB1734" i="1"/>
  <c r="F1718" i="1"/>
  <c r="S1605" i="1"/>
  <c r="U1604" i="1"/>
  <c r="T1604" i="1"/>
  <c r="AG1602" i="1"/>
  <c r="K1717" i="1" l="1"/>
  <c r="AH1718" i="1"/>
  <c r="O1717" i="1"/>
  <c r="B1602" i="1"/>
  <c r="C1602" i="1" s="1"/>
  <c r="A1721" i="1"/>
  <c r="L1721" i="1"/>
  <c r="E1720" i="1"/>
  <c r="X1720" i="1"/>
  <c r="AG1603" i="1"/>
  <c r="AC1719" i="1"/>
  <c r="AE1719" i="1" s="1"/>
  <c r="H1719" i="1"/>
  <c r="G1718" i="1"/>
  <c r="AB1735" i="1"/>
  <c r="F1719" i="1"/>
  <c r="M1720" i="1"/>
  <c r="N1720" i="1" s="1"/>
  <c r="P1720" i="1"/>
  <c r="V1606" i="1"/>
  <c r="W1604" i="1"/>
  <c r="T1605" i="1"/>
  <c r="S1606" i="1"/>
  <c r="U1605" i="1"/>
  <c r="AF1604" i="1"/>
  <c r="Z1719" i="1"/>
  <c r="AA1719" i="1" s="1"/>
  <c r="Y1719" i="1"/>
  <c r="D1720" i="1"/>
  <c r="J1720" i="1"/>
  <c r="I1720" i="1" s="1"/>
  <c r="Q1608" i="1"/>
  <c r="R1607" i="1"/>
  <c r="AH1719" i="1" l="1"/>
  <c r="O1718" i="1"/>
  <c r="F1720" i="1"/>
  <c r="K1718" i="1"/>
  <c r="B1603" i="1"/>
  <c r="C1603" i="1" s="1"/>
  <c r="V1607" i="1"/>
  <c r="AF1605" i="1"/>
  <c r="Z1720" i="1"/>
  <c r="AA1720" i="1" s="1"/>
  <c r="J1721" i="1"/>
  <c r="I1721" i="1" s="1"/>
  <c r="D1721" i="1"/>
  <c r="Y1720" i="1"/>
  <c r="R1608" i="1"/>
  <c r="Q1609" i="1"/>
  <c r="AC1720" i="1"/>
  <c r="AE1720" i="1" s="1"/>
  <c r="H1720" i="1"/>
  <c r="M1721" i="1"/>
  <c r="N1721" i="1" s="1"/>
  <c r="P1721" i="1"/>
  <c r="W1605" i="1"/>
  <c r="AG1604" i="1"/>
  <c r="T1606" i="1"/>
  <c r="U1606" i="1"/>
  <c r="S1607" i="1"/>
  <c r="AB1736" i="1"/>
  <c r="G1719" i="1"/>
  <c r="E1721" i="1"/>
  <c r="X1721" i="1"/>
  <c r="A1722" i="1"/>
  <c r="L1722" i="1"/>
  <c r="AH1720" i="1" l="1"/>
  <c r="O1719" i="1"/>
  <c r="K1719" i="1"/>
  <c r="AC1721" i="1"/>
  <c r="AE1721" i="1" s="1"/>
  <c r="H1721" i="1"/>
  <c r="Q1610" i="1"/>
  <c r="R1609" i="1"/>
  <c r="F1721" i="1"/>
  <c r="AF1606" i="1"/>
  <c r="G1720" i="1"/>
  <c r="V1608" i="1"/>
  <c r="AB1737" i="1"/>
  <c r="D1722" i="1"/>
  <c r="Z1721" i="1"/>
  <c r="AA1721" i="1" s="1"/>
  <c r="Y1721" i="1"/>
  <c r="J1722" i="1"/>
  <c r="I1722" i="1" s="1"/>
  <c r="AG1605" i="1"/>
  <c r="M1722" i="1"/>
  <c r="N1722" i="1" s="1"/>
  <c r="P1722" i="1"/>
  <c r="W1606" i="1"/>
  <c r="X1722" i="1"/>
  <c r="A1723" i="1"/>
  <c r="L1723" i="1"/>
  <c r="E1722" i="1"/>
  <c r="T1607" i="1"/>
  <c r="S1608" i="1"/>
  <c r="U1607" i="1"/>
  <c r="B1604" i="1"/>
  <c r="C1604" i="1" s="1"/>
  <c r="AH1721" i="1" l="1"/>
  <c r="O1720" i="1"/>
  <c r="B1605" i="1"/>
  <c r="C1605" i="1" s="1"/>
  <c r="K1720" i="1"/>
  <c r="AC1722" i="1"/>
  <c r="AE1722" i="1" s="1"/>
  <c r="H1722" i="1"/>
  <c r="F1722" i="1"/>
  <c r="V1609" i="1"/>
  <c r="AB1738" i="1"/>
  <c r="Q1611" i="1"/>
  <c r="R1610" i="1"/>
  <c r="AF1607" i="1"/>
  <c r="W1607" i="1"/>
  <c r="M1723" i="1"/>
  <c r="N1723" i="1" s="1"/>
  <c r="P1723" i="1"/>
  <c r="AG1606" i="1"/>
  <c r="G1721" i="1"/>
  <c r="Z1722" i="1"/>
  <c r="AA1722" i="1" s="1"/>
  <c r="Y1722" i="1"/>
  <c r="J1723" i="1"/>
  <c r="I1723" i="1" s="1"/>
  <c r="D1723" i="1"/>
  <c r="T1608" i="1"/>
  <c r="S1609" i="1"/>
  <c r="U1608" i="1"/>
  <c r="E1723" i="1"/>
  <c r="X1723" i="1"/>
  <c r="A1724" i="1"/>
  <c r="L1724" i="1"/>
  <c r="K1721" i="1" l="1"/>
  <c r="AH1722" i="1"/>
  <c r="O1721" i="1"/>
  <c r="B1606" i="1"/>
  <c r="C1606" i="1" s="1"/>
  <c r="AC1723" i="1"/>
  <c r="AE1723" i="1" s="1"/>
  <c r="H1723" i="1"/>
  <c r="Z1723" i="1"/>
  <c r="AA1723" i="1" s="1"/>
  <c r="D1724" i="1"/>
  <c r="Y1723" i="1"/>
  <c r="J1724" i="1"/>
  <c r="I1724" i="1" s="1"/>
  <c r="U1609" i="1"/>
  <c r="T1609" i="1"/>
  <c r="S1610" i="1"/>
  <c r="E1724" i="1"/>
  <c r="L1725" i="1"/>
  <c r="X1724" i="1"/>
  <c r="A1725" i="1"/>
  <c r="W1608" i="1"/>
  <c r="AF1608" i="1"/>
  <c r="AG1607" i="1"/>
  <c r="V1610" i="1"/>
  <c r="AB1739" i="1"/>
  <c r="G1722" i="1"/>
  <c r="M1724" i="1"/>
  <c r="N1724" i="1" s="1"/>
  <c r="P1724" i="1"/>
  <c r="F1723" i="1"/>
  <c r="Q1612" i="1"/>
  <c r="R1611" i="1"/>
  <c r="AH1723" i="1" l="1"/>
  <c r="K1722" i="1"/>
  <c r="O1722" i="1"/>
  <c r="V1611" i="1"/>
  <c r="E1725" i="1"/>
  <c r="X1725" i="1"/>
  <c r="A1726" i="1"/>
  <c r="L1726" i="1"/>
  <c r="W1609" i="1"/>
  <c r="F1724" i="1"/>
  <c r="AC1724" i="1"/>
  <c r="AE1724" i="1" s="1"/>
  <c r="H1724" i="1"/>
  <c r="AB1740" i="1"/>
  <c r="D1725" i="1"/>
  <c r="Y1724" i="1"/>
  <c r="J1725" i="1"/>
  <c r="I1725" i="1" s="1"/>
  <c r="Z1724" i="1"/>
  <c r="AA1724" i="1" s="1"/>
  <c r="B1607" i="1"/>
  <c r="C1607" i="1" s="1"/>
  <c r="M1725" i="1"/>
  <c r="N1725" i="1" s="1"/>
  <c r="P1725" i="1"/>
  <c r="U1610" i="1"/>
  <c r="S1611" i="1"/>
  <c r="T1610" i="1"/>
  <c r="G1723" i="1"/>
  <c r="Q1613" i="1"/>
  <c r="R1612" i="1"/>
  <c r="AG1608" i="1"/>
  <c r="AF1609" i="1"/>
  <c r="O1723" i="1" l="1"/>
  <c r="AH1724" i="1"/>
  <c r="F1725" i="1"/>
  <c r="B1608" i="1"/>
  <c r="C1608" i="1" s="1"/>
  <c r="K1723" i="1"/>
  <c r="V1612" i="1"/>
  <c r="W1610" i="1"/>
  <c r="G1724" i="1"/>
  <c r="AG1609" i="1"/>
  <c r="Q1614" i="1"/>
  <c r="R1613" i="1"/>
  <c r="M1726" i="1"/>
  <c r="N1726" i="1" s="1"/>
  <c r="P1726" i="1"/>
  <c r="AC1725" i="1"/>
  <c r="AE1725" i="1" s="1"/>
  <c r="H1725" i="1"/>
  <c r="X1726" i="1"/>
  <c r="A1727" i="1"/>
  <c r="L1727" i="1"/>
  <c r="E1726" i="1"/>
  <c r="AF1610" i="1"/>
  <c r="S1612" i="1"/>
  <c r="U1611" i="1"/>
  <c r="T1611" i="1"/>
  <c r="AB1741" i="1"/>
  <c r="D1726" i="1"/>
  <c r="Z1725" i="1"/>
  <c r="AA1725" i="1" s="1"/>
  <c r="Y1725" i="1"/>
  <c r="J1726" i="1"/>
  <c r="I1726" i="1" s="1"/>
  <c r="F1726" i="1" l="1"/>
  <c r="AH1725" i="1"/>
  <c r="K1724" i="1"/>
  <c r="W1611" i="1"/>
  <c r="AF1611" i="1"/>
  <c r="E1727" i="1"/>
  <c r="X1727" i="1"/>
  <c r="A1728" i="1"/>
  <c r="L1728" i="1"/>
  <c r="V1613" i="1"/>
  <c r="AC1726" i="1"/>
  <c r="AE1726" i="1" s="1"/>
  <c r="H1726" i="1"/>
  <c r="Q1615" i="1"/>
  <c r="R1614" i="1"/>
  <c r="O1724" i="1"/>
  <c r="AG1610" i="1"/>
  <c r="D1727" i="1"/>
  <c r="Y1726" i="1"/>
  <c r="Z1726" i="1"/>
  <c r="AA1726" i="1" s="1"/>
  <c r="J1727" i="1"/>
  <c r="I1727" i="1" s="1"/>
  <c r="AB1742" i="1"/>
  <c r="S1613" i="1"/>
  <c r="U1612" i="1"/>
  <c r="T1612" i="1"/>
  <c r="G1725" i="1"/>
  <c r="M1727" i="1"/>
  <c r="N1727" i="1" s="1"/>
  <c r="P1727" i="1"/>
  <c r="B1609" i="1"/>
  <c r="C1609" i="1" s="1"/>
  <c r="K1725" i="1" l="1"/>
  <c r="AH1726" i="1"/>
  <c r="U1613" i="1"/>
  <c r="T1613" i="1"/>
  <c r="S1614" i="1"/>
  <c r="A1729" i="1"/>
  <c r="L1729" i="1"/>
  <c r="E1728" i="1"/>
  <c r="X1728" i="1"/>
  <c r="AC1727" i="1"/>
  <c r="AE1727" i="1" s="1"/>
  <c r="H1727" i="1"/>
  <c r="AB1743" i="1"/>
  <c r="V1614" i="1"/>
  <c r="J1728" i="1"/>
  <c r="I1728" i="1" s="1"/>
  <c r="Z1727" i="1"/>
  <c r="AA1727" i="1" s="1"/>
  <c r="D1728" i="1"/>
  <c r="Y1727" i="1"/>
  <c r="O1725" i="1"/>
  <c r="AF1612" i="1"/>
  <c r="B1610" i="1"/>
  <c r="C1610" i="1" s="1"/>
  <c r="R1615" i="1"/>
  <c r="Q1616" i="1"/>
  <c r="AG1611" i="1"/>
  <c r="W1612" i="1"/>
  <c r="F1727" i="1"/>
  <c r="G1726" i="1"/>
  <c r="M1728" i="1"/>
  <c r="N1728" i="1" s="1"/>
  <c r="P1728" i="1"/>
  <c r="K1726" i="1" l="1"/>
  <c r="AH1727" i="1"/>
  <c r="F1728" i="1"/>
  <c r="B1611" i="1"/>
  <c r="C1611" i="1" s="1"/>
  <c r="O1726" i="1"/>
  <c r="AG1612" i="1"/>
  <c r="G1727" i="1"/>
  <c r="M1729" i="1"/>
  <c r="N1729" i="1" s="1"/>
  <c r="P1729" i="1"/>
  <c r="AF1613" i="1"/>
  <c r="Q1617" i="1"/>
  <c r="R1616" i="1"/>
  <c r="X1729" i="1"/>
  <c r="A1730" i="1"/>
  <c r="L1730" i="1"/>
  <c r="E1729" i="1"/>
  <c r="W1613" i="1"/>
  <c r="AC1728" i="1"/>
  <c r="AE1728" i="1" s="1"/>
  <c r="H1728" i="1"/>
  <c r="V1615" i="1"/>
  <c r="AB1744" i="1"/>
  <c r="Z1728" i="1"/>
  <c r="AA1728" i="1" s="1"/>
  <c r="Y1728" i="1"/>
  <c r="J1729" i="1"/>
  <c r="I1729" i="1" s="1"/>
  <c r="D1729" i="1"/>
  <c r="U1614" i="1"/>
  <c r="S1615" i="1"/>
  <c r="T1614" i="1"/>
  <c r="O1727" i="1" l="1"/>
  <c r="AH1728" i="1"/>
  <c r="K1727" i="1"/>
  <c r="F1729" i="1"/>
  <c r="AG1613" i="1"/>
  <c r="D1730" i="1"/>
  <c r="Y1729" i="1"/>
  <c r="Z1729" i="1"/>
  <c r="AA1729" i="1" s="1"/>
  <c r="J1730" i="1"/>
  <c r="I1730" i="1" s="1"/>
  <c r="AF1614" i="1"/>
  <c r="G1728" i="1"/>
  <c r="B1612" i="1"/>
  <c r="C1612" i="1" s="1"/>
  <c r="T1615" i="1"/>
  <c r="S1616" i="1"/>
  <c r="U1615" i="1"/>
  <c r="AB1745" i="1"/>
  <c r="M1730" i="1"/>
  <c r="N1730" i="1" s="1"/>
  <c r="P1730" i="1"/>
  <c r="V1616" i="1"/>
  <c r="W1614" i="1"/>
  <c r="A1731" i="1"/>
  <c r="L1731" i="1"/>
  <c r="E1730" i="1"/>
  <c r="X1730" i="1"/>
  <c r="Q1618" i="1"/>
  <c r="R1617" i="1"/>
  <c r="AC1729" i="1"/>
  <c r="AE1729" i="1" s="1"/>
  <c r="H1729" i="1"/>
  <c r="AH1729" i="1" l="1"/>
  <c r="K1728" i="1"/>
  <c r="O1728" i="1"/>
  <c r="AC1730" i="1"/>
  <c r="AE1730" i="1" s="1"/>
  <c r="H1730" i="1"/>
  <c r="W1615" i="1"/>
  <c r="B1613" i="1"/>
  <c r="C1613" i="1" s="1"/>
  <c r="AG1614" i="1"/>
  <c r="V1617" i="1"/>
  <c r="M1731" i="1"/>
  <c r="N1731" i="1" s="1"/>
  <c r="P1731" i="1"/>
  <c r="AB1746" i="1"/>
  <c r="T1616" i="1"/>
  <c r="S1617" i="1"/>
  <c r="U1616" i="1"/>
  <c r="G1729" i="1"/>
  <c r="R1618" i="1"/>
  <c r="Q1619" i="1"/>
  <c r="E1731" i="1"/>
  <c r="X1731" i="1"/>
  <c r="A1732" i="1"/>
  <c r="L1732" i="1"/>
  <c r="AF1615" i="1"/>
  <c r="F1730" i="1"/>
  <c r="Z1730" i="1"/>
  <c r="AA1730" i="1" s="1"/>
  <c r="D1731" i="1"/>
  <c r="J1731" i="1"/>
  <c r="I1731" i="1" s="1"/>
  <c r="Y1730" i="1"/>
  <c r="K1729" i="1" l="1"/>
  <c r="AH1730" i="1"/>
  <c r="O1729" i="1"/>
  <c r="F1731" i="1"/>
  <c r="Z1731" i="1"/>
  <c r="AA1731" i="1" s="1"/>
  <c r="D1732" i="1"/>
  <c r="Y1731" i="1"/>
  <c r="J1732" i="1"/>
  <c r="I1732" i="1" s="1"/>
  <c r="V1618" i="1"/>
  <c r="T1617" i="1"/>
  <c r="S1618" i="1"/>
  <c r="U1617" i="1"/>
  <c r="AC1731" i="1"/>
  <c r="AE1731" i="1" s="1"/>
  <c r="H1731" i="1"/>
  <c r="AG1615" i="1"/>
  <c r="AA1616" i="1"/>
  <c r="AF1616" i="1"/>
  <c r="M1732" i="1"/>
  <c r="N1732" i="1" s="1"/>
  <c r="P1732" i="1"/>
  <c r="B1614" i="1"/>
  <c r="C1614" i="1" s="1"/>
  <c r="G1730" i="1"/>
  <c r="L1733" i="1"/>
  <c r="E1732" i="1"/>
  <c r="X1732" i="1"/>
  <c r="A1733" i="1"/>
  <c r="R1619" i="1"/>
  <c r="Q1620" i="1"/>
  <c r="W1616" i="1"/>
  <c r="AB1747" i="1"/>
  <c r="K1730" i="1" l="1"/>
  <c r="AH1731" i="1"/>
  <c r="O1730" i="1"/>
  <c r="Y1732" i="1"/>
  <c r="Z1732" i="1"/>
  <c r="AA1732" i="1" s="1"/>
  <c r="D1733" i="1"/>
  <c r="J1733" i="1"/>
  <c r="I1733" i="1" s="1"/>
  <c r="AG1616" i="1"/>
  <c r="L1734" i="1"/>
  <c r="E1733" i="1"/>
  <c r="X1733" i="1"/>
  <c r="A1734" i="1"/>
  <c r="AH1616" i="1"/>
  <c r="W1617" i="1"/>
  <c r="AC1732" i="1"/>
  <c r="AE1732" i="1" s="1"/>
  <c r="H1732" i="1"/>
  <c r="G1731" i="1"/>
  <c r="T1618" i="1"/>
  <c r="S1619" i="1"/>
  <c r="U1618" i="1"/>
  <c r="AB1748" i="1"/>
  <c r="R1620" i="1"/>
  <c r="Q1621" i="1"/>
  <c r="AF1617" i="1"/>
  <c r="V1619" i="1"/>
  <c r="M1733" i="1"/>
  <c r="N1733" i="1" s="1"/>
  <c r="P1733" i="1"/>
  <c r="B1615" i="1"/>
  <c r="C1615" i="1" s="1"/>
  <c r="F1732" i="1"/>
  <c r="AH1732" i="1" l="1"/>
  <c r="O1731" i="1"/>
  <c r="K1731" i="1"/>
  <c r="B1616" i="1"/>
  <c r="C1616" i="1" s="1"/>
  <c r="AB1749" i="1"/>
  <c r="S1620" i="1"/>
  <c r="U1619" i="1"/>
  <c r="T1619" i="1"/>
  <c r="AG1617" i="1"/>
  <c r="L1735" i="1"/>
  <c r="E1734" i="1"/>
  <c r="X1734" i="1"/>
  <c r="A1735" i="1"/>
  <c r="F1733" i="1"/>
  <c r="AF1618" i="1"/>
  <c r="G1732" i="1"/>
  <c r="D1734" i="1"/>
  <c r="Y1733" i="1"/>
  <c r="J1734" i="1"/>
  <c r="I1734" i="1" s="1"/>
  <c r="Z1733" i="1"/>
  <c r="AA1733" i="1" s="1"/>
  <c r="R1621" i="1"/>
  <c r="Q1622" i="1"/>
  <c r="AC1733" i="1"/>
  <c r="AE1733" i="1" s="1"/>
  <c r="H1733" i="1"/>
  <c r="V1620" i="1"/>
  <c r="W1618" i="1"/>
  <c r="M1734" i="1"/>
  <c r="N1734" i="1" s="1"/>
  <c r="P1734" i="1"/>
  <c r="AH1733" i="1" l="1"/>
  <c r="K1732" i="1"/>
  <c r="O1732" i="1"/>
  <c r="AC1734" i="1"/>
  <c r="AE1734" i="1" s="1"/>
  <c r="H1734" i="1"/>
  <c r="F1734" i="1"/>
  <c r="D1735" i="1"/>
  <c r="Y1734" i="1"/>
  <c r="J1735" i="1"/>
  <c r="I1735" i="1" s="1"/>
  <c r="Z1734" i="1"/>
  <c r="AA1734" i="1" s="1"/>
  <c r="B1617" i="1"/>
  <c r="C1617" i="1" s="1"/>
  <c r="W1619" i="1"/>
  <c r="U1620" i="1"/>
  <c r="T1620" i="1"/>
  <c r="S1621" i="1"/>
  <c r="Q1623" i="1"/>
  <c r="R1622" i="1"/>
  <c r="M1735" i="1"/>
  <c r="N1735" i="1" s="1"/>
  <c r="P1735" i="1"/>
  <c r="G1733" i="1"/>
  <c r="AG1618" i="1"/>
  <c r="V1621" i="1"/>
  <c r="E1735" i="1"/>
  <c r="X1735" i="1"/>
  <c r="A1736" i="1"/>
  <c r="L1736" i="1"/>
  <c r="AF1619" i="1"/>
  <c r="AB1750" i="1"/>
  <c r="AH1734" i="1" l="1"/>
  <c r="K1733" i="1"/>
  <c r="O1733" i="1"/>
  <c r="B1618" i="1"/>
  <c r="C1618" i="1" s="1"/>
  <c r="X1736" i="1"/>
  <c r="A1737" i="1"/>
  <c r="L1737" i="1"/>
  <c r="E1736" i="1"/>
  <c r="D1736" i="1"/>
  <c r="Y1735" i="1"/>
  <c r="Z1735" i="1"/>
  <c r="J1736" i="1"/>
  <c r="I1736" i="1" s="1"/>
  <c r="F1735" i="1"/>
  <c r="T1621" i="1"/>
  <c r="U1621" i="1"/>
  <c r="S1622" i="1"/>
  <c r="AB1751" i="1"/>
  <c r="M1736" i="1"/>
  <c r="N1736" i="1" s="1"/>
  <c r="V1622" i="1"/>
  <c r="AF1620" i="1"/>
  <c r="AG1619" i="1"/>
  <c r="G1734" i="1"/>
  <c r="AC1735" i="1"/>
  <c r="AE1735" i="1" s="1"/>
  <c r="H1735" i="1"/>
  <c r="Q1624" i="1"/>
  <c r="R1623" i="1"/>
  <c r="W1620" i="1"/>
  <c r="K1734" i="1" l="1"/>
  <c r="O1734" i="1"/>
  <c r="F1736" i="1"/>
  <c r="Q1625" i="1"/>
  <c r="R1624" i="1"/>
  <c r="AB1752" i="1"/>
  <c r="AF1621" i="1"/>
  <c r="M1737" i="1"/>
  <c r="N1737" i="1" s="1"/>
  <c r="V1623" i="1"/>
  <c r="B1619" i="1"/>
  <c r="C1619" i="1" s="1"/>
  <c r="A1738" i="1"/>
  <c r="L1738" i="1"/>
  <c r="E1737" i="1"/>
  <c r="X1737" i="1"/>
  <c r="H1736" i="1"/>
  <c r="AC1736" i="1"/>
  <c r="AE1736" i="1" s="1"/>
  <c r="T1622" i="1"/>
  <c r="U1622" i="1"/>
  <c r="S1623" i="1"/>
  <c r="D1737" i="1"/>
  <c r="Z1736" i="1"/>
  <c r="AA1736" i="1" s="1"/>
  <c r="Y1736" i="1"/>
  <c r="J1737" i="1"/>
  <c r="I1737" i="1" s="1"/>
  <c r="AG1620" i="1"/>
  <c r="B1620" i="1" s="1"/>
  <c r="C1620" i="1" s="1"/>
  <c r="G1735" i="1"/>
  <c r="W1621" i="1"/>
  <c r="K1735" i="1" l="1"/>
  <c r="AH1736" i="1"/>
  <c r="AC1737" i="1"/>
  <c r="AE1737" i="1" s="1"/>
  <c r="H1737" i="1"/>
  <c r="AF1622" i="1"/>
  <c r="M1738" i="1"/>
  <c r="N1738" i="1" s="1"/>
  <c r="O1735" i="1"/>
  <c r="T1623" i="1"/>
  <c r="U1623" i="1"/>
  <c r="S1624" i="1"/>
  <c r="G1736" i="1"/>
  <c r="A1739" i="1"/>
  <c r="L1739" i="1"/>
  <c r="E1738" i="1"/>
  <c r="X1738" i="1"/>
  <c r="V1624" i="1"/>
  <c r="AG1621" i="1"/>
  <c r="F1737" i="1"/>
  <c r="W1622" i="1"/>
  <c r="Z1737" i="1"/>
  <c r="AA1737" i="1" s="1"/>
  <c r="Y1737" i="1"/>
  <c r="J1738" i="1"/>
  <c r="I1738" i="1" s="1"/>
  <c r="D1738" i="1"/>
  <c r="AB1753" i="1"/>
  <c r="R1625" i="1"/>
  <c r="Q1626" i="1"/>
  <c r="AH1737" i="1" l="1"/>
  <c r="P1736" i="1"/>
  <c r="K1736" i="1"/>
  <c r="O1736" i="1"/>
  <c r="V1625" i="1"/>
  <c r="B1621" i="1"/>
  <c r="C1621" i="1" s="1"/>
  <c r="Z1738" i="1"/>
  <c r="AA1738" i="1" s="1"/>
  <c r="Y1738" i="1"/>
  <c r="J1739" i="1"/>
  <c r="I1739" i="1" s="1"/>
  <c r="D1739" i="1"/>
  <c r="T1624" i="1"/>
  <c r="U1624" i="1"/>
  <c r="S1625" i="1"/>
  <c r="AC1738" i="1"/>
  <c r="AE1738" i="1" s="1"/>
  <c r="H1738" i="1"/>
  <c r="G1737" i="1"/>
  <c r="W1623" i="1"/>
  <c r="M1739" i="1"/>
  <c r="N1739" i="1" s="1"/>
  <c r="AF1623" i="1"/>
  <c r="AB1754" i="1"/>
  <c r="AG1622" i="1"/>
  <c r="Q1627" i="1"/>
  <c r="R1626" i="1"/>
  <c r="F1738" i="1"/>
  <c r="E1739" i="1"/>
  <c r="X1739" i="1"/>
  <c r="A1740" i="1"/>
  <c r="L1740" i="1"/>
  <c r="K1737" i="1" l="1"/>
  <c r="AH1738" i="1"/>
  <c r="P1737" i="1"/>
  <c r="A1741" i="1"/>
  <c r="L1741" i="1"/>
  <c r="E1740" i="1"/>
  <c r="X1740" i="1"/>
  <c r="Z1739" i="1"/>
  <c r="AA1739" i="1" s="1"/>
  <c r="D1740" i="1"/>
  <c r="J1740" i="1"/>
  <c r="I1740" i="1" s="1"/>
  <c r="Y1739" i="1"/>
  <c r="V1626" i="1"/>
  <c r="B1622" i="1"/>
  <c r="C1622" i="1" s="1"/>
  <c r="F1739" i="1"/>
  <c r="Q1628" i="1"/>
  <c r="R1627" i="1"/>
  <c r="AG1623" i="1"/>
  <c r="T1625" i="1"/>
  <c r="U1625" i="1"/>
  <c r="S1626" i="1"/>
  <c r="M1740" i="1"/>
  <c r="N1740" i="1" s="1"/>
  <c r="AB1755" i="1"/>
  <c r="O1737" i="1"/>
  <c r="G1738" i="1"/>
  <c r="W1624" i="1"/>
  <c r="AC1739" i="1"/>
  <c r="AE1739" i="1" s="1"/>
  <c r="H1739" i="1"/>
  <c r="AF1624" i="1"/>
  <c r="F1740" i="1" l="1"/>
  <c r="AH1739" i="1"/>
  <c r="K1738" i="1"/>
  <c r="P1738" i="1"/>
  <c r="O1738" i="1"/>
  <c r="B1623" i="1"/>
  <c r="C1623" i="1" s="1"/>
  <c r="T1626" i="1"/>
  <c r="U1626" i="1"/>
  <c r="S1627" i="1"/>
  <c r="V1627" i="1"/>
  <c r="W1625" i="1"/>
  <c r="Q1629" i="1"/>
  <c r="R1628" i="1"/>
  <c r="M1741" i="1"/>
  <c r="N1741" i="1" s="1"/>
  <c r="AC1740" i="1"/>
  <c r="AE1740" i="1" s="1"/>
  <c r="H1740" i="1"/>
  <c r="AF1625" i="1"/>
  <c r="A1742" i="1"/>
  <c r="L1742" i="1"/>
  <c r="E1741" i="1"/>
  <c r="X1741" i="1"/>
  <c r="AG1624" i="1"/>
  <c r="G1739" i="1"/>
  <c r="AB1756" i="1"/>
  <c r="Y1740" i="1"/>
  <c r="Z1740" i="1"/>
  <c r="AA1740" i="1" s="1"/>
  <c r="D1741" i="1"/>
  <c r="J1741" i="1"/>
  <c r="I1741" i="1" s="1"/>
  <c r="AH1740" i="1" l="1"/>
  <c r="O1739" i="1"/>
  <c r="P1739" i="1"/>
  <c r="K1739" i="1"/>
  <c r="B1624" i="1"/>
  <c r="C1624" i="1" s="1"/>
  <c r="M1742" i="1"/>
  <c r="N1742" i="1" s="1"/>
  <c r="G1740" i="1"/>
  <c r="AG1625" i="1"/>
  <c r="S1628" i="1"/>
  <c r="T1627" i="1"/>
  <c r="U1627" i="1"/>
  <c r="F1741" i="1"/>
  <c r="X1742" i="1"/>
  <c r="A1743" i="1"/>
  <c r="L1743" i="1"/>
  <c r="E1742" i="1"/>
  <c r="V1628" i="1"/>
  <c r="W1626" i="1"/>
  <c r="AB1757" i="1"/>
  <c r="D1742" i="1"/>
  <c r="J1742" i="1"/>
  <c r="I1742" i="1" s="1"/>
  <c r="Z1741" i="1"/>
  <c r="AA1741" i="1" s="1"/>
  <c r="Y1741" i="1"/>
  <c r="Q1630" i="1"/>
  <c r="R1629" i="1"/>
  <c r="AF1626" i="1"/>
  <c r="AC1741" i="1"/>
  <c r="AE1741" i="1" s="1"/>
  <c r="H1741" i="1"/>
  <c r="AH1741" i="1" l="1"/>
  <c r="O1740" i="1"/>
  <c r="P1740" i="1"/>
  <c r="K1740" i="1"/>
  <c r="F1742" i="1"/>
  <c r="Q1631" i="1"/>
  <c r="R1630" i="1"/>
  <c r="W1627" i="1"/>
  <c r="B1625" i="1"/>
  <c r="C1625" i="1" s="1"/>
  <c r="G1741" i="1"/>
  <c r="AG1626" i="1"/>
  <c r="M1743" i="1"/>
  <c r="N1743" i="1" s="1"/>
  <c r="AF1627" i="1"/>
  <c r="U1628" i="1"/>
  <c r="T1628" i="1"/>
  <c r="S1629" i="1"/>
  <c r="AC1742" i="1"/>
  <c r="AE1742" i="1" s="1"/>
  <c r="H1742" i="1"/>
  <c r="L1744" i="1"/>
  <c r="E1743" i="1"/>
  <c r="X1743" i="1"/>
  <c r="A1744" i="1"/>
  <c r="V1629" i="1"/>
  <c r="AB1758" i="1"/>
  <c r="Z1742" i="1"/>
  <c r="AA1742" i="1" s="1"/>
  <c r="Y1742" i="1"/>
  <c r="J1743" i="1"/>
  <c r="I1743" i="1" s="1"/>
  <c r="D1743" i="1"/>
  <c r="K1741" i="1" l="1"/>
  <c r="AH1742" i="1"/>
  <c r="P1741" i="1"/>
  <c r="B1626" i="1"/>
  <c r="C1626" i="1" s="1"/>
  <c r="F1743" i="1"/>
  <c r="M1744" i="1"/>
  <c r="N1744" i="1" s="1"/>
  <c r="O1741" i="1"/>
  <c r="AG1627" i="1"/>
  <c r="A1745" i="1"/>
  <c r="L1745" i="1"/>
  <c r="E1744" i="1"/>
  <c r="X1744" i="1"/>
  <c r="G1742" i="1"/>
  <c r="T1629" i="1"/>
  <c r="S1630" i="1"/>
  <c r="U1629" i="1"/>
  <c r="AB1759" i="1"/>
  <c r="D1744" i="1"/>
  <c r="Y1743" i="1"/>
  <c r="J1744" i="1"/>
  <c r="I1744" i="1" s="1"/>
  <c r="Z1743" i="1"/>
  <c r="AA1743" i="1" s="1"/>
  <c r="AF1628" i="1"/>
  <c r="V1630" i="1"/>
  <c r="W1628" i="1"/>
  <c r="AC1743" i="1"/>
  <c r="AE1743" i="1" s="1"/>
  <c r="H1743" i="1"/>
  <c r="Q1632" i="1"/>
  <c r="R1631" i="1"/>
  <c r="AH1743" i="1" l="1"/>
  <c r="K1742" i="1"/>
  <c r="P1742" i="1"/>
  <c r="O1742" i="1"/>
  <c r="B1627" i="1"/>
  <c r="C1627" i="1" s="1"/>
  <c r="M1745" i="1"/>
  <c r="N1745" i="1" s="1"/>
  <c r="AC1744" i="1"/>
  <c r="AE1744" i="1" s="1"/>
  <c r="H1744" i="1"/>
  <c r="F1744" i="1"/>
  <c r="W1629" i="1"/>
  <c r="AB1760" i="1"/>
  <c r="S1631" i="1"/>
  <c r="U1630" i="1"/>
  <c r="T1630" i="1"/>
  <c r="A1746" i="1"/>
  <c r="L1746" i="1"/>
  <c r="E1745" i="1"/>
  <c r="X1745" i="1"/>
  <c r="Q1633" i="1"/>
  <c r="R1632" i="1"/>
  <c r="AG1628" i="1"/>
  <c r="G1743" i="1"/>
  <c r="V1631" i="1"/>
  <c r="AF1629" i="1"/>
  <c r="D1745" i="1"/>
  <c r="J1745" i="1"/>
  <c r="I1745" i="1" s="1"/>
  <c r="Z1744" i="1"/>
  <c r="AA1744" i="1" s="1"/>
  <c r="Y1744" i="1"/>
  <c r="P1743" i="1" l="1"/>
  <c r="AH1744" i="1"/>
  <c r="K1743" i="1"/>
  <c r="F1745" i="1"/>
  <c r="O1743" i="1"/>
  <c r="B1628" i="1"/>
  <c r="C1628" i="1" s="1"/>
  <c r="V1632" i="1"/>
  <c r="M1746" i="1"/>
  <c r="N1746" i="1" s="1"/>
  <c r="W1630" i="1"/>
  <c r="R1633" i="1"/>
  <c r="Q1634" i="1"/>
  <c r="X1746" i="1"/>
  <c r="A1747" i="1"/>
  <c r="L1747" i="1"/>
  <c r="E1746" i="1"/>
  <c r="U1631" i="1"/>
  <c r="S1632" i="1"/>
  <c r="T1631" i="1"/>
  <c r="AG1629" i="1"/>
  <c r="AC1745" i="1"/>
  <c r="AE1745" i="1" s="1"/>
  <c r="H1745" i="1"/>
  <c r="D1746" i="1"/>
  <c r="Y1745" i="1"/>
  <c r="J1746" i="1"/>
  <c r="I1746" i="1" s="1"/>
  <c r="Z1745" i="1"/>
  <c r="AA1745" i="1" s="1"/>
  <c r="AB1761" i="1"/>
  <c r="AF1630" i="1"/>
  <c r="G1744" i="1"/>
  <c r="O1744" i="1" l="1"/>
  <c r="K1744" i="1"/>
  <c r="AH1745" i="1"/>
  <c r="P1744" i="1"/>
  <c r="G1745" i="1"/>
  <c r="W1631" i="1"/>
  <c r="Y1746" i="1"/>
  <c r="J1747" i="1"/>
  <c r="I1747" i="1" s="1"/>
  <c r="Z1746" i="1"/>
  <c r="AA1746" i="1" s="1"/>
  <c r="D1747" i="1"/>
  <c r="AB1762" i="1"/>
  <c r="AF1631" i="1"/>
  <c r="M1747" i="1"/>
  <c r="N1747" i="1" s="1"/>
  <c r="Q1635" i="1"/>
  <c r="R1634" i="1"/>
  <c r="AG1630" i="1"/>
  <c r="AC1746" i="1"/>
  <c r="AE1746" i="1" s="1"/>
  <c r="H1746" i="1"/>
  <c r="F1746" i="1"/>
  <c r="B1629" i="1"/>
  <c r="C1629" i="1" s="1"/>
  <c r="S1633" i="1"/>
  <c r="U1632" i="1"/>
  <c r="T1632" i="1"/>
  <c r="X1747" i="1"/>
  <c r="A1748" i="1"/>
  <c r="L1748" i="1"/>
  <c r="E1747" i="1"/>
  <c r="V1633" i="1"/>
  <c r="AH1746" i="1" l="1"/>
  <c r="K1745" i="1"/>
  <c r="P1745" i="1"/>
  <c r="O1745" i="1"/>
  <c r="V1634" i="1"/>
  <c r="M1748" i="1"/>
  <c r="N1748" i="1" s="1"/>
  <c r="AF1632" i="1"/>
  <c r="R1635" i="1"/>
  <c r="Q1636" i="1"/>
  <c r="F1747" i="1"/>
  <c r="E1748" i="1"/>
  <c r="X1748" i="1"/>
  <c r="A1749" i="1"/>
  <c r="L1749" i="1"/>
  <c r="W1632" i="1"/>
  <c r="G1746" i="1"/>
  <c r="B1630" i="1"/>
  <c r="C1630" i="1" s="1"/>
  <c r="Y1747" i="1"/>
  <c r="J1748" i="1"/>
  <c r="I1748" i="1" s="1"/>
  <c r="Z1747" i="1"/>
  <c r="AA1747" i="1" s="1"/>
  <c r="D1748" i="1"/>
  <c r="T1633" i="1"/>
  <c r="U1633" i="1"/>
  <c r="S1634" i="1"/>
  <c r="AC1747" i="1"/>
  <c r="AE1747" i="1" s="1"/>
  <c r="H1747" i="1"/>
  <c r="AB1763" i="1"/>
  <c r="AG1631" i="1"/>
  <c r="K1746" i="1" l="1"/>
  <c r="AH1747" i="1"/>
  <c r="P1746" i="1"/>
  <c r="F1748" i="1"/>
  <c r="O1746" i="1"/>
  <c r="B1631" i="1"/>
  <c r="C1631" i="1" s="1"/>
  <c r="AC1748" i="1"/>
  <c r="AE1748" i="1" s="1"/>
  <c r="H1748" i="1"/>
  <c r="M1749" i="1"/>
  <c r="N1749" i="1" s="1"/>
  <c r="V1635" i="1"/>
  <c r="AB1764" i="1"/>
  <c r="E1749" i="1"/>
  <c r="X1749" i="1"/>
  <c r="A1750" i="1"/>
  <c r="L1750" i="1"/>
  <c r="T1634" i="1"/>
  <c r="S1635" i="1"/>
  <c r="U1634" i="1"/>
  <c r="Y1748" i="1"/>
  <c r="J1749" i="1"/>
  <c r="I1749" i="1" s="1"/>
  <c r="D1749" i="1"/>
  <c r="Z1748" i="1"/>
  <c r="AA1748" i="1" s="1"/>
  <c r="AF1633" i="1"/>
  <c r="G1747" i="1"/>
  <c r="W1633" i="1"/>
  <c r="AG1632" i="1"/>
  <c r="Q1637" i="1"/>
  <c r="R1636" i="1"/>
  <c r="O1747" i="1" l="1"/>
  <c r="P1747" i="1"/>
  <c r="AH1748" i="1"/>
  <c r="K1747" i="1"/>
  <c r="B1632" i="1"/>
  <c r="C1632" i="1" s="1"/>
  <c r="W1634" i="1"/>
  <c r="E1750" i="1"/>
  <c r="X1750" i="1"/>
  <c r="A1751" i="1"/>
  <c r="L1751" i="1"/>
  <c r="AB1765" i="1"/>
  <c r="AC1749" i="1"/>
  <c r="AE1749" i="1" s="1"/>
  <c r="H1749" i="1"/>
  <c r="S1636" i="1"/>
  <c r="T1635" i="1"/>
  <c r="U1635" i="1"/>
  <c r="J1750" i="1"/>
  <c r="I1750" i="1" s="1"/>
  <c r="D1750" i="1"/>
  <c r="Y1749" i="1"/>
  <c r="Z1749" i="1"/>
  <c r="AA1749" i="1" s="1"/>
  <c r="G1748" i="1"/>
  <c r="AG1633" i="1"/>
  <c r="AF1634" i="1"/>
  <c r="V1636" i="1"/>
  <c r="Q1638" i="1"/>
  <c r="R1637" i="1"/>
  <c r="F1749" i="1"/>
  <c r="M1750" i="1"/>
  <c r="N1750" i="1" s="1"/>
  <c r="K1748" i="1" l="1"/>
  <c r="P1748" i="1"/>
  <c r="AH1749" i="1"/>
  <c r="F1750" i="1"/>
  <c r="O1748" i="1"/>
  <c r="B1633" i="1"/>
  <c r="C1633" i="1" s="1"/>
  <c r="AC1750" i="1"/>
  <c r="AE1750" i="1" s="1"/>
  <c r="H1750" i="1"/>
  <c r="Q1639" i="1"/>
  <c r="R1638" i="1"/>
  <c r="AB1766" i="1"/>
  <c r="Z1750" i="1"/>
  <c r="AA1750" i="1" s="1"/>
  <c r="Y1750" i="1"/>
  <c r="D1751" i="1"/>
  <c r="J1751" i="1"/>
  <c r="I1751" i="1" s="1"/>
  <c r="W1635" i="1"/>
  <c r="AF1635" i="1"/>
  <c r="G1749" i="1"/>
  <c r="M1751" i="1"/>
  <c r="N1751" i="1" s="1"/>
  <c r="V1637" i="1"/>
  <c r="S1637" i="1"/>
  <c r="T1636" i="1"/>
  <c r="U1636" i="1"/>
  <c r="X1751" i="1"/>
  <c r="L1752" i="1"/>
  <c r="E1751" i="1"/>
  <c r="A1752" i="1"/>
  <c r="AG1634" i="1"/>
  <c r="AH1750" i="1" l="1"/>
  <c r="P1749" i="1"/>
  <c r="O1749" i="1"/>
  <c r="K1749" i="1"/>
  <c r="W1636" i="1"/>
  <c r="F1751" i="1"/>
  <c r="AB1767" i="1"/>
  <c r="R1639" i="1"/>
  <c r="Q1640" i="1"/>
  <c r="B1634" i="1"/>
  <c r="C1634" i="1" s="1"/>
  <c r="M1752" i="1"/>
  <c r="N1752" i="1" s="1"/>
  <c r="AF1636" i="1"/>
  <c r="G1750" i="1"/>
  <c r="AC1751" i="1"/>
  <c r="AE1751" i="1" s="1"/>
  <c r="H1751" i="1"/>
  <c r="AG1635" i="1"/>
  <c r="J1752" i="1"/>
  <c r="I1752" i="1" s="1"/>
  <c r="Y1751" i="1"/>
  <c r="D1752" i="1"/>
  <c r="Z1751" i="1"/>
  <c r="AA1751" i="1" s="1"/>
  <c r="U1637" i="1"/>
  <c r="S1638" i="1"/>
  <c r="T1637" i="1"/>
  <c r="L1753" i="1"/>
  <c r="E1752" i="1"/>
  <c r="X1752" i="1"/>
  <c r="A1753" i="1"/>
  <c r="V1638" i="1"/>
  <c r="AH1751" i="1" l="1"/>
  <c r="P1750" i="1"/>
  <c r="K1750" i="1"/>
  <c r="B1635" i="1"/>
  <c r="C1635" i="1" s="1"/>
  <c r="AC1752" i="1"/>
  <c r="AE1752" i="1" s="1"/>
  <c r="H1752" i="1"/>
  <c r="V1639" i="1"/>
  <c r="X1753" i="1"/>
  <c r="L1754" i="1"/>
  <c r="E1753" i="1"/>
  <c r="A1754" i="1"/>
  <c r="Y1752" i="1"/>
  <c r="Z1752" i="1"/>
  <c r="AA1752" i="1" s="1"/>
  <c r="J1753" i="1"/>
  <c r="I1753" i="1" s="1"/>
  <c r="D1753" i="1"/>
  <c r="AF1637" i="1"/>
  <c r="F1752" i="1"/>
  <c r="AB1768" i="1"/>
  <c r="G1751" i="1"/>
  <c r="U1638" i="1"/>
  <c r="S1639" i="1"/>
  <c r="T1638" i="1"/>
  <c r="O1750" i="1"/>
  <c r="M1753" i="1"/>
  <c r="N1753" i="1" s="1"/>
  <c r="W1637" i="1"/>
  <c r="Q1641" i="1"/>
  <c r="R1640" i="1"/>
  <c r="AG1636" i="1"/>
  <c r="P1751" i="1" l="1"/>
  <c r="O1751" i="1"/>
  <c r="AH1752" i="1"/>
  <c r="B1636" i="1"/>
  <c r="C1636" i="1" s="1"/>
  <c r="V1640" i="1"/>
  <c r="AF1638" i="1"/>
  <c r="K1751" i="1"/>
  <c r="X1754" i="1"/>
  <c r="L1755" i="1"/>
  <c r="E1754" i="1"/>
  <c r="A1755" i="1"/>
  <c r="Q1642" i="1"/>
  <c r="R1641" i="1"/>
  <c r="G1752" i="1"/>
  <c r="T1639" i="1"/>
  <c r="U1639" i="1"/>
  <c r="S1640" i="1"/>
  <c r="W1638" i="1"/>
  <c r="AB1769" i="1"/>
  <c r="M1754" i="1"/>
  <c r="N1754" i="1" s="1"/>
  <c r="AC1753" i="1"/>
  <c r="AE1753" i="1" s="1"/>
  <c r="H1753" i="1"/>
  <c r="AG1637" i="1"/>
  <c r="F1753" i="1"/>
  <c r="D1754" i="1"/>
  <c r="Y1753" i="1"/>
  <c r="J1754" i="1"/>
  <c r="I1754" i="1" s="1"/>
  <c r="Z1753" i="1"/>
  <c r="AA1753" i="1" s="1"/>
  <c r="F1754" i="1" l="1"/>
  <c r="O1752" i="1"/>
  <c r="AH1753" i="1"/>
  <c r="K1752" i="1"/>
  <c r="P1752" i="1"/>
  <c r="B1637" i="1"/>
  <c r="C1637" i="1" s="1"/>
  <c r="AC1754" i="1"/>
  <c r="AE1754" i="1" s="1"/>
  <c r="H1754" i="1"/>
  <c r="AG1638" i="1"/>
  <c r="AF1639" i="1"/>
  <c r="AB1770" i="1"/>
  <c r="V1641" i="1"/>
  <c r="M1755" i="1"/>
  <c r="N1755" i="1" s="1"/>
  <c r="G1753" i="1"/>
  <c r="U1640" i="1"/>
  <c r="T1640" i="1"/>
  <c r="S1641" i="1"/>
  <c r="Q1643" i="1"/>
  <c r="R1642" i="1"/>
  <c r="J1755" i="1"/>
  <c r="I1755" i="1" s="1"/>
  <c r="D1755" i="1"/>
  <c r="Y1754" i="1"/>
  <c r="Z1754" i="1"/>
  <c r="AA1754" i="1" s="1"/>
  <c r="W1639" i="1"/>
  <c r="E1755" i="1"/>
  <c r="A1756" i="1"/>
  <c r="X1755" i="1"/>
  <c r="L1756" i="1"/>
  <c r="AH1754" i="1" l="1"/>
  <c r="P1753" i="1"/>
  <c r="K1753" i="1"/>
  <c r="O1753" i="1"/>
  <c r="M1756" i="1"/>
  <c r="N1756" i="1" s="1"/>
  <c r="S1642" i="1"/>
  <c r="U1641" i="1"/>
  <c r="T1641" i="1"/>
  <c r="B1638" i="1"/>
  <c r="C1638" i="1" s="1"/>
  <c r="Z1755" i="1"/>
  <c r="AA1755" i="1" s="1"/>
  <c r="J1756" i="1"/>
  <c r="I1756" i="1" s="1"/>
  <c r="D1756" i="1"/>
  <c r="Y1755" i="1"/>
  <c r="AG1639" i="1"/>
  <c r="F1755" i="1"/>
  <c r="V1642" i="1"/>
  <c r="AF1640" i="1"/>
  <c r="L1757" i="1"/>
  <c r="E1756" i="1"/>
  <c r="A1757" i="1"/>
  <c r="X1756" i="1"/>
  <c r="R1643" i="1"/>
  <c r="Q1644" i="1"/>
  <c r="W1640" i="1"/>
  <c r="G1754" i="1"/>
  <c r="AC1755" i="1"/>
  <c r="AE1755" i="1" s="1"/>
  <c r="H1755" i="1"/>
  <c r="AB1771" i="1"/>
  <c r="AH1755" i="1" l="1"/>
  <c r="O1754" i="1"/>
  <c r="P1754" i="1"/>
  <c r="K1754" i="1"/>
  <c r="G1755" i="1"/>
  <c r="Q1645" i="1"/>
  <c r="R1644" i="1"/>
  <c r="X1757" i="1"/>
  <c r="L1758" i="1"/>
  <c r="E1757" i="1"/>
  <c r="A1758" i="1"/>
  <c r="F1756" i="1"/>
  <c r="U1642" i="1"/>
  <c r="T1642" i="1"/>
  <c r="S1643" i="1"/>
  <c r="V1643" i="1"/>
  <c r="B1639" i="1"/>
  <c r="C1639" i="1" s="1"/>
  <c r="AC1756" i="1"/>
  <c r="AE1756" i="1" s="1"/>
  <c r="H1756" i="1"/>
  <c r="AB1772" i="1"/>
  <c r="AG1640" i="1"/>
  <c r="M1757" i="1"/>
  <c r="N1757" i="1" s="1"/>
  <c r="AF1641" i="1"/>
  <c r="D1757" i="1"/>
  <c r="J1757" i="1"/>
  <c r="I1757" i="1" s="1"/>
  <c r="Z1756" i="1"/>
  <c r="AA1756" i="1" s="1"/>
  <c r="Y1756" i="1"/>
  <c r="W1641" i="1"/>
  <c r="AH1756" i="1" l="1"/>
  <c r="K1755" i="1"/>
  <c r="P1755" i="1"/>
  <c r="F1757" i="1"/>
  <c r="O1755" i="1"/>
  <c r="B1640" i="1"/>
  <c r="C1640" i="1" s="1"/>
  <c r="AC1757" i="1"/>
  <c r="AE1757" i="1" s="1"/>
  <c r="H1757" i="1"/>
  <c r="AB1773" i="1"/>
  <c r="D1758" i="1"/>
  <c r="J1758" i="1"/>
  <c r="I1758" i="1" s="1"/>
  <c r="Z1757" i="1"/>
  <c r="AA1757" i="1" s="1"/>
  <c r="AH1757" i="1" s="1"/>
  <c r="Y1757" i="1"/>
  <c r="U1643" i="1"/>
  <c r="S1644" i="1"/>
  <c r="T1643" i="1"/>
  <c r="A1759" i="1"/>
  <c r="L1759" i="1"/>
  <c r="E1758" i="1"/>
  <c r="X1758" i="1"/>
  <c r="G1756" i="1"/>
  <c r="AF1642" i="1"/>
  <c r="V1644" i="1"/>
  <c r="AG1641" i="1"/>
  <c r="W1642" i="1"/>
  <c r="M1758" i="1"/>
  <c r="N1758" i="1" s="1"/>
  <c r="Q1646" i="1"/>
  <c r="R1645" i="1"/>
  <c r="K1756" i="1" l="1"/>
  <c r="P1756" i="1"/>
  <c r="B1641" i="1"/>
  <c r="C1641" i="1" s="1"/>
  <c r="AC1758" i="1"/>
  <c r="AE1758" i="1" s="1"/>
  <c r="H1758" i="1"/>
  <c r="O1756" i="1"/>
  <c r="AF1643" i="1"/>
  <c r="AB1774" i="1"/>
  <c r="M1759" i="1"/>
  <c r="N1759" i="1" s="1"/>
  <c r="S1645" i="1"/>
  <c r="T1644" i="1"/>
  <c r="U1644" i="1"/>
  <c r="V1645" i="1"/>
  <c r="Q1647" i="1"/>
  <c r="R1646" i="1"/>
  <c r="AG1642" i="1"/>
  <c r="L1760" i="1"/>
  <c r="E1759" i="1"/>
  <c r="X1759" i="1"/>
  <c r="A1760" i="1"/>
  <c r="W1643" i="1"/>
  <c r="G1757" i="1"/>
  <c r="O1757" i="1" s="1"/>
  <c r="D1759" i="1"/>
  <c r="J1759" i="1"/>
  <c r="I1759" i="1" s="1"/>
  <c r="Y1758" i="1"/>
  <c r="Z1758" i="1"/>
  <c r="AA1758" i="1" s="1"/>
  <c r="AH1758" i="1" s="1"/>
  <c r="F1758" i="1"/>
  <c r="P1757" i="1" l="1"/>
  <c r="P1758" i="1" s="1"/>
  <c r="P1759" i="1" s="1"/>
  <c r="P1760" i="1" s="1"/>
  <c r="F1759" i="1"/>
  <c r="B1642" i="1"/>
  <c r="C1642" i="1" s="1"/>
  <c r="AF1644" i="1"/>
  <c r="AA1644" i="1"/>
  <c r="K1757" i="1"/>
  <c r="AG1643" i="1"/>
  <c r="M1760" i="1"/>
  <c r="N1760" i="1" s="1"/>
  <c r="T1645" i="1"/>
  <c r="U1645" i="1"/>
  <c r="S1646" i="1"/>
  <c r="AB1775" i="1"/>
  <c r="G1758" i="1"/>
  <c r="O1758" i="1" s="1"/>
  <c r="X1760" i="1"/>
  <c r="A1761" i="1"/>
  <c r="L1761" i="1"/>
  <c r="E1760" i="1"/>
  <c r="V1646" i="1"/>
  <c r="D1760" i="1"/>
  <c r="J1760" i="1"/>
  <c r="I1760" i="1" s="1"/>
  <c r="Z1759" i="1"/>
  <c r="AA1759" i="1" s="1"/>
  <c r="AH1759" i="1" s="1"/>
  <c r="Y1759" i="1"/>
  <c r="Q1648" i="1"/>
  <c r="R1647" i="1"/>
  <c r="W1644" i="1"/>
  <c r="AC1759" i="1"/>
  <c r="AE1759" i="1" s="1"/>
  <c r="H1759" i="1"/>
  <c r="AC1760" i="1" l="1"/>
  <c r="AE1760" i="1" s="1"/>
  <c r="H1760" i="1"/>
  <c r="Y1760" i="1"/>
  <c r="Z1760" i="1"/>
  <c r="AA1760" i="1" s="1"/>
  <c r="AH1760" i="1" s="1"/>
  <c r="D1761" i="1"/>
  <c r="J1761" i="1"/>
  <c r="I1761" i="1" s="1"/>
  <c r="AB1776" i="1"/>
  <c r="W1645" i="1"/>
  <c r="V1647" i="1"/>
  <c r="U1646" i="1"/>
  <c r="S1647" i="1"/>
  <c r="T1646" i="1"/>
  <c r="Q1649" i="1"/>
  <c r="R1648" i="1"/>
  <c r="AG1644" i="1"/>
  <c r="F1760" i="1"/>
  <c r="M1761" i="1"/>
  <c r="N1761" i="1" s="1"/>
  <c r="P1761" i="1"/>
  <c r="K1758" i="1"/>
  <c r="AF1645" i="1"/>
  <c r="B1643" i="1"/>
  <c r="C1643" i="1" s="1"/>
  <c r="AH1644" i="1"/>
  <c r="G1759" i="1"/>
  <c r="O1759" i="1" s="1"/>
  <c r="L1762" i="1"/>
  <c r="E1761" i="1"/>
  <c r="X1761" i="1"/>
  <c r="A1762" i="1"/>
  <c r="Y1761" i="1" l="1"/>
  <c r="Z1761" i="1"/>
  <c r="AA1761" i="1" s="1"/>
  <c r="AH1761" i="1" s="1"/>
  <c r="J1762" i="1"/>
  <c r="I1762" i="1" s="1"/>
  <c r="D1762" i="1"/>
  <c r="K1759" i="1"/>
  <c r="B1644" i="1"/>
  <c r="C1644" i="1" s="1"/>
  <c r="R1649" i="1"/>
  <c r="Q1650" i="1"/>
  <c r="W1646" i="1"/>
  <c r="AG1645" i="1"/>
  <c r="AC1761" i="1"/>
  <c r="AE1761" i="1" s="1"/>
  <c r="H1761" i="1"/>
  <c r="AB1777" i="1"/>
  <c r="F1761" i="1"/>
  <c r="M1762" i="1"/>
  <c r="N1762" i="1" s="1"/>
  <c r="P1762" i="1"/>
  <c r="AF1646" i="1"/>
  <c r="G1760" i="1"/>
  <c r="O1760" i="1" s="1"/>
  <c r="X1762" i="1"/>
  <c r="A1763" i="1"/>
  <c r="L1763" i="1"/>
  <c r="E1762" i="1"/>
  <c r="V1648" i="1"/>
  <c r="S1648" i="1"/>
  <c r="T1647" i="1"/>
  <c r="U1647" i="1"/>
  <c r="B1645" i="1" l="1"/>
  <c r="C1645" i="1" s="1"/>
  <c r="W1647" i="1"/>
  <c r="K1760" i="1"/>
  <c r="V1649" i="1"/>
  <c r="S1649" i="1"/>
  <c r="T1648" i="1"/>
  <c r="U1648" i="1"/>
  <c r="M1763" i="1"/>
  <c r="N1763" i="1" s="1"/>
  <c r="P1763" i="1"/>
  <c r="AB1778" i="1"/>
  <c r="AG1646" i="1"/>
  <c r="AC1762" i="1"/>
  <c r="AE1762" i="1" s="1"/>
  <c r="H1762" i="1"/>
  <c r="G1761" i="1"/>
  <c r="K1761" i="1" s="1"/>
  <c r="A1764" i="1"/>
  <c r="L1764" i="1"/>
  <c r="E1763" i="1"/>
  <c r="X1763" i="1"/>
  <c r="AF1647" i="1"/>
  <c r="Z1762" i="1"/>
  <c r="AA1762" i="1" s="1"/>
  <c r="AH1762" i="1" s="1"/>
  <c r="J1763" i="1"/>
  <c r="I1763" i="1" s="1"/>
  <c r="D1763" i="1"/>
  <c r="Y1762" i="1"/>
  <c r="R1650" i="1"/>
  <c r="Q1651" i="1"/>
  <c r="F1762" i="1"/>
  <c r="O1761" i="1" l="1"/>
  <c r="R1651" i="1"/>
  <c r="Q1652" i="1"/>
  <c r="F1763" i="1"/>
  <c r="A1765" i="1"/>
  <c r="L1765" i="1"/>
  <c r="E1764" i="1"/>
  <c r="X1764" i="1"/>
  <c r="B1646" i="1"/>
  <c r="C1646" i="1" s="1"/>
  <c r="AB1779" i="1"/>
  <c r="W1648" i="1"/>
  <c r="V1650" i="1"/>
  <c r="D1764" i="1"/>
  <c r="Z1763" i="1"/>
  <c r="AA1763" i="1" s="1"/>
  <c r="AH1763" i="1" s="1"/>
  <c r="Y1763" i="1"/>
  <c r="J1764" i="1"/>
  <c r="I1764" i="1" s="1"/>
  <c r="G1762" i="1"/>
  <c r="O1762" i="1" s="1"/>
  <c r="AF1648" i="1"/>
  <c r="AC1763" i="1"/>
  <c r="AE1763" i="1" s="1"/>
  <c r="H1763" i="1"/>
  <c r="T1649" i="1"/>
  <c r="S1650" i="1"/>
  <c r="U1649" i="1"/>
  <c r="M1764" i="1"/>
  <c r="N1764" i="1" s="1"/>
  <c r="P1764" i="1"/>
  <c r="AG1647" i="1"/>
  <c r="K1762" i="1" l="1"/>
  <c r="B1647" i="1"/>
  <c r="C1647" i="1" s="1"/>
  <c r="T1650" i="1"/>
  <c r="U1650" i="1"/>
  <c r="S1651" i="1"/>
  <c r="AB1780" i="1"/>
  <c r="AC1764" i="1"/>
  <c r="AE1764" i="1" s="1"/>
  <c r="H1764" i="1"/>
  <c r="AF1649" i="1"/>
  <c r="M1765" i="1"/>
  <c r="N1765" i="1" s="1"/>
  <c r="P1765" i="1"/>
  <c r="Q1653" i="1"/>
  <c r="R1652" i="1"/>
  <c r="G1763" i="1"/>
  <c r="K1763" i="1" s="1"/>
  <c r="X1765" i="1"/>
  <c r="A1766" i="1"/>
  <c r="L1766" i="1"/>
  <c r="E1765" i="1"/>
  <c r="V1651" i="1"/>
  <c r="W1649" i="1"/>
  <c r="F1764" i="1"/>
  <c r="AG1648" i="1"/>
  <c r="D1765" i="1"/>
  <c r="Y1764" i="1"/>
  <c r="Z1764" i="1"/>
  <c r="AA1764" i="1" s="1"/>
  <c r="AH1764" i="1" s="1"/>
  <c r="J1765" i="1"/>
  <c r="I1765" i="1" s="1"/>
  <c r="F1765" i="1" l="1"/>
  <c r="O1763" i="1"/>
  <c r="V1652" i="1"/>
  <c r="AB1781" i="1"/>
  <c r="AG1649" i="1"/>
  <c r="Q1654" i="1"/>
  <c r="R1653" i="1"/>
  <c r="T1651" i="1"/>
  <c r="S1652" i="1"/>
  <c r="U1651" i="1"/>
  <c r="Z1765" i="1"/>
  <c r="D1766" i="1"/>
  <c r="Y1765" i="1"/>
  <c r="J1766" i="1"/>
  <c r="I1766" i="1" s="1"/>
  <c r="M1766" i="1"/>
  <c r="N1766" i="1" s="1"/>
  <c r="B1648" i="1"/>
  <c r="C1648" i="1" s="1"/>
  <c r="A1767" i="1"/>
  <c r="L1767" i="1"/>
  <c r="E1766" i="1"/>
  <c r="X1766" i="1"/>
  <c r="G1764" i="1"/>
  <c r="K1764" i="1" s="1"/>
  <c r="W1650" i="1"/>
  <c r="AC1765" i="1"/>
  <c r="AE1765" i="1" s="1"/>
  <c r="H1765" i="1"/>
  <c r="AF1650" i="1"/>
  <c r="B1649" i="1" l="1"/>
  <c r="C1649" i="1" s="1"/>
  <c r="AG1650" i="1"/>
  <c r="M1767" i="1"/>
  <c r="N1767" i="1" s="1"/>
  <c r="G1765" i="1"/>
  <c r="K1765" i="1" s="1"/>
  <c r="A1768" i="1"/>
  <c r="L1768" i="1"/>
  <c r="E1767" i="1"/>
  <c r="X1767" i="1"/>
  <c r="AF1651" i="1"/>
  <c r="AB1782" i="1"/>
  <c r="O1764" i="1"/>
  <c r="D1767" i="1"/>
  <c r="Z1766" i="1"/>
  <c r="AA1766" i="1" s="1"/>
  <c r="AH1766" i="1" s="1"/>
  <c r="Y1766" i="1"/>
  <c r="J1767" i="1"/>
  <c r="I1767" i="1" s="1"/>
  <c r="W1651" i="1"/>
  <c r="V1653" i="1"/>
  <c r="H1766" i="1"/>
  <c r="AC1766" i="1"/>
  <c r="AE1766" i="1" s="1"/>
  <c r="F1766" i="1"/>
  <c r="T1652" i="1"/>
  <c r="U1652" i="1"/>
  <c r="S1653" i="1"/>
  <c r="Q1655" i="1"/>
  <c r="R1654" i="1"/>
  <c r="O1765" i="1" l="1"/>
  <c r="P1766" i="1" s="1"/>
  <c r="P1767" i="1" s="1"/>
  <c r="P1768" i="1" s="1"/>
  <c r="B1650" i="1"/>
  <c r="C1650" i="1" s="1"/>
  <c r="V1654" i="1"/>
  <c r="F1767" i="1"/>
  <c r="AB1783" i="1"/>
  <c r="Q1656" i="1"/>
  <c r="R1655" i="1"/>
  <c r="AF1652" i="1"/>
  <c r="M1768" i="1"/>
  <c r="N1768" i="1" s="1"/>
  <c r="G1766" i="1"/>
  <c r="O1766" i="1" s="1"/>
  <c r="AG1651" i="1"/>
  <c r="X1768" i="1"/>
  <c r="A1769" i="1"/>
  <c r="L1769" i="1"/>
  <c r="E1768" i="1"/>
  <c r="W1652" i="1"/>
  <c r="U1653" i="1"/>
  <c r="T1653" i="1"/>
  <c r="S1654" i="1"/>
  <c r="D1768" i="1"/>
  <c r="J1768" i="1"/>
  <c r="I1768" i="1" s="1"/>
  <c r="Z1767" i="1"/>
  <c r="AA1767" i="1" s="1"/>
  <c r="AH1767" i="1" s="1"/>
  <c r="Y1767" i="1"/>
  <c r="H1767" i="1"/>
  <c r="AC1767" i="1"/>
  <c r="AE1767" i="1" s="1"/>
  <c r="B1651" i="1" l="1"/>
  <c r="C1651" i="1" s="1"/>
  <c r="K1766" i="1"/>
  <c r="G1767" i="1"/>
  <c r="K1767" i="1" s="1"/>
  <c r="D1769" i="1"/>
  <c r="Y1768" i="1"/>
  <c r="J1769" i="1"/>
  <c r="I1769" i="1" s="1"/>
  <c r="Z1768" i="1"/>
  <c r="AA1768" i="1" s="1"/>
  <c r="AH1768" i="1" s="1"/>
  <c r="AC1768" i="1"/>
  <c r="AE1768" i="1" s="1"/>
  <c r="H1768" i="1"/>
  <c r="V1655" i="1"/>
  <c r="S1655" i="1"/>
  <c r="U1654" i="1"/>
  <c r="T1654" i="1"/>
  <c r="AF1653" i="1"/>
  <c r="R1656" i="1"/>
  <c r="Q1657" i="1"/>
  <c r="AG1652" i="1"/>
  <c r="F1768" i="1"/>
  <c r="W1653" i="1"/>
  <c r="M1769" i="1"/>
  <c r="N1769" i="1" s="1"/>
  <c r="P1769" i="1"/>
  <c r="AB1784" i="1"/>
  <c r="E1769" i="1"/>
  <c r="X1769" i="1"/>
  <c r="A1770" i="1"/>
  <c r="L1770" i="1"/>
  <c r="B1652" i="1" l="1"/>
  <c r="C1652" i="1" s="1"/>
  <c r="O1767" i="1"/>
  <c r="M1770" i="1"/>
  <c r="N1770" i="1" s="1"/>
  <c r="P1770" i="1"/>
  <c r="L1771" i="1"/>
  <c r="E1770" i="1"/>
  <c r="X1770" i="1"/>
  <c r="A1771" i="1"/>
  <c r="AB1785" i="1"/>
  <c r="Q1658" i="1"/>
  <c r="R1657" i="1"/>
  <c r="F1769" i="1"/>
  <c r="Z1769" i="1"/>
  <c r="AA1769" i="1" s="1"/>
  <c r="AH1769" i="1" s="1"/>
  <c r="D1770" i="1"/>
  <c r="Y1769" i="1"/>
  <c r="J1770" i="1"/>
  <c r="I1770" i="1" s="1"/>
  <c r="AG1653" i="1"/>
  <c r="V1656" i="1"/>
  <c r="AF1654" i="1"/>
  <c r="W1654" i="1"/>
  <c r="G1768" i="1"/>
  <c r="K1768" i="1" s="1"/>
  <c r="H1769" i="1"/>
  <c r="AC1769" i="1"/>
  <c r="AE1769" i="1" s="1"/>
  <c r="U1655" i="1"/>
  <c r="T1655" i="1"/>
  <c r="S1656" i="1"/>
  <c r="B1653" i="1" l="1"/>
  <c r="C1653" i="1" s="1"/>
  <c r="O1768" i="1"/>
  <c r="T1656" i="1"/>
  <c r="U1656" i="1"/>
  <c r="S1657" i="1"/>
  <c r="G1769" i="1"/>
  <c r="K1769" i="1" s="1"/>
  <c r="AB1786" i="1"/>
  <c r="M1771" i="1"/>
  <c r="N1771" i="1" s="1"/>
  <c r="P1771" i="1"/>
  <c r="AF1655" i="1"/>
  <c r="AF1657" i="1"/>
  <c r="W1655" i="1"/>
  <c r="AG1654" i="1"/>
  <c r="F1770" i="1"/>
  <c r="V1657" i="1"/>
  <c r="L1772" i="1"/>
  <c r="E1771" i="1"/>
  <c r="X1771" i="1"/>
  <c r="A1772" i="1"/>
  <c r="Q1659" i="1"/>
  <c r="R1658" i="1"/>
  <c r="Z1770" i="1"/>
  <c r="AA1770" i="1" s="1"/>
  <c r="AH1770" i="1" s="1"/>
  <c r="Y1770" i="1"/>
  <c r="D1771" i="1"/>
  <c r="J1771" i="1"/>
  <c r="I1771" i="1" s="1"/>
  <c r="H1770" i="1"/>
  <c r="AC1770" i="1"/>
  <c r="AE1770" i="1" s="1"/>
  <c r="F1771" i="1" l="1"/>
  <c r="B1654" i="1"/>
  <c r="C1654" i="1" s="1"/>
  <c r="O1769" i="1"/>
  <c r="H1771" i="1"/>
  <c r="AC1771" i="1"/>
  <c r="AE1771" i="1" s="1"/>
  <c r="S1658" i="1"/>
  <c r="T1657" i="1"/>
  <c r="U1657" i="1"/>
  <c r="Z1771" i="1"/>
  <c r="AA1771" i="1" s="1"/>
  <c r="AH1771" i="1" s="1"/>
  <c r="J1772" i="1"/>
  <c r="I1772" i="1" s="1"/>
  <c r="D1772" i="1"/>
  <c r="Y1771" i="1"/>
  <c r="W1656" i="1"/>
  <c r="L1773" i="1"/>
  <c r="E1772" i="1"/>
  <c r="X1772" i="1"/>
  <c r="A1773" i="1"/>
  <c r="AF1656" i="1"/>
  <c r="V1658" i="1"/>
  <c r="G1770" i="1"/>
  <c r="O1770" i="1" s="1"/>
  <c r="R1659" i="1"/>
  <c r="Q1660" i="1"/>
  <c r="M1772" i="1"/>
  <c r="N1772" i="1" s="1"/>
  <c r="P1772" i="1"/>
  <c r="AG1655" i="1"/>
  <c r="AB1787" i="1"/>
  <c r="K1770" i="1" l="1"/>
  <c r="AB1788" i="1"/>
  <c r="Q1661" i="1"/>
  <c r="R1660" i="1"/>
  <c r="M1773" i="1"/>
  <c r="N1773" i="1" s="1"/>
  <c r="P1773" i="1"/>
  <c r="T1658" i="1"/>
  <c r="S1659" i="1"/>
  <c r="U1658" i="1"/>
  <c r="V1659" i="1"/>
  <c r="L1774" i="1"/>
  <c r="E1773" i="1"/>
  <c r="X1773" i="1"/>
  <c r="A1774" i="1"/>
  <c r="F1772" i="1"/>
  <c r="H1772" i="1"/>
  <c r="AC1772" i="1"/>
  <c r="AE1772" i="1" s="1"/>
  <c r="Z1772" i="1"/>
  <c r="AA1772" i="1" s="1"/>
  <c r="AH1772" i="1" s="1"/>
  <c r="Y1772" i="1"/>
  <c r="J1773" i="1"/>
  <c r="I1773" i="1" s="1"/>
  <c r="D1773" i="1"/>
  <c r="AG1656" i="1"/>
  <c r="W1657" i="1"/>
  <c r="B1655" i="1"/>
  <c r="C1655" i="1" s="1"/>
  <c r="G1771" i="1"/>
  <c r="O1771" i="1" s="1"/>
  <c r="F1773" i="1" l="1"/>
  <c r="K1771" i="1"/>
  <c r="G1772" i="1"/>
  <c r="K1772" i="1" s="1"/>
  <c r="D1774" i="1"/>
  <c r="Y1773" i="1"/>
  <c r="J1774" i="1"/>
  <c r="I1774" i="1" s="1"/>
  <c r="Z1773" i="1"/>
  <c r="AA1773" i="1" s="1"/>
  <c r="AH1773" i="1" s="1"/>
  <c r="AF1658" i="1"/>
  <c r="V1660" i="1"/>
  <c r="AG1657" i="1"/>
  <c r="R1661" i="1"/>
  <c r="Q1662" i="1"/>
  <c r="M1774" i="1"/>
  <c r="N1774" i="1" s="1"/>
  <c r="P1774" i="1"/>
  <c r="H1773" i="1"/>
  <c r="AC1773" i="1"/>
  <c r="AE1773" i="1" s="1"/>
  <c r="AB1789" i="1"/>
  <c r="W1658" i="1"/>
  <c r="B1656" i="1"/>
  <c r="C1656" i="1" s="1"/>
  <c r="X1774" i="1"/>
  <c r="A1775" i="1"/>
  <c r="L1775" i="1"/>
  <c r="E1774" i="1"/>
  <c r="T1659" i="1"/>
  <c r="S1660" i="1"/>
  <c r="U1659" i="1"/>
  <c r="O1772" i="1" l="1"/>
  <c r="B1657" i="1"/>
  <c r="C1657" i="1" s="1"/>
  <c r="W1659" i="1"/>
  <c r="AB1790" i="1"/>
  <c r="AC1774" i="1"/>
  <c r="AE1774" i="1" s="1"/>
  <c r="H1774" i="1"/>
  <c r="M1775" i="1"/>
  <c r="N1775" i="1" s="1"/>
  <c r="P1775" i="1"/>
  <c r="U1660" i="1"/>
  <c r="T1660" i="1"/>
  <c r="S1661" i="1"/>
  <c r="X1775" i="1"/>
  <c r="A1776" i="1"/>
  <c r="L1776" i="1"/>
  <c r="E1775" i="1"/>
  <c r="AF1659" i="1"/>
  <c r="D1775" i="1"/>
  <c r="J1775" i="1"/>
  <c r="I1775" i="1" s="1"/>
  <c r="Y1774" i="1"/>
  <c r="Z1774" i="1"/>
  <c r="AA1774" i="1" s="1"/>
  <c r="AH1774" i="1" s="1"/>
  <c r="G1773" i="1"/>
  <c r="O1773" i="1" s="1"/>
  <c r="R1662" i="1"/>
  <c r="Q1663" i="1"/>
  <c r="AG1658" i="1"/>
  <c r="V1661" i="1"/>
  <c r="F1774" i="1"/>
  <c r="F1775" i="1" l="1"/>
  <c r="K1773" i="1"/>
  <c r="H1775" i="1"/>
  <c r="AC1775" i="1"/>
  <c r="AE1775" i="1" s="1"/>
  <c r="AB1791" i="1"/>
  <c r="M1776" i="1"/>
  <c r="N1776" i="1" s="1"/>
  <c r="P1776" i="1"/>
  <c r="Q1664" i="1"/>
  <c r="R1663" i="1"/>
  <c r="A1777" i="1"/>
  <c r="L1777" i="1"/>
  <c r="E1776" i="1"/>
  <c r="X1776" i="1"/>
  <c r="AF1660" i="1"/>
  <c r="G1774" i="1"/>
  <c r="K1774" i="1" s="1"/>
  <c r="S1662" i="1"/>
  <c r="T1661" i="1"/>
  <c r="U1661" i="1"/>
  <c r="B1658" i="1"/>
  <c r="C1658" i="1" s="1"/>
  <c r="V1662" i="1"/>
  <c r="D1776" i="1"/>
  <c r="Z1775" i="1"/>
  <c r="AA1775" i="1" s="1"/>
  <c r="AH1775" i="1" s="1"/>
  <c r="Y1775" i="1"/>
  <c r="J1776" i="1"/>
  <c r="I1776" i="1" s="1"/>
  <c r="W1660" i="1"/>
  <c r="AG1659" i="1"/>
  <c r="F1776" i="1" l="1"/>
  <c r="O1774" i="1"/>
  <c r="W1661" i="1"/>
  <c r="B1659" i="1"/>
  <c r="C1659" i="1" s="1"/>
  <c r="U1662" i="1"/>
  <c r="T1662" i="1"/>
  <c r="S1663" i="1"/>
  <c r="M1777" i="1"/>
  <c r="N1777" i="1" s="1"/>
  <c r="P1777" i="1"/>
  <c r="Q1665" i="1"/>
  <c r="R1664" i="1"/>
  <c r="X1777" i="1"/>
  <c r="A1778" i="1"/>
  <c r="L1778" i="1"/>
  <c r="E1777" i="1"/>
  <c r="D1777" i="1"/>
  <c r="Z1776" i="1"/>
  <c r="AA1776" i="1" s="1"/>
  <c r="AH1776" i="1" s="1"/>
  <c r="Y1776" i="1"/>
  <c r="J1777" i="1"/>
  <c r="I1777" i="1" s="1"/>
  <c r="H1776" i="1"/>
  <c r="AC1776" i="1"/>
  <c r="AE1776" i="1" s="1"/>
  <c r="G1775" i="1"/>
  <c r="O1775" i="1" s="1"/>
  <c r="AG1660" i="1"/>
  <c r="AF1661" i="1"/>
  <c r="V1663" i="1"/>
  <c r="AB1792" i="1"/>
  <c r="B1660" i="1" l="1"/>
  <c r="C1660" i="1" s="1"/>
  <c r="H1777" i="1"/>
  <c r="AC1777" i="1"/>
  <c r="AE1777" i="1" s="1"/>
  <c r="W1662" i="1"/>
  <c r="M1778" i="1"/>
  <c r="N1778" i="1" s="1"/>
  <c r="P1778" i="1"/>
  <c r="V1664" i="1"/>
  <c r="K1775" i="1"/>
  <c r="G1776" i="1"/>
  <c r="K1776" i="1" s="1"/>
  <c r="E1778" i="1"/>
  <c r="X1778" i="1"/>
  <c r="A1779" i="1"/>
  <c r="L1779" i="1"/>
  <c r="Q1666" i="1"/>
  <c r="R1665" i="1"/>
  <c r="S1664" i="1"/>
  <c r="T1663" i="1"/>
  <c r="U1663" i="1"/>
  <c r="AB1793" i="1"/>
  <c r="F1777" i="1"/>
  <c r="Z1777" i="1"/>
  <c r="AA1777" i="1" s="1"/>
  <c r="AH1777" i="1" s="1"/>
  <c r="J1778" i="1"/>
  <c r="I1778" i="1" s="1"/>
  <c r="D1778" i="1"/>
  <c r="Y1777" i="1"/>
  <c r="AF1662" i="1"/>
  <c r="AG1661" i="1"/>
  <c r="O1776" i="1" l="1"/>
  <c r="AF1663" i="1"/>
  <c r="U1664" i="1"/>
  <c r="S1665" i="1"/>
  <c r="T1664" i="1"/>
  <c r="M1779" i="1"/>
  <c r="N1779" i="1" s="1"/>
  <c r="P1779" i="1"/>
  <c r="Q1667" i="1"/>
  <c r="R1666" i="1"/>
  <c r="B1661" i="1"/>
  <c r="C1661" i="1" s="1"/>
  <c r="F1778" i="1"/>
  <c r="X1779" i="1"/>
  <c r="A1780" i="1"/>
  <c r="L1780" i="1"/>
  <c r="E1779" i="1"/>
  <c r="AG1662" i="1"/>
  <c r="AB1794" i="1"/>
  <c r="W1663" i="1"/>
  <c r="V1665" i="1"/>
  <c r="D1779" i="1"/>
  <c r="Z1778" i="1"/>
  <c r="AA1778" i="1" s="1"/>
  <c r="AH1778" i="1" s="1"/>
  <c r="Y1778" i="1"/>
  <c r="J1779" i="1"/>
  <c r="I1779" i="1" s="1"/>
  <c r="H1778" i="1"/>
  <c r="AC1778" i="1"/>
  <c r="AE1778" i="1" s="1"/>
  <c r="G1777" i="1"/>
  <c r="K1777" i="1" s="1"/>
  <c r="F1779" i="1" l="1"/>
  <c r="O1777" i="1"/>
  <c r="B1662" i="1"/>
  <c r="C1662" i="1" s="1"/>
  <c r="E1780" i="1"/>
  <c r="X1780" i="1"/>
  <c r="A1781" i="1"/>
  <c r="L1781" i="1"/>
  <c r="T1665" i="1"/>
  <c r="S1666" i="1"/>
  <c r="U1665" i="1"/>
  <c r="AC1779" i="1"/>
  <c r="AE1779" i="1" s="1"/>
  <c r="H1779" i="1"/>
  <c r="W1664" i="1"/>
  <c r="G1778" i="1"/>
  <c r="K1778" i="1" s="1"/>
  <c r="D1780" i="1"/>
  <c r="Z1779" i="1"/>
  <c r="AA1779" i="1" s="1"/>
  <c r="AH1779" i="1" s="1"/>
  <c r="Y1779" i="1"/>
  <c r="J1780" i="1"/>
  <c r="I1780" i="1" s="1"/>
  <c r="AB1795" i="1"/>
  <c r="Q1668" i="1"/>
  <c r="R1667" i="1"/>
  <c r="V1666" i="1"/>
  <c r="AG1663" i="1"/>
  <c r="M1780" i="1"/>
  <c r="N1780" i="1" s="1"/>
  <c r="P1780" i="1"/>
  <c r="AF1664" i="1"/>
  <c r="F1780" i="1" l="1"/>
  <c r="B1663" i="1"/>
  <c r="C1663" i="1" s="1"/>
  <c r="AB1796" i="1"/>
  <c r="O1778" i="1"/>
  <c r="G1779" i="1"/>
  <c r="K1779" i="1" s="1"/>
  <c r="T1666" i="1"/>
  <c r="S1667" i="1"/>
  <c r="U1666" i="1"/>
  <c r="Z1780" i="1"/>
  <c r="AA1780" i="1" s="1"/>
  <c r="AH1780" i="1" s="1"/>
  <c r="Y1780" i="1"/>
  <c r="J1781" i="1"/>
  <c r="I1781" i="1" s="1"/>
  <c r="D1781" i="1"/>
  <c r="AF1665" i="1"/>
  <c r="AC1780" i="1"/>
  <c r="AE1780" i="1" s="1"/>
  <c r="H1780" i="1"/>
  <c r="M1781" i="1"/>
  <c r="N1781" i="1" s="1"/>
  <c r="P1781" i="1"/>
  <c r="V1667" i="1"/>
  <c r="R1668" i="1"/>
  <c r="Q1669" i="1"/>
  <c r="AG1664" i="1"/>
  <c r="W1665" i="1"/>
  <c r="L1782" i="1"/>
  <c r="E1781" i="1"/>
  <c r="X1781" i="1"/>
  <c r="A1782" i="1"/>
  <c r="B1664" i="1" l="1"/>
  <c r="C1664" i="1" s="1"/>
  <c r="Q1670" i="1"/>
  <c r="R1669" i="1"/>
  <c r="O1779" i="1"/>
  <c r="H1781" i="1"/>
  <c r="AC1781" i="1"/>
  <c r="AE1781" i="1" s="1"/>
  <c r="W1666" i="1"/>
  <c r="AB1797" i="1"/>
  <c r="M1782" i="1"/>
  <c r="N1782" i="1" s="1"/>
  <c r="P1782" i="1"/>
  <c r="V1668" i="1"/>
  <c r="X1782" i="1"/>
  <c r="A1783" i="1"/>
  <c r="L1783" i="1"/>
  <c r="E1782" i="1"/>
  <c r="G1780" i="1"/>
  <c r="O1780" i="1" s="1"/>
  <c r="T1667" i="1"/>
  <c r="U1667" i="1"/>
  <c r="S1668" i="1"/>
  <c r="Z1781" i="1"/>
  <c r="AA1781" i="1" s="1"/>
  <c r="AH1781" i="1" s="1"/>
  <c r="D1782" i="1"/>
  <c r="Y1781" i="1"/>
  <c r="J1782" i="1"/>
  <c r="I1782" i="1" s="1"/>
  <c r="AG1665" i="1"/>
  <c r="F1781" i="1"/>
  <c r="AF1666" i="1"/>
  <c r="B1665" i="1" l="1"/>
  <c r="C1665" i="1" s="1"/>
  <c r="H1782" i="1"/>
  <c r="AC1782" i="1"/>
  <c r="AE1782" i="1" s="1"/>
  <c r="AG1666" i="1"/>
  <c r="AB1798" i="1"/>
  <c r="V1669" i="1"/>
  <c r="S1669" i="1"/>
  <c r="U1668" i="1"/>
  <c r="T1668" i="1"/>
  <c r="K1780" i="1"/>
  <c r="M1783" i="1"/>
  <c r="N1783" i="1" s="1"/>
  <c r="P1783" i="1"/>
  <c r="G1781" i="1"/>
  <c r="O1781" i="1" s="1"/>
  <c r="R1670" i="1"/>
  <c r="Q1671" i="1"/>
  <c r="AF1667" i="1"/>
  <c r="D1783" i="1"/>
  <c r="Z1782" i="1"/>
  <c r="AA1782" i="1" s="1"/>
  <c r="AH1782" i="1" s="1"/>
  <c r="Y1782" i="1"/>
  <c r="J1783" i="1"/>
  <c r="I1783" i="1" s="1"/>
  <c r="F1782" i="1"/>
  <c r="W1667" i="1"/>
  <c r="E1783" i="1"/>
  <c r="X1783" i="1"/>
  <c r="A1784" i="1"/>
  <c r="L1784" i="1"/>
  <c r="K1781" i="1" l="1"/>
  <c r="Q1672" i="1"/>
  <c r="R1671" i="1"/>
  <c r="B1666" i="1"/>
  <c r="C1666" i="1" s="1"/>
  <c r="A1785" i="1"/>
  <c r="L1785" i="1"/>
  <c r="E1784" i="1"/>
  <c r="X1784" i="1"/>
  <c r="AG1667" i="1"/>
  <c r="M1784" i="1"/>
  <c r="N1784" i="1" s="1"/>
  <c r="P1784" i="1"/>
  <c r="V1670" i="1"/>
  <c r="AF1668" i="1"/>
  <c r="H1783" i="1"/>
  <c r="AC1783" i="1"/>
  <c r="AE1783" i="1" s="1"/>
  <c r="W1668" i="1"/>
  <c r="J1784" i="1"/>
  <c r="I1784" i="1" s="1"/>
  <c r="D1784" i="1"/>
  <c r="Z1783" i="1"/>
  <c r="AA1783" i="1" s="1"/>
  <c r="AH1783" i="1" s="1"/>
  <c r="Y1783" i="1"/>
  <c r="F1783" i="1"/>
  <c r="T1669" i="1"/>
  <c r="U1669" i="1"/>
  <c r="S1670" i="1"/>
  <c r="AB1799" i="1"/>
  <c r="G1782" i="1"/>
  <c r="O1782" i="1" s="1"/>
  <c r="B1667" i="1" l="1"/>
  <c r="C1667" i="1" s="1"/>
  <c r="F1784" i="1"/>
  <c r="K1782" i="1"/>
  <c r="AC1784" i="1"/>
  <c r="AE1784" i="1" s="1"/>
  <c r="H1784" i="1"/>
  <c r="Y1784" i="1"/>
  <c r="Z1784" i="1"/>
  <c r="AA1784" i="1" s="1"/>
  <c r="AH1784" i="1" s="1"/>
  <c r="J1785" i="1"/>
  <c r="I1785" i="1" s="1"/>
  <c r="D1785" i="1"/>
  <c r="AB1800" i="1"/>
  <c r="AF1669" i="1"/>
  <c r="G1783" i="1"/>
  <c r="O1783" i="1" s="1"/>
  <c r="M1785" i="1"/>
  <c r="N1785" i="1" s="1"/>
  <c r="P1785" i="1"/>
  <c r="V1671" i="1"/>
  <c r="W1669" i="1"/>
  <c r="AG1668" i="1"/>
  <c r="U1670" i="1"/>
  <c r="S1671" i="1"/>
  <c r="T1670" i="1"/>
  <c r="L1786" i="1"/>
  <c r="E1785" i="1"/>
  <c r="X1785" i="1"/>
  <c r="A1786" i="1"/>
  <c r="R1672" i="1"/>
  <c r="Q1673" i="1"/>
  <c r="B1668" i="1" l="1"/>
  <c r="C1668" i="1" s="1"/>
  <c r="K1783" i="1"/>
  <c r="Y1785" i="1"/>
  <c r="J1786" i="1"/>
  <c r="I1786" i="1" s="1"/>
  <c r="Z1785" i="1"/>
  <c r="AA1785" i="1" s="1"/>
  <c r="AH1785" i="1" s="1"/>
  <c r="D1786" i="1"/>
  <c r="AF1670" i="1"/>
  <c r="X1786" i="1"/>
  <c r="A1787" i="1"/>
  <c r="L1787" i="1"/>
  <c r="E1786" i="1"/>
  <c r="AG1669" i="1"/>
  <c r="U1671" i="1"/>
  <c r="S1672" i="1"/>
  <c r="T1671" i="1"/>
  <c r="F1785" i="1"/>
  <c r="R1673" i="1"/>
  <c r="Q1674" i="1"/>
  <c r="V1672" i="1"/>
  <c r="M1786" i="1"/>
  <c r="N1786" i="1" s="1"/>
  <c r="P1786" i="1"/>
  <c r="W1670" i="1"/>
  <c r="G1784" i="1"/>
  <c r="O1784" i="1" s="1"/>
  <c r="H1785" i="1"/>
  <c r="AC1785" i="1"/>
  <c r="AE1785" i="1" s="1"/>
  <c r="AB1801" i="1"/>
  <c r="AB1802" i="1" l="1"/>
  <c r="K1784" i="1"/>
  <c r="AG1670" i="1"/>
  <c r="W1671" i="1"/>
  <c r="M1787" i="1"/>
  <c r="N1787" i="1" s="1"/>
  <c r="P1787" i="1"/>
  <c r="AC1786" i="1"/>
  <c r="AE1786" i="1" s="1"/>
  <c r="H1786" i="1"/>
  <c r="R1674" i="1"/>
  <c r="Q1675" i="1"/>
  <c r="AF1671" i="1"/>
  <c r="B1669" i="1"/>
  <c r="C1669" i="1" s="1"/>
  <c r="L1788" i="1"/>
  <c r="E1787" i="1"/>
  <c r="X1787" i="1"/>
  <c r="A1788" i="1"/>
  <c r="G1785" i="1"/>
  <c r="O1785" i="1" s="1"/>
  <c r="V1673" i="1"/>
  <c r="U1672" i="1"/>
  <c r="T1672" i="1"/>
  <c r="S1673" i="1"/>
  <c r="D1787" i="1"/>
  <c r="Z1786" i="1"/>
  <c r="AA1786" i="1" s="1"/>
  <c r="AH1786" i="1" s="1"/>
  <c r="Y1786" i="1"/>
  <c r="J1787" i="1"/>
  <c r="I1787" i="1" s="1"/>
  <c r="F1786" i="1"/>
  <c r="K1785" i="1" l="1"/>
  <c r="F1787" i="1"/>
  <c r="M1788" i="1"/>
  <c r="N1788" i="1" s="1"/>
  <c r="P1788" i="1"/>
  <c r="AG1671" i="1"/>
  <c r="D1788" i="1"/>
  <c r="Y1787" i="1"/>
  <c r="J1788" i="1"/>
  <c r="I1788" i="1" s="1"/>
  <c r="Z1787" i="1"/>
  <c r="AA1787" i="1" s="1"/>
  <c r="AH1787" i="1" s="1"/>
  <c r="V1674" i="1"/>
  <c r="S1674" i="1"/>
  <c r="T1673" i="1"/>
  <c r="U1673" i="1"/>
  <c r="X1788" i="1"/>
  <c r="A1789" i="1"/>
  <c r="L1789" i="1"/>
  <c r="E1788" i="1"/>
  <c r="R1675" i="1"/>
  <c r="Q1676" i="1"/>
  <c r="AF1672" i="1"/>
  <c r="H1787" i="1"/>
  <c r="AC1787" i="1"/>
  <c r="AE1787" i="1" s="1"/>
  <c r="B1670" i="1"/>
  <c r="C1670" i="1" s="1"/>
  <c r="AB1803" i="1"/>
  <c r="W1672" i="1"/>
  <c r="G1786" i="1"/>
  <c r="O1786" i="1" s="1"/>
  <c r="K1786" i="1" l="1"/>
  <c r="U1674" i="1"/>
  <c r="S1675" i="1"/>
  <c r="T1674" i="1"/>
  <c r="G1787" i="1"/>
  <c r="O1787" i="1" s="1"/>
  <c r="M1789" i="1"/>
  <c r="N1789" i="1" s="1"/>
  <c r="P1789" i="1"/>
  <c r="W1673" i="1"/>
  <c r="B1671" i="1"/>
  <c r="C1671" i="1" s="1"/>
  <c r="AB1804" i="1"/>
  <c r="Q1677" i="1"/>
  <c r="R1676" i="1"/>
  <c r="X1789" i="1"/>
  <c r="L1790" i="1"/>
  <c r="E1789" i="1"/>
  <c r="A1790" i="1"/>
  <c r="AF1673" i="1"/>
  <c r="F1788" i="1"/>
  <c r="AG1672" i="1"/>
  <c r="V1675" i="1"/>
  <c r="Z1788" i="1"/>
  <c r="AA1788" i="1" s="1"/>
  <c r="AH1788" i="1" s="1"/>
  <c r="J1789" i="1"/>
  <c r="I1789" i="1" s="1"/>
  <c r="D1789" i="1"/>
  <c r="Y1788" i="1"/>
  <c r="H1788" i="1"/>
  <c r="AC1788" i="1"/>
  <c r="AE1788" i="1" s="1"/>
  <c r="K1787" i="1" l="1"/>
  <c r="H1789" i="1"/>
  <c r="AC1789" i="1"/>
  <c r="AE1789" i="1" s="1"/>
  <c r="M1790" i="1"/>
  <c r="N1790" i="1" s="1"/>
  <c r="P1790" i="1"/>
  <c r="R1677" i="1"/>
  <c r="Q1678" i="1"/>
  <c r="AA1674" i="1"/>
  <c r="AF1674" i="1"/>
  <c r="F1789" i="1"/>
  <c r="Y1789" i="1"/>
  <c r="D1790" i="1"/>
  <c r="Z1789" i="1"/>
  <c r="AA1789" i="1" s="1"/>
  <c r="AH1789" i="1" s="1"/>
  <c r="J1790" i="1"/>
  <c r="I1790" i="1" s="1"/>
  <c r="AB1805" i="1"/>
  <c r="AG1673" i="1"/>
  <c r="U1675" i="1"/>
  <c r="T1675" i="1"/>
  <c r="S1676" i="1"/>
  <c r="V1676" i="1"/>
  <c r="G1788" i="1"/>
  <c r="O1788" i="1" s="1"/>
  <c r="B1672" i="1"/>
  <c r="C1672" i="1" s="1"/>
  <c r="A1791" i="1"/>
  <c r="L1791" i="1"/>
  <c r="E1790" i="1"/>
  <c r="X1790" i="1"/>
  <c r="W1674" i="1"/>
  <c r="K1788" i="1" l="1"/>
  <c r="AF1675" i="1"/>
  <c r="B1673" i="1"/>
  <c r="C1673" i="1" s="1"/>
  <c r="AH1674" i="1"/>
  <c r="H1790" i="1"/>
  <c r="AC1790" i="1"/>
  <c r="AE1790" i="1" s="1"/>
  <c r="AG1674" i="1"/>
  <c r="A1792" i="1"/>
  <c r="X1791" i="1"/>
  <c r="L1792" i="1"/>
  <c r="E1791" i="1"/>
  <c r="AB1806" i="1"/>
  <c r="R1678" i="1"/>
  <c r="Q1679" i="1"/>
  <c r="M1791" i="1"/>
  <c r="N1791" i="1" s="1"/>
  <c r="P1791" i="1"/>
  <c r="W1675" i="1"/>
  <c r="Z1790" i="1"/>
  <c r="AA1790" i="1" s="1"/>
  <c r="AH1790" i="1" s="1"/>
  <c r="Y1790" i="1"/>
  <c r="D1791" i="1"/>
  <c r="J1791" i="1"/>
  <c r="I1791" i="1" s="1"/>
  <c r="U1676" i="1"/>
  <c r="T1676" i="1"/>
  <c r="S1677" i="1"/>
  <c r="F1790" i="1"/>
  <c r="V1677" i="1"/>
  <c r="G1789" i="1"/>
  <c r="O1789" i="1" s="1"/>
  <c r="F1791" i="1" l="1"/>
  <c r="K1789" i="1"/>
  <c r="B1674" i="1"/>
  <c r="C1674" i="1" s="1"/>
  <c r="AF1676" i="1"/>
  <c r="X1792" i="1"/>
  <c r="L1793" i="1"/>
  <c r="E1792" i="1"/>
  <c r="A1793" i="1"/>
  <c r="T1677" i="1"/>
  <c r="S1678" i="1"/>
  <c r="U1677" i="1"/>
  <c r="W1676" i="1"/>
  <c r="AG1675" i="1"/>
  <c r="R1679" i="1"/>
  <c r="Q1680" i="1"/>
  <c r="G1790" i="1"/>
  <c r="K1790" i="1" s="1"/>
  <c r="V1678" i="1"/>
  <c r="M1792" i="1"/>
  <c r="N1792" i="1" s="1"/>
  <c r="AC1792" i="1" s="1"/>
  <c r="AE1792" i="1" s="1"/>
  <c r="P1792" i="1"/>
  <c r="H1791" i="1"/>
  <c r="AC1791" i="1"/>
  <c r="AE1791" i="1" s="1"/>
  <c r="AB1807" i="1"/>
  <c r="D1792" i="1"/>
  <c r="Y1791" i="1"/>
  <c r="J1792" i="1"/>
  <c r="I1792" i="1" s="1"/>
  <c r="Z1791" i="1"/>
  <c r="AA1791" i="1" s="1"/>
  <c r="AH1791" i="1" s="1"/>
  <c r="O1790" i="1" l="1"/>
  <c r="F1792" i="1"/>
  <c r="B1675" i="1"/>
  <c r="C1675" i="1" s="1"/>
  <c r="H1792" i="1"/>
  <c r="G1791" i="1"/>
  <c r="O1791" i="1" s="1"/>
  <c r="AG1676" i="1"/>
  <c r="AF1677" i="1"/>
  <c r="D1793" i="1"/>
  <c r="Y1792" i="1"/>
  <c r="J1793" i="1"/>
  <c r="I1793" i="1" s="1"/>
  <c r="Z1792" i="1"/>
  <c r="AA1792" i="1" s="1"/>
  <c r="AH1792" i="1" s="1"/>
  <c r="AB1808" i="1"/>
  <c r="Q1681" i="1"/>
  <c r="R1680" i="1"/>
  <c r="E1793" i="1"/>
  <c r="A1794" i="1"/>
  <c r="X1793" i="1"/>
  <c r="L1794" i="1"/>
  <c r="V1679" i="1"/>
  <c r="W1677" i="1"/>
  <c r="U1678" i="1"/>
  <c r="T1678" i="1"/>
  <c r="S1679" i="1"/>
  <c r="M1793" i="1"/>
  <c r="N1793" i="1" s="1"/>
  <c r="P1793" i="1"/>
  <c r="K1791" i="1" l="1"/>
  <c r="T1679" i="1"/>
  <c r="U1679" i="1"/>
  <c r="S1680" i="1"/>
  <c r="M1794" i="1"/>
  <c r="N1794" i="1" s="1"/>
  <c r="P1794" i="1"/>
  <c r="AF1678" i="1"/>
  <c r="AG1677" i="1"/>
  <c r="D1794" i="1"/>
  <c r="Y1793" i="1"/>
  <c r="Z1793" i="1"/>
  <c r="AA1793" i="1" s="1"/>
  <c r="AH1793" i="1" s="1"/>
  <c r="J1794" i="1"/>
  <c r="I1794" i="1" s="1"/>
  <c r="V1680" i="1"/>
  <c r="AB1809" i="1"/>
  <c r="F1793" i="1"/>
  <c r="AC1793" i="1"/>
  <c r="AE1793" i="1" s="1"/>
  <c r="H1793" i="1"/>
  <c r="W1678" i="1"/>
  <c r="E1794" i="1"/>
  <c r="A1795" i="1"/>
  <c r="X1794" i="1"/>
  <c r="L1795" i="1"/>
  <c r="Q1682" i="1"/>
  <c r="R1681" i="1"/>
  <c r="B1676" i="1"/>
  <c r="C1676" i="1" s="1"/>
  <c r="G1792" i="1"/>
  <c r="O1792" i="1" s="1"/>
  <c r="F1794" i="1" l="1"/>
  <c r="K1792" i="1"/>
  <c r="E1795" i="1"/>
  <c r="A1796" i="1"/>
  <c r="X1795" i="1"/>
  <c r="L1796" i="1"/>
  <c r="AG1678" i="1"/>
  <c r="G1793" i="1"/>
  <c r="O1793" i="1" s="1"/>
  <c r="AB1810" i="1"/>
  <c r="M1795" i="1"/>
  <c r="N1795" i="1" s="1"/>
  <c r="P1795" i="1"/>
  <c r="T1680" i="1"/>
  <c r="U1680" i="1"/>
  <c r="S1681" i="1"/>
  <c r="V1681" i="1"/>
  <c r="Q1683" i="1"/>
  <c r="R1682" i="1"/>
  <c r="Z1794" i="1"/>
  <c r="AA1794" i="1" s="1"/>
  <c r="AH1794" i="1" s="1"/>
  <c r="J1795" i="1"/>
  <c r="I1795" i="1" s="1"/>
  <c r="D1795" i="1"/>
  <c r="Y1794" i="1"/>
  <c r="B1677" i="1"/>
  <c r="C1677" i="1" s="1"/>
  <c r="W1679" i="1"/>
  <c r="AC1794" i="1"/>
  <c r="AE1794" i="1" s="1"/>
  <c r="H1794" i="1"/>
  <c r="AF1679" i="1"/>
  <c r="F1795" i="1" l="1"/>
  <c r="AG1679" i="1"/>
  <c r="V1682" i="1"/>
  <c r="M1796" i="1"/>
  <c r="N1796" i="1" s="1"/>
  <c r="P1796" i="1"/>
  <c r="AC1795" i="1"/>
  <c r="AE1795" i="1" s="1"/>
  <c r="H1795" i="1"/>
  <c r="K1793" i="1"/>
  <c r="Z1795" i="1"/>
  <c r="AA1795" i="1" s="1"/>
  <c r="AH1795" i="1" s="1"/>
  <c r="Y1795" i="1"/>
  <c r="D1796" i="1"/>
  <c r="J1796" i="1"/>
  <c r="I1796" i="1" s="1"/>
  <c r="G1794" i="1"/>
  <c r="K1794" i="1" s="1"/>
  <c r="R1683" i="1"/>
  <c r="Q1684" i="1"/>
  <c r="S1682" i="1"/>
  <c r="U1681" i="1"/>
  <c r="T1681" i="1"/>
  <c r="W1680" i="1"/>
  <c r="B1678" i="1"/>
  <c r="C1678" i="1" s="1"/>
  <c r="X1796" i="1"/>
  <c r="A1797" i="1"/>
  <c r="L1797" i="1"/>
  <c r="E1796" i="1"/>
  <c r="AF1680" i="1"/>
  <c r="AB1811" i="1"/>
  <c r="O1794" i="1" l="1"/>
  <c r="U1682" i="1"/>
  <c r="T1682" i="1"/>
  <c r="S1683" i="1"/>
  <c r="M1797" i="1"/>
  <c r="N1797" i="1" s="1"/>
  <c r="P1797" i="1"/>
  <c r="W1681" i="1"/>
  <c r="V1683" i="1"/>
  <c r="AC1796" i="1"/>
  <c r="AE1796" i="1" s="1"/>
  <c r="H1796" i="1"/>
  <c r="A1798" i="1"/>
  <c r="L1798" i="1"/>
  <c r="E1797" i="1"/>
  <c r="X1797" i="1"/>
  <c r="AG1680" i="1"/>
  <c r="Y1796" i="1"/>
  <c r="Z1796" i="1"/>
  <c r="AA1796" i="1" s="1"/>
  <c r="AH1796" i="1" s="1"/>
  <c r="J1797" i="1"/>
  <c r="I1797" i="1" s="1"/>
  <c r="D1797" i="1"/>
  <c r="F1796" i="1"/>
  <c r="G1795" i="1"/>
  <c r="O1795" i="1" s="1"/>
  <c r="B1679" i="1"/>
  <c r="C1679" i="1" s="1"/>
  <c r="AB1812" i="1"/>
  <c r="AF1681" i="1"/>
  <c r="Q1685" i="1"/>
  <c r="R1684" i="1"/>
  <c r="F1797" i="1" l="1"/>
  <c r="K1795" i="1"/>
  <c r="Q1686" i="1"/>
  <c r="R1685" i="1"/>
  <c r="AB1813" i="1"/>
  <c r="AG1681" i="1"/>
  <c r="U1683" i="1"/>
  <c r="S1684" i="1"/>
  <c r="T1683" i="1"/>
  <c r="B1680" i="1"/>
  <c r="C1680" i="1" s="1"/>
  <c r="M1798" i="1"/>
  <c r="N1798" i="1" s="1"/>
  <c r="P1798" i="1"/>
  <c r="AF1682" i="1"/>
  <c r="AC1797" i="1"/>
  <c r="AE1797" i="1" s="1"/>
  <c r="H1797" i="1"/>
  <c r="W1682" i="1"/>
  <c r="X1798" i="1"/>
  <c r="A1799" i="1"/>
  <c r="L1799" i="1"/>
  <c r="E1798" i="1"/>
  <c r="V1684" i="1"/>
  <c r="D1798" i="1"/>
  <c r="J1798" i="1"/>
  <c r="I1798" i="1" s="1"/>
  <c r="Z1797" i="1"/>
  <c r="AA1797" i="1" s="1"/>
  <c r="AH1797" i="1" s="1"/>
  <c r="Y1797" i="1"/>
  <c r="G1796" i="1"/>
  <c r="O1796" i="1" s="1"/>
  <c r="K1796" i="1" l="1"/>
  <c r="Z1798" i="1"/>
  <c r="D1799" i="1"/>
  <c r="J1799" i="1"/>
  <c r="I1799" i="1" s="1"/>
  <c r="Y1798" i="1"/>
  <c r="G1797" i="1"/>
  <c r="O1797" i="1" s="1"/>
  <c r="AC1798" i="1"/>
  <c r="AE1798" i="1" s="1"/>
  <c r="H1798" i="1"/>
  <c r="AF1683" i="1"/>
  <c r="M1799" i="1"/>
  <c r="N1799" i="1" s="1"/>
  <c r="T1684" i="1"/>
  <c r="S1685" i="1"/>
  <c r="U1684" i="1"/>
  <c r="B1681" i="1"/>
  <c r="C1681" i="1" s="1"/>
  <c r="V1685" i="1"/>
  <c r="F1798" i="1"/>
  <c r="L1800" i="1"/>
  <c r="E1799" i="1"/>
  <c r="X1799" i="1"/>
  <c r="A1800" i="1"/>
  <c r="AG1682" i="1"/>
  <c r="W1683" i="1"/>
  <c r="AB1814" i="1"/>
  <c r="Q1687" i="1"/>
  <c r="R1686" i="1"/>
  <c r="B1682" i="1" l="1"/>
  <c r="C1682" i="1" s="1"/>
  <c r="K1797" i="1"/>
  <c r="AB1815" i="1"/>
  <c r="E1800" i="1"/>
  <c r="X1800" i="1"/>
  <c r="A1801" i="1"/>
  <c r="L1801" i="1"/>
  <c r="G1798" i="1"/>
  <c r="K1798" i="1" s="1"/>
  <c r="F1799" i="1"/>
  <c r="H1799" i="1"/>
  <c r="AC1799" i="1"/>
  <c r="AE1799" i="1" s="1"/>
  <c r="Y1799" i="1"/>
  <c r="Z1799" i="1"/>
  <c r="AA1799" i="1" s="1"/>
  <c r="AH1799" i="1" s="1"/>
  <c r="J1800" i="1"/>
  <c r="I1800" i="1" s="1"/>
  <c r="D1800" i="1"/>
  <c r="V1686" i="1"/>
  <c r="S1686" i="1"/>
  <c r="U1685" i="1"/>
  <c r="T1685" i="1"/>
  <c r="W1684" i="1"/>
  <c r="R1687" i="1"/>
  <c r="Q1688" i="1"/>
  <c r="AG1683" i="1"/>
  <c r="M1800" i="1"/>
  <c r="N1800" i="1" s="1"/>
  <c r="AF1684" i="1"/>
  <c r="B1683" i="1" l="1"/>
  <c r="C1683" i="1" s="1"/>
  <c r="V1687" i="1"/>
  <c r="AF1685" i="1"/>
  <c r="W1685" i="1"/>
  <c r="F1800" i="1"/>
  <c r="M1801" i="1"/>
  <c r="N1801" i="1" s="1"/>
  <c r="AC1801" i="1" s="1"/>
  <c r="AE1801" i="1" s="1"/>
  <c r="AB1816" i="1"/>
  <c r="H1800" i="1"/>
  <c r="AC1800" i="1"/>
  <c r="AE1800" i="1" s="1"/>
  <c r="AG1684" i="1"/>
  <c r="T1686" i="1"/>
  <c r="S1687" i="1"/>
  <c r="U1686" i="1"/>
  <c r="O1798" i="1"/>
  <c r="P1799" i="1" s="1"/>
  <c r="P1800" i="1" s="1"/>
  <c r="P1801" i="1" s="1"/>
  <c r="E1801" i="1"/>
  <c r="X1801" i="1"/>
  <c r="A1802" i="1"/>
  <c r="L1802" i="1"/>
  <c r="R1688" i="1"/>
  <c r="Q1689" i="1"/>
  <c r="G1799" i="1"/>
  <c r="O1799" i="1" s="1"/>
  <c r="Z1800" i="1"/>
  <c r="AA1800" i="1" s="1"/>
  <c r="AH1800" i="1" s="1"/>
  <c r="Y1800" i="1"/>
  <c r="J1801" i="1"/>
  <c r="I1801" i="1" s="1"/>
  <c r="D1801" i="1"/>
  <c r="F1801" i="1" l="1"/>
  <c r="K1799" i="1"/>
  <c r="B1684" i="1"/>
  <c r="C1684" i="1" s="1"/>
  <c r="V1688" i="1"/>
  <c r="J1802" i="1"/>
  <c r="I1802" i="1" s="1"/>
  <c r="D1802" i="1"/>
  <c r="Y1801" i="1"/>
  <c r="Z1801" i="1"/>
  <c r="AA1801" i="1" s="1"/>
  <c r="AH1801" i="1" s="1"/>
  <c r="W1686" i="1"/>
  <c r="R1689" i="1"/>
  <c r="Q1690" i="1"/>
  <c r="T1687" i="1"/>
  <c r="S1688" i="1"/>
  <c r="U1687" i="1"/>
  <c r="AB1817" i="1"/>
  <c r="L1803" i="1"/>
  <c r="E1802" i="1"/>
  <c r="X1802" i="1"/>
  <c r="A1803" i="1"/>
  <c r="M1802" i="1"/>
  <c r="N1802" i="1" s="1"/>
  <c r="P1802" i="1"/>
  <c r="AF1686" i="1"/>
  <c r="AG1685" i="1"/>
  <c r="H1801" i="1"/>
  <c r="G1800" i="1"/>
  <c r="O1800" i="1" s="1"/>
  <c r="G1801" i="1" l="1"/>
  <c r="O1801" i="1" s="1"/>
  <c r="X1803" i="1"/>
  <c r="A1804" i="1"/>
  <c r="L1804" i="1"/>
  <c r="E1803" i="1"/>
  <c r="AB1818" i="1"/>
  <c r="U1688" i="1"/>
  <c r="S1689" i="1"/>
  <c r="T1688" i="1"/>
  <c r="K1800" i="1"/>
  <c r="Y1802" i="1"/>
  <c r="J1803" i="1"/>
  <c r="I1803" i="1" s="1"/>
  <c r="Z1802" i="1"/>
  <c r="AA1802" i="1" s="1"/>
  <c r="AH1802" i="1" s="1"/>
  <c r="D1803" i="1"/>
  <c r="AF1687" i="1"/>
  <c r="V1689" i="1"/>
  <c r="B1685" i="1"/>
  <c r="C1685" i="1" s="1"/>
  <c r="AC1802" i="1"/>
  <c r="AE1802" i="1" s="1"/>
  <c r="H1802" i="1"/>
  <c r="M1803" i="1"/>
  <c r="N1803" i="1" s="1"/>
  <c r="P1803" i="1"/>
  <c r="W1687" i="1"/>
  <c r="R1690" i="1"/>
  <c r="Q1691" i="1"/>
  <c r="AG1686" i="1"/>
  <c r="F1802" i="1"/>
  <c r="B1686" i="1" l="1"/>
  <c r="C1686" i="1" s="1"/>
  <c r="F1803" i="1"/>
  <c r="K1801" i="1"/>
  <c r="AC1803" i="1"/>
  <c r="AE1803" i="1" s="1"/>
  <c r="H1803" i="1"/>
  <c r="U1689" i="1"/>
  <c r="S1690" i="1"/>
  <c r="T1689" i="1"/>
  <c r="AB1819" i="1"/>
  <c r="Z1803" i="1"/>
  <c r="AA1803" i="1" s="1"/>
  <c r="AH1803" i="1" s="1"/>
  <c r="J1804" i="1"/>
  <c r="I1804" i="1" s="1"/>
  <c r="D1804" i="1"/>
  <c r="Y1803" i="1"/>
  <c r="G1802" i="1"/>
  <c r="O1802" i="1" s="1"/>
  <c r="W1688" i="1"/>
  <c r="V1690" i="1"/>
  <c r="AG1687" i="1"/>
  <c r="M1804" i="1"/>
  <c r="N1804" i="1" s="1"/>
  <c r="P1804" i="1"/>
  <c r="Q1692" i="1"/>
  <c r="R1691" i="1"/>
  <c r="AF1688" i="1"/>
  <c r="X1804" i="1"/>
  <c r="A1805" i="1"/>
  <c r="L1805" i="1"/>
  <c r="E1804" i="1"/>
  <c r="B1687" i="1" l="1"/>
  <c r="C1687" i="1" s="1"/>
  <c r="R1692" i="1"/>
  <c r="Q1693" i="1"/>
  <c r="K1802" i="1"/>
  <c r="U1690" i="1"/>
  <c r="S1691" i="1"/>
  <c r="T1690" i="1"/>
  <c r="D1805" i="1"/>
  <c r="Z1804" i="1"/>
  <c r="AA1804" i="1" s="1"/>
  <c r="AH1804" i="1" s="1"/>
  <c r="Y1804" i="1"/>
  <c r="J1805" i="1"/>
  <c r="I1805" i="1" s="1"/>
  <c r="M1805" i="1"/>
  <c r="N1805" i="1" s="1"/>
  <c r="P1805" i="1"/>
  <c r="A1806" i="1"/>
  <c r="L1806" i="1"/>
  <c r="E1805" i="1"/>
  <c r="X1805" i="1"/>
  <c r="F1804" i="1"/>
  <c r="AB1820" i="1"/>
  <c r="W1689" i="1"/>
  <c r="AC1804" i="1"/>
  <c r="AE1804" i="1" s="1"/>
  <c r="H1804" i="1"/>
  <c r="AG1688" i="1"/>
  <c r="AF1689" i="1"/>
  <c r="G1803" i="1"/>
  <c r="K1803" i="1" s="1"/>
  <c r="V1691" i="1"/>
  <c r="O1803" i="1" l="1"/>
  <c r="X1806" i="1"/>
  <c r="A1807" i="1"/>
  <c r="L1807" i="1"/>
  <c r="E1806" i="1"/>
  <c r="AG1689" i="1"/>
  <c r="D1806" i="1"/>
  <c r="Z1805" i="1"/>
  <c r="AA1805" i="1" s="1"/>
  <c r="AH1805" i="1" s="1"/>
  <c r="Y1805" i="1"/>
  <c r="J1806" i="1"/>
  <c r="I1806" i="1" s="1"/>
  <c r="AF1690" i="1"/>
  <c r="G1804" i="1"/>
  <c r="O1804" i="1" s="1"/>
  <c r="AC1805" i="1"/>
  <c r="AE1805" i="1" s="1"/>
  <c r="H1805" i="1"/>
  <c r="F1805" i="1"/>
  <c r="T1691" i="1"/>
  <c r="U1691" i="1"/>
  <c r="S1692" i="1"/>
  <c r="R1693" i="1"/>
  <c r="Q1694" i="1"/>
  <c r="B1688" i="1"/>
  <c r="C1688" i="1" s="1"/>
  <c r="AB1821" i="1"/>
  <c r="M1806" i="1"/>
  <c r="N1806" i="1" s="1"/>
  <c r="P1806" i="1"/>
  <c r="W1690" i="1"/>
  <c r="V1692" i="1"/>
  <c r="F1806" i="1" l="1"/>
  <c r="K1804" i="1"/>
  <c r="AG1690" i="1"/>
  <c r="V1693" i="1"/>
  <c r="AF1691" i="1"/>
  <c r="M1807" i="1"/>
  <c r="N1807" i="1" s="1"/>
  <c r="P1807" i="1"/>
  <c r="X1807" i="1"/>
  <c r="A1808" i="1"/>
  <c r="L1808" i="1"/>
  <c r="E1807" i="1"/>
  <c r="AC1806" i="1"/>
  <c r="AE1806" i="1" s="1"/>
  <c r="H1806" i="1"/>
  <c r="Q1695" i="1"/>
  <c r="R1694" i="1"/>
  <c r="T1692" i="1"/>
  <c r="U1692" i="1"/>
  <c r="S1693" i="1"/>
  <c r="G1805" i="1"/>
  <c r="K1805" i="1" s="1"/>
  <c r="B1689" i="1"/>
  <c r="C1689" i="1" s="1"/>
  <c r="Z1806" i="1"/>
  <c r="AA1806" i="1" s="1"/>
  <c r="AH1806" i="1" s="1"/>
  <c r="Y1806" i="1"/>
  <c r="J1807" i="1"/>
  <c r="I1807" i="1" s="1"/>
  <c r="D1807" i="1"/>
  <c r="AB1822" i="1"/>
  <c r="W1691" i="1"/>
  <c r="F1807" i="1" l="1"/>
  <c r="E1808" i="1"/>
  <c r="X1808" i="1"/>
  <c r="A1809" i="1"/>
  <c r="L1809" i="1"/>
  <c r="V1694" i="1"/>
  <c r="J1808" i="1"/>
  <c r="I1808" i="1" s="1"/>
  <c r="Z1807" i="1"/>
  <c r="AA1807" i="1" s="1"/>
  <c r="AH1807" i="1" s="1"/>
  <c r="D1808" i="1"/>
  <c r="Y1807" i="1"/>
  <c r="O1805" i="1"/>
  <c r="U1693" i="1"/>
  <c r="S1694" i="1"/>
  <c r="T1693" i="1"/>
  <c r="Q1696" i="1"/>
  <c r="R1695" i="1"/>
  <c r="B1690" i="1"/>
  <c r="C1690" i="1" s="1"/>
  <c r="AG1691" i="1"/>
  <c r="G1806" i="1"/>
  <c r="O1806" i="1" s="1"/>
  <c r="AB1823" i="1"/>
  <c r="W1692" i="1"/>
  <c r="M1808" i="1"/>
  <c r="N1808" i="1" s="1"/>
  <c r="P1808" i="1"/>
  <c r="AF1692" i="1"/>
  <c r="AC1807" i="1"/>
  <c r="AE1807" i="1" s="1"/>
  <c r="H1807" i="1"/>
  <c r="F1808" i="1" l="1"/>
  <c r="K1806" i="1"/>
  <c r="AC1808" i="1"/>
  <c r="AE1808" i="1" s="1"/>
  <c r="H1808" i="1"/>
  <c r="AB1824" i="1"/>
  <c r="B1691" i="1"/>
  <c r="C1691" i="1" s="1"/>
  <c r="V1695" i="1"/>
  <c r="AF1693" i="1"/>
  <c r="A1810" i="1"/>
  <c r="L1810" i="1"/>
  <c r="E1809" i="1"/>
  <c r="X1809" i="1"/>
  <c r="S1695" i="1"/>
  <c r="U1694" i="1"/>
  <c r="T1694" i="1"/>
  <c r="D1809" i="1"/>
  <c r="Y1808" i="1"/>
  <c r="Z1808" i="1"/>
  <c r="AA1808" i="1" s="1"/>
  <c r="AH1808" i="1" s="1"/>
  <c r="J1809" i="1"/>
  <c r="I1809" i="1" s="1"/>
  <c r="G1807" i="1"/>
  <c r="K1807" i="1" s="1"/>
  <c r="AG1692" i="1"/>
  <c r="R1696" i="1"/>
  <c r="Q1697" i="1"/>
  <c r="W1693" i="1"/>
  <c r="M1809" i="1"/>
  <c r="N1809" i="1" s="1"/>
  <c r="P1809" i="1"/>
  <c r="O1807" i="1" l="1"/>
  <c r="B1692" i="1"/>
  <c r="C1692" i="1" s="1"/>
  <c r="W1694" i="1"/>
  <c r="Q1698" i="1"/>
  <c r="R1697" i="1"/>
  <c r="M1810" i="1"/>
  <c r="N1810" i="1" s="1"/>
  <c r="P1810" i="1"/>
  <c r="AB1825" i="1"/>
  <c r="AC1809" i="1"/>
  <c r="AE1809" i="1" s="1"/>
  <c r="H1809" i="1"/>
  <c r="V1696" i="1"/>
  <c r="F1809" i="1"/>
  <c r="S1696" i="1"/>
  <c r="T1695" i="1"/>
  <c r="U1695" i="1"/>
  <c r="X1810" i="1"/>
  <c r="A1811" i="1"/>
  <c r="L1811" i="1"/>
  <c r="E1810" i="1"/>
  <c r="G1808" i="1"/>
  <c r="K1808" i="1" s="1"/>
  <c r="AG1693" i="1"/>
  <c r="AF1694" i="1"/>
  <c r="Z1809" i="1"/>
  <c r="AA1809" i="1" s="1"/>
  <c r="AH1809" i="1" s="1"/>
  <c r="J1810" i="1"/>
  <c r="I1810" i="1" s="1"/>
  <c r="D1810" i="1"/>
  <c r="Y1809" i="1"/>
  <c r="O1808" i="1" l="1"/>
  <c r="AC1810" i="1"/>
  <c r="AE1810" i="1" s="1"/>
  <c r="H1810" i="1"/>
  <c r="F1810" i="1"/>
  <c r="W1695" i="1"/>
  <c r="M1811" i="1"/>
  <c r="N1811" i="1" s="1"/>
  <c r="P1811" i="1"/>
  <c r="AF1695" i="1"/>
  <c r="AB1826" i="1"/>
  <c r="V1697" i="1"/>
  <c r="AG1694" i="1"/>
  <c r="B1693" i="1"/>
  <c r="C1693" i="1" s="1"/>
  <c r="E1811" i="1"/>
  <c r="X1811" i="1"/>
  <c r="A1812" i="1"/>
  <c r="L1812" i="1"/>
  <c r="D1811" i="1"/>
  <c r="Y1810" i="1"/>
  <c r="J1811" i="1"/>
  <c r="I1811" i="1" s="1"/>
  <c r="Z1810" i="1"/>
  <c r="AA1810" i="1" s="1"/>
  <c r="AH1810" i="1" s="1"/>
  <c r="S1697" i="1"/>
  <c r="T1696" i="1"/>
  <c r="U1696" i="1"/>
  <c r="G1809" i="1"/>
  <c r="O1809" i="1" s="1"/>
  <c r="Q1699" i="1"/>
  <c r="R1698" i="1"/>
  <c r="T1697" i="1" l="1"/>
  <c r="S1698" i="1"/>
  <c r="U1697" i="1"/>
  <c r="Y1811" i="1"/>
  <c r="Z1811" i="1"/>
  <c r="AA1811" i="1" s="1"/>
  <c r="AH1811" i="1" s="1"/>
  <c r="D1812" i="1"/>
  <c r="J1812" i="1"/>
  <c r="I1812" i="1" s="1"/>
  <c r="AC1811" i="1"/>
  <c r="AE1811" i="1" s="1"/>
  <c r="H1811" i="1"/>
  <c r="G1810" i="1"/>
  <c r="K1810" i="1" s="1"/>
  <c r="R1699" i="1"/>
  <c r="Q1700" i="1"/>
  <c r="F1811" i="1"/>
  <c r="K1809" i="1"/>
  <c r="W1696" i="1"/>
  <c r="M1812" i="1"/>
  <c r="N1812" i="1" s="1"/>
  <c r="P1812" i="1"/>
  <c r="AB1827" i="1"/>
  <c r="V1698" i="1"/>
  <c r="AF1696" i="1"/>
  <c r="A1813" i="1"/>
  <c r="L1813" i="1"/>
  <c r="E1812" i="1"/>
  <c r="X1812" i="1"/>
  <c r="B1694" i="1"/>
  <c r="C1694" i="1" s="1"/>
  <c r="AG1695" i="1"/>
  <c r="O1810" i="1" l="1"/>
  <c r="M1813" i="1"/>
  <c r="N1813" i="1" s="1"/>
  <c r="P1813" i="1"/>
  <c r="G1811" i="1"/>
  <c r="K1811" i="1" s="1"/>
  <c r="AC1812" i="1"/>
  <c r="AE1812" i="1" s="1"/>
  <c r="H1812" i="1"/>
  <c r="U1698" i="1"/>
  <c r="S1699" i="1"/>
  <c r="T1698" i="1"/>
  <c r="L1814" i="1"/>
  <c r="E1813" i="1"/>
  <c r="X1813" i="1"/>
  <c r="A1814" i="1"/>
  <c r="B1695" i="1"/>
  <c r="C1695" i="1" s="1"/>
  <c r="J1813" i="1"/>
  <c r="I1813" i="1" s="1"/>
  <c r="D1813" i="1"/>
  <c r="Z1812" i="1"/>
  <c r="AA1812" i="1" s="1"/>
  <c r="AH1812" i="1" s="1"/>
  <c r="Y1812" i="1"/>
  <c r="AG1696" i="1"/>
  <c r="Q1701" i="1"/>
  <c r="R1700" i="1"/>
  <c r="AF1697" i="1"/>
  <c r="AB1828" i="1"/>
  <c r="V1699" i="1"/>
  <c r="F1812" i="1"/>
  <c r="W1697" i="1"/>
  <c r="F1813" i="1" l="1"/>
  <c r="O1811" i="1"/>
  <c r="Q1702" i="1"/>
  <c r="R1701" i="1"/>
  <c r="Z1813" i="1"/>
  <c r="AA1813" i="1" s="1"/>
  <c r="AH1813" i="1" s="1"/>
  <c r="Y1813" i="1"/>
  <c r="J1814" i="1"/>
  <c r="I1814" i="1" s="1"/>
  <c r="D1814" i="1"/>
  <c r="AB1829" i="1"/>
  <c r="AF1698" i="1"/>
  <c r="T1699" i="1"/>
  <c r="S1700" i="1"/>
  <c r="U1699" i="1"/>
  <c r="G1812" i="1"/>
  <c r="O1812" i="1" s="1"/>
  <c r="AG1697" i="1"/>
  <c r="B1696" i="1"/>
  <c r="C1696" i="1" s="1"/>
  <c r="M1814" i="1"/>
  <c r="N1814" i="1" s="1"/>
  <c r="P1814" i="1"/>
  <c r="W1698" i="1"/>
  <c r="V1700" i="1"/>
  <c r="E1814" i="1"/>
  <c r="X1814" i="1"/>
  <c r="A1815" i="1"/>
  <c r="L1815" i="1"/>
  <c r="AC1813" i="1"/>
  <c r="AE1813" i="1" s="1"/>
  <c r="H1813" i="1"/>
  <c r="K1812" i="1" l="1"/>
  <c r="B1697" i="1"/>
  <c r="C1697" i="1" s="1"/>
  <c r="AG1698" i="1"/>
  <c r="U1700" i="1"/>
  <c r="T1700" i="1"/>
  <c r="S1701" i="1"/>
  <c r="M1815" i="1"/>
  <c r="N1815" i="1" s="1"/>
  <c r="P1815" i="1"/>
  <c r="AF1699" i="1"/>
  <c r="AB1830" i="1"/>
  <c r="V1701" i="1"/>
  <c r="AC1814" i="1"/>
  <c r="AE1814" i="1" s="1"/>
  <c r="H1814" i="1"/>
  <c r="Q1703" i="1"/>
  <c r="R1702" i="1"/>
  <c r="E1815" i="1"/>
  <c r="X1815" i="1"/>
  <c r="A1816" i="1"/>
  <c r="L1816" i="1"/>
  <c r="G1813" i="1"/>
  <c r="K1813" i="1" s="1"/>
  <c r="Z1814" i="1"/>
  <c r="AA1814" i="1" s="1"/>
  <c r="AH1814" i="1" s="1"/>
  <c r="Y1814" i="1"/>
  <c r="J1815" i="1"/>
  <c r="I1815" i="1" s="1"/>
  <c r="D1815" i="1"/>
  <c r="W1699" i="1"/>
  <c r="F1814" i="1"/>
  <c r="F1815" i="1" l="1"/>
  <c r="O1813" i="1"/>
  <c r="AG1699" i="1"/>
  <c r="Y1815" i="1"/>
  <c r="J1816" i="1"/>
  <c r="I1816" i="1" s="1"/>
  <c r="Z1815" i="1"/>
  <c r="AA1815" i="1" s="1"/>
  <c r="AH1815" i="1" s="1"/>
  <c r="D1816" i="1"/>
  <c r="Q1704" i="1"/>
  <c r="R1703" i="1"/>
  <c r="T1701" i="1"/>
  <c r="U1701" i="1"/>
  <c r="S1702" i="1"/>
  <c r="E1816" i="1"/>
  <c r="X1816" i="1"/>
  <c r="A1817" i="1"/>
  <c r="L1817" i="1"/>
  <c r="G1814" i="1"/>
  <c r="O1814" i="1" s="1"/>
  <c r="B1698" i="1"/>
  <c r="C1698" i="1" s="1"/>
  <c r="M1816" i="1"/>
  <c r="N1816" i="1" s="1"/>
  <c r="P1816" i="1"/>
  <c r="AB1831" i="1"/>
  <c r="AF1700" i="1"/>
  <c r="V1702" i="1"/>
  <c r="AC1815" i="1"/>
  <c r="AE1815" i="1" s="1"/>
  <c r="H1815" i="1"/>
  <c r="W1700" i="1"/>
  <c r="AF1701" i="1" l="1"/>
  <c r="B1699" i="1"/>
  <c r="C1699" i="1" s="1"/>
  <c r="AB1832" i="1"/>
  <c r="M1817" i="1"/>
  <c r="N1817" i="1" s="1"/>
  <c r="P1817" i="1"/>
  <c r="V1703" i="1"/>
  <c r="U1702" i="1"/>
  <c r="S1703" i="1"/>
  <c r="T1702" i="1"/>
  <c r="AG1700" i="1"/>
  <c r="K1814" i="1"/>
  <c r="E1817" i="1"/>
  <c r="X1817" i="1"/>
  <c r="A1818" i="1"/>
  <c r="L1818" i="1"/>
  <c r="W1701" i="1"/>
  <c r="Q1705" i="1"/>
  <c r="R1704" i="1"/>
  <c r="AC1816" i="1"/>
  <c r="AE1816" i="1" s="1"/>
  <c r="H1816" i="1"/>
  <c r="G1815" i="1"/>
  <c r="K1815" i="1" s="1"/>
  <c r="Y1816" i="1"/>
  <c r="Z1816" i="1"/>
  <c r="AA1816" i="1" s="1"/>
  <c r="AH1816" i="1" s="1"/>
  <c r="J1817" i="1"/>
  <c r="I1817" i="1" s="1"/>
  <c r="D1817" i="1"/>
  <c r="F1816" i="1"/>
  <c r="O1815" i="1" l="1"/>
  <c r="D1818" i="1"/>
  <c r="Y1817" i="1"/>
  <c r="Z1817" i="1"/>
  <c r="AA1817" i="1" s="1"/>
  <c r="AH1817" i="1" s="1"/>
  <c r="J1818" i="1"/>
  <c r="I1818" i="1" s="1"/>
  <c r="U1703" i="1"/>
  <c r="S1704" i="1"/>
  <c r="T1703" i="1"/>
  <c r="AC1817" i="1"/>
  <c r="AE1817" i="1" s="1"/>
  <c r="H1817" i="1"/>
  <c r="V1704" i="1"/>
  <c r="AG1701" i="1"/>
  <c r="M1818" i="1"/>
  <c r="N1818" i="1" s="1"/>
  <c r="P1818" i="1"/>
  <c r="W1702" i="1"/>
  <c r="F1817" i="1"/>
  <c r="G1816" i="1"/>
  <c r="O1816" i="1" s="1"/>
  <c r="R1705" i="1"/>
  <c r="Q1706" i="1"/>
  <c r="A1819" i="1"/>
  <c r="L1819" i="1"/>
  <c r="E1818" i="1"/>
  <c r="X1818" i="1"/>
  <c r="B1700" i="1"/>
  <c r="C1700" i="1" s="1"/>
  <c r="AF1702" i="1"/>
  <c r="AB1833" i="1"/>
  <c r="K1816" i="1" l="1"/>
  <c r="M1819" i="1"/>
  <c r="N1819" i="1" s="1"/>
  <c r="P1819" i="1"/>
  <c r="V1705" i="1"/>
  <c r="B1701" i="1"/>
  <c r="C1701" i="1" s="1"/>
  <c r="AF1703" i="1"/>
  <c r="AC1818" i="1"/>
  <c r="AE1818" i="1" s="1"/>
  <c r="H1818" i="1"/>
  <c r="G1817" i="1"/>
  <c r="O1817" i="1" s="1"/>
  <c r="U1704" i="1"/>
  <c r="T1704" i="1"/>
  <c r="S1705" i="1"/>
  <c r="AB1834" i="1"/>
  <c r="Y1818" i="1"/>
  <c r="Z1818" i="1"/>
  <c r="AA1818" i="1" s="1"/>
  <c r="AH1818" i="1" s="1"/>
  <c r="J1819" i="1"/>
  <c r="I1819" i="1" s="1"/>
  <c r="D1819" i="1"/>
  <c r="Q1707" i="1"/>
  <c r="R1706" i="1"/>
  <c r="AG1702" i="1"/>
  <c r="W1703" i="1"/>
  <c r="A1820" i="1"/>
  <c r="L1820" i="1"/>
  <c r="E1819" i="1"/>
  <c r="X1819" i="1"/>
  <c r="F1818" i="1"/>
  <c r="K1817" i="1" l="1"/>
  <c r="Y1819" i="1"/>
  <c r="J1820" i="1"/>
  <c r="I1820" i="1" s="1"/>
  <c r="Z1819" i="1"/>
  <c r="AA1819" i="1" s="1"/>
  <c r="AH1819" i="1" s="1"/>
  <c r="D1820" i="1"/>
  <c r="AG1703" i="1"/>
  <c r="Q1708" i="1"/>
  <c r="R1707" i="1"/>
  <c r="T1705" i="1"/>
  <c r="S1706" i="1"/>
  <c r="U1705" i="1"/>
  <c r="F1819" i="1"/>
  <c r="AF1704" i="1"/>
  <c r="AA1704" i="1"/>
  <c r="L1821" i="1"/>
  <c r="E1820" i="1"/>
  <c r="X1820" i="1"/>
  <c r="A1821" i="1"/>
  <c r="M1820" i="1"/>
  <c r="N1820" i="1" s="1"/>
  <c r="P1820" i="1"/>
  <c r="B1702" i="1"/>
  <c r="C1702" i="1" s="1"/>
  <c r="W1704" i="1"/>
  <c r="V1706" i="1"/>
  <c r="AB1835" i="1"/>
  <c r="G1818" i="1"/>
  <c r="K1818" i="1" s="1"/>
  <c r="AC1819" i="1"/>
  <c r="AE1819" i="1" s="1"/>
  <c r="H1819" i="1"/>
  <c r="O1818" i="1" l="1"/>
  <c r="D1821" i="1"/>
  <c r="Y1820" i="1"/>
  <c r="Z1820" i="1"/>
  <c r="AA1820" i="1" s="1"/>
  <c r="AH1820" i="1" s="1"/>
  <c r="J1821" i="1"/>
  <c r="I1821" i="1" s="1"/>
  <c r="B1703" i="1"/>
  <c r="C1703" i="1" s="1"/>
  <c r="AH1704" i="1"/>
  <c r="W1705" i="1"/>
  <c r="G1819" i="1"/>
  <c r="K1819" i="1" s="1"/>
  <c r="AB1836" i="1"/>
  <c r="AG1704" i="1"/>
  <c r="M1821" i="1"/>
  <c r="N1821" i="1" s="1"/>
  <c r="P1821" i="1"/>
  <c r="T1706" i="1"/>
  <c r="S1707" i="1"/>
  <c r="U1706" i="1"/>
  <c r="V1707" i="1"/>
  <c r="AC1820" i="1"/>
  <c r="AE1820" i="1" s="1"/>
  <c r="H1820" i="1"/>
  <c r="X1821" i="1"/>
  <c r="A1822" i="1"/>
  <c r="L1822" i="1"/>
  <c r="E1821" i="1"/>
  <c r="AF1705" i="1"/>
  <c r="Q1709" i="1"/>
  <c r="R1708" i="1"/>
  <c r="F1820" i="1"/>
  <c r="O1819" i="1" l="1"/>
  <c r="V1708" i="1"/>
  <c r="L1823" i="1"/>
  <c r="E1822" i="1"/>
  <c r="X1822" i="1"/>
  <c r="A1823" i="1"/>
  <c r="S1708" i="1"/>
  <c r="U1707" i="1"/>
  <c r="T1707" i="1"/>
  <c r="B1704" i="1"/>
  <c r="C1704" i="1" s="1"/>
  <c r="AB1837" i="1"/>
  <c r="AG1705" i="1"/>
  <c r="Q1710" i="1"/>
  <c r="R1709" i="1"/>
  <c r="Z1821" i="1"/>
  <c r="AA1821" i="1" s="1"/>
  <c r="AH1821" i="1" s="1"/>
  <c r="D1822" i="1"/>
  <c r="J1822" i="1"/>
  <c r="I1822" i="1" s="1"/>
  <c r="Y1821" i="1"/>
  <c r="AF1706" i="1"/>
  <c r="F1821" i="1"/>
  <c r="G1820" i="1"/>
  <c r="O1820" i="1" s="1"/>
  <c r="W1706" i="1"/>
  <c r="M1822" i="1"/>
  <c r="N1822" i="1" s="1"/>
  <c r="P1822" i="1"/>
  <c r="AC1821" i="1"/>
  <c r="AE1821" i="1" s="1"/>
  <c r="H1821" i="1"/>
  <c r="B1705" i="1" l="1"/>
  <c r="C1705" i="1" s="1"/>
  <c r="K1820" i="1"/>
  <c r="AG1706" i="1"/>
  <c r="AB1838" i="1"/>
  <c r="AC1822" i="1"/>
  <c r="AE1822" i="1" s="1"/>
  <c r="H1822" i="1"/>
  <c r="V1709" i="1"/>
  <c r="T1708" i="1"/>
  <c r="U1708" i="1"/>
  <c r="S1709" i="1"/>
  <c r="M1823" i="1"/>
  <c r="N1823" i="1" s="1"/>
  <c r="P1823" i="1"/>
  <c r="G1821" i="1"/>
  <c r="O1821" i="1" s="1"/>
  <c r="F1822" i="1"/>
  <c r="Q1711" i="1"/>
  <c r="R1710" i="1"/>
  <c r="AF1707" i="1"/>
  <c r="X1823" i="1"/>
  <c r="A1824" i="1"/>
  <c r="L1824" i="1"/>
  <c r="E1823" i="1"/>
  <c r="W1707" i="1"/>
  <c r="Y1822" i="1"/>
  <c r="J1823" i="1"/>
  <c r="I1823" i="1" s="1"/>
  <c r="Z1822" i="1"/>
  <c r="AA1822" i="1" s="1"/>
  <c r="AH1822" i="1" s="1"/>
  <c r="D1823" i="1"/>
  <c r="F1823" i="1" l="1"/>
  <c r="K1821" i="1"/>
  <c r="V1710" i="1"/>
  <c r="AG1707" i="1"/>
  <c r="M1824" i="1"/>
  <c r="N1824" i="1" s="1"/>
  <c r="P1824" i="1"/>
  <c r="AF1708" i="1"/>
  <c r="AB1839" i="1"/>
  <c r="AC1823" i="1"/>
  <c r="AE1823" i="1" s="1"/>
  <c r="H1823" i="1"/>
  <c r="G1822" i="1"/>
  <c r="K1822" i="1" s="1"/>
  <c r="B1706" i="1"/>
  <c r="C1706" i="1" s="1"/>
  <c r="E1824" i="1"/>
  <c r="X1824" i="1"/>
  <c r="A1825" i="1"/>
  <c r="L1825" i="1"/>
  <c r="Z1823" i="1"/>
  <c r="AA1823" i="1" s="1"/>
  <c r="AH1823" i="1" s="1"/>
  <c r="D1824" i="1"/>
  <c r="J1824" i="1"/>
  <c r="I1824" i="1" s="1"/>
  <c r="Y1823" i="1"/>
  <c r="Q1712" i="1"/>
  <c r="R1711" i="1"/>
  <c r="S1710" i="1"/>
  <c r="T1709" i="1"/>
  <c r="U1709" i="1"/>
  <c r="W1708" i="1"/>
  <c r="AG1708" i="1" l="1"/>
  <c r="AF1709" i="1"/>
  <c r="R1712" i="1"/>
  <c r="Q1713" i="1"/>
  <c r="L1826" i="1"/>
  <c r="E1825" i="1"/>
  <c r="X1825" i="1"/>
  <c r="A1826" i="1"/>
  <c r="O1822" i="1"/>
  <c r="U1710" i="1"/>
  <c r="S1711" i="1"/>
  <c r="T1710" i="1"/>
  <c r="Z1824" i="1"/>
  <c r="AA1824" i="1" s="1"/>
  <c r="AH1824" i="1" s="1"/>
  <c r="Y1824" i="1"/>
  <c r="D1825" i="1"/>
  <c r="J1825" i="1"/>
  <c r="I1825" i="1" s="1"/>
  <c r="AB1840" i="1"/>
  <c r="B1707" i="1"/>
  <c r="C1707" i="1" s="1"/>
  <c r="W1709" i="1"/>
  <c r="AC1824" i="1"/>
  <c r="AE1824" i="1" s="1"/>
  <c r="H1824" i="1"/>
  <c r="V1711" i="1"/>
  <c r="F1824" i="1"/>
  <c r="M1825" i="1"/>
  <c r="N1825" i="1" s="1"/>
  <c r="P1825" i="1"/>
  <c r="G1823" i="1"/>
  <c r="K1823" i="1" s="1"/>
  <c r="F1825" i="1" l="1"/>
  <c r="V1712" i="1"/>
  <c r="B1708" i="1"/>
  <c r="C1708" i="1" s="1"/>
  <c r="O1823" i="1"/>
  <c r="AC1825" i="1"/>
  <c r="AE1825" i="1" s="1"/>
  <c r="H1825" i="1"/>
  <c r="S1712" i="1"/>
  <c r="U1711" i="1"/>
  <c r="T1711" i="1"/>
  <c r="X1826" i="1"/>
  <c r="A1827" i="1"/>
  <c r="L1827" i="1"/>
  <c r="E1826" i="1"/>
  <c r="R1713" i="1"/>
  <c r="Q1714" i="1"/>
  <c r="AG1709" i="1"/>
  <c r="Z1825" i="1"/>
  <c r="AA1825" i="1" s="1"/>
  <c r="AH1825" i="1" s="1"/>
  <c r="J1826" i="1"/>
  <c r="I1826" i="1" s="1"/>
  <c r="D1826" i="1"/>
  <c r="Y1825" i="1"/>
  <c r="G1824" i="1"/>
  <c r="K1824" i="1" s="1"/>
  <c r="W1710" i="1"/>
  <c r="AB1841" i="1"/>
  <c r="AF1710" i="1"/>
  <c r="M1826" i="1"/>
  <c r="N1826" i="1" s="1"/>
  <c r="P1826" i="1"/>
  <c r="V1713" i="1" l="1"/>
  <c r="F1826" i="1"/>
  <c r="AG1710" i="1"/>
  <c r="O1824" i="1"/>
  <c r="B1709" i="1"/>
  <c r="C1709" i="1" s="1"/>
  <c r="Z1826" i="1"/>
  <c r="AA1826" i="1" s="1"/>
  <c r="AH1826" i="1" s="1"/>
  <c r="D1827" i="1"/>
  <c r="J1827" i="1"/>
  <c r="I1827" i="1" s="1"/>
  <c r="Y1826" i="1"/>
  <c r="T1712" i="1"/>
  <c r="U1712" i="1"/>
  <c r="S1713" i="1"/>
  <c r="G1825" i="1"/>
  <c r="O1825" i="1" s="1"/>
  <c r="M1827" i="1"/>
  <c r="N1827" i="1" s="1"/>
  <c r="P1827" i="1"/>
  <c r="AF1711" i="1"/>
  <c r="AC1826" i="1"/>
  <c r="AE1826" i="1" s="1"/>
  <c r="H1826" i="1"/>
  <c r="AB1842" i="1"/>
  <c r="R1714" i="1"/>
  <c r="Q1715" i="1"/>
  <c r="E1827" i="1"/>
  <c r="A1828" i="1"/>
  <c r="X1827" i="1"/>
  <c r="L1828" i="1"/>
  <c r="W1711" i="1"/>
  <c r="W1712" i="1" l="1"/>
  <c r="AG1712" i="1" s="1"/>
  <c r="V1714" i="1"/>
  <c r="AF1712" i="1"/>
  <c r="AC1827" i="1"/>
  <c r="AE1827" i="1" s="1"/>
  <c r="H1827" i="1"/>
  <c r="D1828" i="1"/>
  <c r="Z1827" i="1"/>
  <c r="J1828" i="1"/>
  <c r="I1828" i="1" s="1"/>
  <c r="Y1827" i="1"/>
  <c r="E1828" i="1"/>
  <c r="X1828" i="1"/>
  <c r="A1829" i="1"/>
  <c r="L1829" i="1"/>
  <c r="AB1843" i="1"/>
  <c r="U1713" i="1"/>
  <c r="S1714" i="1"/>
  <c r="T1713" i="1"/>
  <c r="B1710" i="1"/>
  <c r="C1710" i="1" s="1"/>
  <c r="K1825" i="1"/>
  <c r="F1827" i="1"/>
  <c r="AG1711" i="1"/>
  <c r="M1828" i="1"/>
  <c r="N1828" i="1" s="1"/>
  <c r="Q1716" i="1"/>
  <c r="R1715" i="1"/>
  <c r="G1826" i="1"/>
  <c r="O1826" i="1" s="1"/>
  <c r="AF1713" i="1" l="1"/>
  <c r="V1715" i="1"/>
  <c r="W1713" i="1"/>
  <c r="AG1713" i="1" s="1"/>
  <c r="K1826" i="1"/>
  <c r="AC1828" i="1"/>
  <c r="AE1828" i="1" s="1"/>
  <c r="H1828" i="1"/>
  <c r="T1714" i="1"/>
  <c r="S1715" i="1"/>
  <c r="U1714" i="1"/>
  <c r="M1829" i="1"/>
  <c r="N1829" i="1" s="1"/>
  <c r="AC1829" i="1" s="1"/>
  <c r="AE1829" i="1" s="1"/>
  <c r="F1828" i="1"/>
  <c r="B1711" i="1"/>
  <c r="C1711" i="1" s="1"/>
  <c r="L1830" i="1"/>
  <c r="E1829" i="1"/>
  <c r="A1830" i="1"/>
  <c r="X1829" i="1"/>
  <c r="G1827" i="1"/>
  <c r="K1827" i="1" s="1"/>
  <c r="Q1717" i="1"/>
  <c r="R1716" i="1"/>
  <c r="B1712" i="1"/>
  <c r="C1712" i="1" s="1"/>
  <c r="AB1844" i="1"/>
  <c r="D1829" i="1"/>
  <c r="Y1828" i="1"/>
  <c r="J1829" i="1"/>
  <c r="I1829" i="1" s="1"/>
  <c r="Z1828" i="1"/>
  <c r="AA1828" i="1" s="1"/>
  <c r="AH1828" i="1" s="1"/>
  <c r="F1829" i="1" l="1"/>
  <c r="V1716" i="1"/>
  <c r="W1714" i="1"/>
  <c r="AG1714" i="1" s="1"/>
  <c r="AF1714" i="1"/>
  <c r="B1713" i="1"/>
  <c r="C1713" i="1" s="1"/>
  <c r="AB1845" i="1"/>
  <c r="D1830" i="1"/>
  <c r="Y1829" i="1"/>
  <c r="Z1829" i="1"/>
  <c r="AA1829" i="1" s="1"/>
  <c r="AH1829" i="1" s="1"/>
  <c r="J1830" i="1"/>
  <c r="I1830" i="1" s="1"/>
  <c r="H1829" i="1"/>
  <c r="G1828" i="1"/>
  <c r="K1828" i="1" s="1"/>
  <c r="M1830" i="1"/>
  <c r="N1830" i="1" s="1"/>
  <c r="O1827" i="1"/>
  <c r="P1828" i="1" s="1"/>
  <c r="P1829" i="1" s="1"/>
  <c r="P1830" i="1" s="1"/>
  <c r="L1831" i="1"/>
  <c r="E1830" i="1"/>
  <c r="A1831" i="1"/>
  <c r="X1830" i="1"/>
  <c r="S1716" i="1"/>
  <c r="U1715" i="1"/>
  <c r="T1715" i="1"/>
  <c r="Q1718" i="1"/>
  <c r="R1717" i="1"/>
  <c r="B1714" i="1" l="1"/>
  <c r="C1714" i="1" s="1"/>
  <c r="AF1715" i="1"/>
  <c r="W1715" i="1"/>
  <c r="V1717" i="1"/>
  <c r="O1828" i="1"/>
  <c r="AC1830" i="1"/>
  <c r="AE1830" i="1" s="1"/>
  <c r="H1830" i="1"/>
  <c r="G1829" i="1"/>
  <c r="K1829" i="1" s="1"/>
  <c r="F1830" i="1"/>
  <c r="M1831" i="1"/>
  <c r="N1831" i="1" s="1"/>
  <c r="P1831" i="1"/>
  <c r="D1831" i="1"/>
  <c r="J1831" i="1"/>
  <c r="I1831" i="1" s="1"/>
  <c r="Z1830" i="1"/>
  <c r="AA1830" i="1" s="1"/>
  <c r="AH1830" i="1" s="1"/>
  <c r="Y1830" i="1"/>
  <c r="R1718" i="1"/>
  <c r="Q1719" i="1"/>
  <c r="E1831" i="1"/>
  <c r="A1832" i="1"/>
  <c r="X1831" i="1"/>
  <c r="L1832" i="1"/>
  <c r="AB1846" i="1"/>
  <c r="U1716" i="1"/>
  <c r="T1716" i="1"/>
  <c r="S1717" i="1"/>
  <c r="AG1715" i="1" l="1"/>
  <c r="AF1716" i="1"/>
  <c r="W1716" i="1"/>
  <c r="AG1716" i="1" s="1"/>
  <c r="V1718" i="1"/>
  <c r="F1831" i="1"/>
  <c r="O1829" i="1"/>
  <c r="D1832" i="1"/>
  <c r="Y1831" i="1"/>
  <c r="Z1831" i="1"/>
  <c r="AA1831" i="1" s="1"/>
  <c r="AH1831" i="1" s="1"/>
  <c r="J1832" i="1"/>
  <c r="I1832" i="1" s="1"/>
  <c r="S1718" i="1"/>
  <c r="T1717" i="1"/>
  <c r="U1717" i="1"/>
  <c r="M1832" i="1"/>
  <c r="N1832" i="1" s="1"/>
  <c r="P1832" i="1"/>
  <c r="AC1831" i="1"/>
  <c r="AE1831" i="1" s="1"/>
  <c r="H1831" i="1"/>
  <c r="L1833" i="1"/>
  <c r="E1832" i="1"/>
  <c r="A1833" i="1"/>
  <c r="X1832" i="1"/>
  <c r="Q1720" i="1"/>
  <c r="R1719" i="1"/>
  <c r="G1830" i="1"/>
  <c r="K1830" i="1" s="1"/>
  <c r="AB1847" i="1"/>
  <c r="W1717" i="1" l="1"/>
  <c r="B1715" i="1"/>
  <c r="C1715" i="1" s="1"/>
  <c r="V1719" i="1"/>
  <c r="AF1717" i="1"/>
  <c r="B1716" i="1"/>
  <c r="C1716" i="1" s="1"/>
  <c r="O1830" i="1"/>
  <c r="S1719" i="1"/>
  <c r="T1718" i="1"/>
  <c r="U1718" i="1"/>
  <c r="F1832" i="1"/>
  <c r="AC1832" i="1"/>
  <c r="AE1832" i="1" s="1"/>
  <c r="H1832" i="1"/>
  <c r="R1720" i="1"/>
  <c r="Q1721" i="1"/>
  <c r="M1833" i="1"/>
  <c r="N1833" i="1" s="1"/>
  <c r="P1833" i="1"/>
  <c r="AB1848" i="1"/>
  <c r="J1833" i="1"/>
  <c r="I1833" i="1" s="1"/>
  <c r="D1833" i="1"/>
  <c r="Y1832" i="1"/>
  <c r="Z1832" i="1"/>
  <c r="AA1832" i="1" s="1"/>
  <c r="AH1832" i="1" s="1"/>
  <c r="G1831" i="1"/>
  <c r="O1831" i="1" s="1"/>
  <c r="X1833" i="1"/>
  <c r="L1834" i="1"/>
  <c r="E1833" i="1"/>
  <c r="A1834" i="1"/>
  <c r="AF1718" i="1" l="1"/>
  <c r="AG1717" i="1"/>
  <c r="B1717" i="1" s="1"/>
  <c r="C1717" i="1" s="1"/>
  <c r="V1720" i="1"/>
  <c r="W1718" i="1"/>
  <c r="AG1718" i="1" s="1"/>
  <c r="M1834" i="1"/>
  <c r="N1834" i="1" s="1"/>
  <c r="P1834" i="1"/>
  <c r="G1832" i="1"/>
  <c r="K1832" i="1" s="1"/>
  <c r="AC1833" i="1"/>
  <c r="AE1833" i="1" s="1"/>
  <c r="H1833" i="1"/>
  <c r="T1719" i="1"/>
  <c r="S1720" i="1"/>
  <c r="U1719" i="1"/>
  <c r="D1834" i="1"/>
  <c r="Y1833" i="1"/>
  <c r="Z1833" i="1"/>
  <c r="AA1833" i="1" s="1"/>
  <c r="AH1833" i="1" s="1"/>
  <c r="J1834" i="1"/>
  <c r="I1834" i="1" s="1"/>
  <c r="E1834" i="1"/>
  <c r="X1834" i="1"/>
  <c r="A1835" i="1"/>
  <c r="L1835" i="1"/>
  <c r="K1831" i="1"/>
  <c r="AB1849" i="1"/>
  <c r="R1721" i="1"/>
  <c r="Q1722" i="1"/>
  <c r="F1833" i="1"/>
  <c r="B1718" i="1" l="1"/>
  <c r="C1718" i="1" s="1"/>
  <c r="V1721" i="1"/>
  <c r="AF1719" i="1"/>
  <c r="W1719" i="1"/>
  <c r="F1834" i="1"/>
  <c r="O1832" i="1"/>
  <c r="M1835" i="1"/>
  <c r="N1835" i="1" s="1"/>
  <c r="P1835" i="1"/>
  <c r="AB1850" i="1"/>
  <c r="X1835" i="1"/>
  <c r="A1836" i="1"/>
  <c r="L1836" i="1"/>
  <c r="E1835" i="1"/>
  <c r="R1722" i="1"/>
  <c r="Q1723" i="1"/>
  <c r="Y1834" i="1"/>
  <c r="Z1834" i="1"/>
  <c r="AA1834" i="1" s="1"/>
  <c r="AH1834" i="1" s="1"/>
  <c r="D1835" i="1"/>
  <c r="J1835" i="1"/>
  <c r="I1835" i="1" s="1"/>
  <c r="S1721" i="1"/>
  <c r="T1720" i="1"/>
  <c r="U1720" i="1"/>
  <c r="G1833" i="1"/>
  <c r="K1833" i="1" s="1"/>
  <c r="AC1834" i="1"/>
  <c r="AE1834" i="1" s="1"/>
  <c r="H1834" i="1"/>
  <c r="AF1720" i="1" l="1"/>
  <c r="V1722" i="1"/>
  <c r="AG1719" i="1"/>
  <c r="W1720" i="1"/>
  <c r="AG1720" i="1" s="1"/>
  <c r="O1833" i="1"/>
  <c r="U1721" i="1"/>
  <c r="S1722" i="1"/>
  <c r="T1721" i="1"/>
  <c r="M1836" i="1"/>
  <c r="N1836" i="1" s="1"/>
  <c r="P1836" i="1"/>
  <c r="A1837" i="1"/>
  <c r="L1837" i="1"/>
  <c r="E1836" i="1"/>
  <c r="X1836" i="1"/>
  <c r="AC1835" i="1"/>
  <c r="AE1835" i="1" s="1"/>
  <c r="H1835" i="1"/>
  <c r="AB1851" i="1"/>
  <c r="G1834" i="1"/>
  <c r="K1834" i="1" s="1"/>
  <c r="F1835" i="1"/>
  <c r="Q1724" i="1"/>
  <c r="R1723" i="1"/>
  <c r="D1836" i="1"/>
  <c r="J1836" i="1"/>
  <c r="I1836" i="1" s="1"/>
  <c r="Y1835" i="1"/>
  <c r="Z1835" i="1"/>
  <c r="AA1835" i="1" s="1"/>
  <c r="AH1835" i="1" s="1"/>
  <c r="V1723" i="1" l="1"/>
  <c r="B1720" i="1"/>
  <c r="C1720" i="1" s="1"/>
  <c r="AF1721" i="1"/>
  <c r="W1721" i="1"/>
  <c r="AG1721" i="1" s="1"/>
  <c r="B1719" i="1"/>
  <c r="C1719" i="1" s="1"/>
  <c r="O1834" i="1"/>
  <c r="Q1725" i="1"/>
  <c r="R1724" i="1"/>
  <c r="D1837" i="1"/>
  <c r="J1837" i="1"/>
  <c r="I1837" i="1" s="1"/>
  <c r="Z1836" i="1"/>
  <c r="AA1836" i="1" s="1"/>
  <c r="AH1836" i="1" s="1"/>
  <c r="Y1836" i="1"/>
  <c r="F1836" i="1"/>
  <c r="AC1836" i="1"/>
  <c r="AE1836" i="1" s="1"/>
  <c r="H1836" i="1"/>
  <c r="G1835" i="1"/>
  <c r="K1835" i="1" s="1"/>
  <c r="M1837" i="1"/>
  <c r="N1837" i="1" s="1"/>
  <c r="P1837" i="1"/>
  <c r="AB1852" i="1"/>
  <c r="A1838" i="1"/>
  <c r="L1838" i="1"/>
  <c r="E1837" i="1"/>
  <c r="X1837" i="1"/>
  <c r="U1722" i="1"/>
  <c r="T1722" i="1"/>
  <c r="S1723" i="1"/>
  <c r="V1724" i="1" l="1"/>
  <c r="B1721" i="1"/>
  <c r="C1721" i="1" s="1"/>
  <c r="AF1722" i="1"/>
  <c r="W1722" i="1"/>
  <c r="AG1722" i="1" s="1"/>
  <c r="U1723" i="1"/>
  <c r="T1723" i="1"/>
  <c r="S1724" i="1"/>
  <c r="G1836" i="1"/>
  <c r="K1836" i="1" s="1"/>
  <c r="F1837" i="1"/>
  <c r="AC1837" i="1"/>
  <c r="AE1837" i="1" s="1"/>
  <c r="H1837" i="1"/>
  <c r="M1838" i="1"/>
  <c r="N1838" i="1" s="1"/>
  <c r="P1838" i="1"/>
  <c r="X1838" i="1"/>
  <c r="A1839" i="1"/>
  <c r="L1839" i="1"/>
  <c r="E1838" i="1"/>
  <c r="O1835" i="1"/>
  <c r="Y1837" i="1"/>
  <c r="J1838" i="1"/>
  <c r="I1838" i="1" s="1"/>
  <c r="Z1837" i="1"/>
  <c r="AA1837" i="1" s="1"/>
  <c r="AH1837" i="1" s="1"/>
  <c r="D1838" i="1"/>
  <c r="AB1853" i="1"/>
  <c r="Q1726" i="1"/>
  <c r="R1725" i="1"/>
  <c r="V1725" i="1" l="1"/>
  <c r="AF1723" i="1"/>
  <c r="W1723" i="1"/>
  <c r="AG1723" i="1" s="1"/>
  <c r="B1722" i="1"/>
  <c r="C1722" i="1" s="1"/>
  <c r="F1838" i="1"/>
  <c r="O1836" i="1"/>
  <c r="Y1838" i="1"/>
  <c r="Z1838" i="1"/>
  <c r="AA1838" i="1" s="1"/>
  <c r="AH1838" i="1" s="1"/>
  <c r="J1839" i="1"/>
  <c r="I1839" i="1" s="1"/>
  <c r="D1839" i="1"/>
  <c r="S1725" i="1"/>
  <c r="T1724" i="1"/>
  <c r="U1724" i="1"/>
  <c r="M1839" i="1"/>
  <c r="N1839" i="1" s="1"/>
  <c r="P1839" i="1"/>
  <c r="G1837" i="1"/>
  <c r="K1837" i="1" s="1"/>
  <c r="R1726" i="1"/>
  <c r="Q1727" i="1"/>
  <c r="AB1854" i="1"/>
  <c r="X1839" i="1"/>
  <c r="A1840" i="1"/>
  <c r="L1840" i="1"/>
  <c r="E1839" i="1"/>
  <c r="AC1838" i="1"/>
  <c r="AE1838" i="1" s="1"/>
  <c r="H1838" i="1"/>
  <c r="V1726" i="1" l="1"/>
  <c r="AF1724" i="1"/>
  <c r="W1724" i="1"/>
  <c r="O1837" i="1"/>
  <c r="M1840" i="1"/>
  <c r="N1840" i="1" s="1"/>
  <c r="P1840" i="1"/>
  <c r="AB1855" i="1"/>
  <c r="AC1839" i="1"/>
  <c r="AE1839" i="1" s="1"/>
  <c r="H1839" i="1"/>
  <c r="U1725" i="1"/>
  <c r="T1725" i="1"/>
  <c r="S1726" i="1"/>
  <c r="G1838" i="1"/>
  <c r="O1838" i="1" s="1"/>
  <c r="A1841" i="1"/>
  <c r="L1841" i="1"/>
  <c r="E1840" i="1"/>
  <c r="X1840" i="1"/>
  <c r="R1727" i="1"/>
  <c r="Q1728" i="1"/>
  <c r="D1840" i="1"/>
  <c r="Y1839" i="1"/>
  <c r="J1840" i="1"/>
  <c r="I1840" i="1" s="1"/>
  <c r="Z1839" i="1"/>
  <c r="AA1839" i="1" s="1"/>
  <c r="AH1839" i="1" s="1"/>
  <c r="B1723" i="1"/>
  <c r="C1723" i="1" s="1"/>
  <c r="F1839" i="1"/>
  <c r="W1725" i="1" l="1"/>
  <c r="AG1725" i="1" s="1"/>
  <c r="V1727" i="1"/>
  <c r="AG1724" i="1"/>
  <c r="AF1725" i="1"/>
  <c r="K1838" i="1"/>
  <c r="F1840" i="1"/>
  <c r="R1728" i="1"/>
  <c r="Q1729" i="1"/>
  <c r="M1841" i="1"/>
  <c r="N1841" i="1" s="1"/>
  <c r="P1841" i="1"/>
  <c r="G1839" i="1"/>
  <c r="K1839" i="1" s="1"/>
  <c r="A1842" i="1"/>
  <c r="L1842" i="1"/>
  <c r="E1841" i="1"/>
  <c r="X1841" i="1"/>
  <c r="S1727" i="1"/>
  <c r="U1726" i="1"/>
  <c r="T1726" i="1"/>
  <c r="AC1840" i="1"/>
  <c r="AE1840" i="1" s="1"/>
  <c r="H1840" i="1"/>
  <c r="Z1840" i="1"/>
  <c r="AA1840" i="1" s="1"/>
  <c r="AH1840" i="1" s="1"/>
  <c r="Y1840" i="1"/>
  <c r="J1841" i="1"/>
  <c r="I1841" i="1" s="1"/>
  <c r="D1841" i="1"/>
  <c r="AB1856" i="1"/>
  <c r="B1725" i="1" l="1"/>
  <c r="C1725" i="1" s="1"/>
  <c r="AF1726" i="1"/>
  <c r="B1724" i="1"/>
  <c r="C1724" i="1" s="1"/>
  <c r="W1726" i="1"/>
  <c r="AG1726" i="1" s="1"/>
  <c r="V1728" i="1"/>
  <c r="F1841" i="1"/>
  <c r="O1839" i="1"/>
  <c r="AB1857" i="1"/>
  <c r="G1840" i="1"/>
  <c r="O1840" i="1" s="1"/>
  <c r="M1842" i="1"/>
  <c r="N1842" i="1" s="1"/>
  <c r="P1842" i="1"/>
  <c r="AC1841" i="1"/>
  <c r="AE1841" i="1" s="1"/>
  <c r="H1841" i="1"/>
  <c r="S1728" i="1"/>
  <c r="U1727" i="1"/>
  <c r="T1727" i="1"/>
  <c r="A1843" i="1"/>
  <c r="L1843" i="1"/>
  <c r="E1842" i="1"/>
  <c r="X1842" i="1"/>
  <c r="Y1841" i="1"/>
  <c r="Z1841" i="1"/>
  <c r="AA1841" i="1" s="1"/>
  <c r="AH1841" i="1" s="1"/>
  <c r="J1842" i="1"/>
  <c r="I1842" i="1" s="1"/>
  <c r="D1842" i="1"/>
  <c r="Q1730" i="1"/>
  <c r="R1729" i="1"/>
  <c r="V1729" i="1" l="1"/>
  <c r="W1727" i="1"/>
  <c r="B1726" i="1"/>
  <c r="C1726" i="1" s="1"/>
  <c r="AF1727" i="1"/>
  <c r="K1840" i="1"/>
  <c r="AC1842" i="1"/>
  <c r="AE1842" i="1" s="1"/>
  <c r="H1842" i="1"/>
  <c r="AB1858" i="1"/>
  <c r="Q1731" i="1"/>
  <c r="R1730" i="1"/>
  <c r="F1842" i="1"/>
  <c r="M1843" i="1"/>
  <c r="N1843" i="1" s="1"/>
  <c r="P1843" i="1"/>
  <c r="U1728" i="1"/>
  <c r="T1728" i="1"/>
  <c r="S1729" i="1"/>
  <c r="D1843" i="1"/>
  <c r="J1843" i="1"/>
  <c r="I1843" i="1" s="1"/>
  <c r="Y1842" i="1"/>
  <c r="Z1842" i="1"/>
  <c r="AA1842" i="1" s="1"/>
  <c r="AH1842" i="1" s="1"/>
  <c r="G1841" i="1"/>
  <c r="K1841" i="1" s="1"/>
  <c r="E1843" i="1"/>
  <c r="X1843" i="1"/>
  <c r="A1844" i="1"/>
  <c r="L1844" i="1"/>
  <c r="AG1727" i="1" l="1"/>
  <c r="B1727" i="1" s="1"/>
  <c r="C1727" i="1" s="1"/>
  <c r="W1728" i="1"/>
  <c r="AG1728" i="1" s="1"/>
  <c r="V1730" i="1"/>
  <c r="AF1728" i="1"/>
  <c r="O1841" i="1"/>
  <c r="T1729" i="1"/>
  <c r="U1729" i="1"/>
  <c r="S1730" i="1"/>
  <c r="M1844" i="1"/>
  <c r="N1844" i="1" s="1"/>
  <c r="P1844" i="1"/>
  <c r="Q1732" i="1"/>
  <c r="R1731" i="1"/>
  <c r="AC1843" i="1"/>
  <c r="AE1843" i="1" s="1"/>
  <c r="H1843" i="1"/>
  <c r="X1844" i="1"/>
  <c r="A1845" i="1"/>
  <c r="L1845" i="1"/>
  <c r="E1844" i="1"/>
  <c r="D1844" i="1"/>
  <c r="Y1843" i="1"/>
  <c r="Z1843" i="1"/>
  <c r="AA1843" i="1" s="1"/>
  <c r="AH1843" i="1" s="1"/>
  <c r="J1844" i="1"/>
  <c r="I1844" i="1" s="1"/>
  <c r="G1842" i="1"/>
  <c r="K1842" i="1" s="1"/>
  <c r="F1843" i="1"/>
  <c r="AB1859" i="1"/>
  <c r="AF1729" i="1" l="1"/>
  <c r="B1728" i="1"/>
  <c r="C1728" i="1" s="1"/>
  <c r="W1729" i="1"/>
  <c r="V1731" i="1"/>
  <c r="F1844" i="1"/>
  <c r="O1842" i="1"/>
  <c r="U1730" i="1"/>
  <c r="S1731" i="1"/>
  <c r="T1730" i="1"/>
  <c r="M1845" i="1"/>
  <c r="N1845" i="1" s="1"/>
  <c r="P1845" i="1"/>
  <c r="G1843" i="1"/>
  <c r="K1843" i="1" s="1"/>
  <c r="R1732" i="1"/>
  <c r="Q1733" i="1"/>
  <c r="AB1860" i="1"/>
  <c r="X1845" i="1"/>
  <c r="A1846" i="1"/>
  <c r="L1846" i="1"/>
  <c r="E1845" i="1"/>
  <c r="Y1844" i="1"/>
  <c r="Z1844" i="1"/>
  <c r="AA1844" i="1" s="1"/>
  <c r="AH1844" i="1" s="1"/>
  <c r="J1845" i="1"/>
  <c r="I1845" i="1" s="1"/>
  <c r="D1845" i="1"/>
  <c r="AC1844" i="1"/>
  <c r="AE1844" i="1" s="1"/>
  <c r="H1844" i="1"/>
  <c r="V1732" i="1" l="1"/>
  <c r="AG1729" i="1"/>
  <c r="W1730" i="1"/>
  <c r="AF1730" i="1"/>
  <c r="O1843" i="1"/>
  <c r="F1845" i="1"/>
  <c r="X1846" i="1"/>
  <c r="A1847" i="1"/>
  <c r="L1847" i="1"/>
  <c r="E1846" i="1"/>
  <c r="AC1845" i="1"/>
  <c r="AE1845" i="1" s="1"/>
  <c r="H1845" i="1"/>
  <c r="D1846" i="1"/>
  <c r="Y1845" i="1"/>
  <c r="Z1845" i="1"/>
  <c r="AA1845" i="1" s="1"/>
  <c r="AH1845" i="1" s="1"/>
  <c r="J1846" i="1"/>
  <c r="I1846" i="1" s="1"/>
  <c r="AB1861" i="1"/>
  <c r="S1732" i="1"/>
  <c r="U1731" i="1"/>
  <c r="T1731" i="1"/>
  <c r="G1844" i="1"/>
  <c r="K1844" i="1" s="1"/>
  <c r="M1846" i="1"/>
  <c r="N1846" i="1" s="1"/>
  <c r="P1846" i="1"/>
  <c r="R1733" i="1"/>
  <c r="Q1734" i="1"/>
  <c r="AG1730" i="1" l="1"/>
  <c r="B1730" i="1" s="1"/>
  <c r="C1730" i="1" s="1"/>
  <c r="V1733" i="1"/>
  <c r="AF1731" i="1"/>
  <c r="W1731" i="1"/>
  <c r="AG1731" i="1" s="1"/>
  <c r="B1729" i="1"/>
  <c r="C1729" i="1" s="1"/>
  <c r="F1846" i="1"/>
  <c r="O1844" i="1"/>
  <c r="L1848" i="1"/>
  <c r="E1847" i="1"/>
  <c r="X1847" i="1"/>
  <c r="A1848" i="1"/>
  <c r="T1732" i="1"/>
  <c r="U1732" i="1"/>
  <c r="S1733" i="1"/>
  <c r="Z1846" i="1"/>
  <c r="AA1846" i="1" s="1"/>
  <c r="AH1846" i="1" s="1"/>
  <c r="J1847" i="1"/>
  <c r="I1847" i="1" s="1"/>
  <c r="D1847" i="1"/>
  <c r="Y1846" i="1"/>
  <c r="AC1846" i="1"/>
  <c r="AE1846" i="1" s="1"/>
  <c r="H1846" i="1"/>
  <c r="R1734" i="1"/>
  <c r="Q1735" i="1"/>
  <c r="AB1862" i="1"/>
  <c r="G1845" i="1"/>
  <c r="O1845" i="1" s="1"/>
  <c r="M1847" i="1"/>
  <c r="N1847" i="1" s="1"/>
  <c r="P1847" i="1"/>
  <c r="V1734" i="1" l="1"/>
  <c r="W1732" i="1"/>
  <c r="AG1732" i="1" s="1"/>
  <c r="B1731" i="1"/>
  <c r="C1731" i="1" s="1"/>
  <c r="AF1732" i="1"/>
  <c r="F1847" i="1"/>
  <c r="G1846" i="1"/>
  <c r="O1846" i="1" s="1"/>
  <c r="M1848" i="1"/>
  <c r="N1848" i="1" s="1"/>
  <c r="P1848" i="1"/>
  <c r="AC1847" i="1"/>
  <c r="AE1847" i="1" s="1"/>
  <c r="H1847" i="1"/>
  <c r="AB1863" i="1"/>
  <c r="K1845" i="1"/>
  <c r="E1848" i="1"/>
  <c r="X1848" i="1"/>
  <c r="A1849" i="1"/>
  <c r="L1849" i="1"/>
  <c r="R1735" i="1"/>
  <c r="Q1736" i="1"/>
  <c r="T1733" i="1"/>
  <c r="S1734" i="1"/>
  <c r="U1733" i="1"/>
  <c r="D1848" i="1"/>
  <c r="Z1847" i="1"/>
  <c r="AA1847" i="1" s="1"/>
  <c r="AH1847" i="1" s="1"/>
  <c r="Y1847" i="1"/>
  <c r="J1848" i="1"/>
  <c r="I1848" i="1" s="1"/>
  <c r="AF1733" i="1" l="1"/>
  <c r="W1733" i="1"/>
  <c r="V1735" i="1"/>
  <c r="K1846" i="1"/>
  <c r="AB1864" i="1"/>
  <c r="S1735" i="1"/>
  <c r="T1734" i="1"/>
  <c r="U1734" i="1"/>
  <c r="M1849" i="1"/>
  <c r="N1849" i="1" s="1"/>
  <c r="P1849" i="1"/>
  <c r="G1847" i="1"/>
  <c r="O1847" i="1" s="1"/>
  <c r="X1849" i="1"/>
  <c r="A1850" i="1"/>
  <c r="L1850" i="1"/>
  <c r="E1849" i="1"/>
  <c r="F1848" i="1"/>
  <c r="R1736" i="1"/>
  <c r="Q1737" i="1"/>
  <c r="D1849" i="1"/>
  <c r="Y1848" i="1"/>
  <c r="J1849" i="1"/>
  <c r="I1849" i="1" s="1"/>
  <c r="Z1848" i="1"/>
  <c r="AA1848" i="1" s="1"/>
  <c r="AH1848" i="1" s="1"/>
  <c r="AC1848" i="1"/>
  <c r="AE1848" i="1" s="1"/>
  <c r="H1848" i="1"/>
  <c r="B1732" i="1"/>
  <c r="C1732" i="1" s="1"/>
  <c r="AG1733" i="1" l="1"/>
  <c r="B1733" i="1" s="1"/>
  <c r="C1733" i="1" s="1"/>
  <c r="W1734" i="1"/>
  <c r="V1736" i="1"/>
  <c r="AF1734" i="1"/>
  <c r="K1847" i="1"/>
  <c r="G1848" i="1"/>
  <c r="O1848" i="1" s="1"/>
  <c r="AC1849" i="1"/>
  <c r="AE1849" i="1" s="1"/>
  <c r="H1849" i="1"/>
  <c r="R1737" i="1"/>
  <c r="Q1738" i="1"/>
  <c r="AB1865" i="1"/>
  <c r="J1850" i="1"/>
  <c r="I1850" i="1" s="1"/>
  <c r="Z1849" i="1"/>
  <c r="AA1849" i="1" s="1"/>
  <c r="AH1849" i="1" s="1"/>
  <c r="D1850" i="1"/>
  <c r="Y1849" i="1"/>
  <c r="M1850" i="1"/>
  <c r="N1850" i="1" s="1"/>
  <c r="P1850" i="1"/>
  <c r="F1849" i="1"/>
  <c r="L1851" i="1"/>
  <c r="E1850" i="1"/>
  <c r="X1850" i="1"/>
  <c r="A1851" i="1"/>
  <c r="T1735" i="1"/>
  <c r="S1736" i="1"/>
  <c r="U1735" i="1"/>
  <c r="V1737" i="1" l="1"/>
  <c r="W1735" i="1"/>
  <c r="AG1734" i="1"/>
  <c r="K1848" i="1"/>
  <c r="AC1850" i="1"/>
  <c r="AE1850" i="1" s="1"/>
  <c r="H1850" i="1"/>
  <c r="F1850" i="1"/>
  <c r="Q1739" i="1"/>
  <c r="R1738" i="1"/>
  <c r="AB1866" i="1"/>
  <c r="D1851" i="1"/>
  <c r="Y1850" i="1"/>
  <c r="Z1850" i="1"/>
  <c r="AA1850" i="1" s="1"/>
  <c r="AH1850" i="1" s="1"/>
  <c r="J1851" i="1"/>
  <c r="I1851" i="1" s="1"/>
  <c r="M1851" i="1"/>
  <c r="N1851" i="1" s="1"/>
  <c r="P1851" i="1"/>
  <c r="G1849" i="1"/>
  <c r="K1849" i="1" s="1"/>
  <c r="T1736" i="1"/>
  <c r="U1736" i="1"/>
  <c r="S1737" i="1"/>
  <c r="AA1735" i="1"/>
  <c r="AF1735" i="1"/>
  <c r="L1852" i="1"/>
  <c r="E1851" i="1"/>
  <c r="X1851" i="1"/>
  <c r="A1852" i="1"/>
  <c r="AG1735" i="1" l="1"/>
  <c r="B1735" i="1" s="1"/>
  <c r="C1735" i="1" s="1"/>
  <c r="W1736" i="1"/>
  <c r="AG1736" i="1" s="1"/>
  <c r="B1734" i="1"/>
  <c r="C1734" i="1" s="1"/>
  <c r="AF1736" i="1"/>
  <c r="V1738" i="1"/>
  <c r="M1852" i="1"/>
  <c r="N1852" i="1" s="1"/>
  <c r="P1852" i="1"/>
  <c r="A1853" i="1"/>
  <c r="L1853" i="1"/>
  <c r="E1852" i="1"/>
  <c r="X1852" i="1"/>
  <c r="F1851" i="1"/>
  <c r="Q1740" i="1"/>
  <c r="R1739" i="1"/>
  <c r="D1852" i="1"/>
  <c r="Z1851" i="1"/>
  <c r="AA1851" i="1" s="1"/>
  <c r="AH1851" i="1" s="1"/>
  <c r="Y1851" i="1"/>
  <c r="J1852" i="1"/>
  <c r="I1852" i="1" s="1"/>
  <c r="AH1735" i="1"/>
  <c r="O1849" i="1"/>
  <c r="S1738" i="1"/>
  <c r="U1737" i="1"/>
  <c r="T1737" i="1"/>
  <c r="G1850" i="1"/>
  <c r="K1850" i="1" s="1"/>
  <c r="AC1851" i="1"/>
  <c r="AE1851" i="1" s="1"/>
  <c r="H1851" i="1"/>
  <c r="AB1867" i="1"/>
  <c r="V1739" i="1" l="1"/>
  <c r="AF1737" i="1"/>
  <c r="W1737" i="1"/>
  <c r="AG1737" i="1" s="1"/>
  <c r="B1736" i="1"/>
  <c r="C1736" i="1" s="1"/>
  <c r="O1850" i="1"/>
  <c r="G1851" i="1"/>
  <c r="O1851" i="1" s="1"/>
  <c r="R1740" i="1"/>
  <c r="Q1741" i="1"/>
  <c r="X1853" i="1"/>
  <c r="A1854" i="1"/>
  <c r="L1854" i="1"/>
  <c r="E1853" i="1"/>
  <c r="AB1868" i="1"/>
  <c r="Y1852" i="1"/>
  <c r="Z1852" i="1"/>
  <c r="AA1852" i="1" s="1"/>
  <c r="AH1852" i="1" s="1"/>
  <c r="D1853" i="1"/>
  <c r="J1853" i="1"/>
  <c r="I1853" i="1" s="1"/>
  <c r="AC1852" i="1"/>
  <c r="AE1852" i="1" s="1"/>
  <c r="H1852" i="1"/>
  <c r="S1739" i="1"/>
  <c r="U1738" i="1"/>
  <c r="T1738" i="1"/>
  <c r="F1852" i="1"/>
  <c r="M1853" i="1"/>
  <c r="N1853" i="1" s="1"/>
  <c r="P1853" i="1"/>
  <c r="AF1738" i="1" l="1"/>
  <c r="W1738" i="1"/>
  <c r="V1740" i="1"/>
  <c r="F1853" i="1"/>
  <c r="M1854" i="1"/>
  <c r="N1854" i="1" s="1"/>
  <c r="P1854" i="1"/>
  <c r="U1739" i="1"/>
  <c r="T1739" i="1"/>
  <c r="S1740" i="1"/>
  <c r="G1852" i="1"/>
  <c r="O1852" i="1" s="1"/>
  <c r="A1855" i="1"/>
  <c r="L1855" i="1"/>
  <c r="E1854" i="1"/>
  <c r="X1854" i="1"/>
  <c r="AB1869" i="1"/>
  <c r="Y1853" i="1"/>
  <c r="Z1853" i="1"/>
  <c r="AA1853" i="1" s="1"/>
  <c r="AH1853" i="1" s="1"/>
  <c r="J1854" i="1"/>
  <c r="I1854" i="1" s="1"/>
  <c r="D1854" i="1"/>
  <c r="K1851" i="1"/>
  <c r="AC1853" i="1"/>
  <c r="AE1853" i="1" s="1"/>
  <c r="H1853" i="1"/>
  <c r="B1737" i="1"/>
  <c r="C1737" i="1" s="1"/>
  <c r="Q1742" i="1"/>
  <c r="R1741" i="1"/>
  <c r="AG1738" i="1" l="1"/>
  <c r="AF1739" i="1"/>
  <c r="V1741" i="1"/>
  <c r="W1739" i="1"/>
  <c r="AG1739" i="1" s="1"/>
  <c r="F1854" i="1"/>
  <c r="K1852" i="1"/>
  <c r="AC1854" i="1"/>
  <c r="AE1854" i="1" s="1"/>
  <c r="H1854" i="1"/>
  <c r="D1855" i="1"/>
  <c r="Y1854" i="1"/>
  <c r="Z1854" i="1"/>
  <c r="AA1854" i="1" s="1"/>
  <c r="AH1854" i="1" s="1"/>
  <c r="J1855" i="1"/>
  <c r="I1855" i="1" s="1"/>
  <c r="AB1870" i="1"/>
  <c r="Q1743" i="1"/>
  <c r="R1742" i="1"/>
  <c r="M1855" i="1"/>
  <c r="N1855" i="1" s="1"/>
  <c r="P1855" i="1"/>
  <c r="G1853" i="1"/>
  <c r="O1853" i="1" s="1"/>
  <c r="X1855" i="1"/>
  <c r="A1856" i="1"/>
  <c r="L1856" i="1"/>
  <c r="E1855" i="1"/>
  <c r="T1740" i="1"/>
  <c r="S1741" i="1"/>
  <c r="U1740" i="1"/>
  <c r="B1738" i="1" l="1"/>
  <c r="C1738" i="1" s="1"/>
  <c r="AF1740" i="1"/>
  <c r="W1740" i="1"/>
  <c r="AG1740" i="1" s="1"/>
  <c r="B1739" i="1"/>
  <c r="C1739" i="1" s="1"/>
  <c r="V1742" i="1"/>
  <c r="AC1855" i="1"/>
  <c r="AE1855" i="1" s="1"/>
  <c r="H1855" i="1"/>
  <c r="E1856" i="1"/>
  <c r="X1856" i="1"/>
  <c r="A1857" i="1"/>
  <c r="L1857" i="1"/>
  <c r="F1855" i="1"/>
  <c r="M1856" i="1"/>
  <c r="N1856" i="1" s="1"/>
  <c r="P1856" i="1"/>
  <c r="U1741" i="1"/>
  <c r="T1741" i="1"/>
  <c r="S1742" i="1"/>
  <c r="J1856" i="1"/>
  <c r="I1856" i="1" s="1"/>
  <c r="D1856" i="1"/>
  <c r="Y1855" i="1"/>
  <c r="Z1855" i="1"/>
  <c r="AA1855" i="1" s="1"/>
  <c r="AH1855" i="1" s="1"/>
  <c r="K1853" i="1"/>
  <c r="R1743" i="1"/>
  <c r="Q1744" i="1"/>
  <c r="G1854" i="1"/>
  <c r="K1854" i="1" s="1"/>
  <c r="AB1871" i="1"/>
  <c r="V1743" i="1" l="1"/>
  <c r="AF1741" i="1"/>
  <c r="W1741" i="1"/>
  <c r="O1854" i="1"/>
  <c r="F1856" i="1"/>
  <c r="U1742" i="1"/>
  <c r="S1743" i="1"/>
  <c r="T1742" i="1"/>
  <c r="E1857" i="1"/>
  <c r="X1857" i="1"/>
  <c r="A1858" i="1"/>
  <c r="L1858" i="1"/>
  <c r="AB1872" i="1"/>
  <c r="Z1856" i="1"/>
  <c r="AA1856" i="1" s="1"/>
  <c r="AH1856" i="1" s="1"/>
  <c r="Y1856" i="1"/>
  <c r="J1857" i="1"/>
  <c r="I1857" i="1" s="1"/>
  <c r="D1857" i="1"/>
  <c r="G1855" i="1"/>
  <c r="O1855" i="1" s="1"/>
  <c r="Q1745" i="1"/>
  <c r="R1744" i="1"/>
  <c r="AC1856" i="1"/>
  <c r="AE1856" i="1" s="1"/>
  <c r="H1856" i="1"/>
  <c r="M1857" i="1"/>
  <c r="N1857" i="1" s="1"/>
  <c r="P1857" i="1"/>
  <c r="B1740" i="1"/>
  <c r="C1740" i="1" s="1"/>
  <c r="AG1741" i="1" l="1"/>
  <c r="B1741" i="1" s="1"/>
  <c r="C1741" i="1" s="1"/>
  <c r="W1742" i="1"/>
  <c r="AF1742" i="1"/>
  <c r="V1744" i="1"/>
  <c r="K1855" i="1"/>
  <c r="D1858" i="1"/>
  <c r="Y1857" i="1"/>
  <c r="Z1857" i="1"/>
  <c r="J1858" i="1"/>
  <c r="I1858" i="1" s="1"/>
  <c r="T1743" i="1"/>
  <c r="S1744" i="1"/>
  <c r="U1743" i="1"/>
  <c r="M1858" i="1"/>
  <c r="N1858" i="1" s="1"/>
  <c r="AC1857" i="1"/>
  <c r="AE1857" i="1" s="1"/>
  <c r="H1857" i="1"/>
  <c r="G1856" i="1"/>
  <c r="K1856" i="1" s="1"/>
  <c r="R1745" i="1"/>
  <c r="Q1746" i="1"/>
  <c r="F1857" i="1"/>
  <c r="AB1873" i="1"/>
  <c r="L1859" i="1"/>
  <c r="E1858" i="1"/>
  <c r="X1858" i="1"/>
  <c r="A1859" i="1"/>
  <c r="AG1742" i="1" l="1"/>
  <c r="B1742" i="1" s="1"/>
  <c r="C1742" i="1" s="1"/>
  <c r="W1743" i="1"/>
  <c r="V1745" i="1"/>
  <c r="AF1743" i="1"/>
  <c r="O1856" i="1"/>
  <c r="Z1858" i="1"/>
  <c r="AA1858" i="1" s="1"/>
  <c r="AH1858" i="1" s="1"/>
  <c r="D1859" i="1"/>
  <c r="J1859" i="1"/>
  <c r="I1859" i="1" s="1"/>
  <c r="Y1858" i="1"/>
  <c r="AB1874" i="1"/>
  <c r="F1858" i="1"/>
  <c r="M1859" i="1"/>
  <c r="N1859" i="1" s="1"/>
  <c r="AC1859" i="1" s="1"/>
  <c r="AE1859" i="1" s="1"/>
  <c r="Q1747" i="1"/>
  <c r="R1746" i="1"/>
  <c r="E1859" i="1"/>
  <c r="X1859" i="1"/>
  <c r="A1860" i="1"/>
  <c r="L1860" i="1"/>
  <c r="G1857" i="1"/>
  <c r="O1857" i="1" s="1"/>
  <c r="P1858" i="1" s="1"/>
  <c r="P1859" i="1" s="1"/>
  <c r="H1858" i="1"/>
  <c r="AC1858" i="1"/>
  <c r="AE1858" i="1" s="1"/>
  <c r="U1744" i="1"/>
  <c r="T1744" i="1"/>
  <c r="S1745" i="1"/>
  <c r="AG1743" i="1" l="1"/>
  <c r="AF1744" i="1"/>
  <c r="W1744" i="1"/>
  <c r="AG1744" i="1" s="1"/>
  <c r="V1746" i="1"/>
  <c r="K1857" i="1"/>
  <c r="T1745" i="1"/>
  <c r="S1746" i="1"/>
  <c r="U1745" i="1"/>
  <c r="H1859" i="1"/>
  <c r="G1858" i="1"/>
  <c r="K1858" i="1" s="1"/>
  <c r="L1861" i="1"/>
  <c r="E1860" i="1"/>
  <c r="X1860" i="1"/>
  <c r="A1861" i="1"/>
  <c r="Y1859" i="1"/>
  <c r="Z1859" i="1"/>
  <c r="AA1859" i="1" s="1"/>
  <c r="AH1859" i="1" s="1"/>
  <c r="D1860" i="1"/>
  <c r="J1860" i="1"/>
  <c r="I1860" i="1" s="1"/>
  <c r="Q1748" i="1"/>
  <c r="R1747" i="1"/>
  <c r="AB1875" i="1"/>
  <c r="M1860" i="1"/>
  <c r="N1860" i="1" s="1"/>
  <c r="P1860" i="1"/>
  <c r="F1859" i="1"/>
  <c r="B1743" i="1" l="1"/>
  <c r="C1743" i="1" s="1"/>
  <c r="W1745" i="1"/>
  <c r="AG1745" i="1" s="1"/>
  <c r="AF1745" i="1"/>
  <c r="V1747" i="1"/>
  <c r="F1860" i="1"/>
  <c r="AB1876" i="1"/>
  <c r="Y1860" i="1"/>
  <c r="Z1860" i="1"/>
  <c r="AA1860" i="1" s="1"/>
  <c r="AH1860" i="1" s="1"/>
  <c r="J1861" i="1"/>
  <c r="I1861" i="1" s="1"/>
  <c r="D1861" i="1"/>
  <c r="O1858" i="1"/>
  <c r="T1746" i="1"/>
  <c r="U1746" i="1"/>
  <c r="S1747" i="1"/>
  <c r="AC1860" i="1"/>
  <c r="AE1860" i="1" s="1"/>
  <c r="H1860" i="1"/>
  <c r="R1748" i="1"/>
  <c r="Q1749" i="1"/>
  <c r="M1861" i="1"/>
  <c r="N1861" i="1" s="1"/>
  <c r="P1861" i="1"/>
  <c r="G1859" i="1"/>
  <c r="O1859" i="1" s="1"/>
  <c r="B1744" i="1"/>
  <c r="C1744" i="1" s="1"/>
  <c r="L1862" i="1"/>
  <c r="E1861" i="1"/>
  <c r="X1861" i="1"/>
  <c r="A1862" i="1"/>
  <c r="V1748" i="1" l="1"/>
  <c r="W1746" i="1"/>
  <c r="AG1746" i="1" s="1"/>
  <c r="B1745" i="1"/>
  <c r="C1745" i="1" s="1"/>
  <c r="AF1746" i="1"/>
  <c r="K1859" i="1"/>
  <c r="Z1861" i="1"/>
  <c r="AA1861" i="1" s="1"/>
  <c r="AH1861" i="1" s="1"/>
  <c r="J1862" i="1"/>
  <c r="I1862" i="1" s="1"/>
  <c r="D1862" i="1"/>
  <c r="Y1861" i="1"/>
  <c r="M1862" i="1"/>
  <c r="N1862" i="1" s="1"/>
  <c r="P1862" i="1"/>
  <c r="Q1750" i="1"/>
  <c r="R1749" i="1"/>
  <c r="AB1877" i="1"/>
  <c r="E1862" i="1"/>
  <c r="X1862" i="1"/>
  <c r="A1863" i="1"/>
  <c r="L1863" i="1"/>
  <c r="AC1861" i="1"/>
  <c r="AE1861" i="1" s="1"/>
  <c r="H1861" i="1"/>
  <c r="G1860" i="1"/>
  <c r="K1860" i="1" s="1"/>
  <c r="T1747" i="1"/>
  <c r="U1747" i="1"/>
  <c r="S1748" i="1"/>
  <c r="F1861" i="1"/>
  <c r="W1747" i="1" l="1"/>
  <c r="V1749" i="1"/>
  <c r="AF1747" i="1"/>
  <c r="S1749" i="1"/>
  <c r="U1748" i="1"/>
  <c r="T1748" i="1"/>
  <c r="O1860" i="1"/>
  <c r="D1863" i="1"/>
  <c r="Z1862" i="1"/>
  <c r="AA1862" i="1" s="1"/>
  <c r="AH1862" i="1" s="1"/>
  <c r="Y1862" i="1"/>
  <c r="J1863" i="1"/>
  <c r="I1863" i="1" s="1"/>
  <c r="AC1862" i="1"/>
  <c r="AE1862" i="1" s="1"/>
  <c r="H1862" i="1"/>
  <c r="G1861" i="1"/>
  <c r="O1861" i="1" s="1"/>
  <c r="M1863" i="1"/>
  <c r="N1863" i="1" s="1"/>
  <c r="P1863" i="1"/>
  <c r="F1862" i="1"/>
  <c r="B1746" i="1"/>
  <c r="C1746" i="1" s="1"/>
  <c r="L1864" i="1"/>
  <c r="E1863" i="1"/>
  <c r="X1863" i="1"/>
  <c r="A1864" i="1"/>
  <c r="AB1878" i="1"/>
  <c r="R1750" i="1"/>
  <c r="Q1751" i="1"/>
  <c r="AF1748" i="1" l="1"/>
  <c r="AG1747" i="1"/>
  <c r="W1748" i="1"/>
  <c r="AG1748" i="1" s="1"/>
  <c r="V1750" i="1"/>
  <c r="K1861" i="1"/>
  <c r="Y1863" i="1"/>
  <c r="Z1863" i="1"/>
  <c r="AA1863" i="1" s="1"/>
  <c r="AH1863" i="1" s="1"/>
  <c r="J1864" i="1"/>
  <c r="I1864" i="1" s="1"/>
  <c r="D1864" i="1"/>
  <c r="G1862" i="1"/>
  <c r="K1862" i="1" s="1"/>
  <c r="AB1879" i="1"/>
  <c r="F1863" i="1"/>
  <c r="AC1863" i="1"/>
  <c r="AE1863" i="1" s="1"/>
  <c r="H1863" i="1"/>
  <c r="U1749" i="1"/>
  <c r="T1749" i="1"/>
  <c r="S1750" i="1"/>
  <c r="M1864" i="1"/>
  <c r="N1864" i="1" s="1"/>
  <c r="P1864" i="1"/>
  <c r="R1751" i="1"/>
  <c r="Q1752" i="1"/>
  <c r="E1864" i="1"/>
  <c r="X1864" i="1"/>
  <c r="A1865" i="1"/>
  <c r="L1865" i="1"/>
  <c r="AF1749" i="1" l="1"/>
  <c r="W1749" i="1"/>
  <c r="AG1749" i="1" s="1"/>
  <c r="B1747" i="1"/>
  <c r="C1747" i="1" s="1"/>
  <c r="V1751" i="1"/>
  <c r="O1862" i="1"/>
  <c r="AC1864" i="1"/>
  <c r="AE1864" i="1" s="1"/>
  <c r="H1864" i="1"/>
  <c r="G1863" i="1"/>
  <c r="K1863" i="1" s="1"/>
  <c r="X1865" i="1"/>
  <c r="L1866" i="1"/>
  <c r="E1865" i="1"/>
  <c r="A1866" i="1"/>
  <c r="U1750" i="1"/>
  <c r="T1750" i="1"/>
  <c r="S1751" i="1"/>
  <c r="Q1753" i="1"/>
  <c r="R1752" i="1"/>
  <c r="D1865" i="1"/>
  <c r="Z1864" i="1"/>
  <c r="AA1864" i="1" s="1"/>
  <c r="AH1864" i="1" s="1"/>
  <c r="Y1864" i="1"/>
  <c r="J1865" i="1"/>
  <c r="I1865" i="1" s="1"/>
  <c r="F1864" i="1"/>
  <c r="M1865" i="1"/>
  <c r="N1865" i="1" s="1"/>
  <c r="P1865" i="1"/>
  <c r="B1748" i="1"/>
  <c r="C1748" i="1" s="1"/>
  <c r="AB1880" i="1"/>
  <c r="V1752" i="1" l="1"/>
  <c r="W1750" i="1"/>
  <c r="AF1750" i="1"/>
  <c r="F1865" i="1"/>
  <c r="M1866" i="1"/>
  <c r="N1866" i="1" s="1"/>
  <c r="P1866" i="1"/>
  <c r="AB1881" i="1"/>
  <c r="B1749" i="1"/>
  <c r="C1749" i="1" s="1"/>
  <c r="R1753" i="1"/>
  <c r="Q1754" i="1"/>
  <c r="Y1865" i="1"/>
  <c r="D1866" i="1"/>
  <c r="J1866" i="1"/>
  <c r="I1866" i="1" s="1"/>
  <c r="Z1865" i="1"/>
  <c r="AA1865" i="1" s="1"/>
  <c r="AH1865" i="1" s="1"/>
  <c r="G1864" i="1"/>
  <c r="K1864" i="1" s="1"/>
  <c r="U1751" i="1"/>
  <c r="S1752" i="1"/>
  <c r="T1751" i="1"/>
  <c r="E1866" i="1"/>
  <c r="X1866" i="1"/>
  <c r="A1867" i="1"/>
  <c r="L1867" i="1"/>
  <c r="O1863" i="1"/>
  <c r="AC1865" i="1"/>
  <c r="AE1865" i="1" s="1"/>
  <c r="H1865" i="1"/>
  <c r="AG1750" i="1" l="1"/>
  <c r="B1750" i="1" s="1"/>
  <c r="C1750" i="1" s="1"/>
  <c r="AF1751" i="1"/>
  <c r="W1751" i="1"/>
  <c r="V1753" i="1"/>
  <c r="AB1882" i="1"/>
  <c r="G1865" i="1"/>
  <c r="O1865" i="1" s="1"/>
  <c r="E1867" i="1"/>
  <c r="A1868" i="1"/>
  <c r="X1867" i="1"/>
  <c r="L1868" i="1"/>
  <c r="U1752" i="1"/>
  <c r="T1752" i="1"/>
  <c r="S1753" i="1"/>
  <c r="F1866" i="1"/>
  <c r="AC1866" i="1"/>
  <c r="AE1866" i="1" s="1"/>
  <c r="H1866" i="1"/>
  <c r="J1867" i="1"/>
  <c r="I1867" i="1" s="1"/>
  <c r="D1867" i="1"/>
  <c r="Y1866" i="1"/>
  <c r="Z1866" i="1"/>
  <c r="AA1866" i="1" s="1"/>
  <c r="AH1866" i="1" s="1"/>
  <c r="O1864" i="1"/>
  <c r="R1754" i="1"/>
  <c r="Q1755" i="1"/>
  <c r="M1867" i="1"/>
  <c r="N1867" i="1" s="1"/>
  <c r="P1867" i="1"/>
  <c r="AG1751" i="1" l="1"/>
  <c r="B1751" i="1" s="1"/>
  <c r="C1751" i="1" s="1"/>
  <c r="V1754" i="1"/>
  <c r="W1752" i="1"/>
  <c r="AG1752" i="1" s="1"/>
  <c r="AF1752" i="1"/>
  <c r="F1867" i="1"/>
  <c r="M1868" i="1"/>
  <c r="N1868" i="1" s="1"/>
  <c r="P1868" i="1"/>
  <c r="K1865" i="1"/>
  <c r="AB1883" i="1"/>
  <c r="R1755" i="1"/>
  <c r="Q1756" i="1"/>
  <c r="G1866" i="1"/>
  <c r="K1866" i="1" s="1"/>
  <c r="T1753" i="1"/>
  <c r="U1753" i="1"/>
  <c r="S1754" i="1"/>
  <c r="Z1867" i="1"/>
  <c r="AA1867" i="1" s="1"/>
  <c r="AH1867" i="1" s="1"/>
  <c r="J1868" i="1"/>
  <c r="I1868" i="1" s="1"/>
  <c r="D1868" i="1"/>
  <c r="Y1867" i="1"/>
  <c r="AC1867" i="1"/>
  <c r="AE1867" i="1" s="1"/>
  <c r="H1867" i="1"/>
  <c r="A1869" i="1"/>
  <c r="X1868" i="1"/>
  <c r="L1869" i="1"/>
  <c r="E1868" i="1"/>
  <c r="V1755" i="1" l="1"/>
  <c r="W1753" i="1"/>
  <c r="AF1753" i="1"/>
  <c r="B1752" i="1"/>
  <c r="C1752" i="1" s="1"/>
  <c r="F1868" i="1"/>
  <c r="O1866" i="1"/>
  <c r="U1754" i="1"/>
  <c r="T1754" i="1"/>
  <c r="S1755" i="1"/>
  <c r="X1869" i="1"/>
  <c r="L1870" i="1"/>
  <c r="E1869" i="1"/>
  <c r="A1870" i="1"/>
  <c r="Q1757" i="1"/>
  <c r="R1756" i="1"/>
  <c r="AC1868" i="1"/>
  <c r="AE1868" i="1" s="1"/>
  <c r="H1868" i="1"/>
  <c r="M1869" i="1"/>
  <c r="N1869" i="1" s="1"/>
  <c r="P1869" i="1"/>
  <c r="AB1884" i="1"/>
  <c r="J1869" i="1"/>
  <c r="I1869" i="1" s="1"/>
  <c r="D1869" i="1"/>
  <c r="Z1868" i="1"/>
  <c r="AA1868" i="1" s="1"/>
  <c r="AH1868" i="1" s="1"/>
  <c r="Y1868" i="1"/>
  <c r="G1867" i="1"/>
  <c r="O1867" i="1" s="1"/>
  <c r="AF1754" i="1" l="1"/>
  <c r="W1754" i="1"/>
  <c r="AG1754" i="1" s="1"/>
  <c r="AG1753" i="1"/>
  <c r="V1756" i="1"/>
  <c r="F1869" i="1"/>
  <c r="S1756" i="1"/>
  <c r="U1755" i="1"/>
  <c r="T1755" i="1"/>
  <c r="AC1869" i="1"/>
  <c r="AE1869" i="1" s="1"/>
  <c r="H1869" i="1"/>
  <c r="R1757" i="1"/>
  <c r="Q1758" i="1"/>
  <c r="M1870" i="1"/>
  <c r="N1870" i="1" s="1"/>
  <c r="P1870" i="1"/>
  <c r="K1867" i="1"/>
  <c r="G1868" i="1"/>
  <c r="O1868" i="1" s="1"/>
  <c r="J1870" i="1"/>
  <c r="I1870" i="1" s="1"/>
  <c r="D1870" i="1"/>
  <c r="Y1869" i="1"/>
  <c r="Z1869" i="1"/>
  <c r="AA1869" i="1" s="1"/>
  <c r="AH1869" i="1" s="1"/>
  <c r="AB1885" i="1"/>
  <c r="L1871" i="1"/>
  <c r="E1870" i="1"/>
  <c r="A1871" i="1"/>
  <c r="X1870" i="1"/>
  <c r="B1753" i="1" l="1"/>
  <c r="C1753" i="1" s="1"/>
  <c r="AF1755" i="1"/>
  <c r="W1755" i="1"/>
  <c r="AG1755" i="1" s="1"/>
  <c r="V1757" i="1"/>
  <c r="Q1759" i="1"/>
  <c r="R1758" i="1"/>
  <c r="M1871" i="1"/>
  <c r="N1871" i="1" s="1"/>
  <c r="P1871" i="1"/>
  <c r="K1868" i="1"/>
  <c r="L1872" i="1"/>
  <c r="E1871" i="1"/>
  <c r="A1872" i="1"/>
  <c r="X1871" i="1"/>
  <c r="Z1870" i="1"/>
  <c r="AA1870" i="1" s="1"/>
  <c r="AH1870" i="1" s="1"/>
  <c r="J1871" i="1"/>
  <c r="I1871" i="1" s="1"/>
  <c r="D1871" i="1"/>
  <c r="Y1870" i="1"/>
  <c r="B1754" i="1"/>
  <c r="C1754" i="1" s="1"/>
  <c r="F1870" i="1"/>
  <c r="G1869" i="1"/>
  <c r="O1869" i="1" s="1"/>
  <c r="U1756" i="1"/>
  <c r="T1756" i="1"/>
  <c r="S1757" i="1"/>
  <c r="AB1886" i="1"/>
  <c r="AC1870" i="1"/>
  <c r="AE1870" i="1" s="1"/>
  <c r="H1870" i="1"/>
  <c r="W1756" i="1" l="1"/>
  <c r="B1755" i="1"/>
  <c r="C1755" i="1" s="1"/>
  <c r="AF1756" i="1"/>
  <c r="V1758" i="1"/>
  <c r="F1871" i="1"/>
  <c r="J1872" i="1"/>
  <c r="I1872" i="1" s="1"/>
  <c r="D1872" i="1"/>
  <c r="Y1871" i="1"/>
  <c r="Z1871" i="1"/>
  <c r="AA1871" i="1" s="1"/>
  <c r="AH1871" i="1" s="1"/>
  <c r="AC1871" i="1"/>
  <c r="AE1871" i="1" s="1"/>
  <c r="H1871" i="1"/>
  <c r="E1872" i="1"/>
  <c r="X1872" i="1"/>
  <c r="A1873" i="1"/>
  <c r="L1873" i="1"/>
  <c r="Q1760" i="1"/>
  <c r="R1759" i="1"/>
  <c r="AB1887" i="1"/>
  <c r="K1869" i="1"/>
  <c r="G1870" i="1"/>
  <c r="K1870" i="1" s="1"/>
  <c r="T1757" i="1"/>
  <c r="AF1757" i="1" s="1"/>
  <c r="S1758" i="1"/>
  <c r="U1757" i="1"/>
  <c r="W1757" i="1" s="1"/>
  <c r="M1872" i="1"/>
  <c r="N1872" i="1" s="1"/>
  <c r="P1872" i="1"/>
  <c r="AG1756" i="1" l="1"/>
  <c r="B1756" i="1" s="1"/>
  <c r="C1756" i="1" s="1"/>
  <c r="V1759" i="1"/>
  <c r="O1870" i="1"/>
  <c r="D1873" i="1"/>
  <c r="Y1872" i="1"/>
  <c r="J1873" i="1"/>
  <c r="I1873" i="1" s="1"/>
  <c r="Z1872" i="1"/>
  <c r="AA1872" i="1" s="1"/>
  <c r="AH1872" i="1" s="1"/>
  <c r="AC1872" i="1"/>
  <c r="AE1872" i="1" s="1"/>
  <c r="H1872" i="1"/>
  <c r="AB1888" i="1"/>
  <c r="M1873" i="1"/>
  <c r="N1873" i="1" s="1"/>
  <c r="P1873" i="1"/>
  <c r="AG1757" i="1"/>
  <c r="B1757" i="1" s="1"/>
  <c r="C1757" i="1" s="1"/>
  <c r="U1758" i="1"/>
  <c r="W1758" i="1" s="1"/>
  <c r="S1759" i="1"/>
  <c r="T1758" i="1"/>
  <c r="AF1758" i="1" s="1"/>
  <c r="Q1761" i="1"/>
  <c r="R1760" i="1"/>
  <c r="A1874" i="1"/>
  <c r="L1874" i="1"/>
  <c r="E1873" i="1"/>
  <c r="X1873" i="1"/>
  <c r="G1871" i="1"/>
  <c r="K1871" i="1" s="1"/>
  <c r="F1872" i="1"/>
  <c r="V1760" i="1" l="1"/>
  <c r="T1759" i="1"/>
  <c r="AF1759" i="1" s="1"/>
  <c r="S1760" i="1"/>
  <c r="U1759" i="1"/>
  <c r="W1759" i="1" s="1"/>
  <c r="G1872" i="1"/>
  <c r="K1872" i="1" s="1"/>
  <c r="O1871" i="1"/>
  <c r="M1874" i="1"/>
  <c r="N1874" i="1" s="1"/>
  <c r="P1874" i="1"/>
  <c r="Q1762" i="1"/>
  <c r="R1761" i="1"/>
  <c r="AG1758" i="1"/>
  <c r="L1875" i="1"/>
  <c r="E1874" i="1"/>
  <c r="X1874" i="1"/>
  <c r="A1875" i="1"/>
  <c r="AC1873" i="1"/>
  <c r="AE1873" i="1" s="1"/>
  <c r="H1873" i="1"/>
  <c r="F1873" i="1"/>
  <c r="D1874" i="1"/>
  <c r="Y1873" i="1"/>
  <c r="Z1873" i="1"/>
  <c r="AA1873" i="1" s="1"/>
  <c r="AH1873" i="1" s="1"/>
  <c r="J1874" i="1"/>
  <c r="I1874" i="1" s="1"/>
  <c r="AB1889" i="1"/>
  <c r="F1874" i="1" l="1"/>
  <c r="V1761" i="1"/>
  <c r="O1872" i="1"/>
  <c r="AB1890" i="1"/>
  <c r="A1876" i="1"/>
  <c r="L1876" i="1"/>
  <c r="E1875" i="1"/>
  <c r="X1875" i="1"/>
  <c r="B1758" i="1"/>
  <c r="C1758" i="1" s="1"/>
  <c r="U1760" i="1"/>
  <c r="W1760" i="1" s="1"/>
  <c r="S1761" i="1"/>
  <c r="T1760" i="1"/>
  <c r="AF1760" i="1" s="1"/>
  <c r="AC1874" i="1"/>
  <c r="AE1874" i="1" s="1"/>
  <c r="H1874" i="1"/>
  <c r="D1875" i="1"/>
  <c r="J1875" i="1"/>
  <c r="I1875" i="1" s="1"/>
  <c r="Y1874" i="1"/>
  <c r="Z1874" i="1"/>
  <c r="AA1874" i="1" s="1"/>
  <c r="AH1874" i="1" s="1"/>
  <c r="G1873" i="1"/>
  <c r="K1873" i="1" s="1"/>
  <c r="M1875" i="1"/>
  <c r="N1875" i="1" s="1"/>
  <c r="P1875" i="1"/>
  <c r="R1762" i="1"/>
  <c r="Q1763" i="1"/>
  <c r="AG1759" i="1"/>
  <c r="B1759" i="1" s="1"/>
  <c r="C1759" i="1" s="1"/>
  <c r="V1762" i="1" l="1"/>
  <c r="F1875" i="1"/>
  <c r="R1763" i="1"/>
  <c r="Q1764" i="1"/>
  <c r="O1873" i="1"/>
  <c r="L1877" i="1"/>
  <c r="E1876" i="1"/>
  <c r="X1876" i="1"/>
  <c r="A1877" i="1"/>
  <c r="D1876" i="1"/>
  <c r="Y1875" i="1"/>
  <c r="J1876" i="1"/>
  <c r="I1876" i="1" s="1"/>
  <c r="Z1875" i="1"/>
  <c r="AA1875" i="1" s="1"/>
  <c r="AH1875" i="1" s="1"/>
  <c r="T1761" i="1"/>
  <c r="AF1761" i="1" s="1"/>
  <c r="S1762" i="1"/>
  <c r="U1761" i="1"/>
  <c r="W1761" i="1" s="1"/>
  <c r="AB1891" i="1"/>
  <c r="AC1875" i="1"/>
  <c r="AE1875" i="1" s="1"/>
  <c r="H1875" i="1"/>
  <c r="G1874" i="1"/>
  <c r="O1874" i="1" s="1"/>
  <c r="AG1760" i="1"/>
  <c r="B1760" i="1" s="1"/>
  <c r="C1760" i="1" s="1"/>
  <c r="M1876" i="1"/>
  <c r="N1876" i="1" s="1"/>
  <c r="P1876" i="1"/>
  <c r="V1763" i="1" l="1"/>
  <c r="F1876" i="1"/>
  <c r="K1874" i="1"/>
  <c r="M1877" i="1"/>
  <c r="N1877" i="1" s="1"/>
  <c r="P1877" i="1"/>
  <c r="AC1876" i="1"/>
  <c r="AE1876" i="1" s="1"/>
  <c r="H1876" i="1"/>
  <c r="AB1892" i="1"/>
  <c r="L1878" i="1"/>
  <c r="E1877" i="1"/>
  <c r="X1877" i="1"/>
  <c r="A1878" i="1"/>
  <c r="G1875" i="1"/>
  <c r="O1875" i="1" s="1"/>
  <c r="AG1761" i="1"/>
  <c r="B1761" i="1" s="1"/>
  <c r="C1761" i="1" s="1"/>
  <c r="Z1876" i="1"/>
  <c r="AA1876" i="1" s="1"/>
  <c r="AH1876" i="1" s="1"/>
  <c r="J1877" i="1"/>
  <c r="I1877" i="1" s="1"/>
  <c r="D1877" i="1"/>
  <c r="Y1876" i="1"/>
  <c r="S1763" i="1"/>
  <c r="U1762" i="1"/>
  <c r="W1762" i="1" s="1"/>
  <c r="T1762" i="1"/>
  <c r="AF1762" i="1" s="1"/>
  <c r="Q1765" i="1"/>
  <c r="R1764" i="1"/>
  <c r="F1877" i="1" l="1"/>
  <c r="V1764" i="1"/>
  <c r="K1875" i="1"/>
  <c r="Q1766" i="1"/>
  <c r="R1765" i="1"/>
  <c r="AG1762" i="1"/>
  <c r="Z1877" i="1"/>
  <c r="AA1877" i="1" s="1"/>
  <c r="AH1877" i="1" s="1"/>
  <c r="D1878" i="1"/>
  <c r="J1878" i="1"/>
  <c r="I1878" i="1" s="1"/>
  <c r="Y1877" i="1"/>
  <c r="AB1893" i="1"/>
  <c r="U1763" i="1"/>
  <c r="W1763" i="1" s="1"/>
  <c r="T1763" i="1"/>
  <c r="AF1763" i="1" s="1"/>
  <c r="S1764" i="1"/>
  <c r="AC1877" i="1"/>
  <c r="AE1877" i="1" s="1"/>
  <c r="H1877" i="1"/>
  <c r="M1878" i="1"/>
  <c r="N1878" i="1" s="1"/>
  <c r="P1878" i="1"/>
  <c r="G1876" i="1"/>
  <c r="K1876" i="1" s="1"/>
  <c r="L1879" i="1"/>
  <c r="E1878" i="1"/>
  <c r="X1878" i="1"/>
  <c r="A1879" i="1"/>
  <c r="V1765" i="1" l="1"/>
  <c r="O1876" i="1"/>
  <c r="M1879" i="1"/>
  <c r="N1879" i="1" s="1"/>
  <c r="P1879" i="1"/>
  <c r="AG1763" i="1"/>
  <c r="B1763" i="1" s="1"/>
  <c r="C1763" i="1" s="1"/>
  <c r="A1880" i="1"/>
  <c r="L1880" i="1"/>
  <c r="E1879" i="1"/>
  <c r="X1879" i="1"/>
  <c r="AC1878" i="1"/>
  <c r="AE1878" i="1" s="1"/>
  <c r="H1878" i="1"/>
  <c r="S1765" i="1"/>
  <c r="U1764" i="1"/>
  <c r="W1764" i="1" s="1"/>
  <c r="T1764" i="1"/>
  <c r="AF1764" i="1" s="1"/>
  <c r="AB1894" i="1"/>
  <c r="F1878" i="1"/>
  <c r="B1762" i="1"/>
  <c r="C1762" i="1" s="1"/>
  <c r="R1766" i="1"/>
  <c r="V1766" i="1" s="1"/>
  <c r="Q1767" i="1"/>
  <c r="D1879" i="1"/>
  <c r="J1879" i="1"/>
  <c r="I1879" i="1" s="1"/>
  <c r="Y1878" i="1"/>
  <c r="Z1878" i="1"/>
  <c r="AA1878" i="1" s="1"/>
  <c r="AH1878" i="1" s="1"/>
  <c r="G1877" i="1"/>
  <c r="O1877" i="1" s="1"/>
  <c r="F1879" i="1" l="1"/>
  <c r="K1877" i="1"/>
  <c r="D1880" i="1"/>
  <c r="J1880" i="1"/>
  <c r="I1880" i="1" s="1"/>
  <c r="Y1879" i="1"/>
  <c r="Z1879" i="1"/>
  <c r="AA1879" i="1" s="1"/>
  <c r="AH1879" i="1" s="1"/>
  <c r="AG1764" i="1"/>
  <c r="B1764" i="1" s="1"/>
  <c r="C1764" i="1" s="1"/>
  <c r="M1880" i="1"/>
  <c r="N1880" i="1" s="1"/>
  <c r="P1880" i="1"/>
  <c r="G1878" i="1"/>
  <c r="K1878" i="1" s="1"/>
  <c r="R1767" i="1"/>
  <c r="V1767" i="1" s="1"/>
  <c r="Q1768" i="1"/>
  <c r="S1766" i="1"/>
  <c r="T1765" i="1"/>
  <c r="U1765" i="1"/>
  <c r="W1765" i="1" s="1"/>
  <c r="X1880" i="1"/>
  <c r="A1881" i="1"/>
  <c r="L1881" i="1"/>
  <c r="E1880" i="1"/>
  <c r="AC1879" i="1"/>
  <c r="AE1879" i="1" s="1"/>
  <c r="H1879" i="1"/>
  <c r="AB1895" i="1"/>
  <c r="AC1880" i="1" l="1"/>
  <c r="AE1880" i="1" s="1"/>
  <c r="H1880" i="1"/>
  <c r="AG1765" i="1"/>
  <c r="B1765" i="1" s="1"/>
  <c r="C1765" i="1" s="1"/>
  <c r="M1881" i="1"/>
  <c r="N1881" i="1" s="1"/>
  <c r="P1881" i="1"/>
  <c r="AA1765" i="1"/>
  <c r="AF1765" i="1"/>
  <c r="G1879" i="1"/>
  <c r="K1879" i="1" s="1"/>
  <c r="E1881" i="1"/>
  <c r="X1881" i="1"/>
  <c r="A1882" i="1"/>
  <c r="L1882" i="1"/>
  <c r="U1766" i="1"/>
  <c r="W1766" i="1" s="1"/>
  <c r="S1767" i="1"/>
  <c r="T1766" i="1"/>
  <c r="AF1766" i="1" s="1"/>
  <c r="O1878" i="1"/>
  <c r="AB1896" i="1"/>
  <c r="D1881" i="1"/>
  <c r="Y1880" i="1"/>
  <c r="Z1880" i="1"/>
  <c r="AA1880" i="1" s="1"/>
  <c r="AH1880" i="1" s="1"/>
  <c r="J1881" i="1"/>
  <c r="I1881" i="1" s="1"/>
  <c r="Q1769" i="1"/>
  <c r="R1768" i="1"/>
  <c r="V1768" i="1" s="1"/>
  <c r="F1880" i="1"/>
  <c r="AH1765" i="1" l="1"/>
  <c r="F1881" i="1"/>
  <c r="Q1770" i="1"/>
  <c r="R1769" i="1"/>
  <c r="V1769" i="1" s="1"/>
  <c r="AB1897" i="1"/>
  <c r="T1767" i="1"/>
  <c r="AF1767" i="1" s="1"/>
  <c r="U1767" i="1"/>
  <c r="W1767" i="1" s="1"/>
  <c r="S1768" i="1"/>
  <c r="D1882" i="1"/>
  <c r="Y1881" i="1"/>
  <c r="J1882" i="1"/>
  <c r="I1882" i="1" s="1"/>
  <c r="Z1881" i="1"/>
  <c r="AA1881" i="1" s="1"/>
  <c r="AH1881" i="1" s="1"/>
  <c r="O1879" i="1"/>
  <c r="G1880" i="1"/>
  <c r="O1880" i="1" s="1"/>
  <c r="AC1881" i="1"/>
  <c r="AE1881" i="1" s="1"/>
  <c r="H1881" i="1"/>
  <c r="AG1766" i="1"/>
  <c r="M1882" i="1"/>
  <c r="N1882" i="1" s="1"/>
  <c r="P1882" i="1"/>
  <c r="X1882" i="1"/>
  <c r="A1883" i="1"/>
  <c r="L1883" i="1"/>
  <c r="E1882" i="1"/>
  <c r="Q1771" i="1" l="1"/>
  <c r="R1770" i="1"/>
  <c r="V1770" i="1" s="1"/>
  <c r="L1884" i="1"/>
  <c r="E1883" i="1"/>
  <c r="X1883" i="1"/>
  <c r="A1884" i="1"/>
  <c r="B1766" i="1"/>
  <c r="C1766" i="1" s="1"/>
  <c r="K1880" i="1"/>
  <c r="F1882" i="1"/>
  <c r="AB1898" i="1"/>
  <c r="M1883" i="1"/>
  <c r="N1883" i="1" s="1"/>
  <c r="P1883" i="1"/>
  <c r="J1883" i="1"/>
  <c r="I1883" i="1" s="1"/>
  <c r="D1883" i="1"/>
  <c r="Y1882" i="1"/>
  <c r="Z1882" i="1"/>
  <c r="AA1882" i="1" s="1"/>
  <c r="AH1882" i="1" s="1"/>
  <c r="S1769" i="1"/>
  <c r="T1768" i="1"/>
  <c r="AF1768" i="1" s="1"/>
  <c r="U1768" i="1"/>
  <c r="W1768" i="1" s="1"/>
  <c r="AC1882" i="1"/>
  <c r="AE1882" i="1" s="1"/>
  <c r="H1882" i="1"/>
  <c r="G1881" i="1"/>
  <c r="K1881" i="1" s="1"/>
  <c r="AG1767" i="1"/>
  <c r="B1767" i="1" s="1"/>
  <c r="C1767" i="1" s="1"/>
  <c r="O1881" i="1" l="1"/>
  <c r="G1882" i="1"/>
  <c r="O1882" i="1" s="1"/>
  <c r="AG1768" i="1"/>
  <c r="B1768" i="1" s="1"/>
  <c r="C1768" i="1" s="1"/>
  <c r="A1885" i="1"/>
  <c r="L1885" i="1"/>
  <c r="E1884" i="1"/>
  <c r="X1884" i="1"/>
  <c r="S1770" i="1"/>
  <c r="T1769" i="1"/>
  <c r="AF1769" i="1" s="1"/>
  <c r="U1769" i="1"/>
  <c r="W1769" i="1" s="1"/>
  <c r="Z1883" i="1"/>
  <c r="AA1883" i="1" s="1"/>
  <c r="AH1883" i="1" s="1"/>
  <c r="D1884" i="1"/>
  <c r="J1884" i="1"/>
  <c r="I1884" i="1" s="1"/>
  <c r="Y1883" i="1"/>
  <c r="R1771" i="1"/>
  <c r="V1771" i="1" s="1"/>
  <c r="Q1772" i="1"/>
  <c r="AC1883" i="1"/>
  <c r="AE1883" i="1" s="1"/>
  <c r="H1883" i="1"/>
  <c r="F1883" i="1"/>
  <c r="AB1899" i="1"/>
  <c r="M1884" i="1"/>
  <c r="N1884" i="1" s="1"/>
  <c r="P1884" i="1"/>
  <c r="K1882" i="1" l="1"/>
  <c r="L1886" i="1"/>
  <c r="E1885" i="1"/>
  <c r="X1885" i="1"/>
  <c r="A1886" i="1"/>
  <c r="AB1900" i="1"/>
  <c r="Q1773" i="1"/>
  <c r="R1772" i="1"/>
  <c r="V1772" i="1" s="1"/>
  <c r="F1884" i="1"/>
  <c r="AG1769" i="1"/>
  <c r="Z1884" i="1"/>
  <c r="AA1884" i="1" s="1"/>
  <c r="AH1884" i="1" s="1"/>
  <c r="J1885" i="1"/>
  <c r="I1885" i="1" s="1"/>
  <c r="D1885" i="1"/>
  <c r="Y1884" i="1"/>
  <c r="AC1884" i="1"/>
  <c r="AE1884" i="1" s="1"/>
  <c r="H1884" i="1"/>
  <c r="G1883" i="1"/>
  <c r="O1883" i="1" s="1"/>
  <c r="U1770" i="1"/>
  <c r="W1770" i="1" s="1"/>
  <c r="S1771" i="1"/>
  <c r="T1770" i="1"/>
  <c r="AF1770" i="1" s="1"/>
  <c r="M1885" i="1"/>
  <c r="N1885" i="1" s="1"/>
  <c r="P1885" i="1"/>
  <c r="K1883" i="1" l="1"/>
  <c r="AG1770" i="1"/>
  <c r="B1770" i="1" s="1"/>
  <c r="C1770" i="1" s="1"/>
  <c r="M1886" i="1"/>
  <c r="N1886" i="1" s="1"/>
  <c r="P1886" i="1"/>
  <c r="G1884" i="1"/>
  <c r="O1884" i="1" s="1"/>
  <c r="Q1774" i="1"/>
  <c r="R1773" i="1"/>
  <c r="V1773" i="1" s="1"/>
  <c r="L1887" i="1"/>
  <c r="E1886" i="1"/>
  <c r="X1886" i="1"/>
  <c r="A1887" i="1"/>
  <c r="AC1885" i="1"/>
  <c r="AE1885" i="1" s="1"/>
  <c r="H1885" i="1"/>
  <c r="S1772" i="1"/>
  <c r="T1771" i="1"/>
  <c r="AF1771" i="1" s="1"/>
  <c r="U1771" i="1"/>
  <c r="W1771" i="1" s="1"/>
  <c r="F1885" i="1"/>
  <c r="B1769" i="1"/>
  <c r="C1769" i="1" s="1"/>
  <c r="AB1901" i="1"/>
  <c r="Y1885" i="1"/>
  <c r="Z1885" i="1"/>
  <c r="AA1885" i="1" s="1"/>
  <c r="AH1885" i="1" s="1"/>
  <c r="D1886" i="1"/>
  <c r="J1886" i="1"/>
  <c r="I1886" i="1" s="1"/>
  <c r="K1884" i="1" l="1"/>
  <c r="AC1886" i="1"/>
  <c r="AE1886" i="1" s="1"/>
  <c r="H1886" i="1"/>
  <c r="F1886" i="1"/>
  <c r="AB1902" i="1"/>
  <c r="AG1771" i="1"/>
  <c r="B1771" i="1" s="1"/>
  <c r="C1771" i="1" s="1"/>
  <c r="M1887" i="1"/>
  <c r="N1887" i="1" s="1"/>
  <c r="P1887" i="1"/>
  <c r="E1887" i="1"/>
  <c r="X1887" i="1"/>
  <c r="A1888" i="1"/>
  <c r="L1888" i="1"/>
  <c r="G1885" i="1"/>
  <c r="O1885" i="1" s="1"/>
  <c r="S1773" i="1"/>
  <c r="T1772" i="1"/>
  <c r="AF1772" i="1" s="1"/>
  <c r="U1772" i="1"/>
  <c r="W1772" i="1" s="1"/>
  <c r="D1887" i="1"/>
  <c r="J1887" i="1"/>
  <c r="I1887" i="1" s="1"/>
  <c r="Z1886" i="1"/>
  <c r="AA1886" i="1" s="1"/>
  <c r="AH1886" i="1" s="1"/>
  <c r="Y1886" i="1"/>
  <c r="Q1775" i="1"/>
  <c r="R1774" i="1"/>
  <c r="V1774" i="1" s="1"/>
  <c r="F1887" i="1" l="1"/>
  <c r="K1885" i="1"/>
  <c r="AG1772" i="1"/>
  <c r="B1772" i="1" s="1"/>
  <c r="C1772" i="1" s="1"/>
  <c r="Q1776" i="1"/>
  <c r="R1775" i="1"/>
  <c r="V1775" i="1" s="1"/>
  <c r="M1888" i="1"/>
  <c r="N1888" i="1" s="1"/>
  <c r="P1888" i="1"/>
  <c r="T1773" i="1"/>
  <c r="AF1773" i="1" s="1"/>
  <c r="U1773" i="1"/>
  <c r="W1773" i="1" s="1"/>
  <c r="S1774" i="1"/>
  <c r="X1888" i="1"/>
  <c r="A1889" i="1"/>
  <c r="L1889" i="1"/>
  <c r="E1888" i="1"/>
  <c r="AB1903" i="1"/>
  <c r="G1886" i="1"/>
  <c r="O1886" i="1" s="1"/>
  <c r="Z1887" i="1"/>
  <c r="AA1887" i="1" s="1"/>
  <c r="AH1887" i="1" s="1"/>
  <c r="D1888" i="1"/>
  <c r="J1888" i="1"/>
  <c r="I1888" i="1" s="1"/>
  <c r="Y1887" i="1"/>
  <c r="AC1887" i="1"/>
  <c r="AE1887" i="1" s="1"/>
  <c r="H1887" i="1"/>
  <c r="K1886" i="1" l="1"/>
  <c r="Z1888" i="1"/>
  <c r="AA1888" i="1" s="1"/>
  <c r="AH1888" i="1" s="1"/>
  <c r="J1889" i="1"/>
  <c r="I1889" i="1" s="1"/>
  <c r="D1889" i="1"/>
  <c r="Y1888" i="1"/>
  <c r="AC1888" i="1"/>
  <c r="AE1888" i="1" s="1"/>
  <c r="H1888" i="1"/>
  <c r="G1887" i="1"/>
  <c r="O1887" i="1" s="1"/>
  <c r="F1888" i="1"/>
  <c r="S1775" i="1"/>
  <c r="U1774" i="1"/>
  <c r="W1774" i="1" s="1"/>
  <c r="T1774" i="1"/>
  <c r="AF1774" i="1" s="1"/>
  <c r="M1889" i="1"/>
  <c r="N1889" i="1" s="1"/>
  <c r="P1889" i="1"/>
  <c r="AB1904" i="1"/>
  <c r="A1890" i="1"/>
  <c r="AC1890" i="1" s="1"/>
  <c r="L1890" i="1"/>
  <c r="E1889" i="1"/>
  <c r="X1889" i="1"/>
  <c r="AG1773" i="1"/>
  <c r="Q1777" i="1"/>
  <c r="R1776" i="1"/>
  <c r="V1776" i="1" s="1"/>
  <c r="Z1889" i="1" l="1"/>
  <c r="AA1889" i="1" s="1"/>
  <c r="D1890" i="1"/>
  <c r="J1890" i="1"/>
  <c r="I1890" i="1" s="1"/>
  <c r="Y1889" i="1"/>
  <c r="U1775" i="1"/>
  <c r="W1775" i="1" s="1"/>
  <c r="S1776" i="1"/>
  <c r="T1775" i="1"/>
  <c r="AF1775" i="1" s="1"/>
  <c r="K1887" i="1"/>
  <c r="F1889" i="1"/>
  <c r="E1890" i="1"/>
  <c r="X1890" i="1"/>
  <c r="A1891" i="1"/>
  <c r="AC1891" i="1" s="1"/>
  <c r="L1891" i="1"/>
  <c r="AB1905" i="1"/>
  <c r="R1777" i="1"/>
  <c r="V1777" i="1" s="1"/>
  <c r="Q1778" i="1"/>
  <c r="B1773" i="1"/>
  <c r="C1773" i="1" s="1"/>
  <c r="M1890" i="1"/>
  <c r="N1890" i="1" s="1"/>
  <c r="G1888" i="1"/>
  <c r="K1888" i="1" s="1"/>
  <c r="AC1889" i="1"/>
  <c r="AE1889" i="1" s="1"/>
  <c r="H1889" i="1"/>
  <c r="AG1774" i="1"/>
  <c r="B1774" i="1" s="1"/>
  <c r="C1774" i="1" s="1"/>
  <c r="O1888" i="1" l="1"/>
  <c r="Q1779" i="1"/>
  <c r="R1778" i="1"/>
  <c r="V1778" i="1" s="1"/>
  <c r="M1891" i="1"/>
  <c r="N1891" i="1" s="1"/>
  <c r="AG1775" i="1"/>
  <c r="G1889" i="1"/>
  <c r="K1889" i="1" s="1"/>
  <c r="L1892" i="1"/>
  <c r="E1891" i="1"/>
  <c r="X1891" i="1"/>
  <c r="A1892" i="1"/>
  <c r="AC1892" i="1" s="1"/>
  <c r="H1890" i="1"/>
  <c r="AE1890" i="1"/>
  <c r="AB1906" i="1"/>
  <c r="Z1890" i="1"/>
  <c r="AA1890" i="1" s="1"/>
  <c r="AH1890" i="1" s="1"/>
  <c r="Y1890" i="1"/>
  <c r="J1891" i="1"/>
  <c r="I1891" i="1" s="1"/>
  <c r="D1891" i="1"/>
  <c r="T1776" i="1"/>
  <c r="AF1776" i="1" s="1"/>
  <c r="U1776" i="1"/>
  <c r="W1776" i="1" s="1"/>
  <c r="S1777" i="1"/>
  <c r="F1890" i="1"/>
  <c r="F1891" i="1" l="1"/>
  <c r="D1892" i="1"/>
  <c r="Y1891" i="1"/>
  <c r="Z1891" i="1"/>
  <c r="AA1891" i="1" s="1"/>
  <c r="AH1891" i="1" s="1"/>
  <c r="J1892" i="1"/>
  <c r="I1892" i="1" s="1"/>
  <c r="O1889" i="1"/>
  <c r="P1890" i="1" s="1"/>
  <c r="P1891" i="1" s="1"/>
  <c r="P1892" i="1" s="1"/>
  <c r="Q1780" i="1"/>
  <c r="R1779" i="1"/>
  <c r="V1779" i="1" s="1"/>
  <c r="G1890" i="1"/>
  <c r="K1890" i="1" s="1"/>
  <c r="AB1907" i="1"/>
  <c r="AE1891" i="1"/>
  <c r="H1891" i="1"/>
  <c r="T1777" i="1"/>
  <c r="AF1777" i="1" s="1"/>
  <c r="U1777" i="1"/>
  <c r="W1777" i="1" s="1"/>
  <c r="S1778" i="1"/>
  <c r="M1892" i="1"/>
  <c r="N1892" i="1" s="1"/>
  <c r="AG1776" i="1"/>
  <c r="E1892" i="1"/>
  <c r="X1892" i="1"/>
  <c r="A1893" i="1"/>
  <c r="AC1893" i="1" s="1"/>
  <c r="L1893" i="1"/>
  <c r="B1775" i="1"/>
  <c r="C1775" i="1" s="1"/>
  <c r="Y1892" i="1" l="1"/>
  <c r="J1893" i="1"/>
  <c r="I1893" i="1" s="1"/>
  <c r="Z1892" i="1"/>
  <c r="AA1892" i="1" s="1"/>
  <c r="AH1892" i="1" s="1"/>
  <c r="D1893" i="1"/>
  <c r="AG1777" i="1"/>
  <c r="B1777" i="1" s="1"/>
  <c r="C1777" i="1" s="1"/>
  <c r="AB1908" i="1"/>
  <c r="F1892" i="1"/>
  <c r="AE1892" i="1"/>
  <c r="H1892" i="1"/>
  <c r="G1891" i="1"/>
  <c r="K1891" i="1" s="1"/>
  <c r="O1890" i="1"/>
  <c r="Q1781" i="1"/>
  <c r="R1780" i="1"/>
  <c r="V1780" i="1" s="1"/>
  <c r="M1893" i="1"/>
  <c r="N1893" i="1" s="1"/>
  <c r="P1893" i="1"/>
  <c r="E1893" i="1"/>
  <c r="X1893" i="1"/>
  <c r="A1894" i="1"/>
  <c r="AC1894" i="1" s="1"/>
  <c r="L1894" i="1"/>
  <c r="B1776" i="1"/>
  <c r="C1776" i="1" s="1"/>
  <c r="T1778" i="1"/>
  <c r="AF1778" i="1" s="1"/>
  <c r="U1778" i="1"/>
  <c r="W1778" i="1" s="1"/>
  <c r="S1779" i="1"/>
  <c r="O1891" i="1" l="1"/>
  <c r="AG1778" i="1"/>
  <c r="J1894" i="1"/>
  <c r="I1894" i="1" s="1"/>
  <c r="D1894" i="1"/>
  <c r="Z1893" i="1"/>
  <c r="AA1893" i="1" s="1"/>
  <c r="AH1893" i="1" s="1"/>
  <c r="Y1893" i="1"/>
  <c r="E1894" i="1"/>
  <c r="X1894" i="1"/>
  <c r="A1895" i="1"/>
  <c r="AC1895" i="1" s="1"/>
  <c r="L1895" i="1"/>
  <c r="U1779" i="1"/>
  <c r="W1779" i="1" s="1"/>
  <c r="S1780" i="1"/>
  <c r="T1779" i="1"/>
  <c r="AF1779" i="1" s="1"/>
  <c r="M1894" i="1"/>
  <c r="N1894" i="1" s="1"/>
  <c r="P1894" i="1"/>
  <c r="R1781" i="1"/>
  <c r="V1781" i="1" s="1"/>
  <c r="Q1782" i="1"/>
  <c r="F1893" i="1"/>
  <c r="AE1893" i="1"/>
  <c r="H1893" i="1"/>
  <c r="G1892" i="1"/>
  <c r="K1892" i="1" s="1"/>
  <c r="AB1909" i="1"/>
  <c r="O1892" i="1" l="1"/>
  <c r="AG1779" i="1"/>
  <c r="B1779" i="1" s="1"/>
  <c r="C1779" i="1" s="1"/>
  <c r="M1895" i="1"/>
  <c r="N1895" i="1" s="1"/>
  <c r="P1895" i="1"/>
  <c r="H1894" i="1"/>
  <c r="AE1894" i="1"/>
  <c r="E1895" i="1"/>
  <c r="X1895" i="1"/>
  <c r="A1896" i="1"/>
  <c r="L1896" i="1"/>
  <c r="AB1910" i="1"/>
  <c r="Q1783" i="1"/>
  <c r="R1782" i="1"/>
  <c r="V1782" i="1" s="1"/>
  <c r="J1895" i="1"/>
  <c r="I1895" i="1" s="1"/>
  <c r="D1895" i="1"/>
  <c r="Z1894" i="1"/>
  <c r="AA1894" i="1" s="1"/>
  <c r="AH1894" i="1" s="1"/>
  <c r="Y1894" i="1"/>
  <c r="F1894" i="1"/>
  <c r="B1778" i="1"/>
  <c r="C1778" i="1" s="1"/>
  <c r="G1893" i="1"/>
  <c r="O1893" i="1" s="1"/>
  <c r="T1780" i="1"/>
  <c r="AF1780" i="1" s="1"/>
  <c r="U1780" i="1"/>
  <c r="W1780" i="1" s="1"/>
  <c r="S1781" i="1"/>
  <c r="AC1896" i="1" l="1"/>
  <c r="K1893" i="1"/>
  <c r="H1895" i="1"/>
  <c r="AE1895" i="1"/>
  <c r="AG1780" i="1"/>
  <c r="M1896" i="1"/>
  <c r="N1896" i="1" s="1"/>
  <c r="P1896" i="1"/>
  <c r="X1896" i="1"/>
  <c r="A1897" i="1"/>
  <c r="L1897" i="1"/>
  <c r="E1896" i="1"/>
  <c r="G1894" i="1"/>
  <c r="O1894" i="1" s="1"/>
  <c r="T1781" i="1"/>
  <c r="AF1781" i="1" s="1"/>
  <c r="U1781" i="1"/>
  <c r="W1781" i="1" s="1"/>
  <c r="S1782" i="1"/>
  <c r="R1783" i="1"/>
  <c r="V1783" i="1" s="1"/>
  <c r="Q1784" i="1"/>
  <c r="F1895" i="1"/>
  <c r="AB1911" i="1"/>
  <c r="Z1895" i="1"/>
  <c r="AA1895" i="1" s="1"/>
  <c r="AH1895" i="1" s="1"/>
  <c r="D1896" i="1"/>
  <c r="J1896" i="1"/>
  <c r="I1896" i="1" s="1"/>
  <c r="Y1895" i="1"/>
  <c r="AC1897" i="1" l="1"/>
  <c r="F1896" i="1"/>
  <c r="K1894" i="1"/>
  <c r="T1782" i="1"/>
  <c r="AF1782" i="1" s="1"/>
  <c r="U1782" i="1"/>
  <c r="W1782" i="1" s="1"/>
  <c r="S1783" i="1"/>
  <c r="AB1912" i="1"/>
  <c r="Q1785" i="1"/>
  <c r="R1784" i="1"/>
  <c r="V1784" i="1" s="1"/>
  <c r="AG1781" i="1"/>
  <c r="B1781" i="1" s="1"/>
  <c r="C1781" i="1" s="1"/>
  <c r="M1897" i="1"/>
  <c r="N1897" i="1" s="1"/>
  <c r="H1896" i="1"/>
  <c r="AE1896" i="1"/>
  <c r="G1895" i="1"/>
  <c r="K1895" i="1" s="1"/>
  <c r="L1898" i="1"/>
  <c r="E1897" i="1"/>
  <c r="X1897" i="1"/>
  <c r="A1898" i="1"/>
  <c r="Y1896" i="1"/>
  <c r="Z1896" i="1"/>
  <c r="AA1896" i="1" s="1"/>
  <c r="AH1896" i="1" s="1"/>
  <c r="J1897" i="1"/>
  <c r="I1897" i="1" s="1"/>
  <c r="B1780" i="1"/>
  <c r="C1780" i="1" s="1"/>
  <c r="AC1898" i="1" l="1"/>
  <c r="T1783" i="1"/>
  <c r="AF1783" i="1" s="1"/>
  <c r="S1784" i="1"/>
  <c r="U1783" i="1"/>
  <c r="W1783" i="1" s="1"/>
  <c r="M1898" i="1"/>
  <c r="N1898" i="1" s="1"/>
  <c r="P1898" i="1"/>
  <c r="O1895" i="1"/>
  <c r="G1896" i="1"/>
  <c r="K1896" i="1" s="1"/>
  <c r="AG1782" i="1"/>
  <c r="Z1897" i="1"/>
  <c r="AA1897" i="1" s="1"/>
  <c r="AH1897" i="1" s="1"/>
  <c r="Y1897" i="1"/>
  <c r="J1898" i="1"/>
  <c r="I1898" i="1" s="1"/>
  <c r="AE1897" i="1"/>
  <c r="H1897" i="1"/>
  <c r="Q1786" i="1"/>
  <c r="R1785" i="1"/>
  <c r="V1785" i="1" s="1"/>
  <c r="X1898" i="1"/>
  <c r="A1899" i="1"/>
  <c r="L1899" i="1"/>
  <c r="E1898" i="1"/>
  <c r="AB1913" i="1"/>
  <c r="AC1899" i="1" l="1"/>
  <c r="O1896" i="1"/>
  <c r="A1900" i="1"/>
  <c r="L1900" i="1"/>
  <c r="E1899" i="1"/>
  <c r="X1899" i="1"/>
  <c r="G1897" i="1"/>
  <c r="O1897" i="1" s="1"/>
  <c r="AG1783" i="1"/>
  <c r="B1783" i="1" s="1"/>
  <c r="C1783" i="1" s="1"/>
  <c r="Z1898" i="1"/>
  <c r="AA1898" i="1" s="1"/>
  <c r="AH1898" i="1" s="1"/>
  <c r="Y1898" i="1"/>
  <c r="J1899" i="1"/>
  <c r="I1899" i="1" s="1"/>
  <c r="S1785" i="1"/>
  <c r="U1784" i="1"/>
  <c r="W1784" i="1" s="1"/>
  <c r="T1784" i="1"/>
  <c r="AF1784" i="1" s="1"/>
  <c r="H1898" i="1"/>
  <c r="AE1898" i="1"/>
  <c r="AB1914" i="1"/>
  <c r="M1899" i="1"/>
  <c r="P1899" i="1"/>
  <c r="R1786" i="1"/>
  <c r="V1786" i="1" s="1"/>
  <c r="Q1787" i="1"/>
  <c r="B1782" i="1"/>
  <c r="C1782" i="1" s="1"/>
  <c r="AE1899" i="1" l="1"/>
  <c r="N1899" i="1"/>
  <c r="H1899" i="1" s="1"/>
  <c r="AC1900" i="1"/>
  <c r="K1897" i="1"/>
  <c r="M1900" i="1"/>
  <c r="N1900" i="1" s="1"/>
  <c r="P1900" i="1"/>
  <c r="AB1915" i="1"/>
  <c r="AG1784" i="1"/>
  <c r="A1901" i="1"/>
  <c r="L1901" i="1"/>
  <c r="E1900" i="1"/>
  <c r="X1900" i="1"/>
  <c r="R1787" i="1"/>
  <c r="V1787" i="1" s="1"/>
  <c r="Q1788" i="1"/>
  <c r="G1898" i="1"/>
  <c r="K1898" i="1" s="1"/>
  <c r="T1785" i="1"/>
  <c r="AF1785" i="1" s="1"/>
  <c r="U1785" i="1"/>
  <c r="W1785" i="1" s="1"/>
  <c r="S1786" i="1"/>
  <c r="Y1899" i="1"/>
  <c r="Z1899" i="1"/>
  <c r="AA1899" i="1" s="1"/>
  <c r="AH1899" i="1" s="1"/>
  <c r="J1900" i="1"/>
  <c r="I1900" i="1" s="1"/>
  <c r="AC1901" i="1" l="1"/>
  <c r="O1898" i="1"/>
  <c r="AE1900" i="1"/>
  <c r="H1900" i="1"/>
  <c r="R1788" i="1"/>
  <c r="V1788" i="1" s="1"/>
  <c r="Q1789" i="1"/>
  <c r="M1901" i="1"/>
  <c r="N1901" i="1" s="1"/>
  <c r="P1901" i="1"/>
  <c r="B1784" i="1"/>
  <c r="C1784" i="1" s="1"/>
  <c r="S1787" i="1"/>
  <c r="T1786" i="1"/>
  <c r="AF1786" i="1" s="1"/>
  <c r="U1786" i="1"/>
  <c r="W1786" i="1" s="1"/>
  <c r="E1901" i="1"/>
  <c r="A1902" i="1"/>
  <c r="X1901" i="1"/>
  <c r="L1902" i="1"/>
  <c r="G1899" i="1"/>
  <c r="O1899" i="1" s="1"/>
  <c r="AG1785" i="1"/>
  <c r="B1785" i="1" s="1"/>
  <c r="C1785" i="1" s="1"/>
  <c r="Y1900" i="1"/>
  <c r="J1901" i="1"/>
  <c r="I1901" i="1" s="1"/>
  <c r="Z1900" i="1"/>
  <c r="AA1900" i="1" s="1"/>
  <c r="AH1900" i="1" s="1"/>
  <c r="AB1916" i="1"/>
  <c r="AC1902" i="1" l="1"/>
  <c r="K1899" i="1"/>
  <c r="M1902" i="1"/>
  <c r="N1902" i="1" s="1"/>
  <c r="P1902" i="1"/>
  <c r="U1787" i="1"/>
  <c r="W1787" i="1" s="1"/>
  <c r="S1788" i="1"/>
  <c r="T1787" i="1"/>
  <c r="AF1787" i="1" s="1"/>
  <c r="AE1901" i="1"/>
  <c r="H1901" i="1"/>
  <c r="AB1917" i="1"/>
  <c r="Z1901" i="1"/>
  <c r="AA1901" i="1" s="1"/>
  <c r="AH1901" i="1" s="1"/>
  <c r="J1902" i="1"/>
  <c r="I1902" i="1" s="1"/>
  <c r="Y1901" i="1"/>
  <c r="E1902" i="1"/>
  <c r="A1903" i="1"/>
  <c r="X1902" i="1"/>
  <c r="L1903" i="1"/>
  <c r="AG1786" i="1"/>
  <c r="R1789" i="1"/>
  <c r="V1789" i="1" s="1"/>
  <c r="Q1790" i="1"/>
  <c r="G1900" i="1"/>
  <c r="K1900" i="1" s="1"/>
  <c r="AC1903" i="1" l="1"/>
  <c r="O1900" i="1"/>
  <c r="Y1902" i="1"/>
  <c r="J1903" i="1"/>
  <c r="I1903" i="1" s="1"/>
  <c r="Z1902" i="1"/>
  <c r="AA1902" i="1" s="1"/>
  <c r="AH1902" i="1" s="1"/>
  <c r="G1901" i="1"/>
  <c r="O1901" i="1" s="1"/>
  <c r="AG1787" i="1"/>
  <c r="B1787" i="1" s="1"/>
  <c r="C1787" i="1" s="1"/>
  <c r="AB1918" i="1"/>
  <c r="B1786" i="1"/>
  <c r="C1786" i="1" s="1"/>
  <c r="L1904" i="1"/>
  <c r="E1903" i="1"/>
  <c r="A1904" i="1"/>
  <c r="X1903" i="1"/>
  <c r="AE1902" i="1"/>
  <c r="H1902" i="1"/>
  <c r="R1790" i="1"/>
  <c r="V1790" i="1" s="1"/>
  <c r="Q1791" i="1"/>
  <c r="M1903" i="1"/>
  <c r="N1903" i="1" s="1"/>
  <c r="P1903" i="1"/>
  <c r="U1788" i="1"/>
  <c r="W1788" i="1" s="1"/>
  <c r="S1789" i="1"/>
  <c r="T1788" i="1"/>
  <c r="AF1788" i="1" s="1"/>
  <c r="AC1904" i="1" l="1"/>
  <c r="K1901" i="1"/>
  <c r="AE1903" i="1"/>
  <c r="H1903" i="1"/>
  <c r="R1791" i="1"/>
  <c r="V1791" i="1" s="1"/>
  <c r="Q1792" i="1"/>
  <c r="M1904" i="1"/>
  <c r="N1904" i="1" s="1"/>
  <c r="P1904" i="1"/>
  <c r="S1790" i="1"/>
  <c r="T1789" i="1"/>
  <c r="AF1789" i="1" s="1"/>
  <c r="U1789" i="1"/>
  <c r="W1789" i="1" s="1"/>
  <c r="J1904" i="1"/>
  <c r="I1904" i="1" s="1"/>
  <c r="Y1903" i="1"/>
  <c r="Z1903" i="1"/>
  <c r="AA1903" i="1" s="1"/>
  <c r="AH1903" i="1" s="1"/>
  <c r="AG1788" i="1"/>
  <c r="G1902" i="1"/>
  <c r="K1902" i="1" s="1"/>
  <c r="A1905" i="1"/>
  <c r="X1904" i="1"/>
  <c r="L1905" i="1"/>
  <c r="E1904" i="1"/>
  <c r="AB1919" i="1"/>
  <c r="AC1905" i="1" l="1"/>
  <c r="AB1920" i="1"/>
  <c r="O1902" i="1"/>
  <c r="M1905" i="1"/>
  <c r="N1905" i="1" s="1"/>
  <c r="P1905" i="1"/>
  <c r="AG1789" i="1"/>
  <c r="B1789" i="1" s="1"/>
  <c r="C1789" i="1" s="1"/>
  <c r="G1903" i="1"/>
  <c r="O1903" i="1" s="1"/>
  <c r="AE1904" i="1"/>
  <c r="H1904" i="1"/>
  <c r="Z1904" i="1"/>
  <c r="AA1904" i="1" s="1"/>
  <c r="AH1904" i="1" s="1"/>
  <c r="J1905" i="1"/>
  <c r="I1905" i="1" s="1"/>
  <c r="Y1904" i="1"/>
  <c r="E1905" i="1"/>
  <c r="A1906" i="1"/>
  <c r="X1905" i="1"/>
  <c r="L1906" i="1"/>
  <c r="B1788" i="1"/>
  <c r="C1788" i="1" s="1"/>
  <c r="S1791" i="1"/>
  <c r="U1790" i="1"/>
  <c r="W1790" i="1" s="1"/>
  <c r="T1790" i="1"/>
  <c r="AF1790" i="1" s="1"/>
  <c r="Q1793" i="1"/>
  <c r="R1792" i="1"/>
  <c r="AC1906" i="1" l="1"/>
  <c r="V1792" i="1"/>
  <c r="AE1905" i="1"/>
  <c r="H1905" i="1"/>
  <c r="Q1794" i="1"/>
  <c r="R1793" i="1"/>
  <c r="V1793" i="1" s="1"/>
  <c r="M1906" i="1"/>
  <c r="N1906" i="1" s="1"/>
  <c r="P1906" i="1"/>
  <c r="AG1790" i="1"/>
  <c r="B1790" i="1" s="1"/>
  <c r="C1790" i="1" s="1"/>
  <c r="J1906" i="1"/>
  <c r="I1906" i="1" s="1"/>
  <c r="Y1905" i="1"/>
  <c r="Z1905" i="1"/>
  <c r="AA1905" i="1" s="1"/>
  <c r="AH1905" i="1" s="1"/>
  <c r="K1903" i="1"/>
  <c r="AB1921" i="1"/>
  <c r="G1904" i="1"/>
  <c r="K1904" i="1" s="1"/>
  <c r="S1792" i="1"/>
  <c r="T1791" i="1"/>
  <c r="AF1791" i="1" s="1"/>
  <c r="U1791" i="1"/>
  <c r="W1791" i="1" s="1"/>
  <c r="A1907" i="1"/>
  <c r="X1906" i="1"/>
  <c r="E1906" i="1"/>
  <c r="L1907" i="1"/>
  <c r="AC1907" i="1" l="1"/>
  <c r="O1904" i="1"/>
  <c r="AE1906" i="1"/>
  <c r="H1906" i="1"/>
  <c r="Q1795" i="1"/>
  <c r="R1794" i="1"/>
  <c r="V1794" i="1" s="1"/>
  <c r="Y1906" i="1"/>
  <c r="Z1906" i="1"/>
  <c r="AA1906" i="1" s="1"/>
  <c r="AH1906" i="1" s="1"/>
  <c r="J1907" i="1"/>
  <c r="I1907" i="1" s="1"/>
  <c r="T1792" i="1"/>
  <c r="AF1792" i="1" s="1"/>
  <c r="S1793" i="1"/>
  <c r="U1792" i="1"/>
  <c r="W1792" i="1" s="1"/>
  <c r="A1908" i="1"/>
  <c r="X1907" i="1"/>
  <c r="L1908" i="1"/>
  <c r="E1907" i="1"/>
  <c r="AB1922" i="1"/>
  <c r="G1905" i="1"/>
  <c r="O1905" i="1" s="1"/>
  <c r="M1907" i="1"/>
  <c r="N1907" i="1" s="1"/>
  <c r="P1907" i="1"/>
  <c r="AG1791" i="1"/>
  <c r="B1791" i="1" s="1"/>
  <c r="C1791" i="1" s="1"/>
  <c r="AC1908" i="1" l="1"/>
  <c r="AE1907" i="1"/>
  <c r="H1907" i="1"/>
  <c r="M1908" i="1"/>
  <c r="N1908" i="1" s="1"/>
  <c r="P1908" i="1"/>
  <c r="U1793" i="1"/>
  <c r="W1793" i="1" s="1"/>
  <c r="T1793" i="1"/>
  <c r="AF1793" i="1" s="1"/>
  <c r="S1794" i="1"/>
  <c r="Y1907" i="1"/>
  <c r="Z1907" i="1"/>
  <c r="AA1907" i="1" s="1"/>
  <c r="AH1907" i="1" s="1"/>
  <c r="J1908" i="1"/>
  <c r="I1908" i="1" s="1"/>
  <c r="R1795" i="1"/>
  <c r="V1795" i="1" s="1"/>
  <c r="Q1796" i="1"/>
  <c r="K1905" i="1"/>
  <c r="AB1923" i="1"/>
  <c r="E1908" i="1"/>
  <c r="L1909" i="1"/>
  <c r="A1909" i="1"/>
  <c r="X1908" i="1"/>
  <c r="G1906" i="1"/>
  <c r="K1906" i="1" s="1"/>
  <c r="AG1792" i="1"/>
  <c r="B1792" i="1" s="1"/>
  <c r="C1792" i="1" s="1"/>
  <c r="AC1909" i="1" l="1"/>
  <c r="O1906" i="1"/>
  <c r="S1795" i="1"/>
  <c r="T1794" i="1"/>
  <c r="AF1794" i="1" s="1"/>
  <c r="U1794" i="1"/>
  <c r="W1794" i="1" s="1"/>
  <c r="M1909" i="1"/>
  <c r="N1909" i="1" s="1"/>
  <c r="P1909" i="1"/>
  <c r="AE1908" i="1"/>
  <c r="H1908" i="1"/>
  <c r="Z1908" i="1"/>
  <c r="AA1908" i="1" s="1"/>
  <c r="AH1908" i="1" s="1"/>
  <c r="J1909" i="1"/>
  <c r="I1909" i="1" s="1"/>
  <c r="Y1908" i="1"/>
  <c r="R1796" i="1"/>
  <c r="V1796" i="1" s="1"/>
  <c r="Q1797" i="1"/>
  <c r="G1907" i="1"/>
  <c r="O1907" i="1" s="1"/>
  <c r="A1910" i="1"/>
  <c r="X1909" i="1"/>
  <c r="L1910" i="1"/>
  <c r="E1909" i="1"/>
  <c r="AB1924" i="1"/>
  <c r="AG1793" i="1"/>
  <c r="AC1910" i="1" l="1"/>
  <c r="K1907" i="1"/>
  <c r="Q1798" i="1"/>
  <c r="R1797" i="1"/>
  <c r="V1797" i="1" s="1"/>
  <c r="L1911" i="1"/>
  <c r="E1910" i="1"/>
  <c r="X1910" i="1"/>
  <c r="A1911" i="1"/>
  <c r="G1908" i="1"/>
  <c r="O1908" i="1" s="1"/>
  <c r="U1795" i="1"/>
  <c r="W1795" i="1" s="1"/>
  <c r="T1795" i="1"/>
  <c r="AF1795" i="1" s="1"/>
  <c r="S1796" i="1"/>
  <c r="AE1909" i="1"/>
  <c r="H1909" i="1"/>
  <c r="M1910" i="1"/>
  <c r="N1910" i="1" s="1"/>
  <c r="P1910" i="1"/>
  <c r="AG1794" i="1"/>
  <c r="B1793" i="1"/>
  <c r="C1793" i="1" s="1"/>
  <c r="AB1925" i="1"/>
  <c r="Z1909" i="1"/>
  <c r="AA1909" i="1" s="1"/>
  <c r="AH1909" i="1" s="1"/>
  <c r="Y1909" i="1"/>
  <c r="J1910" i="1"/>
  <c r="I1910" i="1" s="1"/>
  <c r="AC1911" i="1" l="1"/>
  <c r="S1797" i="1"/>
  <c r="U1796" i="1"/>
  <c r="W1796" i="1" s="1"/>
  <c r="T1796" i="1"/>
  <c r="AF1796" i="1" s="1"/>
  <c r="K1908" i="1"/>
  <c r="Z1910" i="1"/>
  <c r="AA1910" i="1" s="1"/>
  <c r="AH1910" i="1" s="1"/>
  <c r="Y1910" i="1"/>
  <c r="J1911" i="1"/>
  <c r="I1911" i="1" s="1"/>
  <c r="AE1910" i="1"/>
  <c r="H1910" i="1"/>
  <c r="AB1926" i="1"/>
  <c r="B1794" i="1"/>
  <c r="C1794" i="1" s="1"/>
  <c r="G1909" i="1"/>
  <c r="O1909" i="1" s="1"/>
  <c r="AG1795" i="1"/>
  <c r="B1795" i="1" s="1"/>
  <c r="C1795" i="1" s="1"/>
  <c r="M1911" i="1"/>
  <c r="N1911" i="1" s="1"/>
  <c r="P1911" i="1"/>
  <c r="R1798" i="1"/>
  <c r="V1798" i="1" s="1"/>
  <c r="Q1799" i="1"/>
  <c r="A1912" i="1"/>
  <c r="X1911" i="1"/>
  <c r="L1912" i="1"/>
  <c r="E1911" i="1"/>
  <c r="AC1912" i="1" l="1"/>
  <c r="K1909" i="1"/>
  <c r="AE1911" i="1"/>
  <c r="H1911" i="1"/>
  <c r="M1912" i="1"/>
  <c r="N1912" i="1" s="1"/>
  <c r="P1912" i="1"/>
  <c r="R1799" i="1"/>
  <c r="V1799" i="1" s="1"/>
  <c r="Q1800" i="1"/>
  <c r="G1910" i="1"/>
  <c r="O1910" i="1" s="1"/>
  <c r="AG1796" i="1"/>
  <c r="B1796" i="1" s="1"/>
  <c r="C1796" i="1" s="1"/>
  <c r="S1798" i="1"/>
  <c r="U1797" i="1"/>
  <c r="W1797" i="1" s="1"/>
  <c r="T1797" i="1"/>
  <c r="AF1797" i="1" s="1"/>
  <c r="J1912" i="1"/>
  <c r="I1912" i="1" s="1"/>
  <c r="Y1911" i="1"/>
  <c r="Z1911" i="1"/>
  <c r="AA1911" i="1" s="1"/>
  <c r="AH1911" i="1" s="1"/>
  <c r="L1913" i="1"/>
  <c r="E1912" i="1"/>
  <c r="A1913" i="1"/>
  <c r="X1912" i="1"/>
  <c r="AB1927" i="1"/>
  <c r="AC1913" i="1" l="1"/>
  <c r="Y1912" i="1"/>
  <c r="J1913" i="1"/>
  <c r="I1913" i="1" s="1"/>
  <c r="Z1912" i="1"/>
  <c r="AA1912" i="1" s="1"/>
  <c r="AH1912" i="1" s="1"/>
  <c r="M1913" i="1"/>
  <c r="N1913" i="1" s="1"/>
  <c r="P1913" i="1"/>
  <c r="K1910" i="1"/>
  <c r="AE1912" i="1"/>
  <c r="H1912" i="1"/>
  <c r="G1911" i="1"/>
  <c r="K1911" i="1" s="1"/>
  <c r="AG1797" i="1"/>
  <c r="E1913" i="1"/>
  <c r="X1913" i="1"/>
  <c r="A1914" i="1"/>
  <c r="L1914" i="1"/>
  <c r="U1798" i="1"/>
  <c r="W1798" i="1" s="1"/>
  <c r="S1799" i="1"/>
  <c r="T1798" i="1"/>
  <c r="Q1801" i="1"/>
  <c r="R1800" i="1"/>
  <c r="V1800" i="1" s="1"/>
  <c r="AB1928" i="1"/>
  <c r="AC1914" i="1" l="1"/>
  <c r="O1911" i="1"/>
  <c r="S1800" i="1"/>
  <c r="T1799" i="1"/>
  <c r="AF1799" i="1" s="1"/>
  <c r="U1799" i="1"/>
  <c r="W1799" i="1" s="1"/>
  <c r="Z1913" i="1"/>
  <c r="AA1913" i="1" s="1"/>
  <c r="AH1913" i="1" s="1"/>
  <c r="Y1913" i="1"/>
  <c r="J1914" i="1"/>
  <c r="I1914" i="1" s="1"/>
  <c r="G1912" i="1"/>
  <c r="K1912" i="1" s="1"/>
  <c r="AG1798" i="1"/>
  <c r="B1798" i="1" s="1"/>
  <c r="C1798" i="1" s="1"/>
  <c r="AE1913" i="1"/>
  <c r="H1913" i="1"/>
  <c r="Q1802" i="1"/>
  <c r="R1801" i="1"/>
  <c r="V1801" i="1" s="1"/>
  <c r="M1914" i="1"/>
  <c r="N1914" i="1" s="1"/>
  <c r="P1914" i="1"/>
  <c r="AB1929" i="1"/>
  <c r="AA1798" i="1"/>
  <c r="AF1798" i="1"/>
  <c r="E1914" i="1"/>
  <c r="X1914" i="1"/>
  <c r="A1915" i="1"/>
  <c r="L1915" i="1"/>
  <c r="B1797" i="1"/>
  <c r="C1797" i="1" s="1"/>
  <c r="AC1915" i="1" l="1"/>
  <c r="O1912" i="1"/>
  <c r="AB1930" i="1"/>
  <c r="M1915" i="1"/>
  <c r="N1915" i="1" s="1"/>
  <c r="P1915" i="1"/>
  <c r="L1916" i="1"/>
  <c r="E1915" i="1"/>
  <c r="A1916" i="1"/>
  <c r="X1915" i="1"/>
  <c r="AH1798" i="1"/>
  <c r="Q1803" i="1"/>
  <c r="R1802" i="1"/>
  <c r="V1802" i="1" s="1"/>
  <c r="AG1799" i="1"/>
  <c r="B1799" i="1" s="1"/>
  <c r="C1799" i="1" s="1"/>
  <c r="J1915" i="1"/>
  <c r="I1915" i="1" s="1"/>
  <c r="Z1914" i="1"/>
  <c r="AA1914" i="1" s="1"/>
  <c r="AH1914" i="1" s="1"/>
  <c r="Y1914" i="1"/>
  <c r="G1913" i="1"/>
  <c r="O1913" i="1" s="1"/>
  <c r="AE1914" i="1"/>
  <c r="H1914" i="1"/>
  <c r="T1800" i="1"/>
  <c r="AF1800" i="1" s="1"/>
  <c r="U1800" i="1"/>
  <c r="W1800" i="1" s="1"/>
  <c r="S1801" i="1"/>
  <c r="AC1916" i="1" l="1"/>
  <c r="M1916" i="1"/>
  <c r="N1916" i="1" s="1"/>
  <c r="P1916" i="1"/>
  <c r="Y1915" i="1"/>
  <c r="J1916" i="1"/>
  <c r="I1916" i="1" s="1"/>
  <c r="Z1915" i="1"/>
  <c r="AA1915" i="1" s="1"/>
  <c r="AH1915" i="1" s="1"/>
  <c r="U1801" i="1"/>
  <c r="W1801" i="1" s="1"/>
  <c r="S1802" i="1"/>
  <c r="T1801" i="1"/>
  <c r="AF1801" i="1" s="1"/>
  <c r="G1914" i="1"/>
  <c r="K1914" i="1" s="1"/>
  <c r="K1913" i="1"/>
  <c r="E1916" i="1"/>
  <c r="A1917" i="1"/>
  <c r="X1916" i="1"/>
  <c r="L1917" i="1"/>
  <c r="AB1931" i="1"/>
  <c r="AG1800" i="1"/>
  <c r="B1800" i="1" s="1"/>
  <c r="C1800" i="1" s="1"/>
  <c r="Q1804" i="1"/>
  <c r="R1803" i="1"/>
  <c r="V1803" i="1" s="1"/>
  <c r="AE1915" i="1"/>
  <c r="H1915" i="1"/>
  <c r="AC1917" i="1" l="1"/>
  <c r="O1914" i="1"/>
  <c r="G1915" i="1"/>
  <c r="K1915" i="1" s="1"/>
  <c r="Z1916" i="1"/>
  <c r="AA1916" i="1" s="1"/>
  <c r="AH1916" i="1" s="1"/>
  <c r="J1917" i="1"/>
  <c r="I1917" i="1" s="1"/>
  <c r="Y1916" i="1"/>
  <c r="Q1805" i="1"/>
  <c r="R1804" i="1"/>
  <c r="V1804" i="1" s="1"/>
  <c r="L1918" i="1"/>
  <c r="E1917" i="1"/>
  <c r="X1917" i="1"/>
  <c r="A1918" i="1"/>
  <c r="S1803" i="1"/>
  <c r="T1802" i="1"/>
  <c r="AF1802" i="1" s="1"/>
  <c r="U1802" i="1"/>
  <c r="W1802" i="1" s="1"/>
  <c r="AB1932" i="1"/>
  <c r="AE1916" i="1"/>
  <c r="H1916" i="1"/>
  <c r="AG1801" i="1"/>
  <c r="B1801" i="1" s="1"/>
  <c r="C1801" i="1" s="1"/>
  <c r="M1917" i="1"/>
  <c r="N1917" i="1" s="1"/>
  <c r="P1917" i="1"/>
  <c r="AC1918" i="1" l="1"/>
  <c r="O1915" i="1"/>
  <c r="AE1917" i="1"/>
  <c r="H1917" i="1"/>
  <c r="G1916" i="1"/>
  <c r="O1916" i="1" s="1"/>
  <c r="AG1802" i="1"/>
  <c r="B1802" i="1" s="1"/>
  <c r="C1802" i="1" s="1"/>
  <c r="L1919" i="1"/>
  <c r="E1918" i="1"/>
  <c r="A1919" i="1"/>
  <c r="Z1917" i="1"/>
  <c r="AA1917" i="1" s="1"/>
  <c r="AH1917" i="1" s="1"/>
  <c r="Y1917" i="1"/>
  <c r="J1918" i="1"/>
  <c r="I1918" i="1" s="1"/>
  <c r="R1805" i="1"/>
  <c r="V1805" i="1" s="1"/>
  <c r="Q1806" i="1"/>
  <c r="U1803" i="1"/>
  <c r="W1803" i="1" s="1"/>
  <c r="T1803" i="1"/>
  <c r="AF1803" i="1" s="1"/>
  <c r="S1804" i="1"/>
  <c r="AB1933" i="1"/>
  <c r="M1918" i="1"/>
  <c r="N1918" i="1" s="1"/>
  <c r="P1918" i="1"/>
  <c r="AC1919" i="1" l="1"/>
  <c r="K1916" i="1"/>
  <c r="AG1803" i="1"/>
  <c r="B1803" i="1" s="1"/>
  <c r="C1803" i="1" s="1"/>
  <c r="M1919" i="1"/>
  <c r="N1919" i="1" s="1"/>
  <c r="A1920" i="1"/>
  <c r="X1919" i="1"/>
  <c r="L1920" i="1"/>
  <c r="E1919" i="1"/>
  <c r="AE1918" i="1"/>
  <c r="H1918" i="1"/>
  <c r="U1804" i="1"/>
  <c r="W1804" i="1" s="1"/>
  <c r="T1804" i="1"/>
  <c r="AF1804" i="1" s="1"/>
  <c r="S1805" i="1"/>
  <c r="Z1918" i="1"/>
  <c r="J1919" i="1"/>
  <c r="I1919" i="1" s="1"/>
  <c r="Y1918" i="1"/>
  <c r="G1917" i="1"/>
  <c r="O1917" i="1" s="1"/>
  <c r="AB1934" i="1"/>
  <c r="Q1807" i="1"/>
  <c r="R1806" i="1"/>
  <c r="V1806" i="1" s="1"/>
  <c r="AC1920" i="1" l="1"/>
  <c r="K1917" i="1"/>
  <c r="AB1935" i="1"/>
  <c r="AG1804" i="1"/>
  <c r="M1920" i="1"/>
  <c r="N1920" i="1" s="1"/>
  <c r="X1920" i="1"/>
  <c r="L1921" i="1"/>
  <c r="E1920" i="1"/>
  <c r="A1921" i="1"/>
  <c r="R1807" i="1"/>
  <c r="V1807" i="1" s="1"/>
  <c r="Q1808" i="1"/>
  <c r="G1918" i="1"/>
  <c r="O1918" i="1" s="1"/>
  <c r="P1919" i="1" s="1"/>
  <c r="P1920" i="1" s="1"/>
  <c r="Y1919" i="1"/>
  <c r="Z1919" i="1"/>
  <c r="AA1919" i="1" s="1"/>
  <c r="AH1919" i="1" s="1"/>
  <c r="J1920" i="1"/>
  <c r="I1920" i="1" s="1"/>
  <c r="AE1919" i="1"/>
  <c r="H1919" i="1"/>
  <c r="T1805" i="1"/>
  <c r="AF1805" i="1" s="1"/>
  <c r="S1806" i="1"/>
  <c r="U1805" i="1"/>
  <c r="W1805" i="1" s="1"/>
  <c r="AE1920" i="1" l="1"/>
  <c r="AC1921" i="1"/>
  <c r="Q1809" i="1"/>
  <c r="R1808" i="1"/>
  <c r="V1808" i="1" s="1"/>
  <c r="K1918" i="1"/>
  <c r="L1922" i="1"/>
  <c r="E1921" i="1"/>
  <c r="X1921" i="1"/>
  <c r="A1922" i="1"/>
  <c r="AG1805" i="1"/>
  <c r="B1805" i="1" s="1"/>
  <c r="C1805" i="1" s="1"/>
  <c r="AB1936" i="1"/>
  <c r="M1921" i="1"/>
  <c r="N1921" i="1" s="1"/>
  <c r="P1921" i="1"/>
  <c r="T1806" i="1"/>
  <c r="AF1806" i="1" s="1"/>
  <c r="S1807" i="1"/>
  <c r="U1806" i="1"/>
  <c r="W1806" i="1" s="1"/>
  <c r="H1920" i="1"/>
  <c r="G1919" i="1"/>
  <c r="K1919" i="1" s="1"/>
  <c r="Z1920" i="1"/>
  <c r="AA1920" i="1" s="1"/>
  <c r="AH1920" i="1" s="1"/>
  <c r="J1921" i="1"/>
  <c r="I1921" i="1" s="1"/>
  <c r="Y1920" i="1"/>
  <c r="B1804" i="1"/>
  <c r="C1804" i="1" s="1"/>
  <c r="AC1922" i="1" l="1"/>
  <c r="O1919" i="1"/>
  <c r="G1920" i="1"/>
  <c r="O1920" i="1" s="1"/>
  <c r="X1922" i="1"/>
  <c r="A1923" i="1"/>
  <c r="L1923" i="1"/>
  <c r="E1922" i="1"/>
  <c r="AE1921" i="1"/>
  <c r="H1921" i="1"/>
  <c r="Z1921" i="1"/>
  <c r="AA1921" i="1" s="1"/>
  <c r="AH1921" i="1" s="1"/>
  <c r="J1922" i="1"/>
  <c r="I1922" i="1" s="1"/>
  <c r="Y1921" i="1"/>
  <c r="AG1806" i="1"/>
  <c r="B1806" i="1" s="1"/>
  <c r="C1806" i="1" s="1"/>
  <c r="U1807" i="1"/>
  <c r="W1807" i="1" s="1"/>
  <c r="T1807" i="1"/>
  <c r="AF1807" i="1" s="1"/>
  <c r="S1808" i="1"/>
  <c r="AB1937" i="1"/>
  <c r="M1922" i="1"/>
  <c r="N1922" i="1" s="1"/>
  <c r="P1922" i="1"/>
  <c r="Q1810" i="1"/>
  <c r="R1809" i="1"/>
  <c r="V1809" i="1" s="1"/>
  <c r="AC1923" i="1" l="1"/>
  <c r="K1920" i="1"/>
  <c r="Q1811" i="1"/>
  <c r="R1810" i="1"/>
  <c r="V1810" i="1" s="1"/>
  <c r="AG1807" i="1"/>
  <c r="G1921" i="1"/>
  <c r="K1921" i="1" s="1"/>
  <c r="M1923" i="1"/>
  <c r="N1923" i="1" s="1"/>
  <c r="P1923" i="1"/>
  <c r="A1924" i="1"/>
  <c r="X1923" i="1"/>
  <c r="L1924" i="1"/>
  <c r="E1923" i="1"/>
  <c r="AE1922" i="1"/>
  <c r="H1922" i="1"/>
  <c r="T1808" i="1"/>
  <c r="AF1808" i="1" s="1"/>
  <c r="U1808" i="1"/>
  <c r="W1808" i="1" s="1"/>
  <c r="S1809" i="1"/>
  <c r="J1923" i="1"/>
  <c r="I1923" i="1" s="1"/>
  <c r="Y1922" i="1"/>
  <c r="Z1922" i="1"/>
  <c r="AA1922" i="1" s="1"/>
  <c r="AH1922" i="1" s="1"/>
  <c r="AB1938" i="1"/>
  <c r="AC1924" i="1" l="1"/>
  <c r="O1921" i="1"/>
  <c r="AE1923" i="1"/>
  <c r="H1923" i="1"/>
  <c r="S1810" i="1"/>
  <c r="U1809" i="1"/>
  <c r="W1809" i="1" s="1"/>
  <c r="T1809" i="1"/>
  <c r="AF1809" i="1" s="1"/>
  <c r="AG1808" i="1"/>
  <c r="B1808" i="1" s="1"/>
  <c r="C1808" i="1" s="1"/>
  <c r="B1807" i="1"/>
  <c r="C1807" i="1" s="1"/>
  <c r="A1925" i="1"/>
  <c r="X1924" i="1"/>
  <c r="L1925" i="1"/>
  <c r="E1924" i="1"/>
  <c r="M1924" i="1"/>
  <c r="N1924" i="1" s="1"/>
  <c r="P1924" i="1"/>
  <c r="AB1939" i="1"/>
  <c r="G1922" i="1"/>
  <c r="K1922" i="1" s="1"/>
  <c r="Z1923" i="1"/>
  <c r="AA1923" i="1" s="1"/>
  <c r="AH1923" i="1" s="1"/>
  <c r="J1924" i="1"/>
  <c r="I1924" i="1" s="1"/>
  <c r="Y1923" i="1"/>
  <c r="Q1812" i="1"/>
  <c r="R1811" i="1"/>
  <c r="V1811" i="1" s="1"/>
  <c r="AC1925" i="1" l="1"/>
  <c r="O1922" i="1"/>
  <c r="M1925" i="1"/>
  <c r="N1925" i="1" s="1"/>
  <c r="P1925" i="1"/>
  <c r="S1811" i="1"/>
  <c r="U1810" i="1"/>
  <c r="W1810" i="1" s="1"/>
  <c r="T1810" i="1"/>
  <c r="AF1810" i="1" s="1"/>
  <c r="AE1924" i="1"/>
  <c r="H1924" i="1"/>
  <c r="Z1924" i="1"/>
  <c r="AA1924" i="1" s="1"/>
  <c r="AH1924" i="1" s="1"/>
  <c r="Y1924" i="1"/>
  <c r="J1925" i="1"/>
  <c r="I1925" i="1" s="1"/>
  <c r="R1812" i="1"/>
  <c r="V1812" i="1" s="1"/>
  <c r="Q1813" i="1"/>
  <c r="E1925" i="1"/>
  <c r="X1925" i="1"/>
  <c r="A1926" i="1"/>
  <c r="L1926" i="1"/>
  <c r="G1923" i="1"/>
  <c r="K1923" i="1" s="1"/>
  <c r="AB1940" i="1"/>
  <c r="AG1809" i="1"/>
  <c r="B1809" i="1" s="1"/>
  <c r="C1809" i="1" s="1"/>
  <c r="AC1926" i="1" l="1"/>
  <c r="O1923" i="1"/>
  <c r="M1926" i="1"/>
  <c r="N1926" i="1" s="1"/>
  <c r="P1926" i="1"/>
  <c r="L1927" i="1"/>
  <c r="E1926" i="1"/>
  <c r="X1926" i="1"/>
  <c r="A1927" i="1"/>
  <c r="AE1925" i="1"/>
  <c r="H1925" i="1"/>
  <c r="R1813" i="1"/>
  <c r="V1813" i="1" s="1"/>
  <c r="Q1814" i="1"/>
  <c r="AG1810" i="1"/>
  <c r="B1810" i="1" s="1"/>
  <c r="C1810" i="1" s="1"/>
  <c r="AB1941" i="1"/>
  <c r="Y1925" i="1"/>
  <c r="Z1925" i="1"/>
  <c r="AA1925" i="1" s="1"/>
  <c r="AH1925" i="1" s="1"/>
  <c r="J1926" i="1"/>
  <c r="I1926" i="1" s="1"/>
  <c r="G1924" i="1"/>
  <c r="K1924" i="1" s="1"/>
  <c r="S1812" i="1"/>
  <c r="U1811" i="1"/>
  <c r="W1811" i="1" s="1"/>
  <c r="T1811" i="1"/>
  <c r="AF1811" i="1" s="1"/>
  <c r="AC1927" i="1" l="1"/>
  <c r="O1924" i="1"/>
  <c r="AB1942" i="1"/>
  <c r="G1925" i="1"/>
  <c r="K1925" i="1" s="1"/>
  <c r="AE1926" i="1"/>
  <c r="H1926" i="1"/>
  <c r="U1812" i="1"/>
  <c r="W1812" i="1" s="1"/>
  <c r="T1812" i="1"/>
  <c r="AF1812" i="1" s="1"/>
  <c r="S1813" i="1"/>
  <c r="E1927" i="1"/>
  <c r="A1928" i="1"/>
  <c r="X1927" i="1"/>
  <c r="L1928" i="1"/>
  <c r="AG1811" i="1"/>
  <c r="Q1815" i="1"/>
  <c r="R1814" i="1"/>
  <c r="V1814" i="1" s="1"/>
  <c r="M1927" i="1"/>
  <c r="N1927" i="1" s="1"/>
  <c r="P1927" i="1"/>
  <c r="Z1926" i="1"/>
  <c r="AA1926" i="1" s="1"/>
  <c r="AH1926" i="1" s="1"/>
  <c r="Y1926" i="1"/>
  <c r="J1927" i="1"/>
  <c r="I1927" i="1" s="1"/>
  <c r="AC1928" i="1" l="1"/>
  <c r="O1925" i="1"/>
  <c r="AE1927" i="1"/>
  <c r="H1927" i="1"/>
  <c r="M1928" i="1"/>
  <c r="N1928" i="1" s="1"/>
  <c r="P1928" i="1"/>
  <c r="AG1812" i="1"/>
  <c r="B1812" i="1" s="1"/>
  <c r="C1812" i="1" s="1"/>
  <c r="R1815" i="1"/>
  <c r="V1815" i="1" s="1"/>
  <c r="Q1816" i="1"/>
  <c r="Y1927" i="1"/>
  <c r="J1928" i="1"/>
  <c r="I1928" i="1" s="1"/>
  <c r="Z1927" i="1"/>
  <c r="AA1927" i="1" s="1"/>
  <c r="AH1927" i="1" s="1"/>
  <c r="G1926" i="1"/>
  <c r="K1926" i="1" s="1"/>
  <c r="B1811" i="1"/>
  <c r="C1811" i="1" s="1"/>
  <c r="E1928" i="1"/>
  <c r="A1929" i="1"/>
  <c r="X1928" i="1"/>
  <c r="L1929" i="1"/>
  <c r="U1813" i="1"/>
  <c r="W1813" i="1" s="1"/>
  <c r="S1814" i="1"/>
  <c r="T1813" i="1"/>
  <c r="AF1813" i="1" s="1"/>
  <c r="AB1943" i="1"/>
  <c r="AC1929" i="1" l="1"/>
  <c r="AG1813" i="1"/>
  <c r="B1813" i="1" s="1"/>
  <c r="C1813" i="1" s="1"/>
  <c r="O1926" i="1"/>
  <c r="AB1944" i="1"/>
  <c r="AE1928" i="1"/>
  <c r="H1928" i="1"/>
  <c r="G1927" i="1"/>
  <c r="K1927" i="1" s="1"/>
  <c r="M1929" i="1"/>
  <c r="N1929" i="1" s="1"/>
  <c r="P1929" i="1"/>
  <c r="Y1928" i="1"/>
  <c r="Z1928" i="1"/>
  <c r="AA1928" i="1" s="1"/>
  <c r="AH1928" i="1" s="1"/>
  <c r="J1929" i="1"/>
  <c r="I1929" i="1" s="1"/>
  <c r="S1815" i="1"/>
  <c r="U1814" i="1"/>
  <c r="W1814" i="1" s="1"/>
  <c r="T1814" i="1"/>
  <c r="AF1814" i="1" s="1"/>
  <c r="X1929" i="1"/>
  <c r="A1930" i="1"/>
  <c r="L1930" i="1"/>
  <c r="E1929" i="1"/>
  <c r="R1816" i="1"/>
  <c r="V1816" i="1" s="1"/>
  <c r="Q1817" i="1"/>
  <c r="AC1930" i="1" l="1"/>
  <c r="O1927" i="1"/>
  <c r="T1815" i="1"/>
  <c r="AF1815" i="1" s="1"/>
  <c r="U1815" i="1"/>
  <c r="W1815" i="1" s="1"/>
  <c r="S1816" i="1"/>
  <c r="AB1945" i="1"/>
  <c r="X1930" i="1"/>
  <c r="A1931" i="1"/>
  <c r="L1931" i="1"/>
  <c r="E1930" i="1"/>
  <c r="Y1929" i="1"/>
  <c r="J1930" i="1"/>
  <c r="I1930" i="1" s="1"/>
  <c r="Z1929" i="1"/>
  <c r="AA1929" i="1" s="1"/>
  <c r="AH1929" i="1" s="1"/>
  <c r="AE1929" i="1"/>
  <c r="H1929" i="1"/>
  <c r="G1928" i="1"/>
  <c r="O1928" i="1" s="1"/>
  <c r="R1817" i="1"/>
  <c r="V1817" i="1" s="1"/>
  <c r="Q1818" i="1"/>
  <c r="M1930" i="1"/>
  <c r="N1930" i="1" s="1"/>
  <c r="P1930" i="1"/>
  <c r="AG1814" i="1"/>
  <c r="AC1931" i="1" l="1"/>
  <c r="K1928" i="1"/>
  <c r="Q1819" i="1"/>
  <c r="R1818" i="1"/>
  <c r="V1818" i="1" s="1"/>
  <c r="G1929" i="1"/>
  <c r="K1929" i="1" s="1"/>
  <c r="M1931" i="1"/>
  <c r="N1931" i="1" s="1"/>
  <c r="P1931" i="1"/>
  <c r="AB1946" i="1"/>
  <c r="L1932" i="1"/>
  <c r="E1931" i="1"/>
  <c r="A1932" i="1"/>
  <c r="X1931" i="1"/>
  <c r="B1814" i="1"/>
  <c r="C1814" i="1" s="1"/>
  <c r="Z1930" i="1"/>
  <c r="AA1930" i="1" s="1"/>
  <c r="AH1930" i="1" s="1"/>
  <c r="Y1930" i="1"/>
  <c r="J1931" i="1"/>
  <c r="I1931" i="1" s="1"/>
  <c r="U1816" i="1"/>
  <c r="W1816" i="1" s="1"/>
  <c r="S1817" i="1"/>
  <c r="T1816" i="1"/>
  <c r="AF1816" i="1" s="1"/>
  <c r="AE1930" i="1"/>
  <c r="H1930" i="1"/>
  <c r="AG1815" i="1"/>
  <c r="B1815" i="1" s="1"/>
  <c r="C1815" i="1" s="1"/>
  <c r="AC1932" i="1" l="1"/>
  <c r="L1933" i="1"/>
  <c r="E1932" i="1"/>
  <c r="A1933" i="1"/>
  <c r="X1932" i="1"/>
  <c r="AE1931" i="1"/>
  <c r="H1931" i="1"/>
  <c r="U1817" i="1"/>
  <c r="W1817" i="1" s="1"/>
  <c r="T1817" i="1"/>
  <c r="AF1817" i="1" s="1"/>
  <c r="S1818" i="1"/>
  <c r="M1932" i="1"/>
  <c r="N1932" i="1" s="1"/>
  <c r="P1932" i="1"/>
  <c r="O1929" i="1"/>
  <c r="Q1820" i="1"/>
  <c r="R1819" i="1"/>
  <c r="V1819" i="1" s="1"/>
  <c r="G1930" i="1"/>
  <c r="O1930" i="1" s="1"/>
  <c r="AG1816" i="1"/>
  <c r="J1932" i="1"/>
  <c r="I1932" i="1" s="1"/>
  <c r="Y1931" i="1"/>
  <c r="Z1931" i="1"/>
  <c r="AA1931" i="1" s="1"/>
  <c r="AH1931" i="1" s="1"/>
  <c r="AB1947" i="1"/>
  <c r="AC1933" i="1" l="1"/>
  <c r="K1930" i="1"/>
  <c r="G1931" i="1"/>
  <c r="K1931" i="1" s="1"/>
  <c r="AE1932" i="1"/>
  <c r="H1932" i="1"/>
  <c r="AG1817" i="1"/>
  <c r="B1817" i="1" s="1"/>
  <c r="C1817" i="1" s="1"/>
  <c r="M1933" i="1"/>
  <c r="N1933" i="1" s="1"/>
  <c r="P1933" i="1"/>
  <c r="AB1948" i="1"/>
  <c r="R1820" i="1"/>
  <c r="V1820" i="1" s="1"/>
  <c r="Q1821" i="1"/>
  <c r="Y1932" i="1"/>
  <c r="Z1932" i="1"/>
  <c r="AA1932" i="1" s="1"/>
  <c r="AH1932" i="1" s="1"/>
  <c r="J1933" i="1"/>
  <c r="I1933" i="1" s="1"/>
  <c r="B1816" i="1"/>
  <c r="C1816" i="1" s="1"/>
  <c r="T1818" i="1"/>
  <c r="AF1818" i="1" s="1"/>
  <c r="U1818" i="1"/>
  <c r="W1818" i="1" s="1"/>
  <c r="S1819" i="1"/>
  <c r="E1933" i="1"/>
  <c r="X1933" i="1"/>
  <c r="A1934" i="1"/>
  <c r="L1934" i="1"/>
  <c r="AC1934" i="1" l="1"/>
  <c r="O1931" i="1"/>
  <c r="AG1818" i="1"/>
  <c r="M1934" i="1"/>
  <c r="N1934" i="1" s="1"/>
  <c r="P1934" i="1"/>
  <c r="S1820" i="1"/>
  <c r="U1819" i="1"/>
  <c r="W1819" i="1" s="1"/>
  <c r="T1819" i="1"/>
  <c r="AF1819" i="1" s="1"/>
  <c r="G1932" i="1"/>
  <c r="K1932" i="1" s="1"/>
  <c r="AE1933" i="1"/>
  <c r="H1933" i="1"/>
  <c r="X1934" i="1"/>
  <c r="A1935" i="1"/>
  <c r="L1935" i="1"/>
  <c r="E1934" i="1"/>
  <c r="R1821" i="1"/>
  <c r="V1821" i="1" s="1"/>
  <c r="Q1822" i="1"/>
  <c r="J1934" i="1"/>
  <c r="I1934" i="1" s="1"/>
  <c r="Y1933" i="1"/>
  <c r="Z1933" i="1"/>
  <c r="AA1933" i="1" s="1"/>
  <c r="AH1933" i="1" s="1"/>
  <c r="AB1949" i="1"/>
  <c r="AC1935" i="1" l="1"/>
  <c r="O1932" i="1"/>
  <c r="M1935" i="1"/>
  <c r="N1935" i="1" s="1"/>
  <c r="P1935" i="1"/>
  <c r="S1821" i="1"/>
  <c r="T1820" i="1"/>
  <c r="AF1820" i="1" s="1"/>
  <c r="U1820" i="1"/>
  <c r="W1820" i="1" s="1"/>
  <c r="AB1950" i="1"/>
  <c r="Q1823" i="1"/>
  <c r="R1822" i="1"/>
  <c r="L1936" i="1"/>
  <c r="E1935" i="1"/>
  <c r="A1936" i="1"/>
  <c r="X1935" i="1"/>
  <c r="AE1934" i="1"/>
  <c r="H1934" i="1"/>
  <c r="Z1934" i="1"/>
  <c r="AA1934" i="1" s="1"/>
  <c r="AH1934" i="1" s="1"/>
  <c r="Y1934" i="1"/>
  <c r="J1935" i="1"/>
  <c r="I1935" i="1" s="1"/>
  <c r="G1933" i="1"/>
  <c r="K1933" i="1" s="1"/>
  <c r="AG1819" i="1"/>
  <c r="B1818" i="1"/>
  <c r="C1818" i="1" s="1"/>
  <c r="AC1936" i="1" l="1"/>
  <c r="V1822" i="1"/>
  <c r="O1933" i="1"/>
  <c r="G1934" i="1"/>
  <c r="K1934" i="1" s="1"/>
  <c r="M1936" i="1"/>
  <c r="N1936" i="1" s="1"/>
  <c r="P1936" i="1"/>
  <c r="AB1951" i="1"/>
  <c r="Y1935" i="1"/>
  <c r="Z1935" i="1"/>
  <c r="AA1935" i="1" s="1"/>
  <c r="AH1935" i="1" s="1"/>
  <c r="J1936" i="1"/>
  <c r="I1936" i="1" s="1"/>
  <c r="U1821" i="1"/>
  <c r="W1821" i="1" s="1"/>
  <c r="T1821" i="1"/>
  <c r="AF1821" i="1" s="1"/>
  <c r="S1822" i="1"/>
  <c r="B1819" i="1"/>
  <c r="C1819" i="1" s="1"/>
  <c r="X1936" i="1"/>
  <c r="L1937" i="1"/>
  <c r="E1936" i="1"/>
  <c r="A1937" i="1"/>
  <c r="R1823" i="1"/>
  <c r="V1823" i="1" s="1"/>
  <c r="Q1824" i="1"/>
  <c r="AG1820" i="1"/>
  <c r="B1820" i="1" s="1"/>
  <c r="C1820" i="1" s="1"/>
  <c r="AE1935" i="1"/>
  <c r="H1935" i="1"/>
  <c r="AC1937" i="1" l="1"/>
  <c r="O1934" i="1"/>
  <c r="AG1821" i="1"/>
  <c r="B1821" i="1" s="1"/>
  <c r="C1821" i="1" s="1"/>
  <c r="AB1952" i="1"/>
  <c r="A1938" i="1"/>
  <c r="L1938" i="1"/>
  <c r="E1937" i="1"/>
  <c r="X1937" i="1"/>
  <c r="G1935" i="1"/>
  <c r="K1935" i="1" s="1"/>
  <c r="Q1825" i="1"/>
  <c r="R1824" i="1"/>
  <c r="V1824" i="1" s="1"/>
  <c r="M1937" i="1"/>
  <c r="N1937" i="1" s="1"/>
  <c r="P1937" i="1"/>
  <c r="U1822" i="1"/>
  <c r="W1822" i="1" s="1"/>
  <c r="S1823" i="1"/>
  <c r="T1822" i="1"/>
  <c r="AF1822" i="1" s="1"/>
  <c r="Y1936" i="1"/>
  <c r="Z1936" i="1"/>
  <c r="AA1936" i="1" s="1"/>
  <c r="AH1936" i="1" s="1"/>
  <c r="J1937" i="1"/>
  <c r="I1937" i="1" s="1"/>
  <c r="AE1936" i="1"/>
  <c r="H1936" i="1"/>
  <c r="AC1938" i="1" l="1"/>
  <c r="O1935" i="1"/>
  <c r="AE1937" i="1"/>
  <c r="H1937" i="1"/>
  <c r="M1938" i="1"/>
  <c r="N1938" i="1" s="1"/>
  <c r="P1938" i="1"/>
  <c r="S1824" i="1"/>
  <c r="T1823" i="1"/>
  <c r="AF1823" i="1" s="1"/>
  <c r="U1823" i="1"/>
  <c r="W1823" i="1" s="1"/>
  <c r="L1939" i="1"/>
  <c r="E1938" i="1"/>
  <c r="X1938" i="1"/>
  <c r="A1939" i="1"/>
  <c r="G1936" i="1"/>
  <c r="O1936" i="1" s="1"/>
  <c r="AG1822" i="1"/>
  <c r="B1822" i="1" s="1"/>
  <c r="C1822" i="1" s="1"/>
  <c r="Q1826" i="1"/>
  <c r="R1825" i="1"/>
  <c r="V1825" i="1" s="1"/>
  <c r="Y1937" i="1"/>
  <c r="J1938" i="1"/>
  <c r="I1938" i="1" s="1"/>
  <c r="Z1937" i="1"/>
  <c r="AA1937" i="1" s="1"/>
  <c r="AH1937" i="1" s="1"/>
  <c r="AB1953" i="1"/>
  <c r="AC1939" i="1" l="1"/>
  <c r="K1936" i="1"/>
  <c r="Q1827" i="1"/>
  <c r="R1826" i="1"/>
  <c r="V1826" i="1" s="1"/>
  <c r="AG1823" i="1"/>
  <c r="B1823" i="1" s="1"/>
  <c r="C1823" i="1" s="1"/>
  <c r="M1939" i="1"/>
  <c r="N1939" i="1" s="1"/>
  <c r="P1939" i="1"/>
  <c r="S1825" i="1"/>
  <c r="T1824" i="1"/>
  <c r="AF1824" i="1" s="1"/>
  <c r="U1824" i="1"/>
  <c r="W1824" i="1" s="1"/>
  <c r="AB1954" i="1"/>
  <c r="X1939" i="1"/>
  <c r="L1940" i="1"/>
  <c r="E1939" i="1"/>
  <c r="A1940" i="1"/>
  <c r="AE1938" i="1"/>
  <c r="H1938" i="1"/>
  <c r="Z1938" i="1"/>
  <c r="AA1938" i="1" s="1"/>
  <c r="AH1938" i="1" s="1"/>
  <c r="Y1938" i="1"/>
  <c r="J1939" i="1"/>
  <c r="I1939" i="1" s="1"/>
  <c r="G1937" i="1"/>
  <c r="K1937" i="1" s="1"/>
  <c r="AC1940" i="1" l="1"/>
  <c r="O1937" i="1"/>
  <c r="Y1939" i="1"/>
  <c r="J1940" i="1"/>
  <c r="I1940" i="1" s="1"/>
  <c r="Z1939" i="1"/>
  <c r="AA1939" i="1" s="1"/>
  <c r="AH1939" i="1" s="1"/>
  <c r="AB1955" i="1"/>
  <c r="T1825" i="1"/>
  <c r="AF1825" i="1" s="1"/>
  <c r="S1826" i="1"/>
  <c r="U1825" i="1"/>
  <c r="W1825" i="1" s="1"/>
  <c r="L1941" i="1"/>
  <c r="E1940" i="1"/>
  <c r="A1941" i="1"/>
  <c r="X1940" i="1"/>
  <c r="AE1939" i="1"/>
  <c r="H1939" i="1"/>
  <c r="AG1824" i="1"/>
  <c r="B1824" i="1" s="1"/>
  <c r="C1824" i="1" s="1"/>
  <c r="G1938" i="1"/>
  <c r="K1938" i="1" s="1"/>
  <c r="M1940" i="1"/>
  <c r="N1940" i="1" s="1"/>
  <c r="P1940" i="1"/>
  <c r="R1827" i="1"/>
  <c r="Q1828" i="1"/>
  <c r="AC1941" i="1" l="1"/>
  <c r="V1827" i="1"/>
  <c r="O1938" i="1"/>
  <c r="AE1940" i="1"/>
  <c r="H1940" i="1"/>
  <c r="G1939" i="1"/>
  <c r="O1939" i="1" s="1"/>
  <c r="J1941" i="1"/>
  <c r="I1941" i="1" s="1"/>
  <c r="Y1940" i="1"/>
  <c r="Z1940" i="1"/>
  <c r="AA1940" i="1" s="1"/>
  <c r="AH1940" i="1" s="1"/>
  <c r="AB1956" i="1"/>
  <c r="R1828" i="1"/>
  <c r="V1828" i="1" s="1"/>
  <c r="Q1829" i="1"/>
  <c r="E1941" i="1"/>
  <c r="A1942" i="1"/>
  <c r="X1941" i="1"/>
  <c r="L1942" i="1"/>
  <c r="AG1825" i="1"/>
  <c r="B1825" i="1" s="1"/>
  <c r="C1825" i="1" s="1"/>
  <c r="T1826" i="1"/>
  <c r="AF1826" i="1" s="1"/>
  <c r="S1827" i="1"/>
  <c r="U1826" i="1"/>
  <c r="W1826" i="1" s="1"/>
  <c r="M1941" i="1"/>
  <c r="N1941" i="1" s="1"/>
  <c r="P1941" i="1"/>
  <c r="AC1942" i="1" l="1"/>
  <c r="K1939" i="1"/>
  <c r="J1942" i="1"/>
  <c r="I1942" i="1" s="1"/>
  <c r="Y1941" i="1"/>
  <c r="Z1941" i="1"/>
  <c r="AA1941" i="1" s="1"/>
  <c r="AH1941" i="1" s="1"/>
  <c r="Q1830" i="1"/>
  <c r="R1829" i="1"/>
  <c r="V1829" i="1" s="1"/>
  <c r="G1940" i="1"/>
  <c r="O1940" i="1" s="1"/>
  <c r="AG1826" i="1"/>
  <c r="B1826" i="1" s="1"/>
  <c r="C1826" i="1" s="1"/>
  <c r="E1942" i="1"/>
  <c r="A1943" i="1"/>
  <c r="X1942" i="1"/>
  <c r="L1943" i="1"/>
  <c r="U1827" i="1"/>
  <c r="W1827" i="1" s="1"/>
  <c r="T1827" i="1"/>
  <c r="S1828" i="1"/>
  <c r="AE1941" i="1"/>
  <c r="H1941" i="1"/>
  <c r="M1942" i="1"/>
  <c r="N1942" i="1" s="1"/>
  <c r="P1942" i="1"/>
  <c r="AB1957" i="1"/>
  <c r="AC1943" i="1" l="1"/>
  <c r="K1940" i="1"/>
  <c r="Q1831" i="1"/>
  <c r="R1830" i="1"/>
  <c r="V1830" i="1" s="1"/>
  <c r="AB1958" i="1"/>
  <c r="G1941" i="1"/>
  <c r="K1941" i="1" s="1"/>
  <c r="S1829" i="1"/>
  <c r="U1828" i="1"/>
  <c r="W1828" i="1" s="1"/>
  <c r="T1828" i="1"/>
  <c r="AF1828" i="1" s="1"/>
  <c r="M1943" i="1"/>
  <c r="N1943" i="1" s="1"/>
  <c r="P1943" i="1"/>
  <c r="AA1827" i="1"/>
  <c r="AF1827" i="1"/>
  <c r="Z1942" i="1"/>
  <c r="AA1942" i="1" s="1"/>
  <c r="AH1942" i="1" s="1"/>
  <c r="J1943" i="1"/>
  <c r="I1943" i="1" s="1"/>
  <c r="Y1942" i="1"/>
  <c r="AE1942" i="1"/>
  <c r="H1942" i="1"/>
  <c r="AG1827" i="1"/>
  <c r="B1827" i="1" s="1"/>
  <c r="C1827" i="1" s="1"/>
  <c r="L1944" i="1"/>
  <c r="E1943" i="1"/>
  <c r="A1944" i="1"/>
  <c r="X1943" i="1"/>
  <c r="AC1944" i="1" l="1"/>
  <c r="AH1827" i="1"/>
  <c r="AE1943" i="1"/>
  <c r="H1943" i="1"/>
  <c r="O1941" i="1"/>
  <c r="M1944" i="1"/>
  <c r="N1944" i="1" s="1"/>
  <c r="P1944" i="1"/>
  <c r="Z1943" i="1"/>
  <c r="AA1943" i="1" s="1"/>
  <c r="AH1943" i="1" s="1"/>
  <c r="Y1943" i="1"/>
  <c r="J1944" i="1"/>
  <c r="I1944" i="1" s="1"/>
  <c r="E1944" i="1"/>
  <c r="L1945" i="1"/>
  <c r="A1945" i="1"/>
  <c r="X1944" i="1"/>
  <c r="AG1828" i="1"/>
  <c r="G1942" i="1"/>
  <c r="K1942" i="1" s="1"/>
  <c r="U1829" i="1"/>
  <c r="W1829" i="1" s="1"/>
  <c r="T1829" i="1"/>
  <c r="AF1829" i="1" s="1"/>
  <c r="S1830" i="1"/>
  <c r="AB1959" i="1"/>
  <c r="Q1832" i="1"/>
  <c r="R1831" i="1"/>
  <c r="V1831" i="1" s="1"/>
  <c r="AC1945" i="1" l="1"/>
  <c r="O1942" i="1"/>
  <c r="AG1829" i="1"/>
  <c r="AB1960" i="1"/>
  <c r="J1945" i="1"/>
  <c r="I1945" i="1" s="1"/>
  <c r="Z1944" i="1"/>
  <c r="AA1944" i="1" s="1"/>
  <c r="AH1944" i="1" s="1"/>
  <c r="Y1944" i="1"/>
  <c r="G1943" i="1"/>
  <c r="K1943" i="1" s="1"/>
  <c r="Q1833" i="1"/>
  <c r="R1832" i="1"/>
  <c r="V1832" i="1" s="1"/>
  <c r="M1945" i="1"/>
  <c r="N1945" i="1" s="1"/>
  <c r="P1945" i="1"/>
  <c r="T1830" i="1"/>
  <c r="AF1830" i="1" s="1"/>
  <c r="S1831" i="1"/>
  <c r="U1830" i="1"/>
  <c r="W1830" i="1" s="1"/>
  <c r="B1828" i="1"/>
  <c r="C1828" i="1" s="1"/>
  <c r="A1946" i="1"/>
  <c r="X1945" i="1"/>
  <c r="L1946" i="1"/>
  <c r="E1945" i="1"/>
  <c r="AE1944" i="1"/>
  <c r="H1944" i="1"/>
  <c r="AC1946" i="1" l="1"/>
  <c r="O1943" i="1"/>
  <c r="Q1834" i="1"/>
  <c r="R1833" i="1"/>
  <c r="V1833" i="1" s="1"/>
  <c r="G1944" i="1"/>
  <c r="O1944" i="1" s="1"/>
  <c r="M1946" i="1"/>
  <c r="N1946" i="1" s="1"/>
  <c r="P1946" i="1"/>
  <c r="AG1830" i="1"/>
  <c r="B1830" i="1" s="1"/>
  <c r="C1830" i="1" s="1"/>
  <c r="AE1945" i="1"/>
  <c r="H1945" i="1"/>
  <c r="AB1961" i="1"/>
  <c r="Z1945" i="1"/>
  <c r="AA1945" i="1" s="1"/>
  <c r="AH1945" i="1" s="1"/>
  <c r="Y1945" i="1"/>
  <c r="J1946" i="1"/>
  <c r="I1946" i="1" s="1"/>
  <c r="S1832" i="1"/>
  <c r="T1831" i="1"/>
  <c r="AF1831" i="1" s="1"/>
  <c r="U1831" i="1"/>
  <c r="W1831" i="1" s="1"/>
  <c r="L1947" i="1"/>
  <c r="A1947" i="1"/>
  <c r="X1946" i="1"/>
  <c r="E1946" i="1"/>
  <c r="B1829" i="1"/>
  <c r="C1829" i="1" s="1"/>
  <c r="AC1947" i="1" l="1"/>
  <c r="K1944" i="1"/>
  <c r="Z1946" i="1"/>
  <c r="AA1946" i="1" s="1"/>
  <c r="AH1946" i="1" s="1"/>
  <c r="J1947" i="1"/>
  <c r="I1947" i="1" s="1"/>
  <c r="Y1946" i="1"/>
  <c r="AB1962" i="1"/>
  <c r="E1947" i="1"/>
  <c r="A1948" i="1"/>
  <c r="X1947" i="1"/>
  <c r="L1948" i="1"/>
  <c r="S1833" i="1"/>
  <c r="U1832" i="1"/>
  <c r="W1832" i="1" s="1"/>
  <c r="T1832" i="1"/>
  <c r="AF1832" i="1" s="1"/>
  <c r="M1947" i="1"/>
  <c r="N1947" i="1" s="1"/>
  <c r="P1947" i="1"/>
  <c r="G1945" i="1"/>
  <c r="K1945" i="1" s="1"/>
  <c r="AG1831" i="1"/>
  <c r="B1831" i="1" s="1"/>
  <c r="C1831" i="1" s="1"/>
  <c r="R1834" i="1"/>
  <c r="V1834" i="1" s="1"/>
  <c r="Q1835" i="1"/>
  <c r="AE1946" i="1"/>
  <c r="H1946" i="1"/>
  <c r="AC1948" i="1" l="1"/>
  <c r="G1946" i="1"/>
  <c r="O1946" i="1" s="1"/>
  <c r="M1948" i="1"/>
  <c r="N1948" i="1" s="1"/>
  <c r="P1948" i="1"/>
  <c r="J1948" i="1"/>
  <c r="I1948" i="1" s="1"/>
  <c r="Z1947" i="1"/>
  <c r="AA1947" i="1" s="1"/>
  <c r="AH1947" i="1" s="1"/>
  <c r="Y1947" i="1"/>
  <c r="AB1963" i="1"/>
  <c r="O1945" i="1"/>
  <c r="Q1836" i="1"/>
  <c r="R1835" i="1"/>
  <c r="V1835" i="1" s="1"/>
  <c r="AG1832" i="1"/>
  <c r="B1832" i="1" s="1"/>
  <c r="C1832" i="1" s="1"/>
  <c r="E1948" i="1"/>
  <c r="X1948" i="1"/>
  <c r="A1949" i="1"/>
  <c r="L1949" i="1"/>
  <c r="AE1947" i="1"/>
  <c r="H1947" i="1"/>
  <c r="T1833" i="1"/>
  <c r="AF1833" i="1" s="1"/>
  <c r="U1833" i="1"/>
  <c r="W1833" i="1" s="1"/>
  <c r="S1834" i="1"/>
  <c r="AC1949" i="1" l="1"/>
  <c r="K1946" i="1"/>
  <c r="T1834" i="1"/>
  <c r="AF1834" i="1" s="1"/>
  <c r="S1835" i="1"/>
  <c r="U1834" i="1"/>
  <c r="W1834" i="1" s="1"/>
  <c r="R1836" i="1"/>
  <c r="V1836" i="1" s="1"/>
  <c r="Q1837" i="1"/>
  <c r="AE1948" i="1"/>
  <c r="H1948" i="1"/>
  <c r="AG1833" i="1"/>
  <c r="L1950" i="1"/>
  <c r="E1949" i="1"/>
  <c r="A1950" i="1"/>
  <c r="M1949" i="1"/>
  <c r="N1949" i="1" s="1"/>
  <c r="P1949" i="1"/>
  <c r="G1947" i="1"/>
  <c r="K1947" i="1" s="1"/>
  <c r="Y1948" i="1"/>
  <c r="J1949" i="1"/>
  <c r="I1949" i="1" s="1"/>
  <c r="Z1948" i="1"/>
  <c r="AA1948" i="1" s="1"/>
  <c r="AH1948" i="1" s="1"/>
  <c r="AB1964" i="1"/>
  <c r="O1947" i="1" l="1"/>
  <c r="AE1949" i="1"/>
  <c r="H1949" i="1"/>
  <c r="M1950" i="1"/>
  <c r="N1950" i="1" s="1"/>
  <c r="B1833" i="1"/>
  <c r="C1833" i="1" s="1"/>
  <c r="AG1834" i="1"/>
  <c r="AB1965" i="1"/>
  <c r="J1950" i="1"/>
  <c r="I1950" i="1" s="1"/>
  <c r="Y1949" i="1"/>
  <c r="Z1949" i="1"/>
  <c r="U1835" i="1"/>
  <c r="W1835" i="1" s="1"/>
  <c r="S1836" i="1"/>
  <c r="T1835" i="1"/>
  <c r="AF1835" i="1" s="1"/>
  <c r="X1950" i="1"/>
  <c r="L1951" i="1"/>
  <c r="E1950" i="1"/>
  <c r="A1951" i="1"/>
  <c r="G1948" i="1"/>
  <c r="K1948" i="1" s="1"/>
  <c r="R1837" i="1"/>
  <c r="V1837" i="1" s="1"/>
  <c r="Q1838" i="1"/>
  <c r="O1948" i="1" l="1"/>
  <c r="R1838" i="1"/>
  <c r="V1838" i="1" s="1"/>
  <c r="Q1839" i="1"/>
  <c r="M1951" i="1"/>
  <c r="N1951" i="1" s="1"/>
  <c r="AE1951" i="1" s="1"/>
  <c r="B1834" i="1"/>
  <c r="C1834" i="1" s="1"/>
  <c r="G1949" i="1"/>
  <c r="K1949" i="1" s="1"/>
  <c r="Z1950" i="1"/>
  <c r="AA1950" i="1" s="1"/>
  <c r="AH1950" i="1" s="1"/>
  <c r="Y1950" i="1"/>
  <c r="J1951" i="1"/>
  <c r="I1951" i="1" s="1"/>
  <c r="T1836" i="1"/>
  <c r="AF1836" i="1" s="1"/>
  <c r="U1836" i="1"/>
  <c r="W1836" i="1" s="1"/>
  <c r="S1837" i="1"/>
  <c r="L1952" i="1"/>
  <c r="E1951" i="1"/>
  <c r="X1951" i="1"/>
  <c r="A1952" i="1"/>
  <c r="AC1952" i="1" s="1"/>
  <c r="AG1835" i="1"/>
  <c r="B1835" i="1" s="1"/>
  <c r="C1835" i="1" s="1"/>
  <c r="AB1966" i="1"/>
  <c r="H1950" i="1"/>
  <c r="AE1950" i="1"/>
  <c r="H1951" i="1" l="1"/>
  <c r="G1950" i="1"/>
  <c r="O1950" i="1" s="1"/>
  <c r="M1952" i="1"/>
  <c r="N1952" i="1" s="1"/>
  <c r="U1837" i="1"/>
  <c r="W1837" i="1" s="1"/>
  <c r="S1838" i="1"/>
  <c r="T1837" i="1"/>
  <c r="AF1837" i="1" s="1"/>
  <c r="Q1840" i="1"/>
  <c r="R1839" i="1"/>
  <c r="V1839" i="1" s="1"/>
  <c r="AB1967" i="1"/>
  <c r="L1953" i="1"/>
  <c r="E1952" i="1"/>
  <c r="X1952" i="1"/>
  <c r="A1953" i="1"/>
  <c r="AC1953" i="1" s="1"/>
  <c r="AG1836" i="1"/>
  <c r="O1949" i="1"/>
  <c r="P1951" i="1" s="1"/>
  <c r="P1952" i="1" s="1"/>
  <c r="Z1951" i="1"/>
  <c r="AA1951" i="1" s="1"/>
  <c r="AH1951" i="1" s="1"/>
  <c r="J1952" i="1"/>
  <c r="I1952" i="1" s="1"/>
  <c r="Y1951" i="1"/>
  <c r="L1954" i="1" l="1"/>
  <c r="E1953" i="1"/>
  <c r="A1954" i="1"/>
  <c r="AC1954" i="1" s="1"/>
  <c r="X1953" i="1"/>
  <c r="AE1952" i="1"/>
  <c r="H1952" i="1"/>
  <c r="G1951" i="1"/>
  <c r="K1951" i="1" s="1"/>
  <c r="B1836" i="1"/>
  <c r="C1836" i="1" s="1"/>
  <c r="T1838" i="1"/>
  <c r="AF1838" i="1" s="1"/>
  <c r="S1839" i="1"/>
  <c r="U1838" i="1"/>
  <c r="W1838" i="1" s="1"/>
  <c r="K1950" i="1"/>
  <c r="J1953" i="1"/>
  <c r="I1953" i="1" s="1"/>
  <c r="Z1952" i="1"/>
  <c r="AA1952" i="1" s="1"/>
  <c r="AH1952" i="1" s="1"/>
  <c r="Y1952" i="1"/>
  <c r="AB1968" i="1"/>
  <c r="M1953" i="1"/>
  <c r="N1953" i="1" s="1"/>
  <c r="P1953" i="1"/>
  <c r="Q1841" i="1"/>
  <c r="R1840" i="1"/>
  <c r="V1840" i="1" s="1"/>
  <c r="AG1837" i="1"/>
  <c r="B1837" i="1" s="1"/>
  <c r="C1837" i="1" s="1"/>
  <c r="O1951" i="1" l="1"/>
  <c r="S1840" i="1"/>
  <c r="U1839" i="1"/>
  <c r="W1839" i="1" s="1"/>
  <c r="T1839" i="1"/>
  <c r="AF1839" i="1" s="1"/>
  <c r="G1952" i="1"/>
  <c r="K1952" i="1" s="1"/>
  <c r="M1954" i="1"/>
  <c r="N1954" i="1" s="1"/>
  <c r="P1954" i="1"/>
  <c r="AE1953" i="1"/>
  <c r="H1953" i="1"/>
  <c r="Y1953" i="1"/>
  <c r="J1954" i="1"/>
  <c r="I1954" i="1" s="1"/>
  <c r="Z1953" i="1"/>
  <c r="AA1953" i="1" s="1"/>
  <c r="AH1953" i="1" s="1"/>
  <c r="R1841" i="1"/>
  <c r="V1841" i="1" s="1"/>
  <c r="Q1842" i="1"/>
  <c r="AB1969" i="1"/>
  <c r="AG1838" i="1"/>
  <c r="X1954" i="1"/>
  <c r="L1955" i="1"/>
  <c r="E1954" i="1"/>
  <c r="A1955" i="1"/>
  <c r="AC1955" i="1" s="1"/>
  <c r="AE1954" i="1" l="1"/>
  <c r="H1954" i="1"/>
  <c r="Y1954" i="1"/>
  <c r="Z1954" i="1"/>
  <c r="AA1954" i="1" s="1"/>
  <c r="AH1954" i="1" s="1"/>
  <c r="J1955" i="1"/>
  <c r="I1955" i="1" s="1"/>
  <c r="AB1970" i="1"/>
  <c r="M1955" i="1"/>
  <c r="N1955" i="1" s="1"/>
  <c r="P1955" i="1"/>
  <c r="A1956" i="1"/>
  <c r="AC1956" i="1" s="1"/>
  <c r="L1956" i="1"/>
  <c r="E1955" i="1"/>
  <c r="X1955" i="1"/>
  <c r="O1952" i="1"/>
  <c r="AG1839" i="1"/>
  <c r="G1953" i="1"/>
  <c r="K1953" i="1" s="1"/>
  <c r="B1838" i="1"/>
  <c r="C1838" i="1" s="1"/>
  <c r="Q1843" i="1"/>
  <c r="R1842" i="1"/>
  <c r="V1842" i="1" s="1"/>
  <c r="T1840" i="1"/>
  <c r="AF1840" i="1" s="1"/>
  <c r="U1840" i="1"/>
  <c r="W1840" i="1" s="1"/>
  <c r="S1841" i="1"/>
  <c r="O1953" i="1" l="1"/>
  <c r="S1842" i="1"/>
  <c r="U1841" i="1"/>
  <c r="W1841" i="1" s="1"/>
  <c r="T1841" i="1"/>
  <c r="AF1841" i="1" s="1"/>
  <c r="R1843" i="1"/>
  <c r="V1843" i="1" s="1"/>
  <c r="Q1844" i="1"/>
  <c r="X1956" i="1"/>
  <c r="A1957" i="1"/>
  <c r="AC1957" i="1" s="1"/>
  <c r="L1957" i="1"/>
  <c r="E1956" i="1"/>
  <c r="M1956" i="1"/>
  <c r="N1956" i="1" s="1"/>
  <c r="P1956" i="1"/>
  <c r="AG1840" i="1"/>
  <c r="B1840" i="1" s="1"/>
  <c r="C1840" i="1" s="1"/>
  <c r="Y1955" i="1"/>
  <c r="J1956" i="1"/>
  <c r="I1956" i="1" s="1"/>
  <c r="Z1955" i="1"/>
  <c r="AA1955" i="1" s="1"/>
  <c r="AH1955" i="1" s="1"/>
  <c r="G1954" i="1"/>
  <c r="K1954" i="1" s="1"/>
  <c r="B1839" i="1"/>
  <c r="C1839" i="1" s="1"/>
  <c r="AB1971" i="1"/>
  <c r="AE1955" i="1"/>
  <c r="H1955" i="1"/>
  <c r="O1954" i="1" l="1"/>
  <c r="AE1956" i="1"/>
  <c r="H1956" i="1"/>
  <c r="L1958" i="1"/>
  <c r="E1957" i="1"/>
  <c r="A1958" i="1"/>
  <c r="AC1958" i="1" s="1"/>
  <c r="X1957" i="1"/>
  <c r="G1955" i="1"/>
  <c r="O1955" i="1" s="1"/>
  <c r="Z1956" i="1"/>
  <c r="AA1956" i="1" s="1"/>
  <c r="AH1956" i="1" s="1"/>
  <c r="Y1956" i="1"/>
  <c r="J1957" i="1"/>
  <c r="I1957" i="1" s="1"/>
  <c r="AG1841" i="1"/>
  <c r="AB1972" i="1"/>
  <c r="R1844" i="1"/>
  <c r="V1844" i="1" s="1"/>
  <c r="Q1845" i="1"/>
  <c r="U1842" i="1"/>
  <c r="W1842" i="1" s="1"/>
  <c r="T1842" i="1"/>
  <c r="AF1842" i="1" s="1"/>
  <c r="S1843" i="1"/>
  <c r="M1957" i="1"/>
  <c r="N1957" i="1" s="1"/>
  <c r="P1957" i="1"/>
  <c r="K1955" i="1" l="1"/>
  <c r="Z1957" i="1"/>
  <c r="AA1957" i="1" s="1"/>
  <c r="AH1957" i="1" s="1"/>
  <c r="Y1957" i="1"/>
  <c r="J1958" i="1"/>
  <c r="I1958" i="1" s="1"/>
  <c r="G1956" i="1"/>
  <c r="K1956" i="1" s="1"/>
  <c r="AE1957" i="1"/>
  <c r="H1957" i="1"/>
  <c r="AG1842" i="1"/>
  <c r="B1842" i="1" s="1"/>
  <c r="C1842" i="1" s="1"/>
  <c r="AB1973" i="1"/>
  <c r="E1958" i="1"/>
  <c r="A1959" i="1"/>
  <c r="AC1959" i="1" s="1"/>
  <c r="X1958" i="1"/>
  <c r="L1959" i="1"/>
  <c r="R1845" i="1"/>
  <c r="V1845" i="1" s="1"/>
  <c r="Q1846" i="1"/>
  <c r="T1843" i="1"/>
  <c r="AF1843" i="1" s="1"/>
  <c r="U1843" i="1"/>
  <c r="W1843" i="1" s="1"/>
  <c r="S1844" i="1"/>
  <c r="B1841" i="1"/>
  <c r="C1841" i="1" s="1"/>
  <c r="M1958" i="1"/>
  <c r="N1958" i="1" s="1"/>
  <c r="P1958" i="1"/>
  <c r="R1846" i="1" l="1"/>
  <c r="V1846" i="1" s="1"/>
  <c r="Q1847" i="1"/>
  <c r="L1960" i="1"/>
  <c r="E1959" i="1"/>
  <c r="X1959" i="1"/>
  <c r="A1960" i="1"/>
  <c r="AC1960" i="1" s="1"/>
  <c r="AB1974" i="1"/>
  <c r="AB1975" i="1" s="1"/>
  <c r="U1844" i="1"/>
  <c r="W1844" i="1" s="1"/>
  <c r="S1845" i="1"/>
  <c r="T1844" i="1"/>
  <c r="AF1844" i="1" s="1"/>
  <c r="O1956" i="1"/>
  <c r="AE1958" i="1"/>
  <c r="H1958" i="1"/>
  <c r="AG1843" i="1"/>
  <c r="B1843" i="1" s="1"/>
  <c r="C1843" i="1" s="1"/>
  <c r="M1959" i="1"/>
  <c r="N1959" i="1" s="1"/>
  <c r="P1959" i="1"/>
  <c r="J1959" i="1"/>
  <c r="I1959" i="1" s="1"/>
  <c r="Y1958" i="1"/>
  <c r="Z1958" i="1"/>
  <c r="AA1958" i="1" s="1"/>
  <c r="AH1958" i="1" s="1"/>
  <c r="G1957" i="1"/>
  <c r="K1957" i="1" s="1"/>
  <c r="O1957" i="1" l="1"/>
  <c r="U1845" i="1"/>
  <c r="W1845" i="1" s="1"/>
  <c r="S1846" i="1"/>
  <c r="T1845" i="1"/>
  <c r="AF1845" i="1" s="1"/>
  <c r="A1961" i="1"/>
  <c r="AC1961" i="1" s="1"/>
  <c r="L1961" i="1"/>
  <c r="E1960" i="1"/>
  <c r="X1960" i="1"/>
  <c r="R1847" i="1"/>
  <c r="V1847" i="1" s="1"/>
  <c r="Q1848" i="1"/>
  <c r="AG1844" i="1"/>
  <c r="B1844" i="1" s="1"/>
  <c r="C1844" i="1" s="1"/>
  <c r="Z1959" i="1"/>
  <c r="AA1959" i="1" s="1"/>
  <c r="AH1959" i="1" s="1"/>
  <c r="J1960" i="1"/>
  <c r="I1960" i="1" s="1"/>
  <c r="Y1959" i="1"/>
  <c r="G1958" i="1"/>
  <c r="K1958" i="1" s="1"/>
  <c r="AE1959" i="1"/>
  <c r="H1959" i="1"/>
  <c r="M1960" i="1"/>
  <c r="N1960" i="1" s="1"/>
  <c r="P1960" i="1"/>
  <c r="O1958" i="1" l="1"/>
  <c r="R1848" i="1"/>
  <c r="V1848" i="1" s="1"/>
  <c r="Q1849" i="1"/>
  <c r="M1961" i="1"/>
  <c r="N1961" i="1" s="1"/>
  <c r="P1961" i="1"/>
  <c r="AG1845" i="1"/>
  <c r="B1845" i="1" s="1"/>
  <c r="C1845" i="1" s="1"/>
  <c r="AE1960" i="1"/>
  <c r="H1960" i="1"/>
  <c r="AB1976" i="1"/>
  <c r="E1961" i="1"/>
  <c r="A1962" i="1"/>
  <c r="AC1962" i="1" s="1"/>
  <c r="X1961" i="1"/>
  <c r="L1962" i="1"/>
  <c r="Y1960" i="1"/>
  <c r="Z1960" i="1"/>
  <c r="AA1960" i="1" s="1"/>
  <c r="AH1960" i="1" s="1"/>
  <c r="J1961" i="1"/>
  <c r="I1961" i="1" s="1"/>
  <c r="G1959" i="1"/>
  <c r="K1959" i="1" s="1"/>
  <c r="U1846" i="1"/>
  <c r="W1846" i="1" s="1"/>
  <c r="S1847" i="1"/>
  <c r="T1846" i="1"/>
  <c r="AF1846" i="1" s="1"/>
  <c r="O1959" i="1" l="1"/>
  <c r="AB1977" i="1"/>
  <c r="U1847" i="1"/>
  <c r="W1847" i="1" s="1"/>
  <c r="T1847" i="1"/>
  <c r="AF1847" i="1" s="1"/>
  <c r="S1848" i="1"/>
  <c r="M1962" i="1"/>
  <c r="N1962" i="1" s="1"/>
  <c r="P1962" i="1"/>
  <c r="G1960" i="1"/>
  <c r="K1960" i="1" s="1"/>
  <c r="AG1846" i="1"/>
  <c r="AE1961" i="1"/>
  <c r="H1961" i="1"/>
  <c r="Z1961" i="1"/>
  <c r="AA1961" i="1" s="1"/>
  <c r="AH1961" i="1" s="1"/>
  <c r="J1962" i="1"/>
  <c r="I1962" i="1" s="1"/>
  <c r="Y1961" i="1"/>
  <c r="L1963" i="1"/>
  <c r="E1962" i="1"/>
  <c r="A1963" i="1"/>
  <c r="AC1963" i="1" s="1"/>
  <c r="X1962" i="1"/>
  <c r="R1849" i="1"/>
  <c r="V1849" i="1" s="1"/>
  <c r="Q1850" i="1"/>
  <c r="O1960" i="1" l="1"/>
  <c r="R1850" i="1"/>
  <c r="V1850" i="1" s="1"/>
  <c r="Q1851" i="1"/>
  <c r="A1964" i="1"/>
  <c r="AC1964" i="1" s="1"/>
  <c r="L1964" i="1"/>
  <c r="E1963" i="1"/>
  <c r="X1963" i="1"/>
  <c r="G1961" i="1"/>
  <c r="K1961" i="1" s="1"/>
  <c r="AB1978" i="1"/>
  <c r="AE1962" i="1"/>
  <c r="H1962" i="1"/>
  <c r="AG1847" i="1"/>
  <c r="B1847" i="1" s="1"/>
  <c r="C1847" i="1" s="1"/>
  <c r="M1963" i="1"/>
  <c r="N1963" i="1" s="1"/>
  <c r="P1963" i="1"/>
  <c r="Y1962" i="1"/>
  <c r="J1963" i="1"/>
  <c r="I1963" i="1" s="1"/>
  <c r="Z1962" i="1"/>
  <c r="AA1962" i="1" s="1"/>
  <c r="AH1962" i="1" s="1"/>
  <c r="B1846" i="1"/>
  <c r="C1846" i="1" s="1"/>
  <c r="U1848" i="1"/>
  <c r="W1848" i="1" s="1"/>
  <c r="T1848" i="1"/>
  <c r="AF1848" i="1" s="1"/>
  <c r="S1849" i="1"/>
  <c r="O1961" i="1" l="1"/>
  <c r="AE1963" i="1"/>
  <c r="H1963" i="1"/>
  <c r="A1965" i="1"/>
  <c r="AC1965" i="1" s="1"/>
  <c r="L1965" i="1"/>
  <c r="E1964" i="1"/>
  <c r="X1964" i="1"/>
  <c r="U1849" i="1"/>
  <c r="W1849" i="1" s="1"/>
  <c r="S1850" i="1"/>
  <c r="T1849" i="1"/>
  <c r="AF1849" i="1" s="1"/>
  <c r="Y1963" i="1"/>
  <c r="Z1963" i="1"/>
  <c r="AA1963" i="1" s="1"/>
  <c r="AH1963" i="1" s="1"/>
  <c r="J1964" i="1"/>
  <c r="I1964" i="1" s="1"/>
  <c r="R1851" i="1"/>
  <c r="V1851" i="1" s="1"/>
  <c r="Q1852" i="1"/>
  <c r="AG1848" i="1"/>
  <c r="B1848" i="1" s="1"/>
  <c r="C1848" i="1" s="1"/>
  <c r="AB1979" i="1"/>
  <c r="G1962" i="1"/>
  <c r="K1962" i="1" s="1"/>
  <c r="M1964" i="1"/>
  <c r="N1964" i="1" s="1"/>
  <c r="P1964" i="1"/>
  <c r="O1962" i="1" l="1"/>
  <c r="AB1980" i="1"/>
  <c r="AG1849" i="1"/>
  <c r="B1849" i="1" s="1"/>
  <c r="C1849" i="1" s="1"/>
  <c r="L1966" i="1"/>
  <c r="E1965" i="1"/>
  <c r="A1966" i="1"/>
  <c r="AC1966" i="1" s="1"/>
  <c r="X1965" i="1"/>
  <c r="AE1964" i="1"/>
  <c r="H1964" i="1"/>
  <c r="Q1853" i="1"/>
  <c r="R1852" i="1"/>
  <c r="J1965" i="1"/>
  <c r="I1965" i="1" s="1"/>
  <c r="Z1964" i="1"/>
  <c r="AA1964" i="1" s="1"/>
  <c r="AH1964" i="1" s="1"/>
  <c r="Y1964" i="1"/>
  <c r="G1963" i="1"/>
  <c r="O1963" i="1" s="1"/>
  <c r="S1851" i="1"/>
  <c r="T1850" i="1"/>
  <c r="AF1850" i="1" s="1"/>
  <c r="U1850" i="1"/>
  <c r="W1850" i="1" s="1"/>
  <c r="M1965" i="1"/>
  <c r="N1965" i="1" s="1"/>
  <c r="P1965" i="1"/>
  <c r="V1852" i="1" l="1"/>
  <c r="K1963" i="1"/>
  <c r="S1852" i="1"/>
  <c r="T1851" i="1"/>
  <c r="AF1851" i="1" s="1"/>
  <c r="U1851" i="1"/>
  <c r="W1851" i="1" s="1"/>
  <c r="Z1965" i="1"/>
  <c r="AA1965" i="1" s="1"/>
  <c r="AH1965" i="1" s="1"/>
  <c r="Y1965" i="1"/>
  <c r="J1966" i="1"/>
  <c r="I1966" i="1" s="1"/>
  <c r="AE1965" i="1"/>
  <c r="H1965" i="1"/>
  <c r="L1967" i="1"/>
  <c r="E1966" i="1"/>
  <c r="A1967" i="1"/>
  <c r="AC1967" i="1" s="1"/>
  <c r="X1966" i="1"/>
  <c r="G1964" i="1"/>
  <c r="O1964" i="1" s="1"/>
  <c r="AG1850" i="1"/>
  <c r="B1850" i="1" s="1"/>
  <c r="C1850" i="1" s="1"/>
  <c r="R1853" i="1"/>
  <c r="V1853" i="1" s="1"/>
  <c r="Q1854" i="1"/>
  <c r="M1966" i="1"/>
  <c r="N1966" i="1" s="1"/>
  <c r="P1966" i="1"/>
  <c r="AB1981" i="1"/>
  <c r="AE1966" i="1" l="1"/>
  <c r="H1966" i="1"/>
  <c r="J1967" i="1"/>
  <c r="I1967" i="1" s="1"/>
  <c r="Z1966" i="1"/>
  <c r="AA1966" i="1" s="1"/>
  <c r="AH1966" i="1" s="1"/>
  <c r="Y1966" i="1"/>
  <c r="G1965" i="1"/>
  <c r="K1965" i="1" s="1"/>
  <c r="AG1851" i="1"/>
  <c r="AB1982" i="1"/>
  <c r="R1854" i="1"/>
  <c r="V1854" i="1" s="1"/>
  <c r="Q1855" i="1"/>
  <c r="E1967" i="1"/>
  <c r="X1967" i="1"/>
  <c r="A1968" i="1"/>
  <c r="AC1968" i="1" s="1"/>
  <c r="L1968" i="1"/>
  <c r="U1852" i="1"/>
  <c r="W1852" i="1" s="1"/>
  <c r="T1852" i="1"/>
  <c r="AF1852" i="1" s="1"/>
  <c r="S1853" i="1"/>
  <c r="K1964" i="1"/>
  <c r="M1967" i="1"/>
  <c r="N1967" i="1" s="1"/>
  <c r="P1967" i="1"/>
  <c r="O1965" i="1" l="1"/>
  <c r="Z1967" i="1"/>
  <c r="AA1967" i="1" s="1"/>
  <c r="AH1967" i="1" s="1"/>
  <c r="J1968" i="1"/>
  <c r="I1968" i="1" s="1"/>
  <c r="Y1967" i="1"/>
  <c r="U1853" i="1"/>
  <c r="W1853" i="1" s="1"/>
  <c r="S1854" i="1"/>
  <c r="T1853" i="1"/>
  <c r="AF1853" i="1" s="1"/>
  <c r="AB1983" i="1"/>
  <c r="G1966" i="1"/>
  <c r="O1966" i="1" s="1"/>
  <c r="M1968" i="1"/>
  <c r="N1968" i="1" s="1"/>
  <c r="P1968" i="1"/>
  <c r="AE1967" i="1"/>
  <c r="H1967" i="1"/>
  <c r="AG1852" i="1"/>
  <c r="B1852" i="1" s="1"/>
  <c r="C1852" i="1" s="1"/>
  <c r="E1968" i="1"/>
  <c r="X1968" i="1"/>
  <c r="A1969" i="1"/>
  <c r="AC1969" i="1" s="1"/>
  <c r="L1969" i="1"/>
  <c r="R1855" i="1"/>
  <c r="V1855" i="1" s="1"/>
  <c r="Q1856" i="1"/>
  <c r="B1851" i="1"/>
  <c r="C1851" i="1" s="1"/>
  <c r="K1966" i="1" l="1"/>
  <c r="R1856" i="1"/>
  <c r="V1856" i="1" s="1"/>
  <c r="Q1857" i="1"/>
  <c r="J1969" i="1"/>
  <c r="I1969" i="1" s="1"/>
  <c r="Z1968" i="1"/>
  <c r="AA1968" i="1" s="1"/>
  <c r="AH1968" i="1" s="1"/>
  <c r="Y1968" i="1"/>
  <c r="AB1984" i="1"/>
  <c r="G1967" i="1"/>
  <c r="O1967" i="1" s="1"/>
  <c r="AE1968" i="1"/>
  <c r="H1968" i="1"/>
  <c r="S1855" i="1"/>
  <c r="T1854" i="1"/>
  <c r="AF1854" i="1" s="1"/>
  <c r="U1854" i="1"/>
  <c r="W1854" i="1" s="1"/>
  <c r="M1969" i="1"/>
  <c r="N1969" i="1" s="1"/>
  <c r="P1969" i="1"/>
  <c r="A1970" i="1"/>
  <c r="AC1970" i="1" s="1"/>
  <c r="X1969" i="1"/>
  <c r="L1970" i="1"/>
  <c r="E1969" i="1"/>
  <c r="AG1853" i="1"/>
  <c r="B1853" i="1" s="1"/>
  <c r="C1853" i="1" s="1"/>
  <c r="E1970" i="1" l="1"/>
  <c r="A1971" i="1"/>
  <c r="AC1971" i="1" s="1"/>
  <c r="X1970" i="1"/>
  <c r="L1971" i="1"/>
  <c r="M1970" i="1"/>
  <c r="N1970" i="1" s="1"/>
  <c r="P1970" i="1"/>
  <c r="AB1985" i="1"/>
  <c r="J1970" i="1"/>
  <c r="I1970" i="1" s="1"/>
  <c r="Y1969" i="1"/>
  <c r="Z1969" i="1"/>
  <c r="AA1969" i="1" s="1"/>
  <c r="AH1969" i="1" s="1"/>
  <c r="T1855" i="1"/>
  <c r="AF1855" i="1" s="1"/>
  <c r="U1855" i="1"/>
  <c r="W1855" i="1" s="1"/>
  <c r="S1856" i="1"/>
  <c r="AE1969" i="1"/>
  <c r="H1969" i="1"/>
  <c r="G1968" i="1"/>
  <c r="O1968" i="1" s="1"/>
  <c r="K1967" i="1"/>
  <c r="Q1858" i="1"/>
  <c r="R1857" i="1"/>
  <c r="AG1854" i="1"/>
  <c r="B1854" i="1" s="1"/>
  <c r="C1854" i="1" s="1"/>
  <c r="V1857" i="1" l="1"/>
  <c r="K1968" i="1"/>
  <c r="AB1986" i="1"/>
  <c r="R1858" i="1"/>
  <c r="V1858" i="1" s="1"/>
  <c r="Q1859" i="1"/>
  <c r="U1856" i="1"/>
  <c r="W1856" i="1" s="1"/>
  <c r="S1857" i="1"/>
  <c r="T1856" i="1"/>
  <c r="AF1856" i="1" s="1"/>
  <c r="M1971" i="1"/>
  <c r="N1971" i="1" s="1"/>
  <c r="P1971" i="1"/>
  <c r="AG1855" i="1"/>
  <c r="B1855" i="1" s="1"/>
  <c r="C1855" i="1" s="1"/>
  <c r="Z1970" i="1"/>
  <c r="AA1970" i="1" s="1"/>
  <c r="AH1970" i="1" s="1"/>
  <c r="J1971" i="1"/>
  <c r="I1971" i="1" s="1"/>
  <c r="Y1970" i="1"/>
  <c r="AE1970" i="1"/>
  <c r="H1970" i="1"/>
  <c r="X1971" i="1"/>
  <c r="A1972" i="1"/>
  <c r="AC1972" i="1" s="1"/>
  <c r="L1972" i="1"/>
  <c r="E1971" i="1"/>
  <c r="G1969" i="1"/>
  <c r="O1969" i="1" s="1"/>
  <c r="K1969" i="1" l="1"/>
  <c r="G1970" i="1"/>
  <c r="O1970" i="1" s="1"/>
  <c r="AG1856" i="1"/>
  <c r="AB1987" i="1"/>
  <c r="AE1971" i="1"/>
  <c r="H1971" i="1"/>
  <c r="M1972" i="1"/>
  <c r="N1972" i="1" s="1"/>
  <c r="P1972" i="1"/>
  <c r="E1972" i="1"/>
  <c r="X1972" i="1"/>
  <c r="A1973" i="1"/>
  <c r="AC1973" i="1" s="1"/>
  <c r="L1973" i="1"/>
  <c r="R1859" i="1"/>
  <c r="V1859" i="1" s="1"/>
  <c r="Q1860" i="1"/>
  <c r="Z1971" i="1"/>
  <c r="AA1971" i="1" s="1"/>
  <c r="AH1971" i="1" s="1"/>
  <c r="Y1971" i="1"/>
  <c r="J1972" i="1"/>
  <c r="I1972" i="1" s="1"/>
  <c r="T1857" i="1"/>
  <c r="U1857" i="1"/>
  <c r="W1857" i="1" s="1"/>
  <c r="S1858" i="1"/>
  <c r="K1970" i="1" l="1"/>
  <c r="AF1857" i="1"/>
  <c r="AA1857" i="1"/>
  <c r="Q1861" i="1"/>
  <c r="R1860" i="1"/>
  <c r="V1860" i="1" s="1"/>
  <c r="M1973" i="1"/>
  <c r="N1973" i="1" s="1"/>
  <c r="P1973" i="1"/>
  <c r="Z1972" i="1"/>
  <c r="AA1972" i="1" s="1"/>
  <c r="AH1972" i="1" s="1"/>
  <c r="Y1972" i="1"/>
  <c r="J1973" i="1"/>
  <c r="I1973" i="1" s="1"/>
  <c r="E1973" i="1"/>
  <c r="A1974" i="1"/>
  <c r="AC1974" i="1" s="1"/>
  <c r="X1973" i="1"/>
  <c r="L1974" i="1"/>
  <c r="AB1988" i="1"/>
  <c r="T1858" i="1"/>
  <c r="AF1858" i="1" s="1"/>
  <c r="U1858" i="1"/>
  <c r="W1858" i="1" s="1"/>
  <c r="S1859" i="1"/>
  <c r="AE1972" i="1"/>
  <c r="H1972" i="1"/>
  <c r="AG1857" i="1"/>
  <c r="B1857" i="1" s="1"/>
  <c r="C1857" i="1" s="1"/>
  <c r="G1971" i="1"/>
  <c r="K1971" i="1" s="1"/>
  <c r="B1856" i="1"/>
  <c r="C1856" i="1" s="1"/>
  <c r="L1975" i="1" l="1"/>
  <c r="A1975" i="1"/>
  <c r="AH1857" i="1"/>
  <c r="Y1973" i="1"/>
  <c r="J1974" i="1"/>
  <c r="I1974" i="1" s="1"/>
  <c r="Z1973" i="1"/>
  <c r="AA1973" i="1" s="1"/>
  <c r="AH1973" i="1" s="1"/>
  <c r="O1971" i="1"/>
  <c r="U1859" i="1"/>
  <c r="W1859" i="1" s="1"/>
  <c r="T1859" i="1"/>
  <c r="AF1859" i="1" s="1"/>
  <c r="S1860" i="1"/>
  <c r="X1974" i="1"/>
  <c r="E1974" i="1"/>
  <c r="E1975" i="1" s="1"/>
  <c r="Q1862" i="1"/>
  <c r="R1861" i="1"/>
  <c r="V1861" i="1" s="1"/>
  <c r="G1972" i="1"/>
  <c r="K1972" i="1" s="1"/>
  <c r="AG1858" i="1"/>
  <c r="B1858" i="1" s="1"/>
  <c r="C1858" i="1" s="1"/>
  <c r="AB1989" i="1"/>
  <c r="M1974" i="1"/>
  <c r="N1974" i="1" s="1"/>
  <c r="P1974" i="1"/>
  <c r="AE1973" i="1"/>
  <c r="H1973" i="1"/>
  <c r="AC1975" i="1" l="1"/>
  <c r="P1975" i="1"/>
  <c r="X1975" i="1"/>
  <c r="Y1975" i="1" s="1"/>
  <c r="M1975" i="1"/>
  <c r="N1975" i="1" s="1"/>
  <c r="AE1975" i="1" s="1"/>
  <c r="J1975" i="1"/>
  <c r="I1975" i="1" s="1"/>
  <c r="AE1974" i="1"/>
  <c r="H1974" i="1"/>
  <c r="L1976" i="1"/>
  <c r="A1976" i="1"/>
  <c r="AC1976" i="1" s="1"/>
  <c r="T1860" i="1"/>
  <c r="AF1860" i="1" s="1"/>
  <c r="U1860" i="1"/>
  <c r="W1860" i="1" s="1"/>
  <c r="S1861" i="1"/>
  <c r="O1972" i="1"/>
  <c r="AG1859" i="1"/>
  <c r="B1859" i="1" s="1"/>
  <c r="C1859" i="1" s="1"/>
  <c r="G1973" i="1"/>
  <c r="K1973" i="1" s="1"/>
  <c r="AB1990" i="1"/>
  <c r="R1862" i="1"/>
  <c r="V1862" i="1" s="1"/>
  <c r="Q1863" i="1"/>
  <c r="Z1974" i="1"/>
  <c r="AA1974" i="1" s="1"/>
  <c r="AH1974" i="1" s="1"/>
  <c r="Y1974" i="1"/>
  <c r="Z1975" i="1" l="1"/>
  <c r="AA1975" i="1" s="1"/>
  <c r="AH1975" i="1" s="1"/>
  <c r="H1975" i="1"/>
  <c r="O1973" i="1"/>
  <c r="R1863" i="1"/>
  <c r="V1863" i="1" s="1"/>
  <c r="Q1864" i="1"/>
  <c r="X1976" i="1"/>
  <c r="A1977" i="1"/>
  <c r="AC1977" i="1" s="1"/>
  <c r="L1977" i="1"/>
  <c r="E1976" i="1"/>
  <c r="G1974" i="1"/>
  <c r="K1974" i="1" s="1"/>
  <c r="U1861" i="1"/>
  <c r="W1861" i="1" s="1"/>
  <c r="T1861" i="1"/>
  <c r="AF1861" i="1" s="1"/>
  <c r="S1862" i="1"/>
  <c r="J1976" i="1"/>
  <c r="I1976" i="1" s="1"/>
  <c r="AG1860" i="1"/>
  <c r="B1860" i="1" s="1"/>
  <c r="C1860" i="1" s="1"/>
  <c r="AB1991" i="1"/>
  <c r="M1976" i="1"/>
  <c r="N1976" i="1" s="1"/>
  <c r="P1976" i="1"/>
  <c r="G1975" i="1" l="1"/>
  <c r="O1974" i="1"/>
  <c r="T1862" i="1"/>
  <c r="AF1862" i="1" s="1"/>
  <c r="S1863" i="1"/>
  <c r="U1862" i="1"/>
  <c r="W1862" i="1" s="1"/>
  <c r="R1864" i="1"/>
  <c r="V1864" i="1" s="1"/>
  <c r="Q1865" i="1"/>
  <c r="M1977" i="1"/>
  <c r="N1977" i="1" s="1"/>
  <c r="P1977" i="1"/>
  <c r="AE1976" i="1"/>
  <c r="H1976" i="1"/>
  <c r="AG1861" i="1"/>
  <c r="B1861" i="1" s="1"/>
  <c r="C1861" i="1" s="1"/>
  <c r="A1978" i="1"/>
  <c r="AC1978" i="1" s="1"/>
  <c r="X1977" i="1"/>
  <c r="L1978" i="1"/>
  <c r="E1977" i="1"/>
  <c r="AB1992" i="1"/>
  <c r="J1977" i="1"/>
  <c r="I1977" i="1" s="1"/>
  <c r="Z1976" i="1"/>
  <c r="AA1976" i="1" s="1"/>
  <c r="AH1976" i="1" s="1"/>
  <c r="Y1976" i="1"/>
  <c r="O1975" i="1" l="1"/>
  <c r="K1975" i="1"/>
  <c r="AE1977" i="1"/>
  <c r="H1977" i="1"/>
  <c r="AG1862" i="1"/>
  <c r="U1863" i="1"/>
  <c r="W1863" i="1" s="1"/>
  <c r="S1864" i="1"/>
  <c r="T1863" i="1"/>
  <c r="AF1863" i="1" s="1"/>
  <c r="E1978" i="1"/>
  <c r="A1979" i="1"/>
  <c r="AC1979" i="1" s="1"/>
  <c r="X1978" i="1"/>
  <c r="L1979" i="1"/>
  <c r="M1978" i="1"/>
  <c r="N1978" i="1" s="1"/>
  <c r="P1978" i="1"/>
  <c r="R1865" i="1"/>
  <c r="V1865" i="1" s="1"/>
  <c r="Q1866" i="1"/>
  <c r="G1976" i="1"/>
  <c r="K1976" i="1" s="1"/>
  <c r="AB1993" i="1"/>
  <c r="Y1977" i="1"/>
  <c r="J1978" i="1"/>
  <c r="I1978" i="1" s="1"/>
  <c r="Z1977" i="1"/>
  <c r="AA1977" i="1" s="1"/>
  <c r="AH1977" i="1" s="1"/>
  <c r="O1976" i="1" l="1"/>
  <c r="AE1978" i="1"/>
  <c r="H1978" i="1"/>
  <c r="Z1978" i="1"/>
  <c r="AA1978" i="1" s="1"/>
  <c r="AH1978" i="1" s="1"/>
  <c r="Y1978" i="1"/>
  <c r="J1979" i="1"/>
  <c r="I1979" i="1" s="1"/>
  <c r="T1864" i="1"/>
  <c r="AF1864" i="1" s="1"/>
  <c r="S1865" i="1"/>
  <c r="U1864" i="1"/>
  <c r="W1864" i="1" s="1"/>
  <c r="AB1994" i="1"/>
  <c r="L1980" i="1"/>
  <c r="E1979" i="1"/>
  <c r="A1980" i="1"/>
  <c r="AC1980" i="1" s="1"/>
  <c r="X1979" i="1"/>
  <c r="AG1863" i="1"/>
  <c r="B1863" i="1" s="1"/>
  <c r="C1863" i="1" s="1"/>
  <c r="G1977" i="1"/>
  <c r="K1977" i="1" s="1"/>
  <c r="R1866" i="1"/>
  <c r="V1866" i="1" s="1"/>
  <c r="Q1867" i="1"/>
  <c r="M1979" i="1"/>
  <c r="N1979" i="1" s="1"/>
  <c r="P1979" i="1"/>
  <c r="B1862" i="1"/>
  <c r="C1862" i="1" s="1"/>
  <c r="Z1980" i="1" l="1"/>
  <c r="O1977" i="1"/>
  <c r="AE1979" i="1"/>
  <c r="H1979" i="1"/>
  <c r="Y1979" i="1"/>
  <c r="Z1979" i="1"/>
  <c r="AA1979" i="1" s="1"/>
  <c r="AH1979" i="1" s="1"/>
  <c r="J1980" i="1"/>
  <c r="I1980" i="1" s="1"/>
  <c r="AG1864" i="1"/>
  <c r="B1864" i="1" s="1"/>
  <c r="C1864" i="1" s="1"/>
  <c r="Q1868" i="1"/>
  <c r="R1867" i="1"/>
  <c r="V1867" i="1" s="1"/>
  <c r="L1981" i="1"/>
  <c r="E1980" i="1"/>
  <c r="A1981" i="1"/>
  <c r="AC1981" i="1" s="1"/>
  <c r="AB1995" i="1"/>
  <c r="T1865" i="1"/>
  <c r="AF1865" i="1" s="1"/>
  <c r="U1865" i="1"/>
  <c r="W1865" i="1" s="1"/>
  <c r="S1866" i="1"/>
  <c r="G1978" i="1"/>
  <c r="K1978" i="1" s="1"/>
  <c r="M1980" i="1"/>
  <c r="N1980" i="1" s="1"/>
  <c r="P1980" i="1"/>
  <c r="O1978" i="1" l="1"/>
  <c r="Q1869" i="1"/>
  <c r="R1868" i="1"/>
  <c r="V1868" i="1" s="1"/>
  <c r="M1981" i="1"/>
  <c r="N1981" i="1" s="1"/>
  <c r="G1979" i="1"/>
  <c r="K1979" i="1" s="1"/>
  <c r="AE1980" i="1"/>
  <c r="H1980" i="1"/>
  <c r="U1866" i="1"/>
  <c r="W1866" i="1" s="1"/>
  <c r="T1866" i="1"/>
  <c r="AF1866" i="1" s="1"/>
  <c r="S1867" i="1"/>
  <c r="AB1996" i="1"/>
  <c r="Y1980" i="1"/>
  <c r="J1981" i="1"/>
  <c r="I1981" i="1" s="1"/>
  <c r="AG1865" i="1"/>
  <c r="B1865" i="1" s="1"/>
  <c r="C1865" i="1" s="1"/>
  <c r="E1981" i="1"/>
  <c r="A1982" i="1"/>
  <c r="AC1982" i="1" s="1"/>
  <c r="X1981" i="1"/>
  <c r="L1982" i="1"/>
  <c r="O1979" i="1" l="1"/>
  <c r="L1983" i="1"/>
  <c r="A1983" i="1"/>
  <c r="AC1983" i="1" s="1"/>
  <c r="X1982" i="1"/>
  <c r="E1982" i="1"/>
  <c r="S1868" i="1"/>
  <c r="T1867" i="1"/>
  <c r="AF1867" i="1" s="1"/>
  <c r="U1867" i="1"/>
  <c r="W1867" i="1" s="1"/>
  <c r="Q1870" i="1"/>
  <c r="R1869" i="1"/>
  <c r="V1869" i="1" s="1"/>
  <c r="H1981" i="1"/>
  <c r="AE1981" i="1"/>
  <c r="M1982" i="1"/>
  <c r="N1982" i="1" s="1"/>
  <c r="AG1866" i="1"/>
  <c r="B1866" i="1" s="1"/>
  <c r="C1866" i="1" s="1"/>
  <c r="Y1981" i="1"/>
  <c r="J1982" i="1"/>
  <c r="I1982" i="1" s="1"/>
  <c r="Z1981" i="1"/>
  <c r="AA1981" i="1" s="1"/>
  <c r="AH1981" i="1" s="1"/>
  <c r="AB1997" i="1"/>
  <c r="G1980" i="1"/>
  <c r="K1980" i="1" s="1"/>
  <c r="S1869" i="1" l="1"/>
  <c r="U1868" i="1"/>
  <c r="W1868" i="1" s="1"/>
  <c r="T1868" i="1"/>
  <c r="AF1868" i="1" s="1"/>
  <c r="X1983" i="1"/>
  <c r="L1984" i="1"/>
  <c r="E1983" i="1"/>
  <c r="A1984" i="1"/>
  <c r="AC1984" i="1" s="1"/>
  <c r="AB1998" i="1"/>
  <c r="O1980" i="1"/>
  <c r="P1981" i="1" s="1"/>
  <c r="P1982" i="1" s="1"/>
  <c r="P1983" i="1" s="1"/>
  <c r="Q1871" i="1"/>
  <c r="R1870" i="1"/>
  <c r="V1870" i="1" s="1"/>
  <c r="M1983" i="1"/>
  <c r="N1983" i="1" s="1"/>
  <c r="AG1867" i="1"/>
  <c r="B1867" i="1" s="1"/>
  <c r="C1867" i="1" s="1"/>
  <c r="AE1982" i="1"/>
  <c r="H1982" i="1"/>
  <c r="G1981" i="1"/>
  <c r="O1981" i="1" s="1"/>
  <c r="Y1982" i="1"/>
  <c r="Z1982" i="1"/>
  <c r="AA1982" i="1" s="1"/>
  <c r="AH1982" i="1" s="1"/>
  <c r="J1983" i="1"/>
  <c r="I1983" i="1" s="1"/>
  <c r="K1981" i="1" l="1"/>
  <c r="R1871" i="1"/>
  <c r="V1871" i="1" s="1"/>
  <c r="Q1872" i="1"/>
  <c r="AB1999" i="1"/>
  <c r="M1984" i="1"/>
  <c r="N1984" i="1" s="1"/>
  <c r="P1984" i="1"/>
  <c r="U1869" i="1"/>
  <c r="W1869" i="1" s="1"/>
  <c r="T1869" i="1"/>
  <c r="AF1869" i="1" s="1"/>
  <c r="S1870" i="1"/>
  <c r="G1982" i="1"/>
  <c r="O1982" i="1" s="1"/>
  <c r="Y1983" i="1"/>
  <c r="Z1983" i="1"/>
  <c r="AA1983" i="1" s="1"/>
  <c r="AH1983" i="1" s="1"/>
  <c r="J1984" i="1"/>
  <c r="I1984" i="1" s="1"/>
  <c r="AE1983" i="1"/>
  <c r="H1983" i="1"/>
  <c r="X1984" i="1"/>
  <c r="E1984" i="1"/>
  <c r="L1985" i="1"/>
  <c r="A1985" i="1"/>
  <c r="AC1985" i="1" s="1"/>
  <c r="AG1868" i="1"/>
  <c r="B1868" i="1" s="1"/>
  <c r="C1868" i="1" s="1"/>
  <c r="AE1984" i="1" l="1"/>
  <c r="K1982" i="1"/>
  <c r="Y1984" i="1"/>
  <c r="J1985" i="1"/>
  <c r="I1985" i="1" s="1"/>
  <c r="Z1984" i="1"/>
  <c r="AA1984" i="1" s="1"/>
  <c r="AH1984" i="1" s="1"/>
  <c r="M1985" i="1"/>
  <c r="N1985" i="1" s="1"/>
  <c r="P1985" i="1"/>
  <c r="AG1869" i="1"/>
  <c r="B1869" i="1" s="1"/>
  <c r="C1869" i="1" s="1"/>
  <c r="Q1873" i="1"/>
  <c r="R1872" i="1"/>
  <c r="V1872" i="1" s="1"/>
  <c r="U1870" i="1"/>
  <c r="W1870" i="1" s="1"/>
  <c r="S1871" i="1"/>
  <c r="T1870" i="1"/>
  <c r="AF1870" i="1" s="1"/>
  <c r="A1986" i="1"/>
  <c r="AC1986" i="1" s="1"/>
  <c r="X1985" i="1"/>
  <c r="L1986" i="1"/>
  <c r="E1985" i="1"/>
  <c r="H1984" i="1"/>
  <c r="G1983" i="1"/>
  <c r="O1983" i="1" s="1"/>
  <c r="AB2000" i="1"/>
  <c r="K1983" i="1" l="1"/>
  <c r="G1984" i="1"/>
  <c r="K1984" i="1" s="1"/>
  <c r="L1987" i="1"/>
  <c r="E1986" i="1"/>
  <c r="X1986" i="1"/>
  <c r="A1987" i="1"/>
  <c r="AC1987" i="1" s="1"/>
  <c r="R1873" i="1"/>
  <c r="V1873" i="1" s="1"/>
  <c r="Q1874" i="1"/>
  <c r="AE1985" i="1"/>
  <c r="H1985" i="1"/>
  <c r="AB2001" i="1"/>
  <c r="M1986" i="1"/>
  <c r="N1986" i="1" s="1"/>
  <c r="P1986" i="1"/>
  <c r="U1871" i="1"/>
  <c r="W1871" i="1" s="1"/>
  <c r="S1872" i="1"/>
  <c r="T1871" i="1"/>
  <c r="AF1871" i="1" s="1"/>
  <c r="J1986" i="1"/>
  <c r="I1986" i="1" s="1"/>
  <c r="Y1985" i="1"/>
  <c r="Z1985" i="1"/>
  <c r="AA1985" i="1" s="1"/>
  <c r="AH1985" i="1" s="1"/>
  <c r="AG1870" i="1"/>
  <c r="B1870" i="1" s="1"/>
  <c r="C1870" i="1" s="1"/>
  <c r="O1984" i="1" l="1"/>
  <c r="R1874" i="1"/>
  <c r="V1874" i="1" s="1"/>
  <c r="Q1875" i="1"/>
  <c r="J1987" i="1"/>
  <c r="I1987" i="1" s="1"/>
  <c r="Z1986" i="1"/>
  <c r="AA1986" i="1" s="1"/>
  <c r="AH1986" i="1" s="1"/>
  <c r="Y1986" i="1"/>
  <c r="S1873" i="1"/>
  <c r="T1872" i="1"/>
  <c r="AF1872" i="1" s="1"/>
  <c r="U1872" i="1"/>
  <c r="W1872" i="1" s="1"/>
  <c r="G1985" i="1"/>
  <c r="K1985" i="1" s="1"/>
  <c r="M1987" i="1"/>
  <c r="N1987" i="1" s="1"/>
  <c r="P1987" i="1"/>
  <c r="AE1986" i="1"/>
  <c r="H1986" i="1"/>
  <c r="AG1871" i="1"/>
  <c r="B1871" i="1" s="1"/>
  <c r="C1871" i="1" s="1"/>
  <c r="AB2002" i="1"/>
  <c r="E1987" i="1"/>
  <c r="A1988" i="1"/>
  <c r="AC1988" i="1" s="1"/>
  <c r="X1987" i="1"/>
  <c r="L1988" i="1"/>
  <c r="O1985" i="1" l="1"/>
  <c r="S1874" i="1"/>
  <c r="T1873" i="1"/>
  <c r="AF1873" i="1" s="1"/>
  <c r="U1873" i="1"/>
  <c r="W1873" i="1" s="1"/>
  <c r="M1988" i="1"/>
  <c r="N1988" i="1" s="1"/>
  <c r="P1988" i="1"/>
  <c r="R1875" i="1"/>
  <c r="V1875" i="1" s="1"/>
  <c r="Q1876" i="1"/>
  <c r="AE1987" i="1"/>
  <c r="H1987" i="1"/>
  <c r="AG1872" i="1"/>
  <c r="B1872" i="1" s="1"/>
  <c r="C1872" i="1" s="1"/>
  <c r="Y1987" i="1"/>
  <c r="Z1987" i="1"/>
  <c r="AA1987" i="1" s="1"/>
  <c r="AH1987" i="1" s="1"/>
  <c r="J1988" i="1"/>
  <c r="I1988" i="1" s="1"/>
  <c r="AB2003" i="1"/>
  <c r="A1989" i="1"/>
  <c r="AC1989" i="1" s="1"/>
  <c r="X1988" i="1"/>
  <c r="L1989" i="1"/>
  <c r="E1988" i="1"/>
  <c r="G1986" i="1"/>
  <c r="O1986" i="1" s="1"/>
  <c r="K1986" i="1" l="1"/>
  <c r="E1989" i="1"/>
  <c r="X1989" i="1"/>
  <c r="A1990" i="1"/>
  <c r="AC1990" i="1" s="1"/>
  <c r="L1990" i="1"/>
  <c r="G1987" i="1"/>
  <c r="K1987" i="1" s="1"/>
  <c r="S1875" i="1"/>
  <c r="U1874" i="1"/>
  <c r="W1874" i="1" s="1"/>
  <c r="T1874" i="1"/>
  <c r="AF1874" i="1" s="1"/>
  <c r="AB2004" i="1"/>
  <c r="AE1988" i="1"/>
  <c r="H1988" i="1"/>
  <c r="M1989" i="1"/>
  <c r="N1989" i="1" s="1"/>
  <c r="P1989" i="1"/>
  <c r="Q1877" i="1"/>
  <c r="R1876" i="1"/>
  <c r="V1876" i="1" s="1"/>
  <c r="J1989" i="1"/>
  <c r="I1989" i="1" s="1"/>
  <c r="Y1988" i="1"/>
  <c r="Z1988" i="1"/>
  <c r="AA1988" i="1" s="1"/>
  <c r="AH1988" i="1" s="1"/>
  <c r="AG1873" i="1"/>
  <c r="B1873" i="1" s="1"/>
  <c r="C1873" i="1" s="1"/>
  <c r="AE1989" i="1" l="1"/>
  <c r="H1989" i="1"/>
  <c r="AB2005" i="1"/>
  <c r="Y1989" i="1"/>
  <c r="Z1989" i="1"/>
  <c r="AA1989" i="1" s="1"/>
  <c r="AH1989" i="1" s="1"/>
  <c r="J1990" i="1"/>
  <c r="I1990" i="1" s="1"/>
  <c r="R1877" i="1"/>
  <c r="V1877" i="1" s="1"/>
  <c r="Q1878" i="1"/>
  <c r="AG1874" i="1"/>
  <c r="B1874" i="1" s="1"/>
  <c r="C1874" i="1" s="1"/>
  <c r="O1987" i="1"/>
  <c r="M1990" i="1"/>
  <c r="N1990" i="1" s="1"/>
  <c r="P1990" i="1"/>
  <c r="G1988" i="1"/>
  <c r="K1988" i="1" s="1"/>
  <c r="U1875" i="1"/>
  <c r="W1875" i="1" s="1"/>
  <c r="T1875" i="1"/>
  <c r="AF1875" i="1" s="1"/>
  <c r="S1876" i="1"/>
  <c r="E1990" i="1"/>
  <c r="X1990" i="1"/>
  <c r="A1991" i="1"/>
  <c r="AC1991" i="1" s="1"/>
  <c r="L1991" i="1"/>
  <c r="L1992" i="1" l="1"/>
  <c r="E1991" i="1"/>
  <c r="A1992" i="1"/>
  <c r="AC1992" i="1" s="1"/>
  <c r="X1991" i="1"/>
  <c r="O1988" i="1"/>
  <c r="M1991" i="1"/>
  <c r="N1991" i="1" s="1"/>
  <c r="P1991" i="1"/>
  <c r="U1876" i="1"/>
  <c r="W1876" i="1" s="1"/>
  <c r="T1876" i="1"/>
  <c r="AF1876" i="1" s="1"/>
  <c r="S1877" i="1"/>
  <c r="G1989" i="1"/>
  <c r="K1989" i="1" s="1"/>
  <c r="AE1990" i="1"/>
  <c r="H1990" i="1"/>
  <c r="Q1879" i="1"/>
  <c r="R1878" i="1"/>
  <c r="V1878" i="1" s="1"/>
  <c r="Z1990" i="1"/>
  <c r="AA1990" i="1" s="1"/>
  <c r="AH1990" i="1" s="1"/>
  <c r="Y1990" i="1"/>
  <c r="J1991" i="1"/>
  <c r="I1991" i="1" s="1"/>
  <c r="AG1875" i="1"/>
  <c r="AB2006" i="1"/>
  <c r="O1989" i="1" l="1"/>
  <c r="AE1991" i="1"/>
  <c r="H1991" i="1"/>
  <c r="R1879" i="1"/>
  <c r="V1879" i="1" s="1"/>
  <c r="Q1880" i="1"/>
  <c r="M1992" i="1"/>
  <c r="N1992" i="1" s="1"/>
  <c r="P1992" i="1"/>
  <c r="G1990" i="1"/>
  <c r="K1990" i="1" s="1"/>
  <c r="AG1876" i="1"/>
  <c r="B1876" i="1" s="1"/>
  <c r="C1876" i="1" s="1"/>
  <c r="Z1991" i="1"/>
  <c r="AA1991" i="1" s="1"/>
  <c r="AH1991" i="1" s="1"/>
  <c r="J1992" i="1"/>
  <c r="I1992" i="1" s="1"/>
  <c r="Y1991" i="1"/>
  <c r="AB2007" i="1"/>
  <c r="S1878" i="1"/>
  <c r="T1877" i="1"/>
  <c r="AF1877" i="1" s="1"/>
  <c r="U1877" i="1"/>
  <c r="W1877" i="1" s="1"/>
  <c r="B1875" i="1"/>
  <c r="C1875" i="1" s="1"/>
  <c r="L1993" i="1"/>
  <c r="E1992" i="1"/>
  <c r="A1993" i="1"/>
  <c r="AC1993" i="1" s="1"/>
  <c r="X1992" i="1"/>
  <c r="O1990" i="1" l="1"/>
  <c r="M1993" i="1"/>
  <c r="N1993" i="1" s="1"/>
  <c r="P1993" i="1"/>
  <c r="T1878" i="1"/>
  <c r="AF1878" i="1" s="1"/>
  <c r="S1879" i="1"/>
  <c r="U1878" i="1"/>
  <c r="W1878" i="1" s="1"/>
  <c r="Y1992" i="1"/>
  <c r="J1993" i="1"/>
  <c r="I1993" i="1" s="1"/>
  <c r="Z1992" i="1"/>
  <c r="AA1992" i="1" s="1"/>
  <c r="AH1992" i="1" s="1"/>
  <c r="R1880" i="1"/>
  <c r="V1880" i="1" s="1"/>
  <c r="Q1881" i="1"/>
  <c r="X1993" i="1"/>
  <c r="A1994" i="1"/>
  <c r="AC1994" i="1" s="1"/>
  <c r="L1994" i="1"/>
  <c r="E1993" i="1"/>
  <c r="AG1877" i="1"/>
  <c r="B1877" i="1" s="1"/>
  <c r="C1877" i="1" s="1"/>
  <c r="AB2008" i="1"/>
  <c r="G1991" i="1"/>
  <c r="O1991" i="1" s="1"/>
  <c r="AE1992" i="1"/>
  <c r="H1992" i="1"/>
  <c r="K1991" i="1" l="1"/>
  <c r="A1995" i="1"/>
  <c r="AC1995" i="1" s="1"/>
  <c r="L1995" i="1"/>
  <c r="E1994" i="1"/>
  <c r="X1994" i="1"/>
  <c r="Z1993" i="1"/>
  <c r="AA1993" i="1" s="1"/>
  <c r="AH1993" i="1" s="1"/>
  <c r="J1994" i="1"/>
  <c r="I1994" i="1" s="1"/>
  <c r="Y1993" i="1"/>
  <c r="AE1993" i="1"/>
  <c r="H1993" i="1"/>
  <c r="AG1878" i="1"/>
  <c r="B1878" i="1" s="1"/>
  <c r="C1878" i="1" s="1"/>
  <c r="G1992" i="1"/>
  <c r="O1992" i="1" s="1"/>
  <c r="AB2009" i="1"/>
  <c r="M1994" i="1"/>
  <c r="N1994" i="1" s="1"/>
  <c r="P1994" i="1"/>
  <c r="Q1882" i="1"/>
  <c r="R1881" i="1"/>
  <c r="V1881" i="1" s="1"/>
  <c r="T1879" i="1"/>
  <c r="AF1879" i="1" s="1"/>
  <c r="S1880" i="1"/>
  <c r="U1879" i="1"/>
  <c r="W1879" i="1" s="1"/>
  <c r="AG1879" i="1" l="1"/>
  <c r="B1879" i="1" s="1"/>
  <c r="C1879" i="1" s="1"/>
  <c r="Q1883" i="1"/>
  <c r="R1882" i="1"/>
  <c r="V1882" i="1" s="1"/>
  <c r="AB2010" i="1"/>
  <c r="M1995" i="1"/>
  <c r="N1995" i="1" s="1"/>
  <c r="P1995" i="1"/>
  <c r="T1880" i="1"/>
  <c r="AF1880" i="1" s="1"/>
  <c r="S1881" i="1"/>
  <c r="U1880" i="1"/>
  <c r="W1880" i="1" s="1"/>
  <c r="K1992" i="1"/>
  <c r="X1995" i="1"/>
  <c r="L1996" i="1"/>
  <c r="E1995" i="1"/>
  <c r="A1996" i="1"/>
  <c r="AC1996" i="1" s="1"/>
  <c r="AE1994" i="1"/>
  <c r="H1994" i="1"/>
  <c r="G1993" i="1"/>
  <c r="O1993" i="1" s="1"/>
  <c r="Z1994" i="1"/>
  <c r="AA1994" i="1" s="1"/>
  <c r="AH1994" i="1" s="1"/>
  <c r="J1995" i="1"/>
  <c r="I1995" i="1" s="1"/>
  <c r="Y1994" i="1"/>
  <c r="K1993" i="1" l="1"/>
  <c r="AG1880" i="1"/>
  <c r="B1880" i="1" s="1"/>
  <c r="C1880" i="1" s="1"/>
  <c r="Z1995" i="1"/>
  <c r="AA1995" i="1" s="1"/>
  <c r="AH1995" i="1" s="1"/>
  <c r="J1996" i="1"/>
  <c r="I1996" i="1" s="1"/>
  <c r="Y1995" i="1"/>
  <c r="T1881" i="1"/>
  <c r="AF1881" i="1" s="1"/>
  <c r="U1881" i="1"/>
  <c r="W1881" i="1" s="1"/>
  <c r="S1882" i="1"/>
  <c r="R1883" i="1"/>
  <c r="Q1884" i="1"/>
  <c r="M1996" i="1"/>
  <c r="N1996" i="1" s="1"/>
  <c r="P1996" i="1"/>
  <c r="L1997" i="1"/>
  <c r="E1996" i="1"/>
  <c r="A1997" i="1"/>
  <c r="AC1997" i="1" s="1"/>
  <c r="X1996" i="1"/>
  <c r="G1994" i="1"/>
  <c r="K1994" i="1" s="1"/>
  <c r="AB2011" i="1"/>
  <c r="AE1995" i="1"/>
  <c r="H1995" i="1"/>
  <c r="V1883" i="1" l="1"/>
  <c r="O1994" i="1"/>
  <c r="AE1996" i="1"/>
  <c r="H1996" i="1"/>
  <c r="AG1881" i="1"/>
  <c r="R1884" i="1"/>
  <c r="V1884" i="1" s="1"/>
  <c r="Q1885" i="1"/>
  <c r="X1997" i="1"/>
  <c r="A1998" i="1"/>
  <c r="AC1998" i="1" s="1"/>
  <c r="L1998" i="1"/>
  <c r="E1997" i="1"/>
  <c r="M1997" i="1"/>
  <c r="N1997" i="1" s="1"/>
  <c r="P1997" i="1"/>
  <c r="AB2012" i="1"/>
  <c r="G1995" i="1"/>
  <c r="O1995" i="1" s="1"/>
  <c r="Y1996" i="1"/>
  <c r="Z1996" i="1"/>
  <c r="AA1996" i="1" s="1"/>
  <c r="AH1996" i="1" s="1"/>
  <c r="J1997" i="1"/>
  <c r="I1997" i="1" s="1"/>
  <c r="T1882" i="1"/>
  <c r="AF1882" i="1" s="1"/>
  <c r="S1883" i="1"/>
  <c r="U1882" i="1"/>
  <c r="W1882" i="1" s="1"/>
  <c r="K1995" i="1" l="1"/>
  <c r="AE1997" i="1"/>
  <c r="H1997" i="1"/>
  <c r="Y1997" i="1"/>
  <c r="Z1997" i="1"/>
  <c r="AA1997" i="1" s="1"/>
  <c r="AH1997" i="1" s="1"/>
  <c r="J1998" i="1"/>
  <c r="I1998" i="1" s="1"/>
  <c r="G1996" i="1"/>
  <c r="O1996" i="1" s="1"/>
  <c r="AG1882" i="1"/>
  <c r="B1882" i="1" s="1"/>
  <c r="C1882" i="1" s="1"/>
  <c r="M1998" i="1"/>
  <c r="N1998" i="1" s="1"/>
  <c r="P1998" i="1"/>
  <c r="R1885" i="1"/>
  <c r="V1885" i="1" s="1"/>
  <c r="Q1886" i="1"/>
  <c r="AB2013" i="1"/>
  <c r="U1883" i="1"/>
  <c r="W1883" i="1" s="1"/>
  <c r="S1884" i="1"/>
  <c r="T1883" i="1"/>
  <c r="AF1883" i="1" s="1"/>
  <c r="A1999" i="1"/>
  <c r="AC1999" i="1" s="1"/>
  <c r="L1999" i="1"/>
  <c r="E1998" i="1"/>
  <c r="X1998" i="1"/>
  <c r="B1881" i="1"/>
  <c r="C1881" i="1" s="1"/>
  <c r="M1999" i="1" l="1"/>
  <c r="N1999" i="1" s="1"/>
  <c r="P1999" i="1"/>
  <c r="AB2014" i="1"/>
  <c r="AE1998" i="1"/>
  <c r="H1998" i="1"/>
  <c r="K1996" i="1"/>
  <c r="G1997" i="1"/>
  <c r="O1997" i="1" s="1"/>
  <c r="X1999" i="1"/>
  <c r="L2000" i="1"/>
  <c r="E1999" i="1"/>
  <c r="A2000" i="1"/>
  <c r="AC2000" i="1" s="1"/>
  <c r="S1885" i="1"/>
  <c r="T1884" i="1"/>
  <c r="AF1884" i="1" s="1"/>
  <c r="U1884" i="1"/>
  <c r="W1884" i="1" s="1"/>
  <c r="Z1998" i="1"/>
  <c r="AA1998" i="1" s="1"/>
  <c r="AH1998" i="1" s="1"/>
  <c r="Y1998" i="1"/>
  <c r="J1999" i="1"/>
  <c r="I1999" i="1" s="1"/>
  <c r="AG1883" i="1"/>
  <c r="R1886" i="1"/>
  <c r="V1886" i="1" s="1"/>
  <c r="Q1887" i="1"/>
  <c r="K1997" i="1" l="1"/>
  <c r="AE1999" i="1"/>
  <c r="H1999" i="1"/>
  <c r="M2000" i="1"/>
  <c r="N2000" i="1" s="1"/>
  <c r="P2000" i="1"/>
  <c r="G1998" i="1"/>
  <c r="K1998" i="1" s="1"/>
  <c r="AG1884" i="1"/>
  <c r="B1884" i="1" s="1"/>
  <c r="C1884" i="1" s="1"/>
  <c r="B1883" i="1"/>
  <c r="C1883" i="1" s="1"/>
  <c r="Z1999" i="1"/>
  <c r="AA1999" i="1" s="1"/>
  <c r="AH1999" i="1" s="1"/>
  <c r="J2000" i="1"/>
  <c r="I2000" i="1" s="1"/>
  <c r="Y1999" i="1"/>
  <c r="AB2015" i="1"/>
  <c r="T1885" i="1"/>
  <c r="AF1885" i="1" s="1"/>
  <c r="U1885" i="1"/>
  <c r="W1885" i="1" s="1"/>
  <c r="S1886" i="1"/>
  <c r="Q1888" i="1"/>
  <c r="R1887" i="1"/>
  <c r="V1887" i="1" s="1"/>
  <c r="L2001" i="1"/>
  <c r="E2000" i="1"/>
  <c r="A2001" i="1"/>
  <c r="AC2001" i="1" s="1"/>
  <c r="X2000" i="1"/>
  <c r="O1998" i="1" l="1"/>
  <c r="AB2016" i="1"/>
  <c r="E2001" i="1"/>
  <c r="X2001" i="1"/>
  <c r="A2002" i="1"/>
  <c r="AC2002" i="1" s="1"/>
  <c r="L2002" i="1"/>
  <c r="Q1889" i="1"/>
  <c r="R1888" i="1"/>
  <c r="V1888" i="1" s="1"/>
  <c r="U1886" i="1"/>
  <c r="W1886" i="1" s="1"/>
  <c r="S1887" i="1"/>
  <c r="T1886" i="1"/>
  <c r="AF1886" i="1" s="1"/>
  <c r="AE2000" i="1"/>
  <c r="H2000" i="1"/>
  <c r="M2001" i="1"/>
  <c r="N2001" i="1" s="1"/>
  <c r="P2001" i="1"/>
  <c r="AG1885" i="1"/>
  <c r="G1999" i="1"/>
  <c r="O1999" i="1" s="1"/>
  <c r="Z2000" i="1"/>
  <c r="AA2000" i="1" s="1"/>
  <c r="AH2000" i="1" s="1"/>
  <c r="Y2000" i="1"/>
  <c r="J2001" i="1"/>
  <c r="I2001" i="1" s="1"/>
  <c r="K1999" i="1" l="1"/>
  <c r="U1887" i="1"/>
  <c r="W1887" i="1" s="1"/>
  <c r="S1888" i="1"/>
  <c r="T1887" i="1"/>
  <c r="AF1887" i="1" s="1"/>
  <c r="R1889" i="1"/>
  <c r="Q1890" i="1"/>
  <c r="G2000" i="1"/>
  <c r="O2000" i="1" s="1"/>
  <c r="AG1886" i="1"/>
  <c r="M2002" i="1"/>
  <c r="N2002" i="1" s="1"/>
  <c r="P2002" i="1"/>
  <c r="AB2017" i="1"/>
  <c r="AE2001" i="1"/>
  <c r="H2001" i="1"/>
  <c r="L2003" i="1"/>
  <c r="E2002" i="1"/>
  <c r="X2002" i="1"/>
  <c r="A2003" i="1"/>
  <c r="AC2003" i="1" s="1"/>
  <c r="B1885" i="1"/>
  <c r="C1885" i="1" s="1"/>
  <c r="Y2001" i="1"/>
  <c r="Z2001" i="1"/>
  <c r="AA2001" i="1" s="1"/>
  <c r="AH2001" i="1" s="1"/>
  <c r="J2002" i="1"/>
  <c r="I2002" i="1" s="1"/>
  <c r="V1889" i="1" l="1"/>
  <c r="K2000" i="1"/>
  <c r="Z2002" i="1"/>
  <c r="AA2002" i="1" s="1"/>
  <c r="AH2002" i="1" s="1"/>
  <c r="J2003" i="1"/>
  <c r="I2003" i="1" s="1"/>
  <c r="Y2002" i="1"/>
  <c r="M2003" i="1"/>
  <c r="N2003" i="1" s="1"/>
  <c r="P2003" i="1"/>
  <c r="AB2018" i="1"/>
  <c r="L2004" i="1"/>
  <c r="E2003" i="1"/>
  <c r="A2004" i="1"/>
  <c r="AC2004" i="1" s="1"/>
  <c r="X2003" i="1"/>
  <c r="G2001" i="1"/>
  <c r="O2001" i="1" s="1"/>
  <c r="S1889" i="1"/>
  <c r="U1888" i="1"/>
  <c r="W1888" i="1" s="1"/>
  <c r="T1888" i="1"/>
  <c r="AF1888" i="1" s="1"/>
  <c r="AE2002" i="1"/>
  <c r="H2002" i="1"/>
  <c r="R1890" i="1"/>
  <c r="V1890" i="1" s="1"/>
  <c r="Q1891" i="1"/>
  <c r="AG1887" i="1"/>
  <c r="B1887" i="1" s="1"/>
  <c r="C1887" i="1" s="1"/>
  <c r="B1886" i="1"/>
  <c r="C1886" i="1" s="1"/>
  <c r="AG1888" i="1" l="1"/>
  <c r="B1888" i="1" s="1"/>
  <c r="C1888" i="1" s="1"/>
  <c r="K2001" i="1"/>
  <c r="AE2003" i="1"/>
  <c r="H2003" i="1"/>
  <c r="G2002" i="1"/>
  <c r="O2002" i="1" s="1"/>
  <c r="M2004" i="1"/>
  <c r="N2004" i="1" s="1"/>
  <c r="P2004" i="1"/>
  <c r="Y2003" i="1"/>
  <c r="Z2003" i="1"/>
  <c r="AA2003" i="1" s="1"/>
  <c r="AH2003" i="1" s="1"/>
  <c r="J2004" i="1"/>
  <c r="I2004" i="1" s="1"/>
  <c r="AB2019" i="1"/>
  <c r="S1890" i="1"/>
  <c r="U1889" i="1"/>
  <c r="W1889" i="1" s="1"/>
  <c r="T1889" i="1"/>
  <c r="R1891" i="1"/>
  <c r="Q1892" i="1"/>
  <c r="E2004" i="1"/>
  <c r="A2005" i="1"/>
  <c r="AC2005" i="1" s="1"/>
  <c r="X2004" i="1"/>
  <c r="L2005" i="1"/>
  <c r="V1891" i="1" l="1"/>
  <c r="M2005" i="1"/>
  <c r="N2005" i="1" s="1"/>
  <c r="P2005" i="1"/>
  <c r="AF1889" i="1"/>
  <c r="Y2004" i="1"/>
  <c r="Z2004" i="1"/>
  <c r="AA2004" i="1" s="1"/>
  <c r="AH2004" i="1" s="1"/>
  <c r="J2005" i="1"/>
  <c r="I2005" i="1" s="1"/>
  <c r="Q1893" i="1"/>
  <c r="R1892" i="1"/>
  <c r="V1892" i="1" s="1"/>
  <c r="AG1889" i="1"/>
  <c r="B1889" i="1" s="1"/>
  <c r="C1889" i="1" s="1"/>
  <c r="AB2020" i="1"/>
  <c r="K2002" i="1"/>
  <c r="E2005" i="1"/>
  <c r="X2005" i="1"/>
  <c r="A2006" i="1"/>
  <c r="AC2006" i="1" s="1"/>
  <c r="L2006" i="1"/>
  <c r="S1891" i="1"/>
  <c r="U1890" i="1"/>
  <c r="W1890" i="1" s="1"/>
  <c r="T1890" i="1"/>
  <c r="AF1890" i="1" s="1"/>
  <c r="G2003" i="1"/>
  <c r="K2003" i="1" s="1"/>
  <c r="AE2004" i="1"/>
  <c r="H2004" i="1"/>
  <c r="O2003" i="1" l="1"/>
  <c r="M2006" i="1"/>
  <c r="N2006" i="1" s="1"/>
  <c r="P2006" i="1"/>
  <c r="T1891" i="1"/>
  <c r="AF1891" i="1" s="1"/>
  <c r="S1892" i="1"/>
  <c r="U1891" i="1"/>
  <c r="W1891" i="1" s="1"/>
  <c r="Y2005" i="1"/>
  <c r="J2006" i="1"/>
  <c r="I2006" i="1" s="1"/>
  <c r="Z2005" i="1"/>
  <c r="AA2005" i="1" s="1"/>
  <c r="AH2005" i="1" s="1"/>
  <c r="AB2021" i="1"/>
  <c r="R1893" i="1"/>
  <c r="V1893" i="1" s="1"/>
  <c r="Q1894" i="1"/>
  <c r="AE2005" i="1"/>
  <c r="H2005" i="1"/>
  <c r="G2004" i="1"/>
  <c r="O2004" i="1" s="1"/>
  <c r="AG1890" i="1"/>
  <c r="X2006" i="1"/>
  <c r="A2007" i="1"/>
  <c r="AC2007" i="1" s="1"/>
  <c r="L2007" i="1"/>
  <c r="E2006" i="1"/>
  <c r="AH1889" i="1"/>
  <c r="K2004" i="1" l="1"/>
  <c r="Q1895" i="1"/>
  <c r="R1894" i="1"/>
  <c r="V1894" i="1" s="1"/>
  <c r="J2007" i="1"/>
  <c r="I2007" i="1" s="1"/>
  <c r="Z2006" i="1"/>
  <c r="AA2006" i="1" s="1"/>
  <c r="AH2006" i="1" s="1"/>
  <c r="Y2006" i="1"/>
  <c r="AB2022" i="1"/>
  <c r="B1890" i="1"/>
  <c r="C1890" i="1" s="1"/>
  <c r="M2007" i="1"/>
  <c r="N2007" i="1" s="1"/>
  <c r="P2007" i="1"/>
  <c r="AE2006" i="1"/>
  <c r="H2006" i="1"/>
  <c r="G2005" i="1"/>
  <c r="O2005" i="1" s="1"/>
  <c r="AG1891" i="1"/>
  <c r="B1891" i="1" s="1"/>
  <c r="C1891" i="1" s="1"/>
  <c r="X2007" i="1"/>
  <c r="L2008" i="1"/>
  <c r="E2007" i="1"/>
  <c r="A2008" i="1"/>
  <c r="AC2008" i="1" s="1"/>
  <c r="S1893" i="1"/>
  <c r="T1892" i="1"/>
  <c r="AF1892" i="1" s="1"/>
  <c r="U1892" i="1"/>
  <c r="W1892" i="1" s="1"/>
  <c r="AE2007" i="1" l="1"/>
  <c r="H2007" i="1"/>
  <c r="G2006" i="1"/>
  <c r="O2006" i="1" s="1"/>
  <c r="T1893" i="1"/>
  <c r="AF1893" i="1" s="1"/>
  <c r="S1894" i="1"/>
  <c r="U1893" i="1"/>
  <c r="W1893" i="1" s="1"/>
  <c r="M2008" i="1"/>
  <c r="N2008" i="1" s="1"/>
  <c r="P2008" i="1"/>
  <c r="K2005" i="1"/>
  <c r="AB2023" i="1"/>
  <c r="R1895" i="1"/>
  <c r="V1895" i="1" s="1"/>
  <c r="Q1896" i="1"/>
  <c r="E2008" i="1"/>
  <c r="A2009" i="1"/>
  <c r="AC2009" i="1" s="1"/>
  <c r="X2008" i="1"/>
  <c r="L2009" i="1"/>
  <c r="AG1892" i="1"/>
  <c r="B1892" i="1" s="1"/>
  <c r="C1892" i="1" s="1"/>
  <c r="Y2007" i="1"/>
  <c r="Z2007" i="1"/>
  <c r="AA2007" i="1" s="1"/>
  <c r="AH2007" i="1" s="1"/>
  <c r="J2008" i="1"/>
  <c r="I2008" i="1" s="1"/>
  <c r="K2006" i="1" l="1"/>
  <c r="Y2008" i="1"/>
  <c r="Z2008" i="1"/>
  <c r="AA2008" i="1" s="1"/>
  <c r="AH2008" i="1" s="1"/>
  <c r="J2009" i="1"/>
  <c r="I2009" i="1" s="1"/>
  <c r="U1894" i="1"/>
  <c r="W1894" i="1" s="1"/>
  <c r="T1894" i="1"/>
  <c r="AF1894" i="1" s="1"/>
  <c r="S1895" i="1"/>
  <c r="A2010" i="1"/>
  <c r="AC2010" i="1" s="1"/>
  <c r="L2010" i="1"/>
  <c r="E2009" i="1"/>
  <c r="G2007" i="1"/>
  <c r="O2007" i="1" s="1"/>
  <c r="AE2008" i="1"/>
  <c r="H2008" i="1"/>
  <c r="AB2024" i="1"/>
  <c r="M2009" i="1"/>
  <c r="N2009" i="1" s="1"/>
  <c r="P2009" i="1"/>
  <c r="R1896" i="1"/>
  <c r="AG1893" i="1"/>
  <c r="V1896" i="1" l="1"/>
  <c r="K2007" i="1"/>
  <c r="AE2009" i="1"/>
  <c r="H2009" i="1"/>
  <c r="Y2009" i="1"/>
  <c r="J2010" i="1"/>
  <c r="I2010" i="1" s="1"/>
  <c r="Z2009" i="1"/>
  <c r="T1895" i="1"/>
  <c r="AF1895" i="1" s="1"/>
  <c r="U1895" i="1"/>
  <c r="W1895" i="1" s="1"/>
  <c r="S1896" i="1"/>
  <c r="Q1898" i="1"/>
  <c r="R1897" i="1"/>
  <c r="G2008" i="1"/>
  <c r="O2008" i="1" s="1"/>
  <c r="M2010" i="1"/>
  <c r="N2010" i="1" s="1"/>
  <c r="AG1894" i="1"/>
  <c r="B1893" i="1"/>
  <c r="C1893" i="1" s="1"/>
  <c r="AB2025" i="1"/>
  <c r="A2011" i="1"/>
  <c r="AC2011" i="1" s="1"/>
  <c r="L2011" i="1"/>
  <c r="E2010" i="1"/>
  <c r="X2010" i="1"/>
  <c r="K2008" i="1" l="1"/>
  <c r="Z2010" i="1"/>
  <c r="AA2010" i="1" s="1"/>
  <c r="AH2010" i="1" s="1"/>
  <c r="J2011" i="1"/>
  <c r="I2011" i="1" s="1"/>
  <c r="Y2010" i="1"/>
  <c r="AB2026" i="1"/>
  <c r="M2011" i="1"/>
  <c r="N2011" i="1" s="1"/>
  <c r="B1894" i="1"/>
  <c r="C1894" i="1" s="1"/>
  <c r="Q1899" i="1"/>
  <c r="R1898" i="1"/>
  <c r="T1896" i="1"/>
  <c r="AF1896" i="1" s="1"/>
  <c r="U1896" i="1"/>
  <c r="W1896" i="1" s="1"/>
  <c r="S1897" i="1"/>
  <c r="L2012" i="1"/>
  <c r="E2011" i="1"/>
  <c r="A2012" i="1"/>
  <c r="AC2012" i="1" s="1"/>
  <c r="X2011" i="1"/>
  <c r="AG1895" i="1"/>
  <c r="B1895" i="1" s="1"/>
  <c r="C1895" i="1" s="1"/>
  <c r="G2009" i="1"/>
  <c r="O2009" i="1" s="1"/>
  <c r="P2010" i="1" s="1"/>
  <c r="P2011" i="1" s="1"/>
  <c r="AE2010" i="1"/>
  <c r="H2010" i="1"/>
  <c r="D1897" i="1" l="1"/>
  <c r="AI1896" i="1"/>
  <c r="K2009" i="1"/>
  <c r="H2011" i="1"/>
  <c r="AE2011" i="1"/>
  <c r="G2010" i="1"/>
  <c r="O2010" i="1" s="1"/>
  <c r="J2012" i="1"/>
  <c r="I2012" i="1" s="1"/>
  <c r="Y2011" i="1"/>
  <c r="Z2011" i="1"/>
  <c r="AA2011" i="1" s="1"/>
  <c r="AH2011" i="1" s="1"/>
  <c r="U1897" i="1"/>
  <c r="S1898" i="1"/>
  <c r="Q1900" i="1"/>
  <c r="R1899" i="1"/>
  <c r="X2012" i="1"/>
  <c r="L2013" i="1"/>
  <c r="E2012" i="1"/>
  <c r="A2013" i="1"/>
  <c r="AC2013" i="1" s="1"/>
  <c r="AG1896" i="1"/>
  <c r="B1896" i="1" s="1"/>
  <c r="C1896" i="1" s="1"/>
  <c r="AB2027" i="1"/>
  <c r="M2012" i="1"/>
  <c r="N2012" i="1" s="1"/>
  <c r="P2012" i="1"/>
  <c r="T1897" i="1" l="1"/>
  <c r="AF1897" i="1" s="1"/>
  <c r="D1898" i="1"/>
  <c r="AK2008" i="1"/>
  <c r="AK2000" i="1"/>
  <c r="AK1992" i="1"/>
  <c r="AK1984" i="1"/>
  <c r="AK1976" i="1"/>
  <c r="AK1970" i="1"/>
  <c r="AK1962" i="1"/>
  <c r="AK1954" i="1"/>
  <c r="AK1998" i="1"/>
  <c r="AK1982" i="1"/>
  <c r="AK1950" i="1"/>
  <c r="AK1960" i="1"/>
  <c r="AK1981" i="1"/>
  <c r="AK2007" i="1"/>
  <c r="AK1999" i="1"/>
  <c r="AK1991" i="1"/>
  <c r="AK1983" i="1"/>
  <c r="AK1969" i="1"/>
  <c r="AK1961" i="1"/>
  <c r="AK1953" i="1"/>
  <c r="AK2006" i="1"/>
  <c r="AK1990" i="1"/>
  <c r="AK1968" i="1"/>
  <c r="AK1952" i="1"/>
  <c r="AK1997" i="1"/>
  <c r="AK1975" i="1"/>
  <c r="AN1975" i="1" s="1"/>
  <c r="AK1967" i="1"/>
  <c r="AK1959" i="1"/>
  <c r="AK1951" i="1"/>
  <c r="AK2013" i="1"/>
  <c r="AK2005" i="1"/>
  <c r="AK1989" i="1"/>
  <c r="AK2012" i="1"/>
  <c r="AK2004" i="1"/>
  <c r="AK1996" i="1"/>
  <c r="AK1988" i="1"/>
  <c r="AK1980" i="1"/>
  <c r="AK1974" i="1"/>
  <c r="AK1966" i="1"/>
  <c r="AK1958" i="1"/>
  <c r="AK2010" i="1"/>
  <c r="AK1994" i="1"/>
  <c r="AK1978" i="1"/>
  <c r="AK1964" i="1"/>
  <c r="AK2011" i="1"/>
  <c r="AK2003" i="1"/>
  <c r="AK1995" i="1"/>
  <c r="AK1987" i="1"/>
  <c r="AK1979" i="1"/>
  <c r="AK1973" i="1"/>
  <c r="AK1965" i="1"/>
  <c r="AK1957" i="1"/>
  <c r="AK2002" i="1"/>
  <c r="AK1986" i="1"/>
  <c r="AK1972" i="1"/>
  <c r="AK1956" i="1"/>
  <c r="AK2009" i="1"/>
  <c r="AK1955" i="1"/>
  <c r="AK2001" i="1"/>
  <c r="AK1993" i="1"/>
  <c r="AK1985" i="1"/>
  <c r="AK1977" i="1"/>
  <c r="AK1971" i="1"/>
  <c r="AK1963" i="1"/>
  <c r="AJ1944" i="1"/>
  <c r="AJ1936" i="1"/>
  <c r="AJ1928" i="1"/>
  <c r="AJ1920" i="1"/>
  <c r="AJ1912" i="1"/>
  <c r="AJ1904" i="1"/>
  <c r="AJ1948" i="1"/>
  <c r="AJ1939" i="1"/>
  <c r="AJ1930" i="1"/>
  <c r="AJ1921" i="1"/>
  <c r="AJ1911" i="1"/>
  <c r="AJ1902" i="1"/>
  <c r="AJ1940" i="1"/>
  <c r="AJ1929" i="1"/>
  <c r="AJ1918" i="1"/>
  <c r="AJ1908" i="1"/>
  <c r="AJ1898" i="1"/>
  <c r="AJ1949" i="1"/>
  <c r="AJ1938" i="1"/>
  <c r="AJ1927" i="1"/>
  <c r="AJ1917" i="1"/>
  <c r="AJ1907" i="1"/>
  <c r="AJ1897" i="1"/>
  <c r="AJ1947" i="1"/>
  <c r="AJ1937" i="1"/>
  <c r="AJ1926" i="1"/>
  <c r="AJ1916" i="1"/>
  <c r="AJ1906" i="1"/>
  <c r="AJ1946" i="1"/>
  <c r="AJ1935" i="1"/>
  <c r="AJ1925" i="1"/>
  <c r="AJ1915" i="1"/>
  <c r="AJ1905" i="1"/>
  <c r="AJ1945" i="1"/>
  <c r="AJ1934" i="1"/>
  <c r="AJ1924" i="1"/>
  <c r="AJ1914" i="1"/>
  <c r="AJ1903" i="1"/>
  <c r="AJ1943" i="1"/>
  <c r="AJ1933" i="1"/>
  <c r="AJ1923" i="1"/>
  <c r="AJ1913" i="1"/>
  <c r="AJ1901" i="1"/>
  <c r="AJ1942" i="1"/>
  <c r="AJ1932" i="1"/>
  <c r="AJ1922" i="1"/>
  <c r="AJ1910" i="1"/>
  <c r="AJ1900" i="1"/>
  <c r="AJ1941" i="1"/>
  <c r="AJ1931" i="1"/>
  <c r="AJ1919" i="1"/>
  <c r="AJ1909" i="1"/>
  <c r="AJ1899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F1897" i="1"/>
  <c r="V1897" i="1" s="1"/>
  <c r="W1897" i="1" s="1"/>
  <c r="K2010" i="1"/>
  <c r="M2013" i="1"/>
  <c r="N2013" i="1" s="1"/>
  <c r="P2013" i="1"/>
  <c r="Y2012" i="1"/>
  <c r="J2013" i="1"/>
  <c r="I2013" i="1" s="1"/>
  <c r="Z2012" i="1"/>
  <c r="AA2012" i="1" s="1"/>
  <c r="AH2012" i="1" s="1"/>
  <c r="AB2028" i="1"/>
  <c r="E2013" i="1"/>
  <c r="X2013" i="1"/>
  <c r="A2014" i="1"/>
  <c r="AC2014" i="1" s="1"/>
  <c r="L2014" i="1"/>
  <c r="Q1901" i="1"/>
  <c r="R1900" i="1"/>
  <c r="H2012" i="1"/>
  <c r="AE2012" i="1"/>
  <c r="S1899" i="1"/>
  <c r="U1898" i="1"/>
  <c r="G2011" i="1"/>
  <c r="K2011" i="1" s="1"/>
  <c r="AK2014" i="1" l="1"/>
  <c r="D1899" i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T1898" i="1"/>
  <c r="AF1898" i="1" s="1"/>
  <c r="AN1949" i="1"/>
  <c r="AG1897" i="1"/>
  <c r="B1897" i="1" s="1"/>
  <c r="C1897" i="1" s="1"/>
  <c r="F1898" i="1"/>
  <c r="V1898" i="1" s="1"/>
  <c r="W1898" i="1" s="1"/>
  <c r="O2011" i="1"/>
  <c r="Z2013" i="1"/>
  <c r="AA2013" i="1" s="1"/>
  <c r="AH2013" i="1" s="1"/>
  <c r="J2014" i="1"/>
  <c r="I2014" i="1" s="1"/>
  <c r="Y2013" i="1"/>
  <c r="U1899" i="1"/>
  <c r="S1900" i="1"/>
  <c r="Q1902" i="1"/>
  <c r="R1901" i="1"/>
  <c r="AB2029" i="1"/>
  <c r="H2013" i="1"/>
  <c r="AE2013" i="1"/>
  <c r="M2014" i="1"/>
  <c r="N2014" i="1" s="1"/>
  <c r="P2014" i="1"/>
  <c r="G2012" i="1"/>
  <c r="O2012" i="1" s="1"/>
  <c r="E2014" i="1"/>
  <c r="X2014" i="1"/>
  <c r="A2015" i="1"/>
  <c r="L2015" i="1"/>
  <c r="AC2015" i="1" l="1"/>
  <c r="AK2015" i="1"/>
  <c r="T1899" i="1"/>
  <c r="AF1899" i="1" s="1"/>
  <c r="AG1898" i="1"/>
  <c r="B1898" i="1" s="1"/>
  <c r="T1900" i="1"/>
  <c r="AF1900" i="1" s="1"/>
  <c r="F1899" i="1"/>
  <c r="V1899" i="1" s="1"/>
  <c r="W1899" i="1" s="1"/>
  <c r="K2012" i="1"/>
  <c r="M2015" i="1"/>
  <c r="N2015" i="1" s="1"/>
  <c r="P2015" i="1"/>
  <c r="H2014" i="1"/>
  <c r="AE2014" i="1"/>
  <c r="AB2030" i="1"/>
  <c r="S1901" i="1"/>
  <c r="U1900" i="1"/>
  <c r="Y2014" i="1"/>
  <c r="Z2014" i="1"/>
  <c r="AA2014" i="1" s="1"/>
  <c r="AH2014" i="1" s="1"/>
  <c r="J2015" i="1"/>
  <c r="I2015" i="1" s="1"/>
  <c r="X2015" i="1"/>
  <c r="L2016" i="1"/>
  <c r="E2015" i="1"/>
  <c r="A2016" i="1"/>
  <c r="G2013" i="1"/>
  <c r="K2013" i="1" s="1"/>
  <c r="Q1903" i="1"/>
  <c r="R1902" i="1"/>
  <c r="AC2016" i="1" l="1"/>
  <c r="AK2016" i="1"/>
  <c r="AG1899" i="1"/>
  <c r="B1899" i="1" s="1"/>
  <c r="C1899" i="1" s="1"/>
  <c r="C1898" i="1"/>
  <c r="F1900" i="1"/>
  <c r="V1900" i="1" s="1"/>
  <c r="W1900" i="1" s="1"/>
  <c r="AE2015" i="1"/>
  <c r="O2013" i="1"/>
  <c r="Q1904" i="1"/>
  <c r="R1903" i="1"/>
  <c r="Z2015" i="1"/>
  <c r="AA2015" i="1" s="1"/>
  <c r="AH2015" i="1" s="1"/>
  <c r="J2016" i="1"/>
  <c r="I2016" i="1" s="1"/>
  <c r="Y2015" i="1"/>
  <c r="L2017" i="1"/>
  <c r="E2016" i="1"/>
  <c r="A2017" i="1"/>
  <c r="X2016" i="1"/>
  <c r="H2015" i="1"/>
  <c r="G2014" i="1"/>
  <c r="O2014" i="1" s="1"/>
  <c r="U1901" i="1"/>
  <c r="S1902" i="1"/>
  <c r="M2016" i="1"/>
  <c r="N2016" i="1" s="1"/>
  <c r="P2016" i="1"/>
  <c r="AB2031" i="1"/>
  <c r="AC2017" i="1" l="1"/>
  <c r="AK2017" i="1"/>
  <c r="T1901" i="1"/>
  <c r="AF1901" i="1" s="1"/>
  <c r="AG1900" i="1"/>
  <c r="B1900" i="1" s="1"/>
  <c r="C1900" i="1" s="1"/>
  <c r="T1902" i="1"/>
  <c r="F1901" i="1"/>
  <c r="V1901" i="1" s="1"/>
  <c r="W1901" i="1" s="1"/>
  <c r="AE2016" i="1"/>
  <c r="H2016" i="1"/>
  <c r="K2014" i="1"/>
  <c r="A2018" i="1"/>
  <c r="X2017" i="1"/>
  <c r="L2018" i="1"/>
  <c r="E2017" i="1"/>
  <c r="AB2032" i="1"/>
  <c r="U1902" i="1"/>
  <c r="S1903" i="1"/>
  <c r="G2015" i="1"/>
  <c r="O2015" i="1" s="1"/>
  <c r="M2017" i="1"/>
  <c r="N2017" i="1" s="1"/>
  <c r="P2017" i="1"/>
  <c r="R1904" i="1"/>
  <c r="Q1905" i="1"/>
  <c r="Z2016" i="1"/>
  <c r="AA2016" i="1" s="1"/>
  <c r="AH2016" i="1" s="1"/>
  <c r="Y2016" i="1"/>
  <c r="J2017" i="1"/>
  <c r="I2017" i="1" s="1"/>
  <c r="AC2018" i="1" l="1"/>
  <c r="AK2018" i="1"/>
  <c r="AG1901" i="1"/>
  <c r="B1901" i="1" s="1"/>
  <c r="F1902" i="1"/>
  <c r="V1902" i="1" s="1"/>
  <c r="W1902" i="1" s="1"/>
  <c r="AF1902" i="1"/>
  <c r="K2015" i="1"/>
  <c r="M2018" i="1"/>
  <c r="N2018" i="1" s="1"/>
  <c r="P2018" i="1"/>
  <c r="AE2017" i="1"/>
  <c r="H2017" i="1"/>
  <c r="U1903" i="1"/>
  <c r="S1904" i="1"/>
  <c r="AB2033" i="1"/>
  <c r="Z2017" i="1"/>
  <c r="AA2017" i="1" s="1"/>
  <c r="AH2017" i="1" s="1"/>
  <c r="J2018" i="1"/>
  <c r="I2018" i="1" s="1"/>
  <c r="Y2017" i="1"/>
  <c r="R1905" i="1"/>
  <c r="Q1906" i="1"/>
  <c r="X2018" i="1"/>
  <c r="L2019" i="1"/>
  <c r="E2018" i="1"/>
  <c r="A2019" i="1"/>
  <c r="G2016" i="1"/>
  <c r="O2016" i="1" s="1"/>
  <c r="AC2019" i="1" l="1"/>
  <c r="AK2019" i="1"/>
  <c r="T1903" i="1"/>
  <c r="AF1903" i="1" s="1"/>
  <c r="AG1902" i="1"/>
  <c r="B1902" i="1" s="1"/>
  <c r="C1902" i="1" s="1"/>
  <c r="C1901" i="1"/>
  <c r="F1903" i="1"/>
  <c r="V1903" i="1" s="1"/>
  <c r="W1903" i="1" s="1"/>
  <c r="K2016" i="1"/>
  <c r="M2019" i="1"/>
  <c r="N2019" i="1" s="1"/>
  <c r="P2019" i="1"/>
  <c r="AE2018" i="1"/>
  <c r="H2018" i="1"/>
  <c r="Y2018" i="1"/>
  <c r="J2019" i="1"/>
  <c r="I2019" i="1" s="1"/>
  <c r="Z2018" i="1"/>
  <c r="AA2018" i="1" s="1"/>
  <c r="AH2018" i="1" s="1"/>
  <c r="Q1907" i="1"/>
  <c r="R1906" i="1"/>
  <c r="L2020" i="1"/>
  <c r="E2019" i="1"/>
  <c r="A2020" i="1"/>
  <c r="X2019" i="1"/>
  <c r="AB2034" i="1"/>
  <c r="G2017" i="1"/>
  <c r="O2017" i="1" s="1"/>
  <c r="U1904" i="1"/>
  <c r="S1905" i="1"/>
  <c r="AC2020" i="1" l="1"/>
  <c r="AK2020" i="1"/>
  <c r="T1904" i="1"/>
  <c r="AF1904" i="1" s="1"/>
  <c r="AG1903" i="1"/>
  <c r="B1903" i="1" s="1"/>
  <c r="C1903" i="1" s="1"/>
  <c r="T1905" i="1"/>
  <c r="AF1905" i="1" s="1"/>
  <c r="F1904" i="1"/>
  <c r="V1904" i="1" s="1"/>
  <c r="W1904" i="1" s="1"/>
  <c r="K2017" i="1"/>
  <c r="AE2019" i="1"/>
  <c r="H2019" i="1"/>
  <c r="L2021" i="1"/>
  <c r="E2020" i="1"/>
  <c r="A2021" i="1"/>
  <c r="X2020" i="1"/>
  <c r="S1906" i="1"/>
  <c r="U1905" i="1"/>
  <c r="M2020" i="1"/>
  <c r="N2020" i="1" s="1"/>
  <c r="P2020" i="1"/>
  <c r="R1907" i="1"/>
  <c r="Q1908" i="1"/>
  <c r="AB2035" i="1"/>
  <c r="G2018" i="1"/>
  <c r="O2018" i="1" s="1"/>
  <c r="Z2019" i="1"/>
  <c r="AA2019" i="1" s="1"/>
  <c r="AH2019" i="1" s="1"/>
  <c r="Y2019" i="1"/>
  <c r="J2020" i="1"/>
  <c r="I2020" i="1" s="1"/>
  <c r="AC2021" i="1" l="1"/>
  <c r="AK2021" i="1"/>
  <c r="AG1904" i="1"/>
  <c r="B1904" i="1" s="1"/>
  <c r="F1905" i="1"/>
  <c r="V1905" i="1" s="1"/>
  <c r="W1905" i="1" s="1"/>
  <c r="T1906" i="1"/>
  <c r="K2018" i="1"/>
  <c r="U1906" i="1"/>
  <c r="S1907" i="1"/>
  <c r="E2021" i="1"/>
  <c r="A2022" i="1"/>
  <c r="X2021" i="1"/>
  <c r="L2022" i="1"/>
  <c r="AB2036" i="1"/>
  <c r="AE2020" i="1"/>
  <c r="H2020" i="1"/>
  <c r="M2021" i="1"/>
  <c r="N2021" i="1" s="1"/>
  <c r="P2021" i="1"/>
  <c r="G2019" i="1"/>
  <c r="O2019" i="1" s="1"/>
  <c r="Q1909" i="1"/>
  <c r="R1908" i="1"/>
  <c r="Z2020" i="1"/>
  <c r="AA2020" i="1" s="1"/>
  <c r="AH2020" i="1" s="1"/>
  <c r="J2021" i="1"/>
  <c r="I2021" i="1" s="1"/>
  <c r="Y2020" i="1"/>
  <c r="AC2022" i="1" l="1"/>
  <c r="AK2022" i="1"/>
  <c r="AG1905" i="1"/>
  <c r="B1905" i="1" s="1"/>
  <c r="C1904" i="1"/>
  <c r="F1906" i="1"/>
  <c r="V1906" i="1" s="1"/>
  <c r="W1906" i="1" s="1"/>
  <c r="AF1906" i="1"/>
  <c r="K2019" i="1"/>
  <c r="R1909" i="1"/>
  <c r="Q1910" i="1"/>
  <c r="M2022" i="1"/>
  <c r="N2022" i="1" s="1"/>
  <c r="P2022" i="1"/>
  <c r="S1908" i="1"/>
  <c r="U1907" i="1"/>
  <c r="AE2021" i="1"/>
  <c r="H2021" i="1"/>
  <c r="AB2037" i="1"/>
  <c r="Z2021" i="1"/>
  <c r="AA2021" i="1" s="1"/>
  <c r="AH2021" i="1" s="1"/>
  <c r="Y2021" i="1"/>
  <c r="J2022" i="1"/>
  <c r="I2022" i="1" s="1"/>
  <c r="G2020" i="1"/>
  <c r="K2020" i="1" s="1"/>
  <c r="A2023" i="1"/>
  <c r="X2022" i="1"/>
  <c r="L2023" i="1"/>
  <c r="E2022" i="1"/>
  <c r="AC2023" i="1" l="1"/>
  <c r="AK2023" i="1"/>
  <c r="T1907" i="1"/>
  <c r="AF1907" i="1" s="1"/>
  <c r="AG1906" i="1"/>
  <c r="B1906" i="1" s="1"/>
  <c r="C1905" i="1"/>
  <c r="T1908" i="1"/>
  <c r="AF1908" i="1" s="1"/>
  <c r="F1907" i="1"/>
  <c r="V1907" i="1" s="1"/>
  <c r="W1907" i="1" s="1"/>
  <c r="O2020" i="1"/>
  <c r="AE2022" i="1"/>
  <c r="H2022" i="1"/>
  <c r="Z2022" i="1"/>
  <c r="AA2022" i="1" s="1"/>
  <c r="AH2022" i="1" s="1"/>
  <c r="Y2022" i="1"/>
  <c r="J2023" i="1"/>
  <c r="I2023" i="1" s="1"/>
  <c r="S1909" i="1"/>
  <c r="U1908" i="1"/>
  <c r="R1910" i="1"/>
  <c r="Q1911" i="1"/>
  <c r="M2023" i="1"/>
  <c r="N2023" i="1" s="1"/>
  <c r="P2023" i="1"/>
  <c r="AB2038" i="1"/>
  <c r="X2023" i="1"/>
  <c r="L2024" i="1"/>
  <c r="E2023" i="1"/>
  <c r="A2024" i="1"/>
  <c r="G2021" i="1"/>
  <c r="O2021" i="1" s="1"/>
  <c r="AC2024" i="1" l="1"/>
  <c r="AK2024" i="1"/>
  <c r="AG1907" i="1"/>
  <c r="B1907" i="1" s="1"/>
  <c r="C1906" i="1"/>
  <c r="F1908" i="1"/>
  <c r="V1908" i="1" s="1"/>
  <c r="W1908" i="1" s="1"/>
  <c r="K2021" i="1"/>
  <c r="Y2023" i="1"/>
  <c r="Z2023" i="1"/>
  <c r="AA2023" i="1" s="1"/>
  <c r="AH2023" i="1" s="1"/>
  <c r="J2024" i="1"/>
  <c r="I2024" i="1" s="1"/>
  <c r="G2022" i="1"/>
  <c r="K2022" i="1" s="1"/>
  <c r="L2025" i="1"/>
  <c r="E2024" i="1"/>
  <c r="X2024" i="1"/>
  <c r="A2025" i="1"/>
  <c r="AE2023" i="1"/>
  <c r="H2023" i="1"/>
  <c r="M2024" i="1"/>
  <c r="N2024" i="1" s="1"/>
  <c r="P2024" i="1"/>
  <c r="AB2039" i="1"/>
  <c r="Q1912" i="1"/>
  <c r="R1911" i="1"/>
  <c r="U1909" i="1"/>
  <c r="S1910" i="1"/>
  <c r="AC2025" i="1" l="1"/>
  <c r="AK2025" i="1"/>
  <c r="T1909" i="1"/>
  <c r="AF1909" i="1" s="1"/>
  <c r="AG1908" i="1"/>
  <c r="B1908" i="1" s="1"/>
  <c r="C1908" i="1" s="1"/>
  <c r="C1907" i="1"/>
  <c r="T1910" i="1"/>
  <c r="AF1910" i="1" s="1"/>
  <c r="F1909" i="1"/>
  <c r="V1909" i="1" s="1"/>
  <c r="W1909" i="1" s="1"/>
  <c r="O2022" i="1"/>
  <c r="L2026" i="1"/>
  <c r="E2025" i="1"/>
  <c r="X2025" i="1"/>
  <c r="A2026" i="1"/>
  <c r="AE2024" i="1"/>
  <c r="H2024" i="1"/>
  <c r="G2023" i="1"/>
  <c r="K2023" i="1" s="1"/>
  <c r="Y2024" i="1"/>
  <c r="J2025" i="1"/>
  <c r="I2025" i="1" s="1"/>
  <c r="Z2024" i="1"/>
  <c r="AA2024" i="1" s="1"/>
  <c r="AH2024" i="1" s="1"/>
  <c r="Q1913" i="1"/>
  <c r="R1912" i="1"/>
  <c r="S1911" i="1"/>
  <c r="U1910" i="1"/>
  <c r="AB2040" i="1"/>
  <c r="M2025" i="1"/>
  <c r="N2025" i="1" s="1"/>
  <c r="P2025" i="1"/>
  <c r="AC2026" i="1" l="1"/>
  <c r="AK2026" i="1"/>
  <c r="AG1909" i="1"/>
  <c r="F1910" i="1"/>
  <c r="V1910" i="1" s="1"/>
  <c r="W1910" i="1" s="1"/>
  <c r="O2023" i="1"/>
  <c r="R1913" i="1"/>
  <c r="Q1914" i="1"/>
  <c r="M2026" i="1"/>
  <c r="N2026" i="1" s="1"/>
  <c r="P2026" i="1"/>
  <c r="AE2025" i="1"/>
  <c r="H2025" i="1"/>
  <c r="X2026" i="1"/>
  <c r="A2027" i="1"/>
  <c r="L2027" i="1"/>
  <c r="E2026" i="1"/>
  <c r="U1911" i="1"/>
  <c r="S1912" i="1"/>
  <c r="Y2025" i="1"/>
  <c r="J2026" i="1"/>
  <c r="I2026" i="1" s="1"/>
  <c r="Z2025" i="1"/>
  <c r="AA2025" i="1" s="1"/>
  <c r="AH2025" i="1" s="1"/>
  <c r="AB2041" i="1"/>
  <c r="G2024" i="1"/>
  <c r="O2024" i="1" s="1"/>
  <c r="AC2027" i="1" l="1"/>
  <c r="AK2027" i="1"/>
  <c r="T1911" i="1"/>
  <c r="AF1911" i="1" s="1"/>
  <c r="AG1910" i="1"/>
  <c r="B1910" i="1" s="1"/>
  <c r="B1909" i="1"/>
  <c r="C1909" i="1" s="1"/>
  <c r="F1911" i="1"/>
  <c r="V1911" i="1" s="1"/>
  <c r="W1911" i="1" s="1"/>
  <c r="T1912" i="1"/>
  <c r="K2024" i="1"/>
  <c r="U1912" i="1"/>
  <c r="S1913" i="1"/>
  <c r="Z2026" i="1"/>
  <c r="AA2026" i="1" s="1"/>
  <c r="AH2026" i="1" s="1"/>
  <c r="Y2026" i="1"/>
  <c r="J2027" i="1"/>
  <c r="I2027" i="1" s="1"/>
  <c r="AB2042" i="1"/>
  <c r="AE2026" i="1"/>
  <c r="H2026" i="1"/>
  <c r="M2027" i="1"/>
  <c r="N2027" i="1" s="1"/>
  <c r="P2027" i="1"/>
  <c r="X2027" i="1"/>
  <c r="A2028" i="1"/>
  <c r="L2028" i="1"/>
  <c r="E2027" i="1"/>
  <c r="G2025" i="1"/>
  <c r="K2025" i="1" s="1"/>
  <c r="R1914" i="1"/>
  <c r="Q1915" i="1"/>
  <c r="AC2028" i="1" l="1"/>
  <c r="AK2028" i="1"/>
  <c r="AG1911" i="1"/>
  <c r="B1911" i="1" s="1"/>
  <c r="C1910" i="1"/>
  <c r="F1912" i="1"/>
  <c r="V1912" i="1" s="1"/>
  <c r="W1912" i="1" s="1"/>
  <c r="AF1912" i="1"/>
  <c r="Q1916" i="1"/>
  <c r="R1915" i="1"/>
  <c r="M2028" i="1"/>
  <c r="N2028" i="1" s="1"/>
  <c r="P2028" i="1"/>
  <c r="Y2027" i="1"/>
  <c r="Z2027" i="1"/>
  <c r="AA2027" i="1" s="1"/>
  <c r="AH2027" i="1" s="1"/>
  <c r="J2028" i="1"/>
  <c r="I2028" i="1" s="1"/>
  <c r="O2025" i="1"/>
  <c r="E2028" i="1"/>
  <c r="X2028" i="1"/>
  <c r="A2029" i="1"/>
  <c r="L2029" i="1"/>
  <c r="AE2027" i="1"/>
  <c r="H2027" i="1"/>
  <c r="G2026" i="1"/>
  <c r="K2026" i="1" s="1"/>
  <c r="AB2043" i="1"/>
  <c r="U1913" i="1"/>
  <c r="S1914" i="1"/>
  <c r="AC2029" i="1" l="1"/>
  <c r="AK2029" i="1"/>
  <c r="T1913" i="1"/>
  <c r="AF1913" i="1" s="1"/>
  <c r="AG1912" i="1"/>
  <c r="B1912" i="1" s="1"/>
  <c r="C1911" i="1"/>
  <c r="F1913" i="1"/>
  <c r="V1913" i="1" s="1"/>
  <c r="W1913" i="1" s="1"/>
  <c r="O2026" i="1"/>
  <c r="M2029" i="1"/>
  <c r="N2029" i="1" s="1"/>
  <c r="P2029" i="1"/>
  <c r="AE2028" i="1"/>
  <c r="H2028" i="1"/>
  <c r="L2030" i="1"/>
  <c r="E2029" i="1"/>
  <c r="X2029" i="1"/>
  <c r="A2030" i="1"/>
  <c r="AB2044" i="1"/>
  <c r="Z2028" i="1"/>
  <c r="AA2028" i="1" s="1"/>
  <c r="AH2028" i="1" s="1"/>
  <c r="Y2028" i="1"/>
  <c r="J2029" i="1"/>
  <c r="I2029" i="1" s="1"/>
  <c r="Q1917" i="1"/>
  <c r="R1916" i="1"/>
  <c r="S1915" i="1"/>
  <c r="U1914" i="1"/>
  <c r="G2027" i="1"/>
  <c r="K2027" i="1" s="1"/>
  <c r="AC2030" i="1" l="1"/>
  <c r="AK2030" i="1"/>
  <c r="T1914" i="1"/>
  <c r="AF1914" i="1" s="1"/>
  <c r="AG1913" i="1"/>
  <c r="C1912" i="1"/>
  <c r="F1914" i="1"/>
  <c r="V1914" i="1" s="1"/>
  <c r="W1914" i="1" s="1"/>
  <c r="X2030" i="1"/>
  <c r="A2031" i="1"/>
  <c r="L2031" i="1"/>
  <c r="E2030" i="1"/>
  <c r="R1917" i="1"/>
  <c r="Q1918" i="1"/>
  <c r="Y2029" i="1"/>
  <c r="Z2029" i="1"/>
  <c r="AA2029" i="1" s="1"/>
  <c r="AH2029" i="1" s="1"/>
  <c r="J2030" i="1"/>
  <c r="I2030" i="1" s="1"/>
  <c r="G2028" i="1"/>
  <c r="O2028" i="1" s="1"/>
  <c r="AB2045" i="1"/>
  <c r="O2027" i="1"/>
  <c r="U1915" i="1"/>
  <c r="S1916" i="1"/>
  <c r="M2030" i="1"/>
  <c r="N2030" i="1" s="1"/>
  <c r="P2030" i="1"/>
  <c r="AE2029" i="1"/>
  <c r="H2029" i="1"/>
  <c r="AC2031" i="1" l="1"/>
  <c r="AK2031" i="1"/>
  <c r="T1915" i="1"/>
  <c r="AF1915" i="1" s="1"/>
  <c r="AG1914" i="1"/>
  <c r="B1914" i="1" s="1"/>
  <c r="C1914" i="1" s="1"/>
  <c r="B1913" i="1"/>
  <c r="C1913" i="1" s="1"/>
  <c r="F1915" i="1"/>
  <c r="V1915" i="1" s="1"/>
  <c r="W1915" i="1" s="1"/>
  <c r="K2028" i="1"/>
  <c r="AE2030" i="1"/>
  <c r="H2030" i="1"/>
  <c r="Y2030" i="1"/>
  <c r="Z2030" i="1"/>
  <c r="AA2030" i="1" s="1"/>
  <c r="AH2030" i="1" s="1"/>
  <c r="J2031" i="1"/>
  <c r="I2031" i="1" s="1"/>
  <c r="G2029" i="1"/>
  <c r="K2029" i="1" s="1"/>
  <c r="U1916" i="1"/>
  <c r="S1917" i="1"/>
  <c r="AB2046" i="1"/>
  <c r="M2031" i="1"/>
  <c r="N2031" i="1" s="1"/>
  <c r="P2031" i="1"/>
  <c r="R1918" i="1"/>
  <c r="Q1919" i="1"/>
  <c r="X2031" i="1"/>
  <c r="A2032" i="1"/>
  <c r="L2032" i="1"/>
  <c r="E2031" i="1"/>
  <c r="AC2032" i="1" l="1"/>
  <c r="AK2032" i="1"/>
  <c r="T1916" i="1"/>
  <c r="AF1916" i="1" s="1"/>
  <c r="AG1915" i="1"/>
  <c r="B1915" i="1" s="1"/>
  <c r="C1915" i="1" s="1"/>
  <c r="F1916" i="1"/>
  <c r="V1916" i="1" s="1"/>
  <c r="W1916" i="1" s="1"/>
  <c r="O2029" i="1"/>
  <c r="Z2031" i="1"/>
  <c r="AA2031" i="1" s="1"/>
  <c r="AH2031" i="1" s="1"/>
  <c r="Y2031" i="1"/>
  <c r="J2032" i="1"/>
  <c r="I2032" i="1" s="1"/>
  <c r="Q1920" i="1"/>
  <c r="R1919" i="1"/>
  <c r="AB2047" i="1"/>
  <c r="A2033" i="1"/>
  <c r="L2033" i="1"/>
  <c r="E2032" i="1"/>
  <c r="X2032" i="1"/>
  <c r="M2032" i="1"/>
  <c r="N2032" i="1" s="1"/>
  <c r="P2032" i="1"/>
  <c r="U1917" i="1"/>
  <c r="S1918" i="1"/>
  <c r="G2030" i="1"/>
  <c r="K2030" i="1" s="1"/>
  <c r="AE2031" i="1"/>
  <c r="H2031" i="1"/>
  <c r="AC2033" i="1" l="1"/>
  <c r="AK2033" i="1"/>
  <c r="T1917" i="1"/>
  <c r="AF1917" i="1" s="1"/>
  <c r="AG1916" i="1"/>
  <c r="B1916" i="1" s="1"/>
  <c r="F1917" i="1"/>
  <c r="V1917" i="1" s="1"/>
  <c r="W1917" i="1" s="1"/>
  <c r="T1918" i="1"/>
  <c r="O2030" i="1"/>
  <c r="G2031" i="1"/>
  <c r="O2031" i="1" s="1"/>
  <c r="M2033" i="1"/>
  <c r="N2033" i="1" s="1"/>
  <c r="P2033" i="1"/>
  <c r="Q1921" i="1"/>
  <c r="R1920" i="1"/>
  <c r="U1918" i="1"/>
  <c r="S1919" i="1"/>
  <c r="E2033" i="1"/>
  <c r="X2033" i="1"/>
  <c r="A2034" i="1"/>
  <c r="L2034" i="1"/>
  <c r="AB2048" i="1"/>
  <c r="AE2032" i="1"/>
  <c r="H2032" i="1"/>
  <c r="Y2032" i="1"/>
  <c r="J2033" i="1"/>
  <c r="I2033" i="1" s="1"/>
  <c r="Z2032" i="1"/>
  <c r="AA2032" i="1" s="1"/>
  <c r="AH2032" i="1" s="1"/>
  <c r="AC2034" i="1" l="1"/>
  <c r="AK2034" i="1"/>
  <c r="AG1917" i="1"/>
  <c r="B1917" i="1" s="1"/>
  <c r="C1917" i="1" s="1"/>
  <c r="C1916" i="1"/>
  <c r="T1919" i="1"/>
  <c r="AF1919" i="1" s="1"/>
  <c r="F1918" i="1"/>
  <c r="V1918" i="1" s="1"/>
  <c r="W1918" i="1" s="1"/>
  <c r="AG1918" i="1" s="1"/>
  <c r="K2031" i="1"/>
  <c r="G2032" i="1"/>
  <c r="K2032" i="1" s="1"/>
  <c r="AB2049" i="1"/>
  <c r="Y2033" i="1"/>
  <c r="J2034" i="1"/>
  <c r="I2034" i="1" s="1"/>
  <c r="Z2033" i="1"/>
  <c r="AA2033" i="1" s="1"/>
  <c r="AH2033" i="1" s="1"/>
  <c r="AA1918" i="1"/>
  <c r="AF1918" i="1"/>
  <c r="Q1922" i="1"/>
  <c r="R1921" i="1"/>
  <c r="AE2033" i="1"/>
  <c r="H2033" i="1"/>
  <c r="M2034" i="1"/>
  <c r="N2034" i="1" s="1"/>
  <c r="P2034" i="1"/>
  <c r="U1919" i="1"/>
  <c r="S1920" i="1"/>
  <c r="L2035" i="1"/>
  <c r="E2034" i="1"/>
  <c r="X2034" i="1"/>
  <c r="A2035" i="1"/>
  <c r="AC2035" i="1" l="1"/>
  <c r="AK2035" i="1"/>
  <c r="B1918" i="1"/>
  <c r="C1918" i="1" s="1"/>
  <c r="F1919" i="1"/>
  <c r="V1919" i="1" s="1"/>
  <c r="W1919" i="1" s="1"/>
  <c r="O2032" i="1"/>
  <c r="AE2034" i="1"/>
  <c r="H2034" i="1"/>
  <c r="AB2050" i="1"/>
  <c r="Z2034" i="1"/>
  <c r="AA2034" i="1" s="1"/>
  <c r="AH2034" i="1" s="1"/>
  <c r="Y2034" i="1"/>
  <c r="J2035" i="1"/>
  <c r="I2035" i="1" s="1"/>
  <c r="AH1918" i="1"/>
  <c r="M2035" i="1"/>
  <c r="N2035" i="1" s="1"/>
  <c r="P2035" i="1"/>
  <c r="G2033" i="1"/>
  <c r="O2033" i="1" s="1"/>
  <c r="U1920" i="1"/>
  <c r="S1921" i="1"/>
  <c r="X2035" i="1"/>
  <c r="A2036" i="1"/>
  <c r="L2036" i="1"/>
  <c r="E2035" i="1"/>
  <c r="R1922" i="1"/>
  <c r="Q1923" i="1"/>
  <c r="AC2036" i="1" l="1"/>
  <c r="AK2036" i="1"/>
  <c r="T1920" i="1"/>
  <c r="AF1920" i="1" s="1"/>
  <c r="AG1919" i="1"/>
  <c r="B1919" i="1" s="1"/>
  <c r="F1920" i="1"/>
  <c r="V1920" i="1" s="1"/>
  <c r="W1920" i="1" s="1"/>
  <c r="AG1920" i="1" s="1"/>
  <c r="K2033" i="1"/>
  <c r="S1922" i="1"/>
  <c r="U1921" i="1"/>
  <c r="M2036" i="1"/>
  <c r="N2036" i="1" s="1"/>
  <c r="P2036" i="1"/>
  <c r="AB2051" i="1"/>
  <c r="Q1924" i="1"/>
  <c r="R1923" i="1"/>
  <c r="E2036" i="1"/>
  <c r="X2036" i="1"/>
  <c r="A2037" i="1"/>
  <c r="L2037" i="1"/>
  <c r="Z2035" i="1"/>
  <c r="AA2035" i="1" s="1"/>
  <c r="AH2035" i="1" s="1"/>
  <c r="J2036" i="1"/>
  <c r="I2036" i="1" s="1"/>
  <c r="Y2035" i="1"/>
  <c r="G2034" i="1"/>
  <c r="K2034" i="1" s="1"/>
  <c r="AE2035" i="1"/>
  <c r="H2035" i="1"/>
  <c r="AC2037" i="1" l="1"/>
  <c r="AK2037" i="1"/>
  <c r="T1921" i="1"/>
  <c r="AF1921" i="1" s="1"/>
  <c r="B1920" i="1"/>
  <c r="C1920" i="1" s="1"/>
  <c r="C1919" i="1"/>
  <c r="F1921" i="1"/>
  <c r="V1921" i="1" s="1"/>
  <c r="W1921" i="1" s="1"/>
  <c r="O2034" i="1"/>
  <c r="G2035" i="1"/>
  <c r="O2035" i="1" s="1"/>
  <c r="M2037" i="1"/>
  <c r="N2037" i="1" s="1"/>
  <c r="P2037" i="1"/>
  <c r="AB2052" i="1"/>
  <c r="X2037" i="1"/>
  <c r="A2038" i="1"/>
  <c r="L2038" i="1"/>
  <c r="E2037" i="1"/>
  <c r="R1924" i="1"/>
  <c r="Q1925" i="1"/>
  <c r="J2037" i="1"/>
  <c r="I2037" i="1" s="1"/>
  <c r="Y2036" i="1"/>
  <c r="Z2036" i="1"/>
  <c r="AA2036" i="1" s="1"/>
  <c r="AH2036" i="1" s="1"/>
  <c r="S1923" i="1"/>
  <c r="U1922" i="1"/>
  <c r="AE2036" i="1"/>
  <c r="H2036" i="1"/>
  <c r="AC2038" i="1" l="1"/>
  <c r="AK2038" i="1"/>
  <c r="T1922" i="1"/>
  <c r="AF1922" i="1" s="1"/>
  <c r="AG1921" i="1"/>
  <c r="B1921" i="1" s="1"/>
  <c r="F1922" i="1"/>
  <c r="V1922" i="1" s="1"/>
  <c r="W1922" i="1" s="1"/>
  <c r="K2035" i="1"/>
  <c r="AB2053" i="1"/>
  <c r="G2036" i="1"/>
  <c r="K2036" i="1" s="1"/>
  <c r="AE2037" i="1"/>
  <c r="H2037" i="1"/>
  <c r="Z2037" i="1"/>
  <c r="AA2037" i="1" s="1"/>
  <c r="AH2037" i="1" s="1"/>
  <c r="J2038" i="1"/>
  <c r="I2038" i="1" s="1"/>
  <c r="Y2037" i="1"/>
  <c r="U1923" i="1"/>
  <c r="S1924" i="1"/>
  <c r="M2038" i="1"/>
  <c r="N2038" i="1" s="1"/>
  <c r="P2038" i="1"/>
  <c r="R1925" i="1"/>
  <c r="Q1926" i="1"/>
  <c r="L2039" i="1"/>
  <c r="E2038" i="1"/>
  <c r="X2038" i="1"/>
  <c r="A2039" i="1"/>
  <c r="AC2039" i="1" l="1"/>
  <c r="AK2039" i="1"/>
  <c r="T1923" i="1"/>
  <c r="AF1923" i="1" s="1"/>
  <c r="AG1922" i="1"/>
  <c r="B1922" i="1" s="1"/>
  <c r="C1921" i="1"/>
  <c r="F1923" i="1"/>
  <c r="V1923" i="1" s="1"/>
  <c r="W1923" i="1" s="1"/>
  <c r="O2036" i="1"/>
  <c r="AE2038" i="1"/>
  <c r="H2038" i="1"/>
  <c r="M2039" i="1"/>
  <c r="N2039" i="1" s="1"/>
  <c r="P2039" i="1"/>
  <c r="X2039" i="1"/>
  <c r="A2040" i="1"/>
  <c r="L2040" i="1"/>
  <c r="E2039" i="1"/>
  <c r="Q1927" i="1"/>
  <c r="R1926" i="1"/>
  <c r="G2037" i="1"/>
  <c r="O2037" i="1" s="1"/>
  <c r="AB2054" i="1"/>
  <c r="Z2038" i="1"/>
  <c r="AA2038" i="1" s="1"/>
  <c r="AH2038" i="1" s="1"/>
  <c r="Y2038" i="1"/>
  <c r="J2039" i="1"/>
  <c r="I2039" i="1" s="1"/>
  <c r="S1925" i="1"/>
  <c r="U1924" i="1"/>
  <c r="AC2040" i="1" l="1"/>
  <c r="AK2040" i="1"/>
  <c r="T1924" i="1"/>
  <c r="AF1924" i="1" s="1"/>
  <c r="AG1923" i="1"/>
  <c r="B1923" i="1" s="1"/>
  <c r="C1923" i="1" s="1"/>
  <c r="C1922" i="1"/>
  <c r="F1924" i="1"/>
  <c r="V1924" i="1" s="1"/>
  <c r="W1924" i="1" s="1"/>
  <c r="T1925" i="1"/>
  <c r="M2040" i="1"/>
  <c r="N2040" i="1" s="1"/>
  <c r="P2040" i="1"/>
  <c r="G2038" i="1"/>
  <c r="K2038" i="1" s="1"/>
  <c r="AE2039" i="1"/>
  <c r="H2039" i="1"/>
  <c r="A2041" i="1"/>
  <c r="L2041" i="1"/>
  <c r="E2040" i="1"/>
  <c r="X2040" i="1"/>
  <c r="S1926" i="1"/>
  <c r="U1925" i="1"/>
  <c r="K2037" i="1"/>
  <c r="Q1928" i="1"/>
  <c r="R1927" i="1"/>
  <c r="J2040" i="1"/>
  <c r="I2040" i="1" s="1"/>
  <c r="Z2039" i="1"/>
  <c r="AA2039" i="1" s="1"/>
  <c r="AH2039" i="1" s="1"/>
  <c r="Y2039" i="1"/>
  <c r="AB2055" i="1"/>
  <c r="AC2041" i="1" l="1"/>
  <c r="AK2041" i="1"/>
  <c r="AG1924" i="1"/>
  <c r="T1926" i="1"/>
  <c r="AF1926" i="1" s="1"/>
  <c r="F1925" i="1"/>
  <c r="V1925" i="1" s="1"/>
  <c r="W1925" i="1" s="1"/>
  <c r="AF1925" i="1"/>
  <c r="O2038" i="1"/>
  <c r="G2039" i="1"/>
  <c r="O2039" i="1" s="1"/>
  <c r="R1928" i="1"/>
  <c r="Q1929" i="1"/>
  <c r="S1927" i="1"/>
  <c r="U1926" i="1"/>
  <c r="M2041" i="1"/>
  <c r="N2041" i="1" s="1"/>
  <c r="Z2040" i="1"/>
  <c r="AA2040" i="1" s="1"/>
  <c r="AH2040" i="1" s="1"/>
  <c r="Y2040" i="1"/>
  <c r="J2041" i="1"/>
  <c r="I2041" i="1" s="1"/>
  <c r="AB2056" i="1"/>
  <c r="A2042" i="1"/>
  <c r="L2042" i="1"/>
  <c r="E2041" i="1"/>
  <c r="X2041" i="1"/>
  <c r="AE2040" i="1"/>
  <c r="H2040" i="1"/>
  <c r="AC2042" i="1" l="1"/>
  <c r="AK2042" i="1"/>
  <c r="AG1925" i="1"/>
  <c r="B1925" i="1" s="1"/>
  <c r="B1924" i="1"/>
  <c r="C1924" i="1" s="1"/>
  <c r="F1926" i="1"/>
  <c r="V1926" i="1" s="1"/>
  <c r="W1926" i="1" s="1"/>
  <c r="T1927" i="1"/>
  <c r="K2039" i="1"/>
  <c r="X2042" i="1"/>
  <c r="A2043" i="1"/>
  <c r="L2043" i="1"/>
  <c r="E2042" i="1"/>
  <c r="AB2057" i="1"/>
  <c r="U1927" i="1"/>
  <c r="S1928" i="1"/>
  <c r="AE2041" i="1"/>
  <c r="H2041" i="1"/>
  <c r="Q1930" i="1"/>
  <c r="R1929" i="1"/>
  <c r="Z2041" i="1"/>
  <c r="AA2041" i="1" s="1"/>
  <c r="AH2041" i="1" s="1"/>
  <c r="Y2041" i="1"/>
  <c r="J2042" i="1"/>
  <c r="I2042" i="1" s="1"/>
  <c r="G2040" i="1"/>
  <c r="O2040" i="1" s="1"/>
  <c r="P2041" i="1" s="1"/>
  <c r="P2042" i="1" s="1"/>
  <c r="M2042" i="1"/>
  <c r="N2042" i="1" s="1"/>
  <c r="AC2043" i="1" l="1"/>
  <c r="AK2043" i="1"/>
  <c r="AG1926" i="1"/>
  <c r="B1926" i="1" s="1"/>
  <c r="C1926" i="1" s="1"/>
  <c r="C1925" i="1"/>
  <c r="T1928" i="1"/>
  <c r="AF1928" i="1" s="1"/>
  <c r="F1927" i="1"/>
  <c r="V1927" i="1" s="1"/>
  <c r="W1927" i="1" s="1"/>
  <c r="AG1927" i="1" s="1"/>
  <c r="AF1927" i="1"/>
  <c r="M2043" i="1"/>
  <c r="N2043" i="1" s="1"/>
  <c r="P2043" i="1"/>
  <c r="AE2042" i="1"/>
  <c r="H2042" i="1"/>
  <c r="K2040" i="1"/>
  <c r="AB2058" i="1"/>
  <c r="A2044" i="1"/>
  <c r="L2044" i="1"/>
  <c r="E2043" i="1"/>
  <c r="U1928" i="1"/>
  <c r="S1929" i="1"/>
  <c r="J2043" i="1"/>
  <c r="I2043" i="1" s="1"/>
  <c r="Z2042" i="1"/>
  <c r="AA2042" i="1" s="1"/>
  <c r="AH2042" i="1" s="1"/>
  <c r="Y2042" i="1"/>
  <c r="Q1931" i="1"/>
  <c r="R1930" i="1"/>
  <c r="G2041" i="1"/>
  <c r="K2041" i="1" s="1"/>
  <c r="AC2044" i="1" l="1"/>
  <c r="AK2044" i="1"/>
  <c r="B1927" i="1"/>
  <c r="C1927" i="1" s="1"/>
  <c r="F1928" i="1"/>
  <c r="V1928" i="1" s="1"/>
  <c r="W1928" i="1" s="1"/>
  <c r="O2041" i="1"/>
  <c r="R1931" i="1"/>
  <c r="Q1932" i="1"/>
  <c r="L2045" i="1"/>
  <c r="E2044" i="1"/>
  <c r="X2044" i="1"/>
  <c r="A2045" i="1"/>
  <c r="Z2043" i="1"/>
  <c r="Y2043" i="1"/>
  <c r="J2044" i="1"/>
  <c r="I2044" i="1" s="1"/>
  <c r="AE2043" i="1"/>
  <c r="H2043" i="1"/>
  <c r="S1930" i="1"/>
  <c r="U1929" i="1"/>
  <c r="AB2059" i="1"/>
  <c r="G2042" i="1"/>
  <c r="O2042" i="1" s="1"/>
  <c r="M2044" i="1"/>
  <c r="N2044" i="1" s="1"/>
  <c r="AC2045" i="1" l="1"/>
  <c r="AK2045" i="1"/>
  <c r="T1929" i="1"/>
  <c r="AF1929" i="1" s="1"/>
  <c r="AG1928" i="1"/>
  <c r="B1928" i="1" s="1"/>
  <c r="F1929" i="1"/>
  <c r="V1929" i="1" s="1"/>
  <c r="W1929" i="1" s="1"/>
  <c r="K2042" i="1"/>
  <c r="R1932" i="1"/>
  <c r="Q1933" i="1"/>
  <c r="G2043" i="1"/>
  <c r="K2043" i="1" s="1"/>
  <c r="M2045" i="1"/>
  <c r="N2045" i="1" s="1"/>
  <c r="A2046" i="1"/>
  <c r="L2046" i="1"/>
  <c r="E2045" i="1"/>
  <c r="X2045" i="1"/>
  <c r="AE2044" i="1"/>
  <c r="H2044" i="1"/>
  <c r="AB2060" i="1"/>
  <c r="U1930" i="1"/>
  <c r="S1931" i="1"/>
  <c r="Z2044" i="1"/>
  <c r="AA2044" i="1" s="1"/>
  <c r="AH2044" i="1" s="1"/>
  <c r="Y2044" i="1"/>
  <c r="J2045" i="1"/>
  <c r="I2045" i="1" s="1"/>
  <c r="AC2046" i="1" l="1"/>
  <c r="AK2046" i="1"/>
  <c r="T1930" i="1"/>
  <c r="AF1930" i="1" s="1"/>
  <c r="AG1929" i="1"/>
  <c r="B1929" i="1" s="1"/>
  <c r="C1929" i="1" s="1"/>
  <c r="C1928" i="1"/>
  <c r="F1930" i="1"/>
  <c r="V1930" i="1" s="1"/>
  <c r="W1930" i="1" s="1"/>
  <c r="O2043" i="1"/>
  <c r="P2044" i="1" s="1"/>
  <c r="P2045" i="1" s="1"/>
  <c r="P2046" i="1" s="1"/>
  <c r="J2046" i="1"/>
  <c r="I2046" i="1" s="1"/>
  <c r="Y2045" i="1"/>
  <c r="Z2045" i="1"/>
  <c r="AA2045" i="1" s="1"/>
  <c r="AH2045" i="1" s="1"/>
  <c r="M2046" i="1"/>
  <c r="N2046" i="1" s="1"/>
  <c r="U1931" i="1"/>
  <c r="S1932" i="1"/>
  <c r="A2047" i="1"/>
  <c r="L2047" i="1"/>
  <c r="E2046" i="1"/>
  <c r="X2046" i="1"/>
  <c r="Q1934" i="1"/>
  <c r="R1933" i="1"/>
  <c r="AE2045" i="1"/>
  <c r="H2045" i="1"/>
  <c r="AB2061" i="1"/>
  <c r="G2044" i="1"/>
  <c r="O2044" i="1" s="1"/>
  <c r="AC2047" i="1" l="1"/>
  <c r="AK2047" i="1"/>
  <c r="T1931" i="1"/>
  <c r="AF1931" i="1" s="1"/>
  <c r="AG1930" i="1"/>
  <c r="B1930" i="1" s="1"/>
  <c r="T1932" i="1"/>
  <c r="AF1932" i="1" s="1"/>
  <c r="F1931" i="1"/>
  <c r="V1931" i="1" s="1"/>
  <c r="W1931" i="1" s="1"/>
  <c r="AB2062" i="1"/>
  <c r="S1933" i="1"/>
  <c r="U1932" i="1"/>
  <c r="H2046" i="1"/>
  <c r="AE2046" i="1"/>
  <c r="R1934" i="1"/>
  <c r="Q1935" i="1"/>
  <c r="K2044" i="1"/>
  <c r="G2045" i="1"/>
  <c r="K2045" i="1" s="1"/>
  <c r="E2047" i="1"/>
  <c r="X2047" i="1"/>
  <c r="A2048" i="1"/>
  <c r="L2048" i="1"/>
  <c r="M2047" i="1"/>
  <c r="N2047" i="1" s="1"/>
  <c r="P2047" i="1"/>
  <c r="Y2046" i="1"/>
  <c r="Z2046" i="1"/>
  <c r="AA2046" i="1" s="1"/>
  <c r="AH2046" i="1" s="1"/>
  <c r="J2047" i="1"/>
  <c r="I2047" i="1" s="1"/>
  <c r="AC2048" i="1" l="1"/>
  <c r="AK2048" i="1"/>
  <c r="AG1931" i="1"/>
  <c r="B1931" i="1" s="1"/>
  <c r="C1931" i="1" s="1"/>
  <c r="C1930" i="1"/>
  <c r="F1932" i="1"/>
  <c r="V1932" i="1" s="1"/>
  <c r="W1932" i="1" s="1"/>
  <c r="T1933" i="1"/>
  <c r="O2045" i="1"/>
  <c r="AE2047" i="1"/>
  <c r="H2047" i="1"/>
  <c r="M2048" i="1"/>
  <c r="N2048" i="1" s="1"/>
  <c r="P2048" i="1"/>
  <c r="R1935" i="1"/>
  <c r="Q1936" i="1"/>
  <c r="G2046" i="1"/>
  <c r="K2046" i="1" s="1"/>
  <c r="A2049" i="1"/>
  <c r="L2049" i="1"/>
  <c r="E2048" i="1"/>
  <c r="X2048" i="1"/>
  <c r="AB2063" i="1"/>
  <c r="Z2047" i="1"/>
  <c r="AA2047" i="1" s="1"/>
  <c r="AH2047" i="1" s="1"/>
  <c r="Y2047" i="1"/>
  <c r="J2048" i="1"/>
  <c r="I2048" i="1" s="1"/>
  <c r="U1933" i="1"/>
  <c r="S1934" i="1"/>
  <c r="AC2049" i="1" l="1"/>
  <c r="AK2049" i="1"/>
  <c r="AG1932" i="1"/>
  <c r="B1932" i="1" s="1"/>
  <c r="F1933" i="1"/>
  <c r="V1933" i="1" s="1"/>
  <c r="W1933" i="1" s="1"/>
  <c r="AF1933" i="1"/>
  <c r="O2046" i="1"/>
  <c r="S1935" i="1"/>
  <c r="U1934" i="1"/>
  <c r="Y2048" i="1"/>
  <c r="Z2048" i="1"/>
  <c r="AA2048" i="1" s="1"/>
  <c r="AH2048" i="1" s="1"/>
  <c r="J2049" i="1"/>
  <c r="I2049" i="1" s="1"/>
  <c r="G2047" i="1"/>
  <c r="O2047" i="1" s="1"/>
  <c r="X2049" i="1"/>
  <c r="A2050" i="1"/>
  <c r="L2050" i="1"/>
  <c r="E2049" i="1"/>
  <c r="Q1937" i="1"/>
  <c r="R1936" i="1"/>
  <c r="AB2064" i="1"/>
  <c r="M2049" i="1"/>
  <c r="N2049" i="1" s="1"/>
  <c r="P2049" i="1"/>
  <c r="H2048" i="1"/>
  <c r="AE2048" i="1"/>
  <c r="AC2050" i="1" l="1"/>
  <c r="AK2050" i="1"/>
  <c r="T1934" i="1"/>
  <c r="AF1934" i="1" s="1"/>
  <c r="AG1933" i="1"/>
  <c r="B1933" i="1" s="1"/>
  <c r="C1932" i="1"/>
  <c r="F1934" i="1"/>
  <c r="V1934" i="1" s="1"/>
  <c r="W1934" i="1" s="1"/>
  <c r="K2047" i="1"/>
  <c r="G2048" i="1"/>
  <c r="K2048" i="1" s="1"/>
  <c r="Z2049" i="1"/>
  <c r="AA2049" i="1" s="1"/>
  <c r="AH2049" i="1" s="1"/>
  <c r="Y2049" i="1"/>
  <c r="J2050" i="1"/>
  <c r="I2050" i="1" s="1"/>
  <c r="R1937" i="1"/>
  <c r="Q1938" i="1"/>
  <c r="M2050" i="1"/>
  <c r="N2050" i="1" s="1"/>
  <c r="P2050" i="1"/>
  <c r="U1935" i="1"/>
  <c r="S1936" i="1"/>
  <c r="AE2049" i="1"/>
  <c r="H2049" i="1"/>
  <c r="AB2065" i="1"/>
  <c r="E2050" i="1"/>
  <c r="X2050" i="1"/>
  <c r="A2051" i="1"/>
  <c r="L2051" i="1"/>
  <c r="AC2051" i="1" l="1"/>
  <c r="AK2051" i="1"/>
  <c r="T1935" i="1"/>
  <c r="AF1935" i="1" s="1"/>
  <c r="AG1934" i="1"/>
  <c r="B1934" i="1" s="1"/>
  <c r="C1934" i="1" s="1"/>
  <c r="C1933" i="1"/>
  <c r="F1935" i="1"/>
  <c r="V1935" i="1" s="1"/>
  <c r="W1935" i="1" s="1"/>
  <c r="AG1935" i="1" s="1"/>
  <c r="O2048" i="1"/>
  <c r="M2051" i="1"/>
  <c r="N2051" i="1" s="1"/>
  <c r="P2051" i="1"/>
  <c r="AB2066" i="1"/>
  <c r="S1937" i="1"/>
  <c r="U1936" i="1"/>
  <c r="AE2050" i="1"/>
  <c r="H2050" i="1"/>
  <c r="E2051" i="1"/>
  <c r="X2051" i="1"/>
  <c r="A2052" i="1"/>
  <c r="L2052" i="1"/>
  <c r="J2051" i="1"/>
  <c r="I2051" i="1" s="1"/>
  <c r="Y2050" i="1"/>
  <c r="Z2050" i="1"/>
  <c r="AA2050" i="1" s="1"/>
  <c r="AH2050" i="1" s="1"/>
  <c r="G2049" i="1"/>
  <c r="O2049" i="1" s="1"/>
  <c r="Q1939" i="1"/>
  <c r="R1938" i="1"/>
  <c r="AC2052" i="1" l="1"/>
  <c r="AK2052" i="1"/>
  <c r="T1936" i="1"/>
  <c r="AF1936" i="1" s="1"/>
  <c r="B1935" i="1"/>
  <c r="C1935" i="1" s="1"/>
  <c r="F1936" i="1"/>
  <c r="V1936" i="1" s="1"/>
  <c r="W1936" i="1" s="1"/>
  <c r="T1937" i="1"/>
  <c r="K2049" i="1"/>
  <c r="AE2051" i="1"/>
  <c r="H2051" i="1"/>
  <c r="U1937" i="1"/>
  <c r="S1938" i="1"/>
  <c r="Q1940" i="1"/>
  <c r="R1939" i="1"/>
  <c r="M2052" i="1"/>
  <c r="N2052" i="1" s="1"/>
  <c r="P2052" i="1"/>
  <c r="AB2067" i="1"/>
  <c r="X2052" i="1"/>
  <c r="A2053" i="1"/>
  <c r="L2053" i="1"/>
  <c r="E2052" i="1"/>
  <c r="J2052" i="1"/>
  <c r="I2052" i="1" s="1"/>
  <c r="Z2051" i="1"/>
  <c r="AA2051" i="1" s="1"/>
  <c r="AH2051" i="1" s="1"/>
  <c r="Y2051" i="1"/>
  <c r="G2050" i="1"/>
  <c r="K2050" i="1" s="1"/>
  <c r="AC2053" i="1" l="1"/>
  <c r="AK2053" i="1"/>
  <c r="AG1936" i="1"/>
  <c r="B1936" i="1" s="1"/>
  <c r="T1938" i="1"/>
  <c r="AF1938" i="1" s="1"/>
  <c r="F1937" i="1"/>
  <c r="V1937" i="1" s="1"/>
  <c r="W1937" i="1" s="1"/>
  <c r="AG1937" i="1" s="1"/>
  <c r="AF1937" i="1"/>
  <c r="AE2052" i="1"/>
  <c r="O2050" i="1"/>
  <c r="R1940" i="1"/>
  <c r="Q1941" i="1"/>
  <c r="X2053" i="1"/>
  <c r="A2054" i="1"/>
  <c r="L2054" i="1"/>
  <c r="E2053" i="1"/>
  <c r="AB2068" i="1"/>
  <c r="U1938" i="1"/>
  <c r="S1939" i="1"/>
  <c r="H2052" i="1"/>
  <c r="G2051" i="1"/>
  <c r="K2051" i="1" s="1"/>
  <c r="M2053" i="1"/>
  <c r="N2053" i="1" s="1"/>
  <c r="P2053" i="1"/>
  <c r="Y2052" i="1"/>
  <c r="Z2052" i="1"/>
  <c r="AA2052" i="1" s="1"/>
  <c r="AH2052" i="1" s="1"/>
  <c r="J2053" i="1"/>
  <c r="I2053" i="1" s="1"/>
  <c r="AC2054" i="1" l="1"/>
  <c r="AK2054" i="1"/>
  <c r="B1937" i="1"/>
  <c r="C1937" i="1" s="1"/>
  <c r="C1936" i="1"/>
  <c r="T1939" i="1"/>
  <c r="F1938" i="1"/>
  <c r="V1938" i="1" s="1"/>
  <c r="W1938" i="1" s="1"/>
  <c r="O2051" i="1"/>
  <c r="U1939" i="1"/>
  <c r="S1940" i="1"/>
  <c r="AB2069" i="1"/>
  <c r="X2054" i="1"/>
  <c r="A2055" i="1"/>
  <c r="L2055" i="1"/>
  <c r="E2054" i="1"/>
  <c r="Z2053" i="1"/>
  <c r="AA2053" i="1" s="1"/>
  <c r="AH2053" i="1" s="1"/>
  <c r="J2054" i="1"/>
  <c r="I2054" i="1" s="1"/>
  <c r="Y2053" i="1"/>
  <c r="Q1942" i="1"/>
  <c r="R1941" i="1"/>
  <c r="AE2053" i="1"/>
  <c r="H2053" i="1"/>
  <c r="G2052" i="1"/>
  <c r="K2052" i="1" s="1"/>
  <c r="M2054" i="1"/>
  <c r="N2054" i="1" s="1"/>
  <c r="P2054" i="1"/>
  <c r="AC2055" i="1" l="1"/>
  <c r="AK2055" i="1"/>
  <c r="AG1938" i="1"/>
  <c r="B1938" i="1" s="1"/>
  <c r="F1939" i="1"/>
  <c r="V1939" i="1" s="1"/>
  <c r="W1939" i="1" s="1"/>
  <c r="AF1939" i="1"/>
  <c r="AB2070" i="1"/>
  <c r="AE2054" i="1"/>
  <c r="H2054" i="1"/>
  <c r="G2053" i="1"/>
  <c r="K2053" i="1" s="1"/>
  <c r="M2055" i="1"/>
  <c r="N2055" i="1" s="1"/>
  <c r="P2055" i="1"/>
  <c r="O2052" i="1"/>
  <c r="L2056" i="1"/>
  <c r="E2055" i="1"/>
  <c r="A2056" i="1"/>
  <c r="X2055" i="1"/>
  <c r="S1941" i="1"/>
  <c r="U1940" i="1"/>
  <c r="R1942" i="1"/>
  <c r="Q1943" i="1"/>
  <c r="Z2054" i="1"/>
  <c r="AA2054" i="1" s="1"/>
  <c r="AH2054" i="1" s="1"/>
  <c r="Y2054" i="1"/>
  <c r="J2055" i="1"/>
  <c r="I2055" i="1" s="1"/>
  <c r="AC2056" i="1" l="1"/>
  <c r="AK2056" i="1"/>
  <c r="T1940" i="1"/>
  <c r="AF1940" i="1" s="1"/>
  <c r="AG1939" i="1"/>
  <c r="B1939" i="1" s="1"/>
  <c r="C1938" i="1"/>
  <c r="F1940" i="1"/>
  <c r="V1940" i="1" s="1"/>
  <c r="W1940" i="1" s="1"/>
  <c r="O2053" i="1"/>
  <c r="AE2055" i="1"/>
  <c r="H2055" i="1"/>
  <c r="G2054" i="1"/>
  <c r="K2054" i="1" s="1"/>
  <c r="AB2071" i="1"/>
  <c r="R1943" i="1"/>
  <c r="Q1944" i="1"/>
  <c r="Z2055" i="1"/>
  <c r="AA2055" i="1" s="1"/>
  <c r="AH2055" i="1" s="1"/>
  <c r="Y2055" i="1"/>
  <c r="J2056" i="1"/>
  <c r="I2056" i="1" s="1"/>
  <c r="M2056" i="1"/>
  <c r="N2056" i="1" s="1"/>
  <c r="P2056" i="1"/>
  <c r="L2057" i="1"/>
  <c r="E2056" i="1"/>
  <c r="X2056" i="1"/>
  <c r="A2057" i="1"/>
  <c r="U1941" i="1"/>
  <c r="S1942" i="1"/>
  <c r="AC2057" i="1" l="1"/>
  <c r="AK2057" i="1"/>
  <c r="T1941" i="1"/>
  <c r="AF1941" i="1" s="1"/>
  <c r="AG1940" i="1"/>
  <c r="C1939" i="1"/>
  <c r="F1941" i="1"/>
  <c r="V1941" i="1" s="1"/>
  <c r="W1941" i="1" s="1"/>
  <c r="O2054" i="1"/>
  <c r="E2057" i="1"/>
  <c r="A2058" i="1"/>
  <c r="X2057" i="1"/>
  <c r="L2058" i="1"/>
  <c r="G2055" i="1"/>
  <c r="K2055" i="1" s="1"/>
  <c r="U1942" i="1"/>
  <c r="S1943" i="1"/>
  <c r="Z2056" i="1"/>
  <c r="AA2056" i="1" s="1"/>
  <c r="AH2056" i="1" s="1"/>
  <c r="J2057" i="1"/>
  <c r="I2057" i="1" s="1"/>
  <c r="Y2056" i="1"/>
  <c r="R1944" i="1"/>
  <c r="Q1945" i="1"/>
  <c r="AE2056" i="1"/>
  <c r="H2056" i="1"/>
  <c r="M2057" i="1"/>
  <c r="N2057" i="1" s="1"/>
  <c r="P2057" i="1"/>
  <c r="AB2072" i="1"/>
  <c r="AC2058" i="1" l="1"/>
  <c r="AK2058" i="1"/>
  <c r="T1942" i="1"/>
  <c r="AF1942" i="1" s="1"/>
  <c r="AG1941" i="1"/>
  <c r="B1940" i="1"/>
  <c r="C1940" i="1" s="1"/>
  <c r="F1942" i="1"/>
  <c r="V1942" i="1" s="1"/>
  <c r="W1942" i="1" s="1"/>
  <c r="AE2057" i="1"/>
  <c r="H2057" i="1"/>
  <c r="U1943" i="1"/>
  <c r="S1944" i="1"/>
  <c r="O2055" i="1"/>
  <c r="J2058" i="1"/>
  <c r="I2058" i="1" s="1"/>
  <c r="Z2057" i="1"/>
  <c r="AA2057" i="1" s="1"/>
  <c r="AH2057" i="1" s="1"/>
  <c r="Y2057" i="1"/>
  <c r="R1945" i="1"/>
  <c r="Q1946" i="1"/>
  <c r="L2059" i="1"/>
  <c r="E2058" i="1"/>
  <c r="A2059" i="1"/>
  <c r="X2058" i="1"/>
  <c r="AB2073" i="1"/>
  <c r="G2056" i="1"/>
  <c r="K2056" i="1" s="1"/>
  <c r="M2058" i="1"/>
  <c r="N2058" i="1" s="1"/>
  <c r="P2058" i="1"/>
  <c r="AC2059" i="1" l="1"/>
  <c r="AK2059" i="1"/>
  <c r="T1943" i="1"/>
  <c r="AF1943" i="1" s="1"/>
  <c r="AG1942" i="1"/>
  <c r="B1942" i="1" s="1"/>
  <c r="C1942" i="1" s="1"/>
  <c r="B1941" i="1"/>
  <c r="C1941" i="1" s="1"/>
  <c r="F1943" i="1"/>
  <c r="V1943" i="1" s="1"/>
  <c r="W1943" i="1" s="1"/>
  <c r="T1944" i="1"/>
  <c r="O2056" i="1"/>
  <c r="AE2058" i="1"/>
  <c r="H2058" i="1"/>
  <c r="M2059" i="1"/>
  <c r="N2059" i="1" s="1"/>
  <c r="P2059" i="1"/>
  <c r="R1946" i="1"/>
  <c r="Q1947" i="1"/>
  <c r="G2057" i="1"/>
  <c r="O2057" i="1" s="1"/>
  <c r="Z2058" i="1"/>
  <c r="AA2058" i="1" s="1"/>
  <c r="AH2058" i="1" s="1"/>
  <c r="Y2058" i="1"/>
  <c r="J2059" i="1"/>
  <c r="I2059" i="1" s="1"/>
  <c r="U1944" i="1"/>
  <c r="S1945" i="1"/>
  <c r="A2060" i="1"/>
  <c r="X2059" i="1"/>
  <c r="L2060" i="1"/>
  <c r="E2059" i="1"/>
  <c r="AB2074" i="1"/>
  <c r="AC2060" i="1" l="1"/>
  <c r="AK2060" i="1"/>
  <c r="AG1943" i="1"/>
  <c r="F1944" i="1"/>
  <c r="V1944" i="1" s="1"/>
  <c r="W1944" i="1" s="1"/>
  <c r="AG1944" i="1" s="1"/>
  <c r="T1945" i="1"/>
  <c r="AF1944" i="1"/>
  <c r="AE2059" i="1"/>
  <c r="H2059" i="1"/>
  <c r="S1946" i="1"/>
  <c r="U1945" i="1"/>
  <c r="M2060" i="1"/>
  <c r="N2060" i="1" s="1"/>
  <c r="P2060" i="1"/>
  <c r="Q1948" i="1"/>
  <c r="R1947" i="1"/>
  <c r="G2058" i="1"/>
  <c r="O2058" i="1" s="1"/>
  <c r="Z2059" i="1"/>
  <c r="AA2059" i="1" s="1"/>
  <c r="AH2059" i="1" s="1"/>
  <c r="J2060" i="1"/>
  <c r="I2060" i="1" s="1"/>
  <c r="Y2059" i="1"/>
  <c r="K2057" i="1"/>
  <c r="AB2075" i="1"/>
  <c r="L2061" i="1"/>
  <c r="E2060" i="1"/>
  <c r="A2061" i="1"/>
  <c r="X2060" i="1"/>
  <c r="AC2061" i="1" l="1"/>
  <c r="AK2061" i="1"/>
  <c r="B1944" i="1"/>
  <c r="C1944" i="1" s="1"/>
  <c r="B1943" i="1"/>
  <c r="C1943" i="1" s="1"/>
  <c r="F1945" i="1"/>
  <c r="V1945" i="1" s="1"/>
  <c r="W1945" i="1" s="1"/>
  <c r="AF1945" i="1"/>
  <c r="K2058" i="1"/>
  <c r="AE2060" i="1"/>
  <c r="H2060" i="1"/>
  <c r="U1946" i="1"/>
  <c r="S1947" i="1"/>
  <c r="AB2076" i="1"/>
  <c r="M2061" i="1"/>
  <c r="N2061" i="1" s="1"/>
  <c r="P2061" i="1"/>
  <c r="G2059" i="1"/>
  <c r="O2059" i="1" s="1"/>
  <c r="A2062" i="1"/>
  <c r="X2061" i="1"/>
  <c r="L2062" i="1"/>
  <c r="E2061" i="1"/>
  <c r="Y2060" i="1"/>
  <c r="J2061" i="1"/>
  <c r="I2061" i="1" s="1"/>
  <c r="Z2060" i="1"/>
  <c r="AA2060" i="1" s="1"/>
  <c r="AH2060" i="1" s="1"/>
  <c r="R1948" i="1"/>
  <c r="Q1949" i="1"/>
  <c r="AC2062" i="1" l="1"/>
  <c r="AK2062" i="1"/>
  <c r="T1946" i="1"/>
  <c r="AF1946" i="1" s="1"/>
  <c r="AG1945" i="1"/>
  <c r="B1945" i="1" s="1"/>
  <c r="C1945" i="1" s="1"/>
  <c r="F1946" i="1"/>
  <c r="V1946" i="1" s="1"/>
  <c r="W1946" i="1" s="1"/>
  <c r="M2062" i="1"/>
  <c r="N2062" i="1" s="1"/>
  <c r="P2062" i="1"/>
  <c r="K2059" i="1"/>
  <c r="AB2077" i="1"/>
  <c r="L2063" i="1"/>
  <c r="E2062" i="1"/>
  <c r="X2062" i="1"/>
  <c r="A2063" i="1"/>
  <c r="R1949" i="1"/>
  <c r="Z2061" i="1"/>
  <c r="AA2061" i="1" s="1"/>
  <c r="AH2061" i="1" s="1"/>
  <c r="Y2061" i="1"/>
  <c r="J2062" i="1"/>
  <c r="I2062" i="1" s="1"/>
  <c r="S1948" i="1"/>
  <c r="U1947" i="1"/>
  <c r="AE2061" i="1"/>
  <c r="H2061" i="1"/>
  <c r="G2060" i="1"/>
  <c r="O2060" i="1" s="1"/>
  <c r="AC2063" i="1" l="1"/>
  <c r="AK2063" i="1"/>
  <c r="T1947" i="1"/>
  <c r="AF1947" i="1" s="1"/>
  <c r="AG1946" i="1"/>
  <c r="B1946" i="1" s="1"/>
  <c r="T1948" i="1"/>
  <c r="AF1948" i="1" s="1"/>
  <c r="F1947" i="1"/>
  <c r="V1947" i="1" s="1"/>
  <c r="W1947" i="1" s="1"/>
  <c r="K2060" i="1"/>
  <c r="M2063" i="1"/>
  <c r="N2063" i="1" s="1"/>
  <c r="P2063" i="1"/>
  <c r="AE2062" i="1"/>
  <c r="H2062" i="1"/>
  <c r="L2064" i="1"/>
  <c r="E2063" i="1"/>
  <c r="X2063" i="1"/>
  <c r="A2064" i="1"/>
  <c r="J2063" i="1"/>
  <c r="I2063" i="1" s="1"/>
  <c r="Z2062" i="1"/>
  <c r="AA2062" i="1" s="1"/>
  <c r="AH2062" i="1" s="1"/>
  <c r="Y2062" i="1"/>
  <c r="AB2078" i="1"/>
  <c r="G2061" i="1"/>
  <c r="O2061" i="1" s="1"/>
  <c r="S1949" i="1"/>
  <c r="U1948" i="1"/>
  <c r="Q1951" i="1"/>
  <c r="R1950" i="1"/>
  <c r="AC2064" i="1" l="1"/>
  <c r="AK2064" i="1"/>
  <c r="AG1947" i="1"/>
  <c r="C1946" i="1"/>
  <c r="F1948" i="1"/>
  <c r="V1948" i="1" s="1"/>
  <c r="W1948" i="1" s="1"/>
  <c r="T1949" i="1"/>
  <c r="K2061" i="1"/>
  <c r="Q1952" i="1"/>
  <c r="R1951" i="1"/>
  <c r="AB2079" i="1"/>
  <c r="S1950" i="1"/>
  <c r="U1949" i="1"/>
  <c r="M2064" i="1"/>
  <c r="N2064" i="1" s="1"/>
  <c r="P2064" i="1"/>
  <c r="AE2063" i="1"/>
  <c r="H2063" i="1"/>
  <c r="E2064" i="1"/>
  <c r="X2064" i="1"/>
  <c r="A2065" i="1"/>
  <c r="L2065" i="1"/>
  <c r="Z2063" i="1"/>
  <c r="AA2063" i="1" s="1"/>
  <c r="AH2063" i="1" s="1"/>
  <c r="J2064" i="1"/>
  <c r="I2064" i="1" s="1"/>
  <c r="Y2063" i="1"/>
  <c r="G2062" i="1"/>
  <c r="O2062" i="1" s="1"/>
  <c r="AC2065" i="1" l="1"/>
  <c r="AK2065" i="1"/>
  <c r="AG1948" i="1"/>
  <c r="B1948" i="1" s="1"/>
  <c r="C1948" i="1" s="1"/>
  <c r="B1947" i="1"/>
  <c r="C1947" i="1" s="1"/>
  <c r="F1949" i="1"/>
  <c r="V1949" i="1" s="1"/>
  <c r="W1949" i="1" s="1"/>
  <c r="AF1949" i="1"/>
  <c r="U1950" i="1"/>
  <c r="S1951" i="1"/>
  <c r="AE2064" i="1"/>
  <c r="H2064" i="1"/>
  <c r="AA1949" i="1"/>
  <c r="M2065" i="1"/>
  <c r="N2065" i="1" s="1"/>
  <c r="P2065" i="1"/>
  <c r="K2062" i="1"/>
  <c r="L2066" i="1"/>
  <c r="E2065" i="1"/>
  <c r="X2065" i="1"/>
  <c r="A2066" i="1"/>
  <c r="G2063" i="1"/>
  <c r="K2063" i="1" s="1"/>
  <c r="R1952" i="1"/>
  <c r="Q1953" i="1"/>
  <c r="J2065" i="1"/>
  <c r="I2065" i="1" s="1"/>
  <c r="Z2064" i="1"/>
  <c r="AA2064" i="1" s="1"/>
  <c r="AH2064" i="1" s="1"/>
  <c r="Y2064" i="1"/>
  <c r="AB2080" i="1"/>
  <c r="AC2066" i="1" l="1"/>
  <c r="AK2066" i="1"/>
  <c r="AG1949" i="1"/>
  <c r="B1949" i="1" s="1"/>
  <c r="C1949" i="1" s="1"/>
  <c r="AH1949" i="1"/>
  <c r="R1953" i="1"/>
  <c r="Q1954" i="1"/>
  <c r="O2063" i="1"/>
  <c r="Z2065" i="1"/>
  <c r="AA2065" i="1" s="1"/>
  <c r="AH2065" i="1" s="1"/>
  <c r="Y2065" i="1"/>
  <c r="J2066" i="1"/>
  <c r="I2066" i="1" s="1"/>
  <c r="U1951" i="1"/>
  <c r="S1952" i="1"/>
  <c r="AB2081" i="1"/>
  <c r="AE2065" i="1"/>
  <c r="H2065" i="1"/>
  <c r="G2064" i="1"/>
  <c r="K2064" i="1" s="1"/>
  <c r="M2066" i="1"/>
  <c r="N2066" i="1" s="1"/>
  <c r="P2066" i="1"/>
  <c r="X2066" i="1"/>
  <c r="A2067" i="1"/>
  <c r="L2067" i="1"/>
  <c r="E2066" i="1"/>
  <c r="AC2067" i="1" l="1"/>
  <c r="AK2067" i="1"/>
  <c r="D1950" i="1"/>
  <c r="O2064" i="1"/>
  <c r="M2067" i="1"/>
  <c r="N2067" i="1" s="1"/>
  <c r="P2067" i="1"/>
  <c r="A2068" i="1"/>
  <c r="L2068" i="1"/>
  <c r="E2067" i="1"/>
  <c r="X2067" i="1"/>
  <c r="G2065" i="1"/>
  <c r="O2065" i="1" s="1"/>
  <c r="Q1955" i="1"/>
  <c r="R1954" i="1"/>
  <c r="Z2066" i="1"/>
  <c r="AA2066" i="1" s="1"/>
  <c r="AH2066" i="1" s="1"/>
  <c r="Y2066" i="1"/>
  <c r="J2067" i="1"/>
  <c r="I2067" i="1" s="1"/>
  <c r="U1952" i="1"/>
  <c r="S1953" i="1"/>
  <c r="AE2066" i="1"/>
  <c r="H2066" i="1"/>
  <c r="AB2082" i="1"/>
  <c r="AC2068" i="1" l="1"/>
  <c r="AK2068" i="1"/>
  <c r="T1950" i="1"/>
  <c r="AF1950" i="1" s="1"/>
  <c r="D1951" i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F1950" i="1"/>
  <c r="V1950" i="1" s="1"/>
  <c r="W1950" i="1" s="1"/>
  <c r="AG1950" i="1" s="1"/>
  <c r="S1954" i="1"/>
  <c r="U1953" i="1"/>
  <c r="K2065" i="1"/>
  <c r="Z2067" i="1"/>
  <c r="AA2067" i="1" s="1"/>
  <c r="AH2067" i="1" s="1"/>
  <c r="J2068" i="1"/>
  <c r="I2068" i="1" s="1"/>
  <c r="Y2067" i="1"/>
  <c r="AE2067" i="1"/>
  <c r="H2067" i="1"/>
  <c r="AB2083" i="1"/>
  <c r="M2068" i="1"/>
  <c r="N2068" i="1" s="1"/>
  <c r="P2068" i="1"/>
  <c r="R1955" i="1"/>
  <c r="Q1956" i="1"/>
  <c r="G2066" i="1"/>
  <c r="K2066" i="1" s="1"/>
  <c r="A2069" i="1"/>
  <c r="L2069" i="1"/>
  <c r="E2068" i="1"/>
  <c r="X2068" i="1"/>
  <c r="AC2069" i="1" l="1"/>
  <c r="AK2069" i="1"/>
  <c r="T1951" i="1"/>
  <c r="AF1951" i="1" s="1"/>
  <c r="T1952" i="1"/>
  <c r="F1951" i="1"/>
  <c r="V1951" i="1" s="1"/>
  <c r="W1951" i="1" s="1"/>
  <c r="AG1951" i="1" s="1"/>
  <c r="B1951" i="1" s="1"/>
  <c r="C1951" i="1" s="1"/>
  <c r="O2066" i="1"/>
  <c r="Y2068" i="1"/>
  <c r="Z2068" i="1"/>
  <c r="AA2068" i="1" s="1"/>
  <c r="AH2068" i="1" s="1"/>
  <c r="J2069" i="1"/>
  <c r="I2069" i="1" s="1"/>
  <c r="AB2084" i="1"/>
  <c r="AE2068" i="1"/>
  <c r="H2068" i="1"/>
  <c r="M2069" i="1"/>
  <c r="N2069" i="1" s="1"/>
  <c r="P2069" i="1"/>
  <c r="S1955" i="1"/>
  <c r="U1954" i="1"/>
  <c r="R1956" i="1"/>
  <c r="Q1957" i="1"/>
  <c r="L2070" i="1"/>
  <c r="E2069" i="1"/>
  <c r="X2069" i="1"/>
  <c r="A2070" i="1"/>
  <c r="G2067" i="1"/>
  <c r="K2067" i="1" s="1"/>
  <c r="AC2070" i="1" l="1"/>
  <c r="AK2070" i="1"/>
  <c r="AF1952" i="1"/>
  <c r="F1952" i="1"/>
  <c r="V1952" i="1" s="1"/>
  <c r="W1952" i="1" s="1"/>
  <c r="AG1952" i="1" s="1"/>
  <c r="B1952" i="1" s="1"/>
  <c r="C1952" i="1" s="1"/>
  <c r="T1953" i="1"/>
  <c r="O2067" i="1"/>
  <c r="G2068" i="1"/>
  <c r="K2068" i="1" s="1"/>
  <c r="AB2085" i="1"/>
  <c r="M2070" i="1"/>
  <c r="N2070" i="1" s="1"/>
  <c r="P2070" i="1"/>
  <c r="AE2069" i="1"/>
  <c r="H2069" i="1"/>
  <c r="X2070" i="1"/>
  <c r="A2071" i="1"/>
  <c r="L2071" i="1"/>
  <c r="E2070" i="1"/>
  <c r="Z2069" i="1"/>
  <c r="AA2069" i="1" s="1"/>
  <c r="AH2069" i="1" s="1"/>
  <c r="J2070" i="1"/>
  <c r="I2070" i="1" s="1"/>
  <c r="Y2069" i="1"/>
  <c r="Q1958" i="1"/>
  <c r="R1957" i="1"/>
  <c r="U1955" i="1"/>
  <c r="S1956" i="1"/>
  <c r="AC2071" i="1" l="1"/>
  <c r="AK2071" i="1"/>
  <c r="AF1953" i="1"/>
  <c r="T1954" i="1"/>
  <c r="F1953" i="1"/>
  <c r="V1953" i="1" s="1"/>
  <c r="W1953" i="1" s="1"/>
  <c r="O2068" i="1"/>
  <c r="G2069" i="1"/>
  <c r="K2069" i="1" s="1"/>
  <c r="AE2070" i="1"/>
  <c r="H2070" i="1"/>
  <c r="U1956" i="1"/>
  <c r="S1957" i="1"/>
  <c r="L2072" i="1"/>
  <c r="E2071" i="1"/>
  <c r="A2072" i="1"/>
  <c r="Q1959" i="1"/>
  <c r="R1958" i="1"/>
  <c r="M2071" i="1"/>
  <c r="N2071" i="1" s="1"/>
  <c r="P2071" i="1"/>
  <c r="Y2070" i="1"/>
  <c r="Z2070" i="1"/>
  <c r="AA2070" i="1" s="1"/>
  <c r="AH2070" i="1" s="1"/>
  <c r="J2071" i="1"/>
  <c r="I2071" i="1" s="1"/>
  <c r="AB2086" i="1"/>
  <c r="AC2072" i="1" l="1"/>
  <c r="AK2072" i="1"/>
  <c r="AG1953" i="1"/>
  <c r="B1953" i="1" s="1"/>
  <c r="C1953" i="1" s="1"/>
  <c r="AF1954" i="1"/>
  <c r="F1954" i="1"/>
  <c r="V1954" i="1" s="1"/>
  <c r="W1954" i="1" s="1"/>
  <c r="AG1954" i="1" s="1"/>
  <c r="B1954" i="1" s="1"/>
  <c r="C1954" i="1" s="1"/>
  <c r="T1955" i="1"/>
  <c r="O2069" i="1"/>
  <c r="AB2087" i="1"/>
  <c r="AE2071" i="1"/>
  <c r="H2071" i="1"/>
  <c r="M2072" i="1"/>
  <c r="N2072" i="1" s="1"/>
  <c r="E2072" i="1"/>
  <c r="X2072" i="1"/>
  <c r="A2073" i="1"/>
  <c r="L2073" i="1"/>
  <c r="U1957" i="1"/>
  <c r="S1958" i="1"/>
  <c r="G2070" i="1"/>
  <c r="O2070" i="1" s="1"/>
  <c r="Q1960" i="1"/>
  <c r="R1959" i="1"/>
  <c r="Y2071" i="1"/>
  <c r="J2072" i="1"/>
  <c r="I2072" i="1" s="1"/>
  <c r="Z2071" i="1"/>
  <c r="AC2073" i="1" l="1"/>
  <c r="AK2073" i="1"/>
  <c r="AF1955" i="1"/>
  <c r="F1955" i="1"/>
  <c r="V1955" i="1" s="1"/>
  <c r="W1955" i="1" s="1"/>
  <c r="AG1955" i="1" s="1"/>
  <c r="B1955" i="1" s="1"/>
  <c r="C1955" i="1" s="1"/>
  <c r="T1956" i="1"/>
  <c r="H2072" i="1"/>
  <c r="AE2072" i="1"/>
  <c r="M2073" i="1"/>
  <c r="N2073" i="1" s="1"/>
  <c r="S1959" i="1"/>
  <c r="U1958" i="1"/>
  <c r="L2074" i="1"/>
  <c r="E2073" i="1"/>
  <c r="X2073" i="1"/>
  <c r="A2074" i="1"/>
  <c r="AB2088" i="1"/>
  <c r="R1960" i="1"/>
  <c r="Q1961" i="1"/>
  <c r="K2070" i="1"/>
  <c r="Z2072" i="1"/>
  <c r="AA2072" i="1" s="1"/>
  <c r="AH2072" i="1" s="1"/>
  <c r="Y2072" i="1"/>
  <c r="J2073" i="1"/>
  <c r="I2073" i="1" s="1"/>
  <c r="G2071" i="1"/>
  <c r="K2071" i="1" s="1"/>
  <c r="AC2074" i="1" l="1"/>
  <c r="AK2074" i="1"/>
  <c r="AF1956" i="1"/>
  <c r="T1957" i="1"/>
  <c r="F1956" i="1"/>
  <c r="V1956" i="1" s="1"/>
  <c r="W1956" i="1" s="1"/>
  <c r="AG1956" i="1" s="1"/>
  <c r="B1956" i="1" s="1"/>
  <c r="C1956" i="1" s="1"/>
  <c r="O2071" i="1"/>
  <c r="P2072" i="1" s="1"/>
  <c r="P2073" i="1" s="1"/>
  <c r="P2074" i="1" s="1"/>
  <c r="AE2073" i="1"/>
  <c r="H2073" i="1"/>
  <c r="J2074" i="1"/>
  <c r="I2074" i="1" s="1"/>
  <c r="Z2073" i="1"/>
  <c r="AA2073" i="1" s="1"/>
  <c r="AH2073" i="1" s="1"/>
  <c r="Y2073" i="1"/>
  <c r="U1959" i="1"/>
  <c r="S1960" i="1"/>
  <c r="AB2089" i="1"/>
  <c r="M2074" i="1"/>
  <c r="N2074" i="1" s="1"/>
  <c r="R1961" i="1"/>
  <c r="Q1962" i="1"/>
  <c r="A2075" i="1"/>
  <c r="L2075" i="1"/>
  <c r="E2074" i="1"/>
  <c r="X2074" i="1"/>
  <c r="G2072" i="1"/>
  <c r="K2072" i="1" s="1"/>
  <c r="AC2075" i="1" l="1"/>
  <c r="AK2075" i="1"/>
  <c r="T1958" i="1"/>
  <c r="AF1957" i="1"/>
  <c r="F1957" i="1"/>
  <c r="V1957" i="1" s="1"/>
  <c r="W1957" i="1" s="1"/>
  <c r="AG1957" i="1" s="1"/>
  <c r="B1957" i="1" s="1"/>
  <c r="C1957" i="1" s="1"/>
  <c r="O2072" i="1"/>
  <c r="H2074" i="1"/>
  <c r="AE2074" i="1"/>
  <c r="G2073" i="1"/>
  <c r="K2073" i="1" s="1"/>
  <c r="M2075" i="1"/>
  <c r="N2075" i="1" s="1"/>
  <c r="P2075" i="1"/>
  <c r="AB2090" i="1"/>
  <c r="X2075" i="1"/>
  <c r="A2076" i="1"/>
  <c r="L2076" i="1"/>
  <c r="E2075" i="1"/>
  <c r="Y2074" i="1"/>
  <c r="Z2074" i="1"/>
  <c r="AA2074" i="1" s="1"/>
  <c r="AH2074" i="1" s="1"/>
  <c r="J2075" i="1"/>
  <c r="I2075" i="1" s="1"/>
  <c r="R1962" i="1"/>
  <c r="Q1963" i="1"/>
  <c r="U1960" i="1"/>
  <c r="S1961" i="1"/>
  <c r="AC2076" i="1" l="1"/>
  <c r="AK2076" i="1"/>
  <c r="AF1958" i="1"/>
  <c r="T1959" i="1"/>
  <c r="F1958" i="1"/>
  <c r="V1958" i="1" s="1"/>
  <c r="W1958" i="1" s="1"/>
  <c r="AG1958" i="1" s="1"/>
  <c r="B1958" i="1" s="1"/>
  <c r="C1958" i="1" s="1"/>
  <c r="O2073" i="1"/>
  <c r="AE2075" i="1"/>
  <c r="H2075" i="1"/>
  <c r="Q1964" i="1"/>
  <c r="R1963" i="1"/>
  <c r="Z2075" i="1"/>
  <c r="AA2075" i="1" s="1"/>
  <c r="AH2075" i="1" s="1"/>
  <c r="J2076" i="1"/>
  <c r="I2076" i="1" s="1"/>
  <c r="Y2075" i="1"/>
  <c r="AB2091" i="1"/>
  <c r="X2076" i="1"/>
  <c r="A2077" i="1"/>
  <c r="L2077" i="1"/>
  <c r="E2076" i="1"/>
  <c r="G2074" i="1"/>
  <c r="O2074" i="1" s="1"/>
  <c r="S1962" i="1"/>
  <c r="U1961" i="1"/>
  <c r="M2076" i="1"/>
  <c r="N2076" i="1" s="1"/>
  <c r="P2076" i="1"/>
  <c r="AC2077" i="1" l="1"/>
  <c r="AK2077" i="1"/>
  <c r="AF1959" i="1"/>
  <c r="F1959" i="1"/>
  <c r="V1959" i="1" s="1"/>
  <c r="W1959" i="1" s="1"/>
  <c r="AG1959" i="1" s="1"/>
  <c r="B1959" i="1" s="1"/>
  <c r="C1959" i="1" s="1"/>
  <c r="T1960" i="1"/>
  <c r="S1963" i="1"/>
  <c r="U1962" i="1"/>
  <c r="M2077" i="1"/>
  <c r="N2077" i="1" s="1"/>
  <c r="P2077" i="1"/>
  <c r="K2074" i="1"/>
  <c r="E2077" i="1"/>
  <c r="X2077" i="1"/>
  <c r="A2078" i="1"/>
  <c r="L2078" i="1"/>
  <c r="R1964" i="1"/>
  <c r="Q1965" i="1"/>
  <c r="J2077" i="1"/>
  <c r="I2077" i="1" s="1"/>
  <c r="Z2076" i="1"/>
  <c r="AA2076" i="1" s="1"/>
  <c r="AH2076" i="1" s="1"/>
  <c r="Y2076" i="1"/>
  <c r="G2075" i="1"/>
  <c r="O2075" i="1" s="1"/>
  <c r="AE2076" i="1"/>
  <c r="H2076" i="1"/>
  <c r="AB2092" i="1"/>
  <c r="AC2078" i="1" l="1"/>
  <c r="AK2078" i="1"/>
  <c r="AF1960" i="1"/>
  <c r="F1960" i="1"/>
  <c r="V1960" i="1" s="1"/>
  <c r="W1960" i="1" s="1"/>
  <c r="T1961" i="1"/>
  <c r="K2075" i="1"/>
  <c r="AB2093" i="1"/>
  <c r="M2078" i="1"/>
  <c r="N2078" i="1" s="1"/>
  <c r="P2078" i="1"/>
  <c r="U1963" i="1"/>
  <c r="S1964" i="1"/>
  <c r="AE2077" i="1"/>
  <c r="H2077" i="1"/>
  <c r="A2079" i="1"/>
  <c r="L2079" i="1"/>
  <c r="E2078" i="1"/>
  <c r="X2078" i="1"/>
  <c r="G2076" i="1"/>
  <c r="O2076" i="1" s="1"/>
  <c r="Q1966" i="1"/>
  <c r="R1965" i="1"/>
  <c r="J2078" i="1"/>
  <c r="I2078" i="1" s="1"/>
  <c r="Z2077" i="1"/>
  <c r="AA2077" i="1" s="1"/>
  <c r="AH2077" i="1" s="1"/>
  <c r="Y2077" i="1"/>
  <c r="AC2079" i="1" l="1"/>
  <c r="AK2079" i="1"/>
  <c r="AG1960" i="1"/>
  <c r="B1960" i="1" s="1"/>
  <c r="C1960" i="1" s="1"/>
  <c r="AF1961" i="1"/>
  <c r="T1962" i="1"/>
  <c r="F1961" i="1"/>
  <c r="V1961" i="1" s="1"/>
  <c r="W1961" i="1" s="1"/>
  <c r="AG1961" i="1" s="1"/>
  <c r="B1961" i="1" s="1"/>
  <c r="C1961" i="1" s="1"/>
  <c r="K2076" i="1"/>
  <c r="AE2078" i="1"/>
  <c r="H2078" i="1"/>
  <c r="M2079" i="1"/>
  <c r="N2079" i="1" s="1"/>
  <c r="P2079" i="1"/>
  <c r="G2077" i="1"/>
  <c r="K2077" i="1" s="1"/>
  <c r="X2079" i="1"/>
  <c r="A2080" i="1"/>
  <c r="L2080" i="1"/>
  <c r="E2079" i="1"/>
  <c r="AB2094" i="1"/>
  <c r="Q1967" i="1"/>
  <c r="R1966" i="1"/>
  <c r="Z2078" i="1"/>
  <c r="AA2078" i="1" s="1"/>
  <c r="AH2078" i="1" s="1"/>
  <c r="Y2078" i="1"/>
  <c r="J2079" i="1"/>
  <c r="I2079" i="1" s="1"/>
  <c r="S1965" i="1"/>
  <c r="U1964" i="1"/>
  <c r="AC2080" i="1" l="1"/>
  <c r="AK2080" i="1"/>
  <c r="AF1962" i="1"/>
  <c r="F1962" i="1"/>
  <c r="V1962" i="1" s="1"/>
  <c r="W1962" i="1" s="1"/>
  <c r="AG1962" i="1" s="1"/>
  <c r="B1962" i="1" s="1"/>
  <c r="C1962" i="1" s="1"/>
  <c r="T1963" i="1"/>
  <c r="O2077" i="1"/>
  <c r="H2079" i="1"/>
  <c r="AE2079" i="1"/>
  <c r="M2080" i="1"/>
  <c r="N2080" i="1" s="1"/>
  <c r="P2080" i="1"/>
  <c r="X2080" i="1"/>
  <c r="A2081" i="1"/>
  <c r="L2081" i="1"/>
  <c r="E2080" i="1"/>
  <c r="G2078" i="1"/>
  <c r="K2078" i="1" s="1"/>
  <c r="AB2095" i="1"/>
  <c r="Y2079" i="1"/>
  <c r="Z2079" i="1"/>
  <c r="AA2079" i="1" s="1"/>
  <c r="AH2079" i="1" s="1"/>
  <c r="J2080" i="1"/>
  <c r="I2080" i="1" s="1"/>
  <c r="S1966" i="1"/>
  <c r="U1965" i="1"/>
  <c r="Q1968" i="1"/>
  <c r="R1967" i="1"/>
  <c r="AC2081" i="1" l="1"/>
  <c r="AK2081" i="1"/>
  <c r="AF1963" i="1"/>
  <c r="F1963" i="1"/>
  <c r="V1963" i="1" s="1"/>
  <c r="W1963" i="1" s="1"/>
  <c r="T1964" i="1"/>
  <c r="O2078" i="1"/>
  <c r="M2081" i="1"/>
  <c r="N2081" i="1" s="1"/>
  <c r="P2081" i="1"/>
  <c r="S1967" i="1"/>
  <c r="U1966" i="1"/>
  <c r="AB2096" i="1"/>
  <c r="X2081" i="1"/>
  <c r="A2082" i="1"/>
  <c r="L2082" i="1"/>
  <c r="E2081" i="1"/>
  <c r="Q1969" i="1"/>
  <c r="R1968" i="1"/>
  <c r="Y2080" i="1"/>
  <c r="Z2080" i="1"/>
  <c r="AA2080" i="1" s="1"/>
  <c r="AH2080" i="1" s="1"/>
  <c r="J2081" i="1"/>
  <c r="I2081" i="1" s="1"/>
  <c r="G2079" i="1"/>
  <c r="O2079" i="1" s="1"/>
  <c r="AE2080" i="1"/>
  <c r="H2080" i="1"/>
  <c r="AC2082" i="1" l="1"/>
  <c r="AK2082" i="1"/>
  <c r="AF1964" i="1"/>
  <c r="F1964" i="1"/>
  <c r="V1964" i="1" s="1"/>
  <c r="W1964" i="1" s="1"/>
  <c r="AG1964" i="1" s="1"/>
  <c r="B1964" i="1" s="1"/>
  <c r="C1964" i="1" s="1"/>
  <c r="T1965" i="1"/>
  <c r="AG1963" i="1"/>
  <c r="B1963" i="1" s="1"/>
  <c r="C1963" i="1" s="1"/>
  <c r="H2081" i="1"/>
  <c r="AE2081" i="1"/>
  <c r="X2082" i="1"/>
  <c r="A2083" i="1"/>
  <c r="L2083" i="1"/>
  <c r="E2082" i="1"/>
  <c r="AB2097" i="1"/>
  <c r="K2079" i="1"/>
  <c r="Z2081" i="1"/>
  <c r="AA2081" i="1" s="1"/>
  <c r="AH2081" i="1" s="1"/>
  <c r="J2082" i="1"/>
  <c r="I2082" i="1" s="1"/>
  <c r="Y2081" i="1"/>
  <c r="G2080" i="1"/>
  <c r="O2080" i="1" s="1"/>
  <c r="M2082" i="1"/>
  <c r="N2082" i="1" s="1"/>
  <c r="P2082" i="1"/>
  <c r="Q1970" i="1"/>
  <c r="R1969" i="1"/>
  <c r="S1968" i="1"/>
  <c r="U1967" i="1"/>
  <c r="AC2083" i="1" l="1"/>
  <c r="AK2083" i="1"/>
  <c r="AF1965" i="1"/>
  <c r="F1965" i="1"/>
  <c r="V1965" i="1" s="1"/>
  <c r="W1965" i="1" s="1"/>
  <c r="AG1965" i="1" s="1"/>
  <c r="B1965" i="1" s="1"/>
  <c r="C1965" i="1" s="1"/>
  <c r="T1966" i="1"/>
  <c r="K2080" i="1"/>
  <c r="R1970" i="1"/>
  <c r="Q1971" i="1"/>
  <c r="AB2098" i="1"/>
  <c r="M2083" i="1"/>
  <c r="N2083" i="1" s="1"/>
  <c r="P2083" i="1"/>
  <c r="S1969" i="1"/>
  <c r="U1968" i="1"/>
  <c r="X2083" i="1"/>
  <c r="A2084" i="1"/>
  <c r="L2084" i="1"/>
  <c r="E2083" i="1"/>
  <c r="H2082" i="1"/>
  <c r="AE2082" i="1"/>
  <c r="Y2082" i="1"/>
  <c r="J2083" i="1"/>
  <c r="I2083" i="1" s="1"/>
  <c r="Z2082" i="1"/>
  <c r="AA2082" i="1" s="1"/>
  <c r="AH2082" i="1" s="1"/>
  <c r="G2081" i="1"/>
  <c r="O2081" i="1" s="1"/>
  <c r="AC2084" i="1" l="1"/>
  <c r="AK2084" i="1"/>
  <c r="AF1966" i="1"/>
  <c r="T1967" i="1"/>
  <c r="F1966" i="1"/>
  <c r="V1966" i="1" s="1"/>
  <c r="W1966" i="1" s="1"/>
  <c r="AG1966" i="1" s="1"/>
  <c r="B1966" i="1" s="1"/>
  <c r="C1966" i="1" s="1"/>
  <c r="K2081" i="1"/>
  <c r="G2082" i="1"/>
  <c r="O2082" i="1" s="1"/>
  <c r="Y2083" i="1"/>
  <c r="J2084" i="1"/>
  <c r="I2084" i="1" s="1"/>
  <c r="Z2083" i="1"/>
  <c r="AA2083" i="1" s="1"/>
  <c r="AH2083" i="1" s="1"/>
  <c r="AB2099" i="1"/>
  <c r="R1971" i="1"/>
  <c r="Q1972" i="1"/>
  <c r="H2083" i="1"/>
  <c r="AE2083" i="1"/>
  <c r="M2084" i="1"/>
  <c r="N2084" i="1" s="1"/>
  <c r="P2084" i="1"/>
  <c r="A2085" i="1"/>
  <c r="L2085" i="1"/>
  <c r="E2084" i="1"/>
  <c r="X2084" i="1"/>
  <c r="S1970" i="1"/>
  <c r="U1969" i="1"/>
  <c r="AC2085" i="1" l="1"/>
  <c r="AK2085" i="1"/>
  <c r="AF1967" i="1"/>
  <c r="F1967" i="1"/>
  <c r="V1967" i="1" s="1"/>
  <c r="W1967" i="1" s="1"/>
  <c r="AG1967" i="1" s="1"/>
  <c r="B1967" i="1" s="1"/>
  <c r="C1967" i="1" s="1"/>
  <c r="T1968" i="1"/>
  <c r="K2082" i="1"/>
  <c r="Z2084" i="1"/>
  <c r="AA2084" i="1" s="1"/>
  <c r="AH2084" i="1" s="1"/>
  <c r="Y2084" i="1"/>
  <c r="J2085" i="1"/>
  <c r="I2085" i="1" s="1"/>
  <c r="R1972" i="1"/>
  <c r="Q1973" i="1"/>
  <c r="AB2100" i="1"/>
  <c r="M2085" i="1"/>
  <c r="N2085" i="1" s="1"/>
  <c r="P2085" i="1"/>
  <c r="S1971" i="1"/>
  <c r="U1970" i="1"/>
  <c r="X2085" i="1"/>
  <c r="A2086" i="1"/>
  <c r="L2086" i="1"/>
  <c r="E2085" i="1"/>
  <c r="H2084" i="1"/>
  <c r="AE2084" i="1"/>
  <c r="G2083" i="1"/>
  <c r="O2083" i="1" s="1"/>
  <c r="AC2086" i="1" l="1"/>
  <c r="AK2086" i="1"/>
  <c r="AF1968" i="1"/>
  <c r="T1969" i="1"/>
  <c r="F1968" i="1"/>
  <c r="V1968" i="1" s="1"/>
  <c r="W1968" i="1" s="1"/>
  <c r="AG1968" i="1" s="1"/>
  <c r="B1968" i="1" s="1"/>
  <c r="C1968" i="1" s="1"/>
  <c r="K2083" i="1"/>
  <c r="X2086" i="1"/>
  <c r="A2087" i="1"/>
  <c r="L2087" i="1"/>
  <c r="E2086" i="1"/>
  <c r="H2085" i="1"/>
  <c r="AE2085" i="1"/>
  <c r="AB2101" i="1"/>
  <c r="R1973" i="1"/>
  <c r="Q1974" i="1"/>
  <c r="Q1975" i="1" s="1"/>
  <c r="R1975" i="1" s="1"/>
  <c r="Z2085" i="1"/>
  <c r="AA2085" i="1" s="1"/>
  <c r="AH2085" i="1" s="1"/>
  <c r="Y2085" i="1"/>
  <c r="J2086" i="1"/>
  <c r="I2086" i="1" s="1"/>
  <c r="G2084" i="1"/>
  <c r="K2084" i="1" s="1"/>
  <c r="M2086" i="1"/>
  <c r="N2086" i="1" s="1"/>
  <c r="P2086" i="1"/>
  <c r="S1972" i="1"/>
  <c r="U1971" i="1"/>
  <c r="AC2087" i="1" l="1"/>
  <c r="AK2087" i="1"/>
  <c r="AF1969" i="1"/>
  <c r="F1969" i="1"/>
  <c r="V1969" i="1" s="1"/>
  <c r="W1969" i="1" s="1"/>
  <c r="AG1969" i="1" s="1"/>
  <c r="B1969" i="1" s="1"/>
  <c r="C1969" i="1" s="1"/>
  <c r="T1970" i="1"/>
  <c r="AE2086" i="1"/>
  <c r="O2084" i="1"/>
  <c r="S1973" i="1"/>
  <c r="U1972" i="1"/>
  <c r="H2086" i="1"/>
  <c r="G2085" i="1"/>
  <c r="K2085" i="1" s="1"/>
  <c r="L2088" i="1"/>
  <c r="E2087" i="1"/>
  <c r="X2087" i="1"/>
  <c r="A2088" i="1"/>
  <c r="AB2102" i="1"/>
  <c r="J2087" i="1"/>
  <c r="I2087" i="1" s="1"/>
  <c r="Y2086" i="1"/>
  <c r="Z2086" i="1"/>
  <c r="AA2086" i="1" s="1"/>
  <c r="AH2086" i="1" s="1"/>
  <c r="R1974" i="1"/>
  <c r="M2087" i="1"/>
  <c r="N2087" i="1" s="1"/>
  <c r="P2087" i="1"/>
  <c r="AC2088" i="1" l="1"/>
  <c r="AK2088" i="1"/>
  <c r="F1970" i="1"/>
  <c r="V1970" i="1" s="1"/>
  <c r="W1970" i="1" s="1"/>
  <c r="AG1970" i="1" s="1"/>
  <c r="B1970" i="1" s="1"/>
  <c r="C1970" i="1" s="1"/>
  <c r="T1971" i="1"/>
  <c r="AF1970" i="1"/>
  <c r="U1973" i="1"/>
  <c r="S1974" i="1"/>
  <c r="S1975" i="1" s="1"/>
  <c r="M2088" i="1"/>
  <c r="N2088" i="1" s="1"/>
  <c r="P2088" i="1"/>
  <c r="G2086" i="1"/>
  <c r="O2086" i="1" s="1"/>
  <c r="AB2103" i="1"/>
  <c r="E2088" i="1"/>
  <c r="X2088" i="1"/>
  <c r="A2089" i="1"/>
  <c r="L2089" i="1"/>
  <c r="O2085" i="1"/>
  <c r="AE2087" i="1"/>
  <c r="H2087" i="1"/>
  <c r="Q1976" i="1"/>
  <c r="Z2087" i="1"/>
  <c r="AA2087" i="1" s="1"/>
  <c r="AH2087" i="1" s="1"/>
  <c r="J2088" i="1"/>
  <c r="I2088" i="1" s="1"/>
  <c r="Y2087" i="1"/>
  <c r="AC2089" i="1" l="1"/>
  <c r="AK2089" i="1"/>
  <c r="AF1971" i="1"/>
  <c r="T1972" i="1"/>
  <c r="F1971" i="1"/>
  <c r="V1971" i="1" s="1"/>
  <c r="W1971" i="1" s="1"/>
  <c r="AG1971" i="1" s="1"/>
  <c r="B1971" i="1" s="1"/>
  <c r="C1971" i="1" s="1"/>
  <c r="U1975" i="1"/>
  <c r="K2086" i="1"/>
  <c r="Q1977" i="1"/>
  <c r="R1976" i="1"/>
  <c r="AB2104" i="1"/>
  <c r="U1974" i="1"/>
  <c r="M2089" i="1"/>
  <c r="N2089" i="1" s="1"/>
  <c r="P2089" i="1"/>
  <c r="G2087" i="1"/>
  <c r="O2087" i="1" s="1"/>
  <c r="E2089" i="1"/>
  <c r="X2089" i="1"/>
  <c r="A2090" i="1"/>
  <c r="L2090" i="1"/>
  <c r="Y2088" i="1"/>
  <c r="Z2088" i="1"/>
  <c r="AA2088" i="1" s="1"/>
  <c r="AH2088" i="1" s="1"/>
  <c r="J2089" i="1"/>
  <c r="I2089" i="1" s="1"/>
  <c r="AE2088" i="1"/>
  <c r="H2088" i="1"/>
  <c r="AC2090" i="1" l="1"/>
  <c r="AK2090" i="1"/>
  <c r="F1972" i="1"/>
  <c r="V1972" i="1" s="1"/>
  <c r="W1972" i="1" s="1"/>
  <c r="T1973" i="1"/>
  <c r="AF1972" i="1"/>
  <c r="K2087" i="1"/>
  <c r="M2090" i="1"/>
  <c r="N2090" i="1" s="1"/>
  <c r="P2090" i="1"/>
  <c r="S1976" i="1"/>
  <c r="AB2105" i="1"/>
  <c r="AE2089" i="1"/>
  <c r="H2089" i="1"/>
  <c r="G2088" i="1"/>
  <c r="K2088" i="1" s="1"/>
  <c r="Z2089" i="1"/>
  <c r="AA2089" i="1" s="1"/>
  <c r="AH2089" i="1" s="1"/>
  <c r="Y2089" i="1"/>
  <c r="J2090" i="1"/>
  <c r="I2090" i="1" s="1"/>
  <c r="Q1978" i="1"/>
  <c r="R1977" i="1"/>
  <c r="X2090" i="1"/>
  <c r="A2091" i="1"/>
  <c r="L2091" i="1"/>
  <c r="E2090" i="1"/>
  <c r="AC2091" i="1" l="1"/>
  <c r="AK2091" i="1"/>
  <c r="AF1973" i="1"/>
  <c r="T1974" i="1"/>
  <c r="F1973" i="1"/>
  <c r="V1973" i="1" s="1"/>
  <c r="W1973" i="1" s="1"/>
  <c r="AG1973" i="1" s="1"/>
  <c r="B1973" i="1" s="1"/>
  <c r="C1973" i="1" s="1"/>
  <c r="AG1972" i="1"/>
  <c r="B1972" i="1" s="1"/>
  <c r="C1972" i="1" s="1"/>
  <c r="O2088" i="1"/>
  <c r="M2091" i="1"/>
  <c r="N2091" i="1" s="1"/>
  <c r="P2091" i="1"/>
  <c r="R1978" i="1"/>
  <c r="Q1979" i="1"/>
  <c r="S1977" i="1"/>
  <c r="U1976" i="1"/>
  <c r="G2089" i="1"/>
  <c r="K2089" i="1" s="1"/>
  <c r="A2092" i="1"/>
  <c r="L2092" i="1"/>
  <c r="E2091" i="1"/>
  <c r="X2091" i="1"/>
  <c r="J2091" i="1"/>
  <c r="I2091" i="1" s="1"/>
  <c r="Z2090" i="1"/>
  <c r="AA2090" i="1" s="1"/>
  <c r="AH2090" i="1" s="1"/>
  <c r="Y2090" i="1"/>
  <c r="AB2106" i="1"/>
  <c r="AE2090" i="1"/>
  <c r="H2090" i="1"/>
  <c r="AC2092" i="1" l="1"/>
  <c r="AK2092" i="1"/>
  <c r="AF1974" i="1"/>
  <c r="T1975" i="1"/>
  <c r="F1974" i="1"/>
  <c r="V1974" i="1" s="1"/>
  <c r="W1974" i="1" s="1"/>
  <c r="AG1974" i="1" s="1"/>
  <c r="B1974" i="1" s="1"/>
  <c r="C1974" i="1" s="1"/>
  <c r="O2089" i="1"/>
  <c r="AE2091" i="1"/>
  <c r="H2091" i="1"/>
  <c r="X2092" i="1"/>
  <c r="A2093" i="1"/>
  <c r="L2093" i="1"/>
  <c r="E2092" i="1"/>
  <c r="Q1980" i="1"/>
  <c r="R1979" i="1"/>
  <c r="Z2091" i="1"/>
  <c r="AA2091" i="1" s="1"/>
  <c r="AH2091" i="1" s="1"/>
  <c r="J2092" i="1"/>
  <c r="I2092" i="1" s="1"/>
  <c r="Y2091" i="1"/>
  <c r="M2092" i="1"/>
  <c r="N2092" i="1" s="1"/>
  <c r="P2092" i="1"/>
  <c r="G2090" i="1"/>
  <c r="O2090" i="1" s="1"/>
  <c r="AB2107" i="1"/>
  <c r="S1978" i="1"/>
  <c r="U1977" i="1"/>
  <c r="AC2093" i="1" l="1"/>
  <c r="AK2093" i="1"/>
  <c r="F1975" i="1"/>
  <c r="V1975" i="1" s="1"/>
  <c r="W1975" i="1" s="1"/>
  <c r="AF1975" i="1"/>
  <c r="K2090" i="1"/>
  <c r="L2094" i="1"/>
  <c r="E2093" i="1"/>
  <c r="A2094" i="1"/>
  <c r="X2093" i="1"/>
  <c r="G2091" i="1"/>
  <c r="K2091" i="1" s="1"/>
  <c r="R1980" i="1"/>
  <c r="Q1981" i="1"/>
  <c r="Z2092" i="1"/>
  <c r="AA2092" i="1" s="1"/>
  <c r="AH2092" i="1" s="1"/>
  <c r="Y2092" i="1"/>
  <c r="J2093" i="1"/>
  <c r="I2093" i="1" s="1"/>
  <c r="U1978" i="1"/>
  <c r="S1979" i="1"/>
  <c r="AB2108" i="1"/>
  <c r="AE2092" i="1"/>
  <c r="H2092" i="1"/>
  <c r="M2093" i="1"/>
  <c r="N2093" i="1" s="1"/>
  <c r="P2093" i="1"/>
  <c r="AC2094" i="1" l="1"/>
  <c r="AK2094" i="1"/>
  <c r="AG1975" i="1"/>
  <c r="B1975" i="1" s="1"/>
  <c r="C1975" i="1" s="1"/>
  <c r="O2091" i="1"/>
  <c r="U1979" i="1"/>
  <c r="S1980" i="1"/>
  <c r="Q1982" i="1"/>
  <c r="R1981" i="1"/>
  <c r="A2095" i="1"/>
  <c r="L2095" i="1"/>
  <c r="E2094" i="1"/>
  <c r="X2094" i="1"/>
  <c r="AE2093" i="1"/>
  <c r="H2093" i="1"/>
  <c r="M2094" i="1"/>
  <c r="N2094" i="1" s="1"/>
  <c r="P2094" i="1"/>
  <c r="G2092" i="1"/>
  <c r="O2092" i="1" s="1"/>
  <c r="AB2109" i="1"/>
  <c r="Z2093" i="1"/>
  <c r="AA2093" i="1" s="1"/>
  <c r="AH2093" i="1" s="1"/>
  <c r="J2094" i="1"/>
  <c r="I2094" i="1" s="1"/>
  <c r="Y2093" i="1"/>
  <c r="AC2095" i="1" l="1"/>
  <c r="AK2095" i="1"/>
  <c r="D1976" i="1"/>
  <c r="K2092" i="1"/>
  <c r="AE2094" i="1"/>
  <c r="H2094" i="1"/>
  <c r="M2095" i="1"/>
  <c r="N2095" i="1" s="1"/>
  <c r="P2095" i="1"/>
  <c r="Q1983" i="1"/>
  <c r="R1982" i="1"/>
  <c r="G2093" i="1"/>
  <c r="K2093" i="1" s="1"/>
  <c r="A2096" i="1"/>
  <c r="X2095" i="1"/>
  <c r="L2096" i="1"/>
  <c r="E2095" i="1"/>
  <c r="S1981" i="1"/>
  <c r="U1980" i="1"/>
  <c r="AB2110" i="1"/>
  <c r="Z2094" i="1"/>
  <c r="AA2094" i="1" s="1"/>
  <c r="AH2094" i="1" s="1"/>
  <c r="J2095" i="1"/>
  <c r="I2095" i="1" s="1"/>
  <c r="Y2094" i="1"/>
  <c r="AC2096" i="1" l="1"/>
  <c r="AK2096" i="1"/>
  <c r="T1976" i="1"/>
  <c r="AF1976" i="1" s="1"/>
  <c r="D1977" i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F1976" i="1"/>
  <c r="V1976" i="1" s="1"/>
  <c r="W1976" i="1" s="1"/>
  <c r="AG1976" i="1" s="1"/>
  <c r="B1976" i="1" s="1"/>
  <c r="C1976" i="1" s="1"/>
  <c r="O2093" i="1"/>
  <c r="AE2095" i="1"/>
  <c r="H2095" i="1"/>
  <c r="M2096" i="1"/>
  <c r="N2096" i="1" s="1"/>
  <c r="P2096" i="1"/>
  <c r="Z2095" i="1"/>
  <c r="AA2095" i="1" s="1"/>
  <c r="AH2095" i="1" s="1"/>
  <c r="Y2095" i="1"/>
  <c r="J2096" i="1"/>
  <c r="I2096" i="1" s="1"/>
  <c r="S1982" i="1"/>
  <c r="U1981" i="1"/>
  <c r="AB2111" i="1"/>
  <c r="AA1980" i="1"/>
  <c r="X2096" i="1"/>
  <c r="L2097" i="1"/>
  <c r="E2096" i="1"/>
  <c r="A2097" i="1"/>
  <c r="R1983" i="1"/>
  <c r="Q1984" i="1"/>
  <c r="G2094" i="1"/>
  <c r="O2094" i="1" s="1"/>
  <c r="AC2097" i="1" l="1"/>
  <c r="AK2097" i="1"/>
  <c r="T1977" i="1"/>
  <c r="AF1977" i="1" s="1"/>
  <c r="D2318" i="1"/>
  <c r="T1978" i="1"/>
  <c r="F1977" i="1"/>
  <c r="V1977" i="1" s="1"/>
  <c r="W1977" i="1" s="1"/>
  <c r="AG1977" i="1" s="1"/>
  <c r="B1977" i="1" s="1"/>
  <c r="C1977" i="1" s="1"/>
  <c r="AH1980" i="1"/>
  <c r="K2094" i="1"/>
  <c r="M2097" i="1"/>
  <c r="N2097" i="1" s="1"/>
  <c r="P2097" i="1"/>
  <c r="AB2112" i="1"/>
  <c r="S1983" i="1"/>
  <c r="U1982" i="1"/>
  <c r="AE2096" i="1"/>
  <c r="H2096" i="1"/>
  <c r="Z2096" i="1"/>
  <c r="AA2096" i="1" s="1"/>
  <c r="AH2096" i="1" s="1"/>
  <c r="Y2096" i="1"/>
  <c r="J2097" i="1"/>
  <c r="I2097" i="1" s="1"/>
  <c r="L2098" i="1"/>
  <c r="E2097" i="1"/>
  <c r="A2098" i="1"/>
  <c r="X2097" i="1"/>
  <c r="G2095" i="1"/>
  <c r="K2095" i="1" s="1"/>
  <c r="R1984" i="1"/>
  <c r="Q1985" i="1"/>
  <c r="AC2098" i="1" l="1"/>
  <c r="AK2098" i="1"/>
  <c r="D2319" i="1"/>
  <c r="AF1978" i="1"/>
  <c r="T1979" i="1"/>
  <c r="F1978" i="1"/>
  <c r="V1978" i="1" s="1"/>
  <c r="W1978" i="1" s="1"/>
  <c r="AG1978" i="1" s="1"/>
  <c r="B1978" i="1" s="1"/>
  <c r="C1978" i="1" s="1"/>
  <c r="O2095" i="1"/>
  <c r="AE2097" i="1"/>
  <c r="H2097" i="1"/>
  <c r="R1985" i="1"/>
  <c r="Q1986" i="1"/>
  <c r="M2098" i="1"/>
  <c r="N2098" i="1" s="1"/>
  <c r="P2098" i="1"/>
  <c r="AB2113" i="1"/>
  <c r="G2096" i="1"/>
  <c r="O2096" i="1" s="1"/>
  <c r="Y2097" i="1"/>
  <c r="Z2097" i="1"/>
  <c r="AA2097" i="1" s="1"/>
  <c r="AH2097" i="1" s="1"/>
  <c r="J2098" i="1"/>
  <c r="I2098" i="1" s="1"/>
  <c r="X2098" i="1"/>
  <c r="L2099" i="1"/>
  <c r="E2098" i="1"/>
  <c r="A2099" i="1"/>
  <c r="S1984" i="1"/>
  <c r="U1983" i="1"/>
  <c r="AC2099" i="1" l="1"/>
  <c r="AK2099" i="1"/>
  <c r="D2320" i="1"/>
  <c r="AF1979" i="1"/>
  <c r="T1980" i="1"/>
  <c r="F1979" i="1"/>
  <c r="V1979" i="1" s="1"/>
  <c r="W1979" i="1" s="1"/>
  <c r="L2100" i="1"/>
  <c r="E2099" i="1"/>
  <c r="A2100" i="1"/>
  <c r="X2099" i="1"/>
  <c r="K2096" i="1"/>
  <c r="AB2114" i="1"/>
  <c r="R1986" i="1"/>
  <c r="Q1987" i="1"/>
  <c r="AE2098" i="1"/>
  <c r="H2098" i="1"/>
  <c r="G2097" i="1"/>
  <c r="K2097" i="1" s="1"/>
  <c r="U1984" i="1"/>
  <c r="S1985" i="1"/>
  <c r="M2099" i="1"/>
  <c r="N2099" i="1" s="1"/>
  <c r="P2099" i="1"/>
  <c r="Y2098" i="1"/>
  <c r="J2099" i="1"/>
  <c r="I2099" i="1" s="1"/>
  <c r="Z2098" i="1"/>
  <c r="AA2098" i="1" s="1"/>
  <c r="AH2098" i="1" s="1"/>
  <c r="AC2100" i="1" l="1"/>
  <c r="AK2100" i="1"/>
  <c r="D2321" i="1"/>
  <c r="AG1979" i="1"/>
  <c r="B1979" i="1" s="1"/>
  <c r="C1979" i="1" s="1"/>
  <c r="AF1980" i="1"/>
  <c r="F1980" i="1"/>
  <c r="V1980" i="1" s="1"/>
  <c r="W1980" i="1" s="1"/>
  <c r="AG1980" i="1" s="1"/>
  <c r="B1980" i="1" s="1"/>
  <c r="C1980" i="1" s="1"/>
  <c r="T1981" i="1"/>
  <c r="O2097" i="1"/>
  <c r="AE2099" i="1"/>
  <c r="H2099" i="1"/>
  <c r="E2100" i="1"/>
  <c r="X2100" i="1"/>
  <c r="A2101" i="1"/>
  <c r="L2101" i="1"/>
  <c r="Q1988" i="1"/>
  <c r="R1987" i="1"/>
  <c r="S1986" i="1"/>
  <c r="U1985" i="1"/>
  <c r="M2100" i="1"/>
  <c r="N2100" i="1" s="1"/>
  <c r="P2100" i="1"/>
  <c r="G2098" i="1"/>
  <c r="K2098" i="1" s="1"/>
  <c r="AB2115" i="1"/>
  <c r="Z2099" i="1"/>
  <c r="AA2099" i="1" s="1"/>
  <c r="AH2099" i="1" s="1"/>
  <c r="J2100" i="1"/>
  <c r="I2100" i="1" s="1"/>
  <c r="Y2099" i="1"/>
  <c r="AC2101" i="1" l="1"/>
  <c r="AK2101" i="1"/>
  <c r="D2322" i="1"/>
  <c r="AF1981" i="1"/>
  <c r="T1982" i="1"/>
  <c r="F1981" i="1"/>
  <c r="V1981" i="1" s="1"/>
  <c r="W1981" i="1" s="1"/>
  <c r="AG1981" i="1" s="1"/>
  <c r="B1981" i="1" s="1"/>
  <c r="C1981" i="1" s="1"/>
  <c r="O2098" i="1"/>
  <c r="M2101" i="1"/>
  <c r="N2101" i="1" s="1"/>
  <c r="P2101" i="1"/>
  <c r="AB2116" i="1"/>
  <c r="Q1989" i="1"/>
  <c r="R1988" i="1"/>
  <c r="A2102" i="1"/>
  <c r="L2102" i="1"/>
  <c r="E2101" i="1"/>
  <c r="G2099" i="1"/>
  <c r="K2099" i="1" s="1"/>
  <c r="AE2100" i="1"/>
  <c r="H2100" i="1"/>
  <c r="U1986" i="1"/>
  <c r="S1987" i="1"/>
  <c r="Y2100" i="1"/>
  <c r="Z2100" i="1"/>
  <c r="AA2100" i="1" s="1"/>
  <c r="AH2100" i="1" s="1"/>
  <c r="J2101" i="1"/>
  <c r="I2101" i="1" s="1"/>
  <c r="AC2102" i="1" l="1"/>
  <c r="AK2102" i="1"/>
  <c r="D2323" i="1"/>
  <c r="AF1982" i="1"/>
  <c r="F1982" i="1"/>
  <c r="V1982" i="1" s="1"/>
  <c r="W1982" i="1" s="1"/>
  <c r="AG1982" i="1" s="1"/>
  <c r="B1982" i="1" s="1"/>
  <c r="C1982" i="1" s="1"/>
  <c r="T1983" i="1"/>
  <c r="G2100" i="1"/>
  <c r="O2100" i="1" s="1"/>
  <c r="J2102" i="1"/>
  <c r="I2102" i="1" s="1"/>
  <c r="Y2101" i="1"/>
  <c r="Z2101" i="1"/>
  <c r="AE2101" i="1"/>
  <c r="H2101" i="1"/>
  <c r="AB2117" i="1"/>
  <c r="O2099" i="1"/>
  <c r="M2102" i="1"/>
  <c r="N2102" i="1" s="1"/>
  <c r="R1989" i="1"/>
  <c r="Q1990" i="1"/>
  <c r="U1987" i="1"/>
  <c r="S1988" i="1"/>
  <c r="A2103" i="1"/>
  <c r="L2103" i="1"/>
  <c r="E2102" i="1"/>
  <c r="X2102" i="1"/>
  <c r="AC2103" i="1" l="1"/>
  <c r="AK2103" i="1"/>
  <c r="D2324" i="1"/>
  <c r="AF1983" i="1"/>
  <c r="F1983" i="1"/>
  <c r="V1983" i="1" s="1"/>
  <c r="W1983" i="1" s="1"/>
  <c r="AG1983" i="1" s="1"/>
  <c r="B1983" i="1" s="1"/>
  <c r="C1983" i="1" s="1"/>
  <c r="T1984" i="1"/>
  <c r="K2100" i="1"/>
  <c r="AE2102" i="1"/>
  <c r="H2102" i="1"/>
  <c r="AB2118" i="1"/>
  <c r="M2103" i="1"/>
  <c r="N2103" i="1" s="1"/>
  <c r="Q1991" i="1"/>
  <c r="R1990" i="1"/>
  <c r="G2101" i="1"/>
  <c r="K2101" i="1" s="1"/>
  <c r="L2104" i="1"/>
  <c r="E2103" i="1"/>
  <c r="X2103" i="1"/>
  <c r="A2104" i="1"/>
  <c r="U1988" i="1"/>
  <c r="S1989" i="1"/>
  <c r="Y2102" i="1"/>
  <c r="J2103" i="1"/>
  <c r="I2103" i="1" s="1"/>
  <c r="Z2102" i="1"/>
  <c r="AA2102" i="1" s="1"/>
  <c r="AH2102" i="1" s="1"/>
  <c r="AC2104" i="1" l="1"/>
  <c r="AK2104" i="1"/>
  <c r="D2325" i="1"/>
  <c r="AF1984" i="1"/>
  <c r="F1984" i="1"/>
  <c r="V1984" i="1" s="1"/>
  <c r="W1984" i="1" s="1"/>
  <c r="AG1984" i="1" s="1"/>
  <c r="B1984" i="1" s="1"/>
  <c r="C1984" i="1" s="1"/>
  <c r="T1985" i="1"/>
  <c r="U1989" i="1"/>
  <c r="S1990" i="1"/>
  <c r="J2104" i="1"/>
  <c r="I2104" i="1" s="1"/>
  <c r="Y2103" i="1"/>
  <c r="Z2103" i="1"/>
  <c r="AA2103" i="1" s="1"/>
  <c r="AH2103" i="1" s="1"/>
  <c r="O2101" i="1"/>
  <c r="P2102" i="1" s="1"/>
  <c r="P2103" i="1" s="1"/>
  <c r="P2104" i="1" s="1"/>
  <c r="H2103" i="1"/>
  <c r="AE2103" i="1"/>
  <c r="AB2119" i="1"/>
  <c r="M2104" i="1"/>
  <c r="N2104" i="1" s="1"/>
  <c r="G2102" i="1"/>
  <c r="O2102" i="1" s="1"/>
  <c r="L2105" i="1"/>
  <c r="E2104" i="1"/>
  <c r="X2104" i="1"/>
  <c r="A2105" i="1"/>
  <c r="R1991" i="1"/>
  <c r="Q1992" i="1"/>
  <c r="AC2105" i="1" l="1"/>
  <c r="AK2105" i="1"/>
  <c r="D2326" i="1"/>
  <c r="AF1985" i="1"/>
  <c r="F1985" i="1"/>
  <c r="V1985" i="1" s="1"/>
  <c r="W1985" i="1" s="1"/>
  <c r="AG1985" i="1" s="1"/>
  <c r="B1985" i="1" s="1"/>
  <c r="C1985" i="1" s="1"/>
  <c r="T1986" i="1"/>
  <c r="K2102" i="1"/>
  <c r="Y2104" i="1"/>
  <c r="J2105" i="1"/>
  <c r="I2105" i="1" s="1"/>
  <c r="Z2104" i="1"/>
  <c r="AA2104" i="1" s="1"/>
  <c r="AH2104" i="1" s="1"/>
  <c r="L2106" i="1"/>
  <c r="E2105" i="1"/>
  <c r="X2105" i="1"/>
  <c r="A2106" i="1"/>
  <c r="AB2120" i="1"/>
  <c r="H2104" i="1"/>
  <c r="AE2104" i="1"/>
  <c r="S1991" i="1"/>
  <c r="U1990" i="1"/>
  <c r="Q1993" i="1"/>
  <c r="R1992" i="1"/>
  <c r="M2105" i="1"/>
  <c r="N2105" i="1" s="1"/>
  <c r="P2105" i="1"/>
  <c r="G2103" i="1"/>
  <c r="O2103" i="1" s="1"/>
  <c r="AC2106" i="1" l="1"/>
  <c r="AK2106" i="1"/>
  <c r="D2327" i="1"/>
  <c r="AF1986" i="1"/>
  <c r="T1987" i="1"/>
  <c r="F1986" i="1"/>
  <c r="V1986" i="1" s="1"/>
  <c r="W1986" i="1" s="1"/>
  <c r="AG1986" i="1" s="1"/>
  <c r="B1986" i="1" s="1"/>
  <c r="C1986" i="1" s="1"/>
  <c r="K2103" i="1"/>
  <c r="S1992" i="1"/>
  <c r="U1991" i="1"/>
  <c r="Y2105" i="1"/>
  <c r="J2106" i="1"/>
  <c r="I2106" i="1" s="1"/>
  <c r="Z2105" i="1"/>
  <c r="AA2105" i="1" s="1"/>
  <c r="AH2105" i="1" s="1"/>
  <c r="Q1994" i="1"/>
  <c r="R1993" i="1"/>
  <c r="AB2121" i="1"/>
  <c r="G2104" i="1"/>
  <c r="O2104" i="1" s="1"/>
  <c r="M2106" i="1"/>
  <c r="N2106" i="1" s="1"/>
  <c r="P2106" i="1"/>
  <c r="AE2105" i="1"/>
  <c r="H2105" i="1"/>
  <c r="X2106" i="1"/>
  <c r="A2107" i="1"/>
  <c r="L2107" i="1"/>
  <c r="E2106" i="1"/>
  <c r="AC2107" i="1" l="1"/>
  <c r="AK2107" i="1"/>
  <c r="D2328" i="1"/>
  <c r="AF1987" i="1"/>
  <c r="F1987" i="1"/>
  <c r="V1987" i="1" s="1"/>
  <c r="W1987" i="1" s="1"/>
  <c r="AG1987" i="1" s="1"/>
  <c r="B1987" i="1" s="1"/>
  <c r="C1987" i="1" s="1"/>
  <c r="T1988" i="1"/>
  <c r="K2104" i="1"/>
  <c r="Z2106" i="1"/>
  <c r="AA2106" i="1" s="1"/>
  <c r="AH2106" i="1" s="1"/>
  <c r="Y2106" i="1"/>
  <c r="J2107" i="1"/>
  <c r="I2107" i="1" s="1"/>
  <c r="Q1995" i="1"/>
  <c r="R1994" i="1"/>
  <c r="U1992" i="1"/>
  <c r="S1993" i="1"/>
  <c r="AE2106" i="1"/>
  <c r="H2106" i="1"/>
  <c r="AB2122" i="1"/>
  <c r="M2107" i="1"/>
  <c r="N2107" i="1" s="1"/>
  <c r="P2107" i="1"/>
  <c r="L2108" i="1"/>
  <c r="E2107" i="1"/>
  <c r="X2107" i="1"/>
  <c r="A2108" i="1"/>
  <c r="G2105" i="1"/>
  <c r="O2105" i="1" s="1"/>
  <c r="AC2108" i="1" l="1"/>
  <c r="AK2108" i="1"/>
  <c r="D2329" i="1"/>
  <c r="AF1988" i="1"/>
  <c r="F1988" i="1"/>
  <c r="V1988" i="1" s="1"/>
  <c r="W1988" i="1" s="1"/>
  <c r="AG1988" i="1" s="1"/>
  <c r="B1988" i="1" s="1"/>
  <c r="C1988" i="1" s="1"/>
  <c r="T1989" i="1"/>
  <c r="K2105" i="1"/>
  <c r="M2108" i="1"/>
  <c r="N2108" i="1" s="1"/>
  <c r="P2108" i="1"/>
  <c r="A2109" i="1"/>
  <c r="L2109" i="1"/>
  <c r="E2108" i="1"/>
  <c r="X2108" i="1"/>
  <c r="S1994" i="1"/>
  <c r="U1993" i="1"/>
  <c r="Q1996" i="1"/>
  <c r="R1995" i="1"/>
  <c r="Y2107" i="1"/>
  <c r="Z2107" i="1"/>
  <c r="AA2107" i="1" s="1"/>
  <c r="AH2107" i="1" s="1"/>
  <c r="J2108" i="1"/>
  <c r="I2108" i="1" s="1"/>
  <c r="AB2123" i="1"/>
  <c r="AE2107" i="1"/>
  <c r="H2107" i="1"/>
  <c r="G2106" i="1"/>
  <c r="K2106" i="1" s="1"/>
  <c r="AC2109" i="1" l="1"/>
  <c r="AK2109" i="1"/>
  <c r="D2330" i="1"/>
  <c r="AF1989" i="1"/>
  <c r="T1990" i="1"/>
  <c r="F1989" i="1"/>
  <c r="V1989" i="1" s="1"/>
  <c r="W1989" i="1" s="1"/>
  <c r="AG1989" i="1" s="1"/>
  <c r="B1989" i="1" s="1"/>
  <c r="C1989" i="1" s="1"/>
  <c r="O2106" i="1"/>
  <c r="G2107" i="1"/>
  <c r="O2107" i="1" s="1"/>
  <c r="U1994" i="1"/>
  <c r="S1995" i="1"/>
  <c r="M2109" i="1"/>
  <c r="N2109" i="1" s="1"/>
  <c r="P2109" i="1"/>
  <c r="E2109" i="1"/>
  <c r="X2109" i="1"/>
  <c r="A2110" i="1"/>
  <c r="L2110" i="1"/>
  <c r="R1996" i="1"/>
  <c r="Q1997" i="1"/>
  <c r="AE2108" i="1"/>
  <c r="H2108" i="1"/>
  <c r="AB2124" i="1"/>
  <c r="Z2108" i="1"/>
  <c r="AA2108" i="1" s="1"/>
  <c r="AH2108" i="1" s="1"/>
  <c r="Y2108" i="1"/>
  <c r="J2109" i="1"/>
  <c r="I2109" i="1" s="1"/>
  <c r="AC2110" i="1" l="1"/>
  <c r="AK2110" i="1"/>
  <c r="D2331" i="1"/>
  <c r="AF1990" i="1"/>
  <c r="T1991" i="1"/>
  <c r="F1990" i="1"/>
  <c r="V1990" i="1" s="1"/>
  <c r="W1990" i="1" s="1"/>
  <c r="AG1990" i="1" s="1"/>
  <c r="B1990" i="1" s="1"/>
  <c r="C1990" i="1" s="1"/>
  <c r="K2107" i="1"/>
  <c r="AE2109" i="1"/>
  <c r="H2109" i="1"/>
  <c r="Y2109" i="1"/>
  <c r="Z2109" i="1"/>
  <c r="AA2109" i="1" s="1"/>
  <c r="AH2109" i="1" s="1"/>
  <c r="J2110" i="1"/>
  <c r="I2110" i="1" s="1"/>
  <c r="U1995" i="1"/>
  <c r="S1996" i="1"/>
  <c r="Q1998" i="1"/>
  <c r="R1997" i="1"/>
  <c r="G2108" i="1"/>
  <c r="K2108" i="1" s="1"/>
  <c r="AB2125" i="1"/>
  <c r="E2110" i="1"/>
  <c r="X2110" i="1"/>
  <c r="A2111" i="1"/>
  <c r="L2111" i="1"/>
  <c r="M2110" i="1"/>
  <c r="N2110" i="1" s="1"/>
  <c r="P2110" i="1"/>
  <c r="AC2111" i="1" l="1"/>
  <c r="AK2111" i="1"/>
  <c r="D2332" i="1"/>
  <c r="AF1991" i="1"/>
  <c r="T1992" i="1"/>
  <c r="F1991" i="1"/>
  <c r="V1991" i="1" s="1"/>
  <c r="W1991" i="1" s="1"/>
  <c r="AB2126" i="1"/>
  <c r="U1996" i="1"/>
  <c r="S1997" i="1"/>
  <c r="G2109" i="1"/>
  <c r="K2109" i="1" s="1"/>
  <c r="M2111" i="1"/>
  <c r="N2111" i="1" s="1"/>
  <c r="P2111" i="1"/>
  <c r="X2111" i="1"/>
  <c r="A2112" i="1"/>
  <c r="L2112" i="1"/>
  <c r="E2111" i="1"/>
  <c r="O2108" i="1"/>
  <c r="R1998" i="1"/>
  <c r="Q1999" i="1"/>
  <c r="AE2110" i="1"/>
  <c r="H2110" i="1"/>
  <c r="J2111" i="1"/>
  <c r="I2111" i="1" s="1"/>
  <c r="Y2110" i="1"/>
  <c r="Z2110" i="1"/>
  <c r="AA2110" i="1" s="1"/>
  <c r="AH2110" i="1" s="1"/>
  <c r="AC2112" i="1" l="1"/>
  <c r="AK2112" i="1"/>
  <c r="D2333" i="1"/>
  <c r="AG1991" i="1"/>
  <c r="B1991" i="1" s="1"/>
  <c r="C1991" i="1" s="1"/>
  <c r="AF1992" i="1"/>
  <c r="F1992" i="1"/>
  <c r="V1992" i="1" s="1"/>
  <c r="W1992" i="1" s="1"/>
  <c r="T1993" i="1"/>
  <c r="O2109" i="1"/>
  <c r="Z2111" i="1"/>
  <c r="AA2111" i="1" s="1"/>
  <c r="AH2111" i="1" s="1"/>
  <c r="Y2111" i="1"/>
  <c r="J2112" i="1"/>
  <c r="I2112" i="1" s="1"/>
  <c r="AB2127" i="1"/>
  <c r="AE2111" i="1"/>
  <c r="H2111" i="1"/>
  <c r="G2110" i="1"/>
  <c r="O2110" i="1" s="1"/>
  <c r="Q2000" i="1"/>
  <c r="R1999" i="1"/>
  <c r="M2112" i="1"/>
  <c r="N2112" i="1" s="1"/>
  <c r="P2112" i="1"/>
  <c r="A2113" i="1"/>
  <c r="L2113" i="1"/>
  <c r="E2112" i="1"/>
  <c r="X2112" i="1"/>
  <c r="U1997" i="1"/>
  <c r="S1998" i="1"/>
  <c r="AC2113" i="1" l="1"/>
  <c r="AK2113" i="1"/>
  <c r="D2334" i="1"/>
  <c r="AG1992" i="1"/>
  <c r="B1992" i="1" s="1"/>
  <c r="C1992" i="1" s="1"/>
  <c r="AF1993" i="1"/>
  <c r="F1993" i="1"/>
  <c r="V1993" i="1" s="1"/>
  <c r="W1993" i="1" s="1"/>
  <c r="AG1993" i="1" s="1"/>
  <c r="B1993" i="1" s="1"/>
  <c r="C1993" i="1" s="1"/>
  <c r="T1994" i="1"/>
  <c r="K2110" i="1"/>
  <c r="G2111" i="1"/>
  <c r="O2111" i="1" s="1"/>
  <c r="U1998" i="1"/>
  <c r="S1999" i="1"/>
  <c r="M2113" i="1"/>
  <c r="N2113" i="1" s="1"/>
  <c r="P2113" i="1"/>
  <c r="A2114" i="1"/>
  <c r="L2114" i="1"/>
  <c r="E2113" i="1"/>
  <c r="X2113" i="1"/>
  <c r="AE2112" i="1"/>
  <c r="H2112" i="1"/>
  <c r="J2113" i="1"/>
  <c r="I2113" i="1" s="1"/>
  <c r="Z2112" i="1"/>
  <c r="AA2112" i="1" s="1"/>
  <c r="AH2112" i="1" s="1"/>
  <c r="Y2112" i="1"/>
  <c r="R2000" i="1"/>
  <c r="Q2001" i="1"/>
  <c r="AB2128" i="1"/>
  <c r="AC2114" i="1" l="1"/>
  <c r="AK2114" i="1"/>
  <c r="D2335" i="1"/>
  <c r="AF1994" i="1"/>
  <c r="F1994" i="1"/>
  <c r="V1994" i="1" s="1"/>
  <c r="W1994" i="1" s="1"/>
  <c r="AG1994" i="1" s="1"/>
  <c r="B1994" i="1" s="1"/>
  <c r="C1994" i="1" s="1"/>
  <c r="T1995" i="1"/>
  <c r="K2111" i="1"/>
  <c r="M2114" i="1"/>
  <c r="N2114" i="1" s="1"/>
  <c r="P2114" i="1"/>
  <c r="AE2113" i="1"/>
  <c r="H2113" i="1"/>
  <c r="A2115" i="1"/>
  <c r="L2115" i="1"/>
  <c r="E2114" i="1"/>
  <c r="X2114" i="1"/>
  <c r="AB2129" i="1"/>
  <c r="G2112" i="1"/>
  <c r="O2112" i="1" s="1"/>
  <c r="Z2113" i="1"/>
  <c r="AA2113" i="1" s="1"/>
  <c r="AH2113" i="1" s="1"/>
  <c r="J2114" i="1"/>
  <c r="I2114" i="1" s="1"/>
  <c r="Y2113" i="1"/>
  <c r="Q2002" i="1"/>
  <c r="R2001" i="1"/>
  <c r="S2000" i="1"/>
  <c r="U1999" i="1"/>
  <c r="AC2115" i="1" l="1"/>
  <c r="AK2115" i="1"/>
  <c r="D2336" i="1"/>
  <c r="AF1995" i="1"/>
  <c r="F1995" i="1"/>
  <c r="V1995" i="1" s="1"/>
  <c r="W1995" i="1" s="1"/>
  <c r="AG1995" i="1" s="1"/>
  <c r="B1995" i="1" s="1"/>
  <c r="C1995" i="1" s="1"/>
  <c r="T1996" i="1"/>
  <c r="U2000" i="1"/>
  <c r="S2001" i="1"/>
  <c r="AE2114" i="1"/>
  <c r="H2114" i="1"/>
  <c r="M2115" i="1"/>
  <c r="N2115" i="1" s="1"/>
  <c r="P2115" i="1"/>
  <c r="K2112" i="1"/>
  <c r="AB2130" i="1"/>
  <c r="L2116" i="1"/>
  <c r="E2115" i="1"/>
  <c r="X2115" i="1"/>
  <c r="A2116" i="1"/>
  <c r="Q2003" i="1"/>
  <c r="R2002" i="1"/>
  <c r="J2115" i="1"/>
  <c r="I2115" i="1" s="1"/>
  <c r="Z2114" i="1"/>
  <c r="AA2114" i="1" s="1"/>
  <c r="AH2114" i="1" s="1"/>
  <c r="Y2114" i="1"/>
  <c r="G2113" i="1"/>
  <c r="K2113" i="1" s="1"/>
  <c r="AC2116" i="1" l="1"/>
  <c r="AK2116" i="1"/>
  <c r="D2337" i="1"/>
  <c r="AF1996" i="1"/>
  <c r="F1996" i="1"/>
  <c r="V1996" i="1" s="1"/>
  <c r="W1996" i="1" s="1"/>
  <c r="AG1996" i="1" s="1"/>
  <c r="B1996" i="1" s="1"/>
  <c r="C1996" i="1" s="1"/>
  <c r="T1997" i="1"/>
  <c r="AE2115" i="1"/>
  <c r="H2115" i="1"/>
  <c r="S2002" i="1"/>
  <c r="U2001" i="1"/>
  <c r="M2116" i="1"/>
  <c r="N2116" i="1" s="1"/>
  <c r="P2116" i="1"/>
  <c r="O2113" i="1"/>
  <c r="E2116" i="1"/>
  <c r="X2116" i="1"/>
  <c r="A2117" i="1"/>
  <c r="L2117" i="1"/>
  <c r="Q2004" i="1"/>
  <c r="R2003" i="1"/>
  <c r="Z2115" i="1"/>
  <c r="AA2115" i="1" s="1"/>
  <c r="AH2115" i="1" s="1"/>
  <c r="Y2115" i="1"/>
  <c r="J2116" i="1"/>
  <c r="I2116" i="1" s="1"/>
  <c r="AB2131" i="1"/>
  <c r="G2114" i="1"/>
  <c r="K2114" i="1" s="1"/>
  <c r="AC2117" i="1" l="1"/>
  <c r="AK2117" i="1"/>
  <c r="D2338" i="1"/>
  <c r="AF1997" i="1"/>
  <c r="F1997" i="1"/>
  <c r="V1997" i="1" s="1"/>
  <c r="W1997" i="1" s="1"/>
  <c r="AG1997" i="1" s="1"/>
  <c r="B1997" i="1" s="1"/>
  <c r="C1997" i="1" s="1"/>
  <c r="T1998" i="1"/>
  <c r="O2114" i="1"/>
  <c r="AE2116" i="1"/>
  <c r="H2116" i="1"/>
  <c r="G2115" i="1"/>
  <c r="K2115" i="1" s="1"/>
  <c r="M2117" i="1"/>
  <c r="N2117" i="1" s="1"/>
  <c r="P2117" i="1"/>
  <c r="AB2132" i="1"/>
  <c r="R2004" i="1"/>
  <c r="Q2005" i="1"/>
  <c r="A2118" i="1"/>
  <c r="L2118" i="1"/>
  <c r="E2117" i="1"/>
  <c r="X2117" i="1"/>
  <c r="Y2116" i="1"/>
  <c r="Z2116" i="1"/>
  <c r="AA2116" i="1" s="1"/>
  <c r="AH2116" i="1" s="1"/>
  <c r="J2117" i="1"/>
  <c r="I2117" i="1" s="1"/>
  <c r="U2002" i="1"/>
  <c r="S2003" i="1"/>
  <c r="AC2118" i="1" l="1"/>
  <c r="AK2118" i="1"/>
  <c r="D2339" i="1"/>
  <c r="AF1998" i="1"/>
  <c r="T1999" i="1"/>
  <c r="F1998" i="1"/>
  <c r="V1998" i="1" s="1"/>
  <c r="W1998" i="1" s="1"/>
  <c r="U2003" i="1"/>
  <c r="S2004" i="1"/>
  <c r="E2118" i="1"/>
  <c r="X2118" i="1"/>
  <c r="A2119" i="1"/>
  <c r="L2119" i="1"/>
  <c r="AB2133" i="1"/>
  <c r="AE2117" i="1"/>
  <c r="H2117" i="1"/>
  <c r="G2116" i="1"/>
  <c r="O2116" i="1" s="1"/>
  <c r="Q2006" i="1"/>
  <c r="R2005" i="1"/>
  <c r="O2115" i="1"/>
  <c r="Y2117" i="1"/>
  <c r="J2118" i="1"/>
  <c r="I2118" i="1" s="1"/>
  <c r="Z2117" i="1"/>
  <c r="AA2117" i="1" s="1"/>
  <c r="AH2117" i="1" s="1"/>
  <c r="M2118" i="1"/>
  <c r="N2118" i="1" s="1"/>
  <c r="P2118" i="1"/>
  <c r="AC2119" i="1" l="1"/>
  <c r="AK2119" i="1"/>
  <c r="D2340" i="1"/>
  <c r="AG1998" i="1"/>
  <c r="B1998" i="1" s="1"/>
  <c r="C1998" i="1" s="1"/>
  <c r="AF1999" i="1"/>
  <c r="T2000" i="1"/>
  <c r="F1999" i="1"/>
  <c r="V1999" i="1" s="1"/>
  <c r="W1999" i="1" s="1"/>
  <c r="AG1999" i="1" s="1"/>
  <c r="B1999" i="1" s="1"/>
  <c r="C1999" i="1" s="1"/>
  <c r="K2116" i="1"/>
  <c r="Q2007" i="1"/>
  <c r="R2006" i="1"/>
  <c r="G2117" i="1"/>
  <c r="O2117" i="1" s="1"/>
  <c r="M2119" i="1"/>
  <c r="N2119" i="1" s="1"/>
  <c r="P2119" i="1"/>
  <c r="L2120" i="1"/>
  <c r="E2119" i="1"/>
  <c r="X2119" i="1"/>
  <c r="A2120" i="1"/>
  <c r="U2004" i="1"/>
  <c r="S2005" i="1"/>
  <c r="AB2134" i="1"/>
  <c r="Z2118" i="1"/>
  <c r="AA2118" i="1" s="1"/>
  <c r="AH2118" i="1" s="1"/>
  <c r="J2119" i="1"/>
  <c r="I2119" i="1" s="1"/>
  <c r="Y2118" i="1"/>
  <c r="AE2118" i="1"/>
  <c r="H2118" i="1"/>
  <c r="AC2120" i="1" l="1"/>
  <c r="AK2120" i="1"/>
  <c r="D2341" i="1"/>
  <c r="AF2000" i="1"/>
  <c r="T2001" i="1"/>
  <c r="F2000" i="1"/>
  <c r="V2000" i="1" s="1"/>
  <c r="W2000" i="1" s="1"/>
  <c r="K2117" i="1"/>
  <c r="J2120" i="1"/>
  <c r="I2120" i="1" s="1"/>
  <c r="Y2119" i="1"/>
  <c r="Z2119" i="1"/>
  <c r="AA2119" i="1" s="1"/>
  <c r="AH2119" i="1" s="1"/>
  <c r="G2118" i="1"/>
  <c r="K2118" i="1" s="1"/>
  <c r="S2006" i="1"/>
  <c r="U2005" i="1"/>
  <c r="AE2119" i="1"/>
  <c r="H2119" i="1"/>
  <c r="AB2135" i="1"/>
  <c r="M2120" i="1"/>
  <c r="N2120" i="1" s="1"/>
  <c r="P2120" i="1"/>
  <c r="L2121" i="1"/>
  <c r="E2120" i="1"/>
  <c r="X2120" i="1"/>
  <c r="A2121" i="1"/>
  <c r="R2007" i="1"/>
  <c r="Q2008" i="1"/>
  <c r="AC2121" i="1" l="1"/>
  <c r="AK2121" i="1"/>
  <c r="D2342" i="1"/>
  <c r="AG2000" i="1"/>
  <c r="B2000" i="1" s="1"/>
  <c r="C2000" i="1" s="1"/>
  <c r="AF2001" i="1"/>
  <c r="F2001" i="1"/>
  <c r="V2001" i="1" s="1"/>
  <c r="W2001" i="1" s="1"/>
  <c r="AG2001" i="1" s="1"/>
  <c r="B2001" i="1" s="1"/>
  <c r="C2001" i="1" s="1"/>
  <c r="T2002" i="1"/>
  <c r="O2118" i="1"/>
  <c r="Z2120" i="1"/>
  <c r="AA2120" i="1" s="1"/>
  <c r="AH2120" i="1" s="1"/>
  <c r="J2121" i="1"/>
  <c r="I2121" i="1" s="1"/>
  <c r="Y2120" i="1"/>
  <c r="G2119" i="1"/>
  <c r="K2119" i="1" s="1"/>
  <c r="Q2009" i="1"/>
  <c r="R2008" i="1"/>
  <c r="AE2120" i="1"/>
  <c r="H2120" i="1"/>
  <c r="AB2136" i="1"/>
  <c r="M2121" i="1"/>
  <c r="N2121" i="1" s="1"/>
  <c r="P2121" i="1"/>
  <c r="A2122" i="1"/>
  <c r="L2122" i="1"/>
  <c r="E2121" i="1"/>
  <c r="X2121" i="1"/>
  <c r="U2006" i="1"/>
  <c r="S2007" i="1"/>
  <c r="AC2122" i="1" l="1"/>
  <c r="AK2122" i="1"/>
  <c r="D2343" i="1"/>
  <c r="AF2002" i="1"/>
  <c r="T2003" i="1"/>
  <c r="F2002" i="1"/>
  <c r="V2002" i="1" s="1"/>
  <c r="W2002" i="1" s="1"/>
  <c r="R2009" i="1"/>
  <c r="Q2010" i="1"/>
  <c r="AE2121" i="1"/>
  <c r="H2121" i="1"/>
  <c r="AB2137" i="1"/>
  <c r="M2122" i="1"/>
  <c r="N2122" i="1" s="1"/>
  <c r="P2122" i="1"/>
  <c r="A2123" i="1"/>
  <c r="L2123" i="1"/>
  <c r="E2122" i="1"/>
  <c r="X2122" i="1"/>
  <c r="O2119" i="1"/>
  <c r="U2007" i="1"/>
  <c r="S2008" i="1"/>
  <c r="Z2121" i="1"/>
  <c r="AA2121" i="1" s="1"/>
  <c r="AH2121" i="1" s="1"/>
  <c r="J2122" i="1"/>
  <c r="I2122" i="1" s="1"/>
  <c r="Y2121" i="1"/>
  <c r="G2120" i="1"/>
  <c r="K2120" i="1" s="1"/>
  <c r="AC2123" i="1" l="1"/>
  <c r="AK2123" i="1"/>
  <c r="D2344" i="1"/>
  <c r="AG2002" i="1"/>
  <c r="B2002" i="1" s="1"/>
  <c r="C2002" i="1" s="1"/>
  <c r="AF2003" i="1"/>
  <c r="T2004" i="1"/>
  <c r="F2003" i="1"/>
  <c r="V2003" i="1" s="1"/>
  <c r="W2003" i="1" s="1"/>
  <c r="AG2003" i="1" s="1"/>
  <c r="B2003" i="1" s="1"/>
  <c r="C2003" i="1" s="1"/>
  <c r="O2120" i="1"/>
  <c r="S2009" i="1"/>
  <c r="U2008" i="1"/>
  <c r="Y2122" i="1"/>
  <c r="Z2122" i="1"/>
  <c r="AA2122" i="1" s="1"/>
  <c r="AH2122" i="1" s="1"/>
  <c r="J2123" i="1"/>
  <c r="I2123" i="1" s="1"/>
  <c r="AB2138" i="1"/>
  <c r="Q2011" i="1"/>
  <c r="R2010" i="1"/>
  <c r="G2121" i="1"/>
  <c r="O2121" i="1" s="1"/>
  <c r="AE2122" i="1"/>
  <c r="H2122" i="1"/>
  <c r="M2123" i="1"/>
  <c r="N2123" i="1" s="1"/>
  <c r="P2123" i="1"/>
  <c r="A2124" i="1"/>
  <c r="L2124" i="1"/>
  <c r="E2123" i="1"/>
  <c r="X2123" i="1"/>
  <c r="AC2124" i="1" l="1"/>
  <c r="AK2124" i="1"/>
  <c r="D2345" i="1"/>
  <c r="AF2004" i="1"/>
  <c r="F2004" i="1"/>
  <c r="V2004" i="1" s="1"/>
  <c r="W2004" i="1" s="1"/>
  <c r="AG2004" i="1" s="1"/>
  <c r="B2004" i="1" s="1"/>
  <c r="C2004" i="1" s="1"/>
  <c r="T2005" i="1"/>
  <c r="K2121" i="1"/>
  <c r="G2122" i="1"/>
  <c r="K2122" i="1" s="1"/>
  <c r="M2124" i="1"/>
  <c r="N2124" i="1" s="1"/>
  <c r="P2124" i="1"/>
  <c r="R2011" i="1"/>
  <c r="Q2012" i="1"/>
  <c r="AE2123" i="1"/>
  <c r="H2123" i="1"/>
  <c r="AB2139" i="1"/>
  <c r="L2125" i="1"/>
  <c r="E2124" i="1"/>
  <c r="X2124" i="1"/>
  <c r="A2125" i="1"/>
  <c r="Z2123" i="1"/>
  <c r="AA2123" i="1" s="1"/>
  <c r="AH2123" i="1" s="1"/>
  <c r="Y2123" i="1"/>
  <c r="J2124" i="1"/>
  <c r="I2124" i="1" s="1"/>
  <c r="S2010" i="1"/>
  <c r="U2009" i="1"/>
  <c r="AC2125" i="1" l="1"/>
  <c r="AK2125" i="1"/>
  <c r="D2346" i="1"/>
  <c r="AF2005" i="1"/>
  <c r="T2006" i="1"/>
  <c r="F2005" i="1"/>
  <c r="V2005" i="1" s="1"/>
  <c r="W2005" i="1" s="1"/>
  <c r="AG2005" i="1" s="1"/>
  <c r="B2005" i="1" s="1"/>
  <c r="C2005" i="1" s="1"/>
  <c r="O2122" i="1"/>
  <c r="M2125" i="1"/>
  <c r="N2125" i="1" s="1"/>
  <c r="P2125" i="1"/>
  <c r="AE2124" i="1"/>
  <c r="H2124" i="1"/>
  <c r="G2123" i="1"/>
  <c r="K2123" i="1" s="1"/>
  <c r="J2125" i="1"/>
  <c r="I2125" i="1" s="1"/>
  <c r="Y2124" i="1"/>
  <c r="Z2124" i="1"/>
  <c r="AA2124" i="1" s="1"/>
  <c r="AH2124" i="1" s="1"/>
  <c r="AB2140" i="1"/>
  <c r="U2010" i="1"/>
  <c r="S2011" i="1"/>
  <c r="A2126" i="1"/>
  <c r="L2126" i="1"/>
  <c r="E2125" i="1"/>
  <c r="X2125" i="1"/>
  <c r="R2012" i="1"/>
  <c r="Q2013" i="1"/>
  <c r="AA2009" i="1"/>
  <c r="AC2126" i="1" l="1"/>
  <c r="AK2126" i="1"/>
  <c r="D2347" i="1"/>
  <c r="AF2006" i="1"/>
  <c r="F2006" i="1"/>
  <c r="V2006" i="1" s="1"/>
  <c r="W2006" i="1" s="1"/>
  <c r="AG2006" i="1" s="1"/>
  <c r="B2006" i="1" s="1"/>
  <c r="C2006" i="1" s="1"/>
  <c r="T2007" i="1"/>
  <c r="AH2009" i="1"/>
  <c r="R2013" i="1"/>
  <c r="Q2014" i="1"/>
  <c r="M2126" i="1"/>
  <c r="N2126" i="1" s="1"/>
  <c r="P2126" i="1"/>
  <c r="AE2125" i="1"/>
  <c r="H2125" i="1"/>
  <c r="G2124" i="1"/>
  <c r="O2124" i="1" s="1"/>
  <c r="Z2125" i="1"/>
  <c r="AA2125" i="1" s="1"/>
  <c r="AH2125" i="1" s="1"/>
  <c r="Y2125" i="1"/>
  <c r="J2126" i="1"/>
  <c r="I2126" i="1" s="1"/>
  <c r="U2011" i="1"/>
  <c r="S2012" i="1"/>
  <c r="O2123" i="1"/>
  <c r="X2126" i="1"/>
  <c r="A2127" i="1"/>
  <c r="L2127" i="1"/>
  <c r="E2126" i="1"/>
  <c r="AB2141" i="1"/>
  <c r="AC2127" i="1" l="1"/>
  <c r="AK2127" i="1"/>
  <c r="D2348" i="1"/>
  <c r="AF2007" i="1"/>
  <c r="T2008" i="1"/>
  <c r="F2007" i="1"/>
  <c r="V2007" i="1" s="1"/>
  <c r="W2007" i="1" s="1"/>
  <c r="AG2007" i="1" s="1"/>
  <c r="B2007" i="1" s="1"/>
  <c r="C2007" i="1" s="1"/>
  <c r="K2124" i="1"/>
  <c r="J2127" i="1"/>
  <c r="I2127" i="1" s="1"/>
  <c r="Y2126" i="1"/>
  <c r="Z2126" i="1"/>
  <c r="AA2126" i="1" s="1"/>
  <c r="AH2126" i="1" s="1"/>
  <c r="A2128" i="1"/>
  <c r="L2128" i="1"/>
  <c r="E2127" i="1"/>
  <c r="X2127" i="1"/>
  <c r="U2012" i="1"/>
  <c r="S2013" i="1"/>
  <c r="AE2126" i="1"/>
  <c r="H2126" i="1"/>
  <c r="R2014" i="1"/>
  <c r="Q2015" i="1"/>
  <c r="AB2142" i="1"/>
  <c r="M2127" i="1"/>
  <c r="N2127" i="1" s="1"/>
  <c r="P2127" i="1"/>
  <c r="G2125" i="1"/>
  <c r="K2125" i="1" s="1"/>
  <c r="AC2128" i="1" l="1"/>
  <c r="AK2128" i="1"/>
  <c r="D2349" i="1"/>
  <c r="T2009" i="1"/>
  <c r="AF2008" i="1"/>
  <c r="F2008" i="1"/>
  <c r="V2008" i="1" s="1"/>
  <c r="W2008" i="1" s="1"/>
  <c r="AG2008" i="1" s="1"/>
  <c r="B2008" i="1" s="1"/>
  <c r="C2008" i="1" s="1"/>
  <c r="O2125" i="1"/>
  <c r="AE2127" i="1"/>
  <c r="H2127" i="1"/>
  <c r="E2128" i="1"/>
  <c r="X2128" i="1"/>
  <c r="A2129" i="1"/>
  <c r="L2129" i="1"/>
  <c r="Q2016" i="1"/>
  <c r="R2015" i="1"/>
  <c r="Y2127" i="1"/>
  <c r="J2128" i="1"/>
  <c r="I2128" i="1" s="1"/>
  <c r="Z2127" i="1"/>
  <c r="AA2127" i="1" s="1"/>
  <c r="AH2127" i="1" s="1"/>
  <c r="AB2143" i="1"/>
  <c r="S2014" i="1"/>
  <c r="U2013" i="1"/>
  <c r="G2126" i="1"/>
  <c r="O2126" i="1" s="1"/>
  <c r="M2128" i="1"/>
  <c r="N2128" i="1" s="1"/>
  <c r="P2128" i="1"/>
  <c r="AC2129" i="1" l="1"/>
  <c r="AK2129" i="1"/>
  <c r="D2350" i="1"/>
  <c r="AF2009" i="1"/>
  <c r="F2009" i="1"/>
  <c r="V2009" i="1" s="1"/>
  <c r="W2009" i="1" s="1"/>
  <c r="AG2009" i="1" s="1"/>
  <c r="B2009" i="1" s="1"/>
  <c r="C2009" i="1" s="1"/>
  <c r="T2010" i="1"/>
  <c r="K2126" i="1"/>
  <c r="Z2128" i="1"/>
  <c r="AA2128" i="1" s="1"/>
  <c r="AH2128" i="1" s="1"/>
  <c r="Y2128" i="1"/>
  <c r="J2129" i="1"/>
  <c r="I2129" i="1" s="1"/>
  <c r="U2014" i="1"/>
  <c r="S2015" i="1"/>
  <c r="AB2144" i="1"/>
  <c r="R2016" i="1"/>
  <c r="Q2017" i="1"/>
  <c r="G2127" i="1"/>
  <c r="K2127" i="1" s="1"/>
  <c r="AE2128" i="1"/>
  <c r="H2128" i="1"/>
  <c r="M2129" i="1"/>
  <c r="N2129" i="1" s="1"/>
  <c r="P2129" i="1"/>
  <c r="L2130" i="1"/>
  <c r="E2129" i="1"/>
  <c r="X2129" i="1"/>
  <c r="A2130" i="1"/>
  <c r="AC2130" i="1" l="1"/>
  <c r="AK2130" i="1"/>
  <c r="D2351" i="1"/>
  <c r="AF2010" i="1"/>
  <c r="T2011" i="1"/>
  <c r="F2010" i="1"/>
  <c r="V2010" i="1" s="1"/>
  <c r="W2010" i="1" s="1"/>
  <c r="AG2010" i="1" s="1"/>
  <c r="B2010" i="1" s="1"/>
  <c r="C2010" i="1" s="1"/>
  <c r="O2127" i="1"/>
  <c r="AE2129" i="1"/>
  <c r="H2129" i="1"/>
  <c r="Q2018" i="1"/>
  <c r="R2017" i="1"/>
  <c r="Y2129" i="1"/>
  <c r="J2130" i="1"/>
  <c r="I2130" i="1" s="1"/>
  <c r="Z2129" i="1"/>
  <c r="AA2129" i="1" s="1"/>
  <c r="AH2129" i="1" s="1"/>
  <c r="U2015" i="1"/>
  <c r="S2016" i="1"/>
  <c r="AB2145" i="1"/>
  <c r="A2131" i="1"/>
  <c r="L2131" i="1"/>
  <c r="E2130" i="1"/>
  <c r="X2130" i="1"/>
  <c r="M2130" i="1"/>
  <c r="N2130" i="1" s="1"/>
  <c r="P2130" i="1"/>
  <c r="G2128" i="1"/>
  <c r="K2128" i="1" s="1"/>
  <c r="AC2131" i="1" l="1"/>
  <c r="AK2131" i="1"/>
  <c r="D2352" i="1"/>
  <c r="AF2011" i="1"/>
  <c r="F2011" i="1"/>
  <c r="V2011" i="1" s="1"/>
  <c r="W2011" i="1" s="1"/>
  <c r="AG2011" i="1" s="1"/>
  <c r="B2011" i="1" s="1"/>
  <c r="C2011" i="1" s="1"/>
  <c r="T2012" i="1"/>
  <c r="M2131" i="1"/>
  <c r="N2131" i="1" s="1"/>
  <c r="P2131" i="1"/>
  <c r="U2016" i="1"/>
  <c r="S2017" i="1"/>
  <c r="Q2019" i="1"/>
  <c r="R2018" i="1"/>
  <c r="AE2130" i="1"/>
  <c r="H2130" i="1"/>
  <c r="L2132" i="1"/>
  <c r="E2131" i="1"/>
  <c r="A2132" i="1"/>
  <c r="G2129" i="1"/>
  <c r="O2129" i="1" s="1"/>
  <c r="O2128" i="1"/>
  <c r="Z2130" i="1"/>
  <c r="AA2130" i="1" s="1"/>
  <c r="AH2130" i="1" s="1"/>
  <c r="J2131" i="1"/>
  <c r="I2131" i="1" s="1"/>
  <c r="Y2130" i="1"/>
  <c r="AB2146" i="1"/>
  <c r="AC2132" i="1" l="1"/>
  <c r="AK2132" i="1"/>
  <c r="D2353" i="1"/>
  <c r="AF2012" i="1"/>
  <c r="T2013" i="1"/>
  <c r="F2012" i="1"/>
  <c r="V2012" i="1" s="1"/>
  <c r="W2012" i="1" s="1"/>
  <c r="AG2012" i="1" s="1"/>
  <c r="B2012" i="1" s="1"/>
  <c r="C2012" i="1" s="1"/>
  <c r="K2129" i="1"/>
  <c r="A2133" i="1"/>
  <c r="L2133" i="1"/>
  <c r="E2132" i="1"/>
  <c r="X2132" i="1"/>
  <c r="G2130" i="1"/>
  <c r="O2130" i="1" s="1"/>
  <c r="U2017" i="1"/>
  <c r="S2018" i="1"/>
  <c r="AE2131" i="1"/>
  <c r="H2131" i="1"/>
  <c r="M2132" i="1"/>
  <c r="N2132" i="1" s="1"/>
  <c r="AB2147" i="1"/>
  <c r="Z2131" i="1"/>
  <c r="Y2131" i="1"/>
  <c r="J2132" i="1"/>
  <c r="I2132" i="1" s="1"/>
  <c r="Q2020" i="1"/>
  <c r="R2019" i="1"/>
  <c r="AC2133" i="1" l="1"/>
  <c r="AK2133" i="1"/>
  <c r="D2354" i="1"/>
  <c r="AF2013" i="1"/>
  <c r="F2013" i="1"/>
  <c r="V2013" i="1" s="1"/>
  <c r="W2013" i="1" s="1"/>
  <c r="AG2013" i="1" s="1"/>
  <c r="B2013" i="1" s="1"/>
  <c r="C2013" i="1" s="1"/>
  <c r="T2014" i="1"/>
  <c r="K2130" i="1"/>
  <c r="H2132" i="1"/>
  <c r="AE2132" i="1"/>
  <c r="G2131" i="1"/>
  <c r="O2131" i="1" s="1"/>
  <c r="P2132" i="1" s="1"/>
  <c r="P2133" i="1" s="1"/>
  <c r="S2019" i="1"/>
  <c r="U2018" i="1"/>
  <c r="M2133" i="1"/>
  <c r="N2133" i="1" s="1"/>
  <c r="Q2021" i="1"/>
  <c r="R2020" i="1"/>
  <c r="AB2148" i="1"/>
  <c r="L2134" i="1"/>
  <c r="E2133" i="1"/>
  <c r="A2134" i="1"/>
  <c r="X2133" i="1"/>
  <c r="Z2132" i="1"/>
  <c r="AA2132" i="1" s="1"/>
  <c r="AH2132" i="1" s="1"/>
  <c r="J2133" i="1"/>
  <c r="I2133" i="1" s="1"/>
  <c r="Y2132" i="1"/>
  <c r="AC2134" i="1" l="1"/>
  <c r="AK2134" i="1"/>
  <c r="D2355" i="1"/>
  <c r="AF2014" i="1"/>
  <c r="T2015" i="1"/>
  <c r="F2014" i="1"/>
  <c r="V2014" i="1" s="1"/>
  <c r="W2014" i="1" s="1"/>
  <c r="AG2014" i="1" s="1"/>
  <c r="B2014" i="1" s="1"/>
  <c r="C2014" i="1" s="1"/>
  <c r="AE2133" i="1"/>
  <c r="K2131" i="1"/>
  <c r="S2020" i="1"/>
  <c r="U2019" i="1"/>
  <c r="M2134" i="1"/>
  <c r="N2134" i="1" s="1"/>
  <c r="P2134" i="1"/>
  <c r="Z2133" i="1"/>
  <c r="AA2133" i="1" s="1"/>
  <c r="AH2133" i="1" s="1"/>
  <c r="Y2133" i="1"/>
  <c r="J2134" i="1"/>
  <c r="I2134" i="1" s="1"/>
  <c r="AB2149" i="1"/>
  <c r="X2134" i="1"/>
  <c r="L2135" i="1"/>
  <c r="E2134" i="1"/>
  <c r="A2135" i="1"/>
  <c r="R2021" i="1"/>
  <c r="Q2022" i="1"/>
  <c r="H2133" i="1"/>
  <c r="G2132" i="1"/>
  <c r="K2132" i="1" s="1"/>
  <c r="AC2135" i="1" l="1"/>
  <c r="AK2135" i="1"/>
  <c r="D2356" i="1"/>
  <c r="T2016" i="1"/>
  <c r="AF2015" i="1"/>
  <c r="F2015" i="1"/>
  <c r="V2015" i="1" s="1"/>
  <c r="W2015" i="1" s="1"/>
  <c r="AG2015" i="1" s="1"/>
  <c r="B2015" i="1" s="1"/>
  <c r="C2015" i="1" s="1"/>
  <c r="O2132" i="1"/>
  <c r="X2135" i="1"/>
  <c r="L2136" i="1"/>
  <c r="E2135" i="1"/>
  <c r="A2136" i="1"/>
  <c r="Q2023" i="1"/>
  <c r="R2022" i="1"/>
  <c r="M2135" i="1"/>
  <c r="N2135" i="1" s="1"/>
  <c r="P2135" i="1"/>
  <c r="G2133" i="1"/>
  <c r="K2133" i="1" s="1"/>
  <c r="Y2134" i="1"/>
  <c r="J2135" i="1"/>
  <c r="I2135" i="1" s="1"/>
  <c r="Z2134" i="1"/>
  <c r="AA2134" i="1" s="1"/>
  <c r="AH2134" i="1" s="1"/>
  <c r="U2020" i="1"/>
  <c r="S2021" i="1"/>
  <c r="AE2134" i="1"/>
  <c r="H2134" i="1"/>
  <c r="AB2150" i="1"/>
  <c r="AC2136" i="1" l="1"/>
  <c r="AK2136" i="1"/>
  <c r="D2357" i="1"/>
  <c r="F2016" i="1"/>
  <c r="V2016" i="1" s="1"/>
  <c r="W2016" i="1" s="1"/>
  <c r="AG2016" i="1" s="1"/>
  <c r="B2016" i="1" s="1"/>
  <c r="C2016" i="1" s="1"/>
  <c r="T2017" i="1"/>
  <c r="AF2016" i="1"/>
  <c r="O2133" i="1"/>
  <c r="AE2135" i="1"/>
  <c r="H2135" i="1"/>
  <c r="S2022" i="1"/>
  <c r="U2021" i="1"/>
  <c r="M2136" i="1"/>
  <c r="N2136" i="1" s="1"/>
  <c r="P2136" i="1"/>
  <c r="G2134" i="1"/>
  <c r="O2134" i="1" s="1"/>
  <c r="Q2024" i="1"/>
  <c r="R2023" i="1"/>
  <c r="Z2135" i="1"/>
  <c r="AA2135" i="1" s="1"/>
  <c r="AH2135" i="1" s="1"/>
  <c r="Y2135" i="1"/>
  <c r="J2136" i="1"/>
  <c r="I2136" i="1" s="1"/>
  <c r="AB2151" i="1"/>
  <c r="E2136" i="1"/>
  <c r="A2137" i="1"/>
  <c r="X2136" i="1"/>
  <c r="L2137" i="1"/>
  <c r="AC2137" i="1" l="1"/>
  <c r="AK2137" i="1"/>
  <c r="D2358" i="1"/>
  <c r="AF2017" i="1"/>
  <c r="T2018" i="1"/>
  <c r="F2017" i="1"/>
  <c r="V2017" i="1" s="1"/>
  <c r="W2017" i="1" s="1"/>
  <c r="AG2017" i="1" s="1"/>
  <c r="B2017" i="1" s="1"/>
  <c r="C2017" i="1" s="1"/>
  <c r="AE2136" i="1"/>
  <c r="H2136" i="1"/>
  <c r="S2023" i="1"/>
  <c r="U2022" i="1"/>
  <c r="J2137" i="1"/>
  <c r="I2137" i="1" s="1"/>
  <c r="Z2136" i="1"/>
  <c r="AA2136" i="1" s="1"/>
  <c r="AH2136" i="1" s="1"/>
  <c r="Y2136" i="1"/>
  <c r="R2024" i="1"/>
  <c r="Q2025" i="1"/>
  <c r="M2137" i="1"/>
  <c r="N2137" i="1" s="1"/>
  <c r="P2137" i="1"/>
  <c r="AB2152" i="1"/>
  <c r="A2138" i="1"/>
  <c r="X2137" i="1"/>
  <c r="L2138" i="1"/>
  <c r="E2137" i="1"/>
  <c r="K2134" i="1"/>
  <c r="G2135" i="1"/>
  <c r="K2135" i="1" s="1"/>
  <c r="AC2138" i="1" l="1"/>
  <c r="AK2138" i="1"/>
  <c r="D2359" i="1"/>
  <c r="AF2018" i="1"/>
  <c r="F2018" i="1"/>
  <c r="V2018" i="1" s="1"/>
  <c r="W2018" i="1" s="1"/>
  <c r="AG2018" i="1" s="1"/>
  <c r="B2018" i="1" s="1"/>
  <c r="C2018" i="1" s="1"/>
  <c r="T2019" i="1"/>
  <c r="O2135" i="1"/>
  <c r="Y2137" i="1"/>
  <c r="J2138" i="1"/>
  <c r="I2138" i="1" s="1"/>
  <c r="Z2137" i="1"/>
  <c r="AA2137" i="1" s="1"/>
  <c r="AH2137" i="1" s="1"/>
  <c r="AB2153" i="1"/>
  <c r="X2138" i="1"/>
  <c r="A2139" i="1"/>
  <c r="L2139" i="1"/>
  <c r="E2138" i="1"/>
  <c r="U2023" i="1"/>
  <c r="S2024" i="1"/>
  <c r="AE2137" i="1"/>
  <c r="H2137" i="1"/>
  <c r="G2136" i="1"/>
  <c r="K2136" i="1" s="1"/>
  <c r="M2138" i="1"/>
  <c r="N2138" i="1" s="1"/>
  <c r="P2138" i="1"/>
  <c r="Q2026" i="1"/>
  <c r="R2025" i="1"/>
  <c r="AC2139" i="1" l="1"/>
  <c r="AK2139" i="1"/>
  <c r="D2360" i="1"/>
  <c r="AF2019" i="1"/>
  <c r="T2020" i="1"/>
  <c r="F2019" i="1"/>
  <c r="V2019" i="1" s="1"/>
  <c r="W2019" i="1" s="1"/>
  <c r="AG2019" i="1" s="1"/>
  <c r="B2019" i="1" s="1"/>
  <c r="C2019" i="1" s="1"/>
  <c r="O2136" i="1"/>
  <c r="R2026" i="1"/>
  <c r="Q2027" i="1"/>
  <c r="G2137" i="1"/>
  <c r="O2137" i="1" s="1"/>
  <c r="Z2138" i="1"/>
  <c r="AA2138" i="1" s="1"/>
  <c r="AH2138" i="1" s="1"/>
  <c r="Y2138" i="1"/>
  <c r="J2139" i="1"/>
  <c r="I2139" i="1" s="1"/>
  <c r="AB2154" i="1"/>
  <c r="M2139" i="1"/>
  <c r="N2139" i="1" s="1"/>
  <c r="P2139" i="1"/>
  <c r="AE2138" i="1"/>
  <c r="H2138" i="1"/>
  <c r="U2024" i="1"/>
  <c r="S2025" i="1"/>
  <c r="L2140" i="1"/>
  <c r="E2139" i="1"/>
  <c r="X2139" i="1"/>
  <c r="A2140" i="1"/>
  <c r="AC2140" i="1" l="1"/>
  <c r="AK2140" i="1"/>
  <c r="D2361" i="1"/>
  <c r="AF2020" i="1"/>
  <c r="F2020" i="1"/>
  <c r="V2020" i="1" s="1"/>
  <c r="W2020" i="1" s="1"/>
  <c r="AG2020" i="1" s="1"/>
  <c r="B2020" i="1" s="1"/>
  <c r="C2020" i="1" s="1"/>
  <c r="T2021" i="1"/>
  <c r="K2137" i="1"/>
  <c r="J2140" i="1"/>
  <c r="I2140" i="1" s="1"/>
  <c r="Z2139" i="1"/>
  <c r="AA2139" i="1" s="1"/>
  <c r="AH2139" i="1" s="1"/>
  <c r="Y2139" i="1"/>
  <c r="M2140" i="1"/>
  <c r="N2140" i="1" s="1"/>
  <c r="P2140" i="1"/>
  <c r="AB2155" i="1"/>
  <c r="Q2028" i="1"/>
  <c r="R2027" i="1"/>
  <c r="AE2139" i="1"/>
  <c r="H2139" i="1"/>
  <c r="G2138" i="1"/>
  <c r="O2138" i="1" s="1"/>
  <c r="E2140" i="1"/>
  <c r="X2140" i="1"/>
  <c r="A2141" i="1"/>
  <c r="L2141" i="1"/>
  <c r="U2025" i="1"/>
  <c r="S2026" i="1"/>
  <c r="AC2141" i="1" l="1"/>
  <c r="AK2141" i="1"/>
  <c r="D2362" i="1"/>
  <c r="T2022" i="1"/>
  <c r="F2021" i="1"/>
  <c r="V2021" i="1" s="1"/>
  <c r="W2021" i="1" s="1"/>
  <c r="AG2021" i="1" s="1"/>
  <c r="B2021" i="1" s="1"/>
  <c r="C2021" i="1" s="1"/>
  <c r="K2138" i="1"/>
  <c r="AB2156" i="1"/>
  <c r="M2141" i="1"/>
  <c r="N2141" i="1" s="1"/>
  <c r="P2141" i="1"/>
  <c r="U2026" i="1"/>
  <c r="S2027" i="1"/>
  <c r="X2141" i="1"/>
  <c r="A2142" i="1"/>
  <c r="L2142" i="1"/>
  <c r="E2141" i="1"/>
  <c r="Q2029" i="1"/>
  <c r="R2028" i="1"/>
  <c r="J2141" i="1"/>
  <c r="I2141" i="1" s="1"/>
  <c r="Y2140" i="1"/>
  <c r="Z2140" i="1"/>
  <c r="AA2140" i="1" s="1"/>
  <c r="AH2140" i="1" s="1"/>
  <c r="G2139" i="1"/>
  <c r="K2139" i="1" s="1"/>
  <c r="AE2140" i="1"/>
  <c r="H2140" i="1"/>
  <c r="AC2142" i="1" l="1"/>
  <c r="AK2142" i="1"/>
  <c r="D2363" i="1"/>
  <c r="AF2022" i="1"/>
  <c r="T2023" i="1"/>
  <c r="F2022" i="1"/>
  <c r="V2022" i="1" s="1"/>
  <c r="W2022" i="1" s="1"/>
  <c r="AG2022" i="1" s="1"/>
  <c r="B2022" i="1" s="1"/>
  <c r="C2022" i="1" s="1"/>
  <c r="AF2021" i="1"/>
  <c r="AF2023" i="1"/>
  <c r="M2142" i="1"/>
  <c r="N2142" i="1" s="1"/>
  <c r="P2142" i="1"/>
  <c r="O2139" i="1"/>
  <c r="X2142" i="1"/>
  <c r="A2143" i="1"/>
  <c r="L2143" i="1"/>
  <c r="E2142" i="1"/>
  <c r="G2140" i="1"/>
  <c r="O2140" i="1" s="1"/>
  <c r="U2027" i="1"/>
  <c r="S2028" i="1"/>
  <c r="Q2030" i="1"/>
  <c r="R2029" i="1"/>
  <c r="J2142" i="1"/>
  <c r="I2142" i="1" s="1"/>
  <c r="Y2141" i="1"/>
  <c r="Z2141" i="1"/>
  <c r="AA2141" i="1" s="1"/>
  <c r="AH2141" i="1" s="1"/>
  <c r="AE2141" i="1"/>
  <c r="H2141" i="1"/>
  <c r="AB2157" i="1"/>
  <c r="AC2143" i="1" l="1"/>
  <c r="AK2143" i="1"/>
  <c r="D2364" i="1"/>
  <c r="T2024" i="1"/>
  <c r="F2023" i="1"/>
  <c r="V2023" i="1" s="1"/>
  <c r="W2023" i="1" s="1"/>
  <c r="AG2023" i="1" s="1"/>
  <c r="B2023" i="1" s="1"/>
  <c r="C2023" i="1" s="1"/>
  <c r="AB2158" i="1"/>
  <c r="AE2142" i="1"/>
  <c r="H2142" i="1"/>
  <c r="G2141" i="1"/>
  <c r="O2141" i="1" s="1"/>
  <c r="Q2031" i="1"/>
  <c r="R2030" i="1"/>
  <c r="A2144" i="1"/>
  <c r="L2144" i="1"/>
  <c r="E2143" i="1"/>
  <c r="X2143" i="1"/>
  <c r="M2143" i="1"/>
  <c r="N2143" i="1" s="1"/>
  <c r="P2143" i="1"/>
  <c r="K2140" i="1"/>
  <c r="Y2142" i="1"/>
  <c r="J2143" i="1"/>
  <c r="I2143" i="1" s="1"/>
  <c r="Z2142" i="1"/>
  <c r="AA2142" i="1" s="1"/>
  <c r="AH2142" i="1" s="1"/>
  <c r="U2028" i="1"/>
  <c r="S2029" i="1"/>
  <c r="AC2144" i="1" l="1"/>
  <c r="AK2144" i="1"/>
  <c r="D2365" i="1"/>
  <c r="AF2024" i="1"/>
  <c r="F2024" i="1"/>
  <c r="V2024" i="1" s="1"/>
  <c r="W2024" i="1" s="1"/>
  <c r="AG2024" i="1" s="1"/>
  <c r="B2024" i="1" s="1"/>
  <c r="C2024" i="1" s="1"/>
  <c r="T2025" i="1"/>
  <c r="K2141" i="1"/>
  <c r="G2142" i="1"/>
  <c r="O2142" i="1" s="1"/>
  <c r="M2144" i="1"/>
  <c r="N2144" i="1" s="1"/>
  <c r="P2144" i="1"/>
  <c r="U2029" i="1"/>
  <c r="S2030" i="1"/>
  <c r="A2145" i="1"/>
  <c r="L2145" i="1"/>
  <c r="E2144" i="1"/>
  <c r="X2144" i="1"/>
  <c r="Q2032" i="1"/>
  <c r="R2031" i="1"/>
  <c r="AB2159" i="1"/>
  <c r="AE2143" i="1"/>
  <c r="H2143" i="1"/>
  <c r="Z2143" i="1"/>
  <c r="AA2143" i="1" s="1"/>
  <c r="AH2143" i="1" s="1"/>
  <c r="Y2143" i="1"/>
  <c r="J2144" i="1"/>
  <c r="I2144" i="1" s="1"/>
  <c r="AC2145" i="1" l="1"/>
  <c r="AK2145" i="1"/>
  <c r="D2366" i="1"/>
  <c r="AF2025" i="1"/>
  <c r="T2026" i="1"/>
  <c r="F2025" i="1"/>
  <c r="V2025" i="1" s="1"/>
  <c r="W2025" i="1" s="1"/>
  <c r="AG2025" i="1" s="1"/>
  <c r="B2025" i="1" s="1"/>
  <c r="C2025" i="1" s="1"/>
  <c r="AB2160" i="1"/>
  <c r="R2032" i="1"/>
  <c r="Q2033" i="1"/>
  <c r="L2146" i="1"/>
  <c r="E2145" i="1"/>
  <c r="X2145" i="1"/>
  <c r="A2146" i="1"/>
  <c r="AE2144" i="1"/>
  <c r="H2144" i="1"/>
  <c r="U2030" i="1"/>
  <c r="S2031" i="1"/>
  <c r="K2142" i="1"/>
  <c r="Z2144" i="1"/>
  <c r="AA2144" i="1" s="1"/>
  <c r="AH2144" i="1" s="1"/>
  <c r="J2145" i="1"/>
  <c r="I2145" i="1" s="1"/>
  <c r="Y2144" i="1"/>
  <c r="G2143" i="1"/>
  <c r="O2143" i="1" s="1"/>
  <c r="M2145" i="1"/>
  <c r="N2145" i="1" s="1"/>
  <c r="P2145" i="1"/>
  <c r="AC2146" i="1" l="1"/>
  <c r="AK2146" i="1"/>
  <c r="D2367" i="1"/>
  <c r="AF2026" i="1"/>
  <c r="F2026" i="1"/>
  <c r="V2026" i="1" s="1"/>
  <c r="W2026" i="1" s="1"/>
  <c r="AG2026" i="1" s="1"/>
  <c r="B2026" i="1" s="1"/>
  <c r="C2026" i="1" s="1"/>
  <c r="T2027" i="1"/>
  <c r="K2143" i="1"/>
  <c r="AE2145" i="1"/>
  <c r="H2145" i="1"/>
  <c r="M2146" i="1"/>
  <c r="N2146" i="1" s="1"/>
  <c r="P2146" i="1"/>
  <c r="A2147" i="1"/>
  <c r="L2147" i="1"/>
  <c r="E2146" i="1"/>
  <c r="X2146" i="1"/>
  <c r="R2033" i="1"/>
  <c r="Q2034" i="1"/>
  <c r="U2031" i="1"/>
  <c r="S2032" i="1"/>
  <c r="G2144" i="1"/>
  <c r="O2144" i="1" s="1"/>
  <c r="J2146" i="1"/>
  <c r="I2146" i="1" s="1"/>
  <c r="Z2145" i="1"/>
  <c r="AA2145" i="1" s="1"/>
  <c r="AH2145" i="1" s="1"/>
  <c r="Y2145" i="1"/>
  <c r="AB2161" i="1"/>
  <c r="AC2147" i="1" l="1"/>
  <c r="AK2147" i="1"/>
  <c r="D2368" i="1"/>
  <c r="AF2027" i="1"/>
  <c r="F2027" i="1"/>
  <c r="V2027" i="1" s="1"/>
  <c r="W2027" i="1" s="1"/>
  <c r="AG2027" i="1" s="1"/>
  <c r="B2027" i="1" s="1"/>
  <c r="C2027" i="1" s="1"/>
  <c r="T2028" i="1"/>
  <c r="K2144" i="1"/>
  <c r="AB2162" i="1"/>
  <c r="AE2146" i="1"/>
  <c r="H2146" i="1"/>
  <c r="G2145" i="1"/>
  <c r="K2145" i="1" s="1"/>
  <c r="M2147" i="1"/>
  <c r="N2147" i="1" s="1"/>
  <c r="P2147" i="1"/>
  <c r="A2148" i="1"/>
  <c r="L2148" i="1"/>
  <c r="E2147" i="1"/>
  <c r="X2147" i="1"/>
  <c r="Q2035" i="1"/>
  <c r="R2034" i="1"/>
  <c r="S2033" i="1"/>
  <c r="U2032" i="1"/>
  <c r="Y2146" i="1"/>
  <c r="J2147" i="1"/>
  <c r="I2147" i="1" s="1"/>
  <c r="Z2146" i="1"/>
  <c r="AA2146" i="1" s="1"/>
  <c r="AH2146" i="1" s="1"/>
  <c r="AC2148" i="1" l="1"/>
  <c r="AK2148" i="1"/>
  <c r="D2369" i="1"/>
  <c r="AF2028" i="1"/>
  <c r="T2029" i="1"/>
  <c r="F2028" i="1"/>
  <c r="V2028" i="1" s="1"/>
  <c r="W2028" i="1" s="1"/>
  <c r="AG2028" i="1" s="1"/>
  <c r="B2028" i="1" s="1"/>
  <c r="C2028" i="1" s="1"/>
  <c r="O2145" i="1"/>
  <c r="U2033" i="1"/>
  <c r="S2034" i="1"/>
  <c r="M2148" i="1"/>
  <c r="N2148" i="1" s="1"/>
  <c r="P2148" i="1"/>
  <c r="AE2147" i="1"/>
  <c r="H2147" i="1"/>
  <c r="X2148" i="1"/>
  <c r="A2149" i="1"/>
  <c r="L2149" i="1"/>
  <c r="E2148" i="1"/>
  <c r="R2035" i="1"/>
  <c r="Q2036" i="1"/>
  <c r="Z2147" i="1"/>
  <c r="AA2147" i="1" s="1"/>
  <c r="AH2147" i="1" s="1"/>
  <c r="J2148" i="1"/>
  <c r="I2148" i="1" s="1"/>
  <c r="Y2147" i="1"/>
  <c r="G2146" i="1"/>
  <c r="K2146" i="1" s="1"/>
  <c r="AB2163" i="1"/>
  <c r="AC2149" i="1" l="1"/>
  <c r="AK2149" i="1"/>
  <c r="D2370" i="1"/>
  <c r="AF2029" i="1"/>
  <c r="F2029" i="1"/>
  <c r="V2029" i="1" s="1"/>
  <c r="W2029" i="1" s="1"/>
  <c r="AG2029" i="1" s="1"/>
  <c r="B2029" i="1" s="1"/>
  <c r="C2029" i="1" s="1"/>
  <c r="T2030" i="1"/>
  <c r="O2146" i="1"/>
  <c r="U2034" i="1"/>
  <c r="S2035" i="1"/>
  <c r="E2149" i="1"/>
  <c r="X2149" i="1"/>
  <c r="A2150" i="1"/>
  <c r="L2150" i="1"/>
  <c r="R2036" i="1"/>
  <c r="Q2037" i="1"/>
  <c r="M2149" i="1"/>
  <c r="N2149" i="1" s="1"/>
  <c r="P2149" i="1"/>
  <c r="AE2148" i="1"/>
  <c r="H2148" i="1"/>
  <c r="G2147" i="1"/>
  <c r="K2147" i="1" s="1"/>
  <c r="AB2164" i="1"/>
  <c r="Y2148" i="1"/>
  <c r="Z2148" i="1"/>
  <c r="AA2148" i="1" s="1"/>
  <c r="AH2148" i="1" s="1"/>
  <c r="J2149" i="1"/>
  <c r="I2149" i="1" s="1"/>
  <c r="AC2150" i="1" l="1"/>
  <c r="AK2150" i="1"/>
  <c r="D2371" i="1"/>
  <c r="AF2030" i="1"/>
  <c r="F2030" i="1"/>
  <c r="V2030" i="1" s="1"/>
  <c r="W2030" i="1" s="1"/>
  <c r="AG2030" i="1" s="1"/>
  <c r="B2030" i="1" s="1"/>
  <c r="C2030" i="1" s="1"/>
  <c r="T2031" i="1"/>
  <c r="O2147" i="1"/>
  <c r="AB2165" i="1"/>
  <c r="G2148" i="1"/>
  <c r="K2148" i="1" s="1"/>
  <c r="M2150" i="1"/>
  <c r="N2150" i="1" s="1"/>
  <c r="P2150" i="1"/>
  <c r="AE2149" i="1"/>
  <c r="H2149" i="1"/>
  <c r="A2151" i="1"/>
  <c r="L2151" i="1"/>
  <c r="E2150" i="1"/>
  <c r="X2150" i="1"/>
  <c r="U2035" i="1"/>
  <c r="S2036" i="1"/>
  <c r="Q2038" i="1"/>
  <c r="R2037" i="1"/>
  <c r="J2150" i="1"/>
  <c r="I2150" i="1" s="1"/>
  <c r="Z2149" i="1"/>
  <c r="AA2149" i="1" s="1"/>
  <c r="AH2149" i="1" s="1"/>
  <c r="Y2149" i="1"/>
  <c r="AC2151" i="1" l="1"/>
  <c r="AK2151" i="1"/>
  <c r="D2372" i="1"/>
  <c r="AF2031" i="1"/>
  <c r="T2032" i="1"/>
  <c r="F2031" i="1"/>
  <c r="V2031" i="1" s="1"/>
  <c r="W2031" i="1" s="1"/>
  <c r="AG2031" i="1" s="1"/>
  <c r="B2031" i="1" s="1"/>
  <c r="C2031" i="1" s="1"/>
  <c r="O2148" i="1"/>
  <c r="AE2150" i="1"/>
  <c r="H2150" i="1"/>
  <c r="AB2166" i="1"/>
  <c r="Y2150" i="1"/>
  <c r="Z2150" i="1"/>
  <c r="AA2150" i="1" s="1"/>
  <c r="AH2150" i="1" s="1"/>
  <c r="J2151" i="1"/>
  <c r="I2151" i="1" s="1"/>
  <c r="U2036" i="1"/>
  <c r="S2037" i="1"/>
  <c r="M2151" i="1"/>
  <c r="N2151" i="1" s="1"/>
  <c r="P2151" i="1"/>
  <c r="G2149" i="1"/>
  <c r="O2149" i="1" s="1"/>
  <c r="Q2039" i="1"/>
  <c r="R2038" i="1"/>
  <c r="X2151" i="1"/>
  <c r="A2152" i="1"/>
  <c r="L2152" i="1"/>
  <c r="E2151" i="1"/>
  <c r="AC2152" i="1" l="1"/>
  <c r="AK2152" i="1"/>
  <c r="D2373" i="1"/>
  <c r="T2033" i="1"/>
  <c r="F2032" i="1"/>
  <c r="V2032" i="1" s="1"/>
  <c r="W2032" i="1" s="1"/>
  <c r="AG2032" i="1" s="1"/>
  <c r="B2032" i="1" s="1"/>
  <c r="C2032" i="1" s="1"/>
  <c r="AF2032" i="1"/>
  <c r="K2149" i="1"/>
  <c r="Y2151" i="1"/>
  <c r="J2152" i="1"/>
  <c r="I2152" i="1" s="1"/>
  <c r="Z2151" i="1"/>
  <c r="AA2151" i="1" s="1"/>
  <c r="AH2151" i="1" s="1"/>
  <c r="R2039" i="1"/>
  <c r="Q2040" i="1"/>
  <c r="AB2167" i="1"/>
  <c r="AE2151" i="1"/>
  <c r="H2151" i="1"/>
  <c r="G2150" i="1"/>
  <c r="O2150" i="1" s="1"/>
  <c r="M2152" i="1"/>
  <c r="N2152" i="1" s="1"/>
  <c r="P2152" i="1"/>
  <c r="L2153" i="1"/>
  <c r="E2152" i="1"/>
  <c r="X2152" i="1"/>
  <c r="A2153" i="1"/>
  <c r="S2038" i="1"/>
  <c r="U2037" i="1"/>
  <c r="AC2153" i="1" l="1"/>
  <c r="AK2153" i="1"/>
  <c r="D2374" i="1"/>
  <c r="AF2033" i="1"/>
  <c r="T2034" i="1"/>
  <c r="F2033" i="1"/>
  <c r="V2033" i="1" s="1"/>
  <c r="W2033" i="1" s="1"/>
  <c r="K2150" i="1"/>
  <c r="Y2152" i="1"/>
  <c r="J2153" i="1"/>
  <c r="I2153" i="1" s="1"/>
  <c r="Z2152" i="1"/>
  <c r="AA2152" i="1" s="1"/>
  <c r="AH2152" i="1" s="1"/>
  <c r="AB2168" i="1"/>
  <c r="U2038" i="1"/>
  <c r="S2039" i="1"/>
  <c r="Q2041" i="1"/>
  <c r="R2040" i="1"/>
  <c r="AE2152" i="1"/>
  <c r="H2152" i="1"/>
  <c r="M2153" i="1"/>
  <c r="N2153" i="1" s="1"/>
  <c r="P2153" i="1"/>
  <c r="E2153" i="1"/>
  <c r="X2153" i="1"/>
  <c r="A2154" i="1"/>
  <c r="L2154" i="1"/>
  <c r="G2151" i="1"/>
  <c r="O2151" i="1" s="1"/>
  <c r="AC2154" i="1" l="1"/>
  <c r="AK2154" i="1"/>
  <c r="D2375" i="1"/>
  <c r="AG2033" i="1"/>
  <c r="B2033" i="1" s="1"/>
  <c r="C2033" i="1" s="1"/>
  <c r="AF2034" i="1"/>
  <c r="T2035" i="1"/>
  <c r="F2034" i="1"/>
  <c r="V2034" i="1" s="1"/>
  <c r="W2034" i="1" s="1"/>
  <c r="AG2034" i="1" s="1"/>
  <c r="B2034" i="1" s="1"/>
  <c r="C2034" i="1" s="1"/>
  <c r="K2151" i="1"/>
  <c r="Y2153" i="1"/>
  <c r="Z2153" i="1"/>
  <c r="AA2153" i="1" s="1"/>
  <c r="AH2153" i="1" s="1"/>
  <c r="J2154" i="1"/>
  <c r="I2154" i="1" s="1"/>
  <c r="M2154" i="1"/>
  <c r="N2154" i="1" s="1"/>
  <c r="P2154" i="1"/>
  <c r="Q2042" i="1"/>
  <c r="R2041" i="1"/>
  <c r="X2154" i="1"/>
  <c r="A2155" i="1"/>
  <c r="L2155" i="1"/>
  <c r="E2154" i="1"/>
  <c r="G2152" i="1"/>
  <c r="K2152" i="1" s="1"/>
  <c r="U2039" i="1"/>
  <c r="S2040" i="1"/>
  <c r="AE2153" i="1"/>
  <c r="H2153" i="1"/>
  <c r="AB2169" i="1"/>
  <c r="AC2155" i="1" l="1"/>
  <c r="AK2155" i="1"/>
  <c r="D2376" i="1"/>
  <c r="AF2035" i="1"/>
  <c r="T2036" i="1"/>
  <c r="F2035" i="1"/>
  <c r="V2035" i="1" s="1"/>
  <c r="W2035" i="1" s="1"/>
  <c r="AG2035" i="1" s="1"/>
  <c r="B2035" i="1" s="1"/>
  <c r="C2035" i="1" s="1"/>
  <c r="O2152" i="1"/>
  <c r="AB2170" i="1"/>
  <c r="AE2154" i="1"/>
  <c r="H2154" i="1"/>
  <c r="S2041" i="1"/>
  <c r="U2040" i="1"/>
  <c r="M2155" i="1"/>
  <c r="N2155" i="1" s="1"/>
  <c r="P2155" i="1"/>
  <c r="L2156" i="1"/>
  <c r="E2155" i="1"/>
  <c r="X2155" i="1"/>
  <c r="A2156" i="1"/>
  <c r="G2153" i="1"/>
  <c r="O2153" i="1" s="1"/>
  <c r="J2155" i="1"/>
  <c r="I2155" i="1" s="1"/>
  <c r="Z2154" i="1"/>
  <c r="AA2154" i="1" s="1"/>
  <c r="AH2154" i="1" s="1"/>
  <c r="Y2154" i="1"/>
  <c r="R2042" i="1"/>
  <c r="Q2043" i="1"/>
  <c r="AC2156" i="1" l="1"/>
  <c r="AK2156" i="1"/>
  <c r="D2377" i="1"/>
  <c r="AF2036" i="1"/>
  <c r="F2036" i="1"/>
  <c r="V2036" i="1" s="1"/>
  <c r="W2036" i="1" s="1"/>
  <c r="T2037" i="1"/>
  <c r="K2153" i="1"/>
  <c r="AE2155" i="1"/>
  <c r="H2155" i="1"/>
  <c r="Q2044" i="1"/>
  <c r="R2043" i="1"/>
  <c r="M2156" i="1"/>
  <c r="N2156" i="1" s="1"/>
  <c r="P2156" i="1"/>
  <c r="G2154" i="1"/>
  <c r="O2154" i="1" s="1"/>
  <c r="E2156" i="1"/>
  <c r="X2156" i="1"/>
  <c r="A2157" i="1"/>
  <c r="L2157" i="1"/>
  <c r="AB2171" i="1"/>
  <c r="Y2155" i="1"/>
  <c r="Z2155" i="1"/>
  <c r="AA2155" i="1" s="1"/>
  <c r="AH2155" i="1" s="1"/>
  <c r="J2156" i="1"/>
  <c r="I2156" i="1" s="1"/>
  <c r="U2041" i="1"/>
  <c r="S2042" i="1"/>
  <c r="AC2157" i="1" l="1"/>
  <c r="AK2157" i="1"/>
  <c r="D2378" i="1"/>
  <c r="AG2036" i="1"/>
  <c r="B2036" i="1" s="1"/>
  <c r="C2036" i="1" s="1"/>
  <c r="AF2037" i="1"/>
  <c r="F2037" i="1"/>
  <c r="V2037" i="1" s="1"/>
  <c r="W2037" i="1" s="1"/>
  <c r="AG2037" i="1" s="1"/>
  <c r="B2037" i="1" s="1"/>
  <c r="C2037" i="1" s="1"/>
  <c r="T2038" i="1"/>
  <c r="AE2156" i="1"/>
  <c r="H2156" i="1"/>
  <c r="S2043" i="1"/>
  <c r="U2042" i="1"/>
  <c r="M2157" i="1"/>
  <c r="N2157" i="1" s="1"/>
  <c r="P2157" i="1"/>
  <c r="Q2045" i="1"/>
  <c r="R2044" i="1"/>
  <c r="AB2172" i="1"/>
  <c r="A2158" i="1"/>
  <c r="L2158" i="1"/>
  <c r="E2157" i="1"/>
  <c r="X2157" i="1"/>
  <c r="K2154" i="1"/>
  <c r="G2155" i="1"/>
  <c r="K2155" i="1" s="1"/>
  <c r="J2157" i="1"/>
  <c r="I2157" i="1" s="1"/>
  <c r="Z2156" i="1"/>
  <c r="AA2156" i="1" s="1"/>
  <c r="AH2156" i="1" s="1"/>
  <c r="Y2156" i="1"/>
  <c r="AC2158" i="1" l="1"/>
  <c r="AK2158" i="1"/>
  <c r="D2379" i="1"/>
  <c r="AF2038" i="1"/>
  <c r="T2039" i="1"/>
  <c r="F2038" i="1"/>
  <c r="V2038" i="1" s="1"/>
  <c r="W2038" i="1" s="1"/>
  <c r="AG2038" i="1" s="1"/>
  <c r="B2038" i="1" s="1"/>
  <c r="C2038" i="1" s="1"/>
  <c r="O2155" i="1"/>
  <c r="AE2157" i="1"/>
  <c r="H2157" i="1"/>
  <c r="M2158" i="1"/>
  <c r="N2158" i="1" s="1"/>
  <c r="P2158" i="1"/>
  <c r="G2156" i="1"/>
  <c r="K2156" i="1" s="1"/>
  <c r="A2159" i="1"/>
  <c r="L2159" i="1"/>
  <c r="E2158" i="1"/>
  <c r="X2158" i="1"/>
  <c r="Q2046" i="1"/>
  <c r="R2045" i="1"/>
  <c r="Z2157" i="1"/>
  <c r="AA2157" i="1" s="1"/>
  <c r="AH2157" i="1" s="1"/>
  <c r="Y2157" i="1"/>
  <c r="J2158" i="1"/>
  <c r="I2158" i="1" s="1"/>
  <c r="AB2173" i="1"/>
  <c r="S2044" i="1"/>
  <c r="U2043" i="1"/>
  <c r="AC2159" i="1" l="1"/>
  <c r="AK2159" i="1"/>
  <c r="D2380" i="1"/>
  <c r="AF2039" i="1"/>
  <c r="T2040" i="1"/>
  <c r="F2039" i="1"/>
  <c r="V2039" i="1" s="1"/>
  <c r="W2039" i="1" s="1"/>
  <c r="AG2039" i="1" s="1"/>
  <c r="B2039" i="1" s="1"/>
  <c r="C2039" i="1" s="1"/>
  <c r="O2156" i="1"/>
  <c r="AE2158" i="1"/>
  <c r="H2158" i="1"/>
  <c r="U2044" i="1"/>
  <c r="S2045" i="1"/>
  <c r="E2159" i="1"/>
  <c r="X2159" i="1"/>
  <c r="A2160" i="1"/>
  <c r="L2160" i="1"/>
  <c r="Z2158" i="1"/>
  <c r="AA2158" i="1" s="1"/>
  <c r="AH2158" i="1" s="1"/>
  <c r="J2159" i="1"/>
  <c r="I2159" i="1" s="1"/>
  <c r="Y2158" i="1"/>
  <c r="AA2043" i="1"/>
  <c r="AB2174" i="1"/>
  <c r="G2157" i="1"/>
  <c r="O2157" i="1" s="1"/>
  <c r="Q2047" i="1"/>
  <c r="R2046" i="1"/>
  <c r="M2159" i="1"/>
  <c r="N2159" i="1" s="1"/>
  <c r="P2159" i="1"/>
  <c r="AC2160" i="1" l="1"/>
  <c r="AK2160" i="1"/>
  <c r="D2381" i="1"/>
  <c r="AF2040" i="1"/>
  <c r="T2041" i="1"/>
  <c r="F2040" i="1"/>
  <c r="V2040" i="1" s="1"/>
  <c r="W2040" i="1" s="1"/>
  <c r="AG2040" i="1" s="1"/>
  <c r="B2040" i="1" s="1"/>
  <c r="C2040" i="1" s="1"/>
  <c r="AH2043" i="1"/>
  <c r="K2157" i="1"/>
  <c r="AB2175" i="1"/>
  <c r="Y2159" i="1"/>
  <c r="Z2159" i="1"/>
  <c r="AA2159" i="1" s="1"/>
  <c r="AH2159" i="1" s="1"/>
  <c r="J2160" i="1"/>
  <c r="I2160" i="1" s="1"/>
  <c r="AE2159" i="1"/>
  <c r="H2159" i="1"/>
  <c r="G2158" i="1"/>
  <c r="K2158" i="1" s="1"/>
  <c r="M2160" i="1"/>
  <c r="N2160" i="1" s="1"/>
  <c r="P2160" i="1"/>
  <c r="U2045" i="1"/>
  <c r="S2046" i="1"/>
  <c r="R2047" i="1"/>
  <c r="Q2048" i="1"/>
  <c r="E2160" i="1"/>
  <c r="X2160" i="1"/>
  <c r="A2161" i="1"/>
  <c r="L2161" i="1"/>
  <c r="AC2161" i="1" l="1"/>
  <c r="AK2161" i="1"/>
  <c r="D2382" i="1"/>
  <c r="AF2041" i="1"/>
  <c r="T2042" i="1"/>
  <c r="F2041" i="1"/>
  <c r="V2041" i="1" s="1"/>
  <c r="W2041" i="1" s="1"/>
  <c r="AG2041" i="1" s="1"/>
  <c r="B2041" i="1" s="1"/>
  <c r="C2041" i="1" s="1"/>
  <c r="O2158" i="1"/>
  <c r="AE2160" i="1"/>
  <c r="H2160" i="1"/>
  <c r="A2162" i="1"/>
  <c r="L2162" i="1"/>
  <c r="E2161" i="1"/>
  <c r="X2161" i="1"/>
  <c r="G2159" i="1"/>
  <c r="K2159" i="1" s="1"/>
  <c r="AB2176" i="1"/>
  <c r="U2046" i="1"/>
  <c r="S2047" i="1"/>
  <c r="J2161" i="1"/>
  <c r="I2161" i="1" s="1"/>
  <c r="Y2160" i="1"/>
  <c r="Z2160" i="1"/>
  <c r="AA2160" i="1" s="1"/>
  <c r="AH2160" i="1" s="1"/>
  <c r="M2161" i="1"/>
  <c r="N2161" i="1" s="1"/>
  <c r="P2161" i="1"/>
  <c r="Q2049" i="1"/>
  <c r="R2048" i="1"/>
  <c r="AC2162" i="1" l="1"/>
  <c r="AK2162" i="1"/>
  <c r="D2383" i="1"/>
  <c r="T2043" i="1"/>
  <c r="F2042" i="1"/>
  <c r="V2042" i="1" s="1"/>
  <c r="W2042" i="1" s="1"/>
  <c r="AF2042" i="1"/>
  <c r="Z2161" i="1"/>
  <c r="AA2161" i="1" s="1"/>
  <c r="AH2161" i="1" s="1"/>
  <c r="J2162" i="1"/>
  <c r="I2162" i="1" s="1"/>
  <c r="Y2161" i="1"/>
  <c r="R2049" i="1"/>
  <c r="Q2050" i="1"/>
  <c r="S2048" i="1"/>
  <c r="U2047" i="1"/>
  <c r="AB2177" i="1"/>
  <c r="O2159" i="1"/>
  <c r="M2162" i="1"/>
  <c r="N2162" i="1" s="1"/>
  <c r="P2162" i="1"/>
  <c r="G2160" i="1"/>
  <c r="O2160" i="1" s="1"/>
  <c r="AE2161" i="1"/>
  <c r="H2161" i="1"/>
  <c r="E2162" i="1"/>
  <c r="A2163" i="1"/>
  <c r="L2163" i="1"/>
  <c r="AC2163" i="1" l="1"/>
  <c r="AK2163" i="1"/>
  <c r="D2384" i="1"/>
  <c r="AG2042" i="1"/>
  <c r="B2042" i="1" s="1"/>
  <c r="C2042" i="1" s="1"/>
  <c r="AF2043" i="1"/>
  <c r="F2043" i="1"/>
  <c r="V2043" i="1" s="1"/>
  <c r="W2043" i="1" s="1"/>
  <c r="AG2043" i="1" s="1"/>
  <c r="B2043" i="1" s="1"/>
  <c r="C2043" i="1" s="1"/>
  <c r="T2044" i="1"/>
  <c r="K2160" i="1"/>
  <c r="M2163" i="1"/>
  <c r="N2163" i="1" s="1"/>
  <c r="E2163" i="1"/>
  <c r="X2163" i="1"/>
  <c r="A2164" i="1"/>
  <c r="L2164" i="1"/>
  <c r="Y2162" i="1"/>
  <c r="Z2162" i="1"/>
  <c r="J2163" i="1"/>
  <c r="I2163" i="1" s="1"/>
  <c r="G2161" i="1"/>
  <c r="O2161" i="1" s="1"/>
  <c r="AB2178" i="1"/>
  <c r="U2048" i="1"/>
  <c r="S2049" i="1"/>
  <c r="AE2162" i="1"/>
  <c r="H2162" i="1"/>
  <c r="R2050" i="1"/>
  <c r="Q2051" i="1"/>
  <c r="AC2164" i="1" l="1"/>
  <c r="AK2164" i="1"/>
  <c r="D2385" i="1"/>
  <c r="T2045" i="1"/>
  <c r="F2044" i="1"/>
  <c r="V2044" i="1" s="1"/>
  <c r="W2044" i="1" s="1"/>
  <c r="AG2044" i="1" s="1"/>
  <c r="B2044" i="1" s="1"/>
  <c r="C2044" i="1" s="1"/>
  <c r="AF2044" i="1"/>
  <c r="K2161" i="1"/>
  <c r="R2051" i="1"/>
  <c r="Q2052" i="1"/>
  <c r="AB2179" i="1"/>
  <c r="M2164" i="1"/>
  <c r="N2164" i="1" s="1"/>
  <c r="AE2164" i="1" s="1"/>
  <c r="H2163" i="1"/>
  <c r="AE2163" i="1"/>
  <c r="S2050" i="1"/>
  <c r="U2049" i="1"/>
  <c r="E2164" i="1"/>
  <c r="X2164" i="1"/>
  <c r="A2165" i="1"/>
  <c r="L2165" i="1"/>
  <c r="G2162" i="1"/>
  <c r="O2162" i="1" s="1"/>
  <c r="P2163" i="1" s="1"/>
  <c r="P2164" i="1" s="1"/>
  <c r="Y2163" i="1"/>
  <c r="J2164" i="1"/>
  <c r="I2164" i="1" s="1"/>
  <c r="Z2163" i="1"/>
  <c r="AA2163" i="1" s="1"/>
  <c r="AH2163" i="1" s="1"/>
  <c r="AC2165" i="1" l="1"/>
  <c r="AK2165" i="1"/>
  <c r="D2386" i="1"/>
  <c r="AF2045" i="1"/>
  <c r="T2046" i="1"/>
  <c r="F2045" i="1"/>
  <c r="V2045" i="1" s="1"/>
  <c r="W2045" i="1" s="1"/>
  <c r="AG2045" i="1" s="1"/>
  <c r="B2045" i="1" s="1"/>
  <c r="C2045" i="1" s="1"/>
  <c r="K2162" i="1"/>
  <c r="E2165" i="1"/>
  <c r="X2165" i="1"/>
  <c r="A2166" i="1"/>
  <c r="L2166" i="1"/>
  <c r="H2164" i="1"/>
  <c r="G2163" i="1"/>
  <c r="O2163" i="1" s="1"/>
  <c r="Z2164" i="1"/>
  <c r="AA2164" i="1" s="1"/>
  <c r="AH2164" i="1" s="1"/>
  <c r="Y2164" i="1"/>
  <c r="J2165" i="1"/>
  <c r="I2165" i="1" s="1"/>
  <c r="U2050" i="1"/>
  <c r="S2051" i="1"/>
  <c r="AB2180" i="1"/>
  <c r="Q2053" i="1"/>
  <c r="R2052" i="1"/>
  <c r="M2165" i="1"/>
  <c r="N2165" i="1" s="1"/>
  <c r="P2165" i="1"/>
  <c r="AC2166" i="1" l="1"/>
  <c r="AK2166" i="1"/>
  <c r="D2387" i="1"/>
  <c r="T2047" i="1"/>
  <c r="F2046" i="1"/>
  <c r="V2046" i="1" s="1"/>
  <c r="W2046" i="1" s="1"/>
  <c r="AG2046" i="1" s="1"/>
  <c r="B2046" i="1" s="1"/>
  <c r="C2046" i="1" s="1"/>
  <c r="AF2046" i="1"/>
  <c r="K2163" i="1"/>
  <c r="U2051" i="1"/>
  <c r="S2052" i="1"/>
  <c r="M2166" i="1"/>
  <c r="N2166" i="1" s="1"/>
  <c r="P2166" i="1"/>
  <c r="R2053" i="1"/>
  <c r="Q2054" i="1"/>
  <c r="G2164" i="1"/>
  <c r="O2164" i="1" s="1"/>
  <c r="L2167" i="1"/>
  <c r="E2166" i="1"/>
  <c r="X2166" i="1"/>
  <c r="A2167" i="1"/>
  <c r="AE2165" i="1"/>
  <c r="H2165" i="1"/>
  <c r="AB2181" i="1"/>
  <c r="Z2165" i="1"/>
  <c r="AA2165" i="1" s="1"/>
  <c r="AH2165" i="1" s="1"/>
  <c r="J2166" i="1"/>
  <c r="I2166" i="1" s="1"/>
  <c r="Y2165" i="1"/>
  <c r="AC2167" i="1" l="1"/>
  <c r="AK2167" i="1"/>
  <c r="D2388" i="1"/>
  <c r="AF2047" i="1"/>
  <c r="T2048" i="1"/>
  <c r="F2047" i="1"/>
  <c r="V2047" i="1" s="1"/>
  <c r="W2047" i="1" s="1"/>
  <c r="K2164" i="1"/>
  <c r="AE2166" i="1"/>
  <c r="H2166" i="1"/>
  <c r="Z2166" i="1"/>
  <c r="AA2166" i="1" s="1"/>
  <c r="AH2166" i="1" s="1"/>
  <c r="Y2166" i="1"/>
  <c r="J2167" i="1"/>
  <c r="I2167" i="1" s="1"/>
  <c r="AB2182" i="1"/>
  <c r="Q2055" i="1"/>
  <c r="R2054" i="1"/>
  <c r="G2165" i="1"/>
  <c r="O2165" i="1" s="1"/>
  <c r="U2052" i="1"/>
  <c r="S2053" i="1"/>
  <c r="X2167" i="1"/>
  <c r="A2168" i="1"/>
  <c r="L2168" i="1"/>
  <c r="E2167" i="1"/>
  <c r="M2167" i="1"/>
  <c r="N2167" i="1" s="1"/>
  <c r="P2167" i="1"/>
  <c r="AC2168" i="1" l="1"/>
  <c r="AK2168" i="1"/>
  <c r="D2389" i="1"/>
  <c r="AG2047" i="1"/>
  <c r="B2047" i="1" s="1"/>
  <c r="C2047" i="1" s="1"/>
  <c r="AF2048" i="1"/>
  <c r="T2049" i="1"/>
  <c r="F2048" i="1"/>
  <c r="V2048" i="1" s="1"/>
  <c r="W2048" i="1" s="1"/>
  <c r="AG2048" i="1" s="1"/>
  <c r="B2048" i="1" s="1"/>
  <c r="C2048" i="1" s="1"/>
  <c r="K2165" i="1"/>
  <c r="M2168" i="1"/>
  <c r="N2168" i="1" s="1"/>
  <c r="P2168" i="1"/>
  <c r="R2055" i="1"/>
  <c r="Q2056" i="1"/>
  <c r="AE2167" i="1"/>
  <c r="H2167" i="1"/>
  <c r="A2169" i="1"/>
  <c r="L2169" i="1"/>
  <c r="E2168" i="1"/>
  <c r="X2168" i="1"/>
  <c r="U2053" i="1"/>
  <c r="S2054" i="1"/>
  <c r="AB2183" i="1"/>
  <c r="G2166" i="1"/>
  <c r="K2166" i="1" s="1"/>
  <c r="Y2167" i="1"/>
  <c r="Z2167" i="1"/>
  <c r="AA2167" i="1" s="1"/>
  <c r="AH2167" i="1" s="1"/>
  <c r="J2168" i="1"/>
  <c r="I2168" i="1" s="1"/>
  <c r="AC2169" i="1" l="1"/>
  <c r="AK2169" i="1"/>
  <c r="D2390" i="1"/>
  <c r="AF2049" i="1"/>
  <c r="T2050" i="1"/>
  <c r="F2049" i="1"/>
  <c r="V2049" i="1" s="1"/>
  <c r="W2049" i="1" s="1"/>
  <c r="O2166" i="1"/>
  <c r="AE2168" i="1"/>
  <c r="H2168" i="1"/>
  <c r="J2169" i="1"/>
  <c r="I2169" i="1" s="1"/>
  <c r="Z2168" i="1"/>
  <c r="AA2168" i="1" s="1"/>
  <c r="AH2168" i="1" s="1"/>
  <c r="Y2168" i="1"/>
  <c r="G2167" i="1"/>
  <c r="K2167" i="1" s="1"/>
  <c r="AB2184" i="1"/>
  <c r="E2169" i="1"/>
  <c r="A2170" i="1"/>
  <c r="X2169" i="1"/>
  <c r="L2170" i="1"/>
  <c r="R2056" i="1"/>
  <c r="Q2057" i="1"/>
  <c r="U2054" i="1"/>
  <c r="S2055" i="1"/>
  <c r="M2169" i="1"/>
  <c r="N2169" i="1" s="1"/>
  <c r="P2169" i="1"/>
  <c r="AC2170" i="1" l="1"/>
  <c r="AK2170" i="1"/>
  <c r="D2391" i="1"/>
  <c r="AG2049" i="1"/>
  <c r="B2049" i="1" s="1"/>
  <c r="C2049" i="1" s="1"/>
  <c r="AF2050" i="1"/>
  <c r="T2051" i="1"/>
  <c r="F2050" i="1"/>
  <c r="V2050" i="1" s="1"/>
  <c r="W2050" i="1" s="1"/>
  <c r="AG2050" i="1" s="1"/>
  <c r="B2050" i="1" s="1"/>
  <c r="C2050" i="1" s="1"/>
  <c r="O2167" i="1"/>
  <c r="Q2058" i="1"/>
  <c r="R2057" i="1"/>
  <c r="L2171" i="1"/>
  <c r="E2170" i="1"/>
  <c r="X2170" i="1"/>
  <c r="A2171" i="1"/>
  <c r="AE2169" i="1"/>
  <c r="H2169" i="1"/>
  <c r="U2055" i="1"/>
  <c r="S2056" i="1"/>
  <c r="M2170" i="1"/>
  <c r="N2170" i="1" s="1"/>
  <c r="P2170" i="1"/>
  <c r="AB2185" i="1"/>
  <c r="J2170" i="1"/>
  <c r="I2170" i="1" s="1"/>
  <c r="Z2169" i="1"/>
  <c r="AA2169" i="1" s="1"/>
  <c r="AH2169" i="1" s="1"/>
  <c r="Y2169" i="1"/>
  <c r="G2168" i="1"/>
  <c r="K2168" i="1" s="1"/>
  <c r="AC2171" i="1" l="1"/>
  <c r="AK2171" i="1"/>
  <c r="D2392" i="1"/>
  <c r="F2051" i="1"/>
  <c r="V2051" i="1" s="1"/>
  <c r="W2051" i="1" s="1"/>
  <c r="AG2051" i="1" s="1"/>
  <c r="B2051" i="1" s="1"/>
  <c r="C2051" i="1" s="1"/>
  <c r="AF2051" i="1"/>
  <c r="T2052" i="1"/>
  <c r="O2168" i="1"/>
  <c r="AE2170" i="1"/>
  <c r="H2170" i="1"/>
  <c r="X2171" i="1"/>
  <c r="L2172" i="1"/>
  <c r="E2171" i="1"/>
  <c r="A2172" i="1"/>
  <c r="Z2170" i="1"/>
  <c r="AA2170" i="1" s="1"/>
  <c r="AH2170" i="1" s="1"/>
  <c r="J2171" i="1"/>
  <c r="I2171" i="1" s="1"/>
  <c r="Y2170" i="1"/>
  <c r="Q2059" i="1"/>
  <c r="R2058" i="1"/>
  <c r="AB2186" i="1"/>
  <c r="S2057" i="1"/>
  <c r="U2056" i="1"/>
  <c r="G2169" i="1"/>
  <c r="K2169" i="1" s="1"/>
  <c r="M2171" i="1"/>
  <c r="N2171" i="1" s="1"/>
  <c r="P2171" i="1"/>
  <c r="AC2172" i="1" l="1"/>
  <c r="AK2172" i="1"/>
  <c r="D2393" i="1"/>
  <c r="AF2052" i="1"/>
  <c r="F2052" i="1"/>
  <c r="V2052" i="1" s="1"/>
  <c r="W2052" i="1" s="1"/>
  <c r="AG2052" i="1" s="1"/>
  <c r="B2052" i="1" s="1"/>
  <c r="C2052" i="1" s="1"/>
  <c r="T2053" i="1"/>
  <c r="O2169" i="1"/>
  <c r="X2172" i="1"/>
  <c r="L2173" i="1"/>
  <c r="E2172" i="1"/>
  <c r="A2173" i="1"/>
  <c r="G2170" i="1"/>
  <c r="K2170" i="1" s="1"/>
  <c r="AB2187" i="1"/>
  <c r="M2172" i="1"/>
  <c r="N2172" i="1" s="1"/>
  <c r="P2172" i="1"/>
  <c r="AE2171" i="1"/>
  <c r="H2171" i="1"/>
  <c r="U2057" i="1"/>
  <c r="S2058" i="1"/>
  <c r="R2059" i="1"/>
  <c r="Q2060" i="1"/>
  <c r="J2172" i="1"/>
  <c r="I2172" i="1" s="1"/>
  <c r="Z2171" i="1"/>
  <c r="AA2171" i="1" s="1"/>
  <c r="AH2171" i="1" s="1"/>
  <c r="Y2171" i="1"/>
  <c r="AC2173" i="1" l="1"/>
  <c r="AK2173" i="1"/>
  <c r="D2394" i="1"/>
  <c r="AF2053" i="1"/>
  <c r="F2053" i="1"/>
  <c r="V2053" i="1" s="1"/>
  <c r="W2053" i="1" s="1"/>
  <c r="AG2053" i="1" s="1"/>
  <c r="B2053" i="1" s="1"/>
  <c r="C2053" i="1" s="1"/>
  <c r="T2054" i="1"/>
  <c r="U2058" i="1"/>
  <c r="S2059" i="1"/>
  <c r="O2170" i="1"/>
  <c r="M2173" i="1"/>
  <c r="N2173" i="1" s="1"/>
  <c r="P2173" i="1"/>
  <c r="R2060" i="1"/>
  <c r="Q2061" i="1"/>
  <c r="J2173" i="1"/>
  <c r="I2173" i="1" s="1"/>
  <c r="Y2172" i="1"/>
  <c r="Z2172" i="1"/>
  <c r="AA2172" i="1" s="1"/>
  <c r="AH2172" i="1" s="1"/>
  <c r="AE2172" i="1"/>
  <c r="H2172" i="1"/>
  <c r="X2173" i="1"/>
  <c r="L2174" i="1"/>
  <c r="E2173" i="1"/>
  <c r="A2174" i="1"/>
  <c r="G2171" i="1"/>
  <c r="O2171" i="1" s="1"/>
  <c r="AB2188" i="1"/>
  <c r="AC2174" i="1" l="1"/>
  <c r="AK2174" i="1"/>
  <c r="D2395" i="1"/>
  <c r="AF2054" i="1"/>
  <c r="F2054" i="1"/>
  <c r="V2054" i="1" s="1"/>
  <c r="W2054" i="1" s="1"/>
  <c r="AG2054" i="1" s="1"/>
  <c r="B2054" i="1" s="1"/>
  <c r="C2054" i="1" s="1"/>
  <c r="T2055" i="1"/>
  <c r="AE2173" i="1"/>
  <c r="H2173" i="1"/>
  <c r="AB2189" i="1"/>
  <c r="M2174" i="1"/>
  <c r="N2174" i="1" s="1"/>
  <c r="P2174" i="1"/>
  <c r="Y2173" i="1"/>
  <c r="Z2173" i="1"/>
  <c r="AA2173" i="1" s="1"/>
  <c r="AH2173" i="1" s="1"/>
  <c r="J2174" i="1"/>
  <c r="I2174" i="1" s="1"/>
  <c r="R2061" i="1"/>
  <c r="Q2062" i="1"/>
  <c r="K2171" i="1"/>
  <c r="A2175" i="1"/>
  <c r="X2174" i="1"/>
  <c r="L2175" i="1"/>
  <c r="E2174" i="1"/>
  <c r="G2172" i="1"/>
  <c r="O2172" i="1" s="1"/>
  <c r="U2059" i="1"/>
  <c r="S2060" i="1"/>
  <c r="AC2175" i="1" l="1"/>
  <c r="AK2175" i="1"/>
  <c r="D2396" i="1"/>
  <c r="AF2055" i="1"/>
  <c r="T2056" i="1"/>
  <c r="F2055" i="1"/>
  <c r="V2055" i="1" s="1"/>
  <c r="W2055" i="1" s="1"/>
  <c r="AG2055" i="1" s="1"/>
  <c r="B2055" i="1" s="1"/>
  <c r="C2055" i="1" s="1"/>
  <c r="K2172" i="1"/>
  <c r="AB2190" i="1"/>
  <c r="M2175" i="1"/>
  <c r="N2175" i="1" s="1"/>
  <c r="P2175" i="1"/>
  <c r="AE2174" i="1"/>
  <c r="H2174" i="1"/>
  <c r="G2173" i="1"/>
  <c r="K2173" i="1" s="1"/>
  <c r="Y2174" i="1"/>
  <c r="Z2174" i="1"/>
  <c r="AA2174" i="1" s="1"/>
  <c r="AH2174" i="1" s="1"/>
  <c r="J2175" i="1"/>
  <c r="I2175" i="1" s="1"/>
  <c r="Q2063" i="1"/>
  <c r="R2062" i="1"/>
  <c r="S2061" i="1"/>
  <c r="U2060" i="1"/>
  <c r="E2175" i="1"/>
  <c r="A2176" i="1"/>
  <c r="X2175" i="1"/>
  <c r="L2176" i="1"/>
  <c r="AC2176" i="1" l="1"/>
  <c r="AK2176" i="1"/>
  <c r="D2397" i="1"/>
  <c r="AF2056" i="1"/>
  <c r="T2057" i="1"/>
  <c r="F2056" i="1"/>
  <c r="V2056" i="1" s="1"/>
  <c r="W2056" i="1" s="1"/>
  <c r="O2173" i="1"/>
  <c r="M2176" i="1"/>
  <c r="N2176" i="1" s="1"/>
  <c r="P2176" i="1"/>
  <c r="AB2191" i="1"/>
  <c r="S2062" i="1"/>
  <c r="U2061" i="1"/>
  <c r="Y2175" i="1"/>
  <c r="J2176" i="1"/>
  <c r="I2176" i="1" s="1"/>
  <c r="Z2175" i="1"/>
  <c r="AA2175" i="1" s="1"/>
  <c r="AH2175" i="1" s="1"/>
  <c r="R2063" i="1"/>
  <c r="Q2064" i="1"/>
  <c r="G2174" i="1"/>
  <c r="O2174" i="1" s="1"/>
  <c r="A2177" i="1"/>
  <c r="L2177" i="1"/>
  <c r="E2176" i="1"/>
  <c r="X2176" i="1"/>
  <c r="AE2175" i="1"/>
  <c r="H2175" i="1"/>
  <c r="AC2177" i="1" l="1"/>
  <c r="AK2177" i="1"/>
  <c r="D2398" i="1"/>
  <c r="AG2056" i="1"/>
  <c r="B2056" i="1" s="1"/>
  <c r="C2056" i="1" s="1"/>
  <c r="AF2057" i="1"/>
  <c r="T2058" i="1"/>
  <c r="F2057" i="1"/>
  <c r="V2057" i="1" s="1"/>
  <c r="W2057" i="1" s="1"/>
  <c r="AG2057" i="1" s="1"/>
  <c r="B2057" i="1" s="1"/>
  <c r="C2057" i="1" s="1"/>
  <c r="K2174" i="1"/>
  <c r="A2178" i="1"/>
  <c r="L2178" i="1"/>
  <c r="E2177" i="1"/>
  <c r="X2177" i="1"/>
  <c r="S2063" i="1"/>
  <c r="U2062" i="1"/>
  <c r="G2175" i="1"/>
  <c r="K2175" i="1" s="1"/>
  <c r="J2177" i="1"/>
  <c r="I2177" i="1" s="1"/>
  <c r="Z2176" i="1"/>
  <c r="AA2176" i="1" s="1"/>
  <c r="AH2176" i="1" s="1"/>
  <c r="Y2176" i="1"/>
  <c r="Q2065" i="1"/>
  <c r="R2064" i="1"/>
  <c r="AB2192" i="1"/>
  <c r="AE2176" i="1"/>
  <c r="H2176" i="1"/>
  <c r="M2177" i="1"/>
  <c r="N2177" i="1" s="1"/>
  <c r="P2177" i="1"/>
  <c r="AC2178" i="1" l="1"/>
  <c r="AK2178" i="1"/>
  <c r="D2399" i="1"/>
  <c r="AF2058" i="1"/>
  <c r="T2059" i="1"/>
  <c r="F2058" i="1"/>
  <c r="V2058" i="1" s="1"/>
  <c r="W2058" i="1" s="1"/>
  <c r="AG2058" i="1" s="1"/>
  <c r="B2058" i="1" s="1"/>
  <c r="C2058" i="1" s="1"/>
  <c r="O2175" i="1"/>
  <c r="R2065" i="1"/>
  <c r="Q2066" i="1"/>
  <c r="M2178" i="1"/>
  <c r="N2178" i="1" s="1"/>
  <c r="P2178" i="1"/>
  <c r="AB2193" i="1"/>
  <c r="L2179" i="1"/>
  <c r="E2178" i="1"/>
  <c r="X2178" i="1"/>
  <c r="A2179" i="1"/>
  <c r="G2176" i="1"/>
  <c r="K2176" i="1" s="1"/>
  <c r="J2178" i="1"/>
  <c r="I2178" i="1" s="1"/>
  <c r="Y2177" i="1"/>
  <c r="Z2177" i="1"/>
  <c r="AA2177" i="1" s="1"/>
  <c r="AH2177" i="1" s="1"/>
  <c r="AE2177" i="1"/>
  <c r="H2177" i="1"/>
  <c r="U2063" i="1"/>
  <c r="S2064" i="1"/>
  <c r="AC2179" i="1" l="1"/>
  <c r="AK2179" i="1"/>
  <c r="D2400" i="1"/>
  <c r="AF2059" i="1"/>
  <c r="T2060" i="1"/>
  <c r="F2059" i="1"/>
  <c r="V2059" i="1" s="1"/>
  <c r="W2059" i="1" s="1"/>
  <c r="AG2059" i="1" s="1"/>
  <c r="B2059" i="1" s="1"/>
  <c r="C2059" i="1" s="1"/>
  <c r="U2064" i="1"/>
  <c r="S2065" i="1"/>
  <c r="G2177" i="1"/>
  <c r="O2177" i="1" s="1"/>
  <c r="E2179" i="1"/>
  <c r="X2179" i="1"/>
  <c r="A2180" i="1"/>
  <c r="L2180" i="1"/>
  <c r="R2066" i="1"/>
  <c r="Q2067" i="1"/>
  <c r="O2176" i="1"/>
  <c r="Y2178" i="1"/>
  <c r="Z2178" i="1"/>
  <c r="AA2178" i="1" s="1"/>
  <c r="AH2178" i="1" s="1"/>
  <c r="J2179" i="1"/>
  <c r="I2179" i="1" s="1"/>
  <c r="AB2194" i="1"/>
  <c r="M2179" i="1"/>
  <c r="N2179" i="1" s="1"/>
  <c r="P2179" i="1"/>
  <c r="AE2178" i="1"/>
  <c r="H2178" i="1"/>
  <c r="AC2180" i="1" l="1"/>
  <c r="AK2180" i="1"/>
  <c r="D2401" i="1"/>
  <c r="AF2060" i="1"/>
  <c r="F2060" i="1"/>
  <c r="V2060" i="1" s="1"/>
  <c r="W2060" i="1" s="1"/>
  <c r="AG2060" i="1" s="1"/>
  <c r="B2060" i="1" s="1"/>
  <c r="C2060" i="1" s="1"/>
  <c r="T2061" i="1"/>
  <c r="K2177" i="1"/>
  <c r="G2178" i="1"/>
  <c r="O2178" i="1" s="1"/>
  <c r="R2067" i="1"/>
  <c r="Q2068" i="1"/>
  <c r="A2181" i="1"/>
  <c r="L2181" i="1"/>
  <c r="E2180" i="1"/>
  <c r="X2180" i="1"/>
  <c r="Y2179" i="1"/>
  <c r="Z2179" i="1"/>
  <c r="AA2179" i="1" s="1"/>
  <c r="AH2179" i="1" s="1"/>
  <c r="J2180" i="1"/>
  <c r="I2180" i="1" s="1"/>
  <c r="AE2179" i="1"/>
  <c r="H2179" i="1"/>
  <c r="AB2195" i="1"/>
  <c r="M2180" i="1"/>
  <c r="N2180" i="1" s="1"/>
  <c r="P2180" i="1"/>
  <c r="S2066" i="1"/>
  <c r="U2065" i="1"/>
  <c r="AC2181" i="1" l="1"/>
  <c r="AK2181" i="1"/>
  <c r="D2402" i="1"/>
  <c r="AF2061" i="1"/>
  <c r="T2062" i="1"/>
  <c r="F2061" i="1"/>
  <c r="V2061" i="1" s="1"/>
  <c r="W2061" i="1" s="1"/>
  <c r="AG2061" i="1" s="1"/>
  <c r="B2061" i="1" s="1"/>
  <c r="C2061" i="1" s="1"/>
  <c r="AE2180" i="1"/>
  <c r="H2180" i="1"/>
  <c r="U2066" i="1"/>
  <c r="S2067" i="1"/>
  <c r="M2181" i="1"/>
  <c r="N2181" i="1" s="1"/>
  <c r="P2181" i="1"/>
  <c r="K2178" i="1"/>
  <c r="G2179" i="1"/>
  <c r="O2179" i="1" s="1"/>
  <c r="AB2196" i="1"/>
  <c r="A2182" i="1"/>
  <c r="L2182" i="1"/>
  <c r="E2181" i="1"/>
  <c r="X2181" i="1"/>
  <c r="J2181" i="1"/>
  <c r="I2181" i="1" s="1"/>
  <c r="Z2180" i="1"/>
  <c r="AA2180" i="1" s="1"/>
  <c r="AH2180" i="1" s="1"/>
  <c r="Y2180" i="1"/>
  <c r="R2068" i="1"/>
  <c r="Q2069" i="1"/>
  <c r="AC2182" i="1" l="1"/>
  <c r="AK2182" i="1"/>
  <c r="D2403" i="1"/>
  <c r="AF2062" i="1"/>
  <c r="T2063" i="1"/>
  <c r="F2062" i="1"/>
  <c r="V2062" i="1" s="1"/>
  <c r="W2062" i="1" s="1"/>
  <c r="AG2062" i="1" s="1"/>
  <c r="B2062" i="1" s="1"/>
  <c r="C2062" i="1" s="1"/>
  <c r="K2179" i="1"/>
  <c r="R2069" i="1"/>
  <c r="Q2070" i="1"/>
  <c r="X2182" i="1"/>
  <c r="A2183" i="1"/>
  <c r="L2183" i="1"/>
  <c r="E2182" i="1"/>
  <c r="AB2197" i="1"/>
  <c r="AE2181" i="1"/>
  <c r="H2181" i="1"/>
  <c r="Y2181" i="1"/>
  <c r="J2182" i="1"/>
  <c r="I2182" i="1" s="1"/>
  <c r="Z2181" i="1"/>
  <c r="AA2181" i="1" s="1"/>
  <c r="AH2181" i="1" s="1"/>
  <c r="G2180" i="1"/>
  <c r="O2180" i="1" s="1"/>
  <c r="S2068" i="1"/>
  <c r="U2067" i="1"/>
  <c r="M2182" i="1"/>
  <c r="N2182" i="1" s="1"/>
  <c r="P2182" i="1"/>
  <c r="AC2183" i="1" l="1"/>
  <c r="AK2183" i="1"/>
  <c r="D2404" i="1"/>
  <c r="AF2063" i="1"/>
  <c r="F2063" i="1"/>
  <c r="V2063" i="1" s="1"/>
  <c r="W2063" i="1" s="1"/>
  <c r="AG2063" i="1" s="1"/>
  <c r="B2063" i="1" s="1"/>
  <c r="C2063" i="1" s="1"/>
  <c r="T2064" i="1"/>
  <c r="K2180" i="1"/>
  <c r="AB2198" i="1"/>
  <c r="E2183" i="1"/>
  <c r="X2183" i="1"/>
  <c r="A2184" i="1"/>
  <c r="L2184" i="1"/>
  <c r="Y2182" i="1"/>
  <c r="J2183" i="1"/>
  <c r="I2183" i="1" s="1"/>
  <c r="Z2182" i="1"/>
  <c r="AA2182" i="1" s="1"/>
  <c r="AH2182" i="1" s="1"/>
  <c r="AE2182" i="1"/>
  <c r="H2182" i="1"/>
  <c r="S2069" i="1"/>
  <c r="U2068" i="1"/>
  <c r="G2181" i="1"/>
  <c r="O2181" i="1" s="1"/>
  <c r="Q2071" i="1"/>
  <c r="R2070" i="1"/>
  <c r="M2183" i="1"/>
  <c r="N2183" i="1" s="1"/>
  <c r="P2183" i="1"/>
  <c r="AC2184" i="1" l="1"/>
  <c r="AK2184" i="1"/>
  <c r="D2405" i="1"/>
  <c r="T2065" i="1"/>
  <c r="AF2064" i="1"/>
  <c r="F2064" i="1"/>
  <c r="V2064" i="1" s="1"/>
  <c r="W2064" i="1" s="1"/>
  <c r="AG2064" i="1" s="1"/>
  <c r="B2064" i="1" s="1"/>
  <c r="C2064" i="1" s="1"/>
  <c r="K2181" i="1"/>
  <c r="M2184" i="1"/>
  <c r="N2184" i="1" s="1"/>
  <c r="P2184" i="1"/>
  <c r="AB2199" i="1"/>
  <c r="AE2183" i="1"/>
  <c r="H2183" i="1"/>
  <c r="U2069" i="1"/>
  <c r="S2070" i="1"/>
  <c r="X2184" i="1"/>
  <c r="A2185" i="1"/>
  <c r="L2185" i="1"/>
  <c r="E2184" i="1"/>
  <c r="R2071" i="1"/>
  <c r="Q2072" i="1"/>
  <c r="G2182" i="1"/>
  <c r="O2182" i="1" s="1"/>
  <c r="Z2183" i="1"/>
  <c r="AA2183" i="1" s="1"/>
  <c r="AH2183" i="1" s="1"/>
  <c r="J2184" i="1"/>
  <c r="I2184" i="1" s="1"/>
  <c r="Y2183" i="1"/>
  <c r="AC2185" i="1" l="1"/>
  <c r="AK2185" i="1"/>
  <c r="D2406" i="1"/>
  <c r="AF2065" i="1"/>
  <c r="T2066" i="1"/>
  <c r="F2065" i="1"/>
  <c r="V2065" i="1" s="1"/>
  <c r="W2065" i="1" s="1"/>
  <c r="AG2065" i="1" s="1"/>
  <c r="B2065" i="1" s="1"/>
  <c r="C2065" i="1" s="1"/>
  <c r="K2182" i="1"/>
  <c r="AE2184" i="1"/>
  <c r="H2184" i="1"/>
  <c r="E2185" i="1"/>
  <c r="X2185" i="1"/>
  <c r="A2186" i="1"/>
  <c r="L2186" i="1"/>
  <c r="J2185" i="1"/>
  <c r="I2185" i="1" s="1"/>
  <c r="Z2184" i="1"/>
  <c r="AA2184" i="1" s="1"/>
  <c r="AH2184" i="1" s="1"/>
  <c r="Y2184" i="1"/>
  <c r="AB2200" i="1"/>
  <c r="Q2073" i="1"/>
  <c r="R2072" i="1"/>
  <c r="M2185" i="1"/>
  <c r="N2185" i="1" s="1"/>
  <c r="P2185" i="1"/>
  <c r="U2070" i="1"/>
  <c r="S2071" i="1"/>
  <c r="G2183" i="1"/>
  <c r="K2183" i="1" s="1"/>
  <c r="AC2186" i="1" l="1"/>
  <c r="AK2186" i="1"/>
  <c r="D2407" i="1"/>
  <c r="D2408" i="1" s="1"/>
  <c r="F2066" i="1"/>
  <c r="V2066" i="1" s="1"/>
  <c r="W2066" i="1" s="1"/>
  <c r="AG2066" i="1" s="1"/>
  <c r="B2066" i="1" s="1"/>
  <c r="C2066" i="1" s="1"/>
  <c r="AF2066" i="1"/>
  <c r="T2067" i="1"/>
  <c r="AE2185" i="1"/>
  <c r="H2185" i="1"/>
  <c r="R2073" i="1"/>
  <c r="Q2074" i="1"/>
  <c r="M2186" i="1"/>
  <c r="N2186" i="1" s="1"/>
  <c r="P2186" i="1"/>
  <c r="O2183" i="1"/>
  <c r="U2071" i="1"/>
  <c r="S2072" i="1"/>
  <c r="X2186" i="1"/>
  <c r="A2187" i="1"/>
  <c r="L2187" i="1"/>
  <c r="E2186" i="1"/>
  <c r="G2184" i="1"/>
  <c r="O2184" i="1" s="1"/>
  <c r="Y2185" i="1"/>
  <c r="Z2185" i="1"/>
  <c r="AA2185" i="1" s="1"/>
  <c r="AH2185" i="1" s="1"/>
  <c r="J2186" i="1"/>
  <c r="I2186" i="1" s="1"/>
  <c r="AB2201" i="1"/>
  <c r="AC2187" i="1" l="1"/>
  <c r="AK2187" i="1"/>
  <c r="D2409" i="1"/>
  <c r="AF2067" i="1"/>
  <c r="T2068" i="1"/>
  <c r="F2067" i="1"/>
  <c r="V2067" i="1" s="1"/>
  <c r="W2067" i="1" s="1"/>
  <c r="AG2067" i="1" s="1"/>
  <c r="B2067" i="1" s="1"/>
  <c r="C2067" i="1" s="1"/>
  <c r="K2184" i="1"/>
  <c r="M2187" i="1"/>
  <c r="N2187" i="1" s="1"/>
  <c r="P2187" i="1"/>
  <c r="S2073" i="1"/>
  <c r="U2072" i="1"/>
  <c r="Y2186" i="1"/>
  <c r="Z2186" i="1"/>
  <c r="AA2186" i="1" s="1"/>
  <c r="AH2186" i="1" s="1"/>
  <c r="J2187" i="1"/>
  <c r="I2187" i="1" s="1"/>
  <c r="AB2202" i="1"/>
  <c r="A2188" i="1"/>
  <c r="L2188" i="1"/>
  <c r="E2187" i="1"/>
  <c r="X2187" i="1"/>
  <c r="AA2071" i="1"/>
  <c r="G2185" i="1"/>
  <c r="K2185" i="1" s="1"/>
  <c r="AE2186" i="1"/>
  <c r="H2186" i="1"/>
  <c r="Q2075" i="1"/>
  <c r="R2074" i="1"/>
  <c r="AC2188" i="1" l="1"/>
  <c r="AK2188" i="1"/>
  <c r="D2410" i="1"/>
  <c r="AF2068" i="1"/>
  <c r="T2069" i="1"/>
  <c r="F2068" i="1"/>
  <c r="V2068" i="1" s="1"/>
  <c r="W2068" i="1" s="1"/>
  <c r="AG2068" i="1" s="1"/>
  <c r="B2068" i="1" s="1"/>
  <c r="C2068" i="1" s="1"/>
  <c r="O2185" i="1"/>
  <c r="AH2071" i="1"/>
  <c r="L2189" i="1"/>
  <c r="E2188" i="1"/>
  <c r="X2188" i="1"/>
  <c r="A2189" i="1"/>
  <c r="U2073" i="1"/>
  <c r="S2074" i="1"/>
  <c r="Q2076" i="1"/>
  <c r="R2075" i="1"/>
  <c r="Z2187" i="1"/>
  <c r="AA2187" i="1" s="1"/>
  <c r="AH2187" i="1" s="1"/>
  <c r="Y2187" i="1"/>
  <c r="J2188" i="1"/>
  <c r="I2188" i="1" s="1"/>
  <c r="M2188" i="1"/>
  <c r="N2188" i="1" s="1"/>
  <c r="P2188" i="1"/>
  <c r="G2186" i="1"/>
  <c r="O2186" i="1" s="1"/>
  <c r="AB2203" i="1"/>
  <c r="AE2187" i="1"/>
  <c r="H2187" i="1"/>
  <c r="AC2189" i="1" l="1"/>
  <c r="AK2189" i="1"/>
  <c r="D2411" i="1"/>
  <c r="AF2069" i="1"/>
  <c r="F2069" i="1"/>
  <c r="V2069" i="1" s="1"/>
  <c r="W2069" i="1" s="1"/>
  <c r="AG2069" i="1" s="1"/>
  <c r="B2069" i="1" s="1"/>
  <c r="C2069" i="1" s="1"/>
  <c r="T2070" i="1"/>
  <c r="AE2188" i="1"/>
  <c r="H2188" i="1"/>
  <c r="E2189" i="1"/>
  <c r="X2189" i="1"/>
  <c r="A2190" i="1"/>
  <c r="L2190" i="1"/>
  <c r="G2187" i="1"/>
  <c r="O2187" i="1" s="1"/>
  <c r="U2074" i="1"/>
  <c r="S2075" i="1"/>
  <c r="Z2188" i="1"/>
  <c r="AA2188" i="1" s="1"/>
  <c r="AH2188" i="1" s="1"/>
  <c r="J2189" i="1"/>
  <c r="I2189" i="1" s="1"/>
  <c r="Y2188" i="1"/>
  <c r="K2186" i="1"/>
  <c r="Q2077" i="1"/>
  <c r="R2076" i="1"/>
  <c r="AB2204" i="1"/>
  <c r="M2189" i="1"/>
  <c r="N2189" i="1" s="1"/>
  <c r="P2189" i="1"/>
  <c r="AC2190" i="1" l="1"/>
  <c r="AK2190" i="1"/>
  <c r="D2412" i="1"/>
  <c r="AF2070" i="1"/>
  <c r="T2071" i="1"/>
  <c r="F2070" i="1"/>
  <c r="V2070" i="1" s="1"/>
  <c r="W2070" i="1" s="1"/>
  <c r="AG2070" i="1" s="1"/>
  <c r="B2070" i="1" s="1"/>
  <c r="C2070" i="1" s="1"/>
  <c r="K2187" i="1"/>
  <c r="M2190" i="1"/>
  <c r="N2190" i="1" s="1"/>
  <c r="P2190" i="1"/>
  <c r="A2191" i="1"/>
  <c r="L2191" i="1"/>
  <c r="E2190" i="1"/>
  <c r="X2190" i="1"/>
  <c r="G2188" i="1"/>
  <c r="O2188" i="1" s="1"/>
  <c r="AE2189" i="1"/>
  <c r="H2189" i="1"/>
  <c r="AB2205" i="1"/>
  <c r="Q2078" i="1"/>
  <c r="R2077" i="1"/>
  <c r="U2075" i="1"/>
  <c r="S2076" i="1"/>
  <c r="Z2189" i="1"/>
  <c r="AA2189" i="1" s="1"/>
  <c r="AH2189" i="1" s="1"/>
  <c r="J2190" i="1"/>
  <c r="I2190" i="1" s="1"/>
  <c r="Y2189" i="1"/>
  <c r="AC2191" i="1" l="1"/>
  <c r="AK2191" i="1"/>
  <c r="D2413" i="1"/>
  <c r="F2071" i="1"/>
  <c r="V2071" i="1" s="1"/>
  <c r="W2071" i="1" s="1"/>
  <c r="AG2071" i="1" s="1"/>
  <c r="B2071" i="1" s="1"/>
  <c r="C2071" i="1" s="1"/>
  <c r="T2072" i="1"/>
  <c r="AF2071" i="1"/>
  <c r="AE2190" i="1"/>
  <c r="H2190" i="1"/>
  <c r="S2077" i="1"/>
  <c r="U2076" i="1"/>
  <c r="Q2079" i="1"/>
  <c r="R2078" i="1"/>
  <c r="Y2190" i="1"/>
  <c r="Z2190" i="1"/>
  <c r="AA2190" i="1" s="1"/>
  <c r="AH2190" i="1" s="1"/>
  <c r="J2191" i="1"/>
  <c r="I2191" i="1" s="1"/>
  <c r="A2192" i="1"/>
  <c r="L2192" i="1"/>
  <c r="E2191" i="1"/>
  <c r="X2191" i="1"/>
  <c r="AB2206" i="1"/>
  <c r="K2188" i="1"/>
  <c r="G2189" i="1"/>
  <c r="K2189" i="1" s="1"/>
  <c r="M2191" i="1"/>
  <c r="N2191" i="1" s="1"/>
  <c r="P2191" i="1"/>
  <c r="AC2192" i="1" l="1"/>
  <c r="AK2192" i="1"/>
  <c r="D2414" i="1"/>
  <c r="AF2072" i="1"/>
  <c r="T2073" i="1"/>
  <c r="F2072" i="1"/>
  <c r="V2072" i="1" s="1"/>
  <c r="W2072" i="1" s="1"/>
  <c r="AG2072" i="1" s="1"/>
  <c r="B2072" i="1" s="1"/>
  <c r="C2072" i="1" s="1"/>
  <c r="M2192" i="1"/>
  <c r="N2192" i="1" s="1"/>
  <c r="P2192" i="1"/>
  <c r="E2192" i="1"/>
  <c r="X2192" i="1"/>
  <c r="A2193" i="1"/>
  <c r="L2193" i="1"/>
  <c r="R2079" i="1"/>
  <c r="Q2080" i="1"/>
  <c r="G2190" i="1"/>
  <c r="K2190" i="1" s="1"/>
  <c r="O2189" i="1"/>
  <c r="J2192" i="1"/>
  <c r="I2192" i="1" s="1"/>
  <c r="Z2191" i="1"/>
  <c r="AA2191" i="1" s="1"/>
  <c r="AH2191" i="1" s="1"/>
  <c r="Y2191" i="1"/>
  <c r="AE2191" i="1"/>
  <c r="H2191" i="1"/>
  <c r="AB2207" i="1"/>
  <c r="U2077" i="1"/>
  <c r="S2078" i="1"/>
  <c r="AC2193" i="1" l="1"/>
  <c r="AK2193" i="1"/>
  <c r="D2415" i="1"/>
  <c r="F2073" i="1"/>
  <c r="V2073" i="1" s="1"/>
  <c r="W2073" i="1" s="1"/>
  <c r="AG2073" i="1" s="1"/>
  <c r="B2073" i="1" s="1"/>
  <c r="C2073" i="1" s="1"/>
  <c r="T2074" i="1"/>
  <c r="AF2073" i="1"/>
  <c r="G2191" i="1"/>
  <c r="K2191" i="1" s="1"/>
  <c r="AB2208" i="1"/>
  <c r="O2190" i="1"/>
  <c r="M2193" i="1"/>
  <c r="N2193" i="1" s="1"/>
  <c r="P2193" i="1"/>
  <c r="AE2192" i="1"/>
  <c r="H2192" i="1"/>
  <c r="L2194" i="1"/>
  <c r="E2193" i="1"/>
  <c r="A2194" i="1"/>
  <c r="S2079" i="1"/>
  <c r="U2078" i="1"/>
  <c r="R2080" i="1"/>
  <c r="Q2081" i="1"/>
  <c r="Z2192" i="1"/>
  <c r="AA2192" i="1" s="1"/>
  <c r="AH2192" i="1" s="1"/>
  <c r="Y2192" i="1"/>
  <c r="J2193" i="1"/>
  <c r="I2193" i="1" s="1"/>
  <c r="AC2194" i="1" l="1"/>
  <c r="AK2194" i="1"/>
  <c r="D2416" i="1"/>
  <c r="F2074" i="1"/>
  <c r="V2074" i="1" s="1"/>
  <c r="W2074" i="1" s="1"/>
  <c r="AG2074" i="1" s="1"/>
  <c r="B2074" i="1" s="1"/>
  <c r="C2074" i="1" s="1"/>
  <c r="T2075" i="1"/>
  <c r="AF2074" i="1"/>
  <c r="O2191" i="1"/>
  <c r="Y2193" i="1"/>
  <c r="J2194" i="1"/>
  <c r="I2194" i="1" s="1"/>
  <c r="Z2193" i="1"/>
  <c r="AB2209" i="1"/>
  <c r="Q2082" i="1"/>
  <c r="R2081" i="1"/>
  <c r="X2194" i="1"/>
  <c r="A2195" i="1"/>
  <c r="L2195" i="1"/>
  <c r="E2194" i="1"/>
  <c r="S2080" i="1"/>
  <c r="U2079" i="1"/>
  <c r="M2194" i="1"/>
  <c r="N2194" i="1" s="1"/>
  <c r="G2192" i="1"/>
  <c r="K2192" i="1" s="1"/>
  <c r="AE2193" i="1"/>
  <c r="H2193" i="1"/>
  <c r="AC2195" i="1" l="1"/>
  <c r="AK2195" i="1"/>
  <c r="D2417" i="1"/>
  <c r="AF2075" i="1"/>
  <c r="F2075" i="1"/>
  <c r="V2075" i="1" s="1"/>
  <c r="W2075" i="1" s="1"/>
  <c r="AG2075" i="1" s="1"/>
  <c r="B2075" i="1" s="1"/>
  <c r="C2075" i="1" s="1"/>
  <c r="T2076" i="1"/>
  <c r="AE2194" i="1"/>
  <c r="H2194" i="1"/>
  <c r="Z2194" i="1"/>
  <c r="AA2194" i="1" s="1"/>
  <c r="AH2194" i="1" s="1"/>
  <c r="Y2194" i="1"/>
  <c r="J2195" i="1"/>
  <c r="I2195" i="1" s="1"/>
  <c r="Q2083" i="1"/>
  <c r="R2082" i="1"/>
  <c r="O2192" i="1"/>
  <c r="U2080" i="1"/>
  <c r="S2081" i="1"/>
  <c r="M2195" i="1"/>
  <c r="N2195" i="1" s="1"/>
  <c r="G2193" i="1"/>
  <c r="O2193" i="1" s="1"/>
  <c r="P2194" i="1" s="1"/>
  <c r="P2195" i="1" s="1"/>
  <c r="X2195" i="1"/>
  <c r="A2196" i="1"/>
  <c r="L2196" i="1"/>
  <c r="E2195" i="1"/>
  <c r="AB2210" i="1"/>
  <c r="AC2196" i="1" l="1"/>
  <c r="AK2196" i="1"/>
  <c r="D2418" i="1"/>
  <c r="AF2076" i="1"/>
  <c r="F2076" i="1"/>
  <c r="V2076" i="1" s="1"/>
  <c r="W2076" i="1" s="1"/>
  <c r="AG2076" i="1" s="1"/>
  <c r="B2076" i="1" s="1"/>
  <c r="C2076" i="1" s="1"/>
  <c r="T2077" i="1"/>
  <c r="K2193" i="1"/>
  <c r="Y2195" i="1"/>
  <c r="J2196" i="1"/>
  <c r="I2196" i="1" s="1"/>
  <c r="Z2195" i="1"/>
  <c r="AA2195" i="1" s="1"/>
  <c r="AH2195" i="1" s="1"/>
  <c r="AB2211" i="1"/>
  <c r="A2197" i="1"/>
  <c r="L2197" i="1"/>
  <c r="E2196" i="1"/>
  <c r="X2196" i="1"/>
  <c r="H2195" i="1"/>
  <c r="AE2195" i="1"/>
  <c r="G2194" i="1"/>
  <c r="O2194" i="1" s="1"/>
  <c r="M2196" i="1"/>
  <c r="N2196" i="1" s="1"/>
  <c r="P2196" i="1"/>
  <c r="U2081" i="1"/>
  <c r="S2082" i="1"/>
  <c r="Q2084" i="1"/>
  <c r="R2083" i="1"/>
  <c r="AC2197" i="1" l="1"/>
  <c r="AK2197" i="1"/>
  <c r="D2419" i="1"/>
  <c r="AF2077" i="1"/>
  <c r="T2078" i="1"/>
  <c r="F2077" i="1"/>
  <c r="V2077" i="1" s="1"/>
  <c r="W2077" i="1" s="1"/>
  <c r="AG2077" i="1" s="1"/>
  <c r="B2077" i="1" s="1"/>
  <c r="C2077" i="1" s="1"/>
  <c r="K2194" i="1"/>
  <c r="G2195" i="1"/>
  <c r="K2195" i="1" s="1"/>
  <c r="AB2212" i="1"/>
  <c r="U2082" i="1"/>
  <c r="S2083" i="1"/>
  <c r="M2197" i="1"/>
  <c r="N2197" i="1" s="1"/>
  <c r="P2197" i="1"/>
  <c r="Q2085" i="1"/>
  <c r="R2084" i="1"/>
  <c r="L2198" i="1"/>
  <c r="E2197" i="1"/>
  <c r="X2197" i="1"/>
  <c r="A2198" i="1"/>
  <c r="H2196" i="1"/>
  <c r="AE2196" i="1"/>
  <c r="J2197" i="1"/>
  <c r="I2197" i="1" s="1"/>
  <c r="Z2196" i="1"/>
  <c r="AA2196" i="1" s="1"/>
  <c r="AH2196" i="1" s="1"/>
  <c r="Y2196" i="1"/>
  <c r="AC2198" i="1" l="1"/>
  <c r="AK2198" i="1"/>
  <c r="D2420" i="1"/>
  <c r="AF2078" i="1"/>
  <c r="F2078" i="1"/>
  <c r="V2078" i="1" s="1"/>
  <c r="W2078" i="1" s="1"/>
  <c r="AG2078" i="1" s="1"/>
  <c r="B2078" i="1" s="1"/>
  <c r="C2078" i="1" s="1"/>
  <c r="T2079" i="1"/>
  <c r="O2195" i="1"/>
  <c r="L2199" i="1"/>
  <c r="E2198" i="1"/>
  <c r="X2198" i="1"/>
  <c r="A2199" i="1"/>
  <c r="H2197" i="1"/>
  <c r="AE2197" i="1"/>
  <c r="Z2197" i="1"/>
  <c r="AA2197" i="1" s="1"/>
  <c r="AH2197" i="1" s="1"/>
  <c r="J2198" i="1"/>
  <c r="I2198" i="1" s="1"/>
  <c r="Y2197" i="1"/>
  <c r="R2085" i="1"/>
  <c r="Q2086" i="1"/>
  <c r="S2084" i="1"/>
  <c r="U2083" i="1"/>
  <c r="AB2213" i="1"/>
  <c r="G2196" i="1"/>
  <c r="O2196" i="1" s="1"/>
  <c r="M2198" i="1"/>
  <c r="N2198" i="1" s="1"/>
  <c r="P2198" i="1"/>
  <c r="AC2199" i="1" l="1"/>
  <c r="AK2199" i="1"/>
  <c r="D2421" i="1"/>
  <c r="AF2079" i="1"/>
  <c r="F2079" i="1"/>
  <c r="V2079" i="1" s="1"/>
  <c r="W2079" i="1" s="1"/>
  <c r="AG2079" i="1" s="1"/>
  <c r="B2079" i="1" s="1"/>
  <c r="C2079" i="1" s="1"/>
  <c r="T2080" i="1"/>
  <c r="G2197" i="1"/>
  <c r="O2197" i="1" s="1"/>
  <c r="E2199" i="1"/>
  <c r="X2199" i="1"/>
  <c r="A2200" i="1"/>
  <c r="L2200" i="1"/>
  <c r="H2198" i="1"/>
  <c r="AE2198" i="1"/>
  <c r="Z2198" i="1"/>
  <c r="AA2198" i="1" s="1"/>
  <c r="AH2198" i="1" s="1"/>
  <c r="J2199" i="1"/>
  <c r="I2199" i="1" s="1"/>
  <c r="Y2198" i="1"/>
  <c r="K2196" i="1"/>
  <c r="AB2214" i="1"/>
  <c r="U2084" i="1"/>
  <c r="S2085" i="1"/>
  <c r="R2086" i="1"/>
  <c r="Q2087" i="1"/>
  <c r="M2199" i="1"/>
  <c r="N2199" i="1" s="1"/>
  <c r="P2199" i="1"/>
  <c r="AC2200" i="1" l="1"/>
  <c r="AK2200" i="1"/>
  <c r="D2422" i="1"/>
  <c r="AF2080" i="1"/>
  <c r="F2080" i="1"/>
  <c r="V2080" i="1" s="1"/>
  <c r="W2080" i="1" s="1"/>
  <c r="AG2080" i="1" s="1"/>
  <c r="B2080" i="1" s="1"/>
  <c r="C2080" i="1" s="1"/>
  <c r="T2081" i="1"/>
  <c r="K2197" i="1"/>
  <c r="AB2215" i="1"/>
  <c r="G2198" i="1"/>
  <c r="O2198" i="1" s="1"/>
  <c r="H2199" i="1"/>
  <c r="AE2199" i="1"/>
  <c r="U2085" i="1"/>
  <c r="S2086" i="1"/>
  <c r="M2200" i="1"/>
  <c r="N2200" i="1" s="1"/>
  <c r="P2200" i="1"/>
  <c r="R2087" i="1"/>
  <c r="Q2088" i="1"/>
  <c r="L2201" i="1"/>
  <c r="E2200" i="1"/>
  <c r="X2200" i="1"/>
  <c r="A2201" i="1"/>
  <c r="Z2199" i="1"/>
  <c r="AA2199" i="1" s="1"/>
  <c r="AH2199" i="1" s="1"/>
  <c r="Y2199" i="1"/>
  <c r="J2200" i="1"/>
  <c r="I2200" i="1" s="1"/>
  <c r="AC2201" i="1" l="1"/>
  <c r="AK2201" i="1"/>
  <c r="D2423" i="1"/>
  <c r="AF2081" i="1"/>
  <c r="F2081" i="1"/>
  <c r="V2081" i="1" s="1"/>
  <c r="W2081" i="1" s="1"/>
  <c r="T2082" i="1"/>
  <c r="M2201" i="1"/>
  <c r="N2201" i="1" s="1"/>
  <c r="P2201" i="1"/>
  <c r="A2202" i="1"/>
  <c r="L2202" i="1"/>
  <c r="E2201" i="1"/>
  <c r="X2201" i="1"/>
  <c r="R2088" i="1"/>
  <c r="Q2089" i="1"/>
  <c r="Z2200" i="1"/>
  <c r="AA2200" i="1" s="1"/>
  <c r="AH2200" i="1" s="1"/>
  <c r="Y2200" i="1"/>
  <c r="J2201" i="1"/>
  <c r="I2201" i="1" s="1"/>
  <c r="U2086" i="1"/>
  <c r="S2087" i="1"/>
  <c r="G2199" i="1"/>
  <c r="O2199" i="1" s="1"/>
  <c r="AB2216" i="1"/>
  <c r="K2198" i="1"/>
  <c r="AE2200" i="1"/>
  <c r="H2200" i="1"/>
  <c r="AC2202" i="1" l="1"/>
  <c r="AK2202" i="1"/>
  <c r="D2424" i="1"/>
  <c r="AF2082" i="1"/>
  <c r="F2082" i="1"/>
  <c r="V2082" i="1" s="1"/>
  <c r="W2082" i="1" s="1"/>
  <c r="AG2082" i="1" s="1"/>
  <c r="B2082" i="1" s="1"/>
  <c r="C2082" i="1" s="1"/>
  <c r="T2083" i="1"/>
  <c r="AG2081" i="1"/>
  <c r="B2081" i="1" s="1"/>
  <c r="C2081" i="1" s="1"/>
  <c r="K2199" i="1"/>
  <c r="U2087" i="1"/>
  <c r="S2088" i="1"/>
  <c r="X2202" i="1"/>
  <c r="A2203" i="1"/>
  <c r="L2203" i="1"/>
  <c r="E2202" i="1"/>
  <c r="G2200" i="1"/>
  <c r="K2200" i="1" s="1"/>
  <c r="Y2201" i="1"/>
  <c r="Z2201" i="1"/>
  <c r="AA2201" i="1" s="1"/>
  <c r="AH2201" i="1" s="1"/>
  <c r="J2202" i="1"/>
  <c r="I2202" i="1" s="1"/>
  <c r="AB2217" i="1"/>
  <c r="Q2090" i="1"/>
  <c r="R2089" i="1"/>
  <c r="M2202" i="1"/>
  <c r="N2202" i="1" s="1"/>
  <c r="P2202" i="1"/>
  <c r="AE2201" i="1"/>
  <c r="H2201" i="1"/>
  <c r="AC2203" i="1" l="1"/>
  <c r="AK2203" i="1"/>
  <c r="D2425" i="1"/>
  <c r="AF2083" i="1"/>
  <c r="F2083" i="1"/>
  <c r="V2083" i="1" s="1"/>
  <c r="W2083" i="1" s="1"/>
  <c r="AG2083" i="1" s="1"/>
  <c r="B2083" i="1" s="1"/>
  <c r="C2083" i="1" s="1"/>
  <c r="T2084" i="1"/>
  <c r="O2200" i="1"/>
  <c r="R2090" i="1"/>
  <c r="Q2091" i="1"/>
  <c r="U2088" i="1"/>
  <c r="S2089" i="1"/>
  <c r="M2203" i="1"/>
  <c r="N2203" i="1" s="1"/>
  <c r="P2203" i="1"/>
  <c r="H2202" i="1"/>
  <c r="AE2202" i="1"/>
  <c r="E2203" i="1"/>
  <c r="X2203" i="1"/>
  <c r="A2204" i="1"/>
  <c r="L2204" i="1"/>
  <c r="G2201" i="1"/>
  <c r="O2201" i="1" s="1"/>
  <c r="AB2218" i="1"/>
  <c r="Z2202" i="1"/>
  <c r="AA2202" i="1" s="1"/>
  <c r="AH2202" i="1" s="1"/>
  <c r="Y2202" i="1"/>
  <c r="J2203" i="1"/>
  <c r="I2203" i="1" s="1"/>
  <c r="AC2204" i="1" l="1"/>
  <c r="AK2204" i="1"/>
  <c r="D2426" i="1"/>
  <c r="AF2084" i="1"/>
  <c r="F2084" i="1"/>
  <c r="V2084" i="1" s="1"/>
  <c r="W2084" i="1" s="1"/>
  <c r="T2085" i="1"/>
  <c r="K2201" i="1"/>
  <c r="H2203" i="1"/>
  <c r="AE2203" i="1"/>
  <c r="Z2203" i="1"/>
  <c r="AA2203" i="1" s="1"/>
  <c r="AH2203" i="1" s="1"/>
  <c r="Y2203" i="1"/>
  <c r="J2204" i="1"/>
  <c r="I2204" i="1" s="1"/>
  <c r="Q2092" i="1"/>
  <c r="R2091" i="1"/>
  <c r="G2202" i="1"/>
  <c r="O2202" i="1" s="1"/>
  <c r="M2204" i="1"/>
  <c r="N2204" i="1" s="1"/>
  <c r="P2204" i="1"/>
  <c r="U2089" i="1"/>
  <c r="S2090" i="1"/>
  <c r="AB2219" i="1"/>
  <c r="X2204" i="1"/>
  <c r="A2205" i="1"/>
  <c r="L2205" i="1"/>
  <c r="E2204" i="1"/>
  <c r="AC2205" i="1" l="1"/>
  <c r="AK2205" i="1"/>
  <c r="D2427" i="1"/>
  <c r="AF2085" i="1"/>
  <c r="F2085" i="1"/>
  <c r="V2085" i="1" s="1"/>
  <c r="W2085" i="1" s="1"/>
  <c r="AG2085" i="1" s="1"/>
  <c r="B2085" i="1" s="1"/>
  <c r="C2085" i="1" s="1"/>
  <c r="T2086" i="1"/>
  <c r="AG2084" i="1"/>
  <c r="B2084" i="1" s="1"/>
  <c r="C2084" i="1" s="1"/>
  <c r="K2202" i="1"/>
  <c r="S2091" i="1"/>
  <c r="U2090" i="1"/>
  <c r="E2205" i="1"/>
  <c r="X2205" i="1"/>
  <c r="A2206" i="1"/>
  <c r="L2206" i="1"/>
  <c r="Q2093" i="1"/>
  <c r="R2092" i="1"/>
  <c r="Z2204" i="1"/>
  <c r="AA2204" i="1" s="1"/>
  <c r="AH2204" i="1" s="1"/>
  <c r="Y2204" i="1"/>
  <c r="J2205" i="1"/>
  <c r="I2205" i="1" s="1"/>
  <c r="H2204" i="1"/>
  <c r="AE2204" i="1"/>
  <c r="G2203" i="1"/>
  <c r="O2203" i="1" s="1"/>
  <c r="M2205" i="1"/>
  <c r="N2205" i="1" s="1"/>
  <c r="P2205" i="1"/>
  <c r="AB2220" i="1"/>
  <c r="AC2206" i="1" l="1"/>
  <c r="AK2206" i="1"/>
  <c r="D2428" i="1"/>
  <c r="AF2086" i="1"/>
  <c r="T2087" i="1"/>
  <c r="F2086" i="1"/>
  <c r="V2086" i="1" s="1"/>
  <c r="W2086" i="1" s="1"/>
  <c r="AG2086" i="1" s="1"/>
  <c r="B2086" i="1" s="1"/>
  <c r="C2086" i="1" s="1"/>
  <c r="K2203" i="1"/>
  <c r="M2206" i="1"/>
  <c r="N2206" i="1" s="1"/>
  <c r="P2206" i="1"/>
  <c r="AB2221" i="1"/>
  <c r="G2204" i="1"/>
  <c r="O2204" i="1" s="1"/>
  <c r="E2206" i="1"/>
  <c r="X2206" i="1"/>
  <c r="A2207" i="1"/>
  <c r="L2207" i="1"/>
  <c r="R2093" i="1"/>
  <c r="Q2094" i="1"/>
  <c r="Z2205" i="1"/>
  <c r="AA2205" i="1" s="1"/>
  <c r="AH2205" i="1" s="1"/>
  <c r="Y2205" i="1"/>
  <c r="J2206" i="1"/>
  <c r="I2206" i="1" s="1"/>
  <c r="U2091" i="1"/>
  <c r="S2092" i="1"/>
  <c r="H2205" i="1"/>
  <c r="AE2205" i="1"/>
  <c r="AC2207" i="1" l="1"/>
  <c r="AK2207" i="1"/>
  <c r="D2429" i="1"/>
  <c r="AF2087" i="1"/>
  <c r="F2087" i="1"/>
  <c r="V2087" i="1" s="1"/>
  <c r="W2087" i="1" s="1"/>
  <c r="AG2087" i="1" s="1"/>
  <c r="B2087" i="1" s="1"/>
  <c r="C2087" i="1" s="1"/>
  <c r="T2088" i="1"/>
  <c r="Q2095" i="1"/>
  <c r="R2094" i="1"/>
  <c r="U2092" i="1"/>
  <c r="S2093" i="1"/>
  <c r="M2207" i="1"/>
  <c r="N2207" i="1" s="1"/>
  <c r="P2207" i="1"/>
  <c r="E2207" i="1"/>
  <c r="A2208" i="1"/>
  <c r="X2207" i="1"/>
  <c r="L2208" i="1"/>
  <c r="K2204" i="1"/>
  <c r="AB2222" i="1"/>
  <c r="G2205" i="1"/>
  <c r="K2205" i="1" s="1"/>
  <c r="Y2206" i="1"/>
  <c r="Z2206" i="1"/>
  <c r="AA2206" i="1" s="1"/>
  <c r="AH2206" i="1" s="1"/>
  <c r="J2207" i="1"/>
  <c r="I2207" i="1" s="1"/>
  <c r="H2206" i="1"/>
  <c r="AE2206" i="1"/>
  <c r="AC2208" i="1" l="1"/>
  <c r="AK2208" i="1"/>
  <c r="D2430" i="1"/>
  <c r="AF2088" i="1"/>
  <c r="F2088" i="1"/>
  <c r="V2088" i="1" s="1"/>
  <c r="W2088" i="1" s="1"/>
  <c r="AG2088" i="1" s="1"/>
  <c r="B2088" i="1" s="1"/>
  <c r="C2088" i="1" s="1"/>
  <c r="T2089" i="1"/>
  <c r="M2208" i="1"/>
  <c r="N2208" i="1" s="1"/>
  <c r="P2208" i="1"/>
  <c r="G2206" i="1"/>
  <c r="K2206" i="1" s="1"/>
  <c r="O2205" i="1"/>
  <c r="AB2223" i="1"/>
  <c r="Y2207" i="1"/>
  <c r="Z2207" i="1"/>
  <c r="AA2207" i="1" s="1"/>
  <c r="AH2207" i="1" s="1"/>
  <c r="J2208" i="1"/>
  <c r="I2208" i="1" s="1"/>
  <c r="E2208" i="1"/>
  <c r="X2208" i="1"/>
  <c r="A2209" i="1"/>
  <c r="L2209" i="1"/>
  <c r="U2093" i="1"/>
  <c r="S2094" i="1"/>
  <c r="Q2096" i="1"/>
  <c r="R2095" i="1"/>
  <c r="AE2207" i="1"/>
  <c r="H2207" i="1"/>
  <c r="AC2209" i="1" l="1"/>
  <c r="AK2209" i="1"/>
  <c r="D2431" i="1"/>
  <c r="AF2089" i="1"/>
  <c r="F2089" i="1"/>
  <c r="V2089" i="1" s="1"/>
  <c r="W2089" i="1" s="1"/>
  <c r="AG2089" i="1" s="1"/>
  <c r="B2089" i="1" s="1"/>
  <c r="C2089" i="1" s="1"/>
  <c r="T2090" i="1"/>
  <c r="O2206" i="1"/>
  <c r="G2207" i="1"/>
  <c r="K2207" i="1" s="1"/>
  <c r="U2094" i="1"/>
  <c r="S2095" i="1"/>
  <c r="M2209" i="1"/>
  <c r="N2209" i="1" s="1"/>
  <c r="P2209" i="1"/>
  <c r="A2210" i="1"/>
  <c r="X2209" i="1"/>
  <c r="L2210" i="1"/>
  <c r="E2209" i="1"/>
  <c r="Z2208" i="1"/>
  <c r="AA2208" i="1" s="1"/>
  <c r="AH2208" i="1" s="1"/>
  <c r="Y2208" i="1"/>
  <c r="J2209" i="1"/>
  <c r="I2209" i="1" s="1"/>
  <c r="H2208" i="1"/>
  <c r="AE2208" i="1"/>
  <c r="Q2097" i="1"/>
  <c r="R2096" i="1"/>
  <c r="AB2224" i="1"/>
  <c r="AC2210" i="1" l="1"/>
  <c r="AK2210" i="1"/>
  <c r="D2432" i="1"/>
  <c r="T2091" i="1"/>
  <c r="AF2090" i="1"/>
  <c r="F2090" i="1"/>
  <c r="V2090" i="1" s="1"/>
  <c r="W2090" i="1" s="1"/>
  <c r="AG2090" i="1" s="1"/>
  <c r="B2090" i="1" s="1"/>
  <c r="C2090" i="1" s="1"/>
  <c r="O2207" i="1"/>
  <c r="Y2209" i="1"/>
  <c r="Z2209" i="1"/>
  <c r="AA2209" i="1" s="1"/>
  <c r="AH2209" i="1" s="1"/>
  <c r="J2210" i="1"/>
  <c r="I2210" i="1" s="1"/>
  <c r="M2210" i="1"/>
  <c r="N2210" i="1" s="1"/>
  <c r="P2210" i="1"/>
  <c r="AB2225" i="1"/>
  <c r="A2211" i="1"/>
  <c r="X2210" i="1"/>
  <c r="L2211" i="1"/>
  <c r="E2210" i="1"/>
  <c r="S2096" i="1"/>
  <c r="U2095" i="1"/>
  <c r="R2097" i="1"/>
  <c r="Q2098" i="1"/>
  <c r="G2208" i="1"/>
  <c r="K2208" i="1" s="1"/>
  <c r="H2209" i="1"/>
  <c r="AE2209" i="1"/>
  <c r="AC2211" i="1" l="1"/>
  <c r="AK2211" i="1"/>
  <c r="D2433" i="1"/>
  <c r="AF2091" i="1"/>
  <c r="F2091" i="1"/>
  <c r="V2091" i="1" s="1"/>
  <c r="W2091" i="1" s="1"/>
  <c r="T2092" i="1"/>
  <c r="O2208" i="1"/>
  <c r="H2210" i="1"/>
  <c r="AE2210" i="1"/>
  <c r="M2211" i="1"/>
  <c r="N2211" i="1" s="1"/>
  <c r="P2211" i="1"/>
  <c r="AB2226" i="1"/>
  <c r="U2096" i="1"/>
  <c r="S2097" i="1"/>
  <c r="Z2210" i="1"/>
  <c r="AA2210" i="1" s="1"/>
  <c r="AH2210" i="1" s="1"/>
  <c r="Y2210" i="1"/>
  <c r="J2211" i="1"/>
  <c r="I2211" i="1" s="1"/>
  <c r="G2209" i="1"/>
  <c r="O2209" i="1" s="1"/>
  <c r="R2098" i="1"/>
  <c r="Q2099" i="1"/>
  <c r="L2212" i="1"/>
  <c r="E2211" i="1"/>
  <c r="A2212" i="1"/>
  <c r="X2211" i="1"/>
  <c r="AC2212" i="1" l="1"/>
  <c r="AK2212" i="1"/>
  <c r="D2434" i="1"/>
  <c r="AF2092" i="1"/>
  <c r="F2092" i="1"/>
  <c r="V2092" i="1" s="1"/>
  <c r="W2092" i="1" s="1"/>
  <c r="AG2092" i="1" s="1"/>
  <c r="B2092" i="1" s="1"/>
  <c r="C2092" i="1" s="1"/>
  <c r="T2093" i="1"/>
  <c r="AG2091" i="1"/>
  <c r="B2091" i="1" s="1"/>
  <c r="C2091" i="1" s="1"/>
  <c r="K2209" i="1"/>
  <c r="U2097" i="1"/>
  <c r="S2098" i="1"/>
  <c r="AE2211" i="1"/>
  <c r="H2211" i="1"/>
  <c r="G2210" i="1"/>
  <c r="K2210" i="1" s="1"/>
  <c r="M2212" i="1"/>
  <c r="N2212" i="1" s="1"/>
  <c r="P2212" i="1"/>
  <c r="Y2211" i="1"/>
  <c r="Z2211" i="1"/>
  <c r="AA2211" i="1" s="1"/>
  <c r="AH2211" i="1" s="1"/>
  <c r="J2212" i="1"/>
  <c r="I2212" i="1" s="1"/>
  <c r="E2212" i="1"/>
  <c r="A2213" i="1"/>
  <c r="X2212" i="1"/>
  <c r="L2213" i="1"/>
  <c r="R2099" i="1"/>
  <c r="Q2100" i="1"/>
  <c r="AB2227" i="1"/>
  <c r="AC2213" i="1" l="1"/>
  <c r="AK2213" i="1"/>
  <c r="D2435" i="1"/>
  <c r="AF2093" i="1"/>
  <c r="T2094" i="1"/>
  <c r="F2093" i="1"/>
  <c r="V2093" i="1" s="1"/>
  <c r="W2093" i="1" s="1"/>
  <c r="AG2093" i="1" s="1"/>
  <c r="B2093" i="1" s="1"/>
  <c r="C2093" i="1" s="1"/>
  <c r="M2213" i="1"/>
  <c r="N2213" i="1" s="1"/>
  <c r="P2213" i="1"/>
  <c r="R2100" i="1"/>
  <c r="Q2101" i="1"/>
  <c r="E2213" i="1"/>
  <c r="A2214" i="1"/>
  <c r="X2213" i="1"/>
  <c r="L2214" i="1"/>
  <c r="O2210" i="1"/>
  <c r="U2098" i="1"/>
  <c r="S2099" i="1"/>
  <c r="AB2228" i="1"/>
  <c r="H2212" i="1"/>
  <c r="AE2212" i="1"/>
  <c r="G2211" i="1"/>
  <c r="O2211" i="1" s="1"/>
  <c r="Z2212" i="1"/>
  <c r="AA2212" i="1" s="1"/>
  <c r="AH2212" i="1" s="1"/>
  <c r="Y2212" i="1"/>
  <c r="J2213" i="1"/>
  <c r="I2213" i="1" s="1"/>
  <c r="AC2214" i="1" l="1"/>
  <c r="AK2214" i="1"/>
  <c r="D2436" i="1"/>
  <c r="AF2094" i="1"/>
  <c r="T2095" i="1"/>
  <c r="F2094" i="1"/>
  <c r="V2094" i="1" s="1"/>
  <c r="W2094" i="1" s="1"/>
  <c r="AG2094" i="1" s="1"/>
  <c r="B2094" i="1" s="1"/>
  <c r="C2094" i="1" s="1"/>
  <c r="K2211" i="1"/>
  <c r="G2212" i="1"/>
  <c r="O2212" i="1" s="1"/>
  <c r="U2099" i="1"/>
  <c r="S2100" i="1"/>
  <c r="Z2213" i="1"/>
  <c r="AA2213" i="1" s="1"/>
  <c r="AH2213" i="1" s="1"/>
  <c r="Y2213" i="1"/>
  <c r="J2214" i="1"/>
  <c r="I2214" i="1" s="1"/>
  <c r="AB2229" i="1"/>
  <c r="L2215" i="1"/>
  <c r="E2214" i="1"/>
  <c r="X2214" i="1"/>
  <c r="A2215" i="1"/>
  <c r="H2213" i="1"/>
  <c r="AE2213" i="1"/>
  <c r="M2214" i="1"/>
  <c r="N2214" i="1" s="1"/>
  <c r="P2214" i="1"/>
  <c r="Q2102" i="1"/>
  <c r="R2101" i="1"/>
  <c r="AC2215" i="1" l="1"/>
  <c r="AK2215" i="1"/>
  <c r="D2437" i="1"/>
  <c r="AF2095" i="1"/>
  <c r="T2096" i="1"/>
  <c r="F2095" i="1"/>
  <c r="V2095" i="1" s="1"/>
  <c r="W2095" i="1" s="1"/>
  <c r="AG2095" i="1" s="1"/>
  <c r="B2095" i="1" s="1"/>
  <c r="C2095" i="1" s="1"/>
  <c r="K2212" i="1"/>
  <c r="G2213" i="1"/>
  <c r="O2213" i="1" s="1"/>
  <c r="M2215" i="1"/>
  <c r="N2215" i="1" s="1"/>
  <c r="P2215" i="1"/>
  <c r="AB2230" i="1"/>
  <c r="S2101" i="1"/>
  <c r="U2100" i="1"/>
  <c r="H2214" i="1"/>
  <c r="AE2214" i="1"/>
  <c r="Q2103" i="1"/>
  <c r="R2102" i="1"/>
  <c r="E2215" i="1"/>
  <c r="X2215" i="1"/>
  <c r="A2216" i="1"/>
  <c r="L2216" i="1"/>
  <c r="Y2214" i="1"/>
  <c r="Z2214" i="1"/>
  <c r="AA2214" i="1" s="1"/>
  <c r="AH2214" i="1" s="1"/>
  <c r="J2215" i="1"/>
  <c r="I2215" i="1" s="1"/>
  <c r="AC2216" i="1" l="1"/>
  <c r="AK2216" i="1"/>
  <c r="D2438" i="1"/>
  <c r="AF2096" i="1"/>
  <c r="F2096" i="1"/>
  <c r="V2096" i="1" s="1"/>
  <c r="W2096" i="1" s="1"/>
  <c r="AG2096" i="1" s="1"/>
  <c r="B2096" i="1" s="1"/>
  <c r="C2096" i="1" s="1"/>
  <c r="T2097" i="1"/>
  <c r="AE2215" i="1"/>
  <c r="K2213" i="1"/>
  <c r="H2215" i="1"/>
  <c r="G2214" i="1"/>
  <c r="O2214" i="1" s="1"/>
  <c r="M2216" i="1"/>
  <c r="N2216" i="1" s="1"/>
  <c r="P2216" i="1"/>
  <c r="AB2231" i="1"/>
  <c r="A2217" i="1"/>
  <c r="L2217" i="1"/>
  <c r="E2216" i="1"/>
  <c r="X2216" i="1"/>
  <c r="R2103" i="1"/>
  <c r="Q2104" i="1"/>
  <c r="Z2215" i="1"/>
  <c r="AA2215" i="1" s="1"/>
  <c r="AH2215" i="1" s="1"/>
  <c r="Y2215" i="1"/>
  <c r="J2216" i="1"/>
  <c r="I2216" i="1" s="1"/>
  <c r="U2101" i="1"/>
  <c r="S2102" i="1"/>
  <c r="AC2217" i="1" l="1"/>
  <c r="AK2217" i="1"/>
  <c r="D2439" i="1"/>
  <c r="AF2097" i="1"/>
  <c r="F2097" i="1"/>
  <c r="V2097" i="1" s="1"/>
  <c r="W2097" i="1" s="1"/>
  <c r="T2098" i="1"/>
  <c r="K2214" i="1"/>
  <c r="X2217" i="1"/>
  <c r="A2218" i="1"/>
  <c r="L2218" i="1"/>
  <c r="E2217" i="1"/>
  <c r="S2103" i="1"/>
  <c r="U2102" i="1"/>
  <c r="Z2216" i="1"/>
  <c r="AA2216" i="1" s="1"/>
  <c r="AH2216" i="1" s="1"/>
  <c r="Y2216" i="1"/>
  <c r="J2217" i="1"/>
  <c r="I2217" i="1" s="1"/>
  <c r="AE2216" i="1"/>
  <c r="H2216" i="1"/>
  <c r="G2215" i="1"/>
  <c r="O2215" i="1" s="1"/>
  <c r="AB2232" i="1"/>
  <c r="AA2101" i="1"/>
  <c r="Q2105" i="1"/>
  <c r="R2104" i="1"/>
  <c r="M2217" i="1"/>
  <c r="N2217" i="1" s="1"/>
  <c r="P2217" i="1"/>
  <c r="AC2218" i="1" l="1"/>
  <c r="AK2218" i="1"/>
  <c r="D2440" i="1"/>
  <c r="AF2098" i="1"/>
  <c r="F2098" i="1"/>
  <c r="V2098" i="1" s="1"/>
  <c r="W2098" i="1" s="1"/>
  <c r="AG2098" i="1" s="1"/>
  <c r="B2098" i="1" s="1"/>
  <c r="C2098" i="1" s="1"/>
  <c r="T2099" i="1"/>
  <c r="AG2097" i="1"/>
  <c r="B2097" i="1" s="1"/>
  <c r="C2097" i="1" s="1"/>
  <c r="K2215" i="1"/>
  <c r="Z2217" i="1"/>
  <c r="AA2217" i="1" s="1"/>
  <c r="AH2217" i="1" s="1"/>
  <c r="Y2217" i="1"/>
  <c r="J2218" i="1"/>
  <c r="I2218" i="1" s="1"/>
  <c r="R2105" i="1"/>
  <c r="Q2106" i="1"/>
  <c r="AB2233" i="1"/>
  <c r="U2103" i="1"/>
  <c r="S2104" i="1"/>
  <c r="M2218" i="1"/>
  <c r="N2218" i="1" s="1"/>
  <c r="P2218" i="1"/>
  <c r="AE2217" i="1"/>
  <c r="H2217" i="1"/>
  <c r="AH2101" i="1"/>
  <c r="G2216" i="1"/>
  <c r="O2216" i="1" s="1"/>
  <c r="E2218" i="1"/>
  <c r="X2218" i="1"/>
  <c r="A2219" i="1"/>
  <c r="L2219" i="1"/>
  <c r="AC2219" i="1" l="1"/>
  <c r="AK2219" i="1"/>
  <c r="D2441" i="1"/>
  <c r="AF2099" i="1"/>
  <c r="F2099" i="1"/>
  <c r="V2099" i="1" s="1"/>
  <c r="W2099" i="1" s="1"/>
  <c r="AG2099" i="1" s="1"/>
  <c r="B2099" i="1" s="1"/>
  <c r="C2099" i="1" s="1"/>
  <c r="T2100" i="1"/>
  <c r="K2216" i="1"/>
  <c r="M2219" i="1"/>
  <c r="N2219" i="1" s="1"/>
  <c r="P2219" i="1"/>
  <c r="AE2218" i="1"/>
  <c r="H2218" i="1"/>
  <c r="E2219" i="1"/>
  <c r="X2219" i="1"/>
  <c r="A2220" i="1"/>
  <c r="L2220" i="1"/>
  <c r="G2217" i="1"/>
  <c r="K2217" i="1" s="1"/>
  <c r="Y2218" i="1"/>
  <c r="Z2218" i="1"/>
  <c r="AA2218" i="1" s="1"/>
  <c r="AH2218" i="1" s="1"/>
  <c r="J2219" i="1"/>
  <c r="I2219" i="1" s="1"/>
  <c r="U2104" i="1"/>
  <c r="S2105" i="1"/>
  <c r="AB2234" i="1"/>
  <c r="R2106" i="1"/>
  <c r="Q2107" i="1"/>
  <c r="AC2220" i="1" l="1"/>
  <c r="AK2220" i="1"/>
  <c r="D2442" i="1"/>
  <c r="AF2100" i="1"/>
  <c r="T2101" i="1"/>
  <c r="F2100" i="1"/>
  <c r="V2100" i="1" s="1"/>
  <c r="W2100" i="1" s="1"/>
  <c r="AG2100" i="1" s="1"/>
  <c r="B2100" i="1" s="1"/>
  <c r="C2100" i="1" s="1"/>
  <c r="Y2219" i="1"/>
  <c r="Z2219" i="1"/>
  <c r="AA2219" i="1" s="1"/>
  <c r="AH2219" i="1" s="1"/>
  <c r="J2220" i="1"/>
  <c r="I2220" i="1" s="1"/>
  <c r="Q2108" i="1"/>
  <c r="R2107" i="1"/>
  <c r="U2105" i="1"/>
  <c r="S2106" i="1"/>
  <c r="O2217" i="1"/>
  <c r="M2220" i="1"/>
  <c r="N2220" i="1" s="1"/>
  <c r="P2220" i="1"/>
  <c r="AB2235" i="1"/>
  <c r="G2218" i="1"/>
  <c r="O2218" i="1" s="1"/>
  <c r="E2220" i="1"/>
  <c r="X2220" i="1"/>
  <c r="A2221" i="1"/>
  <c r="L2221" i="1"/>
  <c r="AE2219" i="1"/>
  <c r="H2219" i="1"/>
  <c r="AC2221" i="1" l="1"/>
  <c r="AK2221" i="1"/>
  <c r="D2443" i="1"/>
  <c r="AF2101" i="1"/>
  <c r="T2102" i="1"/>
  <c r="F2101" i="1"/>
  <c r="V2101" i="1" s="1"/>
  <c r="W2101" i="1" s="1"/>
  <c r="AG2101" i="1" s="1"/>
  <c r="B2101" i="1" s="1"/>
  <c r="C2101" i="1" s="1"/>
  <c r="Y2220" i="1"/>
  <c r="Z2220" i="1"/>
  <c r="AA2220" i="1" s="1"/>
  <c r="AH2220" i="1" s="1"/>
  <c r="J2221" i="1"/>
  <c r="I2221" i="1" s="1"/>
  <c r="U2106" i="1"/>
  <c r="S2107" i="1"/>
  <c r="AE2220" i="1"/>
  <c r="H2220" i="1"/>
  <c r="M2221" i="1"/>
  <c r="N2221" i="1" s="1"/>
  <c r="P2221" i="1"/>
  <c r="K2218" i="1"/>
  <c r="AB2236" i="1"/>
  <c r="G2219" i="1"/>
  <c r="K2219" i="1" s="1"/>
  <c r="A2222" i="1"/>
  <c r="L2222" i="1"/>
  <c r="E2221" i="1"/>
  <c r="X2221" i="1"/>
  <c r="Q2109" i="1"/>
  <c r="R2108" i="1"/>
  <c r="AC2222" i="1" l="1"/>
  <c r="AK2222" i="1"/>
  <c r="D2444" i="1"/>
  <c r="AF2102" i="1"/>
  <c r="T2103" i="1"/>
  <c r="F2102" i="1"/>
  <c r="V2102" i="1" s="1"/>
  <c r="W2102" i="1" s="1"/>
  <c r="AG2102" i="1" s="1"/>
  <c r="B2102" i="1" s="1"/>
  <c r="C2102" i="1" s="1"/>
  <c r="O2219" i="1"/>
  <c r="Z2221" i="1"/>
  <c r="AA2221" i="1" s="1"/>
  <c r="AH2221" i="1" s="1"/>
  <c r="Y2221" i="1"/>
  <c r="J2222" i="1"/>
  <c r="I2222" i="1" s="1"/>
  <c r="AB2237" i="1"/>
  <c r="S2108" i="1"/>
  <c r="U2107" i="1"/>
  <c r="AE2221" i="1"/>
  <c r="H2221" i="1"/>
  <c r="G2220" i="1"/>
  <c r="O2220" i="1" s="1"/>
  <c r="M2222" i="1"/>
  <c r="N2222" i="1" s="1"/>
  <c r="P2222" i="1"/>
  <c r="Q2110" i="1"/>
  <c r="R2109" i="1"/>
  <c r="L2223" i="1"/>
  <c r="E2222" i="1"/>
  <c r="X2222" i="1"/>
  <c r="A2223" i="1"/>
  <c r="AC2223" i="1" l="1"/>
  <c r="AK2223" i="1"/>
  <c r="D2445" i="1"/>
  <c r="F2103" i="1"/>
  <c r="V2103" i="1" s="1"/>
  <c r="W2103" i="1" s="1"/>
  <c r="AG2103" i="1" s="1"/>
  <c r="B2103" i="1" s="1"/>
  <c r="C2103" i="1" s="1"/>
  <c r="AF2103" i="1"/>
  <c r="T2104" i="1"/>
  <c r="K2220" i="1"/>
  <c r="G2221" i="1"/>
  <c r="K2221" i="1" s="1"/>
  <c r="M2223" i="1"/>
  <c r="N2223" i="1" s="1"/>
  <c r="P2223" i="1"/>
  <c r="U2108" i="1"/>
  <c r="S2109" i="1"/>
  <c r="AE2222" i="1"/>
  <c r="H2222" i="1"/>
  <c r="E2223" i="1"/>
  <c r="X2223" i="1"/>
  <c r="A2224" i="1"/>
  <c r="L2224" i="1"/>
  <c r="Y2222" i="1"/>
  <c r="Z2222" i="1"/>
  <c r="AA2222" i="1" s="1"/>
  <c r="AH2222" i="1" s="1"/>
  <c r="J2223" i="1"/>
  <c r="I2223" i="1" s="1"/>
  <c r="R2110" i="1"/>
  <c r="Q2111" i="1"/>
  <c r="AB2238" i="1"/>
  <c r="AC2224" i="1" l="1"/>
  <c r="AK2224" i="1"/>
  <c r="D2446" i="1"/>
  <c r="AF2104" i="1"/>
  <c r="F2104" i="1"/>
  <c r="V2104" i="1" s="1"/>
  <c r="W2104" i="1" s="1"/>
  <c r="AG2104" i="1" s="1"/>
  <c r="B2104" i="1" s="1"/>
  <c r="C2104" i="1" s="1"/>
  <c r="T2105" i="1"/>
  <c r="O2221" i="1"/>
  <c r="AE2223" i="1"/>
  <c r="H2223" i="1"/>
  <c r="AB2239" i="1"/>
  <c r="Q2112" i="1"/>
  <c r="R2111" i="1"/>
  <c r="M2224" i="1"/>
  <c r="N2224" i="1" s="1"/>
  <c r="P2224" i="1"/>
  <c r="G2222" i="1"/>
  <c r="O2222" i="1" s="1"/>
  <c r="L2225" i="1"/>
  <c r="E2224" i="1"/>
  <c r="X2224" i="1"/>
  <c r="A2225" i="1"/>
  <c r="Z2223" i="1"/>
  <c r="AA2223" i="1" s="1"/>
  <c r="AH2223" i="1" s="1"/>
  <c r="Y2223" i="1"/>
  <c r="J2224" i="1"/>
  <c r="I2224" i="1" s="1"/>
  <c r="U2109" i="1"/>
  <c r="S2110" i="1"/>
  <c r="AC2225" i="1" l="1"/>
  <c r="AK2225" i="1"/>
  <c r="D2447" i="1"/>
  <c r="AF2105" i="1"/>
  <c r="F2105" i="1"/>
  <c r="V2105" i="1" s="1"/>
  <c r="W2105" i="1" s="1"/>
  <c r="AG2105" i="1" s="1"/>
  <c r="B2105" i="1" s="1"/>
  <c r="C2105" i="1" s="1"/>
  <c r="T2106" i="1"/>
  <c r="K2222" i="1"/>
  <c r="AE2224" i="1"/>
  <c r="H2224" i="1"/>
  <c r="M2225" i="1"/>
  <c r="N2225" i="1" s="1"/>
  <c r="P2225" i="1"/>
  <c r="G2223" i="1"/>
  <c r="K2223" i="1" s="1"/>
  <c r="X2225" i="1"/>
  <c r="A2226" i="1"/>
  <c r="L2226" i="1"/>
  <c r="E2225" i="1"/>
  <c r="Q2113" i="1"/>
  <c r="R2112" i="1"/>
  <c r="U2110" i="1"/>
  <c r="S2111" i="1"/>
  <c r="Y2224" i="1"/>
  <c r="Z2224" i="1"/>
  <c r="AA2224" i="1" s="1"/>
  <c r="AH2224" i="1" s="1"/>
  <c r="J2225" i="1"/>
  <c r="I2225" i="1" s="1"/>
  <c r="AB2240" i="1"/>
  <c r="AC2226" i="1" l="1"/>
  <c r="AK2226" i="1"/>
  <c r="D2448" i="1"/>
  <c r="AF2106" i="1"/>
  <c r="T2107" i="1"/>
  <c r="F2106" i="1"/>
  <c r="V2106" i="1" s="1"/>
  <c r="W2106" i="1" s="1"/>
  <c r="AG2106" i="1" s="1"/>
  <c r="B2106" i="1" s="1"/>
  <c r="C2106" i="1" s="1"/>
  <c r="O2223" i="1"/>
  <c r="U2111" i="1"/>
  <c r="S2112" i="1"/>
  <c r="AE2225" i="1"/>
  <c r="H2225" i="1"/>
  <c r="M2226" i="1"/>
  <c r="N2226" i="1" s="1"/>
  <c r="Q2114" i="1"/>
  <c r="R2113" i="1"/>
  <c r="E2226" i="1"/>
  <c r="A2227" i="1"/>
  <c r="L2227" i="1"/>
  <c r="G2224" i="1"/>
  <c r="K2224" i="1" s="1"/>
  <c r="AB2241" i="1"/>
  <c r="Z2225" i="1"/>
  <c r="AA2225" i="1" s="1"/>
  <c r="AH2225" i="1" s="1"/>
  <c r="Y2225" i="1"/>
  <c r="J2226" i="1"/>
  <c r="I2226" i="1" s="1"/>
  <c r="AC2227" i="1" l="1"/>
  <c r="AK2227" i="1"/>
  <c r="D2449" i="1"/>
  <c r="AF2107" i="1"/>
  <c r="T2108" i="1"/>
  <c r="F2107" i="1"/>
  <c r="V2107" i="1" s="1"/>
  <c r="W2107" i="1" s="1"/>
  <c r="AG2107" i="1" s="1"/>
  <c r="B2107" i="1" s="1"/>
  <c r="C2107" i="1" s="1"/>
  <c r="O2224" i="1"/>
  <c r="L2228" i="1"/>
  <c r="E2227" i="1"/>
  <c r="X2227" i="1"/>
  <c r="A2228" i="1"/>
  <c r="Y2226" i="1"/>
  <c r="Z2226" i="1"/>
  <c r="J2227" i="1"/>
  <c r="I2227" i="1" s="1"/>
  <c r="S2113" i="1"/>
  <c r="U2112" i="1"/>
  <c r="R2114" i="1"/>
  <c r="Q2115" i="1"/>
  <c r="G2225" i="1"/>
  <c r="O2225" i="1" s="1"/>
  <c r="P2226" i="1" s="1"/>
  <c r="AB2242" i="1"/>
  <c r="M2227" i="1"/>
  <c r="N2227" i="1" s="1"/>
  <c r="AE2226" i="1"/>
  <c r="H2226" i="1"/>
  <c r="AC2228" i="1" l="1"/>
  <c r="AK2228" i="1"/>
  <c r="D2450" i="1"/>
  <c r="AF2108" i="1"/>
  <c r="F2108" i="1"/>
  <c r="V2108" i="1" s="1"/>
  <c r="W2108" i="1" s="1"/>
  <c r="AG2108" i="1" s="1"/>
  <c r="B2108" i="1" s="1"/>
  <c r="C2108" i="1" s="1"/>
  <c r="T2109" i="1"/>
  <c r="K2225" i="1"/>
  <c r="AB2243" i="1"/>
  <c r="Q2116" i="1"/>
  <c r="R2115" i="1"/>
  <c r="U2113" i="1"/>
  <c r="S2114" i="1"/>
  <c r="Y2227" i="1"/>
  <c r="Z2227" i="1"/>
  <c r="AA2227" i="1" s="1"/>
  <c r="AH2227" i="1" s="1"/>
  <c r="J2228" i="1"/>
  <c r="I2228" i="1" s="1"/>
  <c r="G2226" i="1"/>
  <c r="K2226" i="1" s="1"/>
  <c r="M2228" i="1"/>
  <c r="N2228" i="1" s="1"/>
  <c r="H2227" i="1"/>
  <c r="AE2227" i="1"/>
  <c r="X2228" i="1"/>
  <c r="A2229" i="1"/>
  <c r="L2229" i="1"/>
  <c r="E2228" i="1"/>
  <c r="AC2229" i="1" l="1"/>
  <c r="AK2229" i="1"/>
  <c r="D2451" i="1"/>
  <c r="AF2109" i="1"/>
  <c r="T2110" i="1"/>
  <c r="F2109" i="1"/>
  <c r="V2109" i="1" s="1"/>
  <c r="W2109" i="1" s="1"/>
  <c r="AG2109" i="1" s="1"/>
  <c r="B2109" i="1" s="1"/>
  <c r="C2109" i="1" s="1"/>
  <c r="O2226" i="1"/>
  <c r="P2227" i="1" s="1"/>
  <c r="P2228" i="1" s="1"/>
  <c r="P2229" i="1" s="1"/>
  <c r="G2227" i="1"/>
  <c r="K2227" i="1" s="1"/>
  <c r="Y2228" i="1"/>
  <c r="Z2228" i="1"/>
  <c r="AA2228" i="1" s="1"/>
  <c r="AH2228" i="1" s="1"/>
  <c r="J2229" i="1"/>
  <c r="I2229" i="1" s="1"/>
  <c r="AB2244" i="1"/>
  <c r="H2228" i="1"/>
  <c r="AE2228" i="1"/>
  <c r="M2229" i="1"/>
  <c r="N2229" i="1" s="1"/>
  <c r="A2230" i="1"/>
  <c r="L2230" i="1"/>
  <c r="E2229" i="1"/>
  <c r="X2229" i="1"/>
  <c r="U2114" i="1"/>
  <c r="S2115" i="1"/>
  <c r="Q2117" i="1"/>
  <c r="R2116" i="1"/>
  <c r="AC2230" i="1" l="1"/>
  <c r="AK2230" i="1"/>
  <c r="D2452" i="1"/>
  <c r="AF2110" i="1"/>
  <c r="F2110" i="1"/>
  <c r="V2110" i="1" s="1"/>
  <c r="W2110" i="1" s="1"/>
  <c r="AG2110" i="1" s="1"/>
  <c r="B2110" i="1" s="1"/>
  <c r="C2110" i="1" s="1"/>
  <c r="T2111" i="1"/>
  <c r="O2227" i="1"/>
  <c r="AE2229" i="1"/>
  <c r="H2229" i="1"/>
  <c r="G2228" i="1"/>
  <c r="O2228" i="1" s="1"/>
  <c r="M2230" i="1"/>
  <c r="N2230" i="1" s="1"/>
  <c r="P2230" i="1"/>
  <c r="Q2118" i="1"/>
  <c r="R2117" i="1"/>
  <c r="A2231" i="1"/>
  <c r="L2231" i="1"/>
  <c r="E2230" i="1"/>
  <c r="X2230" i="1"/>
  <c r="AB2245" i="1"/>
  <c r="S2116" i="1"/>
  <c r="U2115" i="1"/>
  <c r="Z2229" i="1"/>
  <c r="AA2229" i="1" s="1"/>
  <c r="AH2229" i="1" s="1"/>
  <c r="Y2229" i="1"/>
  <c r="J2230" i="1"/>
  <c r="I2230" i="1" s="1"/>
  <c r="AC2231" i="1" l="1"/>
  <c r="AK2231" i="1"/>
  <c r="D2453" i="1"/>
  <c r="AF2111" i="1"/>
  <c r="F2111" i="1"/>
  <c r="V2111" i="1" s="1"/>
  <c r="W2111" i="1" s="1"/>
  <c r="T2112" i="1"/>
  <c r="K2228" i="1"/>
  <c r="Z2230" i="1"/>
  <c r="AA2230" i="1" s="1"/>
  <c r="AH2230" i="1" s="1"/>
  <c r="Y2230" i="1"/>
  <c r="J2231" i="1"/>
  <c r="I2231" i="1" s="1"/>
  <c r="H2230" i="1"/>
  <c r="AE2230" i="1"/>
  <c r="U2116" i="1"/>
  <c r="S2117" i="1"/>
  <c r="AB2246" i="1"/>
  <c r="M2231" i="1"/>
  <c r="N2231" i="1" s="1"/>
  <c r="P2231" i="1"/>
  <c r="R2118" i="1"/>
  <c r="Q2119" i="1"/>
  <c r="G2229" i="1"/>
  <c r="O2229" i="1" s="1"/>
  <c r="X2231" i="1"/>
  <c r="A2232" i="1"/>
  <c r="L2232" i="1"/>
  <c r="E2231" i="1"/>
  <c r="AC2232" i="1" l="1"/>
  <c r="AK2232" i="1"/>
  <c r="D2454" i="1"/>
  <c r="AF2112" i="1"/>
  <c r="T2113" i="1"/>
  <c r="F2112" i="1"/>
  <c r="V2112" i="1" s="1"/>
  <c r="W2112" i="1" s="1"/>
  <c r="AG2112" i="1" s="1"/>
  <c r="B2112" i="1" s="1"/>
  <c r="C2112" i="1" s="1"/>
  <c r="AG2111" i="1"/>
  <c r="B2111" i="1" s="1"/>
  <c r="C2111" i="1" s="1"/>
  <c r="Q2120" i="1"/>
  <c r="R2119" i="1"/>
  <c r="Y2231" i="1"/>
  <c r="Z2231" i="1"/>
  <c r="AA2231" i="1" s="1"/>
  <c r="AH2231" i="1" s="1"/>
  <c r="J2232" i="1"/>
  <c r="I2232" i="1" s="1"/>
  <c r="M2232" i="1"/>
  <c r="N2232" i="1" s="1"/>
  <c r="P2232" i="1"/>
  <c r="K2229" i="1"/>
  <c r="AB2247" i="1"/>
  <c r="E2232" i="1"/>
  <c r="L2233" i="1"/>
  <c r="X2232" i="1"/>
  <c r="A2233" i="1"/>
  <c r="G2230" i="1"/>
  <c r="K2230" i="1" s="1"/>
  <c r="AE2231" i="1"/>
  <c r="H2231" i="1"/>
  <c r="U2117" i="1"/>
  <c r="S2118" i="1"/>
  <c r="AC2233" i="1" l="1"/>
  <c r="AK2233" i="1"/>
  <c r="D2455" i="1"/>
  <c r="AF2113" i="1"/>
  <c r="F2113" i="1"/>
  <c r="V2113" i="1" s="1"/>
  <c r="W2113" i="1" s="1"/>
  <c r="AG2113" i="1" s="1"/>
  <c r="B2113" i="1" s="1"/>
  <c r="C2113" i="1" s="1"/>
  <c r="T2114" i="1"/>
  <c r="M2233" i="1"/>
  <c r="N2233" i="1" s="1"/>
  <c r="P2233" i="1"/>
  <c r="O2230" i="1"/>
  <c r="S2119" i="1"/>
  <c r="U2118" i="1"/>
  <c r="L2234" i="1"/>
  <c r="E2233" i="1"/>
  <c r="X2233" i="1"/>
  <c r="A2234" i="1"/>
  <c r="G2231" i="1"/>
  <c r="K2231" i="1" s="1"/>
  <c r="Y2232" i="1"/>
  <c r="Z2232" i="1"/>
  <c r="AA2232" i="1" s="1"/>
  <c r="AH2232" i="1" s="1"/>
  <c r="J2233" i="1"/>
  <c r="I2233" i="1" s="1"/>
  <c r="AB2248" i="1"/>
  <c r="Q2121" i="1"/>
  <c r="R2120" i="1"/>
  <c r="AE2232" i="1"/>
  <c r="H2232" i="1"/>
  <c r="AC2234" i="1" l="1"/>
  <c r="AK2234" i="1"/>
  <c r="D2456" i="1"/>
  <c r="AF2114" i="1"/>
  <c r="F2114" i="1"/>
  <c r="V2114" i="1" s="1"/>
  <c r="W2114" i="1" s="1"/>
  <c r="T2115" i="1"/>
  <c r="O2231" i="1"/>
  <c r="G2232" i="1"/>
  <c r="K2232" i="1" s="1"/>
  <c r="AB2249" i="1"/>
  <c r="M2234" i="1"/>
  <c r="N2234" i="1" s="1"/>
  <c r="P2234" i="1"/>
  <c r="Y2233" i="1"/>
  <c r="Z2233" i="1"/>
  <c r="AA2233" i="1" s="1"/>
  <c r="AH2233" i="1" s="1"/>
  <c r="J2234" i="1"/>
  <c r="I2234" i="1" s="1"/>
  <c r="E2234" i="1"/>
  <c r="X2234" i="1"/>
  <c r="A2235" i="1"/>
  <c r="L2235" i="1"/>
  <c r="U2119" i="1"/>
  <c r="S2120" i="1"/>
  <c r="R2121" i="1"/>
  <c r="Q2122" i="1"/>
  <c r="H2233" i="1"/>
  <c r="AE2233" i="1"/>
  <c r="AC2235" i="1" l="1"/>
  <c r="AK2235" i="1"/>
  <c r="D2457" i="1"/>
  <c r="AF2115" i="1"/>
  <c r="T2116" i="1"/>
  <c r="F2115" i="1"/>
  <c r="V2115" i="1" s="1"/>
  <c r="W2115" i="1" s="1"/>
  <c r="AG2115" i="1" s="1"/>
  <c r="B2115" i="1" s="1"/>
  <c r="C2115" i="1" s="1"/>
  <c r="AG2114" i="1"/>
  <c r="B2114" i="1" s="1"/>
  <c r="C2114" i="1" s="1"/>
  <c r="O2232" i="1"/>
  <c r="AB2250" i="1"/>
  <c r="Q2123" i="1"/>
  <c r="R2122" i="1"/>
  <c r="A2236" i="1"/>
  <c r="L2236" i="1"/>
  <c r="E2235" i="1"/>
  <c r="X2235" i="1"/>
  <c r="G2233" i="1"/>
  <c r="O2233" i="1" s="1"/>
  <c r="S2121" i="1"/>
  <c r="U2120" i="1"/>
  <c r="M2235" i="1"/>
  <c r="N2235" i="1" s="1"/>
  <c r="P2235" i="1"/>
  <c r="H2234" i="1"/>
  <c r="AE2234" i="1"/>
  <c r="Y2234" i="1"/>
  <c r="Z2234" i="1"/>
  <c r="AA2234" i="1" s="1"/>
  <c r="AH2234" i="1" s="1"/>
  <c r="J2235" i="1"/>
  <c r="I2235" i="1" s="1"/>
  <c r="AC2236" i="1" l="1"/>
  <c r="AK2236" i="1"/>
  <c r="D2458" i="1"/>
  <c r="AF2116" i="1"/>
  <c r="T2117" i="1"/>
  <c r="F2116" i="1"/>
  <c r="V2116" i="1" s="1"/>
  <c r="W2116" i="1" s="1"/>
  <c r="AG2116" i="1" s="1"/>
  <c r="B2116" i="1" s="1"/>
  <c r="C2116" i="1" s="1"/>
  <c r="K2233" i="1"/>
  <c r="E2236" i="1"/>
  <c r="X2236" i="1"/>
  <c r="A2237" i="1"/>
  <c r="L2237" i="1"/>
  <c r="S2122" i="1"/>
  <c r="U2121" i="1"/>
  <c r="Z2235" i="1"/>
  <c r="AA2235" i="1" s="1"/>
  <c r="AH2235" i="1" s="1"/>
  <c r="Y2235" i="1"/>
  <c r="J2236" i="1"/>
  <c r="I2236" i="1" s="1"/>
  <c r="G2234" i="1"/>
  <c r="O2234" i="1" s="1"/>
  <c r="Q2124" i="1"/>
  <c r="R2123" i="1"/>
  <c r="AE2235" i="1"/>
  <c r="H2235" i="1"/>
  <c r="M2236" i="1"/>
  <c r="N2236" i="1" s="1"/>
  <c r="P2236" i="1"/>
  <c r="AB2251" i="1"/>
  <c r="AC2237" i="1" l="1"/>
  <c r="AK2237" i="1"/>
  <c r="D2459" i="1"/>
  <c r="AF2117" i="1"/>
  <c r="F2117" i="1"/>
  <c r="V2117" i="1" s="1"/>
  <c r="W2117" i="1" s="1"/>
  <c r="AG2117" i="1" s="1"/>
  <c r="B2117" i="1" s="1"/>
  <c r="C2117" i="1" s="1"/>
  <c r="T2118" i="1"/>
  <c r="K2234" i="1"/>
  <c r="S2123" i="1"/>
  <c r="U2122" i="1"/>
  <c r="H2236" i="1"/>
  <c r="AE2236" i="1"/>
  <c r="M2237" i="1"/>
  <c r="N2237" i="1" s="1"/>
  <c r="P2237" i="1"/>
  <c r="AB2252" i="1"/>
  <c r="Q2125" i="1"/>
  <c r="R2124" i="1"/>
  <c r="X2237" i="1"/>
  <c r="A2238" i="1"/>
  <c r="L2238" i="1"/>
  <c r="E2237" i="1"/>
  <c r="G2235" i="1"/>
  <c r="K2235" i="1" s="1"/>
  <c r="Y2236" i="1"/>
  <c r="Z2236" i="1"/>
  <c r="AA2236" i="1" s="1"/>
  <c r="AH2236" i="1" s="1"/>
  <c r="J2237" i="1"/>
  <c r="I2237" i="1" s="1"/>
  <c r="AC2238" i="1" l="1"/>
  <c r="AK2238" i="1"/>
  <c r="D2460" i="1"/>
  <c r="AF2118" i="1"/>
  <c r="T2119" i="1"/>
  <c r="F2118" i="1"/>
  <c r="V2118" i="1" s="1"/>
  <c r="W2118" i="1" s="1"/>
  <c r="AG2118" i="1" s="1"/>
  <c r="B2118" i="1" s="1"/>
  <c r="C2118" i="1" s="1"/>
  <c r="O2235" i="1"/>
  <c r="AB2253" i="1"/>
  <c r="M2238" i="1"/>
  <c r="N2238" i="1" s="1"/>
  <c r="P2238" i="1"/>
  <c r="U2123" i="1"/>
  <c r="S2124" i="1"/>
  <c r="A2239" i="1"/>
  <c r="L2239" i="1"/>
  <c r="E2238" i="1"/>
  <c r="X2238" i="1"/>
  <c r="R2125" i="1"/>
  <c r="Q2126" i="1"/>
  <c r="Z2237" i="1"/>
  <c r="AA2237" i="1" s="1"/>
  <c r="AH2237" i="1" s="1"/>
  <c r="Y2237" i="1"/>
  <c r="J2238" i="1"/>
  <c r="I2238" i="1" s="1"/>
  <c r="H2237" i="1"/>
  <c r="AE2237" i="1"/>
  <c r="G2236" i="1"/>
  <c r="K2236" i="1" s="1"/>
  <c r="AC2239" i="1" l="1"/>
  <c r="AK2239" i="1"/>
  <c r="D2461" i="1"/>
  <c r="AF2119" i="1"/>
  <c r="T2120" i="1"/>
  <c r="F2119" i="1"/>
  <c r="V2119" i="1" s="1"/>
  <c r="W2119" i="1" s="1"/>
  <c r="AG2119" i="1" s="1"/>
  <c r="B2119" i="1" s="1"/>
  <c r="C2119" i="1" s="1"/>
  <c r="AE2238" i="1"/>
  <c r="H2238" i="1"/>
  <c r="O2236" i="1"/>
  <c r="G2237" i="1"/>
  <c r="K2237" i="1" s="1"/>
  <c r="E2239" i="1"/>
  <c r="X2239" i="1"/>
  <c r="A2240" i="1"/>
  <c r="L2240" i="1"/>
  <c r="M2239" i="1"/>
  <c r="N2239" i="1" s="1"/>
  <c r="AE2239" i="1" s="1"/>
  <c r="P2239" i="1"/>
  <c r="Z2238" i="1"/>
  <c r="AA2238" i="1" s="1"/>
  <c r="AH2238" i="1" s="1"/>
  <c r="Y2238" i="1"/>
  <c r="J2239" i="1"/>
  <c r="I2239" i="1" s="1"/>
  <c r="AB2254" i="1"/>
  <c r="R2126" i="1"/>
  <c r="Q2127" i="1"/>
  <c r="S2125" i="1"/>
  <c r="U2124" i="1"/>
  <c r="AC2240" i="1" l="1"/>
  <c r="AK2240" i="1"/>
  <c r="D2462" i="1"/>
  <c r="AF2120" i="1"/>
  <c r="T2121" i="1"/>
  <c r="F2120" i="1"/>
  <c r="V2120" i="1" s="1"/>
  <c r="W2120" i="1" s="1"/>
  <c r="AG2120" i="1" s="1"/>
  <c r="B2120" i="1" s="1"/>
  <c r="C2120" i="1" s="1"/>
  <c r="O2237" i="1"/>
  <c r="Q2128" i="1"/>
  <c r="R2127" i="1"/>
  <c r="M2240" i="1"/>
  <c r="N2240" i="1" s="1"/>
  <c r="P2240" i="1"/>
  <c r="H2239" i="1"/>
  <c r="G2238" i="1"/>
  <c r="O2238" i="1" s="1"/>
  <c r="A2241" i="1"/>
  <c r="L2241" i="1"/>
  <c r="E2240" i="1"/>
  <c r="X2240" i="1"/>
  <c r="AB2255" i="1"/>
  <c r="U2125" i="1"/>
  <c r="S2126" i="1"/>
  <c r="Z2239" i="1"/>
  <c r="AA2239" i="1" s="1"/>
  <c r="AH2239" i="1" s="1"/>
  <c r="Y2239" i="1"/>
  <c r="J2240" i="1"/>
  <c r="I2240" i="1" s="1"/>
  <c r="AC2241" i="1" l="1"/>
  <c r="AK2241" i="1"/>
  <c r="D2463" i="1"/>
  <c r="AF2121" i="1"/>
  <c r="T2122" i="1"/>
  <c r="F2121" i="1"/>
  <c r="V2121" i="1" s="1"/>
  <c r="W2121" i="1" s="1"/>
  <c r="AG2121" i="1" s="1"/>
  <c r="B2121" i="1" s="1"/>
  <c r="C2121" i="1" s="1"/>
  <c r="K2238" i="1"/>
  <c r="U2126" i="1"/>
  <c r="S2127" i="1"/>
  <c r="L2242" i="1"/>
  <c r="E2241" i="1"/>
  <c r="X2241" i="1"/>
  <c r="A2242" i="1"/>
  <c r="G2239" i="1"/>
  <c r="O2239" i="1" s="1"/>
  <c r="AB2256" i="1"/>
  <c r="Y2240" i="1"/>
  <c r="Z2240" i="1"/>
  <c r="AA2240" i="1" s="1"/>
  <c r="AH2240" i="1" s="1"/>
  <c r="J2241" i="1"/>
  <c r="I2241" i="1" s="1"/>
  <c r="AE2240" i="1"/>
  <c r="H2240" i="1"/>
  <c r="M2241" i="1"/>
  <c r="N2241" i="1" s="1"/>
  <c r="P2241" i="1"/>
  <c r="R2128" i="1"/>
  <c r="Q2129" i="1"/>
  <c r="AC2242" i="1" l="1"/>
  <c r="AK2242" i="1"/>
  <c r="D2464" i="1"/>
  <c r="T2123" i="1"/>
  <c r="F2122" i="1"/>
  <c r="V2122" i="1" s="1"/>
  <c r="W2122" i="1" s="1"/>
  <c r="AF2122" i="1"/>
  <c r="K2239" i="1"/>
  <c r="L2243" i="1"/>
  <c r="E2242" i="1"/>
  <c r="X2242" i="1"/>
  <c r="A2243" i="1"/>
  <c r="G2240" i="1"/>
  <c r="O2240" i="1" s="1"/>
  <c r="Z2241" i="1"/>
  <c r="AA2241" i="1" s="1"/>
  <c r="AH2241" i="1" s="1"/>
  <c r="Y2241" i="1"/>
  <c r="J2242" i="1"/>
  <c r="I2242" i="1" s="1"/>
  <c r="S2128" i="1"/>
  <c r="U2127" i="1"/>
  <c r="AE2241" i="1"/>
  <c r="H2241" i="1"/>
  <c r="R2129" i="1"/>
  <c r="Q2130" i="1"/>
  <c r="AB2257" i="1"/>
  <c r="M2242" i="1"/>
  <c r="N2242" i="1" s="1"/>
  <c r="P2242" i="1"/>
  <c r="AC2243" i="1" l="1"/>
  <c r="AK2243" i="1"/>
  <c r="D2465" i="1"/>
  <c r="AG2122" i="1"/>
  <c r="B2122" i="1" s="1"/>
  <c r="C2122" i="1" s="1"/>
  <c r="AF2123" i="1"/>
  <c r="T2124" i="1"/>
  <c r="F2123" i="1"/>
  <c r="V2123" i="1" s="1"/>
  <c r="W2123" i="1" s="1"/>
  <c r="AG2123" i="1" s="1"/>
  <c r="B2123" i="1" s="1"/>
  <c r="C2123" i="1" s="1"/>
  <c r="AE2242" i="1"/>
  <c r="H2242" i="1"/>
  <c r="M2243" i="1"/>
  <c r="N2243" i="1" s="1"/>
  <c r="P2243" i="1"/>
  <c r="AB2258" i="1"/>
  <c r="Q2131" i="1"/>
  <c r="R2130" i="1"/>
  <c r="S2129" i="1"/>
  <c r="U2128" i="1"/>
  <c r="K2240" i="1"/>
  <c r="E2243" i="1"/>
  <c r="X2243" i="1"/>
  <c r="A2244" i="1"/>
  <c r="L2244" i="1"/>
  <c r="G2241" i="1"/>
  <c r="O2241" i="1" s="1"/>
  <c r="Y2242" i="1"/>
  <c r="Z2242" i="1"/>
  <c r="AA2242" i="1" s="1"/>
  <c r="AH2242" i="1" s="1"/>
  <c r="J2243" i="1"/>
  <c r="I2243" i="1" s="1"/>
  <c r="AC2244" i="1" l="1"/>
  <c r="AK2244" i="1"/>
  <c r="D2466" i="1"/>
  <c r="AF2124" i="1"/>
  <c r="T2125" i="1"/>
  <c r="F2124" i="1"/>
  <c r="V2124" i="1" s="1"/>
  <c r="W2124" i="1" s="1"/>
  <c r="AG2124" i="1" s="1"/>
  <c r="B2124" i="1" s="1"/>
  <c r="C2124" i="1" s="1"/>
  <c r="K2241" i="1"/>
  <c r="Z2243" i="1"/>
  <c r="AA2243" i="1" s="1"/>
  <c r="AH2243" i="1" s="1"/>
  <c r="Y2243" i="1"/>
  <c r="J2244" i="1"/>
  <c r="I2244" i="1" s="1"/>
  <c r="S2130" i="1"/>
  <c r="U2129" i="1"/>
  <c r="Q2132" i="1"/>
  <c r="R2131" i="1"/>
  <c r="AE2243" i="1"/>
  <c r="H2243" i="1"/>
  <c r="G2242" i="1"/>
  <c r="K2242" i="1" s="1"/>
  <c r="M2244" i="1"/>
  <c r="N2244" i="1" s="1"/>
  <c r="P2244" i="1"/>
  <c r="AB2259" i="1"/>
  <c r="X2244" i="1"/>
  <c r="A2245" i="1"/>
  <c r="L2245" i="1"/>
  <c r="E2244" i="1"/>
  <c r="AC2245" i="1" l="1"/>
  <c r="AK2245" i="1"/>
  <c r="D2467" i="1"/>
  <c r="AF2125" i="1"/>
  <c r="T2126" i="1"/>
  <c r="F2125" i="1"/>
  <c r="V2125" i="1" s="1"/>
  <c r="W2125" i="1" s="1"/>
  <c r="AG2125" i="1" s="1"/>
  <c r="B2125" i="1" s="1"/>
  <c r="C2125" i="1" s="1"/>
  <c r="O2242" i="1"/>
  <c r="Y2244" i="1"/>
  <c r="Z2244" i="1"/>
  <c r="AA2244" i="1" s="1"/>
  <c r="AH2244" i="1" s="1"/>
  <c r="J2245" i="1"/>
  <c r="I2245" i="1" s="1"/>
  <c r="Q2133" i="1"/>
  <c r="R2132" i="1"/>
  <c r="AE2244" i="1"/>
  <c r="H2244" i="1"/>
  <c r="G2243" i="1"/>
  <c r="O2243" i="1" s="1"/>
  <c r="M2245" i="1"/>
  <c r="N2245" i="1" s="1"/>
  <c r="P2245" i="1"/>
  <c r="AB2260" i="1"/>
  <c r="X2245" i="1"/>
  <c r="L2246" i="1"/>
  <c r="E2245" i="1"/>
  <c r="A2246" i="1"/>
  <c r="S2131" i="1"/>
  <c r="U2130" i="1"/>
  <c r="AC2246" i="1" l="1"/>
  <c r="AK2246" i="1"/>
  <c r="D2468" i="1"/>
  <c r="F2126" i="1"/>
  <c r="V2126" i="1" s="1"/>
  <c r="W2126" i="1" s="1"/>
  <c r="AG2126" i="1" s="1"/>
  <c r="B2126" i="1" s="1"/>
  <c r="C2126" i="1" s="1"/>
  <c r="T2127" i="1"/>
  <c r="AF2126" i="1"/>
  <c r="K2243" i="1"/>
  <c r="AB2261" i="1"/>
  <c r="Y2245" i="1"/>
  <c r="Z2245" i="1"/>
  <c r="AA2245" i="1" s="1"/>
  <c r="AH2245" i="1" s="1"/>
  <c r="J2246" i="1"/>
  <c r="I2246" i="1" s="1"/>
  <c r="U2131" i="1"/>
  <c r="S2132" i="1"/>
  <c r="M2246" i="1"/>
  <c r="N2246" i="1" s="1"/>
  <c r="P2246" i="1"/>
  <c r="Q2134" i="1"/>
  <c r="R2133" i="1"/>
  <c r="AE2245" i="1"/>
  <c r="H2245" i="1"/>
  <c r="G2244" i="1"/>
  <c r="K2244" i="1" s="1"/>
  <c r="X2246" i="1"/>
  <c r="A2247" i="1"/>
  <c r="L2247" i="1"/>
  <c r="E2246" i="1"/>
  <c r="AC2247" i="1" l="1"/>
  <c r="AK2247" i="1"/>
  <c r="D2469" i="1"/>
  <c r="AF2127" i="1"/>
  <c r="F2127" i="1"/>
  <c r="V2127" i="1" s="1"/>
  <c r="W2127" i="1" s="1"/>
  <c r="AG2127" i="1" s="1"/>
  <c r="B2127" i="1" s="1"/>
  <c r="C2127" i="1" s="1"/>
  <c r="T2128" i="1"/>
  <c r="O2244" i="1"/>
  <c r="Y2246" i="1"/>
  <c r="Z2246" i="1"/>
  <c r="AA2246" i="1" s="1"/>
  <c r="AH2246" i="1" s="1"/>
  <c r="J2247" i="1"/>
  <c r="I2247" i="1" s="1"/>
  <c r="L2248" i="1"/>
  <c r="E2247" i="1"/>
  <c r="A2248" i="1"/>
  <c r="X2247" i="1"/>
  <c r="G2245" i="1"/>
  <c r="O2245" i="1" s="1"/>
  <c r="AE2246" i="1"/>
  <c r="H2246" i="1"/>
  <c r="S2133" i="1"/>
  <c r="U2132" i="1"/>
  <c r="AB2262" i="1"/>
  <c r="M2247" i="1"/>
  <c r="N2247" i="1" s="1"/>
  <c r="P2247" i="1"/>
  <c r="R2134" i="1"/>
  <c r="Q2135" i="1"/>
  <c r="AA2131" i="1"/>
  <c r="AC2248" i="1" l="1"/>
  <c r="AK2248" i="1"/>
  <c r="D2470" i="1"/>
  <c r="T2129" i="1"/>
  <c r="AF2128" i="1"/>
  <c r="F2128" i="1"/>
  <c r="V2128" i="1" s="1"/>
  <c r="W2128" i="1" s="1"/>
  <c r="AG2128" i="1" s="1"/>
  <c r="B2128" i="1" s="1"/>
  <c r="C2128" i="1" s="1"/>
  <c r="K2245" i="1"/>
  <c r="AE2247" i="1"/>
  <c r="H2247" i="1"/>
  <c r="Z2247" i="1"/>
  <c r="AA2247" i="1" s="1"/>
  <c r="AH2247" i="1" s="1"/>
  <c r="Y2247" i="1"/>
  <c r="J2248" i="1"/>
  <c r="I2248" i="1" s="1"/>
  <c r="Q2136" i="1"/>
  <c r="R2135" i="1"/>
  <c r="AB2263" i="1"/>
  <c r="G2246" i="1"/>
  <c r="O2246" i="1" s="1"/>
  <c r="E2248" i="1"/>
  <c r="A2249" i="1"/>
  <c r="X2248" i="1"/>
  <c r="L2249" i="1"/>
  <c r="AH2131" i="1"/>
  <c r="U2133" i="1"/>
  <c r="S2134" i="1"/>
  <c r="M2248" i="1"/>
  <c r="N2248" i="1" s="1"/>
  <c r="P2248" i="1"/>
  <c r="AC2249" i="1" l="1"/>
  <c r="AK2249" i="1"/>
  <c r="D2471" i="1"/>
  <c r="AF2129" i="1"/>
  <c r="F2129" i="1"/>
  <c r="V2129" i="1" s="1"/>
  <c r="W2129" i="1" s="1"/>
  <c r="AG2129" i="1" s="1"/>
  <c r="B2129" i="1" s="1"/>
  <c r="C2129" i="1" s="1"/>
  <c r="T2130" i="1"/>
  <c r="K2246" i="1"/>
  <c r="Y2248" i="1"/>
  <c r="Z2248" i="1"/>
  <c r="AA2248" i="1" s="1"/>
  <c r="AH2248" i="1" s="1"/>
  <c r="J2249" i="1"/>
  <c r="I2249" i="1" s="1"/>
  <c r="AB2264" i="1"/>
  <c r="X2249" i="1"/>
  <c r="L2250" i="1"/>
  <c r="E2249" i="1"/>
  <c r="A2250" i="1"/>
  <c r="S2135" i="1"/>
  <c r="U2134" i="1"/>
  <c r="R2136" i="1"/>
  <c r="Q2137" i="1"/>
  <c r="G2247" i="1"/>
  <c r="O2247" i="1" s="1"/>
  <c r="AE2248" i="1"/>
  <c r="H2248" i="1"/>
  <c r="M2249" i="1"/>
  <c r="N2249" i="1" s="1"/>
  <c r="P2249" i="1"/>
  <c r="AC2250" i="1" l="1"/>
  <c r="AK2250" i="1"/>
  <c r="D2472" i="1"/>
  <c r="AF2130" i="1"/>
  <c r="T2131" i="1"/>
  <c r="F2130" i="1"/>
  <c r="V2130" i="1" s="1"/>
  <c r="W2130" i="1" s="1"/>
  <c r="AG2130" i="1" s="1"/>
  <c r="B2130" i="1" s="1"/>
  <c r="C2130" i="1" s="1"/>
  <c r="K2247" i="1"/>
  <c r="U2135" i="1"/>
  <c r="S2136" i="1"/>
  <c r="M2250" i="1"/>
  <c r="N2250" i="1" s="1"/>
  <c r="P2250" i="1"/>
  <c r="G2248" i="1"/>
  <c r="O2248" i="1" s="1"/>
  <c r="Y2249" i="1"/>
  <c r="Z2249" i="1"/>
  <c r="AA2249" i="1" s="1"/>
  <c r="AH2249" i="1" s="1"/>
  <c r="J2250" i="1"/>
  <c r="I2250" i="1" s="1"/>
  <c r="AE2249" i="1"/>
  <c r="H2249" i="1"/>
  <c r="R2137" i="1"/>
  <c r="Q2138" i="1"/>
  <c r="X2250" i="1"/>
  <c r="L2251" i="1"/>
  <c r="E2250" i="1"/>
  <c r="A2251" i="1"/>
  <c r="AB2265" i="1"/>
  <c r="AC2251" i="1" l="1"/>
  <c r="AK2251" i="1"/>
  <c r="D2473" i="1"/>
  <c r="AF2131" i="1"/>
  <c r="F2131" i="1"/>
  <c r="V2131" i="1" s="1"/>
  <c r="W2131" i="1" s="1"/>
  <c r="AG2131" i="1" s="1"/>
  <c r="B2131" i="1" s="1"/>
  <c r="C2131" i="1" s="1"/>
  <c r="T2132" i="1"/>
  <c r="AB2266" i="1"/>
  <c r="M2251" i="1"/>
  <c r="N2251" i="1" s="1"/>
  <c r="P2251" i="1"/>
  <c r="R2138" i="1"/>
  <c r="Q2139" i="1"/>
  <c r="K2248" i="1"/>
  <c r="S2137" i="1"/>
  <c r="U2136" i="1"/>
  <c r="AE2250" i="1"/>
  <c r="H2250" i="1"/>
  <c r="Y2250" i="1"/>
  <c r="Z2250" i="1"/>
  <c r="AA2250" i="1" s="1"/>
  <c r="AH2250" i="1" s="1"/>
  <c r="J2251" i="1"/>
  <c r="I2251" i="1" s="1"/>
  <c r="X2251" i="1"/>
  <c r="L2252" i="1"/>
  <c r="E2251" i="1"/>
  <c r="A2252" i="1"/>
  <c r="G2249" i="1"/>
  <c r="K2249" i="1" s="1"/>
  <c r="AC2252" i="1" l="1"/>
  <c r="AK2252" i="1"/>
  <c r="D2474" i="1"/>
  <c r="AF2132" i="1"/>
  <c r="T2133" i="1"/>
  <c r="F2132" i="1"/>
  <c r="V2132" i="1" s="1"/>
  <c r="W2132" i="1" s="1"/>
  <c r="O2249" i="1"/>
  <c r="AE2251" i="1"/>
  <c r="H2251" i="1"/>
  <c r="M2252" i="1"/>
  <c r="N2252" i="1" s="1"/>
  <c r="P2252" i="1"/>
  <c r="Z2251" i="1"/>
  <c r="AA2251" i="1" s="1"/>
  <c r="AH2251" i="1" s="1"/>
  <c r="Y2251" i="1"/>
  <c r="J2252" i="1"/>
  <c r="I2252" i="1" s="1"/>
  <c r="G2250" i="1"/>
  <c r="K2250" i="1" s="1"/>
  <c r="S2138" i="1"/>
  <c r="U2137" i="1"/>
  <c r="R2139" i="1"/>
  <c r="Q2140" i="1"/>
  <c r="AB2267" i="1"/>
  <c r="L2253" i="1"/>
  <c r="E2252" i="1"/>
  <c r="X2252" i="1"/>
  <c r="A2253" i="1"/>
  <c r="AC2253" i="1" l="1"/>
  <c r="AK2253" i="1"/>
  <c r="D2475" i="1"/>
  <c r="AG2132" i="1"/>
  <c r="B2132" i="1" s="1"/>
  <c r="C2132" i="1" s="1"/>
  <c r="AF2133" i="1"/>
  <c r="F2133" i="1"/>
  <c r="V2133" i="1" s="1"/>
  <c r="W2133" i="1" s="1"/>
  <c r="AG2133" i="1" s="1"/>
  <c r="B2133" i="1" s="1"/>
  <c r="C2133" i="1" s="1"/>
  <c r="T2134" i="1"/>
  <c r="G2251" i="1"/>
  <c r="O2251" i="1" s="1"/>
  <c r="M2253" i="1"/>
  <c r="N2253" i="1" s="1"/>
  <c r="P2253" i="1"/>
  <c r="E2253" i="1"/>
  <c r="X2253" i="1"/>
  <c r="A2254" i="1"/>
  <c r="L2254" i="1"/>
  <c r="O2250" i="1"/>
  <c r="Q2141" i="1"/>
  <c r="R2140" i="1"/>
  <c r="Y2252" i="1"/>
  <c r="Z2252" i="1"/>
  <c r="AA2252" i="1" s="1"/>
  <c r="AH2252" i="1" s="1"/>
  <c r="J2253" i="1"/>
  <c r="I2253" i="1" s="1"/>
  <c r="AB2268" i="1"/>
  <c r="U2138" i="1"/>
  <c r="S2139" i="1"/>
  <c r="AE2252" i="1"/>
  <c r="H2252" i="1"/>
  <c r="AC2254" i="1" l="1"/>
  <c r="AK2254" i="1"/>
  <c r="D2476" i="1"/>
  <c r="AF2134" i="1"/>
  <c r="T2135" i="1"/>
  <c r="F2134" i="1"/>
  <c r="V2134" i="1" s="1"/>
  <c r="W2134" i="1" s="1"/>
  <c r="AG2134" i="1" s="1"/>
  <c r="B2134" i="1" s="1"/>
  <c r="C2134" i="1" s="1"/>
  <c r="AB2269" i="1"/>
  <c r="G2252" i="1"/>
  <c r="K2252" i="1" s="1"/>
  <c r="R2141" i="1"/>
  <c r="Q2142" i="1"/>
  <c r="M2254" i="1"/>
  <c r="N2254" i="1" s="1"/>
  <c r="P2254" i="1"/>
  <c r="AE2253" i="1"/>
  <c r="H2253" i="1"/>
  <c r="E2254" i="1"/>
  <c r="A2255" i="1"/>
  <c r="L2255" i="1"/>
  <c r="S2140" i="1"/>
  <c r="U2139" i="1"/>
  <c r="Z2253" i="1"/>
  <c r="AA2253" i="1" s="1"/>
  <c r="AH2253" i="1" s="1"/>
  <c r="Y2253" i="1"/>
  <c r="J2254" i="1"/>
  <c r="I2254" i="1" s="1"/>
  <c r="K2251" i="1"/>
  <c r="AC2255" i="1" l="1"/>
  <c r="AK2255" i="1"/>
  <c r="D2477" i="1"/>
  <c r="T2136" i="1"/>
  <c r="AF2135" i="1"/>
  <c r="F2135" i="1"/>
  <c r="V2135" i="1" s="1"/>
  <c r="W2135" i="1" s="1"/>
  <c r="AG2135" i="1" s="1"/>
  <c r="B2135" i="1" s="1"/>
  <c r="C2135" i="1" s="1"/>
  <c r="O2252" i="1"/>
  <c r="AE2254" i="1"/>
  <c r="H2254" i="1"/>
  <c r="M2255" i="1"/>
  <c r="N2255" i="1" s="1"/>
  <c r="G2253" i="1"/>
  <c r="O2253" i="1" s="1"/>
  <c r="Q2143" i="1"/>
  <c r="R2142" i="1"/>
  <c r="AB2270" i="1"/>
  <c r="L2256" i="1"/>
  <c r="E2255" i="1"/>
  <c r="X2255" i="1"/>
  <c r="A2256" i="1"/>
  <c r="U2140" i="1"/>
  <c r="S2141" i="1"/>
  <c r="Y2254" i="1"/>
  <c r="Z2254" i="1"/>
  <c r="J2255" i="1"/>
  <c r="I2255" i="1" s="1"/>
  <c r="AC2256" i="1" l="1"/>
  <c r="AK2256" i="1"/>
  <c r="D2478" i="1"/>
  <c r="T2137" i="1"/>
  <c r="F2136" i="1"/>
  <c r="V2136" i="1" s="1"/>
  <c r="W2136" i="1" s="1"/>
  <c r="AG2136" i="1" s="1"/>
  <c r="B2136" i="1" s="1"/>
  <c r="C2136" i="1" s="1"/>
  <c r="AF2136" i="1"/>
  <c r="K2253" i="1"/>
  <c r="U2141" i="1"/>
  <c r="S2142" i="1"/>
  <c r="X2256" i="1"/>
  <c r="A2257" i="1"/>
  <c r="L2257" i="1"/>
  <c r="E2256" i="1"/>
  <c r="Y2255" i="1"/>
  <c r="Z2255" i="1"/>
  <c r="AA2255" i="1" s="1"/>
  <c r="AH2255" i="1" s="1"/>
  <c r="J2256" i="1"/>
  <c r="I2256" i="1" s="1"/>
  <c r="R2143" i="1"/>
  <c r="Q2144" i="1"/>
  <c r="G2254" i="1"/>
  <c r="O2254" i="1" s="1"/>
  <c r="P2255" i="1" s="1"/>
  <c r="P2256" i="1" s="1"/>
  <c r="H2255" i="1"/>
  <c r="AE2255" i="1"/>
  <c r="AB2271" i="1"/>
  <c r="M2256" i="1"/>
  <c r="N2256" i="1" s="1"/>
  <c r="AC2257" i="1" l="1"/>
  <c r="AK2257" i="1"/>
  <c r="D2479" i="1"/>
  <c r="AF2137" i="1"/>
  <c r="F2137" i="1"/>
  <c r="V2137" i="1" s="1"/>
  <c r="W2137" i="1" s="1"/>
  <c r="AG2137" i="1" s="1"/>
  <c r="B2137" i="1" s="1"/>
  <c r="C2137" i="1" s="1"/>
  <c r="T2138" i="1"/>
  <c r="K2254" i="1"/>
  <c r="S2143" i="1"/>
  <c r="U2142" i="1"/>
  <c r="M2257" i="1"/>
  <c r="N2257" i="1" s="1"/>
  <c r="P2257" i="1"/>
  <c r="A2258" i="1"/>
  <c r="L2258" i="1"/>
  <c r="E2257" i="1"/>
  <c r="X2257" i="1"/>
  <c r="AE2256" i="1"/>
  <c r="H2256" i="1"/>
  <c r="AB2272" i="1"/>
  <c r="G2255" i="1"/>
  <c r="K2255" i="1" s="1"/>
  <c r="Q2145" i="1"/>
  <c r="R2144" i="1"/>
  <c r="Z2256" i="1"/>
  <c r="AA2256" i="1" s="1"/>
  <c r="AH2256" i="1" s="1"/>
  <c r="Y2256" i="1"/>
  <c r="J2257" i="1"/>
  <c r="I2257" i="1" s="1"/>
  <c r="AC2258" i="1" l="1"/>
  <c r="AK2258" i="1"/>
  <c r="AE2257" i="1"/>
  <c r="D2480" i="1"/>
  <c r="AF2138" i="1"/>
  <c r="T2139" i="1"/>
  <c r="F2138" i="1"/>
  <c r="V2138" i="1" s="1"/>
  <c r="W2138" i="1" s="1"/>
  <c r="AG2138" i="1" s="1"/>
  <c r="B2138" i="1" s="1"/>
  <c r="C2138" i="1" s="1"/>
  <c r="O2255" i="1"/>
  <c r="H2257" i="1"/>
  <c r="G2256" i="1"/>
  <c r="O2256" i="1" s="1"/>
  <c r="U2143" i="1"/>
  <c r="S2144" i="1"/>
  <c r="M2258" i="1"/>
  <c r="N2258" i="1" s="1"/>
  <c r="P2258" i="1"/>
  <c r="Q2146" i="1"/>
  <c r="R2145" i="1"/>
  <c r="L2259" i="1"/>
  <c r="E2258" i="1"/>
  <c r="X2258" i="1"/>
  <c r="A2259" i="1"/>
  <c r="AB2273" i="1"/>
  <c r="Y2257" i="1"/>
  <c r="Z2257" i="1"/>
  <c r="AA2257" i="1" s="1"/>
  <c r="AH2257" i="1" s="1"/>
  <c r="J2258" i="1"/>
  <c r="I2258" i="1" s="1"/>
  <c r="AC2259" i="1" l="1"/>
  <c r="AK2259" i="1"/>
  <c r="D2481" i="1"/>
  <c r="AF2139" i="1"/>
  <c r="F2139" i="1"/>
  <c r="V2139" i="1" s="1"/>
  <c r="W2139" i="1" s="1"/>
  <c r="T2140" i="1"/>
  <c r="K2256" i="1"/>
  <c r="M2259" i="1"/>
  <c r="N2259" i="1" s="1"/>
  <c r="P2259" i="1"/>
  <c r="AB2274" i="1"/>
  <c r="Z2258" i="1"/>
  <c r="AA2258" i="1" s="1"/>
  <c r="AH2258" i="1" s="1"/>
  <c r="Y2258" i="1"/>
  <c r="J2259" i="1"/>
  <c r="I2259" i="1" s="1"/>
  <c r="Q2147" i="1"/>
  <c r="R2146" i="1"/>
  <c r="G2257" i="1"/>
  <c r="K2257" i="1" s="1"/>
  <c r="AE2258" i="1"/>
  <c r="H2258" i="1"/>
  <c r="E2259" i="1"/>
  <c r="X2259" i="1"/>
  <c r="A2260" i="1"/>
  <c r="L2260" i="1"/>
  <c r="U2144" i="1"/>
  <c r="S2145" i="1"/>
  <c r="AC2260" i="1" l="1"/>
  <c r="AK2260" i="1"/>
  <c r="D2482" i="1"/>
  <c r="AF2140" i="1"/>
  <c r="T2141" i="1"/>
  <c r="F2140" i="1"/>
  <c r="V2140" i="1" s="1"/>
  <c r="W2140" i="1" s="1"/>
  <c r="AG2140" i="1" s="1"/>
  <c r="B2140" i="1" s="1"/>
  <c r="C2140" i="1" s="1"/>
  <c r="AG2139" i="1"/>
  <c r="B2139" i="1" s="1"/>
  <c r="C2139" i="1" s="1"/>
  <c r="O2257" i="1"/>
  <c r="G2258" i="1"/>
  <c r="K2258" i="1" s="1"/>
  <c r="M2260" i="1"/>
  <c r="N2260" i="1" s="1"/>
  <c r="P2260" i="1"/>
  <c r="AB2275" i="1"/>
  <c r="Z2259" i="1"/>
  <c r="AA2259" i="1" s="1"/>
  <c r="AH2259" i="1" s="1"/>
  <c r="Y2259" i="1"/>
  <c r="J2260" i="1"/>
  <c r="I2260" i="1" s="1"/>
  <c r="S2146" i="1"/>
  <c r="U2145" i="1"/>
  <c r="E2260" i="1"/>
  <c r="X2260" i="1"/>
  <c r="A2261" i="1"/>
  <c r="L2261" i="1"/>
  <c r="Q2148" i="1"/>
  <c r="R2147" i="1"/>
  <c r="AE2259" i="1"/>
  <c r="H2259" i="1"/>
  <c r="AC2261" i="1" l="1"/>
  <c r="AK2261" i="1"/>
  <c r="D2483" i="1"/>
  <c r="T2142" i="1"/>
  <c r="F2141" i="1"/>
  <c r="V2141" i="1" s="1"/>
  <c r="W2141" i="1" s="1"/>
  <c r="AF2141" i="1"/>
  <c r="O2258" i="1"/>
  <c r="AE2260" i="1"/>
  <c r="H2260" i="1"/>
  <c r="G2259" i="1"/>
  <c r="K2259" i="1" s="1"/>
  <c r="X2261" i="1"/>
  <c r="A2262" i="1"/>
  <c r="L2262" i="1"/>
  <c r="E2261" i="1"/>
  <c r="M2261" i="1"/>
  <c r="N2261" i="1" s="1"/>
  <c r="P2261" i="1"/>
  <c r="Z2260" i="1"/>
  <c r="AA2260" i="1" s="1"/>
  <c r="AH2260" i="1" s="1"/>
  <c r="Y2260" i="1"/>
  <c r="J2261" i="1"/>
  <c r="I2261" i="1" s="1"/>
  <c r="AB2276" i="1"/>
  <c r="S2147" i="1"/>
  <c r="U2146" i="1"/>
  <c r="R2148" i="1"/>
  <c r="Q2149" i="1"/>
  <c r="AC2262" i="1" l="1"/>
  <c r="AK2262" i="1"/>
  <c r="D2484" i="1"/>
  <c r="AG2141" i="1"/>
  <c r="B2141" i="1" s="1"/>
  <c r="C2141" i="1" s="1"/>
  <c r="AF2142" i="1"/>
  <c r="F2142" i="1"/>
  <c r="V2142" i="1" s="1"/>
  <c r="W2142" i="1" s="1"/>
  <c r="AG2142" i="1" s="1"/>
  <c r="B2142" i="1" s="1"/>
  <c r="C2142" i="1" s="1"/>
  <c r="T2143" i="1"/>
  <c r="O2259" i="1"/>
  <c r="AB2277" i="1"/>
  <c r="M2262" i="1"/>
  <c r="N2262" i="1" s="1"/>
  <c r="P2262" i="1"/>
  <c r="G2260" i="1"/>
  <c r="K2260" i="1" s="1"/>
  <c r="AE2261" i="1"/>
  <c r="H2261" i="1"/>
  <c r="E2262" i="1"/>
  <c r="X2262" i="1"/>
  <c r="A2263" i="1"/>
  <c r="L2263" i="1"/>
  <c r="U2147" i="1"/>
  <c r="S2148" i="1"/>
  <c r="Q2150" i="1"/>
  <c r="R2149" i="1"/>
  <c r="Z2261" i="1"/>
  <c r="AA2261" i="1" s="1"/>
  <c r="AH2261" i="1" s="1"/>
  <c r="Y2261" i="1"/>
  <c r="J2262" i="1"/>
  <c r="I2262" i="1" s="1"/>
  <c r="AC2263" i="1" l="1"/>
  <c r="AK2263" i="1"/>
  <c r="D2485" i="1"/>
  <c r="AF2143" i="1"/>
  <c r="F2143" i="1"/>
  <c r="V2143" i="1" s="1"/>
  <c r="W2143" i="1" s="1"/>
  <c r="AG2143" i="1" s="1"/>
  <c r="B2143" i="1" s="1"/>
  <c r="C2143" i="1" s="1"/>
  <c r="T2144" i="1"/>
  <c r="O2260" i="1"/>
  <c r="Z2262" i="1"/>
  <c r="AA2262" i="1" s="1"/>
  <c r="AH2262" i="1" s="1"/>
  <c r="Y2262" i="1"/>
  <c r="J2263" i="1"/>
  <c r="I2263" i="1" s="1"/>
  <c r="Q2151" i="1"/>
  <c r="R2150" i="1"/>
  <c r="AB2278" i="1"/>
  <c r="M2263" i="1"/>
  <c r="N2263" i="1" s="1"/>
  <c r="P2263" i="1"/>
  <c r="G2261" i="1"/>
  <c r="O2261" i="1" s="1"/>
  <c r="S2149" i="1"/>
  <c r="U2148" i="1"/>
  <c r="A2264" i="1"/>
  <c r="L2264" i="1"/>
  <c r="E2263" i="1"/>
  <c r="X2263" i="1"/>
  <c r="AE2262" i="1"/>
  <c r="H2262" i="1"/>
  <c r="AC2264" i="1" l="1"/>
  <c r="AK2264" i="1"/>
  <c r="D2486" i="1"/>
  <c r="AF2144" i="1"/>
  <c r="T2145" i="1"/>
  <c r="F2144" i="1"/>
  <c r="V2144" i="1" s="1"/>
  <c r="W2144" i="1" s="1"/>
  <c r="AG2144" i="1" s="1"/>
  <c r="B2144" i="1" s="1"/>
  <c r="C2144" i="1" s="1"/>
  <c r="K2261" i="1"/>
  <c r="G2262" i="1"/>
  <c r="O2262" i="1" s="1"/>
  <c r="Y2263" i="1"/>
  <c r="Z2263" i="1"/>
  <c r="AA2263" i="1" s="1"/>
  <c r="AH2263" i="1" s="1"/>
  <c r="J2264" i="1"/>
  <c r="I2264" i="1" s="1"/>
  <c r="AE2263" i="1"/>
  <c r="H2263" i="1"/>
  <c r="AB2279" i="1"/>
  <c r="R2151" i="1"/>
  <c r="Q2152" i="1"/>
  <c r="M2264" i="1"/>
  <c r="N2264" i="1" s="1"/>
  <c r="P2264" i="1"/>
  <c r="U2149" i="1"/>
  <c r="S2150" i="1"/>
  <c r="E2264" i="1"/>
  <c r="X2264" i="1"/>
  <c r="A2265" i="1"/>
  <c r="L2265" i="1"/>
  <c r="AC2265" i="1" l="1"/>
  <c r="AK2265" i="1"/>
  <c r="D2487" i="1"/>
  <c r="AF2145" i="1"/>
  <c r="T2146" i="1"/>
  <c r="F2145" i="1"/>
  <c r="V2145" i="1" s="1"/>
  <c r="W2145" i="1" s="1"/>
  <c r="AG2145" i="1" s="1"/>
  <c r="B2145" i="1" s="1"/>
  <c r="C2145" i="1" s="1"/>
  <c r="K2262" i="1"/>
  <c r="G2263" i="1"/>
  <c r="O2263" i="1" s="1"/>
  <c r="M2265" i="1"/>
  <c r="N2265" i="1" s="1"/>
  <c r="P2265" i="1"/>
  <c r="AE2264" i="1"/>
  <c r="H2264" i="1"/>
  <c r="AB2280" i="1"/>
  <c r="E2265" i="1"/>
  <c r="X2265" i="1"/>
  <c r="A2266" i="1"/>
  <c r="L2266" i="1"/>
  <c r="U2150" i="1"/>
  <c r="S2151" i="1"/>
  <c r="Y2264" i="1"/>
  <c r="Z2264" i="1"/>
  <c r="AA2264" i="1" s="1"/>
  <c r="AH2264" i="1" s="1"/>
  <c r="J2265" i="1"/>
  <c r="I2265" i="1" s="1"/>
  <c r="R2152" i="1"/>
  <c r="Q2153" i="1"/>
  <c r="AC2266" i="1" l="1"/>
  <c r="AK2266" i="1"/>
  <c r="D2488" i="1"/>
  <c r="AF2146" i="1"/>
  <c r="F2146" i="1"/>
  <c r="V2146" i="1" s="1"/>
  <c r="W2146" i="1" s="1"/>
  <c r="AG2146" i="1" s="1"/>
  <c r="B2146" i="1" s="1"/>
  <c r="C2146" i="1" s="1"/>
  <c r="T2147" i="1"/>
  <c r="K2263" i="1"/>
  <c r="M2266" i="1"/>
  <c r="N2266" i="1" s="1"/>
  <c r="P2266" i="1"/>
  <c r="U2151" i="1"/>
  <c r="S2152" i="1"/>
  <c r="X2266" i="1"/>
  <c r="A2267" i="1"/>
  <c r="L2267" i="1"/>
  <c r="E2266" i="1"/>
  <c r="G2264" i="1"/>
  <c r="K2264" i="1" s="1"/>
  <c r="R2153" i="1"/>
  <c r="Q2154" i="1"/>
  <c r="Y2265" i="1"/>
  <c r="Z2265" i="1"/>
  <c r="AA2265" i="1" s="1"/>
  <c r="AH2265" i="1" s="1"/>
  <c r="J2266" i="1"/>
  <c r="I2266" i="1" s="1"/>
  <c r="AB2281" i="1"/>
  <c r="AE2265" i="1"/>
  <c r="H2265" i="1"/>
  <c r="AC2267" i="1" l="1"/>
  <c r="AK2267" i="1"/>
  <c r="D2489" i="1"/>
  <c r="AF2147" i="1"/>
  <c r="T2148" i="1"/>
  <c r="F2147" i="1"/>
  <c r="V2147" i="1" s="1"/>
  <c r="W2147" i="1" s="1"/>
  <c r="AG2147" i="1" s="1"/>
  <c r="B2147" i="1" s="1"/>
  <c r="C2147" i="1" s="1"/>
  <c r="O2264" i="1"/>
  <c r="R2154" i="1"/>
  <c r="Q2155" i="1"/>
  <c r="E2267" i="1"/>
  <c r="X2267" i="1"/>
  <c r="A2268" i="1"/>
  <c r="L2268" i="1"/>
  <c r="AB2282" i="1"/>
  <c r="Y2266" i="1"/>
  <c r="Z2266" i="1"/>
  <c r="AA2266" i="1" s="1"/>
  <c r="AH2266" i="1" s="1"/>
  <c r="J2267" i="1"/>
  <c r="I2267" i="1" s="1"/>
  <c r="S2153" i="1"/>
  <c r="U2152" i="1"/>
  <c r="AE2266" i="1"/>
  <c r="H2266" i="1"/>
  <c r="G2265" i="1"/>
  <c r="K2265" i="1" s="1"/>
  <c r="M2267" i="1"/>
  <c r="N2267" i="1" s="1"/>
  <c r="P2267" i="1"/>
  <c r="AC2268" i="1" l="1"/>
  <c r="AK2268" i="1"/>
  <c r="D2490" i="1"/>
  <c r="AF2148" i="1"/>
  <c r="T2149" i="1"/>
  <c r="F2148" i="1"/>
  <c r="V2148" i="1" s="1"/>
  <c r="W2148" i="1" s="1"/>
  <c r="AG2148" i="1" s="1"/>
  <c r="B2148" i="1" s="1"/>
  <c r="C2148" i="1" s="1"/>
  <c r="O2265" i="1"/>
  <c r="G2266" i="1"/>
  <c r="K2266" i="1" s="1"/>
  <c r="AB2283" i="1"/>
  <c r="E2268" i="1"/>
  <c r="X2268" i="1"/>
  <c r="A2269" i="1"/>
  <c r="L2269" i="1"/>
  <c r="Z2267" i="1"/>
  <c r="AA2267" i="1" s="1"/>
  <c r="AH2267" i="1" s="1"/>
  <c r="Y2267" i="1"/>
  <c r="J2268" i="1"/>
  <c r="I2268" i="1" s="1"/>
  <c r="AE2267" i="1"/>
  <c r="H2267" i="1"/>
  <c r="U2153" i="1"/>
  <c r="S2154" i="1"/>
  <c r="M2268" i="1"/>
  <c r="N2268" i="1" s="1"/>
  <c r="P2268" i="1"/>
  <c r="Q2156" i="1"/>
  <c r="R2155" i="1"/>
  <c r="AC2269" i="1" l="1"/>
  <c r="AK2269" i="1"/>
  <c r="D2491" i="1"/>
  <c r="AF2149" i="1"/>
  <c r="T2150" i="1"/>
  <c r="F2149" i="1"/>
  <c r="V2149" i="1" s="1"/>
  <c r="W2149" i="1" s="1"/>
  <c r="AG2149" i="1" s="1"/>
  <c r="B2149" i="1" s="1"/>
  <c r="C2149" i="1" s="1"/>
  <c r="O2266" i="1"/>
  <c r="G2267" i="1"/>
  <c r="O2267" i="1" s="1"/>
  <c r="Q2157" i="1"/>
  <c r="R2156" i="1"/>
  <c r="M2269" i="1"/>
  <c r="N2269" i="1" s="1"/>
  <c r="P2269" i="1"/>
  <c r="S2155" i="1"/>
  <c r="U2154" i="1"/>
  <c r="L2270" i="1"/>
  <c r="E2269" i="1"/>
  <c r="X2269" i="1"/>
  <c r="A2270" i="1"/>
  <c r="AB2284" i="1"/>
  <c r="AE2268" i="1"/>
  <c r="H2268" i="1"/>
  <c r="Z2268" i="1"/>
  <c r="AA2268" i="1" s="1"/>
  <c r="AH2268" i="1" s="1"/>
  <c r="Y2268" i="1"/>
  <c r="J2269" i="1"/>
  <c r="I2269" i="1" s="1"/>
  <c r="AC2270" i="1" l="1"/>
  <c r="AK2270" i="1"/>
  <c r="D2492" i="1"/>
  <c r="AF2150" i="1"/>
  <c r="T2151" i="1"/>
  <c r="F2150" i="1"/>
  <c r="V2150" i="1" s="1"/>
  <c r="W2150" i="1" s="1"/>
  <c r="AG2150" i="1" s="1"/>
  <c r="B2150" i="1" s="1"/>
  <c r="C2150" i="1" s="1"/>
  <c r="K2267" i="1"/>
  <c r="AB2285" i="1"/>
  <c r="M2270" i="1"/>
  <c r="N2270" i="1" s="1"/>
  <c r="P2270" i="1"/>
  <c r="U2155" i="1"/>
  <c r="S2156" i="1"/>
  <c r="G2268" i="1"/>
  <c r="O2268" i="1" s="1"/>
  <c r="L2271" i="1"/>
  <c r="E2270" i="1"/>
  <c r="X2270" i="1"/>
  <c r="A2271" i="1"/>
  <c r="R2157" i="1"/>
  <c r="Q2158" i="1"/>
  <c r="Z2269" i="1"/>
  <c r="AA2269" i="1" s="1"/>
  <c r="AH2269" i="1" s="1"/>
  <c r="Y2269" i="1"/>
  <c r="J2270" i="1"/>
  <c r="I2270" i="1" s="1"/>
  <c r="AE2269" i="1"/>
  <c r="H2269" i="1"/>
  <c r="AC2271" i="1" l="1"/>
  <c r="AK2271" i="1"/>
  <c r="D2493" i="1"/>
  <c r="AF2151" i="1"/>
  <c r="F2151" i="1"/>
  <c r="V2151" i="1" s="1"/>
  <c r="W2151" i="1" s="1"/>
  <c r="AG2151" i="1" s="1"/>
  <c r="B2151" i="1" s="1"/>
  <c r="C2151" i="1" s="1"/>
  <c r="T2152" i="1"/>
  <c r="K2268" i="1"/>
  <c r="AE2270" i="1"/>
  <c r="H2270" i="1"/>
  <c r="G2269" i="1"/>
  <c r="O2269" i="1" s="1"/>
  <c r="U2156" i="1"/>
  <c r="S2157" i="1"/>
  <c r="Q2159" i="1"/>
  <c r="R2158" i="1"/>
  <c r="Y2270" i="1"/>
  <c r="Z2270" i="1"/>
  <c r="AA2270" i="1" s="1"/>
  <c r="AH2270" i="1" s="1"/>
  <c r="J2271" i="1"/>
  <c r="I2271" i="1" s="1"/>
  <c r="AB2286" i="1"/>
  <c r="L2272" i="1"/>
  <c r="E2271" i="1"/>
  <c r="X2271" i="1"/>
  <c r="A2272" i="1"/>
  <c r="M2271" i="1"/>
  <c r="N2271" i="1" s="1"/>
  <c r="P2271" i="1"/>
  <c r="AC2272" i="1" l="1"/>
  <c r="AK2272" i="1"/>
  <c r="D2494" i="1"/>
  <c r="AF2152" i="1"/>
  <c r="F2152" i="1"/>
  <c r="V2152" i="1" s="1"/>
  <c r="W2152" i="1" s="1"/>
  <c r="AG2152" i="1" s="1"/>
  <c r="B2152" i="1" s="1"/>
  <c r="C2152" i="1" s="1"/>
  <c r="T2153" i="1"/>
  <c r="K2269" i="1"/>
  <c r="M2272" i="1"/>
  <c r="N2272" i="1" s="1"/>
  <c r="P2272" i="1"/>
  <c r="S2158" i="1"/>
  <c r="U2157" i="1"/>
  <c r="L2273" i="1"/>
  <c r="E2272" i="1"/>
  <c r="X2272" i="1"/>
  <c r="A2273" i="1"/>
  <c r="AE2271" i="1"/>
  <c r="H2271" i="1"/>
  <c r="Y2271" i="1"/>
  <c r="Z2271" i="1"/>
  <c r="AA2271" i="1" s="1"/>
  <c r="AH2271" i="1" s="1"/>
  <c r="J2272" i="1"/>
  <c r="I2272" i="1" s="1"/>
  <c r="AB2287" i="1"/>
  <c r="G2270" i="1"/>
  <c r="O2270" i="1" s="1"/>
  <c r="Q2160" i="1"/>
  <c r="R2159" i="1"/>
  <c r="AC2273" i="1" l="1"/>
  <c r="AK2273" i="1"/>
  <c r="D2495" i="1"/>
  <c r="T2154" i="1"/>
  <c r="F2153" i="1"/>
  <c r="V2153" i="1" s="1"/>
  <c r="W2153" i="1" s="1"/>
  <c r="AG2153" i="1" s="1"/>
  <c r="B2153" i="1" s="1"/>
  <c r="C2153" i="1" s="1"/>
  <c r="AF2153" i="1"/>
  <c r="AB2288" i="1"/>
  <c r="S2159" i="1"/>
  <c r="U2158" i="1"/>
  <c r="K2270" i="1"/>
  <c r="G2271" i="1"/>
  <c r="O2271" i="1" s="1"/>
  <c r="M2273" i="1"/>
  <c r="N2273" i="1" s="1"/>
  <c r="P2273" i="1"/>
  <c r="R2160" i="1"/>
  <c r="Q2161" i="1"/>
  <c r="A2274" i="1"/>
  <c r="L2274" i="1"/>
  <c r="E2273" i="1"/>
  <c r="X2273" i="1"/>
  <c r="Z2272" i="1"/>
  <c r="AA2272" i="1" s="1"/>
  <c r="AH2272" i="1" s="1"/>
  <c r="Y2272" i="1"/>
  <c r="J2273" i="1"/>
  <c r="I2273" i="1" s="1"/>
  <c r="AE2272" i="1"/>
  <c r="H2272" i="1"/>
  <c r="AC2274" i="1" l="1"/>
  <c r="AK2274" i="1"/>
  <c r="D2496" i="1"/>
  <c r="AF2154" i="1"/>
  <c r="T2155" i="1"/>
  <c r="F2154" i="1"/>
  <c r="V2154" i="1" s="1"/>
  <c r="W2154" i="1" s="1"/>
  <c r="AG2154" i="1" s="1"/>
  <c r="B2154" i="1" s="1"/>
  <c r="C2154" i="1" s="1"/>
  <c r="K2271" i="1"/>
  <c r="AE2273" i="1"/>
  <c r="H2273" i="1"/>
  <c r="U2159" i="1"/>
  <c r="S2160" i="1"/>
  <c r="M2274" i="1"/>
  <c r="N2274" i="1" s="1"/>
  <c r="P2274" i="1"/>
  <c r="Q2162" i="1"/>
  <c r="R2161" i="1"/>
  <c r="E2274" i="1"/>
  <c r="X2274" i="1"/>
  <c r="A2275" i="1"/>
  <c r="L2275" i="1"/>
  <c r="G2272" i="1"/>
  <c r="K2272" i="1" s="1"/>
  <c r="Y2273" i="1"/>
  <c r="Z2273" i="1"/>
  <c r="AA2273" i="1" s="1"/>
  <c r="AH2273" i="1" s="1"/>
  <c r="J2274" i="1"/>
  <c r="I2274" i="1" s="1"/>
  <c r="AB2289" i="1"/>
  <c r="AC2275" i="1" l="1"/>
  <c r="AK2275" i="1"/>
  <c r="D2497" i="1"/>
  <c r="AF2155" i="1"/>
  <c r="F2155" i="1"/>
  <c r="V2155" i="1" s="1"/>
  <c r="W2155" i="1" s="1"/>
  <c r="AG2155" i="1" s="1"/>
  <c r="B2155" i="1" s="1"/>
  <c r="C2155" i="1" s="1"/>
  <c r="T2156" i="1"/>
  <c r="AB2290" i="1"/>
  <c r="O2272" i="1"/>
  <c r="L2276" i="1"/>
  <c r="E2275" i="1"/>
  <c r="X2275" i="1"/>
  <c r="A2276" i="1"/>
  <c r="R2162" i="1"/>
  <c r="Q2163" i="1"/>
  <c r="M2275" i="1"/>
  <c r="N2275" i="1" s="1"/>
  <c r="P2275" i="1"/>
  <c r="Z2274" i="1"/>
  <c r="AA2274" i="1" s="1"/>
  <c r="AH2274" i="1" s="1"/>
  <c r="Y2274" i="1"/>
  <c r="J2275" i="1"/>
  <c r="I2275" i="1" s="1"/>
  <c r="G2273" i="1"/>
  <c r="K2273" i="1" s="1"/>
  <c r="S2161" i="1"/>
  <c r="U2160" i="1"/>
  <c r="AE2274" i="1"/>
  <c r="H2274" i="1"/>
  <c r="AC2276" i="1" l="1"/>
  <c r="AK2276" i="1"/>
  <c r="D2498" i="1"/>
  <c r="AF2156" i="1"/>
  <c r="T2157" i="1"/>
  <c r="F2156" i="1"/>
  <c r="V2156" i="1" s="1"/>
  <c r="W2156" i="1" s="1"/>
  <c r="AG2156" i="1" s="1"/>
  <c r="B2156" i="1" s="1"/>
  <c r="C2156" i="1" s="1"/>
  <c r="O2273" i="1"/>
  <c r="G2274" i="1"/>
  <c r="O2274" i="1" s="1"/>
  <c r="S2162" i="1"/>
  <c r="U2161" i="1"/>
  <c r="M2276" i="1"/>
  <c r="N2276" i="1" s="1"/>
  <c r="P2276" i="1"/>
  <c r="AB2291" i="1"/>
  <c r="A2277" i="1"/>
  <c r="L2277" i="1"/>
  <c r="E2276" i="1"/>
  <c r="X2276" i="1"/>
  <c r="Y2275" i="1"/>
  <c r="Z2275" i="1"/>
  <c r="AA2275" i="1" s="1"/>
  <c r="AH2275" i="1" s="1"/>
  <c r="J2276" i="1"/>
  <c r="I2276" i="1" s="1"/>
  <c r="AE2275" i="1"/>
  <c r="H2275" i="1"/>
  <c r="Q2164" i="1"/>
  <c r="R2163" i="1"/>
  <c r="AC2277" i="1" l="1"/>
  <c r="AK2277" i="1"/>
  <c r="D2499" i="1"/>
  <c r="F2157" i="1"/>
  <c r="V2157" i="1" s="1"/>
  <c r="W2157" i="1" s="1"/>
  <c r="AG2157" i="1" s="1"/>
  <c r="B2157" i="1" s="1"/>
  <c r="C2157" i="1" s="1"/>
  <c r="AF2157" i="1"/>
  <c r="T2158" i="1"/>
  <c r="K2274" i="1"/>
  <c r="Y2276" i="1"/>
  <c r="Z2276" i="1"/>
  <c r="AA2276" i="1" s="1"/>
  <c r="AH2276" i="1" s="1"/>
  <c r="J2277" i="1"/>
  <c r="I2277" i="1" s="1"/>
  <c r="AB2292" i="1"/>
  <c r="M2277" i="1"/>
  <c r="N2277" i="1" s="1"/>
  <c r="P2277" i="1"/>
  <c r="U2162" i="1"/>
  <c r="S2163" i="1"/>
  <c r="G2275" i="1"/>
  <c r="O2275" i="1" s="1"/>
  <c r="Q2165" i="1"/>
  <c r="R2164" i="1"/>
  <c r="A2278" i="1"/>
  <c r="L2278" i="1"/>
  <c r="E2277" i="1"/>
  <c r="X2277" i="1"/>
  <c r="AE2276" i="1"/>
  <c r="H2276" i="1"/>
  <c r="AC2278" i="1" l="1"/>
  <c r="AK2278" i="1"/>
  <c r="D2500" i="1"/>
  <c r="AF2158" i="1"/>
  <c r="F2158" i="1"/>
  <c r="V2158" i="1" s="1"/>
  <c r="W2158" i="1" s="1"/>
  <c r="AG2158" i="1" s="1"/>
  <c r="B2158" i="1" s="1"/>
  <c r="C2158" i="1" s="1"/>
  <c r="T2159" i="1"/>
  <c r="K2275" i="1"/>
  <c r="AE2277" i="1"/>
  <c r="H2277" i="1"/>
  <c r="AB2293" i="1"/>
  <c r="M2278" i="1"/>
  <c r="N2278" i="1" s="1"/>
  <c r="P2278" i="1"/>
  <c r="U2163" i="1"/>
  <c r="S2164" i="1"/>
  <c r="G2276" i="1"/>
  <c r="O2276" i="1" s="1"/>
  <c r="L2279" i="1"/>
  <c r="E2278" i="1"/>
  <c r="X2278" i="1"/>
  <c r="A2279" i="1"/>
  <c r="Z2277" i="1"/>
  <c r="AA2277" i="1" s="1"/>
  <c r="AH2277" i="1" s="1"/>
  <c r="Y2277" i="1"/>
  <c r="J2278" i="1"/>
  <c r="I2278" i="1" s="1"/>
  <c r="AA2162" i="1"/>
  <c r="R2165" i="1"/>
  <c r="Q2166" i="1"/>
  <c r="AC2279" i="1" l="1"/>
  <c r="AK2279" i="1"/>
  <c r="D2501" i="1"/>
  <c r="AF2159" i="1"/>
  <c r="F2159" i="1"/>
  <c r="V2159" i="1" s="1"/>
  <c r="W2159" i="1" s="1"/>
  <c r="AG2159" i="1" s="1"/>
  <c r="B2159" i="1" s="1"/>
  <c r="C2159" i="1" s="1"/>
  <c r="T2160" i="1"/>
  <c r="K2276" i="1"/>
  <c r="AH2162" i="1"/>
  <c r="L2280" i="1"/>
  <c r="E2279" i="1"/>
  <c r="X2279" i="1"/>
  <c r="A2280" i="1"/>
  <c r="Y2278" i="1"/>
  <c r="Z2278" i="1"/>
  <c r="AA2278" i="1" s="1"/>
  <c r="AH2278" i="1" s="1"/>
  <c r="J2279" i="1"/>
  <c r="I2279" i="1" s="1"/>
  <c r="AB2294" i="1"/>
  <c r="Q2167" i="1"/>
  <c r="R2166" i="1"/>
  <c r="M2279" i="1"/>
  <c r="N2279" i="1" s="1"/>
  <c r="P2279" i="1"/>
  <c r="G2277" i="1"/>
  <c r="O2277" i="1" s="1"/>
  <c r="U2164" i="1"/>
  <c r="S2165" i="1"/>
  <c r="AE2278" i="1"/>
  <c r="H2278" i="1"/>
  <c r="AC2280" i="1" l="1"/>
  <c r="AK2280" i="1"/>
  <c r="D2502" i="1"/>
  <c r="AF2160" i="1"/>
  <c r="T2161" i="1"/>
  <c r="F2160" i="1"/>
  <c r="V2160" i="1" s="1"/>
  <c r="W2160" i="1" s="1"/>
  <c r="AG2160" i="1" s="1"/>
  <c r="B2160" i="1" s="1"/>
  <c r="C2160" i="1" s="1"/>
  <c r="K2277" i="1"/>
  <c r="AE2279" i="1"/>
  <c r="H2279" i="1"/>
  <c r="L2281" i="1"/>
  <c r="E2280" i="1"/>
  <c r="X2280" i="1"/>
  <c r="A2281" i="1"/>
  <c r="S2166" i="1"/>
  <c r="U2165" i="1"/>
  <c r="Y2279" i="1"/>
  <c r="Z2279" i="1"/>
  <c r="AA2279" i="1" s="1"/>
  <c r="AH2279" i="1" s="1"/>
  <c r="J2280" i="1"/>
  <c r="I2280" i="1" s="1"/>
  <c r="Q2168" i="1"/>
  <c r="R2167" i="1"/>
  <c r="AB2295" i="1"/>
  <c r="G2278" i="1"/>
  <c r="K2278" i="1" s="1"/>
  <c r="M2280" i="1"/>
  <c r="N2280" i="1" s="1"/>
  <c r="P2280" i="1"/>
  <c r="AC2281" i="1" l="1"/>
  <c r="AK2281" i="1"/>
  <c r="D2503" i="1"/>
  <c r="AF2161" i="1"/>
  <c r="T2162" i="1"/>
  <c r="F2161" i="1"/>
  <c r="V2161" i="1" s="1"/>
  <c r="W2161" i="1" s="1"/>
  <c r="AG2161" i="1" s="1"/>
  <c r="B2161" i="1" s="1"/>
  <c r="C2161" i="1" s="1"/>
  <c r="O2278" i="1"/>
  <c r="AB2296" i="1"/>
  <c r="M2281" i="1"/>
  <c r="N2281" i="1" s="1"/>
  <c r="P2281" i="1"/>
  <c r="AE2280" i="1"/>
  <c r="H2280" i="1"/>
  <c r="L2282" i="1"/>
  <c r="E2281" i="1"/>
  <c r="X2281" i="1"/>
  <c r="A2282" i="1"/>
  <c r="Q2169" i="1"/>
  <c r="R2168" i="1"/>
  <c r="Z2280" i="1"/>
  <c r="AA2280" i="1" s="1"/>
  <c r="AH2280" i="1" s="1"/>
  <c r="Y2280" i="1"/>
  <c r="J2281" i="1"/>
  <c r="I2281" i="1" s="1"/>
  <c r="G2279" i="1"/>
  <c r="K2279" i="1" s="1"/>
  <c r="S2167" i="1"/>
  <c r="U2166" i="1"/>
  <c r="AC2282" i="1" l="1"/>
  <c r="AK2282" i="1"/>
  <c r="D2504" i="1"/>
  <c r="AF2162" i="1"/>
  <c r="T2163" i="1"/>
  <c r="F2162" i="1"/>
  <c r="V2162" i="1" s="1"/>
  <c r="W2162" i="1" s="1"/>
  <c r="O2279" i="1"/>
  <c r="R2169" i="1"/>
  <c r="Q2170" i="1"/>
  <c r="M2282" i="1"/>
  <c r="N2282" i="1" s="1"/>
  <c r="P2282" i="1"/>
  <c r="G2280" i="1"/>
  <c r="K2280" i="1" s="1"/>
  <c r="E2282" i="1"/>
  <c r="X2282" i="1"/>
  <c r="A2283" i="1"/>
  <c r="L2283" i="1"/>
  <c r="S2168" i="1"/>
  <c r="U2167" i="1"/>
  <c r="Y2281" i="1"/>
  <c r="Z2281" i="1"/>
  <c r="AA2281" i="1" s="1"/>
  <c r="AH2281" i="1" s="1"/>
  <c r="J2282" i="1"/>
  <c r="I2282" i="1" s="1"/>
  <c r="AB2297" i="1"/>
  <c r="AE2281" i="1"/>
  <c r="H2281" i="1"/>
  <c r="AC2283" i="1" l="1"/>
  <c r="AK2283" i="1"/>
  <c r="D2505" i="1"/>
  <c r="AG2162" i="1"/>
  <c r="B2162" i="1" s="1"/>
  <c r="C2162" i="1" s="1"/>
  <c r="AF2163" i="1"/>
  <c r="T2164" i="1"/>
  <c r="F2163" i="1"/>
  <c r="V2163" i="1" s="1"/>
  <c r="W2163" i="1" s="1"/>
  <c r="AG2163" i="1" s="1"/>
  <c r="B2163" i="1" s="1"/>
  <c r="C2163" i="1" s="1"/>
  <c r="O2280" i="1"/>
  <c r="G2281" i="1"/>
  <c r="O2281" i="1" s="1"/>
  <c r="AE2282" i="1"/>
  <c r="H2282" i="1"/>
  <c r="M2283" i="1"/>
  <c r="N2283" i="1" s="1"/>
  <c r="P2283" i="1"/>
  <c r="X2283" i="1"/>
  <c r="L2284" i="1"/>
  <c r="E2283" i="1"/>
  <c r="A2284" i="1"/>
  <c r="R2170" i="1"/>
  <c r="Q2171" i="1"/>
  <c r="AB2298" i="1"/>
  <c r="U2168" i="1"/>
  <c r="S2169" i="1"/>
  <c r="Z2282" i="1"/>
  <c r="AA2282" i="1" s="1"/>
  <c r="AH2282" i="1" s="1"/>
  <c r="Y2282" i="1"/>
  <c r="J2283" i="1"/>
  <c r="I2283" i="1" s="1"/>
  <c r="AC2284" i="1" l="1"/>
  <c r="AK2284" i="1"/>
  <c r="D2506" i="1"/>
  <c r="AF2164" i="1"/>
  <c r="T2165" i="1"/>
  <c r="F2164" i="1"/>
  <c r="V2164" i="1" s="1"/>
  <c r="W2164" i="1" s="1"/>
  <c r="K2281" i="1"/>
  <c r="AB2299" i="1"/>
  <c r="G2282" i="1"/>
  <c r="O2282" i="1" s="1"/>
  <c r="U2169" i="1"/>
  <c r="S2170" i="1"/>
  <c r="R2171" i="1"/>
  <c r="Q2172" i="1"/>
  <c r="M2284" i="1"/>
  <c r="N2284" i="1" s="1"/>
  <c r="P2284" i="1"/>
  <c r="A2285" i="1"/>
  <c r="L2285" i="1"/>
  <c r="E2284" i="1"/>
  <c r="Z2283" i="1"/>
  <c r="AA2283" i="1" s="1"/>
  <c r="AH2283" i="1" s="1"/>
  <c r="Y2283" i="1"/>
  <c r="J2284" i="1"/>
  <c r="I2284" i="1" s="1"/>
  <c r="AE2283" i="1"/>
  <c r="H2283" i="1"/>
  <c r="AC2285" i="1" l="1"/>
  <c r="AK2285" i="1"/>
  <c r="D2507" i="1"/>
  <c r="AG2164" i="1"/>
  <c r="B2164" i="1" s="1"/>
  <c r="C2164" i="1" s="1"/>
  <c r="AF2165" i="1"/>
  <c r="T2166" i="1"/>
  <c r="F2165" i="1"/>
  <c r="V2165" i="1" s="1"/>
  <c r="W2165" i="1" s="1"/>
  <c r="AE2284" i="1"/>
  <c r="H2284" i="1"/>
  <c r="Z2284" i="1"/>
  <c r="Y2284" i="1"/>
  <c r="J2285" i="1"/>
  <c r="I2285" i="1" s="1"/>
  <c r="R2172" i="1"/>
  <c r="Q2173" i="1"/>
  <c r="U2170" i="1"/>
  <c r="S2171" i="1"/>
  <c r="G2283" i="1"/>
  <c r="O2283" i="1" s="1"/>
  <c r="X2285" i="1"/>
  <c r="L2286" i="1"/>
  <c r="E2285" i="1"/>
  <c r="A2286" i="1"/>
  <c r="K2282" i="1"/>
  <c r="M2285" i="1"/>
  <c r="N2285" i="1" s="1"/>
  <c r="AB2300" i="1"/>
  <c r="AC2286" i="1" l="1"/>
  <c r="AK2286" i="1"/>
  <c r="D2508" i="1"/>
  <c r="AG2165" i="1"/>
  <c r="B2165" i="1" s="1"/>
  <c r="C2165" i="1" s="1"/>
  <c r="AF2166" i="1"/>
  <c r="F2166" i="1"/>
  <c r="V2166" i="1" s="1"/>
  <c r="W2166" i="1" s="1"/>
  <c r="AG2166" i="1" s="1"/>
  <c r="B2166" i="1" s="1"/>
  <c r="C2166" i="1" s="1"/>
  <c r="T2167" i="1"/>
  <c r="K2283" i="1"/>
  <c r="AB2301" i="1"/>
  <c r="M2286" i="1"/>
  <c r="N2286" i="1" s="1"/>
  <c r="Q2174" i="1"/>
  <c r="R2173" i="1"/>
  <c r="H2285" i="1"/>
  <c r="AE2285" i="1"/>
  <c r="Z2285" i="1"/>
  <c r="AA2285" i="1" s="1"/>
  <c r="AH2285" i="1" s="1"/>
  <c r="Y2285" i="1"/>
  <c r="J2286" i="1"/>
  <c r="I2286" i="1" s="1"/>
  <c r="U2171" i="1"/>
  <c r="S2172" i="1"/>
  <c r="G2284" i="1"/>
  <c r="O2284" i="1" s="1"/>
  <c r="P2285" i="1" s="1"/>
  <c r="P2286" i="1" s="1"/>
  <c r="A2287" i="1"/>
  <c r="X2286" i="1"/>
  <c r="L2287" i="1"/>
  <c r="E2286" i="1"/>
  <c r="AC2287" i="1" l="1"/>
  <c r="AK2287" i="1"/>
  <c r="D2509" i="1"/>
  <c r="AF2167" i="1"/>
  <c r="T2168" i="1"/>
  <c r="F2167" i="1"/>
  <c r="V2167" i="1" s="1"/>
  <c r="W2167" i="1" s="1"/>
  <c r="AG2167" i="1" s="1"/>
  <c r="B2167" i="1" s="1"/>
  <c r="C2167" i="1" s="1"/>
  <c r="K2284" i="1"/>
  <c r="A2288" i="1"/>
  <c r="X2287" i="1"/>
  <c r="L2288" i="1"/>
  <c r="E2287" i="1"/>
  <c r="M2287" i="1"/>
  <c r="N2287" i="1" s="1"/>
  <c r="P2287" i="1"/>
  <c r="Q2175" i="1"/>
  <c r="R2174" i="1"/>
  <c r="S2173" i="1"/>
  <c r="U2172" i="1"/>
  <c r="Z2286" i="1"/>
  <c r="AA2286" i="1" s="1"/>
  <c r="AH2286" i="1" s="1"/>
  <c r="Y2286" i="1"/>
  <c r="J2287" i="1"/>
  <c r="I2287" i="1" s="1"/>
  <c r="AB2302" i="1"/>
  <c r="G2285" i="1"/>
  <c r="O2285" i="1" s="1"/>
  <c r="AE2286" i="1"/>
  <c r="H2286" i="1"/>
  <c r="AC2288" i="1" l="1"/>
  <c r="AK2288" i="1"/>
  <c r="D2510" i="1"/>
  <c r="AF2168" i="1"/>
  <c r="F2168" i="1"/>
  <c r="V2168" i="1" s="1"/>
  <c r="W2168" i="1" s="1"/>
  <c r="AG2168" i="1" s="1"/>
  <c r="B2168" i="1" s="1"/>
  <c r="C2168" i="1" s="1"/>
  <c r="T2169" i="1"/>
  <c r="G2286" i="1"/>
  <c r="O2286" i="1" s="1"/>
  <c r="Z2287" i="1"/>
  <c r="AA2287" i="1" s="1"/>
  <c r="AH2287" i="1" s="1"/>
  <c r="Y2287" i="1"/>
  <c r="J2288" i="1"/>
  <c r="I2288" i="1" s="1"/>
  <c r="AE2287" i="1"/>
  <c r="H2287" i="1"/>
  <c r="A2289" i="1"/>
  <c r="X2288" i="1"/>
  <c r="L2289" i="1"/>
  <c r="E2288" i="1"/>
  <c r="AB2303" i="1"/>
  <c r="Q2176" i="1"/>
  <c r="R2175" i="1"/>
  <c r="K2285" i="1"/>
  <c r="U2173" i="1"/>
  <c r="S2174" i="1"/>
  <c r="M2288" i="1"/>
  <c r="N2288" i="1" s="1"/>
  <c r="P2288" i="1"/>
  <c r="AC2289" i="1" l="1"/>
  <c r="AK2289" i="1"/>
  <c r="D2511" i="1"/>
  <c r="AF2169" i="1"/>
  <c r="F2169" i="1"/>
  <c r="V2169" i="1" s="1"/>
  <c r="W2169" i="1" s="1"/>
  <c r="AG2169" i="1" s="1"/>
  <c r="B2169" i="1" s="1"/>
  <c r="C2169" i="1" s="1"/>
  <c r="T2170" i="1"/>
  <c r="K2286" i="1"/>
  <c r="AE2288" i="1"/>
  <c r="H2288" i="1"/>
  <c r="G2287" i="1"/>
  <c r="O2287" i="1" s="1"/>
  <c r="S2175" i="1"/>
  <c r="U2174" i="1"/>
  <c r="R2176" i="1"/>
  <c r="Q2177" i="1"/>
  <c r="M2289" i="1"/>
  <c r="N2289" i="1" s="1"/>
  <c r="P2289" i="1"/>
  <c r="AB2304" i="1"/>
  <c r="Y2288" i="1"/>
  <c r="Z2288" i="1"/>
  <c r="AA2288" i="1" s="1"/>
  <c r="AH2288" i="1" s="1"/>
  <c r="J2289" i="1"/>
  <c r="I2289" i="1" s="1"/>
  <c r="L2290" i="1"/>
  <c r="E2289" i="1"/>
  <c r="A2290" i="1"/>
  <c r="X2289" i="1"/>
  <c r="AC2290" i="1" l="1"/>
  <c r="AK2290" i="1"/>
  <c r="D2512" i="1"/>
  <c r="AF2170" i="1"/>
  <c r="T2171" i="1"/>
  <c r="F2170" i="1"/>
  <c r="V2170" i="1" s="1"/>
  <c r="W2170" i="1" s="1"/>
  <c r="AG2170" i="1" s="1"/>
  <c r="B2170" i="1" s="1"/>
  <c r="C2170" i="1" s="1"/>
  <c r="A2291" i="1"/>
  <c r="L2291" i="1"/>
  <c r="E2290" i="1"/>
  <c r="X2290" i="1"/>
  <c r="H2289" i="1"/>
  <c r="AE2289" i="1"/>
  <c r="K2287" i="1"/>
  <c r="M2290" i="1"/>
  <c r="N2290" i="1" s="1"/>
  <c r="P2290" i="1"/>
  <c r="Q2178" i="1"/>
  <c r="R2177" i="1"/>
  <c r="G2288" i="1"/>
  <c r="O2288" i="1" s="1"/>
  <c r="AB2305" i="1"/>
  <c r="AB2306" i="1" s="1"/>
  <c r="Y2289" i="1"/>
  <c r="Z2289" i="1"/>
  <c r="AA2289" i="1" s="1"/>
  <c r="AH2289" i="1" s="1"/>
  <c r="J2290" i="1"/>
  <c r="I2290" i="1" s="1"/>
  <c r="S2176" i="1"/>
  <c r="U2175" i="1"/>
  <c r="AC2291" i="1" l="1"/>
  <c r="AK2291" i="1"/>
  <c r="AB2307" i="1"/>
  <c r="D2513" i="1"/>
  <c r="AF2171" i="1"/>
  <c r="F2171" i="1"/>
  <c r="V2171" i="1" s="1"/>
  <c r="W2171" i="1" s="1"/>
  <c r="AG2171" i="1" s="1"/>
  <c r="B2171" i="1" s="1"/>
  <c r="C2171" i="1" s="1"/>
  <c r="T2172" i="1"/>
  <c r="K2288" i="1"/>
  <c r="G2289" i="1"/>
  <c r="K2289" i="1" s="1"/>
  <c r="R2178" i="1"/>
  <c r="Q2179" i="1"/>
  <c r="M2291" i="1"/>
  <c r="N2291" i="1" s="1"/>
  <c r="P2291" i="1"/>
  <c r="S2177" i="1"/>
  <c r="U2176" i="1"/>
  <c r="E2291" i="1"/>
  <c r="X2291" i="1"/>
  <c r="A2292" i="1"/>
  <c r="L2292" i="1"/>
  <c r="H2290" i="1"/>
  <c r="AE2290" i="1"/>
  <c r="Z2290" i="1"/>
  <c r="AA2290" i="1" s="1"/>
  <c r="AH2290" i="1" s="1"/>
  <c r="Y2290" i="1"/>
  <c r="J2291" i="1"/>
  <c r="I2291" i="1" s="1"/>
  <c r="AC2292" i="1" l="1"/>
  <c r="AK2292" i="1"/>
  <c r="AB2308" i="1"/>
  <c r="D2514" i="1"/>
  <c r="AF2172" i="1"/>
  <c r="F2172" i="1"/>
  <c r="V2172" i="1" s="1"/>
  <c r="W2172" i="1" s="1"/>
  <c r="T2173" i="1"/>
  <c r="O2289" i="1"/>
  <c r="X2292" i="1"/>
  <c r="A2293" i="1"/>
  <c r="L2293" i="1"/>
  <c r="E2292" i="1"/>
  <c r="H2291" i="1"/>
  <c r="AE2291" i="1"/>
  <c r="Y2291" i="1"/>
  <c r="Z2291" i="1"/>
  <c r="AA2291" i="1" s="1"/>
  <c r="AH2291" i="1" s="1"/>
  <c r="J2292" i="1"/>
  <c r="I2292" i="1" s="1"/>
  <c r="G2290" i="1"/>
  <c r="K2290" i="1" s="1"/>
  <c r="U2177" i="1"/>
  <c r="S2178" i="1"/>
  <c r="M2292" i="1"/>
  <c r="N2292" i="1" s="1"/>
  <c r="P2292" i="1"/>
  <c r="Q2180" i="1"/>
  <c r="R2179" i="1"/>
  <c r="AC2293" i="1" l="1"/>
  <c r="AK2293" i="1"/>
  <c r="AB2309" i="1"/>
  <c r="D2515" i="1"/>
  <c r="AF2173" i="1"/>
  <c r="T2174" i="1"/>
  <c r="F2173" i="1"/>
  <c r="V2173" i="1" s="1"/>
  <c r="W2173" i="1" s="1"/>
  <c r="AG2173" i="1" s="1"/>
  <c r="B2173" i="1" s="1"/>
  <c r="C2173" i="1" s="1"/>
  <c r="AG2172" i="1"/>
  <c r="B2172" i="1" s="1"/>
  <c r="C2172" i="1" s="1"/>
  <c r="O2290" i="1"/>
  <c r="U2178" i="1"/>
  <c r="S2179" i="1"/>
  <c r="A2294" i="1"/>
  <c r="L2294" i="1"/>
  <c r="E2293" i="1"/>
  <c r="X2293" i="1"/>
  <c r="J2293" i="1"/>
  <c r="I2293" i="1" s="1"/>
  <c r="Z2292" i="1"/>
  <c r="AA2292" i="1" s="1"/>
  <c r="AH2292" i="1" s="1"/>
  <c r="Y2292" i="1"/>
  <c r="AE2292" i="1"/>
  <c r="H2292" i="1"/>
  <c r="R2180" i="1"/>
  <c r="Q2181" i="1"/>
  <c r="G2291" i="1"/>
  <c r="O2291" i="1" s="1"/>
  <c r="M2293" i="1"/>
  <c r="N2293" i="1" s="1"/>
  <c r="P2293" i="1"/>
  <c r="AC2294" i="1" l="1"/>
  <c r="AK2294" i="1"/>
  <c r="AB2310" i="1"/>
  <c r="D2516" i="1"/>
  <c r="AF2174" i="1"/>
  <c r="T2175" i="1"/>
  <c r="F2174" i="1"/>
  <c r="V2174" i="1" s="1"/>
  <c r="W2174" i="1" s="1"/>
  <c r="AG2174" i="1" s="1"/>
  <c r="B2174" i="1" s="1"/>
  <c r="C2174" i="1" s="1"/>
  <c r="G2292" i="1"/>
  <c r="K2292" i="1" s="1"/>
  <c r="Y2293" i="1"/>
  <c r="J2294" i="1"/>
  <c r="I2294" i="1" s="1"/>
  <c r="Z2293" i="1"/>
  <c r="AA2293" i="1" s="1"/>
  <c r="AH2293" i="1" s="1"/>
  <c r="U2179" i="1"/>
  <c r="S2180" i="1"/>
  <c r="R2181" i="1"/>
  <c r="Q2182" i="1"/>
  <c r="AE2293" i="1"/>
  <c r="H2293" i="1"/>
  <c r="M2294" i="1"/>
  <c r="N2294" i="1" s="1"/>
  <c r="P2294" i="1"/>
  <c r="K2291" i="1"/>
  <c r="E2294" i="1"/>
  <c r="X2294" i="1"/>
  <c r="A2295" i="1"/>
  <c r="L2295" i="1"/>
  <c r="AC2295" i="1" l="1"/>
  <c r="AK2295" i="1"/>
  <c r="AB2311" i="1"/>
  <c r="D2517" i="1"/>
  <c r="AF2175" i="1"/>
  <c r="T2176" i="1"/>
  <c r="F2175" i="1"/>
  <c r="V2175" i="1" s="1"/>
  <c r="W2175" i="1" s="1"/>
  <c r="AG2175" i="1" s="1"/>
  <c r="B2175" i="1" s="1"/>
  <c r="C2175" i="1" s="1"/>
  <c r="O2292" i="1"/>
  <c r="U2180" i="1"/>
  <c r="S2181" i="1"/>
  <c r="M2295" i="1"/>
  <c r="N2295" i="1" s="1"/>
  <c r="P2295" i="1"/>
  <c r="G2293" i="1"/>
  <c r="K2293" i="1" s="1"/>
  <c r="R2182" i="1"/>
  <c r="Q2183" i="1"/>
  <c r="Z2294" i="1"/>
  <c r="AA2294" i="1" s="1"/>
  <c r="AH2294" i="1" s="1"/>
  <c r="Y2294" i="1"/>
  <c r="J2295" i="1"/>
  <c r="I2295" i="1" s="1"/>
  <c r="E2295" i="1"/>
  <c r="X2295" i="1"/>
  <c r="A2296" i="1"/>
  <c r="L2296" i="1"/>
  <c r="H2294" i="1"/>
  <c r="AE2294" i="1"/>
  <c r="AC2296" i="1" l="1"/>
  <c r="AK2296" i="1"/>
  <c r="AB2312" i="1"/>
  <c r="D2518" i="1"/>
  <c r="F2176" i="1"/>
  <c r="V2176" i="1" s="1"/>
  <c r="W2176" i="1" s="1"/>
  <c r="AG2176" i="1" s="1"/>
  <c r="B2176" i="1" s="1"/>
  <c r="C2176" i="1" s="1"/>
  <c r="AF2176" i="1"/>
  <c r="T2177" i="1"/>
  <c r="O2293" i="1"/>
  <c r="S2182" i="1"/>
  <c r="U2181" i="1"/>
  <c r="J2296" i="1"/>
  <c r="I2296" i="1" s="1"/>
  <c r="Z2295" i="1"/>
  <c r="AA2295" i="1" s="1"/>
  <c r="AH2295" i="1" s="1"/>
  <c r="Y2295" i="1"/>
  <c r="M2296" i="1"/>
  <c r="N2296" i="1" s="1"/>
  <c r="P2296" i="1"/>
  <c r="G2294" i="1"/>
  <c r="K2294" i="1" s="1"/>
  <c r="L2297" i="1"/>
  <c r="E2296" i="1"/>
  <c r="X2296" i="1"/>
  <c r="A2297" i="1"/>
  <c r="R2183" i="1"/>
  <c r="Q2184" i="1"/>
  <c r="AE2295" i="1"/>
  <c r="H2295" i="1"/>
  <c r="AB2313" i="1" l="1"/>
  <c r="AC2297" i="1"/>
  <c r="AK2297" i="1"/>
  <c r="D2519" i="1"/>
  <c r="AF2177" i="1"/>
  <c r="F2177" i="1"/>
  <c r="V2177" i="1" s="1"/>
  <c r="W2177" i="1" s="1"/>
  <c r="AG2177" i="1" s="1"/>
  <c r="B2177" i="1" s="1"/>
  <c r="C2177" i="1" s="1"/>
  <c r="T2178" i="1"/>
  <c r="O2294" i="1"/>
  <c r="L2298" i="1"/>
  <c r="E2297" i="1"/>
  <c r="X2297" i="1"/>
  <c r="A2298" i="1"/>
  <c r="Z2296" i="1"/>
  <c r="AA2296" i="1" s="1"/>
  <c r="AH2296" i="1" s="1"/>
  <c r="Y2296" i="1"/>
  <c r="J2297" i="1"/>
  <c r="I2297" i="1" s="1"/>
  <c r="G2295" i="1"/>
  <c r="K2295" i="1" s="1"/>
  <c r="R2184" i="1"/>
  <c r="Q2185" i="1"/>
  <c r="M2297" i="1"/>
  <c r="N2297" i="1" s="1"/>
  <c r="P2297" i="1"/>
  <c r="H2296" i="1"/>
  <c r="AE2296" i="1"/>
  <c r="S2183" i="1"/>
  <c r="U2182" i="1"/>
  <c r="AC2298" i="1" l="1"/>
  <c r="AK2298" i="1"/>
  <c r="AB2314" i="1"/>
  <c r="D2520" i="1"/>
  <c r="F2178" i="1"/>
  <c r="V2178" i="1" s="1"/>
  <c r="W2178" i="1" s="1"/>
  <c r="T2179" i="1"/>
  <c r="AF2178" i="1"/>
  <c r="O2295" i="1"/>
  <c r="G2296" i="1"/>
  <c r="O2296" i="1" s="1"/>
  <c r="M2298" i="1"/>
  <c r="N2298" i="1" s="1"/>
  <c r="P2298" i="1"/>
  <c r="U2183" i="1"/>
  <c r="S2184" i="1"/>
  <c r="A2299" i="1"/>
  <c r="L2299" i="1"/>
  <c r="E2298" i="1"/>
  <c r="X2298" i="1"/>
  <c r="H2297" i="1"/>
  <c r="AE2297" i="1"/>
  <c r="Q2186" i="1"/>
  <c r="R2185" i="1"/>
  <c r="Z2297" i="1"/>
  <c r="AA2297" i="1" s="1"/>
  <c r="AH2297" i="1" s="1"/>
  <c r="Y2297" i="1"/>
  <c r="J2298" i="1"/>
  <c r="I2298" i="1" s="1"/>
  <c r="AC2299" i="1" l="1"/>
  <c r="AK2299" i="1"/>
  <c r="AB2315" i="1"/>
  <c r="D2521" i="1"/>
  <c r="AG2178" i="1"/>
  <c r="B2178" i="1" s="1"/>
  <c r="C2178" i="1" s="1"/>
  <c r="T2180" i="1"/>
  <c r="AF2179" i="1"/>
  <c r="F2179" i="1"/>
  <c r="V2179" i="1" s="1"/>
  <c r="W2179" i="1" s="1"/>
  <c r="AG2179" i="1" s="1"/>
  <c r="B2179" i="1" s="1"/>
  <c r="C2179" i="1" s="1"/>
  <c r="K2296" i="1"/>
  <c r="M2299" i="1"/>
  <c r="N2299" i="1" s="1"/>
  <c r="P2299" i="1"/>
  <c r="R2186" i="1"/>
  <c r="Q2187" i="1"/>
  <c r="G2297" i="1"/>
  <c r="O2297" i="1" s="1"/>
  <c r="L2300" i="1"/>
  <c r="E2299" i="1"/>
  <c r="X2299" i="1"/>
  <c r="A2300" i="1"/>
  <c r="S2185" i="1"/>
  <c r="U2184" i="1"/>
  <c r="Z2298" i="1"/>
  <c r="AA2298" i="1" s="1"/>
  <c r="AH2298" i="1" s="1"/>
  <c r="Y2298" i="1"/>
  <c r="J2299" i="1"/>
  <c r="I2299" i="1" s="1"/>
  <c r="AE2298" i="1"/>
  <c r="H2298" i="1"/>
  <c r="AC2300" i="1" l="1"/>
  <c r="AK2300" i="1"/>
  <c r="AB2316" i="1"/>
  <c r="D2522" i="1"/>
  <c r="AF2180" i="1"/>
  <c r="T2181" i="1"/>
  <c r="F2180" i="1"/>
  <c r="V2180" i="1" s="1"/>
  <c r="W2180" i="1" s="1"/>
  <c r="AG2180" i="1" s="1"/>
  <c r="B2180" i="1" s="1"/>
  <c r="C2180" i="1" s="1"/>
  <c r="K2297" i="1"/>
  <c r="J2300" i="1"/>
  <c r="I2300" i="1" s="1"/>
  <c r="Z2299" i="1"/>
  <c r="AA2299" i="1" s="1"/>
  <c r="AH2299" i="1" s="1"/>
  <c r="Y2299" i="1"/>
  <c r="G2298" i="1"/>
  <c r="O2298" i="1" s="1"/>
  <c r="A2301" i="1"/>
  <c r="L2301" i="1"/>
  <c r="E2300" i="1"/>
  <c r="X2300" i="1"/>
  <c r="H2299" i="1"/>
  <c r="AE2299" i="1"/>
  <c r="Q2188" i="1"/>
  <c r="R2187" i="1"/>
  <c r="S2186" i="1"/>
  <c r="U2185" i="1"/>
  <c r="M2300" i="1"/>
  <c r="N2300" i="1" s="1"/>
  <c r="P2300" i="1"/>
  <c r="AC2301" i="1" l="1"/>
  <c r="AK2301" i="1"/>
  <c r="AB2317" i="1"/>
  <c r="D2523" i="1"/>
  <c r="AF2181" i="1"/>
  <c r="F2181" i="1"/>
  <c r="V2181" i="1" s="1"/>
  <c r="W2181" i="1" s="1"/>
  <c r="T2182" i="1"/>
  <c r="K2298" i="1"/>
  <c r="G2299" i="1"/>
  <c r="O2299" i="1" s="1"/>
  <c r="M2301" i="1"/>
  <c r="N2301" i="1" s="1"/>
  <c r="P2301" i="1"/>
  <c r="S2187" i="1"/>
  <c r="U2186" i="1"/>
  <c r="R2188" i="1"/>
  <c r="Q2189" i="1"/>
  <c r="X2301" i="1"/>
  <c r="A2302" i="1"/>
  <c r="L2302" i="1"/>
  <c r="E2301" i="1"/>
  <c r="Z2300" i="1"/>
  <c r="AA2300" i="1" s="1"/>
  <c r="AH2300" i="1" s="1"/>
  <c r="J2301" i="1"/>
  <c r="I2301" i="1" s="1"/>
  <c r="Y2300" i="1"/>
  <c r="H2300" i="1"/>
  <c r="AE2300" i="1"/>
  <c r="AB2318" i="1" l="1"/>
  <c r="AC2302" i="1"/>
  <c r="AK2302" i="1"/>
  <c r="D2524" i="1"/>
  <c r="AG2181" i="1"/>
  <c r="B2181" i="1" s="1"/>
  <c r="C2181" i="1" s="1"/>
  <c r="AF2182" i="1"/>
  <c r="F2182" i="1"/>
  <c r="V2182" i="1" s="1"/>
  <c r="W2182" i="1" s="1"/>
  <c r="AG2182" i="1" s="1"/>
  <c r="B2182" i="1" s="1"/>
  <c r="C2182" i="1" s="1"/>
  <c r="T2183" i="1"/>
  <c r="Y2301" i="1"/>
  <c r="J2302" i="1"/>
  <c r="I2302" i="1" s="1"/>
  <c r="Z2301" i="1"/>
  <c r="AA2301" i="1" s="1"/>
  <c r="AH2301" i="1" s="1"/>
  <c r="H2301" i="1"/>
  <c r="AE2301" i="1"/>
  <c r="Q2190" i="1"/>
  <c r="R2189" i="1"/>
  <c r="G2300" i="1"/>
  <c r="K2300" i="1" s="1"/>
  <c r="M2302" i="1"/>
  <c r="N2302" i="1" s="1"/>
  <c r="P2302" i="1"/>
  <c r="K2299" i="1"/>
  <c r="S2188" i="1"/>
  <c r="U2187" i="1"/>
  <c r="E2302" i="1"/>
  <c r="X2302" i="1"/>
  <c r="A2303" i="1"/>
  <c r="L2303" i="1"/>
  <c r="AC2303" i="1" l="1"/>
  <c r="AK2303" i="1"/>
  <c r="AB2319" i="1"/>
  <c r="D2525" i="1"/>
  <c r="AF2183" i="1"/>
  <c r="F2183" i="1"/>
  <c r="V2183" i="1" s="1"/>
  <c r="W2183" i="1" s="1"/>
  <c r="AG2183" i="1" s="1"/>
  <c r="B2183" i="1" s="1"/>
  <c r="C2183" i="1" s="1"/>
  <c r="T2184" i="1"/>
  <c r="O2300" i="1"/>
  <c r="H2302" i="1"/>
  <c r="AE2302" i="1"/>
  <c r="X2303" i="1"/>
  <c r="A2304" i="1"/>
  <c r="L2304" i="1"/>
  <c r="E2303" i="1"/>
  <c r="U2188" i="1"/>
  <c r="S2189" i="1"/>
  <c r="Q2191" i="1"/>
  <c r="R2190" i="1"/>
  <c r="M2303" i="1"/>
  <c r="N2303" i="1" s="1"/>
  <c r="P2303" i="1"/>
  <c r="Y2302" i="1"/>
  <c r="Z2302" i="1"/>
  <c r="AA2302" i="1" s="1"/>
  <c r="AH2302" i="1" s="1"/>
  <c r="J2303" i="1"/>
  <c r="I2303" i="1" s="1"/>
  <c r="G2301" i="1"/>
  <c r="K2301" i="1" s="1"/>
  <c r="AC2304" i="1" l="1"/>
  <c r="AK2304" i="1"/>
  <c r="AB2320" i="1"/>
  <c r="D2526" i="1"/>
  <c r="AF2184" i="1"/>
  <c r="T2185" i="1"/>
  <c r="F2184" i="1"/>
  <c r="V2184" i="1" s="1"/>
  <c r="W2184" i="1" s="1"/>
  <c r="AG2184" i="1" s="1"/>
  <c r="B2184" i="1" s="1"/>
  <c r="C2184" i="1" s="1"/>
  <c r="O2301" i="1"/>
  <c r="R2191" i="1"/>
  <c r="Q2192" i="1"/>
  <c r="Z2303" i="1"/>
  <c r="AA2303" i="1" s="1"/>
  <c r="AH2303" i="1" s="1"/>
  <c r="Y2303" i="1"/>
  <c r="J2304" i="1"/>
  <c r="I2304" i="1" s="1"/>
  <c r="AE2303" i="1"/>
  <c r="H2303" i="1"/>
  <c r="S2190" i="1"/>
  <c r="U2189" i="1"/>
  <c r="M2304" i="1"/>
  <c r="N2304" i="1" s="1"/>
  <c r="P2304" i="1"/>
  <c r="G2302" i="1"/>
  <c r="K2302" i="1" s="1"/>
  <c r="X2304" i="1"/>
  <c r="A2305" i="1"/>
  <c r="L2305" i="1"/>
  <c r="E2304" i="1"/>
  <c r="A2306" i="1" l="1"/>
  <c r="L2306" i="1"/>
  <c r="AC2305" i="1"/>
  <c r="AK2305" i="1"/>
  <c r="AB2321" i="1"/>
  <c r="D2527" i="1"/>
  <c r="T2186" i="1"/>
  <c r="F2185" i="1"/>
  <c r="V2185" i="1" s="1"/>
  <c r="W2185" i="1" s="1"/>
  <c r="AG2185" i="1" s="1"/>
  <c r="B2185" i="1" s="1"/>
  <c r="C2185" i="1" s="1"/>
  <c r="AF2185" i="1"/>
  <c r="O2302" i="1"/>
  <c r="H2304" i="1"/>
  <c r="AE2304" i="1"/>
  <c r="X2305" i="1"/>
  <c r="E2305" i="1"/>
  <c r="E2306" i="1" s="1"/>
  <c r="J2305" i="1"/>
  <c r="Y2304" i="1"/>
  <c r="Z2304" i="1"/>
  <c r="AA2304" i="1" s="1"/>
  <c r="AH2304" i="1" s="1"/>
  <c r="G2303" i="1"/>
  <c r="K2303" i="1" s="1"/>
  <c r="M2305" i="1"/>
  <c r="N2305" i="1" s="1"/>
  <c r="P2305" i="1"/>
  <c r="P2306" i="1" s="1"/>
  <c r="S2191" i="1"/>
  <c r="U2190" i="1"/>
  <c r="Q2193" i="1"/>
  <c r="R2192" i="1"/>
  <c r="AB2322" i="1" l="1"/>
  <c r="A2307" i="1"/>
  <c r="L2307" i="1"/>
  <c r="P2307" i="1" s="1"/>
  <c r="X2306" i="1"/>
  <c r="AC2306" i="1"/>
  <c r="AE2306" i="1" s="1"/>
  <c r="AK2306" i="1"/>
  <c r="D2528" i="1"/>
  <c r="M2306" i="1"/>
  <c r="I2305" i="1"/>
  <c r="J2306" i="1"/>
  <c r="AF2186" i="1"/>
  <c r="T2187" i="1"/>
  <c r="F2186" i="1"/>
  <c r="V2186" i="1" s="1"/>
  <c r="W2186" i="1" s="1"/>
  <c r="AG2186" i="1" s="1"/>
  <c r="B2186" i="1" s="1"/>
  <c r="C2186" i="1" s="1"/>
  <c r="O2303" i="1"/>
  <c r="S2192" i="1"/>
  <c r="U2191" i="1"/>
  <c r="Z2305" i="1"/>
  <c r="AA2305" i="1" s="1"/>
  <c r="AH2305" i="1" s="1"/>
  <c r="Y2305" i="1"/>
  <c r="G2304" i="1"/>
  <c r="K2304" i="1" s="1"/>
  <c r="H2305" i="1"/>
  <c r="AE2305" i="1"/>
  <c r="Q2194" i="1"/>
  <c r="R2193" i="1"/>
  <c r="Y2306" i="1" l="1"/>
  <c r="Z2306" i="1"/>
  <c r="AA2306" i="1" s="1"/>
  <c r="AH2306" i="1" s="1"/>
  <c r="AC2307" i="1"/>
  <c r="AE2307" i="1" s="1"/>
  <c r="A2308" i="1"/>
  <c r="L2308" i="1"/>
  <c r="P2308" i="1" s="1"/>
  <c r="X2307" i="1"/>
  <c r="AK2307" i="1"/>
  <c r="AB2323" i="1"/>
  <c r="E2307" i="1"/>
  <c r="D2529" i="1"/>
  <c r="N2306" i="1"/>
  <c r="H2306" i="1" s="1"/>
  <c r="M2307" i="1"/>
  <c r="I2306" i="1"/>
  <c r="J2307" i="1"/>
  <c r="AF2187" i="1"/>
  <c r="T2188" i="1"/>
  <c r="F2187" i="1"/>
  <c r="V2187" i="1" s="1"/>
  <c r="W2187" i="1" s="1"/>
  <c r="AG2187" i="1" s="1"/>
  <c r="B2187" i="1" s="1"/>
  <c r="C2187" i="1" s="1"/>
  <c r="G2305" i="1"/>
  <c r="K2305" i="1" s="1"/>
  <c r="Q2195" i="1"/>
  <c r="R2194" i="1"/>
  <c r="O2304" i="1"/>
  <c r="U2192" i="1"/>
  <c r="S2193" i="1"/>
  <c r="Z2307" i="1" l="1"/>
  <c r="AA2307" i="1" s="1"/>
  <c r="AH2307" i="1" s="1"/>
  <c r="Y2307" i="1"/>
  <c r="E2308" i="1"/>
  <c r="E2309" i="1" s="1"/>
  <c r="A2309" i="1"/>
  <c r="L2309" i="1"/>
  <c r="P2309" i="1" s="1"/>
  <c r="X2308" i="1"/>
  <c r="AC2308" i="1"/>
  <c r="AE2308" i="1" s="1"/>
  <c r="AK2308" i="1"/>
  <c r="AB2324" i="1"/>
  <c r="D2530" i="1"/>
  <c r="G2306" i="1"/>
  <c r="K2306" i="1" s="1"/>
  <c r="N2307" i="1"/>
  <c r="H2307" i="1" s="1"/>
  <c r="M2308" i="1"/>
  <c r="I2307" i="1"/>
  <c r="J2308" i="1"/>
  <c r="T2189" i="1"/>
  <c r="F2188" i="1"/>
  <c r="V2188" i="1" s="1"/>
  <c r="W2188" i="1" s="1"/>
  <c r="AG2188" i="1" s="1"/>
  <c r="B2188" i="1" s="1"/>
  <c r="C2188" i="1" s="1"/>
  <c r="AF2188" i="1"/>
  <c r="O2305" i="1"/>
  <c r="U2193" i="1"/>
  <c r="S2194" i="1"/>
  <c r="Q2196" i="1"/>
  <c r="R2195" i="1"/>
  <c r="AB2325" i="1" l="1"/>
  <c r="Y2308" i="1"/>
  <c r="Z2308" i="1"/>
  <c r="AA2308" i="1" s="1"/>
  <c r="AH2308" i="1" s="1"/>
  <c r="A2310" i="1"/>
  <c r="L2310" i="1"/>
  <c r="P2310" i="1" s="1"/>
  <c r="X2309" i="1"/>
  <c r="AC2309" i="1"/>
  <c r="AE2309" i="1" s="1"/>
  <c r="AK2309" i="1"/>
  <c r="G2307" i="1"/>
  <c r="K2307" i="1" s="1"/>
  <c r="D2531" i="1"/>
  <c r="O2306" i="1"/>
  <c r="N2308" i="1"/>
  <c r="H2308" i="1" s="1"/>
  <c r="M2309" i="1"/>
  <c r="I2308" i="1"/>
  <c r="J2309" i="1"/>
  <c r="AF2189" i="1"/>
  <c r="T2190" i="1"/>
  <c r="F2189" i="1"/>
  <c r="V2189" i="1" s="1"/>
  <c r="W2189" i="1" s="1"/>
  <c r="AG2189" i="1" s="1"/>
  <c r="B2189" i="1" s="1"/>
  <c r="C2189" i="1" s="1"/>
  <c r="Q2197" i="1"/>
  <c r="R2196" i="1"/>
  <c r="U2194" i="1"/>
  <c r="S2195" i="1"/>
  <c r="AA2193" i="1"/>
  <c r="A2311" i="1" l="1"/>
  <c r="L2311" i="1"/>
  <c r="P2311" i="1" s="1"/>
  <c r="X2310" i="1"/>
  <c r="AC2310" i="1"/>
  <c r="AE2310" i="1" s="1"/>
  <c r="AK2310" i="1"/>
  <c r="AB2326" i="1"/>
  <c r="E2310" i="1"/>
  <c r="E2311" i="1" s="1"/>
  <c r="Y2309" i="1"/>
  <c r="Z2309" i="1"/>
  <c r="AA2309" i="1" s="1"/>
  <c r="AH2309" i="1" s="1"/>
  <c r="G2308" i="1"/>
  <c r="O2308" i="1" s="1"/>
  <c r="O2307" i="1"/>
  <c r="D2532" i="1"/>
  <c r="N2309" i="1"/>
  <c r="H2309" i="1" s="1"/>
  <c r="G2309" i="1" s="1"/>
  <c r="O2309" i="1" s="1"/>
  <c r="M2310" i="1"/>
  <c r="I2309" i="1"/>
  <c r="J2310" i="1"/>
  <c r="AF2190" i="1"/>
  <c r="T2191" i="1"/>
  <c r="F2190" i="1"/>
  <c r="V2190" i="1" s="1"/>
  <c r="W2190" i="1" s="1"/>
  <c r="Q2198" i="1"/>
  <c r="R2197" i="1"/>
  <c r="U2195" i="1"/>
  <c r="S2196" i="1"/>
  <c r="AH2193" i="1"/>
  <c r="AB2327" i="1" l="1"/>
  <c r="Y2310" i="1"/>
  <c r="Z2310" i="1"/>
  <c r="AA2310" i="1" s="1"/>
  <c r="AH2310" i="1" s="1"/>
  <c r="A2312" i="1"/>
  <c r="E2312" i="1" s="1"/>
  <c r="L2312" i="1"/>
  <c r="P2312" i="1" s="1"/>
  <c r="X2311" i="1"/>
  <c r="AC2311" i="1"/>
  <c r="AE2311" i="1" s="1"/>
  <c r="AK2311" i="1"/>
  <c r="K2308" i="1"/>
  <c r="D2533" i="1"/>
  <c r="N2310" i="1"/>
  <c r="H2310" i="1" s="1"/>
  <c r="G2310" i="1" s="1"/>
  <c r="O2310" i="1" s="1"/>
  <c r="M2311" i="1"/>
  <c r="I2310" i="1"/>
  <c r="J2311" i="1"/>
  <c r="K2309" i="1"/>
  <c r="AG2190" i="1"/>
  <c r="B2190" i="1" s="1"/>
  <c r="C2190" i="1" s="1"/>
  <c r="F2191" i="1"/>
  <c r="V2191" i="1" s="1"/>
  <c r="W2191" i="1" s="1"/>
  <c r="AG2191" i="1" s="1"/>
  <c r="B2191" i="1" s="1"/>
  <c r="C2191" i="1" s="1"/>
  <c r="T2192" i="1"/>
  <c r="AF2191" i="1"/>
  <c r="S2197" i="1"/>
  <c r="U2196" i="1"/>
  <c r="R2198" i="1"/>
  <c r="Q2199" i="1"/>
  <c r="Z2311" i="1" l="1"/>
  <c r="AA2311" i="1" s="1"/>
  <c r="AH2311" i="1" s="1"/>
  <c r="Y2311" i="1"/>
  <c r="A2313" i="1"/>
  <c r="L2313" i="1"/>
  <c r="P2313" i="1" s="1"/>
  <c r="X2312" i="1"/>
  <c r="AC2312" i="1"/>
  <c r="AE2312" i="1" s="1"/>
  <c r="AK2312" i="1"/>
  <c r="AB2328" i="1"/>
  <c r="D2534" i="1"/>
  <c r="N2311" i="1"/>
  <c r="H2311" i="1" s="1"/>
  <c r="M2312" i="1"/>
  <c r="K2310" i="1"/>
  <c r="I2311" i="1"/>
  <c r="J2312" i="1"/>
  <c r="AF2192" i="1"/>
  <c r="F2192" i="1"/>
  <c r="V2192" i="1" s="1"/>
  <c r="W2192" i="1" s="1"/>
  <c r="AG2192" i="1" s="1"/>
  <c r="B2192" i="1" s="1"/>
  <c r="C2192" i="1" s="1"/>
  <c r="T2193" i="1"/>
  <c r="S2198" i="1"/>
  <c r="U2197" i="1"/>
  <c r="Q2200" i="1"/>
  <c r="R2199" i="1"/>
  <c r="Y2312" i="1" l="1"/>
  <c r="Z2312" i="1"/>
  <c r="AA2312" i="1" s="1"/>
  <c r="AH2312" i="1" s="1"/>
  <c r="A2314" i="1"/>
  <c r="L2314" i="1"/>
  <c r="P2314" i="1" s="1"/>
  <c r="X2313" i="1"/>
  <c r="AC2313" i="1"/>
  <c r="AE2313" i="1" s="1"/>
  <c r="AK2313" i="1"/>
  <c r="AB2329" i="1"/>
  <c r="E2313" i="1"/>
  <c r="D2535" i="1"/>
  <c r="G2311" i="1"/>
  <c r="O2311" i="1" s="1"/>
  <c r="N2312" i="1"/>
  <c r="H2312" i="1" s="1"/>
  <c r="M2313" i="1"/>
  <c r="I2312" i="1"/>
  <c r="J2313" i="1"/>
  <c r="T2194" i="1"/>
  <c r="F2193" i="1"/>
  <c r="V2193" i="1" s="1"/>
  <c r="W2193" i="1" s="1"/>
  <c r="AF2193" i="1"/>
  <c r="R2200" i="1"/>
  <c r="Q2201" i="1"/>
  <c r="U2198" i="1"/>
  <c r="S2199" i="1"/>
  <c r="E2314" i="1" l="1"/>
  <c r="Y2313" i="1"/>
  <c r="Z2313" i="1"/>
  <c r="AA2313" i="1" s="1"/>
  <c r="AH2313" i="1" s="1"/>
  <c r="A2315" i="1"/>
  <c r="L2315" i="1"/>
  <c r="P2315" i="1" s="1"/>
  <c r="X2314" i="1"/>
  <c r="AC2314" i="1"/>
  <c r="AE2314" i="1" s="1"/>
  <c r="AK2314" i="1"/>
  <c r="AB2330" i="1"/>
  <c r="D2536" i="1"/>
  <c r="N2313" i="1"/>
  <c r="H2313" i="1" s="1"/>
  <c r="M2314" i="1"/>
  <c r="G2312" i="1"/>
  <c r="O2312" i="1" s="1"/>
  <c r="K2311" i="1"/>
  <c r="I2313" i="1"/>
  <c r="J2314" i="1"/>
  <c r="AG2193" i="1"/>
  <c r="B2193" i="1" s="1"/>
  <c r="C2193" i="1" s="1"/>
  <c r="AF2194" i="1"/>
  <c r="F2194" i="1"/>
  <c r="V2194" i="1" s="1"/>
  <c r="W2194" i="1" s="1"/>
  <c r="T2195" i="1"/>
  <c r="Q2202" i="1"/>
  <c r="R2201" i="1"/>
  <c r="S2200" i="1"/>
  <c r="U2199" i="1"/>
  <c r="Z2314" i="1" l="1"/>
  <c r="AA2314" i="1" s="1"/>
  <c r="AH2314" i="1" s="1"/>
  <c r="Y2314" i="1"/>
  <c r="A2316" i="1"/>
  <c r="L2316" i="1"/>
  <c r="P2316" i="1" s="1"/>
  <c r="X2315" i="1"/>
  <c r="AC2315" i="1"/>
  <c r="AE2315" i="1" s="1"/>
  <c r="AK2315" i="1"/>
  <c r="AB2331" i="1"/>
  <c r="E2315" i="1"/>
  <c r="E2316" i="1" s="1"/>
  <c r="D2537" i="1"/>
  <c r="G2313" i="1"/>
  <c r="O2313" i="1" s="1"/>
  <c r="N2314" i="1"/>
  <c r="H2314" i="1" s="1"/>
  <c r="G2314" i="1" s="1"/>
  <c r="K2314" i="1" s="1"/>
  <c r="M2315" i="1"/>
  <c r="K2312" i="1"/>
  <c r="I2314" i="1"/>
  <c r="J2315" i="1"/>
  <c r="AF2195" i="1"/>
  <c r="T2196" i="1"/>
  <c r="F2195" i="1"/>
  <c r="V2195" i="1" s="1"/>
  <c r="W2195" i="1" s="1"/>
  <c r="AG2195" i="1" s="1"/>
  <c r="B2195" i="1" s="1"/>
  <c r="C2195" i="1" s="1"/>
  <c r="AG2194" i="1"/>
  <c r="B2194" i="1" s="1"/>
  <c r="C2194" i="1" s="1"/>
  <c r="R2202" i="1"/>
  <c r="Q2203" i="1"/>
  <c r="U2200" i="1"/>
  <c r="S2201" i="1"/>
  <c r="Z2315" i="1" l="1"/>
  <c r="AA2315" i="1" s="1"/>
  <c r="AH2315" i="1" s="1"/>
  <c r="Y2315" i="1"/>
  <c r="A2317" i="1"/>
  <c r="L2317" i="1"/>
  <c r="M2317" i="1" s="1"/>
  <c r="N2317" i="1" s="1"/>
  <c r="X2316" i="1"/>
  <c r="AC2316" i="1"/>
  <c r="AE2316" i="1" s="1"/>
  <c r="AK2316" i="1"/>
  <c r="AB2332" i="1"/>
  <c r="K2313" i="1"/>
  <c r="D2538" i="1"/>
  <c r="N2315" i="1"/>
  <c r="H2315" i="1" s="1"/>
  <c r="G2315" i="1" s="1"/>
  <c r="M2316" i="1"/>
  <c r="N2316" i="1" s="1"/>
  <c r="I2315" i="1"/>
  <c r="J2316" i="1"/>
  <c r="I2316" i="1" s="1"/>
  <c r="O2314" i="1"/>
  <c r="F2196" i="1"/>
  <c r="V2196" i="1" s="1"/>
  <c r="W2196" i="1" s="1"/>
  <c r="AG2196" i="1" s="1"/>
  <c r="B2196" i="1" s="1"/>
  <c r="C2196" i="1" s="1"/>
  <c r="AF2196" i="1"/>
  <c r="T2197" i="1"/>
  <c r="U2201" i="1"/>
  <c r="S2202" i="1"/>
  <c r="Q2204" i="1"/>
  <c r="R2203" i="1"/>
  <c r="H2317" i="1" l="1"/>
  <c r="AB2333" i="1"/>
  <c r="Z2316" i="1"/>
  <c r="AA2316" i="1" s="1"/>
  <c r="AH2316" i="1" s="1"/>
  <c r="Y2316" i="1"/>
  <c r="J2317" i="1"/>
  <c r="I2317" i="1" s="1"/>
  <c r="A2318" i="1"/>
  <c r="L2318" i="1"/>
  <c r="M2318" i="1" s="1"/>
  <c r="N2318" i="1" s="1"/>
  <c r="X2317" i="1"/>
  <c r="E2317" i="1"/>
  <c r="F2317" i="1" s="1"/>
  <c r="AC2317" i="1"/>
  <c r="AE2317" i="1" s="1"/>
  <c r="AK2317" i="1"/>
  <c r="D2539" i="1"/>
  <c r="K2315" i="1"/>
  <c r="O2315" i="1"/>
  <c r="H2316" i="1"/>
  <c r="G2316" i="1" s="1"/>
  <c r="K2316" i="1" s="1"/>
  <c r="AF2197" i="1"/>
  <c r="T2198" i="1"/>
  <c r="F2197" i="1"/>
  <c r="V2197" i="1" s="1"/>
  <c r="W2197" i="1" s="1"/>
  <c r="AG2197" i="1" s="1"/>
  <c r="B2197" i="1" s="1"/>
  <c r="C2197" i="1" s="1"/>
  <c r="R2204" i="1"/>
  <c r="Q2205" i="1"/>
  <c r="U2202" i="1"/>
  <c r="S2203" i="1"/>
  <c r="A2319" i="1" l="1"/>
  <c r="L2319" i="1"/>
  <c r="M2319" i="1" s="1"/>
  <c r="N2319" i="1" s="1"/>
  <c r="X2318" i="1"/>
  <c r="E2318" i="1"/>
  <c r="AC2318" i="1"/>
  <c r="AE2318" i="1" s="1"/>
  <c r="AK2318" i="1"/>
  <c r="AB2334" i="1"/>
  <c r="Y2317" i="1"/>
  <c r="Z2317" i="1"/>
  <c r="AA2317" i="1" s="1"/>
  <c r="AH2317" i="1" s="1"/>
  <c r="J2318" i="1"/>
  <c r="I2318" i="1" s="1"/>
  <c r="H2318" i="1"/>
  <c r="D2540" i="1"/>
  <c r="G2317" i="1"/>
  <c r="O2317" i="1" s="1"/>
  <c r="O2316" i="1"/>
  <c r="P2317" i="1" s="1"/>
  <c r="P2318" i="1" s="1"/>
  <c r="P2319" i="1" s="1"/>
  <c r="AF2198" i="1"/>
  <c r="T2199" i="1"/>
  <c r="F2198" i="1"/>
  <c r="V2198" i="1" s="1"/>
  <c r="W2198" i="1" s="1"/>
  <c r="AG2198" i="1" s="1"/>
  <c r="B2198" i="1" s="1"/>
  <c r="C2198" i="1" s="1"/>
  <c r="S2204" i="1"/>
  <c r="U2203" i="1"/>
  <c r="R2205" i="1"/>
  <c r="Q2206" i="1"/>
  <c r="AB2335" i="1" l="1"/>
  <c r="H2319" i="1"/>
  <c r="E2319" i="1"/>
  <c r="F2318" i="1"/>
  <c r="Z2318" i="1"/>
  <c r="AA2318" i="1" s="1"/>
  <c r="AH2318" i="1" s="1"/>
  <c r="Y2318" i="1"/>
  <c r="J2319" i="1"/>
  <c r="I2319" i="1" s="1"/>
  <c r="A2320" i="1"/>
  <c r="L2320" i="1"/>
  <c r="M2320" i="1" s="1"/>
  <c r="X2319" i="1"/>
  <c r="AC2319" i="1"/>
  <c r="AE2319" i="1" s="1"/>
  <c r="AK2319" i="1"/>
  <c r="G2318" i="1"/>
  <c r="O2318" i="1" s="1"/>
  <c r="D2541" i="1"/>
  <c r="K2317" i="1"/>
  <c r="AF2199" i="1"/>
  <c r="T2200" i="1"/>
  <c r="F2199" i="1"/>
  <c r="V2199" i="1" s="1"/>
  <c r="W2199" i="1" s="1"/>
  <c r="AG2199" i="1" s="1"/>
  <c r="B2199" i="1" s="1"/>
  <c r="C2199" i="1" s="1"/>
  <c r="Q2207" i="1"/>
  <c r="R2206" i="1"/>
  <c r="S2205" i="1"/>
  <c r="U2204" i="1"/>
  <c r="N2320" i="1" l="1"/>
  <c r="E2320" i="1"/>
  <c r="F2319" i="1"/>
  <c r="AB2336" i="1"/>
  <c r="Z2319" i="1"/>
  <c r="AA2319" i="1" s="1"/>
  <c r="AH2319" i="1" s="1"/>
  <c r="Y2319" i="1"/>
  <c r="J2320" i="1"/>
  <c r="I2320" i="1" s="1"/>
  <c r="A2321" i="1"/>
  <c r="L2321" i="1"/>
  <c r="M2321" i="1" s="1"/>
  <c r="X2320" i="1"/>
  <c r="AC2320" i="1"/>
  <c r="AE2320" i="1" s="1"/>
  <c r="AK2320" i="1"/>
  <c r="H2320" i="1"/>
  <c r="P2320" i="1"/>
  <c r="K2318" i="1"/>
  <c r="G2319" i="1"/>
  <c r="K2319" i="1" s="1"/>
  <c r="D2542" i="1"/>
  <c r="AF2200" i="1"/>
  <c r="F2200" i="1"/>
  <c r="V2200" i="1" s="1"/>
  <c r="W2200" i="1" s="1"/>
  <c r="AG2200" i="1" s="1"/>
  <c r="B2200" i="1" s="1"/>
  <c r="C2200" i="1" s="1"/>
  <c r="T2201" i="1"/>
  <c r="R2207" i="1"/>
  <c r="Q2208" i="1"/>
  <c r="U2205" i="1"/>
  <c r="S2206" i="1"/>
  <c r="N2321" i="1" l="1"/>
  <c r="A2322" i="1"/>
  <c r="L2322" i="1"/>
  <c r="M2322" i="1" s="1"/>
  <c r="N2322" i="1" s="1"/>
  <c r="X2321" i="1"/>
  <c r="AC2321" i="1"/>
  <c r="AE2321" i="1" s="1"/>
  <c r="AK2321" i="1"/>
  <c r="P2321" i="1"/>
  <c r="P2322" i="1" s="1"/>
  <c r="AB2337" i="1"/>
  <c r="H2321" i="1"/>
  <c r="Y2320" i="1"/>
  <c r="Z2320" i="1"/>
  <c r="AA2320" i="1" s="1"/>
  <c r="AH2320" i="1" s="1"/>
  <c r="J2321" i="1"/>
  <c r="I2321" i="1" s="1"/>
  <c r="E2321" i="1"/>
  <c r="F2320" i="1"/>
  <c r="O2319" i="1"/>
  <c r="G2320" i="1"/>
  <c r="O2320" i="1" s="1"/>
  <c r="D2543" i="1"/>
  <c r="AF2201" i="1"/>
  <c r="T2202" i="1"/>
  <c r="F2201" i="1"/>
  <c r="V2201" i="1" s="1"/>
  <c r="W2201" i="1" s="1"/>
  <c r="AG2201" i="1" s="1"/>
  <c r="B2201" i="1" s="1"/>
  <c r="C2201" i="1" s="1"/>
  <c r="R2208" i="1"/>
  <c r="Q2209" i="1"/>
  <c r="S2207" i="1"/>
  <c r="U2206" i="1"/>
  <c r="AB2338" i="1" l="1"/>
  <c r="Z2321" i="1"/>
  <c r="AA2321" i="1" s="1"/>
  <c r="AH2321" i="1" s="1"/>
  <c r="Y2321" i="1"/>
  <c r="J2322" i="1"/>
  <c r="I2322" i="1" s="1"/>
  <c r="E2322" i="1"/>
  <c r="F2321" i="1"/>
  <c r="P2323" i="1"/>
  <c r="H2322" i="1"/>
  <c r="A2323" i="1"/>
  <c r="L2323" i="1"/>
  <c r="M2323" i="1" s="1"/>
  <c r="N2323" i="1" s="1"/>
  <c r="X2322" i="1"/>
  <c r="AC2322" i="1"/>
  <c r="AE2322" i="1" s="1"/>
  <c r="AK2322" i="1"/>
  <c r="G2321" i="1"/>
  <c r="O2321" i="1" s="1"/>
  <c r="K2320" i="1"/>
  <c r="D2544" i="1"/>
  <c r="F2202" i="1"/>
  <c r="V2202" i="1" s="1"/>
  <c r="W2202" i="1" s="1"/>
  <c r="AG2202" i="1" s="1"/>
  <c r="B2202" i="1" s="1"/>
  <c r="C2202" i="1" s="1"/>
  <c r="T2203" i="1"/>
  <c r="AF2202" i="1"/>
  <c r="U2207" i="1"/>
  <c r="S2208" i="1"/>
  <c r="R2209" i="1"/>
  <c r="Q2210" i="1"/>
  <c r="E2323" i="1" l="1"/>
  <c r="F2322" i="1"/>
  <c r="A2324" i="1"/>
  <c r="L2324" i="1"/>
  <c r="M2324" i="1" s="1"/>
  <c r="N2324" i="1" s="1"/>
  <c r="X2323" i="1"/>
  <c r="AC2323" i="1"/>
  <c r="AE2323" i="1" s="1"/>
  <c r="AK2323" i="1"/>
  <c r="Z2322" i="1"/>
  <c r="AA2322" i="1" s="1"/>
  <c r="AH2322" i="1" s="1"/>
  <c r="Y2322" i="1"/>
  <c r="J2323" i="1"/>
  <c r="I2323" i="1" s="1"/>
  <c r="H2323" i="1"/>
  <c r="AB2339" i="1"/>
  <c r="G2322" i="1"/>
  <c r="K2322" i="1" s="1"/>
  <c r="K2321" i="1"/>
  <c r="D2545" i="1"/>
  <c r="AF2203" i="1"/>
  <c r="T2204" i="1"/>
  <c r="F2203" i="1"/>
  <c r="V2203" i="1" s="1"/>
  <c r="W2203" i="1" s="1"/>
  <c r="AG2203" i="1" s="1"/>
  <c r="B2203" i="1" s="1"/>
  <c r="C2203" i="1" s="1"/>
  <c r="Q2211" i="1"/>
  <c r="R2210" i="1"/>
  <c r="U2208" i="1"/>
  <c r="S2209" i="1"/>
  <c r="Y2323" i="1" l="1"/>
  <c r="Z2323" i="1"/>
  <c r="AA2323" i="1" s="1"/>
  <c r="AH2323" i="1" s="1"/>
  <c r="J2324" i="1"/>
  <c r="I2324" i="1" s="1"/>
  <c r="H2324" i="1"/>
  <c r="A2325" i="1"/>
  <c r="L2325" i="1"/>
  <c r="M2325" i="1" s="1"/>
  <c r="N2325" i="1" s="1"/>
  <c r="X2324" i="1"/>
  <c r="AC2324" i="1"/>
  <c r="AE2324" i="1" s="1"/>
  <c r="AK2324" i="1"/>
  <c r="AB2340" i="1"/>
  <c r="P2324" i="1"/>
  <c r="E2324" i="1"/>
  <c r="F2323" i="1"/>
  <c r="G2323" i="1"/>
  <c r="G2324" i="1" s="1"/>
  <c r="O2322" i="1"/>
  <c r="D2546" i="1"/>
  <c r="F2204" i="1"/>
  <c r="V2204" i="1" s="1"/>
  <c r="W2204" i="1" s="1"/>
  <c r="AF2204" i="1"/>
  <c r="T2205" i="1"/>
  <c r="U2209" i="1"/>
  <c r="S2210" i="1"/>
  <c r="R2211" i="1"/>
  <c r="Q2212" i="1"/>
  <c r="A2326" i="1" l="1"/>
  <c r="L2326" i="1"/>
  <c r="M2326" i="1" s="1"/>
  <c r="N2326" i="1" s="1"/>
  <c r="X2325" i="1"/>
  <c r="AC2325" i="1"/>
  <c r="AE2325" i="1" s="1"/>
  <c r="AK2325" i="1"/>
  <c r="P2325" i="1"/>
  <c r="P2326" i="1" s="1"/>
  <c r="H2325" i="1"/>
  <c r="G2325" i="1" s="1"/>
  <c r="E2325" i="1"/>
  <c r="F2324" i="1"/>
  <c r="AB2341" i="1"/>
  <c r="Z2324" i="1"/>
  <c r="AA2324" i="1" s="1"/>
  <c r="AH2324" i="1" s="1"/>
  <c r="Y2324" i="1"/>
  <c r="J2325" i="1"/>
  <c r="I2325" i="1" s="1"/>
  <c r="O2323" i="1"/>
  <c r="K2323" i="1"/>
  <c r="D2547" i="1"/>
  <c r="K2324" i="1"/>
  <c r="O2324" i="1"/>
  <c r="AF2205" i="1"/>
  <c r="F2205" i="1"/>
  <c r="V2205" i="1" s="1"/>
  <c r="W2205" i="1" s="1"/>
  <c r="AG2205" i="1" s="1"/>
  <c r="B2205" i="1" s="1"/>
  <c r="C2205" i="1" s="1"/>
  <c r="T2206" i="1"/>
  <c r="AG2204" i="1"/>
  <c r="B2204" i="1" s="1"/>
  <c r="C2204" i="1" s="1"/>
  <c r="Q2213" i="1"/>
  <c r="R2212" i="1"/>
  <c r="S2211" i="1"/>
  <c r="U2210" i="1"/>
  <c r="E2326" i="1" l="1"/>
  <c r="F2325" i="1"/>
  <c r="H2326" i="1"/>
  <c r="AB2342" i="1"/>
  <c r="Z2325" i="1"/>
  <c r="AA2325" i="1" s="1"/>
  <c r="AH2325" i="1" s="1"/>
  <c r="Y2325" i="1"/>
  <c r="J2326" i="1"/>
  <c r="I2326" i="1" s="1"/>
  <c r="A2327" i="1"/>
  <c r="L2327" i="1"/>
  <c r="M2327" i="1" s="1"/>
  <c r="X2326" i="1"/>
  <c r="AC2326" i="1"/>
  <c r="AE2326" i="1" s="1"/>
  <c r="AK2326" i="1"/>
  <c r="D2548" i="1"/>
  <c r="O2325" i="1"/>
  <c r="K2325" i="1"/>
  <c r="G2326" i="1"/>
  <c r="AF2206" i="1"/>
  <c r="T2207" i="1"/>
  <c r="F2206" i="1"/>
  <c r="V2206" i="1" s="1"/>
  <c r="W2206" i="1" s="1"/>
  <c r="AG2206" i="1" s="1"/>
  <c r="B2206" i="1" s="1"/>
  <c r="C2206" i="1" s="1"/>
  <c r="R2213" i="1"/>
  <c r="Q2214" i="1"/>
  <c r="S2212" i="1"/>
  <c r="U2211" i="1"/>
  <c r="N2327" i="1" l="1"/>
  <c r="P2327" i="1"/>
  <c r="AB2343" i="1"/>
  <c r="Z2326" i="1"/>
  <c r="AA2326" i="1" s="1"/>
  <c r="AH2326" i="1" s="1"/>
  <c r="Y2326" i="1"/>
  <c r="J2327" i="1"/>
  <c r="I2327" i="1" s="1"/>
  <c r="H2327" i="1"/>
  <c r="A2328" i="1"/>
  <c r="L2328" i="1"/>
  <c r="M2328" i="1" s="1"/>
  <c r="X2327" i="1"/>
  <c r="AC2327" i="1"/>
  <c r="AE2327" i="1" s="1"/>
  <c r="AK2327" i="1"/>
  <c r="E2327" i="1"/>
  <c r="F2326" i="1"/>
  <c r="D2549" i="1"/>
  <c r="O2326" i="1"/>
  <c r="K2326" i="1"/>
  <c r="AF2207" i="1"/>
  <c r="T2208" i="1"/>
  <c r="F2207" i="1"/>
  <c r="V2207" i="1" s="1"/>
  <c r="W2207" i="1" s="1"/>
  <c r="AG2207" i="1" s="1"/>
  <c r="B2207" i="1" s="1"/>
  <c r="C2207" i="1" s="1"/>
  <c r="Q2215" i="1"/>
  <c r="R2214" i="1"/>
  <c r="U2212" i="1"/>
  <c r="S2213" i="1"/>
  <c r="N2328" i="1" l="1"/>
  <c r="A2329" i="1"/>
  <c r="L2329" i="1"/>
  <c r="M2329" i="1" s="1"/>
  <c r="N2329" i="1" s="1"/>
  <c r="X2328" i="1"/>
  <c r="AC2328" i="1"/>
  <c r="AE2328" i="1" s="1"/>
  <c r="AK2328" i="1"/>
  <c r="H2328" i="1"/>
  <c r="E2328" i="1"/>
  <c r="F2327" i="1"/>
  <c r="G2327" i="1"/>
  <c r="Y2327" i="1"/>
  <c r="Z2327" i="1"/>
  <c r="AA2327" i="1" s="1"/>
  <c r="AH2327" i="1" s="1"/>
  <c r="J2328" i="1"/>
  <c r="I2328" i="1" s="1"/>
  <c r="AB2344" i="1"/>
  <c r="P2328" i="1"/>
  <c r="P2329" i="1" s="1"/>
  <c r="D2550" i="1"/>
  <c r="K2327" i="1"/>
  <c r="O2327" i="1"/>
  <c r="AF2208" i="1"/>
  <c r="T2209" i="1"/>
  <c r="F2208" i="1"/>
  <c r="V2208" i="1" s="1"/>
  <c r="W2208" i="1" s="1"/>
  <c r="AG2208" i="1" s="1"/>
  <c r="B2208" i="1" s="1"/>
  <c r="C2208" i="1" s="1"/>
  <c r="R2215" i="1"/>
  <c r="Q2216" i="1"/>
  <c r="S2214" i="1"/>
  <c r="U2213" i="1"/>
  <c r="E2329" i="1" l="1"/>
  <c r="F2328" i="1"/>
  <c r="H2329" i="1"/>
  <c r="G2328" i="1"/>
  <c r="K2328" i="1" s="1"/>
  <c r="Z2328" i="1"/>
  <c r="AA2328" i="1" s="1"/>
  <c r="AH2328" i="1" s="1"/>
  <c r="Y2328" i="1"/>
  <c r="J2329" i="1"/>
  <c r="I2329" i="1" s="1"/>
  <c r="AB2345" i="1"/>
  <c r="A2330" i="1"/>
  <c r="L2330" i="1"/>
  <c r="M2330" i="1" s="1"/>
  <c r="X2329" i="1"/>
  <c r="AC2329" i="1"/>
  <c r="AE2329" i="1" s="1"/>
  <c r="AK2329" i="1"/>
  <c r="D2551" i="1"/>
  <c r="O2328" i="1"/>
  <c r="AF2209" i="1"/>
  <c r="F2209" i="1"/>
  <c r="V2209" i="1" s="1"/>
  <c r="W2209" i="1" s="1"/>
  <c r="AG2209" i="1" s="1"/>
  <c r="B2209" i="1" s="1"/>
  <c r="C2209" i="1" s="1"/>
  <c r="T2210" i="1"/>
  <c r="S2215" i="1"/>
  <c r="U2214" i="1"/>
  <c r="Q2217" i="1"/>
  <c r="R2216" i="1"/>
  <c r="N2330" i="1" l="1"/>
  <c r="H2330" i="1" s="1"/>
  <c r="Z2329" i="1"/>
  <c r="AA2329" i="1" s="1"/>
  <c r="AH2329" i="1" s="1"/>
  <c r="Y2329" i="1"/>
  <c r="J2330" i="1"/>
  <c r="I2330" i="1" s="1"/>
  <c r="G2329" i="1"/>
  <c r="O2329" i="1" s="1"/>
  <c r="A2331" i="1"/>
  <c r="L2331" i="1"/>
  <c r="M2331" i="1" s="1"/>
  <c r="X2330" i="1"/>
  <c r="AC2330" i="1"/>
  <c r="AE2330" i="1" s="1"/>
  <c r="AK2330" i="1"/>
  <c r="P2330" i="1"/>
  <c r="AB2346" i="1"/>
  <c r="E2330" i="1"/>
  <c r="F2329" i="1"/>
  <c r="D2552" i="1"/>
  <c r="AF2210" i="1"/>
  <c r="F2210" i="1"/>
  <c r="V2210" i="1" s="1"/>
  <c r="W2210" i="1" s="1"/>
  <c r="AG2210" i="1" s="1"/>
  <c r="B2210" i="1" s="1"/>
  <c r="C2210" i="1" s="1"/>
  <c r="T2211" i="1"/>
  <c r="Q2218" i="1"/>
  <c r="R2217" i="1"/>
  <c r="S2216" i="1"/>
  <c r="U2215" i="1"/>
  <c r="N2331" i="1" l="1"/>
  <c r="A2332" i="1"/>
  <c r="L2332" i="1"/>
  <c r="M2332" i="1" s="1"/>
  <c r="N2332" i="1" s="1"/>
  <c r="X2331" i="1"/>
  <c r="AC2331" i="1"/>
  <c r="AE2331" i="1" s="1"/>
  <c r="AK2331" i="1"/>
  <c r="Z2330" i="1"/>
  <c r="AA2330" i="1" s="1"/>
  <c r="AH2330" i="1" s="1"/>
  <c r="Y2330" i="1"/>
  <c r="J2331" i="1"/>
  <c r="I2331" i="1" s="1"/>
  <c r="G2330" i="1"/>
  <c r="AB2347" i="1"/>
  <c r="K2329" i="1"/>
  <c r="P2331" i="1"/>
  <c r="E2331" i="1"/>
  <c r="F2330" i="1"/>
  <c r="H2331" i="1"/>
  <c r="G2331" i="1" s="1"/>
  <c r="D2553" i="1"/>
  <c r="O2330" i="1"/>
  <c r="K2330" i="1"/>
  <c r="AF2211" i="1"/>
  <c r="T2212" i="1"/>
  <c r="F2211" i="1"/>
  <c r="V2211" i="1" s="1"/>
  <c r="W2211" i="1" s="1"/>
  <c r="AG2211" i="1" s="1"/>
  <c r="B2211" i="1" s="1"/>
  <c r="C2211" i="1" s="1"/>
  <c r="R2218" i="1"/>
  <c r="Q2219" i="1"/>
  <c r="U2216" i="1"/>
  <c r="S2217" i="1"/>
  <c r="E2332" i="1" l="1"/>
  <c r="F2331" i="1"/>
  <c r="P2332" i="1"/>
  <c r="Y2331" i="1"/>
  <c r="Z2331" i="1"/>
  <c r="AA2331" i="1" s="1"/>
  <c r="AH2331" i="1" s="1"/>
  <c r="J2332" i="1"/>
  <c r="I2332" i="1" s="1"/>
  <c r="AB2348" i="1"/>
  <c r="A2333" i="1"/>
  <c r="L2333" i="1"/>
  <c r="M2333" i="1" s="1"/>
  <c r="X2332" i="1"/>
  <c r="AC2332" i="1"/>
  <c r="AE2332" i="1" s="1"/>
  <c r="AK2332" i="1"/>
  <c r="H2332" i="1"/>
  <c r="D2554" i="1"/>
  <c r="O2331" i="1"/>
  <c r="K2331" i="1"/>
  <c r="AF2212" i="1"/>
  <c r="F2212" i="1"/>
  <c r="V2212" i="1" s="1"/>
  <c r="W2212" i="1" s="1"/>
  <c r="AG2212" i="1" s="1"/>
  <c r="B2212" i="1" s="1"/>
  <c r="C2212" i="1" s="1"/>
  <c r="T2213" i="1"/>
  <c r="R2219" i="1"/>
  <c r="Q2220" i="1"/>
  <c r="S2218" i="1"/>
  <c r="U2217" i="1"/>
  <c r="P2333" i="1" l="1"/>
  <c r="AB2349" i="1"/>
  <c r="G2332" i="1"/>
  <c r="K2332" i="1" s="1"/>
  <c r="Y2332" i="1"/>
  <c r="Z2332" i="1"/>
  <c r="AA2332" i="1" s="1"/>
  <c r="AH2332" i="1" s="1"/>
  <c r="J2333" i="1"/>
  <c r="I2333" i="1" s="1"/>
  <c r="P2334" i="1"/>
  <c r="N2333" i="1"/>
  <c r="H2333" i="1" s="1"/>
  <c r="A2334" i="1"/>
  <c r="L2334" i="1"/>
  <c r="M2334" i="1" s="1"/>
  <c r="N2334" i="1" s="1"/>
  <c r="X2333" i="1"/>
  <c r="AC2333" i="1"/>
  <c r="AE2333" i="1" s="1"/>
  <c r="AK2333" i="1"/>
  <c r="E2333" i="1"/>
  <c r="F2332" i="1"/>
  <c r="D2555" i="1"/>
  <c r="AF2213" i="1"/>
  <c r="F2213" i="1"/>
  <c r="V2213" i="1" s="1"/>
  <c r="W2213" i="1" s="1"/>
  <c r="AG2213" i="1" s="1"/>
  <c r="B2213" i="1" s="1"/>
  <c r="C2213" i="1" s="1"/>
  <c r="T2214" i="1"/>
  <c r="R2220" i="1"/>
  <c r="Q2221" i="1"/>
  <c r="S2219" i="1"/>
  <c r="U2218" i="1"/>
  <c r="O2332" i="1" l="1"/>
  <c r="H2334" i="1"/>
  <c r="G2333" i="1"/>
  <c r="O2333" i="1" s="1"/>
  <c r="E2334" i="1"/>
  <c r="F2333" i="1"/>
  <c r="Y2333" i="1"/>
  <c r="Z2333" i="1"/>
  <c r="AA2333" i="1" s="1"/>
  <c r="AH2333" i="1" s="1"/>
  <c r="J2334" i="1"/>
  <c r="I2334" i="1" s="1"/>
  <c r="AB2350" i="1"/>
  <c r="A2335" i="1"/>
  <c r="L2335" i="1"/>
  <c r="M2335" i="1" s="1"/>
  <c r="X2334" i="1"/>
  <c r="AC2334" i="1"/>
  <c r="AE2334" i="1" s="1"/>
  <c r="AK2334" i="1"/>
  <c r="D2556" i="1"/>
  <c r="G2334" i="1"/>
  <c r="T2215" i="1"/>
  <c r="F2214" i="1"/>
  <c r="V2214" i="1" s="1"/>
  <c r="W2214" i="1" s="1"/>
  <c r="AG2214" i="1" s="1"/>
  <c r="B2214" i="1" s="1"/>
  <c r="C2214" i="1" s="1"/>
  <c r="AF2214" i="1"/>
  <c r="S2220" i="1"/>
  <c r="U2219" i="1"/>
  <c r="R2221" i="1"/>
  <c r="Q2222" i="1"/>
  <c r="P2335" i="1" l="1"/>
  <c r="K2333" i="1"/>
  <c r="A2336" i="1"/>
  <c r="L2336" i="1"/>
  <c r="M2336" i="1" s="1"/>
  <c r="N2336" i="1" s="1"/>
  <c r="X2335" i="1"/>
  <c r="AC2335" i="1"/>
  <c r="AE2335" i="1" s="1"/>
  <c r="AK2335" i="1"/>
  <c r="P2336" i="1"/>
  <c r="AB2351" i="1"/>
  <c r="Z2334" i="1"/>
  <c r="AA2334" i="1" s="1"/>
  <c r="AH2334" i="1" s="1"/>
  <c r="Y2334" i="1"/>
  <c r="J2335" i="1"/>
  <c r="I2335" i="1" s="1"/>
  <c r="N2335" i="1"/>
  <c r="H2335" i="1" s="1"/>
  <c r="E2335" i="1"/>
  <c r="F2334" i="1"/>
  <c r="D2557" i="1"/>
  <c r="K2334" i="1"/>
  <c r="O2334" i="1"/>
  <c r="AF2215" i="1"/>
  <c r="F2215" i="1"/>
  <c r="V2215" i="1" s="1"/>
  <c r="W2215" i="1" s="1"/>
  <c r="AG2215" i="1" s="1"/>
  <c r="B2215" i="1" s="1"/>
  <c r="C2215" i="1" s="1"/>
  <c r="T2216" i="1"/>
  <c r="R2222" i="1"/>
  <c r="Q2223" i="1"/>
  <c r="U2220" i="1"/>
  <c r="S2221" i="1"/>
  <c r="H2336" i="1" l="1"/>
  <c r="G2335" i="1"/>
  <c r="O2335" i="1" s="1"/>
  <c r="E2336" i="1"/>
  <c r="F2335" i="1"/>
  <c r="P2337" i="1"/>
  <c r="AB2352" i="1"/>
  <c r="Y2335" i="1"/>
  <c r="Z2335" i="1"/>
  <c r="AA2335" i="1" s="1"/>
  <c r="AH2335" i="1" s="1"/>
  <c r="J2336" i="1"/>
  <c r="I2336" i="1" s="1"/>
  <c r="A2337" i="1"/>
  <c r="L2337" i="1"/>
  <c r="M2337" i="1" s="1"/>
  <c r="N2337" i="1" s="1"/>
  <c r="X2336" i="1"/>
  <c r="AC2336" i="1"/>
  <c r="AE2336" i="1" s="1"/>
  <c r="AK2336" i="1"/>
  <c r="D2558" i="1"/>
  <c r="K2335" i="1"/>
  <c r="G2336" i="1"/>
  <c r="AF2216" i="1"/>
  <c r="F2216" i="1"/>
  <c r="V2216" i="1" s="1"/>
  <c r="W2216" i="1" s="1"/>
  <c r="AG2216" i="1" s="1"/>
  <c r="B2216" i="1" s="1"/>
  <c r="C2216" i="1" s="1"/>
  <c r="T2217" i="1"/>
  <c r="Q2224" i="1"/>
  <c r="R2223" i="1"/>
  <c r="S2222" i="1"/>
  <c r="U2221" i="1"/>
  <c r="AB2353" i="1" l="1"/>
  <c r="E2337" i="1"/>
  <c r="F2336" i="1"/>
  <c r="Y2336" i="1"/>
  <c r="Z2336" i="1"/>
  <c r="AA2336" i="1" s="1"/>
  <c r="AH2336" i="1" s="1"/>
  <c r="J2337" i="1"/>
  <c r="I2337" i="1" s="1"/>
  <c r="P2338" i="1"/>
  <c r="A2338" i="1"/>
  <c r="L2338" i="1"/>
  <c r="M2338" i="1" s="1"/>
  <c r="X2337" i="1"/>
  <c r="AC2337" i="1"/>
  <c r="AE2337" i="1" s="1"/>
  <c r="AK2337" i="1"/>
  <c r="H2337" i="1"/>
  <c r="D2559" i="1"/>
  <c r="O2336" i="1"/>
  <c r="K2336" i="1"/>
  <c r="AF2217" i="1"/>
  <c r="T2218" i="1"/>
  <c r="F2217" i="1"/>
  <c r="V2217" i="1" s="1"/>
  <c r="W2217" i="1" s="1"/>
  <c r="AG2217" i="1" s="1"/>
  <c r="B2217" i="1" s="1"/>
  <c r="C2217" i="1" s="1"/>
  <c r="U2222" i="1"/>
  <c r="S2223" i="1"/>
  <c r="Q2225" i="1"/>
  <c r="R2224" i="1"/>
  <c r="N2338" i="1" l="1"/>
  <c r="H2338" i="1" s="1"/>
  <c r="E2338" i="1"/>
  <c r="F2337" i="1"/>
  <c r="G2337" i="1"/>
  <c r="O2337" i="1" s="1"/>
  <c r="Z2337" i="1"/>
  <c r="AA2337" i="1" s="1"/>
  <c r="AH2337" i="1" s="1"/>
  <c r="Y2337" i="1"/>
  <c r="J2338" i="1"/>
  <c r="I2338" i="1" s="1"/>
  <c r="A2339" i="1"/>
  <c r="L2339" i="1"/>
  <c r="M2339" i="1" s="1"/>
  <c r="X2338" i="1"/>
  <c r="AC2338" i="1"/>
  <c r="AE2338" i="1" s="1"/>
  <c r="AK2338" i="1"/>
  <c r="AB2354" i="1"/>
  <c r="D2560" i="1"/>
  <c r="AF2218" i="1"/>
  <c r="T2219" i="1"/>
  <c r="F2218" i="1"/>
  <c r="V2218" i="1" s="1"/>
  <c r="W2218" i="1" s="1"/>
  <c r="AG2218" i="1" s="1"/>
  <c r="B2218" i="1" s="1"/>
  <c r="C2218" i="1" s="1"/>
  <c r="R2225" i="1"/>
  <c r="Q2226" i="1"/>
  <c r="S2224" i="1"/>
  <c r="U2223" i="1"/>
  <c r="N2339" i="1" l="1"/>
  <c r="AB2355" i="1"/>
  <c r="E2339" i="1"/>
  <c r="F2338" i="1"/>
  <c r="P2339" i="1"/>
  <c r="G2338" i="1"/>
  <c r="K2338" i="1" s="1"/>
  <c r="K2337" i="1"/>
  <c r="Z2338" i="1"/>
  <c r="AA2338" i="1" s="1"/>
  <c r="AH2338" i="1" s="1"/>
  <c r="Y2338" i="1"/>
  <c r="J2339" i="1"/>
  <c r="I2339" i="1" s="1"/>
  <c r="A2340" i="1"/>
  <c r="L2340" i="1"/>
  <c r="M2340" i="1" s="1"/>
  <c r="X2339" i="1"/>
  <c r="AC2339" i="1"/>
  <c r="AE2339" i="1" s="1"/>
  <c r="AK2339" i="1"/>
  <c r="H2339" i="1"/>
  <c r="G2339" i="1" s="1"/>
  <c r="D2561" i="1"/>
  <c r="AF2219" i="1"/>
  <c r="T2220" i="1"/>
  <c r="F2219" i="1"/>
  <c r="V2219" i="1" s="1"/>
  <c r="W2219" i="1" s="1"/>
  <c r="AG2219" i="1" s="1"/>
  <c r="B2219" i="1" s="1"/>
  <c r="C2219" i="1" s="1"/>
  <c r="U2224" i="1"/>
  <c r="S2225" i="1"/>
  <c r="Q2227" i="1"/>
  <c r="R2226" i="1"/>
  <c r="P2340" i="1" l="1"/>
  <c r="O2338" i="1"/>
  <c r="Y2339" i="1"/>
  <c r="Z2339" i="1"/>
  <c r="AA2339" i="1" s="1"/>
  <c r="AH2339" i="1" s="1"/>
  <c r="J2340" i="1"/>
  <c r="I2340" i="1" s="1"/>
  <c r="N2340" i="1"/>
  <c r="H2340" i="1" s="1"/>
  <c r="E2340" i="1"/>
  <c r="F2339" i="1"/>
  <c r="A2341" i="1"/>
  <c r="L2341" i="1"/>
  <c r="M2341" i="1" s="1"/>
  <c r="N2341" i="1" s="1"/>
  <c r="X2340" i="1"/>
  <c r="AC2340" i="1"/>
  <c r="AE2340" i="1" s="1"/>
  <c r="AK2340" i="1"/>
  <c r="AB2356" i="1"/>
  <c r="D2562" i="1"/>
  <c r="K2339" i="1"/>
  <c r="O2339" i="1"/>
  <c r="AF2220" i="1"/>
  <c r="F2220" i="1"/>
  <c r="V2220" i="1" s="1"/>
  <c r="W2220" i="1" s="1"/>
  <c r="AG2220" i="1" s="1"/>
  <c r="B2220" i="1" s="1"/>
  <c r="C2220" i="1" s="1"/>
  <c r="T2221" i="1"/>
  <c r="R2227" i="1"/>
  <c r="Q2228" i="1"/>
  <c r="S2226" i="1"/>
  <c r="U2225" i="1"/>
  <c r="H2341" i="1" l="1"/>
  <c r="G2340" i="1"/>
  <c r="K2340" i="1" s="1"/>
  <c r="AB2357" i="1"/>
  <c r="E2341" i="1"/>
  <c r="F2340" i="1"/>
  <c r="P2341" i="1"/>
  <c r="P2342" i="1" s="1"/>
  <c r="Z2340" i="1"/>
  <c r="AA2340" i="1" s="1"/>
  <c r="AH2340" i="1" s="1"/>
  <c r="Y2340" i="1"/>
  <c r="J2341" i="1"/>
  <c r="I2341" i="1" s="1"/>
  <c r="A2342" i="1"/>
  <c r="L2342" i="1"/>
  <c r="M2342" i="1" s="1"/>
  <c r="N2342" i="1" s="1"/>
  <c r="X2341" i="1"/>
  <c r="AC2341" i="1"/>
  <c r="AE2341" i="1" s="1"/>
  <c r="AK2341" i="1"/>
  <c r="D2563" i="1"/>
  <c r="O2340" i="1"/>
  <c r="AF2221" i="1"/>
  <c r="F2221" i="1"/>
  <c r="V2221" i="1" s="1"/>
  <c r="W2221" i="1" s="1"/>
  <c r="AG2221" i="1" s="1"/>
  <c r="B2221" i="1" s="1"/>
  <c r="C2221" i="1" s="1"/>
  <c r="T2222" i="1"/>
  <c r="R2228" i="1"/>
  <c r="Q2229" i="1"/>
  <c r="S2227" i="1"/>
  <c r="U2226" i="1"/>
  <c r="G2341" i="1" l="1"/>
  <c r="Z2341" i="1"/>
  <c r="AA2341" i="1" s="1"/>
  <c r="AH2341" i="1" s="1"/>
  <c r="Y2341" i="1"/>
  <c r="J2342" i="1"/>
  <c r="I2342" i="1" s="1"/>
  <c r="A2343" i="1"/>
  <c r="L2343" i="1"/>
  <c r="M2343" i="1" s="1"/>
  <c r="N2343" i="1" s="1"/>
  <c r="X2342" i="1"/>
  <c r="AC2342" i="1"/>
  <c r="AE2342" i="1" s="1"/>
  <c r="AK2342" i="1"/>
  <c r="E2342" i="1"/>
  <c r="F2341" i="1"/>
  <c r="AB2358" i="1"/>
  <c r="H2342" i="1"/>
  <c r="D2564" i="1"/>
  <c r="O2341" i="1"/>
  <c r="K2341" i="1"/>
  <c r="T2223" i="1"/>
  <c r="AF2222" i="1"/>
  <c r="F2222" i="1"/>
  <c r="V2222" i="1" s="1"/>
  <c r="W2222" i="1" s="1"/>
  <c r="AG2222" i="1" s="1"/>
  <c r="B2222" i="1" s="1"/>
  <c r="C2222" i="1" s="1"/>
  <c r="Q2230" i="1"/>
  <c r="R2229" i="1"/>
  <c r="U2227" i="1"/>
  <c r="S2228" i="1"/>
  <c r="AA2226" i="1"/>
  <c r="Z2342" i="1" l="1"/>
  <c r="AA2342" i="1" s="1"/>
  <c r="AH2342" i="1" s="1"/>
  <c r="Y2342" i="1"/>
  <c r="J2343" i="1"/>
  <c r="I2343" i="1" s="1"/>
  <c r="H2343" i="1"/>
  <c r="G2343" i="1" s="1"/>
  <c r="AB2359" i="1"/>
  <c r="G2342" i="1"/>
  <c r="K2342" i="1" s="1"/>
  <c r="A2344" i="1"/>
  <c r="L2344" i="1"/>
  <c r="M2344" i="1" s="1"/>
  <c r="X2343" i="1"/>
  <c r="AC2343" i="1"/>
  <c r="AE2343" i="1" s="1"/>
  <c r="AK2343" i="1"/>
  <c r="E2343" i="1"/>
  <c r="F2342" i="1"/>
  <c r="P2343" i="1"/>
  <c r="D2565" i="1"/>
  <c r="O2342" i="1"/>
  <c r="AF2223" i="1"/>
  <c r="T2224" i="1"/>
  <c r="F2223" i="1"/>
  <c r="V2223" i="1" s="1"/>
  <c r="W2223" i="1" s="1"/>
  <c r="AG2223" i="1" s="1"/>
  <c r="B2223" i="1" s="1"/>
  <c r="C2223" i="1" s="1"/>
  <c r="AH2226" i="1"/>
  <c r="Q2231" i="1"/>
  <c r="R2230" i="1"/>
  <c r="S2229" i="1"/>
  <c r="U2228" i="1"/>
  <c r="P2344" i="1" l="1"/>
  <c r="A2345" i="1"/>
  <c r="L2345" i="1"/>
  <c r="M2345" i="1" s="1"/>
  <c r="N2345" i="1" s="1"/>
  <c r="X2344" i="1"/>
  <c r="AC2344" i="1"/>
  <c r="AE2344" i="1" s="1"/>
  <c r="AK2344" i="1"/>
  <c r="P2345" i="1"/>
  <c r="E2344" i="1"/>
  <c r="F2343" i="1"/>
  <c r="Y2343" i="1"/>
  <c r="Z2343" i="1"/>
  <c r="AA2343" i="1" s="1"/>
  <c r="AH2343" i="1" s="1"/>
  <c r="J2344" i="1"/>
  <c r="I2344" i="1" s="1"/>
  <c r="AB2360" i="1"/>
  <c r="N2344" i="1"/>
  <c r="H2344" i="1" s="1"/>
  <c r="D2566" i="1"/>
  <c r="K2343" i="1"/>
  <c r="O2343" i="1"/>
  <c r="AF2224" i="1"/>
  <c r="F2224" i="1"/>
  <c r="V2224" i="1" s="1"/>
  <c r="W2224" i="1" s="1"/>
  <c r="AG2224" i="1" s="1"/>
  <c r="B2224" i="1" s="1"/>
  <c r="C2224" i="1" s="1"/>
  <c r="T2225" i="1"/>
  <c r="R2231" i="1"/>
  <c r="Q2232" i="1"/>
  <c r="S2230" i="1"/>
  <c r="U2229" i="1"/>
  <c r="H2345" i="1" l="1"/>
  <c r="G2344" i="1"/>
  <c r="E2345" i="1"/>
  <c r="F2344" i="1"/>
  <c r="AB2361" i="1"/>
  <c r="P2346" i="1"/>
  <c r="Z2344" i="1"/>
  <c r="AA2344" i="1" s="1"/>
  <c r="AH2344" i="1" s="1"/>
  <c r="Y2344" i="1"/>
  <c r="J2345" i="1"/>
  <c r="I2345" i="1" s="1"/>
  <c r="A2346" i="1"/>
  <c r="L2346" i="1"/>
  <c r="M2346" i="1" s="1"/>
  <c r="N2346" i="1" s="1"/>
  <c r="X2345" i="1"/>
  <c r="AC2345" i="1"/>
  <c r="AE2345" i="1" s="1"/>
  <c r="AK2345" i="1"/>
  <c r="D2567" i="1"/>
  <c r="K2344" i="1"/>
  <c r="O2344" i="1"/>
  <c r="AF2225" i="1"/>
  <c r="F2225" i="1"/>
  <c r="V2225" i="1" s="1"/>
  <c r="W2225" i="1" s="1"/>
  <c r="T2226" i="1"/>
  <c r="Q2233" i="1"/>
  <c r="R2232" i="1"/>
  <c r="S2231" i="1"/>
  <c r="U2230" i="1"/>
  <c r="G2345" i="1" l="1"/>
  <c r="AB2362" i="1"/>
  <c r="Z2345" i="1"/>
  <c r="AA2345" i="1" s="1"/>
  <c r="AH2345" i="1" s="1"/>
  <c r="Y2345" i="1"/>
  <c r="J2346" i="1"/>
  <c r="I2346" i="1" s="1"/>
  <c r="E2346" i="1"/>
  <c r="F2346" i="1" s="1"/>
  <c r="F2345" i="1"/>
  <c r="A2347" i="1"/>
  <c r="L2347" i="1"/>
  <c r="M2347" i="1" s="1"/>
  <c r="N2347" i="1" s="1"/>
  <c r="H2347" i="1" s="1"/>
  <c r="X2346" i="1"/>
  <c r="AC2346" i="1"/>
  <c r="AE2346" i="1" s="1"/>
  <c r="AK2346" i="1"/>
  <c r="H2346" i="1"/>
  <c r="G2346" i="1" s="1"/>
  <c r="D2568" i="1"/>
  <c r="K2345" i="1"/>
  <c r="O2345" i="1"/>
  <c r="AF2226" i="1"/>
  <c r="F2226" i="1"/>
  <c r="V2226" i="1" s="1"/>
  <c r="W2226" i="1" s="1"/>
  <c r="AG2226" i="1" s="1"/>
  <c r="B2226" i="1" s="1"/>
  <c r="C2226" i="1" s="1"/>
  <c r="T2227" i="1"/>
  <c r="AG2225" i="1"/>
  <c r="B2225" i="1" s="1"/>
  <c r="C2225" i="1" s="1"/>
  <c r="R2233" i="1"/>
  <c r="Q2234" i="1"/>
  <c r="U2231" i="1"/>
  <c r="S2232" i="1"/>
  <c r="J2347" i="1" l="1"/>
  <c r="I2347" i="1" s="1"/>
  <c r="Z2346" i="1"/>
  <c r="AA2346" i="1" s="1"/>
  <c r="AH2346" i="1" s="1"/>
  <c r="Y2346" i="1"/>
  <c r="A2348" i="1"/>
  <c r="L2348" i="1"/>
  <c r="M2348" i="1" s="1"/>
  <c r="N2348" i="1" s="1"/>
  <c r="H2348" i="1" s="1"/>
  <c r="X2347" i="1"/>
  <c r="E2347" i="1"/>
  <c r="F2347" i="1" s="1"/>
  <c r="AC2347" i="1"/>
  <c r="AE2347" i="1" s="1"/>
  <c r="AK2347" i="1"/>
  <c r="AB2363" i="1"/>
  <c r="D2569" i="1"/>
  <c r="O2346" i="1"/>
  <c r="K2346" i="1"/>
  <c r="G2347" i="1"/>
  <c r="AF2227" i="1"/>
  <c r="F2227" i="1"/>
  <c r="V2227" i="1" s="1"/>
  <c r="W2227" i="1" s="1"/>
  <c r="AG2227" i="1" s="1"/>
  <c r="B2227" i="1" s="1"/>
  <c r="C2227" i="1" s="1"/>
  <c r="T2228" i="1"/>
  <c r="Q2235" i="1"/>
  <c r="R2234" i="1"/>
  <c r="U2232" i="1"/>
  <c r="S2233" i="1"/>
  <c r="Z2347" i="1" l="1"/>
  <c r="AA2347" i="1" s="1"/>
  <c r="AH2347" i="1" s="1"/>
  <c r="Y2347" i="1"/>
  <c r="J2348" i="1"/>
  <c r="I2348" i="1" s="1"/>
  <c r="A2349" i="1"/>
  <c r="L2349" i="1"/>
  <c r="M2349" i="1" s="1"/>
  <c r="X2348" i="1"/>
  <c r="E2348" i="1"/>
  <c r="AC2348" i="1"/>
  <c r="AE2348" i="1" s="1"/>
  <c r="AK2348" i="1"/>
  <c r="AB2364" i="1"/>
  <c r="D2570" i="1"/>
  <c r="K2347" i="1"/>
  <c r="O2347" i="1"/>
  <c r="G2348" i="1"/>
  <c r="P2347" i="1"/>
  <c r="T2229" i="1"/>
  <c r="F2228" i="1"/>
  <c r="V2228" i="1" s="1"/>
  <c r="W2228" i="1" s="1"/>
  <c r="AG2228" i="1" s="1"/>
  <c r="B2228" i="1" s="1"/>
  <c r="C2228" i="1" s="1"/>
  <c r="AF2228" i="1"/>
  <c r="Q2236" i="1"/>
  <c r="R2235" i="1"/>
  <c r="U2233" i="1"/>
  <c r="S2234" i="1"/>
  <c r="E2349" i="1" l="1"/>
  <c r="F2348" i="1"/>
  <c r="Z2348" i="1"/>
  <c r="AA2348" i="1" s="1"/>
  <c r="AH2348" i="1" s="1"/>
  <c r="Y2348" i="1"/>
  <c r="J2349" i="1"/>
  <c r="I2349" i="1" s="1"/>
  <c r="M2350" i="1"/>
  <c r="N2349" i="1"/>
  <c r="H2349" i="1" s="1"/>
  <c r="A2350" i="1"/>
  <c r="L2350" i="1"/>
  <c r="X2349" i="1"/>
  <c r="AC2349" i="1"/>
  <c r="AE2349" i="1" s="1"/>
  <c r="AK2349" i="1"/>
  <c r="AB2365" i="1"/>
  <c r="D2571" i="1"/>
  <c r="P2348" i="1"/>
  <c r="P2349" i="1" s="1"/>
  <c r="P2350" i="1" s="1"/>
  <c r="O2348" i="1"/>
  <c r="K2348" i="1"/>
  <c r="AF2229" i="1"/>
  <c r="T2230" i="1"/>
  <c r="F2229" i="1"/>
  <c r="V2229" i="1" s="1"/>
  <c r="W2229" i="1" s="1"/>
  <c r="AG2229" i="1" s="1"/>
  <c r="B2229" i="1" s="1"/>
  <c r="C2229" i="1" s="1"/>
  <c r="R2236" i="1"/>
  <c r="Q2237" i="1"/>
  <c r="U2234" i="1"/>
  <c r="S2235" i="1"/>
  <c r="A2351" i="1" l="1"/>
  <c r="L2351" i="1"/>
  <c r="M2351" i="1" s="1"/>
  <c r="N2351" i="1" s="1"/>
  <c r="X2350" i="1"/>
  <c r="AC2350" i="1"/>
  <c r="AE2350" i="1" s="1"/>
  <c r="AK2350" i="1"/>
  <c r="N2350" i="1"/>
  <c r="H2350" i="1" s="1"/>
  <c r="AB2366" i="1"/>
  <c r="G2349" i="1"/>
  <c r="O2349" i="1" s="1"/>
  <c r="Z2349" i="1"/>
  <c r="AA2349" i="1" s="1"/>
  <c r="AH2349" i="1" s="1"/>
  <c r="Y2349" i="1"/>
  <c r="J2350" i="1"/>
  <c r="I2350" i="1" s="1"/>
  <c r="E2350" i="1"/>
  <c r="F2349" i="1"/>
  <c r="D2572" i="1"/>
  <c r="K2349" i="1"/>
  <c r="AF2230" i="1"/>
  <c r="F2230" i="1"/>
  <c r="V2230" i="1" s="1"/>
  <c r="W2230" i="1" s="1"/>
  <c r="AG2230" i="1" s="1"/>
  <c r="B2230" i="1" s="1"/>
  <c r="C2230" i="1" s="1"/>
  <c r="T2231" i="1"/>
  <c r="Q2238" i="1"/>
  <c r="R2237" i="1"/>
  <c r="S2236" i="1"/>
  <c r="U2235" i="1"/>
  <c r="H2351" i="1" l="1"/>
  <c r="G2350" i="1"/>
  <c r="K2350" i="1" s="1"/>
  <c r="E2351" i="1"/>
  <c r="F2350" i="1"/>
  <c r="AB2367" i="1"/>
  <c r="P2351" i="1"/>
  <c r="P2352" i="1" s="1"/>
  <c r="Z2350" i="1"/>
  <c r="AA2350" i="1" s="1"/>
  <c r="AH2350" i="1" s="1"/>
  <c r="Y2350" i="1"/>
  <c r="J2351" i="1"/>
  <c r="I2351" i="1" s="1"/>
  <c r="A2352" i="1"/>
  <c r="L2352" i="1"/>
  <c r="M2352" i="1" s="1"/>
  <c r="N2352" i="1" s="1"/>
  <c r="X2351" i="1"/>
  <c r="AC2351" i="1"/>
  <c r="AE2351" i="1" s="1"/>
  <c r="AK2351" i="1"/>
  <c r="D2573" i="1"/>
  <c r="O2350" i="1"/>
  <c r="G2351" i="1"/>
  <c r="F2231" i="1"/>
  <c r="V2231" i="1" s="1"/>
  <c r="W2231" i="1" s="1"/>
  <c r="T2232" i="1"/>
  <c r="AF2231" i="1"/>
  <c r="R2238" i="1"/>
  <c r="Q2239" i="1"/>
  <c r="U2236" i="1"/>
  <c r="S2237" i="1"/>
  <c r="Z2351" i="1" l="1"/>
  <c r="AA2351" i="1" s="1"/>
  <c r="AH2351" i="1" s="1"/>
  <c r="Y2351" i="1"/>
  <c r="J2352" i="1"/>
  <c r="E2352" i="1"/>
  <c r="F2351" i="1"/>
  <c r="A2353" i="1"/>
  <c r="L2353" i="1"/>
  <c r="M2353" i="1" s="1"/>
  <c r="N2353" i="1" s="1"/>
  <c r="X2352" i="1"/>
  <c r="AC2352" i="1"/>
  <c r="AE2352" i="1" s="1"/>
  <c r="AK2352" i="1"/>
  <c r="AB2368" i="1"/>
  <c r="H2352" i="1"/>
  <c r="D2574" i="1"/>
  <c r="K2351" i="1"/>
  <c r="O2351" i="1"/>
  <c r="AG2231" i="1"/>
  <c r="B2231" i="1" s="1"/>
  <c r="C2231" i="1" s="1"/>
  <c r="AF2232" i="1"/>
  <c r="F2232" i="1"/>
  <c r="V2232" i="1" s="1"/>
  <c r="W2232" i="1" s="1"/>
  <c r="AG2232" i="1" s="1"/>
  <c r="B2232" i="1" s="1"/>
  <c r="C2232" i="1" s="1"/>
  <c r="T2233" i="1"/>
  <c r="S2238" i="1"/>
  <c r="U2237" i="1"/>
  <c r="Q2240" i="1"/>
  <c r="R2239" i="1"/>
  <c r="E2353" i="1" l="1"/>
  <c r="F2352" i="1"/>
  <c r="AB2369" i="1"/>
  <c r="P2353" i="1"/>
  <c r="A2354" i="1"/>
  <c r="L2354" i="1"/>
  <c r="M2354" i="1" s="1"/>
  <c r="N2354" i="1" s="1"/>
  <c r="X2353" i="1"/>
  <c r="AC2353" i="1"/>
  <c r="AE2353" i="1" s="1"/>
  <c r="AK2353" i="1"/>
  <c r="H2353" i="1"/>
  <c r="G2352" i="1"/>
  <c r="K2352" i="1" s="1"/>
  <c r="J2353" i="1"/>
  <c r="I2353" i="1" s="1"/>
  <c r="I2352" i="1"/>
  <c r="Y2352" i="1"/>
  <c r="Z2352" i="1"/>
  <c r="AA2352" i="1" s="1"/>
  <c r="AH2352" i="1" s="1"/>
  <c r="D2575" i="1"/>
  <c r="AF2233" i="1"/>
  <c r="T2234" i="1"/>
  <c r="F2233" i="1"/>
  <c r="V2233" i="1" s="1"/>
  <c r="W2233" i="1" s="1"/>
  <c r="AG2233" i="1" s="1"/>
  <c r="B2233" i="1" s="1"/>
  <c r="C2233" i="1" s="1"/>
  <c r="R2240" i="1"/>
  <c r="Q2241" i="1"/>
  <c r="S2239" i="1"/>
  <c r="U2238" i="1"/>
  <c r="O2352" i="1" l="1"/>
  <c r="G2353" i="1"/>
  <c r="O2353" i="1" s="1"/>
  <c r="P2354" i="1"/>
  <c r="Y2353" i="1"/>
  <c r="Z2353" i="1"/>
  <c r="AA2353" i="1" s="1"/>
  <c r="AH2353" i="1" s="1"/>
  <c r="J2354" i="1"/>
  <c r="I2354" i="1" s="1"/>
  <c r="A2355" i="1"/>
  <c r="L2355" i="1"/>
  <c r="M2355" i="1" s="1"/>
  <c r="N2355" i="1" s="1"/>
  <c r="X2354" i="1"/>
  <c r="AC2354" i="1"/>
  <c r="AE2354" i="1" s="1"/>
  <c r="AK2354" i="1"/>
  <c r="AB2370" i="1"/>
  <c r="H2354" i="1"/>
  <c r="G2354" i="1" s="1"/>
  <c r="E2354" i="1"/>
  <c r="F2353" i="1"/>
  <c r="D2576" i="1"/>
  <c r="K2353" i="1"/>
  <c r="AF2234" i="1"/>
  <c r="T2235" i="1"/>
  <c r="F2234" i="1"/>
  <c r="V2234" i="1" s="1"/>
  <c r="W2234" i="1" s="1"/>
  <c r="Q2242" i="1"/>
  <c r="R2241" i="1"/>
  <c r="U2239" i="1"/>
  <c r="S2240" i="1"/>
  <c r="Z2354" i="1" l="1"/>
  <c r="AA2354" i="1" s="1"/>
  <c r="AH2354" i="1" s="1"/>
  <c r="Y2354" i="1"/>
  <c r="J2355" i="1"/>
  <c r="I2355" i="1" s="1"/>
  <c r="A2356" i="1"/>
  <c r="L2356" i="1"/>
  <c r="M2356" i="1" s="1"/>
  <c r="N2356" i="1" s="1"/>
  <c r="X2355" i="1"/>
  <c r="AC2355" i="1"/>
  <c r="AE2355" i="1" s="1"/>
  <c r="AK2355" i="1"/>
  <c r="H2355" i="1"/>
  <c r="AB2371" i="1"/>
  <c r="E2355" i="1"/>
  <c r="F2354" i="1"/>
  <c r="P2355" i="1"/>
  <c r="D2577" i="1"/>
  <c r="O2354" i="1"/>
  <c r="K2354" i="1"/>
  <c r="G2355" i="1"/>
  <c r="AG2234" i="1"/>
  <c r="B2234" i="1" s="1"/>
  <c r="C2234" i="1" s="1"/>
  <c r="AF2235" i="1"/>
  <c r="T2236" i="1"/>
  <c r="F2235" i="1"/>
  <c r="V2235" i="1" s="1"/>
  <c r="W2235" i="1" s="1"/>
  <c r="AG2235" i="1" s="1"/>
  <c r="B2235" i="1" s="1"/>
  <c r="C2235" i="1" s="1"/>
  <c r="U2240" i="1"/>
  <c r="S2241" i="1"/>
  <c r="R2242" i="1"/>
  <c r="Q2243" i="1"/>
  <c r="P2356" i="1" l="1"/>
  <c r="Y2355" i="1"/>
  <c r="Z2355" i="1"/>
  <c r="AA2355" i="1" s="1"/>
  <c r="AH2355" i="1" s="1"/>
  <c r="J2356" i="1"/>
  <c r="I2356" i="1" s="1"/>
  <c r="E2356" i="1"/>
  <c r="F2355" i="1"/>
  <c r="A2357" i="1"/>
  <c r="L2357" i="1"/>
  <c r="M2357" i="1" s="1"/>
  <c r="X2356" i="1"/>
  <c r="AC2356" i="1"/>
  <c r="AE2356" i="1" s="1"/>
  <c r="AK2356" i="1"/>
  <c r="AB2372" i="1"/>
  <c r="H2356" i="1"/>
  <c r="D2578" i="1"/>
  <c r="K2355" i="1"/>
  <c r="O2355" i="1"/>
  <c r="AF2236" i="1"/>
  <c r="F2236" i="1"/>
  <c r="V2236" i="1" s="1"/>
  <c r="W2236" i="1" s="1"/>
  <c r="T2237" i="1"/>
  <c r="U2241" i="1"/>
  <c r="S2242" i="1"/>
  <c r="R2243" i="1"/>
  <c r="Q2244" i="1"/>
  <c r="A2358" i="1" l="1"/>
  <c r="L2358" i="1"/>
  <c r="M2358" i="1" s="1"/>
  <c r="N2358" i="1" s="1"/>
  <c r="X2357" i="1"/>
  <c r="AC2357" i="1"/>
  <c r="AE2357" i="1" s="1"/>
  <c r="AK2357" i="1"/>
  <c r="AB2373" i="1"/>
  <c r="N2357" i="1"/>
  <c r="H2357" i="1" s="1"/>
  <c r="E2357" i="1"/>
  <c r="F2356" i="1"/>
  <c r="G2356" i="1"/>
  <c r="O2356" i="1" s="1"/>
  <c r="Z2356" i="1"/>
  <c r="AA2356" i="1" s="1"/>
  <c r="AH2356" i="1" s="1"/>
  <c r="Y2356" i="1"/>
  <c r="J2357" i="1"/>
  <c r="I2357" i="1" s="1"/>
  <c r="P2357" i="1"/>
  <c r="P2358" i="1" s="1"/>
  <c r="D2579" i="1"/>
  <c r="K2356" i="1"/>
  <c r="AF2237" i="1"/>
  <c r="T2238" i="1"/>
  <c r="F2237" i="1"/>
  <c r="V2237" i="1" s="1"/>
  <c r="W2237" i="1" s="1"/>
  <c r="AG2237" i="1" s="1"/>
  <c r="B2237" i="1" s="1"/>
  <c r="C2237" i="1" s="1"/>
  <c r="AG2236" i="1"/>
  <c r="B2236" i="1" s="1"/>
  <c r="C2236" i="1" s="1"/>
  <c r="R2244" i="1"/>
  <c r="Q2245" i="1"/>
  <c r="S2243" i="1"/>
  <c r="U2242" i="1"/>
  <c r="H2358" i="1" l="1"/>
  <c r="G2357" i="1"/>
  <c r="G2358" i="1" s="1"/>
  <c r="AB2374" i="1"/>
  <c r="Z2357" i="1"/>
  <c r="AA2357" i="1" s="1"/>
  <c r="AH2357" i="1" s="1"/>
  <c r="Y2357" i="1"/>
  <c r="J2358" i="1"/>
  <c r="I2358" i="1" s="1"/>
  <c r="E2358" i="1"/>
  <c r="F2357" i="1"/>
  <c r="A2359" i="1"/>
  <c r="L2359" i="1"/>
  <c r="M2359" i="1" s="1"/>
  <c r="N2359" i="1" s="1"/>
  <c r="X2358" i="1"/>
  <c r="AC2358" i="1"/>
  <c r="AE2358" i="1" s="1"/>
  <c r="AK2358" i="1"/>
  <c r="D2580" i="1"/>
  <c r="O2357" i="1"/>
  <c r="K2357" i="1"/>
  <c r="AF2238" i="1"/>
  <c r="F2238" i="1"/>
  <c r="V2238" i="1" s="1"/>
  <c r="W2238" i="1" s="1"/>
  <c r="AG2238" i="1" s="1"/>
  <c r="B2238" i="1" s="1"/>
  <c r="C2238" i="1" s="1"/>
  <c r="T2239" i="1"/>
  <c r="R2245" i="1"/>
  <c r="Q2246" i="1"/>
  <c r="U2243" i="1"/>
  <c r="S2244" i="1"/>
  <c r="Z2358" i="1" l="1"/>
  <c r="AA2358" i="1" s="1"/>
  <c r="AH2358" i="1" s="1"/>
  <c r="Y2358" i="1"/>
  <c r="J2359" i="1"/>
  <c r="I2359" i="1" s="1"/>
  <c r="P2359" i="1"/>
  <c r="AB2375" i="1"/>
  <c r="A2360" i="1"/>
  <c r="L2360" i="1"/>
  <c r="M2360" i="1" s="1"/>
  <c r="N2360" i="1" s="1"/>
  <c r="X2359" i="1"/>
  <c r="AC2359" i="1"/>
  <c r="AE2359" i="1" s="1"/>
  <c r="AK2359" i="1"/>
  <c r="E2359" i="1"/>
  <c r="F2358" i="1"/>
  <c r="H2359" i="1"/>
  <c r="D2581" i="1"/>
  <c r="O2358" i="1"/>
  <c r="K2358" i="1"/>
  <c r="AF2239" i="1"/>
  <c r="T2240" i="1"/>
  <c r="F2239" i="1"/>
  <c r="V2239" i="1" s="1"/>
  <c r="W2239" i="1" s="1"/>
  <c r="AG2239" i="1" s="1"/>
  <c r="B2239" i="1" s="1"/>
  <c r="C2239" i="1" s="1"/>
  <c r="Q2247" i="1"/>
  <c r="R2246" i="1"/>
  <c r="U2244" i="1"/>
  <c r="S2245" i="1"/>
  <c r="H2360" i="1" l="1"/>
  <c r="AB2376" i="1"/>
  <c r="A2361" i="1"/>
  <c r="L2361" i="1"/>
  <c r="M2361" i="1" s="1"/>
  <c r="N2361" i="1" s="1"/>
  <c r="X2360" i="1"/>
  <c r="AC2360" i="1"/>
  <c r="AE2360" i="1" s="1"/>
  <c r="AK2360" i="1"/>
  <c r="E2360" i="1"/>
  <c r="F2359" i="1"/>
  <c r="P2360" i="1"/>
  <c r="G2359" i="1"/>
  <c r="K2359" i="1" s="1"/>
  <c r="Z2359" i="1"/>
  <c r="AA2359" i="1" s="1"/>
  <c r="AH2359" i="1" s="1"/>
  <c r="Y2359" i="1"/>
  <c r="J2360" i="1"/>
  <c r="I2360" i="1" s="1"/>
  <c r="D2582" i="1"/>
  <c r="O2359" i="1"/>
  <c r="AF2240" i="1"/>
  <c r="T2241" i="1"/>
  <c r="F2240" i="1"/>
  <c r="V2240" i="1" s="1"/>
  <c r="W2240" i="1" s="1"/>
  <c r="AG2240" i="1" s="1"/>
  <c r="B2240" i="1" s="1"/>
  <c r="C2240" i="1" s="1"/>
  <c r="U2245" i="1"/>
  <c r="S2246" i="1"/>
  <c r="R2247" i="1"/>
  <c r="Q2248" i="1"/>
  <c r="G2360" i="1" l="1"/>
  <c r="A2362" i="1"/>
  <c r="L2362" i="1"/>
  <c r="M2362" i="1" s="1"/>
  <c r="N2362" i="1" s="1"/>
  <c r="X2361" i="1"/>
  <c r="AC2361" i="1"/>
  <c r="AE2361" i="1" s="1"/>
  <c r="AK2361" i="1"/>
  <c r="Y2360" i="1"/>
  <c r="Z2360" i="1"/>
  <c r="AA2360" i="1" s="1"/>
  <c r="AH2360" i="1" s="1"/>
  <c r="J2361" i="1"/>
  <c r="I2361" i="1" s="1"/>
  <c r="P2361" i="1"/>
  <c r="AB2377" i="1"/>
  <c r="E2361" i="1"/>
  <c r="F2360" i="1"/>
  <c r="H2361" i="1"/>
  <c r="D2583" i="1"/>
  <c r="K2360" i="1"/>
  <c r="O2360" i="1"/>
  <c r="AF2241" i="1"/>
  <c r="F2241" i="1"/>
  <c r="V2241" i="1" s="1"/>
  <c r="W2241" i="1" s="1"/>
  <c r="AG2241" i="1" s="1"/>
  <c r="B2241" i="1" s="1"/>
  <c r="C2241" i="1" s="1"/>
  <c r="T2242" i="1"/>
  <c r="U2246" i="1"/>
  <c r="S2247" i="1"/>
  <c r="R2248" i="1"/>
  <c r="Q2249" i="1"/>
  <c r="H2362" i="1" l="1"/>
  <c r="Y2361" i="1"/>
  <c r="Z2361" i="1"/>
  <c r="AA2361" i="1" s="1"/>
  <c r="AH2361" i="1" s="1"/>
  <c r="J2362" i="1"/>
  <c r="I2362" i="1" s="1"/>
  <c r="E2362" i="1"/>
  <c r="F2361" i="1"/>
  <c r="G2361" i="1"/>
  <c r="K2361" i="1" s="1"/>
  <c r="AB2378" i="1"/>
  <c r="P2362" i="1"/>
  <c r="A2363" i="1"/>
  <c r="L2363" i="1"/>
  <c r="M2363" i="1" s="1"/>
  <c r="N2363" i="1" s="1"/>
  <c r="X2362" i="1"/>
  <c r="AC2362" i="1"/>
  <c r="AE2362" i="1" s="1"/>
  <c r="AK2362" i="1"/>
  <c r="D2584" i="1"/>
  <c r="G2362" i="1"/>
  <c r="AF2242" i="1"/>
  <c r="T2243" i="1"/>
  <c r="F2242" i="1"/>
  <c r="V2242" i="1" s="1"/>
  <c r="W2242" i="1" s="1"/>
  <c r="AG2242" i="1" s="1"/>
  <c r="B2242" i="1" s="1"/>
  <c r="C2242" i="1" s="1"/>
  <c r="R2249" i="1"/>
  <c r="Q2250" i="1"/>
  <c r="U2247" i="1"/>
  <c r="S2248" i="1"/>
  <c r="AB2379" i="1" l="1"/>
  <c r="Y2362" i="1"/>
  <c r="Z2362" i="1"/>
  <c r="AA2362" i="1" s="1"/>
  <c r="AH2362" i="1" s="1"/>
  <c r="J2363" i="1"/>
  <c r="I2363" i="1" s="1"/>
  <c r="E2363" i="1"/>
  <c r="F2362" i="1"/>
  <c r="A2364" i="1"/>
  <c r="L2364" i="1"/>
  <c r="M2364" i="1" s="1"/>
  <c r="N2364" i="1" s="1"/>
  <c r="X2363" i="1"/>
  <c r="AC2363" i="1"/>
  <c r="AE2363" i="1" s="1"/>
  <c r="AK2363" i="1"/>
  <c r="P2363" i="1"/>
  <c r="O2361" i="1"/>
  <c r="H2363" i="1"/>
  <c r="G2363" i="1" s="1"/>
  <c r="D2585" i="1"/>
  <c r="O2362" i="1"/>
  <c r="K2362" i="1"/>
  <c r="AF2243" i="1"/>
  <c r="F2243" i="1"/>
  <c r="V2243" i="1" s="1"/>
  <c r="W2243" i="1" s="1"/>
  <c r="AG2243" i="1" s="1"/>
  <c r="B2243" i="1" s="1"/>
  <c r="C2243" i="1" s="1"/>
  <c r="T2244" i="1"/>
  <c r="R2250" i="1"/>
  <c r="Q2251" i="1"/>
  <c r="S2249" i="1"/>
  <c r="U2248" i="1"/>
  <c r="P2364" i="1" l="1"/>
  <c r="A2365" i="1"/>
  <c r="L2365" i="1"/>
  <c r="M2365" i="1" s="1"/>
  <c r="X2364" i="1"/>
  <c r="AC2364" i="1"/>
  <c r="AE2364" i="1" s="1"/>
  <c r="AK2364" i="1"/>
  <c r="E2364" i="1"/>
  <c r="F2363" i="1"/>
  <c r="H2364" i="1"/>
  <c r="Y2363" i="1"/>
  <c r="Z2363" i="1"/>
  <c r="AA2363" i="1" s="1"/>
  <c r="AH2363" i="1" s="1"/>
  <c r="J2364" i="1"/>
  <c r="I2364" i="1" s="1"/>
  <c r="AB2380" i="1"/>
  <c r="D2586" i="1"/>
  <c r="O2363" i="1"/>
  <c r="K2363" i="1"/>
  <c r="AF2244" i="1"/>
  <c r="F2244" i="1"/>
  <c r="V2244" i="1" s="1"/>
  <c r="W2244" i="1" s="1"/>
  <c r="AG2244" i="1" s="1"/>
  <c r="B2244" i="1" s="1"/>
  <c r="C2244" i="1" s="1"/>
  <c r="T2245" i="1"/>
  <c r="R2251" i="1"/>
  <c r="Q2252" i="1"/>
  <c r="S2250" i="1"/>
  <c r="U2249" i="1"/>
  <c r="P2365" i="1" l="1"/>
  <c r="E2365" i="1"/>
  <c r="F2364" i="1"/>
  <c r="AB2381" i="1"/>
  <c r="G2364" i="1"/>
  <c r="K2364" i="1" s="1"/>
  <c r="Z2364" i="1"/>
  <c r="AA2364" i="1" s="1"/>
  <c r="AH2364" i="1" s="1"/>
  <c r="Y2364" i="1"/>
  <c r="J2365" i="1"/>
  <c r="I2365" i="1" s="1"/>
  <c r="N2365" i="1"/>
  <c r="H2365" i="1" s="1"/>
  <c r="A2366" i="1"/>
  <c r="L2366" i="1"/>
  <c r="M2366" i="1" s="1"/>
  <c r="N2366" i="1" s="1"/>
  <c r="X2365" i="1"/>
  <c r="AC2365" i="1"/>
  <c r="AE2365" i="1" s="1"/>
  <c r="AK2365" i="1"/>
  <c r="D2587" i="1"/>
  <c r="AF2245" i="1"/>
  <c r="F2245" i="1"/>
  <c r="V2245" i="1" s="1"/>
  <c r="W2245" i="1" s="1"/>
  <c r="AG2245" i="1" s="1"/>
  <c r="B2245" i="1" s="1"/>
  <c r="C2245" i="1" s="1"/>
  <c r="T2246" i="1"/>
  <c r="Q2253" i="1"/>
  <c r="R2252" i="1"/>
  <c r="S2251" i="1"/>
  <c r="U2250" i="1"/>
  <c r="H2366" i="1" l="1"/>
  <c r="G2365" i="1"/>
  <c r="O2365" i="1" s="1"/>
  <c r="Z2365" i="1"/>
  <c r="AA2365" i="1" s="1"/>
  <c r="AH2365" i="1" s="1"/>
  <c r="Y2365" i="1"/>
  <c r="J2366" i="1"/>
  <c r="I2366" i="1" s="1"/>
  <c r="P2366" i="1"/>
  <c r="A2367" i="1"/>
  <c r="L2367" i="1"/>
  <c r="M2367" i="1" s="1"/>
  <c r="N2367" i="1" s="1"/>
  <c r="X2366" i="1"/>
  <c r="AC2366" i="1"/>
  <c r="AE2366" i="1" s="1"/>
  <c r="AK2366" i="1"/>
  <c r="AB2382" i="1"/>
  <c r="O2364" i="1"/>
  <c r="E2366" i="1"/>
  <c r="F2365" i="1"/>
  <c r="D2588" i="1"/>
  <c r="AF2246" i="1"/>
  <c r="T2247" i="1"/>
  <c r="F2246" i="1"/>
  <c r="V2246" i="1" s="1"/>
  <c r="W2246" i="1" s="1"/>
  <c r="AG2246" i="1" s="1"/>
  <c r="B2246" i="1" s="1"/>
  <c r="C2246" i="1" s="1"/>
  <c r="U2251" i="1"/>
  <c r="S2252" i="1"/>
  <c r="R2253" i="1"/>
  <c r="Q2254" i="1"/>
  <c r="G2366" i="1" l="1"/>
  <c r="P2367" i="1"/>
  <c r="K2365" i="1"/>
  <c r="AB2383" i="1"/>
  <c r="E2367" i="1"/>
  <c r="F2366" i="1"/>
  <c r="A2368" i="1"/>
  <c r="L2368" i="1"/>
  <c r="M2368" i="1" s="1"/>
  <c r="X2367" i="1"/>
  <c r="AC2367" i="1"/>
  <c r="AE2367" i="1" s="1"/>
  <c r="AK2367" i="1"/>
  <c r="Z2366" i="1"/>
  <c r="AA2366" i="1" s="1"/>
  <c r="AH2366" i="1" s="1"/>
  <c r="Y2366" i="1"/>
  <c r="J2367" i="1"/>
  <c r="I2367" i="1" s="1"/>
  <c r="H2367" i="1"/>
  <c r="D2589" i="1"/>
  <c r="O2366" i="1"/>
  <c r="K2366" i="1"/>
  <c r="AF2247" i="1"/>
  <c r="F2247" i="1"/>
  <c r="V2247" i="1" s="1"/>
  <c r="W2247" i="1" s="1"/>
  <c r="AG2247" i="1" s="1"/>
  <c r="B2247" i="1" s="1"/>
  <c r="C2247" i="1" s="1"/>
  <c r="T2248" i="1"/>
  <c r="R2254" i="1"/>
  <c r="Q2255" i="1"/>
  <c r="S2253" i="1"/>
  <c r="U2252" i="1"/>
  <c r="N2368" i="1" l="1"/>
  <c r="H2368" i="1" s="1"/>
  <c r="A2369" i="1"/>
  <c r="L2369" i="1"/>
  <c r="M2369" i="1" s="1"/>
  <c r="N2369" i="1" s="1"/>
  <c r="X2368" i="1"/>
  <c r="AC2368" i="1"/>
  <c r="AE2368" i="1" s="1"/>
  <c r="AK2368" i="1"/>
  <c r="G2367" i="1"/>
  <c r="K2367" i="1" s="1"/>
  <c r="AB2384" i="1"/>
  <c r="E2368" i="1"/>
  <c r="F2367" i="1"/>
  <c r="Y2367" i="1"/>
  <c r="Z2367" i="1"/>
  <c r="AA2367" i="1" s="1"/>
  <c r="AH2367" i="1" s="1"/>
  <c r="J2368" i="1"/>
  <c r="I2368" i="1" s="1"/>
  <c r="P2368" i="1"/>
  <c r="P2369" i="1" s="1"/>
  <c r="D2590" i="1"/>
  <c r="T2249" i="1"/>
  <c r="AF2248" i="1"/>
  <c r="F2248" i="1"/>
  <c r="V2248" i="1" s="1"/>
  <c r="W2248" i="1" s="1"/>
  <c r="AG2248" i="1" s="1"/>
  <c r="B2248" i="1" s="1"/>
  <c r="C2248" i="1" s="1"/>
  <c r="S2254" i="1"/>
  <c r="U2253" i="1"/>
  <c r="Q2256" i="1"/>
  <c r="R2255" i="1"/>
  <c r="H2369" i="1" l="1"/>
  <c r="G2368" i="1"/>
  <c r="O2368" i="1" s="1"/>
  <c r="AB2385" i="1"/>
  <c r="O2367" i="1"/>
  <c r="Z2368" i="1"/>
  <c r="AA2368" i="1" s="1"/>
  <c r="AH2368" i="1" s="1"/>
  <c r="Y2368" i="1"/>
  <c r="J2369" i="1"/>
  <c r="I2369" i="1" s="1"/>
  <c r="E2369" i="1"/>
  <c r="F2368" i="1"/>
  <c r="A2370" i="1"/>
  <c r="L2370" i="1"/>
  <c r="M2370" i="1" s="1"/>
  <c r="N2370" i="1" s="1"/>
  <c r="X2369" i="1"/>
  <c r="AC2369" i="1"/>
  <c r="AE2369" i="1" s="1"/>
  <c r="AK2369" i="1"/>
  <c r="D2591" i="1"/>
  <c r="K2368" i="1"/>
  <c r="G2369" i="1"/>
  <c r="AF2249" i="1"/>
  <c r="F2249" i="1"/>
  <c r="V2249" i="1" s="1"/>
  <c r="W2249" i="1" s="1"/>
  <c r="AG2249" i="1" s="1"/>
  <c r="B2249" i="1" s="1"/>
  <c r="C2249" i="1" s="1"/>
  <c r="T2250" i="1"/>
  <c r="U2254" i="1"/>
  <c r="S2255" i="1"/>
  <c r="R2256" i="1"/>
  <c r="Q2257" i="1"/>
  <c r="P2370" i="1" l="1"/>
  <c r="Z2369" i="1"/>
  <c r="AA2369" i="1" s="1"/>
  <c r="AH2369" i="1" s="1"/>
  <c r="Y2369" i="1"/>
  <c r="J2370" i="1"/>
  <c r="I2370" i="1" s="1"/>
  <c r="A2371" i="1"/>
  <c r="L2371" i="1"/>
  <c r="M2371" i="1" s="1"/>
  <c r="N2371" i="1" s="1"/>
  <c r="X2370" i="1"/>
  <c r="AC2370" i="1"/>
  <c r="AE2370" i="1" s="1"/>
  <c r="AK2370" i="1"/>
  <c r="AB2386" i="1"/>
  <c r="E2370" i="1"/>
  <c r="F2369" i="1"/>
  <c r="H2370" i="1"/>
  <c r="D2592" i="1"/>
  <c r="K2369" i="1"/>
  <c r="O2369" i="1"/>
  <c r="F2250" i="1"/>
  <c r="V2250" i="1" s="1"/>
  <c r="W2250" i="1" s="1"/>
  <c r="AG2250" i="1" s="1"/>
  <c r="B2250" i="1" s="1"/>
  <c r="C2250" i="1" s="1"/>
  <c r="AF2250" i="1"/>
  <c r="T2251" i="1"/>
  <c r="U2255" i="1"/>
  <c r="S2256" i="1"/>
  <c r="R2257" i="1"/>
  <c r="Q2258" i="1"/>
  <c r="AA2254" i="1"/>
  <c r="A2372" i="1" l="1"/>
  <c r="L2372" i="1"/>
  <c r="M2372" i="1" s="1"/>
  <c r="N2372" i="1" s="1"/>
  <c r="X2371" i="1"/>
  <c r="AC2371" i="1"/>
  <c r="AE2371" i="1" s="1"/>
  <c r="AK2371" i="1"/>
  <c r="H2371" i="1"/>
  <c r="E2371" i="1"/>
  <c r="F2370" i="1"/>
  <c r="AB2387" i="1"/>
  <c r="Z2370" i="1"/>
  <c r="AA2370" i="1" s="1"/>
  <c r="AH2370" i="1" s="1"/>
  <c r="Y2370" i="1"/>
  <c r="J2371" i="1"/>
  <c r="I2371" i="1" s="1"/>
  <c r="G2370" i="1"/>
  <c r="O2370" i="1" s="1"/>
  <c r="P2371" i="1"/>
  <c r="D2593" i="1"/>
  <c r="AF2251" i="1"/>
  <c r="F2251" i="1"/>
  <c r="V2251" i="1" s="1"/>
  <c r="W2251" i="1" s="1"/>
  <c r="AG2251" i="1" s="1"/>
  <c r="B2251" i="1" s="1"/>
  <c r="C2251" i="1" s="1"/>
  <c r="T2252" i="1"/>
  <c r="AH2254" i="1"/>
  <c r="R2258" i="1"/>
  <c r="Q2259" i="1"/>
  <c r="S2257" i="1"/>
  <c r="U2256" i="1"/>
  <c r="H2372" i="1" l="1"/>
  <c r="E2372" i="1"/>
  <c r="F2371" i="1"/>
  <c r="P2372" i="1"/>
  <c r="K2370" i="1"/>
  <c r="G2371" i="1"/>
  <c r="K2371" i="1" s="1"/>
  <c r="Y2371" i="1"/>
  <c r="Z2371" i="1"/>
  <c r="AA2371" i="1" s="1"/>
  <c r="AH2371" i="1" s="1"/>
  <c r="J2372" i="1"/>
  <c r="I2372" i="1" s="1"/>
  <c r="AB2388" i="1"/>
  <c r="A2373" i="1"/>
  <c r="L2373" i="1"/>
  <c r="M2373" i="1" s="1"/>
  <c r="N2373" i="1" s="1"/>
  <c r="X2372" i="1"/>
  <c r="AC2372" i="1"/>
  <c r="AE2372" i="1" s="1"/>
  <c r="AK2372" i="1"/>
  <c r="D2594" i="1"/>
  <c r="AF2252" i="1"/>
  <c r="F2252" i="1"/>
  <c r="V2252" i="1" s="1"/>
  <c r="W2252" i="1" s="1"/>
  <c r="AG2252" i="1" s="1"/>
  <c r="B2252" i="1" s="1"/>
  <c r="C2252" i="1" s="1"/>
  <c r="T2253" i="1"/>
  <c r="U2257" i="1"/>
  <c r="S2258" i="1"/>
  <c r="Q2260" i="1"/>
  <c r="R2259" i="1"/>
  <c r="Z2372" i="1" l="1"/>
  <c r="AA2372" i="1" s="1"/>
  <c r="AH2372" i="1" s="1"/>
  <c r="Y2372" i="1"/>
  <c r="J2373" i="1"/>
  <c r="I2373" i="1" s="1"/>
  <c r="O2371" i="1"/>
  <c r="E2373" i="1"/>
  <c r="F2372" i="1"/>
  <c r="G2372" i="1"/>
  <c r="K2372" i="1" s="1"/>
  <c r="A2374" i="1"/>
  <c r="L2374" i="1"/>
  <c r="M2374" i="1" s="1"/>
  <c r="X2373" i="1"/>
  <c r="AC2373" i="1"/>
  <c r="AE2373" i="1" s="1"/>
  <c r="AK2373" i="1"/>
  <c r="P2373" i="1"/>
  <c r="P2374" i="1" s="1"/>
  <c r="AB2389" i="1"/>
  <c r="H2373" i="1"/>
  <c r="G2373" i="1" s="1"/>
  <c r="D2595" i="1"/>
  <c r="AF2253" i="1"/>
  <c r="T2254" i="1"/>
  <c r="F2253" i="1"/>
  <c r="V2253" i="1" s="1"/>
  <c r="W2253" i="1" s="1"/>
  <c r="AG2253" i="1" s="1"/>
  <c r="B2253" i="1" s="1"/>
  <c r="C2253" i="1" s="1"/>
  <c r="S2259" i="1"/>
  <c r="U2258" i="1"/>
  <c r="Q2261" i="1"/>
  <c r="R2260" i="1"/>
  <c r="A2375" i="1" l="1"/>
  <c r="L2375" i="1"/>
  <c r="M2375" i="1" s="1"/>
  <c r="N2375" i="1" s="1"/>
  <c r="H2375" i="1" s="1"/>
  <c r="X2374" i="1"/>
  <c r="AC2374" i="1"/>
  <c r="AE2374" i="1" s="1"/>
  <c r="AK2374" i="1"/>
  <c r="AB2390" i="1"/>
  <c r="O2372" i="1"/>
  <c r="Z2373" i="1"/>
  <c r="AA2373" i="1" s="1"/>
  <c r="AH2373" i="1" s="1"/>
  <c r="Y2373" i="1"/>
  <c r="J2374" i="1"/>
  <c r="I2374" i="1" s="1"/>
  <c r="E2374" i="1"/>
  <c r="F2374" i="1" s="1"/>
  <c r="F2373" i="1"/>
  <c r="N2374" i="1"/>
  <c r="H2374" i="1" s="1"/>
  <c r="G2374" i="1" s="1"/>
  <c r="D2596" i="1"/>
  <c r="O2373" i="1"/>
  <c r="K2373" i="1"/>
  <c r="F2254" i="1"/>
  <c r="V2254" i="1" s="1"/>
  <c r="W2254" i="1" s="1"/>
  <c r="AG2254" i="1" s="1"/>
  <c r="B2254" i="1" s="1"/>
  <c r="C2254" i="1" s="1"/>
  <c r="AF2254" i="1"/>
  <c r="T2255" i="1"/>
  <c r="R2261" i="1"/>
  <c r="Q2262" i="1"/>
  <c r="U2259" i="1"/>
  <c r="S2260" i="1"/>
  <c r="AB2391" i="1" l="1"/>
  <c r="J2375" i="1"/>
  <c r="I2375" i="1" s="1"/>
  <c r="Z2374" i="1"/>
  <c r="AA2374" i="1" s="1"/>
  <c r="AH2374" i="1" s="1"/>
  <c r="Y2374" i="1"/>
  <c r="A2376" i="1"/>
  <c r="L2376" i="1"/>
  <c r="M2376" i="1" s="1"/>
  <c r="N2376" i="1" s="1"/>
  <c r="H2376" i="1" s="1"/>
  <c r="X2375" i="1"/>
  <c r="E2375" i="1"/>
  <c r="F2375" i="1" s="1"/>
  <c r="AC2375" i="1"/>
  <c r="AE2375" i="1" s="1"/>
  <c r="AK2375" i="1"/>
  <c r="D2597" i="1"/>
  <c r="O2374" i="1"/>
  <c r="K2374" i="1"/>
  <c r="G2375" i="1"/>
  <c r="AF2255" i="1"/>
  <c r="T2256" i="1"/>
  <c r="F2255" i="1"/>
  <c r="V2255" i="1" s="1"/>
  <c r="W2255" i="1" s="1"/>
  <c r="AG2255" i="1" s="1"/>
  <c r="B2255" i="1" s="1"/>
  <c r="C2255" i="1" s="1"/>
  <c r="U2260" i="1"/>
  <c r="S2261" i="1"/>
  <c r="Q2263" i="1"/>
  <c r="R2262" i="1"/>
  <c r="A2377" i="1" l="1"/>
  <c r="L2377" i="1"/>
  <c r="M2377" i="1" s="1"/>
  <c r="X2376" i="1"/>
  <c r="E2376" i="1"/>
  <c r="AC2376" i="1"/>
  <c r="AE2376" i="1" s="1"/>
  <c r="AK2376" i="1"/>
  <c r="Y2375" i="1"/>
  <c r="Z2375" i="1"/>
  <c r="AA2375" i="1" s="1"/>
  <c r="AH2375" i="1" s="1"/>
  <c r="J2376" i="1"/>
  <c r="I2376" i="1" s="1"/>
  <c r="AB2392" i="1"/>
  <c r="D2598" i="1"/>
  <c r="K2375" i="1"/>
  <c r="O2375" i="1"/>
  <c r="G2376" i="1"/>
  <c r="P2375" i="1"/>
  <c r="AF2256" i="1"/>
  <c r="T2257" i="1"/>
  <c r="F2256" i="1"/>
  <c r="V2256" i="1" s="1"/>
  <c r="W2256" i="1" s="1"/>
  <c r="AG2256" i="1" s="1"/>
  <c r="B2256" i="1" s="1"/>
  <c r="C2256" i="1" s="1"/>
  <c r="Q2264" i="1"/>
  <c r="R2263" i="1"/>
  <c r="U2261" i="1"/>
  <c r="S2262" i="1"/>
  <c r="N2377" i="1" l="1"/>
  <c r="H2377" i="1" s="1"/>
  <c r="A2378" i="1"/>
  <c r="L2378" i="1"/>
  <c r="M2378" i="1" s="1"/>
  <c r="N2378" i="1" s="1"/>
  <c r="X2377" i="1"/>
  <c r="AC2377" i="1"/>
  <c r="AE2377" i="1" s="1"/>
  <c r="AK2377" i="1"/>
  <c r="E2377" i="1"/>
  <c r="F2376" i="1"/>
  <c r="Z2376" i="1"/>
  <c r="AA2376" i="1" s="1"/>
  <c r="AH2376" i="1" s="1"/>
  <c r="Y2376" i="1"/>
  <c r="J2377" i="1"/>
  <c r="I2377" i="1" s="1"/>
  <c r="AB2393" i="1"/>
  <c r="D2599" i="1"/>
  <c r="K2376" i="1"/>
  <c r="O2376" i="1"/>
  <c r="P2376" i="1"/>
  <c r="P2377" i="1" s="1"/>
  <c r="P2378" i="1" s="1"/>
  <c r="AF2257" i="1"/>
  <c r="F2257" i="1"/>
  <c r="V2257" i="1" s="1"/>
  <c r="W2257" i="1" s="1"/>
  <c r="AG2257" i="1" s="1"/>
  <c r="B2257" i="1" s="1"/>
  <c r="C2257" i="1" s="1"/>
  <c r="T2258" i="1"/>
  <c r="U2262" i="1"/>
  <c r="S2263" i="1"/>
  <c r="R2264" i="1"/>
  <c r="Q2265" i="1"/>
  <c r="AB2394" i="1" l="1"/>
  <c r="E2378" i="1"/>
  <c r="F2377" i="1"/>
  <c r="A2379" i="1"/>
  <c r="L2379" i="1"/>
  <c r="M2379" i="1" s="1"/>
  <c r="N2379" i="1" s="1"/>
  <c r="X2378" i="1"/>
  <c r="AC2378" i="1"/>
  <c r="AE2378" i="1" s="1"/>
  <c r="AK2378" i="1"/>
  <c r="H2378" i="1"/>
  <c r="Z2377" i="1"/>
  <c r="AA2377" i="1" s="1"/>
  <c r="AH2377" i="1" s="1"/>
  <c r="Y2377" i="1"/>
  <c r="J2378" i="1"/>
  <c r="I2378" i="1" s="1"/>
  <c r="G2377" i="1"/>
  <c r="K2377" i="1" s="1"/>
  <c r="D2600" i="1"/>
  <c r="AF2258" i="1"/>
  <c r="F2258" i="1"/>
  <c r="V2258" i="1" s="1"/>
  <c r="W2258" i="1" s="1"/>
  <c r="AG2258" i="1" s="1"/>
  <c r="B2258" i="1" s="1"/>
  <c r="C2258" i="1" s="1"/>
  <c r="T2259" i="1"/>
  <c r="R2265" i="1"/>
  <c r="Q2266" i="1"/>
  <c r="S2264" i="1"/>
  <c r="U2263" i="1"/>
  <c r="P2379" i="1" l="1"/>
  <c r="Z2378" i="1"/>
  <c r="AA2378" i="1" s="1"/>
  <c r="AH2378" i="1" s="1"/>
  <c r="Y2378" i="1"/>
  <c r="J2379" i="1"/>
  <c r="I2379" i="1" s="1"/>
  <c r="P2380" i="1"/>
  <c r="E2379" i="1"/>
  <c r="F2378" i="1"/>
  <c r="O2377" i="1"/>
  <c r="A2380" i="1"/>
  <c r="L2380" i="1"/>
  <c r="M2380" i="1" s="1"/>
  <c r="X2379" i="1"/>
  <c r="AC2379" i="1"/>
  <c r="AE2379" i="1" s="1"/>
  <c r="AK2379" i="1"/>
  <c r="G2378" i="1"/>
  <c r="K2378" i="1" s="1"/>
  <c r="H2379" i="1"/>
  <c r="AB2395" i="1"/>
  <c r="D2601" i="1"/>
  <c r="AF2259" i="1"/>
  <c r="T2260" i="1"/>
  <c r="F2259" i="1"/>
  <c r="V2259" i="1" s="1"/>
  <c r="W2259" i="1" s="1"/>
  <c r="AG2259" i="1" s="1"/>
  <c r="B2259" i="1" s="1"/>
  <c r="C2259" i="1" s="1"/>
  <c r="S2265" i="1"/>
  <c r="U2264" i="1"/>
  <c r="R2266" i="1"/>
  <c r="Q2267" i="1"/>
  <c r="A2381" i="1" l="1"/>
  <c r="L2381" i="1"/>
  <c r="M2381" i="1" s="1"/>
  <c r="N2381" i="1" s="1"/>
  <c r="X2380" i="1"/>
  <c r="AC2380" i="1"/>
  <c r="AE2380" i="1" s="1"/>
  <c r="AK2380" i="1"/>
  <c r="AB2396" i="1"/>
  <c r="G2379" i="1"/>
  <c r="K2379" i="1" s="1"/>
  <c r="P2381" i="1"/>
  <c r="O2378" i="1"/>
  <c r="Y2379" i="1"/>
  <c r="Z2379" i="1"/>
  <c r="AA2379" i="1" s="1"/>
  <c r="AH2379" i="1" s="1"/>
  <c r="J2380" i="1"/>
  <c r="I2380" i="1" s="1"/>
  <c r="E2380" i="1"/>
  <c r="F2379" i="1"/>
  <c r="N2380" i="1"/>
  <c r="H2380" i="1" s="1"/>
  <c r="D2602" i="1"/>
  <c r="AF2260" i="1"/>
  <c r="F2260" i="1"/>
  <c r="V2260" i="1" s="1"/>
  <c r="W2260" i="1" s="1"/>
  <c r="AG2260" i="1" s="1"/>
  <c r="B2260" i="1" s="1"/>
  <c r="C2260" i="1" s="1"/>
  <c r="T2261" i="1"/>
  <c r="S2266" i="1"/>
  <c r="U2265" i="1"/>
  <c r="Q2268" i="1"/>
  <c r="R2267" i="1"/>
  <c r="O2379" i="1" l="1"/>
  <c r="H2381" i="1"/>
  <c r="G2380" i="1"/>
  <c r="O2380" i="1" s="1"/>
  <c r="E2381" i="1"/>
  <c r="F2380" i="1"/>
  <c r="Z2380" i="1"/>
  <c r="AA2380" i="1" s="1"/>
  <c r="AH2380" i="1" s="1"/>
  <c r="Y2380" i="1"/>
  <c r="J2381" i="1"/>
  <c r="I2381" i="1" s="1"/>
  <c r="AB2397" i="1"/>
  <c r="A2382" i="1"/>
  <c r="L2382" i="1"/>
  <c r="M2382" i="1" s="1"/>
  <c r="N2382" i="1" s="1"/>
  <c r="X2381" i="1"/>
  <c r="AC2381" i="1"/>
  <c r="AE2381" i="1" s="1"/>
  <c r="AK2381" i="1"/>
  <c r="D2603" i="1"/>
  <c r="K2380" i="1"/>
  <c r="AF2261" i="1"/>
  <c r="F2261" i="1"/>
  <c r="V2261" i="1" s="1"/>
  <c r="W2261" i="1" s="1"/>
  <c r="AG2261" i="1" s="1"/>
  <c r="B2261" i="1" s="1"/>
  <c r="C2261" i="1" s="1"/>
  <c r="T2262" i="1"/>
  <c r="Q2269" i="1"/>
  <c r="R2268" i="1"/>
  <c r="S2267" i="1"/>
  <c r="U2266" i="1"/>
  <c r="G2381" i="1" l="1"/>
  <c r="Z2381" i="1"/>
  <c r="AA2381" i="1" s="1"/>
  <c r="AH2381" i="1" s="1"/>
  <c r="Y2381" i="1"/>
  <c r="J2382" i="1"/>
  <c r="I2382" i="1" s="1"/>
  <c r="E2382" i="1"/>
  <c r="F2381" i="1"/>
  <c r="A2383" i="1"/>
  <c r="L2383" i="1"/>
  <c r="M2383" i="1" s="1"/>
  <c r="X2382" i="1"/>
  <c r="AC2382" i="1"/>
  <c r="AE2382" i="1" s="1"/>
  <c r="AK2382" i="1"/>
  <c r="P2382" i="1"/>
  <c r="AB2398" i="1"/>
  <c r="H2382" i="1"/>
  <c r="D2604" i="1"/>
  <c r="O2381" i="1"/>
  <c r="K2381" i="1"/>
  <c r="AF2262" i="1"/>
  <c r="F2262" i="1"/>
  <c r="V2262" i="1" s="1"/>
  <c r="W2262" i="1" s="1"/>
  <c r="AG2262" i="1" s="1"/>
  <c r="B2262" i="1" s="1"/>
  <c r="C2262" i="1" s="1"/>
  <c r="T2263" i="1"/>
  <c r="U2267" i="1"/>
  <c r="S2268" i="1"/>
  <c r="Q2270" i="1"/>
  <c r="R2269" i="1"/>
  <c r="N2383" i="1" l="1"/>
  <c r="H2383" i="1" s="1"/>
  <c r="A2384" i="1"/>
  <c r="L2384" i="1"/>
  <c r="M2384" i="1" s="1"/>
  <c r="N2384" i="1" s="1"/>
  <c r="X2383" i="1"/>
  <c r="AC2383" i="1"/>
  <c r="AE2383" i="1" s="1"/>
  <c r="AK2383" i="1"/>
  <c r="Z2382" i="1"/>
  <c r="AA2382" i="1" s="1"/>
  <c r="AH2382" i="1" s="1"/>
  <c r="Y2382" i="1"/>
  <c r="J2383" i="1"/>
  <c r="I2383" i="1" s="1"/>
  <c r="E2383" i="1"/>
  <c r="F2382" i="1"/>
  <c r="AB2399" i="1"/>
  <c r="P2383" i="1"/>
  <c r="P2384" i="1" s="1"/>
  <c r="G2382" i="1"/>
  <c r="K2382" i="1" s="1"/>
  <c r="D2605" i="1"/>
  <c r="AF2263" i="1"/>
  <c r="T2264" i="1"/>
  <c r="F2263" i="1"/>
  <c r="V2263" i="1" s="1"/>
  <c r="W2263" i="1" s="1"/>
  <c r="Q2271" i="1"/>
  <c r="R2270" i="1"/>
  <c r="U2268" i="1"/>
  <c r="S2269" i="1"/>
  <c r="AB2400" i="1" l="1"/>
  <c r="G2383" i="1"/>
  <c r="K2383" i="1" s="1"/>
  <c r="Y2383" i="1"/>
  <c r="Z2383" i="1"/>
  <c r="AA2383" i="1" s="1"/>
  <c r="AH2383" i="1" s="1"/>
  <c r="J2384" i="1"/>
  <c r="I2384" i="1" s="1"/>
  <c r="O2382" i="1"/>
  <c r="E2384" i="1"/>
  <c r="F2383" i="1"/>
  <c r="A2385" i="1"/>
  <c r="L2385" i="1"/>
  <c r="M2385" i="1" s="1"/>
  <c r="N2385" i="1" s="1"/>
  <c r="X2384" i="1"/>
  <c r="AC2384" i="1"/>
  <c r="AE2384" i="1" s="1"/>
  <c r="AK2384" i="1"/>
  <c r="H2384" i="1"/>
  <c r="D2606" i="1"/>
  <c r="O2383" i="1"/>
  <c r="AG2263" i="1"/>
  <c r="B2263" i="1" s="1"/>
  <c r="C2263" i="1" s="1"/>
  <c r="AF2264" i="1"/>
  <c r="T2265" i="1"/>
  <c r="F2264" i="1"/>
  <c r="V2264" i="1" s="1"/>
  <c r="W2264" i="1" s="1"/>
  <c r="AG2264" i="1" s="1"/>
  <c r="B2264" i="1" s="1"/>
  <c r="C2264" i="1" s="1"/>
  <c r="U2269" i="1"/>
  <c r="S2270" i="1"/>
  <c r="R2271" i="1"/>
  <c r="Q2272" i="1"/>
  <c r="H2385" i="1" l="1"/>
  <c r="Y2384" i="1"/>
  <c r="Z2384" i="1"/>
  <c r="AA2384" i="1" s="1"/>
  <c r="AH2384" i="1" s="1"/>
  <c r="J2385" i="1"/>
  <c r="I2385" i="1" s="1"/>
  <c r="A2386" i="1"/>
  <c r="L2386" i="1"/>
  <c r="M2386" i="1" s="1"/>
  <c r="N2386" i="1" s="1"/>
  <c r="X2385" i="1"/>
  <c r="AC2385" i="1"/>
  <c r="AE2385" i="1" s="1"/>
  <c r="AK2385" i="1"/>
  <c r="AB2401" i="1"/>
  <c r="G2384" i="1"/>
  <c r="K2384" i="1" s="1"/>
  <c r="E2385" i="1"/>
  <c r="F2384" i="1"/>
  <c r="P2385" i="1"/>
  <c r="P2386" i="1" s="1"/>
  <c r="D2607" i="1"/>
  <c r="G2385" i="1"/>
  <c r="AF2265" i="1"/>
  <c r="F2265" i="1"/>
  <c r="V2265" i="1" s="1"/>
  <c r="W2265" i="1" s="1"/>
  <c r="AG2265" i="1" s="1"/>
  <c r="B2265" i="1" s="1"/>
  <c r="C2265" i="1" s="1"/>
  <c r="T2266" i="1"/>
  <c r="S2271" i="1"/>
  <c r="U2270" i="1"/>
  <c r="Q2273" i="1"/>
  <c r="R2272" i="1"/>
  <c r="Z2385" i="1" l="1"/>
  <c r="AA2385" i="1" s="1"/>
  <c r="AH2385" i="1" s="1"/>
  <c r="Y2385" i="1"/>
  <c r="J2386" i="1"/>
  <c r="I2386" i="1" s="1"/>
  <c r="E2386" i="1"/>
  <c r="F2385" i="1"/>
  <c r="A2387" i="1"/>
  <c r="L2387" i="1"/>
  <c r="M2387" i="1" s="1"/>
  <c r="N2387" i="1" s="1"/>
  <c r="X2386" i="1"/>
  <c r="AC2386" i="1"/>
  <c r="AE2386" i="1" s="1"/>
  <c r="AK2386" i="1"/>
  <c r="O2384" i="1"/>
  <c r="AB2402" i="1"/>
  <c r="H2386" i="1"/>
  <c r="D2608" i="1"/>
  <c r="O2385" i="1"/>
  <c r="K2385" i="1"/>
  <c r="AF2266" i="1"/>
  <c r="T2267" i="1"/>
  <c r="F2266" i="1"/>
  <c r="V2266" i="1" s="1"/>
  <c r="W2266" i="1" s="1"/>
  <c r="AG2266" i="1" s="1"/>
  <c r="B2266" i="1" s="1"/>
  <c r="C2266" i="1" s="1"/>
  <c r="R2273" i="1"/>
  <c r="Q2274" i="1"/>
  <c r="S2272" i="1"/>
  <c r="U2271" i="1"/>
  <c r="H2387" i="1" l="1"/>
  <c r="A2388" i="1"/>
  <c r="L2388" i="1"/>
  <c r="M2388" i="1" s="1"/>
  <c r="N2388" i="1" s="1"/>
  <c r="X2387" i="1"/>
  <c r="AC2387" i="1"/>
  <c r="AE2387" i="1" s="1"/>
  <c r="AK2387" i="1"/>
  <c r="AB2403" i="1"/>
  <c r="E2387" i="1"/>
  <c r="F2386" i="1"/>
  <c r="G2386" i="1"/>
  <c r="K2386" i="1" s="1"/>
  <c r="Z2386" i="1"/>
  <c r="AA2386" i="1" s="1"/>
  <c r="AH2386" i="1" s="1"/>
  <c r="Y2386" i="1"/>
  <c r="J2387" i="1"/>
  <c r="I2387" i="1" s="1"/>
  <c r="P2387" i="1"/>
  <c r="P2388" i="1" s="1"/>
  <c r="D2609" i="1"/>
  <c r="G2387" i="1"/>
  <c r="AF2267" i="1"/>
  <c r="F2267" i="1"/>
  <c r="V2267" i="1" s="1"/>
  <c r="W2267" i="1" s="1"/>
  <c r="T2268" i="1"/>
  <c r="S2273" i="1"/>
  <c r="U2272" i="1"/>
  <c r="R2274" i="1"/>
  <c r="Q2275" i="1"/>
  <c r="O2386" i="1" l="1"/>
  <c r="AB2404" i="1"/>
  <c r="Z2387" i="1"/>
  <c r="AA2387" i="1" s="1"/>
  <c r="AH2387" i="1" s="1"/>
  <c r="Y2387" i="1"/>
  <c r="J2388" i="1"/>
  <c r="I2388" i="1" s="1"/>
  <c r="A2389" i="1"/>
  <c r="L2389" i="1"/>
  <c r="M2389" i="1" s="1"/>
  <c r="X2388" i="1"/>
  <c r="AC2388" i="1"/>
  <c r="AE2388" i="1" s="1"/>
  <c r="AK2388" i="1"/>
  <c r="E2388" i="1"/>
  <c r="F2387" i="1"/>
  <c r="H2388" i="1"/>
  <c r="D2610" i="1"/>
  <c r="K2387" i="1"/>
  <c r="O2387" i="1"/>
  <c r="AG2267" i="1"/>
  <c r="B2267" i="1" s="1"/>
  <c r="C2267" i="1" s="1"/>
  <c r="AF2268" i="1"/>
  <c r="F2268" i="1"/>
  <c r="V2268" i="1" s="1"/>
  <c r="W2268" i="1" s="1"/>
  <c r="AG2268" i="1" s="1"/>
  <c r="B2268" i="1" s="1"/>
  <c r="C2268" i="1" s="1"/>
  <c r="T2269" i="1"/>
  <c r="R2275" i="1"/>
  <c r="Q2276" i="1"/>
  <c r="S2274" i="1"/>
  <c r="U2273" i="1"/>
  <c r="N2389" i="1" l="1"/>
  <c r="H2389" i="1" s="1"/>
  <c r="G2389" i="1" s="1"/>
  <c r="E2389" i="1"/>
  <c r="F2388" i="1"/>
  <c r="A2390" i="1"/>
  <c r="L2390" i="1"/>
  <c r="M2390" i="1" s="1"/>
  <c r="N2390" i="1" s="1"/>
  <c r="X2389" i="1"/>
  <c r="AC2389" i="1"/>
  <c r="AE2389" i="1" s="1"/>
  <c r="AK2389" i="1"/>
  <c r="AB2405" i="1"/>
  <c r="G2388" i="1"/>
  <c r="K2388" i="1" s="1"/>
  <c r="Z2388" i="1"/>
  <c r="AA2388" i="1" s="1"/>
  <c r="AH2388" i="1" s="1"/>
  <c r="Y2388" i="1"/>
  <c r="J2389" i="1"/>
  <c r="I2389" i="1" s="1"/>
  <c r="P2389" i="1"/>
  <c r="P2390" i="1" s="1"/>
  <c r="D2611" i="1"/>
  <c r="AF2269" i="1"/>
  <c r="T2270" i="1"/>
  <c r="F2269" i="1"/>
  <c r="V2269" i="1" s="1"/>
  <c r="W2269" i="1" s="1"/>
  <c r="AG2269" i="1" s="1"/>
  <c r="B2269" i="1" s="1"/>
  <c r="C2269" i="1" s="1"/>
  <c r="U2274" i="1"/>
  <c r="S2275" i="1"/>
  <c r="Q2277" i="1"/>
  <c r="R2276" i="1"/>
  <c r="Z2389" i="1" l="1"/>
  <c r="AA2389" i="1" s="1"/>
  <c r="AH2389" i="1" s="1"/>
  <c r="Y2389" i="1"/>
  <c r="J2390" i="1"/>
  <c r="I2390" i="1" s="1"/>
  <c r="A2391" i="1"/>
  <c r="L2391" i="1"/>
  <c r="M2391" i="1" s="1"/>
  <c r="N2391" i="1" s="1"/>
  <c r="X2390" i="1"/>
  <c r="AC2390" i="1"/>
  <c r="AE2390" i="1" s="1"/>
  <c r="AK2390" i="1"/>
  <c r="E2390" i="1"/>
  <c r="F2389" i="1"/>
  <c r="O2388" i="1"/>
  <c r="AB2406" i="1"/>
  <c r="H2390" i="1"/>
  <c r="G2390" i="1" s="1"/>
  <c r="D2612" i="1"/>
  <c r="K2389" i="1"/>
  <c r="O2389" i="1"/>
  <c r="AF2270" i="1"/>
  <c r="F2270" i="1"/>
  <c r="V2270" i="1" s="1"/>
  <c r="W2270" i="1" s="1"/>
  <c r="AG2270" i="1" s="1"/>
  <c r="B2270" i="1" s="1"/>
  <c r="C2270" i="1" s="1"/>
  <c r="T2271" i="1"/>
  <c r="R2277" i="1"/>
  <c r="Q2278" i="1"/>
  <c r="S2276" i="1"/>
  <c r="U2275" i="1"/>
  <c r="Y2390" i="1" l="1"/>
  <c r="Z2390" i="1"/>
  <c r="AA2390" i="1" s="1"/>
  <c r="AH2390" i="1" s="1"/>
  <c r="J2391" i="1"/>
  <c r="I2391" i="1" s="1"/>
  <c r="AB2407" i="1"/>
  <c r="E2391" i="1"/>
  <c r="F2390" i="1"/>
  <c r="H2391" i="1"/>
  <c r="G2391" i="1" s="1"/>
  <c r="A2392" i="1"/>
  <c r="L2392" i="1"/>
  <c r="M2392" i="1" s="1"/>
  <c r="X2391" i="1"/>
  <c r="AC2391" i="1"/>
  <c r="AE2391" i="1" s="1"/>
  <c r="AK2391" i="1"/>
  <c r="P2391" i="1"/>
  <c r="P2392" i="1" s="1"/>
  <c r="D2613" i="1"/>
  <c r="O2390" i="1"/>
  <c r="K2390" i="1"/>
  <c r="AF2271" i="1"/>
  <c r="F2271" i="1"/>
  <c r="V2271" i="1" s="1"/>
  <c r="W2271" i="1" s="1"/>
  <c r="T2272" i="1"/>
  <c r="Q2279" i="1"/>
  <c r="R2278" i="1"/>
  <c r="U2276" i="1"/>
  <c r="S2277" i="1"/>
  <c r="A2393" i="1" l="1"/>
  <c r="L2393" i="1"/>
  <c r="M2393" i="1" s="1"/>
  <c r="N2393" i="1" s="1"/>
  <c r="X2392" i="1"/>
  <c r="AC2392" i="1"/>
  <c r="AE2392" i="1" s="1"/>
  <c r="AK2392" i="1"/>
  <c r="P2393" i="1"/>
  <c r="E2392" i="1"/>
  <c r="F2391" i="1"/>
  <c r="AB2408" i="1"/>
  <c r="AB2409" i="1" s="1"/>
  <c r="AB2410" i="1" s="1"/>
  <c r="AB2411" i="1" s="1"/>
  <c r="AB2412" i="1" s="1"/>
  <c r="Z2391" i="1"/>
  <c r="AA2391" i="1" s="1"/>
  <c r="AH2391" i="1" s="1"/>
  <c r="Y2391" i="1"/>
  <c r="J2392" i="1"/>
  <c r="I2392" i="1" s="1"/>
  <c r="N2392" i="1"/>
  <c r="H2392" i="1" s="1"/>
  <c r="D2614" i="1"/>
  <c r="O2391" i="1"/>
  <c r="K2391" i="1"/>
  <c r="AG2271" i="1"/>
  <c r="B2271" i="1" s="1"/>
  <c r="C2271" i="1" s="1"/>
  <c r="AF2272" i="1"/>
  <c r="F2272" i="1"/>
  <c r="V2272" i="1" s="1"/>
  <c r="W2272" i="1" s="1"/>
  <c r="AG2272" i="1" s="1"/>
  <c r="B2272" i="1" s="1"/>
  <c r="C2272" i="1" s="1"/>
  <c r="T2273" i="1"/>
  <c r="U2277" i="1"/>
  <c r="S2278" i="1"/>
  <c r="Q2280" i="1"/>
  <c r="R2279" i="1"/>
  <c r="H2393" i="1" l="1"/>
  <c r="G2392" i="1"/>
  <c r="E2393" i="1"/>
  <c r="F2392" i="1"/>
  <c r="Z2392" i="1"/>
  <c r="AA2392" i="1" s="1"/>
  <c r="AH2392" i="1" s="1"/>
  <c r="Y2392" i="1"/>
  <c r="J2393" i="1"/>
  <c r="I2393" i="1" s="1"/>
  <c r="AB2413" i="1"/>
  <c r="A2394" i="1"/>
  <c r="L2394" i="1"/>
  <c r="M2394" i="1" s="1"/>
  <c r="X2393" i="1"/>
  <c r="AC2393" i="1"/>
  <c r="AE2393" i="1" s="1"/>
  <c r="AK2393" i="1"/>
  <c r="D2615" i="1"/>
  <c r="O2392" i="1"/>
  <c r="K2392" i="1"/>
  <c r="G2393" i="1"/>
  <c r="AF2273" i="1"/>
  <c r="T2274" i="1"/>
  <c r="F2273" i="1"/>
  <c r="V2273" i="1" s="1"/>
  <c r="W2273" i="1" s="1"/>
  <c r="AG2273" i="1" s="1"/>
  <c r="B2273" i="1" s="1"/>
  <c r="C2273" i="1" s="1"/>
  <c r="R2280" i="1"/>
  <c r="Q2281" i="1"/>
  <c r="S2279" i="1"/>
  <c r="U2278" i="1"/>
  <c r="N2394" i="1" l="1"/>
  <c r="Y2393" i="1"/>
  <c r="Z2393" i="1"/>
  <c r="AA2393" i="1" s="1"/>
  <c r="AH2393" i="1" s="1"/>
  <c r="J2394" i="1"/>
  <c r="I2394" i="1" s="1"/>
  <c r="E2394" i="1"/>
  <c r="F2393" i="1"/>
  <c r="A2395" i="1"/>
  <c r="L2395" i="1"/>
  <c r="M2395" i="1" s="1"/>
  <c r="N2395" i="1" s="1"/>
  <c r="X2394" i="1"/>
  <c r="AC2394" i="1"/>
  <c r="AE2394" i="1" s="1"/>
  <c r="AK2394" i="1"/>
  <c r="P2394" i="1"/>
  <c r="AB2414" i="1"/>
  <c r="H2394" i="1"/>
  <c r="D2616" i="1"/>
  <c r="O2393" i="1"/>
  <c r="K2393" i="1"/>
  <c r="G2394" i="1"/>
  <c r="AF2274" i="1"/>
  <c r="T2275" i="1"/>
  <c r="F2274" i="1"/>
  <c r="V2274" i="1" s="1"/>
  <c r="W2274" i="1" s="1"/>
  <c r="U2279" i="1"/>
  <c r="S2280" i="1"/>
  <c r="Q2282" i="1"/>
  <c r="R2281" i="1"/>
  <c r="AB2415" i="1" l="1"/>
  <c r="Z2394" i="1"/>
  <c r="AA2394" i="1" s="1"/>
  <c r="AH2394" i="1" s="1"/>
  <c r="Y2394" i="1"/>
  <c r="J2395" i="1"/>
  <c r="I2395" i="1" s="1"/>
  <c r="H2395" i="1"/>
  <c r="A2396" i="1"/>
  <c r="L2396" i="1"/>
  <c r="M2396" i="1" s="1"/>
  <c r="N2396" i="1" s="1"/>
  <c r="X2395" i="1"/>
  <c r="AC2395" i="1"/>
  <c r="AE2395" i="1" s="1"/>
  <c r="AK2395" i="1"/>
  <c r="P2395" i="1"/>
  <c r="E2395" i="1"/>
  <c r="F2394" i="1"/>
  <c r="D2617" i="1"/>
  <c r="O2394" i="1"/>
  <c r="K2394" i="1"/>
  <c r="AG2274" i="1"/>
  <c r="B2274" i="1" s="1"/>
  <c r="C2274" i="1" s="1"/>
  <c r="AF2275" i="1"/>
  <c r="T2276" i="1"/>
  <c r="F2275" i="1"/>
  <c r="V2275" i="1" s="1"/>
  <c r="W2275" i="1" s="1"/>
  <c r="AG2275" i="1" s="1"/>
  <c r="B2275" i="1" s="1"/>
  <c r="C2275" i="1" s="1"/>
  <c r="R2282" i="1"/>
  <c r="Q2283" i="1"/>
  <c r="S2281" i="1"/>
  <c r="U2280" i="1"/>
  <c r="A2397" i="1" l="1"/>
  <c r="L2397" i="1"/>
  <c r="M2397" i="1" s="1"/>
  <c r="X2396" i="1"/>
  <c r="AC2396" i="1"/>
  <c r="AE2396" i="1" s="1"/>
  <c r="AK2396" i="1"/>
  <c r="H2396" i="1"/>
  <c r="G2396" i="1" s="1"/>
  <c r="P2396" i="1"/>
  <c r="P2397" i="1" s="1"/>
  <c r="E2396" i="1"/>
  <c r="F2395" i="1"/>
  <c r="G2395" i="1"/>
  <c r="Z2395" i="1"/>
  <c r="AA2395" i="1" s="1"/>
  <c r="AH2395" i="1" s="1"/>
  <c r="Y2395" i="1"/>
  <c r="J2396" i="1"/>
  <c r="I2396" i="1" s="1"/>
  <c r="AB2416" i="1"/>
  <c r="D2618" i="1"/>
  <c r="K2395" i="1"/>
  <c r="O2395" i="1"/>
  <c r="AF2276" i="1"/>
  <c r="T2277" i="1"/>
  <c r="F2276" i="1"/>
  <c r="V2276" i="1" s="1"/>
  <c r="W2276" i="1" s="1"/>
  <c r="AG2276" i="1" s="1"/>
  <c r="B2276" i="1" s="1"/>
  <c r="C2276" i="1" s="1"/>
  <c r="Q2284" i="1"/>
  <c r="R2283" i="1"/>
  <c r="U2281" i="1"/>
  <c r="S2282" i="1"/>
  <c r="N2397" i="1" l="1"/>
  <c r="H2397" i="1" s="1"/>
  <c r="E2397" i="1"/>
  <c r="F2396" i="1"/>
  <c r="AB2417" i="1"/>
  <c r="Y2396" i="1"/>
  <c r="Z2396" i="1"/>
  <c r="AA2396" i="1" s="1"/>
  <c r="AH2396" i="1" s="1"/>
  <c r="J2397" i="1"/>
  <c r="I2397" i="1" s="1"/>
  <c r="A2398" i="1"/>
  <c r="L2398" i="1"/>
  <c r="M2398" i="1" s="1"/>
  <c r="N2398" i="1" s="1"/>
  <c r="X2397" i="1"/>
  <c r="AC2397" i="1"/>
  <c r="AE2397" i="1" s="1"/>
  <c r="AK2397" i="1"/>
  <c r="D2619" i="1"/>
  <c r="O2396" i="1"/>
  <c r="K2396" i="1"/>
  <c r="AF2277" i="1"/>
  <c r="T2278" i="1"/>
  <c r="F2277" i="1"/>
  <c r="V2277" i="1" s="1"/>
  <c r="W2277" i="1" s="1"/>
  <c r="AG2277" i="1" s="1"/>
  <c r="B2277" i="1" s="1"/>
  <c r="C2277" i="1" s="1"/>
  <c r="Q2285" i="1"/>
  <c r="R2284" i="1"/>
  <c r="S2283" i="1"/>
  <c r="U2282" i="1"/>
  <c r="H2398" i="1" l="1"/>
  <c r="Z2397" i="1"/>
  <c r="AA2397" i="1" s="1"/>
  <c r="AH2397" i="1" s="1"/>
  <c r="Y2397" i="1"/>
  <c r="J2398" i="1"/>
  <c r="I2398" i="1" s="1"/>
  <c r="AB2418" i="1"/>
  <c r="G2397" i="1"/>
  <c r="K2397" i="1" s="1"/>
  <c r="P2398" i="1"/>
  <c r="P2399" i="1" s="1"/>
  <c r="A2399" i="1"/>
  <c r="L2399" i="1"/>
  <c r="M2399" i="1" s="1"/>
  <c r="X2398" i="1"/>
  <c r="AC2398" i="1"/>
  <c r="AE2398" i="1" s="1"/>
  <c r="AK2398" i="1"/>
  <c r="E2398" i="1"/>
  <c r="F2397" i="1"/>
  <c r="D2620" i="1"/>
  <c r="O2397" i="1"/>
  <c r="AF2278" i="1"/>
  <c r="F2278" i="1"/>
  <c r="V2278" i="1" s="1"/>
  <c r="W2278" i="1" s="1"/>
  <c r="AG2278" i="1" s="1"/>
  <c r="B2278" i="1" s="1"/>
  <c r="C2278" i="1" s="1"/>
  <c r="T2279" i="1"/>
  <c r="U2283" i="1"/>
  <c r="S2284" i="1"/>
  <c r="Q2286" i="1"/>
  <c r="R2285" i="1"/>
  <c r="N2399" i="1" l="1"/>
  <c r="AB2419" i="1"/>
  <c r="E2399" i="1"/>
  <c r="F2398" i="1"/>
  <c r="G2398" i="1"/>
  <c r="O2398" i="1" s="1"/>
  <c r="Z2398" i="1"/>
  <c r="AA2398" i="1" s="1"/>
  <c r="AH2398" i="1" s="1"/>
  <c r="Y2398" i="1"/>
  <c r="J2399" i="1"/>
  <c r="I2399" i="1" s="1"/>
  <c r="A2400" i="1"/>
  <c r="L2400" i="1"/>
  <c r="M2400" i="1" s="1"/>
  <c r="X2399" i="1"/>
  <c r="AC2399" i="1"/>
  <c r="AE2399" i="1" s="1"/>
  <c r="AK2399" i="1"/>
  <c r="H2399" i="1"/>
  <c r="D2621" i="1"/>
  <c r="AF2279" i="1"/>
  <c r="F2279" i="1"/>
  <c r="V2279" i="1" s="1"/>
  <c r="W2279" i="1" s="1"/>
  <c r="AG2279" i="1" s="1"/>
  <c r="B2279" i="1" s="1"/>
  <c r="C2279" i="1" s="1"/>
  <c r="T2280" i="1"/>
  <c r="Q2287" i="1"/>
  <c r="R2286" i="1"/>
  <c r="U2284" i="1"/>
  <c r="S2285" i="1"/>
  <c r="N2400" i="1" l="1"/>
  <c r="H2400" i="1" s="1"/>
  <c r="G2400" i="1" s="1"/>
  <c r="Y2399" i="1"/>
  <c r="Z2399" i="1"/>
  <c r="AA2399" i="1" s="1"/>
  <c r="AH2399" i="1" s="1"/>
  <c r="J2400" i="1"/>
  <c r="I2400" i="1" s="1"/>
  <c r="K2398" i="1"/>
  <c r="A2401" i="1"/>
  <c r="L2401" i="1"/>
  <c r="M2401" i="1" s="1"/>
  <c r="X2400" i="1"/>
  <c r="AC2400" i="1"/>
  <c r="AE2400" i="1" s="1"/>
  <c r="AK2400" i="1"/>
  <c r="AB2420" i="1"/>
  <c r="E2400" i="1"/>
  <c r="F2399" i="1"/>
  <c r="G2399" i="1"/>
  <c r="K2399" i="1" s="1"/>
  <c r="P2400" i="1"/>
  <c r="D2622" i="1"/>
  <c r="O2399" i="1"/>
  <c r="AF2280" i="1"/>
  <c r="F2280" i="1"/>
  <c r="V2280" i="1" s="1"/>
  <c r="W2280" i="1" s="1"/>
  <c r="AG2280" i="1" s="1"/>
  <c r="B2280" i="1" s="1"/>
  <c r="C2280" i="1" s="1"/>
  <c r="T2281" i="1"/>
  <c r="U2285" i="1"/>
  <c r="S2286" i="1"/>
  <c r="Q2288" i="1"/>
  <c r="R2287" i="1"/>
  <c r="AA2284" i="1"/>
  <c r="P2401" i="1" l="1"/>
  <c r="Z2400" i="1"/>
  <c r="AA2400" i="1" s="1"/>
  <c r="AH2400" i="1" s="1"/>
  <c r="Y2400" i="1"/>
  <c r="J2401" i="1"/>
  <c r="I2401" i="1" s="1"/>
  <c r="N2401" i="1"/>
  <c r="H2401" i="1" s="1"/>
  <c r="G2401" i="1" s="1"/>
  <c r="L2402" i="1"/>
  <c r="M2402" i="1" s="1"/>
  <c r="X2401" i="1"/>
  <c r="A2402" i="1"/>
  <c r="AC2401" i="1"/>
  <c r="AE2401" i="1" s="1"/>
  <c r="AK2401" i="1"/>
  <c r="E2401" i="1"/>
  <c r="F2400" i="1"/>
  <c r="AB2421" i="1"/>
  <c r="D2623" i="1"/>
  <c r="O2400" i="1"/>
  <c r="K2400" i="1"/>
  <c r="AF2281" i="1"/>
  <c r="F2281" i="1"/>
  <c r="V2281" i="1" s="1"/>
  <c r="W2281" i="1" s="1"/>
  <c r="AG2281" i="1" s="1"/>
  <c r="B2281" i="1" s="1"/>
  <c r="C2281" i="1" s="1"/>
  <c r="T2282" i="1"/>
  <c r="AH2284" i="1"/>
  <c r="U2286" i="1"/>
  <c r="S2287" i="1"/>
  <c r="Q2289" i="1"/>
  <c r="R2288" i="1"/>
  <c r="AB2422" i="1" l="1"/>
  <c r="A2403" i="1"/>
  <c r="L2403" i="1"/>
  <c r="M2403" i="1" s="1"/>
  <c r="N2403" i="1" s="1"/>
  <c r="X2402" i="1"/>
  <c r="AC2402" i="1"/>
  <c r="AE2402" i="1" s="1"/>
  <c r="AK2402" i="1"/>
  <c r="N2402" i="1"/>
  <c r="H2402" i="1" s="1"/>
  <c r="G2402" i="1" s="1"/>
  <c r="E2402" i="1"/>
  <c r="F2401" i="1"/>
  <c r="Z2401" i="1"/>
  <c r="AA2401" i="1" s="1"/>
  <c r="AH2401" i="1" s="1"/>
  <c r="Y2401" i="1"/>
  <c r="J2402" i="1"/>
  <c r="I2402" i="1" s="1"/>
  <c r="P2402" i="1"/>
  <c r="P2403" i="1" s="1"/>
  <c r="D2624" i="1"/>
  <c r="O2401" i="1"/>
  <c r="K2401" i="1"/>
  <c r="AF2282" i="1"/>
  <c r="F2282" i="1"/>
  <c r="V2282" i="1" s="1"/>
  <c r="W2282" i="1" s="1"/>
  <c r="AG2282" i="1" s="1"/>
  <c r="B2282" i="1" s="1"/>
  <c r="C2282" i="1" s="1"/>
  <c r="T2283" i="1"/>
  <c r="R2289" i="1"/>
  <c r="Q2290" i="1"/>
  <c r="U2287" i="1"/>
  <c r="S2288" i="1"/>
  <c r="H2403" i="1" l="1"/>
  <c r="L2404" i="1"/>
  <c r="M2404" i="1" s="1"/>
  <c r="A2404" i="1"/>
  <c r="X2403" i="1"/>
  <c r="AC2403" i="1"/>
  <c r="AE2403" i="1" s="1"/>
  <c r="AK2403" i="1"/>
  <c r="P2404" i="1"/>
  <c r="Y2402" i="1"/>
  <c r="Z2402" i="1"/>
  <c r="AA2402" i="1" s="1"/>
  <c r="AH2402" i="1" s="1"/>
  <c r="J2403" i="1"/>
  <c r="I2403" i="1" s="1"/>
  <c r="AB2423" i="1"/>
  <c r="E2403" i="1"/>
  <c r="F2402" i="1"/>
  <c r="D2625" i="1"/>
  <c r="K2402" i="1"/>
  <c r="O2402" i="1"/>
  <c r="G2403" i="1"/>
  <c r="AF2283" i="1"/>
  <c r="T2284" i="1"/>
  <c r="F2283" i="1"/>
  <c r="V2283" i="1" s="1"/>
  <c r="W2283" i="1" s="1"/>
  <c r="AG2283" i="1" s="1"/>
  <c r="B2283" i="1" s="1"/>
  <c r="C2283" i="1" s="1"/>
  <c r="S2289" i="1"/>
  <c r="U2288" i="1"/>
  <c r="Q2291" i="1"/>
  <c r="R2290" i="1"/>
  <c r="N2404" i="1" l="1"/>
  <c r="H2404" i="1" s="1"/>
  <c r="E2404" i="1"/>
  <c r="F2403" i="1"/>
  <c r="Z2403" i="1"/>
  <c r="AA2403" i="1" s="1"/>
  <c r="AH2403" i="1" s="1"/>
  <c r="Y2403" i="1"/>
  <c r="J2404" i="1"/>
  <c r="I2404" i="1" s="1"/>
  <c r="AB2424" i="1"/>
  <c r="A2405" i="1"/>
  <c r="L2405" i="1"/>
  <c r="M2405" i="1" s="1"/>
  <c r="N2405" i="1" s="1"/>
  <c r="H2405" i="1" s="1"/>
  <c r="X2404" i="1"/>
  <c r="AC2404" i="1"/>
  <c r="AE2404" i="1" s="1"/>
  <c r="AK2404" i="1"/>
  <c r="D2626" i="1"/>
  <c r="K2403" i="1"/>
  <c r="O2403" i="1"/>
  <c r="G2404" i="1"/>
  <c r="AF2284" i="1"/>
  <c r="T2285" i="1"/>
  <c r="F2284" i="1"/>
  <c r="V2284" i="1" s="1"/>
  <c r="W2284" i="1" s="1"/>
  <c r="S2290" i="1"/>
  <c r="U2289" i="1"/>
  <c r="R2291" i="1"/>
  <c r="Q2292" i="1"/>
  <c r="AB2425" i="1" l="1"/>
  <c r="Y2404" i="1"/>
  <c r="Z2404" i="1"/>
  <c r="AA2404" i="1" s="1"/>
  <c r="AH2404" i="1" s="1"/>
  <c r="J2405" i="1"/>
  <c r="I2405" i="1" s="1"/>
  <c r="E2405" i="1"/>
  <c r="F2404" i="1"/>
  <c r="A2406" i="1"/>
  <c r="L2406" i="1"/>
  <c r="M2406" i="1" s="1"/>
  <c r="X2405" i="1"/>
  <c r="AC2405" i="1"/>
  <c r="AE2405" i="1" s="1"/>
  <c r="AK2405" i="1"/>
  <c r="P2405" i="1"/>
  <c r="D2627" i="1"/>
  <c r="K2404" i="1"/>
  <c r="O2404" i="1"/>
  <c r="G2405" i="1"/>
  <c r="AG2284" i="1"/>
  <c r="B2284" i="1" s="1"/>
  <c r="F2285" i="1"/>
  <c r="V2285" i="1" s="1"/>
  <c r="W2285" i="1" s="1"/>
  <c r="AG2285" i="1" s="1"/>
  <c r="B2285" i="1" s="1"/>
  <c r="C2285" i="1" s="1"/>
  <c r="T2286" i="1"/>
  <c r="AF2285" i="1"/>
  <c r="S2291" i="1"/>
  <c r="U2290" i="1"/>
  <c r="Q2293" i="1"/>
  <c r="R2292" i="1"/>
  <c r="P2406" i="1" l="1"/>
  <c r="A2407" i="1"/>
  <c r="L2407" i="1"/>
  <c r="M2407" i="1" s="1"/>
  <c r="N2407" i="1" s="1"/>
  <c r="X2406" i="1"/>
  <c r="AC2406" i="1"/>
  <c r="AE2406" i="1" s="1"/>
  <c r="AK2406" i="1"/>
  <c r="E2406" i="1"/>
  <c r="F2405" i="1"/>
  <c r="Z2405" i="1"/>
  <c r="AA2405" i="1" s="1"/>
  <c r="AH2405" i="1" s="1"/>
  <c r="Y2405" i="1"/>
  <c r="J2406" i="1"/>
  <c r="I2406" i="1" s="1"/>
  <c r="N2406" i="1"/>
  <c r="H2406" i="1" s="1"/>
  <c r="G2406" i="1" s="1"/>
  <c r="AB2426" i="1"/>
  <c r="D2628" i="1"/>
  <c r="O2405" i="1"/>
  <c r="K2405" i="1"/>
  <c r="C2284" i="1"/>
  <c r="AF2286" i="1"/>
  <c r="F2286" i="1"/>
  <c r="V2286" i="1" s="1"/>
  <c r="W2286" i="1" s="1"/>
  <c r="T2287" i="1"/>
  <c r="S2292" i="1"/>
  <c r="U2291" i="1"/>
  <c r="R2293" i="1"/>
  <c r="Q2294" i="1"/>
  <c r="P2407" i="1" l="1"/>
  <c r="AB2427" i="1"/>
  <c r="E2407" i="1"/>
  <c r="F2407" i="1" s="1"/>
  <c r="F2406" i="1"/>
  <c r="H2407" i="1"/>
  <c r="G2407" i="1" s="1"/>
  <c r="Z2406" i="1"/>
  <c r="AA2406" i="1" s="1"/>
  <c r="AH2406" i="1" s="1"/>
  <c r="Y2406" i="1"/>
  <c r="J2407" i="1"/>
  <c r="I2407" i="1" s="1"/>
  <c r="A2408" i="1"/>
  <c r="L2408" i="1"/>
  <c r="M2408" i="1" s="1"/>
  <c r="N2408" i="1" s="1"/>
  <c r="H2408" i="1" s="1"/>
  <c r="X2407" i="1"/>
  <c r="AC2407" i="1"/>
  <c r="AE2407" i="1" s="1"/>
  <c r="AK2407" i="1"/>
  <c r="D2629" i="1"/>
  <c r="O2406" i="1"/>
  <c r="K2406" i="1"/>
  <c r="AF2287" i="1"/>
  <c r="F2287" i="1"/>
  <c r="V2287" i="1" s="1"/>
  <c r="W2287" i="1" s="1"/>
  <c r="AG2287" i="1" s="1"/>
  <c r="B2287" i="1" s="1"/>
  <c r="C2287" i="1" s="1"/>
  <c r="T2288" i="1"/>
  <c r="AG2286" i="1"/>
  <c r="B2286" i="1" s="1"/>
  <c r="C2286" i="1" s="1"/>
  <c r="U2292" i="1"/>
  <c r="S2293" i="1"/>
  <c r="R2294" i="1"/>
  <c r="Q2295" i="1"/>
  <c r="G2408" i="1" l="1"/>
  <c r="K2408" i="1" s="1"/>
  <c r="J2408" i="1"/>
  <c r="I2408" i="1" s="1"/>
  <c r="Z2407" i="1"/>
  <c r="AA2407" i="1" s="1"/>
  <c r="AH2407" i="1" s="1"/>
  <c r="Y2407" i="1"/>
  <c r="A2409" i="1"/>
  <c r="L2409" i="1"/>
  <c r="M2409" i="1" s="1"/>
  <c r="N2409" i="1" s="1"/>
  <c r="H2409" i="1" s="1"/>
  <c r="G2409" i="1" s="1"/>
  <c r="X2408" i="1"/>
  <c r="E2408" i="1"/>
  <c r="F2408" i="1" s="1"/>
  <c r="AC2408" i="1"/>
  <c r="AE2408" i="1" s="1"/>
  <c r="AK2408" i="1"/>
  <c r="AB2428" i="1"/>
  <c r="D2630" i="1"/>
  <c r="O2407" i="1"/>
  <c r="P2408" i="1" s="1"/>
  <c r="K2407" i="1"/>
  <c r="AF2288" i="1"/>
  <c r="T2289" i="1"/>
  <c r="F2288" i="1"/>
  <c r="V2288" i="1" s="1"/>
  <c r="W2288" i="1" s="1"/>
  <c r="U2293" i="1"/>
  <c r="S2294" i="1"/>
  <c r="R2295" i="1"/>
  <c r="Q2296" i="1"/>
  <c r="Y2408" i="1" l="1"/>
  <c r="Z2408" i="1"/>
  <c r="AA2408" i="1" s="1"/>
  <c r="AH2408" i="1" s="1"/>
  <c r="J2409" i="1"/>
  <c r="I2409" i="1" s="1"/>
  <c r="O2408" i="1"/>
  <c r="A2410" i="1"/>
  <c r="L2410" i="1"/>
  <c r="M2410" i="1" s="1"/>
  <c r="X2409" i="1"/>
  <c r="E2409" i="1"/>
  <c r="AC2409" i="1"/>
  <c r="AE2409" i="1" s="1"/>
  <c r="AK2409" i="1"/>
  <c r="AB2429" i="1"/>
  <c r="K2409" i="1"/>
  <c r="O2409" i="1"/>
  <c r="D2631" i="1"/>
  <c r="P2409" i="1"/>
  <c r="P2410" i="1" s="1"/>
  <c r="AG2288" i="1"/>
  <c r="B2288" i="1" s="1"/>
  <c r="C2288" i="1" s="1"/>
  <c r="AF2289" i="1"/>
  <c r="F2289" i="1"/>
  <c r="V2289" i="1" s="1"/>
  <c r="W2289" i="1" s="1"/>
  <c r="AG2289" i="1" s="1"/>
  <c r="B2289" i="1" s="1"/>
  <c r="C2289" i="1" s="1"/>
  <c r="T2290" i="1"/>
  <c r="U2294" i="1"/>
  <c r="S2295" i="1"/>
  <c r="R2296" i="1"/>
  <c r="Q2297" i="1"/>
  <c r="E2410" i="1" l="1"/>
  <c r="F2409" i="1"/>
  <c r="Z2409" i="1"/>
  <c r="AA2409" i="1" s="1"/>
  <c r="AH2409" i="1" s="1"/>
  <c r="Y2409" i="1"/>
  <c r="J2410" i="1"/>
  <c r="I2410" i="1" s="1"/>
  <c r="N2410" i="1"/>
  <c r="H2410" i="1" s="1"/>
  <c r="G2410" i="1" s="1"/>
  <c r="A2411" i="1"/>
  <c r="L2411" i="1"/>
  <c r="M2411" i="1" s="1"/>
  <c r="X2410" i="1"/>
  <c r="AC2410" i="1"/>
  <c r="AE2410" i="1" s="1"/>
  <c r="AK2410" i="1"/>
  <c r="AB2430" i="1"/>
  <c r="D2632" i="1"/>
  <c r="T2291" i="1"/>
  <c r="AF2290" i="1"/>
  <c r="F2290" i="1"/>
  <c r="V2290" i="1" s="1"/>
  <c r="W2290" i="1" s="1"/>
  <c r="Q2298" i="1"/>
  <c r="R2297" i="1"/>
  <c r="S2296" i="1"/>
  <c r="U2295" i="1"/>
  <c r="O2410" i="1" l="1"/>
  <c r="A2412" i="1"/>
  <c r="L2412" i="1"/>
  <c r="M2412" i="1" s="1"/>
  <c r="N2412" i="1" s="1"/>
  <c r="X2411" i="1"/>
  <c r="AC2411" i="1"/>
  <c r="AE2411" i="1" s="1"/>
  <c r="AK2411" i="1"/>
  <c r="K2410" i="1"/>
  <c r="E2411" i="1"/>
  <c r="F2410" i="1"/>
  <c r="AB2431" i="1"/>
  <c r="Y2410" i="1"/>
  <c r="Z2410" i="1"/>
  <c r="AA2410" i="1" s="1"/>
  <c r="AH2410" i="1" s="1"/>
  <c r="J2411" i="1"/>
  <c r="I2411" i="1" s="1"/>
  <c r="N2411" i="1"/>
  <c r="H2411" i="1" s="1"/>
  <c r="G2411" i="1" s="1"/>
  <c r="P2411" i="1"/>
  <c r="P2412" i="1" s="1"/>
  <c r="D2633" i="1"/>
  <c r="AG2290" i="1"/>
  <c r="B2290" i="1" s="1"/>
  <c r="C2290" i="1" s="1"/>
  <c r="AF2291" i="1"/>
  <c r="F2291" i="1"/>
  <c r="V2291" i="1" s="1"/>
  <c r="W2291" i="1" s="1"/>
  <c r="AG2291" i="1" s="1"/>
  <c r="B2291" i="1" s="1"/>
  <c r="C2291" i="1" s="1"/>
  <c r="T2292" i="1"/>
  <c r="Q2299" i="1"/>
  <c r="R2298" i="1"/>
  <c r="U2296" i="1"/>
  <c r="S2297" i="1"/>
  <c r="H2412" i="1" l="1"/>
  <c r="G2412" i="1" s="1"/>
  <c r="E2412" i="1"/>
  <c r="F2411" i="1"/>
  <c r="AB2432" i="1"/>
  <c r="A2413" i="1"/>
  <c r="L2413" i="1"/>
  <c r="M2413" i="1" s="1"/>
  <c r="N2413" i="1" s="1"/>
  <c r="H2413" i="1" s="1"/>
  <c r="G2413" i="1" s="1"/>
  <c r="X2412" i="1"/>
  <c r="AC2412" i="1"/>
  <c r="AE2412" i="1" s="1"/>
  <c r="AK2412" i="1"/>
  <c r="Z2411" i="1"/>
  <c r="AA2411" i="1" s="1"/>
  <c r="AH2411" i="1" s="1"/>
  <c r="Y2411" i="1"/>
  <c r="J2412" i="1"/>
  <c r="I2412" i="1" s="1"/>
  <c r="K2411" i="1"/>
  <c r="O2411" i="1"/>
  <c r="K2412" i="1"/>
  <c r="O2412" i="1"/>
  <c r="D2634" i="1"/>
  <c r="AF2292" i="1"/>
  <c r="F2292" i="1"/>
  <c r="V2292" i="1" s="1"/>
  <c r="W2292" i="1" s="1"/>
  <c r="T2293" i="1"/>
  <c r="U2297" i="1"/>
  <c r="S2298" i="1"/>
  <c r="R2299" i="1"/>
  <c r="Q2300" i="1"/>
  <c r="A2414" i="1" l="1"/>
  <c r="L2414" i="1"/>
  <c r="M2414" i="1" s="1"/>
  <c r="N2414" i="1" s="1"/>
  <c r="H2414" i="1" s="1"/>
  <c r="G2414" i="1" s="1"/>
  <c r="X2413" i="1"/>
  <c r="AC2413" i="1"/>
  <c r="AE2413" i="1" s="1"/>
  <c r="AK2413" i="1"/>
  <c r="Y2412" i="1"/>
  <c r="Z2412" i="1"/>
  <c r="AA2412" i="1" s="1"/>
  <c r="AH2412" i="1" s="1"/>
  <c r="J2413" i="1"/>
  <c r="I2413" i="1" s="1"/>
  <c r="AB2433" i="1"/>
  <c r="E2413" i="1"/>
  <c r="F2412" i="1"/>
  <c r="P2413" i="1"/>
  <c r="P2414" i="1" s="1"/>
  <c r="K2413" i="1"/>
  <c r="O2413" i="1"/>
  <c r="D2635" i="1"/>
  <c r="AG2292" i="1"/>
  <c r="B2292" i="1" s="1"/>
  <c r="C2292" i="1" s="1"/>
  <c r="AF2293" i="1"/>
  <c r="F2293" i="1"/>
  <c r="V2293" i="1" s="1"/>
  <c r="W2293" i="1" s="1"/>
  <c r="AG2293" i="1" s="1"/>
  <c r="B2293" i="1" s="1"/>
  <c r="C2293" i="1" s="1"/>
  <c r="T2294" i="1"/>
  <c r="Q2301" i="1"/>
  <c r="R2300" i="1"/>
  <c r="U2298" i="1"/>
  <c r="S2299" i="1"/>
  <c r="E2414" i="1" l="1"/>
  <c r="F2413" i="1"/>
  <c r="Y2413" i="1"/>
  <c r="Z2413" i="1"/>
  <c r="AA2413" i="1" s="1"/>
  <c r="AH2413" i="1" s="1"/>
  <c r="J2414" i="1"/>
  <c r="I2414" i="1" s="1"/>
  <c r="P2415" i="1"/>
  <c r="AB2434" i="1"/>
  <c r="A2415" i="1"/>
  <c r="L2415" i="1"/>
  <c r="M2415" i="1" s="1"/>
  <c r="X2414" i="1"/>
  <c r="AC2414" i="1"/>
  <c r="AE2414" i="1" s="1"/>
  <c r="AK2414" i="1"/>
  <c r="K2414" i="1"/>
  <c r="O2414" i="1"/>
  <c r="D2636" i="1"/>
  <c r="AF2294" i="1"/>
  <c r="T2295" i="1"/>
  <c r="F2294" i="1"/>
  <c r="V2294" i="1" s="1"/>
  <c r="W2294" i="1" s="1"/>
  <c r="AG2294" i="1" s="1"/>
  <c r="B2294" i="1" s="1"/>
  <c r="C2294" i="1" s="1"/>
  <c r="S2300" i="1"/>
  <c r="U2299" i="1"/>
  <c r="Q2302" i="1"/>
  <c r="R2301" i="1"/>
  <c r="AB2435" i="1" l="1"/>
  <c r="Y2414" i="1"/>
  <c r="Z2414" i="1"/>
  <c r="AA2414" i="1" s="1"/>
  <c r="AH2414" i="1" s="1"/>
  <c r="J2415" i="1"/>
  <c r="I2415" i="1" s="1"/>
  <c r="N2415" i="1"/>
  <c r="H2415" i="1" s="1"/>
  <c r="G2415" i="1" s="1"/>
  <c r="A2416" i="1"/>
  <c r="L2416" i="1"/>
  <c r="M2416" i="1" s="1"/>
  <c r="X2415" i="1"/>
  <c r="AC2415" i="1"/>
  <c r="AE2415" i="1" s="1"/>
  <c r="AK2415" i="1"/>
  <c r="E2415" i="1"/>
  <c r="F2414" i="1"/>
  <c r="D2637" i="1"/>
  <c r="AF2295" i="1"/>
  <c r="F2295" i="1"/>
  <c r="V2295" i="1" s="1"/>
  <c r="W2295" i="1" s="1"/>
  <c r="T2296" i="1"/>
  <c r="S2301" i="1"/>
  <c r="U2300" i="1"/>
  <c r="Q2303" i="1"/>
  <c r="R2302" i="1"/>
  <c r="P2416" i="1" l="1"/>
  <c r="E2416" i="1"/>
  <c r="F2415" i="1"/>
  <c r="A2417" i="1"/>
  <c r="L2417" i="1"/>
  <c r="M2417" i="1" s="1"/>
  <c r="N2417" i="1" s="1"/>
  <c r="X2416" i="1"/>
  <c r="AC2416" i="1"/>
  <c r="AE2416" i="1" s="1"/>
  <c r="AK2416" i="1"/>
  <c r="K2415" i="1"/>
  <c r="Y2415" i="1"/>
  <c r="Z2415" i="1"/>
  <c r="AA2415" i="1" s="1"/>
  <c r="AH2415" i="1" s="1"/>
  <c r="J2416" i="1"/>
  <c r="I2416" i="1" s="1"/>
  <c r="O2415" i="1"/>
  <c r="N2416" i="1"/>
  <c r="H2416" i="1" s="1"/>
  <c r="G2416" i="1" s="1"/>
  <c r="AB2436" i="1"/>
  <c r="D2638" i="1"/>
  <c r="AG2295" i="1"/>
  <c r="B2295" i="1" s="1"/>
  <c r="C2295" i="1" s="1"/>
  <c r="AF2296" i="1"/>
  <c r="T2297" i="1"/>
  <c r="F2296" i="1"/>
  <c r="V2296" i="1" s="1"/>
  <c r="W2296" i="1" s="1"/>
  <c r="AG2296" i="1" s="1"/>
  <c r="B2296" i="1" s="1"/>
  <c r="C2296" i="1" s="1"/>
  <c r="S2302" i="1"/>
  <c r="U2301" i="1"/>
  <c r="R2303" i="1"/>
  <c r="Q2304" i="1"/>
  <c r="P2417" i="1" l="1"/>
  <c r="E2417" i="1"/>
  <c r="F2416" i="1"/>
  <c r="K2416" i="1"/>
  <c r="AB2437" i="1"/>
  <c r="H2417" i="1"/>
  <c r="G2417" i="1" s="1"/>
  <c r="Y2416" i="1"/>
  <c r="Z2416" i="1"/>
  <c r="AA2416" i="1" s="1"/>
  <c r="AH2416" i="1" s="1"/>
  <c r="J2417" i="1"/>
  <c r="I2417" i="1" s="1"/>
  <c r="A2418" i="1"/>
  <c r="L2418" i="1"/>
  <c r="M2418" i="1" s="1"/>
  <c r="N2418" i="1" s="1"/>
  <c r="H2418" i="1" s="1"/>
  <c r="G2418" i="1" s="1"/>
  <c r="X2417" i="1"/>
  <c r="AC2417" i="1"/>
  <c r="AE2417" i="1" s="1"/>
  <c r="AK2417" i="1"/>
  <c r="O2416" i="1"/>
  <c r="D2639" i="1"/>
  <c r="AF2297" i="1"/>
  <c r="F2297" i="1"/>
  <c r="V2297" i="1" s="1"/>
  <c r="W2297" i="1" s="1"/>
  <c r="T2298" i="1"/>
  <c r="R2304" i="1"/>
  <c r="Q2305" i="1"/>
  <c r="Q2306" i="1" s="1"/>
  <c r="S2303" i="1"/>
  <c r="U2302" i="1"/>
  <c r="P2418" i="1" l="1"/>
  <c r="Z2417" i="1"/>
  <c r="AA2417" i="1" s="1"/>
  <c r="AH2417" i="1" s="1"/>
  <c r="Y2417" i="1"/>
  <c r="J2418" i="1"/>
  <c r="I2418" i="1" s="1"/>
  <c r="K2417" i="1"/>
  <c r="A2419" i="1"/>
  <c r="L2419" i="1"/>
  <c r="M2419" i="1" s="1"/>
  <c r="N2419" i="1" s="1"/>
  <c r="H2419" i="1" s="1"/>
  <c r="G2419" i="1" s="1"/>
  <c r="X2418" i="1"/>
  <c r="AC2418" i="1"/>
  <c r="AE2418" i="1" s="1"/>
  <c r="AK2418" i="1"/>
  <c r="AB2438" i="1"/>
  <c r="O2417" i="1"/>
  <c r="E2418" i="1"/>
  <c r="F2417" i="1"/>
  <c r="O2418" i="1"/>
  <c r="K2418" i="1"/>
  <c r="D2640" i="1"/>
  <c r="Q2307" i="1"/>
  <c r="R2306" i="1"/>
  <c r="AG2297" i="1"/>
  <c r="B2297" i="1" s="1"/>
  <c r="C2297" i="1" s="1"/>
  <c r="AF2298" i="1"/>
  <c r="F2298" i="1"/>
  <c r="V2298" i="1" s="1"/>
  <c r="W2298" i="1" s="1"/>
  <c r="AG2298" i="1" s="1"/>
  <c r="B2298" i="1" s="1"/>
  <c r="C2298" i="1" s="1"/>
  <c r="T2299" i="1"/>
  <c r="S2304" i="1"/>
  <c r="U2303" i="1"/>
  <c r="R2305" i="1"/>
  <c r="Z2418" i="1" l="1"/>
  <c r="AA2418" i="1" s="1"/>
  <c r="AH2418" i="1" s="1"/>
  <c r="Y2418" i="1"/>
  <c r="J2419" i="1"/>
  <c r="I2419" i="1" s="1"/>
  <c r="A2420" i="1"/>
  <c r="L2420" i="1"/>
  <c r="M2420" i="1" s="1"/>
  <c r="N2420" i="1" s="1"/>
  <c r="H2420" i="1" s="1"/>
  <c r="G2420" i="1" s="1"/>
  <c r="X2419" i="1"/>
  <c r="AC2419" i="1"/>
  <c r="AE2419" i="1" s="1"/>
  <c r="AK2419" i="1"/>
  <c r="AB2439" i="1"/>
  <c r="E2419" i="1"/>
  <c r="F2418" i="1"/>
  <c r="P2419" i="1"/>
  <c r="K2419" i="1"/>
  <c r="O2419" i="1"/>
  <c r="D2641" i="1"/>
  <c r="Q2308" i="1"/>
  <c r="R2307" i="1"/>
  <c r="T2300" i="1"/>
  <c r="F2299" i="1"/>
  <c r="V2299" i="1" s="1"/>
  <c r="W2299" i="1" s="1"/>
  <c r="AG2299" i="1" s="1"/>
  <c r="B2299" i="1" s="1"/>
  <c r="C2299" i="1" s="1"/>
  <c r="AF2299" i="1"/>
  <c r="U2304" i="1"/>
  <c r="S2305" i="1"/>
  <c r="S2306" i="1" s="1"/>
  <c r="P2420" i="1" l="1"/>
  <c r="A2421" i="1"/>
  <c r="L2421" i="1"/>
  <c r="M2421" i="1" s="1"/>
  <c r="N2421" i="1" s="1"/>
  <c r="H2421" i="1" s="1"/>
  <c r="G2421" i="1" s="1"/>
  <c r="X2420" i="1"/>
  <c r="AC2420" i="1"/>
  <c r="AE2420" i="1" s="1"/>
  <c r="AK2420" i="1"/>
  <c r="Y2419" i="1"/>
  <c r="Z2419" i="1"/>
  <c r="AA2419" i="1" s="1"/>
  <c r="AH2419" i="1" s="1"/>
  <c r="J2420" i="1"/>
  <c r="I2420" i="1" s="1"/>
  <c r="E2420" i="1"/>
  <c r="F2419" i="1"/>
  <c r="AB2440" i="1"/>
  <c r="O2420" i="1"/>
  <c r="K2420" i="1"/>
  <c r="D2642" i="1"/>
  <c r="S2307" i="1"/>
  <c r="U2306" i="1"/>
  <c r="Q2309" i="1"/>
  <c r="R2308" i="1"/>
  <c r="AF2300" i="1"/>
  <c r="T2301" i="1"/>
  <c r="F2300" i="1"/>
  <c r="V2300" i="1" s="1"/>
  <c r="W2300" i="1" s="1"/>
  <c r="AG2300" i="1" s="1"/>
  <c r="B2300" i="1" s="1"/>
  <c r="C2300" i="1" s="1"/>
  <c r="U2305" i="1"/>
  <c r="AB2441" i="1" l="1"/>
  <c r="Z2420" i="1"/>
  <c r="AA2420" i="1" s="1"/>
  <c r="AH2420" i="1" s="1"/>
  <c r="Y2420" i="1"/>
  <c r="J2421" i="1"/>
  <c r="I2421" i="1" s="1"/>
  <c r="E2421" i="1"/>
  <c r="F2420" i="1"/>
  <c r="A2422" i="1"/>
  <c r="L2422" i="1"/>
  <c r="M2422" i="1" s="1"/>
  <c r="X2421" i="1"/>
  <c r="AC2421" i="1"/>
  <c r="AE2421" i="1" s="1"/>
  <c r="AK2421" i="1"/>
  <c r="P2421" i="1"/>
  <c r="O2421" i="1"/>
  <c r="K2421" i="1"/>
  <c r="D2643" i="1"/>
  <c r="Q2310" i="1"/>
  <c r="R2309" i="1"/>
  <c r="U2307" i="1"/>
  <c r="S2308" i="1"/>
  <c r="AF2301" i="1"/>
  <c r="F2301" i="1"/>
  <c r="V2301" i="1" s="1"/>
  <c r="W2301" i="1" s="1"/>
  <c r="AG2301" i="1" s="1"/>
  <c r="B2301" i="1" s="1"/>
  <c r="C2301" i="1" s="1"/>
  <c r="T2302" i="1"/>
  <c r="P2422" i="1" l="1"/>
  <c r="E2422" i="1"/>
  <c r="F2421" i="1"/>
  <c r="Z2421" i="1"/>
  <c r="AA2421" i="1" s="1"/>
  <c r="AH2421" i="1" s="1"/>
  <c r="Y2421" i="1"/>
  <c r="J2422" i="1"/>
  <c r="I2422" i="1" s="1"/>
  <c r="AB2442" i="1"/>
  <c r="A2423" i="1"/>
  <c r="L2423" i="1"/>
  <c r="M2423" i="1" s="1"/>
  <c r="X2422" i="1"/>
  <c r="AC2422" i="1"/>
  <c r="AE2422" i="1" s="1"/>
  <c r="AK2422" i="1"/>
  <c r="N2422" i="1"/>
  <c r="H2422" i="1" s="1"/>
  <c r="G2422" i="1" s="1"/>
  <c r="D2644" i="1"/>
  <c r="S2309" i="1"/>
  <c r="U2308" i="1"/>
  <c r="Q2311" i="1"/>
  <c r="R2310" i="1"/>
  <c r="AF2302" i="1"/>
  <c r="F2302" i="1"/>
  <c r="V2302" i="1" s="1"/>
  <c r="W2302" i="1" s="1"/>
  <c r="AG2302" i="1" s="1"/>
  <c r="B2302" i="1" s="1"/>
  <c r="C2302" i="1" s="1"/>
  <c r="T2303" i="1"/>
  <c r="N2423" i="1" l="1"/>
  <c r="H2423" i="1" s="1"/>
  <c r="G2423" i="1" s="1"/>
  <c r="K2422" i="1"/>
  <c r="AB2443" i="1"/>
  <c r="Z2422" i="1"/>
  <c r="AA2422" i="1" s="1"/>
  <c r="AH2422" i="1" s="1"/>
  <c r="Y2422" i="1"/>
  <c r="J2423" i="1"/>
  <c r="I2423" i="1" s="1"/>
  <c r="P2423" i="1"/>
  <c r="P2424" i="1" s="1"/>
  <c r="O2422" i="1"/>
  <c r="A2424" i="1"/>
  <c r="L2424" i="1"/>
  <c r="M2424" i="1" s="1"/>
  <c r="X2423" i="1"/>
  <c r="AC2423" i="1"/>
  <c r="AE2423" i="1" s="1"/>
  <c r="AK2423" i="1"/>
  <c r="E2423" i="1"/>
  <c r="F2422" i="1"/>
  <c r="K2423" i="1"/>
  <c r="O2423" i="1"/>
  <c r="D2645" i="1"/>
  <c r="Q2312" i="1"/>
  <c r="R2311" i="1"/>
  <c r="U2309" i="1"/>
  <c r="S2310" i="1"/>
  <c r="AF2303" i="1"/>
  <c r="F2303" i="1"/>
  <c r="V2303" i="1" s="1"/>
  <c r="W2303" i="1" s="1"/>
  <c r="AG2303" i="1" s="1"/>
  <c r="B2303" i="1" s="1"/>
  <c r="C2303" i="1" s="1"/>
  <c r="T2304" i="1"/>
  <c r="N2424" i="1" l="1"/>
  <c r="H2424" i="1" s="1"/>
  <c r="G2424" i="1" s="1"/>
  <c r="Z2423" i="1"/>
  <c r="AA2423" i="1" s="1"/>
  <c r="AH2423" i="1" s="1"/>
  <c r="Y2423" i="1"/>
  <c r="J2424" i="1"/>
  <c r="I2424" i="1" s="1"/>
  <c r="AB2444" i="1"/>
  <c r="E2424" i="1"/>
  <c r="F2423" i="1"/>
  <c r="A2425" i="1"/>
  <c r="L2425" i="1"/>
  <c r="M2425" i="1" s="1"/>
  <c r="N2425" i="1" s="1"/>
  <c r="H2425" i="1" s="1"/>
  <c r="G2425" i="1" s="1"/>
  <c r="X2424" i="1"/>
  <c r="AC2424" i="1"/>
  <c r="AE2424" i="1" s="1"/>
  <c r="AK2424" i="1"/>
  <c r="O2424" i="1"/>
  <c r="D2646" i="1"/>
  <c r="S2311" i="1"/>
  <c r="U2310" i="1"/>
  <c r="Q2313" i="1"/>
  <c r="R2312" i="1"/>
  <c r="AF2304" i="1"/>
  <c r="F2304" i="1"/>
  <c r="V2304" i="1" s="1"/>
  <c r="W2304" i="1" s="1"/>
  <c r="AG2304" i="1" s="1"/>
  <c r="B2304" i="1" s="1"/>
  <c r="C2304" i="1" s="1"/>
  <c r="K2424" i="1" l="1"/>
  <c r="E2425" i="1"/>
  <c r="F2424" i="1"/>
  <c r="Y2424" i="1"/>
  <c r="Z2424" i="1"/>
  <c r="AA2424" i="1" s="1"/>
  <c r="AH2424" i="1" s="1"/>
  <c r="J2425" i="1"/>
  <c r="I2425" i="1" s="1"/>
  <c r="AB2445" i="1"/>
  <c r="A2426" i="1"/>
  <c r="L2426" i="1"/>
  <c r="M2426" i="1" s="1"/>
  <c r="X2425" i="1"/>
  <c r="AC2425" i="1"/>
  <c r="AE2425" i="1" s="1"/>
  <c r="AK2425" i="1"/>
  <c r="P2425" i="1"/>
  <c r="P2426" i="1" s="1"/>
  <c r="O2425" i="1"/>
  <c r="K2425" i="1"/>
  <c r="D2647" i="1"/>
  <c r="U2311" i="1"/>
  <c r="S2312" i="1"/>
  <c r="Q2314" i="1"/>
  <c r="R2313" i="1"/>
  <c r="T2305" i="1"/>
  <c r="AF2305" i="1" s="1"/>
  <c r="F2305" i="1"/>
  <c r="V2305" i="1" s="1"/>
  <c r="W2305" i="1" s="1"/>
  <c r="A2427" i="1" l="1"/>
  <c r="L2427" i="1"/>
  <c r="M2427" i="1" s="1"/>
  <c r="N2427" i="1" s="1"/>
  <c r="X2426" i="1"/>
  <c r="AC2426" i="1"/>
  <c r="AE2426" i="1" s="1"/>
  <c r="AK2426" i="1"/>
  <c r="AB2446" i="1"/>
  <c r="Z2425" i="1"/>
  <c r="AA2425" i="1" s="1"/>
  <c r="AH2425" i="1" s="1"/>
  <c r="Y2425" i="1"/>
  <c r="J2426" i="1"/>
  <c r="I2426" i="1" s="1"/>
  <c r="N2426" i="1"/>
  <c r="H2426" i="1" s="1"/>
  <c r="G2426" i="1" s="1"/>
  <c r="E2426" i="1"/>
  <c r="F2425" i="1"/>
  <c r="D2648" i="1"/>
  <c r="AG2305" i="1"/>
  <c r="Q2315" i="1"/>
  <c r="R2314" i="1"/>
  <c r="S2313" i="1"/>
  <c r="U2312" i="1"/>
  <c r="T2306" i="1"/>
  <c r="AF2306" i="1" s="1"/>
  <c r="F2306" i="1"/>
  <c r="V2306" i="1" s="1"/>
  <c r="W2306" i="1" s="1"/>
  <c r="AG2306" i="1" s="1"/>
  <c r="B2306" i="1" s="1"/>
  <c r="C2306" i="1" s="1"/>
  <c r="B1950" i="1"/>
  <c r="C1950" i="1" s="1"/>
  <c r="E2427" i="1" l="1"/>
  <c r="F2426" i="1"/>
  <c r="O2426" i="1"/>
  <c r="K2426" i="1"/>
  <c r="Y2426" i="1"/>
  <c r="Z2426" i="1"/>
  <c r="AA2426" i="1" s="1"/>
  <c r="AH2426" i="1" s="1"/>
  <c r="J2427" i="1"/>
  <c r="I2427" i="1" s="1"/>
  <c r="A2428" i="1"/>
  <c r="L2428" i="1"/>
  <c r="M2428" i="1" s="1"/>
  <c r="X2427" i="1"/>
  <c r="AC2427" i="1"/>
  <c r="AE2427" i="1" s="1"/>
  <c r="AK2427" i="1"/>
  <c r="AB2447" i="1"/>
  <c r="H2427" i="1"/>
  <c r="G2427" i="1" s="1"/>
  <c r="P2427" i="1"/>
  <c r="P2428" i="1" s="1"/>
  <c r="D2649" i="1"/>
  <c r="B2305" i="1"/>
  <c r="C2305" i="1" s="1"/>
  <c r="S2314" i="1"/>
  <c r="U2313" i="1"/>
  <c r="Q2316" i="1"/>
  <c r="R2315" i="1"/>
  <c r="T2307" i="1"/>
  <c r="AF2307" i="1" s="1"/>
  <c r="F2307" i="1"/>
  <c r="V2307" i="1" s="1"/>
  <c r="W2307" i="1" s="1"/>
  <c r="A2429" i="1" l="1"/>
  <c r="L2429" i="1"/>
  <c r="M2429" i="1" s="1"/>
  <c r="N2429" i="1" s="1"/>
  <c r="X2428" i="1"/>
  <c r="AC2428" i="1"/>
  <c r="AE2428" i="1" s="1"/>
  <c r="AK2428" i="1"/>
  <c r="AB2448" i="1"/>
  <c r="O2427" i="1"/>
  <c r="Z2427" i="1"/>
  <c r="AA2427" i="1" s="1"/>
  <c r="AH2427" i="1" s="1"/>
  <c r="Y2427" i="1"/>
  <c r="J2428" i="1"/>
  <c r="I2428" i="1" s="1"/>
  <c r="K2427" i="1"/>
  <c r="N2428" i="1"/>
  <c r="H2428" i="1" s="1"/>
  <c r="G2428" i="1" s="1"/>
  <c r="E2428" i="1"/>
  <c r="F2427" i="1"/>
  <c r="D2650" i="1"/>
  <c r="Q2317" i="1"/>
  <c r="R2316" i="1"/>
  <c r="U2314" i="1"/>
  <c r="S2315" i="1"/>
  <c r="AG2307" i="1"/>
  <c r="B2307" i="1" s="1"/>
  <c r="C2307" i="1" s="1"/>
  <c r="T2308" i="1"/>
  <c r="AF2308" i="1" s="1"/>
  <c r="F2308" i="1"/>
  <c r="V2308" i="1" s="1"/>
  <c r="W2308" i="1" s="1"/>
  <c r="AG2308" i="1" s="1"/>
  <c r="B2308" i="1" s="1"/>
  <c r="C2308" i="1" s="1"/>
  <c r="H2429" i="1" l="1"/>
  <c r="G2429" i="1" s="1"/>
  <c r="E2429" i="1"/>
  <c r="F2428" i="1"/>
  <c r="AB2449" i="1"/>
  <c r="O2428" i="1"/>
  <c r="A2430" i="1"/>
  <c r="L2430" i="1"/>
  <c r="M2430" i="1" s="1"/>
  <c r="N2430" i="1" s="1"/>
  <c r="H2430" i="1" s="1"/>
  <c r="G2430" i="1" s="1"/>
  <c r="X2429" i="1"/>
  <c r="AC2429" i="1"/>
  <c r="AE2429" i="1" s="1"/>
  <c r="AK2429" i="1"/>
  <c r="Y2428" i="1"/>
  <c r="Z2428" i="1"/>
  <c r="AA2428" i="1" s="1"/>
  <c r="AH2428" i="1" s="1"/>
  <c r="J2429" i="1"/>
  <c r="I2429" i="1" s="1"/>
  <c r="K2428" i="1"/>
  <c r="P2429" i="1"/>
  <c r="O2429" i="1"/>
  <c r="K2429" i="1"/>
  <c r="D2651" i="1"/>
  <c r="Q2318" i="1"/>
  <c r="R2317" i="1"/>
  <c r="U2315" i="1"/>
  <c r="S2316" i="1"/>
  <c r="T2309" i="1"/>
  <c r="AF2309" i="1" s="1"/>
  <c r="F2309" i="1"/>
  <c r="V2309" i="1" s="1"/>
  <c r="W2309" i="1" s="1"/>
  <c r="Y2429" i="1" l="1"/>
  <c r="Z2429" i="1"/>
  <c r="AA2429" i="1" s="1"/>
  <c r="AH2429" i="1" s="1"/>
  <c r="J2430" i="1"/>
  <c r="I2430" i="1" s="1"/>
  <c r="AB2450" i="1"/>
  <c r="P2430" i="1"/>
  <c r="A2431" i="1"/>
  <c r="L2431" i="1"/>
  <c r="M2431" i="1" s="1"/>
  <c r="X2430" i="1"/>
  <c r="AC2430" i="1"/>
  <c r="AE2430" i="1" s="1"/>
  <c r="AK2430" i="1"/>
  <c r="E2430" i="1"/>
  <c r="F2429" i="1"/>
  <c r="O2430" i="1"/>
  <c r="K2430" i="1"/>
  <c r="D2652" i="1"/>
  <c r="Q2319" i="1"/>
  <c r="R2318" i="1"/>
  <c r="U2316" i="1"/>
  <c r="S2317" i="1"/>
  <c r="V2317" i="1"/>
  <c r="T2317" i="1"/>
  <c r="AG2309" i="1"/>
  <c r="B2309" i="1" s="1"/>
  <c r="C2309" i="1" s="1"/>
  <c r="T2310" i="1"/>
  <c r="AF2310" i="1" s="1"/>
  <c r="F2310" i="1"/>
  <c r="V2310" i="1" s="1"/>
  <c r="W2310" i="1" s="1"/>
  <c r="P2431" i="1" l="1"/>
  <c r="A2432" i="1"/>
  <c r="L2432" i="1"/>
  <c r="M2432" i="1" s="1"/>
  <c r="N2432" i="1" s="1"/>
  <c r="X2431" i="1"/>
  <c r="AC2431" i="1"/>
  <c r="AE2431" i="1" s="1"/>
  <c r="AK2431" i="1"/>
  <c r="N2431" i="1"/>
  <c r="H2431" i="1" s="1"/>
  <c r="G2431" i="1" s="1"/>
  <c r="AB2451" i="1"/>
  <c r="E2431" i="1"/>
  <c r="F2430" i="1"/>
  <c r="Z2430" i="1"/>
  <c r="AA2430" i="1" s="1"/>
  <c r="AH2430" i="1" s="1"/>
  <c r="Y2430" i="1"/>
  <c r="J2431" i="1"/>
  <c r="I2431" i="1" s="1"/>
  <c r="D2653" i="1"/>
  <c r="V2318" i="1"/>
  <c r="T2318" i="1"/>
  <c r="AF2318" i="1" s="1"/>
  <c r="Q2320" i="1"/>
  <c r="R2319" i="1"/>
  <c r="AF2317" i="1"/>
  <c r="S2318" i="1"/>
  <c r="U2317" i="1"/>
  <c r="W2317" i="1" s="1"/>
  <c r="AG2317" i="1" s="1"/>
  <c r="B2317" i="1" s="1"/>
  <c r="C2317" i="1" s="1"/>
  <c r="AG2310" i="1"/>
  <c r="B2310" i="1" s="1"/>
  <c r="C2310" i="1" s="1"/>
  <c r="T2311" i="1"/>
  <c r="AF2311" i="1" s="1"/>
  <c r="F2311" i="1"/>
  <c r="V2311" i="1" s="1"/>
  <c r="W2311" i="1" s="1"/>
  <c r="AG2311" i="1" s="1"/>
  <c r="B2311" i="1" s="1"/>
  <c r="C2311" i="1" s="1"/>
  <c r="O2431" i="1" l="1"/>
  <c r="AB2452" i="1"/>
  <c r="K2431" i="1"/>
  <c r="P2432" i="1"/>
  <c r="Z2431" i="1"/>
  <c r="AA2431" i="1" s="1"/>
  <c r="AH2431" i="1" s="1"/>
  <c r="Y2431" i="1"/>
  <c r="J2432" i="1"/>
  <c r="I2432" i="1" s="1"/>
  <c r="H2432" i="1"/>
  <c r="G2432" i="1" s="1"/>
  <c r="E2432" i="1"/>
  <c r="F2431" i="1"/>
  <c r="A2433" i="1"/>
  <c r="L2433" i="1"/>
  <c r="M2433" i="1" s="1"/>
  <c r="N2433" i="1" s="1"/>
  <c r="H2433" i="1" s="1"/>
  <c r="G2433" i="1" s="1"/>
  <c r="X2432" i="1"/>
  <c r="AC2432" i="1"/>
  <c r="AE2432" i="1" s="1"/>
  <c r="AK2432" i="1"/>
  <c r="D2654" i="1"/>
  <c r="U2318" i="1"/>
  <c r="W2318" i="1" s="1"/>
  <c r="AG2318" i="1" s="1"/>
  <c r="B2318" i="1" s="1"/>
  <c r="C2318" i="1" s="1"/>
  <c r="S2319" i="1"/>
  <c r="Q2321" i="1"/>
  <c r="R2320" i="1"/>
  <c r="V2319" i="1"/>
  <c r="T2319" i="1"/>
  <c r="AF2319" i="1" s="1"/>
  <c r="T2312" i="1"/>
  <c r="AF2312" i="1" s="1"/>
  <c r="F2312" i="1"/>
  <c r="V2312" i="1" s="1"/>
  <c r="W2312" i="1" s="1"/>
  <c r="AG2312" i="1" s="1"/>
  <c r="B2312" i="1" s="1"/>
  <c r="C2312" i="1" s="1"/>
  <c r="K2432" i="1" l="1"/>
  <c r="Z2432" i="1"/>
  <c r="AA2432" i="1" s="1"/>
  <c r="AH2432" i="1" s="1"/>
  <c r="Y2432" i="1"/>
  <c r="J2433" i="1"/>
  <c r="I2433" i="1" s="1"/>
  <c r="A2434" i="1"/>
  <c r="L2434" i="1"/>
  <c r="M2434" i="1" s="1"/>
  <c r="N2434" i="1" s="1"/>
  <c r="H2434" i="1" s="1"/>
  <c r="G2434" i="1" s="1"/>
  <c r="X2433" i="1"/>
  <c r="AC2433" i="1"/>
  <c r="AE2433" i="1" s="1"/>
  <c r="AK2433" i="1"/>
  <c r="O2432" i="1"/>
  <c r="P2433" i="1"/>
  <c r="E2433" i="1"/>
  <c r="F2432" i="1"/>
  <c r="AB2453" i="1"/>
  <c r="O2433" i="1"/>
  <c r="K2433" i="1"/>
  <c r="D2655" i="1"/>
  <c r="V2320" i="1"/>
  <c r="T2320" i="1"/>
  <c r="Q2322" i="1"/>
  <c r="R2321" i="1"/>
  <c r="U2319" i="1"/>
  <c r="W2319" i="1" s="1"/>
  <c r="AG2319" i="1" s="1"/>
  <c r="B2319" i="1" s="1"/>
  <c r="C2319" i="1" s="1"/>
  <c r="S2320" i="1"/>
  <c r="T2313" i="1"/>
  <c r="AF2313" i="1" s="1"/>
  <c r="F2313" i="1"/>
  <c r="V2313" i="1" s="1"/>
  <c r="W2313" i="1" s="1"/>
  <c r="AG2313" i="1" s="1"/>
  <c r="B2313" i="1" s="1"/>
  <c r="C2313" i="1" s="1"/>
  <c r="Z2433" i="1" l="1"/>
  <c r="AA2433" i="1" s="1"/>
  <c r="AH2433" i="1" s="1"/>
  <c r="Y2433" i="1"/>
  <c r="J2434" i="1"/>
  <c r="I2434" i="1" s="1"/>
  <c r="AB2454" i="1"/>
  <c r="A2435" i="1"/>
  <c r="L2435" i="1"/>
  <c r="M2435" i="1" s="1"/>
  <c r="N2435" i="1" s="1"/>
  <c r="H2435" i="1" s="1"/>
  <c r="G2435" i="1" s="1"/>
  <c r="X2434" i="1"/>
  <c r="AC2434" i="1"/>
  <c r="AE2434" i="1" s="1"/>
  <c r="AK2434" i="1"/>
  <c r="P2434" i="1"/>
  <c r="E2434" i="1"/>
  <c r="F2433" i="1"/>
  <c r="K2434" i="1"/>
  <c r="O2434" i="1"/>
  <c r="D2656" i="1"/>
  <c r="Q2323" i="1"/>
  <c r="R2322" i="1"/>
  <c r="T2321" i="1"/>
  <c r="AF2321" i="1" s="1"/>
  <c r="V2321" i="1"/>
  <c r="AF2320" i="1"/>
  <c r="U2320" i="1"/>
  <c r="W2320" i="1" s="1"/>
  <c r="AG2320" i="1" s="1"/>
  <c r="B2320" i="1" s="1"/>
  <c r="C2320" i="1" s="1"/>
  <c r="S2321" i="1"/>
  <c r="T2314" i="1"/>
  <c r="AF2314" i="1" s="1"/>
  <c r="F2314" i="1"/>
  <c r="V2314" i="1" s="1"/>
  <c r="W2314" i="1" s="1"/>
  <c r="AG2314" i="1" s="1"/>
  <c r="B2314" i="1" s="1"/>
  <c r="C2314" i="1" s="1"/>
  <c r="Z2434" i="1" l="1"/>
  <c r="AA2434" i="1" s="1"/>
  <c r="AH2434" i="1" s="1"/>
  <c r="Y2434" i="1"/>
  <c r="J2435" i="1"/>
  <c r="I2435" i="1" s="1"/>
  <c r="A2436" i="1"/>
  <c r="L2436" i="1"/>
  <c r="M2436" i="1" s="1"/>
  <c r="N2436" i="1" s="1"/>
  <c r="H2436" i="1" s="1"/>
  <c r="G2436" i="1" s="1"/>
  <c r="X2435" i="1"/>
  <c r="AC2435" i="1"/>
  <c r="AE2435" i="1" s="1"/>
  <c r="AK2435" i="1"/>
  <c r="E2435" i="1"/>
  <c r="F2435" i="1" s="1"/>
  <c r="F2434" i="1"/>
  <c r="AB2455" i="1"/>
  <c r="P2435" i="1"/>
  <c r="O2435" i="1"/>
  <c r="P2436" i="1" s="1"/>
  <c r="K2435" i="1"/>
  <c r="D2657" i="1"/>
  <c r="T2322" i="1"/>
  <c r="AF2322" i="1" s="1"/>
  <c r="V2322" i="1"/>
  <c r="U2321" i="1"/>
  <c r="W2321" i="1" s="1"/>
  <c r="AG2321" i="1" s="1"/>
  <c r="B2321" i="1" s="1"/>
  <c r="C2321" i="1" s="1"/>
  <c r="S2322" i="1"/>
  <c r="Q2324" i="1"/>
  <c r="R2323" i="1"/>
  <c r="T2315" i="1"/>
  <c r="AF2315" i="1" s="1"/>
  <c r="F2315" i="1"/>
  <c r="V2315" i="1" s="1"/>
  <c r="W2315" i="1" s="1"/>
  <c r="AG2315" i="1" s="1"/>
  <c r="B2315" i="1" s="1"/>
  <c r="C2315" i="1" s="1"/>
  <c r="Z2435" i="1" l="1"/>
  <c r="AA2435" i="1" s="1"/>
  <c r="AH2435" i="1" s="1"/>
  <c r="J2436" i="1"/>
  <c r="I2436" i="1" s="1"/>
  <c r="Y2435" i="1"/>
  <c r="A2437" i="1"/>
  <c r="L2437" i="1"/>
  <c r="M2437" i="1" s="1"/>
  <c r="X2436" i="1"/>
  <c r="E2436" i="1"/>
  <c r="F2436" i="1" s="1"/>
  <c r="AC2436" i="1"/>
  <c r="AE2436" i="1" s="1"/>
  <c r="AK2436" i="1"/>
  <c r="AB2456" i="1"/>
  <c r="O2436" i="1"/>
  <c r="K2436" i="1"/>
  <c r="D2658" i="1"/>
  <c r="Q2325" i="1"/>
  <c r="R2324" i="1"/>
  <c r="V2323" i="1"/>
  <c r="T2323" i="1"/>
  <c r="U2322" i="1"/>
  <c r="W2322" i="1" s="1"/>
  <c r="AG2322" i="1" s="1"/>
  <c r="B2322" i="1" s="1"/>
  <c r="C2322" i="1" s="1"/>
  <c r="S2323" i="1"/>
  <c r="T2316" i="1"/>
  <c r="AF2316" i="1" s="1"/>
  <c r="F2316" i="1"/>
  <c r="V2316" i="1" s="1"/>
  <c r="W2316" i="1" s="1"/>
  <c r="AG2316" i="1" s="1"/>
  <c r="B2316" i="1" s="1"/>
  <c r="C2316" i="1" s="1"/>
  <c r="Z2436" i="1" l="1"/>
  <c r="AA2436" i="1" s="1"/>
  <c r="AH2436" i="1" s="1"/>
  <c r="Y2436" i="1"/>
  <c r="J2437" i="1"/>
  <c r="I2437" i="1" s="1"/>
  <c r="N2437" i="1"/>
  <c r="H2437" i="1" s="1"/>
  <c r="G2437" i="1" s="1"/>
  <c r="AB2457" i="1"/>
  <c r="P2437" i="1"/>
  <c r="A2438" i="1"/>
  <c r="L2438" i="1"/>
  <c r="M2438" i="1" s="1"/>
  <c r="X2437" i="1"/>
  <c r="E2437" i="1"/>
  <c r="AC2437" i="1"/>
  <c r="AE2437" i="1" s="1"/>
  <c r="AK2437" i="1"/>
  <c r="D2659" i="1"/>
  <c r="AF2323" i="1"/>
  <c r="S2324" i="1"/>
  <c r="U2323" i="1"/>
  <c r="W2323" i="1" s="1"/>
  <c r="AG2323" i="1" s="1"/>
  <c r="B2323" i="1" s="1"/>
  <c r="C2323" i="1" s="1"/>
  <c r="T2324" i="1"/>
  <c r="AF2324" i="1" s="1"/>
  <c r="V2324" i="1"/>
  <c r="Q2326" i="1"/>
  <c r="R2325" i="1"/>
  <c r="P2438" i="1" l="1"/>
  <c r="K2437" i="1"/>
  <c r="A2439" i="1"/>
  <c r="L2439" i="1"/>
  <c r="M2439" i="1" s="1"/>
  <c r="N2439" i="1" s="1"/>
  <c r="X2438" i="1"/>
  <c r="AC2438" i="1"/>
  <c r="AE2438" i="1" s="1"/>
  <c r="AK2438" i="1"/>
  <c r="O2437" i="1"/>
  <c r="AB2458" i="1"/>
  <c r="Y2437" i="1"/>
  <c r="Z2437" i="1"/>
  <c r="AA2437" i="1" s="1"/>
  <c r="AH2437" i="1" s="1"/>
  <c r="J2438" i="1"/>
  <c r="I2438" i="1" s="1"/>
  <c r="E2438" i="1"/>
  <c r="F2437" i="1"/>
  <c r="N2438" i="1"/>
  <c r="H2438" i="1" s="1"/>
  <c r="G2438" i="1" s="1"/>
  <c r="D2660" i="1"/>
  <c r="T2325" i="1"/>
  <c r="AF2325" i="1" s="1"/>
  <c r="V2325" i="1"/>
  <c r="Q2327" i="1"/>
  <c r="R2326" i="1"/>
  <c r="U2324" i="1"/>
  <c r="W2324" i="1" s="1"/>
  <c r="AG2324" i="1" s="1"/>
  <c r="B2324" i="1" s="1"/>
  <c r="C2324" i="1" s="1"/>
  <c r="S2325" i="1"/>
  <c r="E2439" i="1" l="1"/>
  <c r="F2438" i="1"/>
  <c r="H2439" i="1"/>
  <c r="G2439" i="1" s="1"/>
  <c r="Z2438" i="1"/>
  <c r="AA2438" i="1" s="1"/>
  <c r="AH2438" i="1" s="1"/>
  <c r="Y2438" i="1"/>
  <c r="J2439" i="1"/>
  <c r="I2439" i="1" s="1"/>
  <c r="O2438" i="1"/>
  <c r="A2440" i="1"/>
  <c r="L2440" i="1"/>
  <c r="M2440" i="1" s="1"/>
  <c r="X2439" i="1"/>
  <c r="AC2439" i="1"/>
  <c r="AE2439" i="1" s="1"/>
  <c r="AK2439" i="1"/>
  <c r="AB2459" i="1"/>
  <c r="K2438" i="1"/>
  <c r="P2439" i="1"/>
  <c r="P2440" i="1" s="1"/>
  <c r="K2439" i="1"/>
  <c r="O2439" i="1"/>
  <c r="D2661" i="1"/>
  <c r="U2325" i="1"/>
  <c r="W2325" i="1" s="1"/>
  <c r="AG2325" i="1" s="1"/>
  <c r="B2325" i="1" s="1"/>
  <c r="C2325" i="1" s="1"/>
  <c r="S2326" i="1"/>
  <c r="T2326" i="1"/>
  <c r="V2326" i="1"/>
  <c r="Q2328" i="1"/>
  <c r="R2327" i="1"/>
  <c r="Y2439" i="1" l="1"/>
  <c r="Z2439" i="1"/>
  <c r="AA2439" i="1" s="1"/>
  <c r="AH2439" i="1" s="1"/>
  <c r="J2440" i="1"/>
  <c r="I2440" i="1" s="1"/>
  <c r="A2441" i="1"/>
  <c r="L2441" i="1"/>
  <c r="M2441" i="1" s="1"/>
  <c r="N2441" i="1" s="1"/>
  <c r="X2440" i="1"/>
  <c r="AC2440" i="1"/>
  <c r="AE2440" i="1" s="1"/>
  <c r="AK2440" i="1"/>
  <c r="AB2460" i="1"/>
  <c r="N2440" i="1"/>
  <c r="H2440" i="1" s="1"/>
  <c r="G2440" i="1" s="1"/>
  <c r="E2440" i="1"/>
  <c r="F2439" i="1"/>
  <c r="D2662" i="1"/>
  <c r="V2327" i="1"/>
  <c r="T2327" i="1"/>
  <c r="AF2327" i="1" s="1"/>
  <c r="Q2329" i="1"/>
  <c r="R2328" i="1"/>
  <c r="AF2326" i="1"/>
  <c r="U2326" i="1"/>
  <c r="W2326" i="1" s="1"/>
  <c r="AG2326" i="1" s="1"/>
  <c r="B2326" i="1" s="1"/>
  <c r="C2326" i="1" s="1"/>
  <c r="S2327" i="1"/>
  <c r="H2441" i="1" l="1"/>
  <c r="G2441" i="1" s="1"/>
  <c r="O2440" i="1"/>
  <c r="P2441" i="1"/>
  <c r="E2441" i="1"/>
  <c r="F2440" i="1"/>
  <c r="K2440" i="1"/>
  <c r="Z2440" i="1"/>
  <c r="AA2440" i="1" s="1"/>
  <c r="AH2440" i="1" s="1"/>
  <c r="Y2440" i="1"/>
  <c r="J2441" i="1"/>
  <c r="I2441" i="1" s="1"/>
  <c r="A2442" i="1"/>
  <c r="L2442" i="1"/>
  <c r="M2442" i="1" s="1"/>
  <c r="X2441" i="1"/>
  <c r="AC2441" i="1"/>
  <c r="AE2441" i="1" s="1"/>
  <c r="AK2441" i="1"/>
  <c r="AB2461" i="1"/>
  <c r="O2441" i="1"/>
  <c r="K2441" i="1"/>
  <c r="D2663" i="1"/>
  <c r="Q2330" i="1"/>
  <c r="R2329" i="1"/>
  <c r="U2327" i="1"/>
  <c r="W2327" i="1" s="1"/>
  <c r="AG2327" i="1" s="1"/>
  <c r="B2327" i="1" s="1"/>
  <c r="C2327" i="1" s="1"/>
  <c r="S2328" i="1"/>
  <c r="T2328" i="1"/>
  <c r="AF2328" i="1" s="1"/>
  <c r="V2328" i="1"/>
  <c r="AB2462" i="1" l="1"/>
  <c r="E2442" i="1"/>
  <c r="F2441" i="1"/>
  <c r="Z2441" i="1"/>
  <c r="AA2441" i="1" s="1"/>
  <c r="AH2441" i="1" s="1"/>
  <c r="Y2441" i="1"/>
  <c r="J2442" i="1"/>
  <c r="I2442" i="1" s="1"/>
  <c r="N2442" i="1"/>
  <c r="H2442" i="1" s="1"/>
  <c r="G2442" i="1" s="1"/>
  <c r="P2442" i="1"/>
  <c r="A2443" i="1"/>
  <c r="L2443" i="1"/>
  <c r="M2443" i="1" s="1"/>
  <c r="N2443" i="1" s="1"/>
  <c r="X2442" i="1"/>
  <c r="AC2442" i="1"/>
  <c r="AE2442" i="1" s="1"/>
  <c r="AK2442" i="1"/>
  <c r="D2664" i="1"/>
  <c r="Q2331" i="1"/>
  <c r="R2330" i="1"/>
  <c r="T2329" i="1"/>
  <c r="V2329" i="1"/>
  <c r="U2328" i="1"/>
  <c r="W2328" i="1" s="1"/>
  <c r="AG2328" i="1" s="1"/>
  <c r="B2328" i="1" s="1"/>
  <c r="C2328" i="1" s="1"/>
  <c r="S2329" i="1"/>
  <c r="K2442" i="1" l="1"/>
  <c r="H2443" i="1"/>
  <c r="G2443" i="1" s="1"/>
  <c r="Y2442" i="1"/>
  <c r="Z2442" i="1"/>
  <c r="AA2442" i="1" s="1"/>
  <c r="AH2442" i="1" s="1"/>
  <c r="J2443" i="1"/>
  <c r="I2443" i="1" s="1"/>
  <c r="E2443" i="1"/>
  <c r="F2442" i="1"/>
  <c r="A2444" i="1"/>
  <c r="L2444" i="1"/>
  <c r="M2444" i="1" s="1"/>
  <c r="X2443" i="1"/>
  <c r="AC2443" i="1"/>
  <c r="AE2443" i="1" s="1"/>
  <c r="AK2443" i="1"/>
  <c r="O2442" i="1"/>
  <c r="P2443" i="1"/>
  <c r="P2444" i="1" s="1"/>
  <c r="AB2463" i="1"/>
  <c r="K2443" i="1"/>
  <c r="D2665" i="1"/>
  <c r="T2330" i="1"/>
  <c r="AF2330" i="1" s="1"/>
  <c r="V2330" i="1"/>
  <c r="AF2329" i="1"/>
  <c r="S2330" i="1"/>
  <c r="U2329" i="1"/>
  <c r="W2329" i="1" s="1"/>
  <c r="AG2329" i="1" s="1"/>
  <c r="B2329" i="1" s="1"/>
  <c r="C2329" i="1" s="1"/>
  <c r="Q2332" i="1"/>
  <c r="R2331" i="1"/>
  <c r="N2444" i="1" l="1"/>
  <c r="H2444" i="1" s="1"/>
  <c r="G2444" i="1" s="1"/>
  <c r="Y2443" i="1"/>
  <c r="Z2443" i="1"/>
  <c r="AA2443" i="1" s="1"/>
  <c r="AH2443" i="1" s="1"/>
  <c r="J2444" i="1"/>
  <c r="I2444" i="1" s="1"/>
  <c r="O2443" i="1"/>
  <c r="A2445" i="1"/>
  <c r="L2445" i="1"/>
  <c r="M2445" i="1" s="1"/>
  <c r="N2445" i="1" s="1"/>
  <c r="H2445" i="1" s="1"/>
  <c r="G2445" i="1" s="1"/>
  <c r="X2444" i="1"/>
  <c r="AC2444" i="1"/>
  <c r="AE2444" i="1" s="1"/>
  <c r="AK2444" i="1"/>
  <c r="AB2464" i="1"/>
  <c r="E2444" i="1"/>
  <c r="F2443" i="1"/>
  <c r="D2666" i="1"/>
  <c r="T2331" i="1"/>
  <c r="V2331" i="1"/>
  <c r="U2330" i="1"/>
  <c r="W2330" i="1" s="1"/>
  <c r="AG2330" i="1" s="1"/>
  <c r="B2330" i="1" s="1"/>
  <c r="C2330" i="1" s="1"/>
  <c r="S2331" i="1"/>
  <c r="Q2333" i="1"/>
  <c r="R2332" i="1"/>
  <c r="O2444" i="1" l="1"/>
  <c r="K2444" i="1"/>
  <c r="Z2444" i="1"/>
  <c r="AA2444" i="1" s="1"/>
  <c r="AH2444" i="1" s="1"/>
  <c r="Y2444" i="1"/>
  <c r="J2445" i="1"/>
  <c r="I2445" i="1" s="1"/>
  <c r="E2445" i="1"/>
  <c r="F2444" i="1"/>
  <c r="A2446" i="1"/>
  <c r="L2446" i="1"/>
  <c r="M2446" i="1" s="1"/>
  <c r="X2445" i="1"/>
  <c r="AC2445" i="1"/>
  <c r="AE2445" i="1" s="1"/>
  <c r="AK2445" i="1"/>
  <c r="P2445" i="1"/>
  <c r="AB2465" i="1"/>
  <c r="K2445" i="1"/>
  <c r="O2445" i="1"/>
  <c r="D2667" i="1"/>
  <c r="T2332" i="1"/>
  <c r="AF2332" i="1" s="1"/>
  <c r="V2332" i="1"/>
  <c r="Q2334" i="1"/>
  <c r="R2333" i="1"/>
  <c r="AF2331" i="1"/>
  <c r="U2331" i="1"/>
  <c r="W2331" i="1" s="1"/>
  <c r="S2332" i="1"/>
  <c r="N2446" i="1" l="1"/>
  <c r="H2446" i="1" s="1"/>
  <c r="G2446" i="1" s="1"/>
  <c r="E2446" i="1"/>
  <c r="F2445" i="1"/>
  <c r="A2447" i="1"/>
  <c r="L2447" i="1"/>
  <c r="M2447" i="1" s="1"/>
  <c r="N2447" i="1" s="1"/>
  <c r="H2447" i="1" s="1"/>
  <c r="G2447" i="1" s="1"/>
  <c r="X2446" i="1"/>
  <c r="AC2446" i="1"/>
  <c r="AE2446" i="1" s="1"/>
  <c r="AK2446" i="1"/>
  <c r="Z2445" i="1"/>
  <c r="AA2445" i="1" s="1"/>
  <c r="AH2445" i="1" s="1"/>
  <c r="Y2445" i="1"/>
  <c r="J2446" i="1"/>
  <c r="I2446" i="1" s="1"/>
  <c r="AB2466" i="1"/>
  <c r="P2446" i="1"/>
  <c r="K2446" i="1"/>
  <c r="D2668" i="1"/>
  <c r="AG2331" i="1"/>
  <c r="B2331" i="1" s="1"/>
  <c r="C2331" i="1" s="1"/>
  <c r="T2333" i="1"/>
  <c r="V2333" i="1"/>
  <c r="Q2335" i="1"/>
  <c r="R2334" i="1"/>
  <c r="U2332" i="1"/>
  <c r="W2332" i="1" s="1"/>
  <c r="AG2332" i="1" s="1"/>
  <c r="B2332" i="1" s="1"/>
  <c r="C2332" i="1" s="1"/>
  <c r="S2333" i="1"/>
  <c r="O2446" i="1" l="1"/>
  <c r="P2447" i="1"/>
  <c r="Y2446" i="1"/>
  <c r="Z2446" i="1"/>
  <c r="AA2446" i="1" s="1"/>
  <c r="AH2446" i="1" s="1"/>
  <c r="J2447" i="1"/>
  <c r="I2447" i="1" s="1"/>
  <c r="AB2467" i="1"/>
  <c r="A2448" i="1"/>
  <c r="L2448" i="1"/>
  <c r="M2448" i="1" s="1"/>
  <c r="N2448" i="1" s="1"/>
  <c r="H2448" i="1" s="1"/>
  <c r="G2448" i="1" s="1"/>
  <c r="X2447" i="1"/>
  <c r="AC2447" i="1"/>
  <c r="AE2447" i="1" s="1"/>
  <c r="AK2447" i="1"/>
  <c r="E2447" i="1"/>
  <c r="F2446" i="1"/>
  <c r="K2447" i="1"/>
  <c r="O2447" i="1"/>
  <c r="D2669" i="1"/>
  <c r="T2334" i="1"/>
  <c r="V2334" i="1"/>
  <c r="Q2336" i="1"/>
  <c r="R2335" i="1"/>
  <c r="AF2333" i="1"/>
  <c r="S2334" i="1"/>
  <c r="U2333" i="1"/>
  <c r="W2333" i="1" s="1"/>
  <c r="AG2333" i="1" s="1"/>
  <c r="B2333" i="1" s="1"/>
  <c r="C2333" i="1" s="1"/>
  <c r="Y2447" i="1" l="1"/>
  <c r="Z2447" i="1"/>
  <c r="AA2447" i="1" s="1"/>
  <c r="AH2447" i="1" s="1"/>
  <c r="J2448" i="1"/>
  <c r="I2448" i="1" s="1"/>
  <c r="A2449" i="1"/>
  <c r="L2449" i="1"/>
  <c r="M2449" i="1" s="1"/>
  <c r="X2448" i="1"/>
  <c r="AC2448" i="1"/>
  <c r="AE2448" i="1" s="1"/>
  <c r="AK2448" i="1"/>
  <c r="AB2468" i="1"/>
  <c r="P2448" i="1"/>
  <c r="E2448" i="1"/>
  <c r="F2447" i="1"/>
  <c r="K2448" i="1"/>
  <c r="O2448" i="1"/>
  <c r="D2670" i="1"/>
  <c r="AF2334" i="1"/>
  <c r="U2334" i="1"/>
  <c r="W2334" i="1" s="1"/>
  <c r="AG2334" i="1" s="1"/>
  <c r="B2334" i="1" s="1"/>
  <c r="C2334" i="1" s="1"/>
  <c r="S2335" i="1"/>
  <c r="T2335" i="1"/>
  <c r="AF2335" i="1" s="1"/>
  <c r="V2335" i="1"/>
  <c r="Q2337" i="1"/>
  <c r="R2336" i="1"/>
  <c r="P2449" i="1" l="1"/>
  <c r="Z2448" i="1"/>
  <c r="AA2448" i="1" s="1"/>
  <c r="AH2448" i="1" s="1"/>
  <c r="Y2448" i="1"/>
  <c r="J2449" i="1"/>
  <c r="I2449" i="1" s="1"/>
  <c r="N2449" i="1"/>
  <c r="H2449" i="1" s="1"/>
  <c r="G2449" i="1" s="1"/>
  <c r="E2449" i="1"/>
  <c r="F2448" i="1"/>
  <c r="A2450" i="1"/>
  <c r="L2450" i="1"/>
  <c r="M2450" i="1" s="1"/>
  <c r="X2449" i="1"/>
  <c r="AC2449" i="1"/>
  <c r="AE2449" i="1" s="1"/>
  <c r="AK2449" i="1"/>
  <c r="AB2469" i="1"/>
  <c r="D2671" i="1"/>
  <c r="U2335" i="1"/>
  <c r="W2335" i="1" s="1"/>
  <c r="AG2335" i="1" s="1"/>
  <c r="B2335" i="1" s="1"/>
  <c r="C2335" i="1" s="1"/>
  <c r="S2336" i="1"/>
  <c r="Q2338" i="1"/>
  <c r="R2337" i="1"/>
  <c r="T2336" i="1"/>
  <c r="AF2336" i="1" s="1"/>
  <c r="V2336" i="1"/>
  <c r="A2451" i="1" l="1"/>
  <c r="L2451" i="1"/>
  <c r="M2451" i="1" s="1"/>
  <c r="N2451" i="1" s="1"/>
  <c r="X2450" i="1"/>
  <c r="AC2450" i="1"/>
  <c r="AE2450" i="1" s="1"/>
  <c r="AK2450" i="1"/>
  <c r="E2450" i="1"/>
  <c r="F2449" i="1"/>
  <c r="N2450" i="1"/>
  <c r="H2450" i="1" s="1"/>
  <c r="G2450" i="1" s="1"/>
  <c r="K2449" i="1"/>
  <c r="AB2470" i="1"/>
  <c r="P2450" i="1"/>
  <c r="P2451" i="1" s="1"/>
  <c r="O2449" i="1"/>
  <c r="Z2449" i="1"/>
  <c r="AA2449" i="1" s="1"/>
  <c r="AH2449" i="1" s="1"/>
  <c r="Y2449" i="1"/>
  <c r="J2450" i="1"/>
  <c r="I2450" i="1" s="1"/>
  <c r="D2672" i="1"/>
  <c r="T2337" i="1"/>
  <c r="AF2337" i="1" s="1"/>
  <c r="V2337" i="1"/>
  <c r="Q2339" i="1"/>
  <c r="R2338" i="1"/>
  <c r="U2336" i="1"/>
  <c r="W2336" i="1" s="1"/>
  <c r="AG2336" i="1" s="1"/>
  <c r="B2336" i="1" s="1"/>
  <c r="C2336" i="1" s="1"/>
  <c r="S2337" i="1"/>
  <c r="E2451" i="1" l="1"/>
  <c r="F2450" i="1"/>
  <c r="K2450" i="1"/>
  <c r="AB2471" i="1"/>
  <c r="Y2450" i="1"/>
  <c r="Z2450" i="1"/>
  <c r="AA2450" i="1" s="1"/>
  <c r="AH2450" i="1" s="1"/>
  <c r="J2451" i="1"/>
  <c r="I2451" i="1" s="1"/>
  <c r="O2450" i="1"/>
  <c r="H2451" i="1"/>
  <c r="G2451" i="1" s="1"/>
  <c r="K2451" i="1" s="1"/>
  <c r="A2452" i="1"/>
  <c r="L2452" i="1"/>
  <c r="M2452" i="1" s="1"/>
  <c r="N2452" i="1" s="1"/>
  <c r="H2452" i="1" s="1"/>
  <c r="G2452" i="1" s="1"/>
  <c r="X2451" i="1"/>
  <c r="AC2451" i="1"/>
  <c r="AE2451" i="1" s="1"/>
  <c r="AK2451" i="1"/>
  <c r="O2451" i="1"/>
  <c r="D2673" i="1"/>
  <c r="Q2340" i="1"/>
  <c r="R2339" i="1"/>
  <c r="U2337" i="1"/>
  <c r="W2337" i="1" s="1"/>
  <c r="AG2337" i="1" s="1"/>
  <c r="B2337" i="1" s="1"/>
  <c r="C2337" i="1" s="1"/>
  <c r="S2338" i="1"/>
  <c r="T2338" i="1"/>
  <c r="AF2338" i="1" s="1"/>
  <c r="V2338" i="1"/>
  <c r="Y2451" i="1" l="1"/>
  <c r="Z2451" i="1"/>
  <c r="AA2451" i="1" s="1"/>
  <c r="AH2451" i="1" s="1"/>
  <c r="J2452" i="1"/>
  <c r="I2452" i="1" s="1"/>
  <c r="AB2472" i="1"/>
  <c r="A2453" i="1"/>
  <c r="L2453" i="1"/>
  <c r="M2453" i="1" s="1"/>
  <c r="N2453" i="1" s="1"/>
  <c r="H2453" i="1" s="1"/>
  <c r="G2453" i="1" s="1"/>
  <c r="X2452" i="1"/>
  <c r="AC2452" i="1"/>
  <c r="AE2452" i="1" s="1"/>
  <c r="AK2452" i="1"/>
  <c r="P2452" i="1"/>
  <c r="E2452" i="1"/>
  <c r="F2451" i="1"/>
  <c r="K2452" i="1"/>
  <c r="O2452" i="1"/>
  <c r="D2674" i="1"/>
  <c r="V2339" i="1"/>
  <c r="T2339" i="1"/>
  <c r="U2338" i="1"/>
  <c r="W2338" i="1" s="1"/>
  <c r="AG2338" i="1" s="1"/>
  <c r="B2338" i="1" s="1"/>
  <c r="C2338" i="1" s="1"/>
  <c r="S2339" i="1"/>
  <c r="Q2341" i="1"/>
  <c r="R2340" i="1"/>
  <c r="Z2452" i="1" l="1"/>
  <c r="AA2452" i="1" s="1"/>
  <c r="AH2452" i="1" s="1"/>
  <c r="Y2452" i="1"/>
  <c r="J2453" i="1"/>
  <c r="I2453" i="1" s="1"/>
  <c r="A2454" i="1"/>
  <c r="L2454" i="1"/>
  <c r="M2454" i="1" s="1"/>
  <c r="N2454" i="1" s="1"/>
  <c r="H2454" i="1" s="1"/>
  <c r="G2454" i="1" s="1"/>
  <c r="X2453" i="1"/>
  <c r="AC2453" i="1"/>
  <c r="AE2453" i="1" s="1"/>
  <c r="AK2453" i="1"/>
  <c r="E2453" i="1"/>
  <c r="F2452" i="1"/>
  <c r="P2453" i="1"/>
  <c r="AB2473" i="1"/>
  <c r="O2453" i="1"/>
  <c r="K2453" i="1"/>
  <c r="D2675" i="1"/>
  <c r="Q2342" i="1"/>
  <c r="R2341" i="1"/>
  <c r="AF2339" i="1"/>
  <c r="U2339" i="1"/>
  <c r="W2339" i="1" s="1"/>
  <c r="AG2339" i="1" s="1"/>
  <c r="B2339" i="1" s="1"/>
  <c r="C2339" i="1" s="1"/>
  <c r="S2340" i="1"/>
  <c r="T2340" i="1"/>
  <c r="AF2340" i="1" s="1"/>
  <c r="V2340" i="1"/>
  <c r="AB2474" i="1" l="1"/>
  <c r="P2454" i="1"/>
  <c r="Z2453" i="1"/>
  <c r="AA2453" i="1" s="1"/>
  <c r="AH2453" i="1" s="1"/>
  <c r="Y2453" i="1"/>
  <c r="J2454" i="1"/>
  <c r="I2454" i="1" s="1"/>
  <c r="A2455" i="1"/>
  <c r="L2455" i="1"/>
  <c r="M2455" i="1" s="1"/>
  <c r="X2454" i="1"/>
  <c r="AC2454" i="1"/>
  <c r="AE2454" i="1" s="1"/>
  <c r="AK2454" i="1"/>
  <c r="E2454" i="1"/>
  <c r="F2453" i="1"/>
  <c r="O2454" i="1"/>
  <c r="K2454" i="1"/>
  <c r="D2676" i="1"/>
  <c r="Q2343" i="1"/>
  <c r="R2342" i="1"/>
  <c r="T2341" i="1"/>
  <c r="AF2341" i="1" s="1"/>
  <c r="V2341" i="1"/>
  <c r="U2340" i="1"/>
  <c r="W2340" i="1" s="1"/>
  <c r="S2341" i="1"/>
  <c r="P2455" i="1" l="1"/>
  <c r="N2455" i="1"/>
  <c r="H2455" i="1" s="1"/>
  <c r="G2455" i="1" s="1"/>
  <c r="A2456" i="1"/>
  <c r="L2456" i="1"/>
  <c r="M2456" i="1" s="1"/>
  <c r="N2456" i="1" s="1"/>
  <c r="H2456" i="1" s="1"/>
  <c r="G2456" i="1" s="1"/>
  <c r="X2455" i="1"/>
  <c r="AC2455" i="1"/>
  <c r="AE2455" i="1" s="1"/>
  <c r="AK2455" i="1"/>
  <c r="E2455" i="1"/>
  <c r="F2454" i="1"/>
  <c r="Z2454" i="1"/>
  <c r="AA2454" i="1" s="1"/>
  <c r="AH2454" i="1" s="1"/>
  <c r="Y2454" i="1"/>
  <c r="J2455" i="1"/>
  <c r="I2455" i="1" s="1"/>
  <c r="AB2475" i="1"/>
  <c r="D2677" i="1"/>
  <c r="AG2340" i="1"/>
  <c r="B2340" i="1" s="1"/>
  <c r="C2340" i="1" s="1"/>
  <c r="U2341" i="1"/>
  <c r="W2341" i="1" s="1"/>
  <c r="AG2341" i="1" s="1"/>
  <c r="B2341" i="1" s="1"/>
  <c r="C2341" i="1" s="1"/>
  <c r="S2342" i="1"/>
  <c r="T2342" i="1"/>
  <c r="V2342" i="1"/>
  <c r="Q2344" i="1"/>
  <c r="R2343" i="1"/>
  <c r="K2455" i="1" l="1"/>
  <c r="Z2455" i="1"/>
  <c r="AA2455" i="1" s="1"/>
  <c r="AH2455" i="1" s="1"/>
  <c r="Y2455" i="1"/>
  <c r="J2456" i="1"/>
  <c r="I2456" i="1" s="1"/>
  <c r="P2456" i="1"/>
  <c r="O2455" i="1"/>
  <c r="E2456" i="1"/>
  <c r="F2455" i="1"/>
  <c r="A2457" i="1"/>
  <c r="L2457" i="1"/>
  <c r="M2457" i="1" s="1"/>
  <c r="X2456" i="1"/>
  <c r="AC2456" i="1"/>
  <c r="AE2456" i="1" s="1"/>
  <c r="AK2456" i="1"/>
  <c r="AB2476" i="1"/>
  <c r="O2456" i="1"/>
  <c r="K2456" i="1"/>
  <c r="D2678" i="1"/>
  <c r="AF2342" i="1"/>
  <c r="S2343" i="1"/>
  <c r="U2342" i="1"/>
  <c r="W2342" i="1" s="1"/>
  <c r="AG2342" i="1" s="1"/>
  <c r="B2342" i="1" s="1"/>
  <c r="C2342" i="1" s="1"/>
  <c r="Q2345" i="1"/>
  <c r="R2344" i="1"/>
  <c r="T2343" i="1"/>
  <c r="AF2343" i="1" s="1"/>
  <c r="V2343" i="1"/>
  <c r="N2457" i="1" l="1"/>
  <c r="H2457" i="1" s="1"/>
  <c r="G2457" i="1" s="1"/>
  <c r="E2457" i="1"/>
  <c r="F2456" i="1"/>
  <c r="A2458" i="1"/>
  <c r="L2458" i="1"/>
  <c r="M2458" i="1" s="1"/>
  <c r="N2458" i="1" s="1"/>
  <c r="H2458" i="1" s="1"/>
  <c r="G2458" i="1" s="1"/>
  <c r="X2457" i="1"/>
  <c r="AC2457" i="1"/>
  <c r="AE2457" i="1" s="1"/>
  <c r="AK2457" i="1"/>
  <c r="P2457" i="1"/>
  <c r="P2458" i="1" s="1"/>
  <c r="AB2477" i="1"/>
  <c r="Y2456" i="1"/>
  <c r="Z2456" i="1"/>
  <c r="AA2456" i="1" s="1"/>
  <c r="AH2456" i="1" s="1"/>
  <c r="J2457" i="1"/>
  <c r="I2457" i="1" s="1"/>
  <c r="D2679" i="1"/>
  <c r="U2343" i="1"/>
  <c r="W2343" i="1" s="1"/>
  <c r="S2344" i="1"/>
  <c r="Q2346" i="1"/>
  <c r="R2345" i="1"/>
  <c r="T2344" i="1"/>
  <c r="AF2344" i="1" s="1"/>
  <c r="V2344" i="1"/>
  <c r="O2457" i="1" l="1"/>
  <c r="A2459" i="1"/>
  <c r="L2459" i="1"/>
  <c r="M2459" i="1" s="1"/>
  <c r="N2459" i="1" s="1"/>
  <c r="H2459" i="1" s="1"/>
  <c r="G2459" i="1" s="1"/>
  <c r="X2458" i="1"/>
  <c r="AC2458" i="1"/>
  <c r="AE2458" i="1" s="1"/>
  <c r="AK2458" i="1"/>
  <c r="Y2457" i="1"/>
  <c r="Z2457" i="1"/>
  <c r="AA2457" i="1" s="1"/>
  <c r="AH2457" i="1" s="1"/>
  <c r="J2458" i="1"/>
  <c r="I2458" i="1" s="1"/>
  <c r="K2457" i="1"/>
  <c r="AB2478" i="1"/>
  <c r="E2458" i="1"/>
  <c r="F2457" i="1"/>
  <c r="O2458" i="1"/>
  <c r="K2458" i="1"/>
  <c r="D2680" i="1"/>
  <c r="AG2343" i="1"/>
  <c r="B2343" i="1" s="1"/>
  <c r="C2343" i="1" s="1"/>
  <c r="U2344" i="1"/>
  <c r="W2344" i="1" s="1"/>
  <c r="AG2344" i="1" s="1"/>
  <c r="B2344" i="1" s="1"/>
  <c r="C2344" i="1" s="1"/>
  <c r="S2345" i="1"/>
  <c r="T2345" i="1"/>
  <c r="AF2345" i="1" s="1"/>
  <c r="V2345" i="1"/>
  <c r="R2346" i="1"/>
  <c r="Q2347" i="1"/>
  <c r="A2460" i="1" l="1"/>
  <c r="L2460" i="1"/>
  <c r="M2460" i="1" s="1"/>
  <c r="N2460" i="1" s="1"/>
  <c r="H2460" i="1" s="1"/>
  <c r="G2460" i="1" s="1"/>
  <c r="X2459" i="1"/>
  <c r="AC2459" i="1"/>
  <c r="AE2459" i="1" s="1"/>
  <c r="AK2459" i="1"/>
  <c r="E2459" i="1"/>
  <c r="F2458" i="1"/>
  <c r="AB2479" i="1"/>
  <c r="Y2458" i="1"/>
  <c r="Z2458" i="1"/>
  <c r="AA2458" i="1" s="1"/>
  <c r="AH2458" i="1" s="1"/>
  <c r="J2459" i="1"/>
  <c r="I2459" i="1" s="1"/>
  <c r="P2459" i="1"/>
  <c r="P2460" i="1" s="1"/>
  <c r="O2459" i="1"/>
  <c r="K2459" i="1"/>
  <c r="D2681" i="1"/>
  <c r="U2345" i="1"/>
  <c r="W2345" i="1" s="1"/>
  <c r="AG2345" i="1" s="1"/>
  <c r="B2345" i="1" s="1"/>
  <c r="C2345" i="1" s="1"/>
  <c r="S2346" i="1"/>
  <c r="T2346" i="1"/>
  <c r="AF2346" i="1" s="1"/>
  <c r="V2346" i="1"/>
  <c r="Q2348" i="1"/>
  <c r="R2347" i="1"/>
  <c r="E2460" i="1" l="1"/>
  <c r="F2459" i="1"/>
  <c r="Y2459" i="1"/>
  <c r="Z2459" i="1"/>
  <c r="AA2459" i="1" s="1"/>
  <c r="AH2459" i="1" s="1"/>
  <c r="J2460" i="1"/>
  <c r="I2460" i="1" s="1"/>
  <c r="AB2480" i="1"/>
  <c r="A2461" i="1"/>
  <c r="L2461" i="1"/>
  <c r="M2461" i="1" s="1"/>
  <c r="N2461" i="1" s="1"/>
  <c r="H2461" i="1" s="1"/>
  <c r="G2461" i="1" s="1"/>
  <c r="X2460" i="1"/>
  <c r="AC2460" i="1"/>
  <c r="AE2460" i="1" s="1"/>
  <c r="AK2460" i="1"/>
  <c r="K2460" i="1"/>
  <c r="O2460" i="1"/>
  <c r="D2682" i="1"/>
  <c r="T2347" i="1"/>
  <c r="AF2347" i="1" s="1"/>
  <c r="V2347" i="1"/>
  <c r="U2346" i="1"/>
  <c r="W2346" i="1" s="1"/>
  <c r="S2347" i="1"/>
  <c r="Q2349" i="1"/>
  <c r="R2348" i="1"/>
  <c r="AB2481" i="1" l="1"/>
  <c r="Z2460" i="1"/>
  <c r="AA2460" i="1" s="1"/>
  <c r="AH2460" i="1" s="1"/>
  <c r="Y2460" i="1"/>
  <c r="J2461" i="1"/>
  <c r="I2461" i="1" s="1"/>
  <c r="P2461" i="1"/>
  <c r="A2462" i="1"/>
  <c r="L2462" i="1"/>
  <c r="M2462" i="1" s="1"/>
  <c r="N2462" i="1" s="1"/>
  <c r="H2462" i="1" s="1"/>
  <c r="G2462" i="1" s="1"/>
  <c r="X2461" i="1"/>
  <c r="AC2461" i="1"/>
  <c r="AE2461" i="1" s="1"/>
  <c r="AK2461" i="1"/>
  <c r="E2461" i="1"/>
  <c r="F2460" i="1"/>
  <c r="K2461" i="1"/>
  <c r="O2461" i="1"/>
  <c r="D2683" i="1"/>
  <c r="U2347" i="1"/>
  <c r="W2347" i="1" s="1"/>
  <c r="AG2347" i="1" s="1"/>
  <c r="B2347" i="1" s="1"/>
  <c r="C2347" i="1" s="1"/>
  <c r="S2348" i="1"/>
  <c r="T2348" i="1"/>
  <c r="AF2348" i="1" s="1"/>
  <c r="V2348" i="1"/>
  <c r="AG2346" i="1"/>
  <c r="B2346" i="1" s="1"/>
  <c r="C2346" i="1" s="1"/>
  <c r="Q2350" i="1"/>
  <c r="R2349" i="1"/>
  <c r="A2463" i="1" l="1"/>
  <c r="L2463" i="1"/>
  <c r="M2463" i="1" s="1"/>
  <c r="N2463" i="1" s="1"/>
  <c r="H2463" i="1" s="1"/>
  <c r="G2463" i="1" s="1"/>
  <c r="X2462" i="1"/>
  <c r="AC2462" i="1"/>
  <c r="AE2462" i="1" s="1"/>
  <c r="AK2462" i="1"/>
  <c r="E2462" i="1"/>
  <c r="F2461" i="1"/>
  <c r="AB2482" i="1"/>
  <c r="P2462" i="1"/>
  <c r="Y2461" i="1"/>
  <c r="Z2461" i="1"/>
  <c r="AA2461" i="1" s="1"/>
  <c r="AH2461" i="1" s="1"/>
  <c r="J2462" i="1"/>
  <c r="I2462" i="1" s="1"/>
  <c r="O2462" i="1"/>
  <c r="K2462" i="1"/>
  <c r="D2684" i="1"/>
  <c r="T2349" i="1"/>
  <c r="AF2349" i="1" s="1"/>
  <c r="V2349" i="1"/>
  <c r="U2348" i="1"/>
  <c r="W2348" i="1" s="1"/>
  <c r="AG2348" i="1" s="1"/>
  <c r="B2348" i="1" s="1"/>
  <c r="C2348" i="1" s="1"/>
  <c r="S2349" i="1"/>
  <c r="Q2351" i="1"/>
  <c r="R2350" i="1"/>
  <c r="AB2483" i="1" l="1"/>
  <c r="E2463" i="1"/>
  <c r="F2462" i="1"/>
  <c r="Z2462" i="1"/>
  <c r="AA2462" i="1" s="1"/>
  <c r="AH2462" i="1" s="1"/>
  <c r="Y2462" i="1"/>
  <c r="J2463" i="1"/>
  <c r="I2463" i="1" s="1"/>
  <c r="P2463" i="1"/>
  <c r="P2464" i="1" s="1"/>
  <c r="A2464" i="1"/>
  <c r="L2464" i="1"/>
  <c r="M2464" i="1" s="1"/>
  <c r="X2463" i="1"/>
  <c r="AC2463" i="1"/>
  <c r="AE2463" i="1" s="1"/>
  <c r="AK2463" i="1"/>
  <c r="O2463" i="1"/>
  <c r="K2463" i="1"/>
  <c r="D2685" i="1"/>
  <c r="T2350" i="1"/>
  <c r="V2350" i="1"/>
  <c r="Q2352" i="1"/>
  <c r="R2351" i="1"/>
  <c r="U2349" i="1"/>
  <c r="W2349" i="1" s="1"/>
  <c r="AG2349" i="1" s="1"/>
  <c r="B2349" i="1" s="1"/>
  <c r="C2349" i="1" s="1"/>
  <c r="S2350" i="1"/>
  <c r="N2464" i="1" l="1"/>
  <c r="H2464" i="1" s="1"/>
  <c r="G2464" i="1" s="1"/>
  <c r="E2464" i="1"/>
  <c r="F2463" i="1"/>
  <c r="P2465" i="1"/>
  <c r="Z2463" i="1"/>
  <c r="AA2463" i="1" s="1"/>
  <c r="AH2463" i="1" s="1"/>
  <c r="Y2463" i="1"/>
  <c r="J2464" i="1"/>
  <c r="I2464" i="1" s="1"/>
  <c r="AB2484" i="1"/>
  <c r="A2465" i="1"/>
  <c r="L2465" i="1"/>
  <c r="M2465" i="1" s="1"/>
  <c r="X2464" i="1"/>
  <c r="AC2464" i="1"/>
  <c r="AE2464" i="1" s="1"/>
  <c r="AK2464" i="1"/>
  <c r="D2686" i="1"/>
  <c r="AF2350" i="1"/>
  <c r="S2351" i="1"/>
  <c r="U2350" i="1"/>
  <c r="W2350" i="1" s="1"/>
  <c r="AG2350" i="1" s="1"/>
  <c r="B2350" i="1" s="1"/>
  <c r="C2350" i="1" s="1"/>
  <c r="T2351" i="1"/>
  <c r="AF2351" i="1" s="1"/>
  <c r="V2351" i="1"/>
  <c r="Q2353" i="1"/>
  <c r="R2352" i="1"/>
  <c r="K2464" i="1" l="1"/>
  <c r="O2464" i="1"/>
  <c r="N2465" i="1"/>
  <c r="H2465" i="1" s="1"/>
  <c r="G2465" i="1" s="1"/>
  <c r="AB2485" i="1"/>
  <c r="P2466" i="1"/>
  <c r="Y2464" i="1"/>
  <c r="Z2464" i="1"/>
  <c r="AA2464" i="1" s="1"/>
  <c r="AH2464" i="1" s="1"/>
  <c r="J2465" i="1"/>
  <c r="I2465" i="1" s="1"/>
  <c r="A2466" i="1"/>
  <c r="L2466" i="1"/>
  <c r="M2466" i="1" s="1"/>
  <c r="X2465" i="1"/>
  <c r="AC2465" i="1"/>
  <c r="AE2465" i="1" s="1"/>
  <c r="AK2465" i="1"/>
  <c r="E2465" i="1"/>
  <c r="F2464" i="1"/>
  <c r="D2687" i="1"/>
  <c r="Q2354" i="1"/>
  <c r="R2353" i="1"/>
  <c r="V2352" i="1"/>
  <c r="T2352" i="1"/>
  <c r="U2351" i="1"/>
  <c r="W2351" i="1" s="1"/>
  <c r="AG2351" i="1" s="1"/>
  <c r="B2351" i="1" s="1"/>
  <c r="C2351" i="1" s="1"/>
  <c r="S2352" i="1"/>
  <c r="K2465" i="1" l="1"/>
  <c r="O2465" i="1"/>
  <c r="A2467" i="1"/>
  <c r="L2467" i="1"/>
  <c r="M2467" i="1" s="1"/>
  <c r="N2467" i="1" s="1"/>
  <c r="H2467" i="1" s="1"/>
  <c r="G2467" i="1" s="1"/>
  <c r="X2466" i="1"/>
  <c r="AC2466" i="1"/>
  <c r="AE2466" i="1" s="1"/>
  <c r="AK2466" i="1"/>
  <c r="E2466" i="1"/>
  <c r="F2466" i="1" s="1"/>
  <c r="F2465" i="1"/>
  <c r="Y2465" i="1"/>
  <c r="Z2465" i="1"/>
  <c r="AA2465" i="1" s="1"/>
  <c r="AH2465" i="1" s="1"/>
  <c r="J2466" i="1"/>
  <c r="I2466" i="1" s="1"/>
  <c r="N2466" i="1"/>
  <c r="H2466" i="1" s="1"/>
  <c r="G2466" i="1" s="1"/>
  <c r="AB2486" i="1"/>
  <c r="D2688" i="1"/>
  <c r="T2353" i="1"/>
  <c r="AF2353" i="1" s="1"/>
  <c r="V2353" i="1"/>
  <c r="AF2352" i="1"/>
  <c r="S2353" i="1"/>
  <c r="U2352" i="1"/>
  <c r="W2352" i="1" s="1"/>
  <c r="AG2352" i="1" s="1"/>
  <c r="B2352" i="1" s="1"/>
  <c r="C2352" i="1" s="1"/>
  <c r="Q2355" i="1"/>
  <c r="R2354" i="1"/>
  <c r="AB2487" i="1" l="1"/>
  <c r="O2466" i="1"/>
  <c r="P2467" i="1" s="1"/>
  <c r="K2466" i="1"/>
  <c r="Y2466" i="1"/>
  <c r="J2467" i="1"/>
  <c r="I2467" i="1" s="1"/>
  <c r="Z2466" i="1"/>
  <c r="AA2466" i="1" s="1"/>
  <c r="AH2466" i="1" s="1"/>
  <c r="A2468" i="1"/>
  <c r="L2468" i="1"/>
  <c r="M2468" i="1" s="1"/>
  <c r="X2467" i="1"/>
  <c r="E2467" i="1"/>
  <c r="F2467" i="1" s="1"/>
  <c r="AC2467" i="1"/>
  <c r="AE2467" i="1" s="1"/>
  <c r="AK2467" i="1"/>
  <c r="K2467" i="1"/>
  <c r="O2467" i="1"/>
  <c r="D2689" i="1"/>
  <c r="T2354" i="1"/>
  <c r="AF2354" i="1" s="1"/>
  <c r="V2354" i="1"/>
  <c r="Q2356" i="1"/>
  <c r="R2355" i="1"/>
  <c r="U2353" i="1"/>
  <c r="W2353" i="1" s="1"/>
  <c r="AG2353" i="1" s="1"/>
  <c r="B2353" i="1" s="1"/>
  <c r="C2353" i="1" s="1"/>
  <c r="S2354" i="1"/>
  <c r="P2468" i="1" l="1"/>
  <c r="A2469" i="1"/>
  <c r="L2469" i="1"/>
  <c r="M2469" i="1" s="1"/>
  <c r="N2469" i="1" s="1"/>
  <c r="X2468" i="1"/>
  <c r="E2468" i="1"/>
  <c r="AC2468" i="1"/>
  <c r="AE2468" i="1" s="1"/>
  <c r="AK2468" i="1"/>
  <c r="P2469" i="1"/>
  <c r="Z2467" i="1"/>
  <c r="AA2467" i="1" s="1"/>
  <c r="AH2467" i="1" s="1"/>
  <c r="Y2467" i="1"/>
  <c r="J2468" i="1"/>
  <c r="I2468" i="1" s="1"/>
  <c r="AB2488" i="1"/>
  <c r="N2468" i="1"/>
  <c r="H2468" i="1" s="1"/>
  <c r="G2468" i="1" s="1"/>
  <c r="D2690" i="1"/>
  <c r="V2355" i="1"/>
  <c r="T2355" i="1"/>
  <c r="AF2355" i="1" s="1"/>
  <c r="Q2357" i="1"/>
  <c r="R2356" i="1"/>
  <c r="U2354" i="1"/>
  <c r="W2354" i="1" s="1"/>
  <c r="AG2354" i="1" s="1"/>
  <c r="B2354" i="1" s="1"/>
  <c r="C2354" i="1" s="1"/>
  <c r="S2355" i="1"/>
  <c r="E2469" i="1" l="1"/>
  <c r="F2468" i="1"/>
  <c r="AB2489" i="1"/>
  <c r="Z2468" i="1"/>
  <c r="AA2468" i="1" s="1"/>
  <c r="AH2468" i="1" s="1"/>
  <c r="Y2468" i="1"/>
  <c r="J2469" i="1"/>
  <c r="I2469" i="1" s="1"/>
  <c r="O2468" i="1"/>
  <c r="K2468" i="1"/>
  <c r="H2469" i="1"/>
  <c r="G2469" i="1" s="1"/>
  <c r="A2470" i="1"/>
  <c r="L2470" i="1"/>
  <c r="M2470" i="1" s="1"/>
  <c r="N2470" i="1" s="1"/>
  <c r="H2470" i="1" s="1"/>
  <c r="G2470" i="1" s="1"/>
  <c r="X2469" i="1"/>
  <c r="AC2469" i="1"/>
  <c r="AE2469" i="1" s="1"/>
  <c r="AK2469" i="1"/>
  <c r="K2469" i="1"/>
  <c r="D2691" i="1"/>
  <c r="U2355" i="1"/>
  <c r="W2355" i="1" s="1"/>
  <c r="AG2355" i="1" s="1"/>
  <c r="B2355" i="1" s="1"/>
  <c r="C2355" i="1" s="1"/>
  <c r="S2356" i="1"/>
  <c r="T2356" i="1"/>
  <c r="V2356" i="1"/>
  <c r="Q2358" i="1"/>
  <c r="R2357" i="1"/>
  <c r="A2471" i="1" l="1"/>
  <c r="L2471" i="1"/>
  <c r="M2471" i="1" s="1"/>
  <c r="N2471" i="1" s="1"/>
  <c r="H2471" i="1" s="1"/>
  <c r="G2471" i="1" s="1"/>
  <c r="X2470" i="1"/>
  <c r="AC2470" i="1"/>
  <c r="AE2470" i="1" s="1"/>
  <c r="AK2470" i="1"/>
  <c r="AB2490" i="1"/>
  <c r="Z2469" i="1"/>
  <c r="AA2469" i="1" s="1"/>
  <c r="AH2469" i="1" s="1"/>
  <c r="Y2469" i="1"/>
  <c r="J2470" i="1"/>
  <c r="I2470" i="1" s="1"/>
  <c r="E2470" i="1"/>
  <c r="F2469" i="1"/>
  <c r="O2469" i="1"/>
  <c r="P2470" i="1"/>
  <c r="P2471" i="1" s="1"/>
  <c r="O2470" i="1"/>
  <c r="K2470" i="1"/>
  <c r="D2692" i="1"/>
  <c r="Q2359" i="1"/>
  <c r="R2358" i="1"/>
  <c r="T2357" i="1"/>
  <c r="AF2357" i="1" s="1"/>
  <c r="V2357" i="1"/>
  <c r="AF2356" i="1"/>
  <c r="S2357" i="1"/>
  <c r="U2356" i="1"/>
  <c r="W2356" i="1" s="1"/>
  <c r="AG2356" i="1" s="1"/>
  <c r="B2356" i="1" s="1"/>
  <c r="C2356" i="1" s="1"/>
  <c r="AB2491" i="1" l="1"/>
  <c r="E2471" i="1"/>
  <c r="F2470" i="1"/>
  <c r="Z2470" i="1"/>
  <c r="AA2470" i="1" s="1"/>
  <c r="AH2470" i="1" s="1"/>
  <c r="Y2470" i="1"/>
  <c r="J2471" i="1"/>
  <c r="I2471" i="1" s="1"/>
  <c r="A2472" i="1"/>
  <c r="L2472" i="1"/>
  <c r="M2472" i="1" s="1"/>
  <c r="N2472" i="1" s="1"/>
  <c r="H2472" i="1" s="1"/>
  <c r="G2472" i="1" s="1"/>
  <c r="X2471" i="1"/>
  <c r="AC2471" i="1"/>
  <c r="AE2471" i="1" s="1"/>
  <c r="AK2471" i="1"/>
  <c r="O2471" i="1"/>
  <c r="K2471" i="1"/>
  <c r="D2693" i="1"/>
  <c r="T2358" i="1"/>
  <c r="AF2358" i="1" s="1"/>
  <c r="V2358" i="1"/>
  <c r="Q2360" i="1"/>
  <c r="R2359" i="1"/>
  <c r="U2357" i="1"/>
  <c r="W2357" i="1" s="1"/>
  <c r="AG2357" i="1" s="1"/>
  <c r="B2357" i="1" s="1"/>
  <c r="C2357" i="1" s="1"/>
  <c r="S2358" i="1"/>
  <c r="E2472" i="1" l="1"/>
  <c r="F2471" i="1"/>
  <c r="Y2471" i="1"/>
  <c r="Z2471" i="1"/>
  <c r="AA2471" i="1" s="1"/>
  <c r="AH2471" i="1" s="1"/>
  <c r="J2472" i="1"/>
  <c r="I2472" i="1" s="1"/>
  <c r="P2472" i="1"/>
  <c r="P2473" i="1" s="1"/>
  <c r="AB2492" i="1"/>
  <c r="A2473" i="1"/>
  <c r="L2473" i="1"/>
  <c r="M2473" i="1" s="1"/>
  <c r="X2472" i="1"/>
  <c r="AC2472" i="1"/>
  <c r="AE2472" i="1" s="1"/>
  <c r="AK2472" i="1"/>
  <c r="O2472" i="1"/>
  <c r="K2472" i="1"/>
  <c r="D2694" i="1"/>
  <c r="T2359" i="1"/>
  <c r="V2359" i="1"/>
  <c r="U2358" i="1"/>
  <c r="W2358" i="1" s="1"/>
  <c r="AG2358" i="1" s="1"/>
  <c r="B2358" i="1" s="1"/>
  <c r="C2358" i="1" s="1"/>
  <c r="S2359" i="1"/>
  <c r="Q2361" i="1"/>
  <c r="R2360" i="1"/>
  <c r="N2473" i="1" l="1"/>
  <c r="H2473" i="1" s="1"/>
  <c r="G2473" i="1" s="1"/>
  <c r="AB2493" i="1"/>
  <c r="Z2472" i="1"/>
  <c r="AA2472" i="1" s="1"/>
  <c r="AH2472" i="1" s="1"/>
  <c r="Y2472" i="1"/>
  <c r="J2473" i="1"/>
  <c r="I2473" i="1" s="1"/>
  <c r="A2474" i="1"/>
  <c r="L2474" i="1"/>
  <c r="M2474" i="1" s="1"/>
  <c r="X2473" i="1"/>
  <c r="AC2473" i="1"/>
  <c r="AE2473" i="1" s="1"/>
  <c r="AK2473" i="1"/>
  <c r="E2473" i="1"/>
  <c r="F2472" i="1"/>
  <c r="D2695" i="1"/>
  <c r="AF2359" i="1"/>
  <c r="U2359" i="1"/>
  <c r="W2359" i="1" s="1"/>
  <c r="AG2359" i="1" s="1"/>
  <c r="B2359" i="1" s="1"/>
  <c r="C2359" i="1" s="1"/>
  <c r="S2360" i="1"/>
  <c r="T2360" i="1"/>
  <c r="V2360" i="1"/>
  <c r="Q2362" i="1"/>
  <c r="R2361" i="1"/>
  <c r="K2473" i="1" l="1"/>
  <c r="O2473" i="1"/>
  <c r="A2475" i="1"/>
  <c r="L2475" i="1"/>
  <c r="M2475" i="1" s="1"/>
  <c r="N2475" i="1" s="1"/>
  <c r="X2474" i="1"/>
  <c r="AC2474" i="1"/>
  <c r="AE2474" i="1" s="1"/>
  <c r="AK2474" i="1"/>
  <c r="N2474" i="1"/>
  <c r="H2474" i="1" s="1"/>
  <c r="G2474" i="1" s="1"/>
  <c r="E2474" i="1"/>
  <c r="F2473" i="1"/>
  <c r="P2474" i="1"/>
  <c r="Y2473" i="1"/>
  <c r="Z2473" i="1"/>
  <c r="AA2473" i="1" s="1"/>
  <c r="AH2473" i="1" s="1"/>
  <c r="J2474" i="1"/>
  <c r="I2474" i="1" s="1"/>
  <c r="AB2494" i="1"/>
  <c r="D2696" i="1"/>
  <c r="AF2360" i="1"/>
  <c r="U2360" i="1"/>
  <c r="W2360" i="1" s="1"/>
  <c r="AG2360" i="1" s="1"/>
  <c r="B2360" i="1" s="1"/>
  <c r="C2360" i="1" s="1"/>
  <c r="S2361" i="1"/>
  <c r="Q2363" i="1"/>
  <c r="R2362" i="1"/>
  <c r="V2361" i="1"/>
  <c r="T2361" i="1"/>
  <c r="O2474" i="1" l="1"/>
  <c r="E2475" i="1"/>
  <c r="F2474" i="1"/>
  <c r="AB2495" i="1"/>
  <c r="Z2474" i="1"/>
  <c r="AA2474" i="1" s="1"/>
  <c r="AH2474" i="1" s="1"/>
  <c r="Y2474" i="1"/>
  <c r="J2475" i="1"/>
  <c r="I2475" i="1" s="1"/>
  <c r="H2475" i="1"/>
  <c r="G2475" i="1" s="1"/>
  <c r="K2474" i="1"/>
  <c r="P2475" i="1"/>
  <c r="A2476" i="1"/>
  <c r="L2476" i="1"/>
  <c r="M2476" i="1" s="1"/>
  <c r="N2476" i="1" s="1"/>
  <c r="H2476" i="1" s="1"/>
  <c r="G2476" i="1" s="1"/>
  <c r="X2475" i="1"/>
  <c r="AC2475" i="1"/>
  <c r="AE2475" i="1" s="1"/>
  <c r="AK2475" i="1"/>
  <c r="K2475" i="1"/>
  <c r="D2697" i="1"/>
  <c r="Q2364" i="1"/>
  <c r="R2363" i="1"/>
  <c r="AF2361" i="1"/>
  <c r="S2362" i="1"/>
  <c r="U2361" i="1"/>
  <c r="W2361" i="1" s="1"/>
  <c r="AG2361" i="1" s="1"/>
  <c r="B2361" i="1" s="1"/>
  <c r="C2361" i="1" s="1"/>
  <c r="T2362" i="1"/>
  <c r="V2362" i="1"/>
  <c r="O2475" i="1" l="1"/>
  <c r="Y2475" i="1"/>
  <c r="Z2475" i="1"/>
  <c r="AA2475" i="1" s="1"/>
  <c r="AH2475" i="1" s="1"/>
  <c r="J2476" i="1"/>
  <c r="I2476" i="1" s="1"/>
  <c r="A2477" i="1"/>
  <c r="L2477" i="1"/>
  <c r="M2477" i="1" s="1"/>
  <c r="N2477" i="1" s="1"/>
  <c r="H2477" i="1" s="1"/>
  <c r="G2477" i="1" s="1"/>
  <c r="X2476" i="1"/>
  <c r="AC2476" i="1"/>
  <c r="AE2476" i="1" s="1"/>
  <c r="AK2476" i="1"/>
  <c r="P2476" i="1"/>
  <c r="E2476" i="1"/>
  <c r="F2475" i="1"/>
  <c r="AB2496" i="1"/>
  <c r="K2476" i="1"/>
  <c r="O2476" i="1"/>
  <c r="D2698" i="1"/>
  <c r="T2363" i="1"/>
  <c r="AF2363" i="1" s="1"/>
  <c r="V2363" i="1"/>
  <c r="Q2365" i="1"/>
  <c r="R2364" i="1"/>
  <c r="AF2362" i="1"/>
  <c r="U2362" i="1"/>
  <c r="W2362" i="1" s="1"/>
  <c r="AG2362" i="1" s="1"/>
  <c r="B2362" i="1" s="1"/>
  <c r="C2362" i="1" s="1"/>
  <c r="S2363" i="1"/>
  <c r="A2478" i="1" l="1"/>
  <c r="L2478" i="1"/>
  <c r="M2478" i="1" s="1"/>
  <c r="N2478" i="1" s="1"/>
  <c r="H2478" i="1" s="1"/>
  <c r="G2478" i="1" s="1"/>
  <c r="X2477" i="1"/>
  <c r="AC2477" i="1"/>
  <c r="AE2477" i="1" s="1"/>
  <c r="AK2477" i="1"/>
  <c r="Z2476" i="1"/>
  <c r="AA2476" i="1" s="1"/>
  <c r="AH2476" i="1" s="1"/>
  <c r="Y2476" i="1"/>
  <c r="J2477" i="1"/>
  <c r="I2477" i="1" s="1"/>
  <c r="E2477" i="1"/>
  <c r="F2476" i="1"/>
  <c r="AB2497" i="1"/>
  <c r="P2477" i="1"/>
  <c r="P2478" i="1" s="1"/>
  <c r="K2477" i="1"/>
  <c r="O2477" i="1"/>
  <c r="D2699" i="1"/>
  <c r="U2363" i="1"/>
  <c r="W2363" i="1" s="1"/>
  <c r="AG2363" i="1" s="1"/>
  <c r="B2363" i="1" s="1"/>
  <c r="C2363" i="1" s="1"/>
  <c r="S2364" i="1"/>
  <c r="T2364" i="1"/>
  <c r="AF2364" i="1" s="1"/>
  <c r="V2364" i="1"/>
  <c r="Q2366" i="1"/>
  <c r="R2365" i="1"/>
  <c r="Z2477" i="1" l="1"/>
  <c r="AA2477" i="1" s="1"/>
  <c r="AH2477" i="1" s="1"/>
  <c r="Y2477" i="1"/>
  <c r="J2478" i="1"/>
  <c r="I2478" i="1" s="1"/>
  <c r="AB2498" i="1"/>
  <c r="E2478" i="1"/>
  <c r="F2477" i="1"/>
  <c r="A2479" i="1"/>
  <c r="L2479" i="1"/>
  <c r="M2479" i="1" s="1"/>
  <c r="N2479" i="1" s="1"/>
  <c r="H2479" i="1" s="1"/>
  <c r="G2479" i="1" s="1"/>
  <c r="X2478" i="1"/>
  <c r="AC2478" i="1"/>
  <c r="AE2478" i="1" s="1"/>
  <c r="AK2478" i="1"/>
  <c r="O2478" i="1"/>
  <c r="K2478" i="1"/>
  <c r="D2700" i="1"/>
  <c r="T2365" i="1"/>
  <c r="AF2365" i="1" s="1"/>
  <c r="V2365" i="1"/>
  <c r="U2364" i="1"/>
  <c r="W2364" i="1" s="1"/>
  <c r="AG2364" i="1" s="1"/>
  <c r="B2364" i="1" s="1"/>
  <c r="C2364" i="1" s="1"/>
  <c r="S2365" i="1"/>
  <c r="Q2367" i="1"/>
  <c r="R2366" i="1"/>
  <c r="E2479" i="1" l="1"/>
  <c r="F2478" i="1"/>
  <c r="AB2499" i="1"/>
  <c r="Y2478" i="1"/>
  <c r="Z2478" i="1"/>
  <c r="AA2478" i="1" s="1"/>
  <c r="AH2478" i="1" s="1"/>
  <c r="J2479" i="1"/>
  <c r="I2479" i="1" s="1"/>
  <c r="A2480" i="1"/>
  <c r="L2480" i="1"/>
  <c r="M2480" i="1" s="1"/>
  <c r="X2479" i="1"/>
  <c r="AC2479" i="1"/>
  <c r="AE2479" i="1" s="1"/>
  <c r="AK2479" i="1"/>
  <c r="P2479" i="1"/>
  <c r="K2479" i="1"/>
  <c r="O2479" i="1"/>
  <c r="D2701" i="1"/>
  <c r="U2365" i="1"/>
  <c r="W2365" i="1" s="1"/>
  <c r="AG2365" i="1" s="1"/>
  <c r="B2365" i="1" s="1"/>
  <c r="C2365" i="1" s="1"/>
  <c r="S2366" i="1"/>
  <c r="Q2368" i="1"/>
  <c r="R2367" i="1"/>
  <c r="T2366" i="1"/>
  <c r="AF2366" i="1" s="1"/>
  <c r="V2366" i="1"/>
  <c r="P2480" i="1" l="1"/>
  <c r="AB2500" i="1"/>
  <c r="Y2479" i="1"/>
  <c r="Z2479" i="1"/>
  <c r="AA2479" i="1" s="1"/>
  <c r="AH2479" i="1" s="1"/>
  <c r="J2480" i="1"/>
  <c r="I2480" i="1" s="1"/>
  <c r="A2481" i="1"/>
  <c r="L2481" i="1"/>
  <c r="M2481" i="1" s="1"/>
  <c r="N2481" i="1" s="1"/>
  <c r="H2481" i="1" s="1"/>
  <c r="G2481" i="1" s="1"/>
  <c r="X2480" i="1"/>
  <c r="AC2480" i="1"/>
  <c r="AE2480" i="1" s="1"/>
  <c r="AK2480" i="1"/>
  <c r="N2480" i="1"/>
  <c r="H2480" i="1" s="1"/>
  <c r="G2480" i="1" s="1"/>
  <c r="E2480" i="1"/>
  <c r="F2479" i="1"/>
  <c r="D2702" i="1"/>
  <c r="Q2369" i="1"/>
  <c r="R2368" i="1"/>
  <c r="U2366" i="1"/>
  <c r="W2366" i="1" s="1"/>
  <c r="AG2366" i="1" s="1"/>
  <c r="B2366" i="1" s="1"/>
  <c r="C2366" i="1" s="1"/>
  <c r="S2367" i="1"/>
  <c r="V2367" i="1"/>
  <c r="T2367" i="1"/>
  <c r="A2482" i="1" l="1"/>
  <c r="L2482" i="1"/>
  <c r="M2482" i="1" s="1"/>
  <c r="N2482" i="1" s="1"/>
  <c r="H2482" i="1" s="1"/>
  <c r="G2482" i="1" s="1"/>
  <c r="X2481" i="1"/>
  <c r="AC2481" i="1"/>
  <c r="AE2481" i="1" s="1"/>
  <c r="AK2481" i="1"/>
  <c r="O2480" i="1"/>
  <c r="E2481" i="1"/>
  <c r="F2480" i="1"/>
  <c r="AB2501" i="1"/>
  <c r="K2480" i="1"/>
  <c r="Y2480" i="1"/>
  <c r="Z2480" i="1"/>
  <c r="AA2480" i="1" s="1"/>
  <c r="AH2480" i="1" s="1"/>
  <c r="J2481" i="1"/>
  <c r="I2481" i="1" s="1"/>
  <c r="P2481" i="1"/>
  <c r="P2482" i="1" s="1"/>
  <c r="K2481" i="1"/>
  <c r="O2481" i="1"/>
  <c r="D2703" i="1"/>
  <c r="AF2367" i="1"/>
  <c r="U2367" i="1"/>
  <c r="W2367" i="1" s="1"/>
  <c r="AG2367" i="1" s="1"/>
  <c r="B2367" i="1" s="1"/>
  <c r="C2367" i="1" s="1"/>
  <c r="S2368" i="1"/>
  <c r="Q2370" i="1"/>
  <c r="R2369" i="1"/>
  <c r="T2368" i="1"/>
  <c r="V2368" i="1"/>
  <c r="Z2481" i="1" l="1"/>
  <c r="AA2481" i="1" s="1"/>
  <c r="AH2481" i="1" s="1"/>
  <c r="Y2481" i="1"/>
  <c r="J2482" i="1"/>
  <c r="I2482" i="1" s="1"/>
  <c r="E2482" i="1"/>
  <c r="F2481" i="1"/>
  <c r="AB2502" i="1"/>
  <c r="A2483" i="1"/>
  <c r="L2483" i="1"/>
  <c r="M2483" i="1" s="1"/>
  <c r="N2483" i="1" s="1"/>
  <c r="H2483" i="1" s="1"/>
  <c r="G2483" i="1" s="1"/>
  <c r="X2482" i="1"/>
  <c r="AC2482" i="1"/>
  <c r="AE2482" i="1" s="1"/>
  <c r="AK2482" i="1"/>
  <c r="O2482" i="1"/>
  <c r="K2482" i="1"/>
  <c r="D2704" i="1"/>
  <c r="T2369" i="1"/>
  <c r="AF2369" i="1" s="1"/>
  <c r="V2369" i="1"/>
  <c r="Q2371" i="1"/>
  <c r="R2370" i="1"/>
  <c r="AF2368" i="1"/>
  <c r="U2368" i="1"/>
  <c r="W2368" i="1" s="1"/>
  <c r="AG2368" i="1" s="1"/>
  <c r="B2368" i="1" s="1"/>
  <c r="C2368" i="1" s="1"/>
  <c r="S2369" i="1"/>
  <c r="AB2503" i="1" l="1"/>
  <c r="E2483" i="1"/>
  <c r="F2482" i="1"/>
  <c r="Z2482" i="1"/>
  <c r="AA2482" i="1" s="1"/>
  <c r="AH2482" i="1" s="1"/>
  <c r="Y2482" i="1"/>
  <c r="J2483" i="1"/>
  <c r="I2483" i="1" s="1"/>
  <c r="A2484" i="1"/>
  <c r="L2484" i="1"/>
  <c r="M2484" i="1" s="1"/>
  <c r="X2483" i="1"/>
  <c r="AC2483" i="1"/>
  <c r="AE2483" i="1" s="1"/>
  <c r="AK2483" i="1"/>
  <c r="P2483" i="1"/>
  <c r="K2483" i="1"/>
  <c r="O2483" i="1"/>
  <c r="D2705" i="1"/>
  <c r="U2369" i="1"/>
  <c r="W2369" i="1" s="1"/>
  <c r="AG2369" i="1" s="1"/>
  <c r="B2369" i="1" s="1"/>
  <c r="C2369" i="1" s="1"/>
  <c r="S2370" i="1"/>
  <c r="Q2372" i="1"/>
  <c r="R2371" i="1"/>
  <c r="T2370" i="1"/>
  <c r="V2370" i="1"/>
  <c r="P2484" i="1" l="1"/>
  <c r="A2485" i="1"/>
  <c r="L2485" i="1"/>
  <c r="M2485" i="1" s="1"/>
  <c r="N2485" i="1" s="1"/>
  <c r="X2484" i="1"/>
  <c r="AC2484" i="1"/>
  <c r="AE2484" i="1" s="1"/>
  <c r="AK2484" i="1"/>
  <c r="E2484" i="1"/>
  <c r="F2483" i="1"/>
  <c r="Y2483" i="1"/>
  <c r="Z2483" i="1"/>
  <c r="AA2483" i="1" s="1"/>
  <c r="AH2483" i="1" s="1"/>
  <c r="J2484" i="1"/>
  <c r="I2484" i="1" s="1"/>
  <c r="N2484" i="1"/>
  <c r="H2484" i="1" s="1"/>
  <c r="G2484" i="1" s="1"/>
  <c r="AB2504" i="1"/>
  <c r="D2706" i="1"/>
  <c r="Q2373" i="1"/>
  <c r="R2372" i="1"/>
  <c r="V2371" i="1"/>
  <c r="T2371" i="1"/>
  <c r="AF2370" i="1"/>
  <c r="U2370" i="1"/>
  <c r="W2370" i="1" s="1"/>
  <c r="S2371" i="1"/>
  <c r="AB2505" i="1" l="1"/>
  <c r="O2484" i="1"/>
  <c r="E2485" i="1"/>
  <c r="F2484" i="1"/>
  <c r="Z2484" i="1"/>
  <c r="AA2484" i="1" s="1"/>
  <c r="AH2484" i="1" s="1"/>
  <c r="Y2484" i="1"/>
  <c r="J2485" i="1"/>
  <c r="I2485" i="1" s="1"/>
  <c r="H2485" i="1"/>
  <c r="G2485" i="1" s="1"/>
  <c r="A2486" i="1"/>
  <c r="L2486" i="1"/>
  <c r="M2486" i="1" s="1"/>
  <c r="N2486" i="1" s="1"/>
  <c r="H2486" i="1" s="1"/>
  <c r="G2486" i="1" s="1"/>
  <c r="X2485" i="1"/>
  <c r="AC2485" i="1"/>
  <c r="AE2485" i="1" s="1"/>
  <c r="AK2485" i="1"/>
  <c r="K2484" i="1"/>
  <c r="P2485" i="1"/>
  <c r="P2486" i="1" s="1"/>
  <c r="D2707" i="1"/>
  <c r="AG2370" i="1"/>
  <c r="B2370" i="1" s="1"/>
  <c r="C2370" i="1" s="1"/>
  <c r="V2372" i="1"/>
  <c r="T2372" i="1"/>
  <c r="AF2372" i="1" s="1"/>
  <c r="AF2371" i="1"/>
  <c r="S2372" i="1"/>
  <c r="U2371" i="1"/>
  <c r="W2371" i="1" s="1"/>
  <c r="AG2371" i="1" s="1"/>
  <c r="B2371" i="1" s="1"/>
  <c r="C2371" i="1" s="1"/>
  <c r="Q2374" i="1"/>
  <c r="R2373" i="1"/>
  <c r="O2485" i="1" l="1"/>
  <c r="E2486" i="1"/>
  <c r="F2485" i="1"/>
  <c r="Z2485" i="1"/>
  <c r="AA2485" i="1" s="1"/>
  <c r="AH2485" i="1" s="1"/>
  <c r="Y2485" i="1"/>
  <c r="J2486" i="1"/>
  <c r="I2486" i="1" s="1"/>
  <c r="K2485" i="1"/>
  <c r="A2487" i="1"/>
  <c r="L2487" i="1"/>
  <c r="M2487" i="1" s="1"/>
  <c r="X2486" i="1"/>
  <c r="AC2486" i="1"/>
  <c r="AE2486" i="1" s="1"/>
  <c r="AK2486" i="1"/>
  <c r="AB2506" i="1"/>
  <c r="K2486" i="1"/>
  <c r="O2486" i="1"/>
  <c r="D2708" i="1"/>
  <c r="R2374" i="1"/>
  <c r="Q2375" i="1"/>
  <c r="U2372" i="1"/>
  <c r="W2372" i="1" s="1"/>
  <c r="AG2372" i="1" s="1"/>
  <c r="B2372" i="1" s="1"/>
  <c r="C2372" i="1" s="1"/>
  <c r="S2373" i="1"/>
  <c r="T2373" i="1"/>
  <c r="V2373" i="1"/>
  <c r="N2487" i="1" l="1"/>
  <c r="H2487" i="1" s="1"/>
  <c r="G2487" i="1" s="1"/>
  <c r="A2488" i="1"/>
  <c r="L2488" i="1"/>
  <c r="M2488" i="1" s="1"/>
  <c r="N2488" i="1" s="1"/>
  <c r="H2488" i="1" s="1"/>
  <c r="G2488" i="1" s="1"/>
  <c r="X2487" i="1"/>
  <c r="AC2487" i="1"/>
  <c r="AE2487" i="1" s="1"/>
  <c r="AK2487" i="1"/>
  <c r="AB2507" i="1"/>
  <c r="Y2486" i="1"/>
  <c r="Z2486" i="1"/>
  <c r="AA2486" i="1" s="1"/>
  <c r="AH2486" i="1" s="1"/>
  <c r="J2487" i="1"/>
  <c r="I2487" i="1" s="1"/>
  <c r="E2487" i="1"/>
  <c r="F2486" i="1"/>
  <c r="P2487" i="1"/>
  <c r="P2488" i="1" s="1"/>
  <c r="K2487" i="1"/>
  <c r="O2487" i="1"/>
  <c r="D2709" i="1"/>
  <c r="AF2373" i="1"/>
  <c r="U2373" i="1"/>
  <c r="W2373" i="1" s="1"/>
  <c r="AG2373" i="1" s="1"/>
  <c r="B2373" i="1" s="1"/>
  <c r="C2373" i="1" s="1"/>
  <c r="S2374" i="1"/>
  <c r="Q2376" i="1"/>
  <c r="R2375" i="1"/>
  <c r="T2374" i="1"/>
  <c r="AF2374" i="1" s="1"/>
  <c r="V2374" i="1"/>
  <c r="AB2508" i="1" l="1"/>
  <c r="E2488" i="1"/>
  <c r="F2487" i="1"/>
  <c r="Z2487" i="1"/>
  <c r="AA2487" i="1" s="1"/>
  <c r="AH2487" i="1" s="1"/>
  <c r="Y2487" i="1"/>
  <c r="J2488" i="1"/>
  <c r="I2488" i="1" s="1"/>
  <c r="A2489" i="1"/>
  <c r="L2489" i="1"/>
  <c r="M2489" i="1" s="1"/>
  <c r="N2489" i="1" s="1"/>
  <c r="H2489" i="1" s="1"/>
  <c r="G2489" i="1" s="1"/>
  <c r="X2488" i="1"/>
  <c r="AC2488" i="1"/>
  <c r="AE2488" i="1" s="1"/>
  <c r="AK2488" i="1"/>
  <c r="O2488" i="1"/>
  <c r="K2488" i="1"/>
  <c r="D2710" i="1"/>
  <c r="V2375" i="1"/>
  <c r="T2375" i="1"/>
  <c r="U2374" i="1"/>
  <c r="W2374" i="1" s="1"/>
  <c r="S2375" i="1"/>
  <c r="Q2377" i="1"/>
  <c r="R2376" i="1"/>
  <c r="AB2509" i="1" l="1"/>
  <c r="E2489" i="1"/>
  <c r="F2488" i="1"/>
  <c r="Y2488" i="1"/>
  <c r="Z2488" i="1"/>
  <c r="AA2488" i="1" s="1"/>
  <c r="AH2488" i="1" s="1"/>
  <c r="J2489" i="1"/>
  <c r="I2489" i="1" s="1"/>
  <c r="A2490" i="1"/>
  <c r="L2490" i="1"/>
  <c r="M2490" i="1" s="1"/>
  <c r="X2489" i="1"/>
  <c r="AC2489" i="1"/>
  <c r="AE2489" i="1" s="1"/>
  <c r="AK2489" i="1"/>
  <c r="P2489" i="1"/>
  <c r="K2489" i="1"/>
  <c r="O2489" i="1"/>
  <c r="D2711" i="1"/>
  <c r="V2376" i="1"/>
  <c r="T2376" i="1"/>
  <c r="AG2374" i="1"/>
  <c r="B2374" i="1" s="1"/>
  <c r="C2374" i="1" s="1"/>
  <c r="Q2378" i="1"/>
  <c r="R2377" i="1"/>
  <c r="AF2375" i="1"/>
  <c r="U2375" i="1"/>
  <c r="W2375" i="1" s="1"/>
  <c r="AG2375" i="1" s="1"/>
  <c r="B2375" i="1" s="1"/>
  <c r="C2375" i="1" s="1"/>
  <c r="S2376" i="1"/>
  <c r="P2490" i="1" l="1"/>
  <c r="E2490" i="1"/>
  <c r="F2489" i="1"/>
  <c r="Z2489" i="1"/>
  <c r="AA2489" i="1" s="1"/>
  <c r="AH2489" i="1" s="1"/>
  <c r="Y2489" i="1"/>
  <c r="J2490" i="1"/>
  <c r="I2490" i="1" s="1"/>
  <c r="A2491" i="1"/>
  <c r="L2491" i="1"/>
  <c r="M2491" i="1" s="1"/>
  <c r="N2491" i="1" s="1"/>
  <c r="H2491" i="1" s="1"/>
  <c r="G2491" i="1" s="1"/>
  <c r="X2490" i="1"/>
  <c r="AC2490" i="1"/>
  <c r="AE2490" i="1" s="1"/>
  <c r="AK2490" i="1"/>
  <c r="N2490" i="1"/>
  <c r="H2490" i="1" s="1"/>
  <c r="G2490" i="1" s="1"/>
  <c r="AB2510" i="1"/>
  <c r="D2712" i="1"/>
  <c r="Q2379" i="1"/>
  <c r="R2378" i="1"/>
  <c r="AF2376" i="1"/>
  <c r="U2376" i="1"/>
  <c r="W2376" i="1" s="1"/>
  <c r="AG2376" i="1" s="1"/>
  <c r="B2376" i="1" s="1"/>
  <c r="C2376" i="1" s="1"/>
  <c r="S2377" i="1"/>
  <c r="T2377" i="1"/>
  <c r="V2377" i="1"/>
  <c r="O2490" i="1" l="1"/>
  <c r="K2490" i="1"/>
  <c r="Y2490" i="1"/>
  <c r="Z2490" i="1"/>
  <c r="AA2490" i="1" s="1"/>
  <c r="AH2490" i="1" s="1"/>
  <c r="J2491" i="1"/>
  <c r="I2491" i="1" s="1"/>
  <c r="A2492" i="1"/>
  <c r="L2492" i="1"/>
  <c r="M2492" i="1" s="1"/>
  <c r="N2492" i="1" s="1"/>
  <c r="H2492" i="1" s="1"/>
  <c r="G2492" i="1" s="1"/>
  <c r="X2491" i="1"/>
  <c r="AC2491" i="1"/>
  <c r="AE2491" i="1" s="1"/>
  <c r="AK2491" i="1"/>
  <c r="AB2511" i="1"/>
  <c r="P2491" i="1"/>
  <c r="E2491" i="1"/>
  <c r="F2490" i="1"/>
  <c r="K2491" i="1"/>
  <c r="O2491" i="1"/>
  <c r="D2713" i="1"/>
  <c r="T2378" i="1"/>
  <c r="AF2378" i="1" s="1"/>
  <c r="V2378" i="1"/>
  <c r="AF2377" i="1"/>
  <c r="S2378" i="1"/>
  <c r="U2377" i="1"/>
  <c r="W2377" i="1" s="1"/>
  <c r="AG2377" i="1" s="1"/>
  <c r="B2377" i="1" s="1"/>
  <c r="C2377" i="1" s="1"/>
  <c r="Q2380" i="1"/>
  <c r="R2379" i="1"/>
  <c r="P2492" i="1" l="1"/>
  <c r="Z2491" i="1"/>
  <c r="AA2491" i="1" s="1"/>
  <c r="AH2491" i="1" s="1"/>
  <c r="Y2491" i="1"/>
  <c r="J2492" i="1"/>
  <c r="I2492" i="1" s="1"/>
  <c r="E2492" i="1"/>
  <c r="F2491" i="1"/>
  <c r="A2493" i="1"/>
  <c r="L2493" i="1"/>
  <c r="M2493" i="1" s="1"/>
  <c r="N2493" i="1" s="1"/>
  <c r="H2493" i="1" s="1"/>
  <c r="G2493" i="1" s="1"/>
  <c r="X2492" i="1"/>
  <c r="AC2492" i="1"/>
  <c r="AE2492" i="1" s="1"/>
  <c r="AK2492" i="1"/>
  <c r="AB2512" i="1"/>
  <c r="AB2513" i="1" s="1"/>
  <c r="AB2514" i="1" s="1"/>
  <c r="K2492" i="1"/>
  <c r="O2492" i="1"/>
  <c r="D2714" i="1"/>
  <c r="Q2381" i="1"/>
  <c r="R2380" i="1"/>
  <c r="T2379" i="1"/>
  <c r="AF2379" i="1" s="1"/>
  <c r="V2379" i="1"/>
  <c r="U2378" i="1"/>
  <c r="W2378" i="1" s="1"/>
  <c r="S2379" i="1"/>
  <c r="A2494" i="1" l="1"/>
  <c r="L2494" i="1"/>
  <c r="M2494" i="1" s="1"/>
  <c r="N2494" i="1" s="1"/>
  <c r="H2494" i="1" s="1"/>
  <c r="G2494" i="1" s="1"/>
  <c r="X2493" i="1"/>
  <c r="AC2493" i="1"/>
  <c r="AE2493" i="1" s="1"/>
  <c r="AK2493" i="1"/>
  <c r="AB2515" i="1"/>
  <c r="E2493" i="1"/>
  <c r="F2492" i="1"/>
  <c r="Z2492" i="1"/>
  <c r="AA2492" i="1" s="1"/>
  <c r="AH2492" i="1" s="1"/>
  <c r="Y2492" i="1"/>
  <c r="J2493" i="1"/>
  <c r="I2493" i="1" s="1"/>
  <c r="P2493" i="1"/>
  <c r="P2494" i="1" s="1"/>
  <c r="K2493" i="1"/>
  <c r="O2493" i="1"/>
  <c r="D2715" i="1"/>
  <c r="AG2378" i="1"/>
  <c r="B2378" i="1" s="1"/>
  <c r="C2378" i="1" s="1"/>
  <c r="U2379" i="1"/>
  <c r="W2379" i="1" s="1"/>
  <c r="AG2379" i="1" s="1"/>
  <c r="B2379" i="1" s="1"/>
  <c r="C2379" i="1" s="1"/>
  <c r="S2380" i="1"/>
  <c r="V2380" i="1"/>
  <c r="T2380" i="1"/>
  <c r="AF2380" i="1" s="1"/>
  <c r="Q2382" i="1"/>
  <c r="R2381" i="1"/>
  <c r="E2494" i="1" l="1"/>
  <c r="F2493" i="1"/>
  <c r="AB2516" i="1"/>
  <c r="P2495" i="1"/>
  <c r="Z2493" i="1"/>
  <c r="AA2493" i="1" s="1"/>
  <c r="AH2493" i="1" s="1"/>
  <c r="Y2493" i="1"/>
  <c r="J2494" i="1"/>
  <c r="I2494" i="1" s="1"/>
  <c r="A2495" i="1"/>
  <c r="L2495" i="1"/>
  <c r="M2495" i="1" s="1"/>
  <c r="X2494" i="1"/>
  <c r="AC2494" i="1"/>
  <c r="AE2494" i="1" s="1"/>
  <c r="AK2494" i="1"/>
  <c r="O2494" i="1"/>
  <c r="K2494" i="1"/>
  <c r="D2716" i="1"/>
  <c r="Q2383" i="1"/>
  <c r="R2382" i="1"/>
  <c r="T2381" i="1"/>
  <c r="AF2381" i="1" s="1"/>
  <c r="V2381" i="1"/>
  <c r="U2380" i="1"/>
  <c r="W2380" i="1" s="1"/>
  <c r="AG2380" i="1" s="1"/>
  <c r="B2380" i="1" s="1"/>
  <c r="C2380" i="1" s="1"/>
  <c r="S2381" i="1"/>
  <c r="Y2494" i="1" l="1"/>
  <c r="Z2494" i="1"/>
  <c r="AA2494" i="1" s="1"/>
  <c r="AH2494" i="1" s="1"/>
  <c r="J2495" i="1"/>
  <c r="I2495" i="1" s="1"/>
  <c r="AB2517" i="1"/>
  <c r="N2495" i="1"/>
  <c r="H2495" i="1" s="1"/>
  <c r="G2495" i="1" s="1"/>
  <c r="A2496" i="1"/>
  <c r="L2496" i="1"/>
  <c r="M2496" i="1" s="1"/>
  <c r="X2495" i="1"/>
  <c r="AC2495" i="1"/>
  <c r="AE2495" i="1" s="1"/>
  <c r="AK2495" i="1"/>
  <c r="E2495" i="1"/>
  <c r="F2494" i="1"/>
  <c r="D2717" i="1"/>
  <c r="U2381" i="1"/>
  <c r="W2381" i="1" s="1"/>
  <c r="AG2381" i="1" s="1"/>
  <c r="B2381" i="1" s="1"/>
  <c r="C2381" i="1" s="1"/>
  <c r="S2382" i="1"/>
  <c r="V2382" i="1"/>
  <c r="T2382" i="1"/>
  <c r="AF2382" i="1" s="1"/>
  <c r="Q2384" i="1"/>
  <c r="R2383" i="1"/>
  <c r="E2496" i="1" l="1"/>
  <c r="F2495" i="1"/>
  <c r="AB2518" i="1"/>
  <c r="O2495" i="1"/>
  <c r="A2497" i="1"/>
  <c r="L2497" i="1"/>
  <c r="M2497" i="1" s="1"/>
  <c r="N2497" i="1" s="1"/>
  <c r="H2497" i="1" s="1"/>
  <c r="G2497" i="1" s="1"/>
  <c r="X2496" i="1"/>
  <c r="AC2496" i="1"/>
  <c r="AE2496" i="1" s="1"/>
  <c r="AK2496" i="1"/>
  <c r="Z2495" i="1"/>
  <c r="AA2495" i="1" s="1"/>
  <c r="AH2495" i="1" s="1"/>
  <c r="Y2495" i="1"/>
  <c r="J2496" i="1"/>
  <c r="I2496" i="1" s="1"/>
  <c r="K2495" i="1"/>
  <c r="N2496" i="1"/>
  <c r="H2496" i="1" s="1"/>
  <c r="G2496" i="1" s="1"/>
  <c r="P2496" i="1"/>
  <c r="P2497" i="1" s="1"/>
  <c r="D2718" i="1"/>
  <c r="T2383" i="1"/>
  <c r="V2383" i="1"/>
  <c r="Q2385" i="1"/>
  <c r="R2384" i="1"/>
  <c r="U2382" i="1"/>
  <c r="W2382" i="1" s="1"/>
  <c r="S2383" i="1"/>
  <c r="A2498" i="1" l="1"/>
  <c r="L2498" i="1"/>
  <c r="M2498" i="1" s="1"/>
  <c r="N2498" i="1" s="1"/>
  <c r="H2498" i="1" s="1"/>
  <c r="G2498" i="1" s="1"/>
  <c r="X2497" i="1"/>
  <c r="AC2497" i="1"/>
  <c r="AE2497" i="1" s="1"/>
  <c r="AK2497" i="1"/>
  <c r="Y2496" i="1"/>
  <c r="Z2496" i="1"/>
  <c r="AA2496" i="1" s="1"/>
  <c r="AH2496" i="1" s="1"/>
  <c r="J2497" i="1"/>
  <c r="I2497" i="1" s="1"/>
  <c r="O2496" i="1"/>
  <c r="AB2519" i="1"/>
  <c r="K2496" i="1"/>
  <c r="E2497" i="1"/>
  <c r="F2496" i="1"/>
  <c r="O2497" i="1"/>
  <c r="K2497" i="1"/>
  <c r="D2719" i="1"/>
  <c r="AF2383" i="1"/>
  <c r="U2383" i="1"/>
  <c r="W2383" i="1" s="1"/>
  <c r="AG2383" i="1" s="1"/>
  <c r="B2383" i="1" s="1"/>
  <c r="C2383" i="1" s="1"/>
  <c r="S2384" i="1"/>
  <c r="V2384" i="1"/>
  <c r="T2384" i="1"/>
  <c r="AG2382" i="1"/>
  <c r="B2382" i="1" s="1"/>
  <c r="C2382" i="1" s="1"/>
  <c r="Q2386" i="1"/>
  <c r="R2385" i="1"/>
  <c r="E2498" i="1" l="1"/>
  <c r="F2498" i="1" s="1"/>
  <c r="F2497" i="1"/>
  <c r="Z2497" i="1"/>
  <c r="AA2497" i="1" s="1"/>
  <c r="AH2497" i="1" s="1"/>
  <c r="Y2497" i="1"/>
  <c r="J2498" i="1"/>
  <c r="I2498" i="1" s="1"/>
  <c r="AB2520" i="1"/>
  <c r="A2499" i="1"/>
  <c r="L2499" i="1"/>
  <c r="M2499" i="1" s="1"/>
  <c r="N2499" i="1" s="1"/>
  <c r="H2499" i="1" s="1"/>
  <c r="G2499" i="1" s="1"/>
  <c r="X2498" i="1"/>
  <c r="AC2498" i="1"/>
  <c r="AE2498" i="1" s="1"/>
  <c r="AK2498" i="1"/>
  <c r="P2498" i="1"/>
  <c r="O2498" i="1"/>
  <c r="K2498" i="1"/>
  <c r="D2720" i="1"/>
  <c r="AF2384" i="1"/>
  <c r="U2384" i="1"/>
  <c r="W2384" i="1" s="1"/>
  <c r="AG2384" i="1" s="1"/>
  <c r="B2384" i="1" s="1"/>
  <c r="C2384" i="1" s="1"/>
  <c r="S2385" i="1"/>
  <c r="T2385" i="1"/>
  <c r="AF2385" i="1" s="1"/>
  <c r="V2385" i="1"/>
  <c r="Q2387" i="1"/>
  <c r="R2386" i="1"/>
  <c r="P2499" i="1" l="1"/>
  <c r="AB2521" i="1"/>
  <c r="A2500" i="1"/>
  <c r="E2499" i="1"/>
  <c r="F2499" i="1" s="1"/>
  <c r="L2500" i="1"/>
  <c r="M2500" i="1" s="1"/>
  <c r="N2500" i="1" s="1"/>
  <c r="H2500" i="1" s="1"/>
  <c r="G2500" i="1" s="1"/>
  <c r="X2499" i="1"/>
  <c r="AC2499" i="1"/>
  <c r="AE2499" i="1" s="1"/>
  <c r="AK2499" i="1"/>
  <c r="Y2498" i="1"/>
  <c r="Z2498" i="1"/>
  <c r="AA2498" i="1" s="1"/>
  <c r="AH2498" i="1" s="1"/>
  <c r="J2499" i="1"/>
  <c r="I2499" i="1" s="1"/>
  <c r="K2499" i="1"/>
  <c r="O2499" i="1"/>
  <c r="D2721" i="1"/>
  <c r="Q2388" i="1"/>
  <c r="R2387" i="1"/>
  <c r="U2385" i="1"/>
  <c r="W2385" i="1" s="1"/>
  <c r="AG2385" i="1" s="1"/>
  <c r="B2385" i="1" s="1"/>
  <c r="C2385" i="1" s="1"/>
  <c r="S2386" i="1"/>
  <c r="T2386" i="1"/>
  <c r="AF2386" i="1" s="1"/>
  <c r="V2386" i="1"/>
  <c r="Y2499" i="1" l="1"/>
  <c r="Z2499" i="1"/>
  <c r="AA2499" i="1" s="1"/>
  <c r="AH2499" i="1" s="1"/>
  <c r="J2500" i="1"/>
  <c r="I2500" i="1" s="1"/>
  <c r="A2501" i="1"/>
  <c r="L2501" i="1"/>
  <c r="M2501" i="1" s="1"/>
  <c r="N2501" i="1" s="1"/>
  <c r="H2501" i="1" s="1"/>
  <c r="G2501" i="1" s="1"/>
  <c r="X2500" i="1"/>
  <c r="E2500" i="1"/>
  <c r="AC2500" i="1"/>
  <c r="AE2500" i="1" s="1"/>
  <c r="AK2500" i="1"/>
  <c r="AB2522" i="1"/>
  <c r="P2500" i="1"/>
  <c r="K2500" i="1"/>
  <c r="O2500" i="1"/>
  <c r="D2722" i="1"/>
  <c r="V2387" i="1"/>
  <c r="T2387" i="1"/>
  <c r="U2386" i="1"/>
  <c r="W2386" i="1" s="1"/>
  <c r="AG2386" i="1" s="1"/>
  <c r="B2386" i="1" s="1"/>
  <c r="C2386" i="1" s="1"/>
  <c r="S2387" i="1"/>
  <c r="Q2389" i="1"/>
  <c r="R2388" i="1"/>
  <c r="A2502" i="1" l="1"/>
  <c r="L2502" i="1"/>
  <c r="M2502" i="1" s="1"/>
  <c r="N2502" i="1" s="1"/>
  <c r="H2502" i="1" s="1"/>
  <c r="G2502" i="1" s="1"/>
  <c r="X2501" i="1"/>
  <c r="AC2501" i="1"/>
  <c r="AE2501" i="1" s="1"/>
  <c r="AK2501" i="1"/>
  <c r="E2501" i="1"/>
  <c r="F2500" i="1"/>
  <c r="P2501" i="1"/>
  <c r="P2502" i="1" s="1"/>
  <c r="AB2523" i="1"/>
  <c r="Z2500" i="1"/>
  <c r="AA2500" i="1" s="1"/>
  <c r="AH2500" i="1" s="1"/>
  <c r="Y2500" i="1"/>
  <c r="J2501" i="1"/>
  <c r="I2501" i="1" s="1"/>
  <c r="K2501" i="1"/>
  <c r="O2501" i="1"/>
  <c r="D2723" i="1"/>
  <c r="V2388" i="1"/>
  <c r="T2388" i="1"/>
  <c r="Q2390" i="1"/>
  <c r="R2389" i="1"/>
  <c r="AF2387" i="1"/>
  <c r="U2387" i="1"/>
  <c r="W2387" i="1" s="1"/>
  <c r="AG2387" i="1" s="1"/>
  <c r="B2387" i="1" s="1"/>
  <c r="C2387" i="1" s="1"/>
  <c r="S2388" i="1"/>
  <c r="E2502" i="1" l="1"/>
  <c r="F2501" i="1"/>
  <c r="Y2501" i="1"/>
  <c r="Z2501" i="1"/>
  <c r="AA2501" i="1" s="1"/>
  <c r="AH2501" i="1" s="1"/>
  <c r="J2502" i="1"/>
  <c r="I2502" i="1" s="1"/>
  <c r="AB2524" i="1"/>
  <c r="A2503" i="1"/>
  <c r="L2503" i="1"/>
  <c r="M2503" i="1" s="1"/>
  <c r="N2503" i="1" s="1"/>
  <c r="H2503" i="1" s="1"/>
  <c r="G2503" i="1" s="1"/>
  <c r="X2502" i="1"/>
  <c r="AC2502" i="1"/>
  <c r="AE2502" i="1" s="1"/>
  <c r="AK2502" i="1"/>
  <c r="K2502" i="1"/>
  <c r="O2502" i="1"/>
  <c r="D2724" i="1"/>
  <c r="V2389" i="1"/>
  <c r="T2389" i="1"/>
  <c r="AF2388" i="1"/>
  <c r="U2388" i="1"/>
  <c r="W2388" i="1" s="1"/>
  <c r="AG2388" i="1" s="1"/>
  <c r="B2388" i="1" s="1"/>
  <c r="C2388" i="1" s="1"/>
  <c r="S2389" i="1"/>
  <c r="Q2391" i="1"/>
  <c r="R2390" i="1"/>
  <c r="Y2502" i="1" l="1"/>
  <c r="Z2502" i="1"/>
  <c r="AA2502" i="1" s="1"/>
  <c r="AH2502" i="1" s="1"/>
  <c r="J2503" i="1"/>
  <c r="AB2525" i="1"/>
  <c r="E2503" i="1"/>
  <c r="F2502" i="1"/>
  <c r="A2504" i="1"/>
  <c r="L2504" i="1"/>
  <c r="M2504" i="1" s="1"/>
  <c r="N2504" i="1" s="1"/>
  <c r="H2504" i="1" s="1"/>
  <c r="G2504" i="1" s="1"/>
  <c r="X2503" i="1"/>
  <c r="AC2503" i="1"/>
  <c r="AE2503" i="1" s="1"/>
  <c r="AK2503" i="1"/>
  <c r="P2503" i="1"/>
  <c r="O2503" i="1"/>
  <c r="K2503" i="1"/>
  <c r="D2725" i="1"/>
  <c r="T2390" i="1"/>
  <c r="AF2390" i="1" s="1"/>
  <c r="V2390" i="1"/>
  <c r="Q2392" i="1"/>
  <c r="R2391" i="1"/>
  <c r="AF2389" i="1"/>
  <c r="S2390" i="1"/>
  <c r="U2389" i="1"/>
  <c r="W2389" i="1" s="1"/>
  <c r="AG2389" i="1" s="1"/>
  <c r="B2389" i="1" s="1"/>
  <c r="C2389" i="1" s="1"/>
  <c r="A2505" i="1" l="1"/>
  <c r="L2505" i="1"/>
  <c r="M2505" i="1" s="1"/>
  <c r="N2505" i="1" s="1"/>
  <c r="H2505" i="1" s="1"/>
  <c r="G2505" i="1" s="1"/>
  <c r="X2504" i="1"/>
  <c r="AC2504" i="1"/>
  <c r="AE2504" i="1" s="1"/>
  <c r="AK2504" i="1"/>
  <c r="E2504" i="1"/>
  <c r="F2503" i="1"/>
  <c r="P2504" i="1"/>
  <c r="P2505" i="1" s="1"/>
  <c r="AB2526" i="1"/>
  <c r="J2504" i="1"/>
  <c r="I2504" i="1" s="1"/>
  <c r="I2503" i="1"/>
  <c r="Z2503" i="1"/>
  <c r="AA2503" i="1" s="1"/>
  <c r="AH2503" i="1" s="1"/>
  <c r="Y2503" i="1"/>
  <c r="O2504" i="1"/>
  <c r="K2504" i="1"/>
  <c r="D2726" i="1"/>
  <c r="U2390" i="1"/>
  <c r="W2390" i="1" s="1"/>
  <c r="AG2390" i="1" s="1"/>
  <c r="B2390" i="1" s="1"/>
  <c r="C2390" i="1" s="1"/>
  <c r="S2391" i="1"/>
  <c r="Q2393" i="1"/>
  <c r="R2392" i="1"/>
  <c r="T2391" i="1"/>
  <c r="V2391" i="1"/>
  <c r="E2505" i="1" l="1"/>
  <c r="F2504" i="1"/>
  <c r="Y2504" i="1"/>
  <c r="Z2504" i="1"/>
  <c r="AA2504" i="1" s="1"/>
  <c r="AH2504" i="1" s="1"/>
  <c r="J2505" i="1"/>
  <c r="I2505" i="1" s="1"/>
  <c r="AB2527" i="1"/>
  <c r="AP21" i="1"/>
  <c r="A2506" i="1"/>
  <c r="L2506" i="1"/>
  <c r="M2506" i="1" s="1"/>
  <c r="X2505" i="1"/>
  <c r="AC2505" i="1"/>
  <c r="AE2505" i="1" s="1"/>
  <c r="AK2505" i="1"/>
  <c r="AP23" i="1"/>
  <c r="O2505" i="1"/>
  <c r="K2505" i="1"/>
  <c r="D2727" i="1"/>
  <c r="Q2394" i="1"/>
  <c r="R2393" i="1"/>
  <c r="AF2391" i="1"/>
  <c r="U2391" i="1"/>
  <c r="W2391" i="1" s="1"/>
  <c r="AG2391" i="1" s="1"/>
  <c r="B2391" i="1" s="1"/>
  <c r="C2391" i="1" s="1"/>
  <c r="S2392" i="1"/>
  <c r="T2392" i="1"/>
  <c r="AF2392" i="1" s="1"/>
  <c r="V2392" i="1"/>
  <c r="AB2528" i="1" l="1"/>
  <c r="Y2505" i="1"/>
  <c r="Z2505" i="1"/>
  <c r="AA2505" i="1" s="1"/>
  <c r="AH2505" i="1" s="1"/>
  <c r="J2506" i="1"/>
  <c r="I2506" i="1" s="1"/>
  <c r="N2506" i="1"/>
  <c r="H2506" i="1" s="1"/>
  <c r="G2506" i="1" s="1"/>
  <c r="E2506" i="1"/>
  <c r="F2505" i="1"/>
  <c r="X2506" i="1"/>
  <c r="L2507" i="1"/>
  <c r="M2507" i="1" s="1"/>
  <c r="A2507" i="1"/>
  <c r="AC2506" i="1"/>
  <c r="AE2506" i="1" s="1"/>
  <c r="AK2506" i="1"/>
  <c r="P2506" i="1"/>
  <c r="P2507" i="1" s="1"/>
  <c r="D2728" i="1"/>
  <c r="U2392" i="1"/>
  <c r="W2392" i="1" s="1"/>
  <c r="AG2392" i="1" s="1"/>
  <c r="B2392" i="1" s="1"/>
  <c r="C2392" i="1" s="1"/>
  <c r="S2393" i="1"/>
  <c r="Q2395" i="1"/>
  <c r="R2394" i="1"/>
  <c r="T2393" i="1"/>
  <c r="V2393" i="1"/>
  <c r="N2507" i="1" l="1"/>
  <c r="O2506" i="1"/>
  <c r="E2507" i="1"/>
  <c r="F2506" i="1"/>
  <c r="H2507" i="1"/>
  <c r="G2507" i="1" s="1"/>
  <c r="X2507" i="1"/>
  <c r="L2508" i="1"/>
  <c r="M2508" i="1" s="1"/>
  <c r="N2508" i="1" s="1"/>
  <c r="H2508" i="1" s="1"/>
  <c r="G2508" i="1" s="1"/>
  <c r="A2508" i="1"/>
  <c r="AC2507" i="1"/>
  <c r="AE2507" i="1" s="1"/>
  <c r="AK2507" i="1"/>
  <c r="K2506" i="1"/>
  <c r="Y2506" i="1"/>
  <c r="Z2506" i="1"/>
  <c r="AA2506" i="1" s="1"/>
  <c r="AH2506" i="1" s="1"/>
  <c r="J2507" i="1"/>
  <c r="I2507" i="1" s="1"/>
  <c r="AB2529" i="1"/>
  <c r="O2507" i="1"/>
  <c r="D2729" i="1"/>
  <c r="AF2393" i="1"/>
  <c r="S2394" i="1"/>
  <c r="U2393" i="1"/>
  <c r="W2393" i="1" s="1"/>
  <c r="AG2393" i="1" s="1"/>
  <c r="B2393" i="1" s="1"/>
  <c r="C2393" i="1" s="1"/>
  <c r="T2394" i="1"/>
  <c r="V2394" i="1"/>
  <c r="Q2396" i="1"/>
  <c r="R2395" i="1"/>
  <c r="AB2530" i="1" l="1"/>
  <c r="X2508" i="1"/>
  <c r="L2509" i="1"/>
  <c r="M2509" i="1" s="1"/>
  <c r="N2509" i="1" s="1"/>
  <c r="H2509" i="1" s="1"/>
  <c r="G2509" i="1" s="1"/>
  <c r="A2509" i="1"/>
  <c r="AC2508" i="1"/>
  <c r="AE2508" i="1" s="1"/>
  <c r="AK2508" i="1"/>
  <c r="Z2507" i="1"/>
  <c r="AA2507" i="1" s="1"/>
  <c r="AH2507" i="1" s="1"/>
  <c r="Y2507" i="1"/>
  <c r="J2508" i="1"/>
  <c r="I2508" i="1" s="1"/>
  <c r="E2508" i="1"/>
  <c r="F2507" i="1"/>
  <c r="K2507" i="1"/>
  <c r="P2508" i="1"/>
  <c r="O2508" i="1"/>
  <c r="K2508" i="1"/>
  <c r="D2730" i="1"/>
  <c r="Q2397" i="1"/>
  <c r="R2396" i="1"/>
  <c r="AF2394" i="1"/>
  <c r="U2394" i="1"/>
  <c r="W2394" i="1" s="1"/>
  <c r="AG2394" i="1" s="1"/>
  <c r="B2394" i="1" s="1"/>
  <c r="C2394" i="1" s="1"/>
  <c r="S2395" i="1"/>
  <c r="T2395" i="1"/>
  <c r="V2395" i="1"/>
  <c r="P2509" i="1" l="1"/>
  <c r="L2510" i="1"/>
  <c r="M2510" i="1" s="1"/>
  <c r="N2510" i="1" s="1"/>
  <c r="H2510" i="1" s="1"/>
  <c r="G2510" i="1" s="1"/>
  <c r="A2510" i="1"/>
  <c r="X2509" i="1"/>
  <c r="AC2509" i="1"/>
  <c r="AE2509" i="1" s="1"/>
  <c r="AK2509" i="1"/>
  <c r="E2509" i="1"/>
  <c r="F2508" i="1"/>
  <c r="Z2508" i="1"/>
  <c r="AA2508" i="1" s="1"/>
  <c r="AH2508" i="1" s="1"/>
  <c r="Y2508" i="1"/>
  <c r="J2509" i="1"/>
  <c r="I2509" i="1" s="1"/>
  <c r="AB2531" i="1"/>
  <c r="K2509" i="1"/>
  <c r="O2509" i="1"/>
  <c r="D2731" i="1"/>
  <c r="Q2398" i="1"/>
  <c r="R2397" i="1"/>
  <c r="T2396" i="1"/>
  <c r="AF2396" i="1" s="1"/>
  <c r="V2396" i="1"/>
  <c r="AF2395" i="1"/>
  <c r="S2396" i="1"/>
  <c r="U2395" i="1"/>
  <c r="W2395" i="1" s="1"/>
  <c r="AG2395" i="1" s="1"/>
  <c r="B2395" i="1" s="1"/>
  <c r="C2395" i="1" s="1"/>
  <c r="E2510" i="1" l="1"/>
  <c r="F2509" i="1"/>
  <c r="X2510" i="1"/>
  <c r="A2511" i="1"/>
  <c r="L2511" i="1"/>
  <c r="M2511" i="1" s="1"/>
  <c r="N2511" i="1" s="1"/>
  <c r="H2511" i="1" s="1"/>
  <c r="AC2510" i="1"/>
  <c r="AE2510" i="1" s="1"/>
  <c r="AK2510" i="1"/>
  <c r="AB2532" i="1"/>
  <c r="Y2509" i="1"/>
  <c r="Z2509" i="1"/>
  <c r="AA2509" i="1" s="1"/>
  <c r="AH2509" i="1" s="1"/>
  <c r="J2510" i="1"/>
  <c r="I2510" i="1" s="1"/>
  <c r="P2510" i="1"/>
  <c r="K2510" i="1"/>
  <c r="O2510" i="1"/>
  <c r="D2732" i="1"/>
  <c r="Q2399" i="1"/>
  <c r="R2398" i="1"/>
  <c r="U2396" i="1"/>
  <c r="W2396" i="1" s="1"/>
  <c r="AG2396" i="1" s="1"/>
  <c r="B2396" i="1" s="1"/>
  <c r="C2396" i="1" s="1"/>
  <c r="S2397" i="1"/>
  <c r="T2397" i="1"/>
  <c r="AF2397" i="1" s="1"/>
  <c r="V2397" i="1"/>
  <c r="A2512" i="1" l="1"/>
  <c r="L2512" i="1"/>
  <c r="M2512" i="1" s="1"/>
  <c r="N2512" i="1" s="1"/>
  <c r="H2512" i="1" s="1"/>
  <c r="G2512" i="1" s="1"/>
  <c r="X2511" i="1"/>
  <c r="AC2511" i="1"/>
  <c r="AE2511" i="1" s="1"/>
  <c r="AK2511" i="1"/>
  <c r="G2511" i="1"/>
  <c r="O2511" i="1" s="1"/>
  <c r="Y2510" i="1"/>
  <c r="Z2510" i="1"/>
  <c r="AA2510" i="1" s="1"/>
  <c r="AH2510" i="1" s="1"/>
  <c r="J2511" i="1"/>
  <c r="I2511" i="1" s="1"/>
  <c r="P2511" i="1"/>
  <c r="AB2533" i="1"/>
  <c r="E2511" i="1"/>
  <c r="F2510" i="1"/>
  <c r="D2733" i="1"/>
  <c r="U2397" i="1"/>
  <c r="W2397" i="1" s="1"/>
  <c r="AG2397" i="1" s="1"/>
  <c r="B2397" i="1" s="1"/>
  <c r="C2397" i="1" s="1"/>
  <c r="S2398" i="1"/>
  <c r="T2398" i="1"/>
  <c r="V2398" i="1"/>
  <c r="Q2400" i="1"/>
  <c r="R2399" i="1"/>
  <c r="P2512" i="1" l="1"/>
  <c r="E2512" i="1"/>
  <c r="F2511" i="1"/>
  <c r="Y2511" i="1"/>
  <c r="Z2511" i="1"/>
  <c r="AA2511" i="1" s="1"/>
  <c r="AH2511" i="1" s="1"/>
  <c r="J2512" i="1"/>
  <c r="I2512" i="1" s="1"/>
  <c r="AB2534" i="1"/>
  <c r="K2511" i="1"/>
  <c r="A2513" i="1"/>
  <c r="L2513" i="1"/>
  <c r="M2513" i="1" s="1"/>
  <c r="X2512" i="1"/>
  <c r="AC2512" i="1"/>
  <c r="AE2512" i="1" s="1"/>
  <c r="AK2512" i="1"/>
  <c r="O2512" i="1"/>
  <c r="K2512" i="1"/>
  <c r="D2734" i="1"/>
  <c r="T2399" i="1"/>
  <c r="AF2399" i="1" s="1"/>
  <c r="V2399" i="1"/>
  <c r="Q2401" i="1"/>
  <c r="R2400" i="1"/>
  <c r="AF2398" i="1"/>
  <c r="U2398" i="1"/>
  <c r="W2398" i="1" s="1"/>
  <c r="AG2398" i="1" s="1"/>
  <c r="B2398" i="1" s="1"/>
  <c r="C2398" i="1" s="1"/>
  <c r="S2399" i="1"/>
  <c r="A2514" i="1" l="1"/>
  <c r="L2514" i="1"/>
  <c r="M2514" i="1" s="1"/>
  <c r="N2514" i="1" s="1"/>
  <c r="X2513" i="1"/>
  <c r="AC2513" i="1"/>
  <c r="AE2513" i="1" s="1"/>
  <c r="AK2513" i="1"/>
  <c r="AB2535" i="1"/>
  <c r="Y2512" i="1"/>
  <c r="Z2512" i="1"/>
  <c r="AA2512" i="1" s="1"/>
  <c r="AH2512" i="1" s="1"/>
  <c r="J2513" i="1"/>
  <c r="I2513" i="1" s="1"/>
  <c r="N2513" i="1"/>
  <c r="H2513" i="1" s="1"/>
  <c r="G2513" i="1" s="1"/>
  <c r="P2513" i="1"/>
  <c r="P2514" i="1" s="1"/>
  <c r="E2513" i="1"/>
  <c r="F2512" i="1"/>
  <c r="D2735" i="1"/>
  <c r="Q2402" i="1"/>
  <c r="R2401" i="1"/>
  <c r="T2400" i="1"/>
  <c r="AF2400" i="1" s="1"/>
  <c r="V2400" i="1"/>
  <c r="U2399" i="1"/>
  <c r="W2399" i="1" s="1"/>
  <c r="AG2399" i="1" s="1"/>
  <c r="B2399" i="1" s="1"/>
  <c r="C2399" i="1" s="1"/>
  <c r="S2400" i="1"/>
  <c r="K2513" i="1" l="1"/>
  <c r="O2513" i="1"/>
  <c r="AB2536" i="1"/>
  <c r="E2514" i="1"/>
  <c r="F2513" i="1"/>
  <c r="Z2513" i="1"/>
  <c r="AA2513" i="1" s="1"/>
  <c r="AH2513" i="1" s="1"/>
  <c r="Y2513" i="1"/>
  <c r="J2514" i="1"/>
  <c r="I2514" i="1" s="1"/>
  <c r="H2514" i="1"/>
  <c r="G2514" i="1" s="1"/>
  <c r="A2515" i="1"/>
  <c r="L2515" i="1"/>
  <c r="M2515" i="1" s="1"/>
  <c r="N2515" i="1" s="1"/>
  <c r="H2515" i="1" s="1"/>
  <c r="G2515" i="1" s="1"/>
  <c r="X2514" i="1"/>
  <c r="AC2514" i="1"/>
  <c r="AE2514" i="1" s="1"/>
  <c r="AK2514" i="1"/>
  <c r="D2736" i="1"/>
  <c r="T2401" i="1"/>
  <c r="V2401" i="1"/>
  <c r="U2400" i="1"/>
  <c r="W2400" i="1" s="1"/>
  <c r="AG2400" i="1" s="1"/>
  <c r="B2400" i="1" s="1"/>
  <c r="C2400" i="1" s="1"/>
  <c r="S2401" i="1"/>
  <c r="Q2403" i="1"/>
  <c r="R2402" i="1"/>
  <c r="Z2514" i="1" l="1"/>
  <c r="AA2514" i="1" s="1"/>
  <c r="AH2514" i="1" s="1"/>
  <c r="Y2514" i="1"/>
  <c r="J2515" i="1"/>
  <c r="I2515" i="1" s="1"/>
  <c r="AB2537" i="1"/>
  <c r="E2515" i="1"/>
  <c r="F2514" i="1"/>
  <c r="A2516" i="1"/>
  <c r="L2516" i="1"/>
  <c r="M2516" i="1" s="1"/>
  <c r="N2516" i="1" s="1"/>
  <c r="H2516" i="1" s="1"/>
  <c r="G2516" i="1" s="1"/>
  <c r="X2515" i="1"/>
  <c r="AC2515" i="1"/>
  <c r="AE2515" i="1" s="1"/>
  <c r="AK2515" i="1"/>
  <c r="P2515" i="1"/>
  <c r="O2514" i="1"/>
  <c r="K2514" i="1"/>
  <c r="K2515" i="1"/>
  <c r="O2515" i="1"/>
  <c r="D2737" i="1"/>
  <c r="V2402" i="1"/>
  <c r="T2402" i="1"/>
  <c r="AF2402" i="1" s="1"/>
  <c r="AF2401" i="1"/>
  <c r="U2401" i="1"/>
  <c r="W2401" i="1" s="1"/>
  <c r="AG2401" i="1" s="1"/>
  <c r="B2401" i="1" s="1"/>
  <c r="C2401" i="1" s="1"/>
  <c r="S2402" i="1"/>
  <c r="Q2404" i="1"/>
  <c r="R2403" i="1"/>
  <c r="E2516" i="1" l="1"/>
  <c r="F2515" i="1"/>
  <c r="P2516" i="1"/>
  <c r="AB2538" i="1"/>
  <c r="A2517" i="1"/>
  <c r="L2517" i="1"/>
  <c r="M2517" i="1" s="1"/>
  <c r="N2517" i="1" s="1"/>
  <c r="H2517" i="1" s="1"/>
  <c r="G2517" i="1" s="1"/>
  <c r="X2516" i="1"/>
  <c r="AC2516" i="1"/>
  <c r="AE2516" i="1" s="1"/>
  <c r="AK2516" i="1"/>
  <c r="Z2515" i="1"/>
  <c r="AA2515" i="1" s="1"/>
  <c r="AH2515" i="1" s="1"/>
  <c r="Y2515" i="1"/>
  <c r="J2516" i="1"/>
  <c r="I2516" i="1" s="1"/>
  <c r="K2516" i="1"/>
  <c r="O2516" i="1"/>
  <c r="D2738" i="1"/>
  <c r="T2403" i="1"/>
  <c r="AF2403" i="1" s="1"/>
  <c r="V2403" i="1"/>
  <c r="U2402" i="1"/>
  <c r="W2402" i="1" s="1"/>
  <c r="S2403" i="1"/>
  <c r="Q2405" i="1"/>
  <c r="R2404" i="1"/>
  <c r="Z2516" i="1" l="1"/>
  <c r="AA2516" i="1" s="1"/>
  <c r="AH2516" i="1" s="1"/>
  <c r="Y2516" i="1"/>
  <c r="J2517" i="1"/>
  <c r="I2517" i="1" s="1"/>
  <c r="A2518" i="1"/>
  <c r="L2518" i="1"/>
  <c r="M2518" i="1" s="1"/>
  <c r="N2518" i="1" s="1"/>
  <c r="H2518" i="1" s="1"/>
  <c r="G2518" i="1" s="1"/>
  <c r="X2517" i="1"/>
  <c r="AC2517" i="1"/>
  <c r="AE2517" i="1" s="1"/>
  <c r="AK2517" i="1"/>
  <c r="P2517" i="1"/>
  <c r="AB2539" i="1"/>
  <c r="E2517" i="1"/>
  <c r="F2516" i="1"/>
  <c r="K2517" i="1"/>
  <c r="O2517" i="1"/>
  <c r="D2739" i="1"/>
  <c r="U2403" i="1"/>
  <c r="W2403" i="1" s="1"/>
  <c r="AG2403" i="1" s="1"/>
  <c r="B2403" i="1" s="1"/>
  <c r="C2403" i="1" s="1"/>
  <c r="S2404" i="1"/>
  <c r="T2404" i="1"/>
  <c r="AF2404" i="1" s="1"/>
  <c r="V2404" i="1"/>
  <c r="Q2406" i="1"/>
  <c r="R2405" i="1"/>
  <c r="AG2402" i="1"/>
  <c r="B2402" i="1" s="1"/>
  <c r="C2402" i="1" s="1"/>
  <c r="Y2517" i="1" l="1"/>
  <c r="Z2517" i="1"/>
  <c r="AA2517" i="1" s="1"/>
  <c r="AH2517" i="1" s="1"/>
  <c r="J2518" i="1"/>
  <c r="I2518" i="1" s="1"/>
  <c r="A2519" i="1"/>
  <c r="L2519" i="1"/>
  <c r="M2519" i="1" s="1"/>
  <c r="N2519" i="1" s="1"/>
  <c r="H2519" i="1" s="1"/>
  <c r="G2519" i="1" s="1"/>
  <c r="X2518" i="1"/>
  <c r="AC2518" i="1"/>
  <c r="AE2518" i="1" s="1"/>
  <c r="AK2518" i="1"/>
  <c r="E2518" i="1"/>
  <c r="F2517" i="1"/>
  <c r="AB2540" i="1"/>
  <c r="P2518" i="1"/>
  <c r="K2518" i="1"/>
  <c r="O2518" i="1"/>
  <c r="D2740" i="1"/>
  <c r="Q2407" i="1"/>
  <c r="Q2408" i="1" s="1"/>
  <c r="R2406" i="1"/>
  <c r="T2405" i="1"/>
  <c r="AF2405" i="1" s="1"/>
  <c r="V2405" i="1"/>
  <c r="U2404" i="1"/>
  <c r="W2404" i="1" s="1"/>
  <c r="AG2404" i="1" s="1"/>
  <c r="B2404" i="1" s="1"/>
  <c r="C2404" i="1" s="1"/>
  <c r="S2405" i="1"/>
  <c r="Y2518" i="1" l="1"/>
  <c r="Z2518" i="1"/>
  <c r="AA2518" i="1" s="1"/>
  <c r="AH2518" i="1" s="1"/>
  <c r="J2519" i="1"/>
  <c r="I2519" i="1" s="1"/>
  <c r="AB2541" i="1"/>
  <c r="P2519" i="1"/>
  <c r="A2520" i="1"/>
  <c r="L2520" i="1"/>
  <c r="M2520" i="1" s="1"/>
  <c r="N2520" i="1" s="1"/>
  <c r="H2520" i="1" s="1"/>
  <c r="G2520" i="1" s="1"/>
  <c r="X2519" i="1"/>
  <c r="AC2519" i="1"/>
  <c r="AE2519" i="1" s="1"/>
  <c r="AK2519" i="1"/>
  <c r="E2519" i="1"/>
  <c r="F2518" i="1"/>
  <c r="K2519" i="1"/>
  <c r="O2519" i="1"/>
  <c r="D2741" i="1"/>
  <c r="Q2409" i="1"/>
  <c r="R2408" i="1"/>
  <c r="U2405" i="1"/>
  <c r="W2405" i="1" s="1"/>
  <c r="AG2405" i="1" s="1"/>
  <c r="B2405" i="1" s="1"/>
  <c r="C2405" i="1" s="1"/>
  <c r="S2406" i="1"/>
  <c r="R2407" i="1"/>
  <c r="T2406" i="1"/>
  <c r="V2406" i="1"/>
  <c r="AB2542" i="1" l="1"/>
  <c r="A2521" i="1"/>
  <c r="L2521" i="1"/>
  <c r="M2521" i="1" s="1"/>
  <c r="N2521" i="1" s="1"/>
  <c r="H2521" i="1" s="1"/>
  <c r="G2521" i="1" s="1"/>
  <c r="X2520" i="1"/>
  <c r="AC2520" i="1"/>
  <c r="AE2520" i="1" s="1"/>
  <c r="AK2520" i="1"/>
  <c r="P2520" i="1"/>
  <c r="P2521" i="1" s="1"/>
  <c r="E2520" i="1"/>
  <c r="F2519" i="1"/>
  <c r="Y2519" i="1"/>
  <c r="Z2519" i="1"/>
  <c r="AA2519" i="1" s="1"/>
  <c r="AH2519" i="1" s="1"/>
  <c r="J2520" i="1"/>
  <c r="I2520" i="1" s="1"/>
  <c r="O2520" i="1"/>
  <c r="K2520" i="1"/>
  <c r="D2742" i="1"/>
  <c r="T2408" i="1"/>
  <c r="AF2408" i="1" s="1"/>
  <c r="V2408" i="1"/>
  <c r="Q2410" i="1"/>
  <c r="R2409" i="1"/>
  <c r="S2407" i="1"/>
  <c r="S2408" i="1" s="1"/>
  <c r="T2407" i="1"/>
  <c r="AF2407" i="1" s="1"/>
  <c r="V2407" i="1"/>
  <c r="AF2406" i="1"/>
  <c r="U2406" i="1"/>
  <c r="W2406" i="1" s="1"/>
  <c r="AG2406" i="1" s="1"/>
  <c r="B2406" i="1" s="1"/>
  <c r="C2406" i="1" s="1"/>
  <c r="A2522" i="1" l="1"/>
  <c r="L2522" i="1"/>
  <c r="M2522" i="1" s="1"/>
  <c r="N2522" i="1" s="1"/>
  <c r="H2522" i="1" s="1"/>
  <c r="G2522" i="1" s="1"/>
  <c r="X2521" i="1"/>
  <c r="AC2521" i="1"/>
  <c r="AE2521" i="1" s="1"/>
  <c r="AK2521" i="1"/>
  <c r="Y2520" i="1"/>
  <c r="Z2520" i="1"/>
  <c r="AA2520" i="1" s="1"/>
  <c r="AH2520" i="1" s="1"/>
  <c r="J2521" i="1"/>
  <c r="I2521" i="1" s="1"/>
  <c r="AB2543" i="1"/>
  <c r="E2521" i="1"/>
  <c r="F2520" i="1"/>
  <c r="O2521" i="1"/>
  <c r="K2521" i="1"/>
  <c r="D2743" i="1"/>
  <c r="S2409" i="1"/>
  <c r="U2408" i="1"/>
  <c r="W2408" i="1" s="1"/>
  <c r="Q2411" i="1"/>
  <c r="R2410" i="1"/>
  <c r="T2409" i="1"/>
  <c r="AF2409" i="1" s="1"/>
  <c r="V2409" i="1"/>
  <c r="U2407" i="1"/>
  <c r="W2407" i="1" s="1"/>
  <c r="AG2407" i="1" s="1"/>
  <c r="B2407" i="1" s="1"/>
  <c r="C2407" i="1" s="1"/>
  <c r="Y2521" i="1" l="1"/>
  <c r="Z2521" i="1"/>
  <c r="AA2521" i="1" s="1"/>
  <c r="AH2521" i="1" s="1"/>
  <c r="J2522" i="1"/>
  <c r="I2522" i="1" s="1"/>
  <c r="E2522" i="1"/>
  <c r="F2521" i="1"/>
  <c r="AB2544" i="1"/>
  <c r="A2523" i="1"/>
  <c r="L2523" i="1"/>
  <c r="M2523" i="1" s="1"/>
  <c r="X2522" i="1"/>
  <c r="AC2522" i="1"/>
  <c r="AE2522" i="1" s="1"/>
  <c r="AK2522" i="1"/>
  <c r="P2522" i="1"/>
  <c r="K2522" i="1"/>
  <c r="O2522" i="1"/>
  <c r="D2744" i="1"/>
  <c r="Q2412" i="1"/>
  <c r="R2411" i="1"/>
  <c r="AG2408" i="1"/>
  <c r="T2410" i="1"/>
  <c r="AF2410" i="1" s="1"/>
  <c r="V2410" i="1"/>
  <c r="U2409" i="1"/>
  <c r="W2409" i="1" s="1"/>
  <c r="S2410" i="1"/>
  <c r="P2523" i="1" l="1"/>
  <c r="A2524" i="1"/>
  <c r="L2524" i="1"/>
  <c r="M2524" i="1" s="1"/>
  <c r="N2524" i="1" s="1"/>
  <c r="X2523" i="1"/>
  <c r="AC2523" i="1"/>
  <c r="AE2523" i="1" s="1"/>
  <c r="AK2523" i="1"/>
  <c r="AB2545" i="1"/>
  <c r="E2523" i="1"/>
  <c r="F2522" i="1"/>
  <c r="Y2522" i="1"/>
  <c r="Z2522" i="1"/>
  <c r="AA2522" i="1" s="1"/>
  <c r="AH2522" i="1" s="1"/>
  <c r="J2523" i="1"/>
  <c r="I2523" i="1" s="1"/>
  <c r="N2523" i="1"/>
  <c r="H2523" i="1" s="1"/>
  <c r="G2523" i="1" s="1"/>
  <c r="D2745" i="1"/>
  <c r="AG2409" i="1"/>
  <c r="B2409" i="1" s="1"/>
  <c r="C2409" i="1" s="1"/>
  <c r="S2411" i="1"/>
  <c r="U2410" i="1"/>
  <c r="W2410" i="1" s="1"/>
  <c r="AG2410" i="1" s="1"/>
  <c r="B2410" i="1" s="1"/>
  <c r="C2410" i="1" s="1"/>
  <c r="B2408" i="1"/>
  <c r="C2408" i="1" s="1"/>
  <c r="T2411" i="1"/>
  <c r="AF2411" i="1" s="1"/>
  <c r="V2411" i="1"/>
  <c r="Q2413" i="1"/>
  <c r="R2412" i="1"/>
  <c r="O2523" i="1" l="1"/>
  <c r="K2523" i="1"/>
  <c r="AB2546" i="1"/>
  <c r="Z2523" i="1"/>
  <c r="AA2523" i="1" s="1"/>
  <c r="AH2523" i="1" s="1"/>
  <c r="Y2523" i="1"/>
  <c r="J2524" i="1"/>
  <c r="I2524" i="1" s="1"/>
  <c r="H2524" i="1"/>
  <c r="G2524" i="1" s="1"/>
  <c r="A2525" i="1"/>
  <c r="L2525" i="1"/>
  <c r="M2525" i="1" s="1"/>
  <c r="X2524" i="1"/>
  <c r="AC2524" i="1"/>
  <c r="AE2524" i="1" s="1"/>
  <c r="AK2524" i="1"/>
  <c r="E2524" i="1"/>
  <c r="F2523" i="1"/>
  <c r="P2524" i="1"/>
  <c r="P2525" i="1" s="1"/>
  <c r="D2746" i="1"/>
  <c r="S2412" i="1"/>
  <c r="U2411" i="1"/>
  <c r="W2411" i="1" s="1"/>
  <c r="T2412" i="1"/>
  <c r="AF2412" i="1" s="1"/>
  <c r="V2412" i="1"/>
  <c r="Q2414" i="1"/>
  <c r="R2413" i="1"/>
  <c r="N2525" i="1" l="1"/>
  <c r="H2525" i="1" s="1"/>
  <c r="G2525" i="1" s="1"/>
  <c r="E2525" i="1"/>
  <c r="F2524" i="1"/>
  <c r="AB2547" i="1"/>
  <c r="Z2524" i="1"/>
  <c r="AA2524" i="1" s="1"/>
  <c r="AH2524" i="1" s="1"/>
  <c r="Y2524" i="1"/>
  <c r="J2525" i="1"/>
  <c r="I2525" i="1" s="1"/>
  <c r="K2524" i="1"/>
  <c r="O2524" i="1"/>
  <c r="A2526" i="1"/>
  <c r="L2526" i="1"/>
  <c r="M2526" i="1" s="1"/>
  <c r="N2526" i="1" s="1"/>
  <c r="H2526" i="1" s="1"/>
  <c r="G2526" i="1" s="1"/>
  <c r="X2525" i="1"/>
  <c r="AC2525" i="1"/>
  <c r="AE2525" i="1" s="1"/>
  <c r="AK2525" i="1"/>
  <c r="D2747" i="1"/>
  <c r="AG2411" i="1"/>
  <c r="T2413" i="1"/>
  <c r="AF2413" i="1" s="1"/>
  <c r="V2413" i="1"/>
  <c r="Q2415" i="1"/>
  <c r="R2414" i="1"/>
  <c r="S2413" i="1"/>
  <c r="U2412" i="1"/>
  <c r="W2412" i="1" s="1"/>
  <c r="AG2412" i="1" s="1"/>
  <c r="B2412" i="1" s="1"/>
  <c r="C2412" i="1" s="1"/>
  <c r="K2525" i="1" l="1"/>
  <c r="O2525" i="1"/>
  <c r="Y2525" i="1"/>
  <c r="Z2525" i="1"/>
  <c r="AA2525" i="1" s="1"/>
  <c r="AH2525" i="1" s="1"/>
  <c r="J2526" i="1"/>
  <c r="I2526" i="1" s="1"/>
  <c r="A2527" i="1"/>
  <c r="L2527" i="1"/>
  <c r="M2527" i="1" s="1"/>
  <c r="N2527" i="1" s="1"/>
  <c r="H2527" i="1" s="1"/>
  <c r="G2527" i="1" s="1"/>
  <c r="X2526" i="1"/>
  <c r="AC2526" i="1"/>
  <c r="AE2526" i="1" s="1"/>
  <c r="AK2526" i="1"/>
  <c r="P2526" i="1"/>
  <c r="AB2548" i="1"/>
  <c r="E2526" i="1"/>
  <c r="F2525" i="1"/>
  <c r="K2526" i="1"/>
  <c r="O2526" i="1"/>
  <c r="D2748" i="1"/>
  <c r="B2411" i="1"/>
  <c r="C2411" i="1" s="1"/>
  <c r="S2414" i="1"/>
  <c r="U2413" i="1"/>
  <c r="W2413" i="1" s="1"/>
  <c r="AG2413" i="1" s="1"/>
  <c r="B2413" i="1" s="1"/>
  <c r="C2413" i="1" s="1"/>
  <c r="T2414" i="1"/>
  <c r="AF2414" i="1" s="1"/>
  <c r="V2414" i="1"/>
  <c r="Q2416" i="1"/>
  <c r="R2415" i="1"/>
  <c r="Z2526" i="1" l="1"/>
  <c r="AA2526" i="1" s="1"/>
  <c r="AH2526" i="1" s="1"/>
  <c r="Y2526" i="1"/>
  <c r="J2527" i="1"/>
  <c r="I2527" i="1" s="1"/>
  <c r="E2527" i="1"/>
  <c r="F2527" i="1" s="1"/>
  <c r="F2526" i="1"/>
  <c r="A2528" i="1"/>
  <c r="L2528" i="1"/>
  <c r="M2528" i="1" s="1"/>
  <c r="N2528" i="1" s="1"/>
  <c r="H2528" i="1" s="1"/>
  <c r="G2528" i="1" s="1"/>
  <c r="X2527" i="1"/>
  <c r="AC2527" i="1"/>
  <c r="AE2527" i="1" s="1"/>
  <c r="AK2527" i="1"/>
  <c r="AB2549" i="1"/>
  <c r="P2527" i="1"/>
  <c r="O2527" i="1"/>
  <c r="K2527" i="1"/>
  <c r="D2749" i="1"/>
  <c r="T2415" i="1"/>
  <c r="AF2415" i="1" s="1"/>
  <c r="V2415" i="1"/>
  <c r="Q2417" i="1"/>
  <c r="R2416" i="1"/>
  <c r="S2415" i="1"/>
  <c r="U2414" i="1"/>
  <c r="W2414" i="1" s="1"/>
  <c r="J2528" i="1" l="1"/>
  <c r="I2528" i="1" s="1"/>
  <c r="Y2527" i="1"/>
  <c r="Z2527" i="1"/>
  <c r="AA2527" i="1" s="1"/>
  <c r="AH2527" i="1" s="1"/>
  <c r="P2528" i="1"/>
  <c r="A2529" i="1"/>
  <c r="L2529" i="1"/>
  <c r="M2529" i="1" s="1"/>
  <c r="N2529" i="1" s="1"/>
  <c r="H2529" i="1" s="1"/>
  <c r="G2529" i="1" s="1"/>
  <c r="X2528" i="1"/>
  <c r="E2528" i="1"/>
  <c r="F2528" i="1" s="1"/>
  <c r="AC2528" i="1"/>
  <c r="AE2528" i="1" s="1"/>
  <c r="AK2528" i="1"/>
  <c r="AB2550" i="1"/>
  <c r="K2528" i="1"/>
  <c r="O2528" i="1"/>
  <c r="D2750" i="1"/>
  <c r="S2416" i="1"/>
  <c r="U2415" i="1"/>
  <c r="W2415" i="1" s="1"/>
  <c r="AG2415" i="1" s="1"/>
  <c r="B2415" i="1" s="1"/>
  <c r="C2415" i="1" s="1"/>
  <c r="T2416" i="1"/>
  <c r="AF2416" i="1" s="1"/>
  <c r="V2416" i="1"/>
  <c r="AG2414" i="1"/>
  <c r="B2414" i="1" s="1"/>
  <c r="C2414" i="1" s="1"/>
  <c r="Q2418" i="1"/>
  <c r="R2417" i="1"/>
  <c r="A2530" i="1" l="1"/>
  <c r="L2530" i="1"/>
  <c r="M2530" i="1" s="1"/>
  <c r="N2530" i="1" s="1"/>
  <c r="H2530" i="1" s="1"/>
  <c r="G2530" i="1" s="1"/>
  <c r="X2529" i="1"/>
  <c r="E2529" i="1"/>
  <c r="AC2529" i="1"/>
  <c r="AE2529" i="1" s="1"/>
  <c r="AK2529" i="1"/>
  <c r="Z2528" i="1"/>
  <c r="AA2528" i="1" s="1"/>
  <c r="AH2528" i="1" s="1"/>
  <c r="Y2528" i="1"/>
  <c r="J2529" i="1"/>
  <c r="I2529" i="1" s="1"/>
  <c r="AB2551" i="1"/>
  <c r="P2529" i="1"/>
  <c r="P2530" i="1" s="1"/>
  <c r="K2529" i="1"/>
  <c r="O2529" i="1"/>
  <c r="D2751" i="1"/>
  <c r="T2417" i="1"/>
  <c r="AF2417" i="1" s="1"/>
  <c r="V2417" i="1"/>
  <c r="Q2419" i="1"/>
  <c r="R2418" i="1"/>
  <c r="S2417" i="1"/>
  <c r="U2416" i="1"/>
  <c r="W2416" i="1" s="1"/>
  <c r="AG2416" i="1" s="1"/>
  <c r="B2416" i="1" s="1"/>
  <c r="C2416" i="1" s="1"/>
  <c r="E2530" i="1" l="1"/>
  <c r="F2529" i="1"/>
  <c r="Z2529" i="1"/>
  <c r="AA2529" i="1" s="1"/>
  <c r="AH2529" i="1" s="1"/>
  <c r="Y2529" i="1"/>
  <c r="J2530" i="1"/>
  <c r="I2530" i="1" s="1"/>
  <c r="AB2552" i="1"/>
  <c r="A2531" i="1"/>
  <c r="L2531" i="1"/>
  <c r="M2531" i="1" s="1"/>
  <c r="N2531" i="1" s="1"/>
  <c r="H2531" i="1" s="1"/>
  <c r="G2531" i="1" s="1"/>
  <c r="X2530" i="1"/>
  <c r="AC2530" i="1"/>
  <c r="AE2530" i="1" s="1"/>
  <c r="AK2530" i="1"/>
  <c r="O2530" i="1"/>
  <c r="K2530" i="1"/>
  <c r="D2752" i="1"/>
  <c r="T2418" i="1"/>
  <c r="AF2418" i="1" s="1"/>
  <c r="V2418" i="1"/>
  <c r="S2418" i="1"/>
  <c r="U2417" i="1"/>
  <c r="W2417" i="1" s="1"/>
  <c r="AG2417" i="1" s="1"/>
  <c r="B2417" i="1" s="1"/>
  <c r="C2417" i="1" s="1"/>
  <c r="Q2420" i="1"/>
  <c r="R2419" i="1"/>
  <c r="AB2553" i="1" l="1"/>
  <c r="Y2530" i="1"/>
  <c r="Z2530" i="1"/>
  <c r="AA2530" i="1" s="1"/>
  <c r="AH2530" i="1" s="1"/>
  <c r="J2531" i="1"/>
  <c r="I2531" i="1" s="1"/>
  <c r="E2531" i="1"/>
  <c r="F2530" i="1"/>
  <c r="A2532" i="1"/>
  <c r="L2532" i="1"/>
  <c r="M2532" i="1" s="1"/>
  <c r="X2531" i="1"/>
  <c r="AC2531" i="1"/>
  <c r="AE2531" i="1" s="1"/>
  <c r="AK2531" i="1"/>
  <c r="P2531" i="1"/>
  <c r="K2531" i="1"/>
  <c r="O2531" i="1"/>
  <c r="D2753" i="1"/>
  <c r="Q2421" i="1"/>
  <c r="R2420" i="1"/>
  <c r="T2419" i="1"/>
  <c r="AF2419" i="1" s="1"/>
  <c r="V2419" i="1"/>
  <c r="S2419" i="1"/>
  <c r="U2418" i="1"/>
  <c r="W2418" i="1" s="1"/>
  <c r="P2532" i="1" l="1"/>
  <c r="A2533" i="1"/>
  <c r="L2533" i="1"/>
  <c r="M2533" i="1" s="1"/>
  <c r="N2533" i="1" s="1"/>
  <c r="X2532" i="1"/>
  <c r="AC2532" i="1"/>
  <c r="AE2532" i="1" s="1"/>
  <c r="AK2532" i="1"/>
  <c r="P2533" i="1"/>
  <c r="Y2531" i="1"/>
  <c r="Z2531" i="1"/>
  <c r="AA2531" i="1" s="1"/>
  <c r="AH2531" i="1" s="1"/>
  <c r="J2532" i="1"/>
  <c r="I2532" i="1" s="1"/>
  <c r="E2532" i="1"/>
  <c r="F2531" i="1"/>
  <c r="N2532" i="1"/>
  <c r="H2532" i="1" s="1"/>
  <c r="G2532" i="1" s="1"/>
  <c r="AB2554" i="1"/>
  <c r="D2754" i="1"/>
  <c r="AG2418" i="1"/>
  <c r="B2418" i="1" s="1"/>
  <c r="C2418" i="1" s="1"/>
  <c r="T2420" i="1"/>
  <c r="AF2420" i="1" s="1"/>
  <c r="V2420" i="1"/>
  <c r="S2420" i="1"/>
  <c r="U2419" i="1"/>
  <c r="W2419" i="1" s="1"/>
  <c r="Q2422" i="1"/>
  <c r="R2421" i="1"/>
  <c r="K2532" i="1" l="1"/>
  <c r="Z2532" i="1"/>
  <c r="AA2532" i="1" s="1"/>
  <c r="AH2532" i="1" s="1"/>
  <c r="Y2532" i="1"/>
  <c r="J2533" i="1"/>
  <c r="I2533" i="1" s="1"/>
  <c r="H2533" i="1"/>
  <c r="G2533" i="1" s="1"/>
  <c r="AB2555" i="1"/>
  <c r="E2533" i="1"/>
  <c r="F2532" i="1"/>
  <c r="O2532" i="1"/>
  <c r="A2534" i="1"/>
  <c r="L2534" i="1"/>
  <c r="M2534" i="1" s="1"/>
  <c r="N2534" i="1" s="1"/>
  <c r="H2534" i="1" s="1"/>
  <c r="G2534" i="1" s="1"/>
  <c r="X2533" i="1"/>
  <c r="AC2533" i="1"/>
  <c r="AE2533" i="1" s="1"/>
  <c r="AK2533" i="1"/>
  <c r="D2755" i="1"/>
  <c r="Q2423" i="1"/>
  <c r="R2422" i="1"/>
  <c r="S2421" i="1"/>
  <c r="U2420" i="1"/>
  <c r="W2420" i="1" s="1"/>
  <c r="AG2420" i="1" s="1"/>
  <c r="B2420" i="1" s="1"/>
  <c r="C2420" i="1" s="1"/>
  <c r="T2421" i="1"/>
  <c r="AF2421" i="1" s="1"/>
  <c r="V2421" i="1"/>
  <c r="AG2419" i="1"/>
  <c r="B2419" i="1" s="1"/>
  <c r="C2419" i="1" s="1"/>
  <c r="AB2556" i="1" l="1"/>
  <c r="P2534" i="1"/>
  <c r="O2533" i="1"/>
  <c r="Z2533" i="1"/>
  <c r="AA2533" i="1" s="1"/>
  <c r="AH2533" i="1" s="1"/>
  <c r="Y2533" i="1"/>
  <c r="J2534" i="1"/>
  <c r="I2534" i="1" s="1"/>
  <c r="A2535" i="1"/>
  <c r="L2535" i="1"/>
  <c r="M2535" i="1" s="1"/>
  <c r="X2534" i="1"/>
  <c r="AC2534" i="1"/>
  <c r="AE2534" i="1" s="1"/>
  <c r="AK2534" i="1"/>
  <c r="K2533" i="1"/>
  <c r="E2534" i="1"/>
  <c r="F2533" i="1"/>
  <c r="K2534" i="1"/>
  <c r="O2534" i="1"/>
  <c r="D2756" i="1"/>
  <c r="S2422" i="1"/>
  <c r="U2421" i="1"/>
  <c r="W2421" i="1" s="1"/>
  <c r="T2422" i="1"/>
  <c r="AF2422" i="1" s="1"/>
  <c r="V2422" i="1"/>
  <c r="Q2424" i="1"/>
  <c r="R2423" i="1"/>
  <c r="P2535" i="1" l="1"/>
  <c r="E2535" i="1"/>
  <c r="F2534" i="1"/>
  <c r="P2536" i="1"/>
  <c r="Z2534" i="1"/>
  <c r="AA2534" i="1" s="1"/>
  <c r="AH2534" i="1" s="1"/>
  <c r="Y2534" i="1"/>
  <c r="J2535" i="1"/>
  <c r="I2535" i="1" s="1"/>
  <c r="AB2557" i="1"/>
  <c r="A2536" i="1"/>
  <c r="L2536" i="1"/>
  <c r="M2536" i="1" s="1"/>
  <c r="X2535" i="1"/>
  <c r="AC2535" i="1"/>
  <c r="AE2535" i="1" s="1"/>
  <c r="AK2535" i="1"/>
  <c r="N2535" i="1"/>
  <c r="H2535" i="1" s="1"/>
  <c r="G2535" i="1" s="1"/>
  <c r="D2757" i="1"/>
  <c r="Q2425" i="1"/>
  <c r="R2424" i="1"/>
  <c r="T2423" i="1"/>
  <c r="AF2423" i="1" s="1"/>
  <c r="V2423" i="1"/>
  <c r="AG2421" i="1"/>
  <c r="B2421" i="1" s="1"/>
  <c r="C2421" i="1" s="1"/>
  <c r="S2423" i="1"/>
  <c r="U2422" i="1"/>
  <c r="W2422" i="1" s="1"/>
  <c r="AG2422" i="1" s="1"/>
  <c r="B2422" i="1" s="1"/>
  <c r="C2422" i="1" s="1"/>
  <c r="K2535" i="1" l="1"/>
  <c r="AB2558" i="1"/>
  <c r="Y2535" i="1"/>
  <c r="Z2535" i="1"/>
  <c r="AA2535" i="1" s="1"/>
  <c r="AH2535" i="1" s="1"/>
  <c r="J2536" i="1"/>
  <c r="I2536" i="1" s="1"/>
  <c r="P2537" i="1"/>
  <c r="N2536" i="1"/>
  <c r="H2536" i="1" s="1"/>
  <c r="G2536" i="1" s="1"/>
  <c r="O2535" i="1"/>
  <c r="A2537" i="1"/>
  <c r="L2537" i="1"/>
  <c r="M2537" i="1" s="1"/>
  <c r="N2537" i="1" s="1"/>
  <c r="X2536" i="1"/>
  <c r="AC2536" i="1"/>
  <c r="AE2536" i="1" s="1"/>
  <c r="AK2536" i="1"/>
  <c r="E2536" i="1"/>
  <c r="F2535" i="1"/>
  <c r="D2758" i="1"/>
  <c r="S2424" i="1"/>
  <c r="U2423" i="1"/>
  <c r="W2423" i="1" s="1"/>
  <c r="AG2423" i="1" s="1"/>
  <c r="B2423" i="1" s="1"/>
  <c r="C2423" i="1" s="1"/>
  <c r="T2424" i="1"/>
  <c r="AF2424" i="1" s="1"/>
  <c r="V2424" i="1"/>
  <c r="Q2426" i="1"/>
  <c r="R2425" i="1"/>
  <c r="E2537" i="1" l="1"/>
  <c r="F2536" i="1"/>
  <c r="P2538" i="1"/>
  <c r="H2537" i="1"/>
  <c r="G2537" i="1" s="1"/>
  <c r="Z2536" i="1"/>
  <c r="AA2536" i="1" s="1"/>
  <c r="AH2536" i="1" s="1"/>
  <c r="Y2536" i="1"/>
  <c r="J2537" i="1"/>
  <c r="I2537" i="1" s="1"/>
  <c r="K2536" i="1"/>
  <c r="A2538" i="1"/>
  <c r="L2538" i="1"/>
  <c r="M2538" i="1" s="1"/>
  <c r="N2538" i="1" s="1"/>
  <c r="H2538" i="1" s="1"/>
  <c r="G2538" i="1" s="1"/>
  <c r="X2537" i="1"/>
  <c r="AC2537" i="1"/>
  <c r="AE2537" i="1" s="1"/>
  <c r="AK2537" i="1"/>
  <c r="AB2559" i="1"/>
  <c r="O2536" i="1"/>
  <c r="K2537" i="1"/>
  <c r="D2759" i="1"/>
  <c r="T2425" i="1"/>
  <c r="AF2425" i="1" s="1"/>
  <c r="V2425" i="1"/>
  <c r="Q2427" i="1"/>
  <c r="R2426" i="1"/>
  <c r="S2425" i="1"/>
  <c r="U2424" i="1"/>
  <c r="W2424" i="1" s="1"/>
  <c r="AG2424" i="1" s="1"/>
  <c r="B2424" i="1" s="1"/>
  <c r="C2424" i="1" s="1"/>
  <c r="AB2560" i="1" l="1"/>
  <c r="Z2537" i="1"/>
  <c r="AA2537" i="1" s="1"/>
  <c r="AH2537" i="1" s="1"/>
  <c r="Y2537" i="1"/>
  <c r="J2538" i="1"/>
  <c r="I2538" i="1" s="1"/>
  <c r="O2537" i="1"/>
  <c r="A2539" i="1"/>
  <c r="L2539" i="1"/>
  <c r="M2539" i="1" s="1"/>
  <c r="X2538" i="1"/>
  <c r="AC2538" i="1"/>
  <c r="AE2538" i="1" s="1"/>
  <c r="AK2538" i="1"/>
  <c r="E2538" i="1"/>
  <c r="F2537" i="1"/>
  <c r="O2538" i="1"/>
  <c r="K2538" i="1"/>
  <c r="D2760" i="1"/>
  <c r="S2426" i="1"/>
  <c r="U2425" i="1"/>
  <c r="W2425" i="1" s="1"/>
  <c r="AG2425" i="1" s="1"/>
  <c r="B2425" i="1" s="1"/>
  <c r="C2425" i="1" s="1"/>
  <c r="Q2428" i="1"/>
  <c r="R2427" i="1"/>
  <c r="T2426" i="1"/>
  <c r="AF2426" i="1" s="1"/>
  <c r="V2426" i="1"/>
  <c r="P2539" i="1" l="1"/>
  <c r="A2540" i="1"/>
  <c r="L2540" i="1"/>
  <c r="M2540" i="1" s="1"/>
  <c r="N2540" i="1" s="1"/>
  <c r="X2539" i="1"/>
  <c r="AC2539" i="1"/>
  <c r="AE2539" i="1" s="1"/>
  <c r="AK2539" i="1"/>
  <c r="E2539" i="1"/>
  <c r="F2538" i="1"/>
  <c r="Z2538" i="1"/>
  <c r="AA2538" i="1" s="1"/>
  <c r="AH2538" i="1" s="1"/>
  <c r="Y2538" i="1"/>
  <c r="J2539" i="1"/>
  <c r="I2539" i="1" s="1"/>
  <c r="N2539" i="1"/>
  <c r="H2539" i="1" s="1"/>
  <c r="G2539" i="1" s="1"/>
  <c r="AB2561" i="1"/>
  <c r="D2761" i="1"/>
  <c r="T2427" i="1"/>
  <c r="AF2427" i="1" s="1"/>
  <c r="V2427" i="1"/>
  <c r="Q2429" i="1"/>
  <c r="R2428" i="1"/>
  <c r="S2427" i="1"/>
  <c r="U2426" i="1"/>
  <c r="W2426" i="1" s="1"/>
  <c r="AG2426" i="1" s="1"/>
  <c r="B2426" i="1" s="1"/>
  <c r="C2426" i="1" s="1"/>
  <c r="H2540" i="1" l="1"/>
  <c r="G2540" i="1" s="1"/>
  <c r="K2539" i="1"/>
  <c r="E2540" i="1"/>
  <c r="F2539" i="1"/>
  <c r="AB2562" i="1"/>
  <c r="Y2539" i="1"/>
  <c r="Z2539" i="1"/>
  <c r="AA2539" i="1" s="1"/>
  <c r="AH2539" i="1" s="1"/>
  <c r="J2540" i="1"/>
  <c r="I2540" i="1" s="1"/>
  <c r="P2540" i="1"/>
  <c r="O2539" i="1"/>
  <c r="A2541" i="1"/>
  <c r="L2541" i="1"/>
  <c r="M2541" i="1" s="1"/>
  <c r="N2541" i="1" s="1"/>
  <c r="H2541" i="1" s="1"/>
  <c r="G2541" i="1" s="1"/>
  <c r="X2540" i="1"/>
  <c r="AC2540" i="1"/>
  <c r="AE2540" i="1" s="1"/>
  <c r="AK2540" i="1"/>
  <c r="O2540" i="1"/>
  <c r="K2540" i="1"/>
  <c r="D2762" i="1"/>
  <c r="T2428" i="1"/>
  <c r="AF2428" i="1" s="1"/>
  <c r="V2428" i="1"/>
  <c r="Q2430" i="1"/>
  <c r="R2429" i="1"/>
  <c r="S2428" i="1"/>
  <c r="U2427" i="1"/>
  <c r="W2427" i="1" s="1"/>
  <c r="AG2427" i="1" s="1"/>
  <c r="B2427" i="1" s="1"/>
  <c r="C2427" i="1" s="1"/>
  <c r="A2542" i="1" l="1"/>
  <c r="L2542" i="1"/>
  <c r="M2542" i="1" s="1"/>
  <c r="N2542" i="1" s="1"/>
  <c r="H2542" i="1" s="1"/>
  <c r="G2542" i="1" s="1"/>
  <c r="X2541" i="1"/>
  <c r="AC2541" i="1"/>
  <c r="AE2541" i="1" s="1"/>
  <c r="AK2541" i="1"/>
  <c r="E2541" i="1"/>
  <c r="F2540" i="1"/>
  <c r="Y2540" i="1"/>
  <c r="Z2540" i="1"/>
  <c r="AA2540" i="1" s="1"/>
  <c r="AH2540" i="1" s="1"/>
  <c r="J2541" i="1"/>
  <c r="I2541" i="1" s="1"/>
  <c r="AB2563" i="1"/>
  <c r="P2541" i="1"/>
  <c r="P2542" i="1" s="1"/>
  <c r="O2541" i="1"/>
  <c r="K2541" i="1"/>
  <c r="D2763" i="1"/>
  <c r="S2429" i="1"/>
  <c r="U2428" i="1"/>
  <c r="W2428" i="1" s="1"/>
  <c r="T2429" i="1"/>
  <c r="AF2429" i="1" s="1"/>
  <c r="V2429" i="1"/>
  <c r="Q2431" i="1"/>
  <c r="R2430" i="1"/>
  <c r="E2542" i="1" l="1"/>
  <c r="F2541" i="1"/>
  <c r="Z2541" i="1"/>
  <c r="AA2541" i="1" s="1"/>
  <c r="AH2541" i="1" s="1"/>
  <c r="Y2541" i="1"/>
  <c r="J2542" i="1"/>
  <c r="I2542" i="1" s="1"/>
  <c r="P2543" i="1"/>
  <c r="AB2564" i="1"/>
  <c r="A2543" i="1"/>
  <c r="L2543" i="1"/>
  <c r="M2543" i="1" s="1"/>
  <c r="X2542" i="1"/>
  <c r="AC2542" i="1"/>
  <c r="AE2542" i="1" s="1"/>
  <c r="AK2542" i="1"/>
  <c r="K2542" i="1"/>
  <c r="O2542" i="1"/>
  <c r="D2764" i="1"/>
  <c r="Q2432" i="1"/>
  <c r="R2431" i="1"/>
  <c r="AG2428" i="1"/>
  <c r="B2428" i="1" s="1"/>
  <c r="C2428" i="1" s="1"/>
  <c r="T2430" i="1"/>
  <c r="AF2430" i="1" s="1"/>
  <c r="V2430" i="1"/>
  <c r="S2430" i="1"/>
  <c r="U2429" i="1"/>
  <c r="W2429" i="1" s="1"/>
  <c r="AG2429" i="1" s="1"/>
  <c r="B2429" i="1" s="1"/>
  <c r="C2429" i="1" s="1"/>
  <c r="N2543" i="1" l="1"/>
  <c r="H2543" i="1" s="1"/>
  <c r="G2543" i="1" s="1"/>
  <c r="Y2542" i="1"/>
  <c r="Z2542" i="1"/>
  <c r="AA2542" i="1" s="1"/>
  <c r="AH2542" i="1" s="1"/>
  <c r="J2543" i="1"/>
  <c r="I2543" i="1" s="1"/>
  <c r="AB2565" i="1"/>
  <c r="A2544" i="1"/>
  <c r="L2544" i="1"/>
  <c r="M2544" i="1" s="1"/>
  <c r="N2544" i="1" s="1"/>
  <c r="H2544" i="1" s="1"/>
  <c r="G2544" i="1" s="1"/>
  <c r="X2543" i="1"/>
  <c r="AC2543" i="1"/>
  <c r="AE2543" i="1" s="1"/>
  <c r="AK2543" i="1"/>
  <c r="E2543" i="1"/>
  <c r="F2542" i="1"/>
  <c r="D2765" i="1"/>
  <c r="S2431" i="1"/>
  <c r="U2430" i="1"/>
  <c r="W2430" i="1" s="1"/>
  <c r="AG2430" i="1" s="1"/>
  <c r="B2430" i="1" s="1"/>
  <c r="C2430" i="1" s="1"/>
  <c r="T2431" i="1"/>
  <c r="AF2431" i="1" s="1"/>
  <c r="V2431" i="1"/>
  <c r="Q2433" i="1"/>
  <c r="R2432" i="1"/>
  <c r="O2543" i="1" l="1"/>
  <c r="K2543" i="1"/>
  <c r="A2545" i="1"/>
  <c r="L2545" i="1"/>
  <c r="M2545" i="1" s="1"/>
  <c r="N2545" i="1" s="1"/>
  <c r="H2545" i="1" s="1"/>
  <c r="G2545" i="1" s="1"/>
  <c r="X2544" i="1"/>
  <c r="AC2544" i="1"/>
  <c r="AE2544" i="1" s="1"/>
  <c r="AK2544" i="1"/>
  <c r="P2544" i="1"/>
  <c r="P2545" i="1" s="1"/>
  <c r="AB2566" i="1"/>
  <c r="E2544" i="1"/>
  <c r="F2543" i="1"/>
  <c r="Z2543" i="1"/>
  <c r="AA2543" i="1" s="1"/>
  <c r="AH2543" i="1" s="1"/>
  <c r="Y2543" i="1"/>
  <c r="J2544" i="1"/>
  <c r="I2544" i="1" s="1"/>
  <c r="K2544" i="1"/>
  <c r="O2544" i="1"/>
  <c r="D2766" i="1"/>
  <c r="T2432" i="1"/>
  <c r="AF2432" i="1" s="1"/>
  <c r="V2432" i="1"/>
  <c r="Q2434" i="1"/>
  <c r="R2433" i="1"/>
  <c r="S2432" i="1"/>
  <c r="U2431" i="1"/>
  <c r="W2431" i="1" s="1"/>
  <c r="AG2431" i="1" s="1"/>
  <c r="B2431" i="1" s="1"/>
  <c r="C2431" i="1" s="1"/>
  <c r="AB2567" i="1" l="1"/>
  <c r="P2546" i="1"/>
  <c r="Y2544" i="1"/>
  <c r="Z2544" i="1"/>
  <c r="AA2544" i="1" s="1"/>
  <c r="AH2544" i="1" s="1"/>
  <c r="J2545" i="1"/>
  <c r="I2545" i="1" s="1"/>
  <c r="E2545" i="1"/>
  <c r="F2544" i="1"/>
  <c r="A2546" i="1"/>
  <c r="L2546" i="1"/>
  <c r="M2546" i="1" s="1"/>
  <c r="X2545" i="1"/>
  <c r="AC2545" i="1"/>
  <c r="AE2545" i="1" s="1"/>
  <c r="AK2545" i="1"/>
  <c r="O2545" i="1"/>
  <c r="K2545" i="1"/>
  <c r="D2767" i="1"/>
  <c r="S2433" i="1"/>
  <c r="U2432" i="1"/>
  <c r="W2432" i="1" s="1"/>
  <c r="AG2432" i="1" s="1"/>
  <c r="B2432" i="1" s="1"/>
  <c r="C2432" i="1" s="1"/>
  <c r="Q2435" i="1"/>
  <c r="R2434" i="1"/>
  <c r="T2433" i="1"/>
  <c r="AF2433" i="1" s="1"/>
  <c r="V2433" i="1"/>
  <c r="N2546" i="1" l="1"/>
  <c r="H2546" i="1" s="1"/>
  <c r="G2546" i="1" s="1"/>
  <c r="E2546" i="1"/>
  <c r="F2545" i="1"/>
  <c r="Y2545" i="1"/>
  <c r="Z2545" i="1"/>
  <c r="AA2545" i="1" s="1"/>
  <c r="AH2545" i="1" s="1"/>
  <c r="J2546" i="1"/>
  <c r="I2546" i="1" s="1"/>
  <c r="A2547" i="1"/>
  <c r="L2547" i="1"/>
  <c r="M2547" i="1" s="1"/>
  <c r="N2547" i="1" s="1"/>
  <c r="H2547" i="1" s="1"/>
  <c r="G2547" i="1" s="1"/>
  <c r="X2546" i="1"/>
  <c r="AC2546" i="1"/>
  <c r="AE2546" i="1" s="1"/>
  <c r="AK2546" i="1"/>
  <c r="AB2568" i="1"/>
  <c r="K2546" i="1"/>
  <c r="D2768" i="1"/>
  <c r="R2435" i="1"/>
  <c r="Q2436" i="1"/>
  <c r="T2434" i="1"/>
  <c r="AF2434" i="1" s="1"/>
  <c r="V2434" i="1"/>
  <c r="S2434" i="1"/>
  <c r="U2433" i="1"/>
  <c r="W2433" i="1" s="1"/>
  <c r="AG2433" i="1" s="1"/>
  <c r="B2433" i="1" s="1"/>
  <c r="C2433" i="1" s="1"/>
  <c r="O2546" i="1" l="1"/>
  <c r="A2548" i="1"/>
  <c r="L2548" i="1"/>
  <c r="M2548" i="1" s="1"/>
  <c r="N2548" i="1" s="1"/>
  <c r="H2548" i="1" s="1"/>
  <c r="G2548" i="1" s="1"/>
  <c r="X2547" i="1"/>
  <c r="AC2547" i="1"/>
  <c r="AE2547" i="1" s="1"/>
  <c r="AK2547" i="1"/>
  <c r="P2547" i="1"/>
  <c r="P2548" i="1" s="1"/>
  <c r="AB2569" i="1"/>
  <c r="Z2546" i="1"/>
  <c r="AA2546" i="1" s="1"/>
  <c r="AH2546" i="1" s="1"/>
  <c r="Y2546" i="1"/>
  <c r="J2547" i="1"/>
  <c r="I2547" i="1" s="1"/>
  <c r="E2547" i="1"/>
  <c r="F2546" i="1"/>
  <c r="K2547" i="1"/>
  <c r="O2547" i="1"/>
  <c r="D2769" i="1"/>
  <c r="S2435" i="1"/>
  <c r="U2434" i="1"/>
  <c r="W2434" i="1" s="1"/>
  <c r="Q2437" i="1"/>
  <c r="R2436" i="1"/>
  <c r="T2435" i="1"/>
  <c r="AF2435" i="1" s="1"/>
  <c r="V2435" i="1"/>
  <c r="AB2570" i="1" l="1"/>
  <c r="E2548" i="1"/>
  <c r="F2547" i="1"/>
  <c r="Y2547" i="1"/>
  <c r="Z2547" i="1"/>
  <c r="AA2547" i="1" s="1"/>
  <c r="AH2547" i="1" s="1"/>
  <c r="J2548" i="1"/>
  <c r="I2548" i="1" s="1"/>
  <c r="P2549" i="1"/>
  <c r="A2549" i="1"/>
  <c r="L2549" i="1"/>
  <c r="M2549" i="1" s="1"/>
  <c r="X2548" i="1"/>
  <c r="AC2548" i="1"/>
  <c r="AE2548" i="1" s="1"/>
  <c r="AK2548" i="1"/>
  <c r="K2548" i="1"/>
  <c r="O2548" i="1"/>
  <c r="D2770" i="1"/>
  <c r="Q2438" i="1"/>
  <c r="R2437" i="1"/>
  <c r="T2436" i="1"/>
  <c r="AF2436" i="1" s="1"/>
  <c r="V2436" i="1"/>
  <c r="AG2434" i="1"/>
  <c r="B2434" i="1" s="1"/>
  <c r="C2434" i="1" s="1"/>
  <c r="S2436" i="1"/>
  <c r="U2435" i="1"/>
  <c r="W2435" i="1" s="1"/>
  <c r="AG2435" i="1" s="1"/>
  <c r="B2435" i="1" s="1"/>
  <c r="C2435" i="1" s="1"/>
  <c r="N2549" i="1" l="1"/>
  <c r="H2549" i="1" s="1"/>
  <c r="G2549" i="1" s="1"/>
  <c r="Z2548" i="1"/>
  <c r="AA2548" i="1" s="1"/>
  <c r="AH2548" i="1" s="1"/>
  <c r="Y2548" i="1"/>
  <c r="J2549" i="1"/>
  <c r="I2549" i="1" s="1"/>
  <c r="E2549" i="1"/>
  <c r="F2548" i="1"/>
  <c r="A2550" i="1"/>
  <c r="L2550" i="1"/>
  <c r="M2550" i="1" s="1"/>
  <c r="N2550" i="1" s="1"/>
  <c r="H2550" i="1" s="1"/>
  <c r="G2550" i="1" s="1"/>
  <c r="X2549" i="1"/>
  <c r="AC2549" i="1"/>
  <c r="AE2549" i="1" s="1"/>
  <c r="AK2549" i="1"/>
  <c r="AB2571" i="1"/>
  <c r="K2549" i="1"/>
  <c r="D2771" i="1"/>
  <c r="U2436" i="1"/>
  <c r="W2436" i="1" s="1"/>
  <c r="S2437" i="1"/>
  <c r="T2437" i="1"/>
  <c r="AF2437" i="1" s="1"/>
  <c r="V2437" i="1"/>
  <c r="Q2439" i="1"/>
  <c r="R2438" i="1"/>
  <c r="O2549" i="1" l="1"/>
  <c r="A2551" i="1"/>
  <c r="L2551" i="1"/>
  <c r="M2551" i="1" s="1"/>
  <c r="N2551" i="1" s="1"/>
  <c r="H2551" i="1" s="1"/>
  <c r="G2551" i="1" s="1"/>
  <c r="X2550" i="1"/>
  <c r="AC2550" i="1"/>
  <c r="AE2550" i="1" s="1"/>
  <c r="AK2550" i="1"/>
  <c r="E2550" i="1"/>
  <c r="F2549" i="1"/>
  <c r="AB2572" i="1"/>
  <c r="Z2549" i="1"/>
  <c r="AA2549" i="1" s="1"/>
  <c r="AH2549" i="1" s="1"/>
  <c r="Y2549" i="1"/>
  <c r="J2550" i="1"/>
  <c r="I2550" i="1" s="1"/>
  <c r="P2550" i="1"/>
  <c r="P2551" i="1" s="1"/>
  <c r="O2550" i="1"/>
  <c r="K2550" i="1"/>
  <c r="D2772" i="1"/>
  <c r="T2438" i="1"/>
  <c r="AF2438" i="1" s="1"/>
  <c r="V2438" i="1"/>
  <c r="AG2436" i="1"/>
  <c r="B2436" i="1" s="1"/>
  <c r="C2436" i="1" s="1"/>
  <c r="Q2440" i="1"/>
  <c r="R2439" i="1"/>
  <c r="U2437" i="1"/>
  <c r="W2437" i="1" s="1"/>
  <c r="S2438" i="1"/>
  <c r="AB2573" i="1" l="1"/>
  <c r="E2551" i="1"/>
  <c r="F2550" i="1"/>
  <c r="P2552" i="1"/>
  <c r="Z2550" i="1"/>
  <c r="AA2550" i="1" s="1"/>
  <c r="AH2550" i="1" s="1"/>
  <c r="Y2550" i="1"/>
  <c r="J2551" i="1"/>
  <c r="I2551" i="1" s="1"/>
  <c r="A2552" i="1"/>
  <c r="L2552" i="1"/>
  <c r="M2552" i="1" s="1"/>
  <c r="X2551" i="1"/>
  <c r="AC2551" i="1"/>
  <c r="AE2551" i="1" s="1"/>
  <c r="AK2551" i="1"/>
  <c r="K2551" i="1"/>
  <c r="O2551" i="1"/>
  <c r="D2773" i="1"/>
  <c r="AG2437" i="1"/>
  <c r="B2437" i="1" s="1"/>
  <c r="C2437" i="1" s="1"/>
  <c r="Q2441" i="1"/>
  <c r="R2440" i="1"/>
  <c r="T2439" i="1"/>
  <c r="AF2439" i="1" s="1"/>
  <c r="V2439" i="1"/>
  <c r="U2438" i="1"/>
  <c r="W2438" i="1" s="1"/>
  <c r="AG2438" i="1" s="1"/>
  <c r="B2438" i="1" s="1"/>
  <c r="C2438" i="1" s="1"/>
  <c r="S2439" i="1"/>
  <c r="N2552" i="1" l="1"/>
  <c r="H2552" i="1" s="1"/>
  <c r="G2552" i="1" s="1"/>
  <c r="Z2551" i="1"/>
  <c r="AA2551" i="1" s="1"/>
  <c r="AH2551" i="1" s="1"/>
  <c r="Y2551" i="1"/>
  <c r="J2552" i="1"/>
  <c r="I2552" i="1" s="1"/>
  <c r="E2552" i="1"/>
  <c r="F2551" i="1"/>
  <c r="AB2574" i="1"/>
  <c r="A2553" i="1"/>
  <c r="L2553" i="1"/>
  <c r="M2553" i="1" s="1"/>
  <c r="N2553" i="1" s="1"/>
  <c r="H2553" i="1" s="1"/>
  <c r="G2553" i="1" s="1"/>
  <c r="X2552" i="1"/>
  <c r="AC2552" i="1"/>
  <c r="AE2552" i="1" s="1"/>
  <c r="AK2552" i="1"/>
  <c r="O2552" i="1"/>
  <c r="D2774" i="1"/>
  <c r="T2440" i="1"/>
  <c r="AF2440" i="1" s="1"/>
  <c r="V2440" i="1"/>
  <c r="Q2442" i="1"/>
  <c r="R2441" i="1"/>
  <c r="U2439" i="1"/>
  <c r="W2439" i="1" s="1"/>
  <c r="AG2439" i="1" s="1"/>
  <c r="B2439" i="1" s="1"/>
  <c r="C2439" i="1" s="1"/>
  <c r="S2440" i="1"/>
  <c r="K2552" i="1" l="1"/>
  <c r="AB2575" i="1"/>
  <c r="E2553" i="1"/>
  <c r="F2552" i="1"/>
  <c r="Z2552" i="1"/>
  <c r="AA2552" i="1" s="1"/>
  <c r="AH2552" i="1" s="1"/>
  <c r="Y2552" i="1"/>
  <c r="J2553" i="1"/>
  <c r="I2553" i="1" s="1"/>
  <c r="A2554" i="1"/>
  <c r="L2554" i="1"/>
  <c r="M2554" i="1" s="1"/>
  <c r="X2553" i="1"/>
  <c r="AC2553" i="1"/>
  <c r="AE2553" i="1" s="1"/>
  <c r="AK2553" i="1"/>
  <c r="P2553" i="1"/>
  <c r="P2554" i="1" s="1"/>
  <c r="K2553" i="1"/>
  <c r="O2553" i="1"/>
  <c r="D2775" i="1"/>
  <c r="T2441" i="1"/>
  <c r="AF2441" i="1" s="1"/>
  <c r="V2441" i="1"/>
  <c r="U2440" i="1"/>
  <c r="W2440" i="1" s="1"/>
  <c r="S2441" i="1"/>
  <c r="Q2443" i="1"/>
  <c r="R2442" i="1"/>
  <c r="A2555" i="1" l="1"/>
  <c r="L2555" i="1"/>
  <c r="M2555" i="1" s="1"/>
  <c r="N2555" i="1" s="1"/>
  <c r="X2554" i="1"/>
  <c r="AC2554" i="1"/>
  <c r="AE2554" i="1" s="1"/>
  <c r="AK2554" i="1"/>
  <c r="E2554" i="1"/>
  <c r="F2553" i="1"/>
  <c r="Z2553" i="1"/>
  <c r="AA2553" i="1" s="1"/>
  <c r="AH2553" i="1" s="1"/>
  <c r="Y2553" i="1"/>
  <c r="J2554" i="1"/>
  <c r="I2554" i="1" s="1"/>
  <c r="N2554" i="1"/>
  <c r="H2554" i="1" s="1"/>
  <c r="G2554" i="1" s="1"/>
  <c r="AB2576" i="1"/>
  <c r="D2776" i="1"/>
  <c r="AG2440" i="1"/>
  <c r="B2440" i="1" s="1"/>
  <c r="C2440" i="1" s="1"/>
  <c r="U2441" i="1"/>
  <c r="W2441" i="1" s="1"/>
  <c r="AG2441" i="1" s="1"/>
  <c r="B2441" i="1" s="1"/>
  <c r="C2441" i="1" s="1"/>
  <c r="S2442" i="1"/>
  <c r="Q2444" i="1"/>
  <c r="R2443" i="1"/>
  <c r="T2442" i="1"/>
  <c r="AF2442" i="1" s="1"/>
  <c r="V2442" i="1"/>
  <c r="H2555" i="1" l="1"/>
  <c r="G2555" i="1" s="1"/>
  <c r="O2554" i="1"/>
  <c r="E2555" i="1"/>
  <c r="F2554" i="1"/>
  <c r="AB2577" i="1"/>
  <c r="Z2554" i="1"/>
  <c r="AA2554" i="1" s="1"/>
  <c r="AH2554" i="1" s="1"/>
  <c r="Y2554" i="1"/>
  <c r="J2555" i="1"/>
  <c r="I2555" i="1" s="1"/>
  <c r="A2556" i="1"/>
  <c r="L2556" i="1"/>
  <c r="M2556" i="1" s="1"/>
  <c r="N2556" i="1" s="1"/>
  <c r="H2556" i="1" s="1"/>
  <c r="G2556" i="1" s="1"/>
  <c r="X2555" i="1"/>
  <c r="AC2555" i="1"/>
  <c r="AE2555" i="1" s="1"/>
  <c r="AK2555" i="1"/>
  <c r="K2554" i="1"/>
  <c r="P2555" i="1"/>
  <c r="P2556" i="1" s="1"/>
  <c r="K2555" i="1"/>
  <c r="O2555" i="1"/>
  <c r="D2777" i="1"/>
  <c r="T2443" i="1"/>
  <c r="AF2443" i="1" s="1"/>
  <c r="V2443" i="1"/>
  <c r="Q2445" i="1"/>
  <c r="R2444" i="1"/>
  <c r="U2442" i="1"/>
  <c r="W2442" i="1" s="1"/>
  <c r="AG2442" i="1" s="1"/>
  <c r="B2442" i="1" s="1"/>
  <c r="C2442" i="1" s="1"/>
  <c r="S2443" i="1"/>
  <c r="AB2578" i="1" l="1"/>
  <c r="Y2555" i="1"/>
  <c r="Z2555" i="1"/>
  <c r="AA2555" i="1" s="1"/>
  <c r="AH2555" i="1" s="1"/>
  <c r="J2556" i="1"/>
  <c r="I2556" i="1" s="1"/>
  <c r="E2556" i="1"/>
  <c r="F2555" i="1"/>
  <c r="A2557" i="1"/>
  <c r="L2557" i="1"/>
  <c r="M2557" i="1" s="1"/>
  <c r="N2557" i="1" s="1"/>
  <c r="H2557" i="1" s="1"/>
  <c r="G2557" i="1" s="1"/>
  <c r="X2556" i="1"/>
  <c r="AC2556" i="1"/>
  <c r="AE2556" i="1" s="1"/>
  <c r="AK2556" i="1"/>
  <c r="K2556" i="1"/>
  <c r="O2556" i="1"/>
  <c r="D2778" i="1"/>
  <c r="U2443" i="1"/>
  <c r="W2443" i="1" s="1"/>
  <c r="S2444" i="1"/>
  <c r="T2444" i="1"/>
  <c r="AF2444" i="1" s="1"/>
  <c r="V2444" i="1"/>
  <c r="Q2446" i="1"/>
  <c r="R2445" i="1"/>
  <c r="E2557" i="1" l="1"/>
  <c r="F2556" i="1"/>
  <c r="Z2556" i="1"/>
  <c r="AA2556" i="1" s="1"/>
  <c r="AH2556" i="1" s="1"/>
  <c r="Y2556" i="1"/>
  <c r="J2557" i="1"/>
  <c r="I2557" i="1" s="1"/>
  <c r="AB2579" i="1"/>
  <c r="A2558" i="1"/>
  <c r="L2558" i="1"/>
  <c r="M2558" i="1" s="1"/>
  <c r="X2557" i="1"/>
  <c r="AC2557" i="1"/>
  <c r="AE2557" i="1" s="1"/>
  <c r="AK2557" i="1"/>
  <c r="P2557" i="1"/>
  <c r="O2557" i="1"/>
  <c r="K2557" i="1"/>
  <c r="D2779" i="1"/>
  <c r="AG2443" i="1"/>
  <c r="B2443" i="1" s="1"/>
  <c r="C2443" i="1" s="1"/>
  <c r="T2445" i="1"/>
  <c r="AF2445" i="1" s="1"/>
  <c r="V2445" i="1"/>
  <c r="Q2447" i="1"/>
  <c r="R2446" i="1"/>
  <c r="S2445" i="1"/>
  <c r="U2444" i="1"/>
  <c r="W2444" i="1" s="1"/>
  <c r="AG2444" i="1" s="1"/>
  <c r="B2444" i="1" s="1"/>
  <c r="C2444" i="1" s="1"/>
  <c r="P2558" i="1" l="1"/>
  <c r="A2559" i="1"/>
  <c r="L2559" i="1"/>
  <c r="M2559" i="1" s="1"/>
  <c r="N2559" i="1" s="1"/>
  <c r="H2559" i="1" s="1"/>
  <c r="G2559" i="1" s="1"/>
  <c r="X2558" i="1"/>
  <c r="AC2558" i="1"/>
  <c r="AE2558" i="1" s="1"/>
  <c r="AK2558" i="1"/>
  <c r="AB2580" i="1"/>
  <c r="Y2557" i="1"/>
  <c r="Z2557" i="1"/>
  <c r="AA2557" i="1" s="1"/>
  <c r="AH2557" i="1" s="1"/>
  <c r="J2558" i="1"/>
  <c r="I2558" i="1" s="1"/>
  <c r="N2558" i="1"/>
  <c r="H2558" i="1" s="1"/>
  <c r="G2558" i="1" s="1"/>
  <c r="E2558" i="1"/>
  <c r="F2558" i="1" s="1"/>
  <c r="F2557" i="1"/>
  <c r="D2780" i="1"/>
  <c r="U2445" i="1"/>
  <c r="W2445" i="1" s="1"/>
  <c r="S2446" i="1"/>
  <c r="T2446" i="1"/>
  <c r="AF2446" i="1" s="1"/>
  <c r="V2446" i="1"/>
  <c r="Q2448" i="1"/>
  <c r="R2447" i="1"/>
  <c r="O2558" i="1" l="1"/>
  <c r="P2559" i="1" s="1"/>
  <c r="K2558" i="1"/>
  <c r="AB2581" i="1"/>
  <c r="Y2558" i="1"/>
  <c r="J2559" i="1"/>
  <c r="I2559" i="1" s="1"/>
  <c r="Z2558" i="1"/>
  <c r="AA2558" i="1" s="1"/>
  <c r="AH2558" i="1" s="1"/>
  <c r="A2560" i="1"/>
  <c r="L2560" i="1"/>
  <c r="M2560" i="1" s="1"/>
  <c r="X2559" i="1"/>
  <c r="E2559" i="1"/>
  <c r="F2559" i="1" s="1"/>
  <c r="AC2559" i="1"/>
  <c r="AE2559" i="1" s="1"/>
  <c r="AK2559" i="1"/>
  <c r="O2559" i="1"/>
  <c r="K2559" i="1"/>
  <c r="D2781" i="1"/>
  <c r="T2447" i="1"/>
  <c r="AF2447" i="1" s="1"/>
  <c r="V2447" i="1"/>
  <c r="Q2449" i="1"/>
  <c r="R2448" i="1"/>
  <c r="U2446" i="1"/>
  <c r="W2446" i="1" s="1"/>
  <c r="AG2446" i="1" s="1"/>
  <c r="B2446" i="1" s="1"/>
  <c r="C2446" i="1" s="1"/>
  <c r="S2447" i="1"/>
  <c r="AG2445" i="1"/>
  <c r="B2445" i="1" s="1"/>
  <c r="C2445" i="1" s="1"/>
  <c r="AB2582" i="1" l="1"/>
  <c r="Y2559" i="1"/>
  <c r="Z2559" i="1"/>
  <c r="AA2559" i="1" s="1"/>
  <c r="AH2559" i="1" s="1"/>
  <c r="J2560" i="1"/>
  <c r="I2560" i="1" s="1"/>
  <c r="A2561" i="1"/>
  <c r="L2561" i="1"/>
  <c r="M2561" i="1" s="1"/>
  <c r="N2561" i="1" s="1"/>
  <c r="H2561" i="1" s="1"/>
  <c r="G2561" i="1" s="1"/>
  <c r="X2560" i="1"/>
  <c r="E2560" i="1"/>
  <c r="AC2560" i="1"/>
  <c r="AE2560" i="1" s="1"/>
  <c r="AK2560" i="1"/>
  <c r="N2560" i="1"/>
  <c r="H2560" i="1" s="1"/>
  <c r="G2560" i="1" s="1"/>
  <c r="P2560" i="1"/>
  <c r="D2782" i="1"/>
  <c r="U2447" i="1"/>
  <c r="W2447" i="1" s="1"/>
  <c r="AG2447" i="1" s="1"/>
  <c r="B2447" i="1" s="1"/>
  <c r="C2447" i="1" s="1"/>
  <c r="S2448" i="1"/>
  <c r="T2448" i="1"/>
  <c r="AF2448" i="1" s="1"/>
  <c r="V2448" i="1"/>
  <c r="Q2450" i="1"/>
  <c r="R2449" i="1"/>
  <c r="K2560" i="1" l="1"/>
  <c r="Y2560" i="1"/>
  <c r="Z2560" i="1"/>
  <c r="AA2560" i="1" s="1"/>
  <c r="AH2560" i="1" s="1"/>
  <c r="J2561" i="1"/>
  <c r="I2561" i="1" s="1"/>
  <c r="P2561" i="1"/>
  <c r="P2562" i="1" s="1"/>
  <c r="AB2583" i="1"/>
  <c r="O2560" i="1"/>
  <c r="A2562" i="1"/>
  <c r="L2562" i="1"/>
  <c r="M2562" i="1" s="1"/>
  <c r="X2561" i="1"/>
  <c r="AC2561" i="1"/>
  <c r="AE2561" i="1" s="1"/>
  <c r="AK2561" i="1"/>
  <c r="E2561" i="1"/>
  <c r="F2560" i="1"/>
  <c r="O2561" i="1"/>
  <c r="K2561" i="1"/>
  <c r="D2783" i="1"/>
  <c r="Q2451" i="1"/>
  <c r="R2450" i="1"/>
  <c r="T2449" i="1"/>
  <c r="AF2449" i="1" s="1"/>
  <c r="V2449" i="1"/>
  <c r="S2449" i="1"/>
  <c r="U2448" i="1"/>
  <c r="W2448" i="1" s="1"/>
  <c r="N2562" i="1" l="1"/>
  <c r="H2562" i="1" s="1"/>
  <c r="G2562" i="1" s="1"/>
  <c r="K2562" i="1" s="1"/>
  <c r="Y2561" i="1"/>
  <c r="Z2561" i="1"/>
  <c r="AA2561" i="1" s="1"/>
  <c r="AH2561" i="1" s="1"/>
  <c r="J2562" i="1"/>
  <c r="I2562" i="1" s="1"/>
  <c r="E2562" i="1"/>
  <c r="F2561" i="1"/>
  <c r="AB2584" i="1"/>
  <c r="P2563" i="1"/>
  <c r="A2563" i="1"/>
  <c r="L2563" i="1"/>
  <c r="M2563" i="1" s="1"/>
  <c r="X2562" i="1"/>
  <c r="AC2562" i="1"/>
  <c r="AE2562" i="1" s="1"/>
  <c r="AK2562" i="1"/>
  <c r="O2562" i="1"/>
  <c r="D2784" i="1"/>
  <c r="AG2448" i="1"/>
  <c r="B2448" i="1" s="1"/>
  <c r="C2448" i="1" s="1"/>
  <c r="S2450" i="1"/>
  <c r="U2449" i="1"/>
  <c r="W2449" i="1" s="1"/>
  <c r="AG2449" i="1" s="1"/>
  <c r="B2449" i="1" s="1"/>
  <c r="C2449" i="1" s="1"/>
  <c r="T2450" i="1"/>
  <c r="AF2450" i="1" s="1"/>
  <c r="V2450" i="1"/>
  <c r="Q2452" i="1"/>
  <c r="R2451" i="1"/>
  <c r="N2563" i="1" l="1"/>
  <c r="H2563" i="1" s="1"/>
  <c r="G2563" i="1" s="1"/>
  <c r="O2563" i="1" s="1"/>
  <c r="E2563" i="1"/>
  <c r="F2562" i="1"/>
  <c r="Z2562" i="1"/>
  <c r="AA2562" i="1" s="1"/>
  <c r="AH2562" i="1" s="1"/>
  <c r="Y2562" i="1"/>
  <c r="J2563" i="1"/>
  <c r="I2563" i="1" s="1"/>
  <c r="P2564" i="1"/>
  <c r="AB2585" i="1"/>
  <c r="A2564" i="1"/>
  <c r="L2564" i="1"/>
  <c r="M2564" i="1" s="1"/>
  <c r="X2563" i="1"/>
  <c r="AC2563" i="1"/>
  <c r="AE2563" i="1" s="1"/>
  <c r="AK2563" i="1"/>
  <c r="K2563" i="1"/>
  <c r="D2785" i="1"/>
  <c r="Q2453" i="1"/>
  <c r="R2452" i="1"/>
  <c r="S2451" i="1"/>
  <c r="U2450" i="1"/>
  <c r="W2450" i="1" s="1"/>
  <c r="AG2450" i="1" s="1"/>
  <c r="B2450" i="1" s="1"/>
  <c r="C2450" i="1" s="1"/>
  <c r="T2451" i="1"/>
  <c r="AF2451" i="1" s="1"/>
  <c r="V2451" i="1"/>
  <c r="N2564" i="1" l="1"/>
  <c r="H2564" i="1" s="1"/>
  <c r="G2564" i="1" s="1"/>
  <c r="AB2586" i="1"/>
  <c r="Z2563" i="1"/>
  <c r="AA2563" i="1" s="1"/>
  <c r="AH2563" i="1" s="1"/>
  <c r="Y2563" i="1"/>
  <c r="J2564" i="1"/>
  <c r="I2564" i="1" s="1"/>
  <c r="A2565" i="1"/>
  <c r="L2565" i="1"/>
  <c r="M2565" i="1" s="1"/>
  <c r="N2565" i="1" s="1"/>
  <c r="H2565" i="1" s="1"/>
  <c r="G2565" i="1" s="1"/>
  <c r="X2564" i="1"/>
  <c r="AC2564" i="1"/>
  <c r="AE2564" i="1" s="1"/>
  <c r="AK2564" i="1"/>
  <c r="E2564" i="1"/>
  <c r="F2563" i="1"/>
  <c r="D2786" i="1"/>
  <c r="U2451" i="1"/>
  <c r="W2451" i="1" s="1"/>
  <c r="S2452" i="1"/>
  <c r="Q2454" i="1"/>
  <c r="R2453" i="1"/>
  <c r="T2452" i="1"/>
  <c r="AF2452" i="1" s="1"/>
  <c r="V2452" i="1"/>
  <c r="K2564" i="1" l="1"/>
  <c r="O2564" i="1"/>
  <c r="A2566" i="1"/>
  <c r="L2566" i="1"/>
  <c r="M2566" i="1" s="1"/>
  <c r="N2566" i="1" s="1"/>
  <c r="H2566" i="1" s="1"/>
  <c r="G2566" i="1" s="1"/>
  <c r="X2565" i="1"/>
  <c r="AC2565" i="1"/>
  <c r="AE2565" i="1" s="1"/>
  <c r="AK2565" i="1"/>
  <c r="AB2587" i="1"/>
  <c r="E2565" i="1"/>
  <c r="F2564" i="1"/>
  <c r="Y2564" i="1"/>
  <c r="Z2564" i="1"/>
  <c r="AA2564" i="1" s="1"/>
  <c r="AH2564" i="1" s="1"/>
  <c r="J2565" i="1"/>
  <c r="I2565" i="1" s="1"/>
  <c r="P2565" i="1"/>
  <c r="P2566" i="1" s="1"/>
  <c r="K2565" i="1"/>
  <c r="O2565" i="1"/>
  <c r="D2787" i="1"/>
  <c r="AG2451" i="1"/>
  <c r="B2451" i="1" s="1"/>
  <c r="C2451" i="1" s="1"/>
  <c r="Q2455" i="1"/>
  <c r="R2454" i="1"/>
  <c r="T2453" i="1"/>
  <c r="AF2453" i="1" s="1"/>
  <c r="V2453" i="1"/>
  <c r="U2452" i="1"/>
  <c r="W2452" i="1" s="1"/>
  <c r="AG2452" i="1" s="1"/>
  <c r="B2452" i="1" s="1"/>
  <c r="C2452" i="1" s="1"/>
  <c r="S2453" i="1"/>
  <c r="E2566" i="1" l="1"/>
  <c r="F2565" i="1"/>
  <c r="AB2588" i="1"/>
  <c r="Z2565" i="1"/>
  <c r="AA2565" i="1" s="1"/>
  <c r="AH2565" i="1" s="1"/>
  <c r="Y2565" i="1"/>
  <c r="J2566" i="1"/>
  <c r="I2566" i="1" s="1"/>
  <c r="A2567" i="1"/>
  <c r="L2567" i="1"/>
  <c r="M2567" i="1" s="1"/>
  <c r="N2567" i="1" s="1"/>
  <c r="H2567" i="1" s="1"/>
  <c r="G2567" i="1" s="1"/>
  <c r="X2566" i="1"/>
  <c r="AC2566" i="1"/>
  <c r="AE2566" i="1" s="1"/>
  <c r="AK2566" i="1"/>
  <c r="K2566" i="1"/>
  <c r="O2566" i="1"/>
  <c r="D2788" i="1"/>
  <c r="T2454" i="1"/>
  <c r="AF2454" i="1" s="1"/>
  <c r="V2454" i="1"/>
  <c r="Q2456" i="1"/>
  <c r="R2455" i="1"/>
  <c r="U2453" i="1"/>
  <c r="W2453" i="1" s="1"/>
  <c r="AG2453" i="1" s="1"/>
  <c r="B2453" i="1" s="1"/>
  <c r="C2453" i="1" s="1"/>
  <c r="S2454" i="1"/>
  <c r="AB2589" i="1" l="1"/>
  <c r="Z2566" i="1"/>
  <c r="AA2566" i="1" s="1"/>
  <c r="AH2566" i="1" s="1"/>
  <c r="Y2566" i="1"/>
  <c r="J2567" i="1"/>
  <c r="I2567" i="1" s="1"/>
  <c r="P2567" i="1"/>
  <c r="A2568" i="1"/>
  <c r="L2568" i="1"/>
  <c r="M2568" i="1" s="1"/>
  <c r="N2568" i="1" s="1"/>
  <c r="H2568" i="1" s="1"/>
  <c r="G2568" i="1" s="1"/>
  <c r="X2567" i="1"/>
  <c r="AC2567" i="1"/>
  <c r="AE2567" i="1" s="1"/>
  <c r="AK2567" i="1"/>
  <c r="E2567" i="1"/>
  <c r="F2566" i="1"/>
  <c r="O2567" i="1"/>
  <c r="K2567" i="1"/>
  <c r="D2789" i="1"/>
  <c r="U2454" i="1"/>
  <c r="W2454" i="1" s="1"/>
  <c r="AG2454" i="1" s="1"/>
  <c r="B2454" i="1" s="1"/>
  <c r="C2454" i="1" s="1"/>
  <c r="S2455" i="1"/>
  <c r="T2455" i="1"/>
  <c r="AF2455" i="1" s="1"/>
  <c r="V2455" i="1"/>
  <c r="Q2457" i="1"/>
  <c r="R2456" i="1"/>
  <c r="A2569" i="1" l="1"/>
  <c r="L2569" i="1"/>
  <c r="M2569" i="1" s="1"/>
  <c r="N2569" i="1" s="1"/>
  <c r="H2569" i="1" s="1"/>
  <c r="G2569" i="1" s="1"/>
  <c r="X2568" i="1"/>
  <c r="AC2568" i="1"/>
  <c r="AE2568" i="1" s="1"/>
  <c r="AK2568" i="1"/>
  <c r="P2568" i="1"/>
  <c r="P2569" i="1" s="1"/>
  <c r="E2568" i="1"/>
  <c r="F2567" i="1"/>
  <c r="AB2590" i="1"/>
  <c r="Y2567" i="1"/>
  <c r="Z2567" i="1"/>
  <c r="AA2567" i="1" s="1"/>
  <c r="AH2567" i="1" s="1"/>
  <c r="J2568" i="1"/>
  <c r="I2568" i="1" s="1"/>
  <c r="O2568" i="1"/>
  <c r="K2568" i="1"/>
  <c r="D2790" i="1"/>
  <c r="T2456" i="1"/>
  <c r="AF2456" i="1" s="1"/>
  <c r="V2456" i="1"/>
  <c r="Q2458" i="1"/>
  <c r="R2457" i="1"/>
  <c r="U2455" i="1"/>
  <c r="W2455" i="1" s="1"/>
  <c r="AG2455" i="1" s="1"/>
  <c r="B2455" i="1" s="1"/>
  <c r="C2455" i="1" s="1"/>
  <c r="S2456" i="1"/>
  <c r="E2569" i="1" l="1"/>
  <c r="F2568" i="1"/>
  <c r="P2570" i="1"/>
  <c r="Y2568" i="1"/>
  <c r="Z2568" i="1"/>
  <c r="AA2568" i="1" s="1"/>
  <c r="AH2568" i="1" s="1"/>
  <c r="J2569" i="1"/>
  <c r="I2569" i="1" s="1"/>
  <c r="AB2591" i="1"/>
  <c r="A2570" i="1"/>
  <c r="L2570" i="1"/>
  <c r="M2570" i="1" s="1"/>
  <c r="X2569" i="1"/>
  <c r="AC2569" i="1"/>
  <c r="AE2569" i="1" s="1"/>
  <c r="AK2569" i="1"/>
  <c r="K2569" i="1"/>
  <c r="O2569" i="1"/>
  <c r="D2791" i="1"/>
  <c r="U2456" i="1"/>
  <c r="W2456" i="1" s="1"/>
  <c r="S2457" i="1"/>
  <c r="T2457" i="1"/>
  <c r="AF2457" i="1" s="1"/>
  <c r="V2457" i="1"/>
  <c r="Q2459" i="1"/>
  <c r="R2458" i="1"/>
  <c r="N2570" i="1" l="1"/>
  <c r="H2570" i="1" s="1"/>
  <c r="G2570" i="1" s="1"/>
  <c r="AB2592" i="1"/>
  <c r="Y2569" i="1"/>
  <c r="Z2569" i="1"/>
  <c r="AA2569" i="1" s="1"/>
  <c r="AH2569" i="1" s="1"/>
  <c r="J2570" i="1"/>
  <c r="I2570" i="1" s="1"/>
  <c r="A2571" i="1"/>
  <c r="L2571" i="1"/>
  <c r="M2571" i="1" s="1"/>
  <c r="N2571" i="1" s="1"/>
  <c r="H2571" i="1" s="1"/>
  <c r="G2571" i="1" s="1"/>
  <c r="X2570" i="1"/>
  <c r="AC2570" i="1"/>
  <c r="AE2570" i="1" s="1"/>
  <c r="AK2570" i="1"/>
  <c r="E2570" i="1"/>
  <c r="F2569" i="1"/>
  <c r="D2792" i="1"/>
  <c r="AG2456" i="1"/>
  <c r="B2456" i="1" s="1"/>
  <c r="C2456" i="1" s="1"/>
  <c r="T2458" i="1"/>
  <c r="AF2458" i="1" s="1"/>
  <c r="V2458" i="1"/>
  <c r="Q2460" i="1"/>
  <c r="R2459" i="1"/>
  <c r="U2457" i="1"/>
  <c r="W2457" i="1" s="1"/>
  <c r="S2458" i="1"/>
  <c r="K2570" i="1" l="1"/>
  <c r="O2570" i="1"/>
  <c r="A2572" i="1"/>
  <c r="L2572" i="1"/>
  <c r="M2572" i="1" s="1"/>
  <c r="N2572" i="1" s="1"/>
  <c r="H2572" i="1" s="1"/>
  <c r="G2572" i="1" s="1"/>
  <c r="X2571" i="1"/>
  <c r="AC2571" i="1"/>
  <c r="AE2571" i="1" s="1"/>
  <c r="AK2571" i="1"/>
  <c r="E2571" i="1"/>
  <c r="F2570" i="1"/>
  <c r="P2571" i="1"/>
  <c r="Z2570" i="1"/>
  <c r="AA2570" i="1" s="1"/>
  <c r="AH2570" i="1" s="1"/>
  <c r="Y2570" i="1"/>
  <c r="J2571" i="1"/>
  <c r="I2571" i="1" s="1"/>
  <c r="AB2593" i="1"/>
  <c r="O2571" i="1"/>
  <c r="K2571" i="1"/>
  <c r="D2793" i="1"/>
  <c r="AG2457" i="1"/>
  <c r="B2457" i="1" s="1"/>
  <c r="C2457" i="1" s="1"/>
  <c r="T2459" i="1"/>
  <c r="AF2459" i="1" s="1"/>
  <c r="V2459" i="1"/>
  <c r="Q2461" i="1"/>
  <c r="R2460" i="1"/>
  <c r="S2459" i="1"/>
  <c r="U2458" i="1"/>
  <c r="W2458" i="1" s="1"/>
  <c r="AG2458" i="1" s="1"/>
  <c r="B2458" i="1" s="1"/>
  <c r="C2458" i="1" s="1"/>
  <c r="P2572" i="1" l="1"/>
  <c r="E2572" i="1"/>
  <c r="F2571" i="1"/>
  <c r="AB2594" i="1"/>
  <c r="Z2571" i="1"/>
  <c r="AA2571" i="1" s="1"/>
  <c r="AH2571" i="1" s="1"/>
  <c r="Y2571" i="1"/>
  <c r="J2572" i="1"/>
  <c r="I2572" i="1" s="1"/>
  <c r="A2573" i="1"/>
  <c r="L2573" i="1"/>
  <c r="M2573" i="1" s="1"/>
  <c r="X2572" i="1"/>
  <c r="AC2572" i="1"/>
  <c r="AE2572" i="1" s="1"/>
  <c r="AK2572" i="1"/>
  <c r="K2572" i="1"/>
  <c r="O2572" i="1"/>
  <c r="D2794" i="1"/>
  <c r="T2460" i="1"/>
  <c r="AF2460" i="1" s="1"/>
  <c r="V2460" i="1"/>
  <c r="Q2462" i="1"/>
  <c r="R2461" i="1"/>
  <c r="U2459" i="1"/>
  <c r="W2459" i="1" s="1"/>
  <c r="AG2459" i="1" s="1"/>
  <c r="B2459" i="1" s="1"/>
  <c r="C2459" i="1" s="1"/>
  <c r="S2460" i="1"/>
  <c r="N2573" i="1" l="1"/>
  <c r="H2573" i="1" s="1"/>
  <c r="G2573" i="1" s="1"/>
  <c r="AB2595" i="1"/>
  <c r="Z2572" i="1"/>
  <c r="AA2572" i="1" s="1"/>
  <c r="AH2572" i="1" s="1"/>
  <c r="Y2572" i="1"/>
  <c r="J2573" i="1"/>
  <c r="I2573" i="1" s="1"/>
  <c r="E2573" i="1"/>
  <c r="F2572" i="1"/>
  <c r="A2574" i="1"/>
  <c r="L2574" i="1"/>
  <c r="M2574" i="1" s="1"/>
  <c r="X2573" i="1"/>
  <c r="AC2573" i="1"/>
  <c r="AE2573" i="1" s="1"/>
  <c r="AK2573" i="1"/>
  <c r="P2573" i="1"/>
  <c r="P2574" i="1" s="1"/>
  <c r="K2573" i="1"/>
  <c r="O2573" i="1"/>
  <c r="D2795" i="1"/>
  <c r="U2460" i="1"/>
  <c r="W2460" i="1" s="1"/>
  <c r="S2461" i="1"/>
  <c r="T2461" i="1"/>
  <c r="AF2461" i="1" s="1"/>
  <c r="V2461" i="1"/>
  <c r="Q2463" i="1"/>
  <c r="R2462" i="1"/>
  <c r="A2575" i="1" l="1"/>
  <c r="L2575" i="1"/>
  <c r="M2575" i="1" s="1"/>
  <c r="N2575" i="1" s="1"/>
  <c r="X2574" i="1"/>
  <c r="AC2574" i="1"/>
  <c r="AE2574" i="1" s="1"/>
  <c r="AK2574" i="1"/>
  <c r="E2574" i="1"/>
  <c r="F2573" i="1"/>
  <c r="Y2573" i="1"/>
  <c r="Z2573" i="1"/>
  <c r="AA2573" i="1" s="1"/>
  <c r="AH2573" i="1" s="1"/>
  <c r="J2574" i="1"/>
  <c r="I2574" i="1" s="1"/>
  <c r="N2574" i="1"/>
  <c r="H2574" i="1" s="1"/>
  <c r="G2574" i="1" s="1"/>
  <c r="AB2596" i="1"/>
  <c r="D2796" i="1"/>
  <c r="AG2460" i="1"/>
  <c r="B2460" i="1" s="1"/>
  <c r="C2460" i="1" s="1"/>
  <c r="T2462" i="1"/>
  <c r="AF2462" i="1" s="1"/>
  <c r="V2462" i="1"/>
  <c r="Q2464" i="1"/>
  <c r="R2463" i="1"/>
  <c r="U2461" i="1"/>
  <c r="W2461" i="1" s="1"/>
  <c r="S2462" i="1"/>
  <c r="K2574" i="1" l="1"/>
  <c r="O2574" i="1"/>
  <c r="E2575" i="1"/>
  <c r="F2574" i="1"/>
  <c r="AB2597" i="1"/>
  <c r="H2575" i="1"/>
  <c r="G2575" i="1" s="1"/>
  <c r="Z2574" i="1"/>
  <c r="AA2574" i="1" s="1"/>
  <c r="AH2574" i="1" s="1"/>
  <c r="Y2574" i="1"/>
  <c r="J2575" i="1"/>
  <c r="I2575" i="1" s="1"/>
  <c r="A2576" i="1"/>
  <c r="L2576" i="1"/>
  <c r="M2576" i="1" s="1"/>
  <c r="N2576" i="1" s="1"/>
  <c r="H2576" i="1" s="1"/>
  <c r="G2576" i="1" s="1"/>
  <c r="X2575" i="1"/>
  <c r="AC2575" i="1"/>
  <c r="AE2575" i="1" s="1"/>
  <c r="AK2575" i="1"/>
  <c r="P2575" i="1"/>
  <c r="P2576" i="1" s="1"/>
  <c r="D2797" i="1"/>
  <c r="AG2461" i="1"/>
  <c r="B2461" i="1" s="1"/>
  <c r="C2461" i="1" s="1"/>
  <c r="T2463" i="1"/>
  <c r="AF2463" i="1" s="1"/>
  <c r="V2463" i="1"/>
  <c r="Q2465" i="1"/>
  <c r="R2464" i="1"/>
  <c r="U2462" i="1"/>
  <c r="W2462" i="1" s="1"/>
  <c r="AG2462" i="1" s="1"/>
  <c r="B2462" i="1" s="1"/>
  <c r="C2462" i="1" s="1"/>
  <c r="S2463" i="1"/>
  <c r="Y2575" i="1" l="1"/>
  <c r="Z2575" i="1"/>
  <c r="AA2575" i="1" s="1"/>
  <c r="AH2575" i="1" s="1"/>
  <c r="J2576" i="1"/>
  <c r="I2576" i="1" s="1"/>
  <c r="AB2598" i="1"/>
  <c r="A2577" i="1"/>
  <c r="L2577" i="1"/>
  <c r="M2577" i="1" s="1"/>
  <c r="N2577" i="1" s="1"/>
  <c r="H2577" i="1" s="1"/>
  <c r="G2577" i="1" s="1"/>
  <c r="X2576" i="1"/>
  <c r="AC2576" i="1"/>
  <c r="AE2576" i="1" s="1"/>
  <c r="AK2576" i="1"/>
  <c r="E2576" i="1"/>
  <c r="F2575" i="1"/>
  <c r="K2575" i="1"/>
  <c r="O2575" i="1"/>
  <c r="K2576" i="1"/>
  <c r="O2576" i="1"/>
  <c r="D2798" i="1"/>
  <c r="Q2466" i="1"/>
  <c r="R2465" i="1"/>
  <c r="T2464" i="1"/>
  <c r="AF2464" i="1" s="1"/>
  <c r="V2464" i="1"/>
  <c r="U2463" i="1"/>
  <c r="W2463" i="1" s="1"/>
  <c r="S2464" i="1"/>
  <c r="A2578" i="1" l="1"/>
  <c r="L2578" i="1"/>
  <c r="M2578" i="1" s="1"/>
  <c r="N2578" i="1" s="1"/>
  <c r="H2578" i="1" s="1"/>
  <c r="G2578" i="1" s="1"/>
  <c r="X2577" i="1"/>
  <c r="AC2577" i="1"/>
  <c r="AE2577" i="1" s="1"/>
  <c r="AK2577" i="1"/>
  <c r="AB2599" i="1"/>
  <c r="E2577" i="1"/>
  <c r="F2576" i="1"/>
  <c r="Y2576" i="1"/>
  <c r="Z2576" i="1"/>
  <c r="AA2576" i="1" s="1"/>
  <c r="AH2576" i="1" s="1"/>
  <c r="J2577" i="1"/>
  <c r="I2577" i="1" s="1"/>
  <c r="P2577" i="1"/>
  <c r="P2578" i="1" s="1"/>
  <c r="K2577" i="1"/>
  <c r="O2577" i="1"/>
  <c r="D2799" i="1"/>
  <c r="AG2463" i="1"/>
  <c r="S2465" i="1"/>
  <c r="U2464" i="1"/>
  <c r="W2464" i="1" s="1"/>
  <c r="AP17" i="1" s="1"/>
  <c r="T2465" i="1"/>
  <c r="AF2465" i="1" s="1"/>
  <c r="V2465" i="1"/>
  <c r="R2466" i="1"/>
  <c r="Q2467" i="1"/>
  <c r="E2578" i="1" l="1"/>
  <c r="F2577" i="1"/>
  <c r="P2579" i="1"/>
  <c r="AB2600" i="1"/>
  <c r="Y2577" i="1"/>
  <c r="Z2577" i="1"/>
  <c r="AA2577" i="1" s="1"/>
  <c r="AH2577" i="1" s="1"/>
  <c r="J2578" i="1"/>
  <c r="I2578" i="1" s="1"/>
  <c r="A2579" i="1"/>
  <c r="L2579" i="1"/>
  <c r="M2579" i="1" s="1"/>
  <c r="X2578" i="1"/>
  <c r="AC2578" i="1"/>
  <c r="AE2578" i="1" s="1"/>
  <c r="AK2578" i="1"/>
  <c r="O2578" i="1"/>
  <c r="K2578" i="1"/>
  <c r="D2800" i="1"/>
  <c r="B2463" i="1"/>
  <c r="C2463" i="1" s="1"/>
  <c r="T2466" i="1"/>
  <c r="AF2466" i="1" s="1"/>
  <c r="V2466" i="1"/>
  <c r="Q2468" i="1"/>
  <c r="R2467" i="1"/>
  <c r="AG2464" i="1"/>
  <c r="S2466" i="1"/>
  <c r="U2465" i="1"/>
  <c r="W2465" i="1" s="1"/>
  <c r="AB2601" i="1" l="1"/>
  <c r="Z2578" i="1"/>
  <c r="AA2578" i="1" s="1"/>
  <c r="AH2578" i="1" s="1"/>
  <c r="Y2578" i="1"/>
  <c r="J2579" i="1"/>
  <c r="I2579" i="1" s="1"/>
  <c r="N2579" i="1"/>
  <c r="H2579" i="1" s="1"/>
  <c r="G2579" i="1" s="1"/>
  <c r="A2580" i="1"/>
  <c r="L2580" i="1"/>
  <c r="M2580" i="1" s="1"/>
  <c r="X2579" i="1"/>
  <c r="AC2579" i="1"/>
  <c r="AE2579" i="1" s="1"/>
  <c r="AK2579" i="1"/>
  <c r="E2579" i="1"/>
  <c r="F2578" i="1"/>
  <c r="B2464" i="1"/>
  <c r="C2464" i="1" s="1"/>
  <c r="AP19" i="1"/>
  <c r="AP25" i="1" s="1"/>
  <c r="AP27" i="1" s="1"/>
  <c r="D2801" i="1"/>
  <c r="AG2465" i="1"/>
  <c r="B2465" i="1" s="1"/>
  <c r="C2465" i="1" s="1"/>
  <c r="T2467" i="1"/>
  <c r="AF2467" i="1" s="1"/>
  <c r="V2467" i="1"/>
  <c r="U2466" i="1"/>
  <c r="W2466" i="1" s="1"/>
  <c r="AG2466" i="1" s="1"/>
  <c r="B2466" i="1" s="1"/>
  <c r="C2466" i="1" s="1"/>
  <c r="S2467" i="1"/>
  <c r="Q2469" i="1"/>
  <c r="R2468" i="1"/>
  <c r="P2580" i="1" l="1"/>
  <c r="A2581" i="1"/>
  <c r="L2581" i="1"/>
  <c r="M2581" i="1" s="1"/>
  <c r="N2581" i="1" s="1"/>
  <c r="X2580" i="1"/>
  <c r="AC2580" i="1"/>
  <c r="AE2580" i="1" s="1"/>
  <c r="AK2580" i="1"/>
  <c r="P2581" i="1"/>
  <c r="Z2579" i="1"/>
  <c r="AA2579" i="1" s="1"/>
  <c r="AH2579" i="1" s="1"/>
  <c r="Y2579" i="1"/>
  <c r="J2580" i="1"/>
  <c r="I2580" i="1" s="1"/>
  <c r="E2580" i="1"/>
  <c r="F2579" i="1"/>
  <c r="K2579" i="1"/>
  <c r="O2579" i="1"/>
  <c r="N2580" i="1"/>
  <c r="H2580" i="1" s="1"/>
  <c r="G2580" i="1" s="1"/>
  <c r="AB2602" i="1"/>
  <c r="D2802" i="1"/>
  <c r="T2468" i="1"/>
  <c r="AF2468" i="1" s="1"/>
  <c r="V2468" i="1"/>
  <c r="U2467" i="1"/>
  <c r="W2467" i="1" s="1"/>
  <c r="S2468" i="1"/>
  <c r="Q2470" i="1"/>
  <c r="R2469" i="1"/>
  <c r="H2581" i="1" l="1"/>
  <c r="G2581" i="1" s="1"/>
  <c r="Z2580" i="1"/>
  <c r="AA2580" i="1" s="1"/>
  <c r="AH2580" i="1" s="1"/>
  <c r="Y2580" i="1"/>
  <c r="J2581" i="1"/>
  <c r="I2581" i="1" s="1"/>
  <c r="AB2603" i="1"/>
  <c r="O2580" i="1"/>
  <c r="E2581" i="1"/>
  <c r="F2580" i="1"/>
  <c r="K2580" i="1"/>
  <c r="A2582" i="1"/>
  <c r="L2582" i="1"/>
  <c r="M2582" i="1" s="1"/>
  <c r="N2582" i="1" s="1"/>
  <c r="H2582" i="1" s="1"/>
  <c r="G2582" i="1" s="1"/>
  <c r="X2581" i="1"/>
  <c r="AC2581" i="1"/>
  <c r="AE2581" i="1" s="1"/>
  <c r="AK2581" i="1"/>
  <c r="K2581" i="1"/>
  <c r="O2581" i="1"/>
  <c r="D2803" i="1"/>
  <c r="AG2467" i="1"/>
  <c r="B2467" i="1" s="1"/>
  <c r="C2467" i="1" s="1"/>
  <c r="T2469" i="1"/>
  <c r="AF2469" i="1" s="1"/>
  <c r="V2469" i="1"/>
  <c r="U2468" i="1"/>
  <c r="W2468" i="1" s="1"/>
  <c r="AG2468" i="1" s="1"/>
  <c r="B2468" i="1" s="1"/>
  <c r="C2468" i="1" s="1"/>
  <c r="S2469" i="1"/>
  <c r="Q2471" i="1"/>
  <c r="R2470" i="1"/>
  <c r="A2583" i="1" l="1"/>
  <c r="L2583" i="1"/>
  <c r="M2583" i="1" s="1"/>
  <c r="N2583" i="1" s="1"/>
  <c r="H2583" i="1" s="1"/>
  <c r="G2583" i="1" s="1"/>
  <c r="X2582" i="1"/>
  <c r="AC2582" i="1"/>
  <c r="AE2582" i="1" s="1"/>
  <c r="AK2582" i="1"/>
  <c r="E2582" i="1"/>
  <c r="F2581" i="1"/>
  <c r="Y2581" i="1"/>
  <c r="Z2581" i="1"/>
  <c r="AA2581" i="1" s="1"/>
  <c r="AH2581" i="1" s="1"/>
  <c r="J2582" i="1"/>
  <c r="I2582" i="1" s="1"/>
  <c r="AB2604" i="1"/>
  <c r="P2582" i="1"/>
  <c r="P2583" i="1" s="1"/>
  <c r="K2582" i="1"/>
  <c r="O2582" i="1"/>
  <c r="D2804" i="1"/>
  <c r="Q2472" i="1"/>
  <c r="R2471" i="1"/>
  <c r="U2469" i="1"/>
  <c r="W2469" i="1" s="1"/>
  <c r="S2470" i="1"/>
  <c r="T2470" i="1"/>
  <c r="AF2470" i="1" s="1"/>
  <c r="V2470" i="1"/>
  <c r="E2583" i="1" l="1"/>
  <c r="F2582" i="1"/>
  <c r="Y2582" i="1"/>
  <c r="Z2582" i="1"/>
  <c r="AA2582" i="1" s="1"/>
  <c r="AH2582" i="1" s="1"/>
  <c r="J2583" i="1"/>
  <c r="I2583" i="1" s="1"/>
  <c r="AB2605" i="1"/>
  <c r="A2584" i="1"/>
  <c r="L2584" i="1"/>
  <c r="M2584" i="1" s="1"/>
  <c r="N2584" i="1" s="1"/>
  <c r="H2584" i="1" s="1"/>
  <c r="G2584" i="1" s="1"/>
  <c r="X2583" i="1"/>
  <c r="AC2583" i="1"/>
  <c r="AE2583" i="1" s="1"/>
  <c r="AK2583" i="1"/>
  <c r="O2583" i="1"/>
  <c r="K2583" i="1"/>
  <c r="D2805" i="1"/>
  <c r="AG2469" i="1"/>
  <c r="B2469" i="1" s="1"/>
  <c r="C2469" i="1" s="1"/>
  <c r="T2471" i="1"/>
  <c r="AF2471" i="1" s="1"/>
  <c r="V2471" i="1"/>
  <c r="S2471" i="1"/>
  <c r="U2470" i="1"/>
  <c r="W2470" i="1" s="1"/>
  <c r="AG2470" i="1" s="1"/>
  <c r="B2470" i="1" s="1"/>
  <c r="C2470" i="1" s="1"/>
  <c r="Q2473" i="1"/>
  <c r="R2472" i="1"/>
  <c r="AB2606" i="1" l="1"/>
  <c r="Y2583" i="1"/>
  <c r="Z2583" i="1"/>
  <c r="AA2583" i="1" s="1"/>
  <c r="AH2583" i="1" s="1"/>
  <c r="J2584" i="1"/>
  <c r="I2584" i="1" s="1"/>
  <c r="P2584" i="1"/>
  <c r="A2585" i="1"/>
  <c r="L2585" i="1"/>
  <c r="M2585" i="1" s="1"/>
  <c r="N2585" i="1" s="1"/>
  <c r="H2585" i="1" s="1"/>
  <c r="G2585" i="1" s="1"/>
  <c r="X2584" i="1"/>
  <c r="AC2584" i="1"/>
  <c r="AE2584" i="1" s="1"/>
  <c r="AK2584" i="1"/>
  <c r="E2584" i="1"/>
  <c r="F2583" i="1"/>
  <c r="K2584" i="1"/>
  <c r="O2584" i="1"/>
  <c r="D2806" i="1"/>
  <c r="Q2474" i="1"/>
  <c r="R2473" i="1"/>
  <c r="U2471" i="1"/>
  <c r="W2471" i="1" s="1"/>
  <c r="S2472" i="1"/>
  <c r="T2472" i="1"/>
  <c r="AF2472" i="1" s="1"/>
  <c r="V2472" i="1"/>
  <c r="P2585" i="1" l="1"/>
  <c r="A2586" i="1"/>
  <c r="L2586" i="1"/>
  <c r="M2586" i="1" s="1"/>
  <c r="N2586" i="1" s="1"/>
  <c r="H2586" i="1" s="1"/>
  <c r="G2586" i="1" s="1"/>
  <c r="X2585" i="1"/>
  <c r="AC2585" i="1"/>
  <c r="AE2585" i="1" s="1"/>
  <c r="AK2585" i="1"/>
  <c r="AB2607" i="1"/>
  <c r="E2585" i="1"/>
  <c r="F2584" i="1"/>
  <c r="Z2584" i="1"/>
  <c r="AA2584" i="1" s="1"/>
  <c r="AH2584" i="1" s="1"/>
  <c r="Y2584" i="1"/>
  <c r="J2585" i="1"/>
  <c r="I2585" i="1" s="1"/>
  <c r="O2585" i="1"/>
  <c r="K2585" i="1"/>
  <c r="D2807" i="1"/>
  <c r="AG2471" i="1"/>
  <c r="B2471" i="1" s="1"/>
  <c r="C2471" i="1" s="1"/>
  <c r="U2472" i="1"/>
  <c r="W2472" i="1" s="1"/>
  <c r="AG2472" i="1" s="1"/>
  <c r="B2472" i="1" s="1"/>
  <c r="C2472" i="1" s="1"/>
  <c r="S2473" i="1"/>
  <c r="T2473" i="1"/>
  <c r="AF2473" i="1" s="1"/>
  <c r="V2473" i="1"/>
  <c r="Q2475" i="1"/>
  <c r="R2474" i="1"/>
  <c r="Y2585" i="1" l="1"/>
  <c r="Z2585" i="1"/>
  <c r="AA2585" i="1" s="1"/>
  <c r="AH2585" i="1" s="1"/>
  <c r="J2586" i="1"/>
  <c r="I2586" i="1" s="1"/>
  <c r="AB2608" i="1"/>
  <c r="A2587" i="1"/>
  <c r="L2587" i="1"/>
  <c r="M2587" i="1" s="1"/>
  <c r="N2587" i="1" s="1"/>
  <c r="H2587" i="1" s="1"/>
  <c r="G2587" i="1" s="1"/>
  <c r="X2586" i="1"/>
  <c r="AC2586" i="1"/>
  <c r="AE2586" i="1" s="1"/>
  <c r="AK2586" i="1"/>
  <c r="E2586" i="1"/>
  <c r="F2585" i="1"/>
  <c r="P2586" i="1"/>
  <c r="O2586" i="1"/>
  <c r="K2586" i="1"/>
  <c r="D2808" i="1"/>
  <c r="Q2476" i="1"/>
  <c r="R2475" i="1"/>
  <c r="S2474" i="1"/>
  <c r="U2473" i="1"/>
  <c r="W2473" i="1" s="1"/>
  <c r="AG2473" i="1" s="1"/>
  <c r="B2473" i="1" s="1"/>
  <c r="C2473" i="1" s="1"/>
  <c r="T2474" i="1"/>
  <c r="AF2474" i="1" s="1"/>
  <c r="V2474" i="1"/>
  <c r="A2588" i="1" l="1"/>
  <c r="L2588" i="1"/>
  <c r="M2588" i="1" s="1"/>
  <c r="N2588" i="1" s="1"/>
  <c r="H2588" i="1" s="1"/>
  <c r="G2588" i="1" s="1"/>
  <c r="X2587" i="1"/>
  <c r="AC2587" i="1"/>
  <c r="AE2587" i="1" s="1"/>
  <c r="AK2587" i="1"/>
  <c r="Y2586" i="1"/>
  <c r="Z2586" i="1"/>
  <c r="AA2586" i="1" s="1"/>
  <c r="AH2586" i="1" s="1"/>
  <c r="J2587" i="1"/>
  <c r="I2587" i="1" s="1"/>
  <c r="E2587" i="1"/>
  <c r="F2586" i="1"/>
  <c r="P2587" i="1"/>
  <c r="P2588" i="1" s="1"/>
  <c r="AB2609" i="1"/>
  <c r="O2587" i="1"/>
  <c r="K2587" i="1"/>
  <c r="D2809" i="1"/>
  <c r="U2474" i="1"/>
  <c r="W2474" i="1" s="1"/>
  <c r="AG2474" i="1" s="1"/>
  <c r="B2474" i="1" s="1"/>
  <c r="C2474" i="1" s="1"/>
  <c r="S2475" i="1"/>
  <c r="T2475" i="1"/>
  <c r="AF2475" i="1" s="1"/>
  <c r="V2475" i="1"/>
  <c r="Q2477" i="1"/>
  <c r="R2476" i="1"/>
  <c r="AB2610" i="1" l="1"/>
  <c r="Y2587" i="1"/>
  <c r="Z2587" i="1"/>
  <c r="AA2587" i="1" s="1"/>
  <c r="AH2587" i="1" s="1"/>
  <c r="J2588" i="1"/>
  <c r="I2588" i="1" s="1"/>
  <c r="P2589" i="1"/>
  <c r="E2588" i="1"/>
  <c r="F2587" i="1"/>
  <c r="A2589" i="1"/>
  <c r="L2589" i="1"/>
  <c r="M2589" i="1" s="1"/>
  <c r="X2588" i="1"/>
  <c r="AC2588" i="1"/>
  <c r="AE2588" i="1" s="1"/>
  <c r="AK2588" i="1"/>
  <c r="K2588" i="1"/>
  <c r="O2588" i="1"/>
  <c r="D2810" i="1"/>
  <c r="T2476" i="1"/>
  <c r="AF2476" i="1" s="1"/>
  <c r="V2476" i="1"/>
  <c r="Q2478" i="1"/>
  <c r="R2477" i="1"/>
  <c r="U2475" i="1"/>
  <c r="W2475" i="1" s="1"/>
  <c r="S2476" i="1"/>
  <c r="N2589" i="1" l="1"/>
  <c r="H2589" i="1" s="1"/>
  <c r="G2589" i="1" s="1"/>
  <c r="E2589" i="1"/>
  <c r="F2589" i="1" s="1"/>
  <c r="F2588" i="1"/>
  <c r="Z2588" i="1"/>
  <c r="AA2588" i="1" s="1"/>
  <c r="AH2588" i="1" s="1"/>
  <c r="Y2588" i="1"/>
  <c r="J2589" i="1"/>
  <c r="I2589" i="1" s="1"/>
  <c r="AB2611" i="1"/>
  <c r="A2590" i="1"/>
  <c r="L2590" i="1"/>
  <c r="M2590" i="1" s="1"/>
  <c r="N2590" i="1" s="1"/>
  <c r="H2590" i="1" s="1"/>
  <c r="G2590" i="1" s="1"/>
  <c r="X2589" i="1"/>
  <c r="AC2589" i="1"/>
  <c r="AE2589" i="1" s="1"/>
  <c r="AK2589" i="1"/>
  <c r="K2589" i="1"/>
  <c r="O2589" i="1"/>
  <c r="P2590" i="1" s="1"/>
  <c r="D2811" i="1"/>
  <c r="AG2475" i="1"/>
  <c r="B2475" i="1" s="1"/>
  <c r="C2475" i="1" s="1"/>
  <c r="S2477" i="1"/>
  <c r="U2476" i="1"/>
  <c r="W2476" i="1" s="1"/>
  <c r="Q2479" i="1"/>
  <c r="R2478" i="1"/>
  <c r="T2477" i="1"/>
  <c r="AF2477" i="1" s="1"/>
  <c r="V2477" i="1"/>
  <c r="A2591" i="1" l="1"/>
  <c r="L2591" i="1"/>
  <c r="M2591" i="1" s="1"/>
  <c r="N2591" i="1" s="1"/>
  <c r="H2591" i="1" s="1"/>
  <c r="G2591" i="1" s="1"/>
  <c r="X2590" i="1"/>
  <c r="E2590" i="1"/>
  <c r="F2590" i="1" s="1"/>
  <c r="AC2590" i="1"/>
  <c r="AE2590" i="1" s="1"/>
  <c r="AK2590" i="1"/>
  <c r="P2591" i="1"/>
  <c r="AB2612" i="1"/>
  <c r="J2590" i="1"/>
  <c r="I2590" i="1" s="1"/>
  <c r="Z2589" i="1"/>
  <c r="AA2589" i="1" s="1"/>
  <c r="AH2589" i="1" s="1"/>
  <c r="Y2589" i="1"/>
  <c r="O2590" i="1"/>
  <c r="K2590" i="1"/>
  <c r="D2812" i="1"/>
  <c r="T2478" i="1"/>
  <c r="AF2478" i="1" s="1"/>
  <c r="V2478" i="1"/>
  <c r="S2478" i="1"/>
  <c r="U2477" i="1"/>
  <c r="W2477" i="1" s="1"/>
  <c r="Q2480" i="1"/>
  <c r="R2479" i="1"/>
  <c r="AG2476" i="1"/>
  <c r="B2476" i="1" s="1"/>
  <c r="C2476" i="1" s="1"/>
  <c r="AB2613" i="1" l="1"/>
  <c r="Z2590" i="1"/>
  <c r="AA2590" i="1" s="1"/>
  <c r="AH2590" i="1" s="1"/>
  <c r="Y2590" i="1"/>
  <c r="J2591" i="1"/>
  <c r="I2591" i="1" s="1"/>
  <c r="A2592" i="1"/>
  <c r="L2592" i="1"/>
  <c r="M2592" i="1" s="1"/>
  <c r="N2592" i="1" s="1"/>
  <c r="H2592" i="1" s="1"/>
  <c r="G2592" i="1" s="1"/>
  <c r="X2591" i="1"/>
  <c r="E2591" i="1"/>
  <c r="AC2591" i="1"/>
  <c r="AE2591" i="1" s="1"/>
  <c r="AK2591" i="1"/>
  <c r="O2591" i="1"/>
  <c r="K2591" i="1"/>
  <c r="D2813" i="1"/>
  <c r="T2479" i="1"/>
  <c r="AF2479" i="1" s="1"/>
  <c r="V2479" i="1"/>
  <c r="S2479" i="1"/>
  <c r="U2478" i="1"/>
  <c r="W2478" i="1" s="1"/>
  <c r="AG2478" i="1" s="1"/>
  <c r="B2478" i="1" s="1"/>
  <c r="C2478" i="1" s="1"/>
  <c r="Q2481" i="1"/>
  <c r="R2480" i="1"/>
  <c r="AG2477" i="1"/>
  <c r="B2477" i="1" s="1"/>
  <c r="C2477" i="1" s="1"/>
  <c r="A2593" i="1" l="1"/>
  <c r="L2593" i="1"/>
  <c r="M2593" i="1" s="1"/>
  <c r="N2593" i="1" s="1"/>
  <c r="H2593" i="1" s="1"/>
  <c r="G2593" i="1" s="1"/>
  <c r="X2592" i="1"/>
  <c r="AC2592" i="1"/>
  <c r="AE2592" i="1" s="1"/>
  <c r="AK2592" i="1"/>
  <c r="P2592" i="1"/>
  <c r="P2593" i="1" s="1"/>
  <c r="E2592" i="1"/>
  <c r="F2591" i="1"/>
  <c r="AB2614" i="1"/>
  <c r="Z2591" i="1"/>
  <c r="AA2591" i="1" s="1"/>
  <c r="AH2591" i="1" s="1"/>
  <c r="Y2591" i="1"/>
  <c r="J2592" i="1"/>
  <c r="I2592" i="1" s="1"/>
  <c r="K2592" i="1"/>
  <c r="O2592" i="1"/>
  <c r="D2814" i="1"/>
  <c r="T2480" i="1"/>
  <c r="AF2480" i="1" s="1"/>
  <c r="V2480" i="1"/>
  <c r="Q2482" i="1"/>
  <c r="R2481" i="1"/>
  <c r="S2480" i="1"/>
  <c r="U2479" i="1"/>
  <c r="W2479" i="1" s="1"/>
  <c r="AG2479" i="1" s="1"/>
  <c r="B2479" i="1" s="1"/>
  <c r="C2479" i="1" s="1"/>
  <c r="E2593" i="1" l="1"/>
  <c r="F2592" i="1"/>
  <c r="Z2592" i="1"/>
  <c r="AA2592" i="1" s="1"/>
  <c r="AH2592" i="1" s="1"/>
  <c r="Y2592" i="1"/>
  <c r="J2593" i="1"/>
  <c r="I2593" i="1" s="1"/>
  <c r="AB2615" i="1"/>
  <c r="A2594" i="1"/>
  <c r="L2594" i="1"/>
  <c r="M2594" i="1" s="1"/>
  <c r="X2593" i="1"/>
  <c r="AC2593" i="1"/>
  <c r="AE2593" i="1" s="1"/>
  <c r="AK2593" i="1"/>
  <c r="K2593" i="1"/>
  <c r="O2593" i="1"/>
  <c r="D2815" i="1"/>
  <c r="T2481" i="1"/>
  <c r="AF2481" i="1" s="1"/>
  <c r="V2481" i="1"/>
  <c r="Q2483" i="1"/>
  <c r="R2482" i="1"/>
  <c r="U2480" i="1"/>
  <c r="W2480" i="1" s="1"/>
  <c r="AG2480" i="1" s="1"/>
  <c r="B2480" i="1" s="1"/>
  <c r="C2480" i="1" s="1"/>
  <c r="S2481" i="1"/>
  <c r="P2594" i="1" l="1"/>
  <c r="Z2593" i="1"/>
  <c r="AA2593" i="1" s="1"/>
  <c r="AH2593" i="1" s="1"/>
  <c r="Y2593" i="1"/>
  <c r="J2594" i="1"/>
  <c r="I2594" i="1" s="1"/>
  <c r="N2594" i="1"/>
  <c r="H2594" i="1" s="1"/>
  <c r="G2594" i="1" s="1"/>
  <c r="AB2616" i="1"/>
  <c r="A2595" i="1"/>
  <c r="L2595" i="1"/>
  <c r="M2595" i="1" s="1"/>
  <c r="X2594" i="1"/>
  <c r="AC2594" i="1"/>
  <c r="AE2594" i="1" s="1"/>
  <c r="AK2594" i="1"/>
  <c r="E2594" i="1"/>
  <c r="F2593" i="1"/>
  <c r="D2816" i="1"/>
  <c r="U2481" i="1"/>
  <c r="W2481" i="1" s="1"/>
  <c r="AG2481" i="1" s="1"/>
  <c r="B2481" i="1" s="1"/>
  <c r="C2481" i="1" s="1"/>
  <c r="S2482" i="1"/>
  <c r="Q2484" i="1"/>
  <c r="R2483" i="1"/>
  <c r="T2482" i="1"/>
  <c r="AF2482" i="1" s="1"/>
  <c r="V2482" i="1"/>
  <c r="K2594" i="1" l="1"/>
  <c r="A2596" i="1"/>
  <c r="L2596" i="1"/>
  <c r="M2596" i="1" s="1"/>
  <c r="N2596" i="1" s="1"/>
  <c r="X2595" i="1"/>
  <c r="AC2595" i="1"/>
  <c r="AE2595" i="1" s="1"/>
  <c r="AK2595" i="1"/>
  <c r="O2594" i="1"/>
  <c r="AB2617" i="1"/>
  <c r="E2595" i="1"/>
  <c r="F2594" i="1"/>
  <c r="Y2594" i="1"/>
  <c r="Z2594" i="1"/>
  <c r="AA2594" i="1" s="1"/>
  <c r="AH2594" i="1" s="1"/>
  <c r="J2595" i="1"/>
  <c r="I2595" i="1" s="1"/>
  <c r="N2595" i="1"/>
  <c r="H2595" i="1" s="1"/>
  <c r="G2595" i="1" s="1"/>
  <c r="P2595" i="1"/>
  <c r="P2596" i="1" s="1"/>
  <c r="D2817" i="1"/>
  <c r="T2483" i="1"/>
  <c r="AF2483" i="1" s="1"/>
  <c r="V2483" i="1"/>
  <c r="U2482" i="1"/>
  <c r="W2482" i="1" s="1"/>
  <c r="AG2482" i="1" s="1"/>
  <c r="B2482" i="1" s="1"/>
  <c r="C2482" i="1" s="1"/>
  <c r="S2483" i="1"/>
  <c r="Q2485" i="1"/>
  <c r="R2484" i="1"/>
  <c r="H2596" i="1" l="1"/>
  <c r="G2596" i="1" s="1"/>
  <c r="Z2595" i="1"/>
  <c r="AA2595" i="1" s="1"/>
  <c r="AH2595" i="1" s="1"/>
  <c r="Y2595" i="1"/>
  <c r="J2596" i="1"/>
  <c r="I2596" i="1" s="1"/>
  <c r="E2596" i="1"/>
  <c r="F2595" i="1"/>
  <c r="A2597" i="1"/>
  <c r="L2597" i="1"/>
  <c r="M2597" i="1" s="1"/>
  <c r="N2597" i="1" s="1"/>
  <c r="H2597" i="1" s="1"/>
  <c r="G2597" i="1" s="1"/>
  <c r="X2596" i="1"/>
  <c r="AC2596" i="1"/>
  <c r="AE2596" i="1" s="1"/>
  <c r="AK2596" i="1"/>
  <c r="K2595" i="1"/>
  <c r="O2595" i="1"/>
  <c r="AB2618" i="1"/>
  <c r="O2596" i="1"/>
  <c r="K2596" i="1"/>
  <c r="D2818" i="1"/>
  <c r="T2484" i="1"/>
  <c r="AF2484" i="1" s="1"/>
  <c r="V2484" i="1"/>
  <c r="Q2486" i="1"/>
  <c r="R2485" i="1"/>
  <c r="S2484" i="1"/>
  <c r="U2483" i="1"/>
  <c r="W2483" i="1" s="1"/>
  <c r="AG2483" i="1" s="1"/>
  <c r="B2483" i="1" s="1"/>
  <c r="C2483" i="1" s="1"/>
  <c r="A2598" i="1" l="1"/>
  <c r="L2598" i="1"/>
  <c r="M2598" i="1" s="1"/>
  <c r="N2598" i="1" s="1"/>
  <c r="H2598" i="1" s="1"/>
  <c r="G2598" i="1" s="1"/>
  <c r="X2597" i="1"/>
  <c r="AC2597" i="1"/>
  <c r="AE2597" i="1" s="1"/>
  <c r="AK2597" i="1"/>
  <c r="AB2619" i="1"/>
  <c r="E2597" i="1"/>
  <c r="F2596" i="1"/>
  <c r="Z2596" i="1"/>
  <c r="AA2596" i="1" s="1"/>
  <c r="AH2596" i="1" s="1"/>
  <c r="Y2596" i="1"/>
  <c r="J2597" i="1"/>
  <c r="I2597" i="1" s="1"/>
  <c r="P2597" i="1"/>
  <c r="P2598" i="1" s="1"/>
  <c r="O2597" i="1"/>
  <c r="K2597" i="1"/>
  <c r="D2819" i="1"/>
  <c r="T2485" i="1"/>
  <c r="AF2485" i="1" s="1"/>
  <c r="V2485" i="1"/>
  <c r="Q2487" i="1"/>
  <c r="R2486" i="1"/>
  <c r="U2484" i="1"/>
  <c r="W2484" i="1" s="1"/>
  <c r="AG2484" i="1" s="1"/>
  <c r="B2484" i="1" s="1"/>
  <c r="C2484" i="1" s="1"/>
  <c r="S2485" i="1"/>
  <c r="E2598" i="1" l="1"/>
  <c r="F2597" i="1"/>
  <c r="AB2620" i="1"/>
  <c r="P2599" i="1"/>
  <c r="Z2597" i="1"/>
  <c r="AA2597" i="1" s="1"/>
  <c r="AH2597" i="1" s="1"/>
  <c r="Y2597" i="1"/>
  <c r="J2598" i="1"/>
  <c r="I2598" i="1" s="1"/>
  <c r="A2599" i="1"/>
  <c r="L2599" i="1"/>
  <c r="M2599" i="1" s="1"/>
  <c r="X2598" i="1"/>
  <c r="AC2598" i="1"/>
  <c r="AE2598" i="1" s="1"/>
  <c r="AK2598" i="1"/>
  <c r="K2598" i="1"/>
  <c r="O2598" i="1"/>
  <c r="D2820" i="1"/>
  <c r="U2485" i="1"/>
  <c r="W2485" i="1" s="1"/>
  <c r="AG2485" i="1" s="1"/>
  <c r="B2485" i="1" s="1"/>
  <c r="C2485" i="1" s="1"/>
  <c r="S2486" i="1"/>
  <c r="Q2488" i="1"/>
  <c r="R2487" i="1"/>
  <c r="T2486" i="1"/>
  <c r="AF2486" i="1" s="1"/>
  <c r="V2486" i="1"/>
  <c r="N2599" i="1" l="1"/>
  <c r="H2599" i="1" s="1"/>
  <c r="G2599" i="1" s="1"/>
  <c r="AB2621" i="1"/>
  <c r="Y2598" i="1"/>
  <c r="Z2598" i="1"/>
  <c r="AA2598" i="1" s="1"/>
  <c r="AH2598" i="1" s="1"/>
  <c r="J2599" i="1"/>
  <c r="I2599" i="1" s="1"/>
  <c r="A2600" i="1"/>
  <c r="L2600" i="1"/>
  <c r="M2600" i="1" s="1"/>
  <c r="N2600" i="1" s="1"/>
  <c r="H2600" i="1" s="1"/>
  <c r="G2600" i="1" s="1"/>
  <c r="X2599" i="1"/>
  <c r="AC2599" i="1"/>
  <c r="AE2599" i="1" s="1"/>
  <c r="AK2599" i="1"/>
  <c r="E2599" i="1"/>
  <c r="F2598" i="1"/>
  <c r="D2821" i="1"/>
  <c r="T2487" i="1"/>
  <c r="AF2487" i="1" s="1"/>
  <c r="V2487" i="1"/>
  <c r="Q2489" i="1"/>
  <c r="R2488" i="1"/>
  <c r="U2486" i="1"/>
  <c r="W2486" i="1" s="1"/>
  <c r="AG2486" i="1" s="1"/>
  <c r="B2486" i="1" s="1"/>
  <c r="C2486" i="1" s="1"/>
  <c r="S2487" i="1"/>
  <c r="K2599" i="1" l="1"/>
  <c r="O2599" i="1"/>
  <c r="P2600" i="1"/>
  <c r="A2601" i="1"/>
  <c r="L2601" i="1"/>
  <c r="M2601" i="1" s="1"/>
  <c r="N2601" i="1" s="1"/>
  <c r="H2601" i="1" s="1"/>
  <c r="G2601" i="1" s="1"/>
  <c r="X2600" i="1"/>
  <c r="AC2600" i="1"/>
  <c r="AE2600" i="1" s="1"/>
  <c r="AK2600" i="1"/>
  <c r="E2600" i="1"/>
  <c r="F2599" i="1"/>
  <c r="Z2599" i="1"/>
  <c r="AA2599" i="1" s="1"/>
  <c r="AH2599" i="1" s="1"/>
  <c r="Y2599" i="1"/>
  <c r="J2600" i="1"/>
  <c r="I2600" i="1" s="1"/>
  <c r="AB2622" i="1"/>
  <c r="K2600" i="1"/>
  <c r="O2600" i="1"/>
  <c r="D2822" i="1"/>
  <c r="U2487" i="1"/>
  <c r="W2487" i="1" s="1"/>
  <c r="AG2487" i="1" s="1"/>
  <c r="B2487" i="1" s="1"/>
  <c r="C2487" i="1" s="1"/>
  <c r="S2488" i="1"/>
  <c r="T2488" i="1"/>
  <c r="AF2488" i="1" s="1"/>
  <c r="V2488" i="1"/>
  <c r="Q2490" i="1"/>
  <c r="R2489" i="1"/>
  <c r="E2601" i="1" l="1"/>
  <c r="F2600" i="1"/>
  <c r="AB2623" i="1"/>
  <c r="A2602" i="1"/>
  <c r="L2602" i="1"/>
  <c r="M2602" i="1" s="1"/>
  <c r="N2602" i="1" s="1"/>
  <c r="H2602" i="1" s="1"/>
  <c r="G2602" i="1" s="1"/>
  <c r="X2601" i="1"/>
  <c r="AC2601" i="1"/>
  <c r="AE2601" i="1" s="1"/>
  <c r="AK2601" i="1"/>
  <c r="Z2600" i="1"/>
  <c r="AA2600" i="1" s="1"/>
  <c r="AH2600" i="1" s="1"/>
  <c r="Y2600" i="1"/>
  <c r="J2601" i="1"/>
  <c r="I2601" i="1" s="1"/>
  <c r="P2601" i="1"/>
  <c r="K2601" i="1"/>
  <c r="O2601" i="1"/>
  <c r="D2823" i="1"/>
  <c r="T2489" i="1"/>
  <c r="AF2489" i="1" s="1"/>
  <c r="V2489" i="1"/>
  <c r="Q2491" i="1"/>
  <c r="R2490" i="1"/>
  <c r="U2488" i="1"/>
  <c r="W2488" i="1" s="1"/>
  <c r="AG2488" i="1" s="1"/>
  <c r="B2488" i="1" s="1"/>
  <c r="C2488" i="1" s="1"/>
  <c r="S2489" i="1"/>
  <c r="Y2601" i="1" l="1"/>
  <c r="Z2601" i="1"/>
  <c r="AA2601" i="1" s="1"/>
  <c r="AH2601" i="1" s="1"/>
  <c r="J2602" i="1"/>
  <c r="I2602" i="1" s="1"/>
  <c r="P2602" i="1"/>
  <c r="A2603" i="1"/>
  <c r="L2603" i="1"/>
  <c r="M2603" i="1" s="1"/>
  <c r="N2603" i="1" s="1"/>
  <c r="H2603" i="1" s="1"/>
  <c r="G2603" i="1" s="1"/>
  <c r="X2602" i="1"/>
  <c r="AC2602" i="1"/>
  <c r="AE2602" i="1" s="1"/>
  <c r="AK2602" i="1"/>
  <c r="AB2624" i="1"/>
  <c r="E2602" i="1"/>
  <c r="F2601" i="1"/>
  <c r="K2602" i="1"/>
  <c r="O2602" i="1"/>
  <c r="D2824" i="1"/>
  <c r="U2489" i="1"/>
  <c r="W2489" i="1" s="1"/>
  <c r="AG2489" i="1" s="1"/>
  <c r="B2489" i="1" s="1"/>
  <c r="C2489" i="1" s="1"/>
  <c r="S2490" i="1"/>
  <c r="T2490" i="1"/>
  <c r="AF2490" i="1" s="1"/>
  <c r="V2490" i="1"/>
  <c r="Q2492" i="1"/>
  <c r="R2491" i="1"/>
  <c r="Y2602" i="1" l="1"/>
  <c r="Z2602" i="1"/>
  <c r="AA2602" i="1" s="1"/>
  <c r="AH2602" i="1" s="1"/>
  <c r="J2603" i="1"/>
  <c r="I2603" i="1" s="1"/>
  <c r="E2603" i="1"/>
  <c r="F2602" i="1"/>
  <c r="A2604" i="1"/>
  <c r="L2604" i="1"/>
  <c r="M2604" i="1" s="1"/>
  <c r="N2604" i="1" s="1"/>
  <c r="H2604" i="1" s="1"/>
  <c r="G2604" i="1" s="1"/>
  <c r="X2603" i="1"/>
  <c r="AC2603" i="1"/>
  <c r="AE2603" i="1" s="1"/>
  <c r="AK2603" i="1"/>
  <c r="P2603" i="1"/>
  <c r="AB2625" i="1"/>
  <c r="O2603" i="1"/>
  <c r="K2603" i="1"/>
  <c r="D2825" i="1"/>
  <c r="T2491" i="1"/>
  <c r="AF2491" i="1" s="1"/>
  <c r="V2491" i="1"/>
  <c r="Q2493" i="1"/>
  <c r="R2492" i="1"/>
  <c r="U2490" i="1"/>
  <c r="W2490" i="1" s="1"/>
  <c r="S2491" i="1"/>
  <c r="P2604" i="1" l="1"/>
  <c r="Z2603" i="1"/>
  <c r="AA2603" i="1" s="1"/>
  <c r="AH2603" i="1" s="1"/>
  <c r="Y2603" i="1"/>
  <c r="J2604" i="1"/>
  <c r="I2604" i="1" s="1"/>
  <c r="A2605" i="1"/>
  <c r="L2605" i="1"/>
  <c r="M2605" i="1" s="1"/>
  <c r="N2605" i="1" s="1"/>
  <c r="H2605" i="1" s="1"/>
  <c r="G2605" i="1" s="1"/>
  <c r="X2604" i="1"/>
  <c r="AC2604" i="1"/>
  <c r="AE2604" i="1" s="1"/>
  <c r="AK2604" i="1"/>
  <c r="AB2626" i="1"/>
  <c r="E2604" i="1"/>
  <c r="F2603" i="1"/>
  <c r="K2604" i="1"/>
  <c r="O2604" i="1"/>
  <c r="D2826" i="1"/>
  <c r="AG2490" i="1"/>
  <c r="B2490" i="1" s="1"/>
  <c r="C2490" i="1" s="1"/>
  <c r="S2492" i="1"/>
  <c r="U2491" i="1"/>
  <c r="W2491" i="1" s="1"/>
  <c r="AG2491" i="1" s="1"/>
  <c r="B2491" i="1" s="1"/>
  <c r="C2491" i="1" s="1"/>
  <c r="Q2494" i="1"/>
  <c r="R2493" i="1"/>
  <c r="T2492" i="1"/>
  <c r="AF2492" i="1" s="1"/>
  <c r="V2492" i="1"/>
  <c r="P2605" i="1" l="1"/>
  <c r="Z2604" i="1"/>
  <c r="AA2604" i="1" s="1"/>
  <c r="AH2604" i="1" s="1"/>
  <c r="Y2604" i="1"/>
  <c r="J2605" i="1"/>
  <c r="I2605" i="1" s="1"/>
  <c r="E2605" i="1"/>
  <c r="F2604" i="1"/>
  <c r="A2606" i="1"/>
  <c r="L2606" i="1"/>
  <c r="M2606" i="1" s="1"/>
  <c r="N2606" i="1" s="1"/>
  <c r="H2606" i="1" s="1"/>
  <c r="G2606" i="1" s="1"/>
  <c r="X2605" i="1"/>
  <c r="AC2605" i="1"/>
  <c r="AE2605" i="1" s="1"/>
  <c r="AK2605" i="1"/>
  <c r="AB2627" i="1"/>
  <c r="K2605" i="1"/>
  <c r="O2605" i="1"/>
  <c r="D2827" i="1"/>
  <c r="T2493" i="1"/>
  <c r="AF2493" i="1" s="1"/>
  <c r="V2493" i="1"/>
  <c r="Q2495" i="1"/>
  <c r="R2494" i="1"/>
  <c r="U2492" i="1"/>
  <c r="W2492" i="1" s="1"/>
  <c r="AG2492" i="1" s="1"/>
  <c r="B2492" i="1" s="1"/>
  <c r="C2492" i="1" s="1"/>
  <c r="S2493" i="1"/>
  <c r="L2607" i="1" l="1"/>
  <c r="M2607" i="1" s="1"/>
  <c r="A2607" i="1"/>
  <c r="X2606" i="1"/>
  <c r="AC2606" i="1"/>
  <c r="AE2606" i="1" s="1"/>
  <c r="AK2606" i="1"/>
  <c r="E2606" i="1"/>
  <c r="F2605" i="1"/>
  <c r="AB2628" i="1"/>
  <c r="Z2605" i="1"/>
  <c r="AA2605" i="1" s="1"/>
  <c r="AH2605" i="1" s="1"/>
  <c r="Y2605" i="1"/>
  <c r="J2606" i="1"/>
  <c r="I2606" i="1" s="1"/>
  <c r="P2606" i="1"/>
  <c r="P2607" i="1" s="1"/>
  <c r="K2606" i="1"/>
  <c r="O2606" i="1"/>
  <c r="D2828" i="1"/>
  <c r="S2494" i="1"/>
  <c r="U2493" i="1"/>
  <c r="W2493" i="1" s="1"/>
  <c r="AG2493" i="1" s="1"/>
  <c r="B2493" i="1" s="1"/>
  <c r="C2493" i="1" s="1"/>
  <c r="Q2496" i="1"/>
  <c r="R2495" i="1"/>
  <c r="T2494" i="1"/>
  <c r="AF2494" i="1" s="1"/>
  <c r="V2494" i="1"/>
  <c r="AB2629" i="1" l="1"/>
  <c r="E2607" i="1"/>
  <c r="F2606" i="1"/>
  <c r="Y2606" i="1"/>
  <c r="Z2606" i="1"/>
  <c r="AA2606" i="1" s="1"/>
  <c r="AH2606" i="1" s="1"/>
  <c r="J2607" i="1"/>
  <c r="I2607" i="1" s="1"/>
  <c r="L2608" i="1"/>
  <c r="M2608" i="1" s="1"/>
  <c r="N2608" i="1" s="1"/>
  <c r="A2608" i="1"/>
  <c r="X2607" i="1"/>
  <c r="AC2607" i="1"/>
  <c r="AE2607" i="1" s="1"/>
  <c r="AK2607" i="1"/>
  <c r="N2607" i="1"/>
  <c r="H2607" i="1" s="1"/>
  <c r="G2607" i="1" s="1"/>
  <c r="D2829" i="1"/>
  <c r="T2495" i="1"/>
  <c r="AF2495" i="1" s="1"/>
  <c r="V2495" i="1"/>
  <c r="Q2497" i="1"/>
  <c r="R2496" i="1"/>
  <c r="S2495" i="1"/>
  <c r="U2494" i="1"/>
  <c r="W2494" i="1" s="1"/>
  <c r="AG2494" i="1" s="1"/>
  <c r="B2494" i="1" s="1"/>
  <c r="C2494" i="1" s="1"/>
  <c r="P2608" i="1" l="1"/>
  <c r="O2607" i="1"/>
  <c r="K2607" i="1"/>
  <c r="E2608" i="1"/>
  <c r="F2607" i="1"/>
  <c r="Z2607" i="1"/>
  <c r="AA2607" i="1" s="1"/>
  <c r="AH2607" i="1" s="1"/>
  <c r="Y2607" i="1"/>
  <c r="J2608" i="1"/>
  <c r="I2608" i="1" s="1"/>
  <c r="X2608" i="1"/>
  <c r="L2609" i="1"/>
  <c r="M2609" i="1" s="1"/>
  <c r="A2609" i="1"/>
  <c r="AC2608" i="1"/>
  <c r="AE2608" i="1" s="1"/>
  <c r="AK2608" i="1"/>
  <c r="AB2630" i="1"/>
  <c r="H2608" i="1"/>
  <c r="G2608" i="1" s="1"/>
  <c r="D2830" i="1"/>
  <c r="U2495" i="1"/>
  <c r="W2495" i="1" s="1"/>
  <c r="AG2495" i="1" s="1"/>
  <c r="B2495" i="1" s="1"/>
  <c r="C2495" i="1" s="1"/>
  <c r="S2496" i="1"/>
  <c r="T2496" i="1"/>
  <c r="AF2496" i="1" s="1"/>
  <c r="V2496" i="1"/>
  <c r="Q2498" i="1"/>
  <c r="R2497" i="1"/>
  <c r="N2609" i="1" l="1"/>
  <c r="H2609" i="1" s="1"/>
  <c r="G2609" i="1" s="1"/>
  <c r="AB2631" i="1"/>
  <c r="E2609" i="1"/>
  <c r="F2608" i="1"/>
  <c r="A2610" i="1"/>
  <c r="L2610" i="1"/>
  <c r="M2610" i="1" s="1"/>
  <c r="N2610" i="1" s="1"/>
  <c r="H2610" i="1" s="1"/>
  <c r="G2610" i="1" s="1"/>
  <c r="X2609" i="1"/>
  <c r="AC2609" i="1"/>
  <c r="AE2609" i="1" s="1"/>
  <c r="AK2609" i="1"/>
  <c r="P2609" i="1"/>
  <c r="O2608" i="1"/>
  <c r="K2608" i="1"/>
  <c r="Z2608" i="1"/>
  <c r="AA2608" i="1" s="1"/>
  <c r="AH2608" i="1" s="1"/>
  <c r="Y2608" i="1"/>
  <c r="J2609" i="1"/>
  <c r="I2609" i="1" s="1"/>
  <c r="O2609" i="1"/>
  <c r="D2831" i="1"/>
  <c r="T2497" i="1"/>
  <c r="AF2497" i="1" s="1"/>
  <c r="V2497" i="1"/>
  <c r="Q2499" i="1"/>
  <c r="R2498" i="1"/>
  <c r="S2497" i="1"/>
  <c r="U2496" i="1"/>
  <c r="W2496" i="1" s="1"/>
  <c r="K2609" i="1" l="1"/>
  <c r="X2610" i="1"/>
  <c r="L2611" i="1"/>
  <c r="M2611" i="1" s="1"/>
  <c r="A2611" i="1"/>
  <c r="AC2610" i="1"/>
  <c r="AE2610" i="1" s="1"/>
  <c r="AK2610" i="1"/>
  <c r="P2610" i="1"/>
  <c r="Z2609" i="1"/>
  <c r="AA2609" i="1" s="1"/>
  <c r="AH2609" i="1" s="1"/>
  <c r="Y2609" i="1"/>
  <c r="J2610" i="1"/>
  <c r="I2610" i="1" s="1"/>
  <c r="E2610" i="1"/>
  <c r="F2609" i="1"/>
  <c r="AB2632" i="1"/>
  <c r="O2610" i="1"/>
  <c r="K2610" i="1"/>
  <c r="D2832" i="1"/>
  <c r="AG2496" i="1"/>
  <c r="B2496" i="1" s="1"/>
  <c r="C2496" i="1" s="1"/>
  <c r="T2498" i="1"/>
  <c r="AF2498" i="1" s="1"/>
  <c r="V2498" i="1"/>
  <c r="Q2500" i="1"/>
  <c r="R2499" i="1"/>
  <c r="U2497" i="1"/>
  <c r="W2497" i="1" s="1"/>
  <c r="S2498" i="1"/>
  <c r="N2611" i="1" l="1"/>
  <c r="H2611" i="1" s="1"/>
  <c r="G2611" i="1" s="1"/>
  <c r="E2611" i="1"/>
  <c r="F2610" i="1"/>
  <c r="P2611" i="1"/>
  <c r="AB2633" i="1"/>
  <c r="L2612" i="1"/>
  <c r="M2612" i="1" s="1"/>
  <c r="A2612" i="1"/>
  <c r="X2611" i="1"/>
  <c r="AC2611" i="1"/>
  <c r="AE2611" i="1" s="1"/>
  <c r="AK2611" i="1"/>
  <c r="Y2610" i="1"/>
  <c r="Z2610" i="1"/>
  <c r="AA2610" i="1" s="1"/>
  <c r="AH2610" i="1" s="1"/>
  <c r="J2611" i="1"/>
  <c r="I2611" i="1" s="1"/>
  <c r="D2833" i="1"/>
  <c r="AG2497" i="1"/>
  <c r="B2497" i="1" s="1"/>
  <c r="C2497" i="1" s="1"/>
  <c r="T2499" i="1"/>
  <c r="AF2499" i="1" s="1"/>
  <c r="V2499" i="1"/>
  <c r="U2498" i="1"/>
  <c r="W2498" i="1" s="1"/>
  <c r="S2499" i="1"/>
  <c r="Q2501" i="1"/>
  <c r="R2500" i="1"/>
  <c r="O2611" i="1" l="1"/>
  <c r="K2611" i="1"/>
  <c r="N2612" i="1"/>
  <c r="H2612" i="1" s="1"/>
  <c r="G2612" i="1" s="1"/>
  <c r="Z2611" i="1"/>
  <c r="AA2611" i="1" s="1"/>
  <c r="AH2611" i="1" s="1"/>
  <c r="Y2611" i="1"/>
  <c r="J2612" i="1"/>
  <c r="I2612" i="1" s="1"/>
  <c r="A2613" i="1"/>
  <c r="L2613" i="1"/>
  <c r="M2613" i="1" s="1"/>
  <c r="N2613" i="1" s="1"/>
  <c r="H2613" i="1" s="1"/>
  <c r="G2613" i="1" s="1"/>
  <c r="X2612" i="1"/>
  <c r="AC2612" i="1"/>
  <c r="AE2612" i="1" s="1"/>
  <c r="AK2612" i="1"/>
  <c r="AB2634" i="1"/>
  <c r="P2612" i="1"/>
  <c r="E2612" i="1"/>
  <c r="F2611" i="1"/>
  <c r="D2834" i="1"/>
  <c r="AG2498" i="1"/>
  <c r="B2498" i="1" s="1"/>
  <c r="C2498" i="1" s="1"/>
  <c r="T2500" i="1"/>
  <c r="AF2500" i="1" s="1"/>
  <c r="V2500" i="1"/>
  <c r="Q2502" i="1"/>
  <c r="R2501" i="1"/>
  <c r="U2499" i="1"/>
  <c r="W2499" i="1" s="1"/>
  <c r="AG2499" i="1" s="1"/>
  <c r="B2499" i="1" s="1"/>
  <c r="C2499" i="1" s="1"/>
  <c r="S2500" i="1"/>
  <c r="P2613" i="1" l="1"/>
  <c r="K2612" i="1"/>
  <c r="O2612" i="1"/>
  <c r="E2613" i="1"/>
  <c r="F2612" i="1"/>
  <c r="X2613" i="1"/>
  <c r="L2614" i="1"/>
  <c r="M2614" i="1" s="1"/>
  <c r="N2614" i="1" s="1"/>
  <c r="H2614" i="1" s="1"/>
  <c r="G2614" i="1" s="1"/>
  <c r="A2614" i="1"/>
  <c r="AC2613" i="1"/>
  <c r="AE2613" i="1" s="1"/>
  <c r="AK2613" i="1"/>
  <c r="Z2612" i="1"/>
  <c r="AA2612" i="1" s="1"/>
  <c r="AH2612" i="1" s="1"/>
  <c r="Y2612" i="1"/>
  <c r="J2613" i="1"/>
  <c r="I2613" i="1" s="1"/>
  <c r="AB2635" i="1"/>
  <c r="K2613" i="1"/>
  <c r="O2613" i="1"/>
  <c r="D2835" i="1"/>
  <c r="T2501" i="1"/>
  <c r="AF2501" i="1" s="1"/>
  <c r="V2501" i="1"/>
  <c r="U2500" i="1"/>
  <c r="W2500" i="1" s="1"/>
  <c r="S2501" i="1"/>
  <c r="Q2503" i="1"/>
  <c r="R2502" i="1"/>
  <c r="A2615" i="1" l="1"/>
  <c r="L2615" i="1"/>
  <c r="M2615" i="1" s="1"/>
  <c r="N2615" i="1" s="1"/>
  <c r="H2615" i="1" s="1"/>
  <c r="G2615" i="1" s="1"/>
  <c r="X2614" i="1"/>
  <c r="AC2614" i="1"/>
  <c r="AE2614" i="1" s="1"/>
  <c r="AK2614" i="1"/>
  <c r="AB2636" i="1"/>
  <c r="Z2613" i="1"/>
  <c r="AA2613" i="1" s="1"/>
  <c r="AH2613" i="1" s="1"/>
  <c r="Y2613" i="1"/>
  <c r="J2614" i="1"/>
  <c r="I2614" i="1" s="1"/>
  <c r="P2614" i="1"/>
  <c r="P2615" i="1" s="1"/>
  <c r="E2614" i="1"/>
  <c r="F2613" i="1"/>
  <c r="K2614" i="1"/>
  <c r="O2614" i="1"/>
  <c r="D2836" i="1"/>
  <c r="AG2500" i="1"/>
  <c r="B2500" i="1" s="1"/>
  <c r="C2500" i="1" s="1"/>
  <c r="T2502" i="1"/>
  <c r="AF2502" i="1" s="1"/>
  <c r="V2502" i="1"/>
  <c r="S2502" i="1"/>
  <c r="U2501" i="1"/>
  <c r="W2501" i="1" s="1"/>
  <c r="AG2501" i="1" s="1"/>
  <c r="B2501" i="1" s="1"/>
  <c r="C2501" i="1" s="1"/>
  <c r="Q2504" i="1"/>
  <c r="R2503" i="1"/>
  <c r="AB2637" i="1" l="1"/>
  <c r="E2615" i="1"/>
  <c r="F2614" i="1"/>
  <c r="Y2614" i="1"/>
  <c r="Z2614" i="1"/>
  <c r="AA2614" i="1" s="1"/>
  <c r="AH2614" i="1" s="1"/>
  <c r="J2615" i="1"/>
  <c r="I2615" i="1" s="1"/>
  <c r="P2616" i="1"/>
  <c r="A2616" i="1"/>
  <c r="X2615" i="1"/>
  <c r="L2616" i="1"/>
  <c r="M2616" i="1" s="1"/>
  <c r="AC2615" i="1"/>
  <c r="AE2615" i="1" s="1"/>
  <c r="AK2615" i="1"/>
  <c r="O2615" i="1"/>
  <c r="K2615" i="1"/>
  <c r="D2837" i="1"/>
  <c r="U2502" i="1"/>
  <c r="W2502" i="1" s="1"/>
  <c r="AG2502" i="1" s="1"/>
  <c r="B2502" i="1" s="1"/>
  <c r="C2502" i="1" s="1"/>
  <c r="S2503" i="1"/>
  <c r="T2503" i="1"/>
  <c r="AF2503" i="1" s="1"/>
  <c r="V2503" i="1"/>
  <c r="Q2505" i="1"/>
  <c r="R2504" i="1"/>
  <c r="N2616" i="1" l="1"/>
  <c r="H2616" i="1" s="1"/>
  <c r="G2616" i="1" s="1"/>
  <c r="E2616" i="1"/>
  <c r="F2615" i="1"/>
  <c r="Z2615" i="1"/>
  <c r="AA2615" i="1" s="1"/>
  <c r="AH2615" i="1" s="1"/>
  <c r="Y2615" i="1"/>
  <c r="J2616" i="1"/>
  <c r="I2616" i="1" s="1"/>
  <c r="A2617" i="1"/>
  <c r="X2616" i="1"/>
  <c r="L2617" i="1"/>
  <c r="M2617" i="1" s="1"/>
  <c r="AC2616" i="1"/>
  <c r="AE2616" i="1" s="1"/>
  <c r="AK2616" i="1"/>
  <c r="AB2638" i="1"/>
  <c r="D2838" i="1"/>
  <c r="T2504" i="1"/>
  <c r="AF2504" i="1" s="1"/>
  <c r="V2504" i="1"/>
  <c r="Q2506" i="1"/>
  <c r="R2505" i="1"/>
  <c r="U2503" i="1"/>
  <c r="W2503" i="1" s="1"/>
  <c r="AG2503" i="1" s="1"/>
  <c r="B2503" i="1" s="1"/>
  <c r="C2503" i="1" s="1"/>
  <c r="S2504" i="1"/>
  <c r="K2616" i="1" l="1"/>
  <c r="O2616" i="1"/>
  <c r="A2618" i="1"/>
  <c r="X2617" i="1"/>
  <c r="L2618" i="1"/>
  <c r="M2618" i="1" s="1"/>
  <c r="N2618" i="1" s="1"/>
  <c r="AC2617" i="1"/>
  <c r="AE2617" i="1" s="1"/>
  <c r="AK2617" i="1"/>
  <c r="AB2639" i="1"/>
  <c r="Z2616" i="1"/>
  <c r="AA2616" i="1" s="1"/>
  <c r="AH2616" i="1" s="1"/>
  <c r="Y2616" i="1"/>
  <c r="J2617" i="1"/>
  <c r="I2617" i="1" s="1"/>
  <c r="E2617" i="1"/>
  <c r="F2616" i="1"/>
  <c r="N2617" i="1"/>
  <c r="H2617" i="1" s="1"/>
  <c r="G2617" i="1" s="1"/>
  <c r="P2617" i="1"/>
  <c r="P2618" i="1" s="1"/>
  <c r="D2839" i="1"/>
  <c r="U2504" i="1"/>
  <c r="W2504" i="1" s="1"/>
  <c r="AG2504" i="1" s="1"/>
  <c r="B2504" i="1" s="1"/>
  <c r="C2504" i="1" s="1"/>
  <c r="S2505" i="1"/>
  <c r="T2505" i="1"/>
  <c r="AF2505" i="1" s="1"/>
  <c r="V2505" i="1"/>
  <c r="Q2507" i="1"/>
  <c r="R2506" i="1"/>
  <c r="O2617" i="1" l="1"/>
  <c r="K2617" i="1"/>
  <c r="AB2640" i="1"/>
  <c r="E2618" i="1"/>
  <c r="F2617" i="1"/>
  <c r="H2618" i="1"/>
  <c r="G2618" i="1" s="1"/>
  <c r="Z2617" i="1"/>
  <c r="AA2617" i="1" s="1"/>
  <c r="AH2617" i="1" s="1"/>
  <c r="Y2617" i="1"/>
  <c r="J2618" i="1"/>
  <c r="I2618" i="1" s="1"/>
  <c r="X2618" i="1"/>
  <c r="A2619" i="1"/>
  <c r="L2619" i="1"/>
  <c r="M2619" i="1" s="1"/>
  <c r="N2619" i="1" s="1"/>
  <c r="H2619" i="1" s="1"/>
  <c r="G2619" i="1" s="1"/>
  <c r="AC2618" i="1"/>
  <c r="AE2618" i="1" s="1"/>
  <c r="AK2618" i="1"/>
  <c r="D2840" i="1"/>
  <c r="T2506" i="1"/>
  <c r="AF2506" i="1" s="1"/>
  <c r="V2506" i="1"/>
  <c r="Q2508" i="1"/>
  <c r="R2507" i="1"/>
  <c r="U2505" i="1"/>
  <c r="W2505" i="1" s="1"/>
  <c r="AG2505" i="1" s="1"/>
  <c r="B2505" i="1" s="1"/>
  <c r="C2505" i="1" s="1"/>
  <c r="S2506" i="1"/>
  <c r="E2619" i="1" l="1"/>
  <c r="F2619" i="1" s="1"/>
  <c r="F2618" i="1"/>
  <c r="Y2618" i="1"/>
  <c r="Z2618" i="1"/>
  <c r="AA2618" i="1" s="1"/>
  <c r="AH2618" i="1" s="1"/>
  <c r="J2619" i="1"/>
  <c r="I2619" i="1" s="1"/>
  <c r="A2620" i="1"/>
  <c r="X2619" i="1"/>
  <c r="L2620" i="1"/>
  <c r="M2620" i="1" s="1"/>
  <c r="N2620" i="1" s="1"/>
  <c r="H2620" i="1" s="1"/>
  <c r="G2620" i="1" s="1"/>
  <c r="AC2619" i="1"/>
  <c r="AE2619" i="1" s="1"/>
  <c r="AK2619" i="1"/>
  <c r="AB2641" i="1"/>
  <c r="K2618" i="1"/>
  <c r="P2619" i="1"/>
  <c r="O2618" i="1"/>
  <c r="O2619" i="1"/>
  <c r="K2619" i="1"/>
  <c r="D2841" i="1"/>
  <c r="S2507" i="1"/>
  <c r="U2506" i="1"/>
  <c r="W2506" i="1" s="1"/>
  <c r="AG2506" i="1" s="1"/>
  <c r="B2506" i="1" s="1"/>
  <c r="C2506" i="1" s="1"/>
  <c r="T2507" i="1"/>
  <c r="AF2507" i="1" s="1"/>
  <c r="V2507" i="1"/>
  <c r="Q2509" i="1"/>
  <c r="R2508" i="1"/>
  <c r="P2620" i="1" l="1"/>
  <c r="Z2619" i="1"/>
  <c r="AA2619" i="1" s="1"/>
  <c r="AH2619" i="1" s="1"/>
  <c r="Y2619" i="1"/>
  <c r="J2620" i="1"/>
  <c r="I2620" i="1" s="1"/>
  <c r="A2621" i="1"/>
  <c r="L2621" i="1"/>
  <c r="M2621" i="1" s="1"/>
  <c r="N2621" i="1" s="1"/>
  <c r="H2621" i="1" s="1"/>
  <c r="G2621" i="1" s="1"/>
  <c r="E2620" i="1"/>
  <c r="F2620" i="1" s="1"/>
  <c r="X2620" i="1"/>
  <c r="AC2620" i="1"/>
  <c r="AE2620" i="1" s="1"/>
  <c r="AK2620" i="1"/>
  <c r="AB2642" i="1"/>
  <c r="K2620" i="1"/>
  <c r="O2620" i="1"/>
  <c r="D2842" i="1"/>
  <c r="T2508" i="1"/>
  <c r="AF2508" i="1" s="1"/>
  <c r="V2508" i="1"/>
  <c r="Q2510" i="1"/>
  <c r="R2509" i="1"/>
  <c r="S2508" i="1"/>
  <c r="U2507" i="1"/>
  <c r="W2507" i="1" s="1"/>
  <c r="AG2507" i="1" s="1"/>
  <c r="B2507" i="1" s="1"/>
  <c r="C2507" i="1" s="1"/>
  <c r="J2621" i="1" l="1"/>
  <c r="I2621" i="1" s="1"/>
  <c r="Z2620" i="1"/>
  <c r="AA2620" i="1" s="1"/>
  <c r="AH2620" i="1" s="1"/>
  <c r="Y2620" i="1"/>
  <c r="L2622" i="1"/>
  <c r="M2622" i="1" s="1"/>
  <c r="X2621" i="1"/>
  <c r="A2622" i="1"/>
  <c r="E2621" i="1"/>
  <c r="AC2621" i="1"/>
  <c r="AE2621" i="1" s="1"/>
  <c r="AK2621" i="1"/>
  <c r="AB2643" i="1"/>
  <c r="P2621" i="1"/>
  <c r="K2621" i="1"/>
  <c r="O2621" i="1"/>
  <c r="D2843" i="1"/>
  <c r="S2509" i="1"/>
  <c r="U2508" i="1"/>
  <c r="W2508" i="1" s="1"/>
  <c r="Q2511" i="1"/>
  <c r="R2510" i="1"/>
  <c r="T2509" i="1"/>
  <c r="AF2509" i="1" s="1"/>
  <c r="V2509" i="1"/>
  <c r="E2622" i="1" l="1"/>
  <c r="F2621" i="1"/>
  <c r="Y2621" i="1"/>
  <c r="J2622" i="1"/>
  <c r="I2622" i="1" s="1"/>
  <c r="Z2621" i="1"/>
  <c r="AA2621" i="1" s="1"/>
  <c r="AH2621" i="1" s="1"/>
  <c r="P2622" i="1"/>
  <c r="P2623" i="1" s="1"/>
  <c r="AB2644" i="1"/>
  <c r="X2622" i="1"/>
  <c r="A2623" i="1"/>
  <c r="L2623" i="1"/>
  <c r="M2623" i="1" s="1"/>
  <c r="N2623" i="1" s="1"/>
  <c r="AC2622" i="1"/>
  <c r="AE2622" i="1" s="1"/>
  <c r="AK2622" i="1"/>
  <c r="N2622" i="1"/>
  <c r="H2622" i="1" s="1"/>
  <c r="G2622" i="1" s="1"/>
  <c r="D2844" i="1"/>
  <c r="R2511" i="1"/>
  <c r="T2511" i="1" s="1"/>
  <c r="AF2511" i="1" s="1"/>
  <c r="Q2512" i="1"/>
  <c r="T2510" i="1"/>
  <c r="AF2510" i="1" s="1"/>
  <c r="V2510" i="1"/>
  <c r="AG2508" i="1"/>
  <c r="B2508" i="1" s="1"/>
  <c r="C2508" i="1" s="1"/>
  <c r="S2510" i="1"/>
  <c r="U2509" i="1"/>
  <c r="W2509" i="1" s="1"/>
  <c r="AG2509" i="1" s="1"/>
  <c r="B2509" i="1" s="1"/>
  <c r="C2509" i="1" s="1"/>
  <c r="K2622" i="1" l="1"/>
  <c r="O2622" i="1"/>
  <c r="H2623" i="1"/>
  <c r="G2623" i="1" s="1"/>
  <c r="AB2645" i="1"/>
  <c r="A2624" i="1"/>
  <c r="X2623" i="1"/>
  <c r="L2624" i="1"/>
  <c r="M2624" i="1" s="1"/>
  <c r="AC2623" i="1"/>
  <c r="AE2623" i="1" s="1"/>
  <c r="AK2623" i="1"/>
  <c r="Y2622" i="1"/>
  <c r="J2623" i="1"/>
  <c r="I2623" i="1" s="1"/>
  <c r="Z2622" i="1"/>
  <c r="AA2622" i="1" s="1"/>
  <c r="AH2622" i="1" s="1"/>
  <c r="E2623" i="1"/>
  <c r="F2622" i="1"/>
  <c r="V2511" i="1"/>
  <c r="Q2513" i="1"/>
  <c r="R2512" i="1"/>
  <c r="D2845" i="1"/>
  <c r="U2510" i="1"/>
  <c r="W2510" i="1" s="1"/>
  <c r="AG2510" i="1" s="1"/>
  <c r="B2510" i="1" s="1"/>
  <c r="C2510" i="1" s="1"/>
  <c r="S2511" i="1"/>
  <c r="P2624" i="1" l="1"/>
  <c r="E2624" i="1"/>
  <c r="F2623" i="1"/>
  <c r="AB2646" i="1"/>
  <c r="P2625" i="1"/>
  <c r="J2624" i="1"/>
  <c r="I2624" i="1" s="1"/>
  <c r="Z2623" i="1"/>
  <c r="AA2623" i="1" s="1"/>
  <c r="AH2623" i="1" s="1"/>
  <c r="Y2623" i="1"/>
  <c r="A2625" i="1"/>
  <c r="X2624" i="1"/>
  <c r="L2625" i="1"/>
  <c r="M2625" i="1" s="1"/>
  <c r="N2625" i="1" s="1"/>
  <c r="AC2624" i="1"/>
  <c r="AE2624" i="1" s="1"/>
  <c r="AK2624" i="1"/>
  <c r="K2623" i="1"/>
  <c r="O2623" i="1"/>
  <c r="N2624" i="1"/>
  <c r="H2624" i="1" s="1"/>
  <c r="G2624" i="1" s="1"/>
  <c r="U2511" i="1"/>
  <c r="W2511" i="1" s="1"/>
  <c r="AG2511" i="1" s="1"/>
  <c r="B2511" i="1" s="1"/>
  <c r="C2511" i="1" s="1"/>
  <c r="S2512" i="1"/>
  <c r="D2846" i="1"/>
  <c r="Q2514" i="1"/>
  <c r="R2513" i="1"/>
  <c r="T2512" i="1"/>
  <c r="AF2512" i="1" s="1"/>
  <c r="V2512" i="1"/>
  <c r="H2625" i="1" l="1"/>
  <c r="G2625" i="1" s="1"/>
  <c r="AB2647" i="1"/>
  <c r="O2624" i="1"/>
  <c r="Z2624" i="1"/>
  <c r="AA2624" i="1" s="1"/>
  <c r="AH2624" i="1" s="1"/>
  <c r="Y2624" i="1"/>
  <c r="J2625" i="1"/>
  <c r="I2625" i="1" s="1"/>
  <c r="K2624" i="1"/>
  <c r="A2626" i="1"/>
  <c r="X2625" i="1"/>
  <c r="L2626" i="1"/>
  <c r="M2626" i="1" s="1"/>
  <c r="AC2625" i="1"/>
  <c r="AE2625" i="1" s="1"/>
  <c r="AK2625" i="1"/>
  <c r="E2625" i="1"/>
  <c r="F2624" i="1"/>
  <c r="K2625" i="1"/>
  <c r="O2625" i="1"/>
  <c r="T2513" i="1"/>
  <c r="AF2513" i="1" s="1"/>
  <c r="V2513" i="1"/>
  <c r="Q2515" i="1"/>
  <c r="R2514" i="1"/>
  <c r="D2847" i="1"/>
  <c r="U2512" i="1"/>
  <c r="W2512" i="1" s="1"/>
  <c r="AG2512" i="1" s="1"/>
  <c r="B2512" i="1" s="1"/>
  <c r="C2512" i="1" s="1"/>
  <c r="S2513" i="1"/>
  <c r="N2626" i="1" l="1"/>
  <c r="H2626" i="1" s="1"/>
  <c r="G2626" i="1" s="1"/>
  <c r="E2626" i="1"/>
  <c r="F2625" i="1"/>
  <c r="Y2625" i="1"/>
  <c r="J2626" i="1"/>
  <c r="I2626" i="1" s="1"/>
  <c r="Z2625" i="1"/>
  <c r="AA2625" i="1" s="1"/>
  <c r="AH2625" i="1" s="1"/>
  <c r="X2626" i="1"/>
  <c r="L2627" i="1"/>
  <c r="M2627" i="1" s="1"/>
  <c r="A2627" i="1"/>
  <c r="AC2626" i="1"/>
  <c r="AE2626" i="1" s="1"/>
  <c r="AK2626" i="1"/>
  <c r="AB2648" i="1"/>
  <c r="P2626" i="1"/>
  <c r="O2626" i="1"/>
  <c r="K2626" i="1"/>
  <c r="U2513" i="1"/>
  <c r="W2513" i="1" s="1"/>
  <c r="S2514" i="1"/>
  <c r="T2514" i="1"/>
  <c r="AF2514" i="1" s="1"/>
  <c r="V2514" i="1"/>
  <c r="Q2516" i="1"/>
  <c r="R2515" i="1"/>
  <c r="D2848" i="1"/>
  <c r="A2628" i="1" l="1"/>
  <c r="X2627" i="1"/>
  <c r="L2628" i="1"/>
  <c r="M2628" i="1" s="1"/>
  <c r="N2628" i="1" s="1"/>
  <c r="AC2627" i="1"/>
  <c r="AE2627" i="1" s="1"/>
  <c r="AK2627" i="1"/>
  <c r="N2627" i="1"/>
  <c r="H2627" i="1" s="1"/>
  <c r="G2627" i="1" s="1"/>
  <c r="Y2626" i="1"/>
  <c r="J2627" i="1"/>
  <c r="I2627" i="1" s="1"/>
  <c r="Z2626" i="1"/>
  <c r="AA2626" i="1" s="1"/>
  <c r="AH2626" i="1" s="1"/>
  <c r="P2627" i="1"/>
  <c r="AB2649" i="1"/>
  <c r="E2627" i="1"/>
  <c r="F2626" i="1"/>
  <c r="T2515" i="1"/>
  <c r="AF2515" i="1" s="1"/>
  <c r="V2515" i="1"/>
  <c r="U2514" i="1"/>
  <c r="W2514" i="1" s="1"/>
  <c r="AG2514" i="1" s="1"/>
  <c r="B2514" i="1" s="1"/>
  <c r="C2514" i="1" s="1"/>
  <c r="S2515" i="1"/>
  <c r="AG2513" i="1"/>
  <c r="B2513" i="1" s="1"/>
  <c r="C2513" i="1" s="1"/>
  <c r="D2849" i="1"/>
  <c r="Q2517" i="1"/>
  <c r="R2516" i="1"/>
  <c r="H2628" i="1" l="1"/>
  <c r="G2628" i="1" s="1"/>
  <c r="E2628" i="1"/>
  <c r="F2627" i="1"/>
  <c r="K2627" i="1"/>
  <c r="O2627" i="1"/>
  <c r="AB2650" i="1"/>
  <c r="Y2627" i="1"/>
  <c r="J2628" i="1"/>
  <c r="I2628" i="1" s="1"/>
  <c r="Z2627" i="1"/>
  <c r="AA2627" i="1" s="1"/>
  <c r="AH2627" i="1" s="1"/>
  <c r="P2628" i="1"/>
  <c r="A2629" i="1"/>
  <c r="X2628" i="1"/>
  <c r="L2629" i="1"/>
  <c r="M2629" i="1" s="1"/>
  <c r="N2629" i="1" s="1"/>
  <c r="H2629" i="1" s="1"/>
  <c r="G2629" i="1" s="1"/>
  <c r="AC2628" i="1"/>
  <c r="AE2628" i="1" s="1"/>
  <c r="AK2628" i="1"/>
  <c r="K2628" i="1"/>
  <c r="O2628" i="1"/>
  <c r="S2516" i="1"/>
  <c r="U2515" i="1"/>
  <c r="W2515" i="1" s="1"/>
  <c r="AG2515" i="1" s="1"/>
  <c r="B2515" i="1" s="1"/>
  <c r="C2515" i="1" s="1"/>
  <c r="D2850" i="1"/>
  <c r="T2516" i="1"/>
  <c r="AF2516" i="1" s="1"/>
  <c r="V2516" i="1"/>
  <c r="Q2518" i="1"/>
  <c r="R2517" i="1"/>
  <c r="J2629" i="1" l="1"/>
  <c r="I2629" i="1" s="1"/>
  <c r="Z2628" i="1"/>
  <c r="AA2628" i="1" s="1"/>
  <c r="AH2628" i="1" s="1"/>
  <c r="Y2628" i="1"/>
  <c r="A2630" i="1"/>
  <c r="X2629" i="1"/>
  <c r="L2630" i="1"/>
  <c r="M2630" i="1" s="1"/>
  <c r="N2630" i="1" s="1"/>
  <c r="H2630" i="1" s="1"/>
  <c r="G2630" i="1" s="1"/>
  <c r="AC2629" i="1"/>
  <c r="AE2629" i="1" s="1"/>
  <c r="AK2629" i="1"/>
  <c r="P2629" i="1"/>
  <c r="AB2651" i="1"/>
  <c r="E2629" i="1"/>
  <c r="F2628" i="1"/>
  <c r="K2629" i="1"/>
  <c r="O2629" i="1"/>
  <c r="D2851" i="1"/>
  <c r="Q2519" i="1"/>
  <c r="R2518" i="1"/>
  <c r="T2517" i="1"/>
  <c r="AF2517" i="1" s="1"/>
  <c r="V2517" i="1"/>
  <c r="U2516" i="1"/>
  <c r="W2516" i="1" s="1"/>
  <c r="S2517" i="1"/>
  <c r="E2630" i="1" l="1"/>
  <c r="F2629" i="1"/>
  <c r="X2630" i="1"/>
  <c r="L2631" i="1"/>
  <c r="M2631" i="1" s="1"/>
  <c r="A2631" i="1"/>
  <c r="AC2630" i="1"/>
  <c r="AE2630" i="1" s="1"/>
  <c r="AK2630" i="1"/>
  <c r="AB2652" i="1"/>
  <c r="Z2629" i="1"/>
  <c r="AA2629" i="1" s="1"/>
  <c r="AH2629" i="1" s="1"/>
  <c r="Y2629" i="1"/>
  <c r="J2630" i="1"/>
  <c r="I2630" i="1" s="1"/>
  <c r="P2630" i="1"/>
  <c r="K2630" i="1"/>
  <c r="O2630" i="1"/>
  <c r="AG2516" i="1"/>
  <c r="B2516" i="1" s="1"/>
  <c r="C2516" i="1" s="1"/>
  <c r="T2518" i="1"/>
  <c r="AF2518" i="1" s="1"/>
  <c r="V2518" i="1"/>
  <c r="Q2520" i="1"/>
  <c r="R2519" i="1"/>
  <c r="U2517" i="1"/>
  <c r="W2517" i="1" s="1"/>
  <c r="S2518" i="1"/>
  <c r="D2852" i="1"/>
  <c r="P2631" i="1" l="1"/>
  <c r="N2631" i="1"/>
  <c r="H2631" i="1" s="1"/>
  <c r="G2631" i="1" s="1"/>
  <c r="AB2653" i="1"/>
  <c r="Y2630" i="1"/>
  <c r="J2631" i="1"/>
  <c r="I2631" i="1" s="1"/>
  <c r="Z2630" i="1"/>
  <c r="AA2630" i="1" s="1"/>
  <c r="AH2630" i="1" s="1"/>
  <c r="L2632" i="1"/>
  <c r="M2632" i="1" s="1"/>
  <c r="A2632" i="1"/>
  <c r="X2631" i="1"/>
  <c r="AC2631" i="1"/>
  <c r="AE2631" i="1" s="1"/>
  <c r="AK2631" i="1"/>
  <c r="E2631" i="1"/>
  <c r="F2630" i="1"/>
  <c r="T2519" i="1"/>
  <c r="AF2519" i="1" s="1"/>
  <c r="V2519" i="1"/>
  <c r="AG2517" i="1"/>
  <c r="B2517" i="1" s="1"/>
  <c r="C2517" i="1" s="1"/>
  <c r="Q2521" i="1"/>
  <c r="R2520" i="1"/>
  <c r="U2518" i="1"/>
  <c r="W2518" i="1" s="1"/>
  <c r="AG2518" i="1" s="1"/>
  <c r="B2518" i="1" s="1"/>
  <c r="C2518" i="1" s="1"/>
  <c r="S2519" i="1"/>
  <c r="D2853" i="1"/>
  <c r="P2632" i="1" l="1"/>
  <c r="O2631" i="1"/>
  <c r="K2631" i="1"/>
  <c r="N2632" i="1"/>
  <c r="H2632" i="1" s="1"/>
  <c r="G2632" i="1" s="1"/>
  <c r="E2632" i="1"/>
  <c r="F2631" i="1"/>
  <c r="A2633" i="1"/>
  <c r="X2632" i="1"/>
  <c r="L2633" i="1"/>
  <c r="M2633" i="1" s="1"/>
  <c r="AC2632" i="1"/>
  <c r="AE2632" i="1" s="1"/>
  <c r="AK2632" i="1"/>
  <c r="P2633" i="1"/>
  <c r="J2632" i="1"/>
  <c r="I2632" i="1" s="1"/>
  <c r="Z2631" i="1"/>
  <c r="AA2631" i="1" s="1"/>
  <c r="AH2631" i="1" s="1"/>
  <c r="Y2631" i="1"/>
  <c r="AB2654" i="1"/>
  <c r="Q2522" i="1"/>
  <c r="R2521" i="1"/>
  <c r="T2520" i="1"/>
  <c r="AF2520" i="1" s="1"/>
  <c r="V2520" i="1"/>
  <c r="D2854" i="1"/>
  <c r="U2519" i="1"/>
  <c r="W2519" i="1" s="1"/>
  <c r="S2520" i="1"/>
  <c r="N2633" i="1" l="1"/>
  <c r="H2633" i="1" s="1"/>
  <c r="G2633" i="1" s="1"/>
  <c r="O2632" i="1"/>
  <c r="K2632" i="1"/>
  <c r="J2633" i="1"/>
  <c r="I2633" i="1" s="1"/>
  <c r="Z2632" i="1"/>
  <c r="AA2632" i="1" s="1"/>
  <c r="AH2632" i="1" s="1"/>
  <c r="Y2632" i="1"/>
  <c r="AB2655" i="1"/>
  <c r="L2634" i="1"/>
  <c r="M2634" i="1" s="1"/>
  <c r="A2634" i="1"/>
  <c r="X2633" i="1"/>
  <c r="AC2633" i="1"/>
  <c r="AE2633" i="1" s="1"/>
  <c r="AK2633" i="1"/>
  <c r="E2633" i="1"/>
  <c r="F2632" i="1"/>
  <c r="K2633" i="1"/>
  <c r="O2633" i="1"/>
  <c r="AG2519" i="1"/>
  <c r="B2519" i="1" s="1"/>
  <c r="C2519" i="1" s="1"/>
  <c r="D2855" i="1"/>
  <c r="S2521" i="1"/>
  <c r="U2520" i="1"/>
  <c r="W2520" i="1" s="1"/>
  <c r="AG2520" i="1" s="1"/>
  <c r="B2520" i="1" s="1"/>
  <c r="C2520" i="1" s="1"/>
  <c r="T2521" i="1"/>
  <c r="AF2521" i="1" s="1"/>
  <c r="V2521" i="1"/>
  <c r="Q2523" i="1"/>
  <c r="R2522" i="1"/>
  <c r="AB2656" i="1" l="1"/>
  <c r="E2634" i="1"/>
  <c r="F2633" i="1"/>
  <c r="Z2633" i="1"/>
  <c r="AA2633" i="1" s="1"/>
  <c r="AH2633" i="1" s="1"/>
  <c r="Y2633" i="1"/>
  <c r="J2634" i="1"/>
  <c r="I2634" i="1" s="1"/>
  <c r="L2635" i="1"/>
  <c r="M2635" i="1" s="1"/>
  <c r="N2635" i="1" s="1"/>
  <c r="A2635" i="1"/>
  <c r="X2634" i="1"/>
  <c r="AC2634" i="1"/>
  <c r="AE2634" i="1" s="1"/>
  <c r="AK2634" i="1"/>
  <c r="N2634" i="1"/>
  <c r="H2634" i="1" s="1"/>
  <c r="G2634" i="1" s="1"/>
  <c r="P2634" i="1"/>
  <c r="T2522" i="1"/>
  <c r="AF2522" i="1" s="1"/>
  <c r="V2522" i="1"/>
  <c r="U2521" i="1"/>
  <c r="W2521" i="1" s="1"/>
  <c r="AG2521" i="1" s="1"/>
  <c r="B2521" i="1" s="1"/>
  <c r="C2521" i="1" s="1"/>
  <c r="S2522" i="1"/>
  <c r="D2856" i="1"/>
  <c r="Q2524" i="1"/>
  <c r="R2523" i="1"/>
  <c r="H2635" i="1" l="1"/>
  <c r="G2635" i="1" s="1"/>
  <c r="K2634" i="1"/>
  <c r="P2635" i="1"/>
  <c r="P2636" i="1" s="1"/>
  <c r="O2634" i="1"/>
  <c r="E2635" i="1"/>
  <c r="F2634" i="1"/>
  <c r="Y2634" i="1"/>
  <c r="J2635" i="1"/>
  <c r="I2635" i="1" s="1"/>
  <c r="Z2634" i="1"/>
  <c r="AA2634" i="1" s="1"/>
  <c r="AH2634" i="1" s="1"/>
  <c r="L2636" i="1"/>
  <c r="M2636" i="1" s="1"/>
  <c r="X2635" i="1"/>
  <c r="A2636" i="1"/>
  <c r="AC2635" i="1"/>
  <c r="AE2635" i="1" s="1"/>
  <c r="AK2635" i="1"/>
  <c r="AB2657" i="1"/>
  <c r="K2635" i="1"/>
  <c r="O2635" i="1"/>
  <c r="T2523" i="1"/>
  <c r="AF2523" i="1" s="1"/>
  <c r="V2523" i="1"/>
  <c r="Q2525" i="1"/>
  <c r="R2524" i="1"/>
  <c r="D2857" i="1"/>
  <c r="S2523" i="1"/>
  <c r="U2522" i="1"/>
  <c r="W2522" i="1" s="1"/>
  <c r="AG2522" i="1" s="1"/>
  <c r="B2522" i="1" s="1"/>
  <c r="C2522" i="1" s="1"/>
  <c r="E2636" i="1" l="1"/>
  <c r="F2635" i="1"/>
  <c r="Z2635" i="1"/>
  <c r="AA2635" i="1" s="1"/>
  <c r="AH2635" i="1" s="1"/>
  <c r="Y2635" i="1"/>
  <c r="J2636" i="1"/>
  <c r="I2636" i="1" s="1"/>
  <c r="P2637" i="1"/>
  <c r="AB2658" i="1"/>
  <c r="A2637" i="1"/>
  <c r="X2636" i="1"/>
  <c r="L2637" i="1"/>
  <c r="M2637" i="1" s="1"/>
  <c r="AC2636" i="1"/>
  <c r="AE2636" i="1" s="1"/>
  <c r="AK2636" i="1"/>
  <c r="N2636" i="1"/>
  <c r="H2636" i="1" s="1"/>
  <c r="G2636" i="1" s="1"/>
  <c r="S2524" i="1"/>
  <c r="U2523" i="1"/>
  <c r="W2523" i="1" s="1"/>
  <c r="AG2523" i="1" s="1"/>
  <c r="B2523" i="1" s="1"/>
  <c r="C2523" i="1" s="1"/>
  <c r="D2858" i="1"/>
  <c r="T2524" i="1"/>
  <c r="AF2524" i="1" s="1"/>
  <c r="V2524" i="1"/>
  <c r="Q2526" i="1"/>
  <c r="R2525" i="1"/>
  <c r="N2637" i="1" l="1"/>
  <c r="H2637" i="1" s="1"/>
  <c r="G2637" i="1" s="1"/>
  <c r="O2636" i="1"/>
  <c r="AB2659" i="1"/>
  <c r="K2636" i="1"/>
  <c r="J2637" i="1"/>
  <c r="I2637" i="1" s="1"/>
  <c r="Y2636" i="1"/>
  <c r="Z2636" i="1"/>
  <c r="AA2636" i="1" s="1"/>
  <c r="AH2636" i="1" s="1"/>
  <c r="L2638" i="1"/>
  <c r="M2638" i="1" s="1"/>
  <c r="X2637" i="1"/>
  <c r="A2638" i="1"/>
  <c r="AC2637" i="1"/>
  <c r="AE2637" i="1" s="1"/>
  <c r="AK2637" i="1"/>
  <c r="E2637" i="1"/>
  <c r="F2636" i="1"/>
  <c r="Q2527" i="1"/>
  <c r="R2526" i="1"/>
  <c r="D2859" i="1"/>
  <c r="T2525" i="1"/>
  <c r="AF2525" i="1" s="1"/>
  <c r="V2525" i="1"/>
  <c r="S2525" i="1"/>
  <c r="U2524" i="1"/>
  <c r="W2524" i="1" s="1"/>
  <c r="AG2524" i="1" s="1"/>
  <c r="B2524" i="1" s="1"/>
  <c r="C2524" i="1" s="1"/>
  <c r="X2638" i="1" l="1"/>
  <c r="A2639" i="1"/>
  <c r="L2639" i="1"/>
  <c r="M2639" i="1" s="1"/>
  <c r="N2639" i="1" s="1"/>
  <c r="AC2638" i="1"/>
  <c r="AE2638" i="1" s="1"/>
  <c r="AK2638" i="1"/>
  <c r="P2638" i="1"/>
  <c r="P2639" i="1" s="1"/>
  <c r="Y2637" i="1"/>
  <c r="Z2637" i="1"/>
  <c r="AA2637" i="1" s="1"/>
  <c r="AH2637" i="1" s="1"/>
  <c r="J2638" i="1"/>
  <c r="I2638" i="1" s="1"/>
  <c r="K2637" i="1"/>
  <c r="N2638" i="1"/>
  <c r="H2638" i="1" s="1"/>
  <c r="G2638" i="1" s="1"/>
  <c r="AB2660" i="1"/>
  <c r="E2638" i="1"/>
  <c r="F2637" i="1"/>
  <c r="O2637" i="1"/>
  <c r="D2860" i="1"/>
  <c r="T2526" i="1"/>
  <c r="AF2526" i="1" s="1"/>
  <c r="V2526" i="1"/>
  <c r="S2526" i="1"/>
  <c r="U2525" i="1"/>
  <c r="W2525" i="1" s="1"/>
  <c r="AG2525" i="1" s="1"/>
  <c r="B2525" i="1" s="1"/>
  <c r="C2525" i="1" s="1"/>
  <c r="R2527" i="1"/>
  <c r="Q2528" i="1"/>
  <c r="H2639" i="1" l="1"/>
  <c r="G2639" i="1" s="1"/>
  <c r="E2639" i="1"/>
  <c r="F2638" i="1"/>
  <c r="AB2661" i="1"/>
  <c r="K2638" i="1"/>
  <c r="X2639" i="1"/>
  <c r="L2640" i="1"/>
  <c r="M2640" i="1" s="1"/>
  <c r="N2640" i="1" s="1"/>
  <c r="H2640" i="1" s="1"/>
  <c r="G2640" i="1" s="1"/>
  <c r="A2640" i="1"/>
  <c r="AC2639" i="1"/>
  <c r="AE2639" i="1" s="1"/>
  <c r="AK2639" i="1"/>
  <c r="O2638" i="1"/>
  <c r="Z2638" i="1"/>
  <c r="AA2638" i="1" s="1"/>
  <c r="AH2638" i="1" s="1"/>
  <c r="J2639" i="1"/>
  <c r="I2639" i="1" s="1"/>
  <c r="Y2638" i="1"/>
  <c r="K2639" i="1"/>
  <c r="O2639" i="1"/>
  <c r="S2527" i="1"/>
  <c r="U2526" i="1"/>
  <c r="W2526" i="1" s="1"/>
  <c r="AG2526" i="1" s="1"/>
  <c r="B2526" i="1" s="1"/>
  <c r="C2526" i="1" s="1"/>
  <c r="D2861" i="1"/>
  <c r="Q2529" i="1"/>
  <c r="R2528" i="1"/>
  <c r="T2527" i="1"/>
  <c r="AF2527" i="1" s="1"/>
  <c r="V2527" i="1"/>
  <c r="Z2639" i="1" l="1"/>
  <c r="AA2639" i="1" s="1"/>
  <c r="AH2639" i="1" s="1"/>
  <c r="J2640" i="1"/>
  <c r="I2640" i="1" s="1"/>
  <c r="Y2639" i="1"/>
  <c r="AB2662" i="1"/>
  <c r="P2640" i="1"/>
  <c r="X2640" i="1"/>
  <c r="A2641" i="1"/>
  <c r="L2641" i="1"/>
  <c r="M2641" i="1" s="1"/>
  <c r="N2641" i="1" s="1"/>
  <c r="H2641" i="1" s="1"/>
  <c r="G2641" i="1" s="1"/>
  <c r="AC2640" i="1"/>
  <c r="AE2640" i="1" s="1"/>
  <c r="AK2640" i="1"/>
  <c r="E2640" i="1"/>
  <c r="F2639" i="1"/>
  <c r="K2640" i="1"/>
  <c r="O2640" i="1"/>
  <c r="Q2530" i="1"/>
  <c r="R2529" i="1"/>
  <c r="D2862" i="1"/>
  <c r="T2528" i="1"/>
  <c r="AF2528" i="1" s="1"/>
  <c r="V2528" i="1"/>
  <c r="U2527" i="1"/>
  <c r="W2527" i="1" s="1"/>
  <c r="S2528" i="1"/>
  <c r="P2641" i="1" l="1"/>
  <c r="L2642" i="1"/>
  <c r="M2642" i="1" s="1"/>
  <c r="X2641" i="1"/>
  <c r="A2642" i="1"/>
  <c r="AC2641" i="1"/>
  <c r="AE2641" i="1" s="1"/>
  <c r="AK2641" i="1"/>
  <c r="E2641" i="1"/>
  <c r="F2640" i="1"/>
  <c r="AB2663" i="1"/>
  <c r="Y2640" i="1"/>
  <c r="Z2640" i="1"/>
  <c r="AA2640" i="1" s="1"/>
  <c r="AH2640" i="1" s="1"/>
  <c r="J2641" i="1"/>
  <c r="I2641" i="1" s="1"/>
  <c r="K2641" i="1"/>
  <c r="O2641" i="1"/>
  <c r="AG2527" i="1"/>
  <c r="B2527" i="1" s="1"/>
  <c r="C2527" i="1" s="1"/>
  <c r="D2863" i="1"/>
  <c r="T2529" i="1"/>
  <c r="AF2529" i="1" s="1"/>
  <c r="V2529" i="1"/>
  <c r="S2529" i="1"/>
  <c r="U2528" i="1"/>
  <c r="W2528" i="1" s="1"/>
  <c r="AG2528" i="1" s="1"/>
  <c r="B2528" i="1" s="1"/>
  <c r="C2528" i="1" s="1"/>
  <c r="Q2531" i="1"/>
  <c r="R2530" i="1"/>
  <c r="N2642" i="1" l="1"/>
  <c r="H2642" i="1" s="1"/>
  <c r="G2642" i="1" s="1"/>
  <c r="E2642" i="1"/>
  <c r="F2641" i="1"/>
  <c r="Y2641" i="1"/>
  <c r="J2642" i="1"/>
  <c r="I2642" i="1" s="1"/>
  <c r="Z2641" i="1"/>
  <c r="AA2641" i="1" s="1"/>
  <c r="AH2641" i="1" s="1"/>
  <c r="A2643" i="1"/>
  <c r="L2643" i="1"/>
  <c r="M2643" i="1" s="1"/>
  <c r="N2643" i="1" s="1"/>
  <c r="H2643" i="1" s="1"/>
  <c r="G2643" i="1" s="1"/>
  <c r="X2642" i="1"/>
  <c r="AC2642" i="1"/>
  <c r="AE2642" i="1" s="1"/>
  <c r="AK2642" i="1"/>
  <c r="AB2664" i="1"/>
  <c r="P2642" i="1"/>
  <c r="K2642" i="1"/>
  <c r="O2642" i="1"/>
  <c r="D2864" i="1"/>
  <c r="T2530" i="1"/>
  <c r="AF2530" i="1" s="1"/>
  <c r="V2530" i="1"/>
  <c r="Q2532" i="1"/>
  <c r="R2531" i="1"/>
  <c r="S2530" i="1"/>
  <c r="U2529" i="1"/>
  <c r="W2529" i="1" s="1"/>
  <c r="AG2529" i="1" s="1"/>
  <c r="B2529" i="1" s="1"/>
  <c r="C2529" i="1" s="1"/>
  <c r="J2643" i="1" l="1"/>
  <c r="I2643" i="1" s="1"/>
  <c r="Z2642" i="1"/>
  <c r="AA2642" i="1" s="1"/>
  <c r="AH2642" i="1" s="1"/>
  <c r="Y2642" i="1"/>
  <c r="A2644" i="1"/>
  <c r="L2644" i="1"/>
  <c r="M2644" i="1" s="1"/>
  <c r="N2644" i="1" s="1"/>
  <c r="H2644" i="1" s="1"/>
  <c r="G2644" i="1" s="1"/>
  <c r="X2643" i="1"/>
  <c r="AC2643" i="1"/>
  <c r="AE2643" i="1" s="1"/>
  <c r="AK2643" i="1"/>
  <c r="P2643" i="1"/>
  <c r="AB2665" i="1"/>
  <c r="E2643" i="1"/>
  <c r="F2642" i="1"/>
  <c r="K2643" i="1"/>
  <c r="O2643" i="1"/>
  <c r="Q2533" i="1"/>
  <c r="R2532" i="1"/>
  <c r="T2531" i="1"/>
  <c r="AF2531" i="1" s="1"/>
  <c r="V2531" i="1"/>
  <c r="D2865" i="1"/>
  <c r="U2530" i="1"/>
  <c r="W2530" i="1" s="1"/>
  <c r="AG2530" i="1" s="1"/>
  <c r="B2530" i="1" s="1"/>
  <c r="C2530" i="1" s="1"/>
  <c r="S2531" i="1"/>
  <c r="Y2643" i="1" l="1"/>
  <c r="J2644" i="1"/>
  <c r="I2644" i="1" s="1"/>
  <c r="Z2643" i="1"/>
  <c r="AA2643" i="1" s="1"/>
  <c r="AH2643" i="1" s="1"/>
  <c r="E2644" i="1"/>
  <c r="F2643" i="1"/>
  <c r="AB2666" i="1"/>
  <c r="A2645" i="1"/>
  <c r="L2645" i="1"/>
  <c r="M2645" i="1" s="1"/>
  <c r="X2644" i="1"/>
  <c r="AC2644" i="1"/>
  <c r="AE2644" i="1" s="1"/>
  <c r="AK2644" i="1"/>
  <c r="P2644" i="1"/>
  <c r="O2644" i="1"/>
  <c r="K2644" i="1"/>
  <c r="D2866" i="1"/>
  <c r="S2532" i="1"/>
  <c r="U2531" i="1"/>
  <c r="W2531" i="1" s="1"/>
  <c r="T2532" i="1"/>
  <c r="AF2532" i="1" s="1"/>
  <c r="V2532" i="1"/>
  <c r="Q2534" i="1"/>
  <c r="R2533" i="1"/>
  <c r="P2645" i="1" l="1"/>
  <c r="AB2667" i="1"/>
  <c r="L2646" i="1"/>
  <c r="M2646" i="1" s="1"/>
  <c r="X2645" i="1"/>
  <c r="A2646" i="1"/>
  <c r="AC2645" i="1"/>
  <c r="AE2645" i="1" s="1"/>
  <c r="AK2645" i="1"/>
  <c r="E2645" i="1"/>
  <c r="F2644" i="1"/>
  <c r="Y2644" i="1"/>
  <c r="Z2644" i="1"/>
  <c r="AA2644" i="1" s="1"/>
  <c r="AH2644" i="1" s="1"/>
  <c r="J2645" i="1"/>
  <c r="I2645" i="1" s="1"/>
  <c r="N2645" i="1"/>
  <c r="H2645" i="1" s="1"/>
  <c r="G2645" i="1" s="1"/>
  <c r="AG2531" i="1"/>
  <c r="B2531" i="1" s="1"/>
  <c r="C2531" i="1" s="1"/>
  <c r="S2533" i="1"/>
  <c r="U2532" i="1"/>
  <c r="W2532" i="1" s="1"/>
  <c r="T2533" i="1"/>
  <c r="AF2533" i="1" s="1"/>
  <c r="V2533" i="1"/>
  <c r="D2867" i="1"/>
  <c r="Q2535" i="1"/>
  <c r="R2534" i="1"/>
  <c r="N2646" i="1" l="1"/>
  <c r="H2646" i="1" s="1"/>
  <c r="G2646" i="1" s="1"/>
  <c r="X2646" i="1"/>
  <c r="L2647" i="1"/>
  <c r="M2647" i="1" s="1"/>
  <c r="A2647" i="1"/>
  <c r="AC2646" i="1"/>
  <c r="AE2646" i="1" s="1"/>
  <c r="AK2646" i="1"/>
  <c r="P2646" i="1"/>
  <c r="K2645" i="1"/>
  <c r="O2645" i="1"/>
  <c r="Z2645" i="1"/>
  <c r="AA2645" i="1" s="1"/>
  <c r="AH2645" i="1" s="1"/>
  <c r="J2646" i="1"/>
  <c r="I2646" i="1" s="1"/>
  <c r="Y2645" i="1"/>
  <c r="E2646" i="1"/>
  <c r="F2645" i="1"/>
  <c r="AB2668" i="1"/>
  <c r="K2646" i="1"/>
  <c r="O2646" i="1"/>
  <c r="AG2532" i="1"/>
  <c r="B2532" i="1" s="1"/>
  <c r="C2532" i="1" s="1"/>
  <c r="D2868" i="1"/>
  <c r="S2534" i="1"/>
  <c r="U2533" i="1"/>
  <c r="W2533" i="1" s="1"/>
  <c r="AG2533" i="1" s="1"/>
  <c r="B2533" i="1" s="1"/>
  <c r="C2533" i="1" s="1"/>
  <c r="T2534" i="1"/>
  <c r="AF2534" i="1" s="1"/>
  <c r="V2534" i="1"/>
  <c r="Q2536" i="1"/>
  <c r="R2535" i="1"/>
  <c r="E2647" i="1" l="1"/>
  <c r="F2646" i="1"/>
  <c r="AB2669" i="1"/>
  <c r="P2647" i="1"/>
  <c r="L2648" i="1"/>
  <c r="M2648" i="1" s="1"/>
  <c r="A2648" i="1"/>
  <c r="X2647" i="1"/>
  <c r="AC2647" i="1"/>
  <c r="AE2647" i="1" s="1"/>
  <c r="AK2647" i="1"/>
  <c r="N2647" i="1"/>
  <c r="H2647" i="1" s="1"/>
  <c r="G2647" i="1" s="1"/>
  <c r="J2647" i="1"/>
  <c r="I2647" i="1" s="1"/>
  <c r="Z2646" i="1"/>
  <c r="AA2646" i="1" s="1"/>
  <c r="AH2646" i="1" s="1"/>
  <c r="Y2646" i="1"/>
  <c r="U2534" i="1"/>
  <c r="W2534" i="1" s="1"/>
  <c r="AG2534" i="1" s="1"/>
  <c r="B2534" i="1" s="1"/>
  <c r="C2534" i="1" s="1"/>
  <c r="S2535" i="1"/>
  <c r="T2535" i="1"/>
  <c r="AF2535" i="1" s="1"/>
  <c r="V2535" i="1"/>
  <c r="D2869" i="1"/>
  <c r="Q2537" i="1"/>
  <c r="R2536" i="1"/>
  <c r="P2648" i="1" l="1"/>
  <c r="K2647" i="1"/>
  <c r="Z2647" i="1"/>
  <c r="AA2647" i="1" s="1"/>
  <c r="AH2647" i="1" s="1"/>
  <c r="Y2647" i="1"/>
  <c r="J2648" i="1"/>
  <c r="I2648" i="1" s="1"/>
  <c r="P2649" i="1"/>
  <c r="O2647" i="1"/>
  <c r="A2649" i="1"/>
  <c r="X2648" i="1"/>
  <c r="L2649" i="1"/>
  <c r="M2649" i="1" s="1"/>
  <c r="AC2648" i="1"/>
  <c r="AE2648" i="1" s="1"/>
  <c r="AK2648" i="1"/>
  <c r="N2648" i="1"/>
  <c r="H2648" i="1" s="1"/>
  <c r="G2648" i="1" s="1"/>
  <c r="AB2670" i="1"/>
  <c r="E2648" i="1"/>
  <c r="F2647" i="1"/>
  <c r="D2870" i="1"/>
  <c r="U2535" i="1"/>
  <c r="W2535" i="1" s="1"/>
  <c r="S2536" i="1"/>
  <c r="Q2538" i="1"/>
  <c r="R2537" i="1"/>
  <c r="T2536" i="1"/>
  <c r="AF2536" i="1" s="1"/>
  <c r="V2536" i="1"/>
  <c r="J2649" i="1" l="1"/>
  <c r="I2649" i="1" s="1"/>
  <c r="Y2648" i="1"/>
  <c r="Z2648" i="1"/>
  <c r="AA2648" i="1" s="1"/>
  <c r="AH2648" i="1" s="1"/>
  <c r="E2649" i="1"/>
  <c r="F2649" i="1" s="1"/>
  <c r="F2648" i="1"/>
  <c r="L2650" i="1"/>
  <c r="M2650" i="1" s="1"/>
  <c r="N2650" i="1" s="1"/>
  <c r="H2650" i="1" s="1"/>
  <c r="G2650" i="1" s="1"/>
  <c r="A2650" i="1"/>
  <c r="X2649" i="1"/>
  <c r="AC2649" i="1"/>
  <c r="AE2649" i="1" s="1"/>
  <c r="AK2649" i="1"/>
  <c r="AB2671" i="1"/>
  <c r="O2648" i="1"/>
  <c r="K2648" i="1"/>
  <c r="N2649" i="1"/>
  <c r="H2649" i="1" s="1"/>
  <c r="G2649" i="1" s="1"/>
  <c r="AG2535" i="1"/>
  <c r="B2535" i="1" s="1"/>
  <c r="C2535" i="1" s="1"/>
  <c r="T2537" i="1"/>
  <c r="AF2537" i="1" s="1"/>
  <c r="V2537" i="1"/>
  <c r="Q2539" i="1"/>
  <c r="R2538" i="1"/>
  <c r="U2536" i="1"/>
  <c r="W2536" i="1" s="1"/>
  <c r="S2537" i="1"/>
  <c r="D2871" i="1"/>
  <c r="O2649" i="1" l="1"/>
  <c r="P2650" i="1" s="1"/>
  <c r="Z2649" i="1"/>
  <c r="AA2649" i="1" s="1"/>
  <c r="AH2649" i="1" s="1"/>
  <c r="J2650" i="1"/>
  <c r="I2650" i="1" s="1"/>
  <c r="Y2649" i="1"/>
  <c r="E2650" i="1"/>
  <c r="F2650" i="1" s="1"/>
  <c r="L2651" i="1"/>
  <c r="M2651" i="1" s="1"/>
  <c r="N2651" i="1" s="1"/>
  <c r="H2651" i="1" s="1"/>
  <c r="G2651" i="1" s="1"/>
  <c r="A2651" i="1"/>
  <c r="X2650" i="1"/>
  <c r="AC2650" i="1"/>
  <c r="AE2650" i="1" s="1"/>
  <c r="AK2650" i="1"/>
  <c r="AB2672" i="1"/>
  <c r="K2649" i="1"/>
  <c r="K2650" i="1"/>
  <c r="O2650" i="1"/>
  <c r="AG2536" i="1"/>
  <c r="B2536" i="1" s="1"/>
  <c r="C2536" i="1" s="1"/>
  <c r="Q2540" i="1"/>
  <c r="R2539" i="1"/>
  <c r="S2538" i="1"/>
  <c r="U2537" i="1"/>
  <c r="W2537" i="1" s="1"/>
  <c r="AG2537" i="1" s="1"/>
  <c r="B2537" i="1" s="1"/>
  <c r="C2537" i="1" s="1"/>
  <c r="D2872" i="1"/>
  <c r="T2538" i="1"/>
  <c r="AF2538" i="1" s="1"/>
  <c r="V2538" i="1"/>
  <c r="J2651" i="1" l="1"/>
  <c r="I2651" i="1" s="1"/>
  <c r="Z2650" i="1"/>
  <c r="AA2650" i="1" s="1"/>
  <c r="AH2650" i="1" s="1"/>
  <c r="Y2650" i="1"/>
  <c r="L2652" i="1"/>
  <c r="M2652" i="1" s="1"/>
  <c r="N2652" i="1" s="1"/>
  <c r="H2652" i="1" s="1"/>
  <c r="G2652" i="1" s="1"/>
  <c r="A2652" i="1"/>
  <c r="X2651" i="1"/>
  <c r="E2651" i="1"/>
  <c r="AC2651" i="1"/>
  <c r="AE2651" i="1" s="1"/>
  <c r="AK2651" i="1"/>
  <c r="AB2673" i="1"/>
  <c r="P2651" i="1"/>
  <c r="K2651" i="1"/>
  <c r="O2651" i="1"/>
  <c r="D2873" i="1"/>
  <c r="U2538" i="1"/>
  <c r="W2538" i="1" s="1"/>
  <c r="AG2538" i="1" s="1"/>
  <c r="B2538" i="1" s="1"/>
  <c r="C2538" i="1" s="1"/>
  <c r="S2539" i="1"/>
  <c r="Q2541" i="1"/>
  <c r="R2540" i="1"/>
  <c r="T2539" i="1"/>
  <c r="AF2539" i="1" s="1"/>
  <c r="V2539" i="1"/>
  <c r="A2653" i="1" l="1"/>
  <c r="X2652" i="1"/>
  <c r="L2653" i="1"/>
  <c r="M2653" i="1" s="1"/>
  <c r="N2653" i="1" s="1"/>
  <c r="H2653" i="1" s="1"/>
  <c r="G2653" i="1" s="1"/>
  <c r="AC2652" i="1"/>
  <c r="AE2652" i="1" s="1"/>
  <c r="AK2652" i="1"/>
  <c r="Z2651" i="1"/>
  <c r="AA2651" i="1" s="1"/>
  <c r="AH2651" i="1" s="1"/>
  <c r="Y2651" i="1"/>
  <c r="J2652" i="1"/>
  <c r="I2652" i="1" s="1"/>
  <c r="AB2674" i="1"/>
  <c r="E2652" i="1"/>
  <c r="F2651" i="1"/>
  <c r="P2652" i="1"/>
  <c r="P2653" i="1" s="1"/>
  <c r="O2652" i="1"/>
  <c r="K2652" i="1"/>
  <c r="T2540" i="1"/>
  <c r="AF2540" i="1" s="1"/>
  <c r="V2540" i="1"/>
  <c r="S2540" i="1"/>
  <c r="U2539" i="1"/>
  <c r="W2539" i="1" s="1"/>
  <c r="AG2539" i="1" s="1"/>
  <c r="B2539" i="1" s="1"/>
  <c r="C2539" i="1" s="1"/>
  <c r="Q2542" i="1"/>
  <c r="R2541" i="1"/>
  <c r="D2874" i="1"/>
  <c r="E2653" i="1" l="1"/>
  <c r="F2652" i="1"/>
  <c r="AB2675" i="1"/>
  <c r="J2653" i="1"/>
  <c r="I2653" i="1" s="1"/>
  <c r="Y2652" i="1"/>
  <c r="Z2652" i="1"/>
  <c r="AA2652" i="1" s="1"/>
  <c r="AH2652" i="1" s="1"/>
  <c r="X2653" i="1"/>
  <c r="A2654" i="1"/>
  <c r="L2654" i="1"/>
  <c r="M2654" i="1" s="1"/>
  <c r="AC2653" i="1"/>
  <c r="AE2653" i="1" s="1"/>
  <c r="AK2653" i="1"/>
  <c r="O2653" i="1"/>
  <c r="K2653" i="1"/>
  <c r="T2541" i="1"/>
  <c r="AF2541" i="1" s="1"/>
  <c r="V2541" i="1"/>
  <c r="D2875" i="1"/>
  <c r="U2540" i="1"/>
  <c r="W2540" i="1" s="1"/>
  <c r="S2541" i="1"/>
  <c r="Q2543" i="1"/>
  <c r="R2542" i="1"/>
  <c r="N2654" i="1" l="1"/>
  <c r="H2654" i="1" s="1"/>
  <c r="G2654" i="1" s="1"/>
  <c r="AB2676" i="1"/>
  <c r="E2654" i="1"/>
  <c r="F2653" i="1"/>
  <c r="A2655" i="1"/>
  <c r="X2654" i="1"/>
  <c r="L2655" i="1"/>
  <c r="M2655" i="1" s="1"/>
  <c r="N2655" i="1" s="1"/>
  <c r="H2655" i="1" s="1"/>
  <c r="G2655" i="1" s="1"/>
  <c r="AC2654" i="1"/>
  <c r="AE2654" i="1" s="1"/>
  <c r="AK2654" i="1"/>
  <c r="J2654" i="1"/>
  <c r="I2654" i="1" s="1"/>
  <c r="Y2653" i="1"/>
  <c r="Z2653" i="1"/>
  <c r="AA2653" i="1" s="1"/>
  <c r="AH2653" i="1" s="1"/>
  <c r="P2654" i="1"/>
  <c r="S2542" i="1"/>
  <c r="U2541" i="1"/>
  <c r="W2541" i="1" s="1"/>
  <c r="AG2541" i="1" s="1"/>
  <c r="B2541" i="1" s="1"/>
  <c r="C2541" i="1" s="1"/>
  <c r="Q2544" i="1"/>
  <c r="R2543" i="1"/>
  <c r="D2876" i="1"/>
  <c r="AG2540" i="1"/>
  <c r="B2540" i="1" s="1"/>
  <c r="C2540" i="1" s="1"/>
  <c r="T2542" i="1"/>
  <c r="AF2542" i="1" s="1"/>
  <c r="V2542" i="1"/>
  <c r="O2654" i="1" l="1"/>
  <c r="K2654" i="1"/>
  <c r="J2655" i="1"/>
  <c r="I2655" i="1" s="1"/>
  <c r="Z2654" i="1"/>
  <c r="AA2654" i="1" s="1"/>
  <c r="AH2654" i="1" s="1"/>
  <c r="Y2654" i="1"/>
  <c r="X2655" i="1"/>
  <c r="A2656" i="1"/>
  <c r="L2656" i="1"/>
  <c r="M2656" i="1" s="1"/>
  <c r="N2656" i="1" s="1"/>
  <c r="H2656" i="1" s="1"/>
  <c r="G2656" i="1" s="1"/>
  <c r="AC2655" i="1"/>
  <c r="AE2655" i="1" s="1"/>
  <c r="AK2655" i="1"/>
  <c r="P2655" i="1"/>
  <c r="E2655" i="1"/>
  <c r="F2654" i="1"/>
  <c r="AB2677" i="1"/>
  <c r="O2655" i="1"/>
  <c r="K2655" i="1"/>
  <c r="D2877" i="1"/>
  <c r="Q2545" i="1"/>
  <c r="R2544" i="1"/>
  <c r="T2543" i="1"/>
  <c r="AF2543" i="1" s="1"/>
  <c r="V2543" i="1"/>
  <c r="U2542" i="1"/>
  <c r="W2542" i="1" s="1"/>
  <c r="AG2542" i="1" s="1"/>
  <c r="B2542" i="1" s="1"/>
  <c r="C2542" i="1" s="1"/>
  <c r="S2543" i="1"/>
  <c r="X2656" i="1" l="1"/>
  <c r="A2657" i="1"/>
  <c r="L2657" i="1"/>
  <c r="M2657" i="1" s="1"/>
  <c r="N2657" i="1" s="1"/>
  <c r="H2657" i="1" s="1"/>
  <c r="G2657" i="1" s="1"/>
  <c r="AC2656" i="1"/>
  <c r="AE2656" i="1" s="1"/>
  <c r="AK2656" i="1"/>
  <c r="AB2678" i="1"/>
  <c r="E2656" i="1"/>
  <c r="F2655" i="1"/>
  <c r="Z2655" i="1"/>
  <c r="AA2655" i="1" s="1"/>
  <c r="AH2655" i="1" s="1"/>
  <c r="Y2655" i="1"/>
  <c r="J2656" i="1"/>
  <c r="I2656" i="1" s="1"/>
  <c r="P2656" i="1"/>
  <c r="P2657" i="1" s="1"/>
  <c r="O2656" i="1"/>
  <c r="K2656" i="1"/>
  <c r="T2544" i="1"/>
  <c r="AF2544" i="1" s="1"/>
  <c r="V2544" i="1"/>
  <c r="D2878" i="1"/>
  <c r="U2543" i="1"/>
  <c r="W2543" i="1" s="1"/>
  <c r="S2544" i="1"/>
  <c r="Q2546" i="1"/>
  <c r="R2545" i="1"/>
  <c r="E2657" i="1" l="1"/>
  <c r="F2656" i="1"/>
  <c r="AB2679" i="1"/>
  <c r="L2658" i="1"/>
  <c r="M2658" i="1" s="1"/>
  <c r="N2658" i="1" s="1"/>
  <c r="H2658" i="1" s="1"/>
  <c r="G2658" i="1" s="1"/>
  <c r="A2658" i="1"/>
  <c r="X2657" i="1"/>
  <c r="AC2657" i="1"/>
  <c r="AE2657" i="1" s="1"/>
  <c r="AK2657" i="1"/>
  <c r="Y2656" i="1"/>
  <c r="J2657" i="1"/>
  <c r="I2657" i="1" s="1"/>
  <c r="Z2656" i="1"/>
  <c r="AA2656" i="1" s="1"/>
  <c r="AH2656" i="1" s="1"/>
  <c r="O2657" i="1"/>
  <c r="K2657" i="1"/>
  <c r="Q2547" i="1"/>
  <c r="R2546" i="1"/>
  <c r="U2544" i="1"/>
  <c r="W2544" i="1" s="1"/>
  <c r="S2545" i="1"/>
  <c r="AG2543" i="1"/>
  <c r="B2543" i="1" s="1"/>
  <c r="C2543" i="1" s="1"/>
  <c r="D2879" i="1"/>
  <c r="T2545" i="1"/>
  <c r="AF2545" i="1" s="1"/>
  <c r="V2545" i="1"/>
  <c r="Y2657" i="1" l="1"/>
  <c r="J2658" i="1"/>
  <c r="I2658" i="1" s="1"/>
  <c r="Z2657" i="1"/>
  <c r="AA2657" i="1" s="1"/>
  <c r="AH2657" i="1" s="1"/>
  <c r="A2659" i="1"/>
  <c r="X2658" i="1"/>
  <c r="L2659" i="1"/>
  <c r="M2659" i="1" s="1"/>
  <c r="N2659" i="1" s="1"/>
  <c r="H2659" i="1" s="1"/>
  <c r="G2659" i="1" s="1"/>
  <c r="AC2658" i="1"/>
  <c r="AE2658" i="1" s="1"/>
  <c r="AK2658" i="1"/>
  <c r="P2658" i="1"/>
  <c r="AB2680" i="1"/>
  <c r="E2658" i="1"/>
  <c r="F2657" i="1"/>
  <c r="O2658" i="1"/>
  <c r="K2658" i="1"/>
  <c r="AG2544" i="1"/>
  <c r="B2544" i="1" s="1"/>
  <c r="C2544" i="1" s="1"/>
  <c r="D2880" i="1"/>
  <c r="S2546" i="1"/>
  <c r="U2545" i="1"/>
  <c r="W2545" i="1" s="1"/>
  <c r="AG2545" i="1" s="1"/>
  <c r="B2545" i="1" s="1"/>
  <c r="C2545" i="1" s="1"/>
  <c r="T2546" i="1"/>
  <c r="AF2546" i="1" s="1"/>
  <c r="V2546" i="1"/>
  <c r="Q2548" i="1"/>
  <c r="R2547" i="1"/>
  <c r="L2660" i="1" l="1"/>
  <c r="M2660" i="1" s="1"/>
  <c r="A2660" i="1"/>
  <c r="X2659" i="1"/>
  <c r="AC2659" i="1"/>
  <c r="AE2659" i="1" s="1"/>
  <c r="AK2659" i="1"/>
  <c r="J2659" i="1"/>
  <c r="I2659" i="1" s="1"/>
  <c r="Y2658" i="1"/>
  <c r="Z2658" i="1"/>
  <c r="AA2658" i="1" s="1"/>
  <c r="AH2658" i="1" s="1"/>
  <c r="E2659" i="1"/>
  <c r="F2658" i="1"/>
  <c r="AB2681" i="1"/>
  <c r="P2659" i="1"/>
  <c r="P2660" i="1" s="1"/>
  <c r="K2659" i="1"/>
  <c r="O2659" i="1"/>
  <c r="U2546" i="1"/>
  <c r="W2546" i="1" s="1"/>
  <c r="AG2546" i="1" s="1"/>
  <c r="B2546" i="1" s="1"/>
  <c r="C2546" i="1" s="1"/>
  <c r="S2547" i="1"/>
  <c r="T2547" i="1"/>
  <c r="AF2547" i="1" s="1"/>
  <c r="V2547" i="1"/>
  <c r="D2881" i="1"/>
  <c r="Q2549" i="1"/>
  <c r="R2548" i="1"/>
  <c r="AB2682" i="1" l="1"/>
  <c r="Y2659" i="1"/>
  <c r="Z2659" i="1"/>
  <c r="AA2659" i="1" s="1"/>
  <c r="AH2659" i="1" s="1"/>
  <c r="J2660" i="1"/>
  <c r="I2660" i="1" s="1"/>
  <c r="X2660" i="1"/>
  <c r="L2661" i="1"/>
  <c r="M2661" i="1" s="1"/>
  <c r="N2661" i="1" s="1"/>
  <c r="A2661" i="1"/>
  <c r="AC2660" i="1"/>
  <c r="AE2660" i="1" s="1"/>
  <c r="AK2660" i="1"/>
  <c r="E2660" i="1"/>
  <c r="F2659" i="1"/>
  <c r="N2660" i="1"/>
  <c r="H2660" i="1" s="1"/>
  <c r="G2660" i="1" s="1"/>
  <c r="D2882" i="1"/>
  <c r="U2547" i="1"/>
  <c r="W2547" i="1" s="1"/>
  <c r="S2548" i="1"/>
  <c r="Q2550" i="1"/>
  <c r="R2549" i="1"/>
  <c r="T2548" i="1"/>
  <c r="AF2548" i="1" s="1"/>
  <c r="V2548" i="1"/>
  <c r="H2661" i="1" l="1"/>
  <c r="G2661" i="1" s="1"/>
  <c r="O2660" i="1"/>
  <c r="K2660" i="1"/>
  <c r="Z2660" i="1"/>
  <c r="AA2660" i="1" s="1"/>
  <c r="AH2660" i="1" s="1"/>
  <c r="Y2660" i="1"/>
  <c r="J2661" i="1"/>
  <c r="I2661" i="1" s="1"/>
  <c r="P2661" i="1"/>
  <c r="P2662" i="1" s="1"/>
  <c r="E2661" i="1"/>
  <c r="F2660" i="1"/>
  <c r="L2662" i="1"/>
  <c r="M2662" i="1" s="1"/>
  <c r="A2662" i="1"/>
  <c r="X2661" i="1"/>
  <c r="AC2661" i="1"/>
  <c r="AE2661" i="1" s="1"/>
  <c r="AK2661" i="1"/>
  <c r="AB2683" i="1"/>
  <c r="O2661" i="1"/>
  <c r="K2661" i="1"/>
  <c r="AG2547" i="1"/>
  <c r="B2547" i="1" s="1"/>
  <c r="C2547" i="1" s="1"/>
  <c r="T2549" i="1"/>
  <c r="AF2549" i="1" s="1"/>
  <c r="V2549" i="1"/>
  <c r="Q2551" i="1"/>
  <c r="R2550" i="1"/>
  <c r="U2548" i="1"/>
  <c r="W2548" i="1" s="1"/>
  <c r="S2549" i="1"/>
  <c r="D2883" i="1"/>
  <c r="N2662" i="1" l="1"/>
  <c r="H2662" i="1" s="1"/>
  <c r="G2662" i="1" s="1"/>
  <c r="E2662" i="1"/>
  <c r="F2661" i="1"/>
  <c r="AB2684" i="1"/>
  <c r="J2662" i="1"/>
  <c r="I2662" i="1" s="1"/>
  <c r="Z2661" i="1"/>
  <c r="AA2661" i="1" s="1"/>
  <c r="AH2661" i="1" s="1"/>
  <c r="Y2661" i="1"/>
  <c r="A2663" i="1"/>
  <c r="X2662" i="1"/>
  <c r="L2663" i="1"/>
  <c r="M2663" i="1" s="1"/>
  <c r="AC2662" i="1"/>
  <c r="AE2662" i="1" s="1"/>
  <c r="AK2662" i="1"/>
  <c r="O2662" i="1"/>
  <c r="K2662" i="1"/>
  <c r="AG2548" i="1"/>
  <c r="B2548" i="1" s="1"/>
  <c r="C2548" i="1" s="1"/>
  <c r="Q2552" i="1"/>
  <c r="R2551" i="1"/>
  <c r="U2549" i="1"/>
  <c r="W2549" i="1" s="1"/>
  <c r="AG2549" i="1" s="1"/>
  <c r="B2549" i="1" s="1"/>
  <c r="C2549" i="1" s="1"/>
  <c r="S2550" i="1"/>
  <c r="D2884" i="1"/>
  <c r="T2550" i="1"/>
  <c r="AF2550" i="1" s="1"/>
  <c r="V2550" i="1"/>
  <c r="N2663" i="1" l="1"/>
  <c r="H2663" i="1" s="1"/>
  <c r="G2663" i="1" s="1"/>
  <c r="P2663" i="1"/>
  <c r="Z2662" i="1"/>
  <c r="AA2662" i="1" s="1"/>
  <c r="AH2662" i="1" s="1"/>
  <c r="Y2662" i="1"/>
  <c r="J2663" i="1"/>
  <c r="I2663" i="1" s="1"/>
  <c r="AB2685" i="1"/>
  <c r="L2664" i="1"/>
  <c r="M2664" i="1" s="1"/>
  <c r="N2664" i="1" s="1"/>
  <c r="H2664" i="1" s="1"/>
  <c r="G2664" i="1" s="1"/>
  <c r="X2663" i="1"/>
  <c r="A2664" i="1"/>
  <c r="AC2663" i="1"/>
  <c r="AE2663" i="1" s="1"/>
  <c r="AK2663" i="1"/>
  <c r="E2663" i="1"/>
  <c r="F2662" i="1"/>
  <c r="U2550" i="1"/>
  <c r="W2550" i="1" s="1"/>
  <c r="AG2550" i="1" s="1"/>
  <c r="B2550" i="1" s="1"/>
  <c r="C2550" i="1" s="1"/>
  <c r="S2551" i="1"/>
  <c r="Q2553" i="1"/>
  <c r="R2552" i="1"/>
  <c r="T2551" i="1"/>
  <c r="AF2551" i="1" s="1"/>
  <c r="V2551" i="1"/>
  <c r="D2885" i="1"/>
  <c r="O2663" i="1" l="1"/>
  <c r="K2663" i="1"/>
  <c r="AB2686" i="1"/>
  <c r="Z2663" i="1"/>
  <c r="AA2663" i="1" s="1"/>
  <c r="AH2663" i="1" s="1"/>
  <c r="Y2663" i="1"/>
  <c r="J2664" i="1"/>
  <c r="I2664" i="1" s="1"/>
  <c r="E2664" i="1"/>
  <c r="F2663" i="1"/>
  <c r="L2665" i="1"/>
  <c r="M2665" i="1" s="1"/>
  <c r="N2665" i="1" s="1"/>
  <c r="H2665" i="1" s="1"/>
  <c r="G2665" i="1" s="1"/>
  <c r="A2665" i="1"/>
  <c r="X2664" i="1"/>
  <c r="AC2664" i="1"/>
  <c r="AE2664" i="1" s="1"/>
  <c r="AK2664" i="1"/>
  <c r="P2664" i="1"/>
  <c r="O2664" i="1"/>
  <c r="K2664" i="1"/>
  <c r="T2552" i="1"/>
  <c r="AF2552" i="1" s="1"/>
  <c r="V2552" i="1"/>
  <c r="Q2554" i="1"/>
  <c r="R2553" i="1"/>
  <c r="U2551" i="1"/>
  <c r="W2551" i="1" s="1"/>
  <c r="AG2551" i="1" s="1"/>
  <c r="B2551" i="1" s="1"/>
  <c r="C2551" i="1" s="1"/>
  <c r="S2552" i="1"/>
  <c r="D2886" i="1"/>
  <c r="E2665" i="1" l="1"/>
  <c r="F2664" i="1"/>
  <c r="P2665" i="1"/>
  <c r="J2665" i="1"/>
  <c r="I2665" i="1" s="1"/>
  <c r="Y2664" i="1"/>
  <c r="Z2664" i="1"/>
  <c r="AA2664" i="1" s="1"/>
  <c r="AH2664" i="1" s="1"/>
  <c r="L2666" i="1"/>
  <c r="M2666" i="1" s="1"/>
  <c r="N2666" i="1" s="1"/>
  <c r="H2666" i="1" s="1"/>
  <c r="G2666" i="1" s="1"/>
  <c r="A2666" i="1"/>
  <c r="X2665" i="1"/>
  <c r="AC2665" i="1"/>
  <c r="AE2665" i="1" s="1"/>
  <c r="AK2665" i="1"/>
  <c r="AB2687" i="1"/>
  <c r="K2665" i="1"/>
  <c r="O2665" i="1"/>
  <c r="D2887" i="1"/>
  <c r="U2552" i="1"/>
  <c r="W2552" i="1" s="1"/>
  <c r="AG2552" i="1" s="1"/>
  <c r="B2552" i="1" s="1"/>
  <c r="C2552" i="1" s="1"/>
  <c r="S2553" i="1"/>
  <c r="T2553" i="1"/>
  <c r="AF2553" i="1" s="1"/>
  <c r="V2553" i="1"/>
  <c r="Q2555" i="1"/>
  <c r="R2554" i="1"/>
  <c r="X2666" i="1" l="1"/>
  <c r="L2667" i="1"/>
  <c r="M2667" i="1" s="1"/>
  <c r="A2667" i="1"/>
  <c r="AC2666" i="1"/>
  <c r="AE2666" i="1" s="1"/>
  <c r="AK2666" i="1"/>
  <c r="P2666" i="1"/>
  <c r="P2667" i="1" s="1"/>
  <c r="AB2688" i="1"/>
  <c r="Z2665" i="1"/>
  <c r="AA2665" i="1" s="1"/>
  <c r="AH2665" i="1" s="1"/>
  <c r="J2666" i="1"/>
  <c r="I2666" i="1" s="1"/>
  <c r="Y2665" i="1"/>
  <c r="E2666" i="1"/>
  <c r="F2665" i="1"/>
  <c r="K2666" i="1"/>
  <c r="O2666" i="1"/>
  <c r="T2554" i="1"/>
  <c r="AF2554" i="1" s="1"/>
  <c r="V2554" i="1"/>
  <c r="Q2556" i="1"/>
  <c r="R2555" i="1"/>
  <c r="U2553" i="1"/>
  <c r="W2553" i="1" s="1"/>
  <c r="AG2553" i="1" s="1"/>
  <c r="B2553" i="1" s="1"/>
  <c r="C2553" i="1" s="1"/>
  <c r="S2554" i="1"/>
  <c r="D2888" i="1"/>
  <c r="AB2689" i="1" l="1"/>
  <c r="E2667" i="1"/>
  <c r="F2666" i="1"/>
  <c r="L2668" i="1"/>
  <c r="M2668" i="1" s="1"/>
  <c r="X2667" i="1"/>
  <c r="A2668" i="1"/>
  <c r="AC2667" i="1"/>
  <c r="AE2667" i="1" s="1"/>
  <c r="AK2667" i="1"/>
  <c r="N2667" i="1"/>
  <c r="H2667" i="1" s="1"/>
  <c r="G2667" i="1" s="1"/>
  <c r="Y2666" i="1"/>
  <c r="J2667" i="1"/>
  <c r="I2667" i="1" s="1"/>
  <c r="Z2666" i="1"/>
  <c r="AA2666" i="1" s="1"/>
  <c r="AH2666" i="1" s="1"/>
  <c r="U2554" i="1"/>
  <c r="W2554" i="1" s="1"/>
  <c r="S2555" i="1"/>
  <c r="D2889" i="1"/>
  <c r="T2555" i="1"/>
  <c r="AF2555" i="1" s="1"/>
  <c r="V2555" i="1"/>
  <c r="Q2557" i="1"/>
  <c r="R2556" i="1"/>
  <c r="K2667" i="1" l="1"/>
  <c r="X2668" i="1"/>
  <c r="L2669" i="1"/>
  <c r="M2669" i="1" s="1"/>
  <c r="N2669" i="1" s="1"/>
  <c r="A2669" i="1"/>
  <c r="AC2668" i="1"/>
  <c r="AE2668" i="1" s="1"/>
  <c r="AK2668" i="1"/>
  <c r="Z2667" i="1"/>
  <c r="AA2667" i="1" s="1"/>
  <c r="AH2667" i="1" s="1"/>
  <c r="Y2667" i="1"/>
  <c r="J2668" i="1"/>
  <c r="I2668" i="1" s="1"/>
  <c r="P2668" i="1"/>
  <c r="O2667" i="1"/>
  <c r="N2668" i="1"/>
  <c r="H2668" i="1" s="1"/>
  <c r="G2668" i="1" s="1"/>
  <c r="E2668" i="1"/>
  <c r="F2667" i="1"/>
  <c r="AB2690" i="1"/>
  <c r="T2556" i="1"/>
  <c r="AF2556" i="1" s="1"/>
  <c r="V2556" i="1"/>
  <c r="D2890" i="1"/>
  <c r="U2555" i="1"/>
  <c r="W2555" i="1" s="1"/>
  <c r="S2556" i="1"/>
  <c r="Q2558" i="1"/>
  <c r="R2557" i="1"/>
  <c r="AG2554" i="1"/>
  <c r="B2554" i="1" s="1"/>
  <c r="C2554" i="1" s="1"/>
  <c r="AB2691" i="1" l="1"/>
  <c r="A2670" i="1"/>
  <c r="L2670" i="1"/>
  <c r="M2670" i="1" s="1"/>
  <c r="N2670" i="1" s="1"/>
  <c r="H2670" i="1" s="1"/>
  <c r="G2670" i="1" s="1"/>
  <c r="X2669" i="1"/>
  <c r="AC2669" i="1"/>
  <c r="AE2669" i="1" s="1"/>
  <c r="AK2669" i="1"/>
  <c r="E2669" i="1"/>
  <c r="F2668" i="1"/>
  <c r="K2668" i="1"/>
  <c r="P2669" i="1"/>
  <c r="J2669" i="1"/>
  <c r="I2669" i="1" s="1"/>
  <c r="Z2668" i="1"/>
  <c r="AA2668" i="1" s="1"/>
  <c r="AH2668" i="1" s="1"/>
  <c r="Y2668" i="1"/>
  <c r="H2669" i="1"/>
  <c r="G2669" i="1" s="1"/>
  <c r="O2668" i="1"/>
  <c r="AG2555" i="1"/>
  <c r="B2555" i="1" s="1"/>
  <c r="C2555" i="1" s="1"/>
  <c r="U2556" i="1"/>
  <c r="W2556" i="1" s="1"/>
  <c r="AG2556" i="1" s="1"/>
  <c r="B2556" i="1" s="1"/>
  <c r="C2556" i="1" s="1"/>
  <c r="S2557" i="1"/>
  <c r="D2891" i="1"/>
  <c r="T2557" i="1"/>
  <c r="AF2557" i="1" s="1"/>
  <c r="V2557" i="1"/>
  <c r="Q2559" i="1"/>
  <c r="R2558" i="1"/>
  <c r="E2670" i="1" l="1"/>
  <c r="F2669" i="1"/>
  <c r="Y2669" i="1"/>
  <c r="Z2669" i="1"/>
  <c r="AA2669" i="1" s="1"/>
  <c r="AH2669" i="1" s="1"/>
  <c r="J2670" i="1"/>
  <c r="I2670" i="1" s="1"/>
  <c r="K2669" i="1"/>
  <c r="P2670" i="1"/>
  <c r="L2671" i="1"/>
  <c r="M2671" i="1" s="1"/>
  <c r="N2671" i="1" s="1"/>
  <c r="H2671" i="1" s="1"/>
  <c r="G2671" i="1" s="1"/>
  <c r="X2670" i="1"/>
  <c r="A2671" i="1"/>
  <c r="AC2670" i="1"/>
  <c r="AE2670" i="1" s="1"/>
  <c r="AK2670" i="1"/>
  <c r="O2669" i="1"/>
  <c r="AB2692" i="1"/>
  <c r="O2670" i="1"/>
  <c r="K2670" i="1"/>
  <c r="D2892" i="1"/>
  <c r="S2558" i="1"/>
  <c r="U2557" i="1"/>
  <c r="W2557" i="1" s="1"/>
  <c r="AG2557" i="1" s="1"/>
  <c r="B2557" i="1" s="1"/>
  <c r="C2557" i="1" s="1"/>
  <c r="T2558" i="1"/>
  <c r="AF2558" i="1" s="1"/>
  <c r="V2558" i="1"/>
  <c r="Q2560" i="1"/>
  <c r="R2559" i="1"/>
  <c r="P2671" i="1" l="1"/>
  <c r="X2671" i="1"/>
  <c r="A2672" i="1"/>
  <c r="L2672" i="1"/>
  <c r="M2672" i="1" s="1"/>
  <c r="N2672" i="1" s="1"/>
  <c r="H2672" i="1" s="1"/>
  <c r="G2672" i="1" s="1"/>
  <c r="AC2671" i="1"/>
  <c r="AE2671" i="1" s="1"/>
  <c r="AK2671" i="1"/>
  <c r="AB2693" i="1"/>
  <c r="Y2670" i="1"/>
  <c r="Z2670" i="1"/>
  <c r="AA2670" i="1" s="1"/>
  <c r="AH2670" i="1" s="1"/>
  <c r="J2671" i="1"/>
  <c r="I2671" i="1" s="1"/>
  <c r="E2671" i="1"/>
  <c r="F2670" i="1"/>
  <c r="K2671" i="1"/>
  <c r="O2671" i="1"/>
  <c r="Q2561" i="1"/>
  <c r="R2560" i="1"/>
  <c r="U2558" i="1"/>
  <c r="W2558" i="1" s="1"/>
  <c r="AG2558" i="1" s="1"/>
  <c r="B2558" i="1" s="1"/>
  <c r="C2558" i="1" s="1"/>
  <c r="S2559" i="1"/>
  <c r="D2893" i="1"/>
  <c r="T2559" i="1"/>
  <c r="AF2559" i="1" s="1"/>
  <c r="V2559" i="1"/>
  <c r="E2672" i="1" l="1"/>
  <c r="F2671" i="1"/>
  <c r="AB2694" i="1"/>
  <c r="L2673" i="1"/>
  <c r="M2673" i="1" s="1"/>
  <c r="X2672" i="1"/>
  <c r="A2673" i="1"/>
  <c r="AC2672" i="1"/>
  <c r="AE2672" i="1" s="1"/>
  <c r="AK2672" i="1"/>
  <c r="Z2671" i="1"/>
  <c r="AA2671" i="1" s="1"/>
  <c r="AH2671" i="1" s="1"/>
  <c r="Y2671" i="1"/>
  <c r="J2672" i="1"/>
  <c r="I2672" i="1" s="1"/>
  <c r="P2672" i="1"/>
  <c r="K2672" i="1"/>
  <c r="O2672" i="1"/>
  <c r="U2559" i="1"/>
  <c r="W2559" i="1" s="1"/>
  <c r="AG2559" i="1" s="1"/>
  <c r="B2559" i="1" s="1"/>
  <c r="C2559" i="1" s="1"/>
  <c r="S2560" i="1"/>
  <c r="T2560" i="1"/>
  <c r="AF2560" i="1" s="1"/>
  <c r="V2560" i="1"/>
  <c r="D2894" i="1"/>
  <c r="Q2562" i="1"/>
  <c r="R2561" i="1"/>
  <c r="N2673" i="1" l="1"/>
  <c r="H2673" i="1" s="1"/>
  <c r="G2673" i="1" s="1"/>
  <c r="A2674" i="1"/>
  <c r="X2673" i="1"/>
  <c r="L2674" i="1"/>
  <c r="M2674" i="1" s="1"/>
  <c r="N2674" i="1" s="1"/>
  <c r="H2674" i="1" s="1"/>
  <c r="G2674" i="1" s="1"/>
  <c r="AC2673" i="1"/>
  <c r="AE2673" i="1" s="1"/>
  <c r="AK2673" i="1"/>
  <c r="J2673" i="1"/>
  <c r="I2673" i="1" s="1"/>
  <c r="Z2672" i="1"/>
  <c r="AA2672" i="1" s="1"/>
  <c r="AH2672" i="1" s="1"/>
  <c r="Y2672" i="1"/>
  <c r="P2673" i="1"/>
  <c r="AB2695" i="1"/>
  <c r="E2673" i="1"/>
  <c r="F2673" i="1" s="1"/>
  <c r="F2672" i="1"/>
  <c r="O2673" i="1"/>
  <c r="K2673" i="1"/>
  <c r="T2561" i="1"/>
  <c r="AF2561" i="1" s="1"/>
  <c r="V2561" i="1"/>
  <c r="Q2563" i="1"/>
  <c r="R2562" i="1"/>
  <c r="D2895" i="1"/>
  <c r="U2560" i="1"/>
  <c r="W2560" i="1" s="1"/>
  <c r="S2561" i="1"/>
  <c r="AB2696" i="1" l="1"/>
  <c r="Y2673" i="1"/>
  <c r="Z2673" i="1"/>
  <c r="AA2673" i="1" s="1"/>
  <c r="AH2673" i="1" s="1"/>
  <c r="J2674" i="1"/>
  <c r="I2674" i="1" s="1"/>
  <c r="P2674" i="1"/>
  <c r="X2674" i="1"/>
  <c r="L2675" i="1"/>
  <c r="M2675" i="1" s="1"/>
  <c r="N2675" i="1" s="1"/>
  <c r="H2675" i="1" s="1"/>
  <c r="G2675" i="1" s="1"/>
  <c r="A2675" i="1"/>
  <c r="E2674" i="1"/>
  <c r="F2674" i="1" s="1"/>
  <c r="AC2674" i="1"/>
  <c r="AE2674" i="1" s="1"/>
  <c r="AK2674" i="1"/>
  <c r="K2674" i="1"/>
  <c r="O2674" i="1"/>
  <c r="AG2560" i="1"/>
  <c r="B2560" i="1" s="1"/>
  <c r="C2560" i="1" s="1"/>
  <c r="Q2564" i="1"/>
  <c r="R2563" i="1"/>
  <c r="D2896" i="1"/>
  <c r="U2561" i="1"/>
  <c r="W2561" i="1" s="1"/>
  <c r="AG2561" i="1" s="1"/>
  <c r="B2561" i="1" s="1"/>
  <c r="C2561" i="1" s="1"/>
  <c r="S2562" i="1"/>
  <c r="T2562" i="1"/>
  <c r="AF2562" i="1" s="1"/>
  <c r="V2562" i="1"/>
  <c r="Y2674" i="1" l="1"/>
  <c r="J2675" i="1"/>
  <c r="I2675" i="1" s="1"/>
  <c r="Z2674" i="1"/>
  <c r="AA2674" i="1" s="1"/>
  <c r="AH2674" i="1" s="1"/>
  <c r="P2675" i="1"/>
  <c r="A2676" i="1"/>
  <c r="L2676" i="1"/>
  <c r="M2676" i="1" s="1"/>
  <c r="N2676" i="1" s="1"/>
  <c r="H2676" i="1" s="1"/>
  <c r="G2676" i="1" s="1"/>
  <c r="E2675" i="1"/>
  <c r="F2675" i="1" s="1"/>
  <c r="X2675" i="1"/>
  <c r="AC2675" i="1"/>
  <c r="AE2675" i="1" s="1"/>
  <c r="AK2675" i="1"/>
  <c r="AB2697" i="1"/>
  <c r="O2675" i="1"/>
  <c r="K2675" i="1"/>
  <c r="T2563" i="1"/>
  <c r="AF2563" i="1" s="1"/>
  <c r="V2563" i="1"/>
  <c r="D2897" i="1"/>
  <c r="Q2565" i="1"/>
  <c r="R2564" i="1"/>
  <c r="S2563" i="1"/>
  <c r="U2562" i="1"/>
  <c r="W2562" i="1" s="1"/>
  <c r="AG2562" i="1" s="1"/>
  <c r="B2562" i="1" s="1"/>
  <c r="C2562" i="1" s="1"/>
  <c r="J2676" i="1" l="1"/>
  <c r="I2676" i="1" s="1"/>
  <c r="Z2675" i="1"/>
  <c r="AA2675" i="1" s="1"/>
  <c r="AH2675" i="1" s="1"/>
  <c r="Y2675" i="1"/>
  <c r="P2676" i="1"/>
  <c r="AB2698" i="1"/>
  <c r="L2677" i="1"/>
  <c r="M2677" i="1" s="1"/>
  <c r="N2677" i="1" s="1"/>
  <c r="H2677" i="1" s="1"/>
  <c r="G2677" i="1" s="1"/>
  <c r="E2676" i="1"/>
  <c r="F2676" i="1" s="1"/>
  <c r="X2676" i="1"/>
  <c r="A2677" i="1"/>
  <c r="AC2676" i="1"/>
  <c r="AE2676" i="1" s="1"/>
  <c r="AK2676" i="1"/>
  <c r="K2676" i="1"/>
  <c r="O2676" i="1"/>
  <c r="D2898" i="1"/>
  <c r="U2563" i="1"/>
  <c r="W2563" i="1" s="1"/>
  <c r="AG2563" i="1" s="1"/>
  <c r="B2563" i="1" s="1"/>
  <c r="C2563" i="1" s="1"/>
  <c r="S2564" i="1"/>
  <c r="T2564" i="1"/>
  <c r="AF2564" i="1" s="1"/>
  <c r="V2564" i="1"/>
  <c r="Q2566" i="1"/>
  <c r="R2565" i="1"/>
  <c r="AB2699" i="1" l="1"/>
  <c r="P2677" i="1"/>
  <c r="E2677" i="1"/>
  <c r="F2677" i="1" s="1"/>
  <c r="X2677" i="1"/>
  <c r="A2678" i="1"/>
  <c r="L2678" i="1"/>
  <c r="M2678" i="1" s="1"/>
  <c r="N2678" i="1" s="1"/>
  <c r="H2678" i="1" s="1"/>
  <c r="G2678" i="1" s="1"/>
  <c r="AC2677" i="1"/>
  <c r="AE2677" i="1" s="1"/>
  <c r="AK2677" i="1"/>
  <c r="Y2676" i="1"/>
  <c r="J2677" i="1"/>
  <c r="I2677" i="1" s="1"/>
  <c r="Z2676" i="1"/>
  <c r="AA2676" i="1" s="1"/>
  <c r="AH2676" i="1" s="1"/>
  <c r="O2677" i="1"/>
  <c r="K2677" i="1"/>
  <c r="U2564" i="1"/>
  <c r="W2564" i="1" s="1"/>
  <c r="AG2564" i="1" s="1"/>
  <c r="B2564" i="1" s="1"/>
  <c r="C2564" i="1" s="1"/>
  <c r="S2565" i="1"/>
  <c r="Q2567" i="1"/>
  <c r="R2566" i="1"/>
  <c r="T2565" i="1"/>
  <c r="AF2565" i="1" s="1"/>
  <c r="V2565" i="1"/>
  <c r="D2899" i="1"/>
  <c r="X2678" i="1" l="1"/>
  <c r="A2679" i="1"/>
  <c r="L2679" i="1"/>
  <c r="M2679" i="1" s="1"/>
  <c r="N2679" i="1" s="1"/>
  <c r="H2679" i="1" s="1"/>
  <c r="G2679" i="1" s="1"/>
  <c r="E2678" i="1"/>
  <c r="F2678" i="1" s="1"/>
  <c r="AC2678" i="1"/>
  <c r="AE2678" i="1" s="1"/>
  <c r="AK2678" i="1"/>
  <c r="Z2677" i="1"/>
  <c r="AA2677" i="1" s="1"/>
  <c r="AH2677" i="1" s="1"/>
  <c r="Y2677" i="1"/>
  <c r="J2678" i="1"/>
  <c r="I2678" i="1" s="1"/>
  <c r="P2678" i="1"/>
  <c r="AB2700" i="1"/>
  <c r="O2678" i="1"/>
  <c r="K2678" i="1"/>
  <c r="T2566" i="1"/>
  <c r="AF2566" i="1" s="1"/>
  <c r="V2566" i="1"/>
  <c r="Q2568" i="1"/>
  <c r="R2567" i="1"/>
  <c r="U2565" i="1"/>
  <c r="W2565" i="1" s="1"/>
  <c r="S2566" i="1"/>
  <c r="D2900" i="1"/>
  <c r="AB2701" i="1" l="1"/>
  <c r="P2679" i="1"/>
  <c r="L2680" i="1"/>
  <c r="M2680" i="1" s="1"/>
  <c r="A2680" i="1"/>
  <c r="X2679" i="1"/>
  <c r="E2679" i="1"/>
  <c r="F2679" i="1" s="1"/>
  <c r="AC2679" i="1"/>
  <c r="AE2679" i="1" s="1"/>
  <c r="AK2679" i="1"/>
  <c r="Z2678" i="1"/>
  <c r="AA2678" i="1" s="1"/>
  <c r="AH2678" i="1" s="1"/>
  <c r="Y2678" i="1"/>
  <c r="J2679" i="1"/>
  <c r="I2679" i="1" s="1"/>
  <c r="K2679" i="1"/>
  <c r="O2679" i="1"/>
  <c r="AG2565" i="1"/>
  <c r="B2565" i="1" s="1"/>
  <c r="C2565" i="1" s="1"/>
  <c r="U2566" i="1"/>
  <c r="W2566" i="1" s="1"/>
  <c r="AG2566" i="1" s="1"/>
  <c r="B2566" i="1" s="1"/>
  <c r="C2566" i="1" s="1"/>
  <c r="S2567" i="1"/>
  <c r="T2567" i="1"/>
  <c r="AF2567" i="1" s="1"/>
  <c r="V2567" i="1"/>
  <c r="Q2569" i="1"/>
  <c r="R2568" i="1"/>
  <c r="D2901" i="1"/>
  <c r="N2680" i="1" l="1"/>
  <c r="H2680" i="1" s="1"/>
  <c r="G2680" i="1" s="1"/>
  <c r="P2680" i="1"/>
  <c r="AB2702" i="1"/>
  <c r="J2680" i="1"/>
  <c r="I2680" i="1" s="1"/>
  <c r="Y2679" i="1"/>
  <c r="Z2679" i="1"/>
  <c r="AA2679" i="1" s="1"/>
  <c r="AH2679" i="1" s="1"/>
  <c r="X2680" i="1"/>
  <c r="E2680" i="1"/>
  <c r="F2680" i="1" s="1"/>
  <c r="L2681" i="1"/>
  <c r="M2681" i="1" s="1"/>
  <c r="N2681" i="1" s="1"/>
  <c r="H2681" i="1" s="1"/>
  <c r="G2681" i="1" s="1"/>
  <c r="A2681" i="1"/>
  <c r="AC2680" i="1"/>
  <c r="AE2680" i="1" s="1"/>
  <c r="AK2680" i="1"/>
  <c r="U2567" i="1"/>
  <c r="W2567" i="1" s="1"/>
  <c r="S2568" i="1"/>
  <c r="D2902" i="1"/>
  <c r="Q2570" i="1"/>
  <c r="R2569" i="1"/>
  <c r="T2568" i="1"/>
  <c r="AF2568" i="1" s="1"/>
  <c r="V2568" i="1"/>
  <c r="K2680" i="1" l="1"/>
  <c r="J2681" i="1"/>
  <c r="I2681" i="1" s="1"/>
  <c r="Y2680" i="1"/>
  <c r="Z2680" i="1"/>
  <c r="AA2680" i="1" s="1"/>
  <c r="AH2680" i="1" s="1"/>
  <c r="AB2703" i="1"/>
  <c r="O2680" i="1"/>
  <c r="P2681" i="1" s="1"/>
  <c r="X2681" i="1"/>
  <c r="L2682" i="1"/>
  <c r="M2682" i="1" s="1"/>
  <c r="E2681" i="1"/>
  <c r="F2681" i="1" s="1"/>
  <c r="A2682" i="1"/>
  <c r="AC2681" i="1"/>
  <c r="AE2681" i="1" s="1"/>
  <c r="AK2681" i="1"/>
  <c r="O2681" i="1"/>
  <c r="K2681" i="1"/>
  <c r="D2903" i="1"/>
  <c r="AG2567" i="1"/>
  <c r="B2567" i="1" s="1"/>
  <c r="C2567" i="1" s="1"/>
  <c r="U2568" i="1"/>
  <c r="W2568" i="1" s="1"/>
  <c r="AG2568" i="1" s="1"/>
  <c r="B2568" i="1" s="1"/>
  <c r="C2568" i="1" s="1"/>
  <c r="S2569" i="1"/>
  <c r="T2569" i="1"/>
  <c r="AF2569" i="1" s="1"/>
  <c r="V2569" i="1"/>
  <c r="Q2571" i="1"/>
  <c r="R2570" i="1"/>
  <c r="P2682" i="1" l="1"/>
  <c r="Z2681" i="1"/>
  <c r="AA2681" i="1" s="1"/>
  <c r="AH2681" i="1" s="1"/>
  <c r="Y2681" i="1"/>
  <c r="J2682" i="1"/>
  <c r="I2682" i="1" s="1"/>
  <c r="X2682" i="1"/>
  <c r="E2682" i="1"/>
  <c r="F2682" i="1" s="1"/>
  <c r="L2683" i="1"/>
  <c r="M2683" i="1" s="1"/>
  <c r="N2683" i="1" s="1"/>
  <c r="H2683" i="1" s="1"/>
  <c r="G2683" i="1" s="1"/>
  <c r="A2683" i="1"/>
  <c r="AC2682" i="1"/>
  <c r="AE2682" i="1" s="1"/>
  <c r="AK2682" i="1"/>
  <c r="AB2704" i="1"/>
  <c r="N2682" i="1"/>
  <c r="H2682" i="1" s="1"/>
  <c r="G2682" i="1" s="1"/>
  <c r="T2570" i="1"/>
  <c r="AF2570" i="1" s="1"/>
  <c r="V2570" i="1"/>
  <c r="D2904" i="1"/>
  <c r="S2570" i="1"/>
  <c r="U2569" i="1"/>
  <c r="W2569" i="1" s="1"/>
  <c r="AG2569" i="1" s="1"/>
  <c r="B2569" i="1" s="1"/>
  <c r="C2569" i="1" s="1"/>
  <c r="Q2572" i="1"/>
  <c r="R2571" i="1"/>
  <c r="K2682" i="1" l="1"/>
  <c r="A2684" i="1"/>
  <c r="X2683" i="1"/>
  <c r="L2684" i="1"/>
  <c r="M2684" i="1" s="1"/>
  <c r="N2684" i="1" s="1"/>
  <c r="H2684" i="1" s="1"/>
  <c r="G2684" i="1" s="1"/>
  <c r="E2683" i="1"/>
  <c r="F2683" i="1" s="1"/>
  <c r="AC2683" i="1"/>
  <c r="AE2683" i="1" s="1"/>
  <c r="AK2683" i="1"/>
  <c r="P2683" i="1"/>
  <c r="P2684" i="1" s="1"/>
  <c r="O2682" i="1"/>
  <c r="Z2682" i="1"/>
  <c r="AA2682" i="1" s="1"/>
  <c r="AH2682" i="1" s="1"/>
  <c r="Y2682" i="1"/>
  <c r="J2683" i="1"/>
  <c r="I2683" i="1" s="1"/>
  <c r="AB2705" i="1"/>
  <c r="O2683" i="1"/>
  <c r="K2683" i="1"/>
  <c r="Q2573" i="1"/>
  <c r="R2572" i="1"/>
  <c r="T2571" i="1"/>
  <c r="AF2571" i="1" s="1"/>
  <c r="V2571" i="1"/>
  <c r="D2905" i="1"/>
  <c r="U2570" i="1"/>
  <c r="W2570" i="1" s="1"/>
  <c r="AG2570" i="1" s="1"/>
  <c r="B2570" i="1" s="1"/>
  <c r="C2570" i="1" s="1"/>
  <c r="S2571" i="1"/>
  <c r="A2685" i="1" l="1"/>
  <c r="X2684" i="1"/>
  <c r="E2684" i="1"/>
  <c r="F2684" i="1" s="1"/>
  <c r="L2685" i="1"/>
  <c r="M2685" i="1" s="1"/>
  <c r="N2685" i="1" s="1"/>
  <c r="H2685" i="1" s="1"/>
  <c r="G2685" i="1" s="1"/>
  <c r="AC2684" i="1"/>
  <c r="AE2684" i="1" s="1"/>
  <c r="AK2684" i="1"/>
  <c r="AB2706" i="1"/>
  <c r="J2684" i="1"/>
  <c r="I2684" i="1" s="1"/>
  <c r="Z2683" i="1"/>
  <c r="AA2683" i="1" s="1"/>
  <c r="AH2683" i="1" s="1"/>
  <c r="Y2683" i="1"/>
  <c r="K2684" i="1"/>
  <c r="O2684" i="1"/>
  <c r="D2906" i="1"/>
  <c r="T2572" i="1"/>
  <c r="AF2572" i="1" s="1"/>
  <c r="V2572" i="1"/>
  <c r="U2571" i="1"/>
  <c r="W2571" i="1" s="1"/>
  <c r="AG2571" i="1" s="1"/>
  <c r="B2571" i="1" s="1"/>
  <c r="C2571" i="1" s="1"/>
  <c r="S2572" i="1"/>
  <c r="Q2574" i="1"/>
  <c r="R2573" i="1"/>
  <c r="AB2707" i="1" l="1"/>
  <c r="Y2684" i="1"/>
  <c r="Z2684" i="1"/>
  <c r="AA2684" i="1" s="1"/>
  <c r="AH2684" i="1" s="1"/>
  <c r="J2685" i="1"/>
  <c r="I2685" i="1" s="1"/>
  <c r="X2685" i="1"/>
  <c r="L2686" i="1"/>
  <c r="M2686" i="1" s="1"/>
  <c r="E2685" i="1"/>
  <c r="F2685" i="1" s="1"/>
  <c r="A2686" i="1"/>
  <c r="AC2685" i="1"/>
  <c r="AE2685" i="1" s="1"/>
  <c r="AK2685" i="1"/>
  <c r="P2685" i="1"/>
  <c r="O2685" i="1"/>
  <c r="K2685" i="1"/>
  <c r="U2572" i="1"/>
  <c r="W2572" i="1" s="1"/>
  <c r="AG2572" i="1" s="1"/>
  <c r="B2572" i="1" s="1"/>
  <c r="C2572" i="1" s="1"/>
  <c r="S2573" i="1"/>
  <c r="T2573" i="1"/>
  <c r="AF2573" i="1" s="1"/>
  <c r="V2573" i="1"/>
  <c r="D2907" i="1"/>
  <c r="Q2575" i="1"/>
  <c r="R2574" i="1"/>
  <c r="N2686" i="1" l="1"/>
  <c r="H2686" i="1" s="1"/>
  <c r="G2686" i="1" s="1"/>
  <c r="Y2685" i="1"/>
  <c r="Z2685" i="1"/>
  <c r="AA2685" i="1" s="1"/>
  <c r="AH2685" i="1" s="1"/>
  <c r="J2686" i="1"/>
  <c r="I2686" i="1" s="1"/>
  <c r="P2686" i="1"/>
  <c r="X2686" i="1"/>
  <c r="E2686" i="1"/>
  <c r="F2686" i="1" s="1"/>
  <c r="L2687" i="1"/>
  <c r="M2687" i="1" s="1"/>
  <c r="N2687" i="1" s="1"/>
  <c r="H2687" i="1" s="1"/>
  <c r="G2687" i="1" s="1"/>
  <c r="A2687" i="1"/>
  <c r="AC2686" i="1"/>
  <c r="AE2686" i="1" s="1"/>
  <c r="AK2686" i="1"/>
  <c r="AB2708" i="1"/>
  <c r="D2908" i="1"/>
  <c r="S2574" i="1"/>
  <c r="U2573" i="1"/>
  <c r="W2573" i="1" s="1"/>
  <c r="AG2573" i="1" s="1"/>
  <c r="B2573" i="1" s="1"/>
  <c r="C2573" i="1" s="1"/>
  <c r="T2574" i="1"/>
  <c r="AF2574" i="1" s="1"/>
  <c r="V2574" i="1"/>
  <c r="Q2576" i="1"/>
  <c r="R2575" i="1"/>
  <c r="K2686" i="1" l="1"/>
  <c r="O2686" i="1"/>
  <c r="E2687" i="1"/>
  <c r="F2687" i="1" s="1"/>
  <c r="X2687" i="1"/>
  <c r="A2688" i="1"/>
  <c r="L2688" i="1"/>
  <c r="M2688" i="1" s="1"/>
  <c r="N2688" i="1" s="1"/>
  <c r="H2688" i="1" s="1"/>
  <c r="G2688" i="1" s="1"/>
  <c r="AC2687" i="1"/>
  <c r="AE2687" i="1" s="1"/>
  <c r="AK2687" i="1"/>
  <c r="J2687" i="1"/>
  <c r="I2687" i="1" s="1"/>
  <c r="Z2686" i="1"/>
  <c r="AA2686" i="1" s="1"/>
  <c r="AH2686" i="1" s="1"/>
  <c r="Y2686" i="1"/>
  <c r="P2687" i="1"/>
  <c r="AB2709" i="1"/>
  <c r="K2687" i="1"/>
  <c r="O2687" i="1"/>
  <c r="S2575" i="1"/>
  <c r="U2574" i="1"/>
  <c r="W2574" i="1" s="1"/>
  <c r="AG2574" i="1" s="1"/>
  <c r="B2574" i="1" s="1"/>
  <c r="C2574" i="1" s="1"/>
  <c r="D2909" i="1"/>
  <c r="T2575" i="1"/>
  <c r="AF2575" i="1" s="1"/>
  <c r="V2575" i="1"/>
  <c r="Q2577" i="1"/>
  <c r="R2576" i="1"/>
  <c r="AB2710" i="1" l="1"/>
  <c r="A2689" i="1"/>
  <c r="X2688" i="1"/>
  <c r="L2689" i="1"/>
  <c r="M2689" i="1" s="1"/>
  <c r="N2689" i="1" s="1"/>
  <c r="H2689" i="1" s="1"/>
  <c r="G2689" i="1" s="1"/>
  <c r="E2688" i="1"/>
  <c r="F2688" i="1" s="1"/>
  <c r="AC2688" i="1"/>
  <c r="AE2688" i="1" s="1"/>
  <c r="AK2688" i="1"/>
  <c r="P2688" i="1"/>
  <c r="Z2687" i="1"/>
  <c r="AA2687" i="1" s="1"/>
  <c r="AH2687" i="1" s="1"/>
  <c r="J2688" i="1"/>
  <c r="I2688" i="1" s="1"/>
  <c r="Y2687" i="1"/>
  <c r="K2688" i="1"/>
  <c r="O2688" i="1"/>
  <c r="T2576" i="1"/>
  <c r="AF2576" i="1" s="1"/>
  <c r="V2576" i="1"/>
  <c r="S2576" i="1"/>
  <c r="U2575" i="1"/>
  <c r="W2575" i="1" s="1"/>
  <c r="AG2575" i="1" s="1"/>
  <c r="B2575" i="1" s="1"/>
  <c r="C2575" i="1" s="1"/>
  <c r="D2910" i="1"/>
  <c r="Q2578" i="1"/>
  <c r="R2577" i="1"/>
  <c r="L2690" i="1" l="1"/>
  <c r="M2690" i="1" s="1"/>
  <c r="E2689" i="1"/>
  <c r="F2689" i="1" s="1"/>
  <c r="A2690" i="1"/>
  <c r="X2689" i="1"/>
  <c r="AC2689" i="1"/>
  <c r="AE2689" i="1" s="1"/>
  <c r="AK2689" i="1"/>
  <c r="J2689" i="1"/>
  <c r="I2689" i="1" s="1"/>
  <c r="Z2688" i="1"/>
  <c r="AA2688" i="1" s="1"/>
  <c r="AH2688" i="1" s="1"/>
  <c r="Y2688" i="1"/>
  <c r="P2689" i="1"/>
  <c r="P2690" i="1" s="1"/>
  <c r="AB2711" i="1"/>
  <c r="O2689" i="1"/>
  <c r="K2689" i="1"/>
  <c r="D2911" i="1"/>
  <c r="Q2579" i="1"/>
  <c r="R2578" i="1"/>
  <c r="U2576" i="1"/>
  <c r="W2576" i="1" s="1"/>
  <c r="AG2576" i="1" s="1"/>
  <c r="B2576" i="1" s="1"/>
  <c r="C2576" i="1" s="1"/>
  <c r="S2577" i="1"/>
  <c r="T2577" i="1"/>
  <c r="AF2577" i="1" s="1"/>
  <c r="V2577" i="1"/>
  <c r="Z2689" i="1" l="1"/>
  <c r="AA2689" i="1" s="1"/>
  <c r="AH2689" i="1" s="1"/>
  <c r="Y2689" i="1"/>
  <c r="J2690" i="1"/>
  <c r="I2690" i="1" s="1"/>
  <c r="AB2712" i="1"/>
  <c r="E2690" i="1"/>
  <c r="F2690" i="1" s="1"/>
  <c r="L2691" i="1"/>
  <c r="M2691" i="1" s="1"/>
  <c r="N2691" i="1" s="1"/>
  <c r="H2691" i="1" s="1"/>
  <c r="G2691" i="1" s="1"/>
  <c r="A2691" i="1"/>
  <c r="X2690" i="1"/>
  <c r="AC2690" i="1"/>
  <c r="AE2690" i="1" s="1"/>
  <c r="AK2690" i="1"/>
  <c r="N2690" i="1"/>
  <c r="H2690" i="1" s="1"/>
  <c r="G2690" i="1" s="1"/>
  <c r="S2578" i="1"/>
  <c r="U2577" i="1"/>
  <c r="W2577" i="1" s="1"/>
  <c r="AG2577" i="1" s="1"/>
  <c r="B2577" i="1" s="1"/>
  <c r="C2577" i="1" s="1"/>
  <c r="T2578" i="1"/>
  <c r="AF2578" i="1" s="1"/>
  <c r="V2578" i="1"/>
  <c r="Q2580" i="1"/>
  <c r="R2579" i="1"/>
  <c r="D2912" i="1"/>
  <c r="A2692" i="1" l="1"/>
  <c r="L2692" i="1"/>
  <c r="M2692" i="1" s="1"/>
  <c r="N2692" i="1" s="1"/>
  <c r="H2692" i="1" s="1"/>
  <c r="G2692" i="1" s="1"/>
  <c r="X2691" i="1"/>
  <c r="E2691" i="1"/>
  <c r="F2691" i="1" s="1"/>
  <c r="AC2691" i="1"/>
  <c r="AE2691" i="1" s="1"/>
  <c r="AK2691" i="1"/>
  <c r="O2690" i="1"/>
  <c r="K2690" i="1"/>
  <c r="AB2713" i="1"/>
  <c r="P2691" i="1"/>
  <c r="P2692" i="1" s="1"/>
  <c r="J2691" i="1"/>
  <c r="I2691" i="1" s="1"/>
  <c r="Z2690" i="1"/>
  <c r="AA2690" i="1" s="1"/>
  <c r="AH2690" i="1" s="1"/>
  <c r="Y2690" i="1"/>
  <c r="O2691" i="1"/>
  <c r="K2691" i="1"/>
  <c r="T2579" i="1"/>
  <c r="AF2579" i="1" s="1"/>
  <c r="V2579" i="1"/>
  <c r="Q2581" i="1"/>
  <c r="R2580" i="1"/>
  <c r="D2913" i="1"/>
  <c r="U2578" i="1"/>
  <c r="W2578" i="1" s="1"/>
  <c r="S2579" i="1"/>
  <c r="Z2691" i="1" l="1"/>
  <c r="AA2691" i="1" s="1"/>
  <c r="AH2691" i="1" s="1"/>
  <c r="Y2691" i="1"/>
  <c r="J2692" i="1"/>
  <c r="I2692" i="1" s="1"/>
  <c r="AB2714" i="1"/>
  <c r="L2693" i="1"/>
  <c r="M2693" i="1" s="1"/>
  <c r="X2692" i="1"/>
  <c r="E2692" i="1"/>
  <c r="F2692" i="1" s="1"/>
  <c r="A2693" i="1"/>
  <c r="AC2692" i="1"/>
  <c r="AE2692" i="1" s="1"/>
  <c r="AK2692" i="1"/>
  <c r="O2692" i="1"/>
  <c r="K2692" i="1"/>
  <c r="D2914" i="1"/>
  <c r="AG2578" i="1"/>
  <c r="B2578" i="1" s="1"/>
  <c r="C2578" i="1" s="1"/>
  <c r="T2580" i="1"/>
  <c r="AF2580" i="1" s="1"/>
  <c r="V2580" i="1"/>
  <c r="Q2582" i="1"/>
  <c r="R2581" i="1"/>
  <c r="S2580" i="1"/>
  <c r="U2579" i="1"/>
  <c r="W2579" i="1" s="1"/>
  <c r="AG2579" i="1" s="1"/>
  <c r="B2579" i="1" s="1"/>
  <c r="C2579" i="1" s="1"/>
  <c r="N2693" i="1" l="1"/>
  <c r="H2693" i="1" s="1"/>
  <c r="G2693" i="1" s="1"/>
  <c r="AB2715" i="1"/>
  <c r="P2693" i="1"/>
  <c r="Z2692" i="1"/>
  <c r="AA2692" i="1" s="1"/>
  <c r="AH2692" i="1" s="1"/>
  <c r="Y2692" i="1"/>
  <c r="J2693" i="1"/>
  <c r="I2693" i="1" s="1"/>
  <c r="L2694" i="1"/>
  <c r="M2694" i="1" s="1"/>
  <c r="N2694" i="1" s="1"/>
  <c r="H2694" i="1" s="1"/>
  <c r="G2694" i="1" s="1"/>
  <c r="A2694" i="1"/>
  <c r="X2693" i="1"/>
  <c r="E2693" i="1"/>
  <c r="F2693" i="1" s="1"/>
  <c r="AC2693" i="1"/>
  <c r="AE2693" i="1" s="1"/>
  <c r="AK2693" i="1"/>
  <c r="K2693" i="1"/>
  <c r="Q2583" i="1"/>
  <c r="R2582" i="1"/>
  <c r="S2581" i="1"/>
  <c r="U2580" i="1"/>
  <c r="W2580" i="1" s="1"/>
  <c r="AG2580" i="1" s="1"/>
  <c r="B2580" i="1" s="1"/>
  <c r="C2580" i="1" s="1"/>
  <c r="D2915" i="1"/>
  <c r="T2581" i="1"/>
  <c r="AF2581" i="1" s="1"/>
  <c r="V2581" i="1"/>
  <c r="O2693" i="1" l="1"/>
  <c r="E2694" i="1"/>
  <c r="F2694" i="1" s="1"/>
  <c r="L2695" i="1"/>
  <c r="M2695" i="1" s="1"/>
  <c r="N2695" i="1" s="1"/>
  <c r="H2695" i="1" s="1"/>
  <c r="G2695" i="1" s="1"/>
  <c r="A2695" i="1"/>
  <c r="X2694" i="1"/>
  <c r="AC2694" i="1"/>
  <c r="AE2694" i="1" s="1"/>
  <c r="AK2694" i="1"/>
  <c r="P2694" i="1"/>
  <c r="Z2693" i="1"/>
  <c r="AA2693" i="1" s="1"/>
  <c r="AH2693" i="1" s="1"/>
  <c r="J2694" i="1"/>
  <c r="I2694" i="1" s="1"/>
  <c r="Y2693" i="1"/>
  <c r="AB2716" i="1"/>
  <c r="K2694" i="1"/>
  <c r="O2694" i="1"/>
  <c r="D2916" i="1"/>
  <c r="S2582" i="1"/>
  <c r="U2581" i="1"/>
  <c r="W2581" i="1" s="1"/>
  <c r="AG2581" i="1" s="1"/>
  <c r="B2581" i="1" s="1"/>
  <c r="C2581" i="1" s="1"/>
  <c r="T2582" i="1"/>
  <c r="AF2582" i="1" s="1"/>
  <c r="V2582" i="1"/>
  <c r="Q2584" i="1"/>
  <c r="R2583" i="1"/>
  <c r="Z2694" i="1" l="1"/>
  <c r="AA2694" i="1" s="1"/>
  <c r="AH2694" i="1" s="1"/>
  <c r="J2695" i="1"/>
  <c r="I2695" i="1" s="1"/>
  <c r="Y2694" i="1"/>
  <c r="AB2717" i="1"/>
  <c r="X2695" i="1"/>
  <c r="A2696" i="1"/>
  <c r="E2695" i="1"/>
  <c r="F2695" i="1" s="1"/>
  <c r="L2696" i="1"/>
  <c r="M2696" i="1" s="1"/>
  <c r="AC2695" i="1"/>
  <c r="AE2695" i="1" s="1"/>
  <c r="AK2695" i="1"/>
  <c r="P2695" i="1"/>
  <c r="O2695" i="1"/>
  <c r="K2695" i="1"/>
  <c r="S2583" i="1"/>
  <c r="U2582" i="1"/>
  <c r="W2582" i="1" s="1"/>
  <c r="AG2582" i="1" s="1"/>
  <c r="B2582" i="1" s="1"/>
  <c r="C2582" i="1" s="1"/>
  <c r="T2583" i="1"/>
  <c r="AF2583" i="1" s="1"/>
  <c r="V2583" i="1"/>
  <c r="Q2585" i="1"/>
  <c r="R2584" i="1"/>
  <c r="D2917" i="1"/>
  <c r="P2696" i="1" l="1"/>
  <c r="J2696" i="1"/>
  <c r="I2696" i="1" s="1"/>
  <c r="Z2695" i="1"/>
  <c r="AA2695" i="1" s="1"/>
  <c r="AH2695" i="1" s="1"/>
  <c r="Y2695" i="1"/>
  <c r="X2696" i="1"/>
  <c r="L2697" i="1"/>
  <c r="M2697" i="1" s="1"/>
  <c r="E2696" i="1"/>
  <c r="F2696" i="1" s="1"/>
  <c r="A2697" i="1"/>
  <c r="AC2696" i="1"/>
  <c r="AE2696" i="1" s="1"/>
  <c r="AK2696" i="1"/>
  <c r="AB2718" i="1"/>
  <c r="N2696" i="1"/>
  <c r="H2696" i="1" s="1"/>
  <c r="G2696" i="1" s="1"/>
  <c r="T2584" i="1"/>
  <c r="AF2584" i="1" s="1"/>
  <c r="V2584" i="1"/>
  <c r="Q2586" i="1"/>
  <c r="R2585" i="1"/>
  <c r="D2918" i="1"/>
  <c r="U2583" i="1"/>
  <c r="W2583" i="1" s="1"/>
  <c r="AG2583" i="1" s="1"/>
  <c r="B2583" i="1" s="1"/>
  <c r="C2583" i="1" s="1"/>
  <c r="S2584" i="1"/>
  <c r="K2696" i="1" l="1"/>
  <c r="O2696" i="1"/>
  <c r="L2698" i="1"/>
  <c r="M2698" i="1" s="1"/>
  <c r="N2698" i="1" s="1"/>
  <c r="H2698" i="1" s="1"/>
  <c r="G2698" i="1" s="1"/>
  <c r="A2698" i="1"/>
  <c r="X2697" i="1"/>
  <c r="E2697" i="1"/>
  <c r="F2697" i="1" s="1"/>
  <c r="AC2697" i="1"/>
  <c r="AE2697" i="1" s="1"/>
  <c r="AK2697" i="1"/>
  <c r="N2697" i="1"/>
  <c r="H2697" i="1" s="1"/>
  <c r="G2697" i="1" s="1"/>
  <c r="AB2719" i="1"/>
  <c r="P2697" i="1"/>
  <c r="Z2696" i="1"/>
  <c r="AA2696" i="1" s="1"/>
  <c r="AH2696" i="1" s="1"/>
  <c r="Y2696" i="1"/>
  <c r="J2697" i="1"/>
  <c r="I2697" i="1" s="1"/>
  <c r="K2697" i="1"/>
  <c r="O2697" i="1"/>
  <c r="D2919" i="1"/>
  <c r="T2585" i="1"/>
  <c r="AF2585" i="1" s="1"/>
  <c r="V2585" i="1"/>
  <c r="Q2587" i="1"/>
  <c r="R2586" i="1"/>
  <c r="U2584" i="1"/>
  <c r="W2584" i="1" s="1"/>
  <c r="AG2584" i="1" s="1"/>
  <c r="B2584" i="1" s="1"/>
  <c r="C2584" i="1" s="1"/>
  <c r="S2585" i="1"/>
  <c r="P2698" i="1" l="1"/>
  <c r="Y2697" i="1"/>
  <c r="J2698" i="1"/>
  <c r="I2698" i="1" s="1"/>
  <c r="Z2697" i="1"/>
  <c r="AA2697" i="1" s="1"/>
  <c r="AH2697" i="1" s="1"/>
  <c r="E2698" i="1"/>
  <c r="F2698" i="1" s="1"/>
  <c r="L2699" i="1"/>
  <c r="M2699" i="1" s="1"/>
  <c r="N2699" i="1" s="1"/>
  <c r="H2699" i="1" s="1"/>
  <c r="G2699" i="1" s="1"/>
  <c r="A2699" i="1"/>
  <c r="X2698" i="1"/>
  <c r="AC2698" i="1"/>
  <c r="AE2698" i="1" s="1"/>
  <c r="AK2698" i="1"/>
  <c r="AB2720" i="1"/>
  <c r="O2698" i="1"/>
  <c r="K2698" i="1"/>
  <c r="Q2588" i="1"/>
  <c r="R2587" i="1"/>
  <c r="T2586" i="1"/>
  <c r="AF2586" i="1" s="1"/>
  <c r="V2586" i="1"/>
  <c r="D2920" i="1"/>
  <c r="S2586" i="1"/>
  <c r="U2585" i="1"/>
  <c r="W2585" i="1" s="1"/>
  <c r="AG2585" i="1" s="1"/>
  <c r="B2585" i="1" s="1"/>
  <c r="C2585" i="1" s="1"/>
  <c r="Z2698" i="1" l="1"/>
  <c r="AA2698" i="1" s="1"/>
  <c r="AH2698" i="1" s="1"/>
  <c r="J2699" i="1"/>
  <c r="I2699" i="1" s="1"/>
  <c r="Y2698" i="1"/>
  <c r="X2699" i="1"/>
  <c r="A2700" i="1"/>
  <c r="E2699" i="1"/>
  <c r="F2699" i="1" s="1"/>
  <c r="L2700" i="1"/>
  <c r="M2700" i="1" s="1"/>
  <c r="N2700" i="1" s="1"/>
  <c r="H2700" i="1" s="1"/>
  <c r="G2700" i="1" s="1"/>
  <c r="AC2699" i="1"/>
  <c r="AE2699" i="1" s="1"/>
  <c r="AK2699" i="1"/>
  <c r="P2699" i="1"/>
  <c r="AB2721" i="1"/>
  <c r="D2921" i="1"/>
  <c r="O2699" i="1"/>
  <c r="K2699" i="1"/>
  <c r="T2587" i="1"/>
  <c r="AF2587" i="1" s="1"/>
  <c r="V2587" i="1"/>
  <c r="U2586" i="1"/>
  <c r="W2586" i="1" s="1"/>
  <c r="S2587" i="1"/>
  <c r="Q2589" i="1"/>
  <c r="R2588" i="1"/>
  <c r="X2700" i="1" l="1"/>
  <c r="E2700" i="1"/>
  <c r="F2700" i="1" s="1"/>
  <c r="A2701" i="1"/>
  <c r="L2701" i="1"/>
  <c r="M2701" i="1" s="1"/>
  <c r="N2701" i="1" s="1"/>
  <c r="H2701" i="1" s="1"/>
  <c r="G2701" i="1" s="1"/>
  <c r="AC2700" i="1"/>
  <c r="AE2700" i="1" s="1"/>
  <c r="AK2700" i="1"/>
  <c r="AB2722" i="1"/>
  <c r="J2700" i="1"/>
  <c r="I2700" i="1" s="1"/>
  <c r="Y2699" i="1"/>
  <c r="Z2699" i="1"/>
  <c r="AA2699" i="1" s="1"/>
  <c r="AH2699" i="1" s="1"/>
  <c r="P2700" i="1"/>
  <c r="D2922" i="1"/>
  <c r="O2700" i="1"/>
  <c r="K2700" i="1"/>
  <c r="AG2586" i="1"/>
  <c r="B2586" i="1" s="1"/>
  <c r="C2586" i="1" s="1"/>
  <c r="R2589" i="1"/>
  <c r="Q2590" i="1"/>
  <c r="U2587" i="1"/>
  <c r="W2587" i="1" s="1"/>
  <c r="AG2587" i="1" s="1"/>
  <c r="B2587" i="1" s="1"/>
  <c r="C2587" i="1" s="1"/>
  <c r="S2588" i="1"/>
  <c r="T2588" i="1"/>
  <c r="AF2588" i="1" s="1"/>
  <c r="V2588" i="1"/>
  <c r="AB2723" i="1" l="1"/>
  <c r="E2701" i="1"/>
  <c r="F2701" i="1" s="1"/>
  <c r="L2702" i="1"/>
  <c r="M2702" i="1" s="1"/>
  <c r="A2702" i="1"/>
  <c r="X2701" i="1"/>
  <c r="AC2701" i="1"/>
  <c r="AE2701" i="1" s="1"/>
  <c r="AK2701" i="1"/>
  <c r="P2701" i="1"/>
  <c r="J2701" i="1"/>
  <c r="I2701" i="1" s="1"/>
  <c r="Z2700" i="1"/>
  <c r="AA2700" i="1" s="1"/>
  <c r="AH2700" i="1" s="1"/>
  <c r="Y2700" i="1"/>
  <c r="D2923" i="1"/>
  <c r="O2701" i="1"/>
  <c r="K2701" i="1"/>
  <c r="S2589" i="1"/>
  <c r="U2588" i="1"/>
  <c r="W2588" i="1" s="1"/>
  <c r="T2589" i="1"/>
  <c r="AF2589" i="1" s="1"/>
  <c r="V2589" i="1"/>
  <c r="Q2591" i="1"/>
  <c r="R2590" i="1"/>
  <c r="X2702" i="1" l="1"/>
  <c r="L2703" i="1"/>
  <c r="M2703" i="1" s="1"/>
  <c r="E2702" i="1"/>
  <c r="F2702" i="1" s="1"/>
  <c r="A2703" i="1"/>
  <c r="AC2702" i="1"/>
  <c r="AE2702" i="1" s="1"/>
  <c r="AK2702" i="1"/>
  <c r="Z2701" i="1"/>
  <c r="AA2701" i="1" s="1"/>
  <c r="AH2701" i="1" s="1"/>
  <c r="Y2701" i="1"/>
  <c r="J2702" i="1"/>
  <c r="I2702" i="1" s="1"/>
  <c r="N2702" i="1"/>
  <c r="H2702" i="1" s="1"/>
  <c r="G2702" i="1" s="1"/>
  <c r="P2702" i="1"/>
  <c r="P2703" i="1" s="1"/>
  <c r="AB2724" i="1"/>
  <c r="D2924" i="1"/>
  <c r="AG2588" i="1"/>
  <c r="B2588" i="1" s="1"/>
  <c r="C2588" i="1" s="1"/>
  <c r="T2590" i="1"/>
  <c r="AF2590" i="1" s="1"/>
  <c r="V2590" i="1"/>
  <c r="Q2592" i="1"/>
  <c r="R2591" i="1"/>
  <c r="U2589" i="1"/>
  <c r="W2589" i="1" s="1"/>
  <c r="AG2589" i="1" s="1"/>
  <c r="B2589" i="1" s="1"/>
  <c r="C2589" i="1" s="1"/>
  <c r="S2590" i="1"/>
  <c r="X2703" i="1" l="1"/>
  <c r="E2703" i="1"/>
  <c r="F2703" i="1" s="1"/>
  <c r="L2704" i="1"/>
  <c r="M2704" i="1" s="1"/>
  <c r="A2704" i="1"/>
  <c r="AC2703" i="1"/>
  <c r="AE2703" i="1" s="1"/>
  <c r="AK2703" i="1"/>
  <c r="N2703" i="1"/>
  <c r="H2703" i="1" s="1"/>
  <c r="G2703" i="1" s="1"/>
  <c r="O2702" i="1"/>
  <c r="AB2725" i="1"/>
  <c r="K2702" i="1"/>
  <c r="Y2702" i="1"/>
  <c r="Z2702" i="1"/>
  <c r="AA2702" i="1" s="1"/>
  <c r="AH2702" i="1" s="1"/>
  <c r="J2703" i="1"/>
  <c r="I2703" i="1" s="1"/>
  <c r="D2925" i="1"/>
  <c r="T2591" i="1"/>
  <c r="AF2591" i="1" s="1"/>
  <c r="V2591" i="1"/>
  <c r="Q2593" i="1"/>
  <c r="R2592" i="1"/>
  <c r="U2590" i="1"/>
  <c r="W2590" i="1" s="1"/>
  <c r="S2591" i="1"/>
  <c r="N2704" i="1" l="1"/>
  <c r="H2704" i="1" s="1"/>
  <c r="G2704" i="1" s="1"/>
  <c r="X2704" i="1"/>
  <c r="A2705" i="1"/>
  <c r="E2704" i="1"/>
  <c r="F2704" i="1" s="1"/>
  <c r="L2705" i="1"/>
  <c r="M2705" i="1" s="1"/>
  <c r="N2705" i="1" s="1"/>
  <c r="H2705" i="1" s="1"/>
  <c r="G2705" i="1" s="1"/>
  <c r="AC2704" i="1"/>
  <c r="AE2704" i="1" s="1"/>
  <c r="AK2704" i="1"/>
  <c r="O2703" i="1"/>
  <c r="P2704" i="1"/>
  <c r="P2705" i="1" s="1"/>
  <c r="K2703" i="1"/>
  <c r="AB2726" i="1"/>
  <c r="Y2703" i="1"/>
  <c r="Z2703" i="1"/>
  <c r="AA2703" i="1" s="1"/>
  <c r="AH2703" i="1" s="1"/>
  <c r="J2704" i="1"/>
  <c r="I2704" i="1" s="1"/>
  <c r="D2926" i="1"/>
  <c r="K2704" i="1"/>
  <c r="O2704" i="1"/>
  <c r="AG2590" i="1"/>
  <c r="B2590" i="1" s="1"/>
  <c r="C2590" i="1" s="1"/>
  <c r="S2592" i="1"/>
  <c r="U2591" i="1"/>
  <c r="W2591" i="1" s="1"/>
  <c r="AG2591" i="1" s="1"/>
  <c r="B2591" i="1" s="1"/>
  <c r="C2591" i="1" s="1"/>
  <c r="Q2594" i="1"/>
  <c r="R2593" i="1"/>
  <c r="T2592" i="1"/>
  <c r="AF2592" i="1" s="1"/>
  <c r="V2592" i="1"/>
  <c r="AB2727" i="1" l="1"/>
  <c r="L2706" i="1"/>
  <c r="M2706" i="1" s="1"/>
  <c r="E2705" i="1"/>
  <c r="F2705" i="1" s="1"/>
  <c r="X2705" i="1"/>
  <c r="A2706" i="1"/>
  <c r="AC2705" i="1"/>
  <c r="AE2705" i="1" s="1"/>
  <c r="AK2705" i="1"/>
  <c r="J2705" i="1"/>
  <c r="I2705" i="1" s="1"/>
  <c r="Z2704" i="1"/>
  <c r="AA2704" i="1" s="1"/>
  <c r="AH2704" i="1" s="1"/>
  <c r="Y2704" i="1"/>
  <c r="D2927" i="1"/>
  <c r="K2705" i="1"/>
  <c r="O2705" i="1"/>
  <c r="T2593" i="1"/>
  <c r="AF2593" i="1" s="1"/>
  <c r="V2593" i="1"/>
  <c r="S2593" i="1"/>
  <c r="U2592" i="1"/>
  <c r="W2592" i="1" s="1"/>
  <c r="AG2592" i="1" s="1"/>
  <c r="B2592" i="1" s="1"/>
  <c r="C2592" i="1" s="1"/>
  <c r="Q2595" i="1"/>
  <c r="R2594" i="1"/>
  <c r="L2707" i="1" l="1"/>
  <c r="M2707" i="1" s="1"/>
  <c r="A2707" i="1"/>
  <c r="X2706" i="1"/>
  <c r="E2706" i="1"/>
  <c r="F2706" i="1" s="1"/>
  <c r="AC2706" i="1"/>
  <c r="AE2706" i="1" s="1"/>
  <c r="AK2706" i="1"/>
  <c r="Y2705" i="1"/>
  <c r="J2706" i="1"/>
  <c r="I2706" i="1" s="1"/>
  <c r="Z2705" i="1"/>
  <c r="AA2705" i="1" s="1"/>
  <c r="AH2705" i="1" s="1"/>
  <c r="N2706" i="1"/>
  <c r="H2706" i="1" s="1"/>
  <c r="G2706" i="1" s="1"/>
  <c r="AB2728" i="1"/>
  <c r="P2706" i="1"/>
  <c r="P2707" i="1" s="1"/>
  <c r="D2928" i="1"/>
  <c r="T2594" i="1"/>
  <c r="AF2594" i="1" s="1"/>
  <c r="V2594" i="1"/>
  <c r="U2593" i="1"/>
  <c r="W2593" i="1" s="1"/>
  <c r="AG2593" i="1" s="1"/>
  <c r="B2593" i="1" s="1"/>
  <c r="C2593" i="1" s="1"/>
  <c r="S2594" i="1"/>
  <c r="Q2596" i="1"/>
  <c r="R2595" i="1"/>
  <c r="O2706" i="1" l="1"/>
  <c r="AB2729" i="1"/>
  <c r="Z2706" i="1"/>
  <c r="AA2706" i="1" s="1"/>
  <c r="AH2706" i="1" s="1"/>
  <c r="J2707" i="1"/>
  <c r="I2707" i="1" s="1"/>
  <c r="Y2706" i="1"/>
  <c r="E2707" i="1"/>
  <c r="F2707" i="1" s="1"/>
  <c r="L2708" i="1"/>
  <c r="M2708" i="1" s="1"/>
  <c r="N2708" i="1" s="1"/>
  <c r="A2708" i="1"/>
  <c r="X2707" i="1"/>
  <c r="AC2707" i="1"/>
  <c r="AE2707" i="1" s="1"/>
  <c r="AK2707" i="1"/>
  <c r="K2706" i="1"/>
  <c r="N2707" i="1"/>
  <c r="H2707" i="1" s="1"/>
  <c r="G2707" i="1" s="1"/>
  <c r="D2929" i="1"/>
  <c r="T2595" i="1"/>
  <c r="AF2595" i="1" s="1"/>
  <c r="V2595" i="1"/>
  <c r="Q2597" i="1"/>
  <c r="R2596" i="1"/>
  <c r="U2594" i="1"/>
  <c r="W2594" i="1" s="1"/>
  <c r="S2595" i="1"/>
  <c r="K2707" i="1" l="1"/>
  <c r="AB2730" i="1"/>
  <c r="J2708" i="1"/>
  <c r="I2708" i="1" s="1"/>
  <c r="Z2707" i="1"/>
  <c r="AA2707" i="1" s="1"/>
  <c r="AH2707" i="1" s="1"/>
  <c r="Y2707" i="1"/>
  <c r="O2707" i="1"/>
  <c r="E2708" i="1"/>
  <c r="F2708" i="1" s="1"/>
  <c r="L2709" i="1"/>
  <c r="M2709" i="1" s="1"/>
  <c r="X2708" i="1"/>
  <c r="A2709" i="1"/>
  <c r="AC2708" i="1"/>
  <c r="AE2708" i="1" s="1"/>
  <c r="AK2708" i="1"/>
  <c r="P2708" i="1"/>
  <c r="H2708" i="1"/>
  <c r="G2708" i="1" s="1"/>
  <c r="D2930" i="1"/>
  <c r="S2596" i="1"/>
  <c r="U2595" i="1"/>
  <c r="W2595" i="1" s="1"/>
  <c r="AG2595" i="1" s="1"/>
  <c r="B2595" i="1" s="1"/>
  <c r="C2595" i="1" s="1"/>
  <c r="AG2594" i="1"/>
  <c r="B2594" i="1" s="1"/>
  <c r="C2594" i="1" s="1"/>
  <c r="Q2598" i="1"/>
  <c r="R2597" i="1"/>
  <c r="T2596" i="1"/>
  <c r="AF2596" i="1" s="1"/>
  <c r="V2596" i="1"/>
  <c r="P2709" i="1" l="1"/>
  <c r="O2708" i="1"/>
  <c r="X2709" i="1"/>
  <c r="A2710" i="1"/>
  <c r="L2710" i="1"/>
  <c r="M2710" i="1" s="1"/>
  <c r="N2710" i="1" s="1"/>
  <c r="E2709" i="1"/>
  <c r="F2709" i="1" s="1"/>
  <c r="AC2709" i="1"/>
  <c r="AE2709" i="1" s="1"/>
  <c r="AK2709" i="1"/>
  <c r="AB2731" i="1"/>
  <c r="K2708" i="1"/>
  <c r="J2709" i="1"/>
  <c r="I2709" i="1" s="1"/>
  <c r="Z2708" i="1"/>
  <c r="AA2708" i="1" s="1"/>
  <c r="AH2708" i="1" s="1"/>
  <c r="Y2708" i="1"/>
  <c r="N2709" i="1"/>
  <c r="H2709" i="1" s="1"/>
  <c r="G2709" i="1" s="1"/>
  <c r="D2931" i="1"/>
  <c r="T2597" i="1"/>
  <c r="AF2597" i="1" s="1"/>
  <c r="V2597" i="1"/>
  <c r="Q2599" i="1"/>
  <c r="R2598" i="1"/>
  <c r="U2596" i="1"/>
  <c r="W2596" i="1" s="1"/>
  <c r="AG2596" i="1" s="1"/>
  <c r="B2596" i="1" s="1"/>
  <c r="C2596" i="1" s="1"/>
  <c r="S2597" i="1"/>
  <c r="L2711" i="1" l="1"/>
  <c r="M2711" i="1" s="1"/>
  <c r="X2710" i="1"/>
  <c r="A2711" i="1"/>
  <c r="E2710" i="1"/>
  <c r="F2710" i="1" s="1"/>
  <c r="AC2710" i="1"/>
  <c r="AE2710" i="1" s="1"/>
  <c r="AK2710" i="1"/>
  <c r="K2709" i="1"/>
  <c r="J2710" i="1"/>
  <c r="I2710" i="1" s="1"/>
  <c r="Y2709" i="1"/>
  <c r="Z2709" i="1"/>
  <c r="AA2709" i="1" s="1"/>
  <c r="AH2709" i="1" s="1"/>
  <c r="H2710" i="1"/>
  <c r="G2710" i="1" s="1"/>
  <c r="O2709" i="1"/>
  <c r="AB2732" i="1"/>
  <c r="P2710" i="1"/>
  <c r="P2711" i="1" s="1"/>
  <c r="D2932" i="1"/>
  <c r="O2710" i="1"/>
  <c r="T2598" i="1"/>
  <c r="AF2598" i="1" s="1"/>
  <c r="V2598" i="1"/>
  <c r="Q2600" i="1"/>
  <c r="R2599" i="1"/>
  <c r="U2597" i="1"/>
  <c r="W2597" i="1" s="1"/>
  <c r="AG2597" i="1" s="1"/>
  <c r="B2597" i="1" s="1"/>
  <c r="C2597" i="1" s="1"/>
  <c r="S2598" i="1"/>
  <c r="K2710" i="1" l="1"/>
  <c r="L2712" i="1"/>
  <c r="M2712" i="1" s="1"/>
  <c r="N2712" i="1" s="1"/>
  <c r="E2711" i="1"/>
  <c r="F2711" i="1" s="1"/>
  <c r="X2711" i="1"/>
  <c r="A2712" i="1"/>
  <c r="AC2711" i="1"/>
  <c r="AE2711" i="1" s="1"/>
  <c r="AK2711" i="1"/>
  <c r="AB2733" i="1"/>
  <c r="Z2710" i="1"/>
  <c r="AA2710" i="1" s="1"/>
  <c r="AH2710" i="1" s="1"/>
  <c r="J2711" i="1"/>
  <c r="I2711" i="1" s="1"/>
  <c r="Y2710" i="1"/>
  <c r="N2711" i="1"/>
  <c r="H2711" i="1" s="1"/>
  <c r="G2711" i="1" s="1"/>
  <c r="D2933" i="1"/>
  <c r="S2599" i="1"/>
  <c r="U2598" i="1"/>
  <c r="W2598" i="1" s="1"/>
  <c r="Q2601" i="1"/>
  <c r="R2600" i="1"/>
  <c r="T2599" i="1"/>
  <c r="AF2599" i="1" s="1"/>
  <c r="V2599" i="1"/>
  <c r="H2712" i="1" l="1"/>
  <c r="G2712" i="1" s="1"/>
  <c r="O2711" i="1"/>
  <c r="P2712" i="1" s="1"/>
  <c r="AB2734" i="1"/>
  <c r="X2712" i="1"/>
  <c r="E2712" i="1"/>
  <c r="F2712" i="1" s="1"/>
  <c r="A2713" i="1"/>
  <c r="L2713" i="1"/>
  <c r="M2713" i="1" s="1"/>
  <c r="AC2712" i="1"/>
  <c r="AE2712" i="1" s="1"/>
  <c r="AK2712" i="1"/>
  <c r="K2711" i="1"/>
  <c r="Z2711" i="1"/>
  <c r="AA2711" i="1" s="1"/>
  <c r="AH2711" i="1" s="1"/>
  <c r="J2712" i="1"/>
  <c r="I2712" i="1" s="1"/>
  <c r="Y2711" i="1"/>
  <c r="D2934" i="1"/>
  <c r="O2712" i="1"/>
  <c r="K2712" i="1"/>
  <c r="AG2598" i="1"/>
  <c r="B2598" i="1" s="1"/>
  <c r="C2598" i="1" s="1"/>
  <c r="Q2602" i="1"/>
  <c r="R2601" i="1"/>
  <c r="T2600" i="1"/>
  <c r="AF2600" i="1" s="1"/>
  <c r="V2600" i="1"/>
  <c r="S2600" i="1"/>
  <c r="U2599" i="1"/>
  <c r="W2599" i="1" s="1"/>
  <c r="AG2599" i="1" s="1"/>
  <c r="B2599" i="1" s="1"/>
  <c r="C2599" i="1" s="1"/>
  <c r="N2713" i="1" l="1"/>
  <c r="H2713" i="1" s="1"/>
  <c r="G2713" i="1" s="1"/>
  <c r="Y2712" i="1"/>
  <c r="Z2712" i="1"/>
  <c r="AA2712" i="1" s="1"/>
  <c r="AH2712" i="1" s="1"/>
  <c r="J2713" i="1"/>
  <c r="I2713" i="1" s="1"/>
  <c r="AB2735" i="1"/>
  <c r="A2714" i="1"/>
  <c r="E2713" i="1"/>
  <c r="F2713" i="1" s="1"/>
  <c r="X2713" i="1"/>
  <c r="L2714" i="1"/>
  <c r="M2714" i="1" s="1"/>
  <c r="AC2713" i="1"/>
  <c r="AE2713" i="1" s="1"/>
  <c r="AK2713" i="1"/>
  <c r="P2713" i="1"/>
  <c r="D2935" i="1"/>
  <c r="K2713" i="1"/>
  <c r="O2713" i="1"/>
  <c r="S2601" i="1"/>
  <c r="U2600" i="1"/>
  <c r="W2600" i="1" s="1"/>
  <c r="AG2600" i="1" s="1"/>
  <c r="B2600" i="1" s="1"/>
  <c r="C2600" i="1" s="1"/>
  <c r="T2601" i="1"/>
  <c r="AF2601" i="1" s="1"/>
  <c r="V2601" i="1"/>
  <c r="Q2603" i="1"/>
  <c r="R2602" i="1"/>
  <c r="P2714" i="1" l="1"/>
  <c r="AB2736" i="1"/>
  <c r="E2714" i="1"/>
  <c r="F2714" i="1" s="1"/>
  <c r="L2715" i="1"/>
  <c r="M2715" i="1" s="1"/>
  <c r="X2714" i="1"/>
  <c r="A2715" i="1"/>
  <c r="AC2714" i="1"/>
  <c r="AE2714" i="1" s="1"/>
  <c r="AK2714" i="1"/>
  <c r="N2714" i="1"/>
  <c r="H2714" i="1" s="1"/>
  <c r="G2714" i="1" s="1"/>
  <c r="J2714" i="1"/>
  <c r="I2714" i="1" s="1"/>
  <c r="Y2713" i="1"/>
  <c r="Z2713" i="1"/>
  <c r="AA2713" i="1" s="1"/>
  <c r="AH2713" i="1" s="1"/>
  <c r="D2936" i="1"/>
  <c r="Q2604" i="1"/>
  <c r="R2603" i="1"/>
  <c r="T2602" i="1"/>
  <c r="AF2602" i="1" s="1"/>
  <c r="V2602" i="1"/>
  <c r="S2602" i="1"/>
  <c r="U2601" i="1"/>
  <c r="W2601" i="1" s="1"/>
  <c r="AG2601" i="1" s="1"/>
  <c r="B2601" i="1" s="1"/>
  <c r="C2601" i="1" s="1"/>
  <c r="K2714" i="1" l="1"/>
  <c r="L2716" i="1"/>
  <c r="M2716" i="1" s="1"/>
  <c r="X2715" i="1"/>
  <c r="E2715" i="1"/>
  <c r="F2715" i="1" s="1"/>
  <c r="A2716" i="1"/>
  <c r="AC2715" i="1"/>
  <c r="AE2715" i="1" s="1"/>
  <c r="AK2715" i="1"/>
  <c r="Y2714" i="1"/>
  <c r="Z2714" i="1"/>
  <c r="AA2714" i="1" s="1"/>
  <c r="AH2714" i="1" s="1"/>
  <c r="J2715" i="1"/>
  <c r="I2715" i="1" s="1"/>
  <c r="N2715" i="1"/>
  <c r="H2715" i="1" s="1"/>
  <c r="G2715" i="1" s="1"/>
  <c r="O2714" i="1"/>
  <c r="P2715" i="1"/>
  <c r="P2716" i="1" s="1"/>
  <c r="AB2737" i="1"/>
  <c r="D2937" i="1"/>
  <c r="S2603" i="1"/>
  <c r="U2602" i="1"/>
  <c r="W2602" i="1" s="1"/>
  <c r="T2603" i="1"/>
  <c r="AF2603" i="1" s="1"/>
  <c r="V2603" i="1"/>
  <c r="Q2605" i="1"/>
  <c r="R2604" i="1"/>
  <c r="E2716" i="1" l="1"/>
  <c r="F2716" i="1" s="1"/>
  <c r="X2716" i="1"/>
  <c r="L2717" i="1"/>
  <c r="M2717" i="1" s="1"/>
  <c r="N2717" i="1" s="1"/>
  <c r="A2717" i="1"/>
  <c r="AC2716" i="1"/>
  <c r="AE2716" i="1" s="1"/>
  <c r="AK2716" i="1"/>
  <c r="Z2715" i="1"/>
  <c r="AA2715" i="1" s="1"/>
  <c r="AH2715" i="1" s="1"/>
  <c r="Y2715" i="1"/>
  <c r="J2716" i="1"/>
  <c r="I2716" i="1" s="1"/>
  <c r="AB2738" i="1"/>
  <c r="K2715" i="1"/>
  <c r="N2716" i="1"/>
  <c r="H2716" i="1" s="1"/>
  <c r="G2716" i="1" s="1"/>
  <c r="O2715" i="1"/>
  <c r="D2938" i="1"/>
  <c r="T2604" i="1"/>
  <c r="AF2604" i="1" s="1"/>
  <c r="V2604" i="1"/>
  <c r="Q2606" i="1"/>
  <c r="R2605" i="1"/>
  <c r="AG2602" i="1"/>
  <c r="B2602" i="1" s="1"/>
  <c r="C2602" i="1" s="1"/>
  <c r="U2603" i="1"/>
  <c r="W2603" i="1" s="1"/>
  <c r="AG2603" i="1" s="1"/>
  <c r="B2603" i="1" s="1"/>
  <c r="C2603" i="1" s="1"/>
  <c r="S2604" i="1"/>
  <c r="O2716" i="1" l="1"/>
  <c r="E2717" i="1"/>
  <c r="F2717" i="1" s="1"/>
  <c r="A2718" i="1"/>
  <c r="L2718" i="1"/>
  <c r="M2718" i="1" s="1"/>
  <c r="N2718" i="1" s="1"/>
  <c r="H2718" i="1" s="1"/>
  <c r="G2718" i="1" s="1"/>
  <c r="X2717" i="1"/>
  <c r="AC2717" i="1"/>
  <c r="AE2717" i="1" s="1"/>
  <c r="AK2717" i="1"/>
  <c r="Z2716" i="1"/>
  <c r="AA2716" i="1" s="1"/>
  <c r="AH2716" i="1" s="1"/>
  <c r="Y2716" i="1"/>
  <c r="J2717" i="1"/>
  <c r="I2717" i="1" s="1"/>
  <c r="H2717" i="1"/>
  <c r="G2717" i="1" s="1"/>
  <c r="AB2739" i="1"/>
  <c r="K2716" i="1"/>
  <c r="P2717" i="1"/>
  <c r="P2718" i="1" s="1"/>
  <c r="D2939" i="1"/>
  <c r="O2717" i="1"/>
  <c r="U2604" i="1"/>
  <c r="W2604" i="1" s="1"/>
  <c r="AG2604" i="1" s="1"/>
  <c r="B2604" i="1" s="1"/>
  <c r="C2604" i="1" s="1"/>
  <c r="S2605" i="1"/>
  <c r="Q2607" i="1"/>
  <c r="R2606" i="1"/>
  <c r="T2605" i="1"/>
  <c r="AF2605" i="1" s="1"/>
  <c r="V2605" i="1"/>
  <c r="Z2717" i="1" l="1"/>
  <c r="AA2717" i="1" s="1"/>
  <c r="AH2717" i="1" s="1"/>
  <c r="Y2717" i="1"/>
  <c r="J2718" i="1"/>
  <c r="I2718" i="1" s="1"/>
  <c r="AB2740" i="1"/>
  <c r="E2718" i="1"/>
  <c r="F2718" i="1" s="1"/>
  <c r="A2719" i="1"/>
  <c r="L2719" i="1"/>
  <c r="M2719" i="1" s="1"/>
  <c r="X2718" i="1"/>
  <c r="AC2718" i="1"/>
  <c r="AE2718" i="1" s="1"/>
  <c r="AK2718" i="1"/>
  <c r="K2717" i="1"/>
  <c r="D2940" i="1"/>
  <c r="O2718" i="1"/>
  <c r="K2718" i="1"/>
  <c r="T2606" i="1"/>
  <c r="AF2606" i="1" s="1"/>
  <c r="V2606" i="1"/>
  <c r="S2606" i="1"/>
  <c r="U2605" i="1"/>
  <c r="W2605" i="1" s="1"/>
  <c r="AG2605" i="1" s="1"/>
  <c r="B2605" i="1" s="1"/>
  <c r="C2605" i="1" s="1"/>
  <c r="Q2608" i="1"/>
  <c r="R2607" i="1"/>
  <c r="E2719" i="1" l="1"/>
  <c r="F2719" i="1" s="1"/>
  <c r="A2720" i="1"/>
  <c r="X2719" i="1"/>
  <c r="L2720" i="1"/>
  <c r="M2720" i="1" s="1"/>
  <c r="N2720" i="1" s="1"/>
  <c r="H2720" i="1" s="1"/>
  <c r="G2720" i="1" s="1"/>
  <c r="AC2719" i="1"/>
  <c r="AE2719" i="1" s="1"/>
  <c r="AK2719" i="1"/>
  <c r="AB2741" i="1"/>
  <c r="J2719" i="1"/>
  <c r="I2719" i="1" s="1"/>
  <c r="Y2718" i="1"/>
  <c r="Z2718" i="1"/>
  <c r="AA2718" i="1" s="1"/>
  <c r="AH2718" i="1" s="1"/>
  <c r="N2719" i="1"/>
  <c r="H2719" i="1" s="1"/>
  <c r="G2719" i="1" s="1"/>
  <c r="P2719" i="1"/>
  <c r="D2941" i="1"/>
  <c r="T2607" i="1"/>
  <c r="AF2607" i="1" s="1"/>
  <c r="V2607" i="1"/>
  <c r="Q2609" i="1"/>
  <c r="R2608" i="1"/>
  <c r="U2606" i="1"/>
  <c r="W2606" i="1" s="1"/>
  <c r="S2607" i="1"/>
  <c r="P2720" i="1" l="1"/>
  <c r="K2719" i="1"/>
  <c r="AB2742" i="1"/>
  <c r="P2721" i="1"/>
  <c r="J2720" i="1"/>
  <c r="I2720" i="1" s="1"/>
  <c r="Y2719" i="1"/>
  <c r="Z2719" i="1"/>
  <c r="AA2719" i="1" s="1"/>
  <c r="AH2719" i="1" s="1"/>
  <c r="A2721" i="1"/>
  <c r="X2720" i="1"/>
  <c r="L2721" i="1"/>
  <c r="M2721" i="1" s="1"/>
  <c r="E2720" i="1"/>
  <c r="F2720" i="1" s="1"/>
  <c r="AC2720" i="1"/>
  <c r="AE2720" i="1" s="1"/>
  <c r="AK2720" i="1"/>
  <c r="O2719" i="1"/>
  <c r="D2942" i="1"/>
  <c r="K2720" i="1"/>
  <c r="O2720" i="1"/>
  <c r="AG2606" i="1"/>
  <c r="B2606" i="1" s="1"/>
  <c r="C2606" i="1" s="1"/>
  <c r="S2608" i="1"/>
  <c r="U2607" i="1"/>
  <c r="W2607" i="1" s="1"/>
  <c r="AG2607" i="1" s="1"/>
  <c r="B2607" i="1" s="1"/>
  <c r="C2607" i="1" s="1"/>
  <c r="Q2610" i="1"/>
  <c r="R2609" i="1"/>
  <c r="T2608" i="1"/>
  <c r="AF2608" i="1" s="1"/>
  <c r="V2608" i="1"/>
  <c r="A2722" i="1" l="1"/>
  <c r="E2721" i="1"/>
  <c r="F2721" i="1" s="1"/>
  <c r="L2722" i="1"/>
  <c r="M2722" i="1" s="1"/>
  <c r="N2722" i="1" s="1"/>
  <c r="X2721" i="1"/>
  <c r="AC2721" i="1"/>
  <c r="AE2721" i="1" s="1"/>
  <c r="AK2721" i="1"/>
  <c r="P2722" i="1"/>
  <c r="N2721" i="1"/>
  <c r="H2721" i="1" s="1"/>
  <c r="G2721" i="1" s="1"/>
  <c r="AB2743" i="1"/>
  <c r="Z2720" i="1"/>
  <c r="AA2720" i="1" s="1"/>
  <c r="AH2720" i="1" s="1"/>
  <c r="Y2720" i="1"/>
  <c r="J2721" i="1"/>
  <c r="I2721" i="1" s="1"/>
  <c r="D2943" i="1"/>
  <c r="T2609" i="1"/>
  <c r="AF2609" i="1" s="1"/>
  <c r="V2609" i="1"/>
  <c r="U2608" i="1"/>
  <c r="W2608" i="1" s="1"/>
  <c r="AG2608" i="1" s="1"/>
  <c r="B2608" i="1" s="1"/>
  <c r="C2608" i="1" s="1"/>
  <c r="S2609" i="1"/>
  <c r="Q2611" i="1"/>
  <c r="R2610" i="1"/>
  <c r="O2721" i="1" l="1"/>
  <c r="H2722" i="1"/>
  <c r="G2722" i="1" s="1"/>
  <c r="K2721" i="1"/>
  <c r="Z2721" i="1"/>
  <c r="AA2721" i="1" s="1"/>
  <c r="AH2721" i="1" s="1"/>
  <c r="Y2721" i="1"/>
  <c r="J2722" i="1"/>
  <c r="I2722" i="1" s="1"/>
  <c r="AB2744" i="1"/>
  <c r="L2723" i="1"/>
  <c r="M2723" i="1" s="1"/>
  <c r="X2722" i="1"/>
  <c r="E2722" i="1"/>
  <c r="F2722" i="1" s="1"/>
  <c r="A2723" i="1"/>
  <c r="AC2722" i="1"/>
  <c r="AE2722" i="1" s="1"/>
  <c r="AK2722" i="1"/>
  <c r="D2944" i="1"/>
  <c r="K2722" i="1"/>
  <c r="Q2612" i="1"/>
  <c r="R2611" i="1"/>
  <c r="U2609" i="1"/>
  <c r="W2609" i="1" s="1"/>
  <c r="AG2609" i="1" s="1"/>
  <c r="B2609" i="1" s="1"/>
  <c r="C2609" i="1" s="1"/>
  <c r="S2610" i="1"/>
  <c r="T2610" i="1"/>
  <c r="AF2610" i="1" s="1"/>
  <c r="V2610" i="1"/>
  <c r="N2723" i="1" l="1"/>
  <c r="H2723" i="1" s="1"/>
  <c r="G2723" i="1" s="1"/>
  <c r="P2723" i="1"/>
  <c r="E2723" i="1"/>
  <c r="F2723" i="1" s="1"/>
  <c r="A2724" i="1"/>
  <c r="X2723" i="1"/>
  <c r="L2724" i="1"/>
  <c r="M2724" i="1" s="1"/>
  <c r="N2724" i="1" s="1"/>
  <c r="H2724" i="1" s="1"/>
  <c r="G2724" i="1" s="1"/>
  <c r="AC2723" i="1"/>
  <c r="AE2723" i="1" s="1"/>
  <c r="AK2723" i="1"/>
  <c r="J2723" i="1"/>
  <c r="I2723" i="1" s="1"/>
  <c r="Z2722" i="1"/>
  <c r="AA2722" i="1" s="1"/>
  <c r="AH2722" i="1" s="1"/>
  <c r="Y2722" i="1"/>
  <c r="O2722" i="1"/>
  <c r="AB2745" i="1"/>
  <c r="D2945" i="1"/>
  <c r="K2723" i="1"/>
  <c r="S2611" i="1"/>
  <c r="U2610" i="1"/>
  <c r="W2610" i="1" s="1"/>
  <c r="T2611" i="1"/>
  <c r="AF2611" i="1" s="1"/>
  <c r="V2611" i="1"/>
  <c r="Q2613" i="1"/>
  <c r="R2612" i="1"/>
  <c r="AB2746" i="1" l="1"/>
  <c r="A2725" i="1"/>
  <c r="L2725" i="1"/>
  <c r="M2725" i="1" s="1"/>
  <c r="N2725" i="1" s="1"/>
  <c r="H2725" i="1" s="1"/>
  <c r="G2725" i="1" s="1"/>
  <c r="E2724" i="1"/>
  <c r="F2724" i="1" s="1"/>
  <c r="X2724" i="1"/>
  <c r="AC2724" i="1"/>
  <c r="AE2724" i="1" s="1"/>
  <c r="AK2724" i="1"/>
  <c r="Z2723" i="1"/>
  <c r="AA2723" i="1" s="1"/>
  <c r="AH2723" i="1" s="1"/>
  <c r="Y2723" i="1"/>
  <c r="J2724" i="1"/>
  <c r="I2724" i="1" s="1"/>
  <c r="O2723" i="1"/>
  <c r="P2724" i="1"/>
  <c r="P2725" i="1" s="1"/>
  <c r="D2946" i="1"/>
  <c r="K2724" i="1"/>
  <c r="O2724" i="1"/>
  <c r="T2612" i="1"/>
  <c r="AF2612" i="1" s="1"/>
  <c r="V2612" i="1"/>
  <c r="Q2614" i="1"/>
  <c r="R2613" i="1"/>
  <c r="AG2610" i="1"/>
  <c r="B2610" i="1" s="1"/>
  <c r="C2610" i="1" s="1"/>
  <c r="S2612" i="1"/>
  <c r="U2611" i="1"/>
  <c r="W2611" i="1" s="1"/>
  <c r="AG2611" i="1" s="1"/>
  <c r="B2611" i="1" s="1"/>
  <c r="C2611" i="1" s="1"/>
  <c r="J2725" i="1" l="1"/>
  <c r="I2725" i="1" s="1"/>
  <c r="Z2724" i="1"/>
  <c r="AA2724" i="1" s="1"/>
  <c r="AH2724" i="1" s="1"/>
  <c r="Y2724" i="1"/>
  <c r="A2726" i="1"/>
  <c r="X2725" i="1"/>
  <c r="L2726" i="1"/>
  <c r="M2726" i="1" s="1"/>
  <c r="N2726" i="1" s="1"/>
  <c r="H2726" i="1" s="1"/>
  <c r="G2726" i="1" s="1"/>
  <c r="E2725" i="1"/>
  <c r="F2725" i="1" s="1"/>
  <c r="AC2725" i="1"/>
  <c r="AE2725" i="1" s="1"/>
  <c r="AK2725" i="1"/>
  <c r="AB2747" i="1"/>
  <c r="D2947" i="1"/>
  <c r="K2725" i="1"/>
  <c r="O2725" i="1"/>
  <c r="S2613" i="1"/>
  <c r="U2612" i="1"/>
  <c r="W2612" i="1" s="1"/>
  <c r="AG2612" i="1" s="1"/>
  <c r="B2612" i="1" s="1"/>
  <c r="C2612" i="1" s="1"/>
  <c r="Q2615" i="1"/>
  <c r="R2614" i="1"/>
  <c r="T2613" i="1"/>
  <c r="AF2613" i="1" s="1"/>
  <c r="V2613" i="1"/>
  <c r="J2726" i="1" l="1"/>
  <c r="I2726" i="1" s="1"/>
  <c r="Z2725" i="1"/>
  <c r="AA2725" i="1" s="1"/>
  <c r="AH2725" i="1" s="1"/>
  <c r="Y2725" i="1"/>
  <c r="L2727" i="1"/>
  <c r="M2727" i="1" s="1"/>
  <c r="X2726" i="1"/>
  <c r="E2726" i="1"/>
  <c r="F2726" i="1" s="1"/>
  <c r="A2727" i="1"/>
  <c r="AC2726" i="1"/>
  <c r="AE2726" i="1" s="1"/>
  <c r="AK2726" i="1"/>
  <c r="P2726" i="1"/>
  <c r="AB2748" i="1"/>
  <c r="D2948" i="1"/>
  <c r="O2726" i="1"/>
  <c r="K2726" i="1"/>
  <c r="Q2616" i="1"/>
  <c r="R2615" i="1"/>
  <c r="T2614" i="1"/>
  <c r="AF2614" i="1" s="1"/>
  <c r="V2614" i="1"/>
  <c r="S2614" i="1"/>
  <c r="U2613" i="1"/>
  <c r="W2613" i="1" s="1"/>
  <c r="AG2613" i="1" s="1"/>
  <c r="B2613" i="1" s="1"/>
  <c r="C2613" i="1" s="1"/>
  <c r="L2728" i="1" l="1"/>
  <c r="M2728" i="1" s="1"/>
  <c r="E2727" i="1"/>
  <c r="F2727" i="1" s="1"/>
  <c r="A2728" i="1"/>
  <c r="X2727" i="1"/>
  <c r="AC2727" i="1"/>
  <c r="AE2727" i="1" s="1"/>
  <c r="AK2727" i="1"/>
  <c r="Z2726" i="1"/>
  <c r="AA2726" i="1" s="1"/>
  <c r="AH2726" i="1" s="1"/>
  <c r="Y2726" i="1"/>
  <c r="J2727" i="1"/>
  <c r="I2727" i="1" s="1"/>
  <c r="P2727" i="1"/>
  <c r="P2728" i="1" s="1"/>
  <c r="N2727" i="1"/>
  <c r="H2727" i="1" s="1"/>
  <c r="G2727" i="1" s="1"/>
  <c r="AB2749" i="1"/>
  <c r="D2949" i="1"/>
  <c r="U2614" i="1"/>
  <c r="W2614" i="1" s="1"/>
  <c r="S2615" i="1"/>
  <c r="Q2617" i="1"/>
  <c r="R2616" i="1"/>
  <c r="T2615" i="1"/>
  <c r="AF2615" i="1" s="1"/>
  <c r="V2615" i="1"/>
  <c r="O2727" i="1" l="1"/>
  <c r="AB2750" i="1"/>
  <c r="Y2727" i="1"/>
  <c r="Z2727" i="1"/>
  <c r="AA2727" i="1" s="1"/>
  <c r="AH2727" i="1" s="1"/>
  <c r="J2728" i="1"/>
  <c r="I2728" i="1" s="1"/>
  <c r="X2728" i="1"/>
  <c r="A2729" i="1"/>
  <c r="L2729" i="1"/>
  <c r="M2729" i="1" s="1"/>
  <c r="E2728" i="1"/>
  <c r="F2728" i="1" s="1"/>
  <c r="AC2728" i="1"/>
  <c r="AE2728" i="1" s="1"/>
  <c r="AK2728" i="1"/>
  <c r="K2727" i="1"/>
  <c r="N2728" i="1"/>
  <c r="H2728" i="1" s="1"/>
  <c r="G2728" i="1" s="1"/>
  <c r="D2950" i="1"/>
  <c r="Q2618" i="1"/>
  <c r="R2617" i="1"/>
  <c r="U2615" i="1"/>
  <c r="W2615" i="1" s="1"/>
  <c r="AG2615" i="1" s="1"/>
  <c r="B2615" i="1" s="1"/>
  <c r="C2615" i="1" s="1"/>
  <c r="S2616" i="1"/>
  <c r="T2616" i="1"/>
  <c r="AF2616" i="1" s="1"/>
  <c r="V2616" i="1"/>
  <c r="AG2614" i="1"/>
  <c r="B2614" i="1" s="1"/>
  <c r="C2614" i="1" s="1"/>
  <c r="P2729" i="1" l="1"/>
  <c r="O2728" i="1"/>
  <c r="X2729" i="1"/>
  <c r="A2730" i="1"/>
  <c r="L2730" i="1"/>
  <c r="M2730" i="1" s="1"/>
  <c r="N2730" i="1" s="1"/>
  <c r="E2729" i="1"/>
  <c r="F2729" i="1" s="1"/>
  <c r="AC2729" i="1"/>
  <c r="AE2729" i="1" s="1"/>
  <c r="AK2729" i="1"/>
  <c r="Z2728" i="1"/>
  <c r="AA2728" i="1" s="1"/>
  <c r="AH2728" i="1" s="1"/>
  <c r="Y2728" i="1"/>
  <c r="J2729" i="1"/>
  <c r="I2729" i="1" s="1"/>
  <c r="AB2751" i="1"/>
  <c r="K2728" i="1"/>
  <c r="N2729" i="1"/>
  <c r="H2729" i="1" s="1"/>
  <c r="G2729" i="1" s="1"/>
  <c r="D2951" i="1"/>
  <c r="S2617" i="1"/>
  <c r="U2616" i="1"/>
  <c r="W2616" i="1" s="1"/>
  <c r="AG2616" i="1" s="1"/>
  <c r="B2616" i="1" s="1"/>
  <c r="C2616" i="1" s="1"/>
  <c r="Q2619" i="1"/>
  <c r="R2618" i="1"/>
  <c r="T2617" i="1"/>
  <c r="AF2617" i="1" s="1"/>
  <c r="V2617" i="1"/>
  <c r="E2730" i="1" l="1"/>
  <c r="F2730" i="1" s="1"/>
  <c r="L2731" i="1"/>
  <c r="M2731" i="1" s="1"/>
  <c r="A2731" i="1"/>
  <c r="X2730" i="1"/>
  <c r="AC2730" i="1"/>
  <c r="AE2730" i="1" s="1"/>
  <c r="AK2730" i="1"/>
  <c r="O2729" i="1"/>
  <c r="J2730" i="1"/>
  <c r="I2730" i="1" s="1"/>
  <c r="Z2729" i="1"/>
  <c r="AA2729" i="1" s="1"/>
  <c r="AH2729" i="1" s="1"/>
  <c r="Y2729" i="1"/>
  <c r="K2729" i="1"/>
  <c r="P2730" i="1"/>
  <c r="P2731" i="1" s="1"/>
  <c r="H2730" i="1"/>
  <c r="G2730" i="1" s="1"/>
  <c r="AB2752" i="1"/>
  <c r="D2952" i="1"/>
  <c r="R2619" i="1"/>
  <c r="Q2620" i="1"/>
  <c r="U2617" i="1"/>
  <c r="W2617" i="1" s="1"/>
  <c r="AG2617" i="1" s="1"/>
  <c r="B2617" i="1" s="1"/>
  <c r="C2617" i="1" s="1"/>
  <c r="S2618" i="1"/>
  <c r="T2618" i="1"/>
  <c r="AF2618" i="1" s="1"/>
  <c r="V2618" i="1"/>
  <c r="A2732" i="1" l="1"/>
  <c r="X2731" i="1"/>
  <c r="E2731" i="1"/>
  <c r="F2731" i="1" s="1"/>
  <c r="L2732" i="1"/>
  <c r="M2732" i="1" s="1"/>
  <c r="N2732" i="1" s="1"/>
  <c r="AC2731" i="1"/>
  <c r="AE2731" i="1" s="1"/>
  <c r="AK2731" i="1"/>
  <c r="AB2753" i="1"/>
  <c r="Z2730" i="1"/>
  <c r="AA2730" i="1" s="1"/>
  <c r="AH2730" i="1" s="1"/>
  <c r="Y2730" i="1"/>
  <c r="J2731" i="1"/>
  <c r="I2731" i="1" s="1"/>
  <c r="O2730" i="1"/>
  <c r="K2730" i="1"/>
  <c r="N2731" i="1"/>
  <c r="H2731" i="1" s="1"/>
  <c r="G2731" i="1" s="1"/>
  <c r="P2732" i="1"/>
  <c r="D2953" i="1"/>
  <c r="T2619" i="1"/>
  <c r="AF2619" i="1" s="1"/>
  <c r="V2619" i="1"/>
  <c r="S2619" i="1"/>
  <c r="U2618" i="1"/>
  <c r="W2618" i="1" s="1"/>
  <c r="AG2618" i="1" s="1"/>
  <c r="B2618" i="1" s="1"/>
  <c r="C2618" i="1" s="1"/>
  <c r="Q2621" i="1"/>
  <c r="R2620" i="1"/>
  <c r="H2732" i="1" l="1"/>
  <c r="G2732" i="1" s="1"/>
  <c r="AB2754" i="1"/>
  <c r="K2731" i="1"/>
  <c r="O2731" i="1"/>
  <c r="Z2731" i="1"/>
  <c r="AA2731" i="1" s="1"/>
  <c r="AH2731" i="1" s="1"/>
  <c r="Y2731" i="1"/>
  <c r="J2732" i="1"/>
  <c r="I2732" i="1" s="1"/>
  <c r="A2733" i="1"/>
  <c r="X2732" i="1"/>
  <c r="E2732" i="1"/>
  <c r="F2732" i="1" s="1"/>
  <c r="L2733" i="1"/>
  <c r="M2733" i="1" s="1"/>
  <c r="AC2732" i="1"/>
  <c r="AE2732" i="1" s="1"/>
  <c r="AK2732" i="1"/>
  <c r="D2954" i="1"/>
  <c r="O2732" i="1"/>
  <c r="K2732" i="1"/>
  <c r="T2620" i="1"/>
  <c r="AF2620" i="1" s="1"/>
  <c r="V2620" i="1"/>
  <c r="U2619" i="1"/>
  <c r="W2619" i="1" s="1"/>
  <c r="AG2619" i="1" s="1"/>
  <c r="B2619" i="1" s="1"/>
  <c r="C2619" i="1" s="1"/>
  <c r="S2620" i="1"/>
  <c r="Q2622" i="1"/>
  <c r="R2621" i="1"/>
  <c r="N2733" i="1" l="1"/>
  <c r="H2733" i="1" s="1"/>
  <c r="G2733" i="1" s="1"/>
  <c r="O2733" i="1" s="1"/>
  <c r="P2733" i="1"/>
  <c r="J2733" i="1"/>
  <c r="I2733" i="1" s="1"/>
  <c r="Z2732" i="1"/>
  <c r="AA2732" i="1" s="1"/>
  <c r="AH2732" i="1" s="1"/>
  <c r="Y2732" i="1"/>
  <c r="A2734" i="1"/>
  <c r="E2733" i="1"/>
  <c r="F2733" i="1" s="1"/>
  <c r="L2734" i="1"/>
  <c r="M2734" i="1" s="1"/>
  <c r="X2733" i="1"/>
  <c r="AC2733" i="1"/>
  <c r="AE2733" i="1" s="1"/>
  <c r="AK2733" i="1"/>
  <c r="AB2755" i="1"/>
  <c r="D2955" i="1"/>
  <c r="T2621" i="1"/>
  <c r="AF2621" i="1" s="1"/>
  <c r="V2621" i="1"/>
  <c r="Q2623" i="1"/>
  <c r="R2622" i="1"/>
  <c r="U2620" i="1"/>
  <c r="W2620" i="1" s="1"/>
  <c r="AG2620" i="1" s="1"/>
  <c r="B2620" i="1" s="1"/>
  <c r="C2620" i="1" s="1"/>
  <c r="S2621" i="1"/>
  <c r="K2733" i="1" l="1"/>
  <c r="N2734" i="1"/>
  <c r="H2734" i="1" s="1"/>
  <c r="G2734" i="1" s="1"/>
  <c r="AB2756" i="1"/>
  <c r="J2734" i="1"/>
  <c r="I2734" i="1" s="1"/>
  <c r="Y2733" i="1"/>
  <c r="Z2733" i="1"/>
  <c r="AA2733" i="1" s="1"/>
  <c r="AH2733" i="1" s="1"/>
  <c r="E2734" i="1"/>
  <c r="F2734" i="1" s="1"/>
  <c r="L2735" i="1"/>
  <c r="M2735" i="1" s="1"/>
  <c r="N2735" i="1" s="1"/>
  <c r="H2735" i="1" s="1"/>
  <c r="G2735" i="1" s="1"/>
  <c r="X2734" i="1"/>
  <c r="A2735" i="1"/>
  <c r="AC2734" i="1"/>
  <c r="AE2734" i="1" s="1"/>
  <c r="AK2734" i="1"/>
  <c r="P2734" i="1"/>
  <c r="D2956" i="1"/>
  <c r="U2621" i="1"/>
  <c r="W2621" i="1" s="1"/>
  <c r="AG2621" i="1" s="1"/>
  <c r="B2621" i="1" s="1"/>
  <c r="C2621" i="1" s="1"/>
  <c r="S2622" i="1"/>
  <c r="Q2624" i="1"/>
  <c r="R2623" i="1"/>
  <c r="T2622" i="1"/>
  <c r="AF2622" i="1" s="1"/>
  <c r="V2622" i="1"/>
  <c r="K2734" i="1" l="1"/>
  <c r="O2734" i="1"/>
  <c r="P2735" i="1"/>
  <c r="AB2757" i="1"/>
  <c r="L2736" i="1"/>
  <c r="M2736" i="1" s="1"/>
  <c r="A2736" i="1"/>
  <c r="X2735" i="1"/>
  <c r="E2735" i="1"/>
  <c r="F2735" i="1" s="1"/>
  <c r="AC2735" i="1"/>
  <c r="AE2735" i="1" s="1"/>
  <c r="AK2735" i="1"/>
  <c r="Z2734" i="1"/>
  <c r="AA2734" i="1" s="1"/>
  <c r="AH2734" i="1" s="1"/>
  <c r="J2735" i="1"/>
  <c r="I2735" i="1" s="1"/>
  <c r="Y2734" i="1"/>
  <c r="D2957" i="1"/>
  <c r="O2735" i="1"/>
  <c r="K2735" i="1"/>
  <c r="T2623" i="1"/>
  <c r="AF2623" i="1" s="1"/>
  <c r="V2623" i="1"/>
  <c r="S2623" i="1"/>
  <c r="U2622" i="1"/>
  <c r="W2622" i="1" s="1"/>
  <c r="Q2625" i="1"/>
  <c r="R2624" i="1"/>
  <c r="J2736" i="1" l="1"/>
  <c r="I2736" i="1" s="1"/>
  <c r="Y2735" i="1"/>
  <c r="Z2735" i="1"/>
  <c r="AA2735" i="1" s="1"/>
  <c r="AH2735" i="1" s="1"/>
  <c r="A2737" i="1"/>
  <c r="E2736" i="1"/>
  <c r="F2736" i="1" s="1"/>
  <c r="L2737" i="1"/>
  <c r="M2737" i="1" s="1"/>
  <c r="N2737" i="1" s="1"/>
  <c r="H2737" i="1" s="1"/>
  <c r="G2737" i="1" s="1"/>
  <c r="X2736" i="1"/>
  <c r="AC2736" i="1"/>
  <c r="AE2736" i="1" s="1"/>
  <c r="AK2736" i="1"/>
  <c r="AB2758" i="1"/>
  <c r="N2736" i="1"/>
  <c r="H2736" i="1" s="1"/>
  <c r="G2736" i="1" s="1"/>
  <c r="P2736" i="1"/>
  <c r="D2958" i="1"/>
  <c r="AG2622" i="1"/>
  <c r="B2622" i="1" s="1"/>
  <c r="C2622" i="1" s="1"/>
  <c r="Q2626" i="1"/>
  <c r="R2625" i="1"/>
  <c r="S2624" i="1"/>
  <c r="U2623" i="1"/>
  <c r="W2623" i="1" s="1"/>
  <c r="AG2623" i="1" s="1"/>
  <c r="B2623" i="1" s="1"/>
  <c r="C2623" i="1" s="1"/>
  <c r="T2624" i="1"/>
  <c r="AF2624" i="1" s="1"/>
  <c r="V2624" i="1"/>
  <c r="K2736" i="1" l="1"/>
  <c r="P2737" i="1"/>
  <c r="Z2736" i="1"/>
  <c r="AA2736" i="1" s="1"/>
  <c r="AH2736" i="1" s="1"/>
  <c r="Y2736" i="1"/>
  <c r="J2737" i="1"/>
  <c r="I2737" i="1" s="1"/>
  <c r="AB2759" i="1"/>
  <c r="A2738" i="1"/>
  <c r="E2737" i="1"/>
  <c r="F2737" i="1" s="1"/>
  <c r="L2738" i="1"/>
  <c r="M2738" i="1" s="1"/>
  <c r="X2737" i="1"/>
  <c r="AC2737" i="1"/>
  <c r="AE2737" i="1" s="1"/>
  <c r="AK2737" i="1"/>
  <c r="O2736" i="1"/>
  <c r="D2959" i="1"/>
  <c r="O2737" i="1"/>
  <c r="K2737" i="1"/>
  <c r="S2625" i="1"/>
  <c r="U2624" i="1"/>
  <c r="W2624" i="1" s="1"/>
  <c r="AG2624" i="1" s="1"/>
  <c r="B2624" i="1" s="1"/>
  <c r="C2624" i="1" s="1"/>
  <c r="Q2627" i="1"/>
  <c r="R2626" i="1"/>
  <c r="T2625" i="1"/>
  <c r="AF2625" i="1" s="1"/>
  <c r="V2625" i="1"/>
  <c r="X2738" i="1" l="1"/>
  <c r="E2738" i="1"/>
  <c r="F2738" i="1" s="1"/>
  <c r="L2739" i="1"/>
  <c r="M2739" i="1" s="1"/>
  <c r="A2739" i="1"/>
  <c r="AC2738" i="1"/>
  <c r="AE2738" i="1" s="1"/>
  <c r="AK2738" i="1"/>
  <c r="AB2760" i="1"/>
  <c r="N2738" i="1"/>
  <c r="H2738" i="1" s="1"/>
  <c r="G2738" i="1" s="1"/>
  <c r="P2738" i="1"/>
  <c r="Y2737" i="1"/>
  <c r="J2738" i="1"/>
  <c r="I2738" i="1" s="1"/>
  <c r="Z2737" i="1"/>
  <c r="AA2737" i="1" s="1"/>
  <c r="AH2737" i="1" s="1"/>
  <c r="D2960" i="1"/>
  <c r="Q2628" i="1"/>
  <c r="R2627" i="1"/>
  <c r="T2626" i="1"/>
  <c r="AF2626" i="1" s="1"/>
  <c r="V2626" i="1"/>
  <c r="U2625" i="1"/>
  <c r="W2625" i="1" s="1"/>
  <c r="AG2625" i="1" s="1"/>
  <c r="B2625" i="1" s="1"/>
  <c r="C2625" i="1" s="1"/>
  <c r="S2626" i="1"/>
  <c r="AB2761" i="1" l="1"/>
  <c r="K2738" i="1"/>
  <c r="L2740" i="1"/>
  <c r="M2740" i="1" s="1"/>
  <c r="N2740" i="1" s="1"/>
  <c r="H2740" i="1" s="1"/>
  <c r="G2740" i="1" s="1"/>
  <c r="A2740" i="1"/>
  <c r="X2739" i="1"/>
  <c r="E2739" i="1"/>
  <c r="F2739" i="1" s="1"/>
  <c r="AC2739" i="1"/>
  <c r="AE2739" i="1" s="1"/>
  <c r="AK2739" i="1"/>
  <c r="O2738" i="1"/>
  <c r="N2739" i="1"/>
  <c r="H2739" i="1" s="1"/>
  <c r="G2739" i="1" s="1"/>
  <c r="P2739" i="1"/>
  <c r="Z2738" i="1"/>
  <c r="AA2738" i="1" s="1"/>
  <c r="AH2738" i="1" s="1"/>
  <c r="J2739" i="1"/>
  <c r="I2739" i="1" s="1"/>
  <c r="Y2738" i="1"/>
  <c r="D2961" i="1"/>
  <c r="S2627" i="1"/>
  <c r="U2626" i="1"/>
  <c r="W2626" i="1" s="1"/>
  <c r="AG2626" i="1" s="1"/>
  <c r="B2626" i="1" s="1"/>
  <c r="C2626" i="1" s="1"/>
  <c r="Q2629" i="1"/>
  <c r="R2628" i="1"/>
  <c r="T2627" i="1"/>
  <c r="AF2627" i="1" s="1"/>
  <c r="V2627" i="1"/>
  <c r="Z2739" i="1" l="1"/>
  <c r="AA2739" i="1" s="1"/>
  <c r="AH2739" i="1" s="1"/>
  <c r="Y2739" i="1"/>
  <c r="J2740" i="1"/>
  <c r="I2740" i="1" s="1"/>
  <c r="E2740" i="1"/>
  <c r="F2740" i="1" s="1"/>
  <c r="A2741" i="1"/>
  <c r="L2741" i="1"/>
  <c r="M2741" i="1" s="1"/>
  <c r="N2741" i="1" s="1"/>
  <c r="H2741" i="1" s="1"/>
  <c r="G2741" i="1" s="1"/>
  <c r="X2740" i="1"/>
  <c r="AC2740" i="1"/>
  <c r="AE2740" i="1" s="1"/>
  <c r="AK2740" i="1"/>
  <c r="K2739" i="1"/>
  <c r="O2739" i="1"/>
  <c r="P2740" i="1" s="1"/>
  <c r="AB2762" i="1"/>
  <c r="D2962" i="1"/>
  <c r="O2740" i="1"/>
  <c r="K2740" i="1"/>
  <c r="T2628" i="1"/>
  <c r="AF2628" i="1" s="1"/>
  <c r="V2628" i="1"/>
  <c r="Q2630" i="1"/>
  <c r="R2629" i="1"/>
  <c r="S2628" i="1"/>
  <c r="U2627" i="1"/>
  <c r="W2627" i="1" s="1"/>
  <c r="AG2627" i="1" s="1"/>
  <c r="B2627" i="1" s="1"/>
  <c r="C2627" i="1" s="1"/>
  <c r="Z2740" i="1" l="1"/>
  <c r="AA2740" i="1" s="1"/>
  <c r="AH2740" i="1" s="1"/>
  <c r="Y2740" i="1"/>
  <c r="J2741" i="1"/>
  <c r="I2741" i="1" s="1"/>
  <c r="AB2763" i="1"/>
  <c r="L2742" i="1"/>
  <c r="M2742" i="1" s="1"/>
  <c r="X2741" i="1"/>
  <c r="E2741" i="1"/>
  <c r="F2741" i="1" s="1"/>
  <c r="A2742" i="1"/>
  <c r="AC2741" i="1"/>
  <c r="AE2741" i="1" s="1"/>
  <c r="AK2741" i="1"/>
  <c r="P2741" i="1"/>
  <c r="D2963" i="1"/>
  <c r="O2741" i="1"/>
  <c r="K2741" i="1"/>
  <c r="T2629" i="1"/>
  <c r="AF2629" i="1" s="1"/>
  <c r="V2629" i="1"/>
  <c r="Q2631" i="1"/>
  <c r="R2630" i="1"/>
  <c r="U2628" i="1"/>
  <c r="W2628" i="1" s="1"/>
  <c r="AG2628" i="1" s="1"/>
  <c r="B2628" i="1" s="1"/>
  <c r="C2628" i="1" s="1"/>
  <c r="S2629" i="1"/>
  <c r="N2742" i="1" l="1"/>
  <c r="H2742" i="1" s="1"/>
  <c r="G2742" i="1" s="1"/>
  <c r="J2742" i="1"/>
  <c r="I2742" i="1" s="1"/>
  <c r="Z2741" i="1"/>
  <c r="AA2741" i="1" s="1"/>
  <c r="AH2741" i="1" s="1"/>
  <c r="Y2741" i="1"/>
  <c r="P2742" i="1"/>
  <c r="AB2764" i="1"/>
  <c r="E2742" i="1"/>
  <c r="F2742" i="1" s="1"/>
  <c r="L2743" i="1"/>
  <c r="M2743" i="1" s="1"/>
  <c r="N2743" i="1" s="1"/>
  <c r="H2743" i="1" s="1"/>
  <c r="G2743" i="1" s="1"/>
  <c r="X2742" i="1"/>
  <c r="A2743" i="1"/>
  <c r="AC2742" i="1"/>
  <c r="AE2742" i="1" s="1"/>
  <c r="AK2742" i="1"/>
  <c r="D2964" i="1"/>
  <c r="U2629" i="1"/>
  <c r="W2629" i="1" s="1"/>
  <c r="S2630" i="1"/>
  <c r="Q2632" i="1"/>
  <c r="R2631" i="1"/>
  <c r="T2630" i="1"/>
  <c r="AF2630" i="1" s="1"/>
  <c r="V2630" i="1"/>
  <c r="O2742" i="1" l="1"/>
  <c r="K2742" i="1"/>
  <c r="X2743" i="1"/>
  <c r="L2744" i="1"/>
  <c r="M2744" i="1" s="1"/>
  <c r="A2744" i="1"/>
  <c r="E2743" i="1"/>
  <c r="F2743" i="1" s="1"/>
  <c r="AC2743" i="1"/>
  <c r="AE2743" i="1" s="1"/>
  <c r="AK2743" i="1"/>
  <c r="AB2765" i="1"/>
  <c r="P2743" i="1"/>
  <c r="Y2742" i="1"/>
  <c r="Z2742" i="1"/>
  <c r="AA2742" i="1" s="1"/>
  <c r="AH2742" i="1" s="1"/>
  <c r="J2743" i="1"/>
  <c r="I2743" i="1" s="1"/>
  <c r="D2965" i="1"/>
  <c r="O2743" i="1"/>
  <c r="K2743" i="1"/>
  <c r="AG2629" i="1"/>
  <c r="B2629" i="1" s="1"/>
  <c r="C2629" i="1" s="1"/>
  <c r="T2631" i="1"/>
  <c r="AF2631" i="1" s="1"/>
  <c r="V2631" i="1"/>
  <c r="U2630" i="1"/>
  <c r="W2630" i="1" s="1"/>
  <c r="AG2630" i="1" s="1"/>
  <c r="B2630" i="1" s="1"/>
  <c r="C2630" i="1" s="1"/>
  <c r="S2631" i="1"/>
  <c r="Q2633" i="1"/>
  <c r="R2632" i="1"/>
  <c r="E2744" i="1" l="1"/>
  <c r="F2744" i="1" s="1"/>
  <c r="X2744" i="1"/>
  <c r="A2745" i="1"/>
  <c r="L2745" i="1"/>
  <c r="M2745" i="1" s="1"/>
  <c r="N2745" i="1" s="1"/>
  <c r="AC2744" i="1"/>
  <c r="AE2744" i="1" s="1"/>
  <c r="AK2744" i="1"/>
  <c r="AB2766" i="1"/>
  <c r="N2744" i="1"/>
  <c r="H2744" i="1" s="1"/>
  <c r="G2744" i="1" s="1"/>
  <c r="P2744" i="1"/>
  <c r="J2744" i="1"/>
  <c r="I2744" i="1" s="1"/>
  <c r="Z2743" i="1"/>
  <c r="AA2743" i="1" s="1"/>
  <c r="AH2743" i="1" s="1"/>
  <c r="Y2743" i="1"/>
  <c r="D2966" i="1"/>
  <c r="S2632" i="1"/>
  <c r="U2631" i="1"/>
  <c r="W2631" i="1" s="1"/>
  <c r="AG2631" i="1" s="1"/>
  <c r="B2631" i="1" s="1"/>
  <c r="C2631" i="1" s="1"/>
  <c r="Q2634" i="1"/>
  <c r="R2633" i="1"/>
  <c r="T2632" i="1"/>
  <c r="AF2632" i="1" s="1"/>
  <c r="V2632" i="1"/>
  <c r="H2745" i="1" l="1"/>
  <c r="G2745" i="1" s="1"/>
  <c r="P2745" i="1"/>
  <c r="Y2744" i="1"/>
  <c r="J2745" i="1"/>
  <c r="I2745" i="1" s="1"/>
  <c r="Z2744" i="1"/>
  <c r="AA2744" i="1" s="1"/>
  <c r="AH2744" i="1" s="1"/>
  <c r="K2744" i="1"/>
  <c r="O2744" i="1"/>
  <c r="AB2767" i="1"/>
  <c r="A2746" i="1"/>
  <c r="X2745" i="1"/>
  <c r="E2745" i="1"/>
  <c r="F2745" i="1" s="1"/>
  <c r="L2746" i="1"/>
  <c r="M2746" i="1" s="1"/>
  <c r="AC2745" i="1"/>
  <c r="AE2745" i="1" s="1"/>
  <c r="AK2745" i="1"/>
  <c r="P2746" i="1"/>
  <c r="D2967" i="1"/>
  <c r="K2745" i="1"/>
  <c r="O2745" i="1"/>
  <c r="Q2635" i="1"/>
  <c r="R2634" i="1"/>
  <c r="T2633" i="1"/>
  <c r="AF2633" i="1" s="1"/>
  <c r="V2633" i="1"/>
  <c r="U2632" i="1"/>
  <c r="W2632" i="1" s="1"/>
  <c r="AG2632" i="1" s="1"/>
  <c r="B2632" i="1" s="1"/>
  <c r="C2632" i="1" s="1"/>
  <c r="S2633" i="1"/>
  <c r="AB2768" i="1" l="1"/>
  <c r="N2746" i="1"/>
  <c r="H2746" i="1" s="1"/>
  <c r="G2746" i="1" s="1"/>
  <c r="X2746" i="1"/>
  <c r="L2747" i="1"/>
  <c r="M2747" i="1" s="1"/>
  <c r="A2747" i="1"/>
  <c r="E2746" i="1"/>
  <c r="F2746" i="1" s="1"/>
  <c r="AC2746" i="1"/>
  <c r="AE2746" i="1" s="1"/>
  <c r="AK2746" i="1"/>
  <c r="Z2745" i="1"/>
  <c r="AA2745" i="1" s="1"/>
  <c r="AH2745" i="1" s="1"/>
  <c r="Y2745" i="1"/>
  <c r="J2746" i="1"/>
  <c r="I2746" i="1" s="1"/>
  <c r="D2968" i="1"/>
  <c r="S2634" i="1"/>
  <c r="U2633" i="1"/>
  <c r="W2633" i="1" s="1"/>
  <c r="AG2633" i="1" s="1"/>
  <c r="B2633" i="1" s="1"/>
  <c r="C2633" i="1" s="1"/>
  <c r="Q2636" i="1"/>
  <c r="R2635" i="1"/>
  <c r="T2634" i="1"/>
  <c r="AF2634" i="1" s="1"/>
  <c r="V2634" i="1"/>
  <c r="K2746" i="1" l="1"/>
  <c r="E2747" i="1"/>
  <c r="F2747" i="1" s="1"/>
  <c r="A2748" i="1"/>
  <c r="L2748" i="1"/>
  <c r="M2748" i="1" s="1"/>
  <c r="N2748" i="1" s="1"/>
  <c r="X2747" i="1"/>
  <c r="AC2747" i="1"/>
  <c r="AE2747" i="1" s="1"/>
  <c r="AK2747" i="1"/>
  <c r="N2747" i="1"/>
  <c r="H2747" i="1" s="1"/>
  <c r="G2747" i="1" s="1"/>
  <c r="J2747" i="1"/>
  <c r="I2747" i="1" s="1"/>
  <c r="Z2746" i="1"/>
  <c r="AA2746" i="1" s="1"/>
  <c r="AH2746" i="1" s="1"/>
  <c r="Y2746" i="1"/>
  <c r="P2747" i="1"/>
  <c r="O2746" i="1"/>
  <c r="AB2769" i="1"/>
  <c r="D2969" i="1"/>
  <c r="T2635" i="1"/>
  <c r="AF2635" i="1" s="1"/>
  <c r="V2635" i="1"/>
  <c r="Q2637" i="1"/>
  <c r="R2636" i="1"/>
  <c r="S2635" i="1"/>
  <c r="U2634" i="1"/>
  <c r="W2634" i="1" s="1"/>
  <c r="Y2747" i="1" l="1"/>
  <c r="Z2747" i="1"/>
  <c r="AA2747" i="1" s="1"/>
  <c r="AH2747" i="1" s="1"/>
  <c r="J2748" i="1"/>
  <c r="I2748" i="1" s="1"/>
  <c r="P2748" i="1"/>
  <c r="E2748" i="1"/>
  <c r="F2748" i="1" s="1"/>
  <c r="A2749" i="1"/>
  <c r="X2748" i="1"/>
  <c r="L2749" i="1"/>
  <c r="M2749" i="1" s="1"/>
  <c r="N2749" i="1" s="1"/>
  <c r="H2749" i="1" s="1"/>
  <c r="G2749" i="1" s="1"/>
  <c r="AC2748" i="1"/>
  <c r="AE2748" i="1" s="1"/>
  <c r="AK2748" i="1"/>
  <c r="AB2770" i="1"/>
  <c r="H2748" i="1"/>
  <c r="G2748" i="1" s="1"/>
  <c r="K2747" i="1"/>
  <c r="O2747" i="1"/>
  <c r="D2970" i="1"/>
  <c r="AG2634" i="1"/>
  <c r="B2634" i="1" s="1"/>
  <c r="C2634" i="1" s="1"/>
  <c r="U2635" i="1"/>
  <c r="W2635" i="1" s="1"/>
  <c r="AG2635" i="1" s="1"/>
  <c r="B2635" i="1" s="1"/>
  <c r="C2635" i="1" s="1"/>
  <c r="S2636" i="1"/>
  <c r="T2636" i="1"/>
  <c r="AF2636" i="1" s="1"/>
  <c r="V2636" i="1"/>
  <c r="Q2638" i="1"/>
  <c r="R2637" i="1"/>
  <c r="J2749" i="1" l="1"/>
  <c r="I2749" i="1" s="1"/>
  <c r="Z2748" i="1"/>
  <c r="AA2748" i="1" s="1"/>
  <c r="AH2748" i="1" s="1"/>
  <c r="Y2748" i="1"/>
  <c r="L2750" i="1"/>
  <c r="M2750" i="1" s="1"/>
  <c r="E2749" i="1"/>
  <c r="F2749" i="1" s="1"/>
  <c r="A2750" i="1"/>
  <c r="X2749" i="1"/>
  <c r="AC2749" i="1"/>
  <c r="AE2749" i="1" s="1"/>
  <c r="AK2749" i="1"/>
  <c r="P2749" i="1"/>
  <c r="K2748" i="1"/>
  <c r="AB2771" i="1"/>
  <c r="O2748" i="1"/>
  <c r="D2971" i="1"/>
  <c r="K2749" i="1"/>
  <c r="O2749" i="1"/>
  <c r="Q2639" i="1"/>
  <c r="R2638" i="1"/>
  <c r="T2637" i="1"/>
  <c r="AF2637" i="1" s="1"/>
  <c r="V2637" i="1"/>
  <c r="U2636" i="1"/>
  <c r="W2636" i="1" s="1"/>
  <c r="S2637" i="1"/>
  <c r="P2750" i="1" l="1"/>
  <c r="Y2749" i="1"/>
  <c r="Z2749" i="1"/>
  <c r="AA2749" i="1" s="1"/>
  <c r="AH2749" i="1" s="1"/>
  <c r="J2750" i="1"/>
  <c r="I2750" i="1" s="1"/>
  <c r="L2751" i="1"/>
  <c r="M2751" i="1" s="1"/>
  <c r="E2750" i="1"/>
  <c r="F2750" i="1" s="1"/>
  <c r="A2751" i="1"/>
  <c r="X2750" i="1"/>
  <c r="AC2750" i="1"/>
  <c r="AE2750" i="1" s="1"/>
  <c r="AK2750" i="1"/>
  <c r="AB2772" i="1"/>
  <c r="N2750" i="1"/>
  <c r="H2750" i="1" s="1"/>
  <c r="G2750" i="1" s="1"/>
  <c r="D2972" i="1"/>
  <c r="AG2636" i="1"/>
  <c r="B2636" i="1" s="1"/>
  <c r="C2636" i="1" s="1"/>
  <c r="U2637" i="1"/>
  <c r="W2637" i="1" s="1"/>
  <c r="AG2637" i="1" s="1"/>
  <c r="B2637" i="1" s="1"/>
  <c r="C2637" i="1" s="1"/>
  <c r="S2638" i="1"/>
  <c r="T2638" i="1"/>
  <c r="AF2638" i="1" s="1"/>
  <c r="V2638" i="1"/>
  <c r="Q2640" i="1"/>
  <c r="R2639" i="1"/>
  <c r="Y2750" i="1" l="1"/>
  <c r="Z2750" i="1"/>
  <c r="AA2750" i="1" s="1"/>
  <c r="AH2750" i="1" s="1"/>
  <c r="J2751" i="1"/>
  <c r="I2751" i="1" s="1"/>
  <c r="O2750" i="1"/>
  <c r="N2751" i="1"/>
  <c r="H2751" i="1" s="1"/>
  <c r="G2751" i="1" s="1"/>
  <c r="K2750" i="1"/>
  <c r="X2751" i="1"/>
  <c r="E2751" i="1"/>
  <c r="F2751" i="1" s="1"/>
  <c r="L2752" i="1"/>
  <c r="M2752" i="1" s="1"/>
  <c r="A2752" i="1"/>
  <c r="AC2751" i="1"/>
  <c r="AE2751" i="1" s="1"/>
  <c r="AK2751" i="1"/>
  <c r="AB2773" i="1"/>
  <c r="P2751" i="1"/>
  <c r="P2752" i="1" s="1"/>
  <c r="D2973" i="1"/>
  <c r="Q2641" i="1"/>
  <c r="R2640" i="1"/>
  <c r="U2638" i="1"/>
  <c r="W2638" i="1" s="1"/>
  <c r="AG2638" i="1" s="1"/>
  <c r="B2638" i="1" s="1"/>
  <c r="C2638" i="1" s="1"/>
  <c r="S2639" i="1"/>
  <c r="T2639" i="1"/>
  <c r="AF2639" i="1" s="1"/>
  <c r="V2639" i="1"/>
  <c r="J2752" i="1" l="1"/>
  <c r="I2752" i="1" s="1"/>
  <c r="Z2751" i="1"/>
  <c r="AA2751" i="1" s="1"/>
  <c r="AH2751" i="1" s="1"/>
  <c r="Y2751" i="1"/>
  <c r="AB2774" i="1"/>
  <c r="K2751" i="1"/>
  <c r="O2751" i="1"/>
  <c r="A2753" i="1"/>
  <c r="E2752" i="1"/>
  <c r="F2752" i="1" s="1"/>
  <c r="X2752" i="1"/>
  <c r="L2753" i="1"/>
  <c r="M2753" i="1" s="1"/>
  <c r="AC2752" i="1"/>
  <c r="AE2752" i="1" s="1"/>
  <c r="AK2752" i="1"/>
  <c r="N2752" i="1"/>
  <c r="H2752" i="1" s="1"/>
  <c r="G2752" i="1" s="1"/>
  <c r="D2974" i="1"/>
  <c r="U2639" i="1"/>
  <c r="W2639" i="1" s="1"/>
  <c r="AG2639" i="1" s="1"/>
  <c r="B2639" i="1" s="1"/>
  <c r="C2639" i="1" s="1"/>
  <c r="S2640" i="1"/>
  <c r="Q2642" i="1"/>
  <c r="R2641" i="1"/>
  <c r="T2640" i="1"/>
  <c r="AF2640" i="1" s="1"/>
  <c r="V2640" i="1"/>
  <c r="N2753" i="1" l="1"/>
  <c r="H2753" i="1" s="1"/>
  <c r="AB2775" i="1"/>
  <c r="O2752" i="1"/>
  <c r="J2753" i="1"/>
  <c r="I2753" i="1" s="1"/>
  <c r="Z2752" i="1"/>
  <c r="AA2752" i="1" s="1"/>
  <c r="AH2752" i="1" s="1"/>
  <c r="Y2752" i="1"/>
  <c r="K2752" i="1"/>
  <c r="A2754" i="1"/>
  <c r="X2753" i="1"/>
  <c r="L2754" i="1"/>
  <c r="M2754" i="1" s="1"/>
  <c r="N2754" i="1" s="1"/>
  <c r="E2753" i="1"/>
  <c r="F2753" i="1" s="1"/>
  <c r="AC2753" i="1"/>
  <c r="AE2753" i="1" s="1"/>
  <c r="AK2753" i="1"/>
  <c r="P2753" i="1"/>
  <c r="P2754" i="1" s="1"/>
  <c r="D2975" i="1"/>
  <c r="Q2643" i="1"/>
  <c r="R2642" i="1"/>
  <c r="T2641" i="1"/>
  <c r="AF2641" i="1" s="1"/>
  <c r="V2641" i="1"/>
  <c r="U2640" i="1"/>
  <c r="W2640" i="1" s="1"/>
  <c r="AG2640" i="1" s="1"/>
  <c r="B2640" i="1" s="1"/>
  <c r="C2640" i="1" s="1"/>
  <c r="S2641" i="1"/>
  <c r="G2753" i="1" l="1"/>
  <c r="O2753" i="1"/>
  <c r="H2754" i="1"/>
  <c r="G2754" i="1" s="1"/>
  <c r="K2753" i="1"/>
  <c r="AB2776" i="1"/>
  <c r="Y2753" i="1"/>
  <c r="Z2753" i="1"/>
  <c r="AA2753" i="1" s="1"/>
  <c r="AH2753" i="1" s="1"/>
  <c r="J2754" i="1"/>
  <c r="I2754" i="1" s="1"/>
  <c r="X2754" i="1"/>
  <c r="L2755" i="1"/>
  <c r="M2755" i="1" s="1"/>
  <c r="E2754" i="1"/>
  <c r="F2754" i="1" s="1"/>
  <c r="A2755" i="1"/>
  <c r="AC2754" i="1"/>
  <c r="AE2754" i="1" s="1"/>
  <c r="AK2754" i="1"/>
  <c r="D2976" i="1"/>
  <c r="K2754" i="1"/>
  <c r="U2641" i="1"/>
  <c r="W2641" i="1" s="1"/>
  <c r="S2642" i="1"/>
  <c r="Q2644" i="1"/>
  <c r="R2643" i="1"/>
  <c r="T2642" i="1"/>
  <c r="AF2642" i="1" s="1"/>
  <c r="V2642" i="1"/>
  <c r="O2754" i="1" l="1"/>
  <c r="Y2754" i="1"/>
  <c r="J2755" i="1"/>
  <c r="I2755" i="1" s="1"/>
  <c r="Z2754" i="1"/>
  <c r="AA2754" i="1" s="1"/>
  <c r="AH2754" i="1" s="1"/>
  <c r="X2755" i="1"/>
  <c r="A2756" i="1"/>
  <c r="E2755" i="1"/>
  <c r="F2755" i="1" s="1"/>
  <c r="L2756" i="1"/>
  <c r="M2756" i="1" s="1"/>
  <c r="N2756" i="1" s="1"/>
  <c r="H2756" i="1" s="1"/>
  <c r="G2756" i="1" s="1"/>
  <c r="AC2755" i="1"/>
  <c r="AE2755" i="1" s="1"/>
  <c r="AK2755" i="1"/>
  <c r="AB2777" i="1"/>
  <c r="N2755" i="1"/>
  <c r="H2755" i="1" s="1"/>
  <c r="G2755" i="1" s="1"/>
  <c r="P2755" i="1"/>
  <c r="D2977" i="1"/>
  <c r="Q2645" i="1"/>
  <c r="R2644" i="1"/>
  <c r="U2642" i="1"/>
  <c r="W2642" i="1" s="1"/>
  <c r="S2643" i="1"/>
  <c r="T2643" i="1"/>
  <c r="AF2643" i="1" s="1"/>
  <c r="V2643" i="1"/>
  <c r="AG2641" i="1"/>
  <c r="B2641" i="1" s="1"/>
  <c r="C2641" i="1" s="1"/>
  <c r="O2755" i="1" l="1"/>
  <c r="P2756" i="1"/>
  <c r="E2756" i="1"/>
  <c r="F2756" i="1" s="1"/>
  <c r="L2757" i="1"/>
  <c r="M2757" i="1" s="1"/>
  <c r="N2757" i="1" s="1"/>
  <c r="H2757" i="1" s="1"/>
  <c r="G2757" i="1" s="1"/>
  <c r="A2757" i="1"/>
  <c r="X2756" i="1"/>
  <c r="AC2756" i="1"/>
  <c r="AE2756" i="1" s="1"/>
  <c r="AK2756" i="1"/>
  <c r="Y2755" i="1"/>
  <c r="Z2755" i="1"/>
  <c r="AA2755" i="1" s="1"/>
  <c r="AH2755" i="1" s="1"/>
  <c r="J2756" i="1"/>
  <c r="I2756" i="1" s="1"/>
  <c r="AB2778" i="1"/>
  <c r="K2755" i="1"/>
  <c r="D2978" i="1"/>
  <c r="K2756" i="1"/>
  <c r="O2756" i="1"/>
  <c r="AG2642" i="1"/>
  <c r="B2642" i="1" s="1"/>
  <c r="C2642" i="1" s="1"/>
  <c r="T2644" i="1"/>
  <c r="AF2644" i="1" s="1"/>
  <c r="V2644" i="1"/>
  <c r="U2643" i="1"/>
  <c r="W2643" i="1" s="1"/>
  <c r="AG2643" i="1" s="1"/>
  <c r="B2643" i="1" s="1"/>
  <c r="C2643" i="1" s="1"/>
  <c r="S2644" i="1"/>
  <c r="Q2646" i="1"/>
  <c r="R2645" i="1"/>
  <c r="A2758" i="1" l="1"/>
  <c r="X2757" i="1"/>
  <c r="L2758" i="1"/>
  <c r="M2758" i="1" s="1"/>
  <c r="N2758" i="1" s="1"/>
  <c r="H2758" i="1" s="1"/>
  <c r="G2758" i="1" s="1"/>
  <c r="E2757" i="1"/>
  <c r="F2757" i="1" s="1"/>
  <c r="AC2757" i="1"/>
  <c r="AE2757" i="1" s="1"/>
  <c r="AK2757" i="1"/>
  <c r="Y2756" i="1"/>
  <c r="Z2756" i="1"/>
  <c r="AA2756" i="1" s="1"/>
  <c r="AH2756" i="1" s="1"/>
  <c r="J2757" i="1"/>
  <c r="I2757" i="1" s="1"/>
  <c r="AB2779" i="1"/>
  <c r="P2757" i="1"/>
  <c r="D2979" i="1"/>
  <c r="K2757" i="1"/>
  <c r="O2757" i="1"/>
  <c r="U2644" i="1"/>
  <c r="W2644" i="1" s="1"/>
  <c r="S2645" i="1"/>
  <c r="Q2647" i="1"/>
  <c r="R2646" i="1"/>
  <c r="T2645" i="1"/>
  <c r="AF2645" i="1" s="1"/>
  <c r="V2645" i="1"/>
  <c r="P2758" i="1" l="1"/>
  <c r="AB2780" i="1"/>
  <c r="Z2757" i="1"/>
  <c r="AA2757" i="1" s="1"/>
  <c r="AH2757" i="1" s="1"/>
  <c r="Y2757" i="1"/>
  <c r="J2758" i="1"/>
  <c r="I2758" i="1" s="1"/>
  <c r="E2758" i="1"/>
  <c r="F2758" i="1" s="1"/>
  <c r="A2759" i="1"/>
  <c r="X2758" i="1"/>
  <c r="L2759" i="1"/>
  <c r="M2759" i="1" s="1"/>
  <c r="AC2758" i="1"/>
  <c r="AE2758" i="1" s="1"/>
  <c r="AK2758" i="1"/>
  <c r="D2980" i="1"/>
  <c r="K2758" i="1"/>
  <c r="O2758" i="1"/>
  <c r="Q2648" i="1"/>
  <c r="R2647" i="1"/>
  <c r="U2645" i="1"/>
  <c r="W2645" i="1" s="1"/>
  <c r="AG2645" i="1" s="1"/>
  <c r="B2645" i="1" s="1"/>
  <c r="C2645" i="1" s="1"/>
  <c r="S2646" i="1"/>
  <c r="T2646" i="1"/>
  <c r="AF2646" i="1" s="1"/>
  <c r="V2646" i="1"/>
  <c r="AG2644" i="1"/>
  <c r="B2644" i="1" s="1"/>
  <c r="C2644" i="1" s="1"/>
  <c r="E2759" i="1" l="1"/>
  <c r="F2759" i="1" s="1"/>
  <c r="A2760" i="1"/>
  <c r="X2759" i="1"/>
  <c r="L2760" i="1"/>
  <c r="M2760" i="1" s="1"/>
  <c r="N2760" i="1" s="1"/>
  <c r="AC2759" i="1"/>
  <c r="AE2759" i="1" s="1"/>
  <c r="AK2759" i="1"/>
  <c r="N2759" i="1"/>
  <c r="H2759" i="1" s="1"/>
  <c r="G2759" i="1" s="1"/>
  <c r="AB2781" i="1"/>
  <c r="Y2758" i="1"/>
  <c r="J2759" i="1"/>
  <c r="I2759" i="1" s="1"/>
  <c r="Z2758" i="1"/>
  <c r="AA2758" i="1" s="1"/>
  <c r="AH2758" i="1" s="1"/>
  <c r="P2759" i="1"/>
  <c r="D2981" i="1"/>
  <c r="U2646" i="1"/>
  <c r="W2646" i="1" s="1"/>
  <c r="S2647" i="1"/>
  <c r="Q2649" i="1"/>
  <c r="R2648" i="1"/>
  <c r="T2647" i="1"/>
  <c r="AF2647" i="1" s="1"/>
  <c r="V2647" i="1"/>
  <c r="P2760" i="1" l="1"/>
  <c r="AB2782" i="1"/>
  <c r="H2760" i="1"/>
  <c r="G2760" i="1" s="1"/>
  <c r="Z2759" i="1"/>
  <c r="AA2759" i="1" s="1"/>
  <c r="AH2759" i="1" s="1"/>
  <c r="Y2759" i="1"/>
  <c r="J2760" i="1"/>
  <c r="I2760" i="1" s="1"/>
  <c r="K2759" i="1"/>
  <c r="O2759" i="1"/>
  <c r="E2760" i="1"/>
  <c r="F2760" i="1" s="1"/>
  <c r="A2761" i="1"/>
  <c r="X2760" i="1"/>
  <c r="L2761" i="1"/>
  <c r="M2761" i="1" s="1"/>
  <c r="N2761" i="1" s="1"/>
  <c r="H2761" i="1" s="1"/>
  <c r="G2761" i="1" s="1"/>
  <c r="AC2760" i="1"/>
  <c r="AE2760" i="1" s="1"/>
  <c r="AK2760" i="1"/>
  <c r="D2982" i="1"/>
  <c r="AG2646" i="1"/>
  <c r="B2646" i="1" s="1"/>
  <c r="C2646" i="1" s="1"/>
  <c r="R2649" i="1"/>
  <c r="Q2650" i="1"/>
  <c r="T2648" i="1"/>
  <c r="AF2648" i="1" s="1"/>
  <c r="V2648" i="1"/>
  <c r="U2647" i="1"/>
  <c r="W2647" i="1" s="1"/>
  <c r="AG2647" i="1" s="1"/>
  <c r="B2647" i="1" s="1"/>
  <c r="C2647" i="1" s="1"/>
  <c r="S2648" i="1"/>
  <c r="J2761" i="1" l="1"/>
  <c r="I2761" i="1" s="1"/>
  <c r="Z2760" i="1"/>
  <c r="AA2760" i="1" s="1"/>
  <c r="AH2760" i="1" s="1"/>
  <c r="Y2760" i="1"/>
  <c r="O2760" i="1"/>
  <c r="X2761" i="1"/>
  <c r="L2762" i="1"/>
  <c r="M2762" i="1" s="1"/>
  <c r="E2761" i="1"/>
  <c r="F2761" i="1" s="1"/>
  <c r="A2762" i="1"/>
  <c r="AC2761" i="1"/>
  <c r="AE2761" i="1" s="1"/>
  <c r="AK2761" i="1"/>
  <c r="P2761" i="1"/>
  <c r="K2760" i="1"/>
  <c r="AB2783" i="1"/>
  <c r="D2983" i="1"/>
  <c r="O2761" i="1"/>
  <c r="K2761" i="1"/>
  <c r="T2649" i="1"/>
  <c r="AF2649" i="1" s="1"/>
  <c r="V2649" i="1"/>
  <c r="Q2651" i="1"/>
  <c r="R2650" i="1"/>
  <c r="U2648" i="1"/>
  <c r="W2648" i="1" s="1"/>
  <c r="S2649" i="1"/>
  <c r="N2762" i="1" l="1"/>
  <c r="H2762" i="1" s="1"/>
  <c r="G2762" i="1" s="1"/>
  <c r="K2762" i="1" s="1"/>
  <c r="AB2784" i="1"/>
  <c r="E2762" i="1"/>
  <c r="F2762" i="1" s="1"/>
  <c r="A2763" i="1"/>
  <c r="X2762" i="1"/>
  <c r="L2763" i="1"/>
  <c r="M2763" i="1" s="1"/>
  <c r="N2763" i="1" s="1"/>
  <c r="H2763" i="1" s="1"/>
  <c r="G2763" i="1" s="1"/>
  <c r="AC2762" i="1"/>
  <c r="AE2762" i="1" s="1"/>
  <c r="AK2762" i="1"/>
  <c r="J2762" i="1"/>
  <c r="I2762" i="1" s="1"/>
  <c r="Z2761" i="1"/>
  <c r="AA2761" i="1" s="1"/>
  <c r="AH2761" i="1" s="1"/>
  <c r="Y2761" i="1"/>
  <c r="P2762" i="1"/>
  <c r="D2984" i="1"/>
  <c r="AG2648" i="1"/>
  <c r="B2648" i="1" s="1"/>
  <c r="C2648" i="1" s="1"/>
  <c r="T2650" i="1"/>
  <c r="AF2650" i="1" s="1"/>
  <c r="V2650" i="1"/>
  <c r="Q2652" i="1"/>
  <c r="R2651" i="1"/>
  <c r="U2649" i="1"/>
  <c r="W2649" i="1" s="1"/>
  <c r="AG2649" i="1" s="1"/>
  <c r="B2649" i="1" s="1"/>
  <c r="C2649" i="1" s="1"/>
  <c r="S2650" i="1"/>
  <c r="O2762" i="1" l="1"/>
  <c r="P2763" i="1"/>
  <c r="Z2762" i="1"/>
  <c r="AA2762" i="1" s="1"/>
  <c r="AH2762" i="1" s="1"/>
  <c r="Y2762" i="1"/>
  <c r="J2763" i="1"/>
  <c r="I2763" i="1" s="1"/>
  <c r="L2764" i="1"/>
  <c r="M2764" i="1" s="1"/>
  <c r="N2764" i="1" s="1"/>
  <c r="H2764" i="1" s="1"/>
  <c r="G2764" i="1" s="1"/>
  <c r="E2763" i="1"/>
  <c r="F2763" i="1" s="1"/>
  <c r="A2764" i="1"/>
  <c r="X2763" i="1"/>
  <c r="AC2763" i="1"/>
  <c r="AE2763" i="1" s="1"/>
  <c r="AK2763" i="1"/>
  <c r="AB2785" i="1"/>
  <c r="D2985" i="1"/>
  <c r="O2763" i="1"/>
  <c r="K2763" i="1"/>
  <c r="T2651" i="1"/>
  <c r="AF2651" i="1" s="1"/>
  <c r="V2651" i="1"/>
  <c r="U2650" i="1"/>
  <c r="W2650" i="1" s="1"/>
  <c r="AG2650" i="1" s="1"/>
  <c r="B2650" i="1" s="1"/>
  <c r="C2650" i="1" s="1"/>
  <c r="S2651" i="1"/>
  <c r="Q2653" i="1"/>
  <c r="R2652" i="1"/>
  <c r="AB2786" i="1" l="1"/>
  <c r="J2764" i="1"/>
  <c r="I2764" i="1" s="1"/>
  <c r="Y2763" i="1"/>
  <c r="Z2763" i="1"/>
  <c r="AA2763" i="1" s="1"/>
  <c r="AH2763" i="1" s="1"/>
  <c r="A2765" i="1"/>
  <c r="X2764" i="1"/>
  <c r="L2765" i="1"/>
  <c r="M2765" i="1" s="1"/>
  <c r="N2765" i="1" s="1"/>
  <c r="H2765" i="1" s="1"/>
  <c r="G2765" i="1" s="1"/>
  <c r="E2764" i="1"/>
  <c r="F2764" i="1" s="1"/>
  <c r="AC2764" i="1"/>
  <c r="AE2764" i="1" s="1"/>
  <c r="AK2764" i="1"/>
  <c r="P2764" i="1"/>
  <c r="D2986" i="1"/>
  <c r="K2764" i="1"/>
  <c r="O2764" i="1"/>
  <c r="T2652" i="1"/>
  <c r="AF2652" i="1" s="1"/>
  <c r="V2652" i="1"/>
  <c r="Q2654" i="1"/>
  <c r="R2653" i="1"/>
  <c r="U2651" i="1"/>
  <c r="W2651" i="1" s="1"/>
  <c r="AG2651" i="1" s="1"/>
  <c r="B2651" i="1" s="1"/>
  <c r="C2651" i="1" s="1"/>
  <c r="S2652" i="1"/>
  <c r="X2765" i="1" l="1"/>
  <c r="A2766" i="1"/>
  <c r="E2765" i="1"/>
  <c r="F2765" i="1" s="1"/>
  <c r="L2766" i="1"/>
  <c r="M2766" i="1" s="1"/>
  <c r="N2766" i="1" s="1"/>
  <c r="H2766" i="1" s="1"/>
  <c r="G2766" i="1" s="1"/>
  <c r="AC2765" i="1"/>
  <c r="AE2765" i="1" s="1"/>
  <c r="AK2765" i="1"/>
  <c r="AB2787" i="1"/>
  <c r="Z2764" i="1"/>
  <c r="AA2764" i="1" s="1"/>
  <c r="AH2764" i="1" s="1"/>
  <c r="Y2764" i="1"/>
  <c r="J2765" i="1"/>
  <c r="I2765" i="1" s="1"/>
  <c r="P2765" i="1"/>
  <c r="D2987" i="1"/>
  <c r="K2765" i="1"/>
  <c r="O2765" i="1"/>
  <c r="U2652" i="1"/>
  <c r="W2652" i="1" s="1"/>
  <c r="S2653" i="1"/>
  <c r="Q2655" i="1"/>
  <c r="R2654" i="1"/>
  <c r="T2653" i="1"/>
  <c r="AF2653" i="1" s="1"/>
  <c r="V2653" i="1"/>
  <c r="P2766" i="1" l="1"/>
  <c r="AB2788" i="1"/>
  <c r="X2766" i="1"/>
  <c r="A2767" i="1"/>
  <c r="E2766" i="1"/>
  <c r="F2766" i="1" s="1"/>
  <c r="L2767" i="1"/>
  <c r="M2767" i="1" s="1"/>
  <c r="N2767" i="1" s="1"/>
  <c r="H2767" i="1" s="1"/>
  <c r="G2767" i="1" s="1"/>
  <c r="AC2766" i="1"/>
  <c r="AE2766" i="1" s="1"/>
  <c r="AK2766" i="1"/>
  <c r="Y2765" i="1"/>
  <c r="J2766" i="1"/>
  <c r="I2766" i="1" s="1"/>
  <c r="Z2765" i="1"/>
  <c r="AA2765" i="1" s="1"/>
  <c r="AH2765" i="1" s="1"/>
  <c r="D2988" i="1"/>
  <c r="K2766" i="1"/>
  <c r="O2766" i="1"/>
  <c r="AG2652" i="1"/>
  <c r="B2652" i="1" s="1"/>
  <c r="C2652" i="1" s="1"/>
  <c r="T2654" i="1"/>
  <c r="AF2654" i="1" s="1"/>
  <c r="V2654" i="1"/>
  <c r="U2653" i="1"/>
  <c r="W2653" i="1" s="1"/>
  <c r="AG2653" i="1" s="1"/>
  <c r="B2653" i="1" s="1"/>
  <c r="C2653" i="1" s="1"/>
  <c r="S2654" i="1"/>
  <c r="Q2656" i="1"/>
  <c r="R2655" i="1"/>
  <c r="A2768" i="1" l="1"/>
  <c r="X2767" i="1"/>
  <c r="E2767" i="1"/>
  <c r="F2767" i="1" s="1"/>
  <c r="L2768" i="1"/>
  <c r="M2768" i="1" s="1"/>
  <c r="N2768" i="1" s="1"/>
  <c r="H2768" i="1" s="1"/>
  <c r="G2768" i="1" s="1"/>
  <c r="AC2767" i="1"/>
  <c r="AE2767" i="1" s="1"/>
  <c r="AK2767" i="1"/>
  <c r="Y2766" i="1"/>
  <c r="Z2766" i="1"/>
  <c r="AA2766" i="1" s="1"/>
  <c r="AH2766" i="1" s="1"/>
  <c r="J2767" i="1"/>
  <c r="I2767" i="1" s="1"/>
  <c r="P2767" i="1"/>
  <c r="AB2789" i="1"/>
  <c r="D2989" i="1"/>
  <c r="O2767" i="1"/>
  <c r="K2767" i="1"/>
  <c r="Q2657" i="1"/>
  <c r="R2656" i="1"/>
  <c r="U2654" i="1"/>
  <c r="W2654" i="1" s="1"/>
  <c r="AG2654" i="1" s="1"/>
  <c r="B2654" i="1" s="1"/>
  <c r="C2654" i="1" s="1"/>
  <c r="S2655" i="1"/>
  <c r="T2655" i="1"/>
  <c r="AF2655" i="1" s="1"/>
  <c r="V2655" i="1"/>
  <c r="AB2790" i="1" l="1"/>
  <c r="Y2767" i="1"/>
  <c r="J2768" i="1"/>
  <c r="I2768" i="1" s="1"/>
  <c r="Z2767" i="1"/>
  <c r="AA2767" i="1" s="1"/>
  <c r="AH2767" i="1" s="1"/>
  <c r="P2768" i="1"/>
  <c r="E2768" i="1"/>
  <c r="F2768" i="1" s="1"/>
  <c r="A2769" i="1"/>
  <c r="L2769" i="1"/>
  <c r="M2769" i="1" s="1"/>
  <c r="X2768" i="1"/>
  <c r="AC2768" i="1"/>
  <c r="AE2768" i="1" s="1"/>
  <c r="AK2768" i="1"/>
  <c r="D2990" i="1"/>
  <c r="O2768" i="1"/>
  <c r="K2768" i="1"/>
  <c r="U2655" i="1"/>
  <c r="W2655" i="1" s="1"/>
  <c r="AG2655" i="1" s="1"/>
  <c r="B2655" i="1" s="1"/>
  <c r="C2655" i="1" s="1"/>
  <c r="S2656" i="1"/>
  <c r="T2656" i="1"/>
  <c r="AF2656" i="1" s="1"/>
  <c r="V2656" i="1"/>
  <c r="Q2658" i="1"/>
  <c r="R2657" i="1"/>
  <c r="P2769" i="1" l="1"/>
  <c r="A2770" i="1"/>
  <c r="E2769" i="1"/>
  <c r="F2769" i="1" s="1"/>
  <c r="L2770" i="1"/>
  <c r="M2770" i="1" s="1"/>
  <c r="N2770" i="1" s="1"/>
  <c r="X2769" i="1"/>
  <c r="AC2769" i="1"/>
  <c r="AE2769" i="1" s="1"/>
  <c r="AK2769" i="1"/>
  <c r="Z2768" i="1"/>
  <c r="AA2768" i="1" s="1"/>
  <c r="AH2768" i="1" s="1"/>
  <c r="Y2768" i="1"/>
  <c r="J2769" i="1"/>
  <c r="I2769" i="1" s="1"/>
  <c r="N2769" i="1"/>
  <c r="H2769" i="1" s="1"/>
  <c r="G2769" i="1" s="1"/>
  <c r="AB2791" i="1"/>
  <c r="D2991" i="1"/>
  <c r="T2657" i="1"/>
  <c r="AF2657" i="1" s="1"/>
  <c r="V2657" i="1"/>
  <c r="Q2659" i="1"/>
  <c r="R2658" i="1"/>
  <c r="U2656" i="1"/>
  <c r="W2656" i="1" s="1"/>
  <c r="S2657" i="1"/>
  <c r="P2770" i="1" l="1"/>
  <c r="AB2792" i="1"/>
  <c r="K2769" i="1"/>
  <c r="Y2769" i="1"/>
  <c r="J2770" i="1"/>
  <c r="I2770" i="1" s="1"/>
  <c r="Z2769" i="1"/>
  <c r="AA2769" i="1" s="1"/>
  <c r="AH2769" i="1" s="1"/>
  <c r="H2770" i="1"/>
  <c r="G2770" i="1" s="1"/>
  <c r="O2769" i="1"/>
  <c r="A2771" i="1"/>
  <c r="L2771" i="1"/>
  <c r="M2771" i="1" s="1"/>
  <c r="N2771" i="1" s="1"/>
  <c r="H2771" i="1" s="1"/>
  <c r="G2771" i="1" s="1"/>
  <c r="X2770" i="1"/>
  <c r="E2770" i="1"/>
  <c r="F2770" i="1" s="1"/>
  <c r="AC2770" i="1"/>
  <c r="AE2770" i="1" s="1"/>
  <c r="AK2770" i="1"/>
  <c r="D2992" i="1"/>
  <c r="AG2656" i="1"/>
  <c r="B2656" i="1" s="1"/>
  <c r="C2656" i="1" s="1"/>
  <c r="U2657" i="1"/>
  <c r="W2657" i="1" s="1"/>
  <c r="AG2657" i="1" s="1"/>
  <c r="B2657" i="1" s="1"/>
  <c r="C2657" i="1" s="1"/>
  <c r="S2658" i="1"/>
  <c r="Q2660" i="1"/>
  <c r="R2659" i="1"/>
  <c r="T2658" i="1"/>
  <c r="AF2658" i="1" s="1"/>
  <c r="V2658" i="1"/>
  <c r="Z2770" i="1" l="1"/>
  <c r="AA2770" i="1" s="1"/>
  <c r="AH2770" i="1" s="1"/>
  <c r="Y2770" i="1"/>
  <c r="J2771" i="1"/>
  <c r="I2771" i="1" s="1"/>
  <c r="O2770" i="1"/>
  <c r="K2770" i="1"/>
  <c r="X2771" i="1"/>
  <c r="E2771" i="1"/>
  <c r="F2771" i="1" s="1"/>
  <c r="L2772" i="1"/>
  <c r="M2772" i="1" s="1"/>
  <c r="N2772" i="1" s="1"/>
  <c r="H2772" i="1" s="1"/>
  <c r="G2772" i="1" s="1"/>
  <c r="A2772" i="1"/>
  <c r="AC2771" i="1"/>
  <c r="AE2771" i="1" s="1"/>
  <c r="AK2771" i="1"/>
  <c r="AB2793" i="1"/>
  <c r="P2771" i="1"/>
  <c r="D2993" i="1"/>
  <c r="O2771" i="1"/>
  <c r="K2771" i="1"/>
  <c r="U2658" i="1"/>
  <c r="W2658" i="1" s="1"/>
  <c r="AG2658" i="1" s="1"/>
  <c r="B2658" i="1" s="1"/>
  <c r="C2658" i="1" s="1"/>
  <c r="S2659" i="1"/>
  <c r="T2659" i="1"/>
  <c r="AF2659" i="1" s="1"/>
  <c r="V2659" i="1"/>
  <c r="Q2661" i="1"/>
  <c r="R2660" i="1"/>
  <c r="Y2771" i="1" l="1"/>
  <c r="Z2771" i="1"/>
  <c r="AA2771" i="1" s="1"/>
  <c r="AH2771" i="1" s="1"/>
  <c r="J2772" i="1"/>
  <c r="I2772" i="1" s="1"/>
  <c r="AB2794" i="1"/>
  <c r="P2772" i="1"/>
  <c r="L2773" i="1"/>
  <c r="M2773" i="1" s="1"/>
  <c r="A2773" i="1"/>
  <c r="X2772" i="1"/>
  <c r="E2772" i="1"/>
  <c r="F2772" i="1" s="1"/>
  <c r="AC2772" i="1"/>
  <c r="AE2772" i="1" s="1"/>
  <c r="AK2772" i="1"/>
  <c r="D2994" i="1"/>
  <c r="O2772" i="1"/>
  <c r="K2772" i="1"/>
  <c r="Q2662" i="1"/>
  <c r="R2661" i="1"/>
  <c r="T2660" i="1"/>
  <c r="AF2660" i="1" s="1"/>
  <c r="V2660" i="1"/>
  <c r="U2659" i="1"/>
  <c r="W2659" i="1" s="1"/>
  <c r="AG2659" i="1" s="1"/>
  <c r="B2659" i="1" s="1"/>
  <c r="C2659" i="1" s="1"/>
  <c r="S2660" i="1"/>
  <c r="N2773" i="1" l="1"/>
  <c r="H2773" i="1" s="1"/>
  <c r="G2773" i="1" s="1"/>
  <c r="A2774" i="1"/>
  <c r="E2773" i="1"/>
  <c r="F2773" i="1" s="1"/>
  <c r="L2774" i="1"/>
  <c r="M2774" i="1" s="1"/>
  <c r="X2773" i="1"/>
  <c r="AC2773" i="1"/>
  <c r="AE2773" i="1" s="1"/>
  <c r="AK2773" i="1"/>
  <c r="AB2795" i="1"/>
  <c r="P2773" i="1"/>
  <c r="Y2772" i="1"/>
  <c r="J2773" i="1"/>
  <c r="I2773" i="1" s="1"/>
  <c r="Z2772" i="1"/>
  <c r="AA2772" i="1" s="1"/>
  <c r="AH2772" i="1" s="1"/>
  <c r="D2995" i="1"/>
  <c r="U2660" i="1"/>
  <c r="W2660" i="1" s="1"/>
  <c r="AG2660" i="1" s="1"/>
  <c r="B2660" i="1" s="1"/>
  <c r="C2660" i="1" s="1"/>
  <c r="S2661" i="1"/>
  <c r="T2661" i="1"/>
  <c r="AF2661" i="1" s="1"/>
  <c r="V2661" i="1"/>
  <c r="Q2663" i="1"/>
  <c r="R2662" i="1"/>
  <c r="O2773" i="1" l="1"/>
  <c r="K2773" i="1"/>
  <c r="N2774" i="1"/>
  <c r="H2774" i="1" s="1"/>
  <c r="G2774" i="1" s="1"/>
  <c r="AB2796" i="1"/>
  <c r="J2774" i="1"/>
  <c r="I2774" i="1" s="1"/>
  <c r="Z2773" i="1"/>
  <c r="AA2773" i="1" s="1"/>
  <c r="AH2773" i="1" s="1"/>
  <c r="Y2773" i="1"/>
  <c r="P2774" i="1"/>
  <c r="A2775" i="1"/>
  <c r="E2774" i="1"/>
  <c r="F2774" i="1" s="1"/>
  <c r="L2775" i="1"/>
  <c r="M2775" i="1" s="1"/>
  <c r="X2774" i="1"/>
  <c r="AC2774" i="1"/>
  <c r="AE2774" i="1" s="1"/>
  <c r="AK2774" i="1"/>
  <c r="D2996" i="1"/>
  <c r="T2662" i="1"/>
  <c r="AF2662" i="1" s="1"/>
  <c r="V2662" i="1"/>
  <c r="Q2664" i="1"/>
  <c r="R2663" i="1"/>
  <c r="U2661" i="1"/>
  <c r="W2661" i="1" s="1"/>
  <c r="AG2661" i="1" s="1"/>
  <c r="B2661" i="1" s="1"/>
  <c r="C2661" i="1" s="1"/>
  <c r="S2662" i="1"/>
  <c r="O2774" i="1" l="1"/>
  <c r="K2774" i="1"/>
  <c r="P2775" i="1"/>
  <c r="E2775" i="1"/>
  <c r="F2775" i="1" s="1"/>
  <c r="L2776" i="1"/>
  <c r="M2776" i="1" s="1"/>
  <c r="A2776" i="1"/>
  <c r="X2775" i="1"/>
  <c r="AC2775" i="1"/>
  <c r="AE2775" i="1" s="1"/>
  <c r="AK2775" i="1"/>
  <c r="Y2774" i="1"/>
  <c r="Z2774" i="1"/>
  <c r="AA2774" i="1" s="1"/>
  <c r="AH2774" i="1" s="1"/>
  <c r="J2775" i="1"/>
  <c r="I2775" i="1" s="1"/>
  <c r="N2775" i="1"/>
  <c r="H2775" i="1" s="1"/>
  <c r="G2775" i="1" s="1"/>
  <c r="AB2797" i="1"/>
  <c r="D2997" i="1"/>
  <c r="U2662" i="1"/>
  <c r="W2662" i="1" s="1"/>
  <c r="S2663" i="1"/>
  <c r="Q2665" i="1"/>
  <c r="R2664" i="1"/>
  <c r="T2663" i="1"/>
  <c r="AF2663" i="1" s="1"/>
  <c r="V2663" i="1"/>
  <c r="N2776" i="1" l="1"/>
  <c r="H2776" i="1" s="1"/>
  <c r="G2776" i="1" s="1"/>
  <c r="P2776" i="1"/>
  <c r="K2775" i="1"/>
  <c r="O2775" i="1"/>
  <c r="P2777" i="1"/>
  <c r="Y2775" i="1"/>
  <c r="Z2775" i="1"/>
  <c r="AA2775" i="1" s="1"/>
  <c r="AH2775" i="1" s="1"/>
  <c r="J2776" i="1"/>
  <c r="I2776" i="1" s="1"/>
  <c r="AB2798" i="1"/>
  <c r="L2777" i="1"/>
  <c r="M2777" i="1" s="1"/>
  <c r="E2776" i="1"/>
  <c r="F2776" i="1" s="1"/>
  <c r="A2777" i="1"/>
  <c r="X2776" i="1"/>
  <c r="AC2776" i="1"/>
  <c r="AE2776" i="1" s="1"/>
  <c r="AK2776" i="1"/>
  <c r="D2998" i="1"/>
  <c r="AG2662" i="1"/>
  <c r="B2662" i="1" s="1"/>
  <c r="C2662" i="1" s="1"/>
  <c r="T2664" i="1"/>
  <c r="AF2664" i="1" s="1"/>
  <c r="V2664" i="1"/>
  <c r="U2663" i="1"/>
  <c r="W2663" i="1" s="1"/>
  <c r="AG2663" i="1" s="1"/>
  <c r="B2663" i="1" s="1"/>
  <c r="C2663" i="1" s="1"/>
  <c r="S2664" i="1"/>
  <c r="Q2666" i="1"/>
  <c r="R2665" i="1"/>
  <c r="AB2799" i="1" l="1"/>
  <c r="P2778" i="1"/>
  <c r="Z2776" i="1"/>
  <c r="AA2776" i="1" s="1"/>
  <c r="AH2776" i="1" s="1"/>
  <c r="Y2776" i="1"/>
  <c r="J2777" i="1"/>
  <c r="I2777" i="1" s="1"/>
  <c r="K2776" i="1"/>
  <c r="A2778" i="1"/>
  <c r="E2777" i="1"/>
  <c r="F2777" i="1" s="1"/>
  <c r="L2778" i="1"/>
  <c r="M2778" i="1" s="1"/>
  <c r="X2777" i="1"/>
  <c r="AC2777" i="1"/>
  <c r="AE2777" i="1" s="1"/>
  <c r="AK2777" i="1"/>
  <c r="O2776" i="1"/>
  <c r="N2777" i="1"/>
  <c r="H2777" i="1" s="1"/>
  <c r="G2777" i="1" s="1"/>
  <c r="D2999" i="1"/>
  <c r="U2664" i="1"/>
  <c r="W2664" i="1" s="1"/>
  <c r="AG2664" i="1" s="1"/>
  <c r="B2664" i="1" s="1"/>
  <c r="C2664" i="1" s="1"/>
  <c r="S2665" i="1"/>
  <c r="Q2667" i="1"/>
  <c r="R2666" i="1"/>
  <c r="T2665" i="1"/>
  <c r="AF2665" i="1" s="1"/>
  <c r="V2665" i="1"/>
  <c r="O2777" i="1" l="1"/>
  <c r="A2779" i="1"/>
  <c r="E2778" i="1"/>
  <c r="F2778" i="1" s="1"/>
  <c r="L2779" i="1"/>
  <c r="M2779" i="1" s="1"/>
  <c r="X2778" i="1"/>
  <c r="AC2778" i="1"/>
  <c r="AE2778" i="1" s="1"/>
  <c r="AK2778" i="1"/>
  <c r="Y2777" i="1"/>
  <c r="J2778" i="1"/>
  <c r="I2778" i="1" s="1"/>
  <c r="Z2777" i="1"/>
  <c r="AA2777" i="1" s="1"/>
  <c r="AH2777" i="1" s="1"/>
  <c r="K2777" i="1"/>
  <c r="N2778" i="1"/>
  <c r="H2778" i="1" s="1"/>
  <c r="G2778" i="1" s="1"/>
  <c r="AB2800" i="1"/>
  <c r="D3000" i="1"/>
  <c r="T2666" i="1"/>
  <c r="AF2666" i="1" s="1"/>
  <c r="V2666" i="1"/>
  <c r="U2665" i="1"/>
  <c r="W2665" i="1" s="1"/>
  <c r="AG2665" i="1" s="1"/>
  <c r="B2665" i="1" s="1"/>
  <c r="C2665" i="1" s="1"/>
  <c r="S2666" i="1"/>
  <c r="Q2668" i="1"/>
  <c r="R2667" i="1"/>
  <c r="N2779" i="1" l="1"/>
  <c r="H2779" i="1" s="1"/>
  <c r="G2779" i="1" s="1"/>
  <c r="AB2801" i="1"/>
  <c r="P2779" i="1"/>
  <c r="Y2778" i="1"/>
  <c r="J2779" i="1"/>
  <c r="I2779" i="1" s="1"/>
  <c r="Z2778" i="1"/>
  <c r="AA2778" i="1" s="1"/>
  <c r="AH2778" i="1" s="1"/>
  <c r="O2778" i="1"/>
  <c r="A2780" i="1"/>
  <c r="E2779" i="1"/>
  <c r="F2779" i="1" s="1"/>
  <c r="X2779" i="1"/>
  <c r="L2780" i="1"/>
  <c r="M2780" i="1" s="1"/>
  <c r="AC2779" i="1"/>
  <c r="AE2779" i="1" s="1"/>
  <c r="AK2779" i="1"/>
  <c r="K2778" i="1"/>
  <c r="D3001" i="1"/>
  <c r="K2779" i="1"/>
  <c r="T2667" i="1"/>
  <c r="AF2667" i="1" s="1"/>
  <c r="V2667" i="1"/>
  <c r="Q2669" i="1"/>
  <c r="R2668" i="1"/>
  <c r="U2666" i="1"/>
  <c r="W2666" i="1" s="1"/>
  <c r="S2667" i="1"/>
  <c r="O2779" i="1" l="1"/>
  <c r="P2780" i="1"/>
  <c r="N2780" i="1"/>
  <c r="H2780" i="1" s="1"/>
  <c r="G2780" i="1" s="1"/>
  <c r="Z2779" i="1"/>
  <c r="AA2779" i="1" s="1"/>
  <c r="AH2779" i="1" s="1"/>
  <c r="J2780" i="1"/>
  <c r="I2780" i="1" s="1"/>
  <c r="Y2779" i="1"/>
  <c r="AB2802" i="1"/>
  <c r="E2780" i="1"/>
  <c r="F2780" i="1" s="1"/>
  <c r="L2781" i="1"/>
  <c r="M2781" i="1" s="1"/>
  <c r="X2780" i="1"/>
  <c r="A2781" i="1"/>
  <c r="AC2780" i="1"/>
  <c r="AE2780" i="1" s="1"/>
  <c r="AK2780" i="1"/>
  <c r="D3002" i="1"/>
  <c r="AG2666" i="1"/>
  <c r="B2666" i="1" s="1"/>
  <c r="C2666" i="1" s="1"/>
  <c r="U2667" i="1"/>
  <c r="W2667" i="1" s="1"/>
  <c r="S2668" i="1"/>
  <c r="Q2670" i="1"/>
  <c r="R2669" i="1"/>
  <c r="T2668" i="1"/>
  <c r="AF2668" i="1" s="1"/>
  <c r="V2668" i="1"/>
  <c r="O2780" i="1" l="1"/>
  <c r="AB2803" i="1"/>
  <c r="X2781" i="1"/>
  <c r="E2781" i="1"/>
  <c r="F2781" i="1" s="1"/>
  <c r="L2782" i="1"/>
  <c r="M2782" i="1" s="1"/>
  <c r="A2782" i="1"/>
  <c r="AC2781" i="1"/>
  <c r="AE2781" i="1" s="1"/>
  <c r="AK2781" i="1"/>
  <c r="J2781" i="1"/>
  <c r="I2781" i="1" s="1"/>
  <c r="Z2780" i="1"/>
  <c r="AA2780" i="1" s="1"/>
  <c r="AH2780" i="1" s="1"/>
  <c r="Y2780" i="1"/>
  <c r="K2780" i="1"/>
  <c r="N2781" i="1"/>
  <c r="H2781" i="1" s="1"/>
  <c r="G2781" i="1" s="1"/>
  <c r="P2781" i="1"/>
  <c r="D3003" i="1"/>
  <c r="Q2671" i="1"/>
  <c r="R2670" i="1"/>
  <c r="AG2667" i="1"/>
  <c r="B2667" i="1" s="1"/>
  <c r="C2667" i="1" s="1"/>
  <c r="U2668" i="1"/>
  <c r="W2668" i="1" s="1"/>
  <c r="AG2668" i="1" s="1"/>
  <c r="B2668" i="1" s="1"/>
  <c r="C2668" i="1" s="1"/>
  <c r="S2669" i="1"/>
  <c r="T2669" i="1"/>
  <c r="AF2669" i="1" s="1"/>
  <c r="V2669" i="1"/>
  <c r="P2782" i="1" l="1"/>
  <c r="A2783" i="1"/>
  <c r="E2782" i="1"/>
  <c r="F2782" i="1" s="1"/>
  <c r="X2782" i="1"/>
  <c r="L2783" i="1"/>
  <c r="M2783" i="1" s="1"/>
  <c r="N2783" i="1" s="1"/>
  <c r="AC2782" i="1"/>
  <c r="AE2782" i="1" s="1"/>
  <c r="AK2782" i="1"/>
  <c r="O2781" i="1"/>
  <c r="AB2804" i="1"/>
  <c r="Z2781" i="1"/>
  <c r="AA2781" i="1" s="1"/>
  <c r="AH2781" i="1" s="1"/>
  <c r="Y2781" i="1"/>
  <c r="J2782" i="1"/>
  <c r="I2782" i="1" s="1"/>
  <c r="N2782" i="1"/>
  <c r="H2782" i="1" s="1"/>
  <c r="G2782" i="1" s="1"/>
  <c r="K2781" i="1"/>
  <c r="D3004" i="1"/>
  <c r="U2669" i="1"/>
  <c r="W2669" i="1" s="1"/>
  <c r="AG2669" i="1" s="1"/>
  <c r="B2669" i="1" s="1"/>
  <c r="C2669" i="1" s="1"/>
  <c r="S2670" i="1"/>
  <c r="T2670" i="1"/>
  <c r="AF2670" i="1" s="1"/>
  <c r="V2670" i="1"/>
  <c r="Q2672" i="1"/>
  <c r="R2671" i="1"/>
  <c r="P2783" i="1" l="1"/>
  <c r="K2782" i="1"/>
  <c r="Z2782" i="1"/>
  <c r="AA2782" i="1" s="1"/>
  <c r="AH2782" i="1" s="1"/>
  <c r="Y2782" i="1"/>
  <c r="J2783" i="1"/>
  <c r="I2783" i="1" s="1"/>
  <c r="H2783" i="1"/>
  <c r="G2783" i="1" s="1"/>
  <c r="O2782" i="1"/>
  <c r="AB2805" i="1"/>
  <c r="A2784" i="1"/>
  <c r="X2783" i="1"/>
  <c r="E2783" i="1"/>
  <c r="F2783" i="1" s="1"/>
  <c r="L2784" i="1"/>
  <c r="M2784" i="1" s="1"/>
  <c r="N2784" i="1" s="1"/>
  <c r="H2784" i="1" s="1"/>
  <c r="G2784" i="1" s="1"/>
  <c r="AC2783" i="1"/>
  <c r="AE2783" i="1" s="1"/>
  <c r="AK2783" i="1"/>
  <c r="D3005" i="1"/>
  <c r="T2671" i="1"/>
  <c r="AF2671" i="1" s="1"/>
  <c r="V2671" i="1"/>
  <c r="Q2673" i="1"/>
  <c r="R2672" i="1"/>
  <c r="U2670" i="1"/>
  <c r="W2670" i="1" s="1"/>
  <c r="S2671" i="1"/>
  <c r="AB2806" i="1" l="1"/>
  <c r="K2783" i="1"/>
  <c r="Y2783" i="1"/>
  <c r="Z2783" i="1"/>
  <c r="AA2783" i="1" s="1"/>
  <c r="AH2783" i="1" s="1"/>
  <c r="J2784" i="1"/>
  <c r="I2784" i="1" s="1"/>
  <c r="A2785" i="1"/>
  <c r="L2785" i="1"/>
  <c r="M2785" i="1" s="1"/>
  <c r="N2785" i="1" s="1"/>
  <c r="H2785" i="1" s="1"/>
  <c r="G2785" i="1" s="1"/>
  <c r="X2784" i="1"/>
  <c r="E2784" i="1"/>
  <c r="F2784" i="1" s="1"/>
  <c r="AC2784" i="1"/>
  <c r="AE2784" i="1" s="1"/>
  <c r="AK2784" i="1"/>
  <c r="O2783" i="1"/>
  <c r="P2784" i="1"/>
  <c r="D3006" i="1"/>
  <c r="O2784" i="1"/>
  <c r="K2784" i="1"/>
  <c r="U2671" i="1"/>
  <c r="W2671" i="1" s="1"/>
  <c r="S2672" i="1"/>
  <c r="AG2670" i="1"/>
  <c r="B2670" i="1" s="1"/>
  <c r="C2670" i="1" s="1"/>
  <c r="Q2674" i="1"/>
  <c r="R2673" i="1"/>
  <c r="T2672" i="1"/>
  <c r="AF2672" i="1" s="1"/>
  <c r="V2672" i="1"/>
  <c r="A2786" i="1" l="1"/>
  <c r="X2785" i="1"/>
  <c r="E2785" i="1"/>
  <c r="F2785" i="1" s="1"/>
  <c r="L2786" i="1"/>
  <c r="M2786" i="1" s="1"/>
  <c r="AC2785" i="1"/>
  <c r="AE2785" i="1" s="1"/>
  <c r="AK2785" i="1"/>
  <c r="P2785" i="1"/>
  <c r="P2786" i="1" s="1"/>
  <c r="Z2784" i="1"/>
  <c r="AA2784" i="1" s="1"/>
  <c r="AH2784" i="1" s="1"/>
  <c r="Y2784" i="1"/>
  <c r="J2785" i="1"/>
  <c r="I2785" i="1" s="1"/>
  <c r="AB2807" i="1"/>
  <c r="D3007" i="1"/>
  <c r="O2785" i="1"/>
  <c r="K2785" i="1"/>
  <c r="Q2675" i="1"/>
  <c r="R2674" i="1"/>
  <c r="T2673" i="1"/>
  <c r="AF2673" i="1" s="1"/>
  <c r="V2673" i="1"/>
  <c r="U2672" i="1"/>
  <c r="W2672" i="1" s="1"/>
  <c r="AG2672" i="1" s="1"/>
  <c r="B2672" i="1" s="1"/>
  <c r="C2672" i="1" s="1"/>
  <c r="S2673" i="1"/>
  <c r="AG2671" i="1"/>
  <c r="B2671" i="1" s="1"/>
  <c r="C2671" i="1" s="1"/>
  <c r="N2786" i="1" l="1"/>
  <c r="H2786" i="1" s="1"/>
  <c r="G2786" i="1" s="1"/>
  <c r="AB2808" i="1"/>
  <c r="Y2785" i="1"/>
  <c r="J2786" i="1"/>
  <c r="I2786" i="1" s="1"/>
  <c r="Z2785" i="1"/>
  <c r="AA2785" i="1" s="1"/>
  <c r="AH2785" i="1" s="1"/>
  <c r="A2787" i="1"/>
  <c r="L2787" i="1"/>
  <c r="M2787" i="1" s="1"/>
  <c r="N2787" i="1" s="1"/>
  <c r="H2787" i="1" s="1"/>
  <c r="G2787" i="1" s="1"/>
  <c r="E2786" i="1"/>
  <c r="F2786" i="1" s="1"/>
  <c r="X2786" i="1"/>
  <c r="AC2786" i="1"/>
  <c r="AE2786" i="1" s="1"/>
  <c r="AK2786" i="1"/>
  <c r="D3008" i="1"/>
  <c r="U2673" i="1"/>
  <c r="W2673" i="1" s="1"/>
  <c r="AG2673" i="1" s="1"/>
  <c r="B2673" i="1" s="1"/>
  <c r="C2673" i="1" s="1"/>
  <c r="S2674" i="1"/>
  <c r="Q2676" i="1"/>
  <c r="R2675" i="1"/>
  <c r="T2674" i="1"/>
  <c r="AF2674" i="1" s="1"/>
  <c r="V2674" i="1"/>
  <c r="O2786" i="1" l="1"/>
  <c r="K2786" i="1"/>
  <c r="J2787" i="1"/>
  <c r="I2787" i="1" s="1"/>
  <c r="Z2786" i="1"/>
  <c r="AA2786" i="1" s="1"/>
  <c r="AH2786" i="1" s="1"/>
  <c r="Y2786" i="1"/>
  <c r="AB2809" i="1"/>
  <c r="L2788" i="1"/>
  <c r="M2788" i="1" s="1"/>
  <c r="A2788" i="1"/>
  <c r="X2787" i="1"/>
  <c r="E2787" i="1"/>
  <c r="F2787" i="1" s="1"/>
  <c r="AC2787" i="1"/>
  <c r="AE2787" i="1" s="1"/>
  <c r="AK2787" i="1"/>
  <c r="P2787" i="1"/>
  <c r="D3009" i="1"/>
  <c r="O2787" i="1"/>
  <c r="K2787" i="1"/>
  <c r="T2675" i="1"/>
  <c r="AF2675" i="1" s="1"/>
  <c r="V2675" i="1"/>
  <c r="Q2677" i="1"/>
  <c r="R2676" i="1"/>
  <c r="U2674" i="1"/>
  <c r="W2674" i="1" s="1"/>
  <c r="S2675" i="1"/>
  <c r="N2788" i="1" l="1"/>
  <c r="H2788" i="1" s="1"/>
  <c r="G2788" i="1" s="1"/>
  <c r="P2788" i="1"/>
  <c r="AB2810" i="1"/>
  <c r="A2789" i="1"/>
  <c r="E2788" i="1"/>
  <c r="F2788" i="1" s="1"/>
  <c r="L2789" i="1"/>
  <c r="M2789" i="1" s="1"/>
  <c r="N2789" i="1" s="1"/>
  <c r="H2789" i="1" s="1"/>
  <c r="G2789" i="1" s="1"/>
  <c r="X2788" i="1"/>
  <c r="AC2788" i="1"/>
  <c r="AE2788" i="1" s="1"/>
  <c r="AK2788" i="1"/>
  <c r="Z2787" i="1"/>
  <c r="AA2787" i="1" s="1"/>
  <c r="AH2787" i="1" s="1"/>
  <c r="J2788" i="1"/>
  <c r="I2788" i="1" s="1"/>
  <c r="Y2787" i="1"/>
  <c r="D3010" i="1"/>
  <c r="O2788" i="1"/>
  <c r="AG2674" i="1"/>
  <c r="B2674" i="1" s="1"/>
  <c r="C2674" i="1" s="1"/>
  <c r="U2675" i="1"/>
  <c r="W2675" i="1" s="1"/>
  <c r="S2676" i="1"/>
  <c r="T2676" i="1"/>
  <c r="AF2676" i="1" s="1"/>
  <c r="V2676" i="1"/>
  <c r="Q2678" i="1"/>
  <c r="R2677" i="1"/>
  <c r="K2788" i="1" l="1"/>
  <c r="Z2788" i="1"/>
  <c r="AA2788" i="1" s="1"/>
  <c r="AH2788" i="1" s="1"/>
  <c r="Y2788" i="1"/>
  <c r="J2789" i="1"/>
  <c r="I2789" i="1" s="1"/>
  <c r="E2789" i="1"/>
  <c r="F2789" i="1" s="1"/>
  <c r="X2789" i="1"/>
  <c r="L2790" i="1"/>
  <c r="M2790" i="1" s="1"/>
  <c r="N2790" i="1" s="1"/>
  <c r="H2790" i="1" s="1"/>
  <c r="G2790" i="1" s="1"/>
  <c r="A2790" i="1"/>
  <c r="AC2789" i="1"/>
  <c r="AE2789" i="1" s="1"/>
  <c r="AK2789" i="1"/>
  <c r="AB2811" i="1"/>
  <c r="P2789" i="1"/>
  <c r="D3011" i="1"/>
  <c r="K2789" i="1"/>
  <c r="O2789" i="1"/>
  <c r="T2677" i="1"/>
  <c r="AF2677" i="1" s="1"/>
  <c r="V2677" i="1"/>
  <c r="U2676" i="1"/>
  <c r="W2676" i="1" s="1"/>
  <c r="AG2676" i="1" s="1"/>
  <c r="B2676" i="1" s="1"/>
  <c r="C2676" i="1" s="1"/>
  <c r="S2677" i="1"/>
  <c r="AG2675" i="1"/>
  <c r="B2675" i="1" s="1"/>
  <c r="C2675" i="1" s="1"/>
  <c r="Q2679" i="1"/>
  <c r="R2678" i="1"/>
  <c r="A2791" i="1" l="1"/>
  <c r="X2790" i="1"/>
  <c r="E2790" i="1"/>
  <c r="F2790" i="1" s="1"/>
  <c r="L2791" i="1"/>
  <c r="M2791" i="1" s="1"/>
  <c r="N2791" i="1" s="1"/>
  <c r="H2791" i="1" s="1"/>
  <c r="G2791" i="1" s="1"/>
  <c r="AC2790" i="1"/>
  <c r="AE2790" i="1" s="1"/>
  <c r="AK2790" i="1"/>
  <c r="Y2789" i="1"/>
  <c r="J2790" i="1"/>
  <c r="I2790" i="1" s="1"/>
  <c r="Z2789" i="1"/>
  <c r="AA2789" i="1" s="1"/>
  <c r="AH2789" i="1" s="1"/>
  <c r="P2790" i="1"/>
  <c r="AB2812" i="1"/>
  <c r="D3012" i="1"/>
  <c r="O2790" i="1"/>
  <c r="K2790" i="1"/>
  <c r="Q2680" i="1"/>
  <c r="R2679" i="1"/>
  <c r="T2678" i="1"/>
  <c r="AF2678" i="1" s="1"/>
  <c r="V2678" i="1"/>
  <c r="U2677" i="1"/>
  <c r="W2677" i="1" s="1"/>
  <c r="AG2677" i="1" s="1"/>
  <c r="B2677" i="1" s="1"/>
  <c r="C2677" i="1" s="1"/>
  <c r="S2678" i="1"/>
  <c r="AB2813" i="1" l="1"/>
  <c r="P2791" i="1"/>
  <c r="Y2790" i="1"/>
  <c r="Z2790" i="1"/>
  <c r="AA2790" i="1" s="1"/>
  <c r="AH2790" i="1" s="1"/>
  <c r="J2791" i="1"/>
  <c r="I2791" i="1" s="1"/>
  <c r="E2791" i="1"/>
  <c r="F2791" i="1" s="1"/>
  <c r="A2792" i="1"/>
  <c r="L2792" i="1"/>
  <c r="M2792" i="1" s="1"/>
  <c r="N2792" i="1" s="1"/>
  <c r="H2792" i="1" s="1"/>
  <c r="G2792" i="1" s="1"/>
  <c r="X2791" i="1"/>
  <c r="AC2791" i="1"/>
  <c r="AE2791" i="1" s="1"/>
  <c r="AK2791" i="1"/>
  <c r="D3013" i="1"/>
  <c r="O2791" i="1"/>
  <c r="K2791" i="1"/>
  <c r="U2678" i="1"/>
  <c r="W2678" i="1" s="1"/>
  <c r="S2679" i="1"/>
  <c r="T2679" i="1"/>
  <c r="AF2679" i="1" s="1"/>
  <c r="V2679" i="1"/>
  <c r="R2680" i="1"/>
  <c r="Q2681" i="1"/>
  <c r="A2793" i="1" l="1"/>
  <c r="X2792" i="1"/>
  <c r="E2792" i="1"/>
  <c r="F2792" i="1" s="1"/>
  <c r="L2793" i="1"/>
  <c r="M2793" i="1" s="1"/>
  <c r="AC2792" i="1"/>
  <c r="AE2792" i="1" s="1"/>
  <c r="AK2792" i="1"/>
  <c r="P2792" i="1"/>
  <c r="P2793" i="1" s="1"/>
  <c r="Y2791" i="1"/>
  <c r="Z2791" i="1"/>
  <c r="AA2791" i="1" s="1"/>
  <c r="AH2791" i="1" s="1"/>
  <c r="J2792" i="1"/>
  <c r="I2792" i="1" s="1"/>
  <c r="AB2814" i="1"/>
  <c r="D3014" i="1"/>
  <c r="K2792" i="1"/>
  <c r="O2792" i="1"/>
  <c r="T2680" i="1"/>
  <c r="AF2680" i="1" s="1"/>
  <c r="V2680" i="1"/>
  <c r="Q2682" i="1"/>
  <c r="R2681" i="1"/>
  <c r="AG2678" i="1"/>
  <c r="B2678" i="1" s="1"/>
  <c r="C2678" i="1" s="1"/>
  <c r="U2679" i="1"/>
  <c r="W2679" i="1" s="1"/>
  <c r="AG2679" i="1" s="1"/>
  <c r="B2679" i="1" s="1"/>
  <c r="C2679" i="1" s="1"/>
  <c r="S2680" i="1"/>
  <c r="N2793" i="1" l="1"/>
  <c r="H2793" i="1" s="1"/>
  <c r="G2793" i="1" s="1"/>
  <c r="AB2815" i="1"/>
  <c r="Z2792" i="1"/>
  <c r="AA2792" i="1" s="1"/>
  <c r="AH2792" i="1" s="1"/>
  <c r="Y2792" i="1"/>
  <c r="J2793" i="1"/>
  <c r="I2793" i="1" s="1"/>
  <c r="E2793" i="1"/>
  <c r="F2793" i="1" s="1"/>
  <c r="L2794" i="1"/>
  <c r="M2794" i="1" s="1"/>
  <c r="N2794" i="1" s="1"/>
  <c r="H2794" i="1" s="1"/>
  <c r="G2794" i="1" s="1"/>
  <c r="X2793" i="1"/>
  <c r="A2794" i="1"/>
  <c r="AC2793" i="1"/>
  <c r="AE2793" i="1" s="1"/>
  <c r="AK2793" i="1"/>
  <c r="D3015" i="1"/>
  <c r="U2680" i="1"/>
  <c r="W2680" i="1" s="1"/>
  <c r="AG2680" i="1" s="1"/>
  <c r="B2680" i="1" s="1"/>
  <c r="C2680" i="1" s="1"/>
  <c r="S2681" i="1"/>
  <c r="Q2683" i="1"/>
  <c r="R2682" i="1"/>
  <c r="T2681" i="1"/>
  <c r="AF2681" i="1" s="1"/>
  <c r="V2681" i="1"/>
  <c r="O2793" i="1" l="1"/>
  <c r="K2793" i="1"/>
  <c r="AB2816" i="1"/>
  <c r="X2794" i="1"/>
  <c r="L2795" i="1"/>
  <c r="M2795" i="1" s="1"/>
  <c r="E2794" i="1"/>
  <c r="F2794" i="1" s="1"/>
  <c r="A2795" i="1"/>
  <c r="AC2794" i="1"/>
  <c r="AE2794" i="1" s="1"/>
  <c r="AK2794" i="1"/>
  <c r="Y2793" i="1"/>
  <c r="J2794" i="1"/>
  <c r="I2794" i="1" s="1"/>
  <c r="Z2793" i="1"/>
  <c r="AA2793" i="1" s="1"/>
  <c r="AH2793" i="1" s="1"/>
  <c r="P2794" i="1"/>
  <c r="D3016" i="1"/>
  <c r="O2794" i="1"/>
  <c r="K2794" i="1"/>
  <c r="T2682" i="1"/>
  <c r="AF2682" i="1" s="1"/>
  <c r="V2682" i="1"/>
  <c r="U2681" i="1"/>
  <c r="W2681" i="1" s="1"/>
  <c r="AG2681" i="1" s="1"/>
  <c r="B2681" i="1" s="1"/>
  <c r="C2681" i="1" s="1"/>
  <c r="S2682" i="1"/>
  <c r="Q2684" i="1"/>
  <c r="R2683" i="1"/>
  <c r="L2796" i="1" l="1"/>
  <c r="M2796" i="1" s="1"/>
  <c r="X2795" i="1"/>
  <c r="E2795" i="1"/>
  <c r="F2795" i="1" s="1"/>
  <c r="A2796" i="1"/>
  <c r="AC2795" i="1"/>
  <c r="AE2795" i="1" s="1"/>
  <c r="AK2795" i="1"/>
  <c r="P2795" i="1"/>
  <c r="P2796" i="1" s="1"/>
  <c r="N2795" i="1"/>
  <c r="H2795" i="1" s="1"/>
  <c r="G2795" i="1" s="1"/>
  <c r="Z2794" i="1"/>
  <c r="AA2794" i="1" s="1"/>
  <c r="AH2794" i="1" s="1"/>
  <c r="J2795" i="1"/>
  <c r="I2795" i="1" s="1"/>
  <c r="Y2794" i="1"/>
  <c r="AB2817" i="1"/>
  <c r="D3017" i="1"/>
  <c r="T2683" i="1"/>
  <c r="AF2683" i="1" s="1"/>
  <c r="V2683" i="1"/>
  <c r="Q2685" i="1"/>
  <c r="R2684" i="1"/>
  <c r="U2682" i="1"/>
  <c r="W2682" i="1" s="1"/>
  <c r="S2683" i="1"/>
  <c r="O2795" i="1" l="1"/>
  <c r="AB2818" i="1"/>
  <c r="A2797" i="1"/>
  <c r="E2796" i="1"/>
  <c r="F2796" i="1" s="1"/>
  <c r="L2797" i="1"/>
  <c r="M2797" i="1" s="1"/>
  <c r="X2796" i="1"/>
  <c r="AC2796" i="1"/>
  <c r="AE2796" i="1" s="1"/>
  <c r="AK2796" i="1"/>
  <c r="J2796" i="1"/>
  <c r="I2796" i="1" s="1"/>
  <c r="Z2795" i="1"/>
  <c r="AA2795" i="1" s="1"/>
  <c r="AH2795" i="1" s="1"/>
  <c r="Y2795" i="1"/>
  <c r="K2795" i="1"/>
  <c r="N2796" i="1"/>
  <c r="H2796" i="1" s="1"/>
  <c r="G2796" i="1" s="1"/>
  <c r="D3018" i="1"/>
  <c r="AG2682" i="1"/>
  <c r="B2682" i="1" s="1"/>
  <c r="C2682" i="1" s="1"/>
  <c r="U2683" i="1"/>
  <c r="W2683" i="1" s="1"/>
  <c r="AG2683" i="1" s="1"/>
  <c r="B2683" i="1" s="1"/>
  <c r="C2683" i="1" s="1"/>
  <c r="S2684" i="1"/>
  <c r="Q2686" i="1"/>
  <c r="R2685" i="1"/>
  <c r="T2684" i="1"/>
  <c r="AF2684" i="1" s="1"/>
  <c r="V2684" i="1"/>
  <c r="N2797" i="1" l="1"/>
  <c r="H2797" i="1" s="1"/>
  <c r="J2797" i="1"/>
  <c r="I2797" i="1" s="1"/>
  <c r="Z2796" i="1"/>
  <c r="AA2796" i="1" s="1"/>
  <c r="AH2796" i="1" s="1"/>
  <c r="Y2796" i="1"/>
  <c r="L2798" i="1"/>
  <c r="M2798" i="1" s="1"/>
  <c r="A2798" i="1"/>
  <c r="E2797" i="1"/>
  <c r="F2797" i="1" s="1"/>
  <c r="X2797" i="1"/>
  <c r="AC2797" i="1"/>
  <c r="AE2797" i="1" s="1"/>
  <c r="AK2797" i="1"/>
  <c r="AB2819" i="1"/>
  <c r="O2796" i="1"/>
  <c r="K2796" i="1"/>
  <c r="P2797" i="1"/>
  <c r="P2798" i="1" s="1"/>
  <c r="D3019" i="1"/>
  <c r="U2684" i="1"/>
  <c r="W2684" i="1" s="1"/>
  <c r="AG2684" i="1" s="1"/>
  <c r="B2684" i="1" s="1"/>
  <c r="C2684" i="1" s="1"/>
  <c r="S2685" i="1"/>
  <c r="T2685" i="1"/>
  <c r="AF2685" i="1" s="1"/>
  <c r="V2685" i="1"/>
  <c r="Q2687" i="1"/>
  <c r="R2686" i="1"/>
  <c r="G2797" i="1" l="1"/>
  <c r="O2797" i="1"/>
  <c r="K2797" i="1"/>
  <c r="J2798" i="1"/>
  <c r="I2798" i="1" s="1"/>
  <c r="Y2797" i="1"/>
  <c r="Z2797" i="1"/>
  <c r="AA2797" i="1" s="1"/>
  <c r="AH2797" i="1" s="1"/>
  <c r="L2799" i="1"/>
  <c r="M2799" i="1" s="1"/>
  <c r="N2799" i="1" s="1"/>
  <c r="A2799" i="1"/>
  <c r="X2798" i="1"/>
  <c r="E2798" i="1"/>
  <c r="F2798" i="1" s="1"/>
  <c r="AC2798" i="1"/>
  <c r="AE2798" i="1" s="1"/>
  <c r="AK2798" i="1"/>
  <c r="N2798" i="1"/>
  <c r="H2798" i="1" s="1"/>
  <c r="G2798" i="1" s="1"/>
  <c r="AB2820" i="1"/>
  <c r="D3020" i="1"/>
  <c r="T2686" i="1"/>
  <c r="AF2686" i="1" s="1"/>
  <c r="V2686" i="1"/>
  <c r="Q2688" i="1"/>
  <c r="R2687" i="1"/>
  <c r="U2685" i="1"/>
  <c r="W2685" i="1" s="1"/>
  <c r="AG2685" i="1" s="1"/>
  <c r="B2685" i="1" s="1"/>
  <c r="C2685" i="1" s="1"/>
  <c r="S2686" i="1"/>
  <c r="H2799" i="1" l="1"/>
  <c r="G2799" i="1" s="1"/>
  <c r="O2798" i="1"/>
  <c r="Z2798" i="1"/>
  <c r="AA2798" i="1" s="1"/>
  <c r="AH2798" i="1" s="1"/>
  <c r="J2799" i="1"/>
  <c r="I2799" i="1" s="1"/>
  <c r="Y2798" i="1"/>
  <c r="AB2821" i="1"/>
  <c r="E2799" i="1"/>
  <c r="F2799" i="1" s="1"/>
  <c r="A2800" i="1"/>
  <c r="L2800" i="1"/>
  <c r="M2800" i="1" s="1"/>
  <c r="X2799" i="1"/>
  <c r="AC2799" i="1"/>
  <c r="AE2799" i="1" s="1"/>
  <c r="AK2799" i="1"/>
  <c r="P2799" i="1"/>
  <c r="K2798" i="1"/>
  <c r="D3021" i="1"/>
  <c r="O2799" i="1"/>
  <c r="K2799" i="1"/>
  <c r="U2686" i="1"/>
  <c r="W2686" i="1" s="1"/>
  <c r="S2687" i="1"/>
  <c r="Q2689" i="1"/>
  <c r="R2688" i="1"/>
  <c r="T2687" i="1"/>
  <c r="AF2687" i="1" s="1"/>
  <c r="V2687" i="1"/>
  <c r="P2800" i="1" l="1"/>
  <c r="N2800" i="1"/>
  <c r="H2800" i="1" s="1"/>
  <c r="G2800" i="1" s="1"/>
  <c r="AB2822" i="1"/>
  <c r="Z2799" i="1"/>
  <c r="AA2799" i="1" s="1"/>
  <c r="AH2799" i="1" s="1"/>
  <c r="Y2799" i="1"/>
  <c r="J2800" i="1"/>
  <c r="I2800" i="1" s="1"/>
  <c r="L2801" i="1"/>
  <c r="M2801" i="1" s="1"/>
  <c r="N2801" i="1" s="1"/>
  <c r="H2801" i="1" s="1"/>
  <c r="G2801" i="1" s="1"/>
  <c r="X2800" i="1"/>
  <c r="A2801" i="1"/>
  <c r="E2800" i="1"/>
  <c r="F2800" i="1" s="1"/>
  <c r="AC2800" i="1"/>
  <c r="AE2800" i="1" s="1"/>
  <c r="AK2800" i="1"/>
  <c r="D3022" i="1"/>
  <c r="O2800" i="1"/>
  <c r="P2801" i="1" s="1"/>
  <c r="AG2686" i="1"/>
  <c r="B2686" i="1" s="1"/>
  <c r="C2686" i="1" s="1"/>
  <c r="T2688" i="1"/>
  <c r="AF2688" i="1" s="1"/>
  <c r="V2688" i="1"/>
  <c r="U2687" i="1"/>
  <c r="W2687" i="1" s="1"/>
  <c r="AG2687" i="1" s="1"/>
  <c r="B2687" i="1" s="1"/>
  <c r="C2687" i="1" s="1"/>
  <c r="S2688" i="1"/>
  <c r="Q2690" i="1"/>
  <c r="R2689" i="1"/>
  <c r="K2800" i="1" l="1"/>
  <c r="E2801" i="1"/>
  <c r="F2801" i="1" s="1"/>
  <c r="X2801" i="1"/>
  <c r="A2802" i="1"/>
  <c r="L2802" i="1"/>
  <c r="M2802" i="1" s="1"/>
  <c r="N2802" i="1" s="1"/>
  <c r="H2802" i="1" s="1"/>
  <c r="G2802" i="1" s="1"/>
  <c r="AC2801" i="1"/>
  <c r="AE2801" i="1" s="1"/>
  <c r="AK2801" i="1"/>
  <c r="P2802" i="1"/>
  <c r="Z2800" i="1"/>
  <c r="AA2800" i="1" s="1"/>
  <c r="AH2800" i="1" s="1"/>
  <c r="J2801" i="1"/>
  <c r="I2801" i="1" s="1"/>
  <c r="Y2800" i="1"/>
  <c r="AB2823" i="1"/>
  <c r="D3023" i="1"/>
  <c r="K2801" i="1"/>
  <c r="O2801" i="1"/>
  <c r="U2688" i="1"/>
  <c r="W2688" i="1" s="1"/>
  <c r="AG2688" i="1" s="1"/>
  <c r="B2688" i="1" s="1"/>
  <c r="C2688" i="1" s="1"/>
  <c r="S2689" i="1"/>
  <c r="Q2691" i="1"/>
  <c r="R2690" i="1"/>
  <c r="T2689" i="1"/>
  <c r="AF2689" i="1" s="1"/>
  <c r="V2689" i="1"/>
  <c r="AB2824" i="1" l="1"/>
  <c r="A2803" i="1"/>
  <c r="E2802" i="1"/>
  <c r="F2802" i="1" s="1"/>
  <c r="X2802" i="1"/>
  <c r="L2803" i="1"/>
  <c r="M2803" i="1" s="1"/>
  <c r="N2803" i="1" s="1"/>
  <c r="H2803" i="1" s="1"/>
  <c r="G2803" i="1" s="1"/>
  <c r="AC2802" i="1"/>
  <c r="AE2802" i="1" s="1"/>
  <c r="AK2802" i="1"/>
  <c r="J2802" i="1"/>
  <c r="I2802" i="1" s="1"/>
  <c r="Y2801" i="1"/>
  <c r="Z2801" i="1"/>
  <c r="AA2801" i="1" s="1"/>
  <c r="AH2801" i="1" s="1"/>
  <c r="D3024" i="1"/>
  <c r="O2802" i="1"/>
  <c r="K2802" i="1"/>
  <c r="Q2692" i="1"/>
  <c r="R2691" i="1"/>
  <c r="U2689" i="1"/>
  <c r="W2689" i="1" s="1"/>
  <c r="AG2689" i="1" s="1"/>
  <c r="B2689" i="1" s="1"/>
  <c r="C2689" i="1" s="1"/>
  <c r="S2690" i="1"/>
  <c r="T2690" i="1"/>
  <c r="AF2690" i="1" s="1"/>
  <c r="V2690" i="1"/>
  <c r="Y2802" i="1" l="1"/>
  <c r="J2803" i="1"/>
  <c r="I2803" i="1" s="1"/>
  <c r="Z2802" i="1"/>
  <c r="AA2802" i="1" s="1"/>
  <c r="AH2802" i="1" s="1"/>
  <c r="E2803" i="1"/>
  <c r="F2803" i="1" s="1"/>
  <c r="L2804" i="1"/>
  <c r="M2804" i="1" s="1"/>
  <c r="X2803" i="1"/>
  <c r="A2804" i="1"/>
  <c r="AC2803" i="1"/>
  <c r="AE2803" i="1" s="1"/>
  <c r="AK2803" i="1"/>
  <c r="AB2825" i="1"/>
  <c r="P2803" i="1"/>
  <c r="D3025" i="1"/>
  <c r="O2803" i="1"/>
  <c r="K2803" i="1"/>
  <c r="U2690" i="1"/>
  <c r="W2690" i="1" s="1"/>
  <c r="AG2690" i="1" s="1"/>
  <c r="B2690" i="1" s="1"/>
  <c r="C2690" i="1" s="1"/>
  <c r="S2691" i="1"/>
  <c r="Q2693" i="1"/>
  <c r="R2692" i="1"/>
  <c r="T2691" i="1"/>
  <c r="AF2691" i="1" s="1"/>
  <c r="V2691" i="1"/>
  <c r="A2805" i="1" l="1"/>
  <c r="E2804" i="1"/>
  <c r="F2804" i="1" s="1"/>
  <c r="X2804" i="1"/>
  <c r="L2805" i="1"/>
  <c r="M2805" i="1" s="1"/>
  <c r="N2805" i="1" s="1"/>
  <c r="AC2804" i="1"/>
  <c r="AE2804" i="1" s="1"/>
  <c r="AK2804" i="1"/>
  <c r="N2804" i="1"/>
  <c r="H2804" i="1" s="1"/>
  <c r="G2804" i="1" s="1"/>
  <c r="P2804" i="1"/>
  <c r="P2805" i="1" s="1"/>
  <c r="Y2803" i="1"/>
  <c r="J2804" i="1"/>
  <c r="I2804" i="1" s="1"/>
  <c r="Z2803" i="1"/>
  <c r="AA2803" i="1" s="1"/>
  <c r="AH2803" i="1" s="1"/>
  <c r="AB2826" i="1"/>
  <c r="D3026" i="1"/>
  <c r="Q2694" i="1"/>
  <c r="R2693" i="1"/>
  <c r="T2692" i="1"/>
  <c r="AF2692" i="1" s="1"/>
  <c r="V2692" i="1"/>
  <c r="U2691" i="1"/>
  <c r="W2691" i="1" s="1"/>
  <c r="S2692" i="1"/>
  <c r="K2804" i="1" l="1"/>
  <c r="AB2827" i="1"/>
  <c r="Z2804" i="1"/>
  <c r="AA2804" i="1" s="1"/>
  <c r="AH2804" i="1" s="1"/>
  <c r="Y2804" i="1"/>
  <c r="J2805" i="1"/>
  <c r="I2805" i="1" s="1"/>
  <c r="H2805" i="1"/>
  <c r="G2805" i="1" s="1"/>
  <c r="O2804" i="1"/>
  <c r="E2805" i="1"/>
  <c r="F2805" i="1" s="1"/>
  <c r="A2806" i="1"/>
  <c r="X2805" i="1"/>
  <c r="L2806" i="1"/>
  <c r="M2806" i="1" s="1"/>
  <c r="N2806" i="1" s="1"/>
  <c r="AC2805" i="1"/>
  <c r="AE2805" i="1" s="1"/>
  <c r="AK2805" i="1"/>
  <c r="D3027" i="1"/>
  <c r="AG2691" i="1"/>
  <c r="B2691" i="1" s="1"/>
  <c r="C2691" i="1" s="1"/>
  <c r="U2692" i="1"/>
  <c r="W2692" i="1" s="1"/>
  <c r="S2693" i="1"/>
  <c r="Q2695" i="1"/>
  <c r="R2694" i="1"/>
  <c r="T2693" i="1"/>
  <c r="AF2693" i="1" s="1"/>
  <c r="V2693" i="1"/>
  <c r="H2806" i="1" l="1"/>
  <c r="G2806" i="1" s="1"/>
  <c r="Z2805" i="1"/>
  <c r="AA2805" i="1" s="1"/>
  <c r="AH2805" i="1" s="1"/>
  <c r="Y2805" i="1"/>
  <c r="J2806" i="1"/>
  <c r="I2806" i="1" s="1"/>
  <c r="L2807" i="1"/>
  <c r="M2807" i="1" s="1"/>
  <c r="E2806" i="1"/>
  <c r="F2806" i="1" s="1"/>
  <c r="A2807" i="1"/>
  <c r="X2806" i="1"/>
  <c r="AC2806" i="1"/>
  <c r="AE2806" i="1" s="1"/>
  <c r="AK2806" i="1"/>
  <c r="P2806" i="1"/>
  <c r="O2805" i="1"/>
  <c r="AB2828" i="1"/>
  <c r="K2805" i="1"/>
  <c r="D3028" i="1"/>
  <c r="O2806" i="1"/>
  <c r="K2806" i="1"/>
  <c r="T2694" i="1"/>
  <c r="AF2694" i="1" s="1"/>
  <c r="V2694" i="1"/>
  <c r="Q2696" i="1"/>
  <c r="R2695" i="1"/>
  <c r="AG2692" i="1"/>
  <c r="B2692" i="1" s="1"/>
  <c r="C2692" i="1" s="1"/>
  <c r="U2693" i="1"/>
  <c r="W2693" i="1" s="1"/>
  <c r="AG2693" i="1" s="1"/>
  <c r="B2693" i="1" s="1"/>
  <c r="C2693" i="1" s="1"/>
  <c r="S2694" i="1"/>
  <c r="X2807" i="1" l="1"/>
  <c r="A2808" i="1"/>
  <c r="L2808" i="1"/>
  <c r="M2808" i="1" s="1"/>
  <c r="N2808" i="1" s="1"/>
  <c r="E2807" i="1"/>
  <c r="F2807" i="1" s="1"/>
  <c r="AC2807" i="1"/>
  <c r="AE2807" i="1" s="1"/>
  <c r="AK2807" i="1"/>
  <c r="AB2829" i="1"/>
  <c r="P2807" i="1"/>
  <c r="Y2806" i="1"/>
  <c r="J2807" i="1"/>
  <c r="I2807" i="1" s="1"/>
  <c r="Z2806" i="1"/>
  <c r="AA2806" i="1" s="1"/>
  <c r="AH2806" i="1" s="1"/>
  <c r="N2807" i="1"/>
  <c r="H2807" i="1" s="1"/>
  <c r="G2807" i="1" s="1"/>
  <c r="D3029" i="1"/>
  <c r="U2694" i="1"/>
  <c r="W2694" i="1" s="1"/>
  <c r="AG2694" i="1" s="1"/>
  <c r="B2694" i="1" s="1"/>
  <c r="C2694" i="1" s="1"/>
  <c r="S2695" i="1"/>
  <c r="Q2697" i="1"/>
  <c r="R2696" i="1"/>
  <c r="T2695" i="1"/>
  <c r="AF2695" i="1" s="1"/>
  <c r="V2695" i="1"/>
  <c r="O2807" i="1" l="1"/>
  <c r="AB2830" i="1"/>
  <c r="A2809" i="1"/>
  <c r="L2809" i="1"/>
  <c r="M2809" i="1" s="1"/>
  <c r="E2808" i="1"/>
  <c r="F2808" i="1" s="1"/>
  <c r="X2808" i="1"/>
  <c r="AC2808" i="1"/>
  <c r="AE2808" i="1" s="1"/>
  <c r="AK2808" i="1"/>
  <c r="H2808" i="1"/>
  <c r="G2808" i="1" s="1"/>
  <c r="K2807" i="1"/>
  <c r="P2808" i="1"/>
  <c r="Y2807" i="1"/>
  <c r="Z2807" i="1"/>
  <c r="AA2807" i="1" s="1"/>
  <c r="AH2807" i="1" s="1"/>
  <c r="J2808" i="1"/>
  <c r="I2808" i="1" s="1"/>
  <c r="D3030" i="1"/>
  <c r="K2808" i="1"/>
  <c r="O2808" i="1"/>
  <c r="T2696" i="1"/>
  <c r="AF2696" i="1" s="1"/>
  <c r="V2696" i="1"/>
  <c r="Q2698" i="1"/>
  <c r="R2697" i="1"/>
  <c r="U2695" i="1"/>
  <c r="W2695" i="1" s="1"/>
  <c r="S2696" i="1"/>
  <c r="N2809" i="1" l="1"/>
  <c r="H2809" i="1" s="1"/>
  <c r="G2809" i="1" s="1"/>
  <c r="AB2831" i="1"/>
  <c r="J2809" i="1"/>
  <c r="I2809" i="1" s="1"/>
  <c r="Z2808" i="1"/>
  <c r="AA2808" i="1" s="1"/>
  <c r="AH2808" i="1" s="1"/>
  <c r="Y2808" i="1"/>
  <c r="L2810" i="1"/>
  <c r="M2810" i="1" s="1"/>
  <c r="N2810" i="1" s="1"/>
  <c r="H2810" i="1" s="1"/>
  <c r="G2810" i="1" s="1"/>
  <c r="X2809" i="1"/>
  <c r="E2809" i="1"/>
  <c r="F2809" i="1" s="1"/>
  <c r="A2810" i="1"/>
  <c r="AC2809" i="1"/>
  <c r="AE2809" i="1" s="1"/>
  <c r="AK2809" i="1"/>
  <c r="P2809" i="1"/>
  <c r="D3031" i="1"/>
  <c r="K2809" i="1"/>
  <c r="O2809" i="1"/>
  <c r="AG2695" i="1"/>
  <c r="B2695" i="1" s="1"/>
  <c r="C2695" i="1" s="1"/>
  <c r="U2696" i="1"/>
  <c r="W2696" i="1" s="1"/>
  <c r="S2697" i="1"/>
  <c r="Q2699" i="1"/>
  <c r="R2698" i="1"/>
  <c r="T2697" i="1"/>
  <c r="AF2697" i="1" s="1"/>
  <c r="V2697" i="1"/>
  <c r="Y2809" i="1" l="1"/>
  <c r="J2810" i="1"/>
  <c r="I2810" i="1" s="1"/>
  <c r="Z2809" i="1"/>
  <c r="AA2809" i="1" s="1"/>
  <c r="AH2809" i="1" s="1"/>
  <c r="P2810" i="1"/>
  <c r="L2811" i="1"/>
  <c r="M2811" i="1" s="1"/>
  <c r="E2810" i="1"/>
  <c r="F2810" i="1" s="1"/>
  <c r="A2811" i="1"/>
  <c r="X2810" i="1"/>
  <c r="AC2810" i="1"/>
  <c r="AE2810" i="1" s="1"/>
  <c r="AK2810" i="1"/>
  <c r="AB2832" i="1"/>
  <c r="D3032" i="1"/>
  <c r="O2810" i="1"/>
  <c r="K2810" i="1"/>
  <c r="T2698" i="1"/>
  <c r="AF2698" i="1" s="1"/>
  <c r="V2698" i="1"/>
  <c r="Q2700" i="1"/>
  <c r="R2699" i="1"/>
  <c r="AG2696" i="1"/>
  <c r="B2696" i="1" s="1"/>
  <c r="C2696" i="1" s="1"/>
  <c r="U2697" i="1"/>
  <c r="W2697" i="1" s="1"/>
  <c r="AG2697" i="1" s="1"/>
  <c r="B2697" i="1" s="1"/>
  <c r="C2697" i="1" s="1"/>
  <c r="S2698" i="1"/>
  <c r="E2811" i="1" l="1"/>
  <c r="F2811" i="1" s="1"/>
  <c r="A2812" i="1"/>
  <c r="L2812" i="1"/>
  <c r="M2812" i="1" s="1"/>
  <c r="N2812" i="1" s="1"/>
  <c r="X2811" i="1"/>
  <c r="AC2811" i="1"/>
  <c r="AE2811" i="1" s="1"/>
  <c r="AK2811" i="1"/>
  <c r="P2811" i="1"/>
  <c r="P2812" i="1" s="1"/>
  <c r="N2811" i="1"/>
  <c r="H2811" i="1" s="1"/>
  <c r="G2811" i="1" s="1"/>
  <c r="Y2810" i="1"/>
  <c r="Z2810" i="1"/>
  <c r="AA2810" i="1" s="1"/>
  <c r="AH2810" i="1" s="1"/>
  <c r="J2811" i="1"/>
  <c r="I2811" i="1" s="1"/>
  <c r="AB2833" i="1"/>
  <c r="D3033" i="1"/>
  <c r="U2698" i="1"/>
  <c r="W2698" i="1" s="1"/>
  <c r="AG2698" i="1" s="1"/>
  <c r="B2698" i="1" s="1"/>
  <c r="C2698" i="1" s="1"/>
  <c r="S2699" i="1"/>
  <c r="Q2701" i="1"/>
  <c r="R2700" i="1"/>
  <c r="T2699" i="1"/>
  <c r="AF2699" i="1" s="1"/>
  <c r="V2699" i="1"/>
  <c r="O2811" i="1" l="1"/>
  <c r="H2812" i="1"/>
  <c r="G2812" i="1" s="1"/>
  <c r="AB2834" i="1"/>
  <c r="A2813" i="1"/>
  <c r="L2813" i="1"/>
  <c r="M2813" i="1" s="1"/>
  <c r="N2813" i="1" s="1"/>
  <c r="H2813" i="1" s="1"/>
  <c r="G2813" i="1" s="1"/>
  <c r="E2812" i="1"/>
  <c r="F2812" i="1" s="1"/>
  <c r="X2812" i="1"/>
  <c r="AC2812" i="1"/>
  <c r="AE2812" i="1" s="1"/>
  <c r="AK2812" i="1"/>
  <c r="Y2811" i="1"/>
  <c r="J2812" i="1"/>
  <c r="I2812" i="1" s="1"/>
  <c r="Z2811" i="1"/>
  <c r="AA2811" i="1" s="1"/>
  <c r="AH2811" i="1" s="1"/>
  <c r="K2811" i="1"/>
  <c r="D3034" i="1"/>
  <c r="K2812" i="1"/>
  <c r="O2812" i="1"/>
  <c r="Q2702" i="1"/>
  <c r="R2701" i="1"/>
  <c r="U2699" i="1"/>
  <c r="W2699" i="1" s="1"/>
  <c r="AG2699" i="1" s="1"/>
  <c r="B2699" i="1" s="1"/>
  <c r="C2699" i="1" s="1"/>
  <c r="S2700" i="1"/>
  <c r="T2700" i="1"/>
  <c r="AF2700" i="1" s="1"/>
  <c r="V2700" i="1"/>
  <c r="A2814" i="1" l="1"/>
  <c r="L2814" i="1"/>
  <c r="M2814" i="1" s="1"/>
  <c r="N2814" i="1" s="1"/>
  <c r="H2814" i="1" s="1"/>
  <c r="G2814" i="1" s="1"/>
  <c r="X2813" i="1"/>
  <c r="E2813" i="1"/>
  <c r="F2813" i="1" s="1"/>
  <c r="AC2813" i="1"/>
  <c r="AE2813" i="1" s="1"/>
  <c r="AK2813" i="1"/>
  <c r="P2813" i="1"/>
  <c r="AB2835" i="1"/>
  <c r="J2813" i="1"/>
  <c r="I2813" i="1" s="1"/>
  <c r="Z2812" i="1"/>
  <c r="AA2812" i="1" s="1"/>
  <c r="AH2812" i="1" s="1"/>
  <c r="Y2812" i="1"/>
  <c r="D3035" i="1"/>
  <c r="K2813" i="1"/>
  <c r="O2813" i="1"/>
  <c r="U2700" i="1"/>
  <c r="W2700" i="1" s="1"/>
  <c r="S2701" i="1"/>
  <c r="Q2703" i="1"/>
  <c r="R2702" i="1"/>
  <c r="T2701" i="1"/>
  <c r="AF2701" i="1" s="1"/>
  <c r="V2701" i="1"/>
  <c r="P2814" i="1" l="1"/>
  <c r="AB2836" i="1"/>
  <c r="P2815" i="1"/>
  <c r="Y2813" i="1"/>
  <c r="Z2813" i="1"/>
  <c r="AA2813" i="1" s="1"/>
  <c r="AH2813" i="1" s="1"/>
  <c r="J2814" i="1"/>
  <c r="I2814" i="1" s="1"/>
  <c r="E2814" i="1"/>
  <c r="F2814" i="1" s="1"/>
  <c r="X2814" i="1"/>
  <c r="L2815" i="1"/>
  <c r="M2815" i="1" s="1"/>
  <c r="A2815" i="1"/>
  <c r="AC2814" i="1"/>
  <c r="AE2814" i="1" s="1"/>
  <c r="AK2814" i="1"/>
  <c r="D3036" i="1"/>
  <c r="O2814" i="1"/>
  <c r="K2814" i="1"/>
  <c r="AG2700" i="1"/>
  <c r="B2700" i="1" s="1"/>
  <c r="C2700" i="1" s="1"/>
  <c r="Q2704" i="1"/>
  <c r="R2703" i="1"/>
  <c r="T2702" i="1"/>
  <c r="AF2702" i="1" s="1"/>
  <c r="V2702" i="1"/>
  <c r="U2701" i="1"/>
  <c r="W2701" i="1" s="1"/>
  <c r="AG2701" i="1" s="1"/>
  <c r="B2701" i="1" s="1"/>
  <c r="C2701" i="1" s="1"/>
  <c r="S2702" i="1"/>
  <c r="Y2814" i="1" l="1"/>
  <c r="J2815" i="1"/>
  <c r="I2815" i="1" s="1"/>
  <c r="Z2814" i="1"/>
  <c r="AA2814" i="1" s="1"/>
  <c r="AH2814" i="1" s="1"/>
  <c r="X2815" i="1"/>
  <c r="E2815" i="1"/>
  <c r="F2815" i="1" s="1"/>
  <c r="L2816" i="1"/>
  <c r="M2816" i="1" s="1"/>
  <c r="A2816" i="1"/>
  <c r="AC2815" i="1"/>
  <c r="AE2815" i="1" s="1"/>
  <c r="AK2815" i="1"/>
  <c r="AB2837" i="1"/>
  <c r="N2815" i="1"/>
  <c r="H2815" i="1" s="1"/>
  <c r="G2815" i="1" s="1"/>
  <c r="D3037" i="1"/>
  <c r="Q2705" i="1"/>
  <c r="R2704" i="1"/>
  <c r="T2703" i="1"/>
  <c r="AF2703" i="1" s="1"/>
  <c r="V2703" i="1"/>
  <c r="U2702" i="1"/>
  <c r="W2702" i="1" s="1"/>
  <c r="AG2702" i="1" s="1"/>
  <c r="B2702" i="1" s="1"/>
  <c r="C2702" i="1" s="1"/>
  <c r="S2703" i="1"/>
  <c r="K2815" i="1" l="1"/>
  <c r="N2816" i="1"/>
  <c r="H2816" i="1" s="1"/>
  <c r="G2816" i="1" s="1"/>
  <c r="J2816" i="1"/>
  <c r="I2816" i="1" s="1"/>
  <c r="Z2815" i="1"/>
  <c r="AA2815" i="1" s="1"/>
  <c r="AH2815" i="1" s="1"/>
  <c r="Y2815" i="1"/>
  <c r="AB2838" i="1"/>
  <c r="X2816" i="1"/>
  <c r="A2817" i="1"/>
  <c r="L2817" i="1"/>
  <c r="M2817" i="1" s="1"/>
  <c r="E2816" i="1"/>
  <c r="F2816" i="1" s="1"/>
  <c r="AC2816" i="1"/>
  <c r="AE2816" i="1" s="1"/>
  <c r="AK2816" i="1"/>
  <c r="P2816" i="1"/>
  <c r="P2817" i="1" s="1"/>
  <c r="O2815" i="1"/>
  <c r="D3038" i="1"/>
  <c r="U2703" i="1"/>
  <c r="W2703" i="1" s="1"/>
  <c r="AG2703" i="1" s="1"/>
  <c r="B2703" i="1" s="1"/>
  <c r="C2703" i="1" s="1"/>
  <c r="S2704" i="1"/>
  <c r="Q2706" i="1"/>
  <c r="R2705" i="1"/>
  <c r="T2704" i="1"/>
  <c r="AF2704" i="1" s="1"/>
  <c r="V2704" i="1"/>
  <c r="K2816" i="1" l="1"/>
  <c r="N2817" i="1"/>
  <c r="H2817" i="1" s="1"/>
  <c r="G2817" i="1" s="1"/>
  <c r="Z2816" i="1"/>
  <c r="AA2816" i="1" s="1"/>
  <c r="AH2816" i="1" s="1"/>
  <c r="Y2816" i="1"/>
  <c r="J2817" i="1"/>
  <c r="I2817" i="1" s="1"/>
  <c r="AB2839" i="1"/>
  <c r="P2818" i="1"/>
  <c r="O2816" i="1"/>
  <c r="E2817" i="1"/>
  <c r="F2817" i="1" s="1"/>
  <c r="X2817" i="1"/>
  <c r="L2818" i="1"/>
  <c r="M2818" i="1" s="1"/>
  <c r="A2818" i="1"/>
  <c r="AC2817" i="1"/>
  <c r="AE2817" i="1" s="1"/>
  <c r="AK2817" i="1"/>
  <c r="D3039" i="1"/>
  <c r="T2705" i="1"/>
  <c r="AF2705" i="1" s="1"/>
  <c r="V2705" i="1"/>
  <c r="Q2707" i="1"/>
  <c r="R2706" i="1"/>
  <c r="U2704" i="1"/>
  <c r="W2704" i="1" s="1"/>
  <c r="AG2704" i="1" s="1"/>
  <c r="B2704" i="1" s="1"/>
  <c r="C2704" i="1" s="1"/>
  <c r="S2705" i="1"/>
  <c r="O2817" i="1" l="1"/>
  <c r="K2817" i="1"/>
  <c r="L2819" i="1"/>
  <c r="M2819" i="1" s="1"/>
  <c r="A2819" i="1"/>
  <c r="X2818" i="1"/>
  <c r="E2818" i="1"/>
  <c r="F2818" i="1" s="1"/>
  <c r="AC2818" i="1"/>
  <c r="AE2818" i="1" s="1"/>
  <c r="AK2818" i="1"/>
  <c r="N2818" i="1"/>
  <c r="H2818" i="1" s="1"/>
  <c r="G2818" i="1" s="1"/>
  <c r="AB2840" i="1"/>
  <c r="J2818" i="1"/>
  <c r="I2818" i="1" s="1"/>
  <c r="Z2817" i="1"/>
  <c r="AA2817" i="1" s="1"/>
  <c r="AH2817" i="1" s="1"/>
  <c r="Y2817" i="1"/>
  <c r="D3040" i="1"/>
  <c r="T2706" i="1"/>
  <c r="AF2706" i="1" s="1"/>
  <c r="V2706" i="1"/>
  <c r="Q2708" i="1"/>
  <c r="R2707" i="1"/>
  <c r="U2705" i="1"/>
  <c r="W2705" i="1" s="1"/>
  <c r="AG2705" i="1" s="1"/>
  <c r="B2705" i="1" s="1"/>
  <c r="C2705" i="1" s="1"/>
  <c r="S2706" i="1"/>
  <c r="P2819" i="1" l="1"/>
  <c r="O2818" i="1"/>
  <c r="L2820" i="1"/>
  <c r="M2820" i="1" s="1"/>
  <c r="X2819" i="1"/>
  <c r="A2820" i="1"/>
  <c r="E2819" i="1"/>
  <c r="F2819" i="1" s="1"/>
  <c r="AC2819" i="1"/>
  <c r="AE2819" i="1" s="1"/>
  <c r="AK2819" i="1"/>
  <c r="Z2818" i="1"/>
  <c r="AA2818" i="1" s="1"/>
  <c r="AH2818" i="1" s="1"/>
  <c r="Y2818" i="1"/>
  <c r="J2819" i="1"/>
  <c r="I2819" i="1" s="1"/>
  <c r="K2818" i="1"/>
  <c r="AB2841" i="1"/>
  <c r="N2819" i="1"/>
  <c r="H2819" i="1" s="1"/>
  <c r="G2819" i="1" s="1"/>
  <c r="D3041" i="1"/>
  <c r="U2706" i="1"/>
  <c r="W2706" i="1" s="1"/>
  <c r="AG2706" i="1" s="1"/>
  <c r="B2706" i="1" s="1"/>
  <c r="C2706" i="1" s="1"/>
  <c r="S2707" i="1"/>
  <c r="Q2709" i="1"/>
  <c r="R2708" i="1"/>
  <c r="T2707" i="1"/>
  <c r="AF2707" i="1" s="1"/>
  <c r="V2707" i="1"/>
  <c r="AB2842" i="1" l="1"/>
  <c r="Y2819" i="1"/>
  <c r="Z2819" i="1"/>
  <c r="AA2819" i="1" s="1"/>
  <c r="AH2819" i="1" s="1"/>
  <c r="J2820" i="1"/>
  <c r="I2820" i="1" s="1"/>
  <c r="O2819" i="1"/>
  <c r="N2820" i="1"/>
  <c r="H2820" i="1" s="1"/>
  <c r="G2820" i="1" s="1"/>
  <c r="K2819" i="1"/>
  <c r="P2820" i="1"/>
  <c r="E2820" i="1"/>
  <c r="F2820" i="1" s="1"/>
  <c r="L2821" i="1"/>
  <c r="M2821" i="1" s="1"/>
  <c r="X2820" i="1"/>
  <c r="A2821" i="1"/>
  <c r="AC2820" i="1"/>
  <c r="AE2820" i="1" s="1"/>
  <c r="AK2820" i="1"/>
  <c r="D3042" i="1"/>
  <c r="T2708" i="1"/>
  <c r="AF2708" i="1" s="1"/>
  <c r="V2708" i="1"/>
  <c r="U2707" i="1"/>
  <c r="W2707" i="1" s="1"/>
  <c r="S2708" i="1"/>
  <c r="Q2710" i="1"/>
  <c r="R2709" i="1"/>
  <c r="E2821" i="1" l="1"/>
  <c r="F2821" i="1" s="1"/>
  <c r="X2821" i="1"/>
  <c r="L2822" i="1"/>
  <c r="M2822" i="1" s="1"/>
  <c r="A2822" i="1"/>
  <c r="AC2821" i="1"/>
  <c r="AE2821" i="1" s="1"/>
  <c r="AK2821" i="1"/>
  <c r="J2821" i="1"/>
  <c r="I2821" i="1" s="1"/>
  <c r="Y2820" i="1"/>
  <c r="Z2820" i="1"/>
  <c r="AA2820" i="1" s="1"/>
  <c r="AH2820" i="1" s="1"/>
  <c r="N2821" i="1"/>
  <c r="H2821" i="1" s="1"/>
  <c r="G2821" i="1" s="1"/>
  <c r="K2820" i="1"/>
  <c r="AB2843" i="1"/>
  <c r="O2820" i="1"/>
  <c r="P2821" i="1"/>
  <c r="P2822" i="1" s="1"/>
  <c r="D3043" i="1"/>
  <c r="T2709" i="1"/>
  <c r="AF2709" i="1" s="1"/>
  <c r="V2709" i="1"/>
  <c r="Q2711" i="1"/>
  <c r="R2710" i="1"/>
  <c r="AG2707" i="1"/>
  <c r="B2707" i="1" s="1"/>
  <c r="C2707" i="1" s="1"/>
  <c r="U2708" i="1"/>
  <c r="W2708" i="1" s="1"/>
  <c r="S2709" i="1"/>
  <c r="AB2844" i="1" l="1"/>
  <c r="X2822" i="1"/>
  <c r="A2823" i="1"/>
  <c r="L2823" i="1"/>
  <c r="M2823" i="1" s="1"/>
  <c r="N2823" i="1" s="1"/>
  <c r="H2823" i="1" s="1"/>
  <c r="G2823" i="1" s="1"/>
  <c r="E2822" i="1"/>
  <c r="F2822" i="1" s="1"/>
  <c r="AC2822" i="1"/>
  <c r="AE2822" i="1" s="1"/>
  <c r="AK2822" i="1"/>
  <c r="K2821" i="1"/>
  <c r="N2822" i="1"/>
  <c r="H2822" i="1" s="1"/>
  <c r="G2822" i="1" s="1"/>
  <c r="Y2821" i="1"/>
  <c r="Z2821" i="1"/>
  <c r="AA2821" i="1" s="1"/>
  <c r="AH2821" i="1" s="1"/>
  <c r="J2822" i="1"/>
  <c r="I2822" i="1" s="1"/>
  <c r="P2823" i="1"/>
  <c r="O2821" i="1"/>
  <c r="D3044" i="1"/>
  <c r="AG2708" i="1"/>
  <c r="B2708" i="1" s="1"/>
  <c r="C2708" i="1" s="1"/>
  <c r="U2709" i="1"/>
  <c r="W2709" i="1" s="1"/>
  <c r="S2710" i="1"/>
  <c r="R2711" i="1"/>
  <c r="Q2712" i="1"/>
  <c r="T2710" i="1"/>
  <c r="AF2710" i="1" s="1"/>
  <c r="V2710" i="1"/>
  <c r="K2822" i="1" l="1"/>
  <c r="A2824" i="1"/>
  <c r="E2823" i="1"/>
  <c r="F2823" i="1" s="1"/>
  <c r="L2824" i="1"/>
  <c r="M2824" i="1" s="1"/>
  <c r="N2824" i="1" s="1"/>
  <c r="H2824" i="1" s="1"/>
  <c r="G2824" i="1" s="1"/>
  <c r="X2823" i="1"/>
  <c r="AC2823" i="1"/>
  <c r="AE2823" i="1" s="1"/>
  <c r="AK2823" i="1"/>
  <c r="Z2822" i="1"/>
  <c r="AA2822" i="1" s="1"/>
  <c r="AH2822" i="1" s="1"/>
  <c r="J2823" i="1"/>
  <c r="I2823" i="1" s="1"/>
  <c r="Y2822" i="1"/>
  <c r="O2822" i="1"/>
  <c r="AB2845" i="1"/>
  <c r="D3045" i="1"/>
  <c r="K2823" i="1"/>
  <c r="O2823" i="1"/>
  <c r="Q2713" i="1"/>
  <c r="R2712" i="1"/>
  <c r="T2711" i="1"/>
  <c r="AF2711" i="1" s="1"/>
  <c r="V2711" i="1"/>
  <c r="U2710" i="1"/>
  <c r="W2710" i="1" s="1"/>
  <c r="AG2710" i="1" s="1"/>
  <c r="B2710" i="1" s="1"/>
  <c r="C2710" i="1" s="1"/>
  <c r="S2711" i="1"/>
  <c r="AG2709" i="1"/>
  <c r="B2709" i="1" s="1"/>
  <c r="C2709" i="1" s="1"/>
  <c r="Z2823" i="1" l="1"/>
  <c r="AA2823" i="1" s="1"/>
  <c r="AH2823" i="1" s="1"/>
  <c r="Y2823" i="1"/>
  <c r="J2824" i="1"/>
  <c r="I2824" i="1" s="1"/>
  <c r="AB2846" i="1"/>
  <c r="P2824" i="1"/>
  <c r="E2824" i="1"/>
  <c r="F2824" i="1" s="1"/>
  <c r="A2825" i="1"/>
  <c r="L2825" i="1"/>
  <c r="M2825" i="1" s="1"/>
  <c r="X2824" i="1"/>
  <c r="AC2824" i="1"/>
  <c r="AE2824" i="1" s="1"/>
  <c r="AK2824" i="1"/>
  <c r="D3046" i="1"/>
  <c r="K2824" i="1"/>
  <c r="O2824" i="1"/>
  <c r="U2711" i="1"/>
  <c r="W2711" i="1" s="1"/>
  <c r="S2712" i="1"/>
  <c r="T2712" i="1"/>
  <c r="AF2712" i="1" s="1"/>
  <c r="V2712" i="1"/>
  <c r="Q2714" i="1"/>
  <c r="R2713" i="1"/>
  <c r="P2825" i="1" l="1"/>
  <c r="X2825" i="1"/>
  <c r="E2825" i="1"/>
  <c r="F2825" i="1" s="1"/>
  <c r="L2826" i="1"/>
  <c r="M2826" i="1" s="1"/>
  <c r="A2826" i="1"/>
  <c r="AC2825" i="1"/>
  <c r="AE2825" i="1" s="1"/>
  <c r="AK2825" i="1"/>
  <c r="AB2847" i="1"/>
  <c r="Y2824" i="1"/>
  <c r="J2825" i="1"/>
  <c r="I2825" i="1" s="1"/>
  <c r="Z2824" i="1"/>
  <c r="AA2824" i="1" s="1"/>
  <c r="AH2824" i="1" s="1"/>
  <c r="N2825" i="1"/>
  <c r="H2825" i="1" s="1"/>
  <c r="G2825" i="1" s="1"/>
  <c r="D3047" i="1"/>
  <c r="T2713" i="1"/>
  <c r="AF2713" i="1" s="1"/>
  <c r="V2713" i="1"/>
  <c r="Q2715" i="1"/>
  <c r="R2714" i="1"/>
  <c r="AG2711" i="1"/>
  <c r="B2711" i="1" s="1"/>
  <c r="C2711" i="1" s="1"/>
  <c r="U2712" i="1"/>
  <c r="W2712" i="1" s="1"/>
  <c r="AG2712" i="1" s="1"/>
  <c r="B2712" i="1" s="1"/>
  <c r="C2712" i="1" s="1"/>
  <c r="S2713" i="1"/>
  <c r="O2825" i="1" l="1"/>
  <c r="AB2848" i="1"/>
  <c r="E2826" i="1"/>
  <c r="F2826" i="1" s="1"/>
  <c r="A2827" i="1"/>
  <c r="X2826" i="1"/>
  <c r="L2827" i="1"/>
  <c r="M2827" i="1" s="1"/>
  <c r="N2827" i="1" s="1"/>
  <c r="H2827" i="1" s="1"/>
  <c r="G2827" i="1" s="1"/>
  <c r="AC2826" i="1"/>
  <c r="AE2826" i="1" s="1"/>
  <c r="AK2826" i="1"/>
  <c r="N2826" i="1"/>
  <c r="H2826" i="1" s="1"/>
  <c r="G2826" i="1" s="1"/>
  <c r="K2825" i="1"/>
  <c r="P2826" i="1"/>
  <c r="Z2825" i="1"/>
  <c r="AA2825" i="1" s="1"/>
  <c r="AH2825" i="1" s="1"/>
  <c r="J2826" i="1"/>
  <c r="I2826" i="1" s="1"/>
  <c r="Y2825" i="1"/>
  <c r="D3048" i="1"/>
  <c r="U2713" i="1"/>
  <c r="W2713" i="1" s="1"/>
  <c r="AG2713" i="1" s="1"/>
  <c r="B2713" i="1" s="1"/>
  <c r="C2713" i="1" s="1"/>
  <c r="S2714" i="1"/>
  <c r="Q2716" i="1"/>
  <c r="R2715" i="1"/>
  <c r="T2714" i="1"/>
  <c r="AF2714" i="1" s="1"/>
  <c r="V2714" i="1"/>
  <c r="J2827" i="1" l="1"/>
  <c r="I2827" i="1" s="1"/>
  <c r="Z2826" i="1"/>
  <c r="AA2826" i="1" s="1"/>
  <c r="AH2826" i="1" s="1"/>
  <c r="Y2826" i="1"/>
  <c r="L2828" i="1"/>
  <c r="M2828" i="1" s="1"/>
  <c r="X2827" i="1"/>
  <c r="A2828" i="1"/>
  <c r="E2827" i="1"/>
  <c r="F2827" i="1" s="1"/>
  <c r="AC2827" i="1"/>
  <c r="AE2827" i="1" s="1"/>
  <c r="AK2827" i="1"/>
  <c r="P2827" i="1"/>
  <c r="AB2849" i="1"/>
  <c r="O2826" i="1"/>
  <c r="K2826" i="1"/>
  <c r="D3049" i="1"/>
  <c r="K2827" i="1"/>
  <c r="O2827" i="1"/>
  <c r="T2715" i="1"/>
  <c r="AF2715" i="1" s="1"/>
  <c r="V2715" i="1"/>
  <c r="U2714" i="1"/>
  <c r="W2714" i="1" s="1"/>
  <c r="AG2714" i="1" s="1"/>
  <c r="B2714" i="1" s="1"/>
  <c r="C2714" i="1" s="1"/>
  <c r="S2715" i="1"/>
  <c r="Q2717" i="1"/>
  <c r="R2716" i="1"/>
  <c r="N2828" i="1" l="1"/>
  <c r="H2828" i="1" s="1"/>
  <c r="G2828" i="1" s="1"/>
  <c r="A2829" i="1"/>
  <c r="L2829" i="1"/>
  <c r="M2829" i="1" s="1"/>
  <c r="N2829" i="1" s="1"/>
  <c r="H2829" i="1" s="1"/>
  <c r="G2829" i="1" s="1"/>
  <c r="E2828" i="1"/>
  <c r="F2828" i="1" s="1"/>
  <c r="X2828" i="1"/>
  <c r="AC2828" i="1"/>
  <c r="AE2828" i="1" s="1"/>
  <c r="AK2828" i="1"/>
  <c r="Z2827" i="1"/>
  <c r="AA2827" i="1" s="1"/>
  <c r="AH2827" i="1" s="1"/>
  <c r="J2828" i="1"/>
  <c r="I2828" i="1" s="1"/>
  <c r="Y2827" i="1"/>
  <c r="AB2850" i="1"/>
  <c r="P2828" i="1"/>
  <c r="P2829" i="1" s="1"/>
  <c r="D3050" i="1"/>
  <c r="K2828" i="1"/>
  <c r="O2828" i="1"/>
  <c r="Q2718" i="1"/>
  <c r="R2717" i="1"/>
  <c r="U2715" i="1"/>
  <c r="W2715" i="1" s="1"/>
  <c r="S2716" i="1"/>
  <c r="T2716" i="1"/>
  <c r="AF2716" i="1" s="1"/>
  <c r="V2716" i="1"/>
  <c r="Y2828" i="1" l="1"/>
  <c r="J2829" i="1"/>
  <c r="I2829" i="1" s="1"/>
  <c r="Z2828" i="1"/>
  <c r="AA2828" i="1" s="1"/>
  <c r="AH2828" i="1" s="1"/>
  <c r="AB2851" i="1"/>
  <c r="L2830" i="1"/>
  <c r="M2830" i="1" s="1"/>
  <c r="N2830" i="1" s="1"/>
  <c r="H2830" i="1" s="1"/>
  <c r="G2830" i="1" s="1"/>
  <c r="A2830" i="1"/>
  <c r="E2829" i="1"/>
  <c r="F2829" i="1" s="1"/>
  <c r="X2829" i="1"/>
  <c r="AC2829" i="1"/>
  <c r="AE2829" i="1" s="1"/>
  <c r="AK2829" i="1"/>
  <c r="D3051" i="1"/>
  <c r="O2829" i="1"/>
  <c r="K2829" i="1"/>
  <c r="AG2715" i="1"/>
  <c r="B2715" i="1" s="1"/>
  <c r="C2715" i="1" s="1"/>
  <c r="U2716" i="1"/>
  <c r="W2716" i="1" s="1"/>
  <c r="S2717" i="1"/>
  <c r="T2717" i="1"/>
  <c r="AF2717" i="1" s="1"/>
  <c r="V2717" i="1"/>
  <c r="Q2719" i="1"/>
  <c r="R2718" i="1"/>
  <c r="A2831" i="1" l="1"/>
  <c r="L2831" i="1"/>
  <c r="M2831" i="1" s="1"/>
  <c r="N2831" i="1" s="1"/>
  <c r="H2831" i="1" s="1"/>
  <c r="G2831" i="1" s="1"/>
  <c r="E2830" i="1"/>
  <c r="F2830" i="1" s="1"/>
  <c r="X2830" i="1"/>
  <c r="AC2830" i="1"/>
  <c r="AE2830" i="1" s="1"/>
  <c r="AK2830" i="1"/>
  <c r="AB2852" i="1"/>
  <c r="J2830" i="1"/>
  <c r="I2830" i="1" s="1"/>
  <c r="Y2829" i="1"/>
  <c r="Z2829" i="1"/>
  <c r="AA2829" i="1" s="1"/>
  <c r="AH2829" i="1" s="1"/>
  <c r="P2830" i="1"/>
  <c r="P2831" i="1" s="1"/>
  <c r="D3052" i="1"/>
  <c r="O2830" i="1"/>
  <c r="K2830" i="1"/>
  <c r="Q2720" i="1"/>
  <c r="R2719" i="1"/>
  <c r="AG2716" i="1"/>
  <c r="B2716" i="1" s="1"/>
  <c r="C2716" i="1" s="1"/>
  <c r="U2717" i="1"/>
  <c r="W2717" i="1" s="1"/>
  <c r="AG2717" i="1" s="1"/>
  <c r="B2717" i="1" s="1"/>
  <c r="C2717" i="1" s="1"/>
  <c r="S2718" i="1"/>
  <c r="T2718" i="1"/>
  <c r="AF2718" i="1" s="1"/>
  <c r="V2718" i="1"/>
  <c r="AB2853" i="1" l="1"/>
  <c r="Y2830" i="1"/>
  <c r="Z2830" i="1"/>
  <c r="AA2830" i="1" s="1"/>
  <c r="AH2830" i="1" s="1"/>
  <c r="J2831" i="1"/>
  <c r="I2831" i="1" s="1"/>
  <c r="A2832" i="1"/>
  <c r="X2831" i="1"/>
  <c r="L2832" i="1"/>
  <c r="M2832" i="1" s="1"/>
  <c r="N2832" i="1" s="1"/>
  <c r="H2832" i="1" s="1"/>
  <c r="G2832" i="1" s="1"/>
  <c r="E2831" i="1"/>
  <c r="F2831" i="1" s="1"/>
  <c r="AC2831" i="1"/>
  <c r="AE2831" i="1" s="1"/>
  <c r="AK2831" i="1"/>
  <c r="D3053" i="1"/>
  <c r="O2831" i="1"/>
  <c r="K2831" i="1"/>
  <c r="U2718" i="1"/>
  <c r="W2718" i="1" s="1"/>
  <c r="AG2718" i="1" s="1"/>
  <c r="B2718" i="1" s="1"/>
  <c r="C2718" i="1" s="1"/>
  <c r="S2719" i="1"/>
  <c r="T2719" i="1"/>
  <c r="AF2719" i="1" s="1"/>
  <c r="V2719" i="1"/>
  <c r="Q2721" i="1"/>
  <c r="R2720" i="1"/>
  <c r="P2832" i="1" l="1"/>
  <c r="AB2854" i="1"/>
  <c r="Z2831" i="1"/>
  <c r="AA2831" i="1" s="1"/>
  <c r="AH2831" i="1" s="1"/>
  <c r="Y2831" i="1"/>
  <c r="J2832" i="1"/>
  <c r="I2832" i="1" s="1"/>
  <c r="L2833" i="1"/>
  <c r="M2833" i="1" s="1"/>
  <c r="X2832" i="1"/>
  <c r="A2833" i="1"/>
  <c r="E2832" i="1"/>
  <c r="F2832" i="1" s="1"/>
  <c r="AC2832" i="1"/>
  <c r="AE2832" i="1" s="1"/>
  <c r="AK2832" i="1"/>
  <c r="D3054" i="1"/>
  <c r="O2832" i="1"/>
  <c r="K2832" i="1"/>
  <c r="T2720" i="1"/>
  <c r="AF2720" i="1" s="1"/>
  <c r="V2720" i="1"/>
  <c r="Q2722" i="1"/>
  <c r="R2721" i="1"/>
  <c r="U2719" i="1"/>
  <c r="W2719" i="1" s="1"/>
  <c r="S2720" i="1"/>
  <c r="N2833" i="1" l="1"/>
  <c r="H2833" i="1" s="1"/>
  <c r="G2833" i="1" s="1"/>
  <c r="J2833" i="1"/>
  <c r="I2833" i="1" s="1"/>
  <c r="Y2832" i="1"/>
  <c r="Z2832" i="1"/>
  <c r="AA2832" i="1" s="1"/>
  <c r="AH2832" i="1" s="1"/>
  <c r="AB2855" i="1"/>
  <c r="A2834" i="1"/>
  <c r="X2833" i="1"/>
  <c r="E2833" i="1"/>
  <c r="F2833" i="1" s="1"/>
  <c r="L2834" i="1"/>
  <c r="M2834" i="1" s="1"/>
  <c r="AC2833" i="1"/>
  <c r="AE2833" i="1" s="1"/>
  <c r="AK2833" i="1"/>
  <c r="P2833" i="1"/>
  <c r="D3055" i="1"/>
  <c r="AG2719" i="1"/>
  <c r="B2719" i="1" s="1"/>
  <c r="C2719" i="1" s="1"/>
  <c r="U2720" i="1"/>
  <c r="W2720" i="1" s="1"/>
  <c r="AG2720" i="1" s="1"/>
  <c r="B2720" i="1" s="1"/>
  <c r="C2720" i="1" s="1"/>
  <c r="S2721" i="1"/>
  <c r="Q2723" i="1"/>
  <c r="R2722" i="1"/>
  <c r="T2721" i="1"/>
  <c r="AF2721" i="1" s="1"/>
  <c r="V2721" i="1"/>
  <c r="K2833" i="1" l="1"/>
  <c r="O2833" i="1"/>
  <c r="P2834" i="1"/>
  <c r="A2835" i="1"/>
  <c r="E2834" i="1"/>
  <c r="F2834" i="1" s="1"/>
  <c r="L2835" i="1"/>
  <c r="M2835" i="1" s="1"/>
  <c r="N2835" i="1" s="1"/>
  <c r="X2834" i="1"/>
  <c r="AC2834" i="1"/>
  <c r="AE2834" i="1" s="1"/>
  <c r="AK2834" i="1"/>
  <c r="AB2856" i="1"/>
  <c r="Z2833" i="1"/>
  <c r="AA2833" i="1" s="1"/>
  <c r="AH2833" i="1" s="1"/>
  <c r="Y2833" i="1"/>
  <c r="J2834" i="1"/>
  <c r="I2834" i="1" s="1"/>
  <c r="N2834" i="1"/>
  <c r="H2834" i="1" s="1"/>
  <c r="G2834" i="1" s="1"/>
  <c r="D3056" i="1"/>
  <c r="Q2724" i="1"/>
  <c r="R2723" i="1"/>
  <c r="U2721" i="1"/>
  <c r="W2721" i="1" s="1"/>
  <c r="AG2721" i="1" s="1"/>
  <c r="B2721" i="1" s="1"/>
  <c r="C2721" i="1" s="1"/>
  <c r="S2722" i="1"/>
  <c r="T2722" i="1"/>
  <c r="AF2722" i="1" s="1"/>
  <c r="V2722" i="1"/>
  <c r="P2835" i="1" l="1"/>
  <c r="O2834" i="1"/>
  <c r="H2835" i="1"/>
  <c r="G2835" i="1" s="1"/>
  <c r="Z2834" i="1"/>
  <c r="AA2834" i="1" s="1"/>
  <c r="AH2834" i="1" s="1"/>
  <c r="J2835" i="1"/>
  <c r="I2835" i="1" s="1"/>
  <c r="Y2834" i="1"/>
  <c r="K2834" i="1"/>
  <c r="AB2857" i="1"/>
  <c r="E2835" i="1"/>
  <c r="F2835" i="1" s="1"/>
  <c r="A2836" i="1"/>
  <c r="X2835" i="1"/>
  <c r="L2836" i="1"/>
  <c r="M2836" i="1" s="1"/>
  <c r="N2836" i="1" s="1"/>
  <c r="H2836" i="1" s="1"/>
  <c r="G2836" i="1" s="1"/>
  <c r="AC2835" i="1"/>
  <c r="AE2835" i="1" s="1"/>
  <c r="AK2835" i="1"/>
  <c r="D3057" i="1"/>
  <c r="O2835" i="1"/>
  <c r="U2722" i="1"/>
  <c r="W2722" i="1" s="1"/>
  <c r="AG2722" i="1" s="1"/>
  <c r="B2722" i="1" s="1"/>
  <c r="C2722" i="1" s="1"/>
  <c r="S2723" i="1"/>
  <c r="T2723" i="1"/>
  <c r="AF2723" i="1" s="1"/>
  <c r="V2723" i="1"/>
  <c r="Q2725" i="1"/>
  <c r="R2724" i="1"/>
  <c r="P2836" i="1" l="1"/>
  <c r="AB2858" i="1"/>
  <c r="Y2835" i="1"/>
  <c r="Z2835" i="1"/>
  <c r="AA2835" i="1" s="1"/>
  <c r="AH2835" i="1" s="1"/>
  <c r="J2836" i="1"/>
  <c r="I2836" i="1" s="1"/>
  <c r="A2837" i="1"/>
  <c r="L2837" i="1"/>
  <c r="M2837" i="1" s="1"/>
  <c r="N2837" i="1" s="1"/>
  <c r="H2837" i="1" s="1"/>
  <c r="G2837" i="1" s="1"/>
  <c r="X2836" i="1"/>
  <c r="E2836" i="1"/>
  <c r="F2836" i="1" s="1"/>
  <c r="AC2836" i="1"/>
  <c r="AE2836" i="1" s="1"/>
  <c r="AK2836" i="1"/>
  <c r="K2835" i="1"/>
  <c r="D3058" i="1"/>
  <c r="O2836" i="1"/>
  <c r="K2836" i="1"/>
  <c r="T2724" i="1"/>
  <c r="AF2724" i="1" s="1"/>
  <c r="V2724" i="1"/>
  <c r="Q2726" i="1"/>
  <c r="R2725" i="1"/>
  <c r="U2723" i="1"/>
  <c r="W2723" i="1" s="1"/>
  <c r="AG2723" i="1" s="1"/>
  <c r="B2723" i="1" s="1"/>
  <c r="C2723" i="1" s="1"/>
  <c r="S2724" i="1"/>
  <c r="L2838" i="1" l="1"/>
  <c r="M2838" i="1" s="1"/>
  <c r="A2838" i="1"/>
  <c r="X2837" i="1"/>
  <c r="E2837" i="1"/>
  <c r="F2837" i="1" s="1"/>
  <c r="AC2837" i="1"/>
  <c r="AE2837" i="1" s="1"/>
  <c r="AK2837" i="1"/>
  <c r="AB2859" i="1"/>
  <c r="Y2836" i="1"/>
  <c r="Z2836" i="1"/>
  <c r="AA2836" i="1" s="1"/>
  <c r="AH2836" i="1" s="1"/>
  <c r="J2837" i="1"/>
  <c r="I2837" i="1" s="1"/>
  <c r="P2837" i="1"/>
  <c r="P2838" i="1" s="1"/>
  <c r="D3059" i="1"/>
  <c r="O2837" i="1"/>
  <c r="K2837" i="1"/>
  <c r="U2724" i="1"/>
  <c r="W2724" i="1" s="1"/>
  <c r="AG2724" i="1" s="1"/>
  <c r="B2724" i="1" s="1"/>
  <c r="C2724" i="1" s="1"/>
  <c r="S2725" i="1"/>
  <c r="Q2727" i="1"/>
  <c r="R2726" i="1"/>
  <c r="T2725" i="1"/>
  <c r="AF2725" i="1" s="1"/>
  <c r="V2725" i="1"/>
  <c r="AB2860" i="1" l="1"/>
  <c r="L2839" i="1"/>
  <c r="M2839" i="1" s="1"/>
  <c r="X2838" i="1"/>
  <c r="A2839" i="1"/>
  <c r="E2838" i="1"/>
  <c r="F2838" i="1" s="1"/>
  <c r="AC2838" i="1"/>
  <c r="AE2838" i="1" s="1"/>
  <c r="AK2838" i="1"/>
  <c r="Y2837" i="1"/>
  <c r="J2838" i="1"/>
  <c r="I2838" i="1" s="1"/>
  <c r="Z2837" i="1"/>
  <c r="AA2837" i="1" s="1"/>
  <c r="AH2837" i="1" s="1"/>
  <c r="N2838" i="1"/>
  <c r="H2838" i="1" s="1"/>
  <c r="G2838" i="1" s="1"/>
  <c r="D3060" i="1"/>
  <c r="T2726" i="1"/>
  <c r="AF2726" i="1" s="1"/>
  <c r="V2726" i="1"/>
  <c r="U2725" i="1"/>
  <c r="W2725" i="1" s="1"/>
  <c r="AG2725" i="1" s="1"/>
  <c r="B2725" i="1" s="1"/>
  <c r="C2725" i="1" s="1"/>
  <c r="S2726" i="1"/>
  <c r="Q2728" i="1"/>
  <c r="R2727" i="1"/>
  <c r="K2838" i="1" l="1"/>
  <c r="E2839" i="1"/>
  <c r="F2839" i="1" s="1"/>
  <c r="A2840" i="1"/>
  <c r="X2839" i="1"/>
  <c r="L2840" i="1"/>
  <c r="M2840" i="1" s="1"/>
  <c r="N2840" i="1" s="1"/>
  <c r="AC2839" i="1"/>
  <c r="AE2839" i="1" s="1"/>
  <c r="AK2839" i="1"/>
  <c r="Z2838" i="1"/>
  <c r="AA2838" i="1" s="1"/>
  <c r="AH2838" i="1" s="1"/>
  <c r="J2839" i="1"/>
  <c r="I2839" i="1" s="1"/>
  <c r="Y2838" i="1"/>
  <c r="N2839" i="1"/>
  <c r="H2839" i="1" s="1"/>
  <c r="G2839" i="1" s="1"/>
  <c r="O2838" i="1"/>
  <c r="P2839" i="1"/>
  <c r="AB2861" i="1"/>
  <c r="D3061" i="1"/>
  <c r="T2727" i="1"/>
  <c r="AF2727" i="1" s="1"/>
  <c r="V2727" i="1"/>
  <c r="Q2729" i="1"/>
  <c r="R2728" i="1"/>
  <c r="U2726" i="1"/>
  <c r="W2726" i="1" s="1"/>
  <c r="S2727" i="1"/>
  <c r="H2840" i="1" l="1"/>
  <c r="G2840" i="1" s="1"/>
  <c r="AB2862" i="1"/>
  <c r="A2841" i="1"/>
  <c r="E2840" i="1"/>
  <c r="F2840" i="1" s="1"/>
  <c r="L2841" i="1"/>
  <c r="M2841" i="1" s="1"/>
  <c r="N2841" i="1" s="1"/>
  <c r="H2841" i="1" s="1"/>
  <c r="G2841" i="1" s="1"/>
  <c r="X2840" i="1"/>
  <c r="AC2840" i="1"/>
  <c r="AE2840" i="1" s="1"/>
  <c r="AK2840" i="1"/>
  <c r="P2840" i="1"/>
  <c r="Y2839" i="1"/>
  <c r="Z2839" i="1"/>
  <c r="AA2839" i="1" s="1"/>
  <c r="AH2839" i="1" s="1"/>
  <c r="J2840" i="1"/>
  <c r="I2840" i="1" s="1"/>
  <c r="O2839" i="1"/>
  <c r="K2839" i="1"/>
  <c r="D3062" i="1"/>
  <c r="O2840" i="1"/>
  <c r="K2840" i="1"/>
  <c r="AG2726" i="1"/>
  <c r="B2726" i="1" s="1"/>
  <c r="C2726" i="1" s="1"/>
  <c r="U2727" i="1"/>
  <c r="W2727" i="1" s="1"/>
  <c r="S2728" i="1"/>
  <c r="Q2730" i="1"/>
  <c r="R2729" i="1"/>
  <c r="T2728" i="1"/>
  <c r="AF2728" i="1" s="1"/>
  <c r="V2728" i="1"/>
  <c r="Y2840" i="1" l="1"/>
  <c r="Z2840" i="1"/>
  <c r="AA2840" i="1" s="1"/>
  <c r="AH2840" i="1" s="1"/>
  <c r="J2841" i="1"/>
  <c r="I2841" i="1" s="1"/>
  <c r="E2841" i="1"/>
  <c r="F2841" i="1" s="1"/>
  <c r="L2842" i="1"/>
  <c r="M2842" i="1" s="1"/>
  <c r="A2842" i="1"/>
  <c r="X2841" i="1"/>
  <c r="AC2841" i="1"/>
  <c r="AE2841" i="1" s="1"/>
  <c r="AK2841" i="1"/>
  <c r="P2841" i="1"/>
  <c r="AB2863" i="1"/>
  <c r="D3063" i="1"/>
  <c r="O2841" i="1"/>
  <c r="K2841" i="1"/>
  <c r="AG2727" i="1"/>
  <c r="B2727" i="1" s="1"/>
  <c r="C2727" i="1" s="1"/>
  <c r="U2728" i="1"/>
  <c r="W2728" i="1" s="1"/>
  <c r="AG2728" i="1" s="1"/>
  <c r="B2728" i="1" s="1"/>
  <c r="C2728" i="1" s="1"/>
  <c r="S2729" i="1"/>
  <c r="T2729" i="1"/>
  <c r="AF2729" i="1" s="1"/>
  <c r="V2729" i="1"/>
  <c r="Q2731" i="1"/>
  <c r="R2730" i="1"/>
  <c r="A2843" i="1" l="1"/>
  <c r="E2842" i="1"/>
  <c r="F2842" i="1" s="1"/>
  <c r="X2842" i="1"/>
  <c r="L2843" i="1"/>
  <c r="M2843" i="1" s="1"/>
  <c r="N2843" i="1" s="1"/>
  <c r="H2843" i="1" s="1"/>
  <c r="G2843" i="1" s="1"/>
  <c r="AC2842" i="1"/>
  <c r="AE2842" i="1" s="1"/>
  <c r="AK2842" i="1"/>
  <c r="J2842" i="1"/>
  <c r="I2842" i="1" s="1"/>
  <c r="Z2841" i="1"/>
  <c r="AA2841" i="1" s="1"/>
  <c r="AH2841" i="1" s="1"/>
  <c r="Y2841" i="1"/>
  <c r="N2842" i="1"/>
  <c r="H2842" i="1" s="1"/>
  <c r="G2842" i="1" s="1"/>
  <c r="AB2864" i="1"/>
  <c r="P2842" i="1"/>
  <c r="P2843" i="1" s="1"/>
  <c r="D3064" i="1"/>
  <c r="Q2732" i="1"/>
  <c r="R2731" i="1"/>
  <c r="U2729" i="1"/>
  <c r="W2729" i="1" s="1"/>
  <c r="AG2729" i="1" s="1"/>
  <c r="B2729" i="1" s="1"/>
  <c r="C2729" i="1" s="1"/>
  <c r="S2730" i="1"/>
  <c r="T2730" i="1"/>
  <c r="AF2730" i="1" s="1"/>
  <c r="V2730" i="1"/>
  <c r="K2842" i="1" l="1"/>
  <c r="AB2865" i="1"/>
  <c r="Z2842" i="1"/>
  <c r="AA2842" i="1" s="1"/>
  <c r="AH2842" i="1" s="1"/>
  <c r="Y2842" i="1"/>
  <c r="J2843" i="1"/>
  <c r="I2843" i="1" s="1"/>
  <c r="O2842" i="1"/>
  <c r="A2844" i="1"/>
  <c r="L2844" i="1"/>
  <c r="M2844" i="1" s="1"/>
  <c r="N2844" i="1" s="1"/>
  <c r="H2844" i="1" s="1"/>
  <c r="G2844" i="1" s="1"/>
  <c r="X2843" i="1"/>
  <c r="E2843" i="1"/>
  <c r="F2843" i="1" s="1"/>
  <c r="AC2843" i="1"/>
  <c r="AE2843" i="1" s="1"/>
  <c r="AK2843" i="1"/>
  <c r="D3065" i="1"/>
  <c r="O2843" i="1"/>
  <c r="K2843" i="1"/>
  <c r="U2730" i="1"/>
  <c r="W2730" i="1" s="1"/>
  <c r="AG2730" i="1" s="1"/>
  <c r="B2730" i="1" s="1"/>
  <c r="C2730" i="1" s="1"/>
  <c r="S2731" i="1"/>
  <c r="T2731" i="1"/>
  <c r="AF2731" i="1" s="1"/>
  <c r="V2731" i="1"/>
  <c r="Q2733" i="1"/>
  <c r="R2732" i="1"/>
  <c r="P2844" i="1" l="1"/>
  <c r="J2844" i="1"/>
  <c r="I2844" i="1" s="1"/>
  <c r="Y2843" i="1"/>
  <c r="Z2843" i="1"/>
  <c r="AA2843" i="1" s="1"/>
  <c r="AH2843" i="1" s="1"/>
  <c r="AB2866" i="1"/>
  <c r="A2845" i="1"/>
  <c r="X2844" i="1"/>
  <c r="E2844" i="1"/>
  <c r="F2844" i="1" s="1"/>
  <c r="L2845" i="1"/>
  <c r="M2845" i="1" s="1"/>
  <c r="AC2844" i="1"/>
  <c r="AE2844" i="1" s="1"/>
  <c r="AK2844" i="1"/>
  <c r="D3066" i="1"/>
  <c r="O2844" i="1"/>
  <c r="K2844" i="1"/>
  <c r="Q2734" i="1"/>
  <c r="R2733" i="1"/>
  <c r="U2731" i="1"/>
  <c r="W2731" i="1" s="1"/>
  <c r="AG2731" i="1" s="1"/>
  <c r="B2731" i="1" s="1"/>
  <c r="C2731" i="1" s="1"/>
  <c r="S2732" i="1"/>
  <c r="T2732" i="1"/>
  <c r="AF2732" i="1" s="1"/>
  <c r="V2732" i="1"/>
  <c r="Z2844" i="1" l="1"/>
  <c r="AA2844" i="1" s="1"/>
  <c r="AH2844" i="1" s="1"/>
  <c r="J2845" i="1"/>
  <c r="I2845" i="1" s="1"/>
  <c r="Y2844" i="1"/>
  <c r="E2845" i="1"/>
  <c r="F2845" i="1" s="1"/>
  <c r="X2845" i="1"/>
  <c r="L2846" i="1"/>
  <c r="M2846" i="1" s="1"/>
  <c r="A2846" i="1"/>
  <c r="AC2845" i="1"/>
  <c r="AE2845" i="1" s="1"/>
  <c r="AK2845" i="1"/>
  <c r="AB2867" i="1"/>
  <c r="N2845" i="1"/>
  <c r="H2845" i="1" s="1"/>
  <c r="G2845" i="1" s="1"/>
  <c r="P2845" i="1"/>
  <c r="D3067" i="1"/>
  <c r="U2732" i="1"/>
  <c r="W2732" i="1" s="1"/>
  <c r="AG2732" i="1" s="1"/>
  <c r="B2732" i="1" s="1"/>
  <c r="C2732" i="1" s="1"/>
  <c r="S2733" i="1"/>
  <c r="T2733" i="1"/>
  <c r="AF2733" i="1" s="1"/>
  <c r="V2733" i="1"/>
  <c r="Q2735" i="1"/>
  <c r="R2734" i="1"/>
  <c r="N2846" i="1" l="1"/>
  <c r="H2846" i="1" s="1"/>
  <c r="G2846" i="1" s="1"/>
  <c r="Y2845" i="1"/>
  <c r="Z2845" i="1"/>
  <c r="AA2845" i="1" s="1"/>
  <c r="AH2845" i="1" s="1"/>
  <c r="J2846" i="1"/>
  <c r="I2846" i="1" s="1"/>
  <c r="O2845" i="1"/>
  <c r="L2847" i="1"/>
  <c r="M2847" i="1" s="1"/>
  <c r="X2846" i="1"/>
  <c r="A2847" i="1"/>
  <c r="E2846" i="1"/>
  <c r="F2846" i="1" s="1"/>
  <c r="AC2846" i="1"/>
  <c r="AE2846" i="1" s="1"/>
  <c r="AK2846" i="1"/>
  <c r="P2846" i="1"/>
  <c r="AB2868" i="1"/>
  <c r="K2845" i="1"/>
  <c r="D3068" i="1"/>
  <c r="O2846" i="1"/>
  <c r="K2846" i="1"/>
  <c r="T2734" i="1"/>
  <c r="AF2734" i="1" s="1"/>
  <c r="V2734" i="1"/>
  <c r="Q2736" i="1"/>
  <c r="R2735" i="1"/>
  <c r="U2733" i="1"/>
  <c r="W2733" i="1" s="1"/>
  <c r="AG2733" i="1" s="1"/>
  <c r="B2733" i="1" s="1"/>
  <c r="C2733" i="1" s="1"/>
  <c r="S2734" i="1"/>
  <c r="X2847" i="1" l="1"/>
  <c r="A2848" i="1"/>
  <c r="E2847" i="1"/>
  <c r="F2847" i="1" s="1"/>
  <c r="L2848" i="1"/>
  <c r="M2848" i="1" s="1"/>
  <c r="N2848" i="1" s="1"/>
  <c r="AC2847" i="1"/>
  <c r="AE2847" i="1" s="1"/>
  <c r="AK2847" i="1"/>
  <c r="N2847" i="1"/>
  <c r="H2847" i="1" s="1"/>
  <c r="G2847" i="1" s="1"/>
  <c r="J2847" i="1"/>
  <c r="I2847" i="1" s="1"/>
  <c r="Z2846" i="1"/>
  <c r="AA2846" i="1" s="1"/>
  <c r="AH2846" i="1" s="1"/>
  <c r="Y2846" i="1"/>
  <c r="AB2869" i="1"/>
  <c r="P2847" i="1"/>
  <c r="D3069" i="1"/>
  <c r="Q2737" i="1"/>
  <c r="R2736" i="1"/>
  <c r="T2735" i="1"/>
  <c r="AF2735" i="1" s="1"/>
  <c r="V2735" i="1"/>
  <c r="U2734" i="1"/>
  <c r="W2734" i="1" s="1"/>
  <c r="AG2734" i="1" s="1"/>
  <c r="B2734" i="1" s="1"/>
  <c r="C2734" i="1" s="1"/>
  <c r="S2735" i="1"/>
  <c r="H2848" i="1" l="1"/>
  <c r="G2848" i="1" s="1"/>
  <c r="P2848" i="1"/>
  <c r="K2847" i="1"/>
  <c r="A2849" i="1"/>
  <c r="E2848" i="1"/>
  <c r="F2848" i="1" s="1"/>
  <c r="L2849" i="1"/>
  <c r="M2849" i="1" s="1"/>
  <c r="N2849" i="1" s="1"/>
  <c r="H2849" i="1" s="1"/>
  <c r="G2849" i="1" s="1"/>
  <c r="X2848" i="1"/>
  <c r="AC2848" i="1"/>
  <c r="AE2848" i="1" s="1"/>
  <c r="AK2848" i="1"/>
  <c r="AB2870" i="1"/>
  <c r="O2847" i="1"/>
  <c r="Y2847" i="1"/>
  <c r="Z2847" i="1"/>
  <c r="AA2847" i="1" s="1"/>
  <c r="AH2847" i="1" s="1"/>
  <c r="J2848" i="1"/>
  <c r="I2848" i="1" s="1"/>
  <c r="D3070" i="1"/>
  <c r="O2848" i="1"/>
  <c r="K2848" i="1"/>
  <c r="U2735" i="1"/>
  <c r="W2735" i="1" s="1"/>
  <c r="AG2735" i="1" s="1"/>
  <c r="B2735" i="1" s="1"/>
  <c r="C2735" i="1" s="1"/>
  <c r="S2736" i="1"/>
  <c r="T2736" i="1"/>
  <c r="AF2736" i="1" s="1"/>
  <c r="V2736" i="1"/>
  <c r="Q2738" i="1"/>
  <c r="R2737" i="1"/>
  <c r="Z2848" i="1" l="1"/>
  <c r="AA2848" i="1" s="1"/>
  <c r="AH2848" i="1" s="1"/>
  <c r="Y2848" i="1"/>
  <c r="J2849" i="1"/>
  <c r="I2849" i="1" s="1"/>
  <c r="P2849" i="1"/>
  <c r="L2850" i="1"/>
  <c r="M2850" i="1" s="1"/>
  <c r="E2849" i="1"/>
  <c r="F2849" i="1" s="1"/>
  <c r="A2850" i="1"/>
  <c r="X2849" i="1"/>
  <c r="AC2849" i="1"/>
  <c r="AE2849" i="1" s="1"/>
  <c r="AK2849" i="1"/>
  <c r="AB2871" i="1"/>
  <c r="D3071" i="1"/>
  <c r="O2849" i="1"/>
  <c r="K2849" i="1"/>
  <c r="T2737" i="1"/>
  <c r="AF2737" i="1" s="1"/>
  <c r="V2737" i="1"/>
  <c r="Q2739" i="1"/>
  <c r="R2738" i="1"/>
  <c r="U2736" i="1"/>
  <c r="W2736" i="1" s="1"/>
  <c r="S2737" i="1"/>
  <c r="N2850" i="1" l="1"/>
  <c r="H2850" i="1" s="1"/>
  <c r="G2850" i="1" s="1"/>
  <c r="AB2872" i="1"/>
  <c r="Z2849" i="1"/>
  <c r="AA2849" i="1" s="1"/>
  <c r="AH2849" i="1" s="1"/>
  <c r="Y2849" i="1"/>
  <c r="J2850" i="1"/>
  <c r="I2850" i="1" s="1"/>
  <c r="L2851" i="1"/>
  <c r="M2851" i="1" s="1"/>
  <c r="N2851" i="1" s="1"/>
  <c r="A2851" i="1"/>
  <c r="E2850" i="1"/>
  <c r="F2850" i="1" s="1"/>
  <c r="X2850" i="1"/>
  <c r="AC2850" i="1"/>
  <c r="AE2850" i="1" s="1"/>
  <c r="AK2850" i="1"/>
  <c r="P2850" i="1"/>
  <c r="D3072" i="1"/>
  <c r="AG2736" i="1"/>
  <c r="B2736" i="1" s="1"/>
  <c r="C2736" i="1" s="1"/>
  <c r="U2737" i="1"/>
  <c r="W2737" i="1" s="1"/>
  <c r="S2738" i="1"/>
  <c r="R2739" i="1"/>
  <c r="Q2740" i="1"/>
  <c r="T2738" i="1"/>
  <c r="AF2738" i="1" s="1"/>
  <c r="V2738" i="1"/>
  <c r="H2851" i="1" l="1"/>
  <c r="G2851" i="1" s="1"/>
  <c r="K2850" i="1"/>
  <c r="L2852" i="1"/>
  <c r="M2852" i="1" s="1"/>
  <c r="X2851" i="1"/>
  <c r="E2851" i="1"/>
  <c r="F2851" i="1" s="1"/>
  <c r="A2852" i="1"/>
  <c r="AC2851" i="1"/>
  <c r="AE2851" i="1" s="1"/>
  <c r="AK2851" i="1"/>
  <c r="P2851" i="1"/>
  <c r="O2850" i="1"/>
  <c r="Z2850" i="1"/>
  <c r="AA2850" i="1" s="1"/>
  <c r="AH2850" i="1" s="1"/>
  <c r="Y2850" i="1"/>
  <c r="J2851" i="1"/>
  <c r="I2851" i="1" s="1"/>
  <c r="AB2873" i="1"/>
  <c r="D3073" i="1"/>
  <c r="K2851" i="1"/>
  <c r="O2851" i="1"/>
  <c r="AG2737" i="1"/>
  <c r="B2737" i="1" s="1"/>
  <c r="C2737" i="1" s="1"/>
  <c r="T2739" i="1"/>
  <c r="AF2739" i="1" s="1"/>
  <c r="V2739" i="1"/>
  <c r="Q2741" i="1"/>
  <c r="R2740" i="1"/>
  <c r="U2738" i="1"/>
  <c r="W2738" i="1" s="1"/>
  <c r="AG2738" i="1" s="1"/>
  <c r="B2738" i="1" s="1"/>
  <c r="C2738" i="1" s="1"/>
  <c r="S2739" i="1"/>
  <c r="P2852" i="1" l="1"/>
  <c r="A2853" i="1"/>
  <c r="L2853" i="1"/>
  <c r="M2853" i="1" s="1"/>
  <c r="N2853" i="1" s="1"/>
  <c r="X2852" i="1"/>
  <c r="E2852" i="1"/>
  <c r="F2852" i="1" s="1"/>
  <c r="AC2852" i="1"/>
  <c r="AE2852" i="1" s="1"/>
  <c r="AK2852" i="1"/>
  <c r="P2853" i="1"/>
  <c r="J2852" i="1"/>
  <c r="I2852" i="1" s="1"/>
  <c r="Z2851" i="1"/>
  <c r="AA2851" i="1" s="1"/>
  <c r="AH2851" i="1" s="1"/>
  <c r="Y2851" i="1"/>
  <c r="AB2874" i="1"/>
  <c r="N2852" i="1"/>
  <c r="H2852" i="1" s="1"/>
  <c r="G2852" i="1" s="1"/>
  <c r="D3074" i="1"/>
  <c r="U2739" i="1"/>
  <c r="W2739" i="1" s="1"/>
  <c r="AG2739" i="1" s="1"/>
  <c r="B2739" i="1" s="1"/>
  <c r="C2739" i="1" s="1"/>
  <c r="S2740" i="1"/>
  <c r="T2740" i="1"/>
  <c r="AF2740" i="1" s="1"/>
  <c r="V2740" i="1"/>
  <c r="Q2742" i="1"/>
  <c r="R2741" i="1"/>
  <c r="O2852" i="1" l="1"/>
  <c r="AB2875" i="1"/>
  <c r="Z2852" i="1"/>
  <c r="AA2852" i="1" s="1"/>
  <c r="AH2852" i="1" s="1"/>
  <c r="J2853" i="1"/>
  <c r="I2853" i="1" s="1"/>
  <c r="Y2852" i="1"/>
  <c r="H2853" i="1"/>
  <c r="G2853" i="1" s="1"/>
  <c r="K2852" i="1"/>
  <c r="A2854" i="1"/>
  <c r="E2853" i="1"/>
  <c r="F2853" i="1" s="1"/>
  <c r="L2854" i="1"/>
  <c r="M2854" i="1" s="1"/>
  <c r="X2853" i="1"/>
  <c r="AC2853" i="1"/>
  <c r="AE2853" i="1" s="1"/>
  <c r="AK2853" i="1"/>
  <c r="D3075" i="1"/>
  <c r="T2741" i="1"/>
  <c r="AF2741" i="1" s="1"/>
  <c r="V2741" i="1"/>
  <c r="Q2743" i="1"/>
  <c r="R2742" i="1"/>
  <c r="U2740" i="1"/>
  <c r="W2740" i="1" s="1"/>
  <c r="AG2740" i="1" s="1"/>
  <c r="B2740" i="1" s="1"/>
  <c r="C2740" i="1" s="1"/>
  <c r="S2741" i="1"/>
  <c r="N2854" i="1" l="1"/>
  <c r="H2854" i="1" s="1"/>
  <c r="G2854" i="1" s="1"/>
  <c r="Z2853" i="1"/>
  <c r="AA2853" i="1" s="1"/>
  <c r="AH2853" i="1" s="1"/>
  <c r="J2854" i="1"/>
  <c r="I2854" i="1" s="1"/>
  <c r="Y2853" i="1"/>
  <c r="AB2876" i="1"/>
  <c r="K2853" i="1"/>
  <c r="O2853" i="1"/>
  <c r="L2855" i="1"/>
  <c r="M2855" i="1" s="1"/>
  <c r="N2855" i="1" s="1"/>
  <c r="H2855" i="1" s="1"/>
  <c r="G2855" i="1" s="1"/>
  <c r="A2855" i="1"/>
  <c r="E2854" i="1"/>
  <c r="F2854" i="1" s="1"/>
  <c r="X2854" i="1"/>
  <c r="AC2854" i="1"/>
  <c r="AE2854" i="1" s="1"/>
  <c r="AK2854" i="1"/>
  <c r="P2854" i="1"/>
  <c r="D3076" i="1"/>
  <c r="K2854" i="1"/>
  <c r="O2854" i="1"/>
  <c r="U2741" i="1"/>
  <c r="W2741" i="1" s="1"/>
  <c r="AG2741" i="1" s="1"/>
  <c r="B2741" i="1" s="1"/>
  <c r="C2741" i="1" s="1"/>
  <c r="S2742" i="1"/>
  <c r="T2742" i="1"/>
  <c r="AF2742" i="1" s="1"/>
  <c r="V2742" i="1"/>
  <c r="Q2744" i="1"/>
  <c r="R2743" i="1"/>
  <c r="P2855" i="1" l="1"/>
  <c r="J2855" i="1"/>
  <c r="I2855" i="1" s="1"/>
  <c r="Z2854" i="1"/>
  <c r="AA2854" i="1" s="1"/>
  <c r="AH2854" i="1" s="1"/>
  <c r="Y2854" i="1"/>
  <c r="AB2877" i="1"/>
  <c r="A2856" i="1"/>
  <c r="E2855" i="1"/>
  <c r="F2855" i="1" s="1"/>
  <c r="L2856" i="1"/>
  <c r="M2856" i="1" s="1"/>
  <c r="X2855" i="1"/>
  <c r="AC2855" i="1"/>
  <c r="AE2855" i="1" s="1"/>
  <c r="AK2855" i="1"/>
  <c r="D3077" i="1"/>
  <c r="K2855" i="1"/>
  <c r="O2855" i="1"/>
  <c r="T2743" i="1"/>
  <c r="AF2743" i="1" s="1"/>
  <c r="V2743" i="1"/>
  <c r="Q2745" i="1"/>
  <c r="R2744" i="1"/>
  <c r="U2742" i="1"/>
  <c r="W2742" i="1" s="1"/>
  <c r="AG2742" i="1" s="1"/>
  <c r="B2742" i="1" s="1"/>
  <c r="C2742" i="1" s="1"/>
  <c r="S2743" i="1"/>
  <c r="AB2878" i="1" l="1"/>
  <c r="E2856" i="1"/>
  <c r="F2856" i="1" s="1"/>
  <c r="X2856" i="1"/>
  <c r="A2857" i="1"/>
  <c r="L2857" i="1"/>
  <c r="M2857" i="1" s="1"/>
  <c r="N2857" i="1" s="1"/>
  <c r="H2857" i="1" s="1"/>
  <c r="G2857" i="1" s="1"/>
  <c r="AC2856" i="1"/>
  <c r="AE2856" i="1" s="1"/>
  <c r="AK2856" i="1"/>
  <c r="Z2855" i="1"/>
  <c r="AA2855" i="1" s="1"/>
  <c r="AH2855" i="1" s="1"/>
  <c r="J2856" i="1"/>
  <c r="I2856" i="1" s="1"/>
  <c r="Y2855" i="1"/>
  <c r="N2856" i="1"/>
  <c r="H2856" i="1" s="1"/>
  <c r="G2856" i="1" s="1"/>
  <c r="P2856" i="1"/>
  <c r="D3078" i="1"/>
  <c r="U2743" i="1"/>
  <c r="W2743" i="1" s="1"/>
  <c r="AG2743" i="1" s="1"/>
  <c r="B2743" i="1" s="1"/>
  <c r="C2743" i="1" s="1"/>
  <c r="S2744" i="1"/>
  <c r="Q2746" i="1"/>
  <c r="R2745" i="1"/>
  <c r="T2744" i="1"/>
  <c r="AF2744" i="1" s="1"/>
  <c r="V2744" i="1"/>
  <c r="K2856" i="1" l="1"/>
  <c r="P2857" i="1"/>
  <c r="L2858" i="1"/>
  <c r="M2858" i="1" s="1"/>
  <c r="X2857" i="1"/>
  <c r="A2858" i="1"/>
  <c r="E2857" i="1"/>
  <c r="F2857" i="1" s="1"/>
  <c r="AC2857" i="1"/>
  <c r="AE2857" i="1" s="1"/>
  <c r="AK2857" i="1"/>
  <c r="Z2856" i="1"/>
  <c r="AA2856" i="1" s="1"/>
  <c r="AH2856" i="1" s="1"/>
  <c r="Y2856" i="1"/>
  <c r="J2857" i="1"/>
  <c r="I2857" i="1" s="1"/>
  <c r="O2856" i="1"/>
  <c r="AB2879" i="1"/>
  <c r="D3079" i="1"/>
  <c r="K2857" i="1"/>
  <c r="O2857" i="1"/>
  <c r="Q2747" i="1"/>
  <c r="R2746" i="1"/>
  <c r="U2744" i="1"/>
  <c r="W2744" i="1" s="1"/>
  <c r="S2745" i="1"/>
  <c r="T2745" i="1"/>
  <c r="AF2745" i="1" s="1"/>
  <c r="V2745" i="1"/>
  <c r="AB2880" i="1" l="1"/>
  <c r="L2859" i="1"/>
  <c r="M2859" i="1" s="1"/>
  <c r="N2859" i="1" s="1"/>
  <c r="A2859" i="1"/>
  <c r="E2858" i="1"/>
  <c r="F2858" i="1" s="1"/>
  <c r="X2858" i="1"/>
  <c r="AC2858" i="1"/>
  <c r="AE2858" i="1" s="1"/>
  <c r="AK2858" i="1"/>
  <c r="Y2857" i="1"/>
  <c r="J2858" i="1"/>
  <c r="I2858" i="1" s="1"/>
  <c r="Z2857" i="1"/>
  <c r="AA2857" i="1" s="1"/>
  <c r="AH2857" i="1" s="1"/>
  <c r="N2858" i="1"/>
  <c r="H2858" i="1" s="1"/>
  <c r="G2858" i="1" s="1"/>
  <c r="P2858" i="1"/>
  <c r="P2859" i="1" s="1"/>
  <c r="D3080" i="1"/>
  <c r="AG2744" i="1"/>
  <c r="B2744" i="1" s="1"/>
  <c r="C2744" i="1" s="1"/>
  <c r="U2745" i="1"/>
  <c r="W2745" i="1" s="1"/>
  <c r="S2746" i="1"/>
  <c r="Q2748" i="1"/>
  <c r="R2747" i="1"/>
  <c r="T2746" i="1"/>
  <c r="AF2746" i="1" s="1"/>
  <c r="V2746" i="1"/>
  <c r="J2859" i="1" l="1"/>
  <c r="I2859" i="1" s="1"/>
  <c r="Z2858" i="1"/>
  <c r="AA2858" i="1" s="1"/>
  <c r="AH2858" i="1" s="1"/>
  <c r="Y2858" i="1"/>
  <c r="K2858" i="1"/>
  <c r="H2859" i="1"/>
  <c r="G2859" i="1" s="1"/>
  <c r="AB2881" i="1"/>
  <c r="L2860" i="1"/>
  <c r="M2860" i="1" s="1"/>
  <c r="X2859" i="1"/>
  <c r="A2860" i="1"/>
  <c r="E2859" i="1"/>
  <c r="F2859" i="1" s="1"/>
  <c r="AC2859" i="1"/>
  <c r="AE2859" i="1" s="1"/>
  <c r="AK2859" i="1"/>
  <c r="O2858" i="1"/>
  <c r="D3081" i="1"/>
  <c r="AG2745" i="1"/>
  <c r="B2745" i="1" s="1"/>
  <c r="C2745" i="1" s="1"/>
  <c r="T2747" i="1"/>
  <c r="AF2747" i="1" s="1"/>
  <c r="V2747" i="1"/>
  <c r="Q2749" i="1"/>
  <c r="R2748" i="1"/>
  <c r="U2746" i="1"/>
  <c r="W2746" i="1" s="1"/>
  <c r="AG2746" i="1" s="1"/>
  <c r="B2746" i="1" s="1"/>
  <c r="C2746" i="1" s="1"/>
  <c r="S2747" i="1"/>
  <c r="P2860" i="1" l="1"/>
  <c r="AB2882" i="1"/>
  <c r="O2859" i="1"/>
  <c r="P2861" i="1"/>
  <c r="K2859" i="1"/>
  <c r="J2860" i="1"/>
  <c r="I2860" i="1" s="1"/>
  <c r="Y2859" i="1"/>
  <c r="Z2859" i="1"/>
  <c r="AA2859" i="1" s="1"/>
  <c r="AH2859" i="1" s="1"/>
  <c r="E2860" i="1"/>
  <c r="F2860" i="1" s="1"/>
  <c r="A2861" i="1"/>
  <c r="L2861" i="1"/>
  <c r="M2861" i="1" s="1"/>
  <c r="N2861" i="1" s="1"/>
  <c r="X2860" i="1"/>
  <c r="AC2860" i="1"/>
  <c r="AE2860" i="1" s="1"/>
  <c r="AK2860" i="1"/>
  <c r="N2860" i="1"/>
  <c r="H2860" i="1" s="1"/>
  <c r="G2860" i="1" s="1"/>
  <c r="D3082" i="1"/>
  <c r="U2747" i="1"/>
  <c r="W2747" i="1" s="1"/>
  <c r="AG2747" i="1" s="1"/>
  <c r="B2747" i="1" s="1"/>
  <c r="C2747" i="1" s="1"/>
  <c r="S2748" i="1"/>
  <c r="T2748" i="1"/>
  <c r="AF2748" i="1" s="1"/>
  <c r="V2748" i="1"/>
  <c r="Q2750" i="1"/>
  <c r="R2749" i="1"/>
  <c r="Y2860" i="1" l="1"/>
  <c r="J2861" i="1"/>
  <c r="I2861" i="1" s="1"/>
  <c r="Z2860" i="1"/>
  <c r="AA2860" i="1" s="1"/>
  <c r="AH2860" i="1" s="1"/>
  <c r="H2861" i="1"/>
  <c r="G2861" i="1" s="1"/>
  <c r="K2860" i="1"/>
  <c r="L2862" i="1"/>
  <c r="M2862" i="1" s="1"/>
  <c r="X2861" i="1"/>
  <c r="A2862" i="1"/>
  <c r="E2861" i="1"/>
  <c r="F2861" i="1" s="1"/>
  <c r="AC2861" i="1"/>
  <c r="AE2861" i="1" s="1"/>
  <c r="AK2861" i="1"/>
  <c r="AB2883" i="1"/>
  <c r="O2860" i="1"/>
  <c r="D3083" i="1"/>
  <c r="O2861" i="1"/>
  <c r="Q2751" i="1"/>
  <c r="R2750" i="1"/>
  <c r="U2748" i="1"/>
  <c r="W2748" i="1" s="1"/>
  <c r="AG2748" i="1" s="1"/>
  <c r="B2748" i="1" s="1"/>
  <c r="C2748" i="1" s="1"/>
  <c r="S2749" i="1"/>
  <c r="T2749" i="1"/>
  <c r="AF2749" i="1" s="1"/>
  <c r="V2749" i="1"/>
  <c r="P2862" i="1" l="1"/>
  <c r="L2863" i="1"/>
  <c r="M2863" i="1" s="1"/>
  <c r="N2863" i="1" s="1"/>
  <c r="H2863" i="1" s="1"/>
  <c r="G2863" i="1" s="1"/>
  <c r="E2862" i="1"/>
  <c r="F2862" i="1" s="1"/>
  <c r="A2863" i="1"/>
  <c r="X2862" i="1"/>
  <c r="AC2862" i="1"/>
  <c r="AE2862" i="1" s="1"/>
  <c r="AK2862" i="1"/>
  <c r="N2862" i="1"/>
  <c r="H2862" i="1" s="1"/>
  <c r="G2862" i="1" s="1"/>
  <c r="AB2884" i="1"/>
  <c r="K2861" i="1"/>
  <c r="Z2861" i="1"/>
  <c r="AA2861" i="1" s="1"/>
  <c r="AH2861" i="1" s="1"/>
  <c r="Y2861" i="1"/>
  <c r="J2862" i="1"/>
  <c r="I2862" i="1" s="1"/>
  <c r="D3084" i="1"/>
  <c r="U2749" i="1"/>
  <c r="W2749" i="1" s="1"/>
  <c r="S2750" i="1"/>
  <c r="T2750" i="1"/>
  <c r="AF2750" i="1" s="1"/>
  <c r="V2750" i="1"/>
  <c r="Q2752" i="1"/>
  <c r="R2751" i="1"/>
  <c r="Z2862" i="1" l="1"/>
  <c r="AA2862" i="1" s="1"/>
  <c r="AH2862" i="1" s="1"/>
  <c r="Y2862" i="1"/>
  <c r="J2863" i="1"/>
  <c r="I2863" i="1" s="1"/>
  <c r="L2864" i="1"/>
  <c r="M2864" i="1" s="1"/>
  <c r="A2864" i="1"/>
  <c r="X2863" i="1"/>
  <c r="E2863" i="1"/>
  <c r="F2863" i="1" s="1"/>
  <c r="AC2863" i="1"/>
  <c r="AE2863" i="1" s="1"/>
  <c r="AK2863" i="1"/>
  <c r="K2862" i="1"/>
  <c r="O2862" i="1"/>
  <c r="P2863" i="1" s="1"/>
  <c r="AB2885" i="1"/>
  <c r="D3085" i="1"/>
  <c r="K2863" i="1"/>
  <c r="O2863" i="1"/>
  <c r="AG2749" i="1"/>
  <c r="B2749" i="1" s="1"/>
  <c r="C2749" i="1" s="1"/>
  <c r="T2751" i="1"/>
  <c r="AF2751" i="1" s="1"/>
  <c r="V2751" i="1"/>
  <c r="Q2753" i="1"/>
  <c r="R2752" i="1"/>
  <c r="U2750" i="1"/>
  <c r="W2750" i="1" s="1"/>
  <c r="S2751" i="1"/>
  <c r="Z2863" i="1" l="1"/>
  <c r="AA2863" i="1" s="1"/>
  <c r="AH2863" i="1" s="1"/>
  <c r="J2864" i="1"/>
  <c r="I2864" i="1" s="1"/>
  <c r="Y2863" i="1"/>
  <c r="E2864" i="1"/>
  <c r="F2864" i="1" s="1"/>
  <c r="L2865" i="1"/>
  <c r="M2865" i="1" s="1"/>
  <c r="X2864" i="1"/>
  <c r="A2865" i="1"/>
  <c r="AC2864" i="1"/>
  <c r="AE2864" i="1" s="1"/>
  <c r="AK2864" i="1"/>
  <c r="AB2886" i="1"/>
  <c r="N2864" i="1"/>
  <c r="H2864" i="1" s="1"/>
  <c r="G2864" i="1" s="1"/>
  <c r="P2864" i="1"/>
  <c r="D3086" i="1"/>
  <c r="AG2750" i="1"/>
  <c r="B2750" i="1" s="1"/>
  <c r="C2750" i="1" s="1"/>
  <c r="T2752" i="1"/>
  <c r="AF2752" i="1" s="1"/>
  <c r="V2752" i="1"/>
  <c r="Q2754" i="1"/>
  <c r="R2753" i="1"/>
  <c r="U2751" i="1"/>
  <c r="W2751" i="1" s="1"/>
  <c r="AG2751" i="1" s="1"/>
  <c r="B2751" i="1" s="1"/>
  <c r="C2751" i="1" s="1"/>
  <c r="S2752" i="1"/>
  <c r="P2865" i="1" l="1"/>
  <c r="K2864" i="1"/>
  <c r="E2865" i="1"/>
  <c r="F2865" i="1" s="1"/>
  <c r="A2866" i="1"/>
  <c r="X2865" i="1"/>
  <c r="L2866" i="1"/>
  <c r="M2866" i="1" s="1"/>
  <c r="N2866" i="1" s="1"/>
  <c r="H2866" i="1" s="1"/>
  <c r="G2866" i="1" s="1"/>
  <c r="AC2865" i="1"/>
  <c r="AE2865" i="1" s="1"/>
  <c r="AK2865" i="1"/>
  <c r="Y2864" i="1"/>
  <c r="J2865" i="1"/>
  <c r="I2865" i="1" s="1"/>
  <c r="Z2864" i="1"/>
  <c r="AA2864" i="1" s="1"/>
  <c r="AH2864" i="1" s="1"/>
  <c r="N2865" i="1"/>
  <c r="H2865" i="1" s="1"/>
  <c r="G2865" i="1" s="1"/>
  <c r="AB2887" i="1"/>
  <c r="O2864" i="1"/>
  <c r="D3087" i="1"/>
  <c r="T2753" i="1"/>
  <c r="AF2753" i="1" s="1"/>
  <c r="V2753" i="1"/>
  <c r="Q2755" i="1"/>
  <c r="R2754" i="1"/>
  <c r="U2752" i="1"/>
  <c r="W2752" i="1" s="1"/>
  <c r="AG2752" i="1" s="1"/>
  <c r="B2752" i="1" s="1"/>
  <c r="C2752" i="1" s="1"/>
  <c r="S2753" i="1"/>
  <c r="AB2888" i="1" l="1"/>
  <c r="Z2865" i="1"/>
  <c r="AA2865" i="1" s="1"/>
  <c r="AH2865" i="1" s="1"/>
  <c r="Y2865" i="1"/>
  <c r="J2866" i="1"/>
  <c r="I2866" i="1" s="1"/>
  <c r="P2866" i="1"/>
  <c r="A2867" i="1"/>
  <c r="L2867" i="1"/>
  <c r="M2867" i="1" s="1"/>
  <c r="N2867" i="1" s="1"/>
  <c r="H2867" i="1" s="1"/>
  <c r="G2867" i="1" s="1"/>
  <c r="E2866" i="1"/>
  <c r="F2866" i="1" s="1"/>
  <c r="X2866" i="1"/>
  <c r="AC2866" i="1"/>
  <c r="AE2866" i="1" s="1"/>
  <c r="AK2866" i="1"/>
  <c r="O2865" i="1"/>
  <c r="K2865" i="1"/>
  <c r="D3088" i="1"/>
  <c r="K2866" i="1"/>
  <c r="O2866" i="1"/>
  <c r="U2753" i="1"/>
  <c r="W2753" i="1" s="1"/>
  <c r="AG2753" i="1" s="1"/>
  <c r="B2753" i="1" s="1"/>
  <c r="C2753" i="1" s="1"/>
  <c r="S2754" i="1"/>
  <c r="Q2756" i="1"/>
  <c r="R2755" i="1"/>
  <c r="T2754" i="1"/>
  <c r="AF2754" i="1" s="1"/>
  <c r="V2754" i="1"/>
  <c r="J2867" i="1" l="1"/>
  <c r="I2867" i="1" s="1"/>
  <c r="Z2866" i="1"/>
  <c r="AA2866" i="1" s="1"/>
  <c r="AH2866" i="1" s="1"/>
  <c r="Y2866" i="1"/>
  <c r="AB2889" i="1"/>
  <c r="L2868" i="1"/>
  <c r="M2868" i="1" s="1"/>
  <c r="X2867" i="1"/>
  <c r="E2867" i="1"/>
  <c r="F2867" i="1" s="1"/>
  <c r="A2868" i="1"/>
  <c r="AC2867" i="1"/>
  <c r="AE2867" i="1" s="1"/>
  <c r="AK2867" i="1"/>
  <c r="P2867" i="1"/>
  <c r="D3089" i="1"/>
  <c r="K2867" i="1"/>
  <c r="O2867" i="1"/>
  <c r="T2755" i="1"/>
  <c r="AF2755" i="1" s="1"/>
  <c r="V2755" i="1"/>
  <c r="U2754" i="1"/>
  <c r="W2754" i="1" s="1"/>
  <c r="AG2754" i="1" s="1"/>
  <c r="B2754" i="1" s="1"/>
  <c r="C2754" i="1" s="1"/>
  <c r="S2755" i="1"/>
  <c r="Q2757" i="1"/>
  <c r="R2756" i="1"/>
  <c r="N2868" i="1" l="1"/>
  <c r="H2868" i="1" s="1"/>
  <c r="G2868" i="1" s="1"/>
  <c r="Z2867" i="1"/>
  <c r="AA2867" i="1" s="1"/>
  <c r="AH2867" i="1" s="1"/>
  <c r="Y2867" i="1"/>
  <c r="J2868" i="1"/>
  <c r="I2868" i="1" s="1"/>
  <c r="P2868" i="1"/>
  <c r="AB2890" i="1"/>
  <c r="L2869" i="1"/>
  <c r="M2869" i="1" s="1"/>
  <c r="N2869" i="1" s="1"/>
  <c r="H2869" i="1" s="1"/>
  <c r="G2869" i="1" s="1"/>
  <c r="X2868" i="1"/>
  <c r="E2868" i="1"/>
  <c r="F2868" i="1" s="1"/>
  <c r="A2869" i="1"/>
  <c r="AC2868" i="1"/>
  <c r="AE2868" i="1" s="1"/>
  <c r="AK2868" i="1"/>
  <c r="D3090" i="1"/>
  <c r="K2868" i="1"/>
  <c r="O2868" i="1"/>
  <c r="T2756" i="1"/>
  <c r="AF2756" i="1" s="1"/>
  <c r="V2756" i="1"/>
  <c r="Q2758" i="1"/>
  <c r="R2757" i="1"/>
  <c r="U2755" i="1"/>
  <c r="W2755" i="1" s="1"/>
  <c r="AG2755" i="1" s="1"/>
  <c r="B2755" i="1" s="1"/>
  <c r="C2755" i="1" s="1"/>
  <c r="S2756" i="1"/>
  <c r="Y2868" i="1" l="1"/>
  <c r="J2869" i="1"/>
  <c r="I2869" i="1" s="1"/>
  <c r="Z2868" i="1"/>
  <c r="AA2868" i="1" s="1"/>
  <c r="AH2868" i="1" s="1"/>
  <c r="AB2891" i="1"/>
  <c r="A2870" i="1"/>
  <c r="X2869" i="1"/>
  <c r="L2870" i="1"/>
  <c r="M2870" i="1" s="1"/>
  <c r="N2870" i="1" s="1"/>
  <c r="H2870" i="1" s="1"/>
  <c r="G2870" i="1" s="1"/>
  <c r="E2869" i="1"/>
  <c r="F2869" i="1" s="1"/>
  <c r="AC2869" i="1"/>
  <c r="AE2869" i="1" s="1"/>
  <c r="AK2869" i="1"/>
  <c r="P2869" i="1"/>
  <c r="D3091" i="1"/>
  <c r="K2869" i="1"/>
  <c r="O2869" i="1"/>
  <c r="U2756" i="1"/>
  <c r="W2756" i="1" s="1"/>
  <c r="AG2756" i="1" s="1"/>
  <c r="B2756" i="1" s="1"/>
  <c r="C2756" i="1" s="1"/>
  <c r="S2757" i="1"/>
  <c r="T2757" i="1"/>
  <c r="AF2757" i="1" s="1"/>
  <c r="V2757" i="1"/>
  <c r="Q2759" i="1"/>
  <c r="R2758" i="1"/>
  <c r="A2871" i="1" l="1"/>
  <c r="L2871" i="1"/>
  <c r="M2871" i="1" s="1"/>
  <c r="N2871" i="1" s="1"/>
  <c r="H2871" i="1" s="1"/>
  <c r="G2871" i="1" s="1"/>
  <c r="X2870" i="1"/>
  <c r="E2870" i="1"/>
  <c r="F2870" i="1" s="1"/>
  <c r="AC2870" i="1"/>
  <c r="AE2870" i="1" s="1"/>
  <c r="AK2870" i="1"/>
  <c r="AB2892" i="1"/>
  <c r="Z2869" i="1"/>
  <c r="AA2869" i="1" s="1"/>
  <c r="AH2869" i="1" s="1"/>
  <c r="J2870" i="1"/>
  <c r="I2870" i="1" s="1"/>
  <c r="Y2869" i="1"/>
  <c r="P2870" i="1"/>
  <c r="P2871" i="1" s="1"/>
  <c r="D3092" i="1"/>
  <c r="K2870" i="1"/>
  <c r="O2870" i="1"/>
  <c r="T2758" i="1"/>
  <c r="AF2758" i="1" s="1"/>
  <c r="V2758" i="1"/>
  <c r="Q2760" i="1"/>
  <c r="R2759" i="1"/>
  <c r="U2757" i="1"/>
  <c r="W2757" i="1" s="1"/>
  <c r="AG2757" i="1" s="1"/>
  <c r="B2757" i="1" s="1"/>
  <c r="C2757" i="1" s="1"/>
  <c r="S2758" i="1"/>
  <c r="AB2893" i="1" l="1"/>
  <c r="Z2870" i="1"/>
  <c r="AA2870" i="1" s="1"/>
  <c r="AH2870" i="1" s="1"/>
  <c r="J2871" i="1"/>
  <c r="I2871" i="1" s="1"/>
  <c r="Y2870" i="1"/>
  <c r="X2871" i="1"/>
  <c r="A2872" i="1"/>
  <c r="L2872" i="1"/>
  <c r="M2872" i="1" s="1"/>
  <c r="E2871" i="1"/>
  <c r="F2871" i="1" s="1"/>
  <c r="AC2871" i="1"/>
  <c r="AE2871" i="1" s="1"/>
  <c r="AK2871" i="1"/>
  <c r="D3093" i="1"/>
  <c r="O2871" i="1"/>
  <c r="K2871" i="1"/>
  <c r="U2758" i="1"/>
  <c r="W2758" i="1" s="1"/>
  <c r="S2759" i="1"/>
  <c r="Q2761" i="1"/>
  <c r="R2760" i="1"/>
  <c r="T2759" i="1"/>
  <c r="AF2759" i="1" s="1"/>
  <c r="V2759" i="1"/>
  <c r="P2872" i="1" l="1"/>
  <c r="J2872" i="1"/>
  <c r="I2872" i="1" s="1"/>
  <c r="Y2871" i="1"/>
  <c r="Z2871" i="1"/>
  <c r="AA2871" i="1" s="1"/>
  <c r="AH2871" i="1" s="1"/>
  <c r="A2873" i="1"/>
  <c r="X2872" i="1"/>
  <c r="E2872" i="1"/>
  <c r="F2872" i="1" s="1"/>
  <c r="L2873" i="1"/>
  <c r="M2873" i="1" s="1"/>
  <c r="N2873" i="1" s="1"/>
  <c r="H2873" i="1" s="1"/>
  <c r="G2873" i="1" s="1"/>
  <c r="AC2872" i="1"/>
  <c r="AE2872" i="1" s="1"/>
  <c r="AK2872" i="1"/>
  <c r="N2872" i="1"/>
  <c r="H2872" i="1" s="1"/>
  <c r="G2872" i="1" s="1"/>
  <c r="AB2894" i="1"/>
  <c r="D3094" i="1"/>
  <c r="AG2758" i="1"/>
  <c r="B2758" i="1" s="1"/>
  <c r="C2758" i="1" s="1"/>
  <c r="T2760" i="1"/>
  <c r="AF2760" i="1" s="1"/>
  <c r="V2760" i="1"/>
  <c r="U2759" i="1"/>
  <c r="W2759" i="1" s="1"/>
  <c r="AG2759" i="1" s="1"/>
  <c r="B2759" i="1" s="1"/>
  <c r="C2759" i="1" s="1"/>
  <c r="S2760" i="1"/>
  <c r="Q2762" i="1"/>
  <c r="R2761" i="1"/>
  <c r="O2872" i="1" l="1"/>
  <c r="AB2895" i="1"/>
  <c r="X2873" i="1"/>
  <c r="A2874" i="1"/>
  <c r="L2874" i="1"/>
  <c r="M2874" i="1" s="1"/>
  <c r="N2874" i="1" s="1"/>
  <c r="H2874" i="1" s="1"/>
  <c r="G2874" i="1" s="1"/>
  <c r="E2873" i="1"/>
  <c r="F2873" i="1" s="1"/>
  <c r="AC2873" i="1"/>
  <c r="AE2873" i="1" s="1"/>
  <c r="AK2873" i="1"/>
  <c r="P2873" i="1"/>
  <c r="Z2872" i="1"/>
  <c r="AA2872" i="1" s="1"/>
  <c r="AH2872" i="1" s="1"/>
  <c r="J2873" i="1"/>
  <c r="I2873" i="1" s="1"/>
  <c r="Y2872" i="1"/>
  <c r="K2872" i="1"/>
  <c r="D3095" i="1"/>
  <c r="K2873" i="1"/>
  <c r="O2873" i="1"/>
  <c r="U2760" i="1"/>
  <c r="W2760" i="1" s="1"/>
  <c r="AG2760" i="1" s="1"/>
  <c r="B2760" i="1" s="1"/>
  <c r="C2760" i="1" s="1"/>
  <c r="S2761" i="1"/>
  <c r="Q2763" i="1"/>
  <c r="R2762" i="1"/>
  <c r="T2761" i="1"/>
  <c r="AF2761" i="1" s="1"/>
  <c r="V2761" i="1"/>
  <c r="AB2896" i="1" l="1"/>
  <c r="L2875" i="1"/>
  <c r="M2875" i="1" s="1"/>
  <c r="E2874" i="1"/>
  <c r="F2874" i="1" s="1"/>
  <c r="X2874" i="1"/>
  <c r="A2875" i="1"/>
  <c r="AC2874" i="1"/>
  <c r="AE2874" i="1" s="1"/>
  <c r="AK2874" i="1"/>
  <c r="J2874" i="1"/>
  <c r="I2874" i="1" s="1"/>
  <c r="Z2873" i="1"/>
  <c r="AA2873" i="1" s="1"/>
  <c r="AH2873" i="1" s="1"/>
  <c r="Y2873" i="1"/>
  <c r="P2874" i="1"/>
  <c r="D3096" i="1"/>
  <c r="K2874" i="1"/>
  <c r="O2874" i="1"/>
  <c r="T2762" i="1"/>
  <c r="AF2762" i="1" s="1"/>
  <c r="V2762" i="1"/>
  <c r="Q2764" i="1"/>
  <c r="R2763" i="1"/>
  <c r="U2761" i="1"/>
  <c r="W2761" i="1" s="1"/>
  <c r="AG2761" i="1" s="1"/>
  <c r="B2761" i="1" s="1"/>
  <c r="C2761" i="1" s="1"/>
  <c r="S2762" i="1"/>
  <c r="L2876" i="1" l="1"/>
  <c r="M2876" i="1" s="1"/>
  <c r="A2876" i="1"/>
  <c r="E2875" i="1"/>
  <c r="F2875" i="1" s="1"/>
  <c r="X2875" i="1"/>
  <c r="AC2875" i="1"/>
  <c r="AE2875" i="1" s="1"/>
  <c r="AK2875" i="1"/>
  <c r="N2875" i="1"/>
  <c r="H2875" i="1" s="1"/>
  <c r="G2875" i="1" s="1"/>
  <c r="AB2897" i="1"/>
  <c r="Y2874" i="1"/>
  <c r="J2875" i="1"/>
  <c r="I2875" i="1" s="1"/>
  <c r="Z2874" i="1"/>
  <c r="AA2874" i="1" s="1"/>
  <c r="AH2874" i="1" s="1"/>
  <c r="P2875" i="1"/>
  <c r="P2876" i="1" s="1"/>
  <c r="D3097" i="1"/>
  <c r="T2763" i="1"/>
  <c r="AF2763" i="1" s="1"/>
  <c r="V2763" i="1"/>
  <c r="Q2765" i="1"/>
  <c r="R2764" i="1"/>
  <c r="U2762" i="1"/>
  <c r="W2762" i="1" s="1"/>
  <c r="S2763" i="1"/>
  <c r="L2877" i="1" l="1"/>
  <c r="M2877" i="1" s="1"/>
  <c r="A2877" i="1"/>
  <c r="E2876" i="1"/>
  <c r="F2876" i="1" s="1"/>
  <c r="X2876" i="1"/>
  <c r="AC2876" i="1"/>
  <c r="AE2876" i="1" s="1"/>
  <c r="AK2876" i="1"/>
  <c r="O2875" i="1"/>
  <c r="AB2898" i="1"/>
  <c r="P2877" i="1"/>
  <c r="Z2875" i="1"/>
  <c r="AA2875" i="1" s="1"/>
  <c r="AH2875" i="1" s="1"/>
  <c r="Y2875" i="1"/>
  <c r="J2876" i="1"/>
  <c r="I2876" i="1" s="1"/>
  <c r="K2875" i="1"/>
  <c r="N2876" i="1"/>
  <c r="H2876" i="1" s="1"/>
  <c r="G2876" i="1" s="1"/>
  <c r="D3098" i="1"/>
  <c r="AG2762" i="1"/>
  <c r="B2762" i="1" s="1"/>
  <c r="C2762" i="1" s="1"/>
  <c r="U2763" i="1"/>
  <c r="W2763" i="1" s="1"/>
  <c r="AG2763" i="1" s="1"/>
  <c r="B2763" i="1" s="1"/>
  <c r="C2763" i="1" s="1"/>
  <c r="S2764" i="1"/>
  <c r="Q2766" i="1"/>
  <c r="R2765" i="1"/>
  <c r="T2764" i="1"/>
  <c r="AF2764" i="1" s="1"/>
  <c r="V2764" i="1"/>
  <c r="AB2899" i="1" l="1"/>
  <c r="K2876" i="1"/>
  <c r="X2877" i="1"/>
  <c r="A2878" i="1"/>
  <c r="L2878" i="1"/>
  <c r="M2878" i="1" s="1"/>
  <c r="N2878" i="1" s="1"/>
  <c r="H2878" i="1" s="1"/>
  <c r="G2878" i="1" s="1"/>
  <c r="E2877" i="1"/>
  <c r="F2877" i="1" s="1"/>
  <c r="AC2877" i="1"/>
  <c r="AE2877" i="1" s="1"/>
  <c r="AK2877" i="1"/>
  <c r="Y2876" i="1"/>
  <c r="Z2876" i="1"/>
  <c r="AA2876" i="1" s="1"/>
  <c r="AH2876" i="1" s="1"/>
  <c r="J2877" i="1"/>
  <c r="I2877" i="1" s="1"/>
  <c r="O2876" i="1"/>
  <c r="N2877" i="1"/>
  <c r="H2877" i="1" s="1"/>
  <c r="G2877" i="1" s="1"/>
  <c r="D3099" i="1"/>
  <c r="T2765" i="1"/>
  <c r="AF2765" i="1" s="1"/>
  <c r="V2765" i="1"/>
  <c r="Q2767" i="1"/>
  <c r="R2766" i="1"/>
  <c r="U2764" i="1"/>
  <c r="W2764" i="1" s="1"/>
  <c r="AG2764" i="1" s="1"/>
  <c r="B2764" i="1" s="1"/>
  <c r="C2764" i="1" s="1"/>
  <c r="S2765" i="1"/>
  <c r="L2879" i="1" l="1"/>
  <c r="M2879" i="1" s="1"/>
  <c r="X2878" i="1"/>
  <c r="E2878" i="1"/>
  <c r="F2878" i="1" s="1"/>
  <c r="A2879" i="1"/>
  <c r="AC2878" i="1"/>
  <c r="AE2878" i="1" s="1"/>
  <c r="AK2878" i="1"/>
  <c r="Y2877" i="1"/>
  <c r="J2878" i="1"/>
  <c r="I2878" i="1" s="1"/>
  <c r="Z2877" i="1"/>
  <c r="AA2877" i="1" s="1"/>
  <c r="AH2877" i="1" s="1"/>
  <c r="O2877" i="1"/>
  <c r="P2878" i="1"/>
  <c r="P2879" i="1" s="1"/>
  <c r="K2877" i="1"/>
  <c r="AB2900" i="1"/>
  <c r="D3100" i="1"/>
  <c r="K2878" i="1"/>
  <c r="O2878" i="1"/>
  <c r="U2765" i="1"/>
  <c r="W2765" i="1" s="1"/>
  <c r="AG2765" i="1" s="1"/>
  <c r="B2765" i="1" s="1"/>
  <c r="C2765" i="1" s="1"/>
  <c r="S2766" i="1"/>
  <c r="T2766" i="1"/>
  <c r="AF2766" i="1" s="1"/>
  <c r="V2766" i="1"/>
  <c r="Q2768" i="1"/>
  <c r="R2767" i="1"/>
  <c r="J2879" i="1" l="1"/>
  <c r="I2879" i="1" s="1"/>
  <c r="Y2878" i="1"/>
  <c r="Z2878" i="1"/>
  <c r="AA2878" i="1" s="1"/>
  <c r="AH2878" i="1" s="1"/>
  <c r="AB2901" i="1"/>
  <c r="X2879" i="1"/>
  <c r="L2880" i="1"/>
  <c r="M2880" i="1" s="1"/>
  <c r="N2880" i="1" s="1"/>
  <c r="H2880" i="1" s="1"/>
  <c r="G2880" i="1" s="1"/>
  <c r="A2880" i="1"/>
  <c r="E2879" i="1"/>
  <c r="F2879" i="1" s="1"/>
  <c r="AC2879" i="1"/>
  <c r="AE2879" i="1" s="1"/>
  <c r="AK2879" i="1"/>
  <c r="N2879" i="1"/>
  <c r="H2879" i="1" s="1"/>
  <c r="G2879" i="1" s="1"/>
  <c r="D3101" i="1"/>
  <c r="T2767" i="1"/>
  <c r="AF2767" i="1" s="1"/>
  <c r="V2767" i="1"/>
  <c r="Q2769" i="1"/>
  <c r="R2768" i="1"/>
  <c r="U2766" i="1"/>
  <c r="W2766" i="1" s="1"/>
  <c r="AG2766" i="1" s="1"/>
  <c r="B2766" i="1" s="1"/>
  <c r="C2766" i="1" s="1"/>
  <c r="S2767" i="1"/>
  <c r="K2879" i="1" l="1"/>
  <c r="Z2879" i="1"/>
  <c r="AA2879" i="1" s="1"/>
  <c r="AH2879" i="1" s="1"/>
  <c r="Y2879" i="1"/>
  <c r="J2880" i="1"/>
  <c r="I2880" i="1" s="1"/>
  <c r="AB2902" i="1"/>
  <c r="O2879" i="1"/>
  <c r="E2880" i="1"/>
  <c r="F2880" i="1" s="1"/>
  <c r="X2880" i="1"/>
  <c r="L2881" i="1"/>
  <c r="M2881" i="1" s="1"/>
  <c r="A2881" i="1"/>
  <c r="AC2880" i="1"/>
  <c r="AE2880" i="1" s="1"/>
  <c r="AK2880" i="1"/>
  <c r="P2880" i="1"/>
  <c r="P2881" i="1" s="1"/>
  <c r="D3102" i="1"/>
  <c r="O2880" i="1"/>
  <c r="K2880" i="1"/>
  <c r="U2767" i="1"/>
  <c r="W2767" i="1" s="1"/>
  <c r="AG2767" i="1" s="1"/>
  <c r="B2767" i="1" s="1"/>
  <c r="C2767" i="1" s="1"/>
  <c r="S2768" i="1"/>
  <c r="T2768" i="1"/>
  <c r="AF2768" i="1" s="1"/>
  <c r="V2768" i="1"/>
  <c r="Q2770" i="1"/>
  <c r="R2769" i="1"/>
  <c r="N2881" i="1" l="1"/>
  <c r="H2881" i="1" s="1"/>
  <c r="G2881" i="1" s="1"/>
  <c r="AB2903" i="1"/>
  <c r="L2882" i="1"/>
  <c r="M2882" i="1" s="1"/>
  <c r="E2881" i="1"/>
  <c r="F2881" i="1" s="1"/>
  <c r="X2881" i="1"/>
  <c r="A2882" i="1"/>
  <c r="AC2881" i="1"/>
  <c r="AE2881" i="1" s="1"/>
  <c r="AK2881" i="1"/>
  <c r="Y2880" i="1"/>
  <c r="J2881" i="1"/>
  <c r="I2881" i="1" s="1"/>
  <c r="Z2880" i="1"/>
  <c r="AA2880" i="1" s="1"/>
  <c r="AH2880" i="1" s="1"/>
  <c r="D3103" i="1"/>
  <c r="O2881" i="1"/>
  <c r="K2881" i="1"/>
  <c r="T2769" i="1"/>
  <c r="AF2769" i="1" s="1"/>
  <c r="V2769" i="1"/>
  <c r="Q2771" i="1"/>
  <c r="R2770" i="1"/>
  <c r="U2768" i="1"/>
  <c r="W2768" i="1" s="1"/>
  <c r="S2769" i="1"/>
  <c r="Y2881" i="1" l="1"/>
  <c r="Z2881" i="1"/>
  <c r="AA2881" i="1" s="1"/>
  <c r="AH2881" i="1" s="1"/>
  <c r="J2882" i="1"/>
  <c r="I2882" i="1" s="1"/>
  <c r="A2883" i="1"/>
  <c r="E2882" i="1"/>
  <c r="F2882" i="1" s="1"/>
  <c r="L2883" i="1"/>
  <c r="M2883" i="1" s="1"/>
  <c r="N2883" i="1" s="1"/>
  <c r="H2883" i="1" s="1"/>
  <c r="G2883" i="1" s="1"/>
  <c r="X2882" i="1"/>
  <c r="AC2882" i="1"/>
  <c r="AE2882" i="1" s="1"/>
  <c r="AK2882" i="1"/>
  <c r="N2882" i="1"/>
  <c r="H2882" i="1" s="1"/>
  <c r="G2882" i="1" s="1"/>
  <c r="P2882" i="1"/>
  <c r="AB2904" i="1"/>
  <c r="D3104" i="1"/>
  <c r="AG2768" i="1"/>
  <c r="B2768" i="1" s="1"/>
  <c r="C2768" i="1" s="1"/>
  <c r="U2769" i="1"/>
  <c r="W2769" i="1" s="1"/>
  <c r="AG2769" i="1" s="1"/>
  <c r="B2769" i="1" s="1"/>
  <c r="C2769" i="1" s="1"/>
  <c r="S2770" i="1"/>
  <c r="U2770" i="1" s="1"/>
  <c r="R2771" i="1"/>
  <c r="Q2772" i="1"/>
  <c r="T2770" i="1"/>
  <c r="AF2770" i="1" s="1"/>
  <c r="V2770" i="1"/>
  <c r="K2882" i="1" l="1"/>
  <c r="Z2882" i="1"/>
  <c r="AA2882" i="1" s="1"/>
  <c r="AH2882" i="1" s="1"/>
  <c r="Y2882" i="1"/>
  <c r="J2883" i="1"/>
  <c r="I2883" i="1" s="1"/>
  <c r="P2883" i="1"/>
  <c r="P2884" i="1" s="1"/>
  <c r="AB2905" i="1"/>
  <c r="X2883" i="1"/>
  <c r="E2883" i="1"/>
  <c r="F2883" i="1" s="1"/>
  <c r="A2884" i="1"/>
  <c r="L2884" i="1"/>
  <c r="M2884" i="1" s="1"/>
  <c r="N2884" i="1" s="1"/>
  <c r="H2884" i="1" s="1"/>
  <c r="G2884" i="1" s="1"/>
  <c r="AC2883" i="1"/>
  <c r="AE2883" i="1" s="1"/>
  <c r="AK2883" i="1"/>
  <c r="O2882" i="1"/>
  <c r="D3105" i="1"/>
  <c r="O2883" i="1"/>
  <c r="K2883" i="1"/>
  <c r="W2770" i="1"/>
  <c r="AG2770" i="1" s="1"/>
  <c r="B2770" i="1" s="1"/>
  <c r="C2770" i="1" s="1"/>
  <c r="Q2773" i="1"/>
  <c r="R2772" i="1"/>
  <c r="S2771" i="1"/>
  <c r="T2771" i="1"/>
  <c r="AF2771" i="1" s="1"/>
  <c r="V2771" i="1"/>
  <c r="A2885" i="1" l="1"/>
  <c r="E2884" i="1"/>
  <c r="F2884" i="1" s="1"/>
  <c r="X2884" i="1"/>
  <c r="L2885" i="1"/>
  <c r="M2885" i="1" s="1"/>
  <c r="N2885" i="1" s="1"/>
  <c r="H2885" i="1" s="1"/>
  <c r="G2885" i="1" s="1"/>
  <c r="AC2884" i="1"/>
  <c r="AE2884" i="1" s="1"/>
  <c r="AK2884" i="1"/>
  <c r="Z2883" i="1"/>
  <c r="AA2883" i="1" s="1"/>
  <c r="AH2883" i="1" s="1"/>
  <c r="Y2883" i="1"/>
  <c r="J2884" i="1"/>
  <c r="I2884" i="1" s="1"/>
  <c r="AB2906" i="1"/>
  <c r="D3106" i="1"/>
  <c r="O2884" i="1"/>
  <c r="K2884" i="1"/>
  <c r="U2771" i="1"/>
  <c r="W2771" i="1" s="1"/>
  <c r="AG2771" i="1" s="1"/>
  <c r="B2771" i="1" s="1"/>
  <c r="C2771" i="1" s="1"/>
  <c r="S2772" i="1"/>
  <c r="T2772" i="1"/>
  <c r="AF2772" i="1" s="1"/>
  <c r="V2772" i="1"/>
  <c r="Q2774" i="1"/>
  <c r="R2773" i="1"/>
  <c r="P2885" i="1" l="1"/>
  <c r="Z2884" i="1"/>
  <c r="AA2884" i="1" s="1"/>
  <c r="AH2884" i="1" s="1"/>
  <c r="J2885" i="1"/>
  <c r="I2885" i="1" s="1"/>
  <c r="Y2884" i="1"/>
  <c r="AB2907" i="1"/>
  <c r="E2885" i="1"/>
  <c r="F2885" i="1" s="1"/>
  <c r="X2885" i="1"/>
  <c r="A2886" i="1"/>
  <c r="L2886" i="1"/>
  <c r="M2886" i="1" s="1"/>
  <c r="AC2885" i="1"/>
  <c r="AE2885" i="1" s="1"/>
  <c r="AK2885" i="1"/>
  <c r="D3107" i="1"/>
  <c r="O2885" i="1"/>
  <c r="K2885" i="1"/>
  <c r="T2773" i="1"/>
  <c r="AF2773" i="1" s="1"/>
  <c r="V2773" i="1"/>
  <c r="Q2775" i="1"/>
  <c r="R2774" i="1"/>
  <c r="S2773" i="1"/>
  <c r="U2772" i="1"/>
  <c r="W2772" i="1" s="1"/>
  <c r="N2886" i="1" l="1"/>
  <c r="H2886" i="1" s="1"/>
  <c r="G2886" i="1" s="1"/>
  <c r="J2886" i="1"/>
  <c r="I2886" i="1" s="1"/>
  <c r="Y2885" i="1"/>
  <c r="Z2885" i="1"/>
  <c r="AA2885" i="1" s="1"/>
  <c r="AH2885" i="1" s="1"/>
  <c r="AB2908" i="1"/>
  <c r="A2887" i="1"/>
  <c r="X2886" i="1"/>
  <c r="E2886" i="1"/>
  <c r="F2886" i="1" s="1"/>
  <c r="L2887" i="1"/>
  <c r="M2887" i="1" s="1"/>
  <c r="AC2886" i="1"/>
  <c r="AE2886" i="1" s="1"/>
  <c r="AK2886" i="1"/>
  <c r="P2886" i="1"/>
  <c r="D3108" i="1"/>
  <c r="K2886" i="1"/>
  <c r="O2886" i="1"/>
  <c r="AG2772" i="1"/>
  <c r="B2772" i="1" s="1"/>
  <c r="C2772" i="1" s="1"/>
  <c r="U2773" i="1"/>
  <c r="W2773" i="1" s="1"/>
  <c r="S2774" i="1"/>
  <c r="Q2776" i="1"/>
  <c r="R2775" i="1"/>
  <c r="T2774" i="1"/>
  <c r="AF2774" i="1" s="1"/>
  <c r="V2774" i="1"/>
  <c r="P2887" i="1" l="1"/>
  <c r="J2887" i="1"/>
  <c r="I2887" i="1" s="1"/>
  <c r="Y2886" i="1"/>
  <c r="Z2886" i="1"/>
  <c r="AA2886" i="1" s="1"/>
  <c r="AH2886" i="1" s="1"/>
  <c r="AB2909" i="1"/>
  <c r="A2888" i="1"/>
  <c r="L2888" i="1"/>
  <c r="M2888" i="1" s="1"/>
  <c r="N2888" i="1" s="1"/>
  <c r="H2888" i="1" s="1"/>
  <c r="G2888" i="1" s="1"/>
  <c r="X2887" i="1"/>
  <c r="E2887" i="1"/>
  <c r="F2887" i="1" s="1"/>
  <c r="AC2887" i="1"/>
  <c r="AE2887" i="1" s="1"/>
  <c r="AK2887" i="1"/>
  <c r="N2887" i="1"/>
  <c r="H2887" i="1" s="1"/>
  <c r="G2887" i="1" s="1"/>
  <c r="D3109" i="1"/>
  <c r="T2775" i="1"/>
  <c r="AF2775" i="1" s="1"/>
  <c r="V2775" i="1"/>
  <c r="U2774" i="1"/>
  <c r="W2774" i="1" s="1"/>
  <c r="S2775" i="1"/>
  <c r="Q2777" i="1"/>
  <c r="R2776" i="1"/>
  <c r="AG2773" i="1"/>
  <c r="B2773" i="1" s="1"/>
  <c r="C2773" i="1" s="1"/>
  <c r="K2887" i="1" l="1"/>
  <c r="AB2910" i="1"/>
  <c r="Z2887" i="1"/>
  <c r="AA2887" i="1" s="1"/>
  <c r="AH2887" i="1" s="1"/>
  <c r="Y2887" i="1"/>
  <c r="J2888" i="1"/>
  <c r="I2888" i="1" s="1"/>
  <c r="A2889" i="1"/>
  <c r="E2888" i="1"/>
  <c r="F2888" i="1" s="1"/>
  <c r="X2888" i="1"/>
  <c r="L2889" i="1"/>
  <c r="M2889" i="1" s="1"/>
  <c r="AC2888" i="1"/>
  <c r="AE2888" i="1" s="1"/>
  <c r="AK2888" i="1"/>
  <c r="P2888" i="1"/>
  <c r="P2889" i="1" s="1"/>
  <c r="O2887" i="1"/>
  <c r="D3110" i="1"/>
  <c r="K2888" i="1"/>
  <c r="O2888" i="1"/>
  <c r="T2776" i="1"/>
  <c r="AF2776" i="1" s="1"/>
  <c r="V2776" i="1"/>
  <c r="Q2778" i="1"/>
  <c r="R2777" i="1"/>
  <c r="AG2774" i="1"/>
  <c r="B2774" i="1" s="1"/>
  <c r="C2774" i="1" s="1"/>
  <c r="U2775" i="1"/>
  <c r="W2775" i="1" s="1"/>
  <c r="AG2775" i="1" s="1"/>
  <c r="B2775" i="1" s="1"/>
  <c r="C2775" i="1" s="1"/>
  <c r="S2776" i="1"/>
  <c r="L2890" i="1" l="1"/>
  <c r="M2890" i="1" s="1"/>
  <c r="A2890" i="1"/>
  <c r="E2889" i="1"/>
  <c r="F2889" i="1" s="1"/>
  <c r="X2889" i="1"/>
  <c r="AC2889" i="1"/>
  <c r="AE2889" i="1" s="1"/>
  <c r="AK2889" i="1"/>
  <c r="P2890" i="1"/>
  <c r="N2889" i="1"/>
  <c r="H2889" i="1" s="1"/>
  <c r="G2889" i="1" s="1"/>
  <c r="AB2911" i="1"/>
  <c r="J2889" i="1"/>
  <c r="I2889" i="1" s="1"/>
  <c r="Z2888" i="1"/>
  <c r="AA2888" i="1" s="1"/>
  <c r="AH2888" i="1" s="1"/>
  <c r="Y2888" i="1"/>
  <c r="D3111" i="1"/>
  <c r="U2776" i="1"/>
  <c r="W2776" i="1" s="1"/>
  <c r="S2777" i="1"/>
  <c r="Q2779" i="1"/>
  <c r="R2778" i="1"/>
  <c r="T2777" i="1"/>
  <c r="AF2777" i="1" s="1"/>
  <c r="V2777" i="1"/>
  <c r="Z2889" i="1" l="1"/>
  <c r="AA2889" i="1" s="1"/>
  <c r="AH2889" i="1" s="1"/>
  <c r="J2890" i="1"/>
  <c r="I2890" i="1" s="1"/>
  <c r="Y2889" i="1"/>
  <c r="O2889" i="1"/>
  <c r="E2890" i="1"/>
  <c r="F2890" i="1" s="1"/>
  <c r="L2891" i="1"/>
  <c r="M2891" i="1" s="1"/>
  <c r="X2890" i="1"/>
  <c r="A2891" i="1"/>
  <c r="AC2890" i="1"/>
  <c r="AE2890" i="1" s="1"/>
  <c r="AK2890" i="1"/>
  <c r="K2889" i="1"/>
  <c r="AB2912" i="1"/>
  <c r="N2890" i="1"/>
  <c r="H2890" i="1" s="1"/>
  <c r="G2890" i="1" s="1"/>
  <c r="D3112" i="1"/>
  <c r="Q2780" i="1"/>
  <c r="R2779" i="1"/>
  <c r="S2778" i="1"/>
  <c r="U2777" i="1"/>
  <c r="W2777" i="1" s="1"/>
  <c r="T2778" i="1"/>
  <c r="AF2778" i="1" s="1"/>
  <c r="V2778" i="1"/>
  <c r="AG2776" i="1"/>
  <c r="B2776" i="1" s="1"/>
  <c r="C2776" i="1" s="1"/>
  <c r="N2891" i="1" l="1"/>
  <c r="H2891" i="1" s="1"/>
  <c r="G2891" i="1" s="1"/>
  <c r="J2891" i="1"/>
  <c r="I2891" i="1" s="1"/>
  <c r="Z2890" i="1"/>
  <c r="AA2890" i="1" s="1"/>
  <c r="AH2890" i="1" s="1"/>
  <c r="Y2890" i="1"/>
  <c r="AB2913" i="1"/>
  <c r="P2891" i="1"/>
  <c r="P2892" i="1" s="1"/>
  <c r="K2890" i="1"/>
  <c r="O2890" i="1"/>
  <c r="E2891" i="1"/>
  <c r="F2891" i="1" s="1"/>
  <c r="X2891" i="1"/>
  <c r="L2892" i="1"/>
  <c r="M2892" i="1" s="1"/>
  <c r="A2892" i="1"/>
  <c r="AC2891" i="1"/>
  <c r="AE2891" i="1" s="1"/>
  <c r="AK2891" i="1"/>
  <c r="D3113" i="1"/>
  <c r="O2891" i="1"/>
  <c r="K2891" i="1"/>
  <c r="S2779" i="1"/>
  <c r="U2778" i="1"/>
  <c r="W2778" i="1" s="1"/>
  <c r="AG2778" i="1" s="1"/>
  <c r="B2778" i="1" s="1"/>
  <c r="C2778" i="1" s="1"/>
  <c r="T2779" i="1"/>
  <c r="AF2779" i="1" s="1"/>
  <c r="V2779" i="1"/>
  <c r="AG2777" i="1"/>
  <c r="B2777" i="1" s="1"/>
  <c r="C2777" i="1" s="1"/>
  <c r="Q2781" i="1"/>
  <c r="R2780" i="1"/>
  <c r="L2893" i="1" l="1"/>
  <c r="M2893" i="1" s="1"/>
  <c r="N2893" i="1" s="1"/>
  <c r="X2892" i="1"/>
  <c r="A2893" i="1"/>
  <c r="E2892" i="1"/>
  <c r="F2892" i="1" s="1"/>
  <c r="AC2892" i="1"/>
  <c r="AE2892" i="1" s="1"/>
  <c r="AK2892" i="1"/>
  <c r="AB2914" i="1"/>
  <c r="N2892" i="1"/>
  <c r="H2892" i="1" s="1"/>
  <c r="G2892" i="1" s="1"/>
  <c r="J2892" i="1"/>
  <c r="I2892" i="1" s="1"/>
  <c r="Y2891" i="1"/>
  <c r="Z2891" i="1"/>
  <c r="AA2891" i="1" s="1"/>
  <c r="AH2891" i="1" s="1"/>
  <c r="D3114" i="1"/>
  <c r="T2780" i="1"/>
  <c r="AF2780" i="1" s="1"/>
  <c r="V2780" i="1"/>
  <c r="Q2782" i="1"/>
  <c r="R2781" i="1"/>
  <c r="U2779" i="1"/>
  <c r="W2779" i="1" s="1"/>
  <c r="AG2779" i="1" s="1"/>
  <c r="B2779" i="1" s="1"/>
  <c r="C2779" i="1" s="1"/>
  <c r="S2780" i="1"/>
  <c r="O2892" i="1" l="1"/>
  <c r="P2893" i="1" s="1"/>
  <c r="AB2915" i="1"/>
  <c r="A2894" i="1"/>
  <c r="E2893" i="1"/>
  <c r="F2893" i="1" s="1"/>
  <c r="L2894" i="1"/>
  <c r="M2894" i="1" s="1"/>
  <c r="N2894" i="1" s="1"/>
  <c r="H2894" i="1" s="1"/>
  <c r="G2894" i="1" s="1"/>
  <c r="X2893" i="1"/>
  <c r="AC2893" i="1"/>
  <c r="AE2893" i="1" s="1"/>
  <c r="AK2893" i="1"/>
  <c r="K2892" i="1"/>
  <c r="Z2892" i="1"/>
  <c r="AA2892" i="1" s="1"/>
  <c r="AH2892" i="1" s="1"/>
  <c r="Y2892" i="1"/>
  <c r="J2893" i="1"/>
  <c r="I2893" i="1" s="1"/>
  <c r="H2893" i="1"/>
  <c r="G2893" i="1" s="1"/>
  <c r="D3115" i="1"/>
  <c r="S2781" i="1"/>
  <c r="U2780" i="1"/>
  <c r="W2780" i="1" s="1"/>
  <c r="AG2780" i="1" s="1"/>
  <c r="B2780" i="1" s="1"/>
  <c r="C2780" i="1" s="1"/>
  <c r="Q2783" i="1"/>
  <c r="R2782" i="1"/>
  <c r="T2781" i="1"/>
  <c r="AF2781" i="1" s="1"/>
  <c r="V2781" i="1"/>
  <c r="Y2893" i="1" l="1"/>
  <c r="J2894" i="1"/>
  <c r="I2894" i="1" s="1"/>
  <c r="Z2893" i="1"/>
  <c r="AA2893" i="1" s="1"/>
  <c r="AH2893" i="1" s="1"/>
  <c r="A2895" i="1"/>
  <c r="L2895" i="1"/>
  <c r="M2895" i="1" s="1"/>
  <c r="N2895" i="1" s="1"/>
  <c r="H2895" i="1" s="1"/>
  <c r="G2895" i="1" s="1"/>
  <c r="E2894" i="1"/>
  <c r="F2894" i="1" s="1"/>
  <c r="X2894" i="1"/>
  <c r="AC2894" i="1"/>
  <c r="AE2894" i="1" s="1"/>
  <c r="AK2894" i="1"/>
  <c r="AB2916" i="1"/>
  <c r="K2893" i="1"/>
  <c r="O2893" i="1"/>
  <c r="P2894" i="1"/>
  <c r="P2895" i="1" s="1"/>
  <c r="D3116" i="1"/>
  <c r="O2894" i="1"/>
  <c r="K2894" i="1"/>
  <c r="T2782" i="1"/>
  <c r="AF2782" i="1" s="1"/>
  <c r="V2782" i="1"/>
  <c r="Q2784" i="1"/>
  <c r="R2783" i="1"/>
  <c r="U2781" i="1"/>
  <c r="W2781" i="1" s="1"/>
  <c r="AG2781" i="1" s="1"/>
  <c r="B2781" i="1" s="1"/>
  <c r="C2781" i="1" s="1"/>
  <c r="S2782" i="1"/>
  <c r="Z2894" i="1" l="1"/>
  <c r="AA2894" i="1" s="1"/>
  <c r="AH2894" i="1" s="1"/>
  <c r="J2895" i="1"/>
  <c r="I2895" i="1" s="1"/>
  <c r="Y2894" i="1"/>
  <c r="L2896" i="1"/>
  <c r="M2896" i="1" s="1"/>
  <c r="E2895" i="1"/>
  <c r="F2895" i="1" s="1"/>
  <c r="A2896" i="1"/>
  <c r="X2895" i="1"/>
  <c r="AC2895" i="1"/>
  <c r="AE2895" i="1" s="1"/>
  <c r="AK2895" i="1"/>
  <c r="AB2917" i="1"/>
  <c r="D3117" i="1"/>
  <c r="O2895" i="1"/>
  <c r="K2895" i="1"/>
  <c r="U2782" i="1"/>
  <c r="W2782" i="1" s="1"/>
  <c r="AG2782" i="1" s="1"/>
  <c r="B2782" i="1" s="1"/>
  <c r="C2782" i="1" s="1"/>
  <c r="S2783" i="1"/>
  <c r="Q2785" i="1"/>
  <c r="R2784" i="1"/>
  <c r="T2783" i="1"/>
  <c r="AF2783" i="1" s="1"/>
  <c r="V2783" i="1"/>
  <c r="A2897" i="1" l="1"/>
  <c r="X2896" i="1"/>
  <c r="E2896" i="1"/>
  <c r="F2896" i="1" s="1"/>
  <c r="L2897" i="1"/>
  <c r="M2897" i="1" s="1"/>
  <c r="N2897" i="1" s="1"/>
  <c r="AC2896" i="1"/>
  <c r="AE2896" i="1" s="1"/>
  <c r="AK2896" i="1"/>
  <c r="P2896" i="1"/>
  <c r="P2897" i="1" s="1"/>
  <c r="Y2895" i="1"/>
  <c r="Z2895" i="1"/>
  <c r="AA2895" i="1" s="1"/>
  <c r="AH2895" i="1" s="1"/>
  <c r="J2896" i="1"/>
  <c r="I2896" i="1" s="1"/>
  <c r="AB2918" i="1"/>
  <c r="N2896" i="1"/>
  <c r="H2896" i="1" s="1"/>
  <c r="G2896" i="1" s="1"/>
  <c r="D3118" i="1"/>
  <c r="T2784" i="1"/>
  <c r="AF2784" i="1" s="1"/>
  <c r="V2784" i="1"/>
  <c r="Q2786" i="1"/>
  <c r="R2785" i="1"/>
  <c r="S2784" i="1"/>
  <c r="U2783" i="1"/>
  <c r="W2783" i="1" s="1"/>
  <c r="AG2783" i="1" s="1"/>
  <c r="B2783" i="1" s="1"/>
  <c r="C2783" i="1" s="1"/>
  <c r="O2896" i="1" l="1"/>
  <c r="AB2919" i="1"/>
  <c r="H2897" i="1"/>
  <c r="G2897" i="1" s="1"/>
  <c r="Y2896" i="1"/>
  <c r="J2897" i="1"/>
  <c r="I2897" i="1" s="1"/>
  <c r="Z2896" i="1"/>
  <c r="AA2896" i="1" s="1"/>
  <c r="AH2896" i="1" s="1"/>
  <c r="K2896" i="1"/>
  <c r="X2897" i="1"/>
  <c r="L2898" i="1"/>
  <c r="M2898" i="1" s="1"/>
  <c r="E2897" i="1"/>
  <c r="F2897" i="1" s="1"/>
  <c r="A2898" i="1"/>
  <c r="AC2897" i="1"/>
  <c r="AE2897" i="1" s="1"/>
  <c r="AK2897" i="1"/>
  <c r="D3119" i="1"/>
  <c r="S2785" i="1"/>
  <c r="U2784" i="1"/>
  <c r="W2784" i="1" s="1"/>
  <c r="AG2784" i="1" s="1"/>
  <c r="B2784" i="1" s="1"/>
  <c r="C2784" i="1" s="1"/>
  <c r="Q2787" i="1"/>
  <c r="R2786" i="1"/>
  <c r="T2785" i="1"/>
  <c r="AF2785" i="1" s="1"/>
  <c r="V2785" i="1"/>
  <c r="N2898" i="1" l="1"/>
  <c r="H2898" i="1" s="1"/>
  <c r="G2898" i="1" s="1"/>
  <c r="AB2920" i="1"/>
  <c r="K2897" i="1"/>
  <c r="E2898" i="1"/>
  <c r="F2898" i="1" s="1"/>
  <c r="L2899" i="1"/>
  <c r="M2899" i="1" s="1"/>
  <c r="X2898" i="1"/>
  <c r="A2899" i="1"/>
  <c r="AC2898" i="1"/>
  <c r="AE2898" i="1" s="1"/>
  <c r="AK2898" i="1"/>
  <c r="O2897" i="1"/>
  <c r="J2898" i="1"/>
  <c r="I2898" i="1" s="1"/>
  <c r="Z2897" i="1"/>
  <c r="AA2897" i="1" s="1"/>
  <c r="AH2897" i="1" s="1"/>
  <c r="Y2897" i="1"/>
  <c r="P2898" i="1"/>
  <c r="D3120" i="1"/>
  <c r="O2898" i="1"/>
  <c r="K2898" i="1"/>
  <c r="T2786" i="1"/>
  <c r="AF2786" i="1" s="1"/>
  <c r="V2786" i="1"/>
  <c r="Q2788" i="1"/>
  <c r="R2787" i="1"/>
  <c r="U2785" i="1"/>
  <c r="W2785" i="1" s="1"/>
  <c r="AG2785" i="1" s="1"/>
  <c r="B2785" i="1" s="1"/>
  <c r="C2785" i="1" s="1"/>
  <c r="S2786" i="1"/>
  <c r="N2899" i="1" l="1"/>
  <c r="H2899" i="1" s="1"/>
  <c r="G2899" i="1" s="1"/>
  <c r="Z2898" i="1"/>
  <c r="AA2898" i="1" s="1"/>
  <c r="AH2898" i="1" s="1"/>
  <c r="J2899" i="1"/>
  <c r="I2899" i="1" s="1"/>
  <c r="Y2898" i="1"/>
  <c r="L2900" i="1"/>
  <c r="M2900" i="1" s="1"/>
  <c r="E2899" i="1"/>
  <c r="F2899" i="1" s="1"/>
  <c r="A2900" i="1"/>
  <c r="X2899" i="1"/>
  <c r="AC2899" i="1"/>
  <c r="AE2899" i="1" s="1"/>
  <c r="AK2899" i="1"/>
  <c r="P2899" i="1"/>
  <c r="AB2921" i="1"/>
  <c r="AB2922" i="1" s="1"/>
  <c r="AB2923" i="1" s="1"/>
  <c r="AB2924" i="1" s="1"/>
  <c r="AB2925" i="1" s="1"/>
  <c r="AB2926" i="1" s="1"/>
  <c r="AB2927" i="1" s="1"/>
  <c r="AB2928" i="1" s="1"/>
  <c r="AB2929" i="1" s="1"/>
  <c r="AB2930" i="1" s="1"/>
  <c r="AB2931" i="1" s="1"/>
  <c r="AB2932" i="1" s="1"/>
  <c r="AB2933" i="1" s="1"/>
  <c r="AB2934" i="1" s="1"/>
  <c r="AB2935" i="1" s="1"/>
  <c r="AB2936" i="1" s="1"/>
  <c r="AB2937" i="1" s="1"/>
  <c r="AB2938" i="1" s="1"/>
  <c r="AB2939" i="1" s="1"/>
  <c r="AB2940" i="1" s="1"/>
  <c r="AB2941" i="1" s="1"/>
  <c r="AB2942" i="1" s="1"/>
  <c r="AB2943" i="1" s="1"/>
  <c r="AB2944" i="1" s="1"/>
  <c r="AB2945" i="1" s="1"/>
  <c r="AB2946" i="1" s="1"/>
  <c r="AB2947" i="1" s="1"/>
  <c r="AB2948" i="1" s="1"/>
  <c r="AB2949" i="1" s="1"/>
  <c r="AB2950" i="1" s="1"/>
  <c r="AB2951" i="1" s="1"/>
  <c r="AB2952" i="1" s="1"/>
  <c r="AB2953" i="1" s="1"/>
  <c r="AB2954" i="1" s="1"/>
  <c r="AB2955" i="1" s="1"/>
  <c r="AB2956" i="1" s="1"/>
  <c r="AB2957" i="1" s="1"/>
  <c r="AB2958" i="1" s="1"/>
  <c r="AB2959" i="1" s="1"/>
  <c r="AB2960" i="1" s="1"/>
  <c r="AB2961" i="1" s="1"/>
  <c r="AB2962" i="1" s="1"/>
  <c r="AB2963" i="1" s="1"/>
  <c r="AB2964" i="1" s="1"/>
  <c r="AB2965" i="1" s="1"/>
  <c r="AB2966" i="1" s="1"/>
  <c r="AB2967" i="1" s="1"/>
  <c r="AB2968" i="1" s="1"/>
  <c r="AB2969" i="1" s="1"/>
  <c r="AB2970" i="1" s="1"/>
  <c r="AB2971" i="1" s="1"/>
  <c r="AB2972" i="1" s="1"/>
  <c r="AB2973" i="1" s="1"/>
  <c r="AB2974" i="1" s="1"/>
  <c r="AB2975" i="1" s="1"/>
  <c r="AB2976" i="1" s="1"/>
  <c r="AB2977" i="1" s="1"/>
  <c r="AB2978" i="1" s="1"/>
  <c r="AB2979" i="1" s="1"/>
  <c r="AB2980" i="1" s="1"/>
  <c r="AB2981" i="1" s="1"/>
  <c r="AB2982" i="1" s="1"/>
  <c r="AB2983" i="1" s="1"/>
  <c r="AB2984" i="1" s="1"/>
  <c r="AB2985" i="1" s="1"/>
  <c r="AB2986" i="1" s="1"/>
  <c r="AB2987" i="1" s="1"/>
  <c r="AB2988" i="1" s="1"/>
  <c r="AB2989" i="1" s="1"/>
  <c r="AB2990" i="1" s="1"/>
  <c r="AB2991" i="1" s="1"/>
  <c r="AB2992" i="1" s="1"/>
  <c r="AB2993" i="1" s="1"/>
  <c r="AB2994" i="1" s="1"/>
  <c r="AB2995" i="1" s="1"/>
  <c r="AB2996" i="1" s="1"/>
  <c r="AB2997" i="1" s="1"/>
  <c r="AB2998" i="1" s="1"/>
  <c r="AB2999" i="1" s="1"/>
  <c r="AB3000" i="1" s="1"/>
  <c r="AB3001" i="1" s="1"/>
  <c r="AB3002" i="1" s="1"/>
  <c r="AB3003" i="1" s="1"/>
  <c r="AB3004" i="1" s="1"/>
  <c r="AB3005" i="1" s="1"/>
  <c r="AB3006" i="1" s="1"/>
  <c r="AB3007" i="1" s="1"/>
  <c r="AB3008" i="1" s="1"/>
  <c r="AB3009" i="1" s="1"/>
  <c r="AB3010" i="1" s="1"/>
  <c r="AB3011" i="1" s="1"/>
  <c r="AB3012" i="1" s="1"/>
  <c r="AB3013" i="1" s="1"/>
  <c r="AB3014" i="1" s="1"/>
  <c r="AB3015" i="1" s="1"/>
  <c r="AB3016" i="1" s="1"/>
  <c r="AB3017" i="1" s="1"/>
  <c r="AB3018" i="1" s="1"/>
  <c r="AB3019" i="1" s="1"/>
  <c r="AB3020" i="1" s="1"/>
  <c r="AB3021" i="1" s="1"/>
  <c r="AB3022" i="1" s="1"/>
  <c r="AB3023" i="1" s="1"/>
  <c r="AB3024" i="1" s="1"/>
  <c r="AB3025" i="1" s="1"/>
  <c r="AB3026" i="1" s="1"/>
  <c r="AB3027" i="1" s="1"/>
  <c r="AB3028" i="1" s="1"/>
  <c r="AB3029" i="1" s="1"/>
  <c r="AB3030" i="1" s="1"/>
  <c r="AB3031" i="1" s="1"/>
  <c r="AB3032" i="1" s="1"/>
  <c r="AB3033" i="1" s="1"/>
  <c r="AB3034" i="1" s="1"/>
  <c r="AB3035" i="1" s="1"/>
  <c r="AB3036" i="1" s="1"/>
  <c r="AB3037" i="1" s="1"/>
  <c r="AB3038" i="1" s="1"/>
  <c r="AB3039" i="1" s="1"/>
  <c r="AB3040" i="1" s="1"/>
  <c r="AB3041" i="1" s="1"/>
  <c r="AB3042" i="1" s="1"/>
  <c r="AB3043" i="1" s="1"/>
  <c r="AB3044" i="1" s="1"/>
  <c r="AB3045" i="1" s="1"/>
  <c r="AB3046" i="1" s="1"/>
  <c r="AB3047" i="1" s="1"/>
  <c r="AB3048" i="1" s="1"/>
  <c r="AB3049" i="1" s="1"/>
  <c r="AB3050" i="1" s="1"/>
  <c r="AB3051" i="1" s="1"/>
  <c r="AB3052" i="1" s="1"/>
  <c r="AB3053" i="1" s="1"/>
  <c r="AB3054" i="1" s="1"/>
  <c r="AB3055" i="1" s="1"/>
  <c r="AB3056" i="1" s="1"/>
  <c r="AB3057" i="1" s="1"/>
  <c r="AB3058" i="1" s="1"/>
  <c r="AB3059" i="1" s="1"/>
  <c r="AB3060" i="1" s="1"/>
  <c r="AB3061" i="1" s="1"/>
  <c r="AB3062" i="1" s="1"/>
  <c r="AB3063" i="1" s="1"/>
  <c r="AB3064" i="1" s="1"/>
  <c r="AB3065" i="1" s="1"/>
  <c r="AB3066" i="1" s="1"/>
  <c r="AB3067" i="1" s="1"/>
  <c r="AB3068" i="1" s="1"/>
  <c r="AB3069" i="1" s="1"/>
  <c r="AB3070" i="1" s="1"/>
  <c r="AB3071" i="1" s="1"/>
  <c r="AB3072" i="1" s="1"/>
  <c r="AB3073" i="1" s="1"/>
  <c r="AB3074" i="1" s="1"/>
  <c r="AB3075" i="1" s="1"/>
  <c r="AB3076" i="1" s="1"/>
  <c r="AB3077" i="1" s="1"/>
  <c r="AB3078" i="1" s="1"/>
  <c r="AB3079" i="1" s="1"/>
  <c r="AB3080" i="1" s="1"/>
  <c r="AB3081" i="1" s="1"/>
  <c r="AB3082" i="1" s="1"/>
  <c r="AB3083" i="1" s="1"/>
  <c r="AB3084" i="1" s="1"/>
  <c r="AB3085" i="1" s="1"/>
  <c r="AB3086" i="1" s="1"/>
  <c r="AB3087" i="1" s="1"/>
  <c r="AB3088" i="1" s="1"/>
  <c r="AB3089" i="1" s="1"/>
  <c r="AB3090" i="1" s="1"/>
  <c r="AB3091" i="1" s="1"/>
  <c r="AB3092" i="1" s="1"/>
  <c r="AB3093" i="1" s="1"/>
  <c r="AB3094" i="1" s="1"/>
  <c r="AB3095" i="1" s="1"/>
  <c r="AB3096" i="1" s="1"/>
  <c r="AB3097" i="1" s="1"/>
  <c r="AB3098" i="1" s="1"/>
  <c r="AB3099" i="1" s="1"/>
  <c r="AB3100" i="1" s="1"/>
  <c r="AB3101" i="1" s="1"/>
  <c r="AB3102" i="1" s="1"/>
  <c r="AB3103" i="1" s="1"/>
  <c r="AB3104" i="1" s="1"/>
  <c r="AB3105" i="1" s="1"/>
  <c r="AB3106" i="1" s="1"/>
  <c r="AB3107" i="1" s="1"/>
  <c r="AB3108" i="1" s="1"/>
  <c r="AB3109" i="1" s="1"/>
  <c r="AB3110" i="1" s="1"/>
  <c r="AB3111" i="1" s="1"/>
  <c r="AB3112" i="1" s="1"/>
  <c r="AB3113" i="1" s="1"/>
  <c r="AB3114" i="1" s="1"/>
  <c r="AB3115" i="1" s="1"/>
  <c r="AB3116" i="1" s="1"/>
  <c r="AB3117" i="1" s="1"/>
  <c r="AB3118" i="1" s="1"/>
  <c r="AB3119" i="1" s="1"/>
  <c r="AB3120" i="1" s="1"/>
  <c r="AB3121" i="1" s="1"/>
  <c r="AB3122" i="1" s="1"/>
  <c r="AB3123" i="1" s="1"/>
  <c r="AB3124" i="1" s="1"/>
  <c r="AB3125" i="1" s="1"/>
  <c r="AB3126" i="1" s="1"/>
  <c r="AB3127" i="1" s="1"/>
  <c r="AB3128" i="1" s="1"/>
  <c r="AB3129" i="1" s="1"/>
  <c r="AB3130" i="1" s="1"/>
  <c r="AB3131" i="1" s="1"/>
  <c r="AB3132" i="1" s="1"/>
  <c r="AB3133" i="1" s="1"/>
  <c r="AB3134" i="1" s="1"/>
  <c r="AB3135" i="1" s="1"/>
  <c r="AB3136" i="1" s="1"/>
  <c r="AB3137" i="1" s="1"/>
  <c r="AB3138" i="1" s="1"/>
  <c r="AB3139" i="1" s="1"/>
  <c r="AB3140" i="1" s="1"/>
  <c r="AB3141" i="1" s="1"/>
  <c r="AB3142" i="1" s="1"/>
  <c r="AB3143" i="1" s="1"/>
  <c r="AB3144" i="1" s="1"/>
  <c r="AB3145" i="1" s="1"/>
  <c r="AB3146" i="1" s="1"/>
  <c r="AB3147" i="1" s="1"/>
  <c r="AB3148" i="1" s="1"/>
  <c r="AB3149" i="1" s="1"/>
  <c r="AB3150" i="1" s="1"/>
  <c r="AB3151" i="1" s="1"/>
  <c r="AB3152" i="1" s="1"/>
  <c r="AB3153" i="1" s="1"/>
  <c r="AB3154" i="1" s="1"/>
  <c r="AB3155" i="1" s="1"/>
  <c r="AB3156" i="1" s="1"/>
  <c r="AB3157" i="1" s="1"/>
  <c r="AB3158" i="1" s="1"/>
  <c r="AB3159" i="1" s="1"/>
  <c r="AB3160" i="1" s="1"/>
  <c r="AB3161" i="1" s="1"/>
  <c r="AB3162" i="1" s="1"/>
  <c r="AB3163" i="1" s="1"/>
  <c r="AB3164" i="1" s="1"/>
  <c r="AB3165" i="1" s="1"/>
  <c r="AB3166" i="1" s="1"/>
  <c r="AB3167" i="1" s="1"/>
  <c r="AB3168" i="1" s="1"/>
  <c r="AB3169" i="1" s="1"/>
  <c r="AB3170" i="1" s="1"/>
  <c r="AB3171" i="1" s="1"/>
  <c r="AB3172" i="1" s="1"/>
  <c r="AB3173" i="1" s="1"/>
  <c r="AB3174" i="1" s="1"/>
  <c r="AB3175" i="1" s="1"/>
  <c r="AB3176" i="1" s="1"/>
  <c r="AB3177" i="1" s="1"/>
  <c r="AB3178" i="1" s="1"/>
  <c r="AB3179" i="1" s="1"/>
  <c r="AB3180" i="1" s="1"/>
  <c r="AB3181" i="1" s="1"/>
  <c r="AB3182" i="1" s="1"/>
  <c r="AB3183" i="1" s="1"/>
  <c r="AB3184" i="1" s="1"/>
  <c r="AB3185" i="1" s="1"/>
  <c r="AB3186" i="1" s="1"/>
  <c r="AB3187" i="1" s="1"/>
  <c r="AB3188" i="1" s="1"/>
  <c r="AB3189" i="1" s="1"/>
  <c r="AB3190" i="1" s="1"/>
  <c r="AB3191" i="1" s="1"/>
  <c r="AB3192" i="1" s="1"/>
  <c r="AB3193" i="1" s="1"/>
  <c r="AB3194" i="1" s="1"/>
  <c r="AB3195" i="1" s="1"/>
  <c r="AB3196" i="1" s="1"/>
  <c r="AB3197" i="1" s="1"/>
  <c r="AB3198" i="1" s="1"/>
  <c r="AB3199" i="1" s="1"/>
  <c r="AB3200" i="1" s="1"/>
  <c r="AB3201" i="1" s="1"/>
  <c r="AB3202" i="1" s="1"/>
  <c r="AB3203" i="1" s="1"/>
  <c r="AB3204" i="1" s="1"/>
  <c r="AB3205" i="1" s="1"/>
  <c r="AB3206" i="1" s="1"/>
  <c r="AB3207" i="1" s="1"/>
  <c r="AB3208" i="1" s="1"/>
  <c r="AB3209" i="1" s="1"/>
  <c r="AB3210" i="1" s="1"/>
  <c r="AB3211" i="1" s="1"/>
  <c r="AB3212" i="1" s="1"/>
  <c r="AB3213" i="1" s="1"/>
  <c r="AB3214" i="1" s="1"/>
  <c r="AB3215" i="1" s="1"/>
  <c r="AB3216" i="1" s="1"/>
  <c r="AB3217" i="1" s="1"/>
  <c r="AB3218" i="1" s="1"/>
  <c r="AB3219" i="1" s="1"/>
  <c r="AB3220" i="1" s="1"/>
  <c r="AB3221" i="1" s="1"/>
  <c r="AB3222" i="1" s="1"/>
  <c r="AB3223" i="1" s="1"/>
  <c r="AB3224" i="1" s="1"/>
  <c r="AB3225" i="1" s="1"/>
  <c r="AB3226" i="1" s="1"/>
  <c r="AB3227" i="1" s="1"/>
  <c r="AB3228" i="1" s="1"/>
  <c r="AB3229" i="1" s="1"/>
  <c r="AB3230" i="1" s="1"/>
  <c r="AB3231" i="1" s="1"/>
  <c r="AB3232" i="1" s="1"/>
  <c r="AB3233" i="1" s="1"/>
  <c r="AB3234" i="1" s="1"/>
  <c r="AB3235" i="1" s="1"/>
  <c r="AB3236" i="1" s="1"/>
  <c r="AB3237" i="1" s="1"/>
  <c r="AB3238" i="1" s="1"/>
  <c r="AB3239" i="1" s="1"/>
  <c r="AB3240" i="1" s="1"/>
  <c r="AB3241" i="1" s="1"/>
  <c r="AB3242" i="1" s="1"/>
  <c r="AB3243" i="1" s="1"/>
  <c r="AB3244" i="1" s="1"/>
  <c r="AB3245" i="1" s="1"/>
  <c r="AB3246" i="1" s="1"/>
  <c r="AB3247" i="1" s="1"/>
  <c r="AB3248" i="1" s="1"/>
  <c r="AB3249" i="1" s="1"/>
  <c r="AB3250" i="1" s="1"/>
  <c r="AB3251" i="1" s="1"/>
  <c r="AB3252" i="1" s="1"/>
  <c r="AB3253" i="1" s="1"/>
  <c r="AB3254" i="1" s="1"/>
  <c r="AB3255" i="1" s="1"/>
  <c r="AB3256" i="1" s="1"/>
  <c r="AB3257" i="1" s="1"/>
  <c r="AB3258" i="1" s="1"/>
  <c r="AB3259" i="1" s="1"/>
  <c r="AB3260" i="1" s="1"/>
  <c r="AB3261" i="1" s="1"/>
  <c r="AB3262" i="1" s="1"/>
  <c r="AB3263" i="1" s="1"/>
  <c r="AB3264" i="1" s="1"/>
  <c r="AB3265" i="1" s="1"/>
  <c r="AB3266" i="1" s="1"/>
  <c r="AB3267" i="1" s="1"/>
  <c r="AB3268" i="1" s="1"/>
  <c r="AB3269" i="1" s="1"/>
  <c r="AB3270" i="1" s="1"/>
  <c r="AB3271" i="1" s="1"/>
  <c r="AB3272" i="1" s="1"/>
  <c r="AB3273" i="1" s="1"/>
  <c r="AB3274" i="1" s="1"/>
  <c r="AB3275" i="1" s="1"/>
  <c r="AB3276" i="1" s="1"/>
  <c r="AB3277" i="1" s="1"/>
  <c r="AB3278" i="1" s="1"/>
  <c r="AB3279" i="1" s="1"/>
  <c r="AB3280" i="1" s="1"/>
  <c r="AB3281" i="1" s="1"/>
  <c r="AB3282" i="1" s="1"/>
  <c r="AB3283" i="1" s="1"/>
  <c r="AB3284" i="1" s="1"/>
  <c r="AB3285" i="1" s="1"/>
  <c r="AB3286" i="1" s="1"/>
  <c r="AB3287" i="1" s="1"/>
  <c r="AB3288" i="1" s="1"/>
  <c r="AB3289" i="1" s="1"/>
  <c r="AB3290" i="1" s="1"/>
  <c r="AB3291" i="1" s="1"/>
  <c r="AB3292" i="1" s="1"/>
  <c r="AB3293" i="1" s="1"/>
  <c r="AB3294" i="1" s="1"/>
  <c r="AB3295" i="1" s="1"/>
  <c r="AB3296" i="1" s="1"/>
  <c r="AB3297" i="1" s="1"/>
  <c r="AB3298" i="1" s="1"/>
  <c r="AB3299" i="1" s="1"/>
  <c r="AB3300" i="1" s="1"/>
  <c r="AB3301" i="1" s="1"/>
  <c r="AB3302" i="1" s="1"/>
  <c r="AB3303" i="1" s="1"/>
  <c r="AB3304" i="1" s="1"/>
  <c r="AB3305" i="1" s="1"/>
  <c r="AB3306" i="1" s="1"/>
  <c r="AB3307" i="1" s="1"/>
  <c r="AB3308" i="1" s="1"/>
  <c r="AB3309" i="1" s="1"/>
  <c r="AB3310" i="1" s="1"/>
  <c r="AB3311" i="1" s="1"/>
  <c r="AB3312" i="1" s="1"/>
  <c r="AB3313" i="1" s="1"/>
  <c r="AB3314" i="1" s="1"/>
  <c r="AB3315" i="1" s="1"/>
  <c r="AB3316" i="1" s="1"/>
  <c r="AB3317" i="1" s="1"/>
  <c r="AB3318" i="1" s="1"/>
  <c r="AB3319" i="1" s="1"/>
  <c r="AB3320" i="1" s="1"/>
  <c r="AB3321" i="1" s="1"/>
  <c r="AB3322" i="1" s="1"/>
  <c r="AB3323" i="1" s="1"/>
  <c r="AB3324" i="1" s="1"/>
  <c r="AB3325" i="1" s="1"/>
  <c r="AB3326" i="1" s="1"/>
  <c r="AB3327" i="1" s="1"/>
  <c r="AB3328" i="1" s="1"/>
  <c r="AB3329" i="1" s="1"/>
  <c r="AB3330" i="1" s="1"/>
  <c r="AB3331" i="1" s="1"/>
  <c r="AB3332" i="1" s="1"/>
  <c r="AB3333" i="1" s="1"/>
  <c r="AB3334" i="1" s="1"/>
  <c r="AB3335" i="1" s="1"/>
  <c r="AB3336" i="1" s="1"/>
  <c r="AB3337" i="1" s="1"/>
  <c r="AB3338" i="1" s="1"/>
  <c r="AB3339" i="1" s="1"/>
  <c r="AB3340" i="1" s="1"/>
  <c r="AB3341" i="1" s="1"/>
  <c r="AB3342" i="1" s="1"/>
  <c r="AB3343" i="1" s="1"/>
  <c r="AB3344" i="1" s="1"/>
  <c r="AB3345" i="1" s="1"/>
  <c r="AB3346" i="1" s="1"/>
  <c r="AB3347" i="1" s="1"/>
  <c r="AB3348" i="1" s="1"/>
  <c r="AB3349" i="1" s="1"/>
  <c r="AB3350" i="1" s="1"/>
  <c r="AB3351" i="1" s="1"/>
  <c r="AB3352" i="1" s="1"/>
  <c r="AB3353" i="1" s="1"/>
  <c r="AB3354" i="1" s="1"/>
  <c r="AB3355" i="1" s="1"/>
  <c r="AB3356" i="1" s="1"/>
  <c r="AB3357" i="1" s="1"/>
  <c r="AB3358" i="1" s="1"/>
  <c r="AB3359" i="1" s="1"/>
  <c r="AB3360" i="1" s="1"/>
  <c r="AB3361" i="1" s="1"/>
  <c r="AB3362" i="1" s="1"/>
  <c r="AB3363" i="1" s="1"/>
  <c r="AB3364" i="1" s="1"/>
  <c r="AB3365" i="1" s="1"/>
  <c r="AB3366" i="1" s="1"/>
  <c r="AB3367" i="1" s="1"/>
  <c r="AB3368" i="1" s="1"/>
  <c r="AB3369" i="1" s="1"/>
  <c r="AB3370" i="1" s="1"/>
  <c r="AB3371" i="1" s="1"/>
  <c r="AB3372" i="1" s="1"/>
  <c r="AB3373" i="1" s="1"/>
  <c r="AB3374" i="1" s="1"/>
  <c r="AB3375" i="1" s="1"/>
  <c r="AB3376" i="1" s="1"/>
  <c r="AB3377" i="1" s="1"/>
  <c r="AB3378" i="1" s="1"/>
  <c r="AB3379" i="1" s="1"/>
  <c r="AB3380" i="1" s="1"/>
  <c r="AB3381" i="1" s="1"/>
  <c r="AB3382" i="1" s="1"/>
  <c r="AB3383" i="1" s="1"/>
  <c r="AB3384" i="1" s="1"/>
  <c r="AB3385" i="1" s="1"/>
  <c r="AB3386" i="1" s="1"/>
  <c r="AB3387" i="1" s="1"/>
  <c r="AB3388" i="1" s="1"/>
  <c r="AB3389" i="1" s="1"/>
  <c r="AB3390" i="1" s="1"/>
  <c r="AB3391" i="1" s="1"/>
  <c r="AB3392" i="1" s="1"/>
  <c r="AB3393" i="1" s="1"/>
  <c r="AB3394" i="1" s="1"/>
  <c r="AB3395" i="1" s="1"/>
  <c r="AB3396" i="1" s="1"/>
  <c r="AB3397" i="1" s="1"/>
  <c r="AB3398" i="1" s="1"/>
  <c r="AB3399" i="1" s="1"/>
  <c r="AB3400" i="1" s="1"/>
  <c r="AB3401" i="1" s="1"/>
  <c r="AB3402" i="1" s="1"/>
  <c r="AB3403" i="1" s="1"/>
  <c r="AB3404" i="1" s="1"/>
  <c r="AB3405" i="1" s="1"/>
  <c r="AB3406" i="1" s="1"/>
  <c r="AB3407" i="1" s="1"/>
  <c r="AB3408" i="1" s="1"/>
  <c r="AB3409" i="1" s="1"/>
  <c r="AB3410" i="1" s="1"/>
  <c r="AB3411" i="1" s="1"/>
  <c r="AB3412" i="1" s="1"/>
  <c r="AB3413" i="1" s="1"/>
  <c r="AB3414" i="1" s="1"/>
  <c r="AB3415" i="1" s="1"/>
  <c r="AB3416" i="1" s="1"/>
  <c r="AB3417" i="1" s="1"/>
  <c r="AB3418" i="1" s="1"/>
  <c r="AB3419" i="1" s="1"/>
  <c r="AB3420" i="1" s="1"/>
  <c r="AB3421" i="1" s="1"/>
  <c r="AB3422" i="1" s="1"/>
  <c r="AB3423" i="1" s="1"/>
  <c r="AB3424" i="1" s="1"/>
  <c r="AB3425" i="1" s="1"/>
  <c r="AB3426" i="1" s="1"/>
  <c r="AB3427" i="1" s="1"/>
  <c r="AB3428" i="1" s="1"/>
  <c r="AB3429" i="1" s="1"/>
  <c r="AB3430" i="1" s="1"/>
  <c r="AB3431" i="1" s="1"/>
  <c r="AB3432" i="1" s="1"/>
  <c r="AB3433" i="1" s="1"/>
  <c r="AB3434" i="1" s="1"/>
  <c r="AB3435" i="1" s="1"/>
  <c r="AB3436" i="1" s="1"/>
  <c r="AB3437" i="1" s="1"/>
  <c r="AB3438" i="1" s="1"/>
  <c r="AB3439" i="1" s="1"/>
  <c r="AB3440" i="1" s="1"/>
  <c r="AB3441" i="1" s="1"/>
  <c r="AB3442" i="1" s="1"/>
  <c r="AB3443" i="1" s="1"/>
  <c r="AB3444" i="1" s="1"/>
  <c r="AB3445" i="1" s="1"/>
  <c r="AB3446" i="1" s="1"/>
  <c r="AB3447" i="1" s="1"/>
  <c r="AB3448" i="1" s="1"/>
  <c r="AB3449" i="1" s="1"/>
  <c r="AB3450" i="1" s="1"/>
  <c r="AB3451" i="1" s="1"/>
  <c r="AB3452" i="1" s="1"/>
  <c r="AB3453" i="1" s="1"/>
  <c r="AB3454" i="1" s="1"/>
  <c r="AB3455" i="1" s="1"/>
  <c r="AB3456" i="1" s="1"/>
  <c r="AB3457" i="1" s="1"/>
  <c r="AB3458" i="1" s="1"/>
  <c r="AB3459" i="1" s="1"/>
  <c r="AB3460" i="1" s="1"/>
  <c r="AB3461" i="1" s="1"/>
  <c r="AB3462" i="1" s="1"/>
  <c r="AB3463" i="1" s="1"/>
  <c r="AB3464" i="1" s="1"/>
  <c r="AB3465" i="1" s="1"/>
  <c r="AB3466" i="1" s="1"/>
  <c r="AB3467" i="1" s="1"/>
  <c r="AB3468" i="1" s="1"/>
  <c r="AB3469" i="1" s="1"/>
  <c r="AB3470" i="1" s="1"/>
  <c r="AB3471" i="1" s="1"/>
  <c r="AB3472" i="1" s="1"/>
  <c r="AB3473" i="1" s="1"/>
  <c r="AB3474" i="1" s="1"/>
  <c r="AB3475" i="1" s="1"/>
  <c r="AB3476" i="1" s="1"/>
  <c r="AB3477" i="1" s="1"/>
  <c r="AB3478" i="1" s="1"/>
  <c r="AB3479" i="1" s="1"/>
  <c r="AB3480" i="1" s="1"/>
  <c r="AB3481" i="1" s="1"/>
  <c r="AB3482" i="1" s="1"/>
  <c r="AB3483" i="1" s="1"/>
  <c r="AB3484" i="1" s="1"/>
  <c r="AB3485" i="1" s="1"/>
  <c r="AB3486" i="1" s="1"/>
  <c r="AB3487" i="1" s="1"/>
  <c r="AB3488" i="1" s="1"/>
  <c r="AB3489" i="1" s="1"/>
  <c r="AB3490" i="1" s="1"/>
  <c r="AB3491" i="1" s="1"/>
  <c r="AB3492" i="1" s="1"/>
  <c r="AB3493" i="1" s="1"/>
  <c r="AB3494" i="1" s="1"/>
  <c r="AB3495" i="1" s="1"/>
  <c r="AB3496" i="1" s="1"/>
  <c r="AB3497" i="1" s="1"/>
  <c r="AB3498" i="1" s="1"/>
  <c r="AB3499" i="1" s="1"/>
  <c r="AB3500" i="1" s="1"/>
  <c r="AB3501" i="1" s="1"/>
  <c r="AB3502" i="1" s="1"/>
  <c r="AB3503" i="1" s="1"/>
  <c r="AB3504" i="1" s="1"/>
  <c r="AB3505" i="1" s="1"/>
  <c r="AB3506" i="1" s="1"/>
  <c r="AB3507" i="1" s="1"/>
  <c r="AB3508" i="1" s="1"/>
  <c r="AB3509" i="1" s="1"/>
  <c r="AB3510" i="1" s="1"/>
  <c r="AB3511" i="1" s="1"/>
  <c r="AB3512" i="1" s="1"/>
  <c r="AB3513" i="1" s="1"/>
  <c r="AB3514" i="1" s="1"/>
  <c r="AB3515" i="1" s="1"/>
  <c r="AB3516" i="1" s="1"/>
  <c r="AB3517" i="1" s="1"/>
  <c r="AB3518" i="1" s="1"/>
  <c r="AB3519" i="1" s="1"/>
  <c r="AB3520" i="1" s="1"/>
  <c r="AB3521" i="1" s="1"/>
  <c r="AB3522" i="1" s="1"/>
  <c r="AB3523" i="1" s="1"/>
  <c r="AB3524" i="1" s="1"/>
  <c r="AB3525" i="1" s="1"/>
  <c r="AB3526" i="1" s="1"/>
  <c r="AB3527" i="1" s="1"/>
  <c r="AB3528" i="1" s="1"/>
  <c r="AB3529" i="1" s="1"/>
  <c r="AB3530" i="1" s="1"/>
  <c r="AB3531" i="1" s="1"/>
  <c r="AB3532" i="1" s="1"/>
  <c r="AB3533" i="1" s="1"/>
  <c r="AB3534" i="1" s="1"/>
  <c r="AB3535" i="1" s="1"/>
  <c r="AB3536" i="1" s="1"/>
  <c r="AB3537" i="1" s="1"/>
  <c r="AB3538" i="1" s="1"/>
  <c r="AB3539" i="1" s="1"/>
  <c r="AB3540" i="1" s="1"/>
  <c r="AB3541" i="1" s="1"/>
  <c r="AB3542" i="1" s="1"/>
  <c r="AB3543" i="1" s="1"/>
  <c r="AB3544" i="1" s="1"/>
  <c r="AB3545" i="1" s="1"/>
  <c r="AB3546" i="1" s="1"/>
  <c r="AB3547" i="1" s="1"/>
  <c r="AB3548" i="1" s="1"/>
  <c r="AB3549" i="1" s="1"/>
  <c r="AB3550" i="1" s="1"/>
  <c r="AB3551" i="1" s="1"/>
  <c r="AB3552" i="1" s="1"/>
  <c r="AB3553" i="1" s="1"/>
  <c r="AB3554" i="1" s="1"/>
  <c r="AB3555" i="1" s="1"/>
  <c r="AB3556" i="1" s="1"/>
  <c r="AB3557" i="1" s="1"/>
  <c r="AB3558" i="1" s="1"/>
  <c r="AB3559" i="1" s="1"/>
  <c r="AB3560" i="1" s="1"/>
  <c r="AB3561" i="1" s="1"/>
  <c r="AB3562" i="1" s="1"/>
  <c r="AB3563" i="1" s="1"/>
  <c r="AB3564" i="1" s="1"/>
  <c r="AB3565" i="1" s="1"/>
  <c r="AB3566" i="1" s="1"/>
  <c r="AB3567" i="1" s="1"/>
  <c r="AB3568" i="1" s="1"/>
  <c r="AB3569" i="1" s="1"/>
  <c r="AB3570" i="1" s="1"/>
  <c r="AB3571" i="1" s="1"/>
  <c r="AB3572" i="1" s="1"/>
  <c r="AB3573" i="1" s="1"/>
  <c r="AB3574" i="1" s="1"/>
  <c r="AB3575" i="1" s="1"/>
  <c r="AB3576" i="1" s="1"/>
  <c r="AB3577" i="1" s="1"/>
  <c r="AB3578" i="1" s="1"/>
  <c r="AB3579" i="1" s="1"/>
  <c r="AB3580" i="1" s="1"/>
  <c r="AB3581" i="1" s="1"/>
  <c r="AB3582" i="1" s="1"/>
  <c r="AB3583" i="1" s="1"/>
  <c r="AB3584" i="1" s="1"/>
  <c r="AB3585" i="1" s="1"/>
  <c r="AB3586" i="1" s="1"/>
  <c r="AB3587" i="1" s="1"/>
  <c r="AB3588" i="1" s="1"/>
  <c r="AB3589" i="1" s="1"/>
  <c r="AB3590" i="1" s="1"/>
  <c r="AB3591" i="1" s="1"/>
  <c r="AB3592" i="1" s="1"/>
  <c r="AB3593" i="1" s="1"/>
  <c r="AB3594" i="1" s="1"/>
  <c r="AB3595" i="1" s="1"/>
  <c r="AB3596" i="1" s="1"/>
  <c r="AB3597" i="1" s="1"/>
  <c r="AB3598" i="1" s="1"/>
  <c r="AB3599" i="1" s="1"/>
  <c r="AB3600" i="1" s="1"/>
  <c r="AB3601" i="1" s="1"/>
  <c r="AB3602" i="1" s="1"/>
  <c r="AB3603" i="1" s="1"/>
  <c r="AB3604" i="1" s="1"/>
  <c r="AB3605" i="1" s="1"/>
  <c r="AB3606" i="1" s="1"/>
  <c r="AB3607" i="1" s="1"/>
  <c r="AB3608" i="1" s="1"/>
  <c r="AB3609" i="1" s="1"/>
  <c r="AB3610" i="1" s="1"/>
  <c r="AB3611" i="1" s="1"/>
  <c r="AB3612" i="1" s="1"/>
  <c r="AB3613" i="1" s="1"/>
  <c r="AB3614" i="1" s="1"/>
  <c r="AB3615" i="1" s="1"/>
  <c r="AB3616" i="1" s="1"/>
  <c r="AB3617" i="1" s="1"/>
  <c r="AB3618" i="1" s="1"/>
  <c r="AB3619" i="1" s="1"/>
  <c r="AB3620" i="1" s="1"/>
  <c r="AB3621" i="1" s="1"/>
  <c r="AB3622" i="1" s="1"/>
  <c r="AB3623" i="1" s="1"/>
  <c r="AB3624" i="1" s="1"/>
  <c r="AB3625" i="1" s="1"/>
  <c r="AB3626" i="1" s="1"/>
  <c r="AB3627" i="1" s="1"/>
  <c r="AB3628" i="1" s="1"/>
  <c r="AB3629" i="1" s="1"/>
  <c r="AB3630" i="1" s="1"/>
  <c r="AB3631" i="1" s="1"/>
  <c r="AB3632" i="1" s="1"/>
  <c r="AB3633" i="1" s="1"/>
  <c r="AB3634" i="1" s="1"/>
  <c r="AB3635" i="1" s="1"/>
  <c r="AB3636" i="1" s="1"/>
  <c r="AB3637" i="1" s="1"/>
  <c r="AB3638" i="1" s="1"/>
  <c r="AB3639" i="1" s="1"/>
  <c r="AB3640" i="1" s="1"/>
  <c r="AB3641" i="1" s="1"/>
  <c r="AB3642" i="1" s="1"/>
  <c r="AB3643" i="1" s="1"/>
  <c r="AB3644" i="1" s="1"/>
  <c r="AB3645" i="1" s="1"/>
  <c r="AB3646" i="1" s="1"/>
  <c r="AB3647" i="1" s="1"/>
  <c r="AB3648" i="1" s="1"/>
  <c r="AB3649" i="1" s="1"/>
  <c r="AB3650" i="1" s="1"/>
  <c r="AB3651" i="1" s="1"/>
  <c r="AB3652" i="1" s="1"/>
  <c r="AB3653" i="1" s="1"/>
  <c r="AB3654" i="1" s="1"/>
  <c r="AB3655" i="1" s="1"/>
  <c r="AB3656" i="1" s="1"/>
  <c r="AB3657" i="1" s="1"/>
  <c r="AB3658" i="1" s="1"/>
  <c r="AB3659" i="1" s="1"/>
  <c r="AB3660" i="1" s="1"/>
  <c r="AB3661" i="1" s="1"/>
  <c r="AB3662" i="1" s="1"/>
  <c r="AB3663" i="1" s="1"/>
  <c r="AB3664" i="1" s="1"/>
  <c r="AB3665" i="1" s="1"/>
  <c r="AB3666" i="1" s="1"/>
  <c r="AB3667" i="1" s="1"/>
  <c r="AB3668" i="1" s="1"/>
  <c r="AB3669" i="1" s="1"/>
  <c r="AB3670" i="1" s="1"/>
  <c r="AB3671" i="1" s="1"/>
  <c r="AB3672" i="1" s="1"/>
  <c r="AB3673" i="1" s="1"/>
  <c r="AB3674" i="1" s="1"/>
  <c r="AB3675" i="1" s="1"/>
  <c r="AB3676" i="1" s="1"/>
  <c r="AB3677" i="1" s="1"/>
  <c r="AB3678" i="1" s="1"/>
  <c r="AB3679" i="1" s="1"/>
  <c r="AB3680" i="1" s="1"/>
  <c r="AB3681" i="1" s="1"/>
  <c r="AB3682" i="1" s="1"/>
  <c r="AB3683" i="1" s="1"/>
  <c r="AB3684" i="1" s="1"/>
  <c r="AB3685" i="1" s="1"/>
  <c r="AB3686" i="1" s="1"/>
  <c r="AB3687" i="1" s="1"/>
  <c r="AB3688" i="1" s="1"/>
  <c r="AB3689" i="1" s="1"/>
  <c r="AB3690" i="1" s="1"/>
  <c r="AB3691" i="1" s="1"/>
  <c r="AB3692" i="1" s="1"/>
  <c r="AB3693" i="1" s="1"/>
  <c r="AB3694" i="1" s="1"/>
  <c r="AB3695" i="1" s="1"/>
  <c r="AB3696" i="1" s="1"/>
  <c r="AB3697" i="1" s="1"/>
  <c r="AB3698" i="1" s="1"/>
  <c r="AB3699" i="1" s="1"/>
  <c r="AB3700" i="1" s="1"/>
  <c r="AB3701" i="1" s="1"/>
  <c r="AB3702" i="1" s="1"/>
  <c r="AB3703" i="1" s="1"/>
  <c r="AB3704" i="1" s="1"/>
  <c r="AB3705" i="1" s="1"/>
  <c r="AB3706" i="1" s="1"/>
  <c r="AB3707" i="1" s="1"/>
  <c r="AB3708" i="1" s="1"/>
  <c r="AB3709" i="1" s="1"/>
  <c r="AB3710" i="1" s="1"/>
  <c r="AB3711" i="1" s="1"/>
  <c r="AB3712" i="1" s="1"/>
  <c r="AB3713" i="1" s="1"/>
  <c r="AB3714" i="1" s="1"/>
  <c r="AB3715" i="1" s="1"/>
  <c r="AB3716" i="1" s="1"/>
  <c r="AB3717" i="1" s="1"/>
  <c r="AB3718" i="1" s="1"/>
  <c r="AB3719" i="1" s="1"/>
  <c r="AB3720" i="1" s="1"/>
  <c r="AB3721" i="1" s="1"/>
  <c r="AB3722" i="1" s="1"/>
  <c r="AB3723" i="1" s="1"/>
  <c r="AB3724" i="1" s="1"/>
  <c r="AB3725" i="1" s="1"/>
  <c r="AB3726" i="1" s="1"/>
  <c r="AB3727" i="1" s="1"/>
  <c r="AB3728" i="1" s="1"/>
  <c r="AB3729" i="1" s="1"/>
  <c r="AB3730" i="1" s="1"/>
  <c r="AB3731" i="1" s="1"/>
  <c r="AB3732" i="1" s="1"/>
  <c r="AB3733" i="1" s="1"/>
  <c r="AB3734" i="1" s="1"/>
  <c r="AB3735" i="1" s="1"/>
  <c r="AB3736" i="1" s="1"/>
  <c r="AB3737" i="1" s="1"/>
  <c r="AB3738" i="1" s="1"/>
  <c r="AB3739" i="1" s="1"/>
  <c r="AB3740" i="1" s="1"/>
  <c r="AB3741" i="1" s="1"/>
  <c r="AB3742" i="1" s="1"/>
  <c r="AB3743" i="1" s="1"/>
  <c r="AB3744" i="1" s="1"/>
  <c r="AB3745" i="1" s="1"/>
  <c r="AB3746" i="1" s="1"/>
  <c r="AB3747" i="1" s="1"/>
  <c r="AB3748" i="1" s="1"/>
  <c r="AB3749" i="1" s="1"/>
  <c r="AB3750" i="1" s="1"/>
  <c r="AB3751" i="1" s="1"/>
  <c r="AB3752" i="1" s="1"/>
  <c r="AB3753" i="1" s="1"/>
  <c r="AB3754" i="1" s="1"/>
  <c r="AB3755" i="1" s="1"/>
  <c r="AB3756" i="1" s="1"/>
  <c r="AB3757" i="1" s="1"/>
  <c r="AB3758" i="1" s="1"/>
  <c r="AB3759" i="1" s="1"/>
  <c r="AB3760" i="1" s="1"/>
  <c r="AB3761" i="1" s="1"/>
  <c r="AB3762" i="1" s="1"/>
  <c r="AB3763" i="1" s="1"/>
  <c r="AB3764" i="1" s="1"/>
  <c r="AB3765" i="1" s="1"/>
  <c r="AB3766" i="1" s="1"/>
  <c r="D3121" i="1"/>
  <c r="K2899" i="1"/>
  <c r="O2899" i="1"/>
  <c r="U2786" i="1"/>
  <c r="W2786" i="1" s="1"/>
  <c r="S2787" i="1"/>
  <c r="Q2789" i="1"/>
  <c r="R2788" i="1"/>
  <c r="T2787" i="1"/>
  <c r="AF2787" i="1" s="1"/>
  <c r="V2787" i="1"/>
  <c r="J2900" i="1" l="1"/>
  <c r="I2900" i="1" s="1"/>
  <c r="Z2899" i="1"/>
  <c r="AA2899" i="1" s="1"/>
  <c r="AH2899" i="1" s="1"/>
  <c r="Y2899" i="1"/>
  <c r="X2900" i="1"/>
  <c r="L2901" i="1"/>
  <c r="M2901" i="1" s="1"/>
  <c r="N2901" i="1" s="1"/>
  <c r="H2901" i="1" s="1"/>
  <c r="G2901" i="1" s="1"/>
  <c r="A2901" i="1"/>
  <c r="E2900" i="1"/>
  <c r="F2900" i="1" s="1"/>
  <c r="AC2900" i="1"/>
  <c r="AE2900" i="1" s="1"/>
  <c r="AK2900" i="1"/>
  <c r="N2900" i="1"/>
  <c r="H2900" i="1" s="1"/>
  <c r="G2900" i="1" s="1"/>
  <c r="P2900" i="1"/>
  <c r="D3122" i="1"/>
  <c r="Q2790" i="1"/>
  <c r="R2789" i="1"/>
  <c r="U2787" i="1"/>
  <c r="W2787" i="1" s="1"/>
  <c r="AG2787" i="1" s="1"/>
  <c r="B2787" i="1" s="1"/>
  <c r="C2787" i="1" s="1"/>
  <c r="S2788" i="1"/>
  <c r="T2788" i="1"/>
  <c r="AF2788" i="1" s="1"/>
  <c r="V2788" i="1"/>
  <c r="AG2786" i="1"/>
  <c r="B2786" i="1" s="1"/>
  <c r="C2786" i="1" s="1"/>
  <c r="K2900" i="1" l="1"/>
  <c r="E2901" i="1"/>
  <c r="F2901" i="1" s="1"/>
  <c r="A2902" i="1"/>
  <c r="X2901" i="1"/>
  <c r="L2902" i="1"/>
  <c r="M2902" i="1" s="1"/>
  <c r="N2902" i="1" s="1"/>
  <c r="H2902" i="1" s="1"/>
  <c r="G2902" i="1" s="1"/>
  <c r="AC2901" i="1"/>
  <c r="AE2901" i="1" s="1"/>
  <c r="AK2901" i="1"/>
  <c r="O2900" i="1"/>
  <c r="J2901" i="1"/>
  <c r="I2901" i="1" s="1"/>
  <c r="Z2900" i="1"/>
  <c r="AA2900" i="1" s="1"/>
  <c r="AH2900" i="1" s="1"/>
  <c r="Y2900" i="1"/>
  <c r="P2901" i="1"/>
  <c r="D3123" i="1"/>
  <c r="O2901" i="1"/>
  <c r="K2901" i="1"/>
  <c r="T2789" i="1"/>
  <c r="AF2789" i="1" s="1"/>
  <c r="V2789" i="1"/>
  <c r="U2788" i="1"/>
  <c r="W2788" i="1" s="1"/>
  <c r="AG2788" i="1" s="1"/>
  <c r="B2788" i="1" s="1"/>
  <c r="C2788" i="1" s="1"/>
  <c r="S2789" i="1"/>
  <c r="Q2791" i="1"/>
  <c r="R2790" i="1"/>
  <c r="Z2901" i="1" l="1"/>
  <c r="AA2901" i="1" s="1"/>
  <c r="AH2901" i="1" s="1"/>
  <c r="Y2901" i="1"/>
  <c r="J2902" i="1"/>
  <c r="I2902" i="1" s="1"/>
  <c r="L2903" i="1"/>
  <c r="M2903" i="1" s="1"/>
  <c r="N2903" i="1" s="1"/>
  <c r="H2903" i="1" s="1"/>
  <c r="G2903" i="1" s="1"/>
  <c r="A2903" i="1"/>
  <c r="X2902" i="1"/>
  <c r="E2902" i="1"/>
  <c r="F2902" i="1" s="1"/>
  <c r="AC2902" i="1"/>
  <c r="AE2902" i="1" s="1"/>
  <c r="AK2902" i="1"/>
  <c r="P2902" i="1"/>
  <c r="D3124" i="1"/>
  <c r="O2902" i="1"/>
  <c r="K2902" i="1"/>
  <c r="T2790" i="1"/>
  <c r="AF2790" i="1" s="1"/>
  <c r="V2790" i="1"/>
  <c r="Q2792" i="1"/>
  <c r="R2791" i="1"/>
  <c r="U2789" i="1"/>
  <c r="W2789" i="1" s="1"/>
  <c r="S2790" i="1"/>
  <c r="L2904" i="1" l="1"/>
  <c r="M2904" i="1" s="1"/>
  <c r="X2903" i="1"/>
  <c r="E2903" i="1"/>
  <c r="F2903" i="1" s="1"/>
  <c r="A2904" i="1"/>
  <c r="AC2903" i="1"/>
  <c r="AE2903" i="1" s="1"/>
  <c r="AK2903" i="1"/>
  <c r="J2903" i="1"/>
  <c r="I2903" i="1" s="1"/>
  <c r="Y2902" i="1"/>
  <c r="Z2902" i="1"/>
  <c r="AA2902" i="1" s="1"/>
  <c r="AH2902" i="1" s="1"/>
  <c r="P2903" i="1"/>
  <c r="P2904" i="1" s="1"/>
  <c r="D3125" i="1"/>
  <c r="O2903" i="1"/>
  <c r="K2903" i="1"/>
  <c r="U2790" i="1"/>
  <c r="W2790" i="1" s="1"/>
  <c r="AG2790" i="1" s="1"/>
  <c r="B2790" i="1" s="1"/>
  <c r="C2790" i="1" s="1"/>
  <c r="S2791" i="1"/>
  <c r="AG2789" i="1"/>
  <c r="B2789" i="1" s="1"/>
  <c r="C2789" i="1" s="1"/>
  <c r="Q2793" i="1"/>
  <c r="R2792" i="1"/>
  <c r="T2791" i="1"/>
  <c r="AF2791" i="1" s="1"/>
  <c r="V2791" i="1"/>
  <c r="L2905" i="1" l="1"/>
  <c r="M2905" i="1" s="1"/>
  <c r="E2904" i="1"/>
  <c r="F2904" i="1" s="1"/>
  <c r="X2904" i="1"/>
  <c r="A2905" i="1"/>
  <c r="AC2904" i="1"/>
  <c r="AE2904" i="1" s="1"/>
  <c r="AK2904" i="1"/>
  <c r="Y2903" i="1"/>
  <c r="J2904" i="1"/>
  <c r="I2904" i="1" s="1"/>
  <c r="Z2903" i="1"/>
  <c r="AA2903" i="1" s="1"/>
  <c r="AH2903" i="1" s="1"/>
  <c r="P2905" i="1"/>
  <c r="N2904" i="1"/>
  <c r="H2904" i="1" s="1"/>
  <c r="G2904" i="1" s="1"/>
  <c r="D3126" i="1"/>
  <c r="Q2794" i="1"/>
  <c r="R2793" i="1"/>
  <c r="T2792" i="1"/>
  <c r="AF2792" i="1" s="1"/>
  <c r="V2792" i="1"/>
  <c r="U2791" i="1"/>
  <c r="W2791" i="1" s="1"/>
  <c r="AG2791" i="1" s="1"/>
  <c r="B2791" i="1" s="1"/>
  <c r="C2791" i="1" s="1"/>
  <c r="S2792" i="1"/>
  <c r="O2904" i="1" l="1"/>
  <c r="K2904" i="1"/>
  <c r="E2905" i="1"/>
  <c r="F2905" i="1" s="1"/>
  <c r="L2906" i="1"/>
  <c r="M2906" i="1" s="1"/>
  <c r="X2905" i="1"/>
  <c r="A2906" i="1"/>
  <c r="AC2905" i="1"/>
  <c r="AE2905" i="1" s="1"/>
  <c r="AK2905" i="1"/>
  <c r="J2905" i="1"/>
  <c r="I2905" i="1" s="1"/>
  <c r="Z2904" i="1"/>
  <c r="AA2904" i="1" s="1"/>
  <c r="AH2904" i="1" s="1"/>
  <c r="Y2904" i="1"/>
  <c r="N2905" i="1"/>
  <c r="H2905" i="1" s="1"/>
  <c r="G2905" i="1" s="1"/>
  <c r="D3127" i="1"/>
  <c r="U2792" i="1"/>
  <c r="W2792" i="1" s="1"/>
  <c r="S2793" i="1"/>
  <c r="T2793" i="1"/>
  <c r="AF2793" i="1" s="1"/>
  <c r="V2793" i="1"/>
  <c r="Q2795" i="1"/>
  <c r="R2794" i="1"/>
  <c r="O2905" i="1" l="1"/>
  <c r="A2907" i="1"/>
  <c r="X2906" i="1"/>
  <c r="E2906" i="1"/>
  <c r="F2906" i="1" s="1"/>
  <c r="L2907" i="1"/>
  <c r="M2907" i="1" s="1"/>
  <c r="N2907" i="1" s="1"/>
  <c r="H2907" i="1" s="1"/>
  <c r="G2907" i="1" s="1"/>
  <c r="AC2906" i="1"/>
  <c r="AE2906" i="1" s="1"/>
  <c r="AK2906" i="1"/>
  <c r="Z2905" i="1"/>
  <c r="AA2905" i="1" s="1"/>
  <c r="AH2905" i="1" s="1"/>
  <c r="J2906" i="1"/>
  <c r="I2906" i="1" s="1"/>
  <c r="Y2905" i="1"/>
  <c r="P2906" i="1"/>
  <c r="N2906" i="1"/>
  <c r="H2906" i="1" s="1"/>
  <c r="G2906" i="1" s="1"/>
  <c r="K2905" i="1"/>
  <c r="D3128" i="1"/>
  <c r="Q2796" i="1"/>
  <c r="R2795" i="1"/>
  <c r="S2794" i="1"/>
  <c r="U2793" i="1"/>
  <c r="W2793" i="1" s="1"/>
  <c r="AG2793" i="1" s="1"/>
  <c r="B2793" i="1" s="1"/>
  <c r="C2793" i="1" s="1"/>
  <c r="T2794" i="1"/>
  <c r="AF2794" i="1" s="1"/>
  <c r="V2794" i="1"/>
  <c r="AG2792" i="1"/>
  <c r="B2792" i="1" s="1"/>
  <c r="C2792" i="1" s="1"/>
  <c r="K2906" i="1" l="1"/>
  <c r="P2907" i="1"/>
  <c r="P2908" i="1" s="1"/>
  <c r="Z2906" i="1"/>
  <c r="AA2906" i="1" s="1"/>
  <c r="AH2906" i="1" s="1"/>
  <c r="Y2906" i="1"/>
  <c r="J2907" i="1"/>
  <c r="I2907" i="1" s="1"/>
  <c r="X2907" i="1"/>
  <c r="E2907" i="1"/>
  <c r="F2907" i="1" s="1"/>
  <c r="A2908" i="1"/>
  <c r="L2908" i="1"/>
  <c r="M2908" i="1" s="1"/>
  <c r="AC2907" i="1"/>
  <c r="AE2907" i="1" s="1"/>
  <c r="AK2907" i="1"/>
  <c r="O2906" i="1"/>
  <c r="D3129" i="1"/>
  <c r="O2907" i="1"/>
  <c r="K2907" i="1"/>
  <c r="T2795" i="1"/>
  <c r="AF2795" i="1" s="1"/>
  <c r="V2795" i="1"/>
  <c r="U2794" i="1"/>
  <c r="W2794" i="1" s="1"/>
  <c r="AG2794" i="1" s="1"/>
  <c r="B2794" i="1" s="1"/>
  <c r="C2794" i="1" s="1"/>
  <c r="S2795" i="1"/>
  <c r="Q2797" i="1"/>
  <c r="R2796" i="1"/>
  <c r="Z2907" i="1" l="1"/>
  <c r="AA2907" i="1" s="1"/>
  <c r="AH2907" i="1" s="1"/>
  <c r="J2908" i="1"/>
  <c r="I2908" i="1" s="1"/>
  <c r="Y2907" i="1"/>
  <c r="L2909" i="1"/>
  <c r="M2909" i="1" s="1"/>
  <c r="E2908" i="1"/>
  <c r="F2908" i="1" s="1"/>
  <c r="X2908" i="1"/>
  <c r="A2909" i="1"/>
  <c r="AC2908" i="1"/>
  <c r="AE2908" i="1" s="1"/>
  <c r="AK2908" i="1"/>
  <c r="N2908" i="1"/>
  <c r="H2908" i="1" s="1"/>
  <c r="G2908" i="1" s="1"/>
  <c r="D3130" i="1"/>
  <c r="T2796" i="1"/>
  <c r="AF2796" i="1" s="1"/>
  <c r="V2796" i="1"/>
  <c r="Q2798" i="1"/>
  <c r="R2797" i="1"/>
  <c r="U2795" i="1"/>
  <c r="W2795" i="1" s="1"/>
  <c r="AG2795" i="1" s="1"/>
  <c r="B2795" i="1" s="1"/>
  <c r="C2795" i="1" s="1"/>
  <c r="S2796" i="1"/>
  <c r="O2908" i="1" l="1"/>
  <c r="Z2908" i="1"/>
  <c r="AA2908" i="1" s="1"/>
  <c r="AH2908" i="1" s="1"/>
  <c r="J2909" i="1"/>
  <c r="I2909" i="1" s="1"/>
  <c r="Y2908" i="1"/>
  <c r="K2908" i="1"/>
  <c r="L2910" i="1"/>
  <c r="M2910" i="1" s="1"/>
  <c r="N2910" i="1" s="1"/>
  <c r="H2910" i="1" s="1"/>
  <c r="G2910" i="1" s="1"/>
  <c r="E2909" i="1"/>
  <c r="F2909" i="1" s="1"/>
  <c r="X2909" i="1"/>
  <c r="A2910" i="1"/>
  <c r="AC2909" i="1"/>
  <c r="AE2909" i="1" s="1"/>
  <c r="AK2909" i="1"/>
  <c r="N2909" i="1"/>
  <c r="H2909" i="1" s="1"/>
  <c r="G2909" i="1" s="1"/>
  <c r="P2909" i="1"/>
  <c r="D3131" i="1"/>
  <c r="U2796" i="1"/>
  <c r="W2796" i="1" s="1"/>
  <c r="S2797" i="1"/>
  <c r="Q2799" i="1"/>
  <c r="R2798" i="1"/>
  <c r="T2797" i="1"/>
  <c r="AF2797" i="1" s="1"/>
  <c r="V2797" i="1"/>
  <c r="J2910" i="1" l="1"/>
  <c r="I2910" i="1" s="1"/>
  <c r="Z2909" i="1"/>
  <c r="AA2909" i="1" s="1"/>
  <c r="AH2909" i="1" s="1"/>
  <c r="Y2909" i="1"/>
  <c r="K2909" i="1"/>
  <c r="P2910" i="1"/>
  <c r="O2909" i="1"/>
  <c r="L2911" i="1"/>
  <c r="M2911" i="1" s="1"/>
  <c r="N2911" i="1" s="1"/>
  <c r="H2911" i="1" s="1"/>
  <c r="G2911" i="1" s="1"/>
  <c r="X2910" i="1"/>
  <c r="E2910" i="1"/>
  <c r="F2910" i="1" s="1"/>
  <c r="A2911" i="1"/>
  <c r="AC2910" i="1"/>
  <c r="AE2910" i="1" s="1"/>
  <c r="AK2910" i="1"/>
  <c r="D3132" i="1"/>
  <c r="O2910" i="1"/>
  <c r="K2910" i="1"/>
  <c r="Q2800" i="1"/>
  <c r="R2799" i="1"/>
  <c r="S2798" i="1"/>
  <c r="U2797" i="1"/>
  <c r="W2797" i="1" s="1"/>
  <c r="AG2797" i="1" s="1"/>
  <c r="B2797" i="1" s="1"/>
  <c r="C2797" i="1" s="1"/>
  <c r="T2798" i="1"/>
  <c r="AF2798" i="1" s="1"/>
  <c r="V2798" i="1"/>
  <c r="AG2796" i="1"/>
  <c r="B2796" i="1" s="1"/>
  <c r="C2796" i="1" s="1"/>
  <c r="P2911" i="1" l="1"/>
  <c r="X2911" i="1"/>
  <c r="L2912" i="1"/>
  <c r="M2912" i="1" s="1"/>
  <c r="E2911" i="1"/>
  <c r="F2911" i="1" s="1"/>
  <c r="A2912" i="1"/>
  <c r="AC2911" i="1"/>
  <c r="AE2911" i="1" s="1"/>
  <c r="AK2911" i="1"/>
  <c r="Y2910" i="1"/>
  <c r="J2911" i="1"/>
  <c r="I2911" i="1" s="1"/>
  <c r="Z2910" i="1"/>
  <c r="AA2910" i="1" s="1"/>
  <c r="AH2910" i="1" s="1"/>
  <c r="D3133" i="1"/>
  <c r="O2911" i="1"/>
  <c r="K2911" i="1"/>
  <c r="T2799" i="1"/>
  <c r="AF2799" i="1" s="1"/>
  <c r="V2799" i="1"/>
  <c r="U2798" i="1"/>
  <c r="W2798" i="1" s="1"/>
  <c r="S2799" i="1"/>
  <c r="R2800" i="1"/>
  <c r="Q2801" i="1"/>
  <c r="Z2911" i="1" l="1"/>
  <c r="AA2911" i="1" s="1"/>
  <c r="AH2911" i="1" s="1"/>
  <c r="J2912" i="1"/>
  <c r="I2912" i="1" s="1"/>
  <c r="Y2911" i="1"/>
  <c r="A2913" i="1"/>
  <c r="X2912" i="1"/>
  <c r="L2913" i="1"/>
  <c r="M2913" i="1" s="1"/>
  <c r="N2913" i="1" s="1"/>
  <c r="H2913" i="1" s="1"/>
  <c r="G2913" i="1" s="1"/>
  <c r="E2912" i="1"/>
  <c r="F2912" i="1" s="1"/>
  <c r="AC2912" i="1"/>
  <c r="AE2912" i="1" s="1"/>
  <c r="AK2912" i="1"/>
  <c r="N2912" i="1"/>
  <c r="H2912" i="1" s="1"/>
  <c r="G2912" i="1" s="1"/>
  <c r="P2912" i="1"/>
  <c r="D3134" i="1"/>
  <c r="Q2802" i="1"/>
  <c r="R2801" i="1"/>
  <c r="T2800" i="1"/>
  <c r="AF2800" i="1" s="1"/>
  <c r="V2800" i="1"/>
  <c r="AG2798" i="1"/>
  <c r="B2798" i="1" s="1"/>
  <c r="C2798" i="1" s="1"/>
  <c r="U2799" i="1"/>
  <c r="W2799" i="1" s="1"/>
  <c r="AG2799" i="1" s="1"/>
  <c r="B2799" i="1" s="1"/>
  <c r="C2799" i="1" s="1"/>
  <c r="S2800" i="1"/>
  <c r="K2912" i="1" l="1"/>
  <c r="X2913" i="1"/>
  <c r="A2914" i="1"/>
  <c r="E2913" i="1"/>
  <c r="F2913" i="1" s="1"/>
  <c r="L2914" i="1"/>
  <c r="M2914" i="1" s="1"/>
  <c r="N2914" i="1" s="1"/>
  <c r="H2914" i="1" s="1"/>
  <c r="G2914" i="1" s="1"/>
  <c r="AC2913" i="1"/>
  <c r="AE2913" i="1" s="1"/>
  <c r="AK2913" i="1"/>
  <c r="O2912" i="1"/>
  <c r="Y2912" i="1"/>
  <c r="Z2912" i="1"/>
  <c r="AA2912" i="1" s="1"/>
  <c r="AH2912" i="1" s="1"/>
  <c r="J2913" i="1"/>
  <c r="I2913" i="1" s="1"/>
  <c r="P2913" i="1"/>
  <c r="D3135" i="1"/>
  <c r="K2913" i="1"/>
  <c r="O2913" i="1"/>
  <c r="U2800" i="1"/>
  <c r="W2800" i="1" s="1"/>
  <c r="AG2800" i="1" s="1"/>
  <c r="B2800" i="1" s="1"/>
  <c r="C2800" i="1" s="1"/>
  <c r="S2801" i="1"/>
  <c r="T2801" i="1"/>
  <c r="AF2801" i="1" s="1"/>
  <c r="V2801" i="1"/>
  <c r="Q2803" i="1"/>
  <c r="R2802" i="1"/>
  <c r="L2915" i="1" l="1"/>
  <c r="M2915" i="1" s="1"/>
  <c r="X2914" i="1"/>
  <c r="E2914" i="1"/>
  <c r="F2914" i="1" s="1"/>
  <c r="A2915" i="1"/>
  <c r="AC2914" i="1"/>
  <c r="AE2914" i="1" s="1"/>
  <c r="AK2914" i="1"/>
  <c r="P2914" i="1"/>
  <c r="P2915" i="1" s="1"/>
  <c r="Y2913" i="1"/>
  <c r="J2914" i="1"/>
  <c r="I2914" i="1" s="1"/>
  <c r="Z2913" i="1"/>
  <c r="AA2913" i="1" s="1"/>
  <c r="AH2913" i="1" s="1"/>
  <c r="D3136" i="1"/>
  <c r="O2914" i="1"/>
  <c r="K2914" i="1"/>
  <c r="T2802" i="1"/>
  <c r="AF2802" i="1" s="1"/>
  <c r="V2802" i="1"/>
  <c r="Q2804" i="1"/>
  <c r="R2803" i="1"/>
  <c r="U2801" i="1"/>
  <c r="W2801" i="1" s="1"/>
  <c r="AG2801" i="1" s="1"/>
  <c r="B2801" i="1" s="1"/>
  <c r="C2801" i="1" s="1"/>
  <c r="S2802" i="1"/>
  <c r="X2915" i="1" l="1"/>
  <c r="L2916" i="1"/>
  <c r="M2916" i="1" s="1"/>
  <c r="E2915" i="1"/>
  <c r="F2915" i="1" s="1"/>
  <c r="A2916" i="1"/>
  <c r="AC2915" i="1"/>
  <c r="AE2915" i="1" s="1"/>
  <c r="AK2915" i="1"/>
  <c r="J2915" i="1"/>
  <c r="I2915" i="1" s="1"/>
  <c r="Z2914" i="1"/>
  <c r="AA2914" i="1" s="1"/>
  <c r="AH2914" i="1" s="1"/>
  <c r="Y2914" i="1"/>
  <c r="N2915" i="1"/>
  <c r="H2915" i="1" s="1"/>
  <c r="G2915" i="1" s="1"/>
  <c r="D3137" i="1"/>
  <c r="S2803" i="1"/>
  <c r="U2802" i="1"/>
  <c r="W2802" i="1" s="1"/>
  <c r="Q2805" i="1"/>
  <c r="R2804" i="1"/>
  <c r="T2803" i="1"/>
  <c r="AF2803" i="1" s="1"/>
  <c r="V2803" i="1"/>
  <c r="O2915" i="1" l="1"/>
  <c r="K2915" i="1"/>
  <c r="Z2915" i="1"/>
  <c r="AA2915" i="1" s="1"/>
  <c r="AH2915" i="1" s="1"/>
  <c r="J2916" i="1"/>
  <c r="I2916" i="1" s="1"/>
  <c r="Y2915" i="1"/>
  <c r="X2916" i="1"/>
  <c r="L2917" i="1"/>
  <c r="M2917" i="1" s="1"/>
  <c r="N2917" i="1" s="1"/>
  <c r="H2917" i="1" s="1"/>
  <c r="G2917" i="1" s="1"/>
  <c r="E2916" i="1"/>
  <c r="F2916" i="1" s="1"/>
  <c r="A2917" i="1"/>
  <c r="AC2916" i="1"/>
  <c r="AE2916" i="1" s="1"/>
  <c r="AK2916" i="1"/>
  <c r="N2916" i="1"/>
  <c r="H2916" i="1" s="1"/>
  <c r="G2916" i="1" s="1"/>
  <c r="P2916" i="1"/>
  <c r="D3138" i="1"/>
  <c r="T2804" i="1"/>
  <c r="AF2804" i="1" s="1"/>
  <c r="V2804" i="1"/>
  <c r="Q2806" i="1"/>
  <c r="R2805" i="1"/>
  <c r="AG2802" i="1"/>
  <c r="B2802" i="1" s="1"/>
  <c r="C2802" i="1" s="1"/>
  <c r="S2804" i="1"/>
  <c r="U2803" i="1"/>
  <c r="W2803" i="1" s="1"/>
  <c r="AG2803" i="1" s="1"/>
  <c r="B2803" i="1" s="1"/>
  <c r="C2803" i="1" s="1"/>
  <c r="O2916" i="1" l="1"/>
  <c r="J2917" i="1"/>
  <c r="I2917" i="1" s="1"/>
  <c r="Y2916" i="1"/>
  <c r="Z2916" i="1"/>
  <c r="AA2916" i="1" s="1"/>
  <c r="AH2916" i="1" s="1"/>
  <c r="P2917" i="1"/>
  <c r="K2916" i="1"/>
  <c r="X2917" i="1"/>
  <c r="L2918" i="1"/>
  <c r="M2918" i="1" s="1"/>
  <c r="N2918" i="1" s="1"/>
  <c r="H2918" i="1" s="1"/>
  <c r="G2918" i="1" s="1"/>
  <c r="E2917" i="1"/>
  <c r="F2917" i="1" s="1"/>
  <c r="A2918" i="1"/>
  <c r="AC2917" i="1"/>
  <c r="AE2917" i="1" s="1"/>
  <c r="AK2917" i="1"/>
  <c r="D3139" i="1"/>
  <c r="K2917" i="1"/>
  <c r="O2917" i="1"/>
  <c r="U2804" i="1"/>
  <c r="W2804" i="1" s="1"/>
  <c r="S2805" i="1"/>
  <c r="Q2807" i="1"/>
  <c r="R2806" i="1"/>
  <c r="T2805" i="1"/>
  <c r="AF2805" i="1" s="1"/>
  <c r="V2805" i="1"/>
  <c r="Z2917" i="1" l="1"/>
  <c r="AA2917" i="1" s="1"/>
  <c r="AH2917" i="1" s="1"/>
  <c r="J2918" i="1"/>
  <c r="I2918" i="1" s="1"/>
  <c r="Y2917" i="1"/>
  <c r="L2919" i="1"/>
  <c r="M2919" i="1" s="1"/>
  <c r="A2919" i="1"/>
  <c r="E2918" i="1"/>
  <c r="F2918" i="1" s="1"/>
  <c r="X2918" i="1"/>
  <c r="AC2918" i="1"/>
  <c r="AE2918" i="1" s="1"/>
  <c r="AK2918" i="1"/>
  <c r="P2918" i="1"/>
  <c r="D3140" i="1"/>
  <c r="O2918" i="1"/>
  <c r="K2918" i="1"/>
  <c r="Q2808" i="1"/>
  <c r="R2807" i="1"/>
  <c r="U2805" i="1"/>
  <c r="W2805" i="1" s="1"/>
  <c r="AG2805" i="1" s="1"/>
  <c r="B2805" i="1" s="1"/>
  <c r="C2805" i="1" s="1"/>
  <c r="S2806" i="1"/>
  <c r="T2806" i="1"/>
  <c r="AF2806" i="1" s="1"/>
  <c r="V2806" i="1"/>
  <c r="AG2804" i="1"/>
  <c r="B2804" i="1" s="1"/>
  <c r="C2804" i="1" s="1"/>
  <c r="N2919" i="1" l="1"/>
  <c r="H2919" i="1" s="1"/>
  <c r="G2919" i="1" s="1"/>
  <c r="J2919" i="1"/>
  <c r="I2919" i="1" s="1"/>
  <c r="Z2918" i="1"/>
  <c r="AA2918" i="1" s="1"/>
  <c r="AH2918" i="1" s="1"/>
  <c r="Y2918" i="1"/>
  <c r="A2920" i="1"/>
  <c r="X2919" i="1"/>
  <c r="L2920" i="1"/>
  <c r="M2920" i="1" s="1"/>
  <c r="N2920" i="1" s="1"/>
  <c r="H2920" i="1" s="1"/>
  <c r="G2920" i="1" s="1"/>
  <c r="E2919" i="1"/>
  <c r="F2919" i="1" s="1"/>
  <c r="AC2919" i="1"/>
  <c r="AE2919" i="1" s="1"/>
  <c r="AK2919" i="1"/>
  <c r="P2919" i="1"/>
  <c r="D3141" i="1"/>
  <c r="U2806" i="1"/>
  <c r="W2806" i="1" s="1"/>
  <c r="S2807" i="1"/>
  <c r="T2807" i="1"/>
  <c r="AF2807" i="1" s="1"/>
  <c r="V2807" i="1"/>
  <c r="Q2809" i="1"/>
  <c r="R2808" i="1"/>
  <c r="O2919" i="1" l="1"/>
  <c r="K2919" i="1"/>
  <c r="Z2919" i="1"/>
  <c r="AA2919" i="1" s="1"/>
  <c r="AH2919" i="1" s="1"/>
  <c r="Y2919" i="1"/>
  <c r="J2920" i="1"/>
  <c r="I2920" i="1" s="1"/>
  <c r="P2920" i="1"/>
  <c r="A2921" i="1"/>
  <c r="L2921" i="1"/>
  <c r="M2921" i="1" s="1"/>
  <c r="N2921" i="1" s="1"/>
  <c r="H2921" i="1" s="1"/>
  <c r="G2921" i="1" s="1"/>
  <c r="E2920" i="1"/>
  <c r="X2920" i="1"/>
  <c r="AC2920" i="1"/>
  <c r="AE2920" i="1" s="1"/>
  <c r="AK2920" i="1"/>
  <c r="D3142" i="1"/>
  <c r="O2920" i="1"/>
  <c r="K2920" i="1"/>
  <c r="Q2810" i="1"/>
  <c r="R2809" i="1"/>
  <c r="U2807" i="1"/>
  <c r="W2807" i="1" s="1"/>
  <c r="AG2807" i="1" s="1"/>
  <c r="B2807" i="1" s="1"/>
  <c r="C2807" i="1" s="1"/>
  <c r="S2808" i="1"/>
  <c r="T2808" i="1"/>
  <c r="AF2808" i="1" s="1"/>
  <c r="V2808" i="1"/>
  <c r="AG2806" i="1"/>
  <c r="B2806" i="1" s="1"/>
  <c r="C2806" i="1" s="1"/>
  <c r="E2921" i="1" l="1"/>
  <c r="F2920" i="1"/>
  <c r="O2921" i="1"/>
  <c r="A2922" i="1"/>
  <c r="L2922" i="1"/>
  <c r="M2922" i="1" s="1"/>
  <c r="X2921" i="1"/>
  <c r="AC2921" i="1"/>
  <c r="AE2921" i="1" s="1"/>
  <c r="AK2921" i="1"/>
  <c r="K2921" i="1"/>
  <c r="P2921" i="1"/>
  <c r="Z2920" i="1"/>
  <c r="AA2920" i="1" s="1"/>
  <c r="AH2920" i="1" s="1"/>
  <c r="Y2920" i="1"/>
  <c r="J2921" i="1"/>
  <c r="D3143" i="1"/>
  <c r="U2808" i="1"/>
  <c r="W2808" i="1" s="1"/>
  <c r="S2809" i="1"/>
  <c r="T2809" i="1"/>
  <c r="AF2809" i="1" s="1"/>
  <c r="V2809" i="1"/>
  <c r="Q2811" i="1"/>
  <c r="R2810" i="1"/>
  <c r="J2922" i="1" l="1"/>
  <c r="I2922" i="1" s="1"/>
  <c r="I2921" i="1"/>
  <c r="Y2921" i="1"/>
  <c r="Z2921" i="1"/>
  <c r="AA2921" i="1" s="1"/>
  <c r="AH2921" i="1" s="1"/>
  <c r="P2922" i="1"/>
  <c r="P2923" i="1" s="1"/>
  <c r="M2923" i="1"/>
  <c r="N2922" i="1"/>
  <c r="H2922" i="1" s="1"/>
  <c r="A2923" i="1"/>
  <c r="L2923" i="1"/>
  <c r="X2922" i="1"/>
  <c r="AC2922" i="1"/>
  <c r="AE2922" i="1" s="1"/>
  <c r="AK2922" i="1"/>
  <c r="E2922" i="1"/>
  <c r="F2921" i="1"/>
  <c r="D3144" i="1"/>
  <c r="T2810" i="1"/>
  <c r="AF2810" i="1" s="1"/>
  <c r="V2810" i="1"/>
  <c r="U2809" i="1"/>
  <c r="W2809" i="1" s="1"/>
  <c r="S2810" i="1"/>
  <c r="Q2812" i="1"/>
  <c r="R2811" i="1"/>
  <c r="AG2808" i="1"/>
  <c r="B2808" i="1" s="1"/>
  <c r="C2808" i="1" s="1"/>
  <c r="E2923" i="1" l="1"/>
  <c r="F2923" i="1" s="1"/>
  <c r="F2922" i="1"/>
  <c r="A2924" i="1"/>
  <c r="L2924" i="1"/>
  <c r="M2924" i="1" s="1"/>
  <c r="N2924" i="1" s="1"/>
  <c r="X2923" i="1"/>
  <c r="AC2923" i="1"/>
  <c r="AE2923" i="1" s="1"/>
  <c r="AK2923" i="1"/>
  <c r="N2923" i="1"/>
  <c r="H2923" i="1" s="1"/>
  <c r="Z2922" i="1"/>
  <c r="AA2922" i="1" s="1"/>
  <c r="AH2922" i="1" s="1"/>
  <c r="Y2922" i="1"/>
  <c r="J2923" i="1"/>
  <c r="I2923" i="1" s="1"/>
  <c r="G2922" i="1"/>
  <c r="K2922" i="1"/>
  <c r="O2922" i="1"/>
  <c r="P2924" i="1"/>
  <c r="D3145" i="1"/>
  <c r="T2811" i="1"/>
  <c r="AF2811" i="1" s="1"/>
  <c r="V2811" i="1"/>
  <c r="Q2813" i="1"/>
  <c r="R2812" i="1"/>
  <c r="AG2809" i="1"/>
  <c r="B2809" i="1" s="1"/>
  <c r="C2809" i="1" s="1"/>
  <c r="U2810" i="1"/>
  <c r="W2810" i="1" s="1"/>
  <c r="AG2810" i="1" s="1"/>
  <c r="B2810" i="1" s="1"/>
  <c r="C2810" i="1" s="1"/>
  <c r="S2811" i="1"/>
  <c r="G2923" i="1" l="1"/>
  <c r="O2923" i="1" s="1"/>
  <c r="K2923" i="1"/>
  <c r="A2925" i="1"/>
  <c r="L2925" i="1"/>
  <c r="M2925" i="1" s="1"/>
  <c r="N2925" i="1" s="1"/>
  <c r="X2924" i="1"/>
  <c r="E2924" i="1"/>
  <c r="AC2924" i="1"/>
  <c r="AE2924" i="1" s="1"/>
  <c r="AK2924" i="1"/>
  <c r="Z2923" i="1"/>
  <c r="AA2923" i="1" s="1"/>
  <c r="AH2923" i="1" s="1"/>
  <c r="Y2923" i="1"/>
  <c r="J2924" i="1"/>
  <c r="I2924" i="1" s="1"/>
  <c r="H2924" i="1"/>
  <c r="D3146" i="1"/>
  <c r="U2811" i="1"/>
  <c r="W2811" i="1" s="1"/>
  <c r="AG2811" i="1" s="1"/>
  <c r="B2811" i="1" s="1"/>
  <c r="C2811" i="1" s="1"/>
  <c r="S2812" i="1"/>
  <c r="Q2814" i="1"/>
  <c r="R2813" i="1"/>
  <c r="T2812" i="1"/>
  <c r="AF2812" i="1" s="1"/>
  <c r="V2812" i="1"/>
  <c r="E2925" i="1" l="1"/>
  <c r="F2925" i="1" s="1"/>
  <c r="F2924" i="1"/>
  <c r="H2925" i="1"/>
  <c r="G2924" i="1"/>
  <c r="K2924" i="1"/>
  <c r="O2924" i="1"/>
  <c r="Z2924" i="1"/>
  <c r="AA2924" i="1" s="1"/>
  <c r="AH2924" i="1" s="1"/>
  <c r="Y2924" i="1"/>
  <c r="J2925" i="1"/>
  <c r="I2925" i="1" s="1"/>
  <c r="A2926" i="1"/>
  <c r="L2926" i="1"/>
  <c r="M2926" i="1" s="1"/>
  <c r="N2926" i="1" s="1"/>
  <c r="H2926" i="1" s="1"/>
  <c r="X2925" i="1"/>
  <c r="AC2925" i="1"/>
  <c r="AE2925" i="1" s="1"/>
  <c r="AK2925" i="1"/>
  <c r="P2925" i="1"/>
  <c r="D3147" i="1"/>
  <c r="T2813" i="1"/>
  <c r="AF2813" i="1" s="1"/>
  <c r="V2813" i="1"/>
  <c r="Q2815" i="1"/>
  <c r="R2814" i="1"/>
  <c r="U2812" i="1"/>
  <c r="W2812" i="1" s="1"/>
  <c r="S2813" i="1"/>
  <c r="Z2925" i="1" l="1"/>
  <c r="AA2925" i="1" s="1"/>
  <c r="AH2925" i="1" s="1"/>
  <c r="J2926" i="1"/>
  <c r="I2926" i="1" s="1"/>
  <c r="Y2925" i="1"/>
  <c r="G2926" i="1"/>
  <c r="K2926" i="1" s="1"/>
  <c r="O2926" i="1"/>
  <c r="G2925" i="1"/>
  <c r="K2925" i="1"/>
  <c r="O2925" i="1"/>
  <c r="P2926" i="1" s="1"/>
  <c r="A2927" i="1"/>
  <c r="E2926" i="1"/>
  <c r="F2926" i="1" s="1"/>
  <c r="L2927" i="1"/>
  <c r="M2927" i="1" s="1"/>
  <c r="N2927" i="1" s="1"/>
  <c r="H2927" i="1" s="1"/>
  <c r="X2926" i="1"/>
  <c r="AC2926" i="1"/>
  <c r="AE2926" i="1" s="1"/>
  <c r="AK2926" i="1"/>
  <c r="D3148" i="1"/>
  <c r="U2813" i="1"/>
  <c r="W2813" i="1" s="1"/>
  <c r="AG2813" i="1" s="1"/>
  <c r="B2813" i="1" s="1"/>
  <c r="C2813" i="1" s="1"/>
  <c r="S2814" i="1"/>
  <c r="AG2812" i="1"/>
  <c r="B2812" i="1" s="1"/>
  <c r="C2812" i="1" s="1"/>
  <c r="Q2816" i="1"/>
  <c r="R2815" i="1"/>
  <c r="T2814" i="1"/>
  <c r="AF2814" i="1" s="1"/>
  <c r="V2814" i="1"/>
  <c r="G2927" i="1" l="1"/>
  <c r="O2927" i="1" s="1"/>
  <c r="K2927" i="1"/>
  <c r="Z2926" i="1"/>
  <c r="AA2926" i="1" s="1"/>
  <c r="AH2926" i="1" s="1"/>
  <c r="Y2926" i="1"/>
  <c r="J2927" i="1"/>
  <c r="I2927" i="1" s="1"/>
  <c r="P2927" i="1"/>
  <c r="A2928" i="1"/>
  <c r="L2928" i="1"/>
  <c r="M2928" i="1" s="1"/>
  <c r="N2928" i="1" s="1"/>
  <c r="H2928" i="1" s="1"/>
  <c r="X2927" i="1"/>
  <c r="E2927" i="1"/>
  <c r="AC2927" i="1"/>
  <c r="AE2927" i="1" s="1"/>
  <c r="AK2927" i="1"/>
  <c r="D3149" i="1"/>
  <c r="T2815" i="1"/>
  <c r="AF2815" i="1" s="1"/>
  <c r="V2815" i="1"/>
  <c r="Q2817" i="1"/>
  <c r="R2816" i="1"/>
  <c r="U2814" i="1"/>
  <c r="W2814" i="1" s="1"/>
  <c r="AG2814" i="1" s="1"/>
  <c r="B2814" i="1" s="1"/>
  <c r="C2814" i="1" s="1"/>
  <c r="S2815" i="1"/>
  <c r="P2928" i="1" l="1"/>
  <c r="G2928" i="1"/>
  <c r="K2928" i="1" s="1"/>
  <c r="O2928" i="1"/>
  <c r="A2929" i="1"/>
  <c r="L2929" i="1"/>
  <c r="M2929" i="1" s="1"/>
  <c r="N2929" i="1" s="1"/>
  <c r="H2929" i="1" s="1"/>
  <c r="X2928" i="1"/>
  <c r="AC2928" i="1"/>
  <c r="AE2928" i="1" s="1"/>
  <c r="AK2928" i="1"/>
  <c r="E2928" i="1"/>
  <c r="F2927" i="1"/>
  <c r="Y2927" i="1"/>
  <c r="Z2927" i="1"/>
  <c r="AA2927" i="1" s="1"/>
  <c r="AH2927" i="1" s="1"/>
  <c r="J2928" i="1"/>
  <c r="I2928" i="1" s="1"/>
  <c r="D3150" i="1"/>
  <c r="U2815" i="1"/>
  <c r="W2815" i="1" s="1"/>
  <c r="S2816" i="1"/>
  <c r="Q2818" i="1"/>
  <c r="R2817" i="1"/>
  <c r="T2816" i="1"/>
  <c r="AF2816" i="1" s="1"/>
  <c r="V2816" i="1"/>
  <c r="Z2928" i="1" l="1"/>
  <c r="AA2928" i="1" s="1"/>
  <c r="AH2928" i="1" s="1"/>
  <c r="Y2928" i="1"/>
  <c r="J2929" i="1"/>
  <c r="I2929" i="1" s="1"/>
  <c r="A2930" i="1"/>
  <c r="L2930" i="1"/>
  <c r="M2930" i="1" s="1"/>
  <c r="N2930" i="1" s="1"/>
  <c r="H2930" i="1" s="1"/>
  <c r="X2929" i="1"/>
  <c r="AC2929" i="1"/>
  <c r="AE2929" i="1" s="1"/>
  <c r="AK2929" i="1"/>
  <c r="G2929" i="1"/>
  <c r="K2929" i="1" s="1"/>
  <c r="O2929" i="1"/>
  <c r="E2929" i="1"/>
  <c r="F2928" i="1"/>
  <c r="P2929" i="1"/>
  <c r="D3151" i="1"/>
  <c r="Q2819" i="1"/>
  <c r="R2818" i="1"/>
  <c r="U2816" i="1"/>
  <c r="W2816" i="1" s="1"/>
  <c r="AG2816" i="1" s="1"/>
  <c r="B2816" i="1" s="1"/>
  <c r="C2816" i="1" s="1"/>
  <c r="S2817" i="1"/>
  <c r="T2817" i="1"/>
  <c r="AF2817" i="1" s="1"/>
  <c r="V2817" i="1"/>
  <c r="AG2815" i="1"/>
  <c r="B2815" i="1" s="1"/>
  <c r="C2815" i="1" s="1"/>
  <c r="Y2929" i="1" l="1"/>
  <c r="Z2929" i="1"/>
  <c r="AA2929" i="1" s="1"/>
  <c r="AH2929" i="1" s="1"/>
  <c r="J2930" i="1"/>
  <c r="I2930" i="1" s="1"/>
  <c r="P2930" i="1"/>
  <c r="G2930" i="1"/>
  <c r="O2930" i="1" s="1"/>
  <c r="K2930" i="1"/>
  <c r="A2931" i="1"/>
  <c r="L2931" i="1"/>
  <c r="M2931" i="1" s="1"/>
  <c r="N2931" i="1" s="1"/>
  <c r="H2931" i="1" s="1"/>
  <c r="X2930" i="1"/>
  <c r="AC2930" i="1"/>
  <c r="AE2930" i="1" s="1"/>
  <c r="AK2930" i="1"/>
  <c r="E2930" i="1"/>
  <c r="F2929" i="1"/>
  <c r="D3152" i="1"/>
  <c r="U2817" i="1"/>
  <c r="W2817" i="1" s="1"/>
  <c r="AG2817" i="1" s="1"/>
  <c r="B2817" i="1" s="1"/>
  <c r="C2817" i="1" s="1"/>
  <c r="S2818" i="1"/>
  <c r="T2818" i="1"/>
  <c r="AF2818" i="1" s="1"/>
  <c r="V2818" i="1"/>
  <c r="Q2820" i="1"/>
  <c r="R2819" i="1"/>
  <c r="G2931" i="1" l="1"/>
  <c r="K2931" i="1" s="1"/>
  <c r="O2931" i="1"/>
  <c r="A2932" i="1"/>
  <c r="L2932" i="1"/>
  <c r="M2932" i="1" s="1"/>
  <c r="N2932" i="1" s="1"/>
  <c r="H2932" i="1" s="1"/>
  <c r="X2931" i="1"/>
  <c r="AC2931" i="1"/>
  <c r="AE2931" i="1" s="1"/>
  <c r="AK2931" i="1"/>
  <c r="E2931" i="1"/>
  <c r="F2930" i="1"/>
  <c r="P2931" i="1"/>
  <c r="Z2930" i="1"/>
  <c r="AA2930" i="1" s="1"/>
  <c r="AH2930" i="1" s="1"/>
  <c r="Y2930" i="1"/>
  <c r="J2931" i="1"/>
  <c r="I2931" i="1" s="1"/>
  <c r="D3153" i="1"/>
  <c r="Q2821" i="1"/>
  <c r="R2820" i="1"/>
  <c r="T2819" i="1"/>
  <c r="AF2819" i="1" s="1"/>
  <c r="V2819" i="1"/>
  <c r="U2818" i="1"/>
  <c r="W2818" i="1" s="1"/>
  <c r="S2819" i="1"/>
  <c r="E2932" i="1" l="1"/>
  <c r="F2931" i="1"/>
  <c r="Y2931" i="1"/>
  <c r="Z2931" i="1"/>
  <c r="AA2931" i="1" s="1"/>
  <c r="AH2931" i="1" s="1"/>
  <c r="J2932" i="1"/>
  <c r="I2932" i="1" s="1"/>
  <c r="P2932" i="1"/>
  <c r="P2933" i="1" s="1"/>
  <c r="G2932" i="1"/>
  <c r="K2932" i="1" s="1"/>
  <c r="O2932" i="1"/>
  <c r="A2933" i="1"/>
  <c r="L2933" i="1"/>
  <c r="M2933" i="1" s="1"/>
  <c r="N2933" i="1" s="1"/>
  <c r="H2933" i="1" s="1"/>
  <c r="X2932" i="1"/>
  <c r="AC2932" i="1"/>
  <c r="AE2932" i="1" s="1"/>
  <c r="AK2932" i="1"/>
  <c r="D3154" i="1"/>
  <c r="U2819" i="1"/>
  <c r="W2819" i="1" s="1"/>
  <c r="AG2819" i="1" s="1"/>
  <c r="B2819" i="1" s="1"/>
  <c r="C2819" i="1" s="1"/>
  <c r="S2820" i="1"/>
  <c r="AG2818" i="1"/>
  <c r="B2818" i="1" s="1"/>
  <c r="C2818" i="1" s="1"/>
  <c r="T2820" i="1"/>
  <c r="AF2820" i="1" s="1"/>
  <c r="V2820" i="1"/>
  <c r="Q2822" i="1"/>
  <c r="R2821" i="1"/>
  <c r="Z2932" i="1" l="1"/>
  <c r="AA2932" i="1" s="1"/>
  <c r="AH2932" i="1" s="1"/>
  <c r="Y2932" i="1"/>
  <c r="J2933" i="1"/>
  <c r="I2933" i="1" s="1"/>
  <c r="G2933" i="1"/>
  <c r="O2933" i="1" s="1"/>
  <c r="K2933" i="1"/>
  <c r="A2934" i="1"/>
  <c r="L2934" i="1"/>
  <c r="M2934" i="1" s="1"/>
  <c r="X2933" i="1"/>
  <c r="AC2933" i="1"/>
  <c r="AE2933" i="1" s="1"/>
  <c r="AK2933" i="1"/>
  <c r="E2933" i="1"/>
  <c r="F2932" i="1"/>
  <c r="D3155" i="1"/>
  <c r="Q2823" i="1"/>
  <c r="R2822" i="1"/>
  <c r="T2821" i="1"/>
  <c r="AF2821" i="1" s="1"/>
  <c r="V2821" i="1"/>
  <c r="U2820" i="1"/>
  <c r="W2820" i="1" s="1"/>
  <c r="AG2820" i="1" s="1"/>
  <c r="B2820" i="1" s="1"/>
  <c r="C2820" i="1" s="1"/>
  <c r="S2821" i="1"/>
  <c r="N2934" i="1" l="1"/>
  <c r="H2934" i="1" s="1"/>
  <c r="A2935" i="1"/>
  <c r="L2935" i="1"/>
  <c r="M2935" i="1" s="1"/>
  <c r="N2935" i="1" s="1"/>
  <c r="H2935" i="1" s="1"/>
  <c r="X2934" i="1"/>
  <c r="AC2934" i="1"/>
  <c r="AE2934" i="1" s="1"/>
  <c r="AK2934" i="1"/>
  <c r="G2934" i="1"/>
  <c r="O2934" i="1" s="1"/>
  <c r="K2934" i="1"/>
  <c r="E2934" i="1"/>
  <c r="F2933" i="1"/>
  <c r="Y2933" i="1"/>
  <c r="Z2933" i="1"/>
  <c r="AA2933" i="1" s="1"/>
  <c r="AH2933" i="1" s="1"/>
  <c r="J2934" i="1"/>
  <c r="I2934" i="1" s="1"/>
  <c r="P2934" i="1"/>
  <c r="P2935" i="1" s="1"/>
  <c r="D3156" i="1"/>
  <c r="U2821" i="1"/>
  <c r="W2821" i="1" s="1"/>
  <c r="S2822" i="1"/>
  <c r="T2822" i="1"/>
  <c r="AF2822" i="1" s="1"/>
  <c r="V2822" i="1"/>
  <c r="Q2824" i="1"/>
  <c r="R2823" i="1"/>
  <c r="E2935" i="1" l="1"/>
  <c r="F2934" i="1"/>
  <c r="P2936" i="1"/>
  <c r="Y2934" i="1"/>
  <c r="Z2934" i="1"/>
  <c r="AA2934" i="1" s="1"/>
  <c r="AH2934" i="1" s="1"/>
  <c r="J2935" i="1"/>
  <c r="I2935" i="1" s="1"/>
  <c r="G2935" i="1"/>
  <c r="O2935" i="1" s="1"/>
  <c r="A2936" i="1"/>
  <c r="L2936" i="1"/>
  <c r="M2936" i="1" s="1"/>
  <c r="N2936" i="1" s="1"/>
  <c r="H2936" i="1" s="1"/>
  <c r="X2935" i="1"/>
  <c r="AC2935" i="1"/>
  <c r="AE2935" i="1" s="1"/>
  <c r="AK2935" i="1"/>
  <c r="D3157" i="1"/>
  <c r="Q2825" i="1"/>
  <c r="R2824" i="1"/>
  <c r="U2822" i="1"/>
  <c r="W2822" i="1" s="1"/>
  <c r="AG2822" i="1" s="1"/>
  <c r="B2822" i="1" s="1"/>
  <c r="C2822" i="1" s="1"/>
  <c r="S2823" i="1"/>
  <c r="T2823" i="1"/>
  <c r="AF2823" i="1" s="1"/>
  <c r="V2823" i="1"/>
  <c r="AG2821" i="1"/>
  <c r="B2821" i="1" s="1"/>
  <c r="C2821" i="1" s="1"/>
  <c r="K2935" i="1" l="1"/>
  <c r="G2936" i="1"/>
  <c r="K2936" i="1" s="1"/>
  <c r="O2936" i="1"/>
  <c r="Y2935" i="1"/>
  <c r="Z2935" i="1"/>
  <c r="AA2935" i="1" s="1"/>
  <c r="AH2935" i="1" s="1"/>
  <c r="J2936" i="1"/>
  <c r="I2936" i="1" s="1"/>
  <c r="A2937" i="1"/>
  <c r="L2937" i="1"/>
  <c r="M2937" i="1" s="1"/>
  <c r="N2937" i="1" s="1"/>
  <c r="H2937" i="1" s="1"/>
  <c r="X2936" i="1"/>
  <c r="AC2936" i="1"/>
  <c r="AE2936" i="1" s="1"/>
  <c r="AK2936" i="1"/>
  <c r="E2936" i="1"/>
  <c r="F2935" i="1"/>
  <c r="D3158" i="1"/>
  <c r="U2823" i="1"/>
  <c r="W2823" i="1" s="1"/>
  <c r="AG2823" i="1" s="1"/>
  <c r="B2823" i="1" s="1"/>
  <c r="C2823" i="1" s="1"/>
  <c r="S2824" i="1"/>
  <c r="T2824" i="1"/>
  <c r="AF2824" i="1" s="1"/>
  <c r="V2824" i="1"/>
  <c r="Q2826" i="1"/>
  <c r="R2825" i="1"/>
  <c r="G2937" i="1" l="1"/>
  <c r="O2937" i="1" s="1"/>
  <c r="K2937" i="1"/>
  <c r="A2938" i="1"/>
  <c r="L2938" i="1"/>
  <c r="M2938" i="1" s="1"/>
  <c r="N2938" i="1" s="1"/>
  <c r="H2938" i="1" s="1"/>
  <c r="X2937" i="1"/>
  <c r="AC2937" i="1"/>
  <c r="AE2937" i="1" s="1"/>
  <c r="AK2937" i="1"/>
  <c r="E2937" i="1"/>
  <c r="F2936" i="1"/>
  <c r="Y2936" i="1"/>
  <c r="Z2936" i="1"/>
  <c r="AA2936" i="1" s="1"/>
  <c r="AH2936" i="1" s="1"/>
  <c r="J2937" i="1"/>
  <c r="I2937" i="1" s="1"/>
  <c r="P2937" i="1"/>
  <c r="P2938" i="1" s="1"/>
  <c r="D3159" i="1"/>
  <c r="Q2827" i="1"/>
  <c r="R2826" i="1"/>
  <c r="T2825" i="1"/>
  <c r="AF2825" i="1" s="1"/>
  <c r="V2825" i="1"/>
  <c r="U2824" i="1"/>
  <c r="W2824" i="1" s="1"/>
  <c r="S2825" i="1"/>
  <c r="Z2937" i="1" l="1"/>
  <c r="AA2937" i="1" s="1"/>
  <c r="AH2937" i="1" s="1"/>
  <c r="Y2937" i="1"/>
  <c r="J2938" i="1"/>
  <c r="I2938" i="1" s="1"/>
  <c r="G2938" i="1"/>
  <c r="K2938" i="1" s="1"/>
  <c r="O2938" i="1"/>
  <c r="E2938" i="1"/>
  <c r="F2937" i="1"/>
  <c r="P2939" i="1"/>
  <c r="A2939" i="1"/>
  <c r="L2939" i="1"/>
  <c r="M2939" i="1" s="1"/>
  <c r="N2939" i="1" s="1"/>
  <c r="H2939" i="1" s="1"/>
  <c r="X2938" i="1"/>
  <c r="AC2938" i="1"/>
  <c r="AE2938" i="1" s="1"/>
  <c r="AK2938" i="1"/>
  <c r="D3160" i="1"/>
  <c r="U2825" i="1"/>
  <c r="W2825" i="1" s="1"/>
  <c r="S2826" i="1"/>
  <c r="AG2824" i="1"/>
  <c r="B2824" i="1" s="1"/>
  <c r="C2824" i="1" s="1"/>
  <c r="T2826" i="1"/>
  <c r="AF2826" i="1" s="1"/>
  <c r="V2826" i="1"/>
  <c r="Q2828" i="1"/>
  <c r="R2827" i="1"/>
  <c r="Z2938" i="1" l="1"/>
  <c r="AA2938" i="1" s="1"/>
  <c r="AH2938" i="1" s="1"/>
  <c r="Y2938" i="1"/>
  <c r="J2939" i="1"/>
  <c r="I2939" i="1" s="1"/>
  <c r="E2939" i="1"/>
  <c r="F2938" i="1"/>
  <c r="G2939" i="1"/>
  <c r="K2939" i="1" s="1"/>
  <c r="O2939" i="1"/>
  <c r="A2940" i="1"/>
  <c r="L2940" i="1"/>
  <c r="M2940" i="1" s="1"/>
  <c r="X2939" i="1"/>
  <c r="AC2939" i="1"/>
  <c r="AE2939" i="1" s="1"/>
  <c r="AK2939" i="1"/>
  <c r="D3161" i="1"/>
  <c r="Q2829" i="1"/>
  <c r="R2828" i="1"/>
  <c r="T2827" i="1"/>
  <c r="AF2827" i="1" s="1"/>
  <c r="V2827" i="1"/>
  <c r="U2826" i="1"/>
  <c r="W2826" i="1" s="1"/>
  <c r="AG2826" i="1" s="1"/>
  <c r="B2826" i="1" s="1"/>
  <c r="C2826" i="1" s="1"/>
  <c r="S2827" i="1"/>
  <c r="AG2825" i="1"/>
  <c r="B2825" i="1" s="1"/>
  <c r="C2825" i="1" s="1"/>
  <c r="N2940" i="1" l="1"/>
  <c r="H2940" i="1" s="1"/>
  <c r="G2940" i="1" s="1"/>
  <c r="O2940" i="1" s="1"/>
  <c r="E2940" i="1"/>
  <c r="F2939" i="1"/>
  <c r="Y2939" i="1"/>
  <c r="Z2939" i="1"/>
  <c r="AA2939" i="1" s="1"/>
  <c r="AH2939" i="1" s="1"/>
  <c r="J2940" i="1"/>
  <c r="I2940" i="1" s="1"/>
  <c r="A2941" i="1"/>
  <c r="L2941" i="1"/>
  <c r="M2941" i="1" s="1"/>
  <c r="X2940" i="1"/>
  <c r="AC2940" i="1"/>
  <c r="AE2940" i="1" s="1"/>
  <c r="AK2940" i="1"/>
  <c r="P2940" i="1"/>
  <c r="D3162" i="1"/>
  <c r="U2827" i="1"/>
  <c r="W2827" i="1" s="1"/>
  <c r="AG2827" i="1" s="1"/>
  <c r="B2827" i="1" s="1"/>
  <c r="C2827" i="1" s="1"/>
  <c r="S2828" i="1"/>
  <c r="T2828" i="1"/>
  <c r="AF2828" i="1" s="1"/>
  <c r="V2828" i="1"/>
  <c r="Q2830" i="1"/>
  <c r="R2829" i="1"/>
  <c r="P2941" i="1" l="1"/>
  <c r="A2942" i="1"/>
  <c r="L2942" i="1"/>
  <c r="M2942" i="1" s="1"/>
  <c r="N2942" i="1" s="1"/>
  <c r="X2941" i="1"/>
  <c r="AC2941" i="1"/>
  <c r="AE2941" i="1" s="1"/>
  <c r="AK2941" i="1"/>
  <c r="K2940" i="1"/>
  <c r="P2942" i="1"/>
  <c r="Z2940" i="1"/>
  <c r="AA2940" i="1" s="1"/>
  <c r="AH2940" i="1" s="1"/>
  <c r="Y2940" i="1"/>
  <c r="J2941" i="1"/>
  <c r="I2941" i="1" s="1"/>
  <c r="N2941" i="1"/>
  <c r="H2941" i="1" s="1"/>
  <c r="E2941" i="1"/>
  <c r="F2940" i="1"/>
  <c r="D3163" i="1"/>
  <c r="Q2831" i="1"/>
  <c r="R2830" i="1"/>
  <c r="T2829" i="1"/>
  <c r="AF2829" i="1" s="1"/>
  <c r="V2829" i="1"/>
  <c r="S2829" i="1"/>
  <c r="U2828" i="1"/>
  <c r="W2828" i="1" s="1"/>
  <c r="AG2828" i="1" s="1"/>
  <c r="B2828" i="1" s="1"/>
  <c r="C2828" i="1" s="1"/>
  <c r="G2941" i="1" l="1"/>
  <c r="O2941" i="1" s="1"/>
  <c r="K2941" i="1"/>
  <c r="Z2941" i="1"/>
  <c r="AA2941" i="1" s="1"/>
  <c r="AH2941" i="1" s="1"/>
  <c r="Y2941" i="1"/>
  <c r="J2942" i="1"/>
  <c r="I2942" i="1" s="1"/>
  <c r="E2942" i="1"/>
  <c r="F2941" i="1"/>
  <c r="H2942" i="1"/>
  <c r="A2943" i="1"/>
  <c r="L2943" i="1"/>
  <c r="M2943" i="1" s="1"/>
  <c r="N2943" i="1" s="1"/>
  <c r="H2943" i="1" s="1"/>
  <c r="X2942" i="1"/>
  <c r="AC2942" i="1"/>
  <c r="AE2942" i="1" s="1"/>
  <c r="AK2942" i="1"/>
  <c r="D3164" i="1"/>
  <c r="U2829" i="1"/>
  <c r="W2829" i="1" s="1"/>
  <c r="AG2829" i="1" s="1"/>
  <c r="B2829" i="1" s="1"/>
  <c r="C2829" i="1" s="1"/>
  <c r="S2830" i="1"/>
  <c r="T2830" i="1"/>
  <c r="AF2830" i="1" s="1"/>
  <c r="V2830" i="1"/>
  <c r="R2831" i="1"/>
  <c r="Q2832" i="1"/>
  <c r="E2943" i="1" l="1"/>
  <c r="F2942" i="1"/>
  <c r="Y2942" i="1"/>
  <c r="Z2942" i="1"/>
  <c r="AA2942" i="1" s="1"/>
  <c r="AH2942" i="1" s="1"/>
  <c r="J2943" i="1"/>
  <c r="I2943" i="1" s="1"/>
  <c r="G2943" i="1"/>
  <c r="K2943" i="1" s="1"/>
  <c r="O2943" i="1"/>
  <c r="A2944" i="1"/>
  <c r="L2944" i="1"/>
  <c r="M2944" i="1" s="1"/>
  <c r="X2943" i="1"/>
  <c r="AC2943" i="1"/>
  <c r="AE2943" i="1" s="1"/>
  <c r="AK2943" i="1"/>
  <c r="G2942" i="1"/>
  <c r="O2942" i="1" s="1"/>
  <c r="K2942" i="1"/>
  <c r="P2943" i="1"/>
  <c r="P2944" i="1" s="1"/>
  <c r="D3165" i="1"/>
  <c r="Q2833" i="1"/>
  <c r="R2832" i="1"/>
  <c r="T2831" i="1"/>
  <c r="AF2831" i="1" s="1"/>
  <c r="V2831" i="1"/>
  <c r="U2830" i="1"/>
  <c r="W2830" i="1" s="1"/>
  <c r="S2831" i="1"/>
  <c r="A2945" i="1" l="1"/>
  <c r="L2945" i="1"/>
  <c r="M2945" i="1" s="1"/>
  <c r="N2945" i="1" s="1"/>
  <c r="X2944" i="1"/>
  <c r="AC2944" i="1"/>
  <c r="AE2944" i="1" s="1"/>
  <c r="AK2944" i="1"/>
  <c r="P2945" i="1"/>
  <c r="Y2943" i="1"/>
  <c r="Z2943" i="1"/>
  <c r="AA2943" i="1" s="1"/>
  <c r="AH2943" i="1" s="1"/>
  <c r="J2944" i="1"/>
  <c r="I2944" i="1" s="1"/>
  <c r="N2944" i="1"/>
  <c r="H2944" i="1" s="1"/>
  <c r="E2944" i="1"/>
  <c r="F2943" i="1"/>
  <c r="D3166" i="1"/>
  <c r="S2832" i="1"/>
  <c r="U2831" i="1"/>
  <c r="W2831" i="1" s="1"/>
  <c r="AG2831" i="1" s="1"/>
  <c r="B2831" i="1" s="1"/>
  <c r="C2831" i="1" s="1"/>
  <c r="AG2830" i="1"/>
  <c r="B2830" i="1" s="1"/>
  <c r="C2830" i="1" s="1"/>
  <c r="T2832" i="1"/>
  <c r="AF2832" i="1" s="1"/>
  <c r="V2832" i="1"/>
  <c r="Q2834" i="1"/>
  <c r="R2833" i="1"/>
  <c r="E2945" i="1" l="1"/>
  <c r="F2944" i="1"/>
  <c r="Y2944" i="1"/>
  <c r="Z2944" i="1"/>
  <c r="AA2944" i="1" s="1"/>
  <c r="AH2944" i="1" s="1"/>
  <c r="J2945" i="1"/>
  <c r="I2945" i="1" s="1"/>
  <c r="H2945" i="1"/>
  <c r="G2944" i="1"/>
  <c r="K2944" i="1" s="1"/>
  <c r="A2946" i="1"/>
  <c r="L2946" i="1"/>
  <c r="M2946" i="1" s="1"/>
  <c r="X2945" i="1"/>
  <c r="AC2945" i="1"/>
  <c r="AE2945" i="1" s="1"/>
  <c r="AK2945" i="1"/>
  <c r="D3167" i="1"/>
  <c r="Q2835" i="1"/>
  <c r="R2834" i="1"/>
  <c r="T2833" i="1"/>
  <c r="AF2833" i="1" s="1"/>
  <c r="V2833" i="1"/>
  <c r="U2832" i="1"/>
  <c r="W2832" i="1" s="1"/>
  <c r="AG2832" i="1" s="1"/>
  <c r="B2832" i="1" s="1"/>
  <c r="C2832" i="1" s="1"/>
  <c r="S2833" i="1"/>
  <c r="N2946" i="1" l="1"/>
  <c r="H2946" i="1" s="1"/>
  <c r="G2946" i="1" s="1"/>
  <c r="O2946" i="1" s="1"/>
  <c r="G2945" i="1"/>
  <c r="O2945" i="1" s="1"/>
  <c r="K2945" i="1"/>
  <c r="Y2945" i="1"/>
  <c r="Z2945" i="1"/>
  <c r="AA2945" i="1" s="1"/>
  <c r="AH2945" i="1" s="1"/>
  <c r="J2946" i="1"/>
  <c r="I2946" i="1" s="1"/>
  <c r="A2947" i="1"/>
  <c r="L2947" i="1"/>
  <c r="M2947" i="1" s="1"/>
  <c r="X2946" i="1"/>
  <c r="AC2946" i="1"/>
  <c r="AE2946" i="1" s="1"/>
  <c r="AK2946" i="1"/>
  <c r="E2946" i="1"/>
  <c r="F2945" i="1"/>
  <c r="O2944" i="1"/>
  <c r="P2946" i="1"/>
  <c r="P2947" i="1" s="1"/>
  <c r="D3168" i="1"/>
  <c r="U2833" i="1"/>
  <c r="W2833" i="1" s="1"/>
  <c r="S2834" i="1"/>
  <c r="T2834" i="1"/>
  <c r="AF2834" i="1" s="1"/>
  <c r="V2834" i="1"/>
  <c r="Q2836" i="1"/>
  <c r="R2835" i="1"/>
  <c r="K2946" i="1" l="1"/>
  <c r="A2948" i="1"/>
  <c r="L2948" i="1"/>
  <c r="M2948" i="1" s="1"/>
  <c r="N2948" i="1" s="1"/>
  <c r="X2947" i="1"/>
  <c r="AC2947" i="1"/>
  <c r="AE2947" i="1" s="1"/>
  <c r="AK2947" i="1"/>
  <c r="E2947" i="1"/>
  <c r="F2946" i="1"/>
  <c r="Z2946" i="1"/>
  <c r="AA2946" i="1" s="1"/>
  <c r="AH2946" i="1" s="1"/>
  <c r="Y2946" i="1"/>
  <c r="J2947" i="1"/>
  <c r="I2947" i="1" s="1"/>
  <c r="P2948" i="1"/>
  <c r="N2947" i="1"/>
  <c r="H2947" i="1" s="1"/>
  <c r="D3169" i="1"/>
  <c r="T2835" i="1"/>
  <c r="AF2835" i="1" s="1"/>
  <c r="V2835" i="1"/>
  <c r="Q2837" i="1"/>
  <c r="R2836" i="1"/>
  <c r="U2834" i="1"/>
  <c r="W2834" i="1" s="1"/>
  <c r="S2835" i="1"/>
  <c r="AG2833" i="1"/>
  <c r="B2833" i="1" s="1"/>
  <c r="C2833" i="1" s="1"/>
  <c r="E2948" i="1" l="1"/>
  <c r="F2947" i="1"/>
  <c r="G2947" i="1"/>
  <c r="K2947" i="1" s="1"/>
  <c r="O2947" i="1"/>
  <c r="Y2947" i="1"/>
  <c r="Z2947" i="1"/>
  <c r="AA2947" i="1" s="1"/>
  <c r="AH2947" i="1" s="1"/>
  <c r="J2948" i="1"/>
  <c r="I2948" i="1" s="1"/>
  <c r="P2949" i="1"/>
  <c r="H2948" i="1"/>
  <c r="A2949" i="1"/>
  <c r="L2949" i="1"/>
  <c r="M2949" i="1" s="1"/>
  <c r="N2949" i="1" s="1"/>
  <c r="H2949" i="1" s="1"/>
  <c r="X2948" i="1"/>
  <c r="AC2948" i="1"/>
  <c r="AE2948" i="1" s="1"/>
  <c r="AK2948" i="1"/>
  <c r="D3170" i="1"/>
  <c r="U2835" i="1"/>
  <c r="W2835" i="1" s="1"/>
  <c r="S2836" i="1"/>
  <c r="AG2834" i="1"/>
  <c r="B2834" i="1" s="1"/>
  <c r="C2834" i="1" s="1"/>
  <c r="Q2838" i="1"/>
  <c r="R2837" i="1"/>
  <c r="T2836" i="1"/>
  <c r="AF2836" i="1" s="1"/>
  <c r="V2836" i="1"/>
  <c r="A2950" i="1" l="1"/>
  <c r="L2950" i="1"/>
  <c r="M2950" i="1" s="1"/>
  <c r="N2950" i="1" s="1"/>
  <c r="H2950" i="1" s="1"/>
  <c r="X2949" i="1"/>
  <c r="AC2949" i="1"/>
  <c r="AE2949" i="1" s="1"/>
  <c r="AK2949" i="1"/>
  <c r="Y2948" i="1"/>
  <c r="Z2948" i="1"/>
  <c r="AA2948" i="1" s="1"/>
  <c r="AH2948" i="1" s="1"/>
  <c r="J2949" i="1"/>
  <c r="I2949" i="1" s="1"/>
  <c r="G2948" i="1"/>
  <c r="K2948" i="1" s="1"/>
  <c r="O2948" i="1"/>
  <c r="E2949" i="1"/>
  <c r="F2948" i="1"/>
  <c r="D3171" i="1"/>
  <c r="Q2839" i="1"/>
  <c r="R2838" i="1"/>
  <c r="T2837" i="1"/>
  <c r="AF2837" i="1" s="1"/>
  <c r="V2837" i="1"/>
  <c r="S2837" i="1"/>
  <c r="U2836" i="1"/>
  <c r="W2836" i="1" s="1"/>
  <c r="AG2836" i="1" s="1"/>
  <c r="B2836" i="1" s="1"/>
  <c r="C2836" i="1" s="1"/>
  <c r="AG2835" i="1"/>
  <c r="B2835" i="1" s="1"/>
  <c r="C2835" i="1" s="1"/>
  <c r="Y2949" i="1" l="1"/>
  <c r="Z2949" i="1"/>
  <c r="AA2949" i="1" s="1"/>
  <c r="AH2949" i="1" s="1"/>
  <c r="J2950" i="1"/>
  <c r="I2950" i="1" s="1"/>
  <c r="A2951" i="1"/>
  <c r="L2951" i="1"/>
  <c r="M2951" i="1" s="1"/>
  <c r="N2951" i="1" s="1"/>
  <c r="H2951" i="1" s="1"/>
  <c r="X2950" i="1"/>
  <c r="AC2950" i="1"/>
  <c r="AE2950" i="1" s="1"/>
  <c r="AK2950" i="1"/>
  <c r="E2950" i="1"/>
  <c r="F2949" i="1"/>
  <c r="G2949" i="1"/>
  <c r="P2950" i="1"/>
  <c r="D3172" i="1"/>
  <c r="S2838" i="1"/>
  <c r="U2837" i="1"/>
  <c r="W2837" i="1" s="1"/>
  <c r="AG2837" i="1" s="1"/>
  <c r="B2837" i="1" s="1"/>
  <c r="C2837" i="1" s="1"/>
  <c r="T2838" i="1"/>
  <c r="AF2838" i="1" s="1"/>
  <c r="V2838" i="1"/>
  <c r="Q2840" i="1"/>
  <c r="R2839" i="1"/>
  <c r="Y2950" i="1" l="1"/>
  <c r="Z2950" i="1"/>
  <c r="AA2950" i="1" s="1"/>
  <c r="AH2950" i="1" s="1"/>
  <c r="J2951" i="1"/>
  <c r="I2951" i="1" s="1"/>
  <c r="A2952" i="1"/>
  <c r="L2952" i="1"/>
  <c r="M2952" i="1" s="1"/>
  <c r="N2952" i="1" s="1"/>
  <c r="H2952" i="1" s="1"/>
  <c r="X2951" i="1"/>
  <c r="AC2951" i="1"/>
  <c r="AE2951" i="1" s="1"/>
  <c r="AK2951" i="1"/>
  <c r="O2949" i="1"/>
  <c r="K2949" i="1"/>
  <c r="P2951" i="1"/>
  <c r="E2951" i="1"/>
  <c r="F2950" i="1"/>
  <c r="G2950" i="1"/>
  <c r="G2951" i="1" s="1"/>
  <c r="D3173" i="1"/>
  <c r="Q2841" i="1"/>
  <c r="R2840" i="1"/>
  <c r="T2839" i="1"/>
  <c r="AF2839" i="1" s="1"/>
  <c r="V2839" i="1"/>
  <c r="U2838" i="1"/>
  <c r="W2838" i="1" s="1"/>
  <c r="S2839" i="1"/>
  <c r="P2952" i="1" l="1"/>
  <c r="K2951" i="1"/>
  <c r="O2951" i="1"/>
  <c r="E2952" i="1"/>
  <c r="F2951" i="1"/>
  <c r="P2953" i="1"/>
  <c r="G2952" i="1"/>
  <c r="K2952" i="1" s="1"/>
  <c r="O2952" i="1"/>
  <c r="A2953" i="1"/>
  <c r="L2953" i="1"/>
  <c r="M2953" i="1" s="1"/>
  <c r="X2952" i="1"/>
  <c r="AC2952" i="1"/>
  <c r="AE2952" i="1" s="1"/>
  <c r="AK2952" i="1"/>
  <c r="K2950" i="1"/>
  <c r="O2950" i="1"/>
  <c r="Y2951" i="1"/>
  <c r="Z2951" i="1"/>
  <c r="AA2951" i="1" s="1"/>
  <c r="AH2951" i="1" s="1"/>
  <c r="J2952" i="1"/>
  <c r="I2952" i="1" s="1"/>
  <c r="D3174" i="1"/>
  <c r="U2839" i="1"/>
  <c r="W2839" i="1" s="1"/>
  <c r="S2840" i="1"/>
  <c r="AG2838" i="1"/>
  <c r="B2838" i="1" s="1"/>
  <c r="C2838" i="1" s="1"/>
  <c r="T2840" i="1"/>
  <c r="AF2840" i="1" s="1"/>
  <c r="V2840" i="1"/>
  <c r="Q2842" i="1"/>
  <c r="R2841" i="1"/>
  <c r="A2954" i="1" l="1"/>
  <c r="L2954" i="1"/>
  <c r="M2954" i="1" s="1"/>
  <c r="N2954" i="1" s="1"/>
  <c r="X2953" i="1"/>
  <c r="AC2953" i="1"/>
  <c r="AE2953" i="1" s="1"/>
  <c r="AK2953" i="1"/>
  <c r="E2953" i="1"/>
  <c r="F2953" i="1" s="1"/>
  <c r="F2952" i="1"/>
  <c r="Y2952" i="1"/>
  <c r="Z2952" i="1"/>
  <c r="AA2952" i="1" s="1"/>
  <c r="AH2952" i="1" s="1"/>
  <c r="J2953" i="1"/>
  <c r="I2953" i="1" s="1"/>
  <c r="N2953" i="1"/>
  <c r="D3175" i="1"/>
  <c r="T2841" i="1"/>
  <c r="AF2841" i="1" s="1"/>
  <c r="V2841" i="1"/>
  <c r="S2841" i="1"/>
  <c r="U2840" i="1"/>
  <c r="W2840" i="1" s="1"/>
  <c r="AG2840" i="1" s="1"/>
  <c r="B2840" i="1" s="1"/>
  <c r="C2840" i="1" s="1"/>
  <c r="Q2843" i="1"/>
  <c r="R2842" i="1"/>
  <c r="AG2839" i="1"/>
  <c r="B2839" i="1" s="1"/>
  <c r="C2839" i="1" s="1"/>
  <c r="Z2953" i="1" l="1"/>
  <c r="AA2953" i="1" s="1"/>
  <c r="AH2953" i="1" s="1"/>
  <c r="J2954" i="1"/>
  <c r="I2954" i="1" s="1"/>
  <c r="Y2953" i="1"/>
  <c r="H2954" i="1"/>
  <c r="H2953" i="1"/>
  <c r="A2955" i="1"/>
  <c r="L2955" i="1"/>
  <c r="X2954" i="1"/>
  <c r="E2954" i="1"/>
  <c r="AC2954" i="1"/>
  <c r="AE2954" i="1" s="1"/>
  <c r="AK2954" i="1"/>
  <c r="D3176" i="1"/>
  <c r="T2842" i="1"/>
  <c r="AF2842" i="1" s="1"/>
  <c r="V2842" i="1"/>
  <c r="Q2844" i="1"/>
  <c r="R2843" i="1"/>
  <c r="U2841" i="1"/>
  <c r="W2841" i="1" s="1"/>
  <c r="S2842" i="1"/>
  <c r="M2955" i="1" l="1"/>
  <c r="N2955" i="1" s="1"/>
  <c r="H2955" i="1" s="1"/>
  <c r="Y2954" i="1"/>
  <c r="Z2954" i="1"/>
  <c r="AA2954" i="1" s="1"/>
  <c r="AH2954" i="1" s="1"/>
  <c r="J2955" i="1"/>
  <c r="I2955" i="1" s="1"/>
  <c r="A2956" i="1"/>
  <c r="L2956" i="1"/>
  <c r="X2955" i="1"/>
  <c r="AC2955" i="1"/>
  <c r="AE2955" i="1" s="1"/>
  <c r="AK2955" i="1"/>
  <c r="G2954" i="1"/>
  <c r="K2954" i="1" s="1"/>
  <c r="G2953" i="1"/>
  <c r="O2953" i="1" s="1"/>
  <c r="P2954" i="1" s="1"/>
  <c r="P2955" i="1" s="1"/>
  <c r="K2953" i="1"/>
  <c r="E2955" i="1"/>
  <c r="F2954" i="1"/>
  <c r="D3177" i="1"/>
  <c r="U2842" i="1"/>
  <c r="W2842" i="1" s="1"/>
  <c r="AG2842" i="1" s="1"/>
  <c r="B2842" i="1" s="1"/>
  <c r="C2842" i="1" s="1"/>
  <c r="S2843" i="1"/>
  <c r="AG2841" i="1"/>
  <c r="B2841" i="1" s="1"/>
  <c r="C2841" i="1" s="1"/>
  <c r="Q2845" i="1"/>
  <c r="R2844" i="1"/>
  <c r="T2843" i="1"/>
  <c r="AF2843" i="1" s="1"/>
  <c r="V2843" i="1"/>
  <c r="P2956" i="1" l="1"/>
  <c r="G2955" i="1"/>
  <c r="O2955" i="1"/>
  <c r="K2955" i="1"/>
  <c r="O2954" i="1"/>
  <c r="Y2955" i="1"/>
  <c r="Z2955" i="1"/>
  <c r="AA2955" i="1" s="1"/>
  <c r="AH2955" i="1" s="1"/>
  <c r="J2956" i="1"/>
  <c r="I2956" i="1" s="1"/>
  <c r="M2956" i="1"/>
  <c r="N2956" i="1" s="1"/>
  <c r="H2956" i="1" s="1"/>
  <c r="E2956" i="1"/>
  <c r="F2955" i="1"/>
  <c r="A2957" i="1"/>
  <c r="L2957" i="1"/>
  <c r="M2957" i="1" s="1"/>
  <c r="N2957" i="1" s="1"/>
  <c r="X2956" i="1"/>
  <c r="AC2956" i="1"/>
  <c r="AE2956" i="1" s="1"/>
  <c r="AK2956" i="1"/>
  <c r="D3178" i="1"/>
  <c r="T2844" i="1"/>
  <c r="AF2844" i="1" s="1"/>
  <c r="V2844" i="1"/>
  <c r="Q2846" i="1"/>
  <c r="R2845" i="1"/>
  <c r="S2844" i="1"/>
  <c r="U2843" i="1"/>
  <c r="W2843" i="1" s="1"/>
  <c r="AG2843" i="1" s="1"/>
  <c r="B2843" i="1" s="1"/>
  <c r="C2843" i="1" s="1"/>
  <c r="H2957" i="1" l="1"/>
  <c r="G2956" i="1"/>
  <c r="O2956" i="1"/>
  <c r="K2956" i="1"/>
  <c r="A2958" i="1"/>
  <c r="L2958" i="1"/>
  <c r="M2958" i="1" s="1"/>
  <c r="N2958" i="1" s="1"/>
  <c r="X2957" i="1"/>
  <c r="AC2957" i="1"/>
  <c r="AE2957" i="1" s="1"/>
  <c r="AK2957" i="1"/>
  <c r="Z2956" i="1"/>
  <c r="AA2956" i="1" s="1"/>
  <c r="AH2956" i="1" s="1"/>
  <c r="Y2956" i="1"/>
  <c r="J2957" i="1"/>
  <c r="I2957" i="1" s="1"/>
  <c r="E2957" i="1"/>
  <c r="F2956" i="1"/>
  <c r="P2957" i="1"/>
  <c r="P2958" i="1" s="1"/>
  <c r="D3179" i="1"/>
  <c r="S2845" i="1"/>
  <c r="U2844" i="1"/>
  <c r="W2844" i="1" s="1"/>
  <c r="AG2844" i="1" s="1"/>
  <c r="B2844" i="1" s="1"/>
  <c r="C2844" i="1" s="1"/>
  <c r="Q2847" i="1"/>
  <c r="R2846" i="1"/>
  <c r="T2845" i="1"/>
  <c r="AF2845" i="1" s="1"/>
  <c r="V2845" i="1"/>
  <c r="Z2957" i="1" l="1"/>
  <c r="AA2957" i="1" s="1"/>
  <c r="AH2957" i="1" s="1"/>
  <c r="Y2957" i="1"/>
  <c r="J2958" i="1"/>
  <c r="I2958" i="1" s="1"/>
  <c r="E2958" i="1"/>
  <c r="F2957" i="1"/>
  <c r="A2959" i="1"/>
  <c r="L2959" i="1"/>
  <c r="M2959" i="1" s="1"/>
  <c r="N2959" i="1" s="1"/>
  <c r="X2958" i="1"/>
  <c r="AC2958" i="1"/>
  <c r="AE2958" i="1" s="1"/>
  <c r="AK2958" i="1"/>
  <c r="H2958" i="1"/>
  <c r="G2957" i="1"/>
  <c r="O2957" i="1"/>
  <c r="K2957" i="1"/>
  <c r="D3180" i="1"/>
  <c r="T2846" i="1"/>
  <c r="AF2846" i="1" s="1"/>
  <c r="V2846" i="1"/>
  <c r="Q2848" i="1"/>
  <c r="R2847" i="1"/>
  <c r="U2845" i="1"/>
  <c r="W2845" i="1" s="1"/>
  <c r="AG2845" i="1" s="1"/>
  <c r="B2845" i="1" s="1"/>
  <c r="C2845" i="1" s="1"/>
  <c r="S2846" i="1"/>
  <c r="Z2958" i="1" l="1"/>
  <c r="AA2958" i="1" s="1"/>
  <c r="AH2958" i="1" s="1"/>
  <c r="Y2958" i="1"/>
  <c r="J2959" i="1"/>
  <c r="I2959" i="1" s="1"/>
  <c r="A2960" i="1"/>
  <c r="L2960" i="1"/>
  <c r="M2960" i="1" s="1"/>
  <c r="N2960" i="1" s="1"/>
  <c r="X2959" i="1"/>
  <c r="AC2959" i="1"/>
  <c r="AE2959" i="1" s="1"/>
  <c r="AK2959" i="1"/>
  <c r="H2959" i="1"/>
  <c r="G2958" i="1"/>
  <c r="O2958" i="1"/>
  <c r="K2958" i="1"/>
  <c r="E2959" i="1"/>
  <c r="F2958" i="1"/>
  <c r="P2959" i="1"/>
  <c r="P2960" i="1" s="1"/>
  <c r="D3181" i="1"/>
  <c r="U2846" i="1"/>
  <c r="W2846" i="1" s="1"/>
  <c r="S2847" i="1"/>
  <c r="Q2849" i="1"/>
  <c r="R2848" i="1"/>
  <c r="T2847" i="1"/>
  <c r="AF2847" i="1" s="1"/>
  <c r="V2847" i="1"/>
  <c r="Y2959" i="1" l="1"/>
  <c r="Z2959" i="1"/>
  <c r="AA2959" i="1" s="1"/>
  <c r="AH2959" i="1" s="1"/>
  <c r="J2960" i="1"/>
  <c r="I2960" i="1" s="1"/>
  <c r="E2960" i="1"/>
  <c r="F2959" i="1"/>
  <c r="A2961" i="1"/>
  <c r="L2961" i="1"/>
  <c r="M2961" i="1" s="1"/>
  <c r="N2961" i="1" s="1"/>
  <c r="X2960" i="1"/>
  <c r="AC2960" i="1"/>
  <c r="AE2960" i="1" s="1"/>
  <c r="AK2960" i="1"/>
  <c r="H2960" i="1"/>
  <c r="G2959" i="1"/>
  <c r="K2959" i="1"/>
  <c r="O2959" i="1"/>
  <c r="D3182" i="1"/>
  <c r="Q2850" i="1"/>
  <c r="R2849" i="1"/>
  <c r="U2847" i="1"/>
  <c r="W2847" i="1" s="1"/>
  <c r="AG2847" i="1" s="1"/>
  <c r="B2847" i="1" s="1"/>
  <c r="C2847" i="1" s="1"/>
  <c r="S2848" i="1"/>
  <c r="T2848" i="1"/>
  <c r="AF2848" i="1" s="1"/>
  <c r="V2848" i="1"/>
  <c r="AG2846" i="1"/>
  <c r="B2846" i="1" s="1"/>
  <c r="C2846" i="1" s="1"/>
  <c r="A2962" i="1" l="1"/>
  <c r="L2962" i="1"/>
  <c r="M2962" i="1" s="1"/>
  <c r="N2962" i="1" s="1"/>
  <c r="X2961" i="1"/>
  <c r="AC2961" i="1"/>
  <c r="AE2961" i="1" s="1"/>
  <c r="AK2961" i="1"/>
  <c r="H2961" i="1"/>
  <c r="G2960" i="1"/>
  <c r="K2960" i="1" s="1"/>
  <c r="O2960" i="1"/>
  <c r="E2961" i="1"/>
  <c r="F2960" i="1"/>
  <c r="Y2960" i="1"/>
  <c r="Z2960" i="1"/>
  <c r="AA2960" i="1" s="1"/>
  <c r="AH2960" i="1" s="1"/>
  <c r="J2961" i="1"/>
  <c r="I2961" i="1" s="1"/>
  <c r="P2961" i="1"/>
  <c r="P2962" i="1" s="1"/>
  <c r="D3183" i="1"/>
  <c r="U2848" i="1"/>
  <c r="W2848" i="1" s="1"/>
  <c r="AG2848" i="1" s="1"/>
  <c r="B2848" i="1" s="1"/>
  <c r="C2848" i="1" s="1"/>
  <c r="S2849" i="1"/>
  <c r="T2849" i="1"/>
  <c r="AF2849" i="1" s="1"/>
  <c r="V2849" i="1"/>
  <c r="Q2851" i="1"/>
  <c r="R2850" i="1"/>
  <c r="H2962" i="1" l="1"/>
  <c r="G2961" i="1"/>
  <c r="O2961" i="1"/>
  <c r="K2961" i="1"/>
  <c r="Y2961" i="1"/>
  <c r="Z2961" i="1"/>
  <c r="AA2961" i="1" s="1"/>
  <c r="AH2961" i="1" s="1"/>
  <c r="J2962" i="1"/>
  <c r="I2962" i="1" s="1"/>
  <c r="E2962" i="1"/>
  <c r="F2961" i="1"/>
  <c r="A2963" i="1"/>
  <c r="L2963" i="1"/>
  <c r="M2963" i="1" s="1"/>
  <c r="N2963" i="1" s="1"/>
  <c r="X2962" i="1"/>
  <c r="AC2962" i="1"/>
  <c r="AE2962" i="1" s="1"/>
  <c r="AK2962" i="1"/>
  <c r="D3184" i="1"/>
  <c r="Q2852" i="1"/>
  <c r="R2851" i="1"/>
  <c r="T2850" i="1"/>
  <c r="AF2850" i="1" s="1"/>
  <c r="V2850" i="1"/>
  <c r="U2849" i="1"/>
  <c r="W2849" i="1" s="1"/>
  <c r="AG2849" i="1" s="1"/>
  <c r="B2849" i="1" s="1"/>
  <c r="C2849" i="1" s="1"/>
  <c r="S2850" i="1"/>
  <c r="Y2962" i="1" l="1"/>
  <c r="Z2962" i="1"/>
  <c r="AA2962" i="1" s="1"/>
  <c r="AH2962" i="1" s="1"/>
  <c r="J2963" i="1"/>
  <c r="I2963" i="1" s="1"/>
  <c r="A2964" i="1"/>
  <c r="L2964" i="1"/>
  <c r="M2964" i="1" s="1"/>
  <c r="N2964" i="1" s="1"/>
  <c r="X2963" i="1"/>
  <c r="AC2963" i="1"/>
  <c r="AE2963" i="1" s="1"/>
  <c r="AK2963" i="1"/>
  <c r="H2963" i="1"/>
  <c r="G2962" i="1"/>
  <c r="K2962" i="1"/>
  <c r="O2962" i="1"/>
  <c r="E2963" i="1"/>
  <c r="F2962" i="1"/>
  <c r="P2963" i="1"/>
  <c r="P2964" i="1" s="1"/>
  <c r="D3185" i="1"/>
  <c r="U2850" i="1"/>
  <c r="W2850" i="1" s="1"/>
  <c r="AG2850" i="1" s="1"/>
  <c r="B2850" i="1" s="1"/>
  <c r="C2850" i="1" s="1"/>
  <c r="S2851" i="1"/>
  <c r="T2851" i="1"/>
  <c r="AF2851" i="1" s="1"/>
  <c r="V2851" i="1"/>
  <c r="Q2853" i="1"/>
  <c r="R2852" i="1"/>
  <c r="E2964" i="1" l="1"/>
  <c r="F2963" i="1"/>
  <c r="Z2963" i="1"/>
  <c r="AA2963" i="1" s="1"/>
  <c r="AH2963" i="1" s="1"/>
  <c r="Y2963" i="1"/>
  <c r="J2964" i="1"/>
  <c r="I2964" i="1" s="1"/>
  <c r="A2965" i="1"/>
  <c r="L2965" i="1"/>
  <c r="M2965" i="1" s="1"/>
  <c r="N2965" i="1" s="1"/>
  <c r="X2964" i="1"/>
  <c r="AC2964" i="1"/>
  <c r="AE2964" i="1" s="1"/>
  <c r="AK2964" i="1"/>
  <c r="H2964" i="1"/>
  <c r="G2963" i="1"/>
  <c r="K2963" i="1"/>
  <c r="O2963" i="1"/>
  <c r="D3186" i="1"/>
  <c r="Q2854" i="1"/>
  <c r="R2853" i="1"/>
  <c r="T2852" i="1"/>
  <c r="AF2852" i="1" s="1"/>
  <c r="V2852" i="1"/>
  <c r="U2851" i="1"/>
  <c r="W2851" i="1" s="1"/>
  <c r="S2852" i="1"/>
  <c r="H2965" i="1" l="1"/>
  <c r="G2964" i="1"/>
  <c r="O2964" i="1"/>
  <c r="K2964" i="1"/>
  <c r="A2966" i="1"/>
  <c r="L2966" i="1"/>
  <c r="M2966" i="1" s="1"/>
  <c r="N2966" i="1" s="1"/>
  <c r="X2965" i="1"/>
  <c r="AC2965" i="1"/>
  <c r="AE2965" i="1" s="1"/>
  <c r="AK2965" i="1"/>
  <c r="E2965" i="1"/>
  <c r="F2964" i="1"/>
  <c r="Z2964" i="1"/>
  <c r="AA2964" i="1" s="1"/>
  <c r="AH2964" i="1" s="1"/>
  <c r="Y2964" i="1"/>
  <c r="J2965" i="1"/>
  <c r="I2965" i="1" s="1"/>
  <c r="P2965" i="1"/>
  <c r="P2966" i="1" s="1"/>
  <c r="D3187" i="1"/>
  <c r="S2853" i="1"/>
  <c r="U2852" i="1"/>
  <c r="W2852" i="1" s="1"/>
  <c r="AG2851" i="1"/>
  <c r="B2851" i="1" s="1"/>
  <c r="C2851" i="1" s="1"/>
  <c r="T2853" i="1"/>
  <c r="AF2853" i="1" s="1"/>
  <c r="V2853" i="1"/>
  <c r="Q2855" i="1"/>
  <c r="R2854" i="1"/>
  <c r="Z2965" i="1" l="1"/>
  <c r="AA2965" i="1" s="1"/>
  <c r="AH2965" i="1" s="1"/>
  <c r="Y2965" i="1"/>
  <c r="J2966" i="1"/>
  <c r="I2966" i="1" s="1"/>
  <c r="E2966" i="1"/>
  <c r="F2965" i="1"/>
  <c r="A2967" i="1"/>
  <c r="L2967" i="1"/>
  <c r="M2967" i="1" s="1"/>
  <c r="N2967" i="1" s="1"/>
  <c r="X2966" i="1"/>
  <c r="AC2966" i="1"/>
  <c r="AE2966" i="1" s="1"/>
  <c r="AK2966" i="1"/>
  <c r="H2966" i="1"/>
  <c r="G2965" i="1"/>
  <c r="O2965" i="1"/>
  <c r="K2965" i="1"/>
  <c r="D3188" i="1"/>
  <c r="T2854" i="1"/>
  <c r="AF2854" i="1" s="1"/>
  <c r="V2854" i="1"/>
  <c r="Q2856" i="1"/>
  <c r="R2855" i="1"/>
  <c r="AG2852" i="1"/>
  <c r="B2852" i="1" s="1"/>
  <c r="C2852" i="1" s="1"/>
  <c r="S2854" i="1"/>
  <c r="U2853" i="1"/>
  <c r="W2853" i="1" s="1"/>
  <c r="A2968" i="1" l="1"/>
  <c r="L2968" i="1"/>
  <c r="M2968" i="1" s="1"/>
  <c r="N2968" i="1" s="1"/>
  <c r="X2967" i="1"/>
  <c r="AC2967" i="1"/>
  <c r="AE2967" i="1" s="1"/>
  <c r="AK2967" i="1"/>
  <c r="E2967" i="1"/>
  <c r="F2966" i="1"/>
  <c r="H2967" i="1"/>
  <c r="G2966" i="1"/>
  <c r="K2966" i="1"/>
  <c r="O2966" i="1"/>
  <c r="Y2966" i="1"/>
  <c r="Z2966" i="1"/>
  <c r="AA2966" i="1" s="1"/>
  <c r="AH2966" i="1" s="1"/>
  <c r="J2967" i="1"/>
  <c r="I2967" i="1" s="1"/>
  <c r="P2967" i="1"/>
  <c r="P2968" i="1" s="1"/>
  <c r="D3189" i="1"/>
  <c r="AG2853" i="1"/>
  <c r="B2853" i="1" s="1"/>
  <c r="C2853" i="1" s="1"/>
  <c r="U2854" i="1"/>
  <c r="W2854" i="1" s="1"/>
  <c r="AG2854" i="1" s="1"/>
  <c r="B2854" i="1" s="1"/>
  <c r="C2854" i="1" s="1"/>
  <c r="S2855" i="1"/>
  <c r="Q2857" i="1"/>
  <c r="R2856" i="1"/>
  <c r="T2855" i="1"/>
  <c r="AF2855" i="1" s="1"/>
  <c r="V2855" i="1"/>
  <c r="H2968" i="1" l="1"/>
  <c r="G2967" i="1"/>
  <c r="O2967" i="1"/>
  <c r="K2967" i="1"/>
  <c r="E2968" i="1"/>
  <c r="F2967" i="1"/>
  <c r="Z2967" i="1"/>
  <c r="AA2967" i="1" s="1"/>
  <c r="AH2967" i="1" s="1"/>
  <c r="Y2967" i="1"/>
  <c r="J2968" i="1"/>
  <c r="I2968" i="1" s="1"/>
  <c r="A2969" i="1"/>
  <c r="L2969" i="1"/>
  <c r="M2969" i="1" s="1"/>
  <c r="N2969" i="1" s="1"/>
  <c r="X2968" i="1"/>
  <c r="AC2968" i="1"/>
  <c r="AE2968" i="1" s="1"/>
  <c r="AK2968" i="1"/>
  <c r="D3190" i="1"/>
  <c r="Q2858" i="1"/>
  <c r="R2857" i="1"/>
  <c r="U2855" i="1"/>
  <c r="W2855" i="1" s="1"/>
  <c r="S2856" i="1"/>
  <c r="T2856" i="1"/>
  <c r="AF2856" i="1" s="1"/>
  <c r="V2856" i="1"/>
  <c r="E2969" i="1" l="1"/>
  <c r="F2968" i="1"/>
  <c r="Z2968" i="1"/>
  <c r="AA2968" i="1" s="1"/>
  <c r="AH2968" i="1" s="1"/>
  <c r="Y2968" i="1"/>
  <c r="J2969" i="1"/>
  <c r="I2969" i="1" s="1"/>
  <c r="P2969" i="1"/>
  <c r="A2970" i="1"/>
  <c r="L2970" i="1"/>
  <c r="M2970" i="1" s="1"/>
  <c r="N2970" i="1" s="1"/>
  <c r="X2969" i="1"/>
  <c r="AC2969" i="1"/>
  <c r="AE2969" i="1" s="1"/>
  <c r="AK2969" i="1"/>
  <c r="H2969" i="1"/>
  <c r="G2968" i="1"/>
  <c r="K2968" i="1"/>
  <c r="O2968" i="1"/>
  <c r="D3191" i="1"/>
  <c r="AG2855" i="1"/>
  <c r="B2855" i="1" s="1"/>
  <c r="C2855" i="1" s="1"/>
  <c r="T2857" i="1"/>
  <c r="AF2857" i="1" s="1"/>
  <c r="V2857" i="1"/>
  <c r="U2856" i="1"/>
  <c r="W2856" i="1" s="1"/>
  <c r="AG2856" i="1" s="1"/>
  <c r="B2856" i="1" s="1"/>
  <c r="C2856" i="1" s="1"/>
  <c r="S2857" i="1"/>
  <c r="Q2859" i="1"/>
  <c r="R2858" i="1"/>
  <c r="P2970" i="1" l="1"/>
  <c r="A2971" i="1"/>
  <c r="L2971" i="1"/>
  <c r="M2971" i="1" s="1"/>
  <c r="N2971" i="1" s="1"/>
  <c r="X2970" i="1"/>
  <c r="AC2970" i="1"/>
  <c r="AE2970" i="1" s="1"/>
  <c r="AK2970" i="1"/>
  <c r="H2970" i="1"/>
  <c r="G2969" i="1"/>
  <c r="K2969" i="1" s="1"/>
  <c r="Z2969" i="1"/>
  <c r="AA2969" i="1" s="1"/>
  <c r="AH2969" i="1" s="1"/>
  <c r="Y2969" i="1"/>
  <c r="J2970" i="1"/>
  <c r="I2970" i="1" s="1"/>
  <c r="E2970" i="1"/>
  <c r="F2969" i="1"/>
  <c r="D3192" i="1"/>
  <c r="T2858" i="1"/>
  <c r="AF2858" i="1" s="1"/>
  <c r="V2858" i="1"/>
  <c r="Q2860" i="1"/>
  <c r="R2859" i="1"/>
  <c r="U2857" i="1"/>
  <c r="W2857" i="1" s="1"/>
  <c r="S2858" i="1"/>
  <c r="H2971" i="1" l="1"/>
  <c r="G2970" i="1"/>
  <c r="O2970" i="1"/>
  <c r="K2970" i="1"/>
  <c r="E2971" i="1"/>
  <c r="F2970" i="1"/>
  <c r="Y2970" i="1"/>
  <c r="Z2970" i="1"/>
  <c r="AA2970" i="1" s="1"/>
  <c r="AH2970" i="1" s="1"/>
  <c r="J2971" i="1"/>
  <c r="I2971" i="1" s="1"/>
  <c r="O2969" i="1"/>
  <c r="A2972" i="1"/>
  <c r="L2972" i="1"/>
  <c r="M2972" i="1" s="1"/>
  <c r="N2972" i="1" s="1"/>
  <c r="X2971" i="1"/>
  <c r="AC2971" i="1"/>
  <c r="AE2971" i="1" s="1"/>
  <c r="AK2971" i="1"/>
  <c r="P2971" i="1"/>
  <c r="P2972" i="1" s="1"/>
  <c r="D3193" i="1"/>
  <c r="U2858" i="1"/>
  <c r="W2858" i="1" s="1"/>
  <c r="AG2858" i="1" s="1"/>
  <c r="B2858" i="1" s="1"/>
  <c r="C2858" i="1" s="1"/>
  <c r="S2859" i="1"/>
  <c r="AG2857" i="1"/>
  <c r="B2857" i="1" s="1"/>
  <c r="C2857" i="1" s="1"/>
  <c r="Q2861" i="1"/>
  <c r="R2860" i="1"/>
  <c r="T2859" i="1"/>
  <c r="AF2859" i="1" s="1"/>
  <c r="V2859" i="1"/>
  <c r="E2972" i="1" l="1"/>
  <c r="F2971" i="1"/>
  <c r="Y2971" i="1"/>
  <c r="Z2971" i="1"/>
  <c r="AA2971" i="1" s="1"/>
  <c r="AH2971" i="1" s="1"/>
  <c r="J2972" i="1"/>
  <c r="I2972" i="1" s="1"/>
  <c r="A2973" i="1"/>
  <c r="L2973" i="1"/>
  <c r="M2973" i="1" s="1"/>
  <c r="N2973" i="1" s="1"/>
  <c r="X2972" i="1"/>
  <c r="AC2972" i="1"/>
  <c r="AE2972" i="1" s="1"/>
  <c r="AK2972" i="1"/>
  <c r="H2972" i="1"/>
  <c r="G2971" i="1"/>
  <c r="K2971" i="1" s="1"/>
  <c r="O2971" i="1"/>
  <c r="D3194" i="1"/>
  <c r="Q2862" i="1"/>
  <c r="R2861" i="1"/>
  <c r="T2860" i="1"/>
  <c r="AF2860" i="1" s="1"/>
  <c r="V2860" i="1"/>
  <c r="S2860" i="1"/>
  <c r="U2859" i="1"/>
  <c r="W2859" i="1" s="1"/>
  <c r="AG2859" i="1" s="1"/>
  <c r="B2859" i="1" s="1"/>
  <c r="C2859" i="1" s="1"/>
  <c r="A2974" i="1" l="1"/>
  <c r="L2974" i="1"/>
  <c r="M2974" i="1" s="1"/>
  <c r="N2974" i="1" s="1"/>
  <c r="X2973" i="1"/>
  <c r="AC2973" i="1"/>
  <c r="AE2973" i="1" s="1"/>
  <c r="AK2973" i="1"/>
  <c r="H2973" i="1"/>
  <c r="G2972" i="1"/>
  <c r="O2972" i="1" s="1"/>
  <c r="K2972" i="1"/>
  <c r="P2973" i="1"/>
  <c r="Z2972" i="1"/>
  <c r="AA2972" i="1" s="1"/>
  <c r="AH2972" i="1" s="1"/>
  <c r="Y2972" i="1"/>
  <c r="J2973" i="1"/>
  <c r="I2973" i="1" s="1"/>
  <c r="E2973" i="1"/>
  <c r="F2972" i="1"/>
  <c r="D3195" i="1"/>
  <c r="S2861" i="1"/>
  <c r="U2860" i="1"/>
  <c r="W2860" i="1" s="1"/>
  <c r="AG2860" i="1" s="1"/>
  <c r="B2860" i="1" s="1"/>
  <c r="C2860" i="1" s="1"/>
  <c r="T2861" i="1"/>
  <c r="AF2861" i="1" s="1"/>
  <c r="V2861" i="1"/>
  <c r="R2862" i="1"/>
  <c r="Q2863" i="1"/>
  <c r="P2974" i="1" l="1"/>
  <c r="Z2973" i="1"/>
  <c r="AA2973" i="1" s="1"/>
  <c r="AH2973" i="1" s="1"/>
  <c r="Y2973" i="1"/>
  <c r="J2974" i="1"/>
  <c r="I2974" i="1" s="1"/>
  <c r="E2974" i="1"/>
  <c r="F2973" i="1"/>
  <c r="H2974" i="1"/>
  <c r="G2973" i="1"/>
  <c r="O2973" i="1" s="1"/>
  <c r="A2975" i="1"/>
  <c r="L2975" i="1"/>
  <c r="M2975" i="1" s="1"/>
  <c r="N2975" i="1" s="1"/>
  <c r="X2974" i="1"/>
  <c r="AC2974" i="1"/>
  <c r="AE2974" i="1" s="1"/>
  <c r="AK2974" i="1"/>
  <c r="D3196" i="1"/>
  <c r="T2862" i="1"/>
  <c r="AF2862" i="1" s="1"/>
  <c r="V2862" i="1"/>
  <c r="Q2864" i="1"/>
  <c r="R2863" i="1"/>
  <c r="U2861" i="1"/>
  <c r="W2861" i="1" s="1"/>
  <c r="AG2861" i="1" s="1"/>
  <c r="B2861" i="1" s="1"/>
  <c r="C2861" i="1" s="1"/>
  <c r="S2862" i="1"/>
  <c r="K2973" i="1" l="1"/>
  <c r="H2975" i="1"/>
  <c r="G2974" i="1"/>
  <c r="O2974" i="1"/>
  <c r="K2974" i="1"/>
  <c r="Z2974" i="1"/>
  <c r="AA2974" i="1" s="1"/>
  <c r="AH2974" i="1" s="1"/>
  <c r="Y2974" i="1"/>
  <c r="J2975" i="1"/>
  <c r="I2975" i="1" s="1"/>
  <c r="E2975" i="1"/>
  <c r="F2974" i="1"/>
  <c r="A2976" i="1"/>
  <c r="L2976" i="1"/>
  <c r="M2976" i="1" s="1"/>
  <c r="N2976" i="1" s="1"/>
  <c r="X2975" i="1"/>
  <c r="AC2975" i="1"/>
  <c r="AE2975" i="1" s="1"/>
  <c r="AK2975" i="1"/>
  <c r="P2975" i="1"/>
  <c r="P2976" i="1" s="1"/>
  <c r="D3197" i="1"/>
  <c r="U2862" i="1"/>
  <c r="W2862" i="1" s="1"/>
  <c r="AG2862" i="1" s="1"/>
  <c r="B2862" i="1" s="1"/>
  <c r="C2862" i="1" s="1"/>
  <c r="S2863" i="1"/>
  <c r="Q2865" i="1"/>
  <c r="R2864" i="1"/>
  <c r="T2863" i="1"/>
  <c r="AF2863" i="1" s="1"/>
  <c r="V2863" i="1"/>
  <c r="E2976" i="1" l="1"/>
  <c r="F2975" i="1"/>
  <c r="Y2975" i="1"/>
  <c r="Z2975" i="1"/>
  <c r="AA2975" i="1" s="1"/>
  <c r="AH2975" i="1" s="1"/>
  <c r="J2976" i="1"/>
  <c r="I2976" i="1" s="1"/>
  <c r="A2977" i="1"/>
  <c r="L2977" i="1"/>
  <c r="M2977" i="1" s="1"/>
  <c r="N2977" i="1" s="1"/>
  <c r="X2976" i="1"/>
  <c r="AC2976" i="1"/>
  <c r="AE2976" i="1" s="1"/>
  <c r="AK2976" i="1"/>
  <c r="H2976" i="1"/>
  <c r="G2975" i="1"/>
  <c r="O2975" i="1"/>
  <c r="K2975" i="1"/>
  <c r="D3198" i="1"/>
  <c r="T2864" i="1"/>
  <c r="AF2864" i="1" s="1"/>
  <c r="V2864" i="1"/>
  <c r="Q2866" i="1"/>
  <c r="R2865" i="1"/>
  <c r="U2863" i="1"/>
  <c r="W2863" i="1" s="1"/>
  <c r="AG2863" i="1" s="1"/>
  <c r="B2863" i="1" s="1"/>
  <c r="C2863" i="1" s="1"/>
  <c r="S2864" i="1"/>
  <c r="P2977" i="1" l="1"/>
  <c r="A2978" i="1"/>
  <c r="L2978" i="1"/>
  <c r="M2978" i="1" s="1"/>
  <c r="N2978" i="1" s="1"/>
  <c r="X2977" i="1"/>
  <c r="AC2977" i="1"/>
  <c r="AE2977" i="1" s="1"/>
  <c r="AK2977" i="1"/>
  <c r="P2978" i="1"/>
  <c r="H2977" i="1"/>
  <c r="G2976" i="1"/>
  <c r="O2976" i="1" s="1"/>
  <c r="Z2976" i="1"/>
  <c r="AA2976" i="1" s="1"/>
  <c r="AH2976" i="1" s="1"/>
  <c r="Y2976" i="1"/>
  <c r="J2977" i="1"/>
  <c r="I2977" i="1" s="1"/>
  <c r="E2977" i="1"/>
  <c r="F2976" i="1"/>
  <c r="D3199" i="1"/>
  <c r="S2865" i="1"/>
  <c r="U2864" i="1"/>
  <c r="W2864" i="1" s="1"/>
  <c r="AG2864" i="1" s="1"/>
  <c r="B2864" i="1" s="1"/>
  <c r="C2864" i="1" s="1"/>
  <c r="Q2867" i="1"/>
  <c r="R2866" i="1"/>
  <c r="T2865" i="1"/>
  <c r="AF2865" i="1" s="1"/>
  <c r="V2865" i="1"/>
  <c r="E2978" i="1" l="1"/>
  <c r="F2977" i="1"/>
  <c r="H2978" i="1"/>
  <c r="G2977" i="1"/>
  <c r="O2977" i="1" s="1"/>
  <c r="K2977" i="1"/>
  <c r="Z2977" i="1"/>
  <c r="AA2977" i="1" s="1"/>
  <c r="AH2977" i="1" s="1"/>
  <c r="Y2977" i="1"/>
  <c r="J2978" i="1"/>
  <c r="I2978" i="1" s="1"/>
  <c r="K2976" i="1"/>
  <c r="A2979" i="1"/>
  <c r="L2979" i="1"/>
  <c r="M2979" i="1" s="1"/>
  <c r="N2979" i="1" s="1"/>
  <c r="X2978" i="1"/>
  <c r="AC2978" i="1"/>
  <c r="AE2978" i="1" s="1"/>
  <c r="AK2978" i="1"/>
  <c r="D3200" i="1"/>
  <c r="T2866" i="1"/>
  <c r="AF2866" i="1" s="1"/>
  <c r="V2866" i="1"/>
  <c r="Q2868" i="1"/>
  <c r="R2867" i="1"/>
  <c r="U2865" i="1"/>
  <c r="W2865" i="1" s="1"/>
  <c r="S2866" i="1"/>
  <c r="A2980" i="1" l="1"/>
  <c r="L2980" i="1"/>
  <c r="M2980" i="1" s="1"/>
  <c r="N2980" i="1" s="1"/>
  <c r="X2979" i="1"/>
  <c r="AC2979" i="1"/>
  <c r="AE2979" i="1" s="1"/>
  <c r="AK2979" i="1"/>
  <c r="Y2978" i="1"/>
  <c r="Z2978" i="1"/>
  <c r="AA2978" i="1" s="1"/>
  <c r="AH2978" i="1" s="1"/>
  <c r="J2979" i="1"/>
  <c r="I2979" i="1" s="1"/>
  <c r="H2979" i="1"/>
  <c r="G2978" i="1"/>
  <c r="O2978" i="1"/>
  <c r="K2978" i="1"/>
  <c r="P2979" i="1"/>
  <c r="P2980" i="1" s="1"/>
  <c r="E2979" i="1"/>
  <c r="F2978" i="1"/>
  <c r="D3201" i="1"/>
  <c r="U2866" i="1"/>
  <c r="W2866" i="1" s="1"/>
  <c r="AG2866" i="1" s="1"/>
  <c r="B2866" i="1" s="1"/>
  <c r="C2866" i="1" s="1"/>
  <c r="S2867" i="1"/>
  <c r="AG2865" i="1"/>
  <c r="B2865" i="1" s="1"/>
  <c r="C2865" i="1" s="1"/>
  <c r="Q2869" i="1"/>
  <c r="R2868" i="1"/>
  <c r="T2867" i="1"/>
  <c r="AF2867" i="1" s="1"/>
  <c r="V2867" i="1"/>
  <c r="E2980" i="1" l="1"/>
  <c r="F2979" i="1"/>
  <c r="Z2979" i="1"/>
  <c r="AA2979" i="1" s="1"/>
  <c r="AH2979" i="1" s="1"/>
  <c r="Y2979" i="1"/>
  <c r="J2980" i="1"/>
  <c r="I2980" i="1" s="1"/>
  <c r="H2980" i="1"/>
  <c r="G2979" i="1"/>
  <c r="K2979" i="1" s="1"/>
  <c r="A2981" i="1"/>
  <c r="L2981" i="1"/>
  <c r="M2981" i="1" s="1"/>
  <c r="X2980" i="1"/>
  <c r="AC2980" i="1"/>
  <c r="AE2980" i="1" s="1"/>
  <c r="AK2980" i="1"/>
  <c r="D3202" i="1"/>
  <c r="T2868" i="1"/>
  <c r="AF2868" i="1" s="1"/>
  <c r="V2868" i="1"/>
  <c r="Q2870" i="1"/>
  <c r="R2869" i="1"/>
  <c r="S2868" i="1"/>
  <c r="U2867" i="1"/>
  <c r="W2867" i="1" s="1"/>
  <c r="AG2867" i="1" s="1"/>
  <c r="B2867" i="1" s="1"/>
  <c r="C2867" i="1" s="1"/>
  <c r="O2979" i="1" l="1"/>
  <c r="P2981" i="1"/>
  <c r="G2980" i="1"/>
  <c r="K2980" i="1"/>
  <c r="O2980" i="1"/>
  <c r="Z2980" i="1"/>
  <c r="AA2980" i="1" s="1"/>
  <c r="AH2980" i="1" s="1"/>
  <c r="Y2980" i="1"/>
  <c r="J2981" i="1"/>
  <c r="I2981" i="1" s="1"/>
  <c r="N2981" i="1"/>
  <c r="H2981" i="1" s="1"/>
  <c r="A2982" i="1"/>
  <c r="L2982" i="1"/>
  <c r="M2982" i="1" s="1"/>
  <c r="X2981" i="1"/>
  <c r="AC2981" i="1"/>
  <c r="AE2981" i="1" s="1"/>
  <c r="AK2981" i="1"/>
  <c r="E2981" i="1"/>
  <c r="F2980" i="1"/>
  <c r="P2982" i="1"/>
  <c r="D3203" i="1"/>
  <c r="U2868" i="1"/>
  <c r="W2868" i="1" s="1"/>
  <c r="AG2868" i="1" s="1"/>
  <c r="B2868" i="1" s="1"/>
  <c r="C2868" i="1" s="1"/>
  <c r="S2869" i="1"/>
  <c r="Q2871" i="1"/>
  <c r="R2870" i="1"/>
  <c r="T2869" i="1"/>
  <c r="AF2869" i="1" s="1"/>
  <c r="V2869" i="1"/>
  <c r="A2983" i="1" l="1"/>
  <c r="L2983" i="1"/>
  <c r="M2983" i="1" s="1"/>
  <c r="N2983" i="1" s="1"/>
  <c r="X2982" i="1"/>
  <c r="AC2982" i="1"/>
  <c r="AE2982" i="1" s="1"/>
  <c r="AK2982" i="1"/>
  <c r="G2981" i="1"/>
  <c r="K2981" i="1"/>
  <c r="O2981" i="1"/>
  <c r="E2982" i="1"/>
  <c r="F2981" i="1"/>
  <c r="Y2981" i="1"/>
  <c r="Z2981" i="1"/>
  <c r="AA2981" i="1" s="1"/>
  <c r="AH2981" i="1" s="1"/>
  <c r="J2982" i="1"/>
  <c r="I2982" i="1" s="1"/>
  <c r="N2982" i="1"/>
  <c r="H2982" i="1" s="1"/>
  <c r="D3204" i="1"/>
  <c r="T2870" i="1"/>
  <c r="AF2870" i="1" s="1"/>
  <c r="V2870" i="1"/>
  <c r="Q2872" i="1"/>
  <c r="R2871" i="1"/>
  <c r="S2870" i="1"/>
  <c r="U2869" i="1"/>
  <c r="W2869" i="1" s="1"/>
  <c r="Y2982" i="1" l="1"/>
  <c r="Z2982" i="1"/>
  <c r="AA2982" i="1" s="1"/>
  <c r="AH2982" i="1" s="1"/>
  <c r="J2983" i="1"/>
  <c r="I2983" i="1" s="1"/>
  <c r="G2982" i="1"/>
  <c r="O2982" i="1" s="1"/>
  <c r="K2982" i="1"/>
  <c r="E2983" i="1"/>
  <c r="F2982" i="1"/>
  <c r="H2983" i="1"/>
  <c r="P2983" i="1"/>
  <c r="A2984" i="1"/>
  <c r="L2984" i="1"/>
  <c r="M2984" i="1" s="1"/>
  <c r="N2984" i="1" s="1"/>
  <c r="X2983" i="1"/>
  <c r="AC2983" i="1"/>
  <c r="AE2983" i="1" s="1"/>
  <c r="AK2983" i="1"/>
  <c r="D3205" i="1"/>
  <c r="AG2869" i="1"/>
  <c r="B2869" i="1" s="1"/>
  <c r="C2869" i="1" s="1"/>
  <c r="U2870" i="1"/>
  <c r="W2870" i="1" s="1"/>
  <c r="AG2870" i="1" s="1"/>
  <c r="B2870" i="1" s="1"/>
  <c r="C2870" i="1" s="1"/>
  <c r="S2871" i="1"/>
  <c r="Q2873" i="1"/>
  <c r="R2872" i="1"/>
  <c r="T2871" i="1"/>
  <c r="AF2871" i="1" s="1"/>
  <c r="V2871" i="1"/>
  <c r="E2984" i="1" l="1"/>
  <c r="F2984" i="1" s="1"/>
  <c r="F2983" i="1"/>
  <c r="Z2983" i="1"/>
  <c r="AA2983" i="1" s="1"/>
  <c r="AH2983" i="1" s="1"/>
  <c r="Y2983" i="1"/>
  <c r="J2984" i="1"/>
  <c r="I2984" i="1" s="1"/>
  <c r="A2985" i="1"/>
  <c r="L2985" i="1"/>
  <c r="X2984" i="1"/>
  <c r="AC2984" i="1"/>
  <c r="AE2984" i="1" s="1"/>
  <c r="AK2984" i="1"/>
  <c r="P2984" i="1"/>
  <c r="H2984" i="1"/>
  <c r="G2983" i="1"/>
  <c r="K2983" i="1" s="1"/>
  <c r="O2983" i="1"/>
  <c r="D3206" i="1"/>
  <c r="Q2874" i="1"/>
  <c r="R2873" i="1"/>
  <c r="U2871" i="1"/>
  <c r="W2871" i="1" s="1"/>
  <c r="AG2871" i="1" s="1"/>
  <c r="B2871" i="1" s="1"/>
  <c r="C2871" i="1" s="1"/>
  <c r="S2872" i="1"/>
  <c r="T2872" i="1"/>
  <c r="AF2872" i="1" s="1"/>
  <c r="V2872" i="1"/>
  <c r="Y2984" i="1" l="1"/>
  <c r="Z2984" i="1"/>
  <c r="AA2984" i="1" s="1"/>
  <c r="AH2984" i="1" s="1"/>
  <c r="J2985" i="1"/>
  <c r="I2985" i="1" s="1"/>
  <c r="M2985" i="1"/>
  <c r="N2985" i="1" s="1"/>
  <c r="H2985" i="1" s="1"/>
  <c r="A2986" i="1"/>
  <c r="L2986" i="1"/>
  <c r="X2985" i="1"/>
  <c r="E2985" i="1"/>
  <c r="AC2985" i="1"/>
  <c r="AE2985" i="1" s="1"/>
  <c r="AK2985" i="1"/>
  <c r="G2984" i="1"/>
  <c r="K2984" i="1"/>
  <c r="O2984" i="1"/>
  <c r="P2985" i="1" s="1"/>
  <c r="P2986" i="1" s="1"/>
  <c r="D3207" i="1"/>
  <c r="S2873" i="1"/>
  <c r="U2872" i="1"/>
  <c r="W2872" i="1" s="1"/>
  <c r="AG2872" i="1" s="1"/>
  <c r="B2872" i="1" s="1"/>
  <c r="C2872" i="1" s="1"/>
  <c r="T2873" i="1"/>
  <c r="AF2873" i="1" s="1"/>
  <c r="V2873" i="1"/>
  <c r="Q2875" i="1"/>
  <c r="R2874" i="1"/>
  <c r="Y2985" i="1" l="1"/>
  <c r="Z2985" i="1"/>
  <c r="AA2985" i="1" s="1"/>
  <c r="AH2985" i="1" s="1"/>
  <c r="J2986" i="1"/>
  <c r="I2986" i="1" s="1"/>
  <c r="M2986" i="1"/>
  <c r="N2986" i="1" s="1"/>
  <c r="H2986" i="1" s="1"/>
  <c r="G2985" i="1"/>
  <c r="O2985" i="1" s="1"/>
  <c r="K2985" i="1"/>
  <c r="A2987" i="1"/>
  <c r="L2987" i="1"/>
  <c r="X2986" i="1"/>
  <c r="AC2986" i="1"/>
  <c r="AE2986" i="1" s="1"/>
  <c r="AK2986" i="1"/>
  <c r="E2986" i="1"/>
  <c r="F2985" i="1"/>
  <c r="D3208" i="1"/>
  <c r="Q2876" i="1"/>
  <c r="R2875" i="1"/>
  <c r="T2874" i="1"/>
  <c r="AF2874" i="1" s="1"/>
  <c r="V2874" i="1"/>
  <c r="U2873" i="1"/>
  <c r="W2873" i="1" s="1"/>
  <c r="S2874" i="1"/>
  <c r="A2988" i="1" l="1"/>
  <c r="L2988" i="1"/>
  <c r="X2987" i="1"/>
  <c r="AC2987" i="1"/>
  <c r="AE2987" i="1" s="1"/>
  <c r="AK2987" i="1"/>
  <c r="G2986" i="1"/>
  <c r="K2986" i="1" s="1"/>
  <c r="E2987" i="1"/>
  <c r="F2986" i="1"/>
  <c r="Y2986" i="1"/>
  <c r="Z2986" i="1"/>
  <c r="AA2986" i="1" s="1"/>
  <c r="AH2986" i="1" s="1"/>
  <c r="J2987" i="1"/>
  <c r="I2987" i="1" s="1"/>
  <c r="M2987" i="1"/>
  <c r="N2987" i="1" s="1"/>
  <c r="H2987" i="1" s="1"/>
  <c r="P2987" i="1"/>
  <c r="P2988" i="1" s="1"/>
  <c r="D3209" i="1"/>
  <c r="AG2873" i="1"/>
  <c r="B2873" i="1" s="1"/>
  <c r="C2873" i="1" s="1"/>
  <c r="U2874" i="1"/>
  <c r="W2874" i="1" s="1"/>
  <c r="S2875" i="1"/>
  <c r="T2875" i="1"/>
  <c r="AF2875" i="1" s="1"/>
  <c r="V2875" i="1"/>
  <c r="Q2877" i="1"/>
  <c r="R2876" i="1"/>
  <c r="E2988" i="1" l="1"/>
  <c r="F2987" i="1"/>
  <c r="O2986" i="1"/>
  <c r="Y2987" i="1"/>
  <c r="Z2987" i="1"/>
  <c r="AA2987" i="1" s="1"/>
  <c r="AH2987" i="1" s="1"/>
  <c r="J2988" i="1"/>
  <c r="I2988" i="1" s="1"/>
  <c r="G2987" i="1"/>
  <c r="O2987" i="1" s="1"/>
  <c r="M2988" i="1"/>
  <c r="N2988" i="1" s="1"/>
  <c r="H2988" i="1" s="1"/>
  <c r="A2989" i="1"/>
  <c r="L2989" i="1"/>
  <c r="X2988" i="1"/>
  <c r="AC2988" i="1"/>
  <c r="AE2988" i="1" s="1"/>
  <c r="AK2988" i="1"/>
  <c r="D3210" i="1"/>
  <c r="T2876" i="1"/>
  <c r="AF2876" i="1" s="1"/>
  <c r="V2876" i="1"/>
  <c r="S2876" i="1"/>
  <c r="U2875" i="1"/>
  <c r="W2875" i="1" s="1"/>
  <c r="AG2875" i="1" s="1"/>
  <c r="B2875" i="1" s="1"/>
  <c r="C2875" i="1" s="1"/>
  <c r="AG2874" i="1"/>
  <c r="B2874" i="1" s="1"/>
  <c r="C2874" i="1" s="1"/>
  <c r="Q2878" i="1"/>
  <c r="R2877" i="1"/>
  <c r="M2989" i="1" l="1"/>
  <c r="N2989" i="1" s="1"/>
  <c r="H2989" i="1" s="1"/>
  <c r="Z2988" i="1"/>
  <c r="AA2988" i="1" s="1"/>
  <c r="AH2988" i="1" s="1"/>
  <c r="Y2988" i="1"/>
  <c r="J2989" i="1"/>
  <c r="I2989" i="1" s="1"/>
  <c r="G2988" i="1"/>
  <c r="K2988" i="1" s="1"/>
  <c r="O2988" i="1"/>
  <c r="G2989" i="1"/>
  <c r="O2989" i="1" s="1"/>
  <c r="P2989" i="1"/>
  <c r="P2990" i="1" s="1"/>
  <c r="A2990" i="1"/>
  <c r="L2990" i="1"/>
  <c r="M2990" i="1" s="1"/>
  <c r="X2989" i="1"/>
  <c r="AC2989" i="1"/>
  <c r="AE2989" i="1" s="1"/>
  <c r="AK2989" i="1"/>
  <c r="K2987" i="1"/>
  <c r="E2989" i="1"/>
  <c r="F2988" i="1"/>
  <c r="D3211" i="1"/>
  <c r="T2877" i="1"/>
  <c r="AF2877" i="1" s="1"/>
  <c r="V2877" i="1"/>
  <c r="Q2879" i="1"/>
  <c r="R2878" i="1"/>
  <c r="U2876" i="1"/>
  <c r="W2876" i="1" s="1"/>
  <c r="AG2876" i="1" s="1"/>
  <c r="B2876" i="1" s="1"/>
  <c r="C2876" i="1" s="1"/>
  <c r="S2877" i="1"/>
  <c r="N2990" i="1" l="1"/>
  <c r="H2990" i="1" s="1"/>
  <c r="E2990" i="1"/>
  <c r="F2989" i="1"/>
  <c r="K2989" i="1"/>
  <c r="Z2989" i="1"/>
  <c r="AA2989" i="1" s="1"/>
  <c r="AH2989" i="1" s="1"/>
  <c r="Y2989" i="1"/>
  <c r="J2990" i="1"/>
  <c r="I2990" i="1" s="1"/>
  <c r="G2990" i="1"/>
  <c r="O2990" i="1" s="1"/>
  <c r="A2991" i="1"/>
  <c r="L2991" i="1"/>
  <c r="M2991" i="1" s="1"/>
  <c r="X2990" i="1"/>
  <c r="AC2990" i="1"/>
  <c r="AE2990" i="1" s="1"/>
  <c r="AK2990" i="1"/>
  <c r="D3212" i="1"/>
  <c r="U2877" i="1"/>
  <c r="W2877" i="1" s="1"/>
  <c r="AG2877" i="1" s="1"/>
  <c r="B2877" i="1" s="1"/>
  <c r="C2877" i="1" s="1"/>
  <c r="S2878" i="1"/>
  <c r="Q2880" i="1"/>
  <c r="R2879" i="1"/>
  <c r="T2878" i="1"/>
  <c r="AF2878" i="1" s="1"/>
  <c r="V2878" i="1"/>
  <c r="N2991" i="1" l="1"/>
  <c r="H2991" i="1" s="1"/>
  <c r="Y2990" i="1"/>
  <c r="Z2990" i="1"/>
  <c r="AA2990" i="1" s="1"/>
  <c r="AH2990" i="1" s="1"/>
  <c r="J2991" i="1"/>
  <c r="I2991" i="1" s="1"/>
  <c r="E2991" i="1"/>
  <c r="F2990" i="1"/>
  <c r="G2991" i="1"/>
  <c r="O2991" i="1" s="1"/>
  <c r="K2991" i="1"/>
  <c r="A2992" i="1"/>
  <c r="L2992" i="1"/>
  <c r="M2992" i="1" s="1"/>
  <c r="X2991" i="1"/>
  <c r="AC2991" i="1"/>
  <c r="AE2991" i="1" s="1"/>
  <c r="AK2991" i="1"/>
  <c r="K2990" i="1"/>
  <c r="P2991" i="1"/>
  <c r="P2992" i="1" s="1"/>
  <c r="D3213" i="1"/>
  <c r="T2879" i="1"/>
  <c r="AF2879" i="1" s="1"/>
  <c r="V2879" i="1"/>
  <c r="Q2881" i="1"/>
  <c r="R2880" i="1"/>
  <c r="U2878" i="1"/>
  <c r="W2878" i="1" s="1"/>
  <c r="AG2878" i="1" s="1"/>
  <c r="B2878" i="1" s="1"/>
  <c r="C2878" i="1" s="1"/>
  <c r="S2879" i="1"/>
  <c r="E2992" i="1" l="1"/>
  <c r="F2991" i="1"/>
  <c r="A2993" i="1"/>
  <c r="L2993" i="1"/>
  <c r="M2993" i="1" s="1"/>
  <c r="N2993" i="1" s="1"/>
  <c r="X2992" i="1"/>
  <c r="AC2992" i="1"/>
  <c r="AE2992" i="1" s="1"/>
  <c r="AK2992" i="1"/>
  <c r="P2993" i="1"/>
  <c r="Z2991" i="1"/>
  <c r="AA2991" i="1" s="1"/>
  <c r="AH2991" i="1" s="1"/>
  <c r="Y2991" i="1"/>
  <c r="J2992" i="1"/>
  <c r="I2992" i="1" s="1"/>
  <c r="N2992" i="1"/>
  <c r="H2992" i="1" s="1"/>
  <c r="D3214" i="1"/>
  <c r="U2879" i="1"/>
  <c r="W2879" i="1" s="1"/>
  <c r="AG2879" i="1" s="1"/>
  <c r="B2879" i="1" s="1"/>
  <c r="C2879" i="1" s="1"/>
  <c r="S2880" i="1"/>
  <c r="Q2882" i="1"/>
  <c r="R2881" i="1"/>
  <c r="T2880" i="1"/>
  <c r="AF2880" i="1" s="1"/>
  <c r="V2880" i="1"/>
  <c r="H2993" i="1" l="1"/>
  <c r="G2992" i="1"/>
  <c r="K2992" i="1" s="1"/>
  <c r="O2992" i="1"/>
  <c r="Y2992" i="1"/>
  <c r="Z2992" i="1"/>
  <c r="AA2992" i="1" s="1"/>
  <c r="AH2992" i="1" s="1"/>
  <c r="J2993" i="1"/>
  <c r="I2993" i="1" s="1"/>
  <c r="A2994" i="1"/>
  <c r="L2994" i="1"/>
  <c r="M2994" i="1" s="1"/>
  <c r="X2993" i="1"/>
  <c r="AC2993" i="1"/>
  <c r="AE2993" i="1" s="1"/>
  <c r="AK2993" i="1"/>
  <c r="E2993" i="1"/>
  <c r="F2992" i="1"/>
  <c r="D3215" i="1"/>
  <c r="T2881" i="1"/>
  <c r="AF2881" i="1" s="1"/>
  <c r="V2881" i="1"/>
  <c r="Q2883" i="1"/>
  <c r="R2882" i="1"/>
  <c r="U2880" i="1"/>
  <c r="W2880" i="1" s="1"/>
  <c r="S2881" i="1"/>
  <c r="A2995" i="1" l="1"/>
  <c r="L2995" i="1"/>
  <c r="M2995" i="1" s="1"/>
  <c r="N2995" i="1" s="1"/>
  <c r="X2994" i="1"/>
  <c r="AC2994" i="1"/>
  <c r="AE2994" i="1" s="1"/>
  <c r="AK2994" i="1"/>
  <c r="Z2993" i="1"/>
  <c r="AA2993" i="1" s="1"/>
  <c r="AH2993" i="1" s="1"/>
  <c r="Y2993" i="1"/>
  <c r="J2994" i="1"/>
  <c r="I2994" i="1" s="1"/>
  <c r="G2993" i="1"/>
  <c r="K2993" i="1" s="1"/>
  <c r="O2993" i="1"/>
  <c r="E2994" i="1"/>
  <c r="F2993" i="1"/>
  <c r="N2994" i="1"/>
  <c r="H2994" i="1" s="1"/>
  <c r="P2994" i="1"/>
  <c r="P2995" i="1" s="1"/>
  <c r="D3216" i="1"/>
  <c r="U2881" i="1"/>
  <c r="W2881" i="1" s="1"/>
  <c r="AG2881" i="1" s="1"/>
  <c r="B2881" i="1" s="1"/>
  <c r="C2881" i="1" s="1"/>
  <c r="S2882" i="1"/>
  <c r="AG2880" i="1"/>
  <c r="B2880" i="1" s="1"/>
  <c r="C2880" i="1" s="1"/>
  <c r="Q2884" i="1"/>
  <c r="R2883" i="1"/>
  <c r="T2882" i="1"/>
  <c r="AF2882" i="1" s="1"/>
  <c r="V2882" i="1"/>
  <c r="G2994" i="1" l="1"/>
  <c r="O2994" i="1" s="1"/>
  <c r="K2994" i="1"/>
  <c r="Z2994" i="1"/>
  <c r="AA2994" i="1" s="1"/>
  <c r="AH2994" i="1" s="1"/>
  <c r="Y2994" i="1"/>
  <c r="J2995" i="1"/>
  <c r="I2995" i="1" s="1"/>
  <c r="P2996" i="1"/>
  <c r="E2995" i="1"/>
  <c r="F2994" i="1"/>
  <c r="H2995" i="1"/>
  <c r="A2996" i="1"/>
  <c r="L2996" i="1"/>
  <c r="M2996" i="1" s="1"/>
  <c r="N2996" i="1" s="1"/>
  <c r="H2996" i="1" s="1"/>
  <c r="X2995" i="1"/>
  <c r="AC2995" i="1"/>
  <c r="AE2995" i="1" s="1"/>
  <c r="AK2995" i="1"/>
  <c r="D3217" i="1"/>
  <c r="T2883" i="1"/>
  <c r="AF2883" i="1" s="1"/>
  <c r="V2883" i="1"/>
  <c r="Q2885" i="1"/>
  <c r="R2884" i="1"/>
  <c r="U2882" i="1"/>
  <c r="W2882" i="1" s="1"/>
  <c r="AG2882" i="1" s="1"/>
  <c r="B2882" i="1" s="1"/>
  <c r="C2882" i="1" s="1"/>
  <c r="S2883" i="1"/>
  <c r="E2996" i="1" l="1"/>
  <c r="F2995" i="1"/>
  <c r="A2997" i="1"/>
  <c r="L2997" i="1"/>
  <c r="M2997" i="1" s="1"/>
  <c r="N2997" i="1" s="1"/>
  <c r="H2997" i="1" s="1"/>
  <c r="X2996" i="1"/>
  <c r="AC2996" i="1"/>
  <c r="AE2996" i="1" s="1"/>
  <c r="AK2996" i="1"/>
  <c r="Z2995" i="1"/>
  <c r="AA2995" i="1" s="1"/>
  <c r="AH2995" i="1" s="1"/>
  <c r="Y2995" i="1"/>
  <c r="J2996" i="1"/>
  <c r="I2996" i="1" s="1"/>
  <c r="G2995" i="1"/>
  <c r="O2995" i="1" s="1"/>
  <c r="K2995" i="1"/>
  <c r="D3218" i="1"/>
  <c r="U2883" i="1"/>
  <c r="W2883" i="1" s="1"/>
  <c r="AG2883" i="1" s="1"/>
  <c r="B2883" i="1" s="1"/>
  <c r="C2883" i="1" s="1"/>
  <c r="S2884" i="1"/>
  <c r="Q2886" i="1"/>
  <c r="R2885" i="1"/>
  <c r="T2884" i="1"/>
  <c r="AF2884" i="1" s="1"/>
  <c r="V2884" i="1"/>
  <c r="Z2996" i="1" l="1"/>
  <c r="AA2996" i="1" s="1"/>
  <c r="AH2996" i="1" s="1"/>
  <c r="Y2996" i="1"/>
  <c r="J2997" i="1"/>
  <c r="I2997" i="1" s="1"/>
  <c r="E2997" i="1"/>
  <c r="F2996" i="1"/>
  <c r="A2998" i="1"/>
  <c r="L2998" i="1"/>
  <c r="M2998" i="1" s="1"/>
  <c r="N2998" i="1" s="1"/>
  <c r="H2998" i="1" s="1"/>
  <c r="X2997" i="1"/>
  <c r="AC2997" i="1"/>
  <c r="AE2997" i="1" s="1"/>
  <c r="AK2997" i="1"/>
  <c r="G2996" i="1"/>
  <c r="G2997" i="1"/>
  <c r="O2997" i="1" s="1"/>
  <c r="K2997" i="1"/>
  <c r="P2997" i="1"/>
  <c r="D3219" i="1"/>
  <c r="T2885" i="1"/>
  <c r="AF2885" i="1" s="1"/>
  <c r="V2885" i="1"/>
  <c r="Q2887" i="1"/>
  <c r="R2886" i="1"/>
  <c r="U2884" i="1"/>
  <c r="W2884" i="1" s="1"/>
  <c r="S2885" i="1"/>
  <c r="G2998" i="1" l="1"/>
  <c r="O2998" i="1" s="1"/>
  <c r="K2998" i="1"/>
  <c r="E2998" i="1"/>
  <c r="F2997" i="1"/>
  <c r="O2996" i="1"/>
  <c r="K2996" i="1"/>
  <c r="Z2997" i="1"/>
  <c r="AA2997" i="1" s="1"/>
  <c r="AH2997" i="1" s="1"/>
  <c r="Y2997" i="1"/>
  <c r="J2998" i="1"/>
  <c r="I2998" i="1" s="1"/>
  <c r="P2998" i="1"/>
  <c r="A2999" i="1"/>
  <c r="L2999" i="1"/>
  <c r="M2999" i="1" s="1"/>
  <c r="N2999" i="1" s="1"/>
  <c r="H2999" i="1" s="1"/>
  <c r="X2998" i="1"/>
  <c r="AC2998" i="1"/>
  <c r="AE2998" i="1" s="1"/>
  <c r="AK2998" i="1"/>
  <c r="D3220" i="1"/>
  <c r="U2885" i="1"/>
  <c r="W2885" i="1" s="1"/>
  <c r="AG2885" i="1" s="1"/>
  <c r="B2885" i="1" s="1"/>
  <c r="C2885" i="1" s="1"/>
  <c r="S2886" i="1"/>
  <c r="AG2884" i="1"/>
  <c r="B2884" i="1" s="1"/>
  <c r="C2884" i="1" s="1"/>
  <c r="Q2888" i="1"/>
  <c r="R2887" i="1"/>
  <c r="T2886" i="1"/>
  <c r="AF2886" i="1" s="1"/>
  <c r="V2886" i="1"/>
  <c r="G2999" i="1" l="1"/>
  <c r="O2999" i="1" s="1"/>
  <c r="K2999" i="1"/>
  <c r="Z2998" i="1"/>
  <c r="AA2998" i="1" s="1"/>
  <c r="AH2998" i="1" s="1"/>
  <c r="Y2998" i="1"/>
  <c r="J2999" i="1"/>
  <c r="I2999" i="1" s="1"/>
  <c r="A3000" i="1"/>
  <c r="L3000" i="1"/>
  <c r="M3000" i="1" s="1"/>
  <c r="N3000" i="1" s="1"/>
  <c r="H3000" i="1" s="1"/>
  <c r="X2999" i="1"/>
  <c r="AC2999" i="1"/>
  <c r="AE2999" i="1" s="1"/>
  <c r="AK2999" i="1"/>
  <c r="E2999" i="1"/>
  <c r="F2998" i="1"/>
  <c r="P2999" i="1"/>
  <c r="D3221" i="1"/>
  <c r="T2887" i="1"/>
  <c r="AF2887" i="1" s="1"/>
  <c r="V2887" i="1"/>
  <c r="Q2889" i="1"/>
  <c r="R2888" i="1"/>
  <c r="U2886" i="1"/>
  <c r="W2886" i="1" s="1"/>
  <c r="AG2886" i="1" s="1"/>
  <c r="B2886" i="1" s="1"/>
  <c r="C2886" i="1" s="1"/>
  <c r="S2887" i="1"/>
  <c r="Z2999" i="1" l="1"/>
  <c r="AA2999" i="1" s="1"/>
  <c r="AH2999" i="1" s="1"/>
  <c r="Y2999" i="1"/>
  <c r="J3000" i="1"/>
  <c r="I3000" i="1" s="1"/>
  <c r="P3000" i="1"/>
  <c r="G3000" i="1"/>
  <c r="K3000" i="1" s="1"/>
  <c r="A3001" i="1"/>
  <c r="L3001" i="1"/>
  <c r="M3001" i="1" s="1"/>
  <c r="N3001" i="1" s="1"/>
  <c r="H3001" i="1" s="1"/>
  <c r="X3000" i="1"/>
  <c r="AC3000" i="1"/>
  <c r="AE3000" i="1" s="1"/>
  <c r="AK3000" i="1"/>
  <c r="E3000" i="1"/>
  <c r="F2999" i="1"/>
  <c r="D3222" i="1"/>
  <c r="U2887" i="1"/>
  <c r="W2887" i="1" s="1"/>
  <c r="AG2887" i="1" s="1"/>
  <c r="B2887" i="1" s="1"/>
  <c r="C2887" i="1" s="1"/>
  <c r="S2888" i="1"/>
  <c r="Q2890" i="1"/>
  <c r="R2889" i="1"/>
  <c r="T2888" i="1"/>
  <c r="AF2888" i="1" s="1"/>
  <c r="V2888" i="1"/>
  <c r="A3002" i="1" l="1"/>
  <c r="L3002" i="1"/>
  <c r="M3002" i="1" s="1"/>
  <c r="N3002" i="1" s="1"/>
  <c r="H3002" i="1" s="1"/>
  <c r="X3001" i="1"/>
  <c r="AC3001" i="1"/>
  <c r="AE3001" i="1" s="1"/>
  <c r="AK3001" i="1"/>
  <c r="G3001" i="1"/>
  <c r="K3001" i="1" s="1"/>
  <c r="O3000" i="1"/>
  <c r="P3001" i="1"/>
  <c r="E3001" i="1"/>
  <c r="F3000" i="1"/>
  <c r="Z3000" i="1"/>
  <c r="AA3000" i="1" s="1"/>
  <c r="AH3000" i="1" s="1"/>
  <c r="Y3000" i="1"/>
  <c r="J3001" i="1"/>
  <c r="I3001" i="1" s="1"/>
  <c r="D3223" i="1"/>
  <c r="T2889" i="1"/>
  <c r="AF2889" i="1" s="1"/>
  <c r="V2889" i="1"/>
  <c r="Q2891" i="1"/>
  <c r="R2890" i="1"/>
  <c r="S2889" i="1"/>
  <c r="U2888" i="1"/>
  <c r="W2888" i="1" s="1"/>
  <c r="AG2888" i="1" s="1"/>
  <c r="B2888" i="1" s="1"/>
  <c r="C2888" i="1" s="1"/>
  <c r="E3002" i="1" l="1"/>
  <c r="F3001" i="1"/>
  <c r="O3001" i="1"/>
  <c r="Y3001" i="1"/>
  <c r="Z3001" i="1"/>
  <c r="AA3001" i="1" s="1"/>
  <c r="AH3001" i="1" s="1"/>
  <c r="J3002" i="1"/>
  <c r="I3002" i="1" s="1"/>
  <c r="G3002" i="1"/>
  <c r="O3002" i="1" s="1"/>
  <c r="K3002" i="1"/>
  <c r="P3002" i="1"/>
  <c r="A3003" i="1"/>
  <c r="L3003" i="1"/>
  <c r="M3003" i="1" s="1"/>
  <c r="N3003" i="1" s="1"/>
  <c r="H3003" i="1" s="1"/>
  <c r="X3002" i="1"/>
  <c r="AC3002" i="1"/>
  <c r="AE3002" i="1" s="1"/>
  <c r="AK3002" i="1"/>
  <c r="D3224" i="1"/>
  <c r="U2889" i="1"/>
  <c r="W2889" i="1" s="1"/>
  <c r="AG2889" i="1" s="1"/>
  <c r="B2889" i="1" s="1"/>
  <c r="C2889" i="1" s="1"/>
  <c r="S2890" i="1"/>
  <c r="Q2892" i="1"/>
  <c r="R2891" i="1"/>
  <c r="T2890" i="1"/>
  <c r="AF2890" i="1" s="1"/>
  <c r="V2890" i="1"/>
  <c r="Y3002" i="1" l="1"/>
  <c r="Z3002" i="1"/>
  <c r="AA3002" i="1" s="1"/>
  <c r="AH3002" i="1" s="1"/>
  <c r="J3003" i="1"/>
  <c r="I3003" i="1" s="1"/>
  <c r="G3003" i="1"/>
  <c r="O3003" i="1" s="1"/>
  <c r="K3003" i="1"/>
  <c r="A3004" i="1"/>
  <c r="L3004" i="1"/>
  <c r="M3004" i="1" s="1"/>
  <c r="N3004" i="1" s="1"/>
  <c r="H3004" i="1" s="1"/>
  <c r="X3003" i="1"/>
  <c r="AC3003" i="1"/>
  <c r="AE3003" i="1" s="1"/>
  <c r="AK3003" i="1"/>
  <c r="P3003" i="1"/>
  <c r="E3003" i="1"/>
  <c r="F3002" i="1"/>
  <c r="D3225" i="1"/>
  <c r="T2891" i="1"/>
  <c r="AF2891" i="1" s="1"/>
  <c r="V2891" i="1"/>
  <c r="Q2893" i="1"/>
  <c r="R2892" i="1"/>
  <c r="U2890" i="1"/>
  <c r="W2890" i="1" s="1"/>
  <c r="S2891" i="1"/>
  <c r="Z3003" i="1" l="1"/>
  <c r="AA3003" i="1" s="1"/>
  <c r="AH3003" i="1" s="1"/>
  <c r="Y3003" i="1"/>
  <c r="J3004" i="1"/>
  <c r="I3004" i="1" s="1"/>
  <c r="E3004" i="1"/>
  <c r="F3003" i="1"/>
  <c r="P3004" i="1"/>
  <c r="P3005" i="1" s="1"/>
  <c r="G3004" i="1"/>
  <c r="K3004" i="1" s="1"/>
  <c r="A3005" i="1"/>
  <c r="L3005" i="1"/>
  <c r="M3005" i="1" s="1"/>
  <c r="X3004" i="1"/>
  <c r="AC3004" i="1"/>
  <c r="AE3004" i="1" s="1"/>
  <c r="AK3004" i="1"/>
  <c r="D3226" i="1"/>
  <c r="U2891" i="1"/>
  <c r="W2891" i="1" s="1"/>
  <c r="AG2891" i="1" s="1"/>
  <c r="B2891" i="1" s="1"/>
  <c r="C2891" i="1" s="1"/>
  <c r="S2892" i="1"/>
  <c r="AG2890" i="1"/>
  <c r="B2890" i="1" s="1"/>
  <c r="C2890" i="1" s="1"/>
  <c r="Q2894" i="1"/>
  <c r="R2893" i="1"/>
  <c r="T2892" i="1"/>
  <c r="AF2892" i="1" s="1"/>
  <c r="V2892" i="1"/>
  <c r="N3005" i="1" l="1"/>
  <c r="H3005" i="1" s="1"/>
  <c r="G3005" i="1" s="1"/>
  <c r="O3005" i="1" s="1"/>
  <c r="O3004" i="1"/>
  <c r="E3005" i="1"/>
  <c r="F3004" i="1"/>
  <c r="Y3004" i="1"/>
  <c r="Z3004" i="1"/>
  <c r="AA3004" i="1" s="1"/>
  <c r="AH3004" i="1" s="1"/>
  <c r="J3005" i="1"/>
  <c r="I3005" i="1" s="1"/>
  <c r="A3006" i="1"/>
  <c r="L3006" i="1"/>
  <c r="M3006" i="1" s="1"/>
  <c r="N3006" i="1" s="1"/>
  <c r="H3006" i="1" s="1"/>
  <c r="X3005" i="1"/>
  <c r="AC3005" i="1"/>
  <c r="AE3005" i="1" s="1"/>
  <c r="AK3005" i="1"/>
  <c r="D3227" i="1"/>
  <c r="T2893" i="1"/>
  <c r="AF2893" i="1" s="1"/>
  <c r="V2893" i="1"/>
  <c r="Q2895" i="1"/>
  <c r="R2894" i="1"/>
  <c r="U2892" i="1"/>
  <c r="W2892" i="1" s="1"/>
  <c r="AG2892" i="1" s="1"/>
  <c r="B2892" i="1" s="1"/>
  <c r="C2892" i="1" s="1"/>
  <c r="S2893" i="1"/>
  <c r="K3005" i="1" l="1"/>
  <c r="G3006" i="1"/>
  <c r="K3006" i="1" s="1"/>
  <c r="O3006" i="1"/>
  <c r="A3007" i="1"/>
  <c r="L3007" i="1"/>
  <c r="M3007" i="1" s="1"/>
  <c r="N3007" i="1" s="1"/>
  <c r="H3007" i="1" s="1"/>
  <c r="X3006" i="1"/>
  <c r="AC3006" i="1"/>
  <c r="AE3006" i="1" s="1"/>
  <c r="AK3006" i="1"/>
  <c r="E3006" i="1"/>
  <c r="F3005" i="1"/>
  <c r="Y3005" i="1"/>
  <c r="Z3005" i="1"/>
  <c r="AA3005" i="1" s="1"/>
  <c r="AH3005" i="1" s="1"/>
  <c r="J3006" i="1"/>
  <c r="I3006" i="1" s="1"/>
  <c r="P3006" i="1"/>
  <c r="P3007" i="1" s="1"/>
  <c r="D3228" i="1"/>
  <c r="U2893" i="1"/>
  <c r="W2893" i="1" s="1"/>
  <c r="S2894" i="1"/>
  <c r="Q2896" i="1"/>
  <c r="R2895" i="1"/>
  <c r="T2894" i="1"/>
  <c r="AF2894" i="1" s="1"/>
  <c r="V2894" i="1"/>
  <c r="E3007" i="1" l="1"/>
  <c r="F3006" i="1"/>
  <c r="P3008" i="1"/>
  <c r="G3007" i="1"/>
  <c r="O3007" i="1" s="1"/>
  <c r="K3007" i="1"/>
  <c r="Y3006" i="1"/>
  <c r="Z3006" i="1"/>
  <c r="AA3006" i="1" s="1"/>
  <c r="AH3006" i="1" s="1"/>
  <c r="J3007" i="1"/>
  <c r="I3007" i="1" s="1"/>
  <c r="A3008" i="1"/>
  <c r="L3008" i="1"/>
  <c r="M3008" i="1" s="1"/>
  <c r="X3007" i="1"/>
  <c r="AC3007" i="1"/>
  <c r="AE3007" i="1" s="1"/>
  <c r="AK3007" i="1"/>
  <c r="D3229" i="1"/>
  <c r="Q2897" i="1"/>
  <c r="R2896" i="1"/>
  <c r="U2894" i="1"/>
  <c r="W2894" i="1" s="1"/>
  <c r="AG2894" i="1" s="1"/>
  <c r="B2894" i="1" s="1"/>
  <c r="C2894" i="1" s="1"/>
  <c r="S2895" i="1"/>
  <c r="T2895" i="1"/>
  <c r="AF2895" i="1" s="1"/>
  <c r="V2895" i="1"/>
  <c r="AG2893" i="1"/>
  <c r="B2893" i="1" s="1"/>
  <c r="C2893" i="1" s="1"/>
  <c r="Z3007" i="1" l="1"/>
  <c r="AA3007" i="1" s="1"/>
  <c r="AH3007" i="1" s="1"/>
  <c r="Y3007" i="1"/>
  <c r="J3008" i="1"/>
  <c r="I3008" i="1" s="1"/>
  <c r="N3008" i="1"/>
  <c r="H3008" i="1" s="1"/>
  <c r="A3009" i="1"/>
  <c r="L3009" i="1"/>
  <c r="M3009" i="1" s="1"/>
  <c r="N3009" i="1" s="1"/>
  <c r="H3009" i="1" s="1"/>
  <c r="X3008" i="1"/>
  <c r="AC3008" i="1"/>
  <c r="AE3008" i="1" s="1"/>
  <c r="AK3008" i="1"/>
  <c r="E3008" i="1"/>
  <c r="F3007" i="1"/>
  <c r="D3230" i="1"/>
  <c r="U2895" i="1"/>
  <c r="W2895" i="1" s="1"/>
  <c r="AG2895" i="1" s="1"/>
  <c r="B2895" i="1" s="1"/>
  <c r="C2895" i="1" s="1"/>
  <c r="S2896" i="1"/>
  <c r="T2896" i="1"/>
  <c r="AF2896" i="1" s="1"/>
  <c r="V2896" i="1"/>
  <c r="Q2898" i="1"/>
  <c r="R2897" i="1"/>
  <c r="Z3008" i="1" l="1"/>
  <c r="AA3008" i="1" s="1"/>
  <c r="AH3008" i="1" s="1"/>
  <c r="Y3008" i="1"/>
  <c r="J3009" i="1"/>
  <c r="I3009" i="1" s="1"/>
  <c r="A3010" i="1"/>
  <c r="L3010" i="1"/>
  <c r="M3010" i="1" s="1"/>
  <c r="N3010" i="1" s="1"/>
  <c r="H3010" i="1" s="1"/>
  <c r="X3009" i="1"/>
  <c r="AC3009" i="1"/>
  <c r="AE3009" i="1" s="1"/>
  <c r="AK3009" i="1"/>
  <c r="G3008" i="1"/>
  <c r="O3008" i="1" s="1"/>
  <c r="K3008" i="1"/>
  <c r="P3009" i="1"/>
  <c r="G3009" i="1"/>
  <c r="O3009" i="1" s="1"/>
  <c r="K3009" i="1"/>
  <c r="E3009" i="1"/>
  <c r="F3008" i="1"/>
  <c r="D3231" i="1"/>
  <c r="T2897" i="1"/>
  <c r="AF2897" i="1" s="1"/>
  <c r="V2897" i="1"/>
  <c r="U2896" i="1"/>
  <c r="W2896" i="1" s="1"/>
  <c r="AG2896" i="1" s="1"/>
  <c r="B2896" i="1" s="1"/>
  <c r="C2896" i="1" s="1"/>
  <c r="S2897" i="1"/>
  <c r="Q2899" i="1"/>
  <c r="R2898" i="1"/>
  <c r="E3010" i="1" l="1"/>
  <c r="F3009" i="1"/>
  <c r="G3010" i="1"/>
  <c r="O3010" i="1" s="1"/>
  <c r="K3010" i="1"/>
  <c r="Z3009" i="1"/>
  <c r="AA3009" i="1" s="1"/>
  <c r="AH3009" i="1" s="1"/>
  <c r="Y3009" i="1"/>
  <c r="J3010" i="1"/>
  <c r="I3010" i="1" s="1"/>
  <c r="A3011" i="1"/>
  <c r="L3011" i="1"/>
  <c r="M3011" i="1" s="1"/>
  <c r="X3010" i="1"/>
  <c r="AC3010" i="1"/>
  <c r="AE3010" i="1" s="1"/>
  <c r="AK3010" i="1"/>
  <c r="P3010" i="1"/>
  <c r="P3011" i="1" s="1"/>
  <c r="D3232" i="1"/>
  <c r="T2898" i="1"/>
  <c r="AF2898" i="1" s="1"/>
  <c r="V2898" i="1"/>
  <c r="Q2900" i="1"/>
  <c r="R2899" i="1"/>
  <c r="U2897" i="1"/>
  <c r="W2897" i="1" s="1"/>
  <c r="S2898" i="1"/>
  <c r="Z3010" i="1" l="1"/>
  <c r="AA3010" i="1" s="1"/>
  <c r="AH3010" i="1" s="1"/>
  <c r="Y3010" i="1"/>
  <c r="J3011" i="1"/>
  <c r="I3011" i="1" s="1"/>
  <c r="A3012" i="1"/>
  <c r="L3012" i="1"/>
  <c r="M3012" i="1" s="1"/>
  <c r="N3012" i="1" s="1"/>
  <c r="H3012" i="1" s="1"/>
  <c r="X3011" i="1"/>
  <c r="AC3011" i="1"/>
  <c r="AE3011" i="1" s="1"/>
  <c r="AK3011" i="1"/>
  <c r="N3011" i="1"/>
  <c r="H3011" i="1" s="1"/>
  <c r="E3011" i="1"/>
  <c r="F3010" i="1"/>
  <c r="D3233" i="1"/>
  <c r="U2898" i="1"/>
  <c r="W2898" i="1" s="1"/>
  <c r="S2899" i="1"/>
  <c r="AG2897" i="1"/>
  <c r="B2897" i="1" s="1"/>
  <c r="C2897" i="1" s="1"/>
  <c r="Q2901" i="1"/>
  <c r="R2900" i="1"/>
  <c r="T2899" i="1"/>
  <c r="AF2899" i="1" s="1"/>
  <c r="V2899" i="1"/>
  <c r="Y3011" i="1" l="1"/>
  <c r="Z3011" i="1"/>
  <c r="AA3011" i="1" s="1"/>
  <c r="AH3011" i="1" s="1"/>
  <c r="J3012" i="1"/>
  <c r="I3012" i="1" s="1"/>
  <c r="E3012" i="1"/>
  <c r="F3011" i="1"/>
  <c r="A3013" i="1"/>
  <c r="L3013" i="1"/>
  <c r="M3013" i="1" s="1"/>
  <c r="X3012" i="1"/>
  <c r="AC3012" i="1"/>
  <c r="AE3012" i="1" s="1"/>
  <c r="AK3012" i="1"/>
  <c r="G3011" i="1"/>
  <c r="O3011" i="1" s="1"/>
  <c r="K3011" i="1"/>
  <c r="P3012" i="1"/>
  <c r="D3234" i="1"/>
  <c r="T2900" i="1"/>
  <c r="AF2900" i="1" s="1"/>
  <c r="V2900" i="1"/>
  <c r="U2899" i="1"/>
  <c r="W2899" i="1" s="1"/>
  <c r="AG2899" i="1" s="1"/>
  <c r="B2899" i="1" s="1"/>
  <c r="C2899" i="1" s="1"/>
  <c r="S2900" i="1"/>
  <c r="Q2902" i="1"/>
  <c r="R2901" i="1"/>
  <c r="AG2898" i="1"/>
  <c r="B2898" i="1" s="1"/>
  <c r="C2898" i="1" s="1"/>
  <c r="P3013" i="1" l="1"/>
  <c r="E3013" i="1"/>
  <c r="F3012" i="1"/>
  <c r="A3014" i="1"/>
  <c r="L3014" i="1"/>
  <c r="M3014" i="1" s="1"/>
  <c r="N3014" i="1" s="1"/>
  <c r="X3013" i="1"/>
  <c r="AC3013" i="1"/>
  <c r="AE3013" i="1" s="1"/>
  <c r="AK3013" i="1"/>
  <c r="G3012" i="1"/>
  <c r="Z3012" i="1"/>
  <c r="AA3012" i="1" s="1"/>
  <c r="AH3012" i="1" s="1"/>
  <c r="Y3012" i="1"/>
  <c r="J3013" i="1"/>
  <c r="I3013" i="1" s="1"/>
  <c r="N3013" i="1"/>
  <c r="H3013" i="1" s="1"/>
  <c r="D3235" i="1"/>
  <c r="T2901" i="1"/>
  <c r="AF2901" i="1" s="1"/>
  <c r="V2901" i="1"/>
  <c r="Q2903" i="1"/>
  <c r="R2902" i="1"/>
  <c r="S2901" i="1"/>
  <c r="U2900" i="1"/>
  <c r="W2900" i="1" s="1"/>
  <c r="AG2900" i="1" s="1"/>
  <c r="B2900" i="1" s="1"/>
  <c r="C2900" i="1" s="1"/>
  <c r="H3014" i="1" l="1"/>
  <c r="Y3013" i="1"/>
  <c r="Z3013" i="1"/>
  <c r="AA3013" i="1" s="1"/>
  <c r="AH3013" i="1" s="1"/>
  <c r="J3014" i="1"/>
  <c r="I3014" i="1" s="1"/>
  <c r="G3014" i="1"/>
  <c r="O3014" i="1" s="1"/>
  <c r="K3014" i="1"/>
  <c r="A3015" i="1"/>
  <c r="L3015" i="1"/>
  <c r="M3015" i="1" s="1"/>
  <c r="N3015" i="1" s="1"/>
  <c r="H3015" i="1" s="1"/>
  <c r="X3014" i="1"/>
  <c r="AC3014" i="1"/>
  <c r="AE3014" i="1" s="1"/>
  <c r="AK3014" i="1"/>
  <c r="G3013" i="1"/>
  <c r="K3013" i="1" s="1"/>
  <c r="O3013" i="1"/>
  <c r="E3014" i="1"/>
  <c r="F3013" i="1"/>
  <c r="K3012" i="1"/>
  <c r="O3012" i="1"/>
  <c r="P3014" i="1"/>
  <c r="D3236" i="1"/>
  <c r="S2902" i="1"/>
  <c r="U2901" i="1"/>
  <c r="W2901" i="1" s="1"/>
  <c r="Q2904" i="1"/>
  <c r="R2903" i="1"/>
  <c r="T2902" i="1"/>
  <c r="AF2902" i="1" s="1"/>
  <c r="V2902" i="1"/>
  <c r="P3015" i="1" l="1"/>
  <c r="Y3014" i="1"/>
  <c r="Z3014" i="1"/>
  <c r="AA3014" i="1" s="1"/>
  <c r="AH3014" i="1" s="1"/>
  <c r="J3015" i="1"/>
  <c r="I3015" i="1" s="1"/>
  <c r="E3015" i="1"/>
  <c r="F3014" i="1"/>
  <c r="G3015" i="1"/>
  <c r="O3015" i="1" s="1"/>
  <c r="K3015" i="1"/>
  <c r="A3016" i="1"/>
  <c r="L3016" i="1"/>
  <c r="M3016" i="1" s="1"/>
  <c r="N3016" i="1" s="1"/>
  <c r="H3016" i="1" s="1"/>
  <c r="X3015" i="1"/>
  <c r="AC3015" i="1"/>
  <c r="AE3015" i="1" s="1"/>
  <c r="AK3015" i="1"/>
  <c r="D3237" i="1"/>
  <c r="Q2905" i="1"/>
  <c r="R2904" i="1"/>
  <c r="T2903" i="1"/>
  <c r="AF2903" i="1" s="1"/>
  <c r="V2903" i="1"/>
  <c r="AG2901" i="1"/>
  <c r="B2901" i="1" s="1"/>
  <c r="C2901" i="1" s="1"/>
  <c r="S2903" i="1"/>
  <c r="U2902" i="1"/>
  <c r="W2902" i="1" s="1"/>
  <c r="E3016" i="1" l="1"/>
  <c r="F3016" i="1" s="1"/>
  <c r="F3015" i="1"/>
  <c r="Z3015" i="1"/>
  <c r="AA3015" i="1" s="1"/>
  <c r="AH3015" i="1" s="1"/>
  <c r="Y3015" i="1"/>
  <c r="J3016" i="1"/>
  <c r="I3016" i="1" s="1"/>
  <c r="G3016" i="1"/>
  <c r="K3016" i="1" s="1"/>
  <c r="O3016" i="1"/>
  <c r="P3017" i="1" s="1"/>
  <c r="A3017" i="1"/>
  <c r="L3017" i="1"/>
  <c r="M3017" i="1" s="1"/>
  <c r="N3017" i="1" s="1"/>
  <c r="H3017" i="1" s="1"/>
  <c r="X3016" i="1"/>
  <c r="AC3016" i="1"/>
  <c r="AE3016" i="1" s="1"/>
  <c r="AK3016" i="1"/>
  <c r="P3016" i="1"/>
  <c r="D3238" i="1"/>
  <c r="AG2902" i="1"/>
  <c r="B2902" i="1" s="1"/>
  <c r="C2902" i="1" s="1"/>
  <c r="U2903" i="1"/>
  <c r="W2903" i="1" s="1"/>
  <c r="S2904" i="1"/>
  <c r="T2904" i="1"/>
  <c r="AF2904" i="1" s="1"/>
  <c r="V2904" i="1"/>
  <c r="Q2906" i="1"/>
  <c r="R2905" i="1"/>
  <c r="A3018" i="1" l="1"/>
  <c r="L3018" i="1"/>
  <c r="M3018" i="1" s="1"/>
  <c r="N3018" i="1" s="1"/>
  <c r="H3018" i="1" s="1"/>
  <c r="X3017" i="1"/>
  <c r="E3017" i="1"/>
  <c r="AC3017" i="1"/>
  <c r="AE3017" i="1" s="1"/>
  <c r="AK3017" i="1"/>
  <c r="Z3016" i="1"/>
  <c r="AA3016" i="1" s="1"/>
  <c r="AH3016" i="1" s="1"/>
  <c r="Y3016" i="1"/>
  <c r="J3017" i="1"/>
  <c r="I3017" i="1" s="1"/>
  <c r="G3017" i="1"/>
  <c r="K3017" i="1"/>
  <c r="O3017" i="1"/>
  <c r="D3239" i="1"/>
  <c r="T2905" i="1"/>
  <c r="AF2905" i="1" s="1"/>
  <c r="V2905" i="1"/>
  <c r="Q2907" i="1"/>
  <c r="R2906" i="1"/>
  <c r="AG2903" i="1"/>
  <c r="B2903" i="1" s="1"/>
  <c r="C2903" i="1" s="1"/>
  <c r="U2904" i="1"/>
  <c r="W2904" i="1" s="1"/>
  <c r="S2905" i="1"/>
  <c r="E3018" i="1" l="1"/>
  <c r="F3017" i="1"/>
  <c r="Y3017" i="1"/>
  <c r="Z3017" i="1"/>
  <c r="AA3017" i="1" s="1"/>
  <c r="AH3017" i="1" s="1"/>
  <c r="J3018" i="1"/>
  <c r="I3018" i="1" s="1"/>
  <c r="G3018" i="1"/>
  <c r="O3018" i="1"/>
  <c r="K3018" i="1"/>
  <c r="A3019" i="1"/>
  <c r="L3019" i="1"/>
  <c r="M3019" i="1" s="1"/>
  <c r="N3019" i="1" s="1"/>
  <c r="H3019" i="1" s="1"/>
  <c r="X3018" i="1"/>
  <c r="AC3018" i="1"/>
  <c r="AE3018" i="1" s="1"/>
  <c r="AK3018" i="1"/>
  <c r="P3018" i="1"/>
  <c r="P3019" i="1" s="1"/>
  <c r="D3240" i="1"/>
  <c r="AG2904" i="1"/>
  <c r="B2904" i="1" s="1"/>
  <c r="C2904" i="1" s="1"/>
  <c r="U2905" i="1"/>
  <c r="W2905" i="1" s="1"/>
  <c r="AG2905" i="1" s="1"/>
  <c r="B2905" i="1" s="1"/>
  <c r="C2905" i="1" s="1"/>
  <c r="S2906" i="1"/>
  <c r="Q2908" i="1"/>
  <c r="R2907" i="1"/>
  <c r="T2906" i="1"/>
  <c r="AF2906" i="1" s="1"/>
  <c r="V2906" i="1"/>
  <c r="Y3018" i="1" l="1"/>
  <c r="Z3018" i="1"/>
  <c r="AA3018" i="1" s="1"/>
  <c r="AH3018" i="1" s="1"/>
  <c r="J3019" i="1"/>
  <c r="I3019" i="1" s="1"/>
  <c r="G3019" i="1"/>
  <c r="O3019" i="1"/>
  <c r="K3019" i="1"/>
  <c r="A3020" i="1"/>
  <c r="L3020" i="1"/>
  <c r="M3020" i="1" s="1"/>
  <c r="X3019" i="1"/>
  <c r="AC3019" i="1"/>
  <c r="AE3019" i="1" s="1"/>
  <c r="AK3019" i="1"/>
  <c r="E3019" i="1"/>
  <c r="F3018" i="1"/>
  <c r="D3241" i="1"/>
  <c r="T2907" i="1"/>
  <c r="AF2907" i="1" s="1"/>
  <c r="V2907" i="1"/>
  <c r="S2907" i="1"/>
  <c r="U2906" i="1"/>
  <c r="W2906" i="1" s="1"/>
  <c r="AG2906" i="1" s="1"/>
  <c r="B2906" i="1" s="1"/>
  <c r="C2906" i="1" s="1"/>
  <c r="Q2909" i="1"/>
  <c r="R2908" i="1"/>
  <c r="A3021" i="1" l="1"/>
  <c r="L3021" i="1"/>
  <c r="M3021" i="1" s="1"/>
  <c r="N3021" i="1" s="1"/>
  <c r="X3020" i="1"/>
  <c r="AC3020" i="1"/>
  <c r="AE3020" i="1" s="1"/>
  <c r="AK3020" i="1"/>
  <c r="Z3019" i="1"/>
  <c r="AA3019" i="1" s="1"/>
  <c r="AH3019" i="1" s="1"/>
  <c r="Y3019" i="1"/>
  <c r="J3020" i="1"/>
  <c r="I3020" i="1" s="1"/>
  <c r="E3020" i="1"/>
  <c r="F3019" i="1"/>
  <c r="N3020" i="1"/>
  <c r="H3020" i="1" s="1"/>
  <c r="P3020" i="1"/>
  <c r="P3021" i="1" s="1"/>
  <c r="D3242" i="1"/>
  <c r="Q2910" i="1"/>
  <c r="R2909" i="1"/>
  <c r="T2908" i="1"/>
  <c r="AF2908" i="1" s="1"/>
  <c r="V2908" i="1"/>
  <c r="U2907" i="1"/>
  <c r="W2907" i="1" s="1"/>
  <c r="S2908" i="1"/>
  <c r="Z3020" i="1" l="1"/>
  <c r="AA3020" i="1" s="1"/>
  <c r="AH3020" i="1" s="1"/>
  <c r="Y3020" i="1"/>
  <c r="J3021" i="1"/>
  <c r="I3021" i="1" s="1"/>
  <c r="H3021" i="1"/>
  <c r="G3020" i="1"/>
  <c r="O3020" i="1"/>
  <c r="K3020" i="1"/>
  <c r="E3021" i="1"/>
  <c r="F3020" i="1"/>
  <c r="A3022" i="1"/>
  <c r="L3022" i="1"/>
  <c r="M3022" i="1" s="1"/>
  <c r="N3022" i="1" s="1"/>
  <c r="H3022" i="1" s="1"/>
  <c r="X3021" i="1"/>
  <c r="AC3021" i="1"/>
  <c r="AE3021" i="1" s="1"/>
  <c r="AK3021" i="1"/>
  <c r="D3243" i="1"/>
  <c r="AG2907" i="1"/>
  <c r="B2907" i="1" s="1"/>
  <c r="C2907" i="1" s="1"/>
  <c r="U2908" i="1"/>
  <c r="W2908" i="1" s="1"/>
  <c r="AG2908" i="1" s="1"/>
  <c r="B2908" i="1" s="1"/>
  <c r="C2908" i="1" s="1"/>
  <c r="S2909" i="1"/>
  <c r="T2909" i="1"/>
  <c r="AF2909" i="1" s="1"/>
  <c r="V2909" i="1"/>
  <c r="Q2911" i="1"/>
  <c r="R2910" i="1"/>
  <c r="G3021" i="1" l="1"/>
  <c r="K3021" i="1"/>
  <c r="O3021" i="1"/>
  <c r="Y3021" i="1"/>
  <c r="Z3021" i="1"/>
  <c r="AA3021" i="1" s="1"/>
  <c r="AH3021" i="1" s="1"/>
  <c r="J3022" i="1"/>
  <c r="I3022" i="1" s="1"/>
  <c r="G3022" i="1"/>
  <c r="O3022" i="1" s="1"/>
  <c r="K3022" i="1"/>
  <c r="A3023" i="1"/>
  <c r="L3023" i="1"/>
  <c r="M3023" i="1" s="1"/>
  <c r="N3023" i="1" s="1"/>
  <c r="H3023" i="1" s="1"/>
  <c r="X3022" i="1"/>
  <c r="AC3022" i="1"/>
  <c r="AE3022" i="1" s="1"/>
  <c r="AK3022" i="1"/>
  <c r="E3022" i="1"/>
  <c r="F3021" i="1"/>
  <c r="P3022" i="1"/>
  <c r="D3244" i="1"/>
  <c r="Q2912" i="1"/>
  <c r="R2911" i="1"/>
  <c r="T2910" i="1"/>
  <c r="AF2910" i="1" s="1"/>
  <c r="V2910" i="1"/>
  <c r="U2909" i="1"/>
  <c r="W2909" i="1" s="1"/>
  <c r="S2910" i="1"/>
  <c r="E3023" i="1" l="1"/>
  <c r="F3022" i="1"/>
  <c r="Z3022" i="1"/>
  <c r="AA3022" i="1" s="1"/>
  <c r="AH3022" i="1" s="1"/>
  <c r="Y3022" i="1"/>
  <c r="J3023" i="1"/>
  <c r="I3023" i="1" s="1"/>
  <c r="A3024" i="1"/>
  <c r="L3024" i="1"/>
  <c r="M3024" i="1" s="1"/>
  <c r="N3024" i="1" s="1"/>
  <c r="H3024" i="1" s="1"/>
  <c r="X3023" i="1"/>
  <c r="AC3023" i="1"/>
  <c r="AE3023" i="1" s="1"/>
  <c r="AK3023" i="1"/>
  <c r="G3023" i="1"/>
  <c r="K3023" i="1"/>
  <c r="O3023" i="1"/>
  <c r="P3023" i="1"/>
  <c r="D3245" i="1"/>
  <c r="AG2909" i="1"/>
  <c r="B2909" i="1" s="1"/>
  <c r="C2909" i="1" s="1"/>
  <c r="T2911" i="1"/>
  <c r="AF2911" i="1" s="1"/>
  <c r="V2911" i="1"/>
  <c r="U2910" i="1"/>
  <c r="W2910" i="1" s="1"/>
  <c r="S2911" i="1"/>
  <c r="Q2913" i="1"/>
  <c r="R2912" i="1"/>
  <c r="Z3023" i="1" l="1"/>
  <c r="AA3023" i="1" s="1"/>
  <c r="AH3023" i="1" s="1"/>
  <c r="Y3023" i="1"/>
  <c r="J3024" i="1"/>
  <c r="I3024" i="1" s="1"/>
  <c r="P3024" i="1"/>
  <c r="P3025" i="1" s="1"/>
  <c r="G3024" i="1"/>
  <c r="O3024" i="1"/>
  <c r="K3024" i="1"/>
  <c r="A3025" i="1"/>
  <c r="L3025" i="1"/>
  <c r="M3025" i="1" s="1"/>
  <c r="X3024" i="1"/>
  <c r="AC3024" i="1"/>
  <c r="AE3024" i="1" s="1"/>
  <c r="AK3024" i="1"/>
  <c r="E3024" i="1"/>
  <c r="F3023" i="1"/>
  <c r="D3246" i="1"/>
  <c r="Q2914" i="1"/>
  <c r="R2913" i="1"/>
  <c r="S2912" i="1"/>
  <c r="U2911" i="1"/>
  <c r="W2911" i="1" s="1"/>
  <c r="AG2911" i="1" s="1"/>
  <c r="B2911" i="1" s="1"/>
  <c r="C2911" i="1" s="1"/>
  <c r="AG2910" i="1"/>
  <c r="B2910" i="1" s="1"/>
  <c r="C2910" i="1" s="1"/>
  <c r="T2912" i="1"/>
  <c r="AF2912" i="1" s="1"/>
  <c r="V2912" i="1"/>
  <c r="A3026" i="1" l="1"/>
  <c r="L3026" i="1"/>
  <c r="M3026" i="1" s="1"/>
  <c r="N3026" i="1" s="1"/>
  <c r="X3025" i="1"/>
  <c r="AC3025" i="1"/>
  <c r="AE3025" i="1" s="1"/>
  <c r="AK3025" i="1"/>
  <c r="E3025" i="1"/>
  <c r="F3024" i="1"/>
  <c r="P3026" i="1"/>
  <c r="Y3024" i="1"/>
  <c r="Z3024" i="1"/>
  <c r="AA3024" i="1" s="1"/>
  <c r="AH3024" i="1" s="1"/>
  <c r="J3025" i="1"/>
  <c r="I3025" i="1" s="1"/>
  <c r="N3025" i="1"/>
  <c r="H3025" i="1" s="1"/>
  <c r="D3247" i="1"/>
  <c r="S2913" i="1"/>
  <c r="U2912" i="1"/>
  <c r="W2912" i="1" s="1"/>
  <c r="AG2912" i="1" s="1"/>
  <c r="B2912" i="1" s="1"/>
  <c r="C2912" i="1" s="1"/>
  <c r="T2913" i="1"/>
  <c r="AF2913" i="1" s="1"/>
  <c r="V2913" i="1"/>
  <c r="Q2915" i="1"/>
  <c r="R2914" i="1"/>
  <c r="E3026" i="1" l="1"/>
  <c r="F3025" i="1"/>
  <c r="G3025" i="1"/>
  <c r="O3025" i="1"/>
  <c r="K3025" i="1"/>
  <c r="Y3025" i="1"/>
  <c r="Z3025" i="1"/>
  <c r="AA3025" i="1" s="1"/>
  <c r="AH3025" i="1" s="1"/>
  <c r="J3026" i="1"/>
  <c r="I3026" i="1" s="1"/>
  <c r="H3026" i="1"/>
  <c r="A3027" i="1"/>
  <c r="L3027" i="1"/>
  <c r="M3027" i="1" s="1"/>
  <c r="N3027" i="1" s="1"/>
  <c r="H3027" i="1" s="1"/>
  <c r="X3026" i="1"/>
  <c r="AC3026" i="1"/>
  <c r="AE3026" i="1" s="1"/>
  <c r="AK3026" i="1"/>
  <c r="D3248" i="1"/>
  <c r="Q2916" i="1"/>
  <c r="R2915" i="1"/>
  <c r="T2914" i="1"/>
  <c r="AF2914" i="1" s="1"/>
  <c r="V2914" i="1"/>
  <c r="U2913" i="1"/>
  <c r="W2913" i="1" s="1"/>
  <c r="AG2913" i="1" s="1"/>
  <c r="B2913" i="1" s="1"/>
  <c r="C2913" i="1" s="1"/>
  <c r="S2914" i="1"/>
  <c r="A3028" i="1" l="1"/>
  <c r="L3028" i="1"/>
  <c r="M3028" i="1" s="1"/>
  <c r="N3028" i="1" s="1"/>
  <c r="H3028" i="1" s="1"/>
  <c r="X3027" i="1"/>
  <c r="AC3027" i="1"/>
  <c r="AE3027" i="1" s="1"/>
  <c r="AK3027" i="1"/>
  <c r="Z3026" i="1"/>
  <c r="AA3026" i="1" s="1"/>
  <c r="AH3026" i="1" s="1"/>
  <c r="Y3026" i="1"/>
  <c r="J3027" i="1"/>
  <c r="I3027" i="1" s="1"/>
  <c r="E3027" i="1"/>
  <c r="F3026" i="1"/>
  <c r="G3026" i="1"/>
  <c r="G3027" i="1" s="1"/>
  <c r="K3026" i="1"/>
  <c r="O3026" i="1"/>
  <c r="P3027" i="1"/>
  <c r="D3249" i="1"/>
  <c r="S2915" i="1"/>
  <c r="U2914" i="1"/>
  <c r="W2914" i="1" s="1"/>
  <c r="AG2914" i="1" s="1"/>
  <c r="B2914" i="1" s="1"/>
  <c r="C2914" i="1" s="1"/>
  <c r="T2915" i="1"/>
  <c r="AF2915" i="1" s="1"/>
  <c r="V2915" i="1"/>
  <c r="Q2917" i="1"/>
  <c r="R2916" i="1"/>
  <c r="O3027" i="1" l="1"/>
  <c r="K3027" i="1"/>
  <c r="Z3027" i="1"/>
  <c r="AA3027" i="1" s="1"/>
  <c r="AH3027" i="1" s="1"/>
  <c r="Y3027" i="1"/>
  <c r="J3028" i="1"/>
  <c r="I3028" i="1" s="1"/>
  <c r="G3028" i="1"/>
  <c r="K3028" i="1" s="1"/>
  <c r="O3028" i="1"/>
  <c r="P3028" i="1"/>
  <c r="P3029" i="1" s="1"/>
  <c r="E3028" i="1"/>
  <c r="F3027" i="1"/>
  <c r="A3029" i="1"/>
  <c r="L3029" i="1"/>
  <c r="M3029" i="1" s="1"/>
  <c r="N3029" i="1" s="1"/>
  <c r="H3029" i="1" s="1"/>
  <c r="X3028" i="1"/>
  <c r="AC3028" i="1"/>
  <c r="AE3028" i="1" s="1"/>
  <c r="AK3028" i="1"/>
  <c r="D3250" i="1"/>
  <c r="T2916" i="1"/>
  <c r="AF2916" i="1" s="1"/>
  <c r="V2916" i="1"/>
  <c r="Q2918" i="1"/>
  <c r="R2917" i="1"/>
  <c r="U2915" i="1"/>
  <c r="W2915" i="1" s="1"/>
  <c r="S2916" i="1"/>
  <c r="E3029" i="1" l="1"/>
  <c r="F3028" i="1"/>
  <c r="Z3028" i="1"/>
  <c r="AA3028" i="1" s="1"/>
  <c r="AH3028" i="1" s="1"/>
  <c r="Y3028" i="1"/>
  <c r="J3029" i="1"/>
  <c r="I3029" i="1" s="1"/>
  <c r="G3029" i="1"/>
  <c r="K3029" i="1" s="1"/>
  <c r="O3029" i="1"/>
  <c r="A3030" i="1"/>
  <c r="L3030" i="1"/>
  <c r="M3030" i="1" s="1"/>
  <c r="X3029" i="1"/>
  <c r="AC3029" i="1"/>
  <c r="AE3029" i="1" s="1"/>
  <c r="AK3029" i="1"/>
  <c r="D3251" i="1"/>
  <c r="U2916" i="1"/>
  <c r="W2916" i="1" s="1"/>
  <c r="AG2916" i="1" s="1"/>
  <c r="B2916" i="1" s="1"/>
  <c r="C2916" i="1" s="1"/>
  <c r="S2917" i="1"/>
  <c r="AG2915" i="1"/>
  <c r="B2915" i="1" s="1"/>
  <c r="C2915" i="1" s="1"/>
  <c r="Q2919" i="1"/>
  <c r="R2918" i="1"/>
  <c r="T2917" i="1"/>
  <c r="AF2917" i="1" s="1"/>
  <c r="V2917" i="1"/>
  <c r="N3030" i="1" l="1"/>
  <c r="H3030" i="1" s="1"/>
  <c r="G3030" i="1" s="1"/>
  <c r="Y3029" i="1"/>
  <c r="Z3029" i="1"/>
  <c r="AA3029" i="1" s="1"/>
  <c r="AH3029" i="1" s="1"/>
  <c r="J3030" i="1"/>
  <c r="I3030" i="1" s="1"/>
  <c r="A3031" i="1"/>
  <c r="L3031" i="1"/>
  <c r="M3031" i="1" s="1"/>
  <c r="N3031" i="1" s="1"/>
  <c r="H3031" i="1" s="1"/>
  <c r="X3030" i="1"/>
  <c r="AC3030" i="1"/>
  <c r="AE3030" i="1" s="1"/>
  <c r="AK3030" i="1"/>
  <c r="P3030" i="1"/>
  <c r="E3030" i="1"/>
  <c r="F3029" i="1"/>
  <c r="D3252" i="1"/>
  <c r="T2918" i="1"/>
  <c r="AF2918" i="1" s="1"/>
  <c r="V2918" i="1"/>
  <c r="Q2920" i="1"/>
  <c r="R2919" i="1"/>
  <c r="S2918" i="1"/>
  <c r="U2917" i="1"/>
  <c r="W2917" i="1" s="1"/>
  <c r="O3030" i="1" l="1"/>
  <c r="K3030" i="1"/>
  <c r="G3031" i="1"/>
  <c r="O3031" i="1"/>
  <c r="K3031" i="1"/>
  <c r="A3032" i="1"/>
  <c r="L3032" i="1"/>
  <c r="M3032" i="1" s="1"/>
  <c r="N3032" i="1" s="1"/>
  <c r="H3032" i="1" s="1"/>
  <c r="X3031" i="1"/>
  <c r="AC3031" i="1"/>
  <c r="AE3031" i="1" s="1"/>
  <c r="AK3031" i="1"/>
  <c r="E3031" i="1"/>
  <c r="F3030" i="1"/>
  <c r="P3031" i="1"/>
  <c r="Y3030" i="1"/>
  <c r="Z3030" i="1"/>
  <c r="AA3030" i="1" s="1"/>
  <c r="AH3030" i="1" s="1"/>
  <c r="J3031" i="1"/>
  <c r="I3031" i="1" s="1"/>
  <c r="D3253" i="1"/>
  <c r="R2920" i="1"/>
  <c r="T2920" i="1" s="1"/>
  <c r="AF2920" i="1" s="1"/>
  <c r="Q2921" i="1"/>
  <c r="U2918" i="1"/>
  <c r="W2918" i="1" s="1"/>
  <c r="AG2918" i="1" s="1"/>
  <c r="B2918" i="1" s="1"/>
  <c r="C2918" i="1" s="1"/>
  <c r="S2919" i="1"/>
  <c r="AG2917" i="1"/>
  <c r="B2917" i="1" s="1"/>
  <c r="C2917" i="1" s="1"/>
  <c r="T2919" i="1"/>
  <c r="AF2919" i="1" s="1"/>
  <c r="V2919" i="1"/>
  <c r="G3032" i="1" l="1"/>
  <c r="O3032" i="1"/>
  <c r="K3032" i="1"/>
  <c r="Y3031" i="1"/>
  <c r="Z3031" i="1"/>
  <c r="AA3031" i="1" s="1"/>
  <c r="AH3031" i="1" s="1"/>
  <c r="J3032" i="1"/>
  <c r="I3032" i="1" s="1"/>
  <c r="A3033" i="1"/>
  <c r="L3033" i="1"/>
  <c r="M3033" i="1" s="1"/>
  <c r="N3033" i="1" s="1"/>
  <c r="H3033" i="1" s="1"/>
  <c r="X3032" i="1"/>
  <c r="AC3032" i="1"/>
  <c r="AE3032" i="1" s="1"/>
  <c r="AK3032" i="1"/>
  <c r="P3032" i="1"/>
  <c r="E3032" i="1"/>
  <c r="F3031" i="1"/>
  <c r="D3254" i="1"/>
  <c r="V2920" i="1"/>
  <c r="Q2922" i="1"/>
  <c r="R2921" i="1"/>
  <c r="U2919" i="1"/>
  <c r="W2919" i="1" s="1"/>
  <c r="AG2919" i="1" s="1"/>
  <c r="B2919" i="1" s="1"/>
  <c r="C2919" i="1" s="1"/>
  <c r="S2920" i="1"/>
  <c r="P3033" i="1" l="1"/>
  <c r="G3033" i="1"/>
  <c r="O3033" i="1"/>
  <c r="K3033" i="1"/>
  <c r="A3034" i="1"/>
  <c r="L3034" i="1"/>
  <c r="M3034" i="1" s="1"/>
  <c r="N3034" i="1" s="1"/>
  <c r="H3034" i="1" s="1"/>
  <c r="X3033" i="1"/>
  <c r="AC3033" i="1"/>
  <c r="AE3033" i="1" s="1"/>
  <c r="AK3033" i="1"/>
  <c r="E3033" i="1"/>
  <c r="F3032" i="1"/>
  <c r="Z3032" i="1"/>
  <c r="AA3032" i="1" s="1"/>
  <c r="AH3032" i="1" s="1"/>
  <c r="Y3032" i="1"/>
  <c r="J3033" i="1"/>
  <c r="I3033" i="1" s="1"/>
  <c r="D3255" i="1"/>
  <c r="U2920" i="1"/>
  <c r="W2920" i="1" s="1"/>
  <c r="AG2920" i="1" s="1"/>
  <c r="B2920" i="1" s="1"/>
  <c r="C2920" i="1" s="1"/>
  <c r="S2921" i="1"/>
  <c r="T2921" i="1"/>
  <c r="AF2921" i="1" s="1"/>
  <c r="V2921" i="1"/>
  <c r="Q2923" i="1"/>
  <c r="R2922" i="1"/>
  <c r="Z3033" i="1" l="1"/>
  <c r="AA3033" i="1" s="1"/>
  <c r="AH3033" i="1" s="1"/>
  <c r="Y3033" i="1"/>
  <c r="J3034" i="1"/>
  <c r="I3034" i="1" s="1"/>
  <c r="A3035" i="1"/>
  <c r="L3035" i="1"/>
  <c r="M3035" i="1" s="1"/>
  <c r="N3035" i="1" s="1"/>
  <c r="H3035" i="1" s="1"/>
  <c r="X3034" i="1"/>
  <c r="AC3034" i="1"/>
  <c r="AE3034" i="1" s="1"/>
  <c r="AK3034" i="1"/>
  <c r="G3034" i="1"/>
  <c r="O3034" i="1"/>
  <c r="K3034" i="1"/>
  <c r="E3034" i="1"/>
  <c r="F3033" i="1"/>
  <c r="P3034" i="1"/>
  <c r="P3035" i="1" s="1"/>
  <c r="D3256" i="1"/>
  <c r="T2922" i="1"/>
  <c r="AF2922" i="1" s="1"/>
  <c r="V2922" i="1"/>
  <c r="Q2924" i="1"/>
  <c r="R2923" i="1"/>
  <c r="U2921" i="1"/>
  <c r="W2921" i="1" s="1"/>
  <c r="AG2921" i="1" s="1"/>
  <c r="B2921" i="1" s="1"/>
  <c r="C2921" i="1" s="1"/>
  <c r="S2922" i="1"/>
  <c r="Y3034" i="1" l="1"/>
  <c r="Z3034" i="1"/>
  <c r="AA3034" i="1" s="1"/>
  <c r="AH3034" i="1" s="1"/>
  <c r="J3035" i="1"/>
  <c r="I3035" i="1" s="1"/>
  <c r="E3035" i="1"/>
  <c r="F3034" i="1"/>
  <c r="A3036" i="1"/>
  <c r="L3036" i="1"/>
  <c r="M3036" i="1" s="1"/>
  <c r="N3036" i="1" s="1"/>
  <c r="H3036" i="1" s="1"/>
  <c r="X3035" i="1"/>
  <c r="AC3035" i="1"/>
  <c r="AE3035" i="1" s="1"/>
  <c r="AK3035" i="1"/>
  <c r="G3035" i="1"/>
  <c r="K3035" i="1"/>
  <c r="O3035" i="1"/>
  <c r="D3257" i="1"/>
  <c r="Q2925" i="1"/>
  <c r="R2924" i="1"/>
  <c r="U2922" i="1"/>
  <c r="W2922" i="1" s="1"/>
  <c r="AG2922" i="1" s="1"/>
  <c r="B2922" i="1" s="1"/>
  <c r="C2922" i="1" s="1"/>
  <c r="S2923" i="1"/>
  <c r="T2923" i="1"/>
  <c r="AF2923" i="1" s="1"/>
  <c r="V2923" i="1"/>
  <c r="G3036" i="1" l="1"/>
  <c r="O3036" i="1"/>
  <c r="K3036" i="1"/>
  <c r="A3037" i="1"/>
  <c r="L3037" i="1"/>
  <c r="M3037" i="1" s="1"/>
  <c r="N3037" i="1" s="1"/>
  <c r="H3037" i="1" s="1"/>
  <c r="X3036" i="1"/>
  <c r="AC3036" i="1"/>
  <c r="AE3036" i="1" s="1"/>
  <c r="AK3036" i="1"/>
  <c r="E3036" i="1"/>
  <c r="F3035" i="1"/>
  <c r="P3036" i="1"/>
  <c r="Z3035" i="1"/>
  <c r="AA3035" i="1" s="1"/>
  <c r="AH3035" i="1" s="1"/>
  <c r="Y3035" i="1"/>
  <c r="J3036" i="1"/>
  <c r="I3036" i="1" s="1"/>
  <c r="D3258" i="1"/>
  <c r="T2924" i="1"/>
  <c r="AF2924" i="1" s="1"/>
  <c r="V2924" i="1"/>
  <c r="S2924" i="1"/>
  <c r="U2923" i="1"/>
  <c r="W2923" i="1" s="1"/>
  <c r="AG2923" i="1" s="1"/>
  <c r="B2923" i="1" s="1"/>
  <c r="C2923" i="1" s="1"/>
  <c r="R2925" i="1"/>
  <c r="Q2926" i="1"/>
  <c r="P3037" i="1" l="1"/>
  <c r="G3037" i="1"/>
  <c r="K3037" i="1"/>
  <c r="O3037" i="1"/>
  <c r="A3038" i="1"/>
  <c r="L3038" i="1"/>
  <c r="M3038" i="1" s="1"/>
  <c r="N3038" i="1" s="1"/>
  <c r="H3038" i="1" s="1"/>
  <c r="X3037" i="1"/>
  <c r="AC3037" i="1"/>
  <c r="AE3037" i="1" s="1"/>
  <c r="AK3037" i="1"/>
  <c r="Z3036" i="1"/>
  <c r="AA3036" i="1" s="1"/>
  <c r="AH3036" i="1" s="1"/>
  <c r="Y3036" i="1"/>
  <c r="J3037" i="1"/>
  <c r="I3037" i="1" s="1"/>
  <c r="E3037" i="1"/>
  <c r="F3036" i="1"/>
  <c r="D3259" i="1"/>
  <c r="Q2927" i="1"/>
  <c r="R2926" i="1"/>
  <c r="U2924" i="1"/>
  <c r="W2924" i="1" s="1"/>
  <c r="AG2924" i="1" s="1"/>
  <c r="B2924" i="1" s="1"/>
  <c r="C2924" i="1" s="1"/>
  <c r="S2925" i="1"/>
  <c r="T2925" i="1"/>
  <c r="AF2925" i="1" s="1"/>
  <c r="V2925" i="1"/>
  <c r="Y3037" i="1" l="1"/>
  <c r="Z3037" i="1"/>
  <c r="AA3037" i="1" s="1"/>
  <c r="AH3037" i="1" s="1"/>
  <c r="J3038" i="1"/>
  <c r="I3038" i="1" s="1"/>
  <c r="G3038" i="1"/>
  <c r="O3038" i="1"/>
  <c r="K3038" i="1"/>
  <c r="E3038" i="1"/>
  <c r="F3037" i="1"/>
  <c r="A3039" i="1"/>
  <c r="L3039" i="1"/>
  <c r="M3039" i="1" s="1"/>
  <c r="N3039" i="1" s="1"/>
  <c r="H3039" i="1" s="1"/>
  <c r="X3038" i="1"/>
  <c r="AC3038" i="1"/>
  <c r="AE3038" i="1" s="1"/>
  <c r="AK3038" i="1"/>
  <c r="P3038" i="1"/>
  <c r="P3039" i="1" s="1"/>
  <c r="D3260" i="1"/>
  <c r="U2925" i="1"/>
  <c r="W2925" i="1" s="1"/>
  <c r="AG2925" i="1" s="1"/>
  <c r="B2925" i="1" s="1"/>
  <c r="C2925" i="1" s="1"/>
  <c r="S2926" i="1"/>
  <c r="T2926" i="1"/>
  <c r="AF2926" i="1" s="1"/>
  <c r="V2926" i="1"/>
  <c r="Q2928" i="1"/>
  <c r="R2927" i="1"/>
  <c r="E3039" i="1" l="1"/>
  <c r="F3038" i="1"/>
  <c r="Y3038" i="1"/>
  <c r="Z3038" i="1"/>
  <c r="AA3038" i="1" s="1"/>
  <c r="AH3038" i="1" s="1"/>
  <c r="J3039" i="1"/>
  <c r="I3039" i="1" s="1"/>
  <c r="G3039" i="1"/>
  <c r="K3039" i="1" s="1"/>
  <c r="O3039" i="1"/>
  <c r="A3040" i="1"/>
  <c r="L3040" i="1"/>
  <c r="M3040" i="1" s="1"/>
  <c r="X3039" i="1"/>
  <c r="AC3039" i="1"/>
  <c r="AE3039" i="1" s="1"/>
  <c r="AK3039" i="1"/>
  <c r="D3261" i="1"/>
  <c r="T2927" i="1"/>
  <c r="AF2927" i="1" s="1"/>
  <c r="V2927" i="1"/>
  <c r="Q2929" i="1"/>
  <c r="R2928" i="1"/>
  <c r="U2926" i="1"/>
  <c r="W2926" i="1" s="1"/>
  <c r="AG2926" i="1" s="1"/>
  <c r="B2926" i="1" s="1"/>
  <c r="C2926" i="1" s="1"/>
  <c r="S2927" i="1"/>
  <c r="N3040" i="1" l="1"/>
  <c r="H3040" i="1" s="1"/>
  <c r="Y3039" i="1"/>
  <c r="Z3039" i="1"/>
  <c r="AA3039" i="1" s="1"/>
  <c r="AH3039" i="1" s="1"/>
  <c r="J3040" i="1"/>
  <c r="I3040" i="1" s="1"/>
  <c r="P3040" i="1"/>
  <c r="P3041" i="1" s="1"/>
  <c r="A3041" i="1"/>
  <c r="L3041" i="1"/>
  <c r="M3041" i="1" s="1"/>
  <c r="X3040" i="1"/>
  <c r="AC3040" i="1"/>
  <c r="AE3040" i="1" s="1"/>
  <c r="AK3040" i="1"/>
  <c r="E3040" i="1"/>
  <c r="F3039" i="1"/>
  <c r="D3262" i="1"/>
  <c r="T2928" i="1"/>
  <c r="AF2928" i="1" s="1"/>
  <c r="V2928" i="1"/>
  <c r="Q2930" i="1"/>
  <c r="R2929" i="1"/>
  <c r="S2928" i="1"/>
  <c r="U2927" i="1"/>
  <c r="W2927" i="1" s="1"/>
  <c r="G3040" i="1" l="1"/>
  <c r="K3040" i="1" s="1"/>
  <c r="O3040" i="1"/>
  <c r="E3041" i="1"/>
  <c r="F3040" i="1"/>
  <c r="A3042" i="1"/>
  <c r="L3042" i="1"/>
  <c r="M3042" i="1" s="1"/>
  <c r="N3042" i="1" s="1"/>
  <c r="H3042" i="1" s="1"/>
  <c r="X3041" i="1"/>
  <c r="AC3041" i="1"/>
  <c r="AE3041" i="1" s="1"/>
  <c r="AK3041" i="1"/>
  <c r="Z3040" i="1"/>
  <c r="AA3040" i="1" s="1"/>
  <c r="AH3040" i="1" s="1"/>
  <c r="Y3040" i="1"/>
  <c r="J3041" i="1"/>
  <c r="I3041" i="1" s="1"/>
  <c r="N3041" i="1"/>
  <c r="H3041" i="1" s="1"/>
  <c r="D3263" i="1"/>
  <c r="AG2927" i="1"/>
  <c r="B2927" i="1" s="1"/>
  <c r="C2927" i="1" s="1"/>
  <c r="Q2931" i="1"/>
  <c r="R2930" i="1"/>
  <c r="U2928" i="1"/>
  <c r="W2928" i="1" s="1"/>
  <c r="AG2928" i="1" s="1"/>
  <c r="B2928" i="1" s="1"/>
  <c r="C2928" i="1" s="1"/>
  <c r="S2929" i="1"/>
  <c r="T2929" i="1"/>
  <c r="AF2929" i="1" s="1"/>
  <c r="V2929" i="1"/>
  <c r="A3043" i="1" l="1"/>
  <c r="L3043" i="1"/>
  <c r="M3043" i="1" s="1"/>
  <c r="N3043" i="1" s="1"/>
  <c r="H3043" i="1" s="1"/>
  <c r="X3042" i="1"/>
  <c r="AC3042" i="1"/>
  <c r="AE3042" i="1" s="1"/>
  <c r="AK3042" i="1"/>
  <c r="G3041" i="1"/>
  <c r="G3042" i="1" s="1"/>
  <c r="K3041" i="1"/>
  <c r="O3041" i="1"/>
  <c r="Y3041" i="1"/>
  <c r="Z3041" i="1"/>
  <c r="AA3041" i="1" s="1"/>
  <c r="AH3041" i="1" s="1"/>
  <c r="J3042" i="1"/>
  <c r="I3042" i="1" s="1"/>
  <c r="E3042" i="1"/>
  <c r="F3041" i="1"/>
  <c r="P3042" i="1"/>
  <c r="D3264" i="1"/>
  <c r="U2929" i="1"/>
  <c r="W2929" i="1" s="1"/>
  <c r="AG2929" i="1" s="1"/>
  <c r="B2929" i="1" s="1"/>
  <c r="C2929" i="1" s="1"/>
  <c r="S2930" i="1"/>
  <c r="Q2932" i="1"/>
  <c r="R2931" i="1"/>
  <c r="T2930" i="1"/>
  <c r="AF2930" i="1" s="1"/>
  <c r="V2930" i="1"/>
  <c r="O3042" i="1" l="1"/>
  <c r="K3042" i="1"/>
  <c r="E3043" i="1"/>
  <c r="F3042" i="1"/>
  <c r="G3043" i="1"/>
  <c r="O3043" i="1"/>
  <c r="K3043" i="1"/>
  <c r="A3044" i="1"/>
  <c r="L3044" i="1"/>
  <c r="M3044" i="1" s="1"/>
  <c r="X3043" i="1"/>
  <c r="AC3043" i="1"/>
  <c r="AE3043" i="1" s="1"/>
  <c r="AK3043" i="1"/>
  <c r="Z3042" i="1"/>
  <c r="AA3042" i="1" s="1"/>
  <c r="AH3042" i="1" s="1"/>
  <c r="Y3042" i="1"/>
  <c r="J3043" i="1"/>
  <c r="I3043" i="1" s="1"/>
  <c r="P3043" i="1"/>
  <c r="P3044" i="1" s="1"/>
  <c r="D3265" i="1"/>
  <c r="Q2933" i="1"/>
  <c r="R2932" i="1"/>
  <c r="S2931" i="1"/>
  <c r="U2930" i="1"/>
  <c r="W2930" i="1" s="1"/>
  <c r="AG2930" i="1" s="1"/>
  <c r="B2930" i="1" s="1"/>
  <c r="C2930" i="1" s="1"/>
  <c r="T2931" i="1"/>
  <c r="AF2931" i="1" s="1"/>
  <c r="V2931" i="1"/>
  <c r="A3045" i="1" l="1"/>
  <c r="L3045" i="1"/>
  <c r="M3045" i="1" s="1"/>
  <c r="N3045" i="1" s="1"/>
  <c r="X3044" i="1"/>
  <c r="AC3044" i="1"/>
  <c r="AE3044" i="1" s="1"/>
  <c r="AK3044" i="1"/>
  <c r="Y3043" i="1"/>
  <c r="Z3043" i="1"/>
  <c r="AA3043" i="1" s="1"/>
  <c r="AH3043" i="1" s="1"/>
  <c r="J3044" i="1"/>
  <c r="I3044" i="1" s="1"/>
  <c r="E3044" i="1"/>
  <c r="F3043" i="1"/>
  <c r="N3044" i="1"/>
  <c r="H3044" i="1" s="1"/>
  <c r="D3266" i="1"/>
  <c r="S2932" i="1"/>
  <c r="U2931" i="1"/>
  <c r="W2931" i="1" s="1"/>
  <c r="AG2931" i="1" s="1"/>
  <c r="B2931" i="1" s="1"/>
  <c r="C2931" i="1" s="1"/>
  <c r="T2932" i="1"/>
  <c r="AF2932" i="1" s="1"/>
  <c r="V2932" i="1"/>
  <c r="Q2934" i="1"/>
  <c r="R2933" i="1"/>
  <c r="G3044" i="1" l="1"/>
  <c r="O3044" i="1"/>
  <c r="K3044" i="1"/>
  <c r="Y3044" i="1"/>
  <c r="Z3044" i="1"/>
  <c r="AA3044" i="1" s="1"/>
  <c r="AH3044" i="1" s="1"/>
  <c r="J3045" i="1"/>
  <c r="I3045" i="1" s="1"/>
  <c r="E3045" i="1"/>
  <c r="F3045" i="1" s="1"/>
  <c r="F3044" i="1"/>
  <c r="H3045" i="1"/>
  <c r="P3045" i="1"/>
  <c r="A3046" i="1"/>
  <c r="L3046" i="1"/>
  <c r="M3046" i="1" s="1"/>
  <c r="N3046" i="1" s="1"/>
  <c r="H3046" i="1" s="1"/>
  <c r="X3045" i="1"/>
  <c r="AC3045" i="1"/>
  <c r="AE3045" i="1" s="1"/>
  <c r="AK3045" i="1"/>
  <c r="D3267" i="1"/>
  <c r="T2933" i="1"/>
  <c r="AF2933" i="1" s="1"/>
  <c r="V2933" i="1"/>
  <c r="Q2935" i="1"/>
  <c r="R2934" i="1"/>
  <c r="U2932" i="1"/>
  <c r="W2932" i="1" s="1"/>
  <c r="S2933" i="1"/>
  <c r="Y3045" i="1" l="1"/>
  <c r="J3046" i="1"/>
  <c r="I3046" i="1" s="1"/>
  <c r="Z3045" i="1"/>
  <c r="AA3045" i="1" s="1"/>
  <c r="AH3045" i="1" s="1"/>
  <c r="G3046" i="1"/>
  <c r="O3046" i="1"/>
  <c r="K3046" i="1"/>
  <c r="A3047" i="1"/>
  <c r="L3047" i="1"/>
  <c r="M3047" i="1" s="1"/>
  <c r="N3047" i="1" s="1"/>
  <c r="H3047" i="1" s="1"/>
  <c r="X3046" i="1"/>
  <c r="E3046" i="1"/>
  <c r="AC3046" i="1"/>
  <c r="AE3046" i="1" s="1"/>
  <c r="AK3046" i="1"/>
  <c r="G3045" i="1"/>
  <c r="O3045" i="1"/>
  <c r="P3046" i="1" s="1"/>
  <c r="K3045" i="1"/>
  <c r="D3268" i="1"/>
  <c r="AG2932" i="1"/>
  <c r="B2932" i="1" s="1"/>
  <c r="C2932" i="1" s="1"/>
  <c r="Q2936" i="1"/>
  <c r="R2935" i="1"/>
  <c r="U2933" i="1"/>
  <c r="W2933" i="1" s="1"/>
  <c r="S2934" i="1"/>
  <c r="T2934" i="1"/>
  <c r="AF2934" i="1" s="1"/>
  <c r="V2934" i="1"/>
  <c r="P3047" i="1" l="1"/>
  <c r="A3048" i="1"/>
  <c r="L3048" i="1"/>
  <c r="M3048" i="1" s="1"/>
  <c r="N3048" i="1" s="1"/>
  <c r="H3048" i="1" s="1"/>
  <c r="X3047" i="1"/>
  <c r="AC3047" i="1"/>
  <c r="AE3047" i="1" s="1"/>
  <c r="AK3047" i="1"/>
  <c r="G3047" i="1"/>
  <c r="K3047" i="1" s="1"/>
  <c r="O3047" i="1"/>
  <c r="E3047" i="1"/>
  <c r="F3046" i="1"/>
  <c r="Z3046" i="1"/>
  <c r="AA3046" i="1" s="1"/>
  <c r="AH3046" i="1" s="1"/>
  <c r="Y3046" i="1"/>
  <c r="J3047" i="1"/>
  <c r="I3047" i="1" s="1"/>
  <c r="D3269" i="1"/>
  <c r="AG2933" i="1"/>
  <c r="B2933" i="1" s="1"/>
  <c r="C2933" i="1" s="1"/>
  <c r="U2934" i="1"/>
  <c r="W2934" i="1" s="1"/>
  <c r="S2935" i="1"/>
  <c r="T2935" i="1"/>
  <c r="AF2935" i="1" s="1"/>
  <c r="V2935" i="1"/>
  <c r="Q2937" i="1"/>
  <c r="R2936" i="1"/>
  <c r="Y3047" i="1" l="1"/>
  <c r="Z3047" i="1"/>
  <c r="AA3047" i="1" s="1"/>
  <c r="AH3047" i="1" s="1"/>
  <c r="J3048" i="1"/>
  <c r="I3048" i="1" s="1"/>
  <c r="E3048" i="1"/>
  <c r="F3047" i="1"/>
  <c r="A3049" i="1"/>
  <c r="L3049" i="1"/>
  <c r="M3049" i="1" s="1"/>
  <c r="N3049" i="1" s="1"/>
  <c r="H3049" i="1" s="1"/>
  <c r="X3048" i="1"/>
  <c r="AC3048" i="1"/>
  <c r="AE3048" i="1" s="1"/>
  <c r="AK3048" i="1"/>
  <c r="G3048" i="1"/>
  <c r="O3048" i="1"/>
  <c r="K3048" i="1"/>
  <c r="P3048" i="1"/>
  <c r="D3270" i="1"/>
  <c r="AG2934" i="1"/>
  <c r="B2934" i="1" s="1"/>
  <c r="C2934" i="1" s="1"/>
  <c r="T2936" i="1"/>
  <c r="AF2936" i="1" s="1"/>
  <c r="V2936" i="1"/>
  <c r="Q2938" i="1"/>
  <c r="R2937" i="1"/>
  <c r="U2935" i="1"/>
  <c r="W2935" i="1" s="1"/>
  <c r="S2936" i="1"/>
  <c r="P3049" i="1" l="1"/>
  <c r="G3049" i="1"/>
  <c r="O3049" i="1"/>
  <c r="K3049" i="1"/>
  <c r="Z3048" i="1"/>
  <c r="AA3048" i="1" s="1"/>
  <c r="AH3048" i="1" s="1"/>
  <c r="Y3048" i="1"/>
  <c r="J3049" i="1"/>
  <c r="I3049" i="1" s="1"/>
  <c r="A3050" i="1"/>
  <c r="L3050" i="1"/>
  <c r="M3050" i="1" s="1"/>
  <c r="X3049" i="1"/>
  <c r="AC3049" i="1"/>
  <c r="AE3049" i="1" s="1"/>
  <c r="AK3049" i="1"/>
  <c r="E3049" i="1"/>
  <c r="F3048" i="1"/>
  <c r="D3271" i="1"/>
  <c r="AG2935" i="1"/>
  <c r="B2935" i="1" s="1"/>
  <c r="C2935" i="1" s="1"/>
  <c r="Q2939" i="1"/>
  <c r="R2938" i="1"/>
  <c r="T2937" i="1"/>
  <c r="AF2937" i="1" s="1"/>
  <c r="V2937" i="1"/>
  <c r="U2936" i="1"/>
  <c r="W2936" i="1" s="1"/>
  <c r="AG2936" i="1" s="1"/>
  <c r="B2936" i="1" s="1"/>
  <c r="C2936" i="1" s="1"/>
  <c r="S2937" i="1"/>
  <c r="A3051" i="1" l="1"/>
  <c r="L3051" i="1"/>
  <c r="M3051" i="1" s="1"/>
  <c r="N3051" i="1" s="1"/>
  <c r="X3050" i="1"/>
  <c r="AC3050" i="1"/>
  <c r="AE3050" i="1" s="1"/>
  <c r="AK3050" i="1"/>
  <c r="Y3049" i="1"/>
  <c r="Z3049" i="1"/>
  <c r="AA3049" i="1" s="1"/>
  <c r="AH3049" i="1" s="1"/>
  <c r="J3050" i="1"/>
  <c r="E3050" i="1"/>
  <c r="F3049" i="1"/>
  <c r="N3050" i="1"/>
  <c r="H3050" i="1" s="1"/>
  <c r="P3050" i="1"/>
  <c r="P3051" i="1" s="1"/>
  <c r="D3272" i="1"/>
  <c r="T2938" i="1"/>
  <c r="AF2938" i="1" s="1"/>
  <c r="V2938" i="1"/>
  <c r="Q2940" i="1"/>
  <c r="R2939" i="1"/>
  <c r="U2937" i="1"/>
  <c r="W2937" i="1" s="1"/>
  <c r="S2938" i="1"/>
  <c r="J3051" i="1" l="1"/>
  <c r="I3051" i="1" s="1"/>
  <c r="I3050" i="1"/>
  <c r="Z3050" i="1"/>
  <c r="AA3050" i="1" s="1"/>
  <c r="AH3050" i="1" s="1"/>
  <c r="Y3050" i="1"/>
  <c r="H3051" i="1"/>
  <c r="G3050" i="1"/>
  <c r="K3050" i="1" s="1"/>
  <c r="O3050" i="1"/>
  <c r="E3051" i="1"/>
  <c r="F3050" i="1"/>
  <c r="A3052" i="1"/>
  <c r="L3052" i="1"/>
  <c r="M3052" i="1" s="1"/>
  <c r="N3052" i="1" s="1"/>
  <c r="H3052" i="1" s="1"/>
  <c r="X3051" i="1"/>
  <c r="AC3051" i="1"/>
  <c r="AE3051" i="1" s="1"/>
  <c r="AK3051" i="1"/>
  <c r="D3273" i="1"/>
  <c r="AG2937" i="1"/>
  <c r="B2937" i="1" s="1"/>
  <c r="C2937" i="1" s="1"/>
  <c r="U2938" i="1"/>
  <c r="W2938" i="1" s="1"/>
  <c r="AG2938" i="1" s="1"/>
  <c r="B2938" i="1" s="1"/>
  <c r="C2938" i="1" s="1"/>
  <c r="S2939" i="1"/>
  <c r="Q2941" i="1"/>
  <c r="R2940" i="1"/>
  <c r="T2939" i="1"/>
  <c r="AF2939" i="1" s="1"/>
  <c r="V2939" i="1"/>
  <c r="Z3051" i="1" l="1"/>
  <c r="AA3051" i="1" s="1"/>
  <c r="AH3051" i="1" s="1"/>
  <c r="Y3051" i="1"/>
  <c r="J3052" i="1"/>
  <c r="I3052" i="1" s="1"/>
  <c r="P3052" i="1"/>
  <c r="G3051" i="1"/>
  <c r="K3051" i="1" s="1"/>
  <c r="A3053" i="1"/>
  <c r="L3053" i="1"/>
  <c r="M3053" i="1" s="1"/>
  <c r="N3053" i="1" s="1"/>
  <c r="H3053" i="1" s="1"/>
  <c r="X3052" i="1"/>
  <c r="AC3052" i="1"/>
  <c r="AE3052" i="1" s="1"/>
  <c r="AK3052" i="1"/>
  <c r="E3052" i="1"/>
  <c r="F3051" i="1"/>
  <c r="D3274" i="1"/>
  <c r="T2940" i="1"/>
  <c r="AF2940" i="1" s="1"/>
  <c r="V2940" i="1"/>
  <c r="Q2942" i="1"/>
  <c r="R2941" i="1"/>
  <c r="U2939" i="1"/>
  <c r="W2939" i="1" s="1"/>
  <c r="AG2939" i="1" s="1"/>
  <c r="B2939" i="1" s="1"/>
  <c r="C2939" i="1" s="1"/>
  <c r="S2940" i="1"/>
  <c r="P3053" i="1" l="1"/>
  <c r="E3053" i="1"/>
  <c r="F3052" i="1"/>
  <c r="Y3052" i="1"/>
  <c r="Z3052" i="1"/>
  <c r="AA3052" i="1" s="1"/>
  <c r="AH3052" i="1" s="1"/>
  <c r="J3053" i="1"/>
  <c r="I3053" i="1" s="1"/>
  <c r="G3053" i="1"/>
  <c r="K3053" i="1" s="1"/>
  <c r="O3053" i="1"/>
  <c r="G3052" i="1"/>
  <c r="A3054" i="1"/>
  <c r="L3054" i="1"/>
  <c r="M3054" i="1" s="1"/>
  <c r="N3054" i="1" s="1"/>
  <c r="H3054" i="1" s="1"/>
  <c r="X3053" i="1"/>
  <c r="AC3053" i="1"/>
  <c r="AE3053" i="1" s="1"/>
  <c r="AK3053" i="1"/>
  <c r="O3051" i="1"/>
  <c r="D3275" i="1"/>
  <c r="T2941" i="1"/>
  <c r="AF2941" i="1" s="1"/>
  <c r="V2941" i="1"/>
  <c r="Q2943" i="1"/>
  <c r="R2942" i="1"/>
  <c r="U2940" i="1"/>
  <c r="W2940" i="1" s="1"/>
  <c r="AG2940" i="1" s="1"/>
  <c r="B2940" i="1" s="1"/>
  <c r="C2940" i="1" s="1"/>
  <c r="S2941" i="1"/>
  <c r="Z3053" i="1" l="1"/>
  <c r="AA3053" i="1" s="1"/>
  <c r="AH3053" i="1" s="1"/>
  <c r="Y3053" i="1"/>
  <c r="J3054" i="1"/>
  <c r="I3054" i="1" s="1"/>
  <c r="G3054" i="1"/>
  <c r="O3054" i="1"/>
  <c r="K3054" i="1"/>
  <c r="A3055" i="1"/>
  <c r="L3055" i="1"/>
  <c r="M3055" i="1" s="1"/>
  <c r="N3055" i="1" s="1"/>
  <c r="H3055" i="1" s="1"/>
  <c r="X3054" i="1"/>
  <c r="AC3054" i="1"/>
  <c r="AE3054" i="1" s="1"/>
  <c r="AK3054" i="1"/>
  <c r="P3054" i="1"/>
  <c r="O3052" i="1"/>
  <c r="K3052" i="1"/>
  <c r="E3054" i="1"/>
  <c r="F3053" i="1"/>
  <c r="D3276" i="1"/>
  <c r="Q2944" i="1"/>
  <c r="R2943" i="1"/>
  <c r="T2942" i="1"/>
  <c r="AF2942" i="1" s="1"/>
  <c r="V2942" i="1"/>
  <c r="S2942" i="1"/>
  <c r="U2941" i="1"/>
  <c r="W2941" i="1" s="1"/>
  <c r="AG2941" i="1" s="1"/>
  <c r="B2941" i="1" s="1"/>
  <c r="C2941" i="1" s="1"/>
  <c r="E3055" i="1" l="1"/>
  <c r="F3054" i="1"/>
  <c r="G3055" i="1"/>
  <c r="K3055" i="1"/>
  <c r="O3055" i="1"/>
  <c r="A3056" i="1"/>
  <c r="L3056" i="1"/>
  <c r="M3056" i="1" s="1"/>
  <c r="N3056" i="1" s="1"/>
  <c r="H3056" i="1" s="1"/>
  <c r="X3055" i="1"/>
  <c r="AC3055" i="1"/>
  <c r="AE3055" i="1" s="1"/>
  <c r="AK3055" i="1"/>
  <c r="P3055" i="1"/>
  <c r="Y3054" i="1"/>
  <c r="Z3054" i="1"/>
  <c r="AA3054" i="1" s="1"/>
  <c r="AH3054" i="1" s="1"/>
  <c r="J3055" i="1"/>
  <c r="I3055" i="1" s="1"/>
  <c r="D3277" i="1"/>
  <c r="U2942" i="1"/>
  <c r="W2942" i="1" s="1"/>
  <c r="AG2942" i="1" s="1"/>
  <c r="B2942" i="1" s="1"/>
  <c r="C2942" i="1" s="1"/>
  <c r="S2943" i="1"/>
  <c r="T2943" i="1"/>
  <c r="AF2943" i="1" s="1"/>
  <c r="V2943" i="1"/>
  <c r="Q2945" i="1"/>
  <c r="R2944" i="1"/>
  <c r="P3056" i="1" l="1"/>
  <c r="Z3055" i="1"/>
  <c r="AA3055" i="1" s="1"/>
  <c r="AH3055" i="1" s="1"/>
  <c r="Y3055" i="1"/>
  <c r="J3056" i="1"/>
  <c r="I3056" i="1" s="1"/>
  <c r="G3056" i="1"/>
  <c r="K3056" i="1"/>
  <c r="O3056" i="1"/>
  <c r="A3057" i="1"/>
  <c r="L3057" i="1"/>
  <c r="M3057" i="1" s="1"/>
  <c r="X3056" i="1"/>
  <c r="AC3056" i="1"/>
  <c r="AE3056" i="1" s="1"/>
  <c r="AK3056" i="1"/>
  <c r="E3056" i="1"/>
  <c r="F3055" i="1"/>
  <c r="D3278" i="1"/>
  <c r="Q2946" i="1"/>
  <c r="R2945" i="1"/>
  <c r="U2943" i="1"/>
  <c r="W2943" i="1" s="1"/>
  <c r="AG2943" i="1" s="1"/>
  <c r="B2943" i="1" s="1"/>
  <c r="C2943" i="1" s="1"/>
  <c r="S2944" i="1"/>
  <c r="T2944" i="1"/>
  <c r="AF2944" i="1" s="1"/>
  <c r="V2944" i="1"/>
  <c r="N3057" i="1" l="1"/>
  <c r="H3057" i="1" s="1"/>
  <c r="G3057" i="1" s="1"/>
  <c r="P3057" i="1"/>
  <c r="A3058" i="1"/>
  <c r="L3058" i="1"/>
  <c r="M3058" i="1" s="1"/>
  <c r="N3058" i="1" s="1"/>
  <c r="H3058" i="1" s="1"/>
  <c r="X3057" i="1"/>
  <c r="AC3057" i="1"/>
  <c r="AE3057" i="1" s="1"/>
  <c r="AK3057" i="1"/>
  <c r="E3057" i="1"/>
  <c r="F3056" i="1"/>
  <c r="Y3056" i="1"/>
  <c r="Z3056" i="1"/>
  <c r="AA3056" i="1" s="1"/>
  <c r="AH3056" i="1" s="1"/>
  <c r="J3057" i="1"/>
  <c r="I3057" i="1" s="1"/>
  <c r="D3279" i="1"/>
  <c r="T2945" i="1"/>
  <c r="AF2945" i="1" s="1"/>
  <c r="V2945" i="1"/>
  <c r="U2944" i="1"/>
  <c r="W2944" i="1" s="1"/>
  <c r="S2945" i="1"/>
  <c r="Q2947" i="1"/>
  <c r="R2946" i="1"/>
  <c r="K3057" i="1" l="1"/>
  <c r="O3057" i="1"/>
  <c r="G3058" i="1"/>
  <c r="O3058" i="1"/>
  <c r="K3058" i="1"/>
  <c r="Y3057" i="1"/>
  <c r="Z3057" i="1"/>
  <c r="AA3057" i="1" s="1"/>
  <c r="AH3057" i="1" s="1"/>
  <c r="J3058" i="1"/>
  <c r="I3058" i="1" s="1"/>
  <c r="P3058" i="1"/>
  <c r="A3059" i="1"/>
  <c r="L3059" i="1"/>
  <c r="M3059" i="1" s="1"/>
  <c r="X3058" i="1"/>
  <c r="AC3058" i="1"/>
  <c r="AE3058" i="1" s="1"/>
  <c r="AK3058" i="1"/>
  <c r="E3058" i="1"/>
  <c r="F3057" i="1"/>
  <c r="D3280" i="1"/>
  <c r="AG2944" i="1"/>
  <c r="B2944" i="1" s="1"/>
  <c r="C2944" i="1" s="1"/>
  <c r="T2946" i="1"/>
  <c r="AF2946" i="1" s="1"/>
  <c r="V2946" i="1"/>
  <c r="Q2948" i="1"/>
  <c r="R2947" i="1"/>
  <c r="U2945" i="1"/>
  <c r="W2945" i="1" s="1"/>
  <c r="S2946" i="1"/>
  <c r="P3059" i="1" l="1"/>
  <c r="E3059" i="1"/>
  <c r="F3058" i="1"/>
  <c r="Y3058" i="1"/>
  <c r="Z3058" i="1"/>
  <c r="AA3058" i="1" s="1"/>
  <c r="AH3058" i="1" s="1"/>
  <c r="J3059" i="1"/>
  <c r="I3059" i="1" s="1"/>
  <c r="A3060" i="1"/>
  <c r="L3060" i="1"/>
  <c r="M3060" i="1" s="1"/>
  <c r="N3060" i="1" s="1"/>
  <c r="H3060" i="1" s="1"/>
  <c r="X3059" i="1"/>
  <c r="AC3059" i="1"/>
  <c r="AE3059" i="1" s="1"/>
  <c r="AK3059" i="1"/>
  <c r="N3059" i="1"/>
  <c r="H3059" i="1" s="1"/>
  <c r="D3281" i="1"/>
  <c r="AG2945" i="1"/>
  <c r="B2945" i="1" s="1"/>
  <c r="C2945" i="1" s="1"/>
  <c r="T2947" i="1"/>
  <c r="AF2947" i="1" s="1"/>
  <c r="V2947" i="1"/>
  <c r="Q2949" i="1"/>
  <c r="R2948" i="1"/>
  <c r="S2947" i="1"/>
  <c r="U2946" i="1"/>
  <c r="W2946" i="1" s="1"/>
  <c r="AG2946" i="1" s="1"/>
  <c r="B2946" i="1" s="1"/>
  <c r="C2946" i="1" s="1"/>
  <c r="A3061" i="1" l="1"/>
  <c r="L3061" i="1"/>
  <c r="M3061" i="1" s="1"/>
  <c r="N3061" i="1" s="1"/>
  <c r="H3061" i="1" s="1"/>
  <c r="X3060" i="1"/>
  <c r="AC3060" i="1"/>
  <c r="AE3060" i="1" s="1"/>
  <c r="AK3060" i="1"/>
  <c r="G3059" i="1"/>
  <c r="G3060" i="1" s="1"/>
  <c r="K3059" i="1"/>
  <c r="O3059" i="1"/>
  <c r="E3060" i="1"/>
  <c r="F3059" i="1"/>
  <c r="Y3059" i="1"/>
  <c r="Z3059" i="1"/>
  <c r="AA3059" i="1" s="1"/>
  <c r="AH3059" i="1" s="1"/>
  <c r="J3060" i="1"/>
  <c r="I3060" i="1" s="1"/>
  <c r="P3060" i="1"/>
  <c r="D3282" i="1"/>
  <c r="T2948" i="1"/>
  <c r="AF2948" i="1" s="1"/>
  <c r="V2948" i="1"/>
  <c r="Q2950" i="1"/>
  <c r="R2949" i="1"/>
  <c r="U2947" i="1"/>
  <c r="W2947" i="1" s="1"/>
  <c r="S2948" i="1"/>
  <c r="K3060" i="1" l="1"/>
  <c r="O3060" i="1"/>
  <c r="Z3060" i="1"/>
  <c r="AA3060" i="1" s="1"/>
  <c r="AH3060" i="1" s="1"/>
  <c r="Y3060" i="1"/>
  <c r="J3061" i="1"/>
  <c r="I3061" i="1" s="1"/>
  <c r="E3061" i="1"/>
  <c r="F3060" i="1"/>
  <c r="A3062" i="1"/>
  <c r="L3062" i="1"/>
  <c r="M3062" i="1" s="1"/>
  <c r="X3061" i="1"/>
  <c r="AC3061" i="1"/>
  <c r="AE3061" i="1" s="1"/>
  <c r="AK3061" i="1"/>
  <c r="G3061" i="1"/>
  <c r="K3061" i="1"/>
  <c r="O3061" i="1"/>
  <c r="P3061" i="1"/>
  <c r="P3062" i="1" s="1"/>
  <c r="D3283" i="1"/>
  <c r="AG2947" i="1"/>
  <c r="B2947" i="1" s="1"/>
  <c r="C2947" i="1" s="1"/>
  <c r="U2948" i="1"/>
  <c r="W2948" i="1" s="1"/>
  <c r="AG2948" i="1" s="1"/>
  <c r="B2948" i="1" s="1"/>
  <c r="C2948" i="1" s="1"/>
  <c r="S2949" i="1"/>
  <c r="Q2951" i="1"/>
  <c r="R2950" i="1"/>
  <c r="T2949" i="1"/>
  <c r="AF2949" i="1" s="1"/>
  <c r="V2949" i="1"/>
  <c r="A3063" i="1" l="1"/>
  <c r="L3063" i="1"/>
  <c r="M3063" i="1" s="1"/>
  <c r="N3063" i="1" s="1"/>
  <c r="X3062" i="1"/>
  <c r="AC3062" i="1"/>
  <c r="AE3062" i="1" s="1"/>
  <c r="AK3062" i="1"/>
  <c r="E3062" i="1"/>
  <c r="F3061" i="1"/>
  <c r="Y3061" i="1"/>
  <c r="Z3061" i="1"/>
  <c r="AA3061" i="1" s="1"/>
  <c r="AH3061" i="1" s="1"/>
  <c r="J3062" i="1"/>
  <c r="I3062" i="1" s="1"/>
  <c r="N3062" i="1"/>
  <c r="H3062" i="1" s="1"/>
  <c r="D3284" i="1"/>
  <c r="T2950" i="1"/>
  <c r="AF2950" i="1" s="1"/>
  <c r="V2950" i="1"/>
  <c r="U2949" i="1"/>
  <c r="W2949" i="1" s="1"/>
  <c r="AG2949" i="1" s="1"/>
  <c r="B2949" i="1" s="1"/>
  <c r="C2949" i="1" s="1"/>
  <c r="S2950" i="1"/>
  <c r="Q2952" i="1"/>
  <c r="R2951" i="1"/>
  <c r="G3062" i="1" l="1"/>
  <c r="O3062" i="1"/>
  <c r="K3062" i="1"/>
  <c r="H3063" i="1"/>
  <c r="E3063" i="1"/>
  <c r="F3062" i="1"/>
  <c r="Y3062" i="1"/>
  <c r="Z3062" i="1"/>
  <c r="AA3062" i="1" s="1"/>
  <c r="AH3062" i="1" s="1"/>
  <c r="J3063" i="1"/>
  <c r="I3063" i="1" s="1"/>
  <c r="A3064" i="1"/>
  <c r="L3064" i="1"/>
  <c r="M3064" i="1" s="1"/>
  <c r="N3064" i="1" s="1"/>
  <c r="H3064" i="1" s="1"/>
  <c r="X3063" i="1"/>
  <c r="AC3063" i="1"/>
  <c r="AE3063" i="1" s="1"/>
  <c r="AK3063" i="1"/>
  <c r="P3063" i="1"/>
  <c r="P3064" i="1" s="1"/>
  <c r="D3285" i="1"/>
  <c r="S2951" i="1"/>
  <c r="U2950" i="1"/>
  <c r="W2950" i="1" s="1"/>
  <c r="AG2950" i="1" s="1"/>
  <c r="B2950" i="1" s="1"/>
  <c r="C2950" i="1" s="1"/>
  <c r="Q2953" i="1"/>
  <c r="R2952" i="1"/>
  <c r="T2951" i="1"/>
  <c r="AF2951" i="1" s="1"/>
  <c r="V2951" i="1"/>
  <c r="E3064" i="1" l="1"/>
  <c r="F3063" i="1"/>
  <c r="G3063" i="1"/>
  <c r="K3063" i="1"/>
  <c r="O3063" i="1"/>
  <c r="G3064" i="1"/>
  <c r="O3064" i="1"/>
  <c r="K3064" i="1"/>
  <c r="Y3063" i="1"/>
  <c r="Z3063" i="1"/>
  <c r="AA3063" i="1" s="1"/>
  <c r="AH3063" i="1" s="1"/>
  <c r="J3064" i="1"/>
  <c r="I3064" i="1" s="1"/>
  <c r="A3065" i="1"/>
  <c r="L3065" i="1"/>
  <c r="M3065" i="1" s="1"/>
  <c r="N3065" i="1" s="1"/>
  <c r="H3065" i="1" s="1"/>
  <c r="X3064" i="1"/>
  <c r="AC3064" i="1"/>
  <c r="AE3064" i="1" s="1"/>
  <c r="AK3064" i="1"/>
  <c r="R2953" i="1"/>
  <c r="V2953" i="1" s="1"/>
  <c r="Q2954" i="1"/>
  <c r="D3286" i="1"/>
  <c r="T2952" i="1"/>
  <c r="AF2952" i="1" s="1"/>
  <c r="V2952" i="1"/>
  <c r="U2951" i="1"/>
  <c r="W2951" i="1" s="1"/>
  <c r="AG2951" i="1" s="1"/>
  <c r="B2951" i="1" s="1"/>
  <c r="C2951" i="1" s="1"/>
  <c r="S2952" i="1"/>
  <c r="G3065" i="1" l="1"/>
  <c r="O3065" i="1"/>
  <c r="K3065" i="1"/>
  <c r="Y3064" i="1"/>
  <c r="Z3064" i="1"/>
  <c r="AA3064" i="1" s="1"/>
  <c r="AH3064" i="1" s="1"/>
  <c r="J3065" i="1"/>
  <c r="I3065" i="1" s="1"/>
  <c r="A3066" i="1"/>
  <c r="L3066" i="1"/>
  <c r="M3066" i="1" s="1"/>
  <c r="N3066" i="1" s="1"/>
  <c r="H3066" i="1" s="1"/>
  <c r="X3065" i="1"/>
  <c r="AC3065" i="1"/>
  <c r="AE3065" i="1" s="1"/>
  <c r="AK3065" i="1"/>
  <c r="P3065" i="1"/>
  <c r="E3065" i="1"/>
  <c r="F3064" i="1"/>
  <c r="T2953" i="1"/>
  <c r="AF2953" i="1" s="1"/>
  <c r="D3287" i="1"/>
  <c r="Q2955" i="1"/>
  <c r="R2954" i="1"/>
  <c r="U2952" i="1"/>
  <c r="W2952" i="1" s="1"/>
  <c r="S2953" i="1"/>
  <c r="G3066" i="1" l="1"/>
  <c r="K3066" i="1"/>
  <c r="O3066" i="1"/>
  <c r="A3067" i="1"/>
  <c r="L3067" i="1"/>
  <c r="M3067" i="1" s="1"/>
  <c r="N3067" i="1" s="1"/>
  <c r="H3067" i="1" s="1"/>
  <c r="X3066" i="1"/>
  <c r="AC3066" i="1"/>
  <c r="AE3066" i="1" s="1"/>
  <c r="AK3066" i="1"/>
  <c r="E3066" i="1"/>
  <c r="F3065" i="1"/>
  <c r="P3066" i="1"/>
  <c r="Y3065" i="1"/>
  <c r="Z3065" i="1"/>
  <c r="AA3065" i="1" s="1"/>
  <c r="AH3065" i="1" s="1"/>
  <c r="J3066" i="1"/>
  <c r="I3066" i="1" s="1"/>
  <c r="U2953" i="1"/>
  <c r="W2953" i="1" s="1"/>
  <c r="AG2953" i="1" s="1"/>
  <c r="B2953" i="1" s="1"/>
  <c r="C2953" i="1" s="1"/>
  <c r="S2954" i="1"/>
  <c r="T2954" i="1"/>
  <c r="AF2954" i="1" s="1"/>
  <c r="V2954" i="1"/>
  <c r="Q2956" i="1"/>
  <c r="R2955" i="1"/>
  <c r="D3288" i="1"/>
  <c r="AG2952" i="1"/>
  <c r="B2952" i="1" s="1"/>
  <c r="C2952" i="1" s="1"/>
  <c r="Y3066" i="1" l="1"/>
  <c r="Z3066" i="1"/>
  <c r="AA3066" i="1" s="1"/>
  <c r="AH3066" i="1" s="1"/>
  <c r="J3067" i="1"/>
  <c r="I3067" i="1" s="1"/>
  <c r="P3067" i="1"/>
  <c r="A3068" i="1"/>
  <c r="L3068" i="1"/>
  <c r="M3068" i="1" s="1"/>
  <c r="N3068" i="1" s="1"/>
  <c r="H3068" i="1" s="1"/>
  <c r="X3067" i="1"/>
  <c r="AC3067" i="1"/>
  <c r="AE3067" i="1" s="1"/>
  <c r="AK3067" i="1"/>
  <c r="G3067" i="1"/>
  <c r="O3067" i="1"/>
  <c r="K3067" i="1"/>
  <c r="E3067" i="1"/>
  <c r="F3066" i="1"/>
  <c r="T2955" i="1"/>
  <c r="AF2955" i="1" s="1"/>
  <c r="V2955" i="1"/>
  <c r="D3289" i="1"/>
  <c r="Q2957" i="1"/>
  <c r="R2956" i="1"/>
  <c r="U2954" i="1"/>
  <c r="W2954" i="1" s="1"/>
  <c r="AG2954" i="1" s="1"/>
  <c r="B2954" i="1" s="1"/>
  <c r="C2954" i="1" s="1"/>
  <c r="S2955" i="1"/>
  <c r="Z3067" i="1" l="1"/>
  <c r="AA3067" i="1" s="1"/>
  <c r="AH3067" i="1" s="1"/>
  <c r="Y3067" i="1"/>
  <c r="J3068" i="1"/>
  <c r="I3068" i="1" s="1"/>
  <c r="E3068" i="1"/>
  <c r="F3067" i="1"/>
  <c r="A3069" i="1"/>
  <c r="L3069" i="1"/>
  <c r="M3069" i="1" s="1"/>
  <c r="N3069" i="1" s="1"/>
  <c r="H3069" i="1" s="1"/>
  <c r="X3068" i="1"/>
  <c r="AC3068" i="1"/>
  <c r="AE3068" i="1" s="1"/>
  <c r="AK3068" i="1"/>
  <c r="P3068" i="1"/>
  <c r="G3068" i="1"/>
  <c r="O3068" i="1"/>
  <c r="K3068" i="1"/>
  <c r="Q2958" i="1"/>
  <c r="R2957" i="1"/>
  <c r="T2956" i="1"/>
  <c r="AF2956" i="1" s="1"/>
  <c r="V2956" i="1"/>
  <c r="D3290" i="1"/>
  <c r="U2955" i="1"/>
  <c r="W2955" i="1" s="1"/>
  <c r="S2956" i="1"/>
  <c r="A3070" i="1" l="1"/>
  <c r="L3070" i="1"/>
  <c r="M3070" i="1" s="1"/>
  <c r="N3070" i="1" s="1"/>
  <c r="H3070" i="1" s="1"/>
  <c r="X3069" i="1"/>
  <c r="AC3069" i="1"/>
  <c r="AE3069" i="1" s="1"/>
  <c r="AK3069" i="1"/>
  <c r="G3069" i="1"/>
  <c r="O3069" i="1" s="1"/>
  <c r="P3069" i="1"/>
  <c r="Z3068" i="1"/>
  <c r="AA3068" i="1" s="1"/>
  <c r="AH3068" i="1" s="1"/>
  <c r="Y3068" i="1"/>
  <c r="J3069" i="1"/>
  <c r="I3069" i="1" s="1"/>
  <c r="E3069" i="1"/>
  <c r="F3068" i="1"/>
  <c r="AG2955" i="1"/>
  <c r="B2955" i="1" s="1"/>
  <c r="C2955" i="1" s="1"/>
  <c r="D3291" i="1"/>
  <c r="U2956" i="1"/>
  <c r="W2956" i="1" s="1"/>
  <c r="AG2956" i="1" s="1"/>
  <c r="B2956" i="1" s="1"/>
  <c r="C2956" i="1" s="1"/>
  <c r="S2957" i="1"/>
  <c r="T2957" i="1"/>
  <c r="AF2957" i="1" s="1"/>
  <c r="V2957" i="1"/>
  <c r="Q2959" i="1"/>
  <c r="R2958" i="1"/>
  <c r="K3069" i="1" l="1"/>
  <c r="E3070" i="1"/>
  <c r="F3069" i="1"/>
  <c r="Y3069" i="1"/>
  <c r="Z3069" i="1"/>
  <c r="AA3069" i="1" s="1"/>
  <c r="AH3069" i="1" s="1"/>
  <c r="J3070" i="1"/>
  <c r="I3070" i="1" s="1"/>
  <c r="G3070" i="1"/>
  <c r="K3070" i="1" s="1"/>
  <c r="O3070" i="1"/>
  <c r="P3070" i="1"/>
  <c r="A3071" i="1"/>
  <c r="L3071" i="1"/>
  <c r="M3071" i="1" s="1"/>
  <c r="N3071" i="1" s="1"/>
  <c r="H3071" i="1" s="1"/>
  <c r="X3070" i="1"/>
  <c r="AC3070" i="1"/>
  <c r="AE3070" i="1" s="1"/>
  <c r="AK3070" i="1"/>
  <c r="D3292" i="1"/>
  <c r="T2958" i="1"/>
  <c r="AF2958" i="1" s="1"/>
  <c r="V2958" i="1"/>
  <c r="Q2960" i="1"/>
  <c r="R2959" i="1"/>
  <c r="U2957" i="1"/>
  <c r="W2957" i="1" s="1"/>
  <c r="AG2957" i="1" s="1"/>
  <c r="B2957" i="1" s="1"/>
  <c r="C2957" i="1" s="1"/>
  <c r="S2958" i="1"/>
  <c r="Z3070" i="1" l="1"/>
  <c r="AA3070" i="1" s="1"/>
  <c r="AH3070" i="1" s="1"/>
  <c r="Y3070" i="1"/>
  <c r="J3071" i="1"/>
  <c r="I3071" i="1" s="1"/>
  <c r="P3071" i="1"/>
  <c r="P3072" i="1" s="1"/>
  <c r="G3071" i="1"/>
  <c r="O3071" i="1"/>
  <c r="K3071" i="1"/>
  <c r="A3072" i="1"/>
  <c r="L3072" i="1"/>
  <c r="M3072" i="1" s="1"/>
  <c r="X3071" i="1"/>
  <c r="AC3071" i="1"/>
  <c r="AE3071" i="1" s="1"/>
  <c r="AK3071" i="1"/>
  <c r="E3071" i="1"/>
  <c r="F3070" i="1"/>
  <c r="T2959" i="1"/>
  <c r="AF2959" i="1" s="1"/>
  <c r="V2959" i="1"/>
  <c r="Q2961" i="1"/>
  <c r="R2960" i="1"/>
  <c r="U2958" i="1"/>
  <c r="W2958" i="1" s="1"/>
  <c r="AG2958" i="1" s="1"/>
  <c r="B2958" i="1" s="1"/>
  <c r="C2958" i="1" s="1"/>
  <c r="S2959" i="1"/>
  <c r="D3293" i="1"/>
  <c r="A3073" i="1" l="1"/>
  <c r="L3073" i="1"/>
  <c r="M3073" i="1" s="1"/>
  <c r="N3073" i="1" s="1"/>
  <c r="X3072" i="1"/>
  <c r="AC3072" i="1"/>
  <c r="AE3072" i="1" s="1"/>
  <c r="AK3072" i="1"/>
  <c r="E3072" i="1"/>
  <c r="F3071" i="1"/>
  <c r="Y3071" i="1"/>
  <c r="Z3071" i="1"/>
  <c r="AA3071" i="1" s="1"/>
  <c r="AH3071" i="1" s="1"/>
  <c r="J3072" i="1"/>
  <c r="I3072" i="1" s="1"/>
  <c r="P3073" i="1"/>
  <c r="N3072" i="1"/>
  <c r="H3072" i="1" s="1"/>
  <c r="U2959" i="1"/>
  <c r="W2959" i="1" s="1"/>
  <c r="S2960" i="1"/>
  <c r="T2960" i="1"/>
  <c r="AF2960" i="1" s="1"/>
  <c r="V2960" i="1"/>
  <c r="Q2962" i="1"/>
  <c r="R2961" i="1"/>
  <c r="D3294" i="1"/>
  <c r="E3073" i="1" l="1"/>
  <c r="F3072" i="1"/>
  <c r="Z3072" i="1"/>
  <c r="AA3072" i="1" s="1"/>
  <c r="AH3072" i="1" s="1"/>
  <c r="Y3072" i="1"/>
  <c r="J3073" i="1"/>
  <c r="I3073" i="1" s="1"/>
  <c r="G3072" i="1"/>
  <c r="K3072" i="1"/>
  <c r="O3072" i="1"/>
  <c r="H3073" i="1"/>
  <c r="A3074" i="1"/>
  <c r="L3074" i="1"/>
  <c r="M3074" i="1" s="1"/>
  <c r="N3074" i="1" s="1"/>
  <c r="H3074" i="1" s="1"/>
  <c r="X3073" i="1"/>
  <c r="AC3073" i="1"/>
  <c r="AE3073" i="1" s="1"/>
  <c r="AK3073" i="1"/>
  <c r="Q2963" i="1"/>
  <c r="R2962" i="1"/>
  <c r="D3295" i="1"/>
  <c r="T2961" i="1"/>
  <c r="AF2961" i="1" s="1"/>
  <c r="V2961" i="1"/>
  <c r="U2960" i="1"/>
  <c r="W2960" i="1" s="1"/>
  <c r="AG2960" i="1" s="1"/>
  <c r="B2960" i="1" s="1"/>
  <c r="C2960" i="1" s="1"/>
  <c r="S2961" i="1"/>
  <c r="AG2959" i="1"/>
  <c r="B2959" i="1" s="1"/>
  <c r="C2959" i="1" s="1"/>
  <c r="Z3073" i="1" l="1"/>
  <c r="AA3073" i="1" s="1"/>
  <c r="AH3073" i="1" s="1"/>
  <c r="Y3073" i="1"/>
  <c r="J3074" i="1"/>
  <c r="I3074" i="1" s="1"/>
  <c r="G3073" i="1"/>
  <c r="K3073" i="1"/>
  <c r="O3073" i="1"/>
  <c r="G3074" i="1"/>
  <c r="K3074" i="1" s="1"/>
  <c r="O3074" i="1"/>
  <c r="A3075" i="1"/>
  <c r="L3075" i="1"/>
  <c r="M3075" i="1" s="1"/>
  <c r="N3075" i="1" s="1"/>
  <c r="H3075" i="1" s="1"/>
  <c r="X3074" i="1"/>
  <c r="AC3074" i="1"/>
  <c r="AE3074" i="1" s="1"/>
  <c r="AK3074" i="1"/>
  <c r="P3074" i="1"/>
  <c r="P3075" i="1" s="1"/>
  <c r="E3074" i="1"/>
  <c r="F3073" i="1"/>
  <c r="D3296" i="1"/>
  <c r="T2962" i="1"/>
  <c r="AF2962" i="1" s="1"/>
  <c r="V2962" i="1"/>
  <c r="U2961" i="1"/>
  <c r="W2961" i="1" s="1"/>
  <c r="S2962" i="1"/>
  <c r="Q2964" i="1"/>
  <c r="R2963" i="1"/>
  <c r="Y3074" i="1" l="1"/>
  <c r="Z3074" i="1"/>
  <c r="AA3074" i="1" s="1"/>
  <c r="AH3074" i="1" s="1"/>
  <c r="J3075" i="1"/>
  <c r="I3075" i="1" s="1"/>
  <c r="E3075" i="1"/>
  <c r="F3074" i="1"/>
  <c r="G3075" i="1"/>
  <c r="K3075" i="1" s="1"/>
  <c r="O3075" i="1"/>
  <c r="A3076" i="1"/>
  <c r="L3076" i="1"/>
  <c r="M3076" i="1" s="1"/>
  <c r="X3075" i="1"/>
  <c r="AC3075" i="1"/>
  <c r="AE3075" i="1" s="1"/>
  <c r="AK3075" i="1"/>
  <c r="U2962" i="1"/>
  <c r="W2962" i="1" s="1"/>
  <c r="S2963" i="1"/>
  <c r="AG2961" i="1"/>
  <c r="B2961" i="1" s="1"/>
  <c r="C2961" i="1" s="1"/>
  <c r="T2963" i="1"/>
  <c r="AF2963" i="1" s="1"/>
  <c r="V2963" i="1"/>
  <c r="D3297" i="1"/>
  <c r="Q2965" i="1"/>
  <c r="R2964" i="1"/>
  <c r="N3076" i="1" l="1"/>
  <c r="H3076" i="1" s="1"/>
  <c r="Z3075" i="1"/>
  <c r="AA3075" i="1" s="1"/>
  <c r="AH3075" i="1" s="1"/>
  <c r="Y3075" i="1"/>
  <c r="J3076" i="1"/>
  <c r="I3076" i="1" s="1"/>
  <c r="E3076" i="1"/>
  <c r="F3076" i="1" s="1"/>
  <c r="F3075" i="1"/>
  <c r="G3076" i="1"/>
  <c r="O3076" i="1" s="1"/>
  <c r="P3077" i="1" s="1"/>
  <c r="K3076" i="1"/>
  <c r="A3077" i="1"/>
  <c r="L3077" i="1"/>
  <c r="M3077" i="1" s="1"/>
  <c r="N3077" i="1" s="1"/>
  <c r="H3077" i="1" s="1"/>
  <c r="X3076" i="1"/>
  <c r="AC3076" i="1"/>
  <c r="AE3076" i="1" s="1"/>
  <c r="AK3076" i="1"/>
  <c r="P3076" i="1"/>
  <c r="D3298" i="1"/>
  <c r="T2964" i="1"/>
  <c r="AF2964" i="1" s="1"/>
  <c r="V2964" i="1"/>
  <c r="Q2966" i="1"/>
  <c r="R2965" i="1"/>
  <c r="U2963" i="1"/>
  <c r="W2963" i="1" s="1"/>
  <c r="S2964" i="1"/>
  <c r="AG2962" i="1"/>
  <c r="B2962" i="1" s="1"/>
  <c r="C2962" i="1" s="1"/>
  <c r="Z3076" i="1" l="1"/>
  <c r="AA3076" i="1" s="1"/>
  <c r="AH3076" i="1" s="1"/>
  <c r="Y3076" i="1"/>
  <c r="J3077" i="1"/>
  <c r="I3077" i="1" s="1"/>
  <c r="G3077" i="1"/>
  <c r="K3077" i="1"/>
  <c r="O3077" i="1"/>
  <c r="P3078" i="1"/>
  <c r="A3078" i="1"/>
  <c r="L3078" i="1"/>
  <c r="M3078" i="1" s="1"/>
  <c r="X3077" i="1"/>
  <c r="E3077" i="1"/>
  <c r="AC3077" i="1"/>
  <c r="AE3077" i="1" s="1"/>
  <c r="AK3077" i="1"/>
  <c r="AG2963" i="1"/>
  <c r="B2963" i="1" s="1"/>
  <c r="C2963" i="1" s="1"/>
  <c r="T2965" i="1"/>
  <c r="AF2965" i="1" s="1"/>
  <c r="V2965" i="1"/>
  <c r="Q2967" i="1"/>
  <c r="R2966" i="1"/>
  <c r="U2964" i="1"/>
  <c r="W2964" i="1" s="1"/>
  <c r="AG2964" i="1" s="1"/>
  <c r="B2964" i="1" s="1"/>
  <c r="C2964" i="1" s="1"/>
  <c r="S2965" i="1"/>
  <c r="D3299" i="1"/>
  <c r="A3079" i="1" l="1"/>
  <c r="L3079" i="1"/>
  <c r="M3079" i="1" s="1"/>
  <c r="N3079" i="1" s="1"/>
  <c r="X3078" i="1"/>
  <c r="AC3078" i="1"/>
  <c r="AE3078" i="1" s="1"/>
  <c r="AK3078" i="1"/>
  <c r="P3079" i="1"/>
  <c r="E3078" i="1"/>
  <c r="F3077" i="1"/>
  <c r="Z3077" i="1"/>
  <c r="AA3077" i="1" s="1"/>
  <c r="AH3077" i="1" s="1"/>
  <c r="Y3077" i="1"/>
  <c r="J3078" i="1"/>
  <c r="I3078" i="1" s="1"/>
  <c r="N3078" i="1"/>
  <c r="H3078" i="1" s="1"/>
  <c r="T2966" i="1"/>
  <c r="AF2966" i="1" s="1"/>
  <c r="V2966" i="1"/>
  <c r="Q2968" i="1"/>
  <c r="R2967" i="1"/>
  <c r="D3300" i="1"/>
  <c r="U2965" i="1"/>
  <c r="W2965" i="1" s="1"/>
  <c r="AG2965" i="1" s="1"/>
  <c r="B2965" i="1" s="1"/>
  <c r="C2965" i="1" s="1"/>
  <c r="S2966" i="1"/>
  <c r="H3079" i="1" l="1"/>
  <c r="G3078" i="1"/>
  <c r="K3078" i="1"/>
  <c r="O3078" i="1"/>
  <c r="E3079" i="1"/>
  <c r="F3078" i="1"/>
  <c r="Y3078" i="1"/>
  <c r="Z3078" i="1"/>
  <c r="AA3078" i="1" s="1"/>
  <c r="AH3078" i="1" s="1"/>
  <c r="J3079" i="1"/>
  <c r="I3079" i="1" s="1"/>
  <c r="G3079" i="1"/>
  <c r="O3079" i="1"/>
  <c r="K3079" i="1"/>
  <c r="A3080" i="1"/>
  <c r="L3080" i="1"/>
  <c r="M3080" i="1" s="1"/>
  <c r="N3080" i="1" s="1"/>
  <c r="H3080" i="1" s="1"/>
  <c r="X3079" i="1"/>
  <c r="AC3079" i="1"/>
  <c r="AE3079" i="1" s="1"/>
  <c r="AK3079" i="1"/>
  <c r="T2967" i="1"/>
  <c r="AF2967" i="1" s="1"/>
  <c r="V2967" i="1"/>
  <c r="D3301" i="1"/>
  <c r="Q2969" i="1"/>
  <c r="R2968" i="1"/>
  <c r="U2966" i="1"/>
  <c r="W2966" i="1" s="1"/>
  <c r="S2967" i="1"/>
  <c r="G3080" i="1" l="1"/>
  <c r="K3080" i="1"/>
  <c r="O3080" i="1"/>
  <c r="A3081" i="1"/>
  <c r="L3081" i="1"/>
  <c r="M3081" i="1" s="1"/>
  <c r="N3081" i="1" s="1"/>
  <c r="H3081" i="1" s="1"/>
  <c r="X3080" i="1"/>
  <c r="AC3080" i="1"/>
  <c r="AE3080" i="1" s="1"/>
  <c r="AK3080" i="1"/>
  <c r="Z3079" i="1"/>
  <c r="AA3079" i="1" s="1"/>
  <c r="AH3079" i="1" s="1"/>
  <c r="Y3079" i="1"/>
  <c r="J3080" i="1"/>
  <c r="I3080" i="1" s="1"/>
  <c r="E3080" i="1"/>
  <c r="F3079" i="1"/>
  <c r="P3080" i="1"/>
  <c r="AG2966" i="1"/>
  <c r="B2966" i="1" s="1"/>
  <c r="C2966" i="1" s="1"/>
  <c r="T2968" i="1"/>
  <c r="AF2968" i="1" s="1"/>
  <c r="V2968" i="1"/>
  <c r="Q2970" i="1"/>
  <c r="R2969" i="1"/>
  <c r="D3302" i="1"/>
  <c r="U2967" i="1"/>
  <c r="W2967" i="1" s="1"/>
  <c r="S2968" i="1"/>
  <c r="Y3080" i="1" l="1"/>
  <c r="Z3080" i="1"/>
  <c r="AA3080" i="1" s="1"/>
  <c r="AH3080" i="1" s="1"/>
  <c r="J3081" i="1"/>
  <c r="I3081" i="1" s="1"/>
  <c r="G3081" i="1"/>
  <c r="K3081" i="1"/>
  <c r="O3081" i="1"/>
  <c r="P3081" i="1"/>
  <c r="P3082" i="1" s="1"/>
  <c r="E3081" i="1"/>
  <c r="F3080" i="1"/>
  <c r="A3082" i="1"/>
  <c r="L3082" i="1"/>
  <c r="M3082" i="1" s="1"/>
  <c r="N3082" i="1" s="1"/>
  <c r="H3082" i="1" s="1"/>
  <c r="X3081" i="1"/>
  <c r="AC3081" i="1"/>
  <c r="AE3081" i="1" s="1"/>
  <c r="AK3081" i="1"/>
  <c r="AG2967" i="1"/>
  <c r="B2967" i="1" s="1"/>
  <c r="C2967" i="1" s="1"/>
  <c r="U2968" i="1"/>
  <c r="W2968" i="1" s="1"/>
  <c r="AG2968" i="1" s="1"/>
  <c r="B2968" i="1" s="1"/>
  <c r="C2968" i="1" s="1"/>
  <c r="S2969" i="1"/>
  <c r="T2969" i="1"/>
  <c r="AF2969" i="1" s="1"/>
  <c r="V2969" i="1"/>
  <c r="Q2971" i="1"/>
  <c r="R2970" i="1"/>
  <c r="D3303" i="1"/>
  <c r="E3082" i="1" l="1"/>
  <c r="F3081" i="1"/>
  <c r="Z3081" i="1"/>
  <c r="AA3081" i="1" s="1"/>
  <c r="AH3081" i="1" s="1"/>
  <c r="Y3081" i="1"/>
  <c r="J3082" i="1"/>
  <c r="I3082" i="1" s="1"/>
  <c r="G3082" i="1"/>
  <c r="K3082" i="1" s="1"/>
  <c r="A3083" i="1"/>
  <c r="L3083" i="1"/>
  <c r="M3083" i="1" s="1"/>
  <c r="N3083" i="1" s="1"/>
  <c r="H3083" i="1" s="1"/>
  <c r="X3082" i="1"/>
  <c r="AC3082" i="1"/>
  <c r="AE3082" i="1" s="1"/>
  <c r="AK3082" i="1"/>
  <c r="U2969" i="1"/>
  <c r="W2969" i="1" s="1"/>
  <c r="AG2969" i="1" s="1"/>
  <c r="B2969" i="1" s="1"/>
  <c r="C2969" i="1" s="1"/>
  <c r="S2970" i="1"/>
  <c r="D3304" i="1"/>
  <c r="T2970" i="1"/>
  <c r="AF2970" i="1" s="1"/>
  <c r="V2970" i="1"/>
  <c r="Q2972" i="1"/>
  <c r="R2971" i="1"/>
  <c r="O3082" i="1" l="1"/>
  <c r="G3083" i="1"/>
  <c r="O3083" i="1"/>
  <c r="K3083" i="1"/>
  <c r="P3083" i="1"/>
  <c r="A3084" i="1"/>
  <c r="L3084" i="1"/>
  <c r="M3084" i="1" s="1"/>
  <c r="N3084" i="1" s="1"/>
  <c r="H3084" i="1" s="1"/>
  <c r="X3083" i="1"/>
  <c r="AC3083" i="1"/>
  <c r="AE3083" i="1" s="1"/>
  <c r="AK3083" i="1"/>
  <c r="Y3082" i="1"/>
  <c r="Z3082" i="1"/>
  <c r="AA3082" i="1" s="1"/>
  <c r="AH3082" i="1" s="1"/>
  <c r="J3083" i="1"/>
  <c r="I3083" i="1" s="1"/>
  <c r="E3083" i="1"/>
  <c r="F3082" i="1"/>
  <c r="T2971" i="1"/>
  <c r="AF2971" i="1" s="1"/>
  <c r="V2971" i="1"/>
  <c r="D3305" i="1"/>
  <c r="U2970" i="1"/>
  <c r="W2970" i="1" s="1"/>
  <c r="S2971" i="1"/>
  <c r="Q2973" i="1"/>
  <c r="R2972" i="1"/>
  <c r="Y3083" i="1" l="1"/>
  <c r="Z3083" i="1"/>
  <c r="AA3083" i="1" s="1"/>
  <c r="AH3083" i="1" s="1"/>
  <c r="J3084" i="1"/>
  <c r="I3084" i="1" s="1"/>
  <c r="E3084" i="1"/>
  <c r="F3083" i="1"/>
  <c r="A3085" i="1"/>
  <c r="L3085" i="1"/>
  <c r="M3085" i="1" s="1"/>
  <c r="N3085" i="1" s="1"/>
  <c r="H3085" i="1" s="1"/>
  <c r="X3084" i="1"/>
  <c r="AC3084" i="1"/>
  <c r="AE3084" i="1" s="1"/>
  <c r="AK3084" i="1"/>
  <c r="P3084" i="1"/>
  <c r="G3084" i="1"/>
  <c r="K3084" i="1"/>
  <c r="O3084" i="1"/>
  <c r="AG2970" i="1"/>
  <c r="B2970" i="1" s="1"/>
  <c r="C2970" i="1" s="1"/>
  <c r="D3306" i="1"/>
  <c r="T2972" i="1"/>
  <c r="AF2972" i="1" s="1"/>
  <c r="V2972" i="1"/>
  <c r="Q2974" i="1"/>
  <c r="R2973" i="1"/>
  <c r="U2971" i="1"/>
  <c r="W2971" i="1" s="1"/>
  <c r="AG2971" i="1" s="1"/>
  <c r="B2971" i="1" s="1"/>
  <c r="C2971" i="1" s="1"/>
  <c r="S2972" i="1"/>
  <c r="G3085" i="1" l="1"/>
  <c r="O3085" i="1"/>
  <c r="K3085" i="1"/>
  <c r="A3086" i="1"/>
  <c r="L3086" i="1"/>
  <c r="M3086" i="1" s="1"/>
  <c r="N3086" i="1" s="1"/>
  <c r="H3086" i="1" s="1"/>
  <c r="X3085" i="1"/>
  <c r="AC3085" i="1"/>
  <c r="AE3085" i="1" s="1"/>
  <c r="AK3085" i="1"/>
  <c r="Y3084" i="1"/>
  <c r="Z3084" i="1"/>
  <c r="AA3084" i="1" s="1"/>
  <c r="AH3084" i="1" s="1"/>
  <c r="J3085" i="1"/>
  <c r="I3085" i="1" s="1"/>
  <c r="E3085" i="1"/>
  <c r="F3084" i="1"/>
  <c r="P3085" i="1"/>
  <c r="P3086" i="1" s="1"/>
  <c r="U2972" i="1"/>
  <c r="W2972" i="1" s="1"/>
  <c r="AG2972" i="1" s="1"/>
  <c r="B2972" i="1" s="1"/>
  <c r="C2972" i="1" s="1"/>
  <c r="S2973" i="1"/>
  <c r="D3307" i="1"/>
  <c r="T2973" i="1"/>
  <c r="AF2973" i="1" s="1"/>
  <c r="V2973" i="1"/>
  <c r="Q2975" i="1"/>
  <c r="R2974" i="1"/>
  <c r="Y3085" i="1" l="1"/>
  <c r="Z3085" i="1"/>
  <c r="AA3085" i="1" s="1"/>
  <c r="AH3085" i="1" s="1"/>
  <c r="J3086" i="1"/>
  <c r="I3086" i="1" s="1"/>
  <c r="G3086" i="1"/>
  <c r="O3086" i="1"/>
  <c r="K3086" i="1"/>
  <c r="E3086" i="1"/>
  <c r="F3085" i="1"/>
  <c r="A3087" i="1"/>
  <c r="L3087" i="1"/>
  <c r="M3087" i="1" s="1"/>
  <c r="N3087" i="1" s="1"/>
  <c r="H3087" i="1" s="1"/>
  <c r="X3086" i="1"/>
  <c r="AC3086" i="1"/>
  <c r="AE3086" i="1" s="1"/>
  <c r="AK3086" i="1"/>
  <c r="D3308" i="1"/>
  <c r="U2973" i="1"/>
  <c r="W2973" i="1" s="1"/>
  <c r="AG2973" i="1" s="1"/>
  <c r="B2973" i="1" s="1"/>
  <c r="C2973" i="1" s="1"/>
  <c r="S2974" i="1"/>
  <c r="T2974" i="1"/>
  <c r="AF2974" i="1" s="1"/>
  <c r="V2974" i="1"/>
  <c r="Q2976" i="1"/>
  <c r="R2975" i="1"/>
  <c r="E3087" i="1" l="1"/>
  <c r="F3086" i="1"/>
  <c r="Z3086" i="1"/>
  <c r="AA3086" i="1" s="1"/>
  <c r="AH3086" i="1" s="1"/>
  <c r="Y3086" i="1"/>
  <c r="J3087" i="1"/>
  <c r="I3087" i="1" s="1"/>
  <c r="G3087" i="1"/>
  <c r="O3087" i="1"/>
  <c r="K3087" i="1"/>
  <c r="A3088" i="1"/>
  <c r="L3088" i="1"/>
  <c r="M3088" i="1" s="1"/>
  <c r="N3088" i="1" s="1"/>
  <c r="H3088" i="1" s="1"/>
  <c r="X3087" i="1"/>
  <c r="AC3087" i="1"/>
  <c r="AE3087" i="1" s="1"/>
  <c r="AK3087" i="1"/>
  <c r="P3087" i="1"/>
  <c r="P3088" i="1" s="1"/>
  <c r="U2974" i="1"/>
  <c r="W2974" i="1" s="1"/>
  <c r="S2975" i="1"/>
  <c r="T2975" i="1"/>
  <c r="AF2975" i="1" s="1"/>
  <c r="V2975" i="1"/>
  <c r="Q2977" i="1"/>
  <c r="R2976" i="1"/>
  <c r="D3309" i="1"/>
  <c r="Z3087" i="1" l="1"/>
  <c r="AA3087" i="1" s="1"/>
  <c r="AH3087" i="1" s="1"/>
  <c r="Y3087" i="1"/>
  <c r="J3088" i="1"/>
  <c r="I3088" i="1" s="1"/>
  <c r="G3088" i="1"/>
  <c r="K3088" i="1"/>
  <c r="O3088" i="1"/>
  <c r="A3089" i="1"/>
  <c r="L3089" i="1"/>
  <c r="M3089" i="1" s="1"/>
  <c r="X3088" i="1"/>
  <c r="AC3088" i="1"/>
  <c r="AE3088" i="1" s="1"/>
  <c r="AK3088" i="1"/>
  <c r="E3088" i="1"/>
  <c r="F3087" i="1"/>
  <c r="AG2974" i="1"/>
  <c r="B2974" i="1" s="1"/>
  <c r="C2974" i="1" s="1"/>
  <c r="Q2978" i="1"/>
  <c r="R2977" i="1"/>
  <c r="T2976" i="1"/>
  <c r="AF2976" i="1" s="1"/>
  <c r="V2976" i="1"/>
  <c r="U2975" i="1"/>
  <c r="W2975" i="1" s="1"/>
  <c r="AG2975" i="1" s="1"/>
  <c r="B2975" i="1" s="1"/>
  <c r="C2975" i="1" s="1"/>
  <c r="S2976" i="1"/>
  <c r="D3310" i="1"/>
  <c r="A3090" i="1" l="1"/>
  <c r="L3090" i="1"/>
  <c r="M3090" i="1" s="1"/>
  <c r="N3090" i="1" s="1"/>
  <c r="X3089" i="1"/>
  <c r="AC3089" i="1"/>
  <c r="AE3089" i="1" s="1"/>
  <c r="AK3089" i="1"/>
  <c r="E3089" i="1"/>
  <c r="F3088" i="1"/>
  <c r="Z3088" i="1"/>
  <c r="AA3088" i="1" s="1"/>
  <c r="AH3088" i="1" s="1"/>
  <c r="Y3088" i="1"/>
  <c r="J3089" i="1"/>
  <c r="I3089" i="1" s="1"/>
  <c r="N3089" i="1"/>
  <c r="H3089" i="1" s="1"/>
  <c r="P3089" i="1"/>
  <c r="P3090" i="1" s="1"/>
  <c r="D3311" i="1"/>
  <c r="T2977" i="1"/>
  <c r="AF2977" i="1" s="1"/>
  <c r="V2977" i="1"/>
  <c r="Q2979" i="1"/>
  <c r="R2978" i="1"/>
  <c r="U2976" i="1"/>
  <c r="W2976" i="1" s="1"/>
  <c r="AG2976" i="1" s="1"/>
  <c r="B2976" i="1" s="1"/>
  <c r="C2976" i="1" s="1"/>
  <c r="S2977" i="1"/>
  <c r="G3089" i="1" l="1"/>
  <c r="K3089" i="1" s="1"/>
  <c r="O3089" i="1"/>
  <c r="Z3089" i="1"/>
  <c r="AA3089" i="1" s="1"/>
  <c r="AH3089" i="1" s="1"/>
  <c r="Y3089" i="1"/>
  <c r="J3090" i="1"/>
  <c r="I3090" i="1" s="1"/>
  <c r="E3090" i="1"/>
  <c r="F3089" i="1"/>
  <c r="H3090" i="1"/>
  <c r="A3091" i="1"/>
  <c r="L3091" i="1"/>
  <c r="M3091" i="1" s="1"/>
  <c r="N3091" i="1" s="1"/>
  <c r="H3091" i="1" s="1"/>
  <c r="X3090" i="1"/>
  <c r="AC3090" i="1"/>
  <c r="AE3090" i="1" s="1"/>
  <c r="AK3090" i="1"/>
  <c r="T2978" i="1"/>
  <c r="AF2978" i="1" s="1"/>
  <c r="V2978" i="1"/>
  <c r="Q2980" i="1"/>
  <c r="R2979" i="1"/>
  <c r="U2977" i="1"/>
  <c r="W2977" i="1" s="1"/>
  <c r="AG2977" i="1" s="1"/>
  <c r="B2977" i="1" s="1"/>
  <c r="C2977" i="1" s="1"/>
  <c r="S2978" i="1"/>
  <c r="D3312" i="1"/>
  <c r="Z3090" i="1" l="1"/>
  <c r="AA3090" i="1" s="1"/>
  <c r="AH3090" i="1" s="1"/>
  <c r="Y3090" i="1"/>
  <c r="J3091" i="1"/>
  <c r="I3091" i="1" s="1"/>
  <c r="A3092" i="1"/>
  <c r="L3092" i="1"/>
  <c r="M3092" i="1" s="1"/>
  <c r="N3092" i="1" s="1"/>
  <c r="H3092" i="1" s="1"/>
  <c r="X3091" i="1"/>
  <c r="AC3091" i="1"/>
  <c r="AE3091" i="1" s="1"/>
  <c r="AK3091" i="1"/>
  <c r="E3091" i="1"/>
  <c r="F3090" i="1"/>
  <c r="G3090" i="1"/>
  <c r="G3091" i="1" s="1"/>
  <c r="O3090" i="1"/>
  <c r="K3090" i="1"/>
  <c r="P3091" i="1"/>
  <c r="U2978" i="1"/>
  <c r="W2978" i="1" s="1"/>
  <c r="S2979" i="1"/>
  <c r="T2979" i="1"/>
  <c r="AF2979" i="1" s="1"/>
  <c r="V2979" i="1"/>
  <c r="Q2981" i="1"/>
  <c r="R2980" i="1"/>
  <c r="D3313" i="1"/>
  <c r="K3091" i="1" l="1"/>
  <c r="O3091" i="1"/>
  <c r="G3092" i="1"/>
  <c r="K3092" i="1"/>
  <c r="O3092" i="1"/>
  <c r="A3093" i="1"/>
  <c r="L3093" i="1"/>
  <c r="M3093" i="1" s="1"/>
  <c r="N3093" i="1" s="1"/>
  <c r="H3093" i="1" s="1"/>
  <c r="X3092" i="1"/>
  <c r="AC3092" i="1"/>
  <c r="AE3092" i="1" s="1"/>
  <c r="AK3092" i="1"/>
  <c r="E3092" i="1"/>
  <c r="F3091" i="1"/>
  <c r="P3092" i="1"/>
  <c r="Y3091" i="1"/>
  <c r="Z3091" i="1"/>
  <c r="AA3091" i="1" s="1"/>
  <c r="AH3091" i="1" s="1"/>
  <c r="J3092" i="1"/>
  <c r="I3092" i="1" s="1"/>
  <c r="D3314" i="1"/>
  <c r="Q2982" i="1"/>
  <c r="R2981" i="1"/>
  <c r="T2980" i="1"/>
  <c r="AF2980" i="1" s="1"/>
  <c r="V2980" i="1"/>
  <c r="U2979" i="1"/>
  <c r="W2979" i="1" s="1"/>
  <c r="AG2979" i="1" s="1"/>
  <c r="B2979" i="1" s="1"/>
  <c r="C2979" i="1" s="1"/>
  <c r="S2980" i="1"/>
  <c r="AG2978" i="1"/>
  <c r="B2978" i="1" s="1"/>
  <c r="C2978" i="1" s="1"/>
  <c r="Z3092" i="1" l="1"/>
  <c r="AA3092" i="1" s="1"/>
  <c r="AH3092" i="1" s="1"/>
  <c r="Y3092" i="1"/>
  <c r="J3093" i="1"/>
  <c r="I3093" i="1" s="1"/>
  <c r="A3094" i="1"/>
  <c r="L3094" i="1"/>
  <c r="M3094" i="1" s="1"/>
  <c r="N3094" i="1" s="1"/>
  <c r="H3094" i="1" s="1"/>
  <c r="X3093" i="1"/>
  <c r="AC3093" i="1"/>
  <c r="AE3093" i="1" s="1"/>
  <c r="AK3093" i="1"/>
  <c r="P3093" i="1"/>
  <c r="G3093" i="1"/>
  <c r="K3093" i="1"/>
  <c r="O3093" i="1"/>
  <c r="E3093" i="1"/>
  <c r="F3092" i="1"/>
  <c r="U2980" i="1"/>
  <c r="W2980" i="1" s="1"/>
  <c r="AG2980" i="1" s="1"/>
  <c r="B2980" i="1" s="1"/>
  <c r="C2980" i="1" s="1"/>
  <c r="S2981" i="1"/>
  <c r="T2981" i="1"/>
  <c r="AF2981" i="1" s="1"/>
  <c r="V2981" i="1"/>
  <c r="Q2983" i="1"/>
  <c r="R2982" i="1"/>
  <c r="D3315" i="1"/>
  <c r="G3094" i="1" l="1"/>
  <c r="O3094" i="1"/>
  <c r="K3094" i="1"/>
  <c r="Z3093" i="1"/>
  <c r="AA3093" i="1" s="1"/>
  <c r="AH3093" i="1" s="1"/>
  <c r="Y3093" i="1"/>
  <c r="J3094" i="1"/>
  <c r="I3094" i="1" s="1"/>
  <c r="E3094" i="1"/>
  <c r="F3093" i="1"/>
  <c r="A3095" i="1"/>
  <c r="L3095" i="1"/>
  <c r="M3095" i="1" s="1"/>
  <c r="N3095" i="1" s="1"/>
  <c r="H3095" i="1" s="1"/>
  <c r="X3094" i="1"/>
  <c r="AC3094" i="1"/>
  <c r="AE3094" i="1" s="1"/>
  <c r="AK3094" i="1"/>
  <c r="P3094" i="1"/>
  <c r="P3095" i="1" s="1"/>
  <c r="T2982" i="1"/>
  <c r="AF2982" i="1" s="1"/>
  <c r="V2982" i="1"/>
  <c r="Q2984" i="1"/>
  <c r="R2983" i="1"/>
  <c r="U2981" i="1"/>
  <c r="W2981" i="1" s="1"/>
  <c r="AG2981" i="1" s="1"/>
  <c r="B2981" i="1" s="1"/>
  <c r="C2981" i="1" s="1"/>
  <c r="S2982" i="1"/>
  <c r="D3316" i="1"/>
  <c r="E3095" i="1" l="1"/>
  <c r="F3094" i="1"/>
  <c r="G3095" i="1"/>
  <c r="O3095" i="1"/>
  <c r="K3095" i="1"/>
  <c r="Y3094" i="1"/>
  <c r="Z3094" i="1"/>
  <c r="AA3094" i="1" s="1"/>
  <c r="AH3094" i="1" s="1"/>
  <c r="J3095" i="1"/>
  <c r="I3095" i="1" s="1"/>
  <c r="A3096" i="1"/>
  <c r="L3096" i="1"/>
  <c r="M3096" i="1" s="1"/>
  <c r="N3096" i="1" s="1"/>
  <c r="H3096" i="1" s="1"/>
  <c r="X3095" i="1"/>
  <c r="AC3095" i="1"/>
  <c r="AE3095" i="1" s="1"/>
  <c r="AK3095" i="1"/>
  <c r="U2982" i="1"/>
  <c r="W2982" i="1" s="1"/>
  <c r="AG2982" i="1" s="1"/>
  <c r="B2982" i="1" s="1"/>
  <c r="C2982" i="1" s="1"/>
  <c r="S2983" i="1"/>
  <c r="D3317" i="1"/>
  <c r="T2983" i="1"/>
  <c r="AF2983" i="1" s="1"/>
  <c r="V2983" i="1"/>
  <c r="Q2985" i="1"/>
  <c r="R2984" i="1"/>
  <c r="Y3095" i="1" l="1"/>
  <c r="Z3095" i="1"/>
  <c r="AA3095" i="1" s="1"/>
  <c r="AH3095" i="1" s="1"/>
  <c r="J3096" i="1"/>
  <c r="I3096" i="1" s="1"/>
  <c r="G3096" i="1"/>
  <c r="O3096" i="1" s="1"/>
  <c r="K3096" i="1"/>
  <c r="P3096" i="1"/>
  <c r="A3097" i="1"/>
  <c r="L3097" i="1"/>
  <c r="M3097" i="1" s="1"/>
  <c r="X3096" i="1"/>
  <c r="AC3096" i="1"/>
  <c r="AE3096" i="1" s="1"/>
  <c r="AK3096" i="1"/>
  <c r="E3096" i="1"/>
  <c r="F3095" i="1"/>
  <c r="T2984" i="1"/>
  <c r="AF2984" i="1" s="1"/>
  <c r="V2984" i="1"/>
  <c r="Q2986" i="1"/>
  <c r="R2985" i="1"/>
  <c r="D3318" i="1"/>
  <c r="U2983" i="1"/>
  <c r="W2983" i="1" s="1"/>
  <c r="AG2983" i="1" s="1"/>
  <c r="B2983" i="1" s="1"/>
  <c r="C2983" i="1" s="1"/>
  <c r="S2984" i="1"/>
  <c r="P3097" i="1" l="1"/>
  <c r="E3097" i="1"/>
  <c r="F3096" i="1"/>
  <c r="A3098" i="1"/>
  <c r="L3098" i="1"/>
  <c r="M3098" i="1" s="1"/>
  <c r="N3098" i="1" s="1"/>
  <c r="H3098" i="1" s="1"/>
  <c r="X3097" i="1"/>
  <c r="AC3097" i="1"/>
  <c r="AE3097" i="1" s="1"/>
  <c r="AK3097" i="1"/>
  <c r="Y3096" i="1"/>
  <c r="Z3096" i="1"/>
  <c r="AA3096" i="1" s="1"/>
  <c r="AH3096" i="1" s="1"/>
  <c r="J3097" i="1"/>
  <c r="I3097" i="1" s="1"/>
  <c r="N3097" i="1"/>
  <c r="H3097" i="1" s="1"/>
  <c r="Q2987" i="1"/>
  <c r="R2986" i="1"/>
  <c r="D3319" i="1"/>
  <c r="T2985" i="1"/>
  <c r="AF2985" i="1" s="1"/>
  <c r="V2985" i="1"/>
  <c r="U2984" i="1"/>
  <c r="W2984" i="1" s="1"/>
  <c r="AG2984" i="1" s="1"/>
  <c r="B2984" i="1" s="1"/>
  <c r="C2984" i="1" s="1"/>
  <c r="S2985" i="1"/>
  <c r="Z3097" i="1" l="1"/>
  <c r="AA3097" i="1" s="1"/>
  <c r="AH3097" i="1" s="1"/>
  <c r="Y3097" i="1"/>
  <c r="J3098" i="1"/>
  <c r="I3098" i="1" s="1"/>
  <c r="P3098" i="1"/>
  <c r="G3097" i="1"/>
  <c r="G3098" i="1" s="1"/>
  <c r="A3099" i="1"/>
  <c r="L3099" i="1"/>
  <c r="M3099" i="1" s="1"/>
  <c r="N3099" i="1" s="1"/>
  <c r="H3099" i="1" s="1"/>
  <c r="X3098" i="1"/>
  <c r="AC3098" i="1"/>
  <c r="AE3098" i="1" s="1"/>
  <c r="AK3098" i="1"/>
  <c r="E3098" i="1"/>
  <c r="F3097" i="1"/>
  <c r="D3320" i="1"/>
  <c r="U2985" i="1"/>
  <c r="W2985" i="1" s="1"/>
  <c r="S2986" i="1"/>
  <c r="T2986" i="1"/>
  <c r="AF2986" i="1" s="1"/>
  <c r="V2986" i="1"/>
  <c r="Q2988" i="1"/>
  <c r="R2987" i="1"/>
  <c r="P3099" i="1" l="1"/>
  <c r="K3098" i="1"/>
  <c r="O3098" i="1"/>
  <c r="E3099" i="1"/>
  <c r="F3098" i="1"/>
  <c r="Z3098" i="1"/>
  <c r="AA3098" i="1" s="1"/>
  <c r="AH3098" i="1" s="1"/>
  <c r="Y3098" i="1"/>
  <c r="J3099" i="1"/>
  <c r="I3099" i="1" s="1"/>
  <c r="G3099" i="1"/>
  <c r="O3099" i="1"/>
  <c r="K3099" i="1"/>
  <c r="A3100" i="1"/>
  <c r="L3100" i="1"/>
  <c r="M3100" i="1" s="1"/>
  <c r="N3100" i="1" s="1"/>
  <c r="H3100" i="1" s="1"/>
  <c r="X3099" i="1"/>
  <c r="AC3099" i="1"/>
  <c r="AE3099" i="1" s="1"/>
  <c r="AK3099" i="1"/>
  <c r="O3097" i="1"/>
  <c r="K3097" i="1"/>
  <c r="AG2985" i="1"/>
  <c r="B2985" i="1" s="1"/>
  <c r="C2985" i="1" s="1"/>
  <c r="U2986" i="1"/>
  <c r="W2986" i="1" s="1"/>
  <c r="S2987" i="1"/>
  <c r="D3321" i="1"/>
  <c r="T2987" i="1"/>
  <c r="AF2987" i="1" s="1"/>
  <c r="V2987" i="1"/>
  <c r="Q2989" i="1"/>
  <c r="R2988" i="1"/>
  <c r="G3100" i="1" l="1"/>
  <c r="O3100" i="1"/>
  <c r="K3100" i="1"/>
  <c r="P3100" i="1"/>
  <c r="A3101" i="1"/>
  <c r="L3101" i="1"/>
  <c r="M3101" i="1" s="1"/>
  <c r="N3101" i="1" s="1"/>
  <c r="H3101" i="1" s="1"/>
  <c r="X3100" i="1"/>
  <c r="AC3100" i="1"/>
  <c r="AE3100" i="1" s="1"/>
  <c r="AK3100" i="1"/>
  <c r="Y3099" i="1"/>
  <c r="Z3099" i="1"/>
  <c r="AA3099" i="1" s="1"/>
  <c r="AH3099" i="1" s="1"/>
  <c r="J3100" i="1"/>
  <c r="I3100" i="1" s="1"/>
  <c r="E3100" i="1"/>
  <c r="F3099" i="1"/>
  <c r="AG2986" i="1"/>
  <c r="B2986" i="1" s="1"/>
  <c r="C2986" i="1" s="1"/>
  <c r="T2988" i="1"/>
  <c r="AF2988" i="1" s="1"/>
  <c r="V2988" i="1"/>
  <c r="D3322" i="1"/>
  <c r="U2987" i="1"/>
  <c r="W2987" i="1" s="1"/>
  <c r="AG2987" i="1" s="1"/>
  <c r="B2987" i="1" s="1"/>
  <c r="C2987" i="1" s="1"/>
  <c r="S2988" i="1"/>
  <c r="Q2990" i="1"/>
  <c r="R2989" i="1"/>
  <c r="Z3100" i="1" l="1"/>
  <c r="AA3100" i="1" s="1"/>
  <c r="AH3100" i="1" s="1"/>
  <c r="Y3100" i="1"/>
  <c r="J3101" i="1"/>
  <c r="I3101" i="1" s="1"/>
  <c r="G3101" i="1"/>
  <c r="O3101" i="1"/>
  <c r="K3101" i="1"/>
  <c r="A3102" i="1"/>
  <c r="L3102" i="1"/>
  <c r="M3102" i="1" s="1"/>
  <c r="N3102" i="1" s="1"/>
  <c r="H3102" i="1" s="1"/>
  <c r="X3101" i="1"/>
  <c r="AC3101" i="1"/>
  <c r="AE3101" i="1" s="1"/>
  <c r="AK3101" i="1"/>
  <c r="P3101" i="1"/>
  <c r="E3101" i="1"/>
  <c r="F3100" i="1"/>
  <c r="U2988" i="1"/>
  <c r="W2988" i="1" s="1"/>
  <c r="AG2988" i="1" s="1"/>
  <c r="B2988" i="1" s="1"/>
  <c r="C2988" i="1" s="1"/>
  <c r="S2989" i="1"/>
  <c r="D3323" i="1"/>
  <c r="T2989" i="1"/>
  <c r="AF2989" i="1" s="1"/>
  <c r="V2989" i="1"/>
  <c r="Q2991" i="1"/>
  <c r="R2990" i="1"/>
  <c r="G3102" i="1" l="1"/>
  <c r="K3102" i="1"/>
  <c r="O3102" i="1"/>
  <c r="A3103" i="1"/>
  <c r="L3103" i="1"/>
  <c r="M3103" i="1" s="1"/>
  <c r="N3103" i="1" s="1"/>
  <c r="H3103" i="1" s="1"/>
  <c r="X3102" i="1"/>
  <c r="AC3102" i="1"/>
  <c r="AE3102" i="1" s="1"/>
  <c r="AK3102" i="1"/>
  <c r="E3102" i="1"/>
  <c r="F3101" i="1"/>
  <c r="P3102" i="1"/>
  <c r="Z3101" i="1"/>
  <c r="AA3101" i="1" s="1"/>
  <c r="AH3101" i="1" s="1"/>
  <c r="Y3101" i="1"/>
  <c r="J3102" i="1"/>
  <c r="I3102" i="1" s="1"/>
  <c r="D3324" i="1"/>
  <c r="U2989" i="1"/>
  <c r="W2989" i="1" s="1"/>
  <c r="AG2989" i="1" s="1"/>
  <c r="B2989" i="1" s="1"/>
  <c r="C2989" i="1" s="1"/>
  <c r="S2990" i="1"/>
  <c r="T2990" i="1"/>
  <c r="AF2990" i="1" s="1"/>
  <c r="V2990" i="1"/>
  <c r="Q2992" i="1"/>
  <c r="R2991" i="1"/>
  <c r="A3104" i="1" l="1"/>
  <c r="L3104" i="1"/>
  <c r="M3104" i="1" s="1"/>
  <c r="N3104" i="1" s="1"/>
  <c r="H3104" i="1" s="1"/>
  <c r="X3103" i="1"/>
  <c r="AC3103" i="1"/>
  <c r="AE3103" i="1" s="1"/>
  <c r="AK3103" i="1"/>
  <c r="G3103" i="1"/>
  <c r="O3103" i="1" s="1"/>
  <c r="K3103" i="1"/>
  <c r="P3103" i="1"/>
  <c r="Y3102" i="1"/>
  <c r="Z3102" i="1"/>
  <c r="AA3102" i="1" s="1"/>
  <c r="AH3102" i="1" s="1"/>
  <c r="J3103" i="1"/>
  <c r="I3103" i="1" s="1"/>
  <c r="E3103" i="1"/>
  <c r="F3102" i="1"/>
  <c r="U2990" i="1"/>
  <c r="W2990" i="1" s="1"/>
  <c r="AG2990" i="1" s="1"/>
  <c r="B2990" i="1" s="1"/>
  <c r="C2990" i="1" s="1"/>
  <c r="S2991" i="1"/>
  <c r="T2991" i="1"/>
  <c r="AF2991" i="1" s="1"/>
  <c r="V2991" i="1"/>
  <c r="D3325" i="1"/>
  <c r="Q2993" i="1"/>
  <c r="R2992" i="1"/>
  <c r="G3104" i="1" l="1"/>
  <c r="K3104" i="1"/>
  <c r="O3104" i="1"/>
  <c r="E3104" i="1"/>
  <c r="F3104" i="1" s="1"/>
  <c r="F3103" i="1"/>
  <c r="Y3103" i="1"/>
  <c r="Z3103" i="1"/>
  <c r="AA3103" i="1" s="1"/>
  <c r="AH3103" i="1" s="1"/>
  <c r="J3104" i="1"/>
  <c r="I3104" i="1" s="1"/>
  <c r="P3104" i="1"/>
  <c r="A3105" i="1"/>
  <c r="L3105" i="1"/>
  <c r="M3105" i="1" s="1"/>
  <c r="N3105" i="1" s="1"/>
  <c r="H3105" i="1" s="1"/>
  <c r="X3104" i="1"/>
  <c r="AC3104" i="1"/>
  <c r="AE3104" i="1" s="1"/>
  <c r="AK3104" i="1"/>
  <c r="Q2994" i="1"/>
  <c r="R2993" i="1"/>
  <c r="D3326" i="1"/>
  <c r="U2991" i="1"/>
  <c r="W2991" i="1" s="1"/>
  <c r="AG2991" i="1" s="1"/>
  <c r="B2991" i="1" s="1"/>
  <c r="C2991" i="1" s="1"/>
  <c r="S2992" i="1"/>
  <c r="T2992" i="1"/>
  <c r="AF2992" i="1" s="1"/>
  <c r="V2992" i="1"/>
  <c r="Y3104" i="1" l="1"/>
  <c r="Z3104" i="1"/>
  <c r="AA3104" i="1" s="1"/>
  <c r="AH3104" i="1" s="1"/>
  <c r="J3105" i="1"/>
  <c r="I3105" i="1" s="1"/>
  <c r="G3105" i="1"/>
  <c r="O3105" i="1"/>
  <c r="K3105" i="1"/>
  <c r="P3105" i="1"/>
  <c r="P3106" i="1" s="1"/>
  <c r="E3105" i="1"/>
  <c r="F3105" i="1" s="1"/>
  <c r="A3106" i="1"/>
  <c r="L3106" i="1"/>
  <c r="M3106" i="1" s="1"/>
  <c r="N3106" i="1" s="1"/>
  <c r="H3106" i="1" s="1"/>
  <c r="X3105" i="1"/>
  <c r="AC3105" i="1"/>
  <c r="AE3105" i="1" s="1"/>
  <c r="AK3105" i="1"/>
  <c r="U2992" i="1"/>
  <c r="W2992" i="1" s="1"/>
  <c r="AG2992" i="1" s="1"/>
  <c r="B2992" i="1" s="1"/>
  <c r="C2992" i="1" s="1"/>
  <c r="S2993" i="1"/>
  <c r="D3327" i="1"/>
  <c r="T2993" i="1"/>
  <c r="AF2993" i="1" s="1"/>
  <c r="V2993" i="1"/>
  <c r="Q2995" i="1"/>
  <c r="R2994" i="1"/>
  <c r="Z3105" i="1" l="1"/>
  <c r="AA3105" i="1" s="1"/>
  <c r="AH3105" i="1" s="1"/>
  <c r="Y3105" i="1"/>
  <c r="J3106" i="1"/>
  <c r="I3106" i="1" s="1"/>
  <c r="G3106" i="1"/>
  <c r="K3106" i="1"/>
  <c r="O3106" i="1"/>
  <c r="A3107" i="1"/>
  <c r="L3107" i="1"/>
  <c r="M3107" i="1" s="1"/>
  <c r="X3106" i="1"/>
  <c r="E3106" i="1"/>
  <c r="AC3106" i="1"/>
  <c r="AE3106" i="1" s="1"/>
  <c r="AK3106" i="1"/>
  <c r="D3328" i="1"/>
  <c r="T2994" i="1"/>
  <c r="AF2994" i="1" s="1"/>
  <c r="V2994" i="1"/>
  <c r="U2993" i="1"/>
  <c r="W2993" i="1" s="1"/>
  <c r="AG2993" i="1" s="1"/>
  <c r="B2993" i="1" s="1"/>
  <c r="C2993" i="1" s="1"/>
  <c r="S2994" i="1"/>
  <c r="Q2996" i="1"/>
  <c r="R2995" i="1"/>
  <c r="A3108" i="1" l="1"/>
  <c r="L3108" i="1"/>
  <c r="M3108" i="1" s="1"/>
  <c r="N3108" i="1" s="1"/>
  <c r="X3107" i="1"/>
  <c r="AC3107" i="1"/>
  <c r="AE3107" i="1" s="1"/>
  <c r="AK3107" i="1"/>
  <c r="E3107" i="1"/>
  <c r="F3106" i="1"/>
  <c r="Z3106" i="1"/>
  <c r="AA3106" i="1" s="1"/>
  <c r="AH3106" i="1" s="1"/>
  <c r="Y3106" i="1"/>
  <c r="J3107" i="1"/>
  <c r="I3107" i="1" s="1"/>
  <c r="N3107" i="1"/>
  <c r="H3107" i="1" s="1"/>
  <c r="P3107" i="1"/>
  <c r="P3108" i="1" s="1"/>
  <c r="U2994" i="1"/>
  <c r="W2994" i="1" s="1"/>
  <c r="AG2994" i="1" s="1"/>
  <c r="B2994" i="1" s="1"/>
  <c r="C2994" i="1" s="1"/>
  <c r="S2995" i="1"/>
  <c r="D3329" i="1"/>
  <c r="T2995" i="1"/>
  <c r="AF2995" i="1" s="1"/>
  <c r="V2995" i="1"/>
  <c r="Q2997" i="1"/>
  <c r="R2996" i="1"/>
  <c r="E3108" i="1" l="1"/>
  <c r="F3107" i="1"/>
  <c r="Z3107" i="1"/>
  <c r="AA3107" i="1" s="1"/>
  <c r="AH3107" i="1" s="1"/>
  <c r="Y3107" i="1"/>
  <c r="J3108" i="1"/>
  <c r="I3108" i="1" s="1"/>
  <c r="G3107" i="1"/>
  <c r="O3107" i="1" s="1"/>
  <c r="K3107" i="1"/>
  <c r="H3108" i="1"/>
  <c r="A3109" i="1"/>
  <c r="L3109" i="1"/>
  <c r="M3109" i="1" s="1"/>
  <c r="N3109" i="1" s="1"/>
  <c r="H3109" i="1" s="1"/>
  <c r="X3108" i="1"/>
  <c r="AC3108" i="1"/>
  <c r="AE3108" i="1" s="1"/>
  <c r="AK3108" i="1"/>
  <c r="Q2998" i="1"/>
  <c r="R2997" i="1"/>
  <c r="U2995" i="1"/>
  <c r="W2995" i="1" s="1"/>
  <c r="AG2995" i="1" s="1"/>
  <c r="B2995" i="1" s="1"/>
  <c r="C2995" i="1" s="1"/>
  <c r="S2996" i="1"/>
  <c r="D3330" i="1"/>
  <c r="T2996" i="1"/>
  <c r="AF2996" i="1" s="1"/>
  <c r="V2996" i="1"/>
  <c r="P3109" i="1" l="1"/>
  <c r="G3108" i="1"/>
  <c r="G3109" i="1" s="1"/>
  <c r="K3108" i="1"/>
  <c r="O3108" i="1"/>
  <c r="Y3108" i="1"/>
  <c r="Z3108" i="1"/>
  <c r="AA3108" i="1" s="1"/>
  <c r="AH3108" i="1" s="1"/>
  <c r="J3109" i="1"/>
  <c r="I3109" i="1" s="1"/>
  <c r="A3110" i="1"/>
  <c r="L3110" i="1"/>
  <c r="M3110" i="1" s="1"/>
  <c r="X3109" i="1"/>
  <c r="AC3109" i="1"/>
  <c r="AE3109" i="1" s="1"/>
  <c r="AK3109" i="1"/>
  <c r="E3109" i="1"/>
  <c r="F3108" i="1"/>
  <c r="D3331" i="1"/>
  <c r="U2996" i="1"/>
  <c r="W2996" i="1" s="1"/>
  <c r="AG2996" i="1" s="1"/>
  <c r="B2996" i="1" s="1"/>
  <c r="C2996" i="1" s="1"/>
  <c r="S2997" i="1"/>
  <c r="T2997" i="1"/>
  <c r="AF2997" i="1" s="1"/>
  <c r="V2997" i="1"/>
  <c r="Q2999" i="1"/>
  <c r="R2998" i="1"/>
  <c r="N3110" i="1" l="1"/>
  <c r="H3110" i="1" s="1"/>
  <c r="G3110" i="1" s="1"/>
  <c r="O3110" i="1" s="1"/>
  <c r="K3109" i="1"/>
  <c r="O3109" i="1"/>
  <c r="E3110" i="1"/>
  <c r="F3109" i="1"/>
  <c r="Y3109" i="1"/>
  <c r="Z3109" i="1"/>
  <c r="AA3109" i="1" s="1"/>
  <c r="AH3109" i="1" s="1"/>
  <c r="J3110" i="1"/>
  <c r="I3110" i="1" s="1"/>
  <c r="A3111" i="1"/>
  <c r="L3111" i="1"/>
  <c r="M3111" i="1" s="1"/>
  <c r="N3111" i="1" s="1"/>
  <c r="H3111" i="1" s="1"/>
  <c r="X3110" i="1"/>
  <c r="AC3110" i="1"/>
  <c r="AE3110" i="1" s="1"/>
  <c r="AK3110" i="1"/>
  <c r="P3110" i="1"/>
  <c r="P3111" i="1" s="1"/>
  <c r="U2997" i="1"/>
  <c r="W2997" i="1" s="1"/>
  <c r="AG2997" i="1" s="1"/>
  <c r="B2997" i="1" s="1"/>
  <c r="C2997" i="1" s="1"/>
  <c r="S2998" i="1"/>
  <c r="T2998" i="1"/>
  <c r="AF2998" i="1" s="1"/>
  <c r="V2998" i="1"/>
  <c r="Q3000" i="1"/>
  <c r="R2999" i="1"/>
  <c r="D3332" i="1"/>
  <c r="G3111" i="1" l="1"/>
  <c r="K3111" i="1"/>
  <c r="O3111" i="1"/>
  <c r="E3111" i="1"/>
  <c r="F3110" i="1"/>
  <c r="K3110" i="1"/>
  <c r="Z3110" i="1"/>
  <c r="AA3110" i="1" s="1"/>
  <c r="AH3110" i="1" s="1"/>
  <c r="Y3110" i="1"/>
  <c r="J3111" i="1"/>
  <c r="I3111" i="1" s="1"/>
  <c r="A3112" i="1"/>
  <c r="L3112" i="1"/>
  <c r="M3112" i="1" s="1"/>
  <c r="N3112" i="1" s="1"/>
  <c r="H3112" i="1" s="1"/>
  <c r="X3111" i="1"/>
  <c r="AC3111" i="1"/>
  <c r="AE3111" i="1" s="1"/>
  <c r="AK3111" i="1"/>
  <c r="D3333" i="1"/>
  <c r="T2999" i="1"/>
  <c r="AF2999" i="1" s="1"/>
  <c r="V2999" i="1"/>
  <c r="Q3001" i="1"/>
  <c r="R3000" i="1"/>
  <c r="U2998" i="1"/>
  <c r="W2998" i="1" s="1"/>
  <c r="S2999" i="1"/>
  <c r="E3112" i="1" l="1"/>
  <c r="F3111" i="1"/>
  <c r="Z3111" i="1"/>
  <c r="AA3111" i="1" s="1"/>
  <c r="AH3111" i="1" s="1"/>
  <c r="Y3111" i="1"/>
  <c r="J3112" i="1"/>
  <c r="I3112" i="1" s="1"/>
  <c r="G3112" i="1"/>
  <c r="O3112" i="1" s="1"/>
  <c r="K3112" i="1"/>
  <c r="A3113" i="1"/>
  <c r="L3113" i="1"/>
  <c r="M3113" i="1" s="1"/>
  <c r="X3112" i="1"/>
  <c r="AC3112" i="1"/>
  <c r="AE3112" i="1" s="1"/>
  <c r="AK3112" i="1"/>
  <c r="P3112" i="1"/>
  <c r="P3113" i="1" s="1"/>
  <c r="AG2998" i="1"/>
  <c r="B2998" i="1" s="1"/>
  <c r="C2998" i="1" s="1"/>
  <c r="T3000" i="1"/>
  <c r="AF3000" i="1" s="1"/>
  <c r="V3000" i="1"/>
  <c r="Q3002" i="1"/>
  <c r="R3001" i="1"/>
  <c r="U2999" i="1"/>
  <c r="W2999" i="1" s="1"/>
  <c r="AG2999" i="1" s="1"/>
  <c r="B2999" i="1" s="1"/>
  <c r="C2999" i="1" s="1"/>
  <c r="S3000" i="1"/>
  <c r="D3334" i="1"/>
  <c r="N3113" i="1" l="1"/>
  <c r="H3113" i="1" s="1"/>
  <c r="G3113" i="1" s="1"/>
  <c r="Y3112" i="1"/>
  <c r="Z3112" i="1"/>
  <c r="AA3112" i="1" s="1"/>
  <c r="AH3112" i="1" s="1"/>
  <c r="J3113" i="1"/>
  <c r="I3113" i="1" s="1"/>
  <c r="A3114" i="1"/>
  <c r="L3114" i="1"/>
  <c r="M3114" i="1" s="1"/>
  <c r="X3113" i="1"/>
  <c r="AC3113" i="1"/>
  <c r="AE3113" i="1" s="1"/>
  <c r="AK3113" i="1"/>
  <c r="E3113" i="1"/>
  <c r="F3112" i="1"/>
  <c r="T3001" i="1"/>
  <c r="AF3001" i="1" s="1"/>
  <c r="V3001" i="1"/>
  <c r="Q3003" i="1"/>
  <c r="R3002" i="1"/>
  <c r="D3335" i="1"/>
  <c r="U3000" i="1"/>
  <c r="W3000" i="1" s="1"/>
  <c r="AG3000" i="1" s="1"/>
  <c r="B3000" i="1" s="1"/>
  <c r="C3000" i="1" s="1"/>
  <c r="S3001" i="1"/>
  <c r="K3113" i="1" l="1"/>
  <c r="O3113" i="1"/>
  <c r="E3114" i="1"/>
  <c r="F3113" i="1"/>
  <c r="A3115" i="1"/>
  <c r="L3115" i="1"/>
  <c r="M3115" i="1" s="1"/>
  <c r="N3115" i="1" s="1"/>
  <c r="H3115" i="1" s="1"/>
  <c r="X3114" i="1"/>
  <c r="AC3114" i="1"/>
  <c r="AE3114" i="1" s="1"/>
  <c r="AK3114" i="1"/>
  <c r="Z3113" i="1"/>
  <c r="AA3113" i="1" s="1"/>
  <c r="AH3113" i="1" s="1"/>
  <c r="Y3113" i="1"/>
  <c r="J3114" i="1"/>
  <c r="I3114" i="1" s="1"/>
  <c r="N3114" i="1"/>
  <c r="H3114" i="1" s="1"/>
  <c r="P3114" i="1"/>
  <c r="T3002" i="1"/>
  <c r="AF3002" i="1" s="1"/>
  <c r="V3002" i="1"/>
  <c r="D3336" i="1"/>
  <c r="Q3004" i="1"/>
  <c r="R3003" i="1"/>
  <c r="U3001" i="1"/>
  <c r="W3001" i="1" s="1"/>
  <c r="AG3001" i="1" s="1"/>
  <c r="B3001" i="1" s="1"/>
  <c r="C3001" i="1" s="1"/>
  <c r="S3002" i="1"/>
  <c r="P3115" i="1" l="1"/>
  <c r="Z3114" i="1"/>
  <c r="AA3114" i="1" s="1"/>
  <c r="AH3114" i="1" s="1"/>
  <c r="Y3114" i="1"/>
  <c r="J3115" i="1"/>
  <c r="I3115" i="1" s="1"/>
  <c r="A3116" i="1"/>
  <c r="L3116" i="1"/>
  <c r="M3116" i="1" s="1"/>
  <c r="N3116" i="1" s="1"/>
  <c r="H3116" i="1" s="1"/>
  <c r="X3115" i="1"/>
  <c r="AC3115" i="1"/>
  <c r="AE3115" i="1" s="1"/>
  <c r="AK3115" i="1"/>
  <c r="G3114" i="1"/>
  <c r="G3115" i="1" s="1"/>
  <c r="E3115" i="1"/>
  <c r="F3114" i="1"/>
  <c r="T3003" i="1"/>
  <c r="AF3003" i="1" s="1"/>
  <c r="V3003" i="1"/>
  <c r="D3337" i="1"/>
  <c r="Q3005" i="1"/>
  <c r="R3004" i="1"/>
  <c r="U3002" i="1"/>
  <c r="W3002" i="1" s="1"/>
  <c r="AG3002" i="1" s="1"/>
  <c r="B3002" i="1" s="1"/>
  <c r="C3002" i="1" s="1"/>
  <c r="S3003" i="1"/>
  <c r="O3114" i="1" l="1"/>
  <c r="K3114" i="1"/>
  <c r="K3115" i="1"/>
  <c r="O3115" i="1"/>
  <c r="E3116" i="1"/>
  <c r="F3115" i="1"/>
  <c r="G3116" i="1"/>
  <c r="O3116" i="1" s="1"/>
  <c r="K3116" i="1"/>
  <c r="P3116" i="1"/>
  <c r="Y3115" i="1"/>
  <c r="Z3115" i="1"/>
  <c r="AA3115" i="1" s="1"/>
  <c r="AH3115" i="1" s="1"/>
  <c r="J3116" i="1"/>
  <c r="I3116" i="1" s="1"/>
  <c r="A3117" i="1"/>
  <c r="L3117" i="1"/>
  <c r="M3117" i="1" s="1"/>
  <c r="N3117" i="1" s="1"/>
  <c r="H3117" i="1" s="1"/>
  <c r="X3116" i="1"/>
  <c r="AC3116" i="1"/>
  <c r="AE3116" i="1" s="1"/>
  <c r="AK3116" i="1"/>
  <c r="T3004" i="1"/>
  <c r="AF3004" i="1" s="1"/>
  <c r="V3004" i="1"/>
  <c r="Q3006" i="1"/>
  <c r="R3005" i="1"/>
  <c r="D3338" i="1"/>
  <c r="U3003" i="1"/>
  <c r="W3003" i="1" s="1"/>
  <c r="AG3003" i="1" s="1"/>
  <c r="B3003" i="1" s="1"/>
  <c r="C3003" i="1" s="1"/>
  <c r="S3004" i="1"/>
  <c r="P3117" i="1" l="1"/>
  <c r="G3117" i="1"/>
  <c r="O3117" i="1"/>
  <c r="K3117" i="1"/>
  <c r="A3118" i="1"/>
  <c r="L3118" i="1"/>
  <c r="M3118" i="1" s="1"/>
  <c r="N3118" i="1" s="1"/>
  <c r="H3118" i="1" s="1"/>
  <c r="X3117" i="1"/>
  <c r="AC3117" i="1"/>
  <c r="AE3117" i="1" s="1"/>
  <c r="AK3117" i="1"/>
  <c r="Y3116" i="1"/>
  <c r="Z3116" i="1"/>
  <c r="AA3116" i="1" s="1"/>
  <c r="AH3116" i="1" s="1"/>
  <c r="J3117" i="1"/>
  <c r="I3117" i="1" s="1"/>
  <c r="E3117" i="1"/>
  <c r="F3116" i="1"/>
  <c r="D3339" i="1"/>
  <c r="T3005" i="1"/>
  <c r="AF3005" i="1" s="1"/>
  <c r="V3005" i="1"/>
  <c r="Q3007" i="1"/>
  <c r="R3006" i="1"/>
  <c r="U3004" i="1"/>
  <c r="W3004" i="1" s="1"/>
  <c r="AG3004" i="1" s="1"/>
  <c r="B3004" i="1" s="1"/>
  <c r="C3004" i="1" s="1"/>
  <c r="S3005" i="1"/>
  <c r="Y3117" i="1" l="1"/>
  <c r="Z3117" i="1"/>
  <c r="AA3117" i="1" s="1"/>
  <c r="AH3117" i="1" s="1"/>
  <c r="J3118" i="1"/>
  <c r="I3118" i="1" s="1"/>
  <c r="G3118" i="1"/>
  <c r="K3118" i="1"/>
  <c r="O3118" i="1"/>
  <c r="E3118" i="1"/>
  <c r="F3117" i="1"/>
  <c r="A3119" i="1"/>
  <c r="L3119" i="1"/>
  <c r="M3119" i="1" s="1"/>
  <c r="N3119" i="1" s="1"/>
  <c r="H3119" i="1" s="1"/>
  <c r="X3118" i="1"/>
  <c r="AC3118" i="1"/>
  <c r="AE3118" i="1" s="1"/>
  <c r="AK3118" i="1"/>
  <c r="P3118" i="1"/>
  <c r="P3119" i="1" s="1"/>
  <c r="T3006" i="1"/>
  <c r="AF3006" i="1" s="1"/>
  <c r="V3006" i="1"/>
  <c r="Q3008" i="1"/>
  <c r="R3007" i="1"/>
  <c r="D3340" i="1"/>
  <c r="U3005" i="1"/>
  <c r="W3005" i="1" s="1"/>
  <c r="AG3005" i="1" s="1"/>
  <c r="B3005" i="1" s="1"/>
  <c r="C3005" i="1" s="1"/>
  <c r="S3006" i="1"/>
  <c r="E3119" i="1" l="1"/>
  <c r="F3118" i="1"/>
  <c r="Y3118" i="1"/>
  <c r="Z3118" i="1"/>
  <c r="AA3118" i="1" s="1"/>
  <c r="AH3118" i="1" s="1"/>
  <c r="J3119" i="1"/>
  <c r="I3119" i="1" s="1"/>
  <c r="G3119" i="1"/>
  <c r="O3119" i="1" s="1"/>
  <c r="K3119" i="1"/>
  <c r="A3120" i="1"/>
  <c r="L3120" i="1"/>
  <c r="M3120" i="1" s="1"/>
  <c r="X3119" i="1"/>
  <c r="AC3119" i="1"/>
  <c r="AE3119" i="1" s="1"/>
  <c r="AK3119" i="1"/>
  <c r="T3007" i="1"/>
  <c r="AF3007" i="1" s="1"/>
  <c r="V3007" i="1"/>
  <c r="D3341" i="1"/>
  <c r="Q3009" i="1"/>
  <c r="R3008" i="1"/>
  <c r="U3006" i="1"/>
  <c r="W3006" i="1" s="1"/>
  <c r="S3007" i="1"/>
  <c r="N3120" i="1" l="1"/>
  <c r="H3120" i="1" s="1"/>
  <c r="G3120" i="1" s="1"/>
  <c r="P3120" i="1"/>
  <c r="A3121" i="1"/>
  <c r="L3121" i="1"/>
  <c r="M3121" i="1" s="1"/>
  <c r="N3121" i="1" s="1"/>
  <c r="H3121" i="1" s="1"/>
  <c r="X3120" i="1"/>
  <c r="AC3120" i="1"/>
  <c r="AE3120" i="1" s="1"/>
  <c r="AK3120" i="1"/>
  <c r="Z3119" i="1"/>
  <c r="AA3119" i="1" s="1"/>
  <c r="AH3119" i="1" s="1"/>
  <c r="Y3119" i="1"/>
  <c r="J3120" i="1"/>
  <c r="I3120" i="1" s="1"/>
  <c r="E3120" i="1"/>
  <c r="F3119" i="1"/>
  <c r="AG3006" i="1"/>
  <c r="B3006" i="1" s="1"/>
  <c r="C3006" i="1" s="1"/>
  <c r="T3008" i="1"/>
  <c r="AF3008" i="1" s="1"/>
  <c r="V3008" i="1"/>
  <c r="Q3010" i="1"/>
  <c r="R3009" i="1"/>
  <c r="D3342" i="1"/>
  <c r="U3007" i="1"/>
  <c r="W3007" i="1" s="1"/>
  <c r="AG3007" i="1" s="1"/>
  <c r="B3007" i="1" s="1"/>
  <c r="C3007" i="1" s="1"/>
  <c r="S3008" i="1"/>
  <c r="K3120" i="1" l="1"/>
  <c r="O3120" i="1"/>
  <c r="Z3120" i="1"/>
  <c r="AA3120" i="1" s="1"/>
  <c r="AH3120" i="1" s="1"/>
  <c r="Y3120" i="1"/>
  <c r="J3121" i="1"/>
  <c r="I3121" i="1" s="1"/>
  <c r="E3121" i="1"/>
  <c r="F3120" i="1"/>
  <c r="G3121" i="1"/>
  <c r="O3121" i="1" s="1"/>
  <c r="A3122" i="1"/>
  <c r="L3122" i="1"/>
  <c r="M3122" i="1" s="1"/>
  <c r="N3122" i="1" s="1"/>
  <c r="H3122" i="1" s="1"/>
  <c r="X3121" i="1"/>
  <c r="AC3121" i="1"/>
  <c r="AE3121" i="1" s="1"/>
  <c r="AK3121" i="1"/>
  <c r="P3121" i="1"/>
  <c r="P3122" i="1" s="1"/>
  <c r="Q3011" i="1"/>
  <c r="R3010" i="1"/>
  <c r="D3343" i="1"/>
  <c r="T3009" i="1"/>
  <c r="AF3009" i="1" s="1"/>
  <c r="V3009" i="1"/>
  <c r="U3008" i="1"/>
  <c r="W3008" i="1" s="1"/>
  <c r="AG3008" i="1" s="1"/>
  <c r="B3008" i="1" s="1"/>
  <c r="C3008" i="1" s="1"/>
  <c r="S3009" i="1"/>
  <c r="K3121" i="1" l="1"/>
  <c r="Y3121" i="1"/>
  <c r="Z3121" i="1"/>
  <c r="AA3121" i="1" s="1"/>
  <c r="AH3121" i="1" s="1"/>
  <c r="J3122" i="1"/>
  <c r="I3122" i="1" s="1"/>
  <c r="E3122" i="1"/>
  <c r="F3121" i="1"/>
  <c r="G3122" i="1"/>
  <c r="O3122" i="1" s="1"/>
  <c r="K3122" i="1"/>
  <c r="A3123" i="1"/>
  <c r="L3123" i="1"/>
  <c r="M3123" i="1" s="1"/>
  <c r="N3123" i="1" s="1"/>
  <c r="H3123" i="1" s="1"/>
  <c r="X3122" i="1"/>
  <c r="AC3122" i="1"/>
  <c r="AE3122" i="1" s="1"/>
  <c r="AK3122" i="1"/>
  <c r="D3344" i="1"/>
  <c r="T3010" i="1"/>
  <c r="AF3010" i="1" s="1"/>
  <c r="V3010" i="1"/>
  <c r="U3009" i="1"/>
  <c r="W3009" i="1" s="1"/>
  <c r="AG3009" i="1" s="1"/>
  <c r="B3009" i="1" s="1"/>
  <c r="C3009" i="1" s="1"/>
  <c r="S3010" i="1"/>
  <c r="Q3012" i="1"/>
  <c r="R3011" i="1"/>
  <c r="E3123" i="1" l="1"/>
  <c r="F3122" i="1"/>
  <c r="Y3122" i="1"/>
  <c r="Z3122" i="1"/>
  <c r="AA3122" i="1" s="1"/>
  <c r="AH3122" i="1" s="1"/>
  <c r="J3123" i="1"/>
  <c r="I3123" i="1" s="1"/>
  <c r="G3123" i="1"/>
  <c r="K3123" i="1" s="1"/>
  <c r="O3123" i="1"/>
  <c r="A3124" i="1"/>
  <c r="L3124" i="1"/>
  <c r="M3124" i="1" s="1"/>
  <c r="N3124" i="1" s="1"/>
  <c r="H3124" i="1" s="1"/>
  <c r="X3123" i="1"/>
  <c r="AC3123" i="1"/>
  <c r="AE3123" i="1" s="1"/>
  <c r="AK3123" i="1"/>
  <c r="P3123" i="1"/>
  <c r="P3124" i="1" s="1"/>
  <c r="U3010" i="1"/>
  <c r="W3010" i="1" s="1"/>
  <c r="S3011" i="1"/>
  <c r="T3011" i="1"/>
  <c r="AF3011" i="1" s="1"/>
  <c r="V3011" i="1"/>
  <c r="D3345" i="1"/>
  <c r="Q3013" i="1"/>
  <c r="R3012" i="1"/>
  <c r="Z3123" i="1" l="1"/>
  <c r="AA3123" i="1" s="1"/>
  <c r="AH3123" i="1" s="1"/>
  <c r="Y3123" i="1"/>
  <c r="J3124" i="1"/>
  <c r="I3124" i="1" s="1"/>
  <c r="G3124" i="1"/>
  <c r="K3124" i="1"/>
  <c r="O3124" i="1"/>
  <c r="P3125" i="1"/>
  <c r="A3125" i="1"/>
  <c r="L3125" i="1"/>
  <c r="M3125" i="1" s="1"/>
  <c r="X3124" i="1"/>
  <c r="AC3124" i="1"/>
  <c r="AE3124" i="1" s="1"/>
  <c r="AK3124" i="1"/>
  <c r="E3124" i="1"/>
  <c r="F3123" i="1"/>
  <c r="D3346" i="1"/>
  <c r="T3012" i="1"/>
  <c r="AF3012" i="1" s="1"/>
  <c r="V3012" i="1"/>
  <c r="U3011" i="1"/>
  <c r="W3011" i="1" s="1"/>
  <c r="AG3011" i="1" s="1"/>
  <c r="B3011" i="1" s="1"/>
  <c r="C3011" i="1" s="1"/>
  <c r="S3012" i="1"/>
  <c r="Q3014" i="1"/>
  <c r="R3013" i="1"/>
  <c r="AG3010" i="1"/>
  <c r="B3010" i="1" s="1"/>
  <c r="C3010" i="1" s="1"/>
  <c r="E3125" i="1" l="1"/>
  <c r="F3124" i="1"/>
  <c r="A3126" i="1"/>
  <c r="L3126" i="1"/>
  <c r="M3126" i="1" s="1"/>
  <c r="N3126" i="1" s="1"/>
  <c r="X3125" i="1"/>
  <c r="AC3125" i="1"/>
  <c r="AE3125" i="1" s="1"/>
  <c r="AK3125" i="1"/>
  <c r="P3126" i="1"/>
  <c r="Y3124" i="1"/>
  <c r="Z3124" i="1"/>
  <c r="AA3124" i="1" s="1"/>
  <c r="AH3124" i="1" s="1"/>
  <c r="J3125" i="1"/>
  <c r="I3125" i="1" s="1"/>
  <c r="N3125" i="1"/>
  <c r="H3125" i="1" s="1"/>
  <c r="Q3015" i="1"/>
  <c r="R3014" i="1"/>
  <c r="U3012" i="1"/>
  <c r="W3012" i="1" s="1"/>
  <c r="AG3012" i="1" s="1"/>
  <c r="B3012" i="1" s="1"/>
  <c r="C3012" i="1" s="1"/>
  <c r="S3013" i="1"/>
  <c r="T3013" i="1"/>
  <c r="AF3013" i="1" s="1"/>
  <c r="V3013" i="1"/>
  <c r="D3347" i="1"/>
  <c r="G3125" i="1" l="1"/>
  <c r="O3125" i="1"/>
  <c r="K3125" i="1"/>
  <c r="Z3125" i="1"/>
  <c r="AA3125" i="1" s="1"/>
  <c r="AH3125" i="1" s="1"/>
  <c r="Y3125" i="1"/>
  <c r="J3126" i="1"/>
  <c r="I3126" i="1" s="1"/>
  <c r="A3127" i="1"/>
  <c r="L3127" i="1"/>
  <c r="M3127" i="1" s="1"/>
  <c r="X3126" i="1"/>
  <c r="AC3126" i="1"/>
  <c r="AE3126" i="1" s="1"/>
  <c r="AK3126" i="1"/>
  <c r="H3126" i="1"/>
  <c r="E3126" i="1"/>
  <c r="F3125" i="1"/>
  <c r="U3013" i="1"/>
  <c r="W3013" i="1" s="1"/>
  <c r="AG3013" i="1" s="1"/>
  <c r="B3013" i="1" s="1"/>
  <c r="C3013" i="1" s="1"/>
  <c r="S3014" i="1"/>
  <c r="T3014" i="1"/>
  <c r="AF3014" i="1" s="1"/>
  <c r="V3014" i="1"/>
  <c r="D3348" i="1"/>
  <c r="Q3016" i="1"/>
  <c r="R3015" i="1"/>
  <c r="E3127" i="1" l="1"/>
  <c r="F3126" i="1"/>
  <c r="G3126" i="1"/>
  <c r="O3126" i="1"/>
  <c r="K3126" i="1"/>
  <c r="Z3126" i="1"/>
  <c r="AA3126" i="1" s="1"/>
  <c r="AH3126" i="1" s="1"/>
  <c r="Y3126" i="1"/>
  <c r="J3127" i="1"/>
  <c r="I3127" i="1" s="1"/>
  <c r="L3128" i="1"/>
  <c r="M3128" i="1" s="1"/>
  <c r="N3128" i="1" s="1"/>
  <c r="A3128" i="1"/>
  <c r="X3127" i="1"/>
  <c r="AC3127" i="1"/>
  <c r="AE3127" i="1" s="1"/>
  <c r="AK3127" i="1"/>
  <c r="N3127" i="1"/>
  <c r="H3127" i="1" s="1"/>
  <c r="P3127" i="1"/>
  <c r="P3128" i="1" s="1"/>
  <c r="D3349" i="1"/>
  <c r="T3015" i="1"/>
  <c r="AF3015" i="1" s="1"/>
  <c r="V3015" i="1"/>
  <c r="U3014" i="1"/>
  <c r="W3014" i="1" s="1"/>
  <c r="S3015" i="1"/>
  <c r="Q3017" i="1"/>
  <c r="R3016" i="1"/>
  <c r="G3127" i="1" l="1"/>
  <c r="O3127" i="1"/>
  <c r="K3127" i="1"/>
  <c r="P3129" i="1"/>
  <c r="Y3127" i="1"/>
  <c r="Z3127" i="1"/>
  <c r="AA3127" i="1" s="1"/>
  <c r="AH3127" i="1" s="1"/>
  <c r="J3128" i="1"/>
  <c r="I3128" i="1" s="1"/>
  <c r="X3128" i="1"/>
  <c r="L3129" i="1"/>
  <c r="M3129" i="1" s="1"/>
  <c r="A3129" i="1"/>
  <c r="AC3128" i="1"/>
  <c r="AE3128" i="1" s="1"/>
  <c r="AK3128" i="1"/>
  <c r="H3128" i="1"/>
  <c r="E3128" i="1"/>
  <c r="F3127" i="1"/>
  <c r="U3015" i="1"/>
  <c r="W3015" i="1" s="1"/>
  <c r="AG3015" i="1" s="1"/>
  <c r="B3015" i="1" s="1"/>
  <c r="C3015" i="1" s="1"/>
  <c r="S3016" i="1"/>
  <c r="Q3018" i="1"/>
  <c r="R3017" i="1"/>
  <c r="AG3014" i="1"/>
  <c r="B3014" i="1" s="1"/>
  <c r="C3014" i="1" s="1"/>
  <c r="T3016" i="1"/>
  <c r="AF3016" i="1" s="1"/>
  <c r="V3016" i="1"/>
  <c r="D3350" i="1"/>
  <c r="Z3128" i="1" l="1"/>
  <c r="AA3128" i="1" s="1"/>
  <c r="AH3128" i="1" s="1"/>
  <c r="Y3128" i="1"/>
  <c r="J3129" i="1"/>
  <c r="I3129" i="1" s="1"/>
  <c r="P3130" i="1"/>
  <c r="E3129" i="1"/>
  <c r="F3128" i="1"/>
  <c r="G3128" i="1"/>
  <c r="K3128" i="1" s="1"/>
  <c r="O3128" i="1"/>
  <c r="A3130" i="1"/>
  <c r="L3130" i="1"/>
  <c r="M3130" i="1" s="1"/>
  <c r="N3130" i="1" s="1"/>
  <c r="X3129" i="1"/>
  <c r="AC3129" i="1"/>
  <c r="AE3129" i="1" s="1"/>
  <c r="AK3129" i="1"/>
  <c r="N3129" i="1"/>
  <c r="H3129" i="1" s="1"/>
  <c r="T3017" i="1"/>
  <c r="AF3017" i="1" s="1"/>
  <c r="V3017" i="1"/>
  <c r="Q3019" i="1"/>
  <c r="R3018" i="1"/>
  <c r="D3351" i="1"/>
  <c r="U3016" i="1"/>
  <c r="W3016" i="1" s="1"/>
  <c r="AG3016" i="1" s="1"/>
  <c r="B3016" i="1" s="1"/>
  <c r="C3016" i="1" s="1"/>
  <c r="S3017" i="1"/>
  <c r="H3130" i="1" l="1"/>
  <c r="G3129" i="1"/>
  <c r="O3129" i="1"/>
  <c r="K3129" i="1"/>
  <c r="E3130" i="1"/>
  <c r="F3129" i="1"/>
  <c r="Z3129" i="1"/>
  <c r="AA3129" i="1" s="1"/>
  <c r="AH3129" i="1" s="1"/>
  <c r="Y3129" i="1"/>
  <c r="J3130" i="1"/>
  <c r="I3130" i="1" s="1"/>
  <c r="L3131" i="1"/>
  <c r="M3131" i="1" s="1"/>
  <c r="A3131" i="1"/>
  <c r="X3130" i="1"/>
  <c r="AC3130" i="1"/>
  <c r="AE3130" i="1" s="1"/>
  <c r="AK3130" i="1"/>
  <c r="T3018" i="1"/>
  <c r="AF3018" i="1" s="1"/>
  <c r="V3018" i="1"/>
  <c r="D3352" i="1"/>
  <c r="U3017" i="1"/>
  <c r="W3017" i="1" s="1"/>
  <c r="AG3017" i="1" s="1"/>
  <c r="B3017" i="1" s="1"/>
  <c r="C3017" i="1" s="1"/>
  <c r="S3018" i="1"/>
  <c r="Q3020" i="1"/>
  <c r="R3019" i="1"/>
  <c r="A3132" i="1" l="1"/>
  <c r="L3132" i="1"/>
  <c r="M3132" i="1" s="1"/>
  <c r="N3132" i="1" s="1"/>
  <c r="X3131" i="1"/>
  <c r="AC3131" i="1"/>
  <c r="AE3131" i="1" s="1"/>
  <c r="AK3131" i="1"/>
  <c r="Z3130" i="1"/>
  <c r="AA3130" i="1" s="1"/>
  <c r="AH3130" i="1" s="1"/>
  <c r="Y3130" i="1"/>
  <c r="J3131" i="1"/>
  <c r="I3131" i="1" s="1"/>
  <c r="E3131" i="1"/>
  <c r="F3130" i="1"/>
  <c r="N3131" i="1"/>
  <c r="H3131" i="1" s="1"/>
  <c r="G3130" i="1"/>
  <c r="O3130" i="1"/>
  <c r="K3130" i="1"/>
  <c r="P3131" i="1"/>
  <c r="P3132" i="1" s="1"/>
  <c r="U3018" i="1"/>
  <c r="W3018" i="1" s="1"/>
  <c r="S3019" i="1"/>
  <c r="D3353" i="1"/>
  <c r="T3019" i="1"/>
  <c r="AF3019" i="1" s="1"/>
  <c r="V3019" i="1"/>
  <c r="Q3021" i="1"/>
  <c r="R3020" i="1"/>
  <c r="G3131" i="1" l="1"/>
  <c r="O3131" i="1"/>
  <c r="K3131" i="1"/>
  <c r="H3132" i="1"/>
  <c r="Z3131" i="1"/>
  <c r="AA3131" i="1" s="1"/>
  <c r="AH3131" i="1" s="1"/>
  <c r="Y3131" i="1"/>
  <c r="J3132" i="1"/>
  <c r="I3132" i="1" s="1"/>
  <c r="E3132" i="1"/>
  <c r="F3131" i="1"/>
  <c r="A3133" i="1"/>
  <c r="X3132" i="1"/>
  <c r="L3133" i="1"/>
  <c r="M3133" i="1" s="1"/>
  <c r="N3133" i="1" s="1"/>
  <c r="H3133" i="1" s="1"/>
  <c r="AC3132" i="1"/>
  <c r="AE3132" i="1" s="1"/>
  <c r="AK3132" i="1"/>
  <c r="D3354" i="1"/>
  <c r="T3020" i="1"/>
  <c r="AF3020" i="1" s="1"/>
  <c r="V3020" i="1"/>
  <c r="Q3022" i="1"/>
  <c r="R3021" i="1"/>
  <c r="U3019" i="1"/>
  <c r="W3019" i="1" s="1"/>
  <c r="AG3019" i="1" s="1"/>
  <c r="B3019" i="1" s="1"/>
  <c r="C3019" i="1" s="1"/>
  <c r="S3020" i="1"/>
  <c r="AG3018" i="1"/>
  <c r="B3018" i="1" s="1"/>
  <c r="C3018" i="1" s="1"/>
  <c r="A3134" i="1" l="1"/>
  <c r="X3133" i="1"/>
  <c r="L3134" i="1"/>
  <c r="M3134" i="1" s="1"/>
  <c r="N3134" i="1" s="1"/>
  <c r="H3134" i="1" s="1"/>
  <c r="AC3133" i="1"/>
  <c r="AE3133" i="1" s="1"/>
  <c r="AK3133" i="1"/>
  <c r="G3133" i="1"/>
  <c r="K3133" i="1"/>
  <c r="O3133" i="1"/>
  <c r="G3132" i="1"/>
  <c r="K3132" i="1"/>
  <c r="O3132" i="1"/>
  <c r="Y3132" i="1"/>
  <c r="Z3132" i="1"/>
  <c r="AA3132" i="1" s="1"/>
  <c r="AH3132" i="1" s="1"/>
  <c r="J3133" i="1"/>
  <c r="I3133" i="1" s="1"/>
  <c r="E3133" i="1"/>
  <c r="F3132" i="1"/>
  <c r="P3133" i="1"/>
  <c r="Q3023" i="1"/>
  <c r="R3022" i="1"/>
  <c r="U3020" i="1"/>
  <c r="W3020" i="1" s="1"/>
  <c r="AG3020" i="1" s="1"/>
  <c r="B3020" i="1" s="1"/>
  <c r="C3020" i="1" s="1"/>
  <c r="S3021" i="1"/>
  <c r="D3355" i="1"/>
  <c r="T3021" i="1"/>
  <c r="AF3021" i="1" s="1"/>
  <c r="V3021" i="1"/>
  <c r="E3134" i="1" l="1"/>
  <c r="F3133" i="1"/>
  <c r="G3134" i="1"/>
  <c r="K3134" i="1" s="1"/>
  <c r="Z3133" i="1"/>
  <c r="AA3133" i="1" s="1"/>
  <c r="AH3133" i="1" s="1"/>
  <c r="Y3133" i="1"/>
  <c r="J3134" i="1"/>
  <c r="I3134" i="1" s="1"/>
  <c r="P3134" i="1"/>
  <c r="X3134" i="1"/>
  <c r="L3135" i="1"/>
  <c r="M3135" i="1" s="1"/>
  <c r="A3135" i="1"/>
  <c r="AC3134" i="1"/>
  <c r="AE3134" i="1" s="1"/>
  <c r="AK3134" i="1"/>
  <c r="U3021" i="1"/>
  <c r="W3021" i="1" s="1"/>
  <c r="AG3021" i="1" s="1"/>
  <c r="B3021" i="1" s="1"/>
  <c r="C3021" i="1" s="1"/>
  <c r="S3022" i="1"/>
  <c r="D3356" i="1"/>
  <c r="T3022" i="1"/>
  <c r="AF3022" i="1" s="1"/>
  <c r="V3022" i="1"/>
  <c r="Q3024" i="1"/>
  <c r="R3023" i="1"/>
  <c r="O3134" i="1" l="1"/>
  <c r="A3136" i="1"/>
  <c r="L3136" i="1"/>
  <c r="M3136" i="1" s="1"/>
  <c r="N3136" i="1" s="1"/>
  <c r="H3136" i="1" s="1"/>
  <c r="X3135" i="1"/>
  <c r="AC3135" i="1"/>
  <c r="AE3135" i="1" s="1"/>
  <c r="AK3135" i="1"/>
  <c r="N3135" i="1"/>
  <c r="H3135" i="1" s="1"/>
  <c r="Z3134" i="1"/>
  <c r="AA3134" i="1" s="1"/>
  <c r="AH3134" i="1" s="1"/>
  <c r="Y3134" i="1"/>
  <c r="J3135" i="1"/>
  <c r="I3135" i="1" s="1"/>
  <c r="P3135" i="1"/>
  <c r="E3135" i="1"/>
  <c r="F3135" i="1" s="1"/>
  <c r="F3134" i="1"/>
  <c r="D3357" i="1"/>
  <c r="T3023" i="1"/>
  <c r="AF3023" i="1" s="1"/>
  <c r="V3023" i="1"/>
  <c r="U3022" i="1"/>
  <c r="W3022" i="1" s="1"/>
  <c r="S3023" i="1"/>
  <c r="Q3025" i="1"/>
  <c r="R3024" i="1"/>
  <c r="G3135" i="1" l="1"/>
  <c r="K3135" i="1"/>
  <c r="O3135" i="1"/>
  <c r="P3136" i="1" s="1"/>
  <c r="P3137" i="1" s="1"/>
  <c r="G3136" i="1"/>
  <c r="O3136" i="1"/>
  <c r="K3136" i="1"/>
  <c r="Z3135" i="1"/>
  <c r="AA3135" i="1" s="1"/>
  <c r="AH3135" i="1" s="1"/>
  <c r="Y3135" i="1"/>
  <c r="J3136" i="1"/>
  <c r="I3136" i="1" s="1"/>
  <c r="X3136" i="1"/>
  <c r="L3137" i="1"/>
  <c r="M3137" i="1" s="1"/>
  <c r="A3137" i="1"/>
  <c r="E3136" i="1"/>
  <c r="F3136" i="1" s="1"/>
  <c r="AC3136" i="1"/>
  <c r="AE3136" i="1" s="1"/>
  <c r="AK3136" i="1"/>
  <c r="U3023" i="1"/>
  <c r="W3023" i="1" s="1"/>
  <c r="AG3023" i="1" s="1"/>
  <c r="B3023" i="1" s="1"/>
  <c r="C3023" i="1" s="1"/>
  <c r="S3024" i="1"/>
  <c r="AG3022" i="1"/>
  <c r="B3022" i="1" s="1"/>
  <c r="C3022" i="1" s="1"/>
  <c r="T3024" i="1"/>
  <c r="AF3024" i="1" s="1"/>
  <c r="V3024" i="1"/>
  <c r="D3358" i="1"/>
  <c r="Q3026" i="1"/>
  <c r="R3025" i="1"/>
  <c r="N3137" i="1" l="1"/>
  <c r="H3137" i="1" s="1"/>
  <c r="G3137" i="1" s="1"/>
  <c r="J3137" i="1"/>
  <c r="I3137" i="1" s="1"/>
  <c r="Y3136" i="1"/>
  <c r="Z3136" i="1"/>
  <c r="AA3136" i="1" s="1"/>
  <c r="AH3136" i="1" s="1"/>
  <c r="A3138" i="1"/>
  <c r="X3137" i="1"/>
  <c r="L3138" i="1"/>
  <c r="M3138" i="1" s="1"/>
  <c r="E3137" i="1"/>
  <c r="AC3137" i="1"/>
  <c r="AE3137" i="1" s="1"/>
  <c r="AK3137" i="1"/>
  <c r="T3025" i="1"/>
  <c r="AF3025" i="1" s="1"/>
  <c r="V3025" i="1"/>
  <c r="Q3027" i="1"/>
  <c r="R3026" i="1"/>
  <c r="U3024" i="1"/>
  <c r="W3024" i="1" s="1"/>
  <c r="AG3024" i="1" s="1"/>
  <c r="B3024" i="1" s="1"/>
  <c r="C3024" i="1" s="1"/>
  <c r="S3025" i="1"/>
  <c r="D3359" i="1"/>
  <c r="O3137" i="1" l="1"/>
  <c r="K3137" i="1"/>
  <c r="L3139" i="1"/>
  <c r="M3139" i="1" s="1"/>
  <c r="A3139" i="1"/>
  <c r="X3138" i="1"/>
  <c r="AC3138" i="1"/>
  <c r="AE3138" i="1" s="1"/>
  <c r="AK3138" i="1"/>
  <c r="E3138" i="1"/>
  <c r="F3137" i="1"/>
  <c r="N3138" i="1"/>
  <c r="H3138" i="1" s="1"/>
  <c r="J3138" i="1"/>
  <c r="I3138" i="1" s="1"/>
  <c r="Z3137" i="1"/>
  <c r="AA3137" i="1" s="1"/>
  <c r="AH3137" i="1" s="1"/>
  <c r="Y3137" i="1"/>
  <c r="P3138" i="1"/>
  <c r="P3139" i="1" s="1"/>
  <c r="U3025" i="1"/>
  <c r="W3025" i="1" s="1"/>
  <c r="AG3025" i="1" s="1"/>
  <c r="B3025" i="1" s="1"/>
  <c r="C3025" i="1" s="1"/>
  <c r="S3026" i="1"/>
  <c r="T3026" i="1"/>
  <c r="AF3026" i="1" s="1"/>
  <c r="V3026" i="1"/>
  <c r="Q3028" i="1"/>
  <c r="R3027" i="1"/>
  <c r="D3360" i="1"/>
  <c r="G3138" i="1" l="1"/>
  <c r="K3138" i="1"/>
  <c r="O3138" i="1"/>
  <c r="E3139" i="1"/>
  <c r="F3138" i="1"/>
  <c r="P3140" i="1"/>
  <c r="A3140" i="1"/>
  <c r="X3139" i="1"/>
  <c r="L3140" i="1"/>
  <c r="M3140" i="1" s="1"/>
  <c r="AC3139" i="1"/>
  <c r="AE3139" i="1" s="1"/>
  <c r="AK3139" i="1"/>
  <c r="J3139" i="1"/>
  <c r="I3139" i="1" s="1"/>
  <c r="Z3138" i="1"/>
  <c r="AA3138" i="1" s="1"/>
  <c r="AH3138" i="1" s="1"/>
  <c r="Y3138" i="1"/>
  <c r="N3139" i="1"/>
  <c r="H3139" i="1" s="1"/>
  <c r="Q3029" i="1"/>
  <c r="R3028" i="1"/>
  <c r="T3027" i="1"/>
  <c r="AF3027" i="1" s="1"/>
  <c r="V3027" i="1"/>
  <c r="U3026" i="1"/>
  <c r="W3026" i="1" s="1"/>
  <c r="S3027" i="1"/>
  <c r="D3361" i="1"/>
  <c r="Z3139" i="1" l="1"/>
  <c r="AA3139" i="1" s="1"/>
  <c r="AH3139" i="1" s="1"/>
  <c r="Y3139" i="1"/>
  <c r="J3140" i="1"/>
  <c r="I3140" i="1" s="1"/>
  <c r="G3139" i="1"/>
  <c r="K3139" i="1"/>
  <c r="O3139" i="1"/>
  <c r="L3141" i="1"/>
  <c r="M3141" i="1" s="1"/>
  <c r="N3141" i="1" s="1"/>
  <c r="H3141" i="1" s="1"/>
  <c r="A3141" i="1"/>
  <c r="X3140" i="1"/>
  <c r="AC3140" i="1"/>
  <c r="AE3140" i="1" s="1"/>
  <c r="AK3140" i="1"/>
  <c r="E3140" i="1"/>
  <c r="F3139" i="1"/>
  <c r="N3140" i="1"/>
  <c r="H3140" i="1" s="1"/>
  <c r="AG3026" i="1"/>
  <c r="B3026" i="1" s="1"/>
  <c r="C3026" i="1" s="1"/>
  <c r="U3027" i="1"/>
  <c r="W3027" i="1" s="1"/>
  <c r="AG3027" i="1" s="1"/>
  <c r="B3027" i="1" s="1"/>
  <c r="C3027" i="1" s="1"/>
  <c r="S3028" i="1"/>
  <c r="T3028" i="1"/>
  <c r="AF3028" i="1" s="1"/>
  <c r="V3028" i="1"/>
  <c r="D3362" i="1"/>
  <c r="Q3030" i="1"/>
  <c r="R3029" i="1"/>
  <c r="G3140" i="1" l="1"/>
  <c r="G3141" i="1" s="1"/>
  <c r="K3140" i="1"/>
  <c r="O3140" i="1"/>
  <c r="P3141" i="1"/>
  <c r="Y3140" i="1"/>
  <c r="Z3140" i="1"/>
  <c r="AA3140" i="1" s="1"/>
  <c r="AH3140" i="1" s="1"/>
  <c r="J3141" i="1"/>
  <c r="I3141" i="1" s="1"/>
  <c r="E3141" i="1"/>
  <c r="F3140" i="1"/>
  <c r="A3142" i="1"/>
  <c r="X3141" i="1"/>
  <c r="L3142" i="1"/>
  <c r="M3142" i="1" s="1"/>
  <c r="N3142" i="1" s="1"/>
  <c r="H3142" i="1" s="1"/>
  <c r="AC3141" i="1"/>
  <c r="AE3141" i="1" s="1"/>
  <c r="AK3141" i="1"/>
  <c r="T3029" i="1"/>
  <c r="AF3029" i="1" s="1"/>
  <c r="V3029" i="1"/>
  <c r="Q3031" i="1"/>
  <c r="R3030" i="1"/>
  <c r="U3028" i="1"/>
  <c r="W3028" i="1" s="1"/>
  <c r="AG3028" i="1" s="1"/>
  <c r="B3028" i="1" s="1"/>
  <c r="C3028" i="1" s="1"/>
  <c r="S3029" i="1"/>
  <c r="D3363" i="1"/>
  <c r="O3141" i="1" l="1"/>
  <c r="K3141" i="1"/>
  <c r="G3142" i="1"/>
  <c r="O3142" i="1"/>
  <c r="K3142" i="1"/>
  <c r="P3142" i="1"/>
  <c r="P3143" i="1" s="1"/>
  <c r="A3143" i="1"/>
  <c r="X3142" i="1"/>
  <c r="L3143" i="1"/>
  <c r="M3143" i="1" s="1"/>
  <c r="AC3142" i="1"/>
  <c r="AE3142" i="1" s="1"/>
  <c r="AK3142" i="1"/>
  <c r="J3142" i="1"/>
  <c r="I3142" i="1" s="1"/>
  <c r="Z3141" i="1"/>
  <c r="AA3141" i="1" s="1"/>
  <c r="AH3141" i="1" s="1"/>
  <c r="Y3141" i="1"/>
  <c r="E3142" i="1"/>
  <c r="F3141" i="1"/>
  <c r="U3029" i="1"/>
  <c r="W3029" i="1" s="1"/>
  <c r="AG3029" i="1" s="1"/>
  <c r="B3029" i="1" s="1"/>
  <c r="C3029" i="1" s="1"/>
  <c r="S3030" i="1"/>
  <c r="T3030" i="1"/>
  <c r="AF3030" i="1" s="1"/>
  <c r="V3030" i="1"/>
  <c r="Q3032" i="1"/>
  <c r="R3031" i="1"/>
  <c r="D3364" i="1"/>
  <c r="E3143" i="1" l="1"/>
  <c r="F3142" i="1"/>
  <c r="A3144" i="1"/>
  <c r="X3143" i="1"/>
  <c r="L3144" i="1"/>
  <c r="M3144" i="1" s="1"/>
  <c r="N3144" i="1" s="1"/>
  <c r="H3144" i="1" s="1"/>
  <c r="AC3143" i="1"/>
  <c r="AE3143" i="1" s="1"/>
  <c r="AK3143" i="1"/>
  <c r="P3144" i="1"/>
  <c r="Z3142" i="1"/>
  <c r="AA3142" i="1" s="1"/>
  <c r="AH3142" i="1" s="1"/>
  <c r="Y3142" i="1"/>
  <c r="J3143" i="1"/>
  <c r="I3143" i="1" s="1"/>
  <c r="N3143" i="1"/>
  <c r="H3143" i="1" s="1"/>
  <c r="T3031" i="1"/>
  <c r="AF3031" i="1" s="1"/>
  <c r="V3031" i="1"/>
  <c r="Q3033" i="1"/>
  <c r="R3032" i="1"/>
  <c r="U3030" i="1"/>
  <c r="W3030" i="1" s="1"/>
  <c r="S3031" i="1"/>
  <c r="D3365" i="1"/>
  <c r="G3143" i="1" l="1"/>
  <c r="K3143" i="1"/>
  <c r="O3143" i="1"/>
  <c r="G3144" i="1"/>
  <c r="K3144" i="1"/>
  <c r="O3144" i="1"/>
  <c r="Y3143" i="1"/>
  <c r="J3144" i="1"/>
  <c r="I3144" i="1" s="1"/>
  <c r="Z3143" i="1"/>
  <c r="AA3143" i="1" s="1"/>
  <c r="AH3143" i="1" s="1"/>
  <c r="L3145" i="1"/>
  <c r="M3145" i="1" s="1"/>
  <c r="X3144" i="1"/>
  <c r="A3145" i="1"/>
  <c r="AC3144" i="1"/>
  <c r="AE3144" i="1" s="1"/>
  <c r="AK3144" i="1"/>
  <c r="E3144" i="1"/>
  <c r="F3144" i="1" s="1"/>
  <c r="F3143" i="1"/>
  <c r="AG3030" i="1"/>
  <c r="B3030" i="1" s="1"/>
  <c r="C3030" i="1" s="1"/>
  <c r="U3031" i="1"/>
  <c r="W3031" i="1" s="1"/>
  <c r="S3032" i="1"/>
  <c r="T3032" i="1"/>
  <c r="AF3032" i="1" s="1"/>
  <c r="V3032" i="1"/>
  <c r="Q3034" i="1"/>
  <c r="R3033" i="1"/>
  <c r="D3366" i="1"/>
  <c r="N3145" i="1" l="1"/>
  <c r="H3145" i="1" s="1"/>
  <c r="A3146" i="1"/>
  <c r="X3145" i="1"/>
  <c r="L3146" i="1"/>
  <c r="M3146" i="1" s="1"/>
  <c r="N3146" i="1" s="1"/>
  <c r="H3146" i="1" s="1"/>
  <c r="E3145" i="1"/>
  <c r="AC3145" i="1"/>
  <c r="AE3145" i="1" s="1"/>
  <c r="AK3145" i="1"/>
  <c r="Y3144" i="1"/>
  <c r="Z3144" i="1"/>
  <c r="AA3144" i="1" s="1"/>
  <c r="AH3144" i="1" s="1"/>
  <c r="J3145" i="1"/>
  <c r="I3145" i="1" s="1"/>
  <c r="P3145" i="1"/>
  <c r="T3033" i="1"/>
  <c r="AF3033" i="1" s="1"/>
  <c r="V3033" i="1"/>
  <c r="Q3035" i="1"/>
  <c r="R3034" i="1"/>
  <c r="U3032" i="1"/>
  <c r="W3032" i="1" s="1"/>
  <c r="AG3032" i="1" s="1"/>
  <c r="B3032" i="1" s="1"/>
  <c r="C3032" i="1" s="1"/>
  <c r="S3033" i="1"/>
  <c r="AG3031" i="1"/>
  <c r="B3031" i="1" s="1"/>
  <c r="C3031" i="1" s="1"/>
  <c r="D3367" i="1"/>
  <c r="E3146" i="1" l="1"/>
  <c r="F3145" i="1"/>
  <c r="Y3145" i="1"/>
  <c r="J3146" i="1"/>
  <c r="I3146" i="1" s="1"/>
  <c r="Z3145" i="1"/>
  <c r="AA3145" i="1" s="1"/>
  <c r="AH3145" i="1" s="1"/>
  <c r="P3146" i="1"/>
  <c r="X3146" i="1"/>
  <c r="L3147" i="1"/>
  <c r="M3147" i="1" s="1"/>
  <c r="N3147" i="1" s="1"/>
  <c r="H3147" i="1" s="1"/>
  <c r="A3147" i="1"/>
  <c r="AC3146" i="1"/>
  <c r="AE3146" i="1" s="1"/>
  <c r="AK3146" i="1"/>
  <c r="G3145" i="1"/>
  <c r="K3145" i="1" s="1"/>
  <c r="O3145" i="1"/>
  <c r="T3034" i="1"/>
  <c r="AF3034" i="1" s="1"/>
  <c r="V3034" i="1"/>
  <c r="U3033" i="1"/>
  <c r="W3033" i="1" s="1"/>
  <c r="AG3033" i="1" s="1"/>
  <c r="B3033" i="1" s="1"/>
  <c r="C3033" i="1" s="1"/>
  <c r="S3034" i="1"/>
  <c r="Q3036" i="1"/>
  <c r="R3035" i="1"/>
  <c r="D3368" i="1"/>
  <c r="G3146" i="1" l="1"/>
  <c r="L3148" i="1"/>
  <c r="M3148" i="1" s="1"/>
  <c r="A3148" i="1"/>
  <c r="X3147" i="1"/>
  <c r="AC3147" i="1"/>
  <c r="AE3147" i="1" s="1"/>
  <c r="AK3147" i="1"/>
  <c r="Y3146" i="1"/>
  <c r="J3147" i="1"/>
  <c r="I3147" i="1" s="1"/>
  <c r="Z3146" i="1"/>
  <c r="AA3146" i="1" s="1"/>
  <c r="AH3146" i="1" s="1"/>
  <c r="G3147" i="1"/>
  <c r="O3147" i="1"/>
  <c r="K3147" i="1"/>
  <c r="P3147" i="1"/>
  <c r="P3148" i="1" s="1"/>
  <c r="E3147" i="1"/>
  <c r="F3147" i="1" s="1"/>
  <c r="F3146" i="1"/>
  <c r="D3369" i="1"/>
  <c r="T3035" i="1"/>
  <c r="AF3035" i="1" s="1"/>
  <c r="V3035" i="1"/>
  <c r="Q3037" i="1"/>
  <c r="R3036" i="1"/>
  <c r="U3034" i="1"/>
  <c r="W3034" i="1" s="1"/>
  <c r="S3035" i="1"/>
  <c r="Z3147" i="1" l="1"/>
  <c r="AA3147" i="1" s="1"/>
  <c r="AH3147" i="1" s="1"/>
  <c r="Y3147" i="1"/>
  <c r="J3148" i="1"/>
  <c r="I3148" i="1" s="1"/>
  <c r="X3148" i="1"/>
  <c r="E3148" i="1"/>
  <c r="F3148" i="1" s="1"/>
  <c r="L3149" i="1"/>
  <c r="M3149" i="1" s="1"/>
  <c r="A3149" i="1"/>
  <c r="AC3148" i="1"/>
  <c r="AE3148" i="1" s="1"/>
  <c r="AK3148" i="1"/>
  <c r="N3148" i="1"/>
  <c r="H3148" i="1" s="1"/>
  <c r="K3146" i="1"/>
  <c r="O3146" i="1"/>
  <c r="AG3034" i="1"/>
  <c r="B3034" i="1" s="1"/>
  <c r="C3034" i="1" s="1"/>
  <c r="U3035" i="1"/>
  <c r="W3035" i="1" s="1"/>
  <c r="AG3035" i="1" s="1"/>
  <c r="B3035" i="1" s="1"/>
  <c r="C3035" i="1" s="1"/>
  <c r="S3036" i="1"/>
  <c r="T3036" i="1"/>
  <c r="AF3036" i="1" s="1"/>
  <c r="V3036" i="1"/>
  <c r="Q3038" i="1"/>
  <c r="R3037" i="1"/>
  <c r="D3370" i="1"/>
  <c r="N3149" i="1" l="1"/>
  <c r="H3149" i="1" s="1"/>
  <c r="J3149" i="1"/>
  <c r="I3149" i="1" s="1"/>
  <c r="Z3148" i="1"/>
  <c r="AA3148" i="1" s="1"/>
  <c r="AH3148" i="1" s="1"/>
  <c r="Y3148" i="1"/>
  <c r="G3148" i="1"/>
  <c r="K3148" i="1"/>
  <c r="L3150" i="1"/>
  <c r="M3150" i="1" s="1"/>
  <c r="E3149" i="1"/>
  <c r="F3149" i="1" s="1"/>
  <c r="X3149" i="1"/>
  <c r="A3150" i="1"/>
  <c r="AC3149" i="1"/>
  <c r="AE3149" i="1" s="1"/>
  <c r="AK3149" i="1"/>
  <c r="P3149" i="1"/>
  <c r="T3037" i="1"/>
  <c r="AF3037" i="1" s="1"/>
  <c r="V3037" i="1"/>
  <c r="Q3039" i="1"/>
  <c r="R3038" i="1"/>
  <c r="U3036" i="1"/>
  <c r="W3036" i="1" s="1"/>
  <c r="AG3036" i="1" s="1"/>
  <c r="B3036" i="1" s="1"/>
  <c r="C3036" i="1" s="1"/>
  <c r="S3037" i="1"/>
  <c r="D3371" i="1"/>
  <c r="P3150" i="1" l="1"/>
  <c r="G3149" i="1"/>
  <c r="O3149" i="1"/>
  <c r="K3149" i="1"/>
  <c r="J3150" i="1"/>
  <c r="I3150" i="1" s="1"/>
  <c r="Z3149" i="1"/>
  <c r="AA3149" i="1" s="1"/>
  <c r="AH3149" i="1" s="1"/>
  <c r="Y3149" i="1"/>
  <c r="P3151" i="1"/>
  <c r="A3151" i="1"/>
  <c r="X3150" i="1"/>
  <c r="L3151" i="1"/>
  <c r="M3151" i="1" s="1"/>
  <c r="E3150" i="1"/>
  <c r="F3150" i="1" s="1"/>
  <c r="AC3150" i="1"/>
  <c r="AE3150" i="1" s="1"/>
  <c r="AK3150" i="1"/>
  <c r="N3150" i="1"/>
  <c r="H3150" i="1" s="1"/>
  <c r="O3148" i="1"/>
  <c r="U3037" i="1"/>
  <c r="S3038" i="1"/>
  <c r="D3372" i="1"/>
  <c r="T3038" i="1"/>
  <c r="AF3038" i="1" s="1"/>
  <c r="V3038" i="1"/>
  <c r="Q3040" i="1"/>
  <c r="R3039" i="1"/>
  <c r="W3037" i="1"/>
  <c r="AG3037" i="1" s="1"/>
  <c r="B3037" i="1" s="1"/>
  <c r="C3037" i="1" s="1"/>
  <c r="G3150" i="1" l="1"/>
  <c r="O3150" i="1"/>
  <c r="K3150" i="1"/>
  <c r="Z3150" i="1"/>
  <c r="AA3150" i="1" s="1"/>
  <c r="AH3150" i="1" s="1"/>
  <c r="Y3150" i="1"/>
  <c r="J3151" i="1"/>
  <c r="I3151" i="1" s="1"/>
  <c r="A3152" i="1"/>
  <c r="X3151" i="1"/>
  <c r="L3152" i="1"/>
  <c r="M3152" i="1" s="1"/>
  <c r="E3151" i="1"/>
  <c r="F3151" i="1" s="1"/>
  <c r="AC3151" i="1"/>
  <c r="AE3151" i="1" s="1"/>
  <c r="AK3151" i="1"/>
  <c r="P3152" i="1"/>
  <c r="N3151" i="1"/>
  <c r="H3151" i="1" s="1"/>
  <c r="Q3041" i="1"/>
  <c r="R3040" i="1"/>
  <c r="D3373" i="1"/>
  <c r="U3038" i="1"/>
  <c r="W3038" i="1" s="1"/>
  <c r="S3039" i="1"/>
  <c r="T3039" i="1"/>
  <c r="AF3039" i="1" s="1"/>
  <c r="V3039" i="1"/>
  <c r="G3151" i="1" l="1"/>
  <c r="K3151" i="1"/>
  <c r="O3151" i="1"/>
  <c r="P3153" i="1"/>
  <c r="Y3151" i="1"/>
  <c r="Z3151" i="1"/>
  <c r="AA3151" i="1" s="1"/>
  <c r="AH3151" i="1" s="1"/>
  <c r="J3152" i="1"/>
  <c r="I3152" i="1" s="1"/>
  <c r="E3152" i="1"/>
  <c r="F3152" i="1" s="1"/>
  <c r="A3153" i="1"/>
  <c r="L3153" i="1"/>
  <c r="M3153" i="1" s="1"/>
  <c r="N3153" i="1" s="1"/>
  <c r="X3152" i="1"/>
  <c r="AC3152" i="1"/>
  <c r="AE3152" i="1" s="1"/>
  <c r="AK3152" i="1"/>
  <c r="N3152" i="1"/>
  <c r="H3152" i="1" s="1"/>
  <c r="U3039" i="1"/>
  <c r="W3039" i="1" s="1"/>
  <c r="S3040" i="1"/>
  <c r="D3374" i="1"/>
  <c r="AG3038" i="1"/>
  <c r="B3038" i="1" s="1"/>
  <c r="C3038" i="1" s="1"/>
  <c r="T3040" i="1"/>
  <c r="AF3040" i="1" s="1"/>
  <c r="V3040" i="1"/>
  <c r="Q3042" i="1"/>
  <c r="R3041" i="1"/>
  <c r="G3152" i="1" l="1"/>
  <c r="O3152" i="1"/>
  <c r="K3152" i="1"/>
  <c r="P3154" i="1"/>
  <c r="Z3152" i="1"/>
  <c r="AA3152" i="1" s="1"/>
  <c r="AH3152" i="1" s="1"/>
  <c r="Y3152" i="1"/>
  <c r="J3153" i="1"/>
  <c r="I3153" i="1" s="1"/>
  <c r="H3153" i="1"/>
  <c r="L3154" i="1"/>
  <c r="M3154" i="1" s="1"/>
  <c r="E3153" i="1"/>
  <c r="F3153" i="1" s="1"/>
  <c r="A3154" i="1"/>
  <c r="X3153" i="1"/>
  <c r="AC3153" i="1"/>
  <c r="AE3153" i="1" s="1"/>
  <c r="AK3153" i="1"/>
  <c r="T3041" i="1"/>
  <c r="AF3041" i="1" s="1"/>
  <c r="V3041" i="1"/>
  <c r="D3375" i="1"/>
  <c r="Q3043" i="1"/>
  <c r="R3042" i="1"/>
  <c r="U3040" i="1"/>
  <c r="W3040" i="1" s="1"/>
  <c r="AG3040" i="1" s="1"/>
  <c r="B3040" i="1" s="1"/>
  <c r="C3040" i="1" s="1"/>
  <c r="S3041" i="1"/>
  <c r="AG3039" i="1"/>
  <c r="B3039" i="1" s="1"/>
  <c r="C3039" i="1" s="1"/>
  <c r="G3153" i="1" l="1"/>
  <c r="K3153" i="1"/>
  <c r="O3153" i="1"/>
  <c r="J3154" i="1"/>
  <c r="I3154" i="1" s="1"/>
  <c r="Y3153" i="1"/>
  <c r="Z3153" i="1"/>
  <c r="AA3153" i="1" s="1"/>
  <c r="AH3153" i="1" s="1"/>
  <c r="P3155" i="1"/>
  <c r="A3155" i="1"/>
  <c r="L3155" i="1"/>
  <c r="M3155" i="1" s="1"/>
  <c r="X3154" i="1"/>
  <c r="E3154" i="1"/>
  <c r="F3154" i="1" s="1"/>
  <c r="AC3154" i="1"/>
  <c r="AE3154" i="1" s="1"/>
  <c r="AK3154" i="1"/>
  <c r="N3154" i="1"/>
  <c r="H3154" i="1" s="1"/>
  <c r="Q3044" i="1"/>
  <c r="R3043" i="1"/>
  <c r="T3042" i="1"/>
  <c r="AF3042" i="1" s="1"/>
  <c r="V3042" i="1"/>
  <c r="D3376" i="1"/>
  <c r="U3041" i="1"/>
  <c r="W3041" i="1" s="1"/>
  <c r="AG3041" i="1" s="1"/>
  <c r="B3041" i="1" s="1"/>
  <c r="C3041" i="1" s="1"/>
  <c r="S3042" i="1"/>
  <c r="G3154" i="1" l="1"/>
  <c r="O3154" i="1"/>
  <c r="K3154" i="1"/>
  <c r="J3155" i="1"/>
  <c r="I3155" i="1" s="1"/>
  <c r="Z3154" i="1"/>
  <c r="AA3154" i="1" s="1"/>
  <c r="AH3154" i="1" s="1"/>
  <c r="Y3154" i="1"/>
  <c r="L3156" i="1"/>
  <c r="M3156" i="1" s="1"/>
  <c r="N3156" i="1" s="1"/>
  <c r="H3156" i="1" s="1"/>
  <c r="E3155" i="1"/>
  <c r="F3155" i="1" s="1"/>
  <c r="A3156" i="1"/>
  <c r="X3155" i="1"/>
  <c r="AC3155" i="1"/>
  <c r="AE3155" i="1" s="1"/>
  <c r="AK3155" i="1"/>
  <c r="N3155" i="1"/>
  <c r="H3155" i="1" s="1"/>
  <c r="D3377" i="1"/>
  <c r="U3042" i="1"/>
  <c r="W3042" i="1" s="1"/>
  <c r="AG3042" i="1" s="1"/>
  <c r="B3042" i="1" s="1"/>
  <c r="C3042" i="1" s="1"/>
  <c r="S3043" i="1"/>
  <c r="T3043" i="1"/>
  <c r="AF3043" i="1" s="1"/>
  <c r="V3043" i="1"/>
  <c r="Q3045" i="1"/>
  <c r="R3044" i="1"/>
  <c r="G3155" i="1" l="1"/>
  <c r="O3155" i="1"/>
  <c r="K3155" i="1"/>
  <c r="Y3155" i="1"/>
  <c r="Z3155" i="1"/>
  <c r="AA3155" i="1" s="1"/>
  <c r="AH3155" i="1" s="1"/>
  <c r="J3156" i="1"/>
  <c r="I3156" i="1" s="1"/>
  <c r="A3157" i="1"/>
  <c r="L3157" i="1"/>
  <c r="M3157" i="1" s="1"/>
  <c r="N3157" i="1" s="1"/>
  <c r="H3157" i="1" s="1"/>
  <c r="X3156" i="1"/>
  <c r="E3156" i="1"/>
  <c r="F3156" i="1" s="1"/>
  <c r="AC3156" i="1"/>
  <c r="AE3156" i="1" s="1"/>
  <c r="AK3156" i="1"/>
  <c r="G3156" i="1"/>
  <c r="O3156" i="1"/>
  <c r="K3156" i="1"/>
  <c r="P3156" i="1"/>
  <c r="R3045" i="1"/>
  <c r="Q3046" i="1"/>
  <c r="U3043" i="1"/>
  <c r="W3043" i="1" s="1"/>
  <c r="S3044" i="1"/>
  <c r="D3378" i="1"/>
  <c r="T3044" i="1"/>
  <c r="AF3044" i="1" s="1"/>
  <c r="V3044" i="1"/>
  <c r="P3157" i="1" l="1"/>
  <c r="G3157" i="1"/>
  <c r="O3157" i="1"/>
  <c r="K3157" i="1"/>
  <c r="E3157" i="1"/>
  <c r="F3157" i="1" s="1"/>
  <c r="L3158" i="1"/>
  <c r="M3158" i="1" s="1"/>
  <c r="A3158" i="1"/>
  <c r="X3157" i="1"/>
  <c r="AC3157" i="1"/>
  <c r="AE3157" i="1" s="1"/>
  <c r="AK3157" i="1"/>
  <c r="Z3156" i="1"/>
  <c r="AA3156" i="1" s="1"/>
  <c r="AH3156" i="1" s="1"/>
  <c r="Y3156" i="1"/>
  <c r="J3157" i="1"/>
  <c r="I3157" i="1" s="1"/>
  <c r="AG3043" i="1"/>
  <c r="B3043" i="1" s="1"/>
  <c r="C3043" i="1" s="1"/>
  <c r="D3379" i="1"/>
  <c r="U3044" i="1"/>
  <c r="W3044" i="1" s="1"/>
  <c r="S3045" i="1"/>
  <c r="Q3047" i="1"/>
  <c r="R3046" i="1"/>
  <c r="T3045" i="1"/>
  <c r="AF3045" i="1" s="1"/>
  <c r="V3045" i="1"/>
  <c r="Z3157" i="1" l="1"/>
  <c r="AA3157" i="1" s="1"/>
  <c r="AH3157" i="1" s="1"/>
  <c r="Y3157" i="1"/>
  <c r="J3158" i="1"/>
  <c r="I3158" i="1" s="1"/>
  <c r="N3158" i="1"/>
  <c r="H3158" i="1" s="1"/>
  <c r="A3159" i="1"/>
  <c r="X3158" i="1"/>
  <c r="L3159" i="1"/>
  <c r="M3159" i="1" s="1"/>
  <c r="N3159" i="1" s="1"/>
  <c r="H3159" i="1" s="1"/>
  <c r="E3158" i="1"/>
  <c r="F3158" i="1" s="1"/>
  <c r="AC3158" i="1"/>
  <c r="AE3158" i="1" s="1"/>
  <c r="AK3158" i="1"/>
  <c r="P3158" i="1"/>
  <c r="AG3044" i="1"/>
  <c r="B3044" i="1" s="1"/>
  <c r="C3044" i="1" s="1"/>
  <c r="U3045" i="1"/>
  <c r="W3045" i="1" s="1"/>
  <c r="AG3045" i="1" s="1"/>
  <c r="B3045" i="1" s="1"/>
  <c r="C3045" i="1" s="1"/>
  <c r="S3046" i="1"/>
  <c r="T3046" i="1"/>
  <c r="AF3046" i="1" s="1"/>
  <c r="V3046" i="1"/>
  <c r="D3380" i="1"/>
  <c r="R3047" i="1"/>
  <c r="Q3048" i="1"/>
  <c r="J3159" i="1" l="1"/>
  <c r="I3159" i="1" s="1"/>
  <c r="Z3158" i="1"/>
  <c r="AA3158" i="1" s="1"/>
  <c r="AH3158" i="1" s="1"/>
  <c r="Y3158" i="1"/>
  <c r="X3159" i="1"/>
  <c r="L3160" i="1"/>
  <c r="M3160" i="1" s="1"/>
  <c r="E3159" i="1"/>
  <c r="F3159" i="1" s="1"/>
  <c r="A3160" i="1"/>
  <c r="AC3159" i="1"/>
  <c r="AE3159" i="1" s="1"/>
  <c r="AK3159" i="1"/>
  <c r="P3159" i="1"/>
  <c r="G3158" i="1"/>
  <c r="G3159" i="1" s="1"/>
  <c r="K3158" i="1"/>
  <c r="O3158" i="1"/>
  <c r="Q3049" i="1"/>
  <c r="R3048" i="1"/>
  <c r="U3046" i="1"/>
  <c r="W3046" i="1" s="1"/>
  <c r="AG3046" i="1" s="1"/>
  <c r="B3046" i="1" s="1"/>
  <c r="C3046" i="1" s="1"/>
  <c r="S3047" i="1"/>
  <c r="T3047" i="1"/>
  <c r="AF3047" i="1" s="1"/>
  <c r="V3047" i="1"/>
  <c r="D3381" i="1"/>
  <c r="N3160" i="1" l="1"/>
  <c r="H3160" i="1" s="1"/>
  <c r="G3160" i="1" s="1"/>
  <c r="O3159" i="1"/>
  <c r="K3159" i="1"/>
  <c r="Z3159" i="1"/>
  <c r="AA3159" i="1" s="1"/>
  <c r="AH3159" i="1" s="1"/>
  <c r="J3160" i="1"/>
  <c r="I3160" i="1" s="1"/>
  <c r="Y3159" i="1"/>
  <c r="P3160" i="1"/>
  <c r="A3161" i="1"/>
  <c r="L3161" i="1"/>
  <c r="M3161" i="1" s="1"/>
  <c r="N3161" i="1" s="1"/>
  <c r="H3161" i="1" s="1"/>
  <c r="E3160" i="1"/>
  <c r="F3160" i="1" s="1"/>
  <c r="X3160" i="1"/>
  <c r="AC3160" i="1"/>
  <c r="AE3160" i="1" s="1"/>
  <c r="AK3160" i="1"/>
  <c r="U3047" i="1"/>
  <c r="W3047" i="1" s="1"/>
  <c r="S3048" i="1"/>
  <c r="T3048" i="1"/>
  <c r="AF3048" i="1" s="1"/>
  <c r="V3048" i="1"/>
  <c r="R3049" i="1"/>
  <c r="Q3050" i="1"/>
  <c r="D3382" i="1"/>
  <c r="K3160" i="1" l="1"/>
  <c r="O3160" i="1"/>
  <c r="Y3160" i="1"/>
  <c r="J3161" i="1"/>
  <c r="I3161" i="1" s="1"/>
  <c r="Z3160" i="1"/>
  <c r="AA3160" i="1" s="1"/>
  <c r="AH3160" i="1" s="1"/>
  <c r="E3161" i="1"/>
  <c r="F3161" i="1" s="1"/>
  <c r="A3162" i="1"/>
  <c r="L3162" i="1"/>
  <c r="M3162" i="1" s="1"/>
  <c r="N3162" i="1" s="1"/>
  <c r="H3162" i="1" s="1"/>
  <c r="X3161" i="1"/>
  <c r="AC3161" i="1"/>
  <c r="AE3161" i="1" s="1"/>
  <c r="AK3161" i="1"/>
  <c r="G3161" i="1"/>
  <c r="K3161" i="1"/>
  <c r="O3161" i="1"/>
  <c r="P3161" i="1"/>
  <c r="R3050" i="1"/>
  <c r="Q3051" i="1"/>
  <c r="T3049" i="1"/>
  <c r="AF3049" i="1" s="1"/>
  <c r="V3049" i="1"/>
  <c r="U3048" i="1"/>
  <c r="W3048" i="1" s="1"/>
  <c r="AG3048" i="1" s="1"/>
  <c r="B3048" i="1" s="1"/>
  <c r="C3048" i="1" s="1"/>
  <c r="S3049" i="1"/>
  <c r="D3383" i="1"/>
  <c r="AG3047" i="1"/>
  <c r="B3047" i="1" s="1"/>
  <c r="C3047" i="1" s="1"/>
  <c r="Z3161" i="1" l="1"/>
  <c r="AA3161" i="1" s="1"/>
  <c r="AH3161" i="1" s="1"/>
  <c r="Y3161" i="1"/>
  <c r="J3162" i="1"/>
  <c r="I3162" i="1" s="1"/>
  <c r="P3162" i="1"/>
  <c r="E3162" i="1"/>
  <c r="F3162" i="1" s="1"/>
  <c r="X3162" i="1"/>
  <c r="L3163" i="1"/>
  <c r="M3163" i="1" s="1"/>
  <c r="A3163" i="1"/>
  <c r="AC3162" i="1"/>
  <c r="AE3162" i="1" s="1"/>
  <c r="AK3162" i="1"/>
  <c r="G3162" i="1"/>
  <c r="O3162" i="1"/>
  <c r="K3162" i="1"/>
  <c r="U3049" i="1"/>
  <c r="W3049" i="1" s="1"/>
  <c r="AG3049" i="1" s="1"/>
  <c r="B3049" i="1" s="1"/>
  <c r="C3049" i="1" s="1"/>
  <c r="S3050" i="1"/>
  <c r="R3051" i="1"/>
  <c r="Q3052" i="1"/>
  <c r="D3384" i="1"/>
  <c r="T3050" i="1"/>
  <c r="AF3050" i="1" s="1"/>
  <c r="V3050" i="1"/>
  <c r="N3163" i="1" l="1"/>
  <c r="H3163" i="1" s="1"/>
  <c r="E3163" i="1"/>
  <c r="F3163" i="1" s="1"/>
  <c r="A3164" i="1"/>
  <c r="X3163" i="1"/>
  <c r="L3164" i="1"/>
  <c r="M3164" i="1" s="1"/>
  <c r="N3164" i="1" s="1"/>
  <c r="H3164" i="1" s="1"/>
  <c r="AC3163" i="1"/>
  <c r="AE3163" i="1" s="1"/>
  <c r="AK3163" i="1"/>
  <c r="G3163" i="1"/>
  <c r="O3163" i="1" s="1"/>
  <c r="P3163" i="1"/>
  <c r="Y3162" i="1"/>
  <c r="J3163" i="1"/>
  <c r="I3163" i="1" s="1"/>
  <c r="Z3162" i="1"/>
  <c r="AA3162" i="1" s="1"/>
  <c r="AH3162" i="1" s="1"/>
  <c r="T3051" i="1"/>
  <c r="AF3051" i="1" s="1"/>
  <c r="V3051" i="1"/>
  <c r="D3385" i="1"/>
  <c r="Q3053" i="1"/>
  <c r="R3052" i="1"/>
  <c r="U3050" i="1"/>
  <c r="W3050" i="1" s="1"/>
  <c r="AG3050" i="1" s="1"/>
  <c r="B3050" i="1" s="1"/>
  <c r="C3050" i="1" s="1"/>
  <c r="S3051" i="1"/>
  <c r="K3163" i="1" l="1"/>
  <c r="G3164" i="1"/>
  <c r="K3164" i="1"/>
  <c r="O3164" i="1"/>
  <c r="Z3163" i="1"/>
  <c r="AA3163" i="1" s="1"/>
  <c r="AH3163" i="1" s="1"/>
  <c r="Y3163" i="1"/>
  <c r="J3164" i="1"/>
  <c r="I3164" i="1" s="1"/>
  <c r="P3164" i="1"/>
  <c r="P3165" i="1" s="1"/>
  <c r="A3165" i="1"/>
  <c r="X3164" i="1"/>
  <c r="L3165" i="1"/>
  <c r="M3165" i="1" s="1"/>
  <c r="E3164" i="1"/>
  <c r="F3164" i="1" s="1"/>
  <c r="AC3164" i="1"/>
  <c r="AE3164" i="1" s="1"/>
  <c r="AK3164" i="1"/>
  <c r="T3052" i="1"/>
  <c r="AF3052" i="1" s="1"/>
  <c r="V3052" i="1"/>
  <c r="Q3054" i="1"/>
  <c r="R3053" i="1"/>
  <c r="D3386" i="1"/>
  <c r="U3051" i="1"/>
  <c r="W3051" i="1" s="1"/>
  <c r="S3052" i="1"/>
  <c r="N3165" i="1" l="1"/>
  <c r="H3165" i="1" s="1"/>
  <c r="L3166" i="1"/>
  <c r="M3166" i="1" s="1"/>
  <c r="N3166" i="1" s="1"/>
  <c r="H3166" i="1" s="1"/>
  <c r="A3166" i="1"/>
  <c r="X3165" i="1"/>
  <c r="E3165" i="1"/>
  <c r="F3165" i="1" s="1"/>
  <c r="AC3165" i="1"/>
  <c r="AE3165" i="1" s="1"/>
  <c r="AK3165" i="1"/>
  <c r="Z3164" i="1"/>
  <c r="AA3164" i="1" s="1"/>
  <c r="AH3164" i="1" s="1"/>
  <c r="Y3164" i="1"/>
  <c r="J3165" i="1"/>
  <c r="I3165" i="1" s="1"/>
  <c r="AG3051" i="1"/>
  <c r="B3051" i="1" s="1"/>
  <c r="C3051" i="1" s="1"/>
  <c r="D3387" i="1"/>
  <c r="T3053" i="1"/>
  <c r="AF3053" i="1" s="1"/>
  <c r="V3053" i="1"/>
  <c r="Q3055" i="1"/>
  <c r="R3054" i="1"/>
  <c r="U3052" i="1"/>
  <c r="W3052" i="1" s="1"/>
  <c r="S3053" i="1"/>
  <c r="J3166" i="1" l="1"/>
  <c r="I3166" i="1" s="1"/>
  <c r="Z3165" i="1"/>
  <c r="AA3165" i="1" s="1"/>
  <c r="AH3165" i="1" s="1"/>
  <c r="Y3165" i="1"/>
  <c r="E3166" i="1"/>
  <c r="F3166" i="1" s="1"/>
  <c r="L3167" i="1"/>
  <c r="M3167" i="1" s="1"/>
  <c r="A3167" i="1"/>
  <c r="X3166" i="1"/>
  <c r="AC3166" i="1"/>
  <c r="AE3166" i="1" s="1"/>
  <c r="AK3166" i="1"/>
  <c r="G3166" i="1"/>
  <c r="K3166" i="1"/>
  <c r="O3166" i="1"/>
  <c r="G3165" i="1"/>
  <c r="K3165" i="1"/>
  <c r="O3165" i="1"/>
  <c r="P3166" i="1" s="1"/>
  <c r="P3167" i="1" s="1"/>
  <c r="AG3052" i="1"/>
  <c r="B3052" i="1" s="1"/>
  <c r="C3052" i="1" s="1"/>
  <c r="Q3056" i="1"/>
  <c r="R3055" i="1"/>
  <c r="U3053" i="1"/>
  <c r="W3053" i="1" s="1"/>
  <c r="AG3053" i="1" s="1"/>
  <c r="B3053" i="1" s="1"/>
  <c r="C3053" i="1" s="1"/>
  <c r="S3054" i="1"/>
  <c r="D3388" i="1"/>
  <c r="T3054" i="1"/>
  <c r="AF3054" i="1" s="1"/>
  <c r="V3054" i="1"/>
  <c r="N3167" i="1" l="1"/>
  <c r="H3167" i="1" s="1"/>
  <c r="G3167" i="1" s="1"/>
  <c r="Z3166" i="1"/>
  <c r="AA3166" i="1" s="1"/>
  <c r="AH3166" i="1" s="1"/>
  <c r="J3167" i="1"/>
  <c r="I3167" i="1" s="1"/>
  <c r="Y3166" i="1"/>
  <c r="L3168" i="1"/>
  <c r="M3168" i="1" s="1"/>
  <c r="N3168" i="1" s="1"/>
  <c r="H3168" i="1" s="1"/>
  <c r="A3168" i="1"/>
  <c r="X3167" i="1"/>
  <c r="E3167" i="1"/>
  <c r="F3167" i="1" s="1"/>
  <c r="AC3167" i="1"/>
  <c r="AE3167" i="1" s="1"/>
  <c r="AK3167" i="1"/>
  <c r="U3054" i="1"/>
  <c r="W3054" i="1" s="1"/>
  <c r="S3055" i="1"/>
  <c r="T3055" i="1"/>
  <c r="AF3055" i="1" s="1"/>
  <c r="V3055" i="1"/>
  <c r="Q3057" i="1"/>
  <c r="R3056" i="1"/>
  <c r="D3389" i="1"/>
  <c r="K3167" i="1" l="1"/>
  <c r="O3167" i="1"/>
  <c r="G3168" i="1"/>
  <c r="O3168" i="1"/>
  <c r="K3168" i="1"/>
  <c r="Z3167" i="1"/>
  <c r="AA3167" i="1" s="1"/>
  <c r="AH3167" i="1" s="1"/>
  <c r="Y3167" i="1"/>
  <c r="J3168" i="1"/>
  <c r="I3168" i="1" s="1"/>
  <c r="L3169" i="1"/>
  <c r="M3169" i="1" s="1"/>
  <c r="A3169" i="1"/>
  <c r="X3168" i="1"/>
  <c r="E3168" i="1"/>
  <c r="F3168" i="1" s="1"/>
  <c r="AC3168" i="1"/>
  <c r="AE3168" i="1" s="1"/>
  <c r="AK3168" i="1"/>
  <c r="P3168" i="1"/>
  <c r="T3056" i="1"/>
  <c r="AF3056" i="1" s="1"/>
  <c r="V3056" i="1"/>
  <c r="Q3058" i="1"/>
  <c r="R3057" i="1"/>
  <c r="AG3054" i="1"/>
  <c r="B3054" i="1" s="1"/>
  <c r="C3054" i="1" s="1"/>
  <c r="U3055" i="1"/>
  <c r="W3055" i="1" s="1"/>
  <c r="AG3055" i="1" s="1"/>
  <c r="B3055" i="1" s="1"/>
  <c r="C3055" i="1" s="1"/>
  <c r="S3056" i="1"/>
  <c r="D3390" i="1"/>
  <c r="N3169" i="1" l="1"/>
  <c r="H3169" i="1" s="1"/>
  <c r="G3169" i="1" s="1"/>
  <c r="P3169" i="1"/>
  <c r="X3169" i="1"/>
  <c r="L3170" i="1"/>
  <c r="M3170" i="1" s="1"/>
  <c r="N3170" i="1" s="1"/>
  <c r="H3170" i="1" s="1"/>
  <c r="A3170" i="1"/>
  <c r="E3169" i="1"/>
  <c r="F3169" i="1" s="1"/>
  <c r="AC3169" i="1"/>
  <c r="AE3169" i="1" s="1"/>
  <c r="AK3169" i="1"/>
  <c r="J3169" i="1"/>
  <c r="I3169" i="1" s="1"/>
  <c r="Z3168" i="1"/>
  <c r="AA3168" i="1" s="1"/>
  <c r="AH3168" i="1" s="1"/>
  <c r="Y3168" i="1"/>
  <c r="T3057" i="1"/>
  <c r="AF3057" i="1" s="1"/>
  <c r="V3057" i="1"/>
  <c r="Q3059" i="1"/>
  <c r="R3058" i="1"/>
  <c r="D3391" i="1"/>
  <c r="U3056" i="1"/>
  <c r="W3056" i="1" s="1"/>
  <c r="AG3056" i="1" s="1"/>
  <c r="B3056" i="1" s="1"/>
  <c r="C3056" i="1" s="1"/>
  <c r="S3057" i="1"/>
  <c r="K3169" i="1" l="1"/>
  <c r="O3169" i="1"/>
  <c r="L3171" i="1"/>
  <c r="M3171" i="1" s="1"/>
  <c r="E3170" i="1"/>
  <c r="F3170" i="1" s="1"/>
  <c r="X3170" i="1"/>
  <c r="A3171" i="1"/>
  <c r="AC3170" i="1"/>
  <c r="AE3170" i="1" s="1"/>
  <c r="AK3170" i="1"/>
  <c r="G3170" i="1"/>
  <c r="O3170" i="1" s="1"/>
  <c r="K3170" i="1"/>
  <c r="P3170" i="1"/>
  <c r="Y3169" i="1"/>
  <c r="Z3169" i="1"/>
  <c r="AA3169" i="1" s="1"/>
  <c r="AH3169" i="1" s="1"/>
  <c r="J3170" i="1"/>
  <c r="I3170" i="1" s="1"/>
  <c r="D3392" i="1"/>
  <c r="T3058" i="1"/>
  <c r="AF3058" i="1" s="1"/>
  <c r="V3058" i="1"/>
  <c r="Q3060" i="1"/>
  <c r="R3059" i="1"/>
  <c r="U3057" i="1"/>
  <c r="W3057" i="1" s="1"/>
  <c r="AG3057" i="1" s="1"/>
  <c r="B3057" i="1" s="1"/>
  <c r="C3057" i="1" s="1"/>
  <c r="S3058" i="1"/>
  <c r="P3171" i="1" l="1"/>
  <c r="X3171" i="1"/>
  <c r="A3172" i="1"/>
  <c r="L3172" i="1"/>
  <c r="M3172" i="1" s="1"/>
  <c r="N3172" i="1" s="1"/>
  <c r="E3171" i="1"/>
  <c r="F3171" i="1" s="1"/>
  <c r="AC3171" i="1"/>
  <c r="AE3171" i="1" s="1"/>
  <c r="AK3171" i="1"/>
  <c r="J3171" i="1"/>
  <c r="I3171" i="1" s="1"/>
  <c r="Z3170" i="1"/>
  <c r="AA3170" i="1" s="1"/>
  <c r="AH3170" i="1" s="1"/>
  <c r="Y3170" i="1"/>
  <c r="N3171" i="1"/>
  <c r="H3171" i="1" s="1"/>
  <c r="Q3061" i="1"/>
  <c r="R3060" i="1"/>
  <c r="T3059" i="1"/>
  <c r="AF3059" i="1" s="1"/>
  <c r="V3059" i="1"/>
  <c r="U3058" i="1"/>
  <c r="W3058" i="1" s="1"/>
  <c r="AG3058" i="1" s="1"/>
  <c r="B3058" i="1" s="1"/>
  <c r="C3058" i="1" s="1"/>
  <c r="S3059" i="1"/>
  <c r="D3393" i="1"/>
  <c r="H3172" i="1" l="1"/>
  <c r="G3171" i="1"/>
  <c r="O3171" i="1"/>
  <c r="K3171" i="1"/>
  <c r="L3173" i="1"/>
  <c r="M3173" i="1" s="1"/>
  <c r="E3172" i="1"/>
  <c r="F3172" i="1" s="1"/>
  <c r="X3172" i="1"/>
  <c r="A3173" i="1"/>
  <c r="AC3172" i="1"/>
  <c r="AE3172" i="1" s="1"/>
  <c r="AK3172" i="1"/>
  <c r="G3172" i="1"/>
  <c r="K3172" i="1"/>
  <c r="O3172" i="1"/>
  <c r="P3172" i="1"/>
  <c r="P3173" i="1" s="1"/>
  <c r="Z3171" i="1"/>
  <c r="AA3171" i="1" s="1"/>
  <c r="AH3171" i="1" s="1"/>
  <c r="Y3171" i="1"/>
  <c r="J3172" i="1"/>
  <c r="I3172" i="1" s="1"/>
  <c r="D3394" i="1"/>
  <c r="Q3062" i="1"/>
  <c r="R3061" i="1"/>
  <c r="U3059" i="1"/>
  <c r="W3059" i="1" s="1"/>
  <c r="S3060" i="1"/>
  <c r="T3060" i="1"/>
  <c r="AF3060" i="1" s="1"/>
  <c r="V3060" i="1"/>
  <c r="E3173" i="1" l="1"/>
  <c r="F3173" i="1" s="1"/>
  <c r="L3174" i="1"/>
  <c r="M3174" i="1" s="1"/>
  <c r="A3174" i="1"/>
  <c r="X3173" i="1"/>
  <c r="AC3173" i="1"/>
  <c r="AE3173" i="1" s="1"/>
  <c r="AK3173" i="1"/>
  <c r="J3173" i="1"/>
  <c r="I3173" i="1" s="1"/>
  <c r="Z3172" i="1"/>
  <c r="AA3172" i="1" s="1"/>
  <c r="AH3172" i="1" s="1"/>
  <c r="Y3172" i="1"/>
  <c r="P3174" i="1"/>
  <c r="N3173" i="1"/>
  <c r="H3173" i="1" s="1"/>
  <c r="U3060" i="1"/>
  <c r="W3060" i="1" s="1"/>
  <c r="AG3060" i="1" s="1"/>
  <c r="B3060" i="1" s="1"/>
  <c r="C3060" i="1" s="1"/>
  <c r="S3061" i="1"/>
  <c r="AG3059" i="1"/>
  <c r="B3059" i="1" s="1"/>
  <c r="C3059" i="1" s="1"/>
  <c r="T3061" i="1"/>
  <c r="AF3061" i="1" s="1"/>
  <c r="V3061" i="1"/>
  <c r="Q3063" i="1"/>
  <c r="R3062" i="1"/>
  <c r="D3395" i="1"/>
  <c r="G3173" i="1" l="1"/>
  <c r="O3173" i="1"/>
  <c r="K3173" i="1"/>
  <c r="A3175" i="1"/>
  <c r="X3174" i="1"/>
  <c r="E3174" i="1"/>
  <c r="F3174" i="1" s="1"/>
  <c r="L3175" i="1"/>
  <c r="M3175" i="1" s="1"/>
  <c r="N3175" i="1" s="1"/>
  <c r="H3175" i="1" s="1"/>
  <c r="AC3174" i="1"/>
  <c r="AE3174" i="1" s="1"/>
  <c r="AK3174" i="1"/>
  <c r="Z3173" i="1"/>
  <c r="AA3173" i="1" s="1"/>
  <c r="AH3173" i="1" s="1"/>
  <c r="Y3173" i="1"/>
  <c r="J3174" i="1"/>
  <c r="I3174" i="1" s="1"/>
  <c r="N3174" i="1"/>
  <c r="H3174" i="1" s="1"/>
  <c r="T3062" i="1"/>
  <c r="AF3062" i="1" s="1"/>
  <c r="V3062" i="1"/>
  <c r="Q3064" i="1"/>
  <c r="R3063" i="1"/>
  <c r="D3396" i="1"/>
  <c r="U3061" i="1"/>
  <c r="W3061" i="1" s="1"/>
  <c r="AG3061" i="1" s="1"/>
  <c r="B3061" i="1" s="1"/>
  <c r="C3061" i="1" s="1"/>
  <c r="S3062" i="1"/>
  <c r="P3175" i="1" l="1"/>
  <c r="G3174" i="1"/>
  <c r="G3175" i="1" s="1"/>
  <c r="O3174" i="1"/>
  <c r="K3174" i="1"/>
  <c r="Z3174" i="1"/>
  <c r="AA3174" i="1" s="1"/>
  <c r="AH3174" i="1" s="1"/>
  <c r="Y3174" i="1"/>
  <c r="J3175" i="1"/>
  <c r="I3175" i="1" s="1"/>
  <c r="E3175" i="1"/>
  <c r="F3175" i="1" s="1"/>
  <c r="A3176" i="1"/>
  <c r="L3176" i="1"/>
  <c r="M3176" i="1" s="1"/>
  <c r="N3176" i="1" s="1"/>
  <c r="H3176" i="1" s="1"/>
  <c r="X3175" i="1"/>
  <c r="AC3175" i="1"/>
  <c r="AE3175" i="1" s="1"/>
  <c r="AK3175" i="1"/>
  <c r="T3063" i="1"/>
  <c r="AF3063" i="1" s="1"/>
  <c r="V3063" i="1"/>
  <c r="D3397" i="1"/>
  <c r="U3062" i="1"/>
  <c r="W3062" i="1" s="1"/>
  <c r="AG3062" i="1" s="1"/>
  <c r="B3062" i="1" s="1"/>
  <c r="C3062" i="1" s="1"/>
  <c r="S3063" i="1"/>
  <c r="Q3065" i="1"/>
  <c r="R3064" i="1"/>
  <c r="O3175" i="1" l="1"/>
  <c r="K3175" i="1"/>
  <c r="G3176" i="1"/>
  <c r="O3176" i="1"/>
  <c r="K3176" i="1"/>
  <c r="E3176" i="1"/>
  <c r="F3176" i="1" s="1"/>
  <c r="A3177" i="1"/>
  <c r="X3176" i="1"/>
  <c r="L3177" i="1"/>
  <c r="M3177" i="1" s="1"/>
  <c r="AC3176" i="1"/>
  <c r="AE3176" i="1" s="1"/>
  <c r="AK3176" i="1"/>
  <c r="P3176" i="1"/>
  <c r="P3177" i="1" s="1"/>
  <c r="Z3175" i="1"/>
  <c r="AA3175" i="1" s="1"/>
  <c r="AH3175" i="1" s="1"/>
  <c r="Y3175" i="1"/>
  <c r="J3176" i="1"/>
  <c r="I3176" i="1" s="1"/>
  <c r="U3063" i="1"/>
  <c r="W3063" i="1" s="1"/>
  <c r="S3064" i="1"/>
  <c r="D3398" i="1"/>
  <c r="T3064" i="1"/>
  <c r="AF3064" i="1" s="1"/>
  <c r="V3064" i="1"/>
  <c r="Q3066" i="1"/>
  <c r="R3065" i="1"/>
  <c r="Z3176" i="1" l="1"/>
  <c r="AA3176" i="1" s="1"/>
  <c r="AH3176" i="1" s="1"/>
  <c r="Y3176" i="1"/>
  <c r="J3177" i="1"/>
  <c r="I3177" i="1" s="1"/>
  <c r="E3177" i="1"/>
  <c r="F3177" i="1" s="1"/>
  <c r="X3177" i="1"/>
  <c r="L3178" i="1"/>
  <c r="M3178" i="1" s="1"/>
  <c r="A3178" i="1"/>
  <c r="AC3177" i="1"/>
  <c r="AE3177" i="1" s="1"/>
  <c r="AK3177" i="1"/>
  <c r="N3177" i="1"/>
  <c r="H3177" i="1" s="1"/>
  <c r="D3399" i="1"/>
  <c r="T3065" i="1"/>
  <c r="AF3065" i="1" s="1"/>
  <c r="V3065" i="1"/>
  <c r="Q3067" i="1"/>
  <c r="R3066" i="1"/>
  <c r="U3064" i="1"/>
  <c r="W3064" i="1" s="1"/>
  <c r="AG3064" i="1" s="1"/>
  <c r="B3064" i="1" s="1"/>
  <c r="C3064" i="1" s="1"/>
  <c r="S3065" i="1"/>
  <c r="AG3063" i="1"/>
  <c r="B3063" i="1" s="1"/>
  <c r="C3063" i="1" s="1"/>
  <c r="A3179" i="1" l="1"/>
  <c r="E3178" i="1"/>
  <c r="F3178" i="1" s="1"/>
  <c r="L3179" i="1"/>
  <c r="M3179" i="1" s="1"/>
  <c r="N3179" i="1" s="1"/>
  <c r="X3178" i="1"/>
  <c r="AC3178" i="1"/>
  <c r="AE3178" i="1" s="1"/>
  <c r="AK3178" i="1"/>
  <c r="N3178" i="1"/>
  <c r="H3178" i="1" s="1"/>
  <c r="Z3177" i="1"/>
  <c r="AA3177" i="1" s="1"/>
  <c r="AH3177" i="1" s="1"/>
  <c r="Y3177" i="1"/>
  <c r="J3178" i="1"/>
  <c r="I3178" i="1" s="1"/>
  <c r="G3177" i="1"/>
  <c r="O3177" i="1"/>
  <c r="K3177" i="1"/>
  <c r="P3178" i="1"/>
  <c r="P3179" i="1" s="1"/>
  <c r="T3066" i="1"/>
  <c r="AF3066" i="1" s="1"/>
  <c r="V3066" i="1"/>
  <c r="Q3068" i="1"/>
  <c r="R3067" i="1"/>
  <c r="D3400" i="1"/>
  <c r="U3065" i="1"/>
  <c r="W3065" i="1" s="1"/>
  <c r="AG3065" i="1" s="1"/>
  <c r="B3065" i="1" s="1"/>
  <c r="C3065" i="1" s="1"/>
  <c r="S3066" i="1"/>
  <c r="G3178" i="1" l="1"/>
  <c r="K3178" i="1"/>
  <c r="O3178" i="1"/>
  <c r="H3179" i="1"/>
  <c r="P3180" i="1"/>
  <c r="J3179" i="1"/>
  <c r="I3179" i="1" s="1"/>
  <c r="Z3178" i="1"/>
  <c r="AA3178" i="1" s="1"/>
  <c r="AH3178" i="1" s="1"/>
  <c r="Y3178" i="1"/>
  <c r="X3179" i="1"/>
  <c r="A3180" i="1"/>
  <c r="L3180" i="1"/>
  <c r="M3180" i="1" s="1"/>
  <c r="N3180" i="1" s="1"/>
  <c r="H3180" i="1" s="1"/>
  <c r="E3179" i="1"/>
  <c r="F3179" i="1" s="1"/>
  <c r="AC3179" i="1"/>
  <c r="AE3179" i="1" s="1"/>
  <c r="AK3179" i="1"/>
  <c r="D3401" i="1"/>
  <c r="U3066" i="1"/>
  <c r="W3066" i="1" s="1"/>
  <c r="AG3066" i="1" s="1"/>
  <c r="B3066" i="1" s="1"/>
  <c r="C3066" i="1" s="1"/>
  <c r="S3067" i="1"/>
  <c r="T3067" i="1"/>
  <c r="AF3067" i="1" s="1"/>
  <c r="V3067" i="1"/>
  <c r="Q3069" i="1"/>
  <c r="R3068" i="1"/>
  <c r="G3179" i="1" l="1"/>
  <c r="K3179" i="1"/>
  <c r="O3179" i="1"/>
  <c r="L3181" i="1"/>
  <c r="M3181" i="1" s="1"/>
  <c r="E3180" i="1"/>
  <c r="F3180" i="1" s="1"/>
  <c r="A3181" i="1"/>
  <c r="X3180" i="1"/>
  <c r="AC3180" i="1"/>
  <c r="AE3180" i="1" s="1"/>
  <c r="AK3180" i="1"/>
  <c r="G3180" i="1"/>
  <c r="O3180" i="1"/>
  <c r="K3180" i="1"/>
  <c r="Y3179" i="1"/>
  <c r="Z3179" i="1"/>
  <c r="AA3179" i="1" s="1"/>
  <c r="AH3179" i="1" s="1"/>
  <c r="J3180" i="1"/>
  <c r="I3180" i="1" s="1"/>
  <c r="Q3070" i="1"/>
  <c r="R3069" i="1"/>
  <c r="U3067" i="1"/>
  <c r="W3067" i="1" s="1"/>
  <c r="S3068" i="1"/>
  <c r="D3402" i="1"/>
  <c r="T3068" i="1"/>
  <c r="AF3068" i="1" s="1"/>
  <c r="V3068" i="1"/>
  <c r="N3181" i="1" l="1"/>
  <c r="H3181" i="1" s="1"/>
  <c r="G3181" i="1" s="1"/>
  <c r="J3181" i="1"/>
  <c r="I3181" i="1" s="1"/>
  <c r="Z3180" i="1"/>
  <c r="AA3180" i="1" s="1"/>
  <c r="AH3180" i="1" s="1"/>
  <c r="Y3180" i="1"/>
  <c r="X3181" i="1"/>
  <c r="L3182" i="1"/>
  <c r="M3182" i="1" s="1"/>
  <c r="N3182" i="1" s="1"/>
  <c r="H3182" i="1" s="1"/>
  <c r="E3181" i="1"/>
  <c r="F3181" i="1" s="1"/>
  <c r="A3182" i="1"/>
  <c r="AC3181" i="1"/>
  <c r="AE3181" i="1" s="1"/>
  <c r="AK3181" i="1"/>
  <c r="P3181" i="1"/>
  <c r="D3403" i="1"/>
  <c r="U3068" i="1"/>
  <c r="W3068" i="1" s="1"/>
  <c r="AG3068" i="1" s="1"/>
  <c r="B3068" i="1" s="1"/>
  <c r="C3068" i="1" s="1"/>
  <c r="S3069" i="1"/>
  <c r="AG3067" i="1"/>
  <c r="B3067" i="1" s="1"/>
  <c r="C3067" i="1" s="1"/>
  <c r="T3069" i="1"/>
  <c r="AF3069" i="1" s="1"/>
  <c r="V3069" i="1"/>
  <c r="Q3071" i="1"/>
  <c r="R3070" i="1"/>
  <c r="K3181" i="1" l="1"/>
  <c r="O3181" i="1"/>
  <c r="G3182" i="1"/>
  <c r="K3182" i="1"/>
  <c r="O3182" i="1"/>
  <c r="Z3181" i="1"/>
  <c r="AA3181" i="1" s="1"/>
  <c r="AH3181" i="1" s="1"/>
  <c r="Y3181" i="1"/>
  <c r="J3182" i="1"/>
  <c r="I3182" i="1" s="1"/>
  <c r="P3182" i="1"/>
  <c r="A3183" i="1"/>
  <c r="X3182" i="1"/>
  <c r="L3183" i="1"/>
  <c r="M3183" i="1" s="1"/>
  <c r="E3182" i="1"/>
  <c r="F3182" i="1" s="1"/>
  <c r="AC3182" i="1"/>
  <c r="AE3182" i="1" s="1"/>
  <c r="AK3182" i="1"/>
  <c r="U3069" i="1"/>
  <c r="W3069" i="1" s="1"/>
  <c r="AG3069" i="1" s="1"/>
  <c r="B3069" i="1" s="1"/>
  <c r="C3069" i="1" s="1"/>
  <c r="S3070" i="1"/>
  <c r="T3070" i="1"/>
  <c r="AF3070" i="1" s="1"/>
  <c r="V3070" i="1"/>
  <c r="Q3072" i="1"/>
  <c r="R3071" i="1"/>
  <c r="D3404" i="1"/>
  <c r="P3183" i="1" l="1"/>
  <c r="A3184" i="1"/>
  <c r="L3184" i="1"/>
  <c r="M3184" i="1" s="1"/>
  <c r="N3184" i="1" s="1"/>
  <c r="E3183" i="1"/>
  <c r="F3183" i="1" s="1"/>
  <c r="X3183" i="1"/>
  <c r="AC3183" i="1"/>
  <c r="AE3183" i="1" s="1"/>
  <c r="AK3183" i="1"/>
  <c r="P3184" i="1"/>
  <c r="N3183" i="1"/>
  <c r="H3183" i="1" s="1"/>
  <c r="Y3182" i="1"/>
  <c r="J3183" i="1"/>
  <c r="I3183" i="1" s="1"/>
  <c r="Z3182" i="1"/>
  <c r="AA3182" i="1" s="1"/>
  <c r="AH3182" i="1" s="1"/>
  <c r="D3405" i="1"/>
  <c r="T3071" i="1"/>
  <c r="AF3071" i="1" s="1"/>
  <c r="V3071" i="1"/>
  <c r="Q3073" i="1"/>
  <c r="R3072" i="1"/>
  <c r="U3070" i="1"/>
  <c r="W3070" i="1" s="1"/>
  <c r="AG3070" i="1" s="1"/>
  <c r="B3070" i="1" s="1"/>
  <c r="C3070" i="1" s="1"/>
  <c r="S3071" i="1"/>
  <c r="G3183" i="1" l="1"/>
  <c r="K3183" i="1"/>
  <c r="O3183" i="1"/>
  <c r="Z3183" i="1"/>
  <c r="AA3183" i="1" s="1"/>
  <c r="AH3183" i="1" s="1"/>
  <c r="Y3183" i="1"/>
  <c r="J3184" i="1"/>
  <c r="I3184" i="1" s="1"/>
  <c r="H3184" i="1"/>
  <c r="E3184" i="1"/>
  <c r="F3184" i="1" s="1"/>
  <c r="A3185" i="1"/>
  <c r="X3184" i="1"/>
  <c r="L3185" i="1"/>
  <c r="M3185" i="1" s="1"/>
  <c r="N3185" i="1" s="1"/>
  <c r="H3185" i="1" s="1"/>
  <c r="AC3184" i="1"/>
  <c r="AE3184" i="1" s="1"/>
  <c r="AK3184" i="1"/>
  <c r="T3072" i="1"/>
  <c r="AF3072" i="1" s="1"/>
  <c r="V3072" i="1"/>
  <c r="Q3074" i="1"/>
  <c r="R3073" i="1"/>
  <c r="U3071" i="1"/>
  <c r="W3071" i="1" s="1"/>
  <c r="S3072" i="1"/>
  <c r="D3406" i="1"/>
  <c r="G3184" i="1" l="1"/>
  <c r="K3184" i="1"/>
  <c r="O3184" i="1"/>
  <c r="Y3184" i="1"/>
  <c r="J3185" i="1"/>
  <c r="I3185" i="1" s="1"/>
  <c r="Z3184" i="1"/>
  <c r="AA3184" i="1" s="1"/>
  <c r="AH3184" i="1" s="1"/>
  <c r="L3186" i="1"/>
  <c r="M3186" i="1" s="1"/>
  <c r="N3186" i="1" s="1"/>
  <c r="H3186" i="1" s="1"/>
  <c r="E3185" i="1"/>
  <c r="F3185" i="1" s="1"/>
  <c r="A3186" i="1"/>
  <c r="X3185" i="1"/>
  <c r="AC3185" i="1"/>
  <c r="AE3185" i="1" s="1"/>
  <c r="AK3185" i="1"/>
  <c r="G3185" i="1"/>
  <c r="K3185" i="1"/>
  <c r="O3185" i="1"/>
  <c r="P3185" i="1"/>
  <c r="P3186" i="1" s="1"/>
  <c r="D3407" i="1"/>
  <c r="U3072" i="1"/>
  <c r="W3072" i="1" s="1"/>
  <c r="AG3072" i="1" s="1"/>
  <c r="B3072" i="1" s="1"/>
  <c r="C3072" i="1" s="1"/>
  <c r="S3073" i="1"/>
  <c r="AG3071" i="1"/>
  <c r="B3071" i="1" s="1"/>
  <c r="C3071" i="1" s="1"/>
  <c r="T3073" i="1"/>
  <c r="AF3073" i="1" s="1"/>
  <c r="V3073" i="1"/>
  <c r="Q3075" i="1"/>
  <c r="R3074" i="1"/>
  <c r="G3186" i="1" l="1"/>
  <c r="K3186" i="1"/>
  <c r="O3186" i="1"/>
  <c r="Y3185" i="1"/>
  <c r="J3186" i="1"/>
  <c r="I3186" i="1" s="1"/>
  <c r="Z3185" i="1"/>
  <c r="AA3185" i="1" s="1"/>
  <c r="AH3185" i="1" s="1"/>
  <c r="A3187" i="1"/>
  <c r="E3186" i="1"/>
  <c r="F3186" i="1" s="1"/>
  <c r="X3186" i="1"/>
  <c r="L3187" i="1"/>
  <c r="M3187" i="1" s="1"/>
  <c r="AC3186" i="1"/>
  <c r="AE3186" i="1" s="1"/>
  <c r="AK3186" i="1"/>
  <c r="U3073" i="1"/>
  <c r="W3073" i="1" s="1"/>
  <c r="AG3073" i="1" s="1"/>
  <c r="B3073" i="1" s="1"/>
  <c r="C3073" i="1" s="1"/>
  <c r="S3074" i="1"/>
  <c r="T3074" i="1"/>
  <c r="AF3074" i="1" s="1"/>
  <c r="V3074" i="1"/>
  <c r="D3408" i="1"/>
  <c r="Q3076" i="1"/>
  <c r="R3075" i="1"/>
  <c r="X3187" i="1" l="1"/>
  <c r="L3188" i="1"/>
  <c r="M3188" i="1" s="1"/>
  <c r="A3188" i="1"/>
  <c r="E3187" i="1"/>
  <c r="F3187" i="1" s="1"/>
  <c r="AC3187" i="1"/>
  <c r="AE3187" i="1" s="1"/>
  <c r="AK3187" i="1"/>
  <c r="N3187" i="1"/>
  <c r="H3187" i="1" s="1"/>
  <c r="J3187" i="1"/>
  <c r="I3187" i="1" s="1"/>
  <c r="Z3186" i="1"/>
  <c r="AA3186" i="1" s="1"/>
  <c r="AH3186" i="1" s="1"/>
  <c r="Y3186" i="1"/>
  <c r="P3187" i="1"/>
  <c r="P3188" i="1" s="1"/>
  <c r="T3075" i="1"/>
  <c r="AF3075" i="1" s="1"/>
  <c r="V3075" i="1"/>
  <c r="R3076" i="1"/>
  <c r="Q3077" i="1"/>
  <c r="D3409" i="1"/>
  <c r="U3074" i="1"/>
  <c r="W3074" i="1" s="1"/>
  <c r="AG3074" i="1" s="1"/>
  <c r="B3074" i="1" s="1"/>
  <c r="C3074" i="1" s="1"/>
  <c r="S3075" i="1"/>
  <c r="N3188" i="1" l="1"/>
  <c r="H3188" i="1" s="1"/>
  <c r="G3188" i="1" s="1"/>
  <c r="G3187" i="1"/>
  <c r="O3187" i="1"/>
  <c r="K3187" i="1"/>
  <c r="P3189" i="1"/>
  <c r="E3188" i="1"/>
  <c r="F3188" i="1" s="1"/>
  <c r="A3189" i="1"/>
  <c r="X3188" i="1"/>
  <c r="L3189" i="1"/>
  <c r="M3189" i="1" s="1"/>
  <c r="N3189" i="1" s="1"/>
  <c r="H3189" i="1" s="1"/>
  <c r="AC3188" i="1"/>
  <c r="AE3188" i="1" s="1"/>
  <c r="AK3188" i="1"/>
  <c r="Y3187" i="1"/>
  <c r="J3188" i="1"/>
  <c r="I3188" i="1" s="1"/>
  <c r="Z3187" i="1"/>
  <c r="AA3187" i="1" s="1"/>
  <c r="AH3187" i="1" s="1"/>
  <c r="D3410" i="1"/>
  <c r="U3075" i="1"/>
  <c r="W3075" i="1" s="1"/>
  <c r="S3076" i="1"/>
  <c r="Q3078" i="1"/>
  <c r="R3077" i="1"/>
  <c r="T3076" i="1"/>
  <c r="AF3076" i="1" s="1"/>
  <c r="V3076" i="1"/>
  <c r="K3188" i="1" l="1"/>
  <c r="O3188" i="1"/>
  <c r="J3189" i="1"/>
  <c r="I3189" i="1" s="1"/>
  <c r="Z3188" i="1"/>
  <c r="AA3188" i="1" s="1"/>
  <c r="AH3188" i="1" s="1"/>
  <c r="Y3188" i="1"/>
  <c r="G3189" i="1"/>
  <c r="K3189" i="1"/>
  <c r="O3189" i="1"/>
  <c r="A3190" i="1"/>
  <c r="X3189" i="1"/>
  <c r="L3190" i="1"/>
  <c r="M3190" i="1" s="1"/>
  <c r="E3189" i="1"/>
  <c r="F3189" i="1" s="1"/>
  <c r="AC3189" i="1"/>
  <c r="AE3189" i="1" s="1"/>
  <c r="AK3189" i="1"/>
  <c r="AG3075" i="1"/>
  <c r="B3075" i="1" s="1"/>
  <c r="C3075" i="1" s="1"/>
  <c r="T3077" i="1"/>
  <c r="AF3077" i="1" s="1"/>
  <c r="V3077" i="1"/>
  <c r="Q3079" i="1"/>
  <c r="R3078" i="1"/>
  <c r="U3076" i="1"/>
  <c r="W3076" i="1" s="1"/>
  <c r="AG3076" i="1" s="1"/>
  <c r="B3076" i="1" s="1"/>
  <c r="C3076" i="1" s="1"/>
  <c r="S3077" i="1"/>
  <c r="D3411" i="1"/>
  <c r="E3190" i="1" l="1"/>
  <c r="F3190" i="1" s="1"/>
  <c r="A3191" i="1"/>
  <c r="X3190" i="1"/>
  <c r="L3191" i="1"/>
  <c r="M3191" i="1" s="1"/>
  <c r="N3191" i="1" s="1"/>
  <c r="AC3190" i="1"/>
  <c r="AE3190" i="1" s="1"/>
  <c r="AK3190" i="1"/>
  <c r="N3190" i="1"/>
  <c r="H3190" i="1" s="1"/>
  <c r="J3190" i="1"/>
  <c r="I3190" i="1" s="1"/>
  <c r="Z3189" i="1"/>
  <c r="AA3189" i="1" s="1"/>
  <c r="AH3189" i="1" s="1"/>
  <c r="Y3189" i="1"/>
  <c r="P3190" i="1"/>
  <c r="U3077" i="1"/>
  <c r="W3077" i="1" s="1"/>
  <c r="AG3077" i="1" s="1"/>
  <c r="B3077" i="1" s="1"/>
  <c r="C3077" i="1" s="1"/>
  <c r="S3078" i="1"/>
  <c r="T3078" i="1"/>
  <c r="AF3078" i="1" s="1"/>
  <c r="V3078" i="1"/>
  <c r="Q3080" i="1"/>
  <c r="R3079" i="1"/>
  <c r="D3412" i="1"/>
  <c r="P3191" i="1" l="1"/>
  <c r="G3190" i="1"/>
  <c r="K3190" i="1"/>
  <c r="O3190" i="1"/>
  <c r="Y3190" i="1"/>
  <c r="J3191" i="1"/>
  <c r="I3191" i="1" s="1"/>
  <c r="Z3190" i="1"/>
  <c r="AA3190" i="1" s="1"/>
  <c r="AH3190" i="1" s="1"/>
  <c r="X3191" i="1"/>
  <c r="L3192" i="1"/>
  <c r="M3192" i="1" s="1"/>
  <c r="A3192" i="1"/>
  <c r="E3191" i="1"/>
  <c r="F3191" i="1" s="1"/>
  <c r="AC3191" i="1"/>
  <c r="AE3191" i="1" s="1"/>
  <c r="AK3191" i="1"/>
  <c r="H3191" i="1"/>
  <c r="T3079" i="1"/>
  <c r="AF3079" i="1" s="1"/>
  <c r="V3079" i="1"/>
  <c r="Q3081" i="1"/>
  <c r="R3080" i="1"/>
  <c r="U3078" i="1"/>
  <c r="W3078" i="1" s="1"/>
  <c r="S3079" i="1"/>
  <c r="D3413" i="1"/>
  <c r="G3191" i="1" l="1"/>
  <c r="K3191" i="1"/>
  <c r="O3191" i="1"/>
  <c r="Z3191" i="1"/>
  <c r="AA3191" i="1" s="1"/>
  <c r="AH3191" i="1" s="1"/>
  <c r="Y3191" i="1"/>
  <c r="J3192" i="1"/>
  <c r="I3192" i="1" s="1"/>
  <c r="L3193" i="1"/>
  <c r="M3193" i="1" s="1"/>
  <c r="N3193" i="1" s="1"/>
  <c r="H3193" i="1" s="1"/>
  <c r="E3192" i="1"/>
  <c r="F3192" i="1" s="1"/>
  <c r="A3193" i="1"/>
  <c r="X3192" i="1"/>
  <c r="AC3192" i="1"/>
  <c r="AE3192" i="1" s="1"/>
  <c r="AK3192" i="1"/>
  <c r="N3192" i="1"/>
  <c r="H3192" i="1" s="1"/>
  <c r="P3192" i="1"/>
  <c r="D3414" i="1"/>
  <c r="U3079" i="1"/>
  <c r="W3079" i="1" s="1"/>
  <c r="S3080" i="1"/>
  <c r="AG3078" i="1"/>
  <c r="B3078" i="1" s="1"/>
  <c r="C3078" i="1" s="1"/>
  <c r="T3080" i="1"/>
  <c r="AF3080" i="1" s="1"/>
  <c r="V3080" i="1"/>
  <c r="Q3082" i="1"/>
  <c r="R3081" i="1"/>
  <c r="P3193" i="1" l="1"/>
  <c r="G3192" i="1"/>
  <c r="G3193" i="1" s="1"/>
  <c r="K3192" i="1"/>
  <c r="O3192" i="1"/>
  <c r="J3193" i="1"/>
  <c r="I3193" i="1" s="1"/>
  <c r="Z3192" i="1"/>
  <c r="AA3192" i="1" s="1"/>
  <c r="AH3192" i="1" s="1"/>
  <c r="Y3192" i="1"/>
  <c r="A3194" i="1"/>
  <c r="X3193" i="1"/>
  <c r="L3194" i="1"/>
  <c r="M3194" i="1" s="1"/>
  <c r="E3193" i="1"/>
  <c r="F3193" i="1" s="1"/>
  <c r="AC3193" i="1"/>
  <c r="AE3193" i="1" s="1"/>
  <c r="AK3193" i="1"/>
  <c r="U3080" i="1"/>
  <c r="W3080" i="1" s="1"/>
  <c r="AG3080" i="1" s="1"/>
  <c r="B3080" i="1" s="1"/>
  <c r="C3080" i="1" s="1"/>
  <c r="S3081" i="1"/>
  <c r="AG3079" i="1"/>
  <c r="B3079" i="1" s="1"/>
  <c r="C3079" i="1" s="1"/>
  <c r="T3081" i="1"/>
  <c r="AF3081" i="1" s="1"/>
  <c r="V3081" i="1"/>
  <c r="Q3083" i="1"/>
  <c r="R3082" i="1"/>
  <c r="D3415" i="1"/>
  <c r="N3194" i="1" l="1"/>
  <c r="H3194" i="1" s="1"/>
  <c r="G3194" i="1" s="1"/>
  <c r="O3193" i="1"/>
  <c r="K3193" i="1"/>
  <c r="J3194" i="1"/>
  <c r="I3194" i="1" s="1"/>
  <c r="Z3193" i="1"/>
  <c r="AA3193" i="1" s="1"/>
  <c r="AH3193" i="1" s="1"/>
  <c r="Y3193" i="1"/>
  <c r="A3195" i="1"/>
  <c r="X3194" i="1"/>
  <c r="E3194" i="1"/>
  <c r="F3194" i="1" s="1"/>
  <c r="L3195" i="1"/>
  <c r="M3195" i="1" s="1"/>
  <c r="N3195" i="1" s="1"/>
  <c r="H3195" i="1" s="1"/>
  <c r="AC3194" i="1"/>
  <c r="AE3194" i="1" s="1"/>
  <c r="AK3194" i="1"/>
  <c r="P3194" i="1"/>
  <c r="P3195" i="1" s="1"/>
  <c r="D3416" i="1"/>
  <c r="U3081" i="1"/>
  <c r="W3081" i="1" s="1"/>
  <c r="AG3081" i="1" s="1"/>
  <c r="B3081" i="1" s="1"/>
  <c r="C3081" i="1" s="1"/>
  <c r="S3082" i="1"/>
  <c r="T3082" i="1"/>
  <c r="AF3082" i="1" s="1"/>
  <c r="V3082" i="1"/>
  <c r="Q3084" i="1"/>
  <c r="R3083" i="1"/>
  <c r="O3194" i="1" l="1"/>
  <c r="K3194" i="1"/>
  <c r="G3195" i="1"/>
  <c r="O3195" i="1"/>
  <c r="K3195" i="1"/>
  <c r="Z3194" i="1"/>
  <c r="AA3194" i="1" s="1"/>
  <c r="AH3194" i="1" s="1"/>
  <c r="Y3194" i="1"/>
  <c r="J3195" i="1"/>
  <c r="I3195" i="1" s="1"/>
  <c r="L3196" i="1"/>
  <c r="M3196" i="1" s="1"/>
  <c r="N3196" i="1" s="1"/>
  <c r="H3196" i="1" s="1"/>
  <c r="A3196" i="1"/>
  <c r="X3195" i="1"/>
  <c r="E3195" i="1"/>
  <c r="F3195" i="1" s="1"/>
  <c r="AC3195" i="1"/>
  <c r="AE3195" i="1" s="1"/>
  <c r="AK3195" i="1"/>
  <c r="U3082" i="1"/>
  <c r="W3082" i="1" s="1"/>
  <c r="AG3082" i="1" s="1"/>
  <c r="B3082" i="1" s="1"/>
  <c r="C3082" i="1" s="1"/>
  <c r="S3083" i="1"/>
  <c r="D3417" i="1"/>
  <c r="T3083" i="1"/>
  <c r="AF3083" i="1" s="1"/>
  <c r="V3083" i="1"/>
  <c r="Q3085" i="1"/>
  <c r="R3084" i="1"/>
  <c r="G3196" i="1" l="1"/>
  <c r="O3196" i="1"/>
  <c r="K3196" i="1"/>
  <c r="Z3195" i="1"/>
  <c r="AA3195" i="1" s="1"/>
  <c r="AH3195" i="1" s="1"/>
  <c r="Y3195" i="1"/>
  <c r="J3196" i="1"/>
  <c r="I3196" i="1" s="1"/>
  <c r="E3196" i="1"/>
  <c r="F3196" i="1" s="1"/>
  <c r="A3197" i="1"/>
  <c r="X3196" i="1"/>
  <c r="L3197" i="1"/>
  <c r="M3197" i="1" s="1"/>
  <c r="AC3196" i="1"/>
  <c r="AE3196" i="1" s="1"/>
  <c r="AK3196" i="1"/>
  <c r="P3196" i="1"/>
  <c r="P3197" i="1" s="1"/>
  <c r="D3418" i="1"/>
  <c r="T3084" i="1"/>
  <c r="AF3084" i="1" s="1"/>
  <c r="V3084" i="1"/>
  <c r="U3083" i="1"/>
  <c r="W3083" i="1" s="1"/>
  <c r="S3084" i="1"/>
  <c r="Q3086" i="1"/>
  <c r="R3085" i="1"/>
  <c r="A3198" i="1" l="1"/>
  <c r="E3197" i="1"/>
  <c r="F3197" i="1" s="1"/>
  <c r="X3197" i="1"/>
  <c r="L3198" i="1"/>
  <c r="M3198" i="1" s="1"/>
  <c r="N3198" i="1" s="1"/>
  <c r="AC3197" i="1"/>
  <c r="AE3197" i="1" s="1"/>
  <c r="AK3197" i="1"/>
  <c r="P3198" i="1"/>
  <c r="N3197" i="1"/>
  <c r="H3197" i="1" s="1"/>
  <c r="J3197" i="1"/>
  <c r="I3197" i="1" s="1"/>
  <c r="Z3196" i="1"/>
  <c r="AA3196" i="1" s="1"/>
  <c r="AH3196" i="1" s="1"/>
  <c r="Y3196" i="1"/>
  <c r="U3084" i="1"/>
  <c r="W3084" i="1" s="1"/>
  <c r="AG3084" i="1" s="1"/>
  <c r="B3084" i="1" s="1"/>
  <c r="C3084" i="1" s="1"/>
  <c r="S3085" i="1"/>
  <c r="Q3087" i="1"/>
  <c r="R3086" i="1"/>
  <c r="AG3083" i="1"/>
  <c r="B3083" i="1" s="1"/>
  <c r="C3083" i="1" s="1"/>
  <c r="T3085" i="1"/>
  <c r="AF3085" i="1" s="1"/>
  <c r="V3085" i="1"/>
  <c r="D3419" i="1"/>
  <c r="H3198" i="1" l="1"/>
  <c r="G3197" i="1"/>
  <c r="K3197" i="1"/>
  <c r="O3197" i="1"/>
  <c r="G3198" i="1"/>
  <c r="K3198" i="1"/>
  <c r="O3198" i="1"/>
  <c r="P3199" i="1" s="1"/>
  <c r="J3198" i="1"/>
  <c r="I3198" i="1" s="1"/>
  <c r="Y3197" i="1"/>
  <c r="Z3197" i="1"/>
  <c r="AA3197" i="1" s="1"/>
  <c r="AH3197" i="1" s="1"/>
  <c r="A3199" i="1"/>
  <c r="L3199" i="1"/>
  <c r="M3199" i="1" s="1"/>
  <c r="N3199" i="1" s="1"/>
  <c r="H3199" i="1" s="1"/>
  <c r="X3198" i="1"/>
  <c r="E3198" i="1"/>
  <c r="F3198" i="1" s="1"/>
  <c r="AC3198" i="1"/>
  <c r="AE3198" i="1" s="1"/>
  <c r="AK3198" i="1"/>
  <c r="T3086" i="1"/>
  <c r="AF3086" i="1" s="1"/>
  <c r="V3086" i="1"/>
  <c r="D3420" i="1"/>
  <c r="Q3088" i="1"/>
  <c r="R3087" i="1"/>
  <c r="U3085" i="1"/>
  <c r="W3085" i="1" s="1"/>
  <c r="AG3085" i="1" s="1"/>
  <c r="B3085" i="1" s="1"/>
  <c r="C3085" i="1" s="1"/>
  <c r="S3086" i="1"/>
  <c r="G3199" i="1" l="1"/>
  <c r="O3199" i="1" s="1"/>
  <c r="K3199" i="1"/>
  <c r="Z3198" i="1"/>
  <c r="AA3198" i="1" s="1"/>
  <c r="AH3198" i="1" s="1"/>
  <c r="Y3198" i="1"/>
  <c r="J3199" i="1"/>
  <c r="I3199" i="1" s="1"/>
  <c r="X3199" i="1"/>
  <c r="E3199" i="1"/>
  <c r="F3199" i="1" s="1"/>
  <c r="L3200" i="1"/>
  <c r="M3200" i="1" s="1"/>
  <c r="A3200" i="1"/>
  <c r="AC3199" i="1"/>
  <c r="AE3199" i="1" s="1"/>
  <c r="AK3199" i="1"/>
  <c r="T3087" i="1"/>
  <c r="AF3087" i="1" s="1"/>
  <c r="V3087" i="1"/>
  <c r="Q3089" i="1"/>
  <c r="R3088" i="1"/>
  <c r="D3421" i="1"/>
  <c r="U3086" i="1"/>
  <c r="W3086" i="1" s="1"/>
  <c r="AG3086" i="1" s="1"/>
  <c r="B3086" i="1" s="1"/>
  <c r="C3086" i="1" s="1"/>
  <c r="S3087" i="1"/>
  <c r="Z3199" i="1" l="1"/>
  <c r="AA3199" i="1" s="1"/>
  <c r="AH3199" i="1" s="1"/>
  <c r="Y3199" i="1"/>
  <c r="J3200" i="1"/>
  <c r="I3200" i="1" s="1"/>
  <c r="E3200" i="1"/>
  <c r="F3200" i="1" s="1"/>
  <c r="A3201" i="1"/>
  <c r="X3200" i="1"/>
  <c r="L3201" i="1"/>
  <c r="M3201" i="1" s="1"/>
  <c r="N3201" i="1" s="1"/>
  <c r="H3201" i="1" s="1"/>
  <c r="AC3200" i="1"/>
  <c r="AE3200" i="1" s="1"/>
  <c r="AK3200" i="1"/>
  <c r="N3200" i="1"/>
  <c r="H3200" i="1" s="1"/>
  <c r="P3200" i="1"/>
  <c r="D3422" i="1"/>
  <c r="T3088" i="1"/>
  <c r="AF3088" i="1" s="1"/>
  <c r="V3088" i="1"/>
  <c r="Q3090" i="1"/>
  <c r="R3089" i="1"/>
  <c r="U3087" i="1"/>
  <c r="W3087" i="1" s="1"/>
  <c r="S3088" i="1"/>
  <c r="P3201" i="1" l="1"/>
  <c r="Y3200" i="1"/>
  <c r="Z3200" i="1"/>
  <c r="AA3200" i="1" s="1"/>
  <c r="AH3200" i="1" s="1"/>
  <c r="J3201" i="1"/>
  <c r="I3201" i="1" s="1"/>
  <c r="L3202" i="1"/>
  <c r="M3202" i="1" s="1"/>
  <c r="E3201" i="1"/>
  <c r="F3201" i="1" s="1"/>
  <c r="A3202" i="1"/>
  <c r="X3201" i="1"/>
  <c r="AC3201" i="1"/>
  <c r="AE3201" i="1" s="1"/>
  <c r="AK3201" i="1"/>
  <c r="G3200" i="1"/>
  <c r="K3200" i="1" s="1"/>
  <c r="O3200" i="1"/>
  <c r="AG3087" i="1"/>
  <c r="B3087" i="1" s="1"/>
  <c r="C3087" i="1" s="1"/>
  <c r="T3089" i="1"/>
  <c r="AF3089" i="1" s="1"/>
  <c r="V3089" i="1"/>
  <c r="Q3091" i="1"/>
  <c r="R3090" i="1"/>
  <c r="D3423" i="1"/>
  <c r="U3088" i="1"/>
  <c r="W3088" i="1" s="1"/>
  <c r="AG3088" i="1" s="1"/>
  <c r="B3088" i="1" s="1"/>
  <c r="C3088" i="1" s="1"/>
  <c r="S3089" i="1"/>
  <c r="N3202" i="1" l="1"/>
  <c r="H3202" i="1" s="1"/>
  <c r="P3202" i="1"/>
  <c r="J3202" i="1"/>
  <c r="I3202" i="1" s="1"/>
  <c r="Z3201" i="1"/>
  <c r="AA3201" i="1" s="1"/>
  <c r="AH3201" i="1" s="1"/>
  <c r="Y3201" i="1"/>
  <c r="A3203" i="1"/>
  <c r="X3202" i="1"/>
  <c r="L3203" i="1"/>
  <c r="M3203" i="1" s="1"/>
  <c r="E3202" i="1"/>
  <c r="F3202" i="1" s="1"/>
  <c r="AC3202" i="1"/>
  <c r="AE3202" i="1" s="1"/>
  <c r="AK3202" i="1"/>
  <c r="G3201" i="1"/>
  <c r="D3424" i="1"/>
  <c r="Q3092" i="1"/>
  <c r="R3091" i="1"/>
  <c r="U3089" i="1"/>
  <c r="W3089" i="1" s="1"/>
  <c r="AG3089" i="1" s="1"/>
  <c r="B3089" i="1" s="1"/>
  <c r="C3089" i="1" s="1"/>
  <c r="S3090" i="1"/>
  <c r="T3090" i="1"/>
  <c r="AF3090" i="1" s="1"/>
  <c r="V3090" i="1"/>
  <c r="P3203" i="1" l="1"/>
  <c r="K3201" i="1"/>
  <c r="O3201" i="1"/>
  <c r="E3203" i="1"/>
  <c r="F3203" i="1" s="1"/>
  <c r="A3204" i="1"/>
  <c r="X3203" i="1"/>
  <c r="L3204" i="1"/>
  <c r="M3204" i="1" s="1"/>
  <c r="N3204" i="1" s="1"/>
  <c r="H3204" i="1" s="1"/>
  <c r="AC3203" i="1"/>
  <c r="AE3203" i="1" s="1"/>
  <c r="AK3203" i="1"/>
  <c r="J3203" i="1"/>
  <c r="I3203" i="1" s="1"/>
  <c r="Z3202" i="1"/>
  <c r="AA3202" i="1" s="1"/>
  <c r="AH3202" i="1" s="1"/>
  <c r="Y3202" i="1"/>
  <c r="N3203" i="1"/>
  <c r="H3203" i="1" s="1"/>
  <c r="G3202" i="1"/>
  <c r="U3090" i="1"/>
  <c r="W3090" i="1" s="1"/>
  <c r="AG3090" i="1" s="1"/>
  <c r="B3090" i="1" s="1"/>
  <c r="C3090" i="1" s="1"/>
  <c r="S3091" i="1"/>
  <c r="T3091" i="1"/>
  <c r="AF3091" i="1" s="1"/>
  <c r="V3091" i="1"/>
  <c r="Q3093" i="1"/>
  <c r="R3092" i="1"/>
  <c r="D3425" i="1"/>
  <c r="G3203" i="1" l="1"/>
  <c r="O3203" i="1" s="1"/>
  <c r="K3203" i="1"/>
  <c r="X3204" i="1"/>
  <c r="L3205" i="1"/>
  <c r="M3205" i="1" s="1"/>
  <c r="E3204" i="1"/>
  <c r="F3204" i="1" s="1"/>
  <c r="A3205" i="1"/>
  <c r="AC3204" i="1"/>
  <c r="AE3204" i="1" s="1"/>
  <c r="AK3204" i="1"/>
  <c r="O3202" i="1"/>
  <c r="K3202" i="1"/>
  <c r="J3204" i="1"/>
  <c r="I3204" i="1" s="1"/>
  <c r="Z3203" i="1"/>
  <c r="AA3203" i="1" s="1"/>
  <c r="AH3203" i="1" s="1"/>
  <c r="Y3203" i="1"/>
  <c r="P3204" i="1"/>
  <c r="P3205" i="1" s="1"/>
  <c r="D3426" i="1"/>
  <c r="T3092" i="1"/>
  <c r="AF3092" i="1" s="1"/>
  <c r="V3092" i="1"/>
  <c r="Q3094" i="1"/>
  <c r="R3093" i="1"/>
  <c r="U3091" i="1"/>
  <c r="W3091" i="1" s="1"/>
  <c r="AG3091" i="1" s="1"/>
  <c r="B3091" i="1" s="1"/>
  <c r="C3091" i="1" s="1"/>
  <c r="S3092" i="1"/>
  <c r="L3206" i="1" l="1"/>
  <c r="M3206" i="1" s="1"/>
  <c r="A3206" i="1"/>
  <c r="E3205" i="1"/>
  <c r="F3205" i="1" s="1"/>
  <c r="X3205" i="1"/>
  <c r="AC3205" i="1"/>
  <c r="AE3205" i="1" s="1"/>
  <c r="AK3205" i="1"/>
  <c r="Y3204" i="1"/>
  <c r="Z3204" i="1"/>
  <c r="AA3204" i="1" s="1"/>
  <c r="AH3204" i="1" s="1"/>
  <c r="J3205" i="1"/>
  <c r="I3205" i="1" s="1"/>
  <c r="P3206" i="1"/>
  <c r="N3205" i="1"/>
  <c r="H3205" i="1" s="1"/>
  <c r="G3204" i="1"/>
  <c r="U3092" i="1"/>
  <c r="W3092" i="1" s="1"/>
  <c r="S3093" i="1"/>
  <c r="T3093" i="1"/>
  <c r="AF3093" i="1" s="1"/>
  <c r="V3093" i="1"/>
  <c r="Q3095" i="1"/>
  <c r="R3094" i="1"/>
  <c r="D3427" i="1"/>
  <c r="K3204" i="1" l="1"/>
  <c r="O3204" i="1"/>
  <c r="J3206" i="1"/>
  <c r="I3206" i="1" s="1"/>
  <c r="Z3205" i="1"/>
  <c r="AA3205" i="1" s="1"/>
  <c r="AH3205" i="1" s="1"/>
  <c r="Y3205" i="1"/>
  <c r="X3206" i="1"/>
  <c r="L3207" i="1"/>
  <c r="M3207" i="1" s="1"/>
  <c r="N3207" i="1" s="1"/>
  <c r="H3207" i="1" s="1"/>
  <c r="E3206" i="1"/>
  <c r="F3206" i="1" s="1"/>
  <c r="A3207" i="1"/>
  <c r="AC3206" i="1"/>
  <c r="AE3206" i="1" s="1"/>
  <c r="AK3206" i="1"/>
  <c r="G3205" i="1"/>
  <c r="O3205" i="1" s="1"/>
  <c r="K3205" i="1"/>
  <c r="N3206" i="1"/>
  <c r="H3206" i="1" s="1"/>
  <c r="T3094" i="1"/>
  <c r="AF3094" i="1" s="1"/>
  <c r="V3094" i="1"/>
  <c r="Q3096" i="1"/>
  <c r="R3095" i="1"/>
  <c r="U3093" i="1"/>
  <c r="W3093" i="1" s="1"/>
  <c r="AG3093" i="1" s="1"/>
  <c r="B3093" i="1" s="1"/>
  <c r="C3093" i="1" s="1"/>
  <c r="S3094" i="1"/>
  <c r="D3428" i="1"/>
  <c r="AG3092" i="1"/>
  <c r="B3092" i="1" s="1"/>
  <c r="C3092" i="1" s="1"/>
  <c r="J3207" i="1" l="1"/>
  <c r="I3207" i="1" s="1"/>
  <c r="Y3206" i="1"/>
  <c r="Z3206" i="1"/>
  <c r="AA3206" i="1" s="1"/>
  <c r="AH3206" i="1" s="1"/>
  <c r="P3207" i="1"/>
  <c r="P3208" i="1" s="1"/>
  <c r="G3206" i="1"/>
  <c r="O3206" i="1" s="1"/>
  <c r="E3207" i="1"/>
  <c r="F3207" i="1" s="1"/>
  <c r="A3208" i="1"/>
  <c r="X3207" i="1"/>
  <c r="L3208" i="1"/>
  <c r="M3208" i="1" s="1"/>
  <c r="AC3207" i="1"/>
  <c r="AE3207" i="1" s="1"/>
  <c r="AK3207" i="1"/>
  <c r="U3094" i="1"/>
  <c r="W3094" i="1" s="1"/>
  <c r="S3095" i="1"/>
  <c r="T3095" i="1"/>
  <c r="AF3095" i="1" s="1"/>
  <c r="V3095" i="1"/>
  <c r="Q3097" i="1"/>
  <c r="R3096" i="1"/>
  <c r="D3429" i="1"/>
  <c r="N3208" i="1" l="1"/>
  <c r="H3208" i="1" s="1"/>
  <c r="K3206" i="1"/>
  <c r="Z3207" i="1"/>
  <c r="AA3207" i="1" s="1"/>
  <c r="AH3207" i="1" s="1"/>
  <c r="Y3207" i="1"/>
  <c r="J3208" i="1"/>
  <c r="I3208" i="1" s="1"/>
  <c r="A3209" i="1"/>
  <c r="X3208" i="1"/>
  <c r="L3209" i="1"/>
  <c r="M3209" i="1" s="1"/>
  <c r="N3209" i="1" s="1"/>
  <c r="H3209" i="1" s="1"/>
  <c r="E3208" i="1"/>
  <c r="F3208" i="1" s="1"/>
  <c r="AC3208" i="1"/>
  <c r="AE3208" i="1" s="1"/>
  <c r="AK3208" i="1"/>
  <c r="G3207" i="1"/>
  <c r="T3096" i="1"/>
  <c r="AF3096" i="1" s="1"/>
  <c r="V3096" i="1"/>
  <c r="D3430" i="1"/>
  <c r="Q3098" i="1"/>
  <c r="R3097" i="1"/>
  <c r="U3095" i="1"/>
  <c r="W3095" i="1" s="1"/>
  <c r="S3096" i="1"/>
  <c r="AG3094" i="1"/>
  <c r="B3094" i="1" s="1"/>
  <c r="C3094" i="1" s="1"/>
  <c r="J3209" i="1" l="1"/>
  <c r="I3209" i="1" s="1"/>
  <c r="Z3208" i="1"/>
  <c r="AA3208" i="1" s="1"/>
  <c r="AH3208" i="1" s="1"/>
  <c r="Y3208" i="1"/>
  <c r="L3210" i="1"/>
  <c r="M3210" i="1" s="1"/>
  <c r="X3209" i="1"/>
  <c r="E3209" i="1"/>
  <c r="F3209" i="1" s="1"/>
  <c r="A3210" i="1"/>
  <c r="AC3209" i="1"/>
  <c r="AE3209" i="1" s="1"/>
  <c r="AK3209" i="1"/>
  <c r="O3207" i="1"/>
  <c r="K3207" i="1"/>
  <c r="P3209" i="1"/>
  <c r="G3208" i="1"/>
  <c r="G3209" i="1" s="1"/>
  <c r="Q3099" i="1"/>
  <c r="R3098" i="1"/>
  <c r="D3431" i="1"/>
  <c r="AG3095" i="1"/>
  <c r="B3095" i="1" s="1"/>
  <c r="C3095" i="1" s="1"/>
  <c r="T3097" i="1"/>
  <c r="AF3097" i="1" s="1"/>
  <c r="V3097" i="1"/>
  <c r="U3096" i="1"/>
  <c r="W3096" i="1" s="1"/>
  <c r="AG3096" i="1" s="1"/>
  <c r="B3096" i="1" s="1"/>
  <c r="C3096" i="1" s="1"/>
  <c r="S3097" i="1"/>
  <c r="P3210" i="1" l="1"/>
  <c r="K3209" i="1"/>
  <c r="O3209" i="1"/>
  <c r="A3211" i="1"/>
  <c r="X3210" i="1"/>
  <c r="L3211" i="1"/>
  <c r="M3211" i="1" s="1"/>
  <c r="N3211" i="1" s="1"/>
  <c r="H3211" i="1" s="1"/>
  <c r="E3210" i="1"/>
  <c r="F3210" i="1" s="1"/>
  <c r="AC3210" i="1"/>
  <c r="AE3210" i="1" s="1"/>
  <c r="AK3210" i="1"/>
  <c r="N3210" i="1"/>
  <c r="H3210" i="1" s="1"/>
  <c r="O3208" i="1"/>
  <c r="K3208" i="1"/>
  <c r="J3210" i="1"/>
  <c r="I3210" i="1" s="1"/>
  <c r="Z3209" i="1"/>
  <c r="AA3209" i="1" s="1"/>
  <c r="AH3209" i="1" s="1"/>
  <c r="Y3209" i="1"/>
  <c r="U3097" i="1"/>
  <c r="W3097" i="1" s="1"/>
  <c r="AG3097" i="1" s="1"/>
  <c r="B3097" i="1" s="1"/>
  <c r="C3097" i="1" s="1"/>
  <c r="S3098" i="1"/>
  <c r="D3432" i="1"/>
  <c r="T3098" i="1"/>
  <c r="AF3098" i="1" s="1"/>
  <c r="V3098" i="1"/>
  <c r="Q3100" i="1"/>
  <c r="R3099" i="1"/>
  <c r="Z3210" i="1" l="1"/>
  <c r="AA3210" i="1" s="1"/>
  <c r="AH3210" i="1" s="1"/>
  <c r="J3211" i="1"/>
  <c r="I3211" i="1" s="1"/>
  <c r="Y3210" i="1"/>
  <c r="A3212" i="1"/>
  <c r="X3211" i="1"/>
  <c r="L3212" i="1"/>
  <c r="M3212" i="1" s="1"/>
  <c r="N3212" i="1" s="1"/>
  <c r="H3212" i="1" s="1"/>
  <c r="E3211" i="1"/>
  <c r="F3211" i="1" s="1"/>
  <c r="AC3211" i="1"/>
  <c r="AE3211" i="1" s="1"/>
  <c r="AK3211" i="1"/>
  <c r="P3211" i="1"/>
  <c r="G3210" i="1"/>
  <c r="K3210" i="1" s="1"/>
  <c r="O3210" i="1"/>
  <c r="D3433" i="1"/>
  <c r="U3098" i="1"/>
  <c r="W3098" i="1" s="1"/>
  <c r="AG3098" i="1" s="1"/>
  <c r="B3098" i="1" s="1"/>
  <c r="C3098" i="1" s="1"/>
  <c r="S3099" i="1"/>
  <c r="T3099" i="1"/>
  <c r="AF3099" i="1" s="1"/>
  <c r="V3099" i="1"/>
  <c r="Q3101" i="1"/>
  <c r="R3100" i="1"/>
  <c r="Z3211" i="1" l="1"/>
  <c r="AA3211" i="1" s="1"/>
  <c r="AH3211" i="1" s="1"/>
  <c r="Y3211" i="1"/>
  <c r="J3212" i="1"/>
  <c r="I3212" i="1" s="1"/>
  <c r="E3212" i="1"/>
  <c r="F3212" i="1" s="1"/>
  <c r="A3213" i="1"/>
  <c r="X3212" i="1"/>
  <c r="L3213" i="1"/>
  <c r="M3213" i="1" s="1"/>
  <c r="AC3212" i="1"/>
  <c r="AE3212" i="1" s="1"/>
  <c r="AK3212" i="1"/>
  <c r="P3212" i="1"/>
  <c r="G3211" i="1"/>
  <c r="U3099" i="1"/>
  <c r="W3099" i="1" s="1"/>
  <c r="S3100" i="1"/>
  <c r="T3100" i="1"/>
  <c r="AF3100" i="1" s="1"/>
  <c r="V3100" i="1"/>
  <c r="D3434" i="1"/>
  <c r="Q3102" i="1"/>
  <c r="R3101" i="1"/>
  <c r="P3213" i="1" l="1"/>
  <c r="J3213" i="1"/>
  <c r="I3213" i="1" s="1"/>
  <c r="Z3212" i="1"/>
  <c r="AA3212" i="1" s="1"/>
  <c r="AH3212" i="1" s="1"/>
  <c r="Y3212" i="1"/>
  <c r="E3213" i="1"/>
  <c r="F3213" i="1" s="1"/>
  <c r="A3214" i="1"/>
  <c r="X3213" i="1"/>
  <c r="L3214" i="1"/>
  <c r="M3214" i="1" s="1"/>
  <c r="N3214" i="1" s="1"/>
  <c r="H3214" i="1" s="1"/>
  <c r="AC3213" i="1"/>
  <c r="AE3213" i="1" s="1"/>
  <c r="AK3213" i="1"/>
  <c r="O3211" i="1"/>
  <c r="K3211" i="1"/>
  <c r="G3212" i="1"/>
  <c r="N3213" i="1"/>
  <c r="H3213" i="1" s="1"/>
  <c r="D3435" i="1"/>
  <c r="AG3099" i="1"/>
  <c r="B3099" i="1" s="1"/>
  <c r="C3099" i="1" s="1"/>
  <c r="Q3103" i="1"/>
  <c r="R3102" i="1"/>
  <c r="U3100" i="1"/>
  <c r="W3100" i="1" s="1"/>
  <c r="AG3100" i="1" s="1"/>
  <c r="B3100" i="1" s="1"/>
  <c r="C3100" i="1" s="1"/>
  <c r="S3101" i="1"/>
  <c r="T3101" i="1"/>
  <c r="AF3101" i="1" s="1"/>
  <c r="V3101" i="1"/>
  <c r="J3214" i="1" l="1"/>
  <c r="I3214" i="1" s="1"/>
  <c r="Z3213" i="1"/>
  <c r="AA3213" i="1" s="1"/>
  <c r="AH3213" i="1" s="1"/>
  <c r="Y3213" i="1"/>
  <c r="G3213" i="1"/>
  <c r="O3213" i="1" s="1"/>
  <c r="A3215" i="1"/>
  <c r="X3214" i="1"/>
  <c r="L3215" i="1"/>
  <c r="M3215" i="1" s="1"/>
  <c r="N3215" i="1" s="1"/>
  <c r="H3215" i="1" s="1"/>
  <c r="E3214" i="1"/>
  <c r="F3214" i="1" s="1"/>
  <c r="AC3214" i="1"/>
  <c r="AE3214" i="1" s="1"/>
  <c r="AK3214" i="1"/>
  <c r="P3214" i="1"/>
  <c r="G3214" i="1"/>
  <c r="O3214" i="1" s="1"/>
  <c r="K3214" i="1"/>
  <c r="O3212" i="1"/>
  <c r="K3212" i="1"/>
  <c r="Q3104" i="1"/>
  <c r="R3103" i="1"/>
  <c r="T3102" i="1"/>
  <c r="AF3102" i="1" s="1"/>
  <c r="V3102" i="1"/>
  <c r="U3101" i="1"/>
  <c r="W3101" i="1" s="1"/>
  <c r="S3102" i="1"/>
  <c r="D3436" i="1"/>
  <c r="G3215" i="1" l="1"/>
  <c r="O3215" i="1" s="1"/>
  <c r="K3215" i="1"/>
  <c r="K3213" i="1"/>
  <c r="X3215" i="1"/>
  <c r="L3216" i="1"/>
  <c r="M3216" i="1" s="1"/>
  <c r="E3215" i="1"/>
  <c r="F3215" i="1" s="1"/>
  <c r="A3216" i="1"/>
  <c r="AC3215" i="1"/>
  <c r="AE3215" i="1" s="1"/>
  <c r="AK3215" i="1"/>
  <c r="J3215" i="1"/>
  <c r="I3215" i="1" s="1"/>
  <c r="Y3214" i="1"/>
  <c r="Z3214" i="1"/>
  <c r="AA3214" i="1" s="1"/>
  <c r="AH3214" i="1" s="1"/>
  <c r="P3215" i="1"/>
  <c r="U3102" i="1"/>
  <c r="W3102" i="1" s="1"/>
  <c r="AG3102" i="1" s="1"/>
  <c r="B3102" i="1" s="1"/>
  <c r="C3102" i="1" s="1"/>
  <c r="S3103" i="1"/>
  <c r="D3437" i="1"/>
  <c r="AG3101" i="1"/>
  <c r="B3101" i="1" s="1"/>
  <c r="C3101" i="1" s="1"/>
  <c r="T3103" i="1"/>
  <c r="AF3103" i="1" s="1"/>
  <c r="V3103" i="1"/>
  <c r="R3104" i="1"/>
  <c r="Q3105" i="1"/>
  <c r="X3216" i="1" l="1"/>
  <c r="L3217" i="1"/>
  <c r="M3217" i="1" s="1"/>
  <c r="N3217" i="1" s="1"/>
  <c r="A3217" i="1"/>
  <c r="E3216" i="1"/>
  <c r="F3216" i="1" s="1"/>
  <c r="AC3216" i="1"/>
  <c r="AE3216" i="1" s="1"/>
  <c r="AK3216" i="1"/>
  <c r="P3216" i="1"/>
  <c r="P3217" i="1" s="1"/>
  <c r="J3216" i="1"/>
  <c r="I3216" i="1" s="1"/>
  <c r="Z3215" i="1"/>
  <c r="AA3215" i="1" s="1"/>
  <c r="AH3215" i="1" s="1"/>
  <c r="Y3215" i="1"/>
  <c r="N3216" i="1"/>
  <c r="H3216" i="1" s="1"/>
  <c r="Q3106" i="1"/>
  <c r="R3105" i="1"/>
  <c r="T3104" i="1"/>
  <c r="AF3104" i="1" s="1"/>
  <c r="V3104" i="1"/>
  <c r="D3438" i="1"/>
  <c r="U3103" i="1"/>
  <c r="W3103" i="1" s="1"/>
  <c r="S3104" i="1"/>
  <c r="H3217" i="1" l="1"/>
  <c r="G3216" i="1"/>
  <c r="O3216" i="1" s="1"/>
  <c r="K3216" i="1"/>
  <c r="E3217" i="1"/>
  <c r="F3217" i="1" s="1"/>
  <c r="A3218" i="1"/>
  <c r="L3218" i="1"/>
  <c r="M3218" i="1" s="1"/>
  <c r="N3218" i="1" s="1"/>
  <c r="H3218" i="1" s="1"/>
  <c r="X3217" i="1"/>
  <c r="AC3217" i="1"/>
  <c r="AE3217" i="1" s="1"/>
  <c r="AK3217" i="1"/>
  <c r="Y3216" i="1"/>
  <c r="J3217" i="1"/>
  <c r="I3217" i="1" s="1"/>
  <c r="Z3216" i="1"/>
  <c r="AA3216" i="1" s="1"/>
  <c r="AH3216" i="1" s="1"/>
  <c r="AG3103" i="1"/>
  <c r="B3103" i="1" s="1"/>
  <c r="C3103" i="1" s="1"/>
  <c r="D3439" i="1"/>
  <c r="T3105" i="1"/>
  <c r="AF3105" i="1" s="1"/>
  <c r="V3105" i="1"/>
  <c r="U3104" i="1"/>
  <c r="W3104" i="1" s="1"/>
  <c r="S3105" i="1"/>
  <c r="Q3107" i="1"/>
  <c r="R3106" i="1"/>
  <c r="Z3217" i="1" l="1"/>
  <c r="AA3217" i="1" s="1"/>
  <c r="AH3217" i="1" s="1"/>
  <c r="J3218" i="1"/>
  <c r="I3218" i="1" s="1"/>
  <c r="Y3217" i="1"/>
  <c r="E3218" i="1"/>
  <c r="F3218" i="1" s="1"/>
  <c r="A3219" i="1"/>
  <c r="X3218" i="1"/>
  <c r="L3219" i="1"/>
  <c r="M3219" i="1" s="1"/>
  <c r="AC3218" i="1"/>
  <c r="AE3218" i="1" s="1"/>
  <c r="AK3218" i="1"/>
  <c r="G3217" i="1"/>
  <c r="K3217" i="1" s="1"/>
  <c r="O3217" i="1"/>
  <c r="P3218" i="1"/>
  <c r="AG3104" i="1"/>
  <c r="B3104" i="1"/>
  <c r="C3104" i="1" s="1"/>
  <c r="D3440" i="1"/>
  <c r="T3106" i="1"/>
  <c r="AF3106" i="1" s="1"/>
  <c r="V3106" i="1"/>
  <c r="Q3108" i="1"/>
  <c r="R3107" i="1"/>
  <c r="U3105" i="1"/>
  <c r="W3105" i="1" s="1"/>
  <c r="S3106" i="1"/>
  <c r="P3219" i="1" l="1"/>
  <c r="A3220" i="1"/>
  <c r="X3219" i="1"/>
  <c r="L3220" i="1"/>
  <c r="M3220" i="1" s="1"/>
  <c r="N3220" i="1" s="1"/>
  <c r="E3219" i="1"/>
  <c r="F3219" i="1" s="1"/>
  <c r="AC3219" i="1"/>
  <c r="AE3219" i="1" s="1"/>
  <c r="AK3219" i="1"/>
  <c r="J3219" i="1"/>
  <c r="I3219" i="1" s="1"/>
  <c r="Z3218" i="1"/>
  <c r="AA3218" i="1" s="1"/>
  <c r="AH3218" i="1" s="1"/>
  <c r="Y3218" i="1"/>
  <c r="N3219" i="1"/>
  <c r="H3219" i="1" s="1"/>
  <c r="G3218" i="1"/>
  <c r="Q3109" i="1"/>
  <c r="R3108" i="1"/>
  <c r="D3441" i="1"/>
  <c r="U3106" i="1"/>
  <c r="W3106" i="1" s="1"/>
  <c r="AG3106" i="1" s="1"/>
  <c r="B3106" i="1" s="1"/>
  <c r="C3106" i="1" s="1"/>
  <c r="S3107" i="1"/>
  <c r="AG3105" i="1"/>
  <c r="B3105" i="1" s="1"/>
  <c r="C3105" i="1" s="1"/>
  <c r="T3107" i="1"/>
  <c r="AF3107" i="1" s="1"/>
  <c r="V3107" i="1"/>
  <c r="K3218" i="1" l="1"/>
  <c r="O3218" i="1"/>
  <c r="G3219" i="1"/>
  <c r="O3219" i="1" s="1"/>
  <c r="K3219" i="1"/>
  <c r="Z3219" i="1"/>
  <c r="AA3219" i="1" s="1"/>
  <c r="AH3219" i="1" s="1"/>
  <c r="Y3219" i="1"/>
  <c r="J3220" i="1"/>
  <c r="I3220" i="1" s="1"/>
  <c r="H3220" i="1"/>
  <c r="P3220" i="1"/>
  <c r="X3220" i="1"/>
  <c r="L3221" i="1"/>
  <c r="M3221" i="1" s="1"/>
  <c r="E3220" i="1"/>
  <c r="F3220" i="1" s="1"/>
  <c r="A3221" i="1"/>
  <c r="AC3220" i="1"/>
  <c r="AE3220" i="1" s="1"/>
  <c r="AK3220" i="1"/>
  <c r="U3107" i="1"/>
  <c r="W3107" i="1" s="1"/>
  <c r="AG3107" i="1" s="1"/>
  <c r="B3107" i="1" s="1"/>
  <c r="C3107" i="1" s="1"/>
  <c r="S3108" i="1"/>
  <c r="D3442" i="1"/>
  <c r="T3108" i="1"/>
  <c r="AF3108" i="1" s="1"/>
  <c r="V3108" i="1"/>
  <c r="Q3110" i="1"/>
  <c r="R3109" i="1"/>
  <c r="G3220" i="1" l="1"/>
  <c r="O3220" i="1" s="1"/>
  <c r="K3220" i="1"/>
  <c r="E3221" i="1"/>
  <c r="F3221" i="1" s="1"/>
  <c r="L3222" i="1"/>
  <c r="A3222" i="1"/>
  <c r="X3221" i="1"/>
  <c r="AC3221" i="1"/>
  <c r="AE3221" i="1" s="1"/>
  <c r="AK3221" i="1"/>
  <c r="N3221" i="1"/>
  <c r="H3221" i="1" s="1"/>
  <c r="Y3220" i="1"/>
  <c r="J3221" i="1"/>
  <c r="I3221" i="1" s="1"/>
  <c r="Z3220" i="1"/>
  <c r="AA3220" i="1" s="1"/>
  <c r="AH3220" i="1" s="1"/>
  <c r="P3221" i="1"/>
  <c r="D3443" i="1"/>
  <c r="T3109" i="1"/>
  <c r="AF3109" i="1" s="1"/>
  <c r="V3109" i="1"/>
  <c r="U3108" i="1"/>
  <c r="W3108" i="1" s="1"/>
  <c r="S3109" i="1"/>
  <c r="Q3111" i="1"/>
  <c r="R3110" i="1"/>
  <c r="P3222" i="1" l="1"/>
  <c r="M3222" i="1"/>
  <c r="N3222" i="1" s="1"/>
  <c r="H3222" i="1" s="1"/>
  <c r="Z3221" i="1"/>
  <c r="AA3221" i="1" s="1"/>
  <c r="AH3221" i="1" s="1"/>
  <c r="J3222" i="1"/>
  <c r="I3222" i="1" s="1"/>
  <c r="Y3221" i="1"/>
  <c r="E3222" i="1"/>
  <c r="F3222" i="1" s="1"/>
  <c r="A3223" i="1"/>
  <c r="X3222" i="1"/>
  <c r="L3223" i="1"/>
  <c r="AC3222" i="1"/>
  <c r="AE3222" i="1" s="1"/>
  <c r="AK3222" i="1"/>
  <c r="G3221" i="1"/>
  <c r="O3221" i="1" s="1"/>
  <c r="AG3108" i="1"/>
  <c r="B3108" i="1" s="1"/>
  <c r="C3108" i="1" s="1"/>
  <c r="U3109" i="1"/>
  <c r="W3109" i="1" s="1"/>
  <c r="S3110" i="1"/>
  <c r="D3444" i="1"/>
  <c r="T3110" i="1"/>
  <c r="AF3110" i="1" s="1"/>
  <c r="V3110" i="1"/>
  <c r="Q3112" i="1"/>
  <c r="R3111" i="1"/>
  <c r="J3223" i="1" l="1"/>
  <c r="I3223" i="1" s="1"/>
  <c r="Z3222" i="1"/>
  <c r="AA3222" i="1" s="1"/>
  <c r="AH3222" i="1" s="1"/>
  <c r="Y3222" i="1"/>
  <c r="L3224" i="1"/>
  <c r="A3224" i="1"/>
  <c r="E3223" i="1"/>
  <c r="F3223" i="1" s="1"/>
  <c r="X3223" i="1"/>
  <c r="AC3223" i="1"/>
  <c r="AE3223" i="1" s="1"/>
  <c r="AK3223" i="1"/>
  <c r="K3221" i="1"/>
  <c r="G3222" i="1"/>
  <c r="O3222" i="1" s="1"/>
  <c r="P3223" i="1"/>
  <c r="M3223" i="1"/>
  <c r="N3223" i="1" s="1"/>
  <c r="H3223" i="1" s="1"/>
  <c r="T3111" i="1"/>
  <c r="AF3111" i="1" s="1"/>
  <c r="V3111" i="1"/>
  <c r="Q3113" i="1"/>
  <c r="R3112" i="1"/>
  <c r="D3445" i="1"/>
  <c r="AG3109" i="1"/>
  <c r="B3109" i="1" s="1"/>
  <c r="C3109" i="1" s="1"/>
  <c r="U3110" i="1"/>
  <c r="W3110" i="1" s="1"/>
  <c r="AG3110" i="1" s="1"/>
  <c r="B3110" i="1" s="1"/>
  <c r="C3110" i="1" s="1"/>
  <c r="S3111" i="1"/>
  <c r="Z3223" i="1" l="1"/>
  <c r="AA3223" i="1" s="1"/>
  <c r="AH3223" i="1" s="1"/>
  <c r="Y3223" i="1"/>
  <c r="J3224" i="1"/>
  <c r="I3224" i="1" s="1"/>
  <c r="X3224" i="1"/>
  <c r="L3225" i="1"/>
  <c r="E3224" i="1"/>
  <c r="F3224" i="1" s="1"/>
  <c r="A3225" i="1"/>
  <c r="AC3224" i="1"/>
  <c r="AE3224" i="1" s="1"/>
  <c r="AK3224" i="1"/>
  <c r="K3222" i="1"/>
  <c r="G3223" i="1"/>
  <c r="O3223" i="1" s="1"/>
  <c r="K3223" i="1"/>
  <c r="P3224" i="1"/>
  <c r="M3224" i="1"/>
  <c r="N3224" i="1" s="1"/>
  <c r="H3224" i="1" s="1"/>
  <c r="Q3114" i="1"/>
  <c r="R3113" i="1"/>
  <c r="D3446" i="1"/>
  <c r="T3112" i="1"/>
  <c r="AF3112" i="1" s="1"/>
  <c r="V3112" i="1"/>
  <c r="U3111" i="1"/>
  <c r="W3111" i="1" s="1"/>
  <c r="AG3111" i="1" s="1"/>
  <c r="B3111" i="1" s="1"/>
  <c r="C3111" i="1" s="1"/>
  <c r="S3112" i="1"/>
  <c r="G3224" i="1" l="1"/>
  <c r="O3224" i="1" s="1"/>
  <c r="K3224" i="1"/>
  <c r="P3225" i="1"/>
  <c r="M3225" i="1"/>
  <c r="N3225" i="1" s="1"/>
  <c r="H3225" i="1" s="1"/>
  <c r="L3226" i="1"/>
  <c r="E3225" i="1"/>
  <c r="F3225" i="1" s="1"/>
  <c r="A3226" i="1"/>
  <c r="X3225" i="1"/>
  <c r="AC3225" i="1"/>
  <c r="AE3225" i="1" s="1"/>
  <c r="AK3225" i="1"/>
  <c r="Z3224" i="1"/>
  <c r="AA3224" i="1" s="1"/>
  <c r="AH3224" i="1" s="1"/>
  <c r="Y3224" i="1"/>
  <c r="J3225" i="1"/>
  <c r="I3225" i="1" s="1"/>
  <c r="D3447" i="1"/>
  <c r="T3113" i="1"/>
  <c r="AF3113" i="1" s="1"/>
  <c r="V3113" i="1"/>
  <c r="Q3115" i="1"/>
  <c r="R3114" i="1"/>
  <c r="U3112" i="1"/>
  <c r="W3112" i="1" s="1"/>
  <c r="S3113" i="1"/>
  <c r="J3226" i="1" l="1"/>
  <c r="I3226" i="1" s="1"/>
  <c r="Z3225" i="1"/>
  <c r="AA3225" i="1" s="1"/>
  <c r="AH3225" i="1" s="1"/>
  <c r="Y3225" i="1"/>
  <c r="L3227" i="1"/>
  <c r="A3227" i="1"/>
  <c r="E3226" i="1"/>
  <c r="F3226" i="1" s="1"/>
  <c r="X3226" i="1"/>
  <c r="AC3226" i="1"/>
  <c r="AE3226" i="1" s="1"/>
  <c r="AK3226" i="1"/>
  <c r="P3226" i="1"/>
  <c r="M3226" i="1"/>
  <c r="N3226" i="1" s="1"/>
  <c r="H3226" i="1" s="1"/>
  <c r="G3225" i="1"/>
  <c r="K3225" i="1" s="1"/>
  <c r="O3225" i="1"/>
  <c r="AG3112" i="1"/>
  <c r="B3112" i="1" s="1"/>
  <c r="C3112" i="1" s="1"/>
  <c r="T3114" i="1"/>
  <c r="AF3114" i="1" s="1"/>
  <c r="V3114" i="1"/>
  <c r="Q3116" i="1"/>
  <c r="R3115" i="1"/>
  <c r="U3113" i="1"/>
  <c r="W3113" i="1" s="1"/>
  <c r="S3114" i="1"/>
  <c r="D3448" i="1"/>
  <c r="Y3226" i="1" l="1"/>
  <c r="J3227" i="1"/>
  <c r="I3227" i="1" s="1"/>
  <c r="Z3226" i="1"/>
  <c r="AA3226" i="1" s="1"/>
  <c r="AH3226" i="1" s="1"/>
  <c r="A3228" i="1"/>
  <c r="X3227" i="1"/>
  <c r="E3227" i="1"/>
  <c r="F3227" i="1" s="1"/>
  <c r="L3228" i="1"/>
  <c r="AC3227" i="1"/>
  <c r="AE3227" i="1" s="1"/>
  <c r="AK3227" i="1"/>
  <c r="M3227" i="1"/>
  <c r="N3227" i="1" s="1"/>
  <c r="H3227" i="1" s="1"/>
  <c r="G3226" i="1"/>
  <c r="O3226" i="1" s="1"/>
  <c r="P3227" i="1" s="1"/>
  <c r="K3226" i="1"/>
  <c r="AG3113" i="1"/>
  <c r="B3113" i="1" s="1"/>
  <c r="C3113" i="1" s="1"/>
  <c r="Q3117" i="1"/>
  <c r="R3116" i="1"/>
  <c r="T3115" i="1"/>
  <c r="AF3115" i="1" s="1"/>
  <c r="V3115" i="1"/>
  <c r="D3449" i="1"/>
  <c r="U3114" i="1"/>
  <c r="W3114" i="1" s="1"/>
  <c r="AG3114" i="1" s="1"/>
  <c r="B3114" i="1" s="1"/>
  <c r="C3114" i="1" s="1"/>
  <c r="S3115" i="1"/>
  <c r="P3228" i="1" l="1"/>
  <c r="M3228" i="1"/>
  <c r="N3228" i="1" s="1"/>
  <c r="H3228" i="1" s="1"/>
  <c r="X3228" i="1"/>
  <c r="E3228" i="1"/>
  <c r="F3228" i="1" s="1"/>
  <c r="L3229" i="1"/>
  <c r="A3229" i="1"/>
  <c r="AC3228" i="1"/>
  <c r="AE3228" i="1" s="1"/>
  <c r="AK3228" i="1"/>
  <c r="Z3227" i="1"/>
  <c r="AA3227" i="1" s="1"/>
  <c r="AH3227" i="1" s="1"/>
  <c r="J3228" i="1"/>
  <c r="I3228" i="1" s="1"/>
  <c r="Y3227" i="1"/>
  <c r="G3227" i="1"/>
  <c r="K3227" i="1" s="1"/>
  <c r="O3227" i="1"/>
  <c r="D3450" i="1"/>
  <c r="U3115" i="1"/>
  <c r="W3115" i="1" s="1"/>
  <c r="AG3115" i="1" s="1"/>
  <c r="B3115" i="1" s="1"/>
  <c r="C3115" i="1" s="1"/>
  <c r="S3116" i="1"/>
  <c r="T3116" i="1"/>
  <c r="AF3116" i="1" s="1"/>
  <c r="V3116" i="1"/>
  <c r="Q3118" i="1"/>
  <c r="R3117" i="1"/>
  <c r="A3230" i="1" l="1"/>
  <c r="L3230" i="1"/>
  <c r="X3229" i="1"/>
  <c r="E3229" i="1"/>
  <c r="F3229" i="1" s="1"/>
  <c r="AC3229" i="1"/>
  <c r="AE3229" i="1" s="1"/>
  <c r="AK3229" i="1"/>
  <c r="M3229" i="1"/>
  <c r="N3229" i="1" s="1"/>
  <c r="H3229" i="1" s="1"/>
  <c r="P3229" i="1"/>
  <c r="Z3228" i="1"/>
  <c r="AA3228" i="1" s="1"/>
  <c r="AH3228" i="1" s="1"/>
  <c r="Y3228" i="1"/>
  <c r="J3229" i="1"/>
  <c r="I3229" i="1" s="1"/>
  <c r="G3228" i="1"/>
  <c r="O3228" i="1" s="1"/>
  <c r="K3228" i="1"/>
  <c r="T3117" i="1"/>
  <c r="AF3117" i="1" s="1"/>
  <c r="V3117" i="1"/>
  <c r="U3116" i="1"/>
  <c r="W3116" i="1" s="1"/>
  <c r="S3117" i="1"/>
  <c r="D3451" i="1"/>
  <c r="Q3119" i="1"/>
  <c r="R3118" i="1"/>
  <c r="G3229" i="1" l="1"/>
  <c r="O3229" i="1"/>
  <c r="K3229" i="1"/>
  <c r="J3230" i="1"/>
  <c r="I3230" i="1" s="1"/>
  <c r="Y3229" i="1"/>
  <c r="Z3229" i="1"/>
  <c r="AA3229" i="1" s="1"/>
  <c r="AH3229" i="1" s="1"/>
  <c r="P3230" i="1"/>
  <c r="M3230" i="1"/>
  <c r="N3230" i="1" s="1"/>
  <c r="H3230" i="1" s="1"/>
  <c r="L3231" i="1"/>
  <c r="A3231" i="1"/>
  <c r="E3230" i="1"/>
  <c r="F3230" i="1" s="1"/>
  <c r="X3230" i="1"/>
  <c r="AC3230" i="1"/>
  <c r="AE3230" i="1" s="1"/>
  <c r="AK3230" i="1"/>
  <c r="Q3120" i="1"/>
  <c r="R3119" i="1"/>
  <c r="D3452" i="1"/>
  <c r="U3117" i="1"/>
  <c r="W3117" i="1" s="1"/>
  <c r="AG3117" i="1" s="1"/>
  <c r="B3117" i="1" s="1"/>
  <c r="C3117" i="1" s="1"/>
  <c r="S3118" i="1"/>
  <c r="AG3116" i="1"/>
  <c r="B3116" i="1" s="1"/>
  <c r="C3116" i="1" s="1"/>
  <c r="T3118" i="1"/>
  <c r="AF3118" i="1" s="1"/>
  <c r="V3118" i="1"/>
  <c r="J3231" i="1" l="1"/>
  <c r="I3231" i="1" s="1"/>
  <c r="Y3230" i="1"/>
  <c r="Z3230" i="1"/>
  <c r="AA3230" i="1" s="1"/>
  <c r="AH3230" i="1" s="1"/>
  <c r="G3230" i="1"/>
  <c r="K3230" i="1" s="1"/>
  <c r="O3230" i="1"/>
  <c r="A3232" i="1"/>
  <c r="L3232" i="1"/>
  <c r="E3231" i="1"/>
  <c r="F3231" i="1" s="1"/>
  <c r="X3231" i="1"/>
  <c r="AC3231" i="1"/>
  <c r="AE3231" i="1" s="1"/>
  <c r="AK3231" i="1"/>
  <c r="M3231" i="1"/>
  <c r="N3231" i="1" s="1"/>
  <c r="H3231" i="1" s="1"/>
  <c r="P3231" i="1"/>
  <c r="U3118" i="1"/>
  <c r="W3118" i="1" s="1"/>
  <c r="S3119" i="1"/>
  <c r="D3453" i="1"/>
  <c r="T3119" i="1"/>
  <c r="AF3119" i="1" s="1"/>
  <c r="V3119" i="1"/>
  <c r="Q3121" i="1"/>
  <c r="R3120" i="1"/>
  <c r="P3232" i="1" l="1"/>
  <c r="M3232" i="1"/>
  <c r="N3232" i="1" s="1"/>
  <c r="H3232" i="1" s="1"/>
  <c r="X3232" i="1"/>
  <c r="E3232" i="1"/>
  <c r="F3232" i="1" s="1"/>
  <c r="L3233" i="1"/>
  <c r="A3233" i="1"/>
  <c r="AC3232" i="1"/>
  <c r="AE3232" i="1" s="1"/>
  <c r="AK3232" i="1"/>
  <c r="G3231" i="1"/>
  <c r="O3231" i="1" s="1"/>
  <c r="K3231" i="1"/>
  <c r="Z3231" i="1"/>
  <c r="AA3231" i="1" s="1"/>
  <c r="AH3231" i="1" s="1"/>
  <c r="Y3231" i="1"/>
  <c r="J3232" i="1"/>
  <c r="I3232" i="1" s="1"/>
  <c r="AG3118" i="1"/>
  <c r="B3118" i="1" s="1"/>
  <c r="C3118" i="1" s="1"/>
  <c r="D3454" i="1"/>
  <c r="T3120" i="1"/>
  <c r="AF3120" i="1" s="1"/>
  <c r="V3120" i="1"/>
  <c r="U3119" i="1"/>
  <c r="W3119" i="1" s="1"/>
  <c r="AG3119" i="1" s="1"/>
  <c r="B3119" i="1" s="1"/>
  <c r="C3119" i="1" s="1"/>
  <c r="S3120" i="1"/>
  <c r="Q3122" i="1"/>
  <c r="R3121" i="1"/>
  <c r="A3234" i="1" l="1"/>
  <c r="X3233" i="1"/>
  <c r="L3234" i="1"/>
  <c r="E3233" i="1"/>
  <c r="F3233" i="1" s="1"/>
  <c r="AC3233" i="1"/>
  <c r="AE3233" i="1" s="1"/>
  <c r="AK3233" i="1"/>
  <c r="P3233" i="1"/>
  <c r="M3233" i="1"/>
  <c r="N3233" i="1" s="1"/>
  <c r="H3233" i="1" s="1"/>
  <c r="G3232" i="1"/>
  <c r="O3232" i="1" s="1"/>
  <c r="K3232" i="1"/>
  <c r="J3233" i="1"/>
  <c r="I3233" i="1" s="1"/>
  <c r="Y3232" i="1"/>
  <c r="Z3232" i="1"/>
  <c r="AA3232" i="1" s="1"/>
  <c r="AH3232" i="1" s="1"/>
  <c r="D3455" i="1"/>
  <c r="T3121" i="1"/>
  <c r="AF3121" i="1" s="1"/>
  <c r="V3121" i="1"/>
  <c r="Q3123" i="1"/>
  <c r="R3122" i="1"/>
  <c r="U3120" i="1"/>
  <c r="W3120" i="1" s="1"/>
  <c r="S3121" i="1"/>
  <c r="G3233" i="1" l="1"/>
  <c r="K3233" i="1" s="1"/>
  <c r="O3233" i="1"/>
  <c r="Y3233" i="1"/>
  <c r="Z3233" i="1"/>
  <c r="AA3233" i="1" s="1"/>
  <c r="AH3233" i="1" s="1"/>
  <c r="J3234" i="1"/>
  <c r="I3234" i="1" s="1"/>
  <c r="M3234" i="1"/>
  <c r="N3234" i="1" s="1"/>
  <c r="H3234" i="1" s="1"/>
  <c r="P3234" i="1"/>
  <c r="A3235" i="1"/>
  <c r="E3234" i="1"/>
  <c r="F3234" i="1" s="1"/>
  <c r="X3234" i="1"/>
  <c r="L3235" i="1"/>
  <c r="AC3234" i="1"/>
  <c r="AE3234" i="1" s="1"/>
  <c r="AK3234" i="1"/>
  <c r="AG3120" i="1"/>
  <c r="B3120" i="1" s="1"/>
  <c r="C3120" i="1" s="1"/>
  <c r="Q3124" i="1"/>
  <c r="R3123" i="1"/>
  <c r="U3121" i="1"/>
  <c r="W3121" i="1" s="1"/>
  <c r="AG3121" i="1" s="1"/>
  <c r="B3121" i="1" s="1"/>
  <c r="C3121" i="1" s="1"/>
  <c r="S3122" i="1"/>
  <c r="D3456" i="1"/>
  <c r="T3122" i="1"/>
  <c r="AF3122" i="1" s="1"/>
  <c r="V3122" i="1"/>
  <c r="E3235" i="1" l="1"/>
  <c r="F3235" i="1" s="1"/>
  <c r="L3236" i="1"/>
  <c r="X3235" i="1"/>
  <c r="A3236" i="1"/>
  <c r="AC3235" i="1"/>
  <c r="AE3235" i="1" s="1"/>
  <c r="AK3235" i="1"/>
  <c r="G3234" i="1"/>
  <c r="K3234" i="1" s="1"/>
  <c r="O3234" i="1"/>
  <c r="P3235" i="1"/>
  <c r="M3235" i="1"/>
  <c r="N3235" i="1" s="1"/>
  <c r="H3235" i="1" s="1"/>
  <c r="J3235" i="1"/>
  <c r="I3235" i="1" s="1"/>
  <c r="Z3234" i="1"/>
  <c r="AA3234" i="1" s="1"/>
  <c r="AH3234" i="1" s="1"/>
  <c r="Y3234" i="1"/>
  <c r="U3122" i="1"/>
  <c r="W3122" i="1" s="1"/>
  <c r="AG3122" i="1" s="1"/>
  <c r="B3122" i="1" s="1"/>
  <c r="C3122" i="1" s="1"/>
  <c r="S3123" i="1"/>
  <c r="T3123" i="1"/>
  <c r="AF3123" i="1" s="1"/>
  <c r="V3123" i="1"/>
  <c r="Q3125" i="1"/>
  <c r="R3124" i="1"/>
  <c r="D3457" i="1"/>
  <c r="E3236" i="1" l="1"/>
  <c r="F3236" i="1" s="1"/>
  <c r="X3236" i="1"/>
  <c r="L3237" i="1"/>
  <c r="A3237" i="1"/>
  <c r="AC3236" i="1"/>
  <c r="AE3236" i="1" s="1"/>
  <c r="AK3236" i="1"/>
  <c r="Z3235" i="1"/>
  <c r="AA3235" i="1" s="1"/>
  <c r="AH3235" i="1" s="1"/>
  <c r="Y3235" i="1"/>
  <c r="J3236" i="1"/>
  <c r="I3236" i="1" s="1"/>
  <c r="G3235" i="1"/>
  <c r="O3235" i="1" s="1"/>
  <c r="K3235" i="1"/>
  <c r="P3236" i="1"/>
  <c r="M3236" i="1"/>
  <c r="N3236" i="1" s="1"/>
  <c r="H3236" i="1" s="1"/>
  <c r="D3458" i="1"/>
  <c r="T3124" i="1"/>
  <c r="AF3124" i="1" s="1"/>
  <c r="V3124" i="1"/>
  <c r="Q3126" i="1"/>
  <c r="R3125" i="1"/>
  <c r="U3123" i="1"/>
  <c r="W3123" i="1" s="1"/>
  <c r="AG3123" i="1" s="1"/>
  <c r="B3123" i="1" s="1"/>
  <c r="C3123" i="1" s="1"/>
  <c r="S3124" i="1"/>
  <c r="Z3236" i="1" l="1"/>
  <c r="AA3236" i="1" s="1"/>
  <c r="AH3236" i="1" s="1"/>
  <c r="J3237" i="1"/>
  <c r="I3237" i="1" s="1"/>
  <c r="Y3236" i="1"/>
  <c r="G3236" i="1"/>
  <c r="O3236" i="1" s="1"/>
  <c r="X3237" i="1"/>
  <c r="E3237" i="1"/>
  <c r="F3237" i="1" s="1"/>
  <c r="A3238" i="1"/>
  <c r="L3238" i="1"/>
  <c r="AC3237" i="1"/>
  <c r="AE3237" i="1" s="1"/>
  <c r="AK3237" i="1"/>
  <c r="M3237" i="1"/>
  <c r="N3237" i="1" s="1"/>
  <c r="H3237" i="1" s="1"/>
  <c r="P3237" i="1"/>
  <c r="T3125" i="1"/>
  <c r="AF3125" i="1" s="1"/>
  <c r="V3125" i="1"/>
  <c r="Q3127" i="1"/>
  <c r="R3126" i="1"/>
  <c r="U3124" i="1"/>
  <c r="W3124" i="1" s="1"/>
  <c r="S3125" i="1"/>
  <c r="D3459" i="1"/>
  <c r="K3236" i="1" l="1"/>
  <c r="J3238" i="1"/>
  <c r="I3238" i="1" s="1"/>
  <c r="Y3237" i="1"/>
  <c r="Z3237" i="1"/>
  <c r="AA3237" i="1" s="1"/>
  <c r="AH3237" i="1" s="1"/>
  <c r="X3238" i="1"/>
  <c r="A3239" i="1"/>
  <c r="E3238" i="1"/>
  <c r="F3238" i="1" s="1"/>
  <c r="L3239" i="1"/>
  <c r="AC3238" i="1"/>
  <c r="AE3238" i="1" s="1"/>
  <c r="AK3238" i="1"/>
  <c r="G3237" i="1"/>
  <c r="K3237" i="1" s="1"/>
  <c r="O3237" i="1"/>
  <c r="P3238" i="1"/>
  <c r="M3238" i="1"/>
  <c r="N3238" i="1" s="1"/>
  <c r="H3238" i="1" s="1"/>
  <c r="AG3124" i="1"/>
  <c r="B3124" i="1" s="1"/>
  <c r="C3124" i="1" s="1"/>
  <c r="U3125" i="1"/>
  <c r="W3125" i="1" s="1"/>
  <c r="AG3125" i="1" s="1"/>
  <c r="B3125" i="1" s="1"/>
  <c r="C3125" i="1" s="1"/>
  <c r="S3126" i="1"/>
  <c r="T3126" i="1"/>
  <c r="AF3126" i="1" s="1"/>
  <c r="V3126" i="1"/>
  <c r="Q3128" i="1"/>
  <c r="R3127" i="1"/>
  <c r="D3460" i="1"/>
  <c r="P3239" i="1" l="1"/>
  <c r="M3239" i="1"/>
  <c r="N3239" i="1" s="1"/>
  <c r="H3239" i="1" s="1"/>
  <c r="G3238" i="1"/>
  <c r="K3238" i="1" s="1"/>
  <c r="O3238" i="1"/>
  <c r="X3239" i="1"/>
  <c r="L3240" i="1"/>
  <c r="E3239" i="1"/>
  <c r="F3239" i="1" s="1"/>
  <c r="A3240" i="1"/>
  <c r="AC3239" i="1"/>
  <c r="AE3239" i="1" s="1"/>
  <c r="AK3239" i="1"/>
  <c r="Z3238" i="1"/>
  <c r="AA3238" i="1" s="1"/>
  <c r="AH3238" i="1" s="1"/>
  <c r="Y3238" i="1"/>
  <c r="J3239" i="1"/>
  <c r="I3239" i="1" s="1"/>
  <c r="T3127" i="1"/>
  <c r="AF3127" i="1" s="1"/>
  <c r="V3127" i="1"/>
  <c r="Q3129" i="1"/>
  <c r="R3128" i="1"/>
  <c r="D3461" i="1"/>
  <c r="U3126" i="1"/>
  <c r="W3126" i="1" s="1"/>
  <c r="AG3126" i="1" s="1"/>
  <c r="B3126" i="1" s="1"/>
  <c r="C3126" i="1" s="1"/>
  <c r="S3127" i="1"/>
  <c r="A3241" i="1" l="1"/>
  <c r="X3240" i="1"/>
  <c r="E3240" i="1"/>
  <c r="F3240" i="1" s="1"/>
  <c r="L3241" i="1"/>
  <c r="AC3240" i="1"/>
  <c r="AE3240" i="1" s="1"/>
  <c r="AK3240" i="1"/>
  <c r="P3240" i="1"/>
  <c r="M3240" i="1"/>
  <c r="N3240" i="1" s="1"/>
  <c r="H3240" i="1" s="1"/>
  <c r="Z3239" i="1"/>
  <c r="AA3239" i="1" s="1"/>
  <c r="AH3239" i="1" s="1"/>
  <c r="J3240" i="1"/>
  <c r="I3240" i="1" s="1"/>
  <c r="Y3239" i="1"/>
  <c r="G3239" i="1"/>
  <c r="O3239" i="1" s="1"/>
  <c r="K3239" i="1"/>
  <c r="U3127" i="1"/>
  <c r="W3127" i="1" s="1"/>
  <c r="AG3127" i="1" s="1"/>
  <c r="B3127" i="1" s="1"/>
  <c r="C3127" i="1" s="1"/>
  <c r="S3128" i="1"/>
  <c r="D3462" i="1"/>
  <c r="T3128" i="1"/>
  <c r="AF3128" i="1" s="1"/>
  <c r="V3128" i="1"/>
  <c r="Q3130" i="1"/>
  <c r="R3129" i="1"/>
  <c r="G3240" i="1" l="1"/>
  <c r="O3240" i="1" s="1"/>
  <c r="K3240" i="1"/>
  <c r="M3241" i="1"/>
  <c r="N3241" i="1" s="1"/>
  <c r="H3241" i="1" s="1"/>
  <c r="P3241" i="1"/>
  <c r="J3241" i="1"/>
  <c r="I3241" i="1" s="1"/>
  <c r="Z3240" i="1"/>
  <c r="AA3240" i="1" s="1"/>
  <c r="AH3240" i="1" s="1"/>
  <c r="Y3240" i="1"/>
  <c r="L3242" i="1"/>
  <c r="X3241" i="1"/>
  <c r="E3241" i="1"/>
  <c r="F3241" i="1" s="1"/>
  <c r="A3242" i="1"/>
  <c r="AC3241" i="1"/>
  <c r="AE3241" i="1" s="1"/>
  <c r="AK3241" i="1"/>
  <c r="Q3131" i="1"/>
  <c r="R3130" i="1"/>
  <c r="D3463" i="1"/>
  <c r="U3128" i="1"/>
  <c r="W3128" i="1" s="1"/>
  <c r="S3129" i="1"/>
  <c r="T3129" i="1"/>
  <c r="AF3129" i="1" s="1"/>
  <c r="V3129" i="1"/>
  <c r="M3242" i="1" l="1"/>
  <c r="N3242" i="1" s="1"/>
  <c r="H3242" i="1" s="1"/>
  <c r="P3242" i="1"/>
  <c r="X3242" i="1"/>
  <c r="E3242" i="1"/>
  <c r="F3242" i="1" s="1"/>
  <c r="A3243" i="1"/>
  <c r="L3243" i="1"/>
  <c r="AC3242" i="1"/>
  <c r="AE3242" i="1" s="1"/>
  <c r="AK3242" i="1"/>
  <c r="G3241" i="1"/>
  <c r="K3241" i="1" s="1"/>
  <c r="Z3241" i="1"/>
  <c r="AA3241" i="1" s="1"/>
  <c r="AH3241" i="1" s="1"/>
  <c r="J3242" i="1"/>
  <c r="I3242" i="1" s="1"/>
  <c r="Y3241" i="1"/>
  <c r="U3129" i="1"/>
  <c r="W3129" i="1" s="1"/>
  <c r="AG3129" i="1" s="1"/>
  <c r="B3129" i="1" s="1"/>
  <c r="C3129" i="1" s="1"/>
  <c r="S3130" i="1"/>
  <c r="AG3128" i="1"/>
  <c r="B3128" i="1" s="1"/>
  <c r="C3128" i="1" s="1"/>
  <c r="D3464" i="1"/>
  <c r="T3130" i="1"/>
  <c r="AF3130" i="1" s="1"/>
  <c r="V3130" i="1"/>
  <c r="Q3132" i="1"/>
  <c r="R3131" i="1"/>
  <c r="P3243" i="1" l="1"/>
  <c r="M3243" i="1"/>
  <c r="N3243" i="1" s="1"/>
  <c r="H3243" i="1" s="1"/>
  <c r="X3243" i="1"/>
  <c r="A3244" i="1"/>
  <c r="L3244" i="1"/>
  <c r="E3243" i="1"/>
  <c r="F3243" i="1" s="1"/>
  <c r="AC3243" i="1"/>
  <c r="AE3243" i="1" s="1"/>
  <c r="AK3243" i="1"/>
  <c r="Z3242" i="1"/>
  <c r="AA3242" i="1" s="1"/>
  <c r="AH3242" i="1" s="1"/>
  <c r="J3243" i="1"/>
  <c r="I3243" i="1" s="1"/>
  <c r="Y3242" i="1"/>
  <c r="O3241" i="1"/>
  <c r="G3242" i="1"/>
  <c r="K3242" i="1" s="1"/>
  <c r="O3242" i="1"/>
  <c r="D3465" i="1"/>
  <c r="T3131" i="1"/>
  <c r="AF3131" i="1" s="1"/>
  <c r="V3131" i="1"/>
  <c r="Q3133" i="1"/>
  <c r="R3132" i="1"/>
  <c r="U3130" i="1"/>
  <c r="W3130" i="1" s="1"/>
  <c r="AG3130" i="1" s="1"/>
  <c r="B3130" i="1" s="1"/>
  <c r="C3130" i="1" s="1"/>
  <c r="S3131" i="1"/>
  <c r="P3244" i="1" l="1"/>
  <c r="M3244" i="1"/>
  <c r="N3244" i="1" s="1"/>
  <c r="H3244" i="1" s="1"/>
  <c r="Z3243" i="1"/>
  <c r="AA3243" i="1" s="1"/>
  <c r="AH3243" i="1" s="1"/>
  <c r="J3244" i="1"/>
  <c r="I3244" i="1" s="1"/>
  <c r="Y3243" i="1"/>
  <c r="X3244" i="1"/>
  <c r="L3245" i="1"/>
  <c r="E3244" i="1"/>
  <c r="F3244" i="1" s="1"/>
  <c r="A3245" i="1"/>
  <c r="AC3244" i="1"/>
  <c r="AE3244" i="1" s="1"/>
  <c r="AK3244" i="1"/>
  <c r="G3243" i="1"/>
  <c r="O3243" i="1" s="1"/>
  <c r="K3243" i="1"/>
  <c r="D3466" i="1"/>
  <c r="T3132" i="1"/>
  <c r="AF3132" i="1" s="1"/>
  <c r="V3132" i="1"/>
  <c r="Q3134" i="1"/>
  <c r="R3133" i="1"/>
  <c r="U3131" i="1"/>
  <c r="W3131" i="1" s="1"/>
  <c r="AG3131" i="1" s="1"/>
  <c r="B3131" i="1" s="1"/>
  <c r="C3131" i="1" s="1"/>
  <c r="S3132" i="1"/>
  <c r="P3245" i="1" l="1"/>
  <c r="M3245" i="1"/>
  <c r="N3245" i="1" s="1"/>
  <c r="H3245" i="1" s="1"/>
  <c r="Z3244" i="1"/>
  <c r="AA3244" i="1" s="1"/>
  <c r="AH3244" i="1" s="1"/>
  <c r="J3245" i="1"/>
  <c r="I3245" i="1" s="1"/>
  <c r="Y3244" i="1"/>
  <c r="G3244" i="1"/>
  <c r="O3244" i="1" s="1"/>
  <c r="K3244" i="1"/>
  <c r="A3246" i="1"/>
  <c r="E3245" i="1"/>
  <c r="F3245" i="1" s="1"/>
  <c r="X3245" i="1"/>
  <c r="L3246" i="1"/>
  <c r="AC3245" i="1"/>
  <c r="AE3245" i="1" s="1"/>
  <c r="AK3245" i="1"/>
  <c r="T3133" i="1"/>
  <c r="AF3133" i="1" s="1"/>
  <c r="V3133" i="1"/>
  <c r="Q3135" i="1"/>
  <c r="R3134" i="1"/>
  <c r="D3467" i="1"/>
  <c r="U3132" i="1"/>
  <c r="W3132" i="1" s="1"/>
  <c r="S3133" i="1"/>
  <c r="P3246" i="1" l="1"/>
  <c r="M3246" i="1"/>
  <c r="N3246" i="1" s="1"/>
  <c r="H3246" i="1" s="1"/>
  <c r="G3245" i="1"/>
  <c r="K3245" i="1" s="1"/>
  <c r="O3245" i="1"/>
  <c r="X3246" i="1"/>
  <c r="E3246" i="1"/>
  <c r="F3246" i="1" s="1"/>
  <c r="L3247" i="1"/>
  <c r="A3247" i="1"/>
  <c r="AC3246" i="1"/>
  <c r="AE3246" i="1" s="1"/>
  <c r="AK3246" i="1"/>
  <c r="Y3245" i="1"/>
  <c r="J3246" i="1"/>
  <c r="I3246" i="1" s="1"/>
  <c r="Z3245" i="1"/>
  <c r="AA3245" i="1" s="1"/>
  <c r="AH3245" i="1" s="1"/>
  <c r="D3468" i="1"/>
  <c r="W3133" i="1"/>
  <c r="AG3133" i="1" s="1"/>
  <c r="B3133" i="1" s="1"/>
  <c r="C3133" i="1" s="1"/>
  <c r="AG3132" i="1"/>
  <c r="B3132" i="1" s="1"/>
  <c r="C3132" i="1" s="1"/>
  <c r="T3134" i="1"/>
  <c r="AF3134" i="1" s="1"/>
  <c r="V3134" i="1"/>
  <c r="R3135" i="1"/>
  <c r="Q3136" i="1"/>
  <c r="U3133" i="1"/>
  <c r="S3134" i="1"/>
  <c r="U3134" i="1" s="1"/>
  <c r="Z3246" i="1" l="1"/>
  <c r="AA3246" i="1" s="1"/>
  <c r="AH3246" i="1" s="1"/>
  <c r="Y3246" i="1"/>
  <c r="J3247" i="1"/>
  <c r="I3247" i="1" s="1"/>
  <c r="X3247" i="1"/>
  <c r="L3248" i="1"/>
  <c r="A3248" i="1"/>
  <c r="E3247" i="1"/>
  <c r="F3247" i="1" s="1"/>
  <c r="AC3247" i="1"/>
  <c r="AE3247" i="1" s="1"/>
  <c r="AK3247" i="1"/>
  <c r="M3247" i="1"/>
  <c r="N3247" i="1" s="1"/>
  <c r="H3247" i="1" s="1"/>
  <c r="P3247" i="1"/>
  <c r="G3246" i="1"/>
  <c r="K3246" i="1" s="1"/>
  <c r="O3246" i="1"/>
  <c r="W3134" i="1"/>
  <c r="AG3134" i="1" s="1"/>
  <c r="B3134" i="1" s="1"/>
  <c r="C3134" i="1" s="1"/>
  <c r="R3136" i="1"/>
  <c r="Q3137" i="1"/>
  <c r="S3135" i="1"/>
  <c r="T3135" i="1"/>
  <c r="AF3135" i="1" s="1"/>
  <c r="V3135" i="1"/>
  <c r="D3469" i="1"/>
  <c r="X3248" i="1" l="1"/>
  <c r="E3248" i="1"/>
  <c r="F3248" i="1" s="1"/>
  <c r="L3249" i="1"/>
  <c r="A3249" i="1"/>
  <c r="AC3248" i="1"/>
  <c r="AE3248" i="1" s="1"/>
  <c r="AK3248" i="1"/>
  <c r="Z3247" i="1"/>
  <c r="AA3247" i="1" s="1"/>
  <c r="AH3247" i="1" s="1"/>
  <c r="J3248" i="1"/>
  <c r="I3248" i="1" s="1"/>
  <c r="Y3247" i="1"/>
  <c r="P3248" i="1"/>
  <c r="M3248" i="1"/>
  <c r="N3248" i="1" s="1"/>
  <c r="H3248" i="1" s="1"/>
  <c r="G3247" i="1"/>
  <c r="O3247" i="1" s="1"/>
  <c r="K3247" i="1"/>
  <c r="D3470" i="1"/>
  <c r="S3136" i="1"/>
  <c r="U3135" i="1"/>
  <c r="W3135" i="1" s="1"/>
  <c r="AG3135" i="1" s="1"/>
  <c r="B3135" i="1" s="1"/>
  <c r="C3135" i="1" s="1"/>
  <c r="Q3138" i="1"/>
  <c r="R3137" i="1"/>
  <c r="T3136" i="1"/>
  <c r="AF3136" i="1" s="1"/>
  <c r="V3136" i="1"/>
  <c r="G3248" i="1" l="1"/>
  <c r="K3248" i="1" s="1"/>
  <c r="O3248" i="1"/>
  <c r="L3250" i="1"/>
  <c r="A3250" i="1"/>
  <c r="X3249" i="1"/>
  <c r="E3249" i="1"/>
  <c r="F3249" i="1" s="1"/>
  <c r="AC3249" i="1"/>
  <c r="AE3249" i="1" s="1"/>
  <c r="AK3249" i="1"/>
  <c r="M3249" i="1"/>
  <c r="N3249" i="1" s="1"/>
  <c r="H3249" i="1" s="1"/>
  <c r="P3249" i="1"/>
  <c r="Z3248" i="1"/>
  <c r="AA3248" i="1" s="1"/>
  <c r="AH3248" i="1" s="1"/>
  <c r="Y3248" i="1"/>
  <c r="J3249" i="1"/>
  <c r="I3249" i="1" s="1"/>
  <c r="T3137" i="1"/>
  <c r="AF3137" i="1" s="1"/>
  <c r="V3137" i="1"/>
  <c r="Q3139" i="1"/>
  <c r="R3138" i="1"/>
  <c r="S3137" i="1"/>
  <c r="U3136" i="1"/>
  <c r="W3136" i="1" s="1"/>
  <c r="AG3136" i="1" s="1"/>
  <c r="B3136" i="1" s="1"/>
  <c r="C3136" i="1" s="1"/>
  <c r="D3471" i="1"/>
  <c r="J3250" i="1" l="1"/>
  <c r="I3250" i="1" s="1"/>
  <c r="Z3249" i="1"/>
  <c r="AA3249" i="1" s="1"/>
  <c r="AH3249" i="1" s="1"/>
  <c r="Y3249" i="1"/>
  <c r="A3251" i="1"/>
  <c r="X3250" i="1"/>
  <c r="E3250" i="1"/>
  <c r="F3250" i="1" s="1"/>
  <c r="L3251" i="1"/>
  <c r="AC3250" i="1"/>
  <c r="AE3250" i="1" s="1"/>
  <c r="AK3250" i="1"/>
  <c r="P3250" i="1"/>
  <c r="M3250" i="1"/>
  <c r="N3250" i="1" s="1"/>
  <c r="H3250" i="1" s="1"/>
  <c r="G3249" i="1"/>
  <c r="K3249" i="1" s="1"/>
  <c r="O3249" i="1"/>
  <c r="S3138" i="1"/>
  <c r="U3137" i="1"/>
  <c r="W3137" i="1" s="1"/>
  <c r="AG3137" i="1" s="1"/>
  <c r="B3137" i="1" s="1"/>
  <c r="C3137" i="1" s="1"/>
  <c r="D3472" i="1"/>
  <c r="T3138" i="1"/>
  <c r="AF3138" i="1" s="1"/>
  <c r="V3138" i="1"/>
  <c r="R3139" i="1"/>
  <c r="Q3140" i="1"/>
  <c r="M3251" i="1" l="1"/>
  <c r="N3251" i="1" s="1"/>
  <c r="H3251" i="1" s="1"/>
  <c r="P3251" i="1"/>
  <c r="Z3250" i="1"/>
  <c r="AA3250" i="1" s="1"/>
  <c r="AH3250" i="1" s="1"/>
  <c r="J3251" i="1"/>
  <c r="I3251" i="1" s="1"/>
  <c r="Y3250" i="1"/>
  <c r="X3251" i="1"/>
  <c r="L3252" i="1"/>
  <c r="E3251" i="1"/>
  <c r="F3251" i="1" s="1"/>
  <c r="A3252" i="1"/>
  <c r="AC3251" i="1"/>
  <c r="AE3251" i="1" s="1"/>
  <c r="AK3251" i="1"/>
  <c r="G3250" i="1"/>
  <c r="K3250" i="1" s="1"/>
  <c r="O3250" i="1"/>
  <c r="T3139" i="1"/>
  <c r="AF3139" i="1" s="1"/>
  <c r="V3139" i="1"/>
  <c r="D3473" i="1"/>
  <c r="R3140" i="1"/>
  <c r="Q3141" i="1"/>
  <c r="U3138" i="1"/>
  <c r="W3138" i="1" s="1"/>
  <c r="AG3138" i="1" s="1"/>
  <c r="B3138" i="1" s="1"/>
  <c r="C3138" i="1" s="1"/>
  <c r="S3139" i="1"/>
  <c r="X3252" i="1" l="1"/>
  <c r="L3253" i="1"/>
  <c r="E3252" i="1"/>
  <c r="F3252" i="1" s="1"/>
  <c r="A3253" i="1"/>
  <c r="AC3252" i="1"/>
  <c r="AE3252" i="1" s="1"/>
  <c r="AK3252" i="1"/>
  <c r="P3252" i="1"/>
  <c r="M3252" i="1"/>
  <c r="N3252" i="1" s="1"/>
  <c r="H3252" i="1" s="1"/>
  <c r="Z3251" i="1"/>
  <c r="AA3251" i="1" s="1"/>
  <c r="AH3251" i="1" s="1"/>
  <c r="Y3251" i="1"/>
  <c r="J3252" i="1"/>
  <c r="I3252" i="1" s="1"/>
  <c r="G3251" i="1"/>
  <c r="O3251" i="1" s="1"/>
  <c r="K3251" i="1"/>
  <c r="T3140" i="1"/>
  <c r="AF3140" i="1" s="1"/>
  <c r="V3140" i="1"/>
  <c r="D3474" i="1"/>
  <c r="Q3142" i="1"/>
  <c r="R3141" i="1"/>
  <c r="S3140" i="1"/>
  <c r="U3139" i="1"/>
  <c r="W3139" i="1" s="1"/>
  <c r="M3253" i="1" l="1"/>
  <c r="N3253" i="1" s="1"/>
  <c r="H3253" i="1" s="1"/>
  <c r="P3253" i="1"/>
  <c r="G3252" i="1"/>
  <c r="K3252" i="1" s="1"/>
  <c r="O3252" i="1"/>
  <c r="A3254" i="1"/>
  <c r="X3253" i="1"/>
  <c r="E3253" i="1"/>
  <c r="F3253" i="1" s="1"/>
  <c r="L3254" i="1"/>
  <c r="AC3253" i="1"/>
  <c r="AE3253" i="1" s="1"/>
  <c r="AK3253" i="1"/>
  <c r="J3253" i="1"/>
  <c r="I3253" i="1" s="1"/>
  <c r="Z3252" i="1"/>
  <c r="AA3252" i="1" s="1"/>
  <c r="AH3252" i="1" s="1"/>
  <c r="Y3252" i="1"/>
  <c r="T3141" i="1"/>
  <c r="AF3141" i="1" s="1"/>
  <c r="V3141" i="1"/>
  <c r="S3141" i="1"/>
  <c r="U3140" i="1"/>
  <c r="W3140" i="1" s="1"/>
  <c r="R3142" i="1"/>
  <c r="Q3143" i="1"/>
  <c r="D3475" i="1"/>
  <c r="AG3139" i="1"/>
  <c r="B3139" i="1" s="1"/>
  <c r="C3139" i="1" s="1"/>
  <c r="P3254" i="1" l="1"/>
  <c r="M3254" i="1"/>
  <c r="N3254" i="1" s="1"/>
  <c r="H3254" i="1" s="1"/>
  <c r="J3254" i="1"/>
  <c r="I3254" i="1" s="1"/>
  <c r="Z3253" i="1"/>
  <c r="AA3253" i="1" s="1"/>
  <c r="AH3253" i="1" s="1"/>
  <c r="Y3253" i="1"/>
  <c r="L3255" i="1"/>
  <c r="A3255" i="1"/>
  <c r="X3254" i="1"/>
  <c r="E3254" i="1"/>
  <c r="F3254" i="1" s="1"/>
  <c r="AC3254" i="1"/>
  <c r="AE3254" i="1" s="1"/>
  <c r="AK3254" i="1"/>
  <c r="G3253" i="1"/>
  <c r="K3253" i="1" s="1"/>
  <c r="R3143" i="1"/>
  <c r="Q3144" i="1"/>
  <c r="AG3140" i="1"/>
  <c r="B3140" i="1" s="1"/>
  <c r="C3140" i="1" s="1"/>
  <c r="D3476" i="1"/>
  <c r="T3142" i="1"/>
  <c r="AF3142" i="1" s="1"/>
  <c r="V3142" i="1"/>
  <c r="S3142" i="1"/>
  <c r="U3141" i="1"/>
  <c r="W3141" i="1" s="1"/>
  <c r="AG3141" i="1" s="1"/>
  <c r="B3141" i="1" s="1"/>
  <c r="C3141" i="1" s="1"/>
  <c r="O3253" i="1" l="1"/>
  <c r="J3255" i="1"/>
  <c r="I3255" i="1" s="1"/>
  <c r="Z3254" i="1"/>
  <c r="AA3254" i="1" s="1"/>
  <c r="AH3254" i="1" s="1"/>
  <c r="Y3254" i="1"/>
  <c r="E3255" i="1"/>
  <c r="F3255" i="1" s="1"/>
  <c r="X3255" i="1"/>
  <c r="L3256" i="1"/>
  <c r="A3256" i="1"/>
  <c r="AC3255" i="1"/>
  <c r="AE3255" i="1" s="1"/>
  <c r="AK3255" i="1"/>
  <c r="P3255" i="1"/>
  <c r="M3255" i="1"/>
  <c r="N3255" i="1" s="1"/>
  <c r="H3255" i="1" s="1"/>
  <c r="G3254" i="1"/>
  <c r="O3254" i="1" s="1"/>
  <c r="K3254" i="1"/>
  <c r="D3477" i="1"/>
  <c r="Q3145" i="1"/>
  <c r="R3144" i="1"/>
  <c r="S3143" i="1"/>
  <c r="U3142" i="1"/>
  <c r="W3142" i="1" s="1"/>
  <c r="AG3142" i="1" s="1"/>
  <c r="B3142" i="1" s="1"/>
  <c r="C3142" i="1" s="1"/>
  <c r="T3143" i="1"/>
  <c r="AF3143" i="1" s="1"/>
  <c r="V3143" i="1"/>
  <c r="M3256" i="1" l="1"/>
  <c r="N3256" i="1" s="1"/>
  <c r="H3256" i="1" s="1"/>
  <c r="P3256" i="1"/>
  <c r="Z3255" i="1"/>
  <c r="AA3255" i="1" s="1"/>
  <c r="AH3255" i="1" s="1"/>
  <c r="Y3255" i="1"/>
  <c r="J3256" i="1"/>
  <c r="I3256" i="1" s="1"/>
  <c r="E3256" i="1"/>
  <c r="F3256" i="1" s="1"/>
  <c r="X3256" i="1"/>
  <c r="A3257" i="1"/>
  <c r="L3257" i="1"/>
  <c r="AC3256" i="1"/>
  <c r="AE3256" i="1" s="1"/>
  <c r="AK3256" i="1"/>
  <c r="G3255" i="1"/>
  <c r="O3255" i="1" s="1"/>
  <c r="K3255" i="1"/>
  <c r="S3144" i="1"/>
  <c r="U3143" i="1"/>
  <c r="W3143" i="1" s="1"/>
  <c r="AG3143" i="1" s="1"/>
  <c r="B3143" i="1" s="1"/>
  <c r="C3143" i="1" s="1"/>
  <c r="T3144" i="1"/>
  <c r="AF3144" i="1" s="1"/>
  <c r="V3144" i="1"/>
  <c r="Q3146" i="1"/>
  <c r="R3145" i="1"/>
  <c r="D3478" i="1"/>
  <c r="Y3256" i="1" l="1"/>
  <c r="J3257" i="1"/>
  <c r="I3257" i="1" s="1"/>
  <c r="Z3256" i="1"/>
  <c r="AA3256" i="1" s="1"/>
  <c r="AH3256" i="1" s="1"/>
  <c r="X3257" i="1"/>
  <c r="E3257" i="1"/>
  <c r="F3257" i="1" s="1"/>
  <c r="A3258" i="1"/>
  <c r="L3258" i="1"/>
  <c r="AC3257" i="1"/>
  <c r="AE3257" i="1" s="1"/>
  <c r="AK3257" i="1"/>
  <c r="M3257" i="1"/>
  <c r="N3257" i="1" s="1"/>
  <c r="H3257" i="1" s="1"/>
  <c r="P3257" i="1"/>
  <c r="G3256" i="1"/>
  <c r="O3256" i="1" s="1"/>
  <c r="K3256" i="1"/>
  <c r="D3479" i="1"/>
  <c r="T3145" i="1"/>
  <c r="AF3145" i="1" s="1"/>
  <c r="V3145" i="1"/>
  <c r="Q3147" i="1"/>
  <c r="R3146" i="1"/>
  <c r="U3144" i="1"/>
  <c r="W3144" i="1" s="1"/>
  <c r="S3145" i="1"/>
  <c r="M3258" i="1" l="1"/>
  <c r="N3258" i="1" s="1"/>
  <c r="H3258" i="1" s="1"/>
  <c r="A3259" i="1"/>
  <c r="X3258" i="1"/>
  <c r="E3258" i="1"/>
  <c r="F3258" i="1" s="1"/>
  <c r="L3259" i="1"/>
  <c r="AC3258" i="1"/>
  <c r="AE3258" i="1" s="1"/>
  <c r="AK3258" i="1"/>
  <c r="J3258" i="1"/>
  <c r="I3258" i="1" s="1"/>
  <c r="Z3257" i="1"/>
  <c r="AA3257" i="1" s="1"/>
  <c r="AH3257" i="1" s="1"/>
  <c r="Y3257" i="1"/>
  <c r="G3257" i="1"/>
  <c r="O3257" i="1" s="1"/>
  <c r="P3258" i="1" s="1"/>
  <c r="K3257" i="1"/>
  <c r="AG3144" i="1"/>
  <c r="B3144" i="1" s="1"/>
  <c r="C3144" i="1" s="1"/>
  <c r="T3146" i="1"/>
  <c r="AF3146" i="1" s="1"/>
  <c r="V3146" i="1"/>
  <c r="Q3148" i="1"/>
  <c r="R3147" i="1"/>
  <c r="D3480" i="1"/>
  <c r="U3145" i="1"/>
  <c r="W3145" i="1" s="1"/>
  <c r="AG3145" i="1" s="1"/>
  <c r="B3145" i="1" s="1"/>
  <c r="C3145" i="1" s="1"/>
  <c r="S3146" i="1"/>
  <c r="M3259" i="1" l="1"/>
  <c r="N3259" i="1" s="1"/>
  <c r="H3259" i="1" s="1"/>
  <c r="P3259" i="1"/>
  <c r="L3260" i="1"/>
  <c r="A3260" i="1"/>
  <c r="E3259" i="1"/>
  <c r="F3259" i="1" s="1"/>
  <c r="X3259" i="1"/>
  <c r="AC3259" i="1"/>
  <c r="AE3259" i="1" s="1"/>
  <c r="AK3259" i="1"/>
  <c r="J3259" i="1"/>
  <c r="I3259" i="1" s="1"/>
  <c r="Z3258" i="1"/>
  <c r="AA3258" i="1" s="1"/>
  <c r="AH3258" i="1" s="1"/>
  <c r="Y3258" i="1"/>
  <c r="G3258" i="1"/>
  <c r="O3258" i="1" s="1"/>
  <c r="K3258" i="1"/>
  <c r="D3481" i="1"/>
  <c r="T3147" i="1"/>
  <c r="AF3147" i="1" s="1"/>
  <c r="V3147" i="1"/>
  <c r="Q3149" i="1"/>
  <c r="R3148" i="1"/>
  <c r="S3147" i="1"/>
  <c r="U3146" i="1"/>
  <c r="W3146" i="1" s="1"/>
  <c r="AG3146" i="1" s="1"/>
  <c r="B3146" i="1" s="1"/>
  <c r="C3146" i="1" s="1"/>
  <c r="Y3259" i="1" l="1"/>
  <c r="J3260" i="1"/>
  <c r="I3260" i="1" s="1"/>
  <c r="Z3259" i="1"/>
  <c r="AA3259" i="1" s="1"/>
  <c r="AH3259" i="1" s="1"/>
  <c r="X3260" i="1"/>
  <c r="L3261" i="1"/>
  <c r="E3260" i="1"/>
  <c r="F3260" i="1" s="1"/>
  <c r="A3261" i="1"/>
  <c r="AC3260" i="1"/>
  <c r="AE3260" i="1" s="1"/>
  <c r="AK3260" i="1"/>
  <c r="P3260" i="1"/>
  <c r="M3260" i="1"/>
  <c r="N3260" i="1" s="1"/>
  <c r="H3260" i="1" s="1"/>
  <c r="G3259" i="1"/>
  <c r="U3147" i="1"/>
  <c r="W3147" i="1" s="1"/>
  <c r="AG3147" i="1" s="1"/>
  <c r="B3147" i="1" s="1"/>
  <c r="C3147" i="1" s="1"/>
  <c r="S3148" i="1"/>
  <c r="T3148" i="1"/>
  <c r="AF3148" i="1" s="1"/>
  <c r="V3148" i="1"/>
  <c r="Q3150" i="1"/>
  <c r="R3149" i="1"/>
  <c r="D3482" i="1"/>
  <c r="E3261" i="1" l="1"/>
  <c r="F3261" i="1" s="1"/>
  <c r="X3261" i="1"/>
  <c r="L3262" i="1"/>
  <c r="A3262" i="1"/>
  <c r="AC3261" i="1"/>
  <c r="AE3261" i="1" s="1"/>
  <c r="AK3261" i="1"/>
  <c r="O3259" i="1"/>
  <c r="K3259" i="1"/>
  <c r="M3261" i="1"/>
  <c r="N3261" i="1" s="1"/>
  <c r="H3261" i="1" s="1"/>
  <c r="P3261" i="1"/>
  <c r="Y3260" i="1"/>
  <c r="J3261" i="1"/>
  <c r="I3261" i="1" s="1"/>
  <c r="Z3260" i="1"/>
  <c r="AA3260" i="1" s="1"/>
  <c r="AH3260" i="1" s="1"/>
  <c r="G3260" i="1"/>
  <c r="O3260" i="1" s="1"/>
  <c r="T3149" i="1"/>
  <c r="AF3149" i="1" s="1"/>
  <c r="V3149" i="1"/>
  <c r="D3483" i="1"/>
  <c r="Q3151" i="1"/>
  <c r="R3150" i="1"/>
  <c r="U3148" i="1"/>
  <c r="W3148" i="1" s="1"/>
  <c r="S3149" i="1"/>
  <c r="K3260" i="1" l="1"/>
  <c r="A3263" i="1"/>
  <c r="L3263" i="1"/>
  <c r="X3262" i="1"/>
  <c r="E3262" i="1"/>
  <c r="F3262" i="1" s="1"/>
  <c r="AC3262" i="1"/>
  <c r="AE3262" i="1" s="1"/>
  <c r="AK3262" i="1"/>
  <c r="P3262" i="1"/>
  <c r="M3262" i="1"/>
  <c r="N3262" i="1" s="1"/>
  <c r="H3262" i="1" s="1"/>
  <c r="J3262" i="1"/>
  <c r="I3262" i="1" s="1"/>
  <c r="Z3261" i="1"/>
  <c r="AA3261" i="1" s="1"/>
  <c r="AH3261" i="1" s="1"/>
  <c r="Y3261" i="1"/>
  <c r="G3261" i="1"/>
  <c r="K3261" i="1" s="1"/>
  <c r="O3261" i="1"/>
  <c r="U3149" i="1"/>
  <c r="W3149" i="1" s="1"/>
  <c r="AG3149" i="1" s="1"/>
  <c r="B3149" i="1" s="1"/>
  <c r="C3149" i="1" s="1"/>
  <c r="S3150" i="1"/>
  <c r="AG3148" i="1"/>
  <c r="B3148" i="1" s="1"/>
  <c r="C3148" i="1" s="1"/>
  <c r="T3150" i="1"/>
  <c r="AF3150" i="1" s="1"/>
  <c r="V3150" i="1"/>
  <c r="Q3152" i="1"/>
  <c r="R3151" i="1"/>
  <c r="D3484" i="1"/>
  <c r="G3262" i="1" l="1"/>
  <c r="K3262" i="1" s="1"/>
  <c r="O3262" i="1"/>
  <c r="P3263" i="1"/>
  <c r="M3263" i="1"/>
  <c r="N3263" i="1" s="1"/>
  <c r="H3263" i="1" s="1"/>
  <c r="Z3262" i="1"/>
  <c r="AA3262" i="1" s="1"/>
  <c r="AH3262" i="1" s="1"/>
  <c r="Y3262" i="1"/>
  <c r="J3263" i="1"/>
  <c r="I3263" i="1" s="1"/>
  <c r="X3263" i="1"/>
  <c r="L3264" i="1"/>
  <c r="E3263" i="1"/>
  <c r="F3263" i="1" s="1"/>
  <c r="A3264" i="1"/>
  <c r="AC3263" i="1"/>
  <c r="AE3263" i="1" s="1"/>
  <c r="AK3263" i="1"/>
  <c r="T3151" i="1"/>
  <c r="AF3151" i="1" s="1"/>
  <c r="V3151" i="1"/>
  <c r="Q3153" i="1"/>
  <c r="R3152" i="1"/>
  <c r="U3150" i="1"/>
  <c r="W3150" i="1" s="1"/>
  <c r="AG3150" i="1" s="1"/>
  <c r="B3150" i="1" s="1"/>
  <c r="C3150" i="1" s="1"/>
  <c r="S3151" i="1"/>
  <c r="D3485" i="1"/>
  <c r="G3263" i="1" l="1"/>
  <c r="O3263" i="1" s="1"/>
  <c r="K3263" i="1"/>
  <c r="X3264" i="1"/>
  <c r="E3264" i="1"/>
  <c r="F3264" i="1" s="1"/>
  <c r="L3265" i="1"/>
  <c r="A3265" i="1"/>
  <c r="AC3264" i="1"/>
  <c r="AE3264" i="1" s="1"/>
  <c r="AK3264" i="1"/>
  <c r="Y3263" i="1"/>
  <c r="J3264" i="1"/>
  <c r="I3264" i="1" s="1"/>
  <c r="Z3263" i="1"/>
  <c r="AA3263" i="1" s="1"/>
  <c r="AH3263" i="1" s="1"/>
  <c r="P3264" i="1"/>
  <c r="M3264" i="1"/>
  <c r="N3264" i="1" s="1"/>
  <c r="H3264" i="1" s="1"/>
  <c r="D3486" i="1"/>
  <c r="S3152" i="1"/>
  <c r="U3151" i="1"/>
  <c r="W3151" i="1" s="1"/>
  <c r="AG3151" i="1" s="1"/>
  <c r="B3151" i="1" s="1"/>
  <c r="C3151" i="1" s="1"/>
  <c r="T3152" i="1"/>
  <c r="AF3152" i="1" s="1"/>
  <c r="V3152" i="1"/>
  <c r="Q3154" i="1"/>
  <c r="R3153" i="1"/>
  <c r="L3266" i="1" l="1"/>
  <c r="E3265" i="1"/>
  <c r="F3265" i="1" s="1"/>
  <c r="A3266" i="1"/>
  <c r="X3265" i="1"/>
  <c r="AC3265" i="1"/>
  <c r="AE3265" i="1" s="1"/>
  <c r="AK3265" i="1"/>
  <c r="G3264" i="1"/>
  <c r="K3264" i="1" s="1"/>
  <c r="O3264" i="1"/>
  <c r="M3265" i="1"/>
  <c r="N3265" i="1" s="1"/>
  <c r="H3265" i="1" s="1"/>
  <c r="P3265" i="1"/>
  <c r="Y3264" i="1"/>
  <c r="J3265" i="1"/>
  <c r="I3265" i="1" s="1"/>
  <c r="Z3264" i="1"/>
  <c r="AA3264" i="1" s="1"/>
  <c r="AH3264" i="1" s="1"/>
  <c r="S3153" i="1"/>
  <c r="U3152" i="1"/>
  <c r="W3152" i="1" s="1"/>
  <c r="Q3155" i="1"/>
  <c r="R3154" i="1"/>
  <c r="T3153" i="1"/>
  <c r="AF3153" i="1" s="1"/>
  <c r="V3153" i="1"/>
  <c r="D3487" i="1"/>
  <c r="Z3265" i="1" l="1"/>
  <c r="AA3265" i="1" s="1"/>
  <c r="AH3265" i="1" s="1"/>
  <c r="J3266" i="1"/>
  <c r="I3266" i="1" s="1"/>
  <c r="Y3265" i="1"/>
  <c r="A3267" i="1"/>
  <c r="X3266" i="1"/>
  <c r="E3266" i="1"/>
  <c r="F3266" i="1" s="1"/>
  <c r="L3267" i="1"/>
  <c r="AC3266" i="1"/>
  <c r="AE3266" i="1" s="1"/>
  <c r="AK3266" i="1"/>
  <c r="G3265" i="1"/>
  <c r="O3265" i="1" s="1"/>
  <c r="K3265" i="1"/>
  <c r="M3266" i="1"/>
  <c r="N3266" i="1" s="1"/>
  <c r="H3266" i="1" s="1"/>
  <c r="P3266" i="1"/>
  <c r="T3154" i="1"/>
  <c r="AF3154" i="1" s="1"/>
  <c r="V3154" i="1"/>
  <c r="Q3156" i="1"/>
  <c r="R3155" i="1"/>
  <c r="AG3152" i="1"/>
  <c r="B3152" i="1" s="1"/>
  <c r="C3152" i="1" s="1"/>
  <c r="D3488" i="1"/>
  <c r="U3153" i="1"/>
  <c r="W3153" i="1" s="1"/>
  <c r="AG3153" i="1" s="1"/>
  <c r="B3153" i="1" s="1"/>
  <c r="C3153" i="1" s="1"/>
  <c r="S3154" i="1"/>
  <c r="P3267" i="1" l="1"/>
  <c r="M3267" i="1"/>
  <c r="N3267" i="1" s="1"/>
  <c r="H3267" i="1" s="1"/>
  <c r="J3267" i="1"/>
  <c r="I3267" i="1" s="1"/>
  <c r="Z3266" i="1"/>
  <c r="AA3266" i="1" s="1"/>
  <c r="AH3266" i="1" s="1"/>
  <c r="Y3266" i="1"/>
  <c r="G3266" i="1"/>
  <c r="O3266" i="1" s="1"/>
  <c r="X3267" i="1"/>
  <c r="A3268" i="1"/>
  <c r="L3268" i="1"/>
  <c r="E3267" i="1"/>
  <c r="F3267" i="1" s="1"/>
  <c r="AC3267" i="1"/>
  <c r="AE3267" i="1" s="1"/>
  <c r="AK3267" i="1"/>
  <c r="T3155" i="1"/>
  <c r="AF3155" i="1" s="1"/>
  <c r="V3155" i="1"/>
  <c r="Q3157" i="1"/>
  <c r="R3156" i="1"/>
  <c r="D3489" i="1"/>
  <c r="U3154" i="1"/>
  <c r="W3154" i="1" s="1"/>
  <c r="AG3154" i="1" s="1"/>
  <c r="B3154" i="1" s="1"/>
  <c r="C3154" i="1" s="1"/>
  <c r="S3155" i="1"/>
  <c r="J3268" i="1" l="1"/>
  <c r="I3268" i="1" s="1"/>
  <c r="Z3267" i="1"/>
  <c r="AA3267" i="1" s="1"/>
  <c r="AH3267" i="1" s="1"/>
  <c r="Y3267" i="1"/>
  <c r="K3266" i="1"/>
  <c r="G3267" i="1"/>
  <c r="O3267" i="1" s="1"/>
  <c r="K3267" i="1"/>
  <c r="P3268" i="1"/>
  <c r="M3268" i="1"/>
  <c r="N3268" i="1" s="1"/>
  <c r="H3268" i="1" s="1"/>
  <c r="X3268" i="1"/>
  <c r="E3268" i="1"/>
  <c r="F3268" i="1" s="1"/>
  <c r="L3269" i="1"/>
  <c r="A3269" i="1"/>
  <c r="AC3268" i="1"/>
  <c r="AE3268" i="1" s="1"/>
  <c r="AK3268" i="1"/>
  <c r="D3490" i="1"/>
  <c r="T3156" i="1"/>
  <c r="AF3156" i="1" s="1"/>
  <c r="V3156" i="1"/>
  <c r="Q3158" i="1"/>
  <c r="R3157" i="1"/>
  <c r="S3156" i="1"/>
  <c r="U3155" i="1"/>
  <c r="W3155" i="1" s="1"/>
  <c r="AG3155" i="1" s="1"/>
  <c r="B3155" i="1" s="1"/>
  <c r="C3155" i="1" s="1"/>
  <c r="G3268" i="1" l="1"/>
  <c r="O3268" i="1" s="1"/>
  <c r="K3268" i="1"/>
  <c r="M3269" i="1"/>
  <c r="N3269" i="1" s="1"/>
  <c r="H3269" i="1" s="1"/>
  <c r="P3269" i="1"/>
  <c r="L3270" i="1"/>
  <c r="E3269" i="1"/>
  <c r="F3269" i="1" s="1"/>
  <c r="A3270" i="1"/>
  <c r="X3269" i="1"/>
  <c r="AC3269" i="1"/>
  <c r="AE3269" i="1" s="1"/>
  <c r="AK3269" i="1"/>
  <c r="J3269" i="1"/>
  <c r="I3269" i="1" s="1"/>
  <c r="Y3268" i="1"/>
  <c r="Z3268" i="1"/>
  <c r="AA3268" i="1" s="1"/>
  <c r="AH3268" i="1" s="1"/>
  <c r="T3157" i="1"/>
  <c r="AF3157" i="1" s="1"/>
  <c r="V3157" i="1"/>
  <c r="Q3159" i="1"/>
  <c r="R3158" i="1"/>
  <c r="D3491" i="1"/>
  <c r="S3157" i="1"/>
  <c r="U3156" i="1"/>
  <c r="W3156" i="1" s="1"/>
  <c r="Z3269" i="1" l="1"/>
  <c r="AA3269" i="1" s="1"/>
  <c r="AH3269" i="1" s="1"/>
  <c r="Y3269" i="1"/>
  <c r="J3270" i="1"/>
  <c r="I3270" i="1" s="1"/>
  <c r="A3271" i="1"/>
  <c r="L3271" i="1"/>
  <c r="X3270" i="1"/>
  <c r="E3270" i="1"/>
  <c r="F3270" i="1" s="1"/>
  <c r="AC3270" i="1"/>
  <c r="AE3270" i="1" s="1"/>
  <c r="AK3270" i="1"/>
  <c r="P3270" i="1"/>
  <c r="M3270" i="1"/>
  <c r="N3270" i="1" s="1"/>
  <c r="H3270" i="1" s="1"/>
  <c r="G3269" i="1"/>
  <c r="O3269" i="1" s="1"/>
  <c r="K3269" i="1"/>
  <c r="S3158" i="1"/>
  <c r="U3157" i="1"/>
  <c r="W3157" i="1" s="1"/>
  <c r="AG3157" i="1" s="1"/>
  <c r="B3157" i="1" s="1"/>
  <c r="C3157" i="1" s="1"/>
  <c r="D3492" i="1"/>
  <c r="T3158" i="1"/>
  <c r="AF3158" i="1" s="1"/>
  <c r="V3158" i="1"/>
  <c r="Q3160" i="1"/>
  <c r="R3159" i="1"/>
  <c r="AG3156" i="1"/>
  <c r="B3156" i="1" s="1"/>
  <c r="C3156" i="1" s="1"/>
  <c r="Z3270" i="1" l="1"/>
  <c r="AA3270" i="1" s="1"/>
  <c r="AH3270" i="1" s="1"/>
  <c r="J3271" i="1"/>
  <c r="I3271" i="1" s="1"/>
  <c r="Y3270" i="1"/>
  <c r="P3271" i="1"/>
  <c r="M3271" i="1"/>
  <c r="N3271" i="1" s="1"/>
  <c r="H3271" i="1" s="1"/>
  <c r="X3271" i="1"/>
  <c r="E3271" i="1"/>
  <c r="F3271" i="1" s="1"/>
  <c r="L3272" i="1"/>
  <c r="A3272" i="1"/>
  <c r="AC3271" i="1"/>
  <c r="AE3271" i="1" s="1"/>
  <c r="AK3271" i="1"/>
  <c r="G3270" i="1"/>
  <c r="K3270" i="1" s="1"/>
  <c r="O3270" i="1"/>
  <c r="Q3161" i="1"/>
  <c r="R3160" i="1"/>
  <c r="D3493" i="1"/>
  <c r="T3159" i="1"/>
  <c r="AF3159" i="1" s="1"/>
  <c r="V3159" i="1"/>
  <c r="U3158" i="1"/>
  <c r="W3158" i="1" s="1"/>
  <c r="AG3158" i="1" s="1"/>
  <c r="B3158" i="1" s="1"/>
  <c r="C3158" i="1" s="1"/>
  <c r="S3159" i="1"/>
  <c r="P3272" i="1" l="1"/>
  <c r="M3272" i="1"/>
  <c r="N3272" i="1" s="1"/>
  <c r="H3272" i="1" s="1"/>
  <c r="Z3271" i="1"/>
  <c r="AA3271" i="1" s="1"/>
  <c r="AH3271" i="1" s="1"/>
  <c r="Y3271" i="1"/>
  <c r="J3272" i="1"/>
  <c r="I3272" i="1" s="1"/>
  <c r="G3271" i="1"/>
  <c r="O3271" i="1" s="1"/>
  <c r="X3272" i="1"/>
  <c r="E3272" i="1"/>
  <c r="F3272" i="1" s="1"/>
  <c r="L3273" i="1"/>
  <c r="A3273" i="1"/>
  <c r="AC3272" i="1"/>
  <c r="AE3272" i="1" s="1"/>
  <c r="AK3272" i="1"/>
  <c r="D3494" i="1"/>
  <c r="T3160" i="1"/>
  <c r="AF3160" i="1" s="1"/>
  <c r="V3160" i="1"/>
  <c r="Q3162" i="1"/>
  <c r="R3161" i="1"/>
  <c r="U3159" i="1"/>
  <c r="W3159" i="1" s="1"/>
  <c r="AG3159" i="1" s="1"/>
  <c r="B3159" i="1" s="1"/>
  <c r="C3159" i="1" s="1"/>
  <c r="S3160" i="1"/>
  <c r="K3271" i="1" l="1"/>
  <c r="X3273" i="1"/>
  <c r="L3274" i="1"/>
  <c r="E3273" i="1"/>
  <c r="F3273" i="1" s="1"/>
  <c r="A3274" i="1"/>
  <c r="AC3273" i="1"/>
  <c r="AE3273" i="1" s="1"/>
  <c r="AK3273" i="1"/>
  <c r="G3272" i="1"/>
  <c r="O3272" i="1" s="1"/>
  <c r="J3273" i="1"/>
  <c r="I3273" i="1" s="1"/>
  <c r="Y3272" i="1"/>
  <c r="Z3272" i="1"/>
  <c r="AA3272" i="1" s="1"/>
  <c r="AH3272" i="1" s="1"/>
  <c r="M3273" i="1"/>
  <c r="N3273" i="1" s="1"/>
  <c r="H3273" i="1" s="1"/>
  <c r="P3273" i="1"/>
  <c r="T3161" i="1"/>
  <c r="AF3161" i="1" s="1"/>
  <c r="V3161" i="1"/>
  <c r="Q3163" i="1"/>
  <c r="R3162" i="1"/>
  <c r="D3495" i="1"/>
  <c r="S3161" i="1"/>
  <c r="U3160" i="1"/>
  <c r="W3160" i="1" s="1"/>
  <c r="K3272" i="1" l="1"/>
  <c r="G3273" i="1"/>
  <c r="K3273" i="1" s="1"/>
  <c r="O3273" i="1"/>
  <c r="X3274" i="1"/>
  <c r="L3275" i="1"/>
  <c r="E3274" i="1"/>
  <c r="F3274" i="1" s="1"/>
  <c r="A3275" i="1"/>
  <c r="AC3274" i="1"/>
  <c r="AE3274" i="1" s="1"/>
  <c r="AK3274" i="1"/>
  <c r="P3274" i="1"/>
  <c r="M3274" i="1"/>
  <c r="N3274" i="1" s="1"/>
  <c r="H3274" i="1" s="1"/>
  <c r="Z3273" i="1"/>
  <c r="AA3273" i="1" s="1"/>
  <c r="AH3273" i="1" s="1"/>
  <c r="J3274" i="1"/>
  <c r="I3274" i="1" s="1"/>
  <c r="Y3273" i="1"/>
  <c r="AG3160" i="1"/>
  <c r="B3160" i="1" s="1"/>
  <c r="C3160" i="1" s="1"/>
  <c r="U3161" i="1"/>
  <c r="W3161" i="1" s="1"/>
  <c r="AG3161" i="1" s="1"/>
  <c r="B3161" i="1" s="1"/>
  <c r="C3161" i="1" s="1"/>
  <c r="S3162" i="1"/>
  <c r="D3496" i="1"/>
  <c r="T3162" i="1"/>
  <c r="AF3162" i="1" s="1"/>
  <c r="V3162" i="1"/>
  <c r="Q3164" i="1"/>
  <c r="R3163" i="1"/>
  <c r="A3276" i="1" l="1"/>
  <c r="L3276" i="1"/>
  <c r="E3275" i="1"/>
  <c r="F3275" i="1" s="1"/>
  <c r="X3275" i="1"/>
  <c r="AC3275" i="1"/>
  <c r="AE3275" i="1" s="1"/>
  <c r="AK3275" i="1"/>
  <c r="M3275" i="1"/>
  <c r="N3275" i="1" s="1"/>
  <c r="H3275" i="1" s="1"/>
  <c r="P3275" i="1"/>
  <c r="Z3274" i="1"/>
  <c r="AA3274" i="1" s="1"/>
  <c r="AH3274" i="1" s="1"/>
  <c r="J3275" i="1"/>
  <c r="I3275" i="1" s="1"/>
  <c r="Y3274" i="1"/>
  <c r="G3274" i="1"/>
  <c r="O3274" i="1" s="1"/>
  <c r="K3274" i="1"/>
  <c r="D3497" i="1"/>
  <c r="U3162" i="1"/>
  <c r="W3162" i="1" s="1"/>
  <c r="AG3162" i="1" s="1"/>
  <c r="B3162" i="1" s="1"/>
  <c r="C3162" i="1" s="1"/>
  <c r="S3163" i="1"/>
  <c r="T3163" i="1"/>
  <c r="AF3163" i="1" s="1"/>
  <c r="V3163" i="1"/>
  <c r="Q3165" i="1"/>
  <c r="R3164" i="1"/>
  <c r="J3276" i="1" l="1"/>
  <c r="I3276" i="1" s="1"/>
  <c r="Z3275" i="1"/>
  <c r="AA3275" i="1" s="1"/>
  <c r="AH3275" i="1" s="1"/>
  <c r="Y3275" i="1"/>
  <c r="G3275" i="1"/>
  <c r="O3275" i="1" s="1"/>
  <c r="K3275" i="1"/>
  <c r="P3276" i="1"/>
  <c r="M3276" i="1"/>
  <c r="N3276" i="1" s="1"/>
  <c r="H3276" i="1" s="1"/>
  <c r="A3277" i="1"/>
  <c r="L3277" i="1"/>
  <c r="X3276" i="1"/>
  <c r="E3276" i="1"/>
  <c r="F3276" i="1" s="1"/>
  <c r="AC3276" i="1"/>
  <c r="AE3276" i="1" s="1"/>
  <c r="AK3276" i="1"/>
  <c r="U3163" i="1"/>
  <c r="W3163" i="1" s="1"/>
  <c r="AG3163" i="1" s="1"/>
  <c r="B3163" i="1" s="1"/>
  <c r="C3163" i="1" s="1"/>
  <c r="S3164" i="1"/>
  <c r="T3164" i="1"/>
  <c r="AF3164" i="1" s="1"/>
  <c r="V3164" i="1"/>
  <c r="D3498" i="1"/>
  <c r="R3165" i="1"/>
  <c r="Q3166" i="1"/>
  <c r="X3277" i="1" l="1"/>
  <c r="E3277" i="1"/>
  <c r="F3277" i="1" s="1"/>
  <c r="L3278" i="1"/>
  <c r="A3278" i="1"/>
  <c r="AC3277" i="1"/>
  <c r="AE3277" i="1" s="1"/>
  <c r="AK3277" i="1"/>
  <c r="Z3276" i="1"/>
  <c r="AA3276" i="1" s="1"/>
  <c r="AH3276" i="1" s="1"/>
  <c r="J3277" i="1"/>
  <c r="I3277" i="1" s="1"/>
  <c r="Y3276" i="1"/>
  <c r="G3276" i="1"/>
  <c r="K3276" i="1" s="1"/>
  <c r="P3277" i="1"/>
  <c r="M3277" i="1"/>
  <c r="N3277" i="1" s="1"/>
  <c r="H3277" i="1" s="1"/>
  <c r="T3165" i="1"/>
  <c r="AF3165" i="1" s="1"/>
  <c r="V3165" i="1"/>
  <c r="D3499" i="1"/>
  <c r="S3165" i="1"/>
  <c r="U3164" i="1"/>
  <c r="W3164" i="1" s="1"/>
  <c r="Q3167" i="1"/>
  <c r="R3166" i="1"/>
  <c r="G3277" i="1" l="1"/>
  <c r="K3277" i="1" s="1"/>
  <c r="O3277" i="1"/>
  <c r="E3278" i="1"/>
  <c r="F3278" i="1" s="1"/>
  <c r="A3279" i="1"/>
  <c r="L3279" i="1"/>
  <c r="X3278" i="1"/>
  <c r="AC3278" i="1"/>
  <c r="AE3278" i="1" s="1"/>
  <c r="AK3278" i="1"/>
  <c r="O3276" i="1"/>
  <c r="M3278" i="1"/>
  <c r="N3278" i="1" s="1"/>
  <c r="H3278" i="1" s="1"/>
  <c r="P3278" i="1"/>
  <c r="Y3277" i="1"/>
  <c r="J3278" i="1"/>
  <c r="I3278" i="1" s="1"/>
  <c r="Z3277" i="1"/>
  <c r="AA3277" i="1" s="1"/>
  <c r="AH3277" i="1" s="1"/>
  <c r="Q3168" i="1"/>
  <c r="R3167" i="1"/>
  <c r="AG3164" i="1"/>
  <c r="B3164" i="1" s="1"/>
  <c r="C3164" i="1" s="1"/>
  <c r="S3166" i="1"/>
  <c r="U3165" i="1"/>
  <c r="W3165" i="1" s="1"/>
  <c r="D3500" i="1"/>
  <c r="T3166" i="1"/>
  <c r="AF3166" i="1" s="1"/>
  <c r="V3166" i="1"/>
  <c r="J3279" i="1" l="1"/>
  <c r="I3279" i="1" s="1"/>
  <c r="Y3278" i="1"/>
  <c r="Z3278" i="1"/>
  <c r="AA3278" i="1" s="1"/>
  <c r="AH3278" i="1" s="1"/>
  <c r="M3279" i="1"/>
  <c r="N3279" i="1" s="1"/>
  <c r="H3279" i="1" s="1"/>
  <c r="P3279" i="1"/>
  <c r="L3280" i="1"/>
  <c r="A3280" i="1"/>
  <c r="X3279" i="1"/>
  <c r="E3279" i="1"/>
  <c r="F3279" i="1" s="1"/>
  <c r="AC3279" i="1"/>
  <c r="AE3279" i="1" s="1"/>
  <c r="AK3279" i="1"/>
  <c r="G3278" i="1"/>
  <c r="O3278" i="1" s="1"/>
  <c r="K3278" i="1"/>
  <c r="U3166" i="1"/>
  <c r="W3166" i="1" s="1"/>
  <c r="AG3166" i="1" s="1"/>
  <c r="B3166" i="1" s="1"/>
  <c r="C3166" i="1" s="1"/>
  <c r="S3167" i="1"/>
  <c r="D3501" i="1"/>
  <c r="AG3165" i="1"/>
  <c r="B3165" i="1" s="1"/>
  <c r="C3165" i="1" s="1"/>
  <c r="T3167" i="1"/>
  <c r="AF3167" i="1" s="1"/>
  <c r="V3167" i="1"/>
  <c r="Q3169" i="1"/>
  <c r="R3168" i="1"/>
  <c r="J3280" i="1" l="1"/>
  <c r="I3280" i="1" s="1"/>
  <c r="Z3279" i="1"/>
  <c r="AA3279" i="1" s="1"/>
  <c r="AH3279" i="1" s="1"/>
  <c r="Y3279" i="1"/>
  <c r="L3281" i="1"/>
  <c r="E3280" i="1"/>
  <c r="F3280" i="1" s="1"/>
  <c r="A3281" i="1"/>
  <c r="X3280" i="1"/>
  <c r="AC3280" i="1"/>
  <c r="AE3280" i="1" s="1"/>
  <c r="AK3280" i="1"/>
  <c r="P3280" i="1"/>
  <c r="M3280" i="1"/>
  <c r="N3280" i="1" s="1"/>
  <c r="H3280" i="1" s="1"/>
  <c r="G3279" i="1"/>
  <c r="O3279" i="1" s="1"/>
  <c r="K3279" i="1"/>
  <c r="Q3170" i="1"/>
  <c r="R3169" i="1"/>
  <c r="T3168" i="1"/>
  <c r="AF3168" i="1" s="1"/>
  <c r="V3168" i="1"/>
  <c r="D3502" i="1"/>
  <c r="U3167" i="1"/>
  <c r="W3167" i="1" s="1"/>
  <c r="AG3167" i="1" s="1"/>
  <c r="B3167" i="1" s="1"/>
  <c r="C3167" i="1" s="1"/>
  <c r="S3168" i="1"/>
  <c r="E3281" i="1" l="1"/>
  <c r="F3281" i="1" s="1"/>
  <c r="A3282" i="1"/>
  <c r="X3281" i="1"/>
  <c r="L3282" i="1"/>
  <c r="AC3281" i="1"/>
  <c r="AE3281" i="1" s="1"/>
  <c r="AK3281" i="1"/>
  <c r="Y3280" i="1"/>
  <c r="Z3280" i="1"/>
  <c r="AA3280" i="1" s="1"/>
  <c r="AH3280" i="1" s="1"/>
  <c r="J3281" i="1"/>
  <c r="I3281" i="1" s="1"/>
  <c r="P3281" i="1"/>
  <c r="M3281" i="1"/>
  <c r="N3281" i="1" s="1"/>
  <c r="H3281" i="1" s="1"/>
  <c r="G3280" i="1"/>
  <c r="O3280" i="1" s="1"/>
  <c r="K3280" i="1"/>
  <c r="D3503" i="1"/>
  <c r="T3169" i="1"/>
  <c r="AF3169" i="1" s="1"/>
  <c r="V3169" i="1"/>
  <c r="Q3171" i="1"/>
  <c r="R3170" i="1"/>
  <c r="U3168" i="1"/>
  <c r="W3168" i="1" s="1"/>
  <c r="S3169" i="1"/>
  <c r="G3281" i="1" l="1"/>
  <c r="O3281" i="1" s="1"/>
  <c r="K3281" i="1"/>
  <c r="Y3281" i="1"/>
  <c r="Z3281" i="1"/>
  <c r="AA3281" i="1" s="1"/>
  <c r="AH3281" i="1" s="1"/>
  <c r="J3282" i="1"/>
  <c r="I3282" i="1" s="1"/>
  <c r="L3283" i="1"/>
  <c r="E3282" i="1"/>
  <c r="F3282" i="1" s="1"/>
  <c r="X3282" i="1"/>
  <c r="A3283" i="1"/>
  <c r="AC3282" i="1"/>
  <c r="AE3282" i="1" s="1"/>
  <c r="AK3282" i="1"/>
  <c r="M3282" i="1"/>
  <c r="N3282" i="1" s="1"/>
  <c r="H3282" i="1" s="1"/>
  <c r="P3282" i="1"/>
  <c r="T3170" i="1"/>
  <c r="AF3170" i="1" s="1"/>
  <c r="V3170" i="1"/>
  <c r="AG3168" i="1"/>
  <c r="B3168" i="1" s="1"/>
  <c r="C3168" i="1" s="1"/>
  <c r="Q3172" i="1"/>
  <c r="R3171" i="1"/>
  <c r="U3169" i="1"/>
  <c r="W3169" i="1" s="1"/>
  <c r="AG3169" i="1" s="1"/>
  <c r="B3169" i="1" s="1"/>
  <c r="C3169" i="1" s="1"/>
  <c r="S3170" i="1"/>
  <c r="D3504" i="1"/>
  <c r="Z3282" i="1" l="1"/>
  <c r="AA3282" i="1" s="1"/>
  <c r="AH3282" i="1" s="1"/>
  <c r="Y3282" i="1"/>
  <c r="J3283" i="1"/>
  <c r="I3283" i="1" s="1"/>
  <c r="P3283" i="1"/>
  <c r="M3283" i="1"/>
  <c r="N3283" i="1" s="1"/>
  <c r="H3283" i="1" s="1"/>
  <c r="G3282" i="1"/>
  <c r="O3282" i="1" s="1"/>
  <c r="K3282" i="1"/>
  <c r="L3284" i="1"/>
  <c r="X3283" i="1"/>
  <c r="E3283" i="1"/>
  <c r="F3283" i="1" s="1"/>
  <c r="A3284" i="1"/>
  <c r="AC3283" i="1"/>
  <c r="AE3283" i="1" s="1"/>
  <c r="AK3283" i="1"/>
  <c r="Q3173" i="1"/>
  <c r="R3172" i="1"/>
  <c r="T3171" i="1"/>
  <c r="AF3171" i="1" s="1"/>
  <c r="V3171" i="1"/>
  <c r="D3505" i="1"/>
  <c r="U3170" i="1"/>
  <c r="W3170" i="1" s="1"/>
  <c r="S3171" i="1"/>
  <c r="P3284" i="1" l="1"/>
  <c r="M3284" i="1"/>
  <c r="N3284" i="1" s="1"/>
  <c r="H3284" i="1" s="1"/>
  <c r="G3283" i="1"/>
  <c r="O3283" i="1" s="1"/>
  <c r="K3283" i="1"/>
  <c r="X3284" i="1"/>
  <c r="L3285" i="1"/>
  <c r="E3284" i="1"/>
  <c r="F3284" i="1" s="1"/>
  <c r="A3285" i="1"/>
  <c r="AC3284" i="1"/>
  <c r="AE3284" i="1" s="1"/>
  <c r="AK3284" i="1"/>
  <c r="J3284" i="1"/>
  <c r="I3284" i="1" s="1"/>
  <c r="Z3283" i="1"/>
  <c r="AA3283" i="1" s="1"/>
  <c r="AH3283" i="1" s="1"/>
  <c r="Y3283" i="1"/>
  <c r="AG3170" i="1"/>
  <c r="B3170" i="1" s="1"/>
  <c r="C3170" i="1" s="1"/>
  <c r="D3506" i="1"/>
  <c r="T3172" i="1"/>
  <c r="AF3172" i="1" s="1"/>
  <c r="V3172" i="1"/>
  <c r="U3171" i="1"/>
  <c r="W3171" i="1" s="1"/>
  <c r="AG3171" i="1" s="1"/>
  <c r="B3171" i="1" s="1"/>
  <c r="C3171" i="1" s="1"/>
  <c r="S3172" i="1"/>
  <c r="Q3174" i="1"/>
  <c r="R3173" i="1"/>
  <c r="Z3284" i="1" l="1"/>
  <c r="AA3284" i="1" s="1"/>
  <c r="AH3284" i="1" s="1"/>
  <c r="Y3284" i="1"/>
  <c r="J3285" i="1"/>
  <c r="I3285" i="1" s="1"/>
  <c r="X3285" i="1"/>
  <c r="L3286" i="1"/>
  <c r="E3285" i="1"/>
  <c r="F3285" i="1" s="1"/>
  <c r="A3286" i="1"/>
  <c r="AC3285" i="1"/>
  <c r="AE3285" i="1" s="1"/>
  <c r="AK3285" i="1"/>
  <c r="P3285" i="1"/>
  <c r="M3285" i="1"/>
  <c r="N3285" i="1" s="1"/>
  <c r="H3285" i="1" s="1"/>
  <c r="G3284" i="1"/>
  <c r="O3284" i="1" s="1"/>
  <c r="K3284" i="1"/>
  <c r="D3507" i="1"/>
  <c r="Q3175" i="1"/>
  <c r="R3174" i="1"/>
  <c r="T3173" i="1"/>
  <c r="AF3173" i="1" s="1"/>
  <c r="V3173" i="1"/>
  <c r="U3172" i="1"/>
  <c r="W3172" i="1" s="1"/>
  <c r="S3173" i="1"/>
  <c r="M3286" i="1" l="1"/>
  <c r="N3286" i="1" s="1"/>
  <c r="H3286" i="1" s="1"/>
  <c r="P3286" i="1"/>
  <c r="E3286" i="1"/>
  <c r="F3286" i="1" s="1"/>
  <c r="X3286" i="1"/>
  <c r="A3287" i="1"/>
  <c r="L3287" i="1"/>
  <c r="AC3286" i="1"/>
  <c r="AE3286" i="1" s="1"/>
  <c r="AK3286" i="1"/>
  <c r="G3285" i="1"/>
  <c r="O3285" i="1" s="1"/>
  <c r="Y3285" i="1"/>
  <c r="J3286" i="1"/>
  <c r="I3286" i="1" s="1"/>
  <c r="Z3285" i="1"/>
  <c r="AA3285" i="1" s="1"/>
  <c r="AH3285" i="1" s="1"/>
  <c r="AG3172" i="1"/>
  <c r="B3172" i="1" s="1"/>
  <c r="C3172" i="1" s="1"/>
  <c r="T3174" i="1"/>
  <c r="AF3174" i="1" s="1"/>
  <c r="V3174" i="1"/>
  <c r="Q3176" i="1"/>
  <c r="R3175" i="1"/>
  <c r="D3508" i="1"/>
  <c r="S3174" i="1"/>
  <c r="U3173" i="1"/>
  <c r="W3173" i="1" s="1"/>
  <c r="AG3173" i="1" s="1"/>
  <c r="B3173" i="1" s="1"/>
  <c r="C3173" i="1" s="1"/>
  <c r="X3287" i="1" l="1"/>
  <c r="L3288" i="1"/>
  <c r="A3288" i="1"/>
  <c r="E3287" i="1"/>
  <c r="F3287" i="1" s="1"/>
  <c r="AC3287" i="1"/>
  <c r="AE3287" i="1" s="1"/>
  <c r="AK3287" i="1"/>
  <c r="Z3286" i="1"/>
  <c r="AA3286" i="1" s="1"/>
  <c r="AH3286" i="1" s="1"/>
  <c r="Y3286" i="1"/>
  <c r="J3287" i="1"/>
  <c r="I3287" i="1" s="1"/>
  <c r="M3287" i="1"/>
  <c r="N3287" i="1" s="1"/>
  <c r="H3287" i="1" s="1"/>
  <c r="P3287" i="1"/>
  <c r="K3285" i="1"/>
  <c r="G3286" i="1"/>
  <c r="O3286" i="1" s="1"/>
  <c r="T3175" i="1"/>
  <c r="AF3175" i="1" s="1"/>
  <c r="V3175" i="1"/>
  <c r="D3509" i="1"/>
  <c r="Q3177" i="1"/>
  <c r="R3176" i="1"/>
  <c r="U3174" i="1"/>
  <c r="W3174" i="1" s="1"/>
  <c r="S3175" i="1"/>
  <c r="K3286" i="1" l="1"/>
  <c r="E3288" i="1"/>
  <c r="F3288" i="1" s="1"/>
  <c r="L3289" i="1"/>
  <c r="A3289" i="1"/>
  <c r="X3288" i="1"/>
  <c r="AC3288" i="1"/>
  <c r="AE3288" i="1" s="1"/>
  <c r="AK3288" i="1"/>
  <c r="P3288" i="1"/>
  <c r="M3288" i="1"/>
  <c r="N3288" i="1" s="1"/>
  <c r="H3288" i="1" s="1"/>
  <c r="G3287" i="1"/>
  <c r="K3287" i="1" s="1"/>
  <c r="Z3287" i="1"/>
  <c r="AA3287" i="1" s="1"/>
  <c r="AH3287" i="1" s="1"/>
  <c r="Y3287" i="1"/>
  <c r="J3288" i="1"/>
  <c r="I3288" i="1" s="1"/>
  <c r="T3176" i="1"/>
  <c r="AF3176" i="1" s="1"/>
  <c r="V3176" i="1"/>
  <c r="Q3178" i="1"/>
  <c r="R3177" i="1"/>
  <c r="D3510" i="1"/>
  <c r="U3175" i="1"/>
  <c r="W3175" i="1" s="1"/>
  <c r="AG3175" i="1" s="1"/>
  <c r="B3175" i="1" s="1"/>
  <c r="C3175" i="1" s="1"/>
  <c r="S3176" i="1"/>
  <c r="AG3174" i="1"/>
  <c r="B3174" i="1" s="1"/>
  <c r="C3174" i="1" s="1"/>
  <c r="O3287" i="1" l="1"/>
  <c r="Z3288" i="1"/>
  <c r="AA3288" i="1" s="1"/>
  <c r="AH3288" i="1" s="1"/>
  <c r="Y3288" i="1"/>
  <c r="J3289" i="1"/>
  <c r="I3289" i="1" s="1"/>
  <c r="M3289" i="1"/>
  <c r="N3289" i="1" s="1"/>
  <c r="H3289" i="1" s="1"/>
  <c r="P3289" i="1"/>
  <c r="G3288" i="1"/>
  <c r="K3288" i="1" s="1"/>
  <c r="O3288" i="1"/>
  <c r="X3289" i="1"/>
  <c r="L3290" i="1"/>
  <c r="E3289" i="1"/>
  <c r="F3289" i="1" s="1"/>
  <c r="A3290" i="1"/>
  <c r="AC3289" i="1"/>
  <c r="AE3289" i="1" s="1"/>
  <c r="AK3289" i="1"/>
  <c r="Q3179" i="1"/>
  <c r="R3178" i="1"/>
  <c r="D3511" i="1"/>
  <c r="T3177" i="1"/>
  <c r="AF3177" i="1" s="1"/>
  <c r="V3177" i="1"/>
  <c r="S3177" i="1"/>
  <c r="U3176" i="1"/>
  <c r="W3176" i="1" s="1"/>
  <c r="G3289" i="1" l="1"/>
  <c r="O3289" i="1" s="1"/>
  <c r="K3289" i="1"/>
  <c r="L3291" i="1"/>
  <c r="E3290" i="1"/>
  <c r="F3290" i="1" s="1"/>
  <c r="X3290" i="1"/>
  <c r="A3291" i="1"/>
  <c r="AC3290" i="1"/>
  <c r="AE3290" i="1" s="1"/>
  <c r="AK3290" i="1"/>
  <c r="J3290" i="1"/>
  <c r="I3290" i="1" s="1"/>
  <c r="Z3289" i="1"/>
  <c r="AA3289" i="1" s="1"/>
  <c r="AH3289" i="1" s="1"/>
  <c r="Y3289" i="1"/>
  <c r="M3290" i="1"/>
  <c r="N3290" i="1" s="1"/>
  <c r="H3290" i="1" s="1"/>
  <c r="P3290" i="1"/>
  <c r="U3177" i="1"/>
  <c r="W3177" i="1" s="1"/>
  <c r="AG3177" i="1" s="1"/>
  <c r="B3177" i="1" s="1"/>
  <c r="C3177" i="1" s="1"/>
  <c r="S3178" i="1"/>
  <c r="D3512" i="1"/>
  <c r="T3178" i="1"/>
  <c r="AF3178" i="1" s="1"/>
  <c r="V3178" i="1"/>
  <c r="Q3180" i="1"/>
  <c r="R3179" i="1"/>
  <c r="AG3176" i="1"/>
  <c r="B3176" i="1" s="1"/>
  <c r="C3176" i="1" s="1"/>
  <c r="E3291" i="1" l="1"/>
  <c r="F3291" i="1" s="1"/>
  <c r="A3292" i="1"/>
  <c r="X3291" i="1"/>
  <c r="L3292" i="1"/>
  <c r="AC3291" i="1"/>
  <c r="AE3291" i="1" s="1"/>
  <c r="AK3291" i="1"/>
  <c r="Z3290" i="1"/>
  <c r="AA3290" i="1" s="1"/>
  <c r="AH3290" i="1" s="1"/>
  <c r="J3291" i="1"/>
  <c r="I3291" i="1" s="1"/>
  <c r="Y3290" i="1"/>
  <c r="M3291" i="1"/>
  <c r="N3291" i="1" s="1"/>
  <c r="H3291" i="1" s="1"/>
  <c r="P3291" i="1"/>
  <c r="G3290" i="1"/>
  <c r="K3290" i="1" s="1"/>
  <c r="D3513" i="1"/>
  <c r="T3179" i="1"/>
  <c r="AF3179" i="1" s="1"/>
  <c r="V3179" i="1"/>
  <c r="U3178" i="1"/>
  <c r="W3178" i="1" s="1"/>
  <c r="AG3178" i="1" s="1"/>
  <c r="B3178" i="1" s="1"/>
  <c r="C3178" i="1" s="1"/>
  <c r="S3179" i="1"/>
  <c r="Q3181" i="1"/>
  <c r="R3180" i="1"/>
  <c r="O3290" i="1" l="1"/>
  <c r="Z3291" i="1"/>
  <c r="AA3291" i="1" s="1"/>
  <c r="AH3291" i="1" s="1"/>
  <c r="J3292" i="1"/>
  <c r="I3292" i="1" s="1"/>
  <c r="Y3291" i="1"/>
  <c r="G3291" i="1"/>
  <c r="O3291" i="1" s="1"/>
  <c r="K3291" i="1"/>
  <c r="X3292" i="1"/>
  <c r="L3293" i="1"/>
  <c r="E3292" i="1"/>
  <c r="F3292" i="1" s="1"/>
  <c r="A3293" i="1"/>
  <c r="AC3292" i="1"/>
  <c r="AE3292" i="1" s="1"/>
  <c r="AK3292" i="1"/>
  <c r="P3292" i="1"/>
  <c r="M3292" i="1"/>
  <c r="N3292" i="1" s="1"/>
  <c r="H3292" i="1" s="1"/>
  <c r="Q3182" i="1"/>
  <c r="R3181" i="1"/>
  <c r="D3514" i="1"/>
  <c r="S3180" i="1"/>
  <c r="U3179" i="1"/>
  <c r="W3179" i="1" s="1"/>
  <c r="AG3179" i="1" s="1"/>
  <c r="B3179" i="1" s="1"/>
  <c r="C3179" i="1" s="1"/>
  <c r="T3180" i="1"/>
  <c r="AF3180" i="1" s="1"/>
  <c r="V3180" i="1"/>
  <c r="P3293" i="1" l="1"/>
  <c r="M3293" i="1"/>
  <c r="N3293" i="1" s="1"/>
  <c r="H3293" i="1" s="1"/>
  <c r="Z3292" i="1"/>
  <c r="AA3292" i="1" s="1"/>
  <c r="AH3292" i="1" s="1"/>
  <c r="Y3292" i="1"/>
  <c r="J3293" i="1"/>
  <c r="I3293" i="1" s="1"/>
  <c r="G3292" i="1"/>
  <c r="O3292" i="1" s="1"/>
  <c r="K3292" i="1"/>
  <c r="X3293" i="1"/>
  <c r="A3294" i="1"/>
  <c r="L3294" i="1"/>
  <c r="E3293" i="1"/>
  <c r="F3293" i="1" s="1"/>
  <c r="AC3293" i="1"/>
  <c r="AE3293" i="1" s="1"/>
  <c r="AK3293" i="1"/>
  <c r="U3180" i="1"/>
  <c r="W3180" i="1" s="1"/>
  <c r="S3181" i="1"/>
  <c r="D3515" i="1"/>
  <c r="T3181" i="1"/>
  <c r="AF3181" i="1" s="1"/>
  <c r="V3181" i="1"/>
  <c r="Q3183" i="1"/>
  <c r="R3182" i="1"/>
  <c r="Y3293" i="1" l="1"/>
  <c r="J3294" i="1"/>
  <c r="I3294" i="1" s="1"/>
  <c r="Z3293" i="1"/>
  <c r="AA3293" i="1" s="1"/>
  <c r="AH3293" i="1" s="1"/>
  <c r="M3294" i="1"/>
  <c r="N3294" i="1" s="1"/>
  <c r="H3294" i="1" s="1"/>
  <c r="P3294" i="1"/>
  <c r="G3293" i="1"/>
  <c r="O3293" i="1" s="1"/>
  <c r="K3293" i="1"/>
  <c r="L3295" i="1"/>
  <c r="E3294" i="1"/>
  <c r="F3294" i="1" s="1"/>
  <c r="A3295" i="1"/>
  <c r="X3294" i="1"/>
  <c r="AC3294" i="1"/>
  <c r="AE3294" i="1" s="1"/>
  <c r="AK3294" i="1"/>
  <c r="Q3184" i="1"/>
  <c r="R3183" i="1"/>
  <c r="D3516" i="1"/>
  <c r="U3181" i="1"/>
  <c r="W3181" i="1" s="1"/>
  <c r="S3182" i="1"/>
  <c r="T3182" i="1"/>
  <c r="AF3182" i="1" s="1"/>
  <c r="V3182" i="1"/>
  <c r="AG3180" i="1"/>
  <c r="B3180" i="1" s="1"/>
  <c r="C3180" i="1" s="1"/>
  <c r="M3295" i="1" l="1"/>
  <c r="N3295" i="1" s="1"/>
  <c r="H3295" i="1" s="1"/>
  <c r="P3295" i="1"/>
  <c r="J3295" i="1"/>
  <c r="I3295" i="1" s="1"/>
  <c r="Z3294" i="1"/>
  <c r="AA3294" i="1" s="1"/>
  <c r="AH3294" i="1" s="1"/>
  <c r="Y3294" i="1"/>
  <c r="E3295" i="1"/>
  <c r="F3295" i="1" s="1"/>
  <c r="A3296" i="1"/>
  <c r="X3295" i="1"/>
  <c r="L3296" i="1"/>
  <c r="AC3295" i="1"/>
  <c r="AE3295" i="1" s="1"/>
  <c r="AK3295" i="1"/>
  <c r="G3294" i="1"/>
  <c r="K3294" i="1" s="1"/>
  <c r="O3294" i="1"/>
  <c r="U3182" i="1"/>
  <c r="W3182" i="1" s="1"/>
  <c r="AG3182" i="1" s="1"/>
  <c r="B3182" i="1" s="1"/>
  <c r="C3182" i="1" s="1"/>
  <c r="S3183" i="1"/>
  <c r="AG3181" i="1"/>
  <c r="B3181" i="1" s="1"/>
  <c r="C3181" i="1" s="1"/>
  <c r="D3517" i="1"/>
  <c r="T3183" i="1"/>
  <c r="AF3183" i="1" s="1"/>
  <c r="V3183" i="1"/>
  <c r="Q3185" i="1"/>
  <c r="R3184" i="1"/>
  <c r="Z3295" i="1" l="1"/>
  <c r="AA3295" i="1" s="1"/>
  <c r="AH3295" i="1" s="1"/>
  <c r="J3296" i="1"/>
  <c r="I3296" i="1" s="1"/>
  <c r="Y3295" i="1"/>
  <c r="X3296" i="1"/>
  <c r="L3297" i="1"/>
  <c r="E3296" i="1"/>
  <c r="F3296" i="1" s="1"/>
  <c r="A3297" i="1"/>
  <c r="AC3296" i="1"/>
  <c r="AE3296" i="1" s="1"/>
  <c r="AK3296" i="1"/>
  <c r="P3296" i="1"/>
  <c r="M3296" i="1"/>
  <c r="N3296" i="1" s="1"/>
  <c r="H3296" i="1" s="1"/>
  <c r="G3295" i="1"/>
  <c r="K3295" i="1" s="1"/>
  <c r="O3295" i="1"/>
  <c r="Q3186" i="1"/>
  <c r="R3185" i="1"/>
  <c r="D3518" i="1"/>
  <c r="T3184" i="1"/>
  <c r="AF3184" i="1" s="1"/>
  <c r="V3184" i="1"/>
  <c r="S3184" i="1"/>
  <c r="U3183" i="1"/>
  <c r="W3183" i="1" s="1"/>
  <c r="AG3183" i="1" s="1"/>
  <c r="B3183" i="1" s="1"/>
  <c r="C3183" i="1" s="1"/>
  <c r="M3297" i="1" l="1"/>
  <c r="N3297" i="1" s="1"/>
  <c r="H3297" i="1" s="1"/>
  <c r="P3297" i="1"/>
  <c r="G3296" i="1"/>
  <c r="K3296" i="1" s="1"/>
  <c r="E3297" i="1"/>
  <c r="F3297" i="1" s="1"/>
  <c r="A3298" i="1"/>
  <c r="X3297" i="1"/>
  <c r="L3298" i="1"/>
  <c r="AC3297" i="1"/>
  <c r="AE3297" i="1" s="1"/>
  <c r="AK3297" i="1"/>
  <c r="Z3296" i="1"/>
  <c r="AA3296" i="1" s="1"/>
  <c r="AH3296" i="1" s="1"/>
  <c r="J3297" i="1"/>
  <c r="I3297" i="1" s="1"/>
  <c r="Y3296" i="1"/>
  <c r="D3519" i="1"/>
  <c r="T3185" i="1"/>
  <c r="AF3185" i="1" s="1"/>
  <c r="V3185" i="1"/>
  <c r="Q3187" i="1"/>
  <c r="R3186" i="1"/>
  <c r="S3185" i="1"/>
  <c r="U3184" i="1"/>
  <c r="W3184" i="1" s="1"/>
  <c r="O3296" i="1" l="1"/>
  <c r="Z3297" i="1"/>
  <c r="AA3297" i="1" s="1"/>
  <c r="AH3297" i="1" s="1"/>
  <c r="J3298" i="1"/>
  <c r="I3298" i="1" s="1"/>
  <c r="Y3297" i="1"/>
  <c r="M3298" i="1"/>
  <c r="N3298" i="1" s="1"/>
  <c r="H3298" i="1" s="1"/>
  <c r="P3298" i="1"/>
  <c r="E3298" i="1"/>
  <c r="F3298" i="1" s="1"/>
  <c r="X3298" i="1"/>
  <c r="A3299" i="1"/>
  <c r="L3299" i="1"/>
  <c r="AC3298" i="1"/>
  <c r="AE3298" i="1" s="1"/>
  <c r="AK3298" i="1"/>
  <c r="G3297" i="1"/>
  <c r="O3297" i="1" s="1"/>
  <c r="K3297" i="1"/>
  <c r="S3186" i="1"/>
  <c r="U3185" i="1"/>
  <c r="W3185" i="1" s="1"/>
  <c r="T3186" i="1"/>
  <c r="AF3186" i="1" s="1"/>
  <c r="V3186" i="1"/>
  <c r="Q3188" i="1"/>
  <c r="R3187" i="1"/>
  <c r="AG3184" i="1"/>
  <c r="B3184" i="1" s="1"/>
  <c r="C3184" i="1" s="1"/>
  <c r="D3520" i="1"/>
  <c r="G3298" i="1" l="1"/>
  <c r="O3298" i="1" s="1"/>
  <c r="K3298" i="1"/>
  <c r="E3299" i="1"/>
  <c r="F3299" i="1" s="1"/>
  <c r="L3300" i="1"/>
  <c r="A3300" i="1"/>
  <c r="X3299" i="1"/>
  <c r="AC3299" i="1"/>
  <c r="AE3299" i="1" s="1"/>
  <c r="AK3299" i="1"/>
  <c r="J3299" i="1"/>
  <c r="I3299" i="1" s="1"/>
  <c r="Z3298" i="1"/>
  <c r="AA3298" i="1" s="1"/>
  <c r="AH3298" i="1" s="1"/>
  <c r="Y3298" i="1"/>
  <c r="M3299" i="1"/>
  <c r="N3299" i="1" s="1"/>
  <c r="H3299" i="1" s="1"/>
  <c r="P3299" i="1"/>
  <c r="T3187" i="1"/>
  <c r="AF3187" i="1" s="1"/>
  <c r="V3187" i="1"/>
  <c r="Q3189" i="1"/>
  <c r="R3188" i="1"/>
  <c r="D3521" i="1"/>
  <c r="AG3185" i="1"/>
  <c r="B3185" i="1" s="1"/>
  <c r="C3185" i="1" s="1"/>
  <c r="S3187" i="1"/>
  <c r="U3186" i="1"/>
  <c r="W3186" i="1" s="1"/>
  <c r="AG3186" i="1" s="1"/>
  <c r="B3186" i="1" s="1"/>
  <c r="C3186" i="1" s="1"/>
  <c r="G3299" i="1" l="1"/>
  <c r="K3299" i="1" s="1"/>
  <c r="O3299" i="1"/>
  <c r="Y3299" i="1"/>
  <c r="J3300" i="1"/>
  <c r="I3300" i="1" s="1"/>
  <c r="Z3299" i="1"/>
  <c r="AA3299" i="1" s="1"/>
  <c r="AH3299" i="1" s="1"/>
  <c r="A3301" i="1"/>
  <c r="X3300" i="1"/>
  <c r="E3300" i="1"/>
  <c r="F3300" i="1" s="1"/>
  <c r="L3301" i="1"/>
  <c r="AC3300" i="1"/>
  <c r="AE3300" i="1" s="1"/>
  <c r="AK3300" i="1"/>
  <c r="P3300" i="1"/>
  <c r="M3300" i="1"/>
  <c r="N3300" i="1" s="1"/>
  <c r="H3300" i="1" s="1"/>
  <c r="D3522" i="1"/>
  <c r="T3188" i="1"/>
  <c r="AF3188" i="1" s="1"/>
  <c r="V3188" i="1"/>
  <c r="U3187" i="1"/>
  <c r="W3187" i="1" s="1"/>
  <c r="AG3187" i="1" s="1"/>
  <c r="B3187" i="1" s="1"/>
  <c r="C3187" i="1" s="1"/>
  <c r="S3188" i="1"/>
  <c r="Q3190" i="1"/>
  <c r="R3189" i="1"/>
  <c r="Y3300" i="1" l="1"/>
  <c r="Z3300" i="1"/>
  <c r="AA3300" i="1" s="1"/>
  <c r="AH3300" i="1" s="1"/>
  <c r="J3301" i="1"/>
  <c r="I3301" i="1" s="1"/>
  <c r="X3301" i="1"/>
  <c r="L3302" i="1"/>
  <c r="E3301" i="1"/>
  <c r="F3301" i="1" s="1"/>
  <c r="A3302" i="1"/>
  <c r="AC3301" i="1"/>
  <c r="AE3301" i="1" s="1"/>
  <c r="AK3301" i="1"/>
  <c r="G3300" i="1"/>
  <c r="O3300" i="1" s="1"/>
  <c r="K3300" i="1"/>
  <c r="M3301" i="1"/>
  <c r="N3301" i="1" s="1"/>
  <c r="H3301" i="1" s="1"/>
  <c r="P3301" i="1"/>
  <c r="Q3191" i="1"/>
  <c r="R3190" i="1"/>
  <c r="U3188" i="1"/>
  <c r="W3188" i="1" s="1"/>
  <c r="AG3188" i="1" s="1"/>
  <c r="B3188" i="1" s="1"/>
  <c r="C3188" i="1" s="1"/>
  <c r="S3189" i="1"/>
  <c r="T3189" i="1"/>
  <c r="AF3189" i="1" s="1"/>
  <c r="V3189" i="1"/>
  <c r="D3523" i="1"/>
  <c r="X3302" i="1" l="1"/>
  <c r="L3303" i="1"/>
  <c r="A3303" i="1"/>
  <c r="E3302" i="1"/>
  <c r="F3302" i="1" s="1"/>
  <c r="AC3302" i="1"/>
  <c r="AE3302" i="1" s="1"/>
  <c r="AK3302" i="1"/>
  <c r="P3302" i="1"/>
  <c r="M3302" i="1"/>
  <c r="N3302" i="1" s="1"/>
  <c r="H3302" i="1" s="1"/>
  <c r="Y3301" i="1"/>
  <c r="J3302" i="1"/>
  <c r="I3302" i="1" s="1"/>
  <c r="Z3301" i="1"/>
  <c r="AA3301" i="1" s="1"/>
  <c r="AH3301" i="1" s="1"/>
  <c r="G3301" i="1"/>
  <c r="O3301" i="1" s="1"/>
  <c r="K3301" i="1"/>
  <c r="D3524" i="1"/>
  <c r="S3190" i="1"/>
  <c r="U3189" i="1"/>
  <c r="W3189" i="1" s="1"/>
  <c r="AG3189" i="1" s="1"/>
  <c r="B3189" i="1" s="1"/>
  <c r="C3189" i="1" s="1"/>
  <c r="T3190" i="1"/>
  <c r="AF3190" i="1" s="1"/>
  <c r="V3190" i="1"/>
  <c r="Q3192" i="1"/>
  <c r="R3191" i="1"/>
  <c r="G3302" i="1" l="1"/>
  <c r="O3302" i="1" s="1"/>
  <c r="K3302" i="1"/>
  <c r="A3304" i="1"/>
  <c r="L3304" i="1"/>
  <c r="X3303" i="1"/>
  <c r="E3303" i="1"/>
  <c r="F3303" i="1" s="1"/>
  <c r="AC3303" i="1"/>
  <c r="AE3303" i="1" s="1"/>
  <c r="AK3303" i="1"/>
  <c r="P3303" i="1"/>
  <c r="M3303" i="1"/>
  <c r="N3303" i="1" s="1"/>
  <c r="H3303" i="1" s="1"/>
  <c r="J3303" i="1"/>
  <c r="I3303" i="1" s="1"/>
  <c r="Z3302" i="1"/>
  <c r="AA3302" i="1" s="1"/>
  <c r="AH3302" i="1" s="1"/>
  <c r="Y3302" i="1"/>
  <c r="Q3193" i="1"/>
  <c r="R3192" i="1"/>
  <c r="U3190" i="1"/>
  <c r="W3190" i="1" s="1"/>
  <c r="AG3190" i="1" s="1"/>
  <c r="B3190" i="1" s="1"/>
  <c r="C3190" i="1" s="1"/>
  <c r="S3191" i="1"/>
  <c r="T3191" i="1"/>
  <c r="AF3191" i="1" s="1"/>
  <c r="V3191" i="1"/>
  <c r="D3525" i="1"/>
  <c r="P3304" i="1" l="1"/>
  <c r="M3304" i="1"/>
  <c r="N3304" i="1" s="1"/>
  <c r="H3304" i="1" s="1"/>
  <c r="G3303" i="1"/>
  <c r="O3303" i="1" s="1"/>
  <c r="K3303" i="1"/>
  <c r="J3304" i="1"/>
  <c r="I3304" i="1" s="1"/>
  <c r="Z3303" i="1"/>
  <c r="AA3303" i="1" s="1"/>
  <c r="AH3303" i="1" s="1"/>
  <c r="Y3303" i="1"/>
  <c r="E3304" i="1"/>
  <c r="F3304" i="1" s="1"/>
  <c r="A3305" i="1"/>
  <c r="L3305" i="1"/>
  <c r="X3304" i="1"/>
  <c r="AC3304" i="1"/>
  <c r="AE3304" i="1" s="1"/>
  <c r="AK3304" i="1"/>
  <c r="U3191" i="1"/>
  <c r="W3191" i="1" s="1"/>
  <c r="AG3191" i="1" s="1"/>
  <c r="B3191" i="1" s="1"/>
  <c r="C3191" i="1" s="1"/>
  <c r="S3192" i="1"/>
  <c r="T3192" i="1"/>
  <c r="AF3192" i="1" s="1"/>
  <c r="V3192" i="1"/>
  <c r="D3526" i="1"/>
  <c r="Q3194" i="1"/>
  <c r="R3193" i="1"/>
  <c r="G3304" i="1" l="1"/>
  <c r="K3304" i="1" s="1"/>
  <c r="O3304" i="1"/>
  <c r="Z3304" i="1"/>
  <c r="AA3304" i="1" s="1"/>
  <c r="AH3304" i="1" s="1"/>
  <c r="Y3304" i="1"/>
  <c r="J3305" i="1"/>
  <c r="I3305" i="1" s="1"/>
  <c r="M3305" i="1"/>
  <c r="N3305" i="1" s="1"/>
  <c r="H3305" i="1" s="1"/>
  <c r="P3305" i="1"/>
  <c r="E3305" i="1"/>
  <c r="F3305" i="1" s="1"/>
  <c r="A3306" i="1"/>
  <c r="X3305" i="1"/>
  <c r="L3306" i="1"/>
  <c r="AC3305" i="1"/>
  <c r="AE3305" i="1" s="1"/>
  <c r="AK3305" i="1"/>
  <c r="D3527" i="1"/>
  <c r="T3193" i="1"/>
  <c r="AF3193" i="1" s="1"/>
  <c r="V3193" i="1"/>
  <c r="U3192" i="1"/>
  <c r="W3192" i="1" s="1"/>
  <c r="S3193" i="1"/>
  <c r="Q3195" i="1"/>
  <c r="R3194" i="1"/>
  <c r="P3306" i="1" l="1"/>
  <c r="M3306" i="1"/>
  <c r="N3306" i="1" s="1"/>
  <c r="H3306" i="1" s="1"/>
  <c r="G3305" i="1"/>
  <c r="O3305" i="1" s="1"/>
  <c r="K3305" i="1"/>
  <c r="Y3305" i="1"/>
  <c r="J3306" i="1"/>
  <c r="I3306" i="1" s="1"/>
  <c r="Z3305" i="1"/>
  <c r="AA3305" i="1" s="1"/>
  <c r="AH3305" i="1" s="1"/>
  <c r="L3307" i="1"/>
  <c r="E3306" i="1"/>
  <c r="F3306" i="1" s="1"/>
  <c r="A3307" i="1"/>
  <c r="X3306" i="1"/>
  <c r="AC3306" i="1"/>
  <c r="AE3306" i="1" s="1"/>
  <c r="AK3306" i="1"/>
  <c r="U3193" i="1"/>
  <c r="W3193" i="1" s="1"/>
  <c r="AG3193" i="1" s="1"/>
  <c r="B3193" i="1" s="1"/>
  <c r="C3193" i="1" s="1"/>
  <c r="S3194" i="1"/>
  <c r="Q3196" i="1"/>
  <c r="R3195" i="1"/>
  <c r="AG3192" i="1"/>
  <c r="B3192" i="1" s="1"/>
  <c r="C3192" i="1" s="1"/>
  <c r="D3528" i="1"/>
  <c r="T3194" i="1"/>
  <c r="AF3194" i="1" s="1"/>
  <c r="V3194" i="1"/>
  <c r="G3306" i="1" l="1"/>
  <c r="O3306" i="1" s="1"/>
  <c r="K3306" i="1"/>
  <c r="M3307" i="1"/>
  <c r="N3307" i="1" s="1"/>
  <c r="H3307" i="1" s="1"/>
  <c r="P3307" i="1"/>
  <c r="J3307" i="1"/>
  <c r="I3307" i="1" s="1"/>
  <c r="Z3306" i="1"/>
  <c r="AA3306" i="1" s="1"/>
  <c r="AH3306" i="1" s="1"/>
  <c r="Y3306" i="1"/>
  <c r="X3307" i="1"/>
  <c r="L3308" i="1"/>
  <c r="E3307" i="1"/>
  <c r="F3307" i="1" s="1"/>
  <c r="A3308" i="1"/>
  <c r="AC3307" i="1"/>
  <c r="AE3307" i="1" s="1"/>
  <c r="AK3307" i="1"/>
  <c r="D3529" i="1"/>
  <c r="T3195" i="1"/>
  <c r="AF3195" i="1" s="1"/>
  <c r="V3195" i="1"/>
  <c r="Q3197" i="1"/>
  <c r="R3196" i="1"/>
  <c r="U3194" i="1"/>
  <c r="W3194" i="1" s="1"/>
  <c r="AG3194" i="1" s="1"/>
  <c r="B3194" i="1" s="1"/>
  <c r="C3194" i="1" s="1"/>
  <c r="S3195" i="1"/>
  <c r="A3309" i="1" l="1"/>
  <c r="X3308" i="1"/>
  <c r="L3309" i="1"/>
  <c r="E3308" i="1"/>
  <c r="F3308" i="1" s="1"/>
  <c r="AC3308" i="1"/>
  <c r="AE3308" i="1" s="1"/>
  <c r="AK3308" i="1"/>
  <c r="J3308" i="1"/>
  <c r="I3308" i="1" s="1"/>
  <c r="Z3307" i="1"/>
  <c r="AA3307" i="1" s="1"/>
  <c r="AH3307" i="1" s="1"/>
  <c r="Y3307" i="1"/>
  <c r="G3307" i="1"/>
  <c r="K3307" i="1" s="1"/>
  <c r="O3307" i="1"/>
  <c r="P3308" i="1"/>
  <c r="M3308" i="1"/>
  <c r="N3308" i="1" s="1"/>
  <c r="H3308" i="1" s="1"/>
  <c r="Q3198" i="1"/>
  <c r="R3197" i="1"/>
  <c r="T3196" i="1"/>
  <c r="AF3196" i="1" s="1"/>
  <c r="V3196" i="1"/>
  <c r="U3195" i="1"/>
  <c r="W3195" i="1" s="1"/>
  <c r="AG3195" i="1" s="1"/>
  <c r="B3195" i="1" s="1"/>
  <c r="C3195" i="1" s="1"/>
  <c r="S3196" i="1"/>
  <c r="D3530" i="1"/>
  <c r="M3309" i="1" l="1"/>
  <c r="N3309" i="1" s="1"/>
  <c r="H3309" i="1" s="1"/>
  <c r="P3309" i="1"/>
  <c r="G3308" i="1"/>
  <c r="K3308" i="1" s="1"/>
  <c r="O3308" i="1"/>
  <c r="Y3308" i="1"/>
  <c r="J3309" i="1"/>
  <c r="I3309" i="1" s="1"/>
  <c r="Z3308" i="1"/>
  <c r="AA3308" i="1" s="1"/>
  <c r="AH3308" i="1" s="1"/>
  <c r="X3309" i="1"/>
  <c r="E3309" i="1"/>
  <c r="F3309" i="1" s="1"/>
  <c r="L3310" i="1"/>
  <c r="A3310" i="1"/>
  <c r="AC3309" i="1"/>
  <c r="AE3309" i="1" s="1"/>
  <c r="AK3309" i="1"/>
  <c r="S3197" i="1"/>
  <c r="U3196" i="1"/>
  <c r="W3196" i="1" s="1"/>
  <c r="D3531" i="1"/>
  <c r="T3197" i="1"/>
  <c r="AF3197" i="1" s="1"/>
  <c r="V3197" i="1"/>
  <c r="Q3199" i="1"/>
  <c r="R3198" i="1"/>
  <c r="E3310" i="1" l="1"/>
  <c r="F3310" i="1" s="1"/>
  <c r="A3311" i="1"/>
  <c r="X3310" i="1"/>
  <c r="L3311" i="1"/>
  <c r="AC3310" i="1"/>
  <c r="AE3310" i="1" s="1"/>
  <c r="AK3310" i="1"/>
  <c r="Y3309" i="1"/>
  <c r="J3310" i="1"/>
  <c r="I3310" i="1" s="1"/>
  <c r="Z3309" i="1"/>
  <c r="AA3309" i="1" s="1"/>
  <c r="AH3309" i="1" s="1"/>
  <c r="M3310" i="1"/>
  <c r="N3310" i="1" s="1"/>
  <c r="H3310" i="1" s="1"/>
  <c r="P3310" i="1"/>
  <c r="G3309" i="1"/>
  <c r="O3309" i="1" s="1"/>
  <c r="K3309" i="1"/>
  <c r="D3532" i="1"/>
  <c r="Q3200" i="1"/>
  <c r="R3199" i="1"/>
  <c r="AG3196" i="1"/>
  <c r="B3196" i="1" s="1"/>
  <c r="C3196" i="1" s="1"/>
  <c r="T3198" i="1"/>
  <c r="AF3198" i="1" s="1"/>
  <c r="V3198" i="1"/>
  <c r="S3198" i="1"/>
  <c r="U3197" i="1"/>
  <c r="W3197" i="1" s="1"/>
  <c r="AG3197" i="1" s="1"/>
  <c r="B3197" i="1" s="1"/>
  <c r="C3197" i="1" s="1"/>
  <c r="Y3310" i="1" l="1"/>
  <c r="J3311" i="1"/>
  <c r="I3311" i="1" s="1"/>
  <c r="Z3310" i="1"/>
  <c r="AA3310" i="1" s="1"/>
  <c r="AH3310" i="1" s="1"/>
  <c r="G3310" i="1"/>
  <c r="O3310" i="1" s="1"/>
  <c r="K3310" i="1"/>
  <c r="L3312" i="1"/>
  <c r="X3311" i="1"/>
  <c r="E3311" i="1"/>
  <c r="F3311" i="1" s="1"/>
  <c r="A3312" i="1"/>
  <c r="AC3311" i="1"/>
  <c r="AE3311" i="1" s="1"/>
  <c r="AK3311" i="1"/>
  <c r="P3311" i="1"/>
  <c r="M3311" i="1"/>
  <c r="N3311" i="1" s="1"/>
  <c r="H3311" i="1" s="1"/>
  <c r="T3199" i="1"/>
  <c r="AF3199" i="1" s="1"/>
  <c r="V3199" i="1"/>
  <c r="Q3201" i="1"/>
  <c r="R3200" i="1"/>
  <c r="D3533" i="1"/>
  <c r="S3199" i="1"/>
  <c r="U3198" i="1"/>
  <c r="W3198" i="1" s="1"/>
  <c r="AG3198" i="1" s="1"/>
  <c r="B3198" i="1" s="1"/>
  <c r="C3198" i="1" s="1"/>
  <c r="P3312" i="1" l="1"/>
  <c r="M3312" i="1"/>
  <c r="N3312" i="1" s="1"/>
  <c r="H3312" i="1" s="1"/>
  <c r="G3311" i="1"/>
  <c r="K3311" i="1" s="1"/>
  <c r="O3311" i="1"/>
  <c r="Z3311" i="1"/>
  <c r="AA3311" i="1" s="1"/>
  <c r="AH3311" i="1" s="1"/>
  <c r="J3312" i="1"/>
  <c r="I3312" i="1" s="1"/>
  <c r="Y3311" i="1"/>
  <c r="X3312" i="1"/>
  <c r="L3313" i="1"/>
  <c r="E3312" i="1"/>
  <c r="F3312" i="1" s="1"/>
  <c r="A3313" i="1"/>
  <c r="AC3312" i="1"/>
  <c r="AE3312" i="1" s="1"/>
  <c r="AK3312" i="1"/>
  <c r="U3199" i="1"/>
  <c r="W3199" i="1" s="1"/>
  <c r="AG3199" i="1" s="1"/>
  <c r="B3199" i="1" s="1"/>
  <c r="C3199" i="1" s="1"/>
  <c r="S3200" i="1"/>
  <c r="D3534" i="1"/>
  <c r="T3200" i="1"/>
  <c r="AF3200" i="1" s="1"/>
  <c r="V3200" i="1"/>
  <c r="Q3202" i="1"/>
  <c r="R3201" i="1"/>
  <c r="Z3312" i="1" l="1"/>
  <c r="AA3312" i="1" s="1"/>
  <c r="AH3312" i="1" s="1"/>
  <c r="Y3312" i="1"/>
  <c r="J3313" i="1"/>
  <c r="I3313" i="1" s="1"/>
  <c r="X3313" i="1"/>
  <c r="L3314" i="1"/>
  <c r="E3313" i="1"/>
  <c r="F3313" i="1" s="1"/>
  <c r="A3314" i="1"/>
  <c r="AC3313" i="1"/>
  <c r="AE3313" i="1" s="1"/>
  <c r="AK3313" i="1"/>
  <c r="G3312" i="1"/>
  <c r="K3312" i="1" s="1"/>
  <c r="O3312" i="1"/>
  <c r="P3313" i="1"/>
  <c r="M3313" i="1"/>
  <c r="N3313" i="1" s="1"/>
  <c r="H3313" i="1" s="1"/>
  <c r="Q3203" i="1"/>
  <c r="R3202" i="1"/>
  <c r="D3535" i="1"/>
  <c r="U3200" i="1"/>
  <c r="W3200" i="1" s="1"/>
  <c r="S3201" i="1"/>
  <c r="T3201" i="1"/>
  <c r="AF3201" i="1" s="1"/>
  <c r="V3201" i="1"/>
  <c r="L3315" i="1" l="1"/>
  <c r="A3315" i="1"/>
  <c r="E3314" i="1"/>
  <c r="F3314" i="1" s="1"/>
  <c r="X3314" i="1"/>
  <c r="AC3314" i="1"/>
  <c r="AE3314" i="1" s="1"/>
  <c r="AK3314" i="1"/>
  <c r="G3313" i="1"/>
  <c r="K3313" i="1" s="1"/>
  <c r="O3313" i="1"/>
  <c r="M3314" i="1"/>
  <c r="N3314" i="1" s="1"/>
  <c r="H3314" i="1" s="1"/>
  <c r="P3314" i="1"/>
  <c r="Y3313" i="1"/>
  <c r="Z3313" i="1"/>
  <c r="AA3313" i="1" s="1"/>
  <c r="AH3313" i="1" s="1"/>
  <c r="J3314" i="1"/>
  <c r="I3314" i="1" s="1"/>
  <c r="U3201" i="1"/>
  <c r="W3201" i="1" s="1"/>
  <c r="AG3201" i="1" s="1"/>
  <c r="B3201" i="1" s="1"/>
  <c r="C3201" i="1" s="1"/>
  <c r="S3202" i="1"/>
  <c r="AG3200" i="1"/>
  <c r="B3200" i="1" s="1"/>
  <c r="C3200" i="1" s="1"/>
  <c r="D3536" i="1"/>
  <c r="T3202" i="1"/>
  <c r="AF3202" i="1" s="1"/>
  <c r="V3202" i="1"/>
  <c r="Q3204" i="1"/>
  <c r="R3203" i="1"/>
  <c r="J3315" i="1" l="1"/>
  <c r="I3315" i="1" s="1"/>
  <c r="Z3314" i="1"/>
  <c r="AA3314" i="1" s="1"/>
  <c r="AH3314" i="1" s="1"/>
  <c r="Y3314" i="1"/>
  <c r="A3316" i="1"/>
  <c r="L3316" i="1"/>
  <c r="X3315" i="1"/>
  <c r="E3315" i="1"/>
  <c r="F3315" i="1" s="1"/>
  <c r="AC3315" i="1"/>
  <c r="AE3315" i="1" s="1"/>
  <c r="AK3315" i="1"/>
  <c r="G3314" i="1"/>
  <c r="O3314" i="1" s="1"/>
  <c r="K3314" i="1"/>
  <c r="M3315" i="1"/>
  <c r="N3315" i="1" s="1"/>
  <c r="H3315" i="1" s="1"/>
  <c r="P3315" i="1"/>
  <c r="D3537" i="1"/>
  <c r="T3203" i="1"/>
  <c r="AF3203" i="1" s="1"/>
  <c r="V3203" i="1"/>
  <c r="Q3205" i="1"/>
  <c r="R3204" i="1"/>
  <c r="U3202" i="1"/>
  <c r="W3202" i="1" s="1"/>
  <c r="AG3202" i="1" s="1"/>
  <c r="B3202" i="1" s="1"/>
  <c r="C3202" i="1" s="1"/>
  <c r="S3203" i="1"/>
  <c r="G3315" i="1" l="1"/>
  <c r="K3315" i="1" s="1"/>
  <c r="O3315" i="1"/>
  <c r="E3316" i="1"/>
  <c r="F3316" i="1" s="1"/>
  <c r="A3317" i="1"/>
  <c r="L3317" i="1"/>
  <c r="X3316" i="1"/>
  <c r="AC3316" i="1"/>
  <c r="AE3316" i="1" s="1"/>
  <c r="AK3316" i="1"/>
  <c r="J3316" i="1"/>
  <c r="I3316" i="1" s="1"/>
  <c r="Z3315" i="1"/>
  <c r="AA3315" i="1" s="1"/>
  <c r="AH3315" i="1" s="1"/>
  <c r="Y3315" i="1"/>
  <c r="P3316" i="1"/>
  <c r="M3316" i="1"/>
  <c r="N3316" i="1" s="1"/>
  <c r="H3316" i="1" s="1"/>
  <c r="Q3206" i="1"/>
  <c r="R3205" i="1"/>
  <c r="T3204" i="1"/>
  <c r="AF3204" i="1" s="1"/>
  <c r="V3204" i="1"/>
  <c r="D3538" i="1"/>
  <c r="U3203" i="1"/>
  <c r="W3203" i="1" s="1"/>
  <c r="AG3203" i="1" s="1"/>
  <c r="B3203" i="1" s="1"/>
  <c r="C3203" i="1" s="1"/>
  <c r="S3204" i="1"/>
  <c r="G3316" i="1" l="1"/>
  <c r="O3316" i="1" s="1"/>
  <c r="K3316" i="1"/>
  <c r="M3317" i="1"/>
  <c r="N3317" i="1" s="1"/>
  <c r="H3317" i="1" s="1"/>
  <c r="P3317" i="1"/>
  <c r="E3317" i="1"/>
  <c r="F3317" i="1" s="1"/>
  <c r="X3317" i="1"/>
  <c r="L3318" i="1"/>
  <c r="A3318" i="1"/>
  <c r="AC3317" i="1"/>
  <c r="AE3317" i="1" s="1"/>
  <c r="AK3317" i="1"/>
  <c r="Z3316" i="1"/>
  <c r="AA3316" i="1" s="1"/>
  <c r="AH3316" i="1" s="1"/>
  <c r="J3317" i="1"/>
  <c r="I3317" i="1" s="1"/>
  <c r="Y3316" i="1"/>
  <c r="D3539" i="1"/>
  <c r="T3205" i="1"/>
  <c r="AF3205" i="1" s="1"/>
  <c r="V3205" i="1"/>
  <c r="S3205" i="1"/>
  <c r="U3204" i="1"/>
  <c r="W3204" i="1" s="1"/>
  <c r="Q3207" i="1"/>
  <c r="R3206" i="1"/>
  <c r="G3317" i="1" l="1"/>
  <c r="O3317" i="1" s="1"/>
  <c r="K3317" i="1"/>
  <c r="A3319" i="1"/>
  <c r="X3318" i="1"/>
  <c r="L3319" i="1"/>
  <c r="E3318" i="1"/>
  <c r="F3318" i="1" s="1"/>
  <c r="AC3318" i="1"/>
  <c r="AE3318" i="1" s="1"/>
  <c r="AK3318" i="1"/>
  <c r="P3318" i="1"/>
  <c r="M3318" i="1"/>
  <c r="N3318" i="1" s="1"/>
  <c r="H3318" i="1" s="1"/>
  <c r="Y3317" i="1"/>
  <c r="J3318" i="1"/>
  <c r="I3318" i="1" s="1"/>
  <c r="Z3317" i="1"/>
  <c r="AA3317" i="1" s="1"/>
  <c r="AH3317" i="1" s="1"/>
  <c r="AG3204" i="1"/>
  <c r="B3204" i="1" s="1"/>
  <c r="C3204" i="1" s="1"/>
  <c r="S3206" i="1"/>
  <c r="U3205" i="1"/>
  <c r="W3205" i="1" s="1"/>
  <c r="AG3205" i="1" s="1"/>
  <c r="B3205" i="1" s="1"/>
  <c r="C3205" i="1" s="1"/>
  <c r="T3206" i="1"/>
  <c r="AF3206" i="1" s="1"/>
  <c r="V3206" i="1"/>
  <c r="D3540" i="1"/>
  <c r="Q3208" i="1"/>
  <c r="R3207" i="1"/>
  <c r="G3318" i="1" l="1"/>
  <c r="O3318" i="1" s="1"/>
  <c r="K3318" i="1"/>
  <c r="M3319" i="1"/>
  <c r="N3319" i="1" s="1"/>
  <c r="H3319" i="1" s="1"/>
  <c r="P3319" i="1"/>
  <c r="Y3318" i="1"/>
  <c r="J3319" i="1"/>
  <c r="I3319" i="1" s="1"/>
  <c r="Z3318" i="1"/>
  <c r="AA3318" i="1" s="1"/>
  <c r="AH3318" i="1" s="1"/>
  <c r="E3319" i="1"/>
  <c r="F3319" i="1" s="1"/>
  <c r="A3320" i="1"/>
  <c r="X3319" i="1"/>
  <c r="L3320" i="1"/>
  <c r="AC3319" i="1"/>
  <c r="AE3319" i="1" s="1"/>
  <c r="AK3319" i="1"/>
  <c r="D3541" i="1"/>
  <c r="U3206" i="1"/>
  <c r="W3206" i="1" s="1"/>
  <c r="S3207" i="1"/>
  <c r="T3207" i="1"/>
  <c r="AF3207" i="1" s="1"/>
  <c r="V3207" i="1"/>
  <c r="Q3209" i="1"/>
  <c r="R3208" i="1"/>
  <c r="P3320" i="1" l="1"/>
  <c r="G3319" i="1"/>
  <c r="O3319" i="1" s="1"/>
  <c r="K3319" i="1"/>
  <c r="M3320" i="1"/>
  <c r="N3320" i="1" s="1"/>
  <c r="H3320" i="1" s="1"/>
  <c r="J3320" i="1"/>
  <c r="I3320" i="1" s="1"/>
  <c r="Z3319" i="1"/>
  <c r="AA3319" i="1" s="1"/>
  <c r="AH3319" i="1" s="1"/>
  <c r="Y3319" i="1"/>
  <c r="A3321" i="1"/>
  <c r="X3320" i="1"/>
  <c r="E3320" i="1"/>
  <c r="F3320" i="1" s="1"/>
  <c r="L3321" i="1"/>
  <c r="AC3320" i="1"/>
  <c r="AE3320" i="1" s="1"/>
  <c r="AK3320" i="1"/>
  <c r="AG3206" i="1"/>
  <c r="B3206" i="1" s="1"/>
  <c r="C3206" i="1" s="1"/>
  <c r="Q3210" i="1"/>
  <c r="R3209" i="1"/>
  <c r="S3208" i="1"/>
  <c r="U3207" i="1"/>
  <c r="W3207" i="1" s="1"/>
  <c r="D3542" i="1"/>
  <c r="T3208" i="1"/>
  <c r="AF3208" i="1" s="1"/>
  <c r="V3208" i="1"/>
  <c r="Z3320" i="1" l="1"/>
  <c r="AA3320" i="1" s="1"/>
  <c r="AH3320" i="1" s="1"/>
  <c r="J3321" i="1"/>
  <c r="I3321" i="1" s="1"/>
  <c r="Y3320" i="1"/>
  <c r="A3322" i="1"/>
  <c r="L3322" i="1"/>
  <c r="E3321" i="1"/>
  <c r="F3321" i="1" s="1"/>
  <c r="X3321" i="1"/>
  <c r="AC3321" i="1"/>
  <c r="AE3321" i="1" s="1"/>
  <c r="AK3321" i="1"/>
  <c r="G3320" i="1"/>
  <c r="K3320" i="1" s="1"/>
  <c r="O3320" i="1"/>
  <c r="P3321" i="1"/>
  <c r="M3321" i="1"/>
  <c r="N3321" i="1" s="1"/>
  <c r="H3321" i="1" s="1"/>
  <c r="U3208" i="1"/>
  <c r="W3208" i="1" s="1"/>
  <c r="S3209" i="1"/>
  <c r="Q3211" i="1"/>
  <c r="R3210" i="1"/>
  <c r="AG3207" i="1"/>
  <c r="B3207" i="1" s="1"/>
  <c r="C3207" i="1" s="1"/>
  <c r="T3209" i="1"/>
  <c r="AF3209" i="1" s="1"/>
  <c r="V3209" i="1"/>
  <c r="D3543" i="1"/>
  <c r="G3321" i="1" l="1"/>
  <c r="K3321" i="1" s="1"/>
  <c r="O3321" i="1"/>
  <c r="Y3321" i="1"/>
  <c r="Z3321" i="1"/>
  <c r="AA3321" i="1" s="1"/>
  <c r="AH3321" i="1" s="1"/>
  <c r="J3322" i="1"/>
  <c r="I3322" i="1" s="1"/>
  <c r="M3322" i="1"/>
  <c r="N3322" i="1" s="1"/>
  <c r="H3322" i="1" s="1"/>
  <c r="P3322" i="1"/>
  <c r="L3323" i="1"/>
  <c r="A3323" i="1"/>
  <c r="X3322" i="1"/>
  <c r="E3322" i="1"/>
  <c r="F3322" i="1" s="1"/>
  <c r="AC3322" i="1"/>
  <c r="AE3322" i="1" s="1"/>
  <c r="AK3322" i="1"/>
  <c r="T3210" i="1"/>
  <c r="AF3210" i="1" s="1"/>
  <c r="V3210" i="1"/>
  <c r="Q3212" i="1"/>
  <c r="R3211" i="1"/>
  <c r="U3209" i="1"/>
  <c r="W3209" i="1" s="1"/>
  <c r="AG3209" i="1" s="1"/>
  <c r="B3209" i="1" s="1"/>
  <c r="C3209" i="1" s="1"/>
  <c r="S3210" i="1"/>
  <c r="D3544" i="1"/>
  <c r="AG3208" i="1"/>
  <c r="B3208" i="1" s="1"/>
  <c r="C3208" i="1" s="1"/>
  <c r="G3322" i="1" l="1"/>
  <c r="K3322" i="1" s="1"/>
  <c r="O3322" i="1"/>
  <c r="M3323" i="1"/>
  <c r="N3323" i="1" s="1"/>
  <c r="H3323" i="1" s="1"/>
  <c r="P3323" i="1"/>
  <c r="Y3322" i="1"/>
  <c r="J3323" i="1"/>
  <c r="I3323" i="1" s="1"/>
  <c r="Z3322" i="1"/>
  <c r="AA3322" i="1" s="1"/>
  <c r="AH3322" i="1" s="1"/>
  <c r="L3324" i="1"/>
  <c r="X3323" i="1"/>
  <c r="E3323" i="1"/>
  <c r="F3323" i="1" s="1"/>
  <c r="A3324" i="1"/>
  <c r="AC3323" i="1"/>
  <c r="AE3323" i="1" s="1"/>
  <c r="AK3323" i="1"/>
  <c r="U3210" i="1"/>
  <c r="W3210" i="1" s="1"/>
  <c r="AG3210" i="1" s="1"/>
  <c r="B3210" i="1" s="1"/>
  <c r="C3210" i="1" s="1"/>
  <c r="S3211" i="1"/>
  <c r="T3211" i="1"/>
  <c r="AF3211" i="1" s="1"/>
  <c r="V3211" i="1"/>
  <c r="Q3213" i="1"/>
  <c r="R3212" i="1"/>
  <c r="D3545" i="1"/>
  <c r="P3324" i="1" l="1"/>
  <c r="M3324" i="1"/>
  <c r="N3324" i="1" s="1"/>
  <c r="H3324" i="1" s="1"/>
  <c r="X3324" i="1"/>
  <c r="L3325" i="1"/>
  <c r="A3325" i="1"/>
  <c r="E3324" i="1"/>
  <c r="F3324" i="1" s="1"/>
  <c r="AC3324" i="1"/>
  <c r="AE3324" i="1" s="1"/>
  <c r="AK3324" i="1"/>
  <c r="G3323" i="1"/>
  <c r="O3323" i="1" s="1"/>
  <c r="K3323" i="1"/>
  <c r="J3324" i="1"/>
  <c r="I3324" i="1" s="1"/>
  <c r="Z3323" i="1"/>
  <c r="AA3323" i="1" s="1"/>
  <c r="AH3323" i="1" s="1"/>
  <c r="Y3323" i="1"/>
  <c r="T3212" i="1"/>
  <c r="AF3212" i="1" s="1"/>
  <c r="V3212" i="1"/>
  <c r="Q3214" i="1"/>
  <c r="R3213" i="1"/>
  <c r="U3211" i="1"/>
  <c r="W3211" i="1" s="1"/>
  <c r="AG3211" i="1" s="1"/>
  <c r="B3211" i="1" s="1"/>
  <c r="C3211" i="1" s="1"/>
  <c r="S3212" i="1"/>
  <c r="D3546" i="1"/>
  <c r="G3324" i="1" l="1"/>
  <c r="K3324" i="1" s="1"/>
  <c r="O3324" i="1"/>
  <c r="X3325" i="1"/>
  <c r="A3326" i="1"/>
  <c r="E3325" i="1"/>
  <c r="F3325" i="1" s="1"/>
  <c r="L3326" i="1"/>
  <c r="AC3325" i="1"/>
  <c r="AE3325" i="1" s="1"/>
  <c r="AK3325" i="1"/>
  <c r="M3325" i="1"/>
  <c r="N3325" i="1" s="1"/>
  <c r="H3325" i="1" s="1"/>
  <c r="P3325" i="1"/>
  <c r="J3325" i="1"/>
  <c r="I3325" i="1" s="1"/>
  <c r="Z3324" i="1"/>
  <c r="AA3324" i="1" s="1"/>
  <c r="AH3324" i="1" s="1"/>
  <c r="Y3324" i="1"/>
  <c r="D3547" i="1"/>
  <c r="U3212" i="1"/>
  <c r="W3212" i="1" s="1"/>
  <c r="S3213" i="1"/>
  <c r="T3213" i="1"/>
  <c r="AF3213" i="1" s="1"/>
  <c r="V3213" i="1"/>
  <c r="Q3215" i="1"/>
  <c r="R3214" i="1"/>
  <c r="P3326" i="1" l="1"/>
  <c r="M3326" i="1"/>
  <c r="N3326" i="1" s="1"/>
  <c r="H3326" i="1" s="1"/>
  <c r="Z3325" i="1"/>
  <c r="AA3325" i="1" s="1"/>
  <c r="AH3325" i="1" s="1"/>
  <c r="Y3325" i="1"/>
  <c r="J3326" i="1"/>
  <c r="I3326" i="1" s="1"/>
  <c r="E3326" i="1"/>
  <c r="F3326" i="1" s="1"/>
  <c r="X3326" i="1"/>
  <c r="A3327" i="1"/>
  <c r="L3327" i="1"/>
  <c r="AC3326" i="1"/>
  <c r="AE3326" i="1" s="1"/>
  <c r="AK3326" i="1"/>
  <c r="G3325" i="1"/>
  <c r="K3325" i="1" s="1"/>
  <c r="O3325" i="1"/>
  <c r="T3214" i="1"/>
  <c r="AF3214" i="1" s="1"/>
  <c r="V3214" i="1"/>
  <c r="Q3216" i="1"/>
  <c r="R3215" i="1"/>
  <c r="U3213" i="1"/>
  <c r="W3213" i="1" s="1"/>
  <c r="AG3213" i="1" s="1"/>
  <c r="B3213" i="1" s="1"/>
  <c r="C3213" i="1" s="1"/>
  <c r="S3214" i="1"/>
  <c r="AG3212" i="1"/>
  <c r="B3212" i="1" s="1"/>
  <c r="C3212" i="1" s="1"/>
  <c r="D3548" i="1"/>
  <c r="Y3326" i="1" l="1"/>
  <c r="Z3326" i="1"/>
  <c r="AA3326" i="1" s="1"/>
  <c r="AH3326" i="1" s="1"/>
  <c r="J3327" i="1"/>
  <c r="I3327" i="1" s="1"/>
  <c r="X3327" i="1"/>
  <c r="E3327" i="1"/>
  <c r="F3327" i="1" s="1"/>
  <c r="L3328" i="1"/>
  <c r="A3328" i="1"/>
  <c r="AC3327" i="1"/>
  <c r="AE3327" i="1" s="1"/>
  <c r="AK3327" i="1"/>
  <c r="G3326" i="1"/>
  <c r="O3326" i="1" s="1"/>
  <c r="K3326" i="1"/>
  <c r="P3327" i="1"/>
  <c r="M3327" i="1"/>
  <c r="N3327" i="1" s="1"/>
  <c r="H3327" i="1" s="1"/>
  <c r="S3215" i="1"/>
  <c r="U3214" i="1"/>
  <c r="W3214" i="1" s="1"/>
  <c r="AG3214" i="1" s="1"/>
  <c r="B3214" i="1" s="1"/>
  <c r="C3214" i="1" s="1"/>
  <c r="Q3217" i="1"/>
  <c r="R3216" i="1"/>
  <c r="T3215" i="1"/>
  <c r="AF3215" i="1" s="1"/>
  <c r="V3215" i="1"/>
  <c r="D3549" i="1"/>
  <c r="E3328" i="1" l="1"/>
  <c r="F3328" i="1" s="1"/>
  <c r="A3329" i="1"/>
  <c r="L3329" i="1"/>
  <c r="X3328" i="1"/>
  <c r="AC3328" i="1"/>
  <c r="AE3328" i="1" s="1"/>
  <c r="AK3328" i="1"/>
  <c r="M3328" i="1"/>
  <c r="N3328" i="1" s="1"/>
  <c r="H3328" i="1" s="1"/>
  <c r="P3328" i="1"/>
  <c r="Y3327" i="1"/>
  <c r="J3328" i="1"/>
  <c r="I3328" i="1" s="1"/>
  <c r="Z3327" i="1"/>
  <c r="AA3327" i="1" s="1"/>
  <c r="AH3327" i="1" s="1"/>
  <c r="G3327" i="1"/>
  <c r="O3327" i="1" s="1"/>
  <c r="K3327" i="1"/>
  <c r="T3216" i="1"/>
  <c r="AF3216" i="1" s="1"/>
  <c r="V3216" i="1"/>
  <c r="D3550" i="1"/>
  <c r="Q3218" i="1"/>
  <c r="R3217" i="1"/>
  <c r="U3215" i="1"/>
  <c r="W3215" i="1" s="1"/>
  <c r="AG3215" i="1" s="1"/>
  <c r="B3215" i="1" s="1"/>
  <c r="C3215" i="1" s="1"/>
  <c r="S3216" i="1"/>
  <c r="P3329" i="1" l="1"/>
  <c r="M3329" i="1"/>
  <c r="N3329" i="1" s="1"/>
  <c r="H3329" i="1" s="1"/>
  <c r="G3328" i="1"/>
  <c r="K3328" i="1" s="1"/>
  <c r="O3328" i="1"/>
  <c r="X3329" i="1"/>
  <c r="A3330" i="1"/>
  <c r="L3330" i="1"/>
  <c r="E3329" i="1"/>
  <c r="F3329" i="1" s="1"/>
  <c r="AC3329" i="1"/>
  <c r="AE3329" i="1" s="1"/>
  <c r="AK3329" i="1"/>
  <c r="Y3328" i="1"/>
  <c r="J3329" i="1"/>
  <c r="I3329" i="1" s="1"/>
  <c r="Z3328" i="1"/>
  <c r="AA3328" i="1" s="1"/>
  <c r="AH3328" i="1" s="1"/>
  <c r="Q3219" i="1"/>
  <c r="R3218" i="1"/>
  <c r="D3551" i="1"/>
  <c r="T3217" i="1"/>
  <c r="AF3217" i="1" s="1"/>
  <c r="V3217" i="1"/>
  <c r="U3216" i="1"/>
  <c r="W3216" i="1" s="1"/>
  <c r="S3217" i="1"/>
  <c r="P3330" i="1" l="1"/>
  <c r="M3330" i="1"/>
  <c r="N3330" i="1" s="1"/>
  <c r="H3330" i="1" s="1"/>
  <c r="X3330" i="1"/>
  <c r="L3331" i="1"/>
  <c r="A3331" i="1"/>
  <c r="E3330" i="1"/>
  <c r="F3330" i="1" s="1"/>
  <c r="AC3330" i="1"/>
  <c r="AE3330" i="1" s="1"/>
  <c r="AK3330" i="1"/>
  <c r="J3330" i="1"/>
  <c r="I3330" i="1" s="1"/>
  <c r="Z3329" i="1"/>
  <c r="AA3329" i="1" s="1"/>
  <c r="AH3329" i="1" s="1"/>
  <c r="Y3329" i="1"/>
  <c r="G3329" i="1"/>
  <c r="O3329" i="1" s="1"/>
  <c r="K3329" i="1"/>
  <c r="AG3216" i="1"/>
  <c r="B3216" i="1" s="1"/>
  <c r="C3216" i="1" s="1"/>
  <c r="D3552" i="1"/>
  <c r="T3218" i="1"/>
  <c r="AF3218" i="1" s="1"/>
  <c r="V3218" i="1"/>
  <c r="S3218" i="1"/>
  <c r="U3217" i="1"/>
  <c r="W3217" i="1" s="1"/>
  <c r="AG3217" i="1" s="1"/>
  <c r="B3217" i="1" s="1"/>
  <c r="C3217" i="1" s="1"/>
  <c r="Q3220" i="1"/>
  <c r="R3219" i="1"/>
  <c r="P3331" i="1" l="1"/>
  <c r="M3331" i="1"/>
  <c r="N3331" i="1" s="1"/>
  <c r="H3331" i="1" s="1"/>
  <c r="G3330" i="1"/>
  <c r="O3330" i="1" s="1"/>
  <c r="X3331" i="1"/>
  <c r="L3332" i="1"/>
  <c r="E3331" i="1"/>
  <c r="F3331" i="1" s="1"/>
  <c r="A3332" i="1"/>
  <c r="AC3331" i="1"/>
  <c r="AE3331" i="1" s="1"/>
  <c r="AK3331" i="1"/>
  <c r="Y3330" i="1"/>
  <c r="J3331" i="1"/>
  <c r="I3331" i="1" s="1"/>
  <c r="Z3330" i="1"/>
  <c r="AA3330" i="1" s="1"/>
  <c r="AH3330" i="1" s="1"/>
  <c r="S3219" i="1"/>
  <c r="U3218" i="1"/>
  <c r="W3218" i="1" s="1"/>
  <c r="AG3218" i="1" s="1"/>
  <c r="B3218" i="1" s="1"/>
  <c r="C3218" i="1" s="1"/>
  <c r="D3553" i="1"/>
  <c r="T3219" i="1"/>
  <c r="AF3219" i="1" s="1"/>
  <c r="V3219" i="1"/>
  <c r="Q3221" i="1"/>
  <c r="R3220" i="1"/>
  <c r="Y3331" i="1" l="1"/>
  <c r="J3332" i="1"/>
  <c r="I3332" i="1" s="1"/>
  <c r="Z3331" i="1"/>
  <c r="AA3331" i="1" s="1"/>
  <c r="AH3331" i="1" s="1"/>
  <c r="K3330" i="1"/>
  <c r="X3332" i="1"/>
  <c r="L3333" i="1"/>
  <c r="E3332" i="1"/>
  <c r="F3332" i="1" s="1"/>
  <c r="A3333" i="1"/>
  <c r="AC3332" i="1"/>
  <c r="AE3332" i="1" s="1"/>
  <c r="AK3332" i="1"/>
  <c r="M3332" i="1"/>
  <c r="N3332" i="1" s="1"/>
  <c r="H3332" i="1" s="1"/>
  <c r="P3332" i="1"/>
  <c r="G3331" i="1"/>
  <c r="O3331" i="1" s="1"/>
  <c r="K3331" i="1"/>
  <c r="Q3222" i="1"/>
  <c r="R3221" i="1"/>
  <c r="D3554" i="1"/>
  <c r="T3220" i="1"/>
  <c r="AF3220" i="1" s="1"/>
  <c r="V3220" i="1"/>
  <c r="U3219" i="1"/>
  <c r="W3219" i="1" s="1"/>
  <c r="S3220" i="1"/>
  <c r="A3334" i="1" l="1"/>
  <c r="X3333" i="1"/>
  <c r="L3334" i="1"/>
  <c r="E3333" i="1"/>
  <c r="F3333" i="1" s="1"/>
  <c r="AC3333" i="1"/>
  <c r="AE3333" i="1" s="1"/>
  <c r="AK3333" i="1"/>
  <c r="G3332" i="1"/>
  <c r="K3332" i="1" s="1"/>
  <c r="O3332" i="1"/>
  <c r="M3333" i="1"/>
  <c r="N3333" i="1" s="1"/>
  <c r="H3333" i="1" s="1"/>
  <c r="P3333" i="1"/>
  <c r="J3333" i="1"/>
  <c r="I3333" i="1" s="1"/>
  <c r="Y3332" i="1"/>
  <c r="Z3332" i="1"/>
  <c r="AA3332" i="1" s="1"/>
  <c r="AH3332" i="1" s="1"/>
  <c r="AG3219" i="1"/>
  <c r="B3219" i="1" s="1"/>
  <c r="C3219" i="1" s="1"/>
  <c r="D3555" i="1"/>
  <c r="T3221" i="1"/>
  <c r="AF3221" i="1" s="1"/>
  <c r="V3221" i="1"/>
  <c r="Q3223" i="1"/>
  <c r="R3222" i="1"/>
  <c r="U3220" i="1"/>
  <c r="W3220" i="1" s="1"/>
  <c r="S3221" i="1"/>
  <c r="P3334" i="1" l="1"/>
  <c r="M3334" i="1"/>
  <c r="N3334" i="1" s="1"/>
  <c r="H3334" i="1" s="1"/>
  <c r="Z3333" i="1"/>
  <c r="AA3333" i="1" s="1"/>
  <c r="AH3333" i="1" s="1"/>
  <c r="Y3333" i="1"/>
  <c r="J3334" i="1"/>
  <c r="I3334" i="1" s="1"/>
  <c r="G3333" i="1"/>
  <c r="K3333" i="1" s="1"/>
  <c r="O3333" i="1"/>
  <c r="L3335" i="1"/>
  <c r="A3335" i="1"/>
  <c r="E3334" i="1"/>
  <c r="F3334" i="1" s="1"/>
  <c r="X3334" i="1"/>
  <c r="AC3334" i="1"/>
  <c r="AE3334" i="1" s="1"/>
  <c r="AK3334" i="1"/>
  <c r="D3556" i="1"/>
  <c r="Q3224" i="1"/>
  <c r="R3223" i="1"/>
  <c r="U3221" i="1"/>
  <c r="W3221" i="1" s="1"/>
  <c r="AG3221" i="1" s="1"/>
  <c r="B3221" i="1" s="1"/>
  <c r="C3221" i="1" s="1"/>
  <c r="S3222" i="1"/>
  <c r="AG3220" i="1"/>
  <c r="B3220" i="1" s="1"/>
  <c r="C3220" i="1" s="1"/>
  <c r="T3222" i="1"/>
  <c r="AF3222" i="1" s="1"/>
  <c r="V3222" i="1"/>
  <c r="P3335" i="1" l="1"/>
  <c r="M3335" i="1"/>
  <c r="N3335" i="1" s="1"/>
  <c r="H3335" i="1" s="1"/>
  <c r="Z3334" i="1"/>
  <c r="AA3334" i="1" s="1"/>
  <c r="AH3334" i="1" s="1"/>
  <c r="Y3334" i="1"/>
  <c r="J3335" i="1"/>
  <c r="I3335" i="1" s="1"/>
  <c r="G3334" i="1"/>
  <c r="O3334" i="1" s="1"/>
  <c r="K3334" i="1"/>
  <c r="X3335" i="1"/>
  <c r="E3335" i="1"/>
  <c r="F3335" i="1" s="1"/>
  <c r="A3336" i="1"/>
  <c r="L3336" i="1"/>
  <c r="AC3335" i="1"/>
  <c r="AE3335" i="1" s="1"/>
  <c r="AK3335" i="1"/>
  <c r="U3222" i="1"/>
  <c r="W3222" i="1" s="1"/>
  <c r="AG3222" i="1" s="1"/>
  <c r="B3222" i="1" s="1"/>
  <c r="C3222" i="1" s="1"/>
  <c r="S3223" i="1"/>
  <c r="T3223" i="1"/>
  <c r="AF3223" i="1" s="1"/>
  <c r="V3223" i="1"/>
  <c r="D3557" i="1"/>
  <c r="Q3225" i="1"/>
  <c r="R3224" i="1"/>
  <c r="G3335" i="1" l="1"/>
  <c r="K3335" i="1" s="1"/>
  <c r="O3335" i="1"/>
  <c r="J3336" i="1"/>
  <c r="I3336" i="1" s="1"/>
  <c r="Z3335" i="1"/>
  <c r="AA3335" i="1" s="1"/>
  <c r="AH3335" i="1" s="1"/>
  <c r="Y3335" i="1"/>
  <c r="P3336" i="1"/>
  <c r="M3336" i="1"/>
  <c r="N3336" i="1" s="1"/>
  <c r="H3336" i="1" s="1"/>
  <c r="L3337" i="1"/>
  <c r="X3336" i="1"/>
  <c r="E3336" i="1"/>
  <c r="F3336" i="1" s="1"/>
  <c r="A3337" i="1"/>
  <c r="AC3336" i="1"/>
  <c r="AE3336" i="1" s="1"/>
  <c r="AK3336" i="1"/>
  <c r="T3224" i="1"/>
  <c r="AF3224" i="1" s="1"/>
  <c r="V3224" i="1"/>
  <c r="Q3226" i="1"/>
  <c r="R3225" i="1"/>
  <c r="D3558" i="1"/>
  <c r="S3224" i="1"/>
  <c r="U3223" i="1"/>
  <c r="W3223" i="1" s="1"/>
  <c r="AG3223" i="1" s="1"/>
  <c r="B3223" i="1" s="1"/>
  <c r="C3223" i="1" s="1"/>
  <c r="P3337" i="1" l="1"/>
  <c r="M3337" i="1"/>
  <c r="N3337" i="1" s="1"/>
  <c r="H3337" i="1" s="1"/>
  <c r="E3337" i="1"/>
  <c r="F3337" i="1" s="1"/>
  <c r="L3338" i="1"/>
  <c r="A3338" i="1"/>
  <c r="X3337" i="1"/>
  <c r="AC3337" i="1"/>
  <c r="AE3337" i="1" s="1"/>
  <c r="AK3337" i="1"/>
  <c r="G3336" i="1"/>
  <c r="K3336" i="1" s="1"/>
  <c r="O3336" i="1"/>
  <c r="J3337" i="1"/>
  <c r="I3337" i="1" s="1"/>
  <c r="Z3336" i="1"/>
  <c r="AA3336" i="1" s="1"/>
  <c r="AH3336" i="1" s="1"/>
  <c r="Y3336" i="1"/>
  <c r="T3225" i="1"/>
  <c r="AF3225" i="1" s="1"/>
  <c r="V3225" i="1"/>
  <c r="D3559" i="1"/>
  <c r="R3226" i="1"/>
  <c r="Q3227" i="1"/>
  <c r="U3224" i="1"/>
  <c r="W3224" i="1" s="1"/>
  <c r="S3225" i="1"/>
  <c r="Z3337" i="1" l="1"/>
  <c r="AA3337" i="1" s="1"/>
  <c r="AH3337" i="1" s="1"/>
  <c r="J3338" i="1"/>
  <c r="I3338" i="1" s="1"/>
  <c r="Y3337" i="1"/>
  <c r="X3338" i="1"/>
  <c r="L3339" i="1"/>
  <c r="A3339" i="1"/>
  <c r="E3338" i="1"/>
  <c r="F3338" i="1" s="1"/>
  <c r="AC3338" i="1"/>
  <c r="AE3338" i="1" s="1"/>
  <c r="AK3338" i="1"/>
  <c r="P3338" i="1"/>
  <c r="M3338" i="1"/>
  <c r="N3338" i="1" s="1"/>
  <c r="H3338" i="1" s="1"/>
  <c r="G3337" i="1"/>
  <c r="K3337" i="1" s="1"/>
  <c r="O3337" i="1"/>
  <c r="Q3228" i="1"/>
  <c r="R3227" i="1"/>
  <c r="T3226" i="1"/>
  <c r="AF3226" i="1" s="1"/>
  <c r="V3226" i="1"/>
  <c r="D3560" i="1"/>
  <c r="S3226" i="1"/>
  <c r="U3225" i="1"/>
  <c r="W3225" i="1" s="1"/>
  <c r="AG3225" i="1" s="1"/>
  <c r="B3225" i="1" s="1"/>
  <c r="C3225" i="1" s="1"/>
  <c r="AG3224" i="1"/>
  <c r="B3224" i="1" s="1"/>
  <c r="C3224" i="1" s="1"/>
  <c r="X3339" i="1" l="1"/>
  <c r="L3340" i="1"/>
  <c r="A3340" i="1"/>
  <c r="E3339" i="1"/>
  <c r="F3339" i="1" s="1"/>
  <c r="AC3339" i="1"/>
  <c r="AE3339" i="1" s="1"/>
  <c r="AK3339" i="1"/>
  <c r="M3339" i="1"/>
  <c r="N3339" i="1" s="1"/>
  <c r="H3339" i="1" s="1"/>
  <c r="P3339" i="1"/>
  <c r="Z3338" i="1"/>
  <c r="AA3338" i="1" s="1"/>
  <c r="AH3338" i="1" s="1"/>
  <c r="Y3338" i="1"/>
  <c r="J3339" i="1"/>
  <c r="I3339" i="1" s="1"/>
  <c r="G3338" i="1"/>
  <c r="O3338" i="1" s="1"/>
  <c r="K3338" i="1"/>
  <c r="S3227" i="1"/>
  <c r="U3226" i="1"/>
  <c r="W3226" i="1" s="1"/>
  <c r="AG3226" i="1" s="1"/>
  <c r="B3226" i="1" s="1"/>
  <c r="C3226" i="1" s="1"/>
  <c r="D3561" i="1"/>
  <c r="T3227" i="1"/>
  <c r="AF3227" i="1" s="1"/>
  <c r="V3227" i="1"/>
  <c r="Q3229" i="1"/>
  <c r="R3228" i="1"/>
  <c r="G3339" i="1" l="1"/>
  <c r="O3339" i="1" s="1"/>
  <c r="K3339" i="1"/>
  <c r="P3340" i="1"/>
  <c r="M3340" i="1"/>
  <c r="N3340" i="1" s="1"/>
  <c r="H3340" i="1" s="1"/>
  <c r="L3341" i="1"/>
  <c r="A3341" i="1"/>
  <c r="X3340" i="1"/>
  <c r="E3340" i="1"/>
  <c r="F3340" i="1" s="1"/>
  <c r="AC3340" i="1"/>
  <c r="AE3340" i="1" s="1"/>
  <c r="AK3340" i="1"/>
  <c r="J3340" i="1"/>
  <c r="I3340" i="1" s="1"/>
  <c r="Y3339" i="1"/>
  <c r="Z3339" i="1"/>
  <c r="AA3339" i="1" s="1"/>
  <c r="AH3339" i="1" s="1"/>
  <c r="Q3230" i="1"/>
  <c r="R3229" i="1"/>
  <c r="D3562" i="1"/>
  <c r="T3228" i="1"/>
  <c r="AF3228" i="1" s="1"/>
  <c r="V3228" i="1"/>
  <c r="U3227" i="1"/>
  <c r="W3227" i="1" s="1"/>
  <c r="AG3227" i="1" s="1"/>
  <c r="B3227" i="1" s="1"/>
  <c r="C3227" i="1" s="1"/>
  <c r="S3228" i="1"/>
  <c r="Z3340" i="1" l="1"/>
  <c r="AA3340" i="1" s="1"/>
  <c r="AH3340" i="1" s="1"/>
  <c r="J3341" i="1"/>
  <c r="I3341" i="1" s="1"/>
  <c r="Y3340" i="1"/>
  <c r="A3342" i="1"/>
  <c r="X3341" i="1"/>
  <c r="L3342" i="1"/>
  <c r="E3341" i="1"/>
  <c r="F3341" i="1" s="1"/>
  <c r="AC3341" i="1"/>
  <c r="AE3341" i="1" s="1"/>
  <c r="AK3341" i="1"/>
  <c r="M3341" i="1"/>
  <c r="N3341" i="1" s="1"/>
  <c r="H3341" i="1" s="1"/>
  <c r="P3341" i="1"/>
  <c r="G3340" i="1"/>
  <c r="K3340" i="1" s="1"/>
  <c r="O3340" i="1"/>
  <c r="D3563" i="1"/>
  <c r="T3229" i="1"/>
  <c r="AF3229" i="1" s="1"/>
  <c r="V3229" i="1"/>
  <c r="U3228" i="1"/>
  <c r="W3228" i="1" s="1"/>
  <c r="S3229" i="1"/>
  <c r="Q3231" i="1"/>
  <c r="R3230" i="1"/>
  <c r="M3342" i="1" l="1"/>
  <c r="N3342" i="1" s="1"/>
  <c r="H3342" i="1" s="1"/>
  <c r="P3342" i="1"/>
  <c r="G3341" i="1"/>
  <c r="K3341" i="1" s="1"/>
  <c r="O3341" i="1"/>
  <c r="J3342" i="1"/>
  <c r="I3342" i="1" s="1"/>
  <c r="Z3341" i="1"/>
  <c r="AA3341" i="1" s="1"/>
  <c r="AH3341" i="1" s="1"/>
  <c r="Y3341" i="1"/>
  <c r="X3342" i="1"/>
  <c r="L3343" i="1"/>
  <c r="E3342" i="1"/>
  <c r="F3342" i="1" s="1"/>
  <c r="A3343" i="1"/>
  <c r="AC3342" i="1"/>
  <c r="AE3342" i="1" s="1"/>
  <c r="AK3342" i="1"/>
  <c r="U3229" i="1"/>
  <c r="W3229" i="1" s="1"/>
  <c r="AG3229" i="1" s="1"/>
  <c r="B3229" i="1" s="1"/>
  <c r="C3229" i="1" s="1"/>
  <c r="S3230" i="1"/>
  <c r="AG3228" i="1"/>
  <c r="B3228" i="1" s="1"/>
  <c r="C3228" i="1" s="1"/>
  <c r="D3564" i="1"/>
  <c r="T3230" i="1"/>
  <c r="AF3230" i="1" s="1"/>
  <c r="V3230" i="1"/>
  <c r="Q3232" i="1"/>
  <c r="R3231" i="1"/>
  <c r="P3343" i="1" l="1"/>
  <c r="M3343" i="1"/>
  <c r="N3343" i="1" s="1"/>
  <c r="H3343" i="1" s="1"/>
  <c r="Z3342" i="1"/>
  <c r="AA3342" i="1" s="1"/>
  <c r="AH3342" i="1" s="1"/>
  <c r="Y3342" i="1"/>
  <c r="J3343" i="1"/>
  <c r="I3343" i="1" s="1"/>
  <c r="X3343" i="1"/>
  <c r="L3344" i="1"/>
  <c r="E3343" i="1"/>
  <c r="F3343" i="1" s="1"/>
  <c r="A3344" i="1"/>
  <c r="AC3343" i="1"/>
  <c r="AE3343" i="1" s="1"/>
  <c r="AK3343" i="1"/>
  <c r="G3342" i="1"/>
  <c r="O3342" i="1" s="1"/>
  <c r="K3342" i="1"/>
  <c r="Q3233" i="1"/>
  <c r="R3232" i="1"/>
  <c r="D3565" i="1"/>
  <c r="T3231" i="1"/>
  <c r="AF3231" i="1" s="1"/>
  <c r="V3231" i="1"/>
  <c r="U3230" i="1"/>
  <c r="W3230" i="1" s="1"/>
  <c r="AG3230" i="1" s="1"/>
  <c r="B3230" i="1" s="1"/>
  <c r="C3230" i="1" s="1"/>
  <c r="S3231" i="1"/>
  <c r="Y3343" i="1" l="1"/>
  <c r="J3344" i="1"/>
  <c r="I3344" i="1" s="1"/>
  <c r="Z3343" i="1"/>
  <c r="AA3343" i="1" s="1"/>
  <c r="AH3343" i="1" s="1"/>
  <c r="P3344" i="1"/>
  <c r="M3344" i="1"/>
  <c r="N3344" i="1" s="1"/>
  <c r="H3344" i="1" s="1"/>
  <c r="G3343" i="1"/>
  <c r="O3343" i="1" s="1"/>
  <c r="K3343" i="1"/>
  <c r="A3345" i="1"/>
  <c r="E3344" i="1"/>
  <c r="F3344" i="1" s="1"/>
  <c r="X3344" i="1"/>
  <c r="L3345" i="1"/>
  <c r="AC3344" i="1"/>
  <c r="AE3344" i="1" s="1"/>
  <c r="AK3344" i="1"/>
  <c r="T3232" i="1"/>
  <c r="AF3232" i="1" s="1"/>
  <c r="V3232" i="1"/>
  <c r="Q3234" i="1"/>
  <c r="R3233" i="1"/>
  <c r="D3566" i="1"/>
  <c r="S3232" i="1"/>
  <c r="U3231" i="1"/>
  <c r="W3231" i="1" s="1"/>
  <c r="AG3231" i="1" s="1"/>
  <c r="B3231" i="1" s="1"/>
  <c r="C3231" i="1" s="1"/>
  <c r="E3345" i="1" l="1"/>
  <c r="F3345" i="1" s="1"/>
  <c r="A3346" i="1"/>
  <c r="X3345" i="1"/>
  <c r="L3346" i="1"/>
  <c r="AC3345" i="1"/>
  <c r="AE3345" i="1" s="1"/>
  <c r="AK3345" i="1"/>
  <c r="G3344" i="1"/>
  <c r="K3344" i="1" s="1"/>
  <c r="O3344" i="1"/>
  <c r="Y3344" i="1"/>
  <c r="J3345" i="1"/>
  <c r="I3345" i="1" s="1"/>
  <c r="Z3344" i="1"/>
  <c r="AA3344" i="1" s="1"/>
  <c r="AH3344" i="1" s="1"/>
  <c r="P3345" i="1"/>
  <c r="M3345" i="1"/>
  <c r="N3345" i="1" s="1"/>
  <c r="H3345" i="1" s="1"/>
  <c r="T3233" i="1"/>
  <c r="AF3233" i="1" s="1"/>
  <c r="V3233" i="1"/>
  <c r="D3567" i="1"/>
  <c r="Q3235" i="1"/>
  <c r="R3234" i="1"/>
  <c r="U3232" i="1"/>
  <c r="W3232" i="1" s="1"/>
  <c r="AG3232" i="1" s="1"/>
  <c r="B3232" i="1" s="1"/>
  <c r="C3232" i="1" s="1"/>
  <c r="S3233" i="1"/>
  <c r="G3345" i="1" l="1"/>
  <c r="K3345" i="1" s="1"/>
  <c r="O3345" i="1"/>
  <c r="J3346" i="1"/>
  <c r="I3346" i="1" s="1"/>
  <c r="Y3345" i="1"/>
  <c r="Z3345" i="1"/>
  <c r="AA3345" i="1" s="1"/>
  <c r="AH3345" i="1" s="1"/>
  <c r="P3346" i="1"/>
  <c r="M3346" i="1"/>
  <c r="N3346" i="1" s="1"/>
  <c r="H3346" i="1" s="1"/>
  <c r="X3346" i="1"/>
  <c r="L3347" i="1"/>
  <c r="A3347" i="1"/>
  <c r="E3346" i="1"/>
  <c r="F3346" i="1" s="1"/>
  <c r="AC3346" i="1"/>
  <c r="AE3346" i="1" s="1"/>
  <c r="AK3346" i="1"/>
  <c r="Q3236" i="1"/>
  <c r="R3235" i="1"/>
  <c r="D3568" i="1"/>
  <c r="T3234" i="1"/>
  <c r="AF3234" i="1" s="1"/>
  <c r="V3234" i="1"/>
  <c r="S3234" i="1"/>
  <c r="U3233" i="1"/>
  <c r="W3233" i="1" s="1"/>
  <c r="Y3346" i="1" l="1"/>
  <c r="Z3346" i="1"/>
  <c r="AA3346" i="1" s="1"/>
  <c r="AH3346" i="1" s="1"/>
  <c r="J3347" i="1"/>
  <c r="I3347" i="1" s="1"/>
  <c r="G3346" i="1"/>
  <c r="O3346" i="1" s="1"/>
  <c r="K3346" i="1"/>
  <c r="L3348" i="1"/>
  <c r="A3348" i="1"/>
  <c r="X3347" i="1"/>
  <c r="E3347" i="1"/>
  <c r="F3347" i="1" s="1"/>
  <c r="AC3347" i="1"/>
  <c r="AE3347" i="1" s="1"/>
  <c r="AK3347" i="1"/>
  <c r="P3347" i="1"/>
  <c r="M3347" i="1"/>
  <c r="N3347" i="1" s="1"/>
  <c r="H3347" i="1" s="1"/>
  <c r="S3235" i="1"/>
  <c r="U3234" i="1"/>
  <c r="W3234" i="1" s="1"/>
  <c r="D3569" i="1"/>
  <c r="T3235" i="1"/>
  <c r="AF3235" i="1" s="1"/>
  <c r="V3235" i="1"/>
  <c r="AG3233" i="1"/>
  <c r="B3233" i="1" s="1"/>
  <c r="C3233" i="1" s="1"/>
  <c r="Q3237" i="1"/>
  <c r="R3236" i="1"/>
  <c r="G3347" i="1" l="1"/>
  <c r="K3347" i="1" s="1"/>
  <c r="O3347" i="1"/>
  <c r="J3348" i="1"/>
  <c r="I3348" i="1" s="1"/>
  <c r="Z3347" i="1"/>
  <c r="AA3347" i="1" s="1"/>
  <c r="AH3347" i="1" s="1"/>
  <c r="Y3347" i="1"/>
  <c r="E3348" i="1"/>
  <c r="F3348" i="1" s="1"/>
  <c r="A3349" i="1"/>
  <c r="X3348" i="1"/>
  <c r="L3349" i="1"/>
  <c r="AC3348" i="1"/>
  <c r="AE3348" i="1" s="1"/>
  <c r="AK3348" i="1"/>
  <c r="P3348" i="1"/>
  <c r="M3348" i="1"/>
  <c r="N3348" i="1" s="1"/>
  <c r="H3348" i="1" s="1"/>
  <c r="D3570" i="1"/>
  <c r="Q3238" i="1"/>
  <c r="R3237" i="1"/>
  <c r="T3236" i="1"/>
  <c r="AF3236" i="1" s="1"/>
  <c r="V3236" i="1"/>
  <c r="AG3234" i="1"/>
  <c r="B3234" i="1" s="1"/>
  <c r="C3234" i="1" s="1"/>
  <c r="U3235" i="1"/>
  <c r="W3235" i="1" s="1"/>
  <c r="AG3235" i="1" s="1"/>
  <c r="B3235" i="1" s="1"/>
  <c r="C3235" i="1" s="1"/>
  <c r="S3236" i="1"/>
  <c r="J3349" i="1" l="1"/>
  <c r="I3349" i="1" s="1"/>
  <c r="Z3348" i="1"/>
  <c r="AA3348" i="1" s="1"/>
  <c r="AH3348" i="1" s="1"/>
  <c r="Y3348" i="1"/>
  <c r="L3350" i="1"/>
  <c r="E3349" i="1"/>
  <c r="F3349" i="1" s="1"/>
  <c r="X3349" i="1"/>
  <c r="A3350" i="1"/>
  <c r="AC3349" i="1"/>
  <c r="AE3349" i="1" s="1"/>
  <c r="AK3349" i="1"/>
  <c r="G3348" i="1"/>
  <c r="K3348" i="1" s="1"/>
  <c r="O3348" i="1"/>
  <c r="M3349" i="1"/>
  <c r="N3349" i="1" s="1"/>
  <c r="H3349" i="1" s="1"/>
  <c r="P3349" i="1"/>
  <c r="T3237" i="1"/>
  <c r="AF3237" i="1" s="1"/>
  <c r="V3237" i="1"/>
  <c r="S3237" i="1"/>
  <c r="U3236" i="1"/>
  <c r="W3236" i="1" s="1"/>
  <c r="Q3239" i="1"/>
  <c r="R3238" i="1"/>
  <c r="D3571" i="1"/>
  <c r="E3350" i="1" l="1"/>
  <c r="F3350" i="1" s="1"/>
  <c r="L3351" i="1"/>
  <c r="A3351" i="1"/>
  <c r="X3350" i="1"/>
  <c r="AC3350" i="1"/>
  <c r="AE3350" i="1" s="1"/>
  <c r="AK3350" i="1"/>
  <c r="J3350" i="1"/>
  <c r="I3350" i="1" s="1"/>
  <c r="Z3349" i="1"/>
  <c r="AA3349" i="1" s="1"/>
  <c r="AH3349" i="1" s="1"/>
  <c r="Y3349" i="1"/>
  <c r="M3350" i="1"/>
  <c r="N3350" i="1" s="1"/>
  <c r="H3350" i="1" s="1"/>
  <c r="G3349" i="1"/>
  <c r="K3349" i="1" s="1"/>
  <c r="O3349" i="1"/>
  <c r="P3350" i="1" s="1"/>
  <c r="D3572" i="1"/>
  <c r="Q3240" i="1"/>
  <c r="R3239" i="1"/>
  <c r="AG3236" i="1"/>
  <c r="B3236" i="1" s="1"/>
  <c r="C3236" i="1" s="1"/>
  <c r="T3238" i="1"/>
  <c r="AF3238" i="1" s="1"/>
  <c r="V3238" i="1"/>
  <c r="U3237" i="1"/>
  <c r="W3237" i="1" s="1"/>
  <c r="AG3237" i="1" s="1"/>
  <c r="B3237" i="1" s="1"/>
  <c r="C3237" i="1" s="1"/>
  <c r="S3238" i="1"/>
  <c r="Z3350" i="1" l="1"/>
  <c r="AA3350" i="1" s="1"/>
  <c r="AH3350" i="1" s="1"/>
  <c r="J3351" i="1"/>
  <c r="I3351" i="1" s="1"/>
  <c r="Y3350" i="1"/>
  <c r="E3351" i="1"/>
  <c r="F3351" i="1" s="1"/>
  <c r="X3351" i="1"/>
  <c r="L3352" i="1"/>
  <c r="M3352" i="1" s="1"/>
  <c r="N3352" i="1" s="1"/>
  <c r="H3352" i="1" s="1"/>
  <c r="A3352" i="1"/>
  <c r="AC3351" i="1"/>
  <c r="AE3351" i="1" s="1"/>
  <c r="AK3351" i="1"/>
  <c r="G3350" i="1"/>
  <c r="O3350" i="1" s="1"/>
  <c r="K3350" i="1"/>
  <c r="M3351" i="1"/>
  <c r="N3351" i="1" s="1"/>
  <c r="H3351" i="1" s="1"/>
  <c r="P3351" i="1"/>
  <c r="D3573" i="1"/>
  <c r="T3239" i="1"/>
  <c r="AF3239" i="1" s="1"/>
  <c r="V3239" i="1"/>
  <c r="Q3241" i="1"/>
  <c r="R3240" i="1"/>
  <c r="U3238" i="1"/>
  <c r="W3238" i="1" s="1"/>
  <c r="AG3238" i="1" s="1"/>
  <c r="B3238" i="1" s="1"/>
  <c r="C3238" i="1" s="1"/>
  <c r="S3239" i="1"/>
  <c r="P3352" i="1" l="1"/>
  <c r="L3353" i="1"/>
  <c r="M3353" i="1" s="1"/>
  <c r="E3352" i="1"/>
  <c r="F3352" i="1" s="1"/>
  <c r="A3353" i="1"/>
  <c r="X3352" i="1"/>
  <c r="AC3352" i="1"/>
  <c r="AE3352" i="1" s="1"/>
  <c r="AK3352" i="1"/>
  <c r="J3352" i="1"/>
  <c r="I3352" i="1" s="1"/>
  <c r="Y3351" i="1"/>
  <c r="Z3351" i="1"/>
  <c r="AA3351" i="1" s="1"/>
  <c r="AH3351" i="1" s="1"/>
  <c r="G3351" i="1"/>
  <c r="O3351" i="1" s="1"/>
  <c r="K3351" i="1"/>
  <c r="D3574" i="1"/>
  <c r="U3239" i="1"/>
  <c r="W3239" i="1" s="1"/>
  <c r="AG3239" i="1" s="1"/>
  <c r="B3239" i="1" s="1"/>
  <c r="C3239" i="1" s="1"/>
  <c r="S3240" i="1"/>
  <c r="T3240" i="1"/>
  <c r="AF3240" i="1" s="1"/>
  <c r="V3240" i="1"/>
  <c r="Q3242" i="1"/>
  <c r="R3241" i="1"/>
  <c r="Z3352" i="1" l="1"/>
  <c r="AA3352" i="1" s="1"/>
  <c r="AH3352" i="1" s="1"/>
  <c r="Y3352" i="1"/>
  <c r="J3353" i="1"/>
  <c r="I3353" i="1" s="1"/>
  <c r="A3354" i="1"/>
  <c r="E3353" i="1"/>
  <c r="F3353" i="1" s="1"/>
  <c r="X3353" i="1"/>
  <c r="L3354" i="1"/>
  <c r="AC3353" i="1"/>
  <c r="AE3353" i="1" s="1"/>
  <c r="AK3353" i="1"/>
  <c r="N3353" i="1"/>
  <c r="H3353" i="1" s="1"/>
  <c r="P3353" i="1"/>
  <c r="G3352" i="1"/>
  <c r="D3575" i="1"/>
  <c r="Q3243" i="1"/>
  <c r="R3242" i="1"/>
  <c r="T3241" i="1"/>
  <c r="AF3241" i="1" s="1"/>
  <c r="V3241" i="1"/>
  <c r="S3241" i="1"/>
  <c r="U3240" i="1"/>
  <c r="W3240" i="1" s="1"/>
  <c r="J3354" i="1" l="1"/>
  <c r="I3354" i="1" s="1"/>
  <c r="Z3353" i="1"/>
  <c r="AA3353" i="1" s="1"/>
  <c r="AH3353" i="1" s="1"/>
  <c r="Y3353" i="1"/>
  <c r="P3354" i="1"/>
  <c r="M3354" i="1"/>
  <c r="N3354" i="1" s="1"/>
  <c r="H3354" i="1" s="1"/>
  <c r="K3352" i="1"/>
  <c r="O3352" i="1"/>
  <c r="E3354" i="1"/>
  <c r="F3354" i="1" s="1"/>
  <c r="L3355" i="1"/>
  <c r="A3355" i="1"/>
  <c r="X3354" i="1"/>
  <c r="AC3354" i="1"/>
  <c r="AE3354" i="1" s="1"/>
  <c r="AK3354" i="1"/>
  <c r="G3353" i="1"/>
  <c r="K3353" i="1" s="1"/>
  <c r="O3353" i="1"/>
  <c r="D3576" i="1"/>
  <c r="Q3244" i="1"/>
  <c r="R3243" i="1"/>
  <c r="AG3240" i="1"/>
  <c r="B3240" i="1" s="1"/>
  <c r="C3240" i="1" s="1"/>
  <c r="U3241" i="1"/>
  <c r="W3241" i="1" s="1"/>
  <c r="S3242" i="1"/>
  <c r="T3242" i="1"/>
  <c r="AF3242" i="1" s="1"/>
  <c r="V3242" i="1"/>
  <c r="G3354" i="1" l="1"/>
  <c r="O3354" i="1" s="1"/>
  <c r="K3354" i="1"/>
  <c r="X3355" i="1"/>
  <c r="A3356" i="1"/>
  <c r="L3356" i="1"/>
  <c r="E3355" i="1"/>
  <c r="F3355" i="1" s="1"/>
  <c r="AC3355" i="1"/>
  <c r="AE3355" i="1" s="1"/>
  <c r="AK3355" i="1"/>
  <c r="Z3354" i="1"/>
  <c r="AA3354" i="1" s="1"/>
  <c r="AH3354" i="1" s="1"/>
  <c r="J3355" i="1"/>
  <c r="I3355" i="1" s="1"/>
  <c r="Y3354" i="1"/>
  <c r="P3355" i="1"/>
  <c r="M3355" i="1"/>
  <c r="N3355" i="1" s="1"/>
  <c r="H3355" i="1" s="1"/>
  <c r="D3577" i="1"/>
  <c r="U3242" i="1"/>
  <c r="W3242" i="1" s="1"/>
  <c r="AG3242" i="1" s="1"/>
  <c r="B3242" i="1" s="1"/>
  <c r="C3242" i="1" s="1"/>
  <c r="S3243" i="1"/>
  <c r="AG3241" i="1"/>
  <c r="B3241" i="1" s="1"/>
  <c r="C3241" i="1" s="1"/>
  <c r="T3243" i="1"/>
  <c r="AF3243" i="1" s="1"/>
  <c r="V3243" i="1"/>
  <c r="Q3245" i="1"/>
  <c r="R3244" i="1"/>
  <c r="G3355" i="1" l="1"/>
  <c r="O3355" i="1" s="1"/>
  <c r="K3355" i="1"/>
  <c r="E3356" i="1"/>
  <c r="F3356" i="1" s="1"/>
  <c r="A3357" i="1"/>
  <c r="L3357" i="1"/>
  <c r="X3356" i="1"/>
  <c r="AC3356" i="1"/>
  <c r="AE3356" i="1" s="1"/>
  <c r="AK3356" i="1"/>
  <c r="M3356" i="1"/>
  <c r="N3356" i="1" s="1"/>
  <c r="H3356" i="1" s="1"/>
  <c r="P3356" i="1"/>
  <c r="J3356" i="1"/>
  <c r="I3356" i="1" s="1"/>
  <c r="Z3355" i="1"/>
  <c r="AA3355" i="1" s="1"/>
  <c r="AH3355" i="1" s="1"/>
  <c r="Y3355" i="1"/>
  <c r="D3578" i="1"/>
  <c r="U3243" i="1"/>
  <c r="W3243" i="1" s="1"/>
  <c r="AG3243" i="1" s="1"/>
  <c r="B3243" i="1" s="1"/>
  <c r="C3243" i="1" s="1"/>
  <c r="S3244" i="1"/>
  <c r="T3244" i="1"/>
  <c r="AF3244" i="1" s="1"/>
  <c r="V3244" i="1"/>
  <c r="Q3246" i="1"/>
  <c r="R3245" i="1"/>
  <c r="Z3356" i="1" l="1"/>
  <c r="AA3356" i="1" s="1"/>
  <c r="AH3356" i="1" s="1"/>
  <c r="Y3356" i="1"/>
  <c r="J3357" i="1"/>
  <c r="I3357" i="1" s="1"/>
  <c r="A3358" i="1"/>
  <c r="X3357" i="1"/>
  <c r="E3357" i="1"/>
  <c r="F3357" i="1" s="1"/>
  <c r="L3358" i="1"/>
  <c r="AC3357" i="1"/>
  <c r="AE3357" i="1" s="1"/>
  <c r="AK3357" i="1"/>
  <c r="P3357" i="1"/>
  <c r="M3357" i="1"/>
  <c r="N3357" i="1" s="1"/>
  <c r="H3357" i="1" s="1"/>
  <c r="G3356" i="1"/>
  <c r="K3356" i="1" s="1"/>
  <c r="O3356" i="1"/>
  <c r="D3579" i="1"/>
  <c r="T3245" i="1"/>
  <c r="AF3245" i="1" s="1"/>
  <c r="V3245" i="1"/>
  <c r="Q3247" i="1"/>
  <c r="R3246" i="1"/>
  <c r="U3244" i="1"/>
  <c r="W3244" i="1" s="1"/>
  <c r="S3245" i="1"/>
  <c r="J3358" i="1" l="1"/>
  <c r="I3358" i="1" s="1"/>
  <c r="Z3357" i="1"/>
  <c r="AA3357" i="1" s="1"/>
  <c r="AH3357" i="1" s="1"/>
  <c r="Y3357" i="1"/>
  <c r="L3359" i="1"/>
  <c r="X3358" i="1"/>
  <c r="A3359" i="1"/>
  <c r="E3358" i="1"/>
  <c r="F3358" i="1" s="1"/>
  <c r="AC3358" i="1"/>
  <c r="AE3358" i="1" s="1"/>
  <c r="AK3358" i="1"/>
  <c r="G3357" i="1"/>
  <c r="K3357" i="1" s="1"/>
  <c r="O3357" i="1"/>
  <c r="M3358" i="1"/>
  <c r="N3358" i="1" s="1"/>
  <c r="H3358" i="1" s="1"/>
  <c r="P3358" i="1"/>
  <c r="D3580" i="1"/>
  <c r="T3246" i="1"/>
  <c r="AF3246" i="1" s="1"/>
  <c r="V3246" i="1"/>
  <c r="U3245" i="1"/>
  <c r="W3245" i="1" s="1"/>
  <c r="AG3245" i="1" s="1"/>
  <c r="B3245" i="1" s="1"/>
  <c r="C3245" i="1" s="1"/>
  <c r="S3246" i="1"/>
  <c r="AG3244" i="1"/>
  <c r="B3244" i="1" s="1"/>
  <c r="C3244" i="1" s="1"/>
  <c r="Q3248" i="1"/>
  <c r="R3247" i="1"/>
  <c r="E3359" i="1" l="1"/>
  <c r="F3359" i="1" s="1"/>
  <c r="L3360" i="1"/>
  <c r="A3360" i="1"/>
  <c r="X3359" i="1"/>
  <c r="AC3359" i="1"/>
  <c r="AE3359" i="1" s="1"/>
  <c r="AK3359" i="1"/>
  <c r="G3358" i="1"/>
  <c r="O3358" i="1" s="1"/>
  <c r="J3359" i="1"/>
  <c r="I3359" i="1" s="1"/>
  <c r="Z3358" i="1"/>
  <c r="AA3358" i="1" s="1"/>
  <c r="AH3358" i="1" s="1"/>
  <c r="Y3358" i="1"/>
  <c r="P3359" i="1"/>
  <c r="M3359" i="1"/>
  <c r="N3359" i="1" s="1"/>
  <c r="H3359" i="1" s="1"/>
  <c r="D3581" i="1"/>
  <c r="T3247" i="1"/>
  <c r="AF3247" i="1" s="1"/>
  <c r="V3247" i="1"/>
  <c r="Q3249" i="1"/>
  <c r="R3248" i="1"/>
  <c r="U3246" i="1"/>
  <c r="W3246" i="1" s="1"/>
  <c r="AG3246" i="1" s="1"/>
  <c r="B3246" i="1" s="1"/>
  <c r="C3246" i="1" s="1"/>
  <c r="S3247" i="1"/>
  <c r="K3358" i="1" l="1"/>
  <c r="G3359" i="1"/>
  <c r="K3359" i="1" s="1"/>
  <c r="O3359" i="1"/>
  <c r="J3360" i="1"/>
  <c r="I3360" i="1" s="1"/>
  <c r="Z3359" i="1"/>
  <c r="AA3359" i="1" s="1"/>
  <c r="AH3359" i="1" s="1"/>
  <c r="Y3359" i="1"/>
  <c r="X3360" i="1"/>
  <c r="E3360" i="1"/>
  <c r="F3360" i="1" s="1"/>
  <c r="L3361" i="1"/>
  <c r="A3361" i="1"/>
  <c r="AC3360" i="1"/>
  <c r="AE3360" i="1" s="1"/>
  <c r="AK3360" i="1"/>
  <c r="M3360" i="1"/>
  <c r="N3360" i="1" s="1"/>
  <c r="H3360" i="1" s="1"/>
  <c r="P3360" i="1"/>
  <c r="D3582" i="1"/>
  <c r="U3247" i="1"/>
  <c r="W3247" i="1" s="1"/>
  <c r="S3248" i="1"/>
  <c r="T3248" i="1"/>
  <c r="AF3248" i="1" s="1"/>
  <c r="V3248" i="1"/>
  <c r="Q3250" i="1"/>
  <c r="R3249" i="1"/>
  <c r="P3361" i="1" l="1"/>
  <c r="M3361" i="1"/>
  <c r="N3361" i="1" s="1"/>
  <c r="H3361" i="1" s="1"/>
  <c r="G3360" i="1"/>
  <c r="K3360" i="1" s="1"/>
  <c r="O3360" i="1"/>
  <c r="J3361" i="1"/>
  <c r="I3361" i="1" s="1"/>
  <c r="Z3360" i="1"/>
  <c r="AA3360" i="1" s="1"/>
  <c r="AH3360" i="1" s="1"/>
  <c r="Y3360" i="1"/>
  <c r="L3362" i="1"/>
  <c r="A3362" i="1"/>
  <c r="X3361" i="1"/>
  <c r="E3361" i="1"/>
  <c r="F3361" i="1" s="1"/>
  <c r="AC3361" i="1"/>
  <c r="AE3361" i="1" s="1"/>
  <c r="AK3361" i="1"/>
  <c r="D3583" i="1"/>
  <c r="T3249" i="1"/>
  <c r="AF3249" i="1" s="1"/>
  <c r="V3249" i="1"/>
  <c r="Q3251" i="1"/>
  <c r="R3250" i="1"/>
  <c r="U3248" i="1"/>
  <c r="W3248" i="1" s="1"/>
  <c r="S3249" i="1"/>
  <c r="AG3247" i="1"/>
  <c r="B3247" i="1" s="1"/>
  <c r="C3247" i="1" s="1"/>
  <c r="M3362" i="1" l="1"/>
  <c r="N3362" i="1" s="1"/>
  <c r="H3362" i="1" s="1"/>
  <c r="P3362" i="1"/>
  <c r="Z3361" i="1"/>
  <c r="AA3361" i="1" s="1"/>
  <c r="AH3361" i="1" s="1"/>
  <c r="J3362" i="1"/>
  <c r="I3362" i="1" s="1"/>
  <c r="Y3361" i="1"/>
  <c r="G3361" i="1"/>
  <c r="O3361" i="1" s="1"/>
  <c r="K3361" i="1"/>
  <c r="E3362" i="1"/>
  <c r="F3362" i="1" s="1"/>
  <c r="X3362" i="1"/>
  <c r="L3363" i="1"/>
  <c r="A3363" i="1"/>
  <c r="AC3362" i="1"/>
  <c r="AE3362" i="1" s="1"/>
  <c r="AK3362" i="1"/>
  <c r="D3584" i="1"/>
  <c r="S3250" i="1"/>
  <c r="U3249" i="1"/>
  <c r="W3249" i="1" s="1"/>
  <c r="AG3249" i="1" s="1"/>
  <c r="B3249" i="1" s="1"/>
  <c r="C3249" i="1" s="1"/>
  <c r="AG3248" i="1"/>
  <c r="B3248" i="1" s="1"/>
  <c r="C3248" i="1" s="1"/>
  <c r="T3250" i="1"/>
  <c r="AF3250" i="1" s="1"/>
  <c r="V3250" i="1"/>
  <c r="Q3252" i="1"/>
  <c r="R3251" i="1"/>
  <c r="Y3362" i="1" l="1"/>
  <c r="J3363" i="1"/>
  <c r="I3363" i="1" s="1"/>
  <c r="Z3362" i="1"/>
  <c r="AA3362" i="1" s="1"/>
  <c r="AH3362" i="1" s="1"/>
  <c r="L3364" i="1"/>
  <c r="E3363" i="1"/>
  <c r="F3363" i="1" s="1"/>
  <c r="X3363" i="1"/>
  <c r="A3364" i="1"/>
  <c r="AC3363" i="1"/>
  <c r="AE3363" i="1" s="1"/>
  <c r="AK3363" i="1"/>
  <c r="P3363" i="1"/>
  <c r="M3363" i="1"/>
  <c r="N3363" i="1" s="1"/>
  <c r="H3363" i="1" s="1"/>
  <c r="G3362" i="1"/>
  <c r="O3362" i="1" s="1"/>
  <c r="K3362" i="1"/>
  <c r="D3585" i="1"/>
  <c r="T3251" i="1"/>
  <c r="AF3251" i="1" s="1"/>
  <c r="V3251" i="1"/>
  <c r="Q3253" i="1"/>
  <c r="R3252" i="1"/>
  <c r="S3251" i="1"/>
  <c r="U3250" i="1"/>
  <c r="W3250" i="1" s="1"/>
  <c r="AG3250" i="1" s="1"/>
  <c r="B3250" i="1" s="1"/>
  <c r="C3250" i="1" s="1"/>
  <c r="X3364" i="1" l="1"/>
  <c r="L3365" i="1"/>
  <c r="E3364" i="1"/>
  <c r="F3364" i="1" s="1"/>
  <c r="A3365" i="1"/>
  <c r="AC3364" i="1"/>
  <c r="AE3364" i="1" s="1"/>
  <c r="AK3364" i="1"/>
  <c r="P3364" i="1"/>
  <c r="M3364" i="1"/>
  <c r="N3364" i="1" s="1"/>
  <c r="H3364" i="1" s="1"/>
  <c r="Z3363" i="1"/>
  <c r="AA3363" i="1" s="1"/>
  <c r="AH3363" i="1" s="1"/>
  <c r="J3364" i="1"/>
  <c r="I3364" i="1" s="1"/>
  <c r="Y3363" i="1"/>
  <c r="G3363" i="1"/>
  <c r="K3363" i="1" s="1"/>
  <c r="O3363" i="1"/>
  <c r="D3586" i="1"/>
  <c r="U3251" i="1"/>
  <c r="W3251" i="1" s="1"/>
  <c r="AG3251" i="1" s="1"/>
  <c r="B3251" i="1" s="1"/>
  <c r="C3251" i="1" s="1"/>
  <c r="S3252" i="1"/>
  <c r="T3252" i="1"/>
  <c r="AF3252" i="1" s="1"/>
  <c r="V3252" i="1"/>
  <c r="Q3254" i="1"/>
  <c r="R3253" i="1"/>
  <c r="L3366" i="1" l="1"/>
  <c r="E3365" i="1"/>
  <c r="F3365" i="1" s="1"/>
  <c r="X3365" i="1"/>
  <c r="A3366" i="1"/>
  <c r="AC3365" i="1"/>
  <c r="AE3365" i="1" s="1"/>
  <c r="AK3365" i="1"/>
  <c r="M3365" i="1"/>
  <c r="N3365" i="1" s="1"/>
  <c r="H3365" i="1" s="1"/>
  <c r="P3365" i="1"/>
  <c r="G3364" i="1"/>
  <c r="K3364" i="1" s="1"/>
  <c r="O3364" i="1"/>
  <c r="Y3364" i="1"/>
  <c r="J3365" i="1"/>
  <c r="I3365" i="1" s="1"/>
  <c r="Z3364" i="1"/>
  <c r="AA3364" i="1" s="1"/>
  <c r="AH3364" i="1" s="1"/>
  <c r="D3587" i="1"/>
  <c r="T3253" i="1"/>
  <c r="AF3253" i="1" s="1"/>
  <c r="V3253" i="1"/>
  <c r="Q3255" i="1"/>
  <c r="R3254" i="1"/>
  <c r="S3253" i="1"/>
  <c r="U3252" i="1"/>
  <c r="W3252" i="1" s="1"/>
  <c r="G3365" i="1" l="1"/>
  <c r="K3365" i="1" s="1"/>
  <c r="O3365" i="1"/>
  <c r="L3367" i="1"/>
  <c r="A3367" i="1"/>
  <c r="X3366" i="1"/>
  <c r="E3366" i="1"/>
  <c r="F3366" i="1" s="1"/>
  <c r="AC3366" i="1"/>
  <c r="AE3366" i="1" s="1"/>
  <c r="AK3366" i="1"/>
  <c r="J3366" i="1"/>
  <c r="I3366" i="1" s="1"/>
  <c r="Z3365" i="1"/>
  <c r="AA3365" i="1" s="1"/>
  <c r="AH3365" i="1" s="1"/>
  <c r="Y3365" i="1"/>
  <c r="P3366" i="1"/>
  <c r="M3366" i="1"/>
  <c r="N3366" i="1" s="1"/>
  <c r="H3366" i="1" s="1"/>
  <c r="D3588" i="1"/>
  <c r="AG3252" i="1"/>
  <c r="B3252" i="1" s="1"/>
  <c r="C3252" i="1" s="1"/>
  <c r="U3253" i="1"/>
  <c r="W3253" i="1" s="1"/>
  <c r="AG3253" i="1" s="1"/>
  <c r="B3253" i="1" s="1"/>
  <c r="C3253" i="1" s="1"/>
  <c r="S3254" i="1"/>
  <c r="T3254" i="1"/>
  <c r="AF3254" i="1" s="1"/>
  <c r="V3254" i="1"/>
  <c r="Q3256" i="1"/>
  <c r="R3255" i="1"/>
  <c r="M3367" i="1" l="1"/>
  <c r="N3367" i="1" s="1"/>
  <c r="H3367" i="1" s="1"/>
  <c r="P3367" i="1"/>
  <c r="J3367" i="1"/>
  <c r="I3367" i="1" s="1"/>
  <c r="Y3366" i="1"/>
  <c r="Z3366" i="1"/>
  <c r="AA3366" i="1" s="1"/>
  <c r="AH3366" i="1" s="1"/>
  <c r="E3367" i="1"/>
  <c r="F3367" i="1" s="1"/>
  <c r="A3368" i="1"/>
  <c r="L3368" i="1"/>
  <c r="X3367" i="1"/>
  <c r="AC3367" i="1"/>
  <c r="AE3367" i="1" s="1"/>
  <c r="AK3367" i="1"/>
  <c r="G3366" i="1"/>
  <c r="O3366" i="1" s="1"/>
  <c r="K3366" i="1"/>
  <c r="D3589" i="1"/>
  <c r="T3255" i="1"/>
  <c r="AF3255" i="1" s="1"/>
  <c r="V3255" i="1"/>
  <c r="Q3257" i="1"/>
  <c r="R3256" i="1"/>
  <c r="U3254" i="1"/>
  <c r="W3254" i="1" s="1"/>
  <c r="AG3254" i="1" s="1"/>
  <c r="B3254" i="1" s="1"/>
  <c r="C3254" i="1" s="1"/>
  <c r="S3255" i="1"/>
  <c r="P3368" i="1" l="1"/>
  <c r="M3368" i="1"/>
  <c r="N3368" i="1" s="1"/>
  <c r="H3368" i="1" s="1"/>
  <c r="X3368" i="1"/>
  <c r="A3369" i="1"/>
  <c r="E3368" i="1"/>
  <c r="F3368" i="1" s="1"/>
  <c r="L3369" i="1"/>
  <c r="AC3368" i="1"/>
  <c r="AE3368" i="1" s="1"/>
  <c r="AK3368" i="1"/>
  <c r="J3368" i="1"/>
  <c r="I3368" i="1" s="1"/>
  <c r="Z3367" i="1"/>
  <c r="AA3367" i="1" s="1"/>
  <c r="AH3367" i="1" s="1"/>
  <c r="Y3367" i="1"/>
  <c r="G3367" i="1"/>
  <c r="K3367" i="1" s="1"/>
  <c r="O3367" i="1"/>
  <c r="D3590" i="1"/>
  <c r="T3256" i="1"/>
  <c r="AF3256" i="1" s="1"/>
  <c r="V3256" i="1"/>
  <c r="U3255" i="1"/>
  <c r="W3255" i="1" s="1"/>
  <c r="AG3255" i="1" s="1"/>
  <c r="B3255" i="1" s="1"/>
  <c r="C3255" i="1" s="1"/>
  <c r="S3256" i="1"/>
  <c r="R3257" i="1"/>
  <c r="Q3258" i="1"/>
  <c r="P3369" i="1" l="1"/>
  <c r="M3369" i="1"/>
  <c r="N3369" i="1" s="1"/>
  <c r="H3369" i="1" s="1"/>
  <c r="J3369" i="1"/>
  <c r="I3369" i="1" s="1"/>
  <c r="Z3368" i="1"/>
  <c r="AA3368" i="1" s="1"/>
  <c r="AH3368" i="1" s="1"/>
  <c r="Y3368" i="1"/>
  <c r="G3368" i="1"/>
  <c r="K3368" i="1" s="1"/>
  <c r="O3368" i="1"/>
  <c r="X3369" i="1"/>
  <c r="L3370" i="1"/>
  <c r="A3370" i="1"/>
  <c r="E3369" i="1"/>
  <c r="F3369" i="1" s="1"/>
  <c r="AC3369" i="1"/>
  <c r="AE3369" i="1" s="1"/>
  <c r="AK3369" i="1"/>
  <c r="D3591" i="1"/>
  <c r="U3256" i="1"/>
  <c r="W3256" i="1" s="1"/>
  <c r="S3257" i="1"/>
  <c r="Q3259" i="1"/>
  <c r="R3258" i="1"/>
  <c r="T3257" i="1"/>
  <c r="AF3257" i="1" s="1"/>
  <c r="V3257" i="1"/>
  <c r="J3370" i="1" l="1"/>
  <c r="I3370" i="1" s="1"/>
  <c r="Z3369" i="1"/>
  <c r="AA3369" i="1" s="1"/>
  <c r="AH3369" i="1" s="1"/>
  <c r="Y3369" i="1"/>
  <c r="G3369" i="1"/>
  <c r="O3369" i="1" s="1"/>
  <c r="K3369" i="1"/>
  <c r="X3370" i="1"/>
  <c r="E3370" i="1"/>
  <c r="F3370" i="1" s="1"/>
  <c r="L3371" i="1"/>
  <c r="A3371" i="1"/>
  <c r="AC3370" i="1"/>
  <c r="AE3370" i="1" s="1"/>
  <c r="AK3370" i="1"/>
  <c r="P3370" i="1"/>
  <c r="M3370" i="1"/>
  <c r="N3370" i="1" s="1"/>
  <c r="H3370" i="1" s="1"/>
  <c r="D3592" i="1"/>
  <c r="T3258" i="1"/>
  <c r="AF3258" i="1" s="1"/>
  <c r="V3258" i="1"/>
  <c r="Q3260" i="1"/>
  <c r="R3259" i="1"/>
  <c r="U3257" i="1"/>
  <c r="W3257" i="1" s="1"/>
  <c r="AG3257" i="1" s="1"/>
  <c r="B3257" i="1" s="1"/>
  <c r="C3257" i="1" s="1"/>
  <c r="S3258" i="1"/>
  <c r="AG3256" i="1"/>
  <c r="B3256" i="1" s="1"/>
  <c r="C3256" i="1" s="1"/>
  <c r="P3371" i="1" l="1"/>
  <c r="M3371" i="1"/>
  <c r="N3371" i="1" s="1"/>
  <c r="H3371" i="1" s="1"/>
  <c r="J3371" i="1"/>
  <c r="I3371" i="1" s="1"/>
  <c r="Y3370" i="1"/>
  <c r="Z3370" i="1"/>
  <c r="AA3370" i="1" s="1"/>
  <c r="AH3370" i="1" s="1"/>
  <c r="G3370" i="1"/>
  <c r="K3370" i="1" s="1"/>
  <c r="O3370" i="1"/>
  <c r="L3372" i="1"/>
  <c r="E3371" i="1"/>
  <c r="F3371" i="1" s="1"/>
  <c r="A3372" i="1"/>
  <c r="X3371" i="1"/>
  <c r="AC3371" i="1"/>
  <c r="AE3371" i="1" s="1"/>
  <c r="AK3371" i="1"/>
  <c r="D3593" i="1"/>
  <c r="Q3261" i="1"/>
  <c r="R3260" i="1"/>
  <c r="U3258" i="1"/>
  <c r="W3258" i="1" s="1"/>
  <c r="AG3258" i="1" s="1"/>
  <c r="B3258" i="1" s="1"/>
  <c r="C3258" i="1" s="1"/>
  <c r="S3259" i="1"/>
  <c r="T3259" i="1"/>
  <c r="AF3259" i="1" s="1"/>
  <c r="V3259" i="1"/>
  <c r="P3372" i="1" l="1"/>
  <c r="M3372" i="1"/>
  <c r="N3372" i="1" s="1"/>
  <c r="H3372" i="1" s="1"/>
  <c r="G3371" i="1"/>
  <c r="K3371" i="1" s="1"/>
  <c r="O3371" i="1"/>
  <c r="J3372" i="1"/>
  <c r="I3372" i="1" s="1"/>
  <c r="Z3371" i="1"/>
  <c r="AA3371" i="1" s="1"/>
  <c r="AH3371" i="1" s="1"/>
  <c r="Y3371" i="1"/>
  <c r="X3372" i="1"/>
  <c r="E3372" i="1"/>
  <c r="F3372" i="1" s="1"/>
  <c r="L3373" i="1"/>
  <c r="A3373" i="1"/>
  <c r="AC3372" i="1"/>
  <c r="AE3372" i="1" s="1"/>
  <c r="AK3372" i="1"/>
  <c r="D3594" i="1"/>
  <c r="S3260" i="1"/>
  <c r="U3259" i="1"/>
  <c r="W3259" i="1" s="1"/>
  <c r="AG3259" i="1" s="1"/>
  <c r="B3259" i="1" s="1"/>
  <c r="C3259" i="1" s="1"/>
  <c r="T3260" i="1"/>
  <c r="AF3260" i="1" s="1"/>
  <c r="V3260" i="1"/>
  <c r="Q3262" i="1"/>
  <c r="R3261" i="1"/>
  <c r="J3373" i="1" l="1"/>
  <c r="I3373" i="1" s="1"/>
  <c r="Z3372" i="1"/>
  <c r="AA3372" i="1" s="1"/>
  <c r="AH3372" i="1" s="1"/>
  <c r="Y3372" i="1"/>
  <c r="L3374" i="1"/>
  <c r="X3373" i="1"/>
  <c r="E3373" i="1"/>
  <c r="F3373" i="1" s="1"/>
  <c r="A3374" i="1"/>
  <c r="AC3373" i="1"/>
  <c r="AE3373" i="1" s="1"/>
  <c r="AK3373" i="1"/>
  <c r="G3372" i="1"/>
  <c r="K3372" i="1" s="1"/>
  <c r="O3372" i="1"/>
  <c r="P3373" i="1"/>
  <c r="M3373" i="1"/>
  <c r="N3373" i="1" s="1"/>
  <c r="H3373" i="1" s="1"/>
  <c r="D3595" i="1"/>
  <c r="T3261" i="1"/>
  <c r="AF3261" i="1" s="1"/>
  <c r="V3261" i="1"/>
  <c r="Q3263" i="1"/>
  <c r="R3262" i="1"/>
  <c r="U3260" i="1"/>
  <c r="W3260" i="1" s="1"/>
  <c r="S3261" i="1"/>
  <c r="X3374" i="1" l="1"/>
  <c r="L3375" i="1"/>
  <c r="E3374" i="1"/>
  <c r="F3374" i="1" s="1"/>
  <c r="A3375" i="1"/>
  <c r="AC3374" i="1"/>
  <c r="AE3374" i="1" s="1"/>
  <c r="AK3374" i="1"/>
  <c r="J3374" i="1"/>
  <c r="I3374" i="1" s="1"/>
  <c r="Z3373" i="1"/>
  <c r="AA3373" i="1" s="1"/>
  <c r="AH3373" i="1" s="1"/>
  <c r="Y3373" i="1"/>
  <c r="G3373" i="1"/>
  <c r="O3373" i="1" s="1"/>
  <c r="K3373" i="1"/>
  <c r="P3374" i="1"/>
  <c r="M3374" i="1"/>
  <c r="N3374" i="1" s="1"/>
  <c r="H3374" i="1" s="1"/>
  <c r="D3596" i="1"/>
  <c r="S3262" i="1"/>
  <c r="U3261" i="1"/>
  <c r="W3261" i="1" s="1"/>
  <c r="AG3261" i="1" s="1"/>
  <c r="B3261" i="1" s="1"/>
  <c r="C3261" i="1" s="1"/>
  <c r="AG3260" i="1"/>
  <c r="B3260" i="1" s="1"/>
  <c r="C3260" i="1" s="1"/>
  <c r="T3262" i="1"/>
  <c r="AF3262" i="1" s="1"/>
  <c r="V3262" i="1"/>
  <c r="Q3264" i="1"/>
  <c r="R3263" i="1"/>
  <c r="G3374" i="1" l="1"/>
  <c r="O3374" i="1" s="1"/>
  <c r="K3374" i="1"/>
  <c r="L3376" i="1"/>
  <c r="E3375" i="1"/>
  <c r="F3375" i="1" s="1"/>
  <c r="A3376" i="1"/>
  <c r="X3375" i="1"/>
  <c r="AC3375" i="1"/>
  <c r="AE3375" i="1" s="1"/>
  <c r="AK3375" i="1"/>
  <c r="M3375" i="1"/>
  <c r="N3375" i="1" s="1"/>
  <c r="H3375" i="1" s="1"/>
  <c r="P3375" i="1"/>
  <c r="Z3374" i="1"/>
  <c r="AA3374" i="1" s="1"/>
  <c r="AH3374" i="1" s="1"/>
  <c r="J3375" i="1"/>
  <c r="I3375" i="1" s="1"/>
  <c r="Y3374" i="1"/>
  <c r="D3597" i="1"/>
  <c r="T3263" i="1"/>
  <c r="AF3263" i="1" s="1"/>
  <c r="V3263" i="1"/>
  <c r="Q3265" i="1"/>
  <c r="R3264" i="1"/>
  <c r="S3263" i="1"/>
  <c r="U3262" i="1"/>
  <c r="W3262" i="1" s="1"/>
  <c r="AG3262" i="1" s="1"/>
  <c r="B3262" i="1" s="1"/>
  <c r="C3262" i="1" s="1"/>
  <c r="Y3375" i="1" l="1"/>
  <c r="J3376" i="1"/>
  <c r="I3376" i="1" s="1"/>
  <c r="Z3375" i="1"/>
  <c r="AA3375" i="1" s="1"/>
  <c r="AH3375" i="1" s="1"/>
  <c r="X3376" i="1"/>
  <c r="E3376" i="1"/>
  <c r="F3376" i="1" s="1"/>
  <c r="A3377" i="1"/>
  <c r="L3377" i="1"/>
  <c r="AC3376" i="1"/>
  <c r="AE3376" i="1" s="1"/>
  <c r="AK3376" i="1"/>
  <c r="P3376" i="1"/>
  <c r="M3376" i="1"/>
  <c r="N3376" i="1" s="1"/>
  <c r="H3376" i="1" s="1"/>
  <c r="G3375" i="1"/>
  <c r="K3375" i="1" s="1"/>
  <c r="O3375" i="1"/>
  <c r="D3598" i="1"/>
  <c r="U3263" i="1"/>
  <c r="W3263" i="1" s="1"/>
  <c r="S3264" i="1"/>
  <c r="T3264" i="1"/>
  <c r="AF3264" i="1" s="1"/>
  <c r="V3264" i="1"/>
  <c r="Q3266" i="1"/>
  <c r="R3265" i="1"/>
  <c r="P3377" i="1" l="1"/>
  <c r="M3377" i="1"/>
  <c r="N3377" i="1" s="1"/>
  <c r="H3377" i="1" s="1"/>
  <c r="L3378" i="1"/>
  <c r="A3378" i="1"/>
  <c r="E3377" i="1"/>
  <c r="F3377" i="1" s="1"/>
  <c r="X3377" i="1"/>
  <c r="AC3377" i="1"/>
  <c r="AE3377" i="1" s="1"/>
  <c r="AK3377" i="1"/>
  <c r="J3377" i="1"/>
  <c r="I3377" i="1" s="1"/>
  <c r="Z3376" i="1"/>
  <c r="AA3376" i="1" s="1"/>
  <c r="AH3376" i="1" s="1"/>
  <c r="Y3376" i="1"/>
  <c r="G3376" i="1"/>
  <c r="K3376" i="1" s="1"/>
  <c r="O3376" i="1"/>
  <c r="D3599" i="1"/>
  <c r="T3265" i="1"/>
  <c r="AF3265" i="1" s="1"/>
  <c r="V3265" i="1"/>
  <c r="Q3267" i="1"/>
  <c r="R3266" i="1"/>
  <c r="S3265" i="1"/>
  <c r="U3264" i="1"/>
  <c r="W3264" i="1" s="1"/>
  <c r="AG3263" i="1"/>
  <c r="B3263" i="1" s="1"/>
  <c r="C3263" i="1" s="1"/>
  <c r="Z3377" i="1" l="1"/>
  <c r="AA3377" i="1" s="1"/>
  <c r="AH3377" i="1" s="1"/>
  <c r="Y3377" i="1"/>
  <c r="J3378" i="1"/>
  <c r="I3378" i="1" s="1"/>
  <c r="G3377" i="1"/>
  <c r="O3377" i="1" s="1"/>
  <c r="K3377" i="1"/>
  <c r="L3379" i="1"/>
  <c r="A3379" i="1"/>
  <c r="X3378" i="1"/>
  <c r="E3378" i="1"/>
  <c r="F3378" i="1" s="1"/>
  <c r="AC3378" i="1"/>
  <c r="AE3378" i="1" s="1"/>
  <c r="AK3378" i="1"/>
  <c r="P3378" i="1"/>
  <c r="M3378" i="1"/>
  <c r="N3378" i="1" s="1"/>
  <c r="H3378" i="1" s="1"/>
  <c r="D3600" i="1"/>
  <c r="AG3264" i="1"/>
  <c r="B3264" i="1" s="1"/>
  <c r="C3264" i="1" s="1"/>
  <c r="U3265" i="1"/>
  <c r="W3265" i="1" s="1"/>
  <c r="AG3265" i="1" s="1"/>
  <c r="B3265" i="1" s="1"/>
  <c r="C3265" i="1" s="1"/>
  <c r="S3266" i="1"/>
  <c r="T3266" i="1"/>
  <c r="AF3266" i="1" s="1"/>
  <c r="V3266" i="1"/>
  <c r="Q3268" i="1"/>
  <c r="R3267" i="1"/>
  <c r="E3379" i="1" l="1"/>
  <c r="F3379" i="1" s="1"/>
  <c r="A3380" i="1"/>
  <c r="L3380" i="1"/>
  <c r="X3379" i="1"/>
  <c r="AC3379" i="1"/>
  <c r="AE3379" i="1" s="1"/>
  <c r="AK3379" i="1"/>
  <c r="M3379" i="1"/>
  <c r="N3379" i="1" s="1"/>
  <c r="H3379" i="1" s="1"/>
  <c r="P3379" i="1"/>
  <c r="Z3378" i="1"/>
  <c r="AA3378" i="1" s="1"/>
  <c r="AH3378" i="1" s="1"/>
  <c r="Y3378" i="1"/>
  <c r="J3379" i="1"/>
  <c r="I3379" i="1" s="1"/>
  <c r="G3378" i="1"/>
  <c r="O3378" i="1" s="1"/>
  <c r="K3378" i="1"/>
  <c r="D3601" i="1"/>
  <c r="T3267" i="1"/>
  <c r="AF3267" i="1" s="1"/>
  <c r="V3267" i="1"/>
  <c r="Q3269" i="1"/>
  <c r="R3268" i="1"/>
  <c r="U3266" i="1"/>
  <c r="W3266" i="1" s="1"/>
  <c r="AG3266" i="1" s="1"/>
  <c r="B3266" i="1" s="1"/>
  <c r="C3266" i="1" s="1"/>
  <c r="S3267" i="1"/>
  <c r="G3379" i="1" l="1"/>
  <c r="K3379" i="1" s="1"/>
  <c r="O3379" i="1"/>
  <c r="P3380" i="1"/>
  <c r="M3380" i="1"/>
  <c r="N3380" i="1" s="1"/>
  <c r="H3380" i="1" s="1"/>
  <c r="A3381" i="1"/>
  <c r="E3380" i="1"/>
  <c r="F3380" i="1" s="1"/>
  <c r="X3380" i="1"/>
  <c r="L3381" i="1"/>
  <c r="AC3380" i="1"/>
  <c r="AE3380" i="1" s="1"/>
  <c r="AK3380" i="1"/>
  <c r="Z3379" i="1"/>
  <c r="AA3379" i="1" s="1"/>
  <c r="AH3379" i="1" s="1"/>
  <c r="Y3379" i="1"/>
  <c r="J3380" i="1"/>
  <c r="I3380" i="1" s="1"/>
  <c r="D3602" i="1"/>
  <c r="U3267" i="1"/>
  <c r="W3267" i="1" s="1"/>
  <c r="AG3267" i="1" s="1"/>
  <c r="B3267" i="1" s="1"/>
  <c r="C3267" i="1" s="1"/>
  <c r="S3268" i="1"/>
  <c r="T3268" i="1"/>
  <c r="AF3268" i="1" s="1"/>
  <c r="V3268" i="1"/>
  <c r="Q3270" i="1"/>
  <c r="R3269" i="1"/>
  <c r="M3381" i="1" l="1"/>
  <c r="N3381" i="1" s="1"/>
  <c r="H3381" i="1" s="1"/>
  <c r="J3381" i="1"/>
  <c r="I3381" i="1" s="1"/>
  <c r="Z3380" i="1"/>
  <c r="AA3380" i="1" s="1"/>
  <c r="AH3380" i="1" s="1"/>
  <c r="Y3380" i="1"/>
  <c r="X3381" i="1"/>
  <c r="L3382" i="1"/>
  <c r="M3382" i="1" s="1"/>
  <c r="E3381" i="1"/>
  <c r="F3381" i="1" s="1"/>
  <c r="A3382" i="1"/>
  <c r="AC3381" i="1"/>
  <c r="AE3381" i="1" s="1"/>
  <c r="AK3381" i="1"/>
  <c r="G3380" i="1"/>
  <c r="K3380" i="1" s="1"/>
  <c r="O3380" i="1"/>
  <c r="P3381" i="1" s="1"/>
  <c r="D3603" i="1"/>
  <c r="T3269" i="1"/>
  <c r="AF3269" i="1" s="1"/>
  <c r="V3269" i="1"/>
  <c r="Q3271" i="1"/>
  <c r="R3270" i="1"/>
  <c r="U3268" i="1"/>
  <c r="W3268" i="1" s="1"/>
  <c r="S3269" i="1"/>
  <c r="P3382" i="1" l="1"/>
  <c r="A3383" i="1"/>
  <c r="X3382" i="1"/>
  <c r="L3383" i="1"/>
  <c r="E3382" i="1"/>
  <c r="F3382" i="1" s="1"/>
  <c r="AC3382" i="1"/>
  <c r="AE3382" i="1" s="1"/>
  <c r="AK3382" i="1"/>
  <c r="N3382" i="1"/>
  <c r="H3382" i="1" s="1"/>
  <c r="J3382" i="1"/>
  <c r="I3382" i="1" s="1"/>
  <c r="Z3381" i="1"/>
  <c r="AA3381" i="1" s="1"/>
  <c r="AH3381" i="1" s="1"/>
  <c r="Y3381" i="1"/>
  <c r="G3381" i="1"/>
  <c r="O3381" i="1" s="1"/>
  <c r="K3381" i="1"/>
  <c r="D3604" i="1"/>
  <c r="S3270" i="1"/>
  <c r="U3269" i="1"/>
  <c r="W3269" i="1" s="1"/>
  <c r="AG3269" i="1" s="1"/>
  <c r="B3269" i="1" s="1"/>
  <c r="C3269" i="1" s="1"/>
  <c r="AG3268" i="1"/>
  <c r="B3268" i="1" s="1"/>
  <c r="C3268" i="1" s="1"/>
  <c r="T3270" i="1"/>
  <c r="AF3270" i="1" s="1"/>
  <c r="V3270" i="1"/>
  <c r="Q3272" i="1"/>
  <c r="R3271" i="1"/>
  <c r="G3382" i="1" l="1"/>
  <c r="O3382" i="1" s="1"/>
  <c r="K3382" i="1"/>
  <c r="J3383" i="1"/>
  <c r="I3383" i="1" s="1"/>
  <c r="Z3382" i="1"/>
  <c r="AA3382" i="1" s="1"/>
  <c r="AH3382" i="1" s="1"/>
  <c r="Y3382" i="1"/>
  <c r="M3383" i="1"/>
  <c r="N3383" i="1" s="1"/>
  <c r="H3383" i="1" s="1"/>
  <c r="P3383" i="1"/>
  <c r="L3384" i="1"/>
  <c r="E3383" i="1"/>
  <c r="F3383" i="1" s="1"/>
  <c r="X3383" i="1"/>
  <c r="A3384" i="1"/>
  <c r="AC3383" i="1"/>
  <c r="AE3383" i="1" s="1"/>
  <c r="AK3383" i="1"/>
  <c r="D3605" i="1"/>
  <c r="Q3273" i="1"/>
  <c r="R3272" i="1"/>
  <c r="T3271" i="1"/>
  <c r="AF3271" i="1" s="1"/>
  <c r="V3271" i="1"/>
  <c r="U3270" i="1"/>
  <c r="W3270" i="1" s="1"/>
  <c r="AG3270" i="1" s="1"/>
  <c r="B3270" i="1" s="1"/>
  <c r="C3270" i="1" s="1"/>
  <c r="S3271" i="1"/>
  <c r="M3384" i="1" l="1"/>
  <c r="N3384" i="1" s="1"/>
  <c r="H3384" i="1" s="1"/>
  <c r="P3384" i="1"/>
  <c r="A3385" i="1"/>
  <c r="X3384" i="1"/>
  <c r="E3384" i="1"/>
  <c r="F3384" i="1" s="1"/>
  <c r="L3385" i="1"/>
  <c r="AC3384" i="1"/>
  <c r="AE3384" i="1" s="1"/>
  <c r="AK3384" i="1"/>
  <c r="Z3383" i="1"/>
  <c r="AA3383" i="1" s="1"/>
  <c r="AH3383" i="1" s="1"/>
  <c r="Y3383" i="1"/>
  <c r="J3384" i="1"/>
  <c r="I3384" i="1" s="1"/>
  <c r="G3383" i="1"/>
  <c r="K3383" i="1" s="1"/>
  <c r="O3383" i="1"/>
  <c r="D3606" i="1"/>
  <c r="U3271" i="1"/>
  <c r="W3271" i="1" s="1"/>
  <c r="AG3271" i="1" s="1"/>
  <c r="B3271" i="1" s="1"/>
  <c r="C3271" i="1" s="1"/>
  <c r="S3272" i="1"/>
  <c r="T3272" i="1"/>
  <c r="AF3272" i="1" s="1"/>
  <c r="V3272" i="1"/>
  <c r="Q3274" i="1"/>
  <c r="R3273" i="1"/>
  <c r="P3385" i="1" l="1"/>
  <c r="M3385" i="1"/>
  <c r="N3385" i="1" s="1"/>
  <c r="H3385" i="1" s="1"/>
  <c r="J3385" i="1"/>
  <c r="I3385" i="1" s="1"/>
  <c r="Z3384" i="1"/>
  <c r="AA3384" i="1" s="1"/>
  <c r="AH3384" i="1" s="1"/>
  <c r="Y3384" i="1"/>
  <c r="X3385" i="1"/>
  <c r="E3385" i="1"/>
  <c r="F3385" i="1" s="1"/>
  <c r="L3386" i="1"/>
  <c r="A3386" i="1"/>
  <c r="AC3385" i="1"/>
  <c r="AE3385" i="1" s="1"/>
  <c r="AK3385" i="1"/>
  <c r="G3384" i="1"/>
  <c r="O3384" i="1" s="1"/>
  <c r="K3384" i="1"/>
  <c r="D3607" i="1"/>
  <c r="T3273" i="1"/>
  <c r="AF3273" i="1" s="1"/>
  <c r="V3273" i="1"/>
  <c r="Q3275" i="1"/>
  <c r="R3274" i="1"/>
  <c r="S3273" i="1"/>
  <c r="U3272" i="1"/>
  <c r="W3272" i="1" s="1"/>
  <c r="P3386" i="1" l="1"/>
  <c r="M3386" i="1"/>
  <c r="N3386" i="1" s="1"/>
  <c r="H3386" i="1" s="1"/>
  <c r="Z3385" i="1"/>
  <c r="AA3385" i="1" s="1"/>
  <c r="AH3385" i="1" s="1"/>
  <c r="Y3385" i="1"/>
  <c r="J3386" i="1"/>
  <c r="I3386" i="1" s="1"/>
  <c r="G3385" i="1"/>
  <c r="O3385" i="1" s="1"/>
  <c r="K3385" i="1"/>
  <c r="A3387" i="1"/>
  <c r="X3386" i="1"/>
  <c r="E3386" i="1"/>
  <c r="F3386" i="1" s="1"/>
  <c r="L3387" i="1"/>
  <c r="AC3386" i="1"/>
  <c r="AE3386" i="1" s="1"/>
  <c r="AK3386" i="1"/>
  <c r="D3608" i="1"/>
  <c r="U3273" i="1"/>
  <c r="W3273" i="1" s="1"/>
  <c r="S3274" i="1"/>
  <c r="AG3272" i="1"/>
  <c r="B3272" i="1" s="1"/>
  <c r="C3272" i="1" s="1"/>
  <c r="T3274" i="1"/>
  <c r="AF3274" i="1" s="1"/>
  <c r="V3274" i="1"/>
  <c r="Q3276" i="1"/>
  <c r="R3275" i="1"/>
  <c r="E3387" i="1" l="1"/>
  <c r="F3387" i="1" s="1"/>
  <c r="A3388" i="1"/>
  <c r="X3387" i="1"/>
  <c r="L3388" i="1"/>
  <c r="AC3387" i="1"/>
  <c r="AE3387" i="1" s="1"/>
  <c r="AK3387" i="1"/>
  <c r="M3387" i="1"/>
  <c r="N3387" i="1" s="1"/>
  <c r="H3387" i="1" s="1"/>
  <c r="P3387" i="1"/>
  <c r="G3386" i="1"/>
  <c r="O3386" i="1" s="1"/>
  <c r="J3387" i="1"/>
  <c r="I3387" i="1" s="1"/>
  <c r="Y3386" i="1"/>
  <c r="Z3386" i="1"/>
  <c r="AA3386" i="1" s="1"/>
  <c r="AH3386" i="1" s="1"/>
  <c r="D3609" i="1"/>
  <c r="T3275" i="1"/>
  <c r="AF3275" i="1" s="1"/>
  <c r="V3275" i="1"/>
  <c r="Q3277" i="1"/>
  <c r="R3276" i="1"/>
  <c r="U3274" i="1"/>
  <c r="W3274" i="1" s="1"/>
  <c r="S3275" i="1"/>
  <c r="AG3273" i="1"/>
  <c r="B3273" i="1" s="1"/>
  <c r="C3273" i="1" s="1"/>
  <c r="Z3387" i="1" l="1"/>
  <c r="AA3387" i="1" s="1"/>
  <c r="AH3387" i="1" s="1"/>
  <c r="J3388" i="1"/>
  <c r="I3388" i="1" s="1"/>
  <c r="Y3387" i="1"/>
  <c r="G3387" i="1"/>
  <c r="K3387" i="1" s="1"/>
  <c r="O3387" i="1"/>
  <c r="P3388" i="1"/>
  <c r="M3388" i="1"/>
  <c r="N3388" i="1" s="1"/>
  <c r="H3388" i="1" s="1"/>
  <c r="K3386" i="1"/>
  <c r="E3388" i="1"/>
  <c r="F3388" i="1" s="1"/>
  <c r="L3389" i="1"/>
  <c r="A3389" i="1"/>
  <c r="X3388" i="1"/>
  <c r="AC3388" i="1"/>
  <c r="AE3388" i="1" s="1"/>
  <c r="AK3388" i="1"/>
  <c r="D3610" i="1"/>
  <c r="U3275" i="1"/>
  <c r="W3275" i="1" s="1"/>
  <c r="S3276" i="1"/>
  <c r="AG3274" i="1"/>
  <c r="B3274" i="1" s="1"/>
  <c r="C3274" i="1" s="1"/>
  <c r="T3276" i="1"/>
  <c r="AF3276" i="1" s="1"/>
  <c r="V3276" i="1"/>
  <c r="Q3278" i="1"/>
  <c r="R3277" i="1"/>
  <c r="J3389" i="1" l="1"/>
  <c r="I3389" i="1" s="1"/>
  <c r="Z3388" i="1"/>
  <c r="AA3388" i="1" s="1"/>
  <c r="AH3388" i="1" s="1"/>
  <c r="Y3388" i="1"/>
  <c r="G3388" i="1"/>
  <c r="K3388" i="1" s="1"/>
  <c r="O3388" i="1"/>
  <c r="A3390" i="1"/>
  <c r="X3389" i="1"/>
  <c r="E3389" i="1"/>
  <c r="F3389" i="1" s="1"/>
  <c r="L3390" i="1"/>
  <c r="AC3389" i="1"/>
  <c r="AE3389" i="1" s="1"/>
  <c r="AK3389" i="1"/>
  <c r="P3389" i="1"/>
  <c r="M3389" i="1"/>
  <c r="N3389" i="1" s="1"/>
  <c r="H3389" i="1" s="1"/>
  <c r="D3611" i="1"/>
  <c r="T3277" i="1"/>
  <c r="AF3277" i="1" s="1"/>
  <c r="V3277" i="1"/>
  <c r="Q3279" i="1"/>
  <c r="R3278" i="1"/>
  <c r="S3277" i="1"/>
  <c r="U3276" i="1"/>
  <c r="W3276" i="1" s="1"/>
  <c r="AG3275" i="1"/>
  <c r="B3275" i="1" s="1"/>
  <c r="C3275" i="1" s="1"/>
  <c r="Y3389" i="1" l="1"/>
  <c r="Z3389" i="1"/>
  <c r="AA3389" i="1" s="1"/>
  <c r="AH3389" i="1" s="1"/>
  <c r="J3390" i="1"/>
  <c r="I3390" i="1" s="1"/>
  <c r="X3390" i="1"/>
  <c r="L3391" i="1"/>
  <c r="E3390" i="1"/>
  <c r="F3390" i="1" s="1"/>
  <c r="A3391" i="1"/>
  <c r="AC3390" i="1"/>
  <c r="AE3390" i="1" s="1"/>
  <c r="AK3390" i="1"/>
  <c r="G3389" i="1"/>
  <c r="O3389" i="1" s="1"/>
  <c r="K3389" i="1"/>
  <c r="P3390" i="1"/>
  <c r="M3390" i="1"/>
  <c r="N3390" i="1" s="1"/>
  <c r="H3390" i="1" s="1"/>
  <c r="D3612" i="1"/>
  <c r="AG3276" i="1"/>
  <c r="B3276" i="1" s="1"/>
  <c r="C3276" i="1" s="1"/>
  <c r="S3278" i="1"/>
  <c r="U3277" i="1"/>
  <c r="W3277" i="1" s="1"/>
  <c r="T3278" i="1"/>
  <c r="AF3278" i="1" s="1"/>
  <c r="V3278" i="1"/>
  <c r="Q3280" i="1"/>
  <c r="R3279" i="1"/>
  <c r="L3392" i="1" l="1"/>
  <c r="E3391" i="1"/>
  <c r="F3391" i="1" s="1"/>
  <c r="A3392" i="1"/>
  <c r="X3391" i="1"/>
  <c r="AC3391" i="1"/>
  <c r="AE3391" i="1" s="1"/>
  <c r="AK3391" i="1"/>
  <c r="G3390" i="1"/>
  <c r="O3390" i="1" s="1"/>
  <c r="K3390" i="1"/>
  <c r="P3391" i="1"/>
  <c r="M3391" i="1"/>
  <c r="N3391" i="1" s="1"/>
  <c r="H3391" i="1" s="1"/>
  <c r="J3391" i="1"/>
  <c r="I3391" i="1" s="1"/>
  <c r="Y3390" i="1"/>
  <c r="Z3390" i="1"/>
  <c r="AA3390" i="1" s="1"/>
  <c r="AH3390" i="1" s="1"/>
  <c r="D3613" i="1"/>
  <c r="T3279" i="1"/>
  <c r="AF3279" i="1" s="1"/>
  <c r="V3279" i="1"/>
  <c r="Q3281" i="1"/>
  <c r="R3280" i="1"/>
  <c r="AG3277" i="1"/>
  <c r="B3277" i="1" s="1"/>
  <c r="C3277" i="1" s="1"/>
  <c r="U3278" i="1"/>
  <c r="W3278" i="1" s="1"/>
  <c r="AG3278" i="1" s="1"/>
  <c r="B3278" i="1" s="1"/>
  <c r="C3278" i="1" s="1"/>
  <c r="S3279" i="1"/>
  <c r="Y3391" i="1" l="1"/>
  <c r="J3392" i="1"/>
  <c r="I3392" i="1" s="1"/>
  <c r="Z3391" i="1"/>
  <c r="AA3391" i="1" s="1"/>
  <c r="AH3391" i="1" s="1"/>
  <c r="L3393" i="1"/>
  <c r="A3393" i="1"/>
  <c r="X3392" i="1"/>
  <c r="E3392" i="1"/>
  <c r="F3392" i="1" s="1"/>
  <c r="AC3392" i="1"/>
  <c r="AE3392" i="1" s="1"/>
  <c r="AK3392" i="1"/>
  <c r="G3391" i="1"/>
  <c r="O3391" i="1" s="1"/>
  <c r="K3391" i="1"/>
  <c r="P3392" i="1"/>
  <c r="M3392" i="1"/>
  <c r="N3392" i="1" s="1"/>
  <c r="H3392" i="1" s="1"/>
  <c r="D3614" i="1"/>
  <c r="U3279" i="1"/>
  <c r="W3279" i="1" s="1"/>
  <c r="S3280" i="1"/>
  <c r="T3280" i="1"/>
  <c r="AF3280" i="1" s="1"/>
  <c r="V3280" i="1"/>
  <c r="Q3282" i="1"/>
  <c r="R3281" i="1"/>
  <c r="X3393" i="1" l="1"/>
  <c r="L3394" i="1"/>
  <c r="E3393" i="1"/>
  <c r="F3393" i="1" s="1"/>
  <c r="A3394" i="1"/>
  <c r="AC3393" i="1"/>
  <c r="AE3393" i="1" s="1"/>
  <c r="AK3393" i="1"/>
  <c r="G3392" i="1"/>
  <c r="K3392" i="1" s="1"/>
  <c r="O3392" i="1"/>
  <c r="J3393" i="1"/>
  <c r="I3393" i="1" s="1"/>
  <c r="Y3392" i="1"/>
  <c r="Z3392" i="1"/>
  <c r="AA3392" i="1" s="1"/>
  <c r="AH3392" i="1" s="1"/>
  <c r="M3393" i="1"/>
  <c r="N3393" i="1" s="1"/>
  <c r="H3393" i="1" s="1"/>
  <c r="P3393" i="1"/>
  <c r="D3615" i="1"/>
  <c r="T3281" i="1"/>
  <c r="AF3281" i="1" s="1"/>
  <c r="V3281" i="1"/>
  <c r="Q3283" i="1"/>
  <c r="R3282" i="1"/>
  <c r="U3280" i="1"/>
  <c r="W3280" i="1" s="1"/>
  <c r="AG3280" i="1" s="1"/>
  <c r="B3280" i="1" s="1"/>
  <c r="C3280" i="1" s="1"/>
  <c r="S3281" i="1"/>
  <c r="AG3279" i="1"/>
  <c r="B3279" i="1" s="1"/>
  <c r="C3279" i="1" s="1"/>
  <c r="X3394" i="1" l="1"/>
  <c r="L3395" i="1"/>
  <c r="E3394" i="1"/>
  <c r="F3394" i="1" s="1"/>
  <c r="A3395" i="1"/>
  <c r="AC3394" i="1"/>
  <c r="AE3394" i="1" s="1"/>
  <c r="AK3394" i="1"/>
  <c r="G3393" i="1"/>
  <c r="O3393" i="1" s="1"/>
  <c r="K3393" i="1"/>
  <c r="P3394" i="1"/>
  <c r="M3394" i="1"/>
  <c r="N3394" i="1" s="1"/>
  <c r="H3394" i="1" s="1"/>
  <c r="Z3393" i="1"/>
  <c r="AA3393" i="1" s="1"/>
  <c r="AH3393" i="1" s="1"/>
  <c r="Y3393" i="1"/>
  <c r="J3394" i="1"/>
  <c r="I3394" i="1" s="1"/>
  <c r="D3616" i="1"/>
  <c r="U3281" i="1"/>
  <c r="W3281" i="1" s="1"/>
  <c r="S3282" i="1"/>
  <c r="T3282" i="1"/>
  <c r="AF3282" i="1" s="1"/>
  <c r="V3282" i="1"/>
  <c r="Q3284" i="1"/>
  <c r="R3283" i="1"/>
  <c r="E3395" i="1" l="1"/>
  <c r="F3395" i="1" s="1"/>
  <c r="L3396" i="1"/>
  <c r="A3396" i="1"/>
  <c r="X3395" i="1"/>
  <c r="AC3395" i="1"/>
  <c r="AE3395" i="1" s="1"/>
  <c r="AK3395" i="1"/>
  <c r="M3395" i="1"/>
  <c r="N3395" i="1" s="1"/>
  <c r="H3395" i="1" s="1"/>
  <c r="P3395" i="1"/>
  <c r="G3394" i="1"/>
  <c r="O3394" i="1" s="1"/>
  <c r="J3395" i="1"/>
  <c r="I3395" i="1" s="1"/>
  <c r="Z3394" i="1"/>
  <c r="AA3394" i="1" s="1"/>
  <c r="AH3394" i="1" s="1"/>
  <c r="Y3394" i="1"/>
  <c r="D3617" i="1"/>
  <c r="T3283" i="1"/>
  <c r="AF3283" i="1" s="1"/>
  <c r="V3283" i="1"/>
  <c r="Q3285" i="1"/>
  <c r="R3284" i="1"/>
  <c r="U3282" i="1"/>
  <c r="W3282" i="1" s="1"/>
  <c r="AG3282" i="1" s="1"/>
  <c r="B3282" i="1" s="1"/>
  <c r="C3282" i="1" s="1"/>
  <c r="S3283" i="1"/>
  <c r="AG3281" i="1"/>
  <c r="B3281" i="1" s="1"/>
  <c r="C3281" i="1" s="1"/>
  <c r="K3394" i="1" l="1"/>
  <c r="G3395" i="1"/>
  <c r="K3395" i="1" s="1"/>
  <c r="O3395" i="1"/>
  <c r="E3396" i="1"/>
  <c r="F3396" i="1" s="1"/>
  <c r="A3397" i="1"/>
  <c r="L3397" i="1"/>
  <c r="X3396" i="1"/>
  <c r="AC3396" i="1"/>
  <c r="AE3396" i="1" s="1"/>
  <c r="AK3396" i="1"/>
  <c r="M3396" i="1"/>
  <c r="N3396" i="1" s="1"/>
  <c r="H3396" i="1" s="1"/>
  <c r="P3396" i="1"/>
  <c r="Y3395" i="1"/>
  <c r="J3396" i="1"/>
  <c r="I3396" i="1" s="1"/>
  <c r="Z3395" i="1"/>
  <c r="AA3395" i="1" s="1"/>
  <c r="AH3395" i="1" s="1"/>
  <c r="D3618" i="1"/>
  <c r="S3284" i="1"/>
  <c r="U3283" i="1"/>
  <c r="W3283" i="1" s="1"/>
  <c r="AG3283" i="1" s="1"/>
  <c r="B3283" i="1" s="1"/>
  <c r="C3283" i="1" s="1"/>
  <c r="T3284" i="1"/>
  <c r="AF3284" i="1" s="1"/>
  <c r="V3284" i="1"/>
  <c r="Q3286" i="1"/>
  <c r="R3285" i="1"/>
  <c r="J3397" i="1" l="1"/>
  <c r="I3397" i="1" s="1"/>
  <c r="Z3396" i="1"/>
  <c r="AA3396" i="1" s="1"/>
  <c r="AH3396" i="1" s="1"/>
  <c r="Y3396" i="1"/>
  <c r="P3397" i="1"/>
  <c r="M3397" i="1"/>
  <c r="N3397" i="1" s="1"/>
  <c r="H3397" i="1" s="1"/>
  <c r="X3397" i="1"/>
  <c r="L3398" i="1"/>
  <c r="E3397" i="1"/>
  <c r="F3397" i="1" s="1"/>
  <c r="A3398" i="1"/>
  <c r="AC3397" i="1"/>
  <c r="AE3397" i="1" s="1"/>
  <c r="AK3397" i="1"/>
  <c r="G3396" i="1"/>
  <c r="K3396" i="1" s="1"/>
  <c r="O3396" i="1"/>
  <c r="D3619" i="1"/>
  <c r="T3285" i="1"/>
  <c r="AF3285" i="1" s="1"/>
  <c r="V3285" i="1"/>
  <c r="Q3287" i="1"/>
  <c r="R3286" i="1"/>
  <c r="U3284" i="1"/>
  <c r="W3284" i="1" s="1"/>
  <c r="AG3284" i="1" s="1"/>
  <c r="B3284" i="1" s="1"/>
  <c r="C3284" i="1" s="1"/>
  <c r="S3285" i="1"/>
  <c r="J3398" i="1" l="1"/>
  <c r="I3398" i="1" s="1"/>
  <c r="Z3397" i="1"/>
  <c r="AA3397" i="1" s="1"/>
  <c r="AH3397" i="1" s="1"/>
  <c r="Y3397" i="1"/>
  <c r="G3397" i="1"/>
  <c r="O3397" i="1" s="1"/>
  <c r="K3397" i="1"/>
  <c r="P3398" i="1"/>
  <c r="M3398" i="1"/>
  <c r="N3398" i="1" s="1"/>
  <c r="H3398" i="1" s="1"/>
  <c r="E3398" i="1"/>
  <c r="F3398" i="1" s="1"/>
  <c r="X3398" i="1"/>
  <c r="A3399" i="1"/>
  <c r="L3399" i="1"/>
  <c r="AC3398" i="1"/>
  <c r="AE3398" i="1" s="1"/>
  <c r="AK3398" i="1"/>
  <c r="D3620" i="1"/>
  <c r="S3286" i="1"/>
  <c r="U3285" i="1"/>
  <c r="W3285" i="1" s="1"/>
  <c r="T3286" i="1"/>
  <c r="AF3286" i="1" s="1"/>
  <c r="V3286" i="1"/>
  <c r="Q3288" i="1"/>
  <c r="R3287" i="1"/>
  <c r="M3399" i="1" l="1"/>
  <c r="N3399" i="1" s="1"/>
  <c r="H3399" i="1" s="1"/>
  <c r="P3399" i="1"/>
  <c r="L3400" i="1"/>
  <c r="E3399" i="1"/>
  <c r="F3399" i="1" s="1"/>
  <c r="A3400" i="1"/>
  <c r="X3399" i="1"/>
  <c r="AC3399" i="1"/>
  <c r="AE3399" i="1" s="1"/>
  <c r="AK3399" i="1"/>
  <c r="G3398" i="1"/>
  <c r="O3398" i="1" s="1"/>
  <c r="J3399" i="1"/>
  <c r="I3399" i="1" s="1"/>
  <c r="Y3398" i="1"/>
  <c r="Z3398" i="1"/>
  <c r="AA3398" i="1" s="1"/>
  <c r="AH3398" i="1" s="1"/>
  <c r="D3621" i="1"/>
  <c r="U3286" i="1"/>
  <c r="W3286" i="1" s="1"/>
  <c r="AG3286" i="1" s="1"/>
  <c r="B3286" i="1" s="1"/>
  <c r="C3286" i="1" s="1"/>
  <c r="S3287" i="1"/>
  <c r="AG3285" i="1"/>
  <c r="B3285" i="1" s="1"/>
  <c r="C3285" i="1" s="1"/>
  <c r="T3287" i="1"/>
  <c r="AF3287" i="1" s="1"/>
  <c r="V3287" i="1"/>
  <c r="Q3289" i="1"/>
  <c r="R3288" i="1"/>
  <c r="Y3399" i="1" l="1"/>
  <c r="J3400" i="1"/>
  <c r="I3400" i="1" s="1"/>
  <c r="Z3399" i="1"/>
  <c r="AA3399" i="1" s="1"/>
  <c r="AH3399" i="1" s="1"/>
  <c r="X3400" i="1"/>
  <c r="A3401" i="1"/>
  <c r="E3400" i="1"/>
  <c r="F3400" i="1" s="1"/>
  <c r="L3401" i="1"/>
  <c r="AC3400" i="1"/>
  <c r="AE3400" i="1" s="1"/>
  <c r="AK3400" i="1"/>
  <c r="M3400" i="1"/>
  <c r="N3400" i="1" s="1"/>
  <c r="H3400" i="1" s="1"/>
  <c r="P3400" i="1"/>
  <c r="K3398" i="1"/>
  <c r="G3399" i="1"/>
  <c r="K3399" i="1" s="1"/>
  <c r="O3399" i="1"/>
  <c r="D3622" i="1"/>
  <c r="T3288" i="1"/>
  <c r="AF3288" i="1" s="1"/>
  <c r="V3288" i="1"/>
  <c r="R3289" i="1"/>
  <c r="Q3290" i="1"/>
  <c r="U3287" i="1"/>
  <c r="W3287" i="1" s="1"/>
  <c r="AG3287" i="1" s="1"/>
  <c r="B3287" i="1" s="1"/>
  <c r="C3287" i="1" s="1"/>
  <c r="S3288" i="1"/>
  <c r="L3402" i="1" l="1"/>
  <c r="A3402" i="1"/>
  <c r="X3401" i="1"/>
  <c r="E3401" i="1"/>
  <c r="F3401" i="1" s="1"/>
  <c r="AC3401" i="1"/>
  <c r="AE3401" i="1" s="1"/>
  <c r="AK3401" i="1"/>
  <c r="P3401" i="1"/>
  <c r="M3401" i="1"/>
  <c r="N3401" i="1" s="1"/>
  <c r="H3401" i="1" s="1"/>
  <c r="Y3400" i="1"/>
  <c r="J3401" i="1"/>
  <c r="I3401" i="1" s="1"/>
  <c r="Z3400" i="1"/>
  <c r="AA3400" i="1" s="1"/>
  <c r="AH3400" i="1" s="1"/>
  <c r="G3400" i="1"/>
  <c r="K3400" i="1" s="1"/>
  <c r="O3400" i="1"/>
  <c r="D3623" i="1"/>
  <c r="S3289" i="1"/>
  <c r="U3288" i="1"/>
  <c r="W3288" i="1" s="1"/>
  <c r="AG3288" i="1" s="1"/>
  <c r="B3288" i="1" s="1"/>
  <c r="C3288" i="1" s="1"/>
  <c r="Q3291" i="1"/>
  <c r="R3290" i="1"/>
  <c r="T3289" i="1"/>
  <c r="AF3289" i="1" s="1"/>
  <c r="V3289" i="1"/>
  <c r="X3402" i="1" l="1"/>
  <c r="E3402" i="1"/>
  <c r="F3402" i="1" s="1"/>
  <c r="A3403" i="1"/>
  <c r="L3403" i="1"/>
  <c r="AC3402" i="1"/>
  <c r="AE3402" i="1" s="1"/>
  <c r="AK3402" i="1"/>
  <c r="G3401" i="1"/>
  <c r="K3401" i="1" s="1"/>
  <c r="O3401" i="1"/>
  <c r="Y3401" i="1"/>
  <c r="J3402" i="1"/>
  <c r="I3402" i="1" s="1"/>
  <c r="Z3401" i="1"/>
  <c r="AA3401" i="1" s="1"/>
  <c r="AH3401" i="1" s="1"/>
  <c r="M3402" i="1"/>
  <c r="N3402" i="1" s="1"/>
  <c r="H3402" i="1" s="1"/>
  <c r="P3402" i="1"/>
  <c r="D3624" i="1"/>
  <c r="Q3292" i="1"/>
  <c r="R3291" i="1"/>
  <c r="T3290" i="1"/>
  <c r="AF3290" i="1" s="1"/>
  <c r="V3290" i="1"/>
  <c r="U3289" i="1"/>
  <c r="W3289" i="1" s="1"/>
  <c r="S3290" i="1"/>
  <c r="M3403" i="1" l="1"/>
  <c r="N3403" i="1" s="1"/>
  <c r="H3403" i="1" s="1"/>
  <c r="P3403" i="1"/>
  <c r="X3403" i="1"/>
  <c r="L3404" i="1"/>
  <c r="A3404" i="1"/>
  <c r="E3403" i="1"/>
  <c r="F3403" i="1" s="1"/>
  <c r="AC3403" i="1"/>
  <c r="AE3403" i="1" s="1"/>
  <c r="AK3403" i="1"/>
  <c r="G3402" i="1"/>
  <c r="O3402" i="1" s="1"/>
  <c r="Y3402" i="1"/>
  <c r="J3403" i="1"/>
  <c r="I3403" i="1" s="1"/>
  <c r="Z3402" i="1"/>
  <c r="AA3402" i="1" s="1"/>
  <c r="AH3402" i="1" s="1"/>
  <c r="D3625" i="1"/>
  <c r="T3291" i="1"/>
  <c r="AF3291" i="1" s="1"/>
  <c r="V3291" i="1"/>
  <c r="U3290" i="1"/>
  <c r="W3290" i="1" s="1"/>
  <c r="AG3290" i="1" s="1"/>
  <c r="B3290" i="1" s="1"/>
  <c r="C3290" i="1" s="1"/>
  <c r="S3291" i="1"/>
  <c r="AG3289" i="1"/>
  <c r="B3289" i="1" s="1"/>
  <c r="C3289" i="1" s="1"/>
  <c r="Q3293" i="1"/>
  <c r="R3292" i="1"/>
  <c r="Z3403" i="1" l="1"/>
  <c r="AA3403" i="1" s="1"/>
  <c r="AH3403" i="1" s="1"/>
  <c r="J3404" i="1"/>
  <c r="I3404" i="1" s="1"/>
  <c r="Y3403" i="1"/>
  <c r="A3405" i="1"/>
  <c r="E3404" i="1"/>
  <c r="F3404" i="1" s="1"/>
  <c r="X3404" i="1"/>
  <c r="L3405" i="1"/>
  <c r="AC3404" i="1"/>
  <c r="AE3404" i="1" s="1"/>
  <c r="AK3404" i="1"/>
  <c r="P3404" i="1"/>
  <c r="M3404" i="1"/>
  <c r="N3404" i="1" s="1"/>
  <c r="H3404" i="1" s="1"/>
  <c r="K3402" i="1"/>
  <c r="G3403" i="1"/>
  <c r="K3403" i="1" s="1"/>
  <c r="O3403" i="1"/>
  <c r="D3626" i="1"/>
  <c r="T3292" i="1"/>
  <c r="AF3292" i="1" s="1"/>
  <c r="V3292" i="1"/>
  <c r="Q3294" i="1"/>
  <c r="R3293" i="1"/>
  <c r="U3291" i="1"/>
  <c r="W3291" i="1" s="1"/>
  <c r="S3292" i="1"/>
  <c r="Y3404" i="1" l="1"/>
  <c r="J3405" i="1"/>
  <c r="I3405" i="1" s="1"/>
  <c r="Z3404" i="1"/>
  <c r="AA3404" i="1" s="1"/>
  <c r="AH3404" i="1" s="1"/>
  <c r="G3404" i="1"/>
  <c r="K3404" i="1" s="1"/>
  <c r="O3404" i="1"/>
  <c r="P3405" i="1"/>
  <c r="M3405" i="1"/>
  <c r="N3405" i="1" s="1"/>
  <c r="H3405" i="1" s="1"/>
  <c r="E3405" i="1"/>
  <c r="F3405" i="1" s="1"/>
  <c r="A3406" i="1"/>
  <c r="L3406" i="1"/>
  <c r="X3405" i="1"/>
  <c r="AC3405" i="1"/>
  <c r="AE3405" i="1" s="1"/>
  <c r="AK3405" i="1"/>
  <c r="D3627" i="1"/>
  <c r="U3292" i="1"/>
  <c r="W3292" i="1" s="1"/>
  <c r="AG3292" i="1" s="1"/>
  <c r="B3292" i="1" s="1"/>
  <c r="C3292" i="1" s="1"/>
  <c r="S3293" i="1"/>
  <c r="AG3291" i="1"/>
  <c r="B3291" i="1" s="1"/>
  <c r="C3291" i="1" s="1"/>
  <c r="T3293" i="1"/>
  <c r="AF3293" i="1" s="1"/>
  <c r="V3293" i="1"/>
  <c r="Q3295" i="1"/>
  <c r="R3294" i="1"/>
  <c r="G3405" i="1" l="1"/>
  <c r="K3405" i="1" s="1"/>
  <c r="O3405" i="1"/>
  <c r="P3406" i="1"/>
  <c r="M3406" i="1"/>
  <c r="N3406" i="1" s="1"/>
  <c r="H3406" i="1" s="1"/>
  <c r="J3406" i="1"/>
  <c r="I3406" i="1" s="1"/>
  <c r="Z3405" i="1"/>
  <c r="AA3405" i="1" s="1"/>
  <c r="AH3405" i="1" s="1"/>
  <c r="Y3405" i="1"/>
  <c r="E3406" i="1"/>
  <c r="F3406" i="1" s="1"/>
  <c r="X3406" i="1"/>
  <c r="A3407" i="1"/>
  <c r="L3407" i="1"/>
  <c r="AC3406" i="1"/>
  <c r="AE3406" i="1" s="1"/>
  <c r="AK3406" i="1"/>
  <c r="D3628" i="1"/>
  <c r="T3294" i="1"/>
  <c r="AF3294" i="1" s="1"/>
  <c r="V3294" i="1"/>
  <c r="Q3296" i="1"/>
  <c r="R3295" i="1"/>
  <c r="U3293" i="1"/>
  <c r="W3293" i="1" s="1"/>
  <c r="S3294" i="1"/>
  <c r="G3406" i="1" l="1"/>
  <c r="K3406" i="1" s="1"/>
  <c r="O3406" i="1"/>
  <c r="M3407" i="1"/>
  <c r="N3407" i="1" s="1"/>
  <c r="H3407" i="1" s="1"/>
  <c r="P3407" i="1"/>
  <c r="X3407" i="1"/>
  <c r="A3408" i="1"/>
  <c r="E3407" i="1"/>
  <c r="F3407" i="1" s="1"/>
  <c r="L3408" i="1"/>
  <c r="AC3407" i="1"/>
  <c r="AE3407" i="1" s="1"/>
  <c r="AK3407" i="1"/>
  <c r="J3407" i="1"/>
  <c r="I3407" i="1" s="1"/>
  <c r="Z3406" i="1"/>
  <c r="AA3406" i="1" s="1"/>
  <c r="AH3406" i="1" s="1"/>
  <c r="Y3406" i="1"/>
  <c r="D3629" i="1"/>
  <c r="S3295" i="1"/>
  <c r="U3294" i="1"/>
  <c r="W3294" i="1" s="1"/>
  <c r="AG3294" i="1" s="1"/>
  <c r="B3294" i="1" s="1"/>
  <c r="C3294" i="1" s="1"/>
  <c r="AG3293" i="1"/>
  <c r="B3293" i="1" s="1"/>
  <c r="C3293" i="1" s="1"/>
  <c r="T3295" i="1"/>
  <c r="AF3295" i="1" s="1"/>
  <c r="V3295" i="1"/>
  <c r="Q3297" i="1"/>
  <c r="R3296" i="1"/>
  <c r="Z3407" i="1" l="1"/>
  <c r="AA3407" i="1" s="1"/>
  <c r="AH3407" i="1" s="1"/>
  <c r="Y3407" i="1"/>
  <c r="J3408" i="1"/>
  <c r="I3408" i="1" s="1"/>
  <c r="G3407" i="1"/>
  <c r="K3407" i="1" s="1"/>
  <c r="O3407" i="1"/>
  <c r="P3408" i="1"/>
  <c r="M3408" i="1"/>
  <c r="N3408" i="1" s="1"/>
  <c r="H3408" i="1" s="1"/>
  <c r="A3409" i="1"/>
  <c r="X3408" i="1"/>
  <c r="L3409" i="1"/>
  <c r="E3408" i="1"/>
  <c r="F3408" i="1" s="1"/>
  <c r="AC3408" i="1"/>
  <c r="AE3408" i="1" s="1"/>
  <c r="AK3408" i="1"/>
  <c r="D3630" i="1"/>
  <c r="U3295" i="1"/>
  <c r="W3295" i="1" s="1"/>
  <c r="AG3295" i="1" s="1"/>
  <c r="B3295" i="1" s="1"/>
  <c r="C3295" i="1" s="1"/>
  <c r="S3296" i="1"/>
  <c r="Q3298" i="1"/>
  <c r="R3297" i="1"/>
  <c r="T3296" i="1"/>
  <c r="AF3296" i="1" s="1"/>
  <c r="V3296" i="1"/>
  <c r="X3409" i="1" l="1"/>
  <c r="L3410" i="1"/>
  <c r="E3409" i="1"/>
  <c r="F3409" i="1" s="1"/>
  <c r="A3410" i="1"/>
  <c r="AC3409" i="1"/>
  <c r="AE3409" i="1" s="1"/>
  <c r="AK3409" i="1"/>
  <c r="M3409" i="1"/>
  <c r="N3409" i="1" s="1"/>
  <c r="H3409" i="1" s="1"/>
  <c r="P3409" i="1"/>
  <c r="G3408" i="1"/>
  <c r="O3408" i="1" s="1"/>
  <c r="K3408" i="1"/>
  <c r="J3409" i="1"/>
  <c r="I3409" i="1" s="1"/>
  <c r="Z3408" i="1"/>
  <c r="AA3408" i="1" s="1"/>
  <c r="AH3408" i="1" s="1"/>
  <c r="Y3408" i="1"/>
  <c r="D3631" i="1"/>
  <c r="T3297" i="1"/>
  <c r="AF3297" i="1" s="1"/>
  <c r="V3297" i="1"/>
  <c r="Q3299" i="1"/>
  <c r="R3298" i="1"/>
  <c r="U3296" i="1"/>
  <c r="W3296" i="1" s="1"/>
  <c r="AG3296" i="1" s="1"/>
  <c r="B3296" i="1" s="1"/>
  <c r="C3296" i="1" s="1"/>
  <c r="S3297" i="1"/>
  <c r="G3409" i="1" l="1"/>
  <c r="K3409" i="1" s="1"/>
  <c r="A3411" i="1"/>
  <c r="L3411" i="1"/>
  <c r="M3411" i="1" s="1"/>
  <c r="N3411" i="1" s="1"/>
  <c r="H3411" i="1" s="1"/>
  <c r="X3410" i="1"/>
  <c r="E3410" i="1"/>
  <c r="F3410" i="1" s="1"/>
  <c r="AC3410" i="1"/>
  <c r="AE3410" i="1" s="1"/>
  <c r="AK3410" i="1"/>
  <c r="M3410" i="1"/>
  <c r="N3410" i="1" s="1"/>
  <c r="H3410" i="1" s="1"/>
  <c r="P3410" i="1"/>
  <c r="J3410" i="1"/>
  <c r="I3410" i="1" s="1"/>
  <c r="Y3409" i="1"/>
  <c r="Z3409" i="1"/>
  <c r="AA3409" i="1" s="1"/>
  <c r="AH3409" i="1" s="1"/>
  <c r="D3632" i="1"/>
  <c r="S3298" i="1"/>
  <c r="U3297" i="1"/>
  <c r="W3297" i="1" s="1"/>
  <c r="T3298" i="1"/>
  <c r="AF3298" i="1" s="1"/>
  <c r="V3298" i="1"/>
  <c r="Q3300" i="1"/>
  <c r="R3299" i="1"/>
  <c r="G3411" i="1" l="1"/>
  <c r="K3411" i="1"/>
  <c r="O3411" i="1"/>
  <c r="G3410" i="1"/>
  <c r="O3410" i="1"/>
  <c r="P3411" i="1" s="1"/>
  <c r="K3410" i="1"/>
  <c r="O3409" i="1"/>
  <c r="J3411" i="1"/>
  <c r="I3411" i="1" s="1"/>
  <c r="Y3410" i="1"/>
  <c r="Z3410" i="1"/>
  <c r="AA3410" i="1" s="1"/>
  <c r="AH3410" i="1" s="1"/>
  <c r="A3412" i="1"/>
  <c r="L3412" i="1"/>
  <c r="X3411" i="1"/>
  <c r="E3411" i="1"/>
  <c r="AC3411" i="1"/>
  <c r="AE3411" i="1" s="1"/>
  <c r="AK3411" i="1"/>
  <c r="D3633" i="1"/>
  <c r="T3299" i="1"/>
  <c r="AF3299" i="1" s="1"/>
  <c r="V3299" i="1"/>
  <c r="Q3301" i="1"/>
  <c r="R3300" i="1"/>
  <c r="AG3297" i="1"/>
  <c r="B3297" i="1" s="1"/>
  <c r="C3297" i="1" s="1"/>
  <c r="U3298" i="1"/>
  <c r="W3298" i="1" s="1"/>
  <c r="AG3298" i="1" s="1"/>
  <c r="B3298" i="1" s="1"/>
  <c r="C3298" i="1" s="1"/>
  <c r="S3299" i="1"/>
  <c r="M3412" i="1" l="1"/>
  <c r="N3412" i="1" s="1"/>
  <c r="H3412" i="1" s="1"/>
  <c r="P3412" i="1"/>
  <c r="Y3411" i="1"/>
  <c r="Z3411" i="1"/>
  <c r="AA3411" i="1" s="1"/>
  <c r="AH3411" i="1" s="1"/>
  <c r="J3412" i="1"/>
  <c r="I3412" i="1" s="1"/>
  <c r="A3413" i="1"/>
  <c r="L3413" i="1"/>
  <c r="M3413" i="1" s="1"/>
  <c r="N3413" i="1" s="1"/>
  <c r="H3413" i="1" s="1"/>
  <c r="X3412" i="1"/>
  <c r="AC3412" i="1"/>
  <c r="AE3412" i="1" s="1"/>
  <c r="AK3412" i="1"/>
  <c r="E3412" i="1"/>
  <c r="F3411" i="1"/>
  <c r="D3634" i="1"/>
  <c r="U3299" i="1"/>
  <c r="W3299" i="1" s="1"/>
  <c r="AG3299" i="1" s="1"/>
  <c r="B3299" i="1" s="1"/>
  <c r="C3299" i="1" s="1"/>
  <c r="S3300" i="1"/>
  <c r="T3300" i="1"/>
  <c r="AF3300" i="1" s="1"/>
  <c r="V3300" i="1"/>
  <c r="Q3302" i="1"/>
  <c r="R3301" i="1"/>
  <c r="A3414" i="1" l="1"/>
  <c r="L3414" i="1"/>
  <c r="M3414" i="1" s="1"/>
  <c r="N3414" i="1" s="1"/>
  <c r="H3414" i="1" s="1"/>
  <c r="X3413" i="1"/>
  <c r="AC3413" i="1"/>
  <c r="AE3413" i="1" s="1"/>
  <c r="AK3413" i="1"/>
  <c r="Z3412" i="1"/>
  <c r="AA3412" i="1" s="1"/>
  <c r="AH3412" i="1" s="1"/>
  <c r="Y3412" i="1"/>
  <c r="J3413" i="1"/>
  <c r="I3413" i="1" s="1"/>
  <c r="E3413" i="1"/>
  <c r="F3412" i="1"/>
  <c r="P3413" i="1"/>
  <c r="P3414" i="1" s="1"/>
  <c r="G3412" i="1"/>
  <c r="G3413" i="1" s="1"/>
  <c r="K3412" i="1"/>
  <c r="D3635" i="1"/>
  <c r="U3300" i="1"/>
  <c r="W3300" i="1" s="1"/>
  <c r="AG3300" i="1" s="1"/>
  <c r="B3300" i="1" s="1"/>
  <c r="C3300" i="1" s="1"/>
  <c r="S3301" i="1"/>
  <c r="Q3303" i="1"/>
  <c r="R3302" i="1"/>
  <c r="T3301" i="1"/>
  <c r="AF3301" i="1" s="1"/>
  <c r="V3301" i="1"/>
  <c r="K3413" i="1" l="1"/>
  <c r="O3413" i="1"/>
  <c r="P3415" i="1"/>
  <c r="G3414" i="1"/>
  <c r="K3414" i="1"/>
  <c r="O3414" i="1"/>
  <c r="E3414" i="1"/>
  <c r="F3413" i="1"/>
  <c r="A3415" i="1"/>
  <c r="L3415" i="1"/>
  <c r="M3415" i="1" s="1"/>
  <c r="N3415" i="1" s="1"/>
  <c r="H3415" i="1" s="1"/>
  <c r="X3414" i="1"/>
  <c r="AC3414" i="1"/>
  <c r="AE3414" i="1" s="1"/>
  <c r="AK3414" i="1"/>
  <c r="Z3413" i="1"/>
  <c r="AA3413" i="1" s="1"/>
  <c r="AH3413" i="1" s="1"/>
  <c r="Y3413" i="1"/>
  <c r="J3414" i="1"/>
  <c r="I3414" i="1" s="1"/>
  <c r="O3412" i="1"/>
  <c r="D3636" i="1"/>
  <c r="T3302" i="1"/>
  <c r="AF3302" i="1" s="1"/>
  <c r="V3302" i="1"/>
  <c r="Q3304" i="1"/>
  <c r="R3303" i="1"/>
  <c r="U3301" i="1"/>
  <c r="W3301" i="1" s="1"/>
  <c r="S3302" i="1"/>
  <c r="E3415" i="1" l="1"/>
  <c r="F3414" i="1"/>
  <c r="Z3414" i="1"/>
  <c r="AA3414" i="1" s="1"/>
  <c r="AH3414" i="1" s="1"/>
  <c r="Y3414" i="1"/>
  <c r="J3415" i="1"/>
  <c r="I3415" i="1" s="1"/>
  <c r="G3415" i="1"/>
  <c r="O3415" i="1" s="1"/>
  <c r="K3415" i="1"/>
  <c r="A3416" i="1"/>
  <c r="L3416" i="1"/>
  <c r="M3416" i="1" s="1"/>
  <c r="X3415" i="1"/>
  <c r="AC3415" i="1"/>
  <c r="AE3415" i="1" s="1"/>
  <c r="AK3415" i="1"/>
  <c r="D3637" i="1"/>
  <c r="U3302" i="1"/>
  <c r="W3302" i="1" s="1"/>
  <c r="AG3302" i="1" s="1"/>
  <c r="B3302" i="1" s="1"/>
  <c r="C3302" i="1" s="1"/>
  <c r="S3303" i="1"/>
  <c r="AG3301" i="1"/>
  <c r="B3301" i="1" s="1"/>
  <c r="C3301" i="1" s="1"/>
  <c r="T3303" i="1"/>
  <c r="AF3303" i="1" s="1"/>
  <c r="V3303" i="1"/>
  <c r="Q3305" i="1"/>
  <c r="R3304" i="1"/>
  <c r="N3416" i="1" l="1"/>
  <c r="H3416" i="1" s="1"/>
  <c r="G3416" i="1" s="1"/>
  <c r="A3417" i="1"/>
  <c r="L3417" i="1"/>
  <c r="M3417" i="1" s="1"/>
  <c r="N3417" i="1" s="1"/>
  <c r="H3417" i="1" s="1"/>
  <c r="X3416" i="1"/>
  <c r="AC3416" i="1"/>
  <c r="AE3416" i="1" s="1"/>
  <c r="AK3416" i="1"/>
  <c r="Y3415" i="1"/>
  <c r="Z3415" i="1"/>
  <c r="AA3415" i="1" s="1"/>
  <c r="AH3415" i="1" s="1"/>
  <c r="J3416" i="1"/>
  <c r="I3416" i="1" s="1"/>
  <c r="E3416" i="1"/>
  <c r="F3415" i="1"/>
  <c r="P3416" i="1"/>
  <c r="P3417" i="1" s="1"/>
  <c r="D3638" i="1"/>
  <c r="T3304" i="1"/>
  <c r="AF3304" i="1" s="1"/>
  <c r="V3304" i="1"/>
  <c r="Q3306" i="1"/>
  <c r="R3305" i="1"/>
  <c r="S3304" i="1"/>
  <c r="U3303" i="1"/>
  <c r="W3303" i="1" s="1"/>
  <c r="AG3303" i="1" s="1"/>
  <c r="B3303" i="1" s="1"/>
  <c r="C3303" i="1" s="1"/>
  <c r="K3416" i="1" l="1"/>
  <c r="O3416" i="1"/>
  <c r="Z3416" i="1"/>
  <c r="AA3416" i="1" s="1"/>
  <c r="AH3416" i="1" s="1"/>
  <c r="Y3416" i="1"/>
  <c r="J3417" i="1"/>
  <c r="I3417" i="1" s="1"/>
  <c r="E3417" i="1"/>
  <c r="F3416" i="1"/>
  <c r="A3418" i="1"/>
  <c r="L3418" i="1"/>
  <c r="M3418" i="1" s="1"/>
  <c r="X3417" i="1"/>
  <c r="AC3417" i="1"/>
  <c r="AE3417" i="1" s="1"/>
  <c r="AK3417" i="1"/>
  <c r="G3417" i="1"/>
  <c r="K3417" i="1"/>
  <c r="O3417" i="1"/>
  <c r="D3639" i="1"/>
  <c r="S3305" i="1"/>
  <c r="U3304" i="1"/>
  <c r="W3304" i="1" s="1"/>
  <c r="AG3304" i="1" s="1"/>
  <c r="B3304" i="1" s="1"/>
  <c r="C3304" i="1" s="1"/>
  <c r="T3305" i="1"/>
  <c r="AF3305" i="1" s="1"/>
  <c r="V3305" i="1"/>
  <c r="Q3307" i="1"/>
  <c r="R3306" i="1"/>
  <c r="N3418" i="1" l="1"/>
  <c r="H3418" i="1" s="1"/>
  <c r="G3418" i="1" s="1"/>
  <c r="E3418" i="1"/>
  <c r="F3417" i="1"/>
  <c r="A3419" i="1"/>
  <c r="L3419" i="1"/>
  <c r="M3419" i="1" s="1"/>
  <c r="N3419" i="1" s="1"/>
  <c r="H3419" i="1" s="1"/>
  <c r="X3418" i="1"/>
  <c r="AC3418" i="1"/>
  <c r="AE3418" i="1" s="1"/>
  <c r="AK3418" i="1"/>
  <c r="Z3417" i="1"/>
  <c r="AA3417" i="1" s="1"/>
  <c r="AH3417" i="1" s="1"/>
  <c r="Y3417" i="1"/>
  <c r="J3418" i="1"/>
  <c r="I3418" i="1" s="1"/>
  <c r="P3418" i="1"/>
  <c r="D3640" i="1"/>
  <c r="T3306" i="1"/>
  <c r="AF3306" i="1" s="1"/>
  <c r="V3306" i="1"/>
  <c r="Q3308" i="1"/>
  <c r="R3307" i="1"/>
  <c r="U3305" i="1"/>
  <c r="W3305" i="1" s="1"/>
  <c r="S3306" i="1"/>
  <c r="K3418" i="1" l="1"/>
  <c r="O3418" i="1"/>
  <c r="G3419" i="1"/>
  <c r="O3419" i="1"/>
  <c r="K3419" i="1"/>
  <c r="Z3418" i="1"/>
  <c r="AA3418" i="1" s="1"/>
  <c r="AH3418" i="1" s="1"/>
  <c r="Y3418" i="1"/>
  <c r="J3419" i="1"/>
  <c r="I3419" i="1" s="1"/>
  <c r="P3419" i="1"/>
  <c r="A3420" i="1"/>
  <c r="L3420" i="1"/>
  <c r="M3420" i="1" s="1"/>
  <c r="X3419" i="1"/>
  <c r="AC3419" i="1"/>
  <c r="AE3419" i="1" s="1"/>
  <c r="AK3419" i="1"/>
  <c r="E3419" i="1"/>
  <c r="F3418" i="1"/>
  <c r="D3641" i="1"/>
  <c r="S3307" i="1"/>
  <c r="U3306" i="1"/>
  <c r="W3306" i="1" s="1"/>
  <c r="AG3306" i="1" s="1"/>
  <c r="B3306" i="1" s="1"/>
  <c r="C3306" i="1" s="1"/>
  <c r="AG3305" i="1"/>
  <c r="B3305" i="1" s="1"/>
  <c r="C3305" i="1" s="1"/>
  <c r="T3307" i="1"/>
  <c r="AF3307" i="1" s="1"/>
  <c r="V3307" i="1"/>
  <c r="Q3309" i="1"/>
  <c r="R3308" i="1"/>
  <c r="P3420" i="1" l="1"/>
  <c r="A3421" i="1"/>
  <c r="L3421" i="1"/>
  <c r="M3421" i="1" s="1"/>
  <c r="N3421" i="1" s="1"/>
  <c r="X3420" i="1"/>
  <c r="AC3420" i="1"/>
  <c r="AE3420" i="1" s="1"/>
  <c r="AK3420" i="1"/>
  <c r="Y3419" i="1"/>
  <c r="Z3419" i="1"/>
  <c r="AA3419" i="1" s="1"/>
  <c r="AH3419" i="1" s="1"/>
  <c r="J3420" i="1"/>
  <c r="I3420" i="1" s="1"/>
  <c r="E3420" i="1"/>
  <c r="F3419" i="1"/>
  <c r="N3420" i="1"/>
  <c r="H3420" i="1" s="1"/>
  <c r="D3642" i="1"/>
  <c r="T3308" i="1"/>
  <c r="AF3308" i="1" s="1"/>
  <c r="V3308" i="1"/>
  <c r="Q3310" i="1"/>
  <c r="R3309" i="1"/>
  <c r="S3308" i="1"/>
  <c r="U3307" i="1"/>
  <c r="W3307" i="1" s="1"/>
  <c r="AG3307" i="1" s="1"/>
  <c r="B3307" i="1" s="1"/>
  <c r="C3307" i="1" s="1"/>
  <c r="Z3420" i="1" l="1"/>
  <c r="AA3420" i="1" s="1"/>
  <c r="AH3420" i="1" s="1"/>
  <c r="Y3420" i="1"/>
  <c r="J3421" i="1"/>
  <c r="I3421" i="1" s="1"/>
  <c r="G3420" i="1"/>
  <c r="K3420" i="1"/>
  <c r="O3420" i="1"/>
  <c r="E3421" i="1"/>
  <c r="F3420" i="1"/>
  <c r="H3421" i="1"/>
  <c r="A3422" i="1"/>
  <c r="L3422" i="1"/>
  <c r="M3422" i="1" s="1"/>
  <c r="N3422" i="1" s="1"/>
  <c r="H3422" i="1" s="1"/>
  <c r="X3421" i="1"/>
  <c r="AC3421" i="1"/>
  <c r="AE3421" i="1" s="1"/>
  <c r="AK3421" i="1"/>
  <c r="P3421" i="1"/>
  <c r="P3422" i="1" s="1"/>
  <c r="D3643" i="1"/>
  <c r="U3308" i="1"/>
  <c r="W3308" i="1" s="1"/>
  <c r="AG3308" i="1" s="1"/>
  <c r="B3308" i="1" s="1"/>
  <c r="C3308" i="1" s="1"/>
  <c r="S3309" i="1"/>
  <c r="T3309" i="1"/>
  <c r="AF3309" i="1" s="1"/>
  <c r="V3309" i="1"/>
  <c r="Q3311" i="1"/>
  <c r="R3310" i="1"/>
  <c r="E3422" i="1" l="1"/>
  <c r="F3421" i="1"/>
  <c r="Z3421" i="1"/>
  <c r="AA3421" i="1" s="1"/>
  <c r="AH3421" i="1" s="1"/>
  <c r="Y3421" i="1"/>
  <c r="J3422" i="1"/>
  <c r="I3422" i="1" s="1"/>
  <c r="A3423" i="1"/>
  <c r="L3423" i="1"/>
  <c r="M3423" i="1" s="1"/>
  <c r="N3423" i="1" s="1"/>
  <c r="H3423" i="1" s="1"/>
  <c r="X3422" i="1"/>
  <c r="AC3422" i="1"/>
  <c r="AE3422" i="1" s="1"/>
  <c r="AK3422" i="1"/>
  <c r="G3421" i="1"/>
  <c r="O3421" i="1" s="1"/>
  <c r="K3421" i="1"/>
  <c r="D3644" i="1"/>
  <c r="T3310" i="1"/>
  <c r="AF3310" i="1" s="1"/>
  <c r="V3310" i="1"/>
  <c r="Q3312" i="1"/>
  <c r="R3311" i="1"/>
  <c r="U3309" i="1"/>
  <c r="W3309" i="1" s="1"/>
  <c r="S3310" i="1"/>
  <c r="Z3422" i="1" l="1"/>
  <c r="AA3422" i="1" s="1"/>
  <c r="AH3422" i="1" s="1"/>
  <c r="Y3422" i="1"/>
  <c r="J3423" i="1"/>
  <c r="I3423" i="1" s="1"/>
  <c r="G3422" i="1"/>
  <c r="E3423" i="1"/>
  <c r="F3422" i="1"/>
  <c r="G3423" i="1"/>
  <c r="K3423" i="1" s="1"/>
  <c r="A3424" i="1"/>
  <c r="L3424" i="1"/>
  <c r="M3424" i="1" s="1"/>
  <c r="X3423" i="1"/>
  <c r="AC3423" i="1"/>
  <c r="AE3423" i="1" s="1"/>
  <c r="AK3423" i="1"/>
  <c r="P3423" i="1"/>
  <c r="P3424" i="1" s="1"/>
  <c r="D3645" i="1"/>
  <c r="T3311" i="1"/>
  <c r="AF3311" i="1" s="1"/>
  <c r="V3311" i="1"/>
  <c r="Q3313" i="1"/>
  <c r="R3312" i="1"/>
  <c r="S3311" i="1"/>
  <c r="U3310" i="1"/>
  <c r="W3310" i="1" s="1"/>
  <c r="AG3310" i="1" s="1"/>
  <c r="B3310" i="1" s="1"/>
  <c r="C3310" i="1" s="1"/>
  <c r="AG3309" i="1"/>
  <c r="B3309" i="1" s="1"/>
  <c r="C3309" i="1" s="1"/>
  <c r="N3424" i="1" l="1"/>
  <c r="H3424" i="1" s="1"/>
  <c r="G3424" i="1" s="1"/>
  <c r="O3423" i="1"/>
  <c r="E3424" i="1"/>
  <c r="F3423" i="1"/>
  <c r="Z3423" i="1"/>
  <c r="AA3423" i="1" s="1"/>
  <c r="AH3423" i="1" s="1"/>
  <c r="Y3423" i="1"/>
  <c r="J3424" i="1"/>
  <c r="I3424" i="1" s="1"/>
  <c r="O3422" i="1"/>
  <c r="K3422" i="1"/>
  <c r="A3425" i="1"/>
  <c r="L3425" i="1"/>
  <c r="M3425" i="1" s="1"/>
  <c r="N3425" i="1" s="1"/>
  <c r="H3425" i="1" s="1"/>
  <c r="X3424" i="1"/>
  <c r="AC3424" i="1"/>
  <c r="AE3424" i="1" s="1"/>
  <c r="AK3424" i="1"/>
  <c r="D3646" i="1"/>
  <c r="U3311" i="1"/>
  <c r="W3311" i="1" s="1"/>
  <c r="AG3311" i="1" s="1"/>
  <c r="B3311" i="1" s="1"/>
  <c r="C3311" i="1" s="1"/>
  <c r="S3312" i="1"/>
  <c r="T3312" i="1"/>
  <c r="AF3312" i="1" s="1"/>
  <c r="V3312" i="1"/>
  <c r="Q3314" i="1"/>
  <c r="R3313" i="1"/>
  <c r="O3424" i="1" l="1"/>
  <c r="K3424" i="1"/>
  <c r="Z3424" i="1"/>
  <c r="AA3424" i="1" s="1"/>
  <c r="AH3424" i="1" s="1"/>
  <c r="Y3424" i="1"/>
  <c r="J3425" i="1"/>
  <c r="I3425" i="1" s="1"/>
  <c r="G3425" i="1"/>
  <c r="O3425" i="1"/>
  <c r="K3425" i="1"/>
  <c r="A3426" i="1"/>
  <c r="L3426" i="1"/>
  <c r="M3426" i="1" s="1"/>
  <c r="N3426" i="1" s="1"/>
  <c r="H3426" i="1" s="1"/>
  <c r="X3425" i="1"/>
  <c r="AC3425" i="1"/>
  <c r="AE3425" i="1" s="1"/>
  <c r="AK3425" i="1"/>
  <c r="E3425" i="1"/>
  <c r="F3424" i="1"/>
  <c r="P3425" i="1"/>
  <c r="D3647" i="1"/>
  <c r="T3313" i="1"/>
  <c r="AF3313" i="1" s="1"/>
  <c r="V3313" i="1"/>
  <c r="Q3315" i="1"/>
  <c r="R3314" i="1"/>
  <c r="U3312" i="1"/>
  <c r="W3312" i="1" s="1"/>
  <c r="AG3312" i="1" s="1"/>
  <c r="B3312" i="1" s="1"/>
  <c r="C3312" i="1" s="1"/>
  <c r="S3313" i="1"/>
  <c r="A3427" i="1" l="1"/>
  <c r="L3427" i="1"/>
  <c r="M3427" i="1" s="1"/>
  <c r="N3427" i="1" s="1"/>
  <c r="H3427" i="1" s="1"/>
  <c r="X3426" i="1"/>
  <c r="AC3426" i="1"/>
  <c r="AE3426" i="1" s="1"/>
  <c r="AK3426" i="1"/>
  <c r="G3426" i="1"/>
  <c r="K3426" i="1" s="1"/>
  <c r="O3426" i="1"/>
  <c r="P3426" i="1"/>
  <c r="E3426" i="1"/>
  <c r="F3425" i="1"/>
  <c r="Z3425" i="1"/>
  <c r="AA3425" i="1" s="1"/>
  <c r="AH3425" i="1" s="1"/>
  <c r="Y3425" i="1"/>
  <c r="J3426" i="1"/>
  <c r="I3426" i="1" s="1"/>
  <c r="D3648" i="1"/>
  <c r="U3313" i="1"/>
  <c r="W3313" i="1" s="1"/>
  <c r="S3314" i="1"/>
  <c r="T3314" i="1"/>
  <c r="AF3314" i="1" s="1"/>
  <c r="V3314" i="1"/>
  <c r="Q3316" i="1"/>
  <c r="R3315" i="1"/>
  <c r="Y3426" i="1" l="1"/>
  <c r="Z3426" i="1"/>
  <c r="AA3426" i="1" s="1"/>
  <c r="AH3426" i="1" s="1"/>
  <c r="J3427" i="1"/>
  <c r="I3427" i="1" s="1"/>
  <c r="E3427" i="1"/>
  <c r="F3426" i="1"/>
  <c r="G3427" i="1"/>
  <c r="O3427" i="1"/>
  <c r="K3427" i="1"/>
  <c r="P3427" i="1"/>
  <c r="A3428" i="1"/>
  <c r="L3428" i="1"/>
  <c r="M3428" i="1" s="1"/>
  <c r="N3428" i="1" s="1"/>
  <c r="H3428" i="1" s="1"/>
  <c r="X3427" i="1"/>
  <c r="AC3427" i="1"/>
  <c r="AE3427" i="1" s="1"/>
  <c r="AK3427" i="1"/>
  <c r="D3649" i="1"/>
  <c r="T3315" i="1"/>
  <c r="AF3315" i="1" s="1"/>
  <c r="V3315" i="1"/>
  <c r="Q3317" i="1"/>
  <c r="R3316" i="1"/>
  <c r="S3315" i="1"/>
  <c r="U3314" i="1"/>
  <c r="W3314" i="1" s="1"/>
  <c r="AG3314" i="1" s="1"/>
  <c r="B3314" i="1" s="1"/>
  <c r="C3314" i="1" s="1"/>
  <c r="AG3313" i="1"/>
  <c r="B3313" i="1" s="1"/>
  <c r="C3313" i="1" s="1"/>
  <c r="Z3427" i="1" l="1"/>
  <c r="AA3427" i="1" s="1"/>
  <c r="AH3427" i="1" s="1"/>
  <c r="Y3427" i="1"/>
  <c r="J3428" i="1"/>
  <c r="I3428" i="1" s="1"/>
  <c r="G3428" i="1"/>
  <c r="O3428" i="1"/>
  <c r="K3428" i="1"/>
  <c r="E3428" i="1"/>
  <c r="F3427" i="1"/>
  <c r="A3429" i="1"/>
  <c r="L3429" i="1"/>
  <c r="M3429" i="1" s="1"/>
  <c r="N3429" i="1" s="1"/>
  <c r="H3429" i="1" s="1"/>
  <c r="X3428" i="1"/>
  <c r="AC3428" i="1"/>
  <c r="AE3428" i="1" s="1"/>
  <c r="AK3428" i="1"/>
  <c r="P3428" i="1"/>
  <c r="P3429" i="1" s="1"/>
  <c r="D3650" i="1"/>
  <c r="U3315" i="1"/>
  <c r="W3315" i="1" s="1"/>
  <c r="AG3315" i="1" s="1"/>
  <c r="B3315" i="1" s="1"/>
  <c r="C3315" i="1" s="1"/>
  <c r="S3316" i="1"/>
  <c r="T3316" i="1"/>
  <c r="AF3316" i="1" s="1"/>
  <c r="V3316" i="1"/>
  <c r="Q3318" i="1"/>
  <c r="R3317" i="1"/>
  <c r="E3429" i="1" l="1"/>
  <c r="F3428" i="1"/>
  <c r="G3429" i="1"/>
  <c r="O3429" i="1" s="1"/>
  <c r="K3429" i="1"/>
  <c r="Z3428" i="1"/>
  <c r="AA3428" i="1" s="1"/>
  <c r="AH3428" i="1" s="1"/>
  <c r="Y3428" i="1"/>
  <c r="J3429" i="1"/>
  <c r="I3429" i="1" s="1"/>
  <c r="A3430" i="1"/>
  <c r="L3430" i="1"/>
  <c r="M3430" i="1" s="1"/>
  <c r="X3429" i="1"/>
  <c r="AC3429" i="1"/>
  <c r="AE3429" i="1" s="1"/>
  <c r="AK3429" i="1"/>
  <c r="D3651" i="1"/>
  <c r="R3318" i="1"/>
  <c r="Q3319" i="1"/>
  <c r="T3317" i="1"/>
  <c r="AF3317" i="1" s="1"/>
  <c r="V3317" i="1"/>
  <c r="U3316" i="1"/>
  <c r="W3316" i="1" s="1"/>
  <c r="AG3316" i="1" s="1"/>
  <c r="B3316" i="1" s="1"/>
  <c r="C3316" i="1" s="1"/>
  <c r="S3317" i="1"/>
  <c r="N3430" i="1" l="1"/>
  <c r="H3430" i="1" s="1"/>
  <c r="E3430" i="1"/>
  <c r="F3429" i="1"/>
  <c r="Y3429" i="1"/>
  <c r="Z3429" i="1"/>
  <c r="AA3429" i="1" s="1"/>
  <c r="AH3429" i="1" s="1"/>
  <c r="J3430" i="1"/>
  <c r="I3430" i="1" s="1"/>
  <c r="P3430" i="1"/>
  <c r="P3431" i="1" s="1"/>
  <c r="G3430" i="1"/>
  <c r="K3430" i="1" s="1"/>
  <c r="A3431" i="1"/>
  <c r="L3431" i="1"/>
  <c r="M3431" i="1" s="1"/>
  <c r="N3431" i="1" s="1"/>
  <c r="H3431" i="1" s="1"/>
  <c r="X3430" i="1"/>
  <c r="AC3430" i="1"/>
  <c r="AE3430" i="1" s="1"/>
  <c r="AK3430" i="1"/>
  <c r="D3652" i="1"/>
  <c r="U3317" i="1"/>
  <c r="W3317" i="1" s="1"/>
  <c r="S3318" i="1"/>
  <c r="Q3320" i="1"/>
  <c r="R3319" i="1"/>
  <c r="T3318" i="1"/>
  <c r="AF3318" i="1" s="1"/>
  <c r="V3318" i="1"/>
  <c r="O3430" i="1" l="1"/>
  <c r="Y3430" i="1"/>
  <c r="Z3430" i="1"/>
  <c r="AA3430" i="1" s="1"/>
  <c r="AH3430" i="1" s="1"/>
  <c r="J3431" i="1"/>
  <c r="I3431" i="1" s="1"/>
  <c r="G3431" i="1"/>
  <c r="K3431" i="1"/>
  <c r="O3431" i="1"/>
  <c r="A3432" i="1"/>
  <c r="L3432" i="1"/>
  <c r="M3432" i="1" s="1"/>
  <c r="X3431" i="1"/>
  <c r="AC3431" i="1"/>
  <c r="AE3431" i="1" s="1"/>
  <c r="AK3431" i="1"/>
  <c r="E3431" i="1"/>
  <c r="F3430" i="1"/>
  <c r="D3653" i="1"/>
  <c r="T3319" i="1"/>
  <c r="AF3319" i="1" s="1"/>
  <c r="V3319" i="1"/>
  <c r="Q3321" i="1"/>
  <c r="R3320" i="1"/>
  <c r="U3318" i="1"/>
  <c r="W3318" i="1" s="1"/>
  <c r="AG3318" i="1" s="1"/>
  <c r="B3318" i="1" s="1"/>
  <c r="C3318" i="1" s="1"/>
  <c r="S3319" i="1"/>
  <c r="AG3317" i="1"/>
  <c r="B3317" i="1" s="1"/>
  <c r="C3317" i="1" s="1"/>
  <c r="N3432" i="1" l="1"/>
  <c r="H3432" i="1" s="1"/>
  <c r="G3432" i="1" s="1"/>
  <c r="A3433" i="1"/>
  <c r="L3433" i="1"/>
  <c r="M3433" i="1" s="1"/>
  <c r="N3433" i="1" s="1"/>
  <c r="H3433" i="1" s="1"/>
  <c r="X3432" i="1"/>
  <c r="AC3432" i="1"/>
  <c r="AE3432" i="1" s="1"/>
  <c r="AK3432" i="1"/>
  <c r="E3432" i="1"/>
  <c r="F3431" i="1"/>
  <c r="P3432" i="1"/>
  <c r="Z3431" i="1"/>
  <c r="AA3431" i="1" s="1"/>
  <c r="AH3431" i="1" s="1"/>
  <c r="Y3431" i="1"/>
  <c r="J3432" i="1"/>
  <c r="I3432" i="1" s="1"/>
  <c r="D3654" i="1"/>
  <c r="U3319" i="1"/>
  <c r="W3319" i="1" s="1"/>
  <c r="AG3319" i="1" s="1"/>
  <c r="B3319" i="1" s="1"/>
  <c r="C3319" i="1" s="1"/>
  <c r="S3320" i="1"/>
  <c r="T3320" i="1"/>
  <c r="AF3320" i="1" s="1"/>
  <c r="V3320" i="1"/>
  <c r="Q3322" i="1"/>
  <c r="R3321" i="1"/>
  <c r="O3432" i="1" l="1"/>
  <c r="K3432" i="1"/>
  <c r="Z3432" i="1"/>
  <c r="AA3432" i="1" s="1"/>
  <c r="AH3432" i="1" s="1"/>
  <c r="Y3432" i="1"/>
  <c r="J3433" i="1"/>
  <c r="I3433" i="1" s="1"/>
  <c r="A3434" i="1"/>
  <c r="L3434" i="1"/>
  <c r="M3434" i="1" s="1"/>
  <c r="N3434" i="1" s="1"/>
  <c r="H3434" i="1" s="1"/>
  <c r="X3433" i="1"/>
  <c r="AC3433" i="1"/>
  <c r="AE3433" i="1" s="1"/>
  <c r="AK3433" i="1"/>
  <c r="G3433" i="1"/>
  <c r="O3433" i="1"/>
  <c r="K3433" i="1"/>
  <c r="P3433" i="1"/>
  <c r="E3433" i="1"/>
  <c r="F3432" i="1"/>
  <c r="D3655" i="1"/>
  <c r="T3321" i="1"/>
  <c r="AF3321" i="1" s="1"/>
  <c r="V3321" i="1"/>
  <c r="Q3323" i="1"/>
  <c r="R3322" i="1"/>
  <c r="S3321" i="1"/>
  <c r="U3320" i="1"/>
  <c r="W3320" i="1" s="1"/>
  <c r="AG3320" i="1" s="1"/>
  <c r="B3320" i="1" s="1"/>
  <c r="C3320" i="1" s="1"/>
  <c r="Y3433" i="1" l="1"/>
  <c r="Z3433" i="1"/>
  <c r="AA3433" i="1" s="1"/>
  <c r="AH3433" i="1" s="1"/>
  <c r="J3434" i="1"/>
  <c r="I3434" i="1" s="1"/>
  <c r="G3434" i="1"/>
  <c r="K3434" i="1"/>
  <c r="O3434" i="1"/>
  <c r="P3434" i="1"/>
  <c r="P3435" i="1" s="1"/>
  <c r="A3435" i="1"/>
  <c r="L3435" i="1"/>
  <c r="M3435" i="1" s="1"/>
  <c r="X3434" i="1"/>
  <c r="AC3434" i="1"/>
  <c r="AE3434" i="1" s="1"/>
  <c r="AK3434" i="1"/>
  <c r="E3434" i="1"/>
  <c r="F3433" i="1"/>
  <c r="D3656" i="1"/>
  <c r="S3322" i="1"/>
  <c r="U3321" i="1"/>
  <c r="W3321" i="1" s="1"/>
  <c r="T3322" i="1"/>
  <c r="AF3322" i="1" s="1"/>
  <c r="V3322" i="1"/>
  <c r="Q3324" i="1"/>
  <c r="R3323" i="1"/>
  <c r="A3436" i="1" l="1"/>
  <c r="L3436" i="1"/>
  <c r="M3436" i="1" s="1"/>
  <c r="N3436" i="1" s="1"/>
  <c r="X3435" i="1"/>
  <c r="AC3435" i="1"/>
  <c r="AE3435" i="1" s="1"/>
  <c r="AK3435" i="1"/>
  <c r="E3435" i="1"/>
  <c r="F3434" i="1"/>
  <c r="P3436" i="1"/>
  <c r="Z3434" i="1"/>
  <c r="AA3434" i="1" s="1"/>
  <c r="AH3434" i="1" s="1"/>
  <c r="Y3434" i="1"/>
  <c r="J3435" i="1"/>
  <c r="I3435" i="1" s="1"/>
  <c r="N3435" i="1"/>
  <c r="H3435" i="1" s="1"/>
  <c r="D3657" i="1"/>
  <c r="T3323" i="1"/>
  <c r="AF3323" i="1" s="1"/>
  <c r="V3323" i="1"/>
  <c r="Q3325" i="1"/>
  <c r="R3324" i="1"/>
  <c r="AG3321" i="1"/>
  <c r="B3321" i="1" s="1"/>
  <c r="C3321" i="1" s="1"/>
  <c r="U3322" i="1"/>
  <c r="W3322" i="1" s="1"/>
  <c r="AG3322" i="1" s="1"/>
  <c r="B3322" i="1" s="1"/>
  <c r="C3322" i="1" s="1"/>
  <c r="S3323" i="1"/>
  <c r="H3436" i="1" l="1"/>
  <c r="E3436" i="1"/>
  <c r="F3435" i="1"/>
  <c r="G3435" i="1"/>
  <c r="G3436" i="1" s="1"/>
  <c r="K3435" i="1"/>
  <c r="O3435" i="1"/>
  <c r="Y3435" i="1"/>
  <c r="Z3435" i="1"/>
  <c r="AA3435" i="1" s="1"/>
  <c r="AH3435" i="1" s="1"/>
  <c r="J3436" i="1"/>
  <c r="I3436" i="1" s="1"/>
  <c r="A3437" i="1"/>
  <c r="L3437" i="1"/>
  <c r="M3437" i="1" s="1"/>
  <c r="N3437" i="1" s="1"/>
  <c r="H3437" i="1" s="1"/>
  <c r="X3436" i="1"/>
  <c r="AC3436" i="1"/>
  <c r="AE3436" i="1" s="1"/>
  <c r="AK3436" i="1"/>
  <c r="D3658" i="1"/>
  <c r="S3324" i="1"/>
  <c r="U3323" i="1"/>
  <c r="W3323" i="1" s="1"/>
  <c r="AG3323" i="1" s="1"/>
  <c r="B3323" i="1" s="1"/>
  <c r="C3323" i="1" s="1"/>
  <c r="T3324" i="1"/>
  <c r="AF3324" i="1" s="1"/>
  <c r="V3324" i="1"/>
  <c r="Q3326" i="1"/>
  <c r="R3325" i="1"/>
  <c r="O3436" i="1" l="1"/>
  <c r="K3436" i="1"/>
  <c r="G3437" i="1"/>
  <c r="K3437" i="1"/>
  <c r="O3437" i="1"/>
  <c r="Y3436" i="1"/>
  <c r="Z3436" i="1"/>
  <c r="AA3436" i="1" s="1"/>
  <c r="AH3436" i="1" s="1"/>
  <c r="J3437" i="1"/>
  <c r="I3437" i="1" s="1"/>
  <c r="P3437" i="1"/>
  <c r="A3438" i="1"/>
  <c r="L3438" i="1"/>
  <c r="M3438" i="1" s="1"/>
  <c r="N3438" i="1" s="1"/>
  <c r="H3438" i="1" s="1"/>
  <c r="X3437" i="1"/>
  <c r="AC3437" i="1"/>
  <c r="AE3437" i="1" s="1"/>
  <c r="AK3437" i="1"/>
  <c r="E3437" i="1"/>
  <c r="F3436" i="1"/>
  <c r="D3659" i="1"/>
  <c r="T3325" i="1"/>
  <c r="AF3325" i="1" s="1"/>
  <c r="V3325" i="1"/>
  <c r="Q3327" i="1"/>
  <c r="R3326" i="1"/>
  <c r="S3325" i="1"/>
  <c r="U3324" i="1"/>
  <c r="W3324" i="1" s="1"/>
  <c r="AG3324" i="1" s="1"/>
  <c r="B3324" i="1" s="1"/>
  <c r="C3324" i="1" s="1"/>
  <c r="E3438" i="1" l="1"/>
  <c r="F3437" i="1"/>
  <c r="Z3437" i="1"/>
  <c r="AA3437" i="1" s="1"/>
  <c r="AH3437" i="1" s="1"/>
  <c r="Y3437" i="1"/>
  <c r="J3438" i="1"/>
  <c r="I3438" i="1" s="1"/>
  <c r="G3438" i="1"/>
  <c r="O3438" i="1"/>
  <c r="K3438" i="1"/>
  <c r="A3439" i="1"/>
  <c r="L3439" i="1"/>
  <c r="M3439" i="1" s="1"/>
  <c r="N3439" i="1" s="1"/>
  <c r="H3439" i="1" s="1"/>
  <c r="X3438" i="1"/>
  <c r="AC3438" i="1"/>
  <c r="AE3438" i="1" s="1"/>
  <c r="AK3438" i="1"/>
  <c r="P3438" i="1"/>
  <c r="P3439" i="1" s="1"/>
  <c r="D3660" i="1"/>
  <c r="S3326" i="1"/>
  <c r="U3325" i="1"/>
  <c r="W3325" i="1" s="1"/>
  <c r="AG3325" i="1" s="1"/>
  <c r="B3325" i="1" s="1"/>
  <c r="C3325" i="1" s="1"/>
  <c r="T3326" i="1"/>
  <c r="AF3326" i="1" s="1"/>
  <c r="V3326" i="1"/>
  <c r="Q3328" i="1"/>
  <c r="R3327" i="1"/>
  <c r="Y3438" i="1" l="1"/>
  <c r="Z3438" i="1"/>
  <c r="AA3438" i="1" s="1"/>
  <c r="AH3438" i="1" s="1"/>
  <c r="J3439" i="1"/>
  <c r="I3439" i="1" s="1"/>
  <c r="G3439" i="1"/>
  <c r="O3439" i="1"/>
  <c r="K3439" i="1"/>
  <c r="P3440" i="1"/>
  <c r="A3440" i="1"/>
  <c r="L3440" i="1"/>
  <c r="M3440" i="1" s="1"/>
  <c r="X3439" i="1"/>
  <c r="AC3439" i="1"/>
  <c r="AE3439" i="1" s="1"/>
  <c r="AK3439" i="1"/>
  <c r="E3439" i="1"/>
  <c r="F3438" i="1"/>
  <c r="D3661" i="1"/>
  <c r="T3327" i="1"/>
  <c r="AF3327" i="1" s="1"/>
  <c r="V3327" i="1"/>
  <c r="Q3329" i="1"/>
  <c r="R3328" i="1"/>
  <c r="U3326" i="1"/>
  <c r="W3326" i="1" s="1"/>
  <c r="AG3326" i="1" s="1"/>
  <c r="B3326" i="1" s="1"/>
  <c r="C3326" i="1" s="1"/>
  <c r="S3327" i="1"/>
  <c r="E3440" i="1" l="1"/>
  <c r="F3439" i="1"/>
  <c r="A3441" i="1"/>
  <c r="L3441" i="1"/>
  <c r="M3441" i="1" s="1"/>
  <c r="N3441" i="1" s="1"/>
  <c r="H3441" i="1" s="1"/>
  <c r="X3440" i="1"/>
  <c r="AC3440" i="1"/>
  <c r="AE3440" i="1" s="1"/>
  <c r="AK3440" i="1"/>
  <c r="P3441" i="1"/>
  <c r="Z3439" i="1"/>
  <c r="AA3439" i="1" s="1"/>
  <c r="AH3439" i="1" s="1"/>
  <c r="Y3439" i="1"/>
  <c r="J3440" i="1"/>
  <c r="I3440" i="1" s="1"/>
  <c r="N3440" i="1"/>
  <c r="H3440" i="1" s="1"/>
  <c r="D3662" i="1"/>
  <c r="U3327" i="1"/>
  <c r="W3327" i="1" s="1"/>
  <c r="S3328" i="1"/>
  <c r="T3328" i="1"/>
  <c r="AF3328" i="1" s="1"/>
  <c r="V3328" i="1"/>
  <c r="Q3330" i="1"/>
  <c r="R3329" i="1"/>
  <c r="G3440" i="1" l="1"/>
  <c r="K3440" i="1"/>
  <c r="O3440" i="1"/>
  <c r="G3441" i="1"/>
  <c r="K3441" i="1"/>
  <c r="O3441" i="1"/>
  <c r="A3442" i="1"/>
  <c r="L3442" i="1"/>
  <c r="M3442" i="1" s="1"/>
  <c r="N3442" i="1" s="1"/>
  <c r="H3442" i="1" s="1"/>
  <c r="X3441" i="1"/>
  <c r="AC3441" i="1"/>
  <c r="AE3441" i="1" s="1"/>
  <c r="AK3441" i="1"/>
  <c r="Z3440" i="1"/>
  <c r="AA3440" i="1" s="1"/>
  <c r="AH3440" i="1" s="1"/>
  <c r="Y3440" i="1"/>
  <c r="J3441" i="1"/>
  <c r="I3441" i="1" s="1"/>
  <c r="E3441" i="1"/>
  <c r="F3440" i="1"/>
  <c r="D3663" i="1"/>
  <c r="T3329" i="1"/>
  <c r="AF3329" i="1" s="1"/>
  <c r="V3329" i="1"/>
  <c r="Q3331" i="1"/>
  <c r="R3330" i="1"/>
  <c r="U3328" i="1"/>
  <c r="W3328" i="1" s="1"/>
  <c r="S3329" i="1"/>
  <c r="AG3327" i="1"/>
  <c r="B3327" i="1" s="1"/>
  <c r="C3327" i="1" s="1"/>
  <c r="G3442" i="1" l="1"/>
  <c r="K3442" i="1"/>
  <c r="O3442" i="1"/>
  <c r="E3442" i="1"/>
  <c r="F3441" i="1"/>
  <c r="A3443" i="1"/>
  <c r="L3443" i="1"/>
  <c r="M3443" i="1" s="1"/>
  <c r="N3443" i="1" s="1"/>
  <c r="H3443" i="1" s="1"/>
  <c r="X3442" i="1"/>
  <c r="AC3442" i="1"/>
  <c r="AE3442" i="1" s="1"/>
  <c r="AK3442" i="1"/>
  <c r="P3442" i="1"/>
  <c r="Y3441" i="1"/>
  <c r="Z3441" i="1"/>
  <c r="AA3441" i="1" s="1"/>
  <c r="AH3441" i="1" s="1"/>
  <c r="J3442" i="1"/>
  <c r="I3442" i="1" s="1"/>
  <c r="D3664" i="1"/>
  <c r="T3330" i="1"/>
  <c r="AF3330" i="1" s="1"/>
  <c r="V3330" i="1"/>
  <c r="U3329" i="1"/>
  <c r="W3329" i="1" s="1"/>
  <c r="S3330" i="1"/>
  <c r="AG3328" i="1"/>
  <c r="B3328" i="1" s="1"/>
  <c r="C3328" i="1" s="1"/>
  <c r="Q3332" i="1"/>
  <c r="R3331" i="1"/>
  <c r="Z3442" i="1" l="1"/>
  <c r="AA3442" i="1" s="1"/>
  <c r="AH3442" i="1" s="1"/>
  <c r="Y3442" i="1"/>
  <c r="J3443" i="1"/>
  <c r="I3443" i="1" s="1"/>
  <c r="A3444" i="1"/>
  <c r="L3444" i="1"/>
  <c r="M3444" i="1" s="1"/>
  <c r="N3444" i="1" s="1"/>
  <c r="H3444" i="1" s="1"/>
  <c r="X3443" i="1"/>
  <c r="AC3443" i="1"/>
  <c r="AE3443" i="1" s="1"/>
  <c r="AK3443" i="1"/>
  <c r="P3443" i="1"/>
  <c r="G3443" i="1"/>
  <c r="O3443" i="1"/>
  <c r="K3443" i="1"/>
  <c r="E3443" i="1"/>
  <c r="F3442" i="1"/>
  <c r="D3665" i="1"/>
  <c r="T3331" i="1"/>
  <c r="AF3331" i="1" s="1"/>
  <c r="V3331" i="1"/>
  <c r="Q3333" i="1"/>
  <c r="R3332" i="1"/>
  <c r="S3331" i="1"/>
  <c r="U3330" i="1"/>
  <c r="W3330" i="1" s="1"/>
  <c r="AG3330" i="1" s="1"/>
  <c r="B3330" i="1" s="1"/>
  <c r="C3330" i="1" s="1"/>
  <c r="AG3329" i="1"/>
  <c r="B3329" i="1" s="1"/>
  <c r="C3329" i="1" s="1"/>
  <c r="E3444" i="1" l="1"/>
  <c r="F3443" i="1"/>
  <c r="G3444" i="1"/>
  <c r="K3444" i="1"/>
  <c r="O3444" i="1"/>
  <c r="A3445" i="1"/>
  <c r="L3445" i="1"/>
  <c r="M3445" i="1" s="1"/>
  <c r="N3445" i="1" s="1"/>
  <c r="H3445" i="1" s="1"/>
  <c r="X3444" i="1"/>
  <c r="AC3444" i="1"/>
  <c r="AE3444" i="1" s="1"/>
  <c r="AK3444" i="1"/>
  <c r="Z3443" i="1"/>
  <c r="AA3443" i="1" s="1"/>
  <c r="AH3443" i="1" s="1"/>
  <c r="Y3443" i="1"/>
  <c r="J3444" i="1"/>
  <c r="I3444" i="1" s="1"/>
  <c r="P3444" i="1"/>
  <c r="D3666" i="1"/>
  <c r="U3331" i="1"/>
  <c r="W3331" i="1" s="1"/>
  <c r="S3332" i="1"/>
  <c r="T3332" i="1"/>
  <c r="AF3332" i="1" s="1"/>
  <c r="V3332" i="1"/>
  <c r="Q3334" i="1"/>
  <c r="R3333" i="1"/>
  <c r="G3445" i="1" l="1"/>
  <c r="K3445" i="1"/>
  <c r="O3445" i="1"/>
  <c r="A3446" i="1"/>
  <c r="L3446" i="1"/>
  <c r="X3445" i="1"/>
  <c r="AC3445" i="1"/>
  <c r="AE3445" i="1" s="1"/>
  <c r="AK3445" i="1"/>
  <c r="Z3444" i="1"/>
  <c r="AA3444" i="1" s="1"/>
  <c r="AH3444" i="1" s="1"/>
  <c r="Y3444" i="1"/>
  <c r="J3445" i="1"/>
  <c r="I3445" i="1" s="1"/>
  <c r="P3445" i="1"/>
  <c r="E3445" i="1"/>
  <c r="F3445" i="1" s="1"/>
  <c r="F3444" i="1"/>
  <c r="D3667" i="1"/>
  <c r="T3333" i="1"/>
  <c r="AF3333" i="1" s="1"/>
  <c r="V3333" i="1"/>
  <c r="Q3335" i="1"/>
  <c r="R3334" i="1"/>
  <c r="U3332" i="1"/>
  <c r="W3332" i="1" s="1"/>
  <c r="AG3332" i="1" s="1"/>
  <c r="B3332" i="1" s="1"/>
  <c r="C3332" i="1" s="1"/>
  <c r="S3333" i="1"/>
  <c r="AG3331" i="1"/>
  <c r="B3331" i="1" s="1"/>
  <c r="C3331" i="1" s="1"/>
  <c r="Y3445" i="1" l="1"/>
  <c r="Z3445" i="1"/>
  <c r="AA3445" i="1" s="1"/>
  <c r="AH3445" i="1" s="1"/>
  <c r="J3446" i="1"/>
  <c r="I3446" i="1" s="1"/>
  <c r="M3446" i="1"/>
  <c r="N3446" i="1" s="1"/>
  <c r="H3446" i="1" s="1"/>
  <c r="P3446" i="1"/>
  <c r="A3447" i="1"/>
  <c r="L3447" i="1"/>
  <c r="X3446" i="1"/>
  <c r="E3446" i="1"/>
  <c r="AC3446" i="1"/>
  <c r="AE3446" i="1" s="1"/>
  <c r="AK3446" i="1"/>
  <c r="D3668" i="1"/>
  <c r="S3334" i="1"/>
  <c r="U3333" i="1"/>
  <c r="W3333" i="1" s="1"/>
  <c r="AG3333" i="1" s="1"/>
  <c r="B3333" i="1" s="1"/>
  <c r="C3333" i="1" s="1"/>
  <c r="T3334" i="1"/>
  <c r="AF3334" i="1" s="1"/>
  <c r="V3334" i="1"/>
  <c r="Q3336" i="1"/>
  <c r="R3335" i="1"/>
  <c r="Y3446" i="1" l="1"/>
  <c r="Z3446" i="1"/>
  <c r="AA3446" i="1" s="1"/>
  <c r="AH3446" i="1" s="1"/>
  <c r="J3447" i="1"/>
  <c r="I3447" i="1" s="1"/>
  <c r="M3447" i="1"/>
  <c r="N3447" i="1" s="1"/>
  <c r="H3447" i="1" s="1"/>
  <c r="P3447" i="1"/>
  <c r="A3448" i="1"/>
  <c r="L3448" i="1"/>
  <c r="M3448" i="1" s="1"/>
  <c r="N3448" i="1" s="1"/>
  <c r="X3447" i="1"/>
  <c r="AC3447" i="1"/>
  <c r="AE3447" i="1" s="1"/>
  <c r="AK3447" i="1"/>
  <c r="G3446" i="1"/>
  <c r="K3446" i="1"/>
  <c r="O3446" i="1"/>
  <c r="E3447" i="1"/>
  <c r="F3446" i="1"/>
  <c r="D3669" i="1"/>
  <c r="T3335" i="1"/>
  <c r="AF3335" i="1" s="1"/>
  <c r="V3335" i="1"/>
  <c r="Q3337" i="1"/>
  <c r="R3336" i="1"/>
  <c r="U3334" i="1"/>
  <c r="W3334" i="1" s="1"/>
  <c r="AG3334" i="1" s="1"/>
  <c r="B3334" i="1" s="1"/>
  <c r="C3334" i="1" s="1"/>
  <c r="S3335" i="1"/>
  <c r="H3448" i="1" l="1"/>
  <c r="G3447" i="1"/>
  <c r="K3447" i="1"/>
  <c r="O3447" i="1"/>
  <c r="Y3447" i="1"/>
  <c r="Z3447" i="1"/>
  <c r="AA3447" i="1" s="1"/>
  <c r="AH3447" i="1" s="1"/>
  <c r="J3448" i="1"/>
  <c r="I3448" i="1" s="1"/>
  <c r="E3448" i="1"/>
  <c r="F3447" i="1"/>
  <c r="P3448" i="1"/>
  <c r="A3449" i="1"/>
  <c r="L3449" i="1"/>
  <c r="M3449" i="1" s="1"/>
  <c r="N3449" i="1" s="1"/>
  <c r="X3448" i="1"/>
  <c r="AC3448" i="1"/>
  <c r="AE3448" i="1" s="1"/>
  <c r="AK3448" i="1"/>
  <c r="D3670" i="1"/>
  <c r="U3335" i="1"/>
  <c r="W3335" i="1" s="1"/>
  <c r="S3336" i="1"/>
  <c r="T3336" i="1"/>
  <c r="AF3336" i="1" s="1"/>
  <c r="V3336" i="1"/>
  <c r="Q3338" i="1"/>
  <c r="R3337" i="1"/>
  <c r="E3449" i="1" l="1"/>
  <c r="F3448" i="1"/>
  <c r="Z3448" i="1"/>
  <c r="AA3448" i="1" s="1"/>
  <c r="AH3448" i="1" s="1"/>
  <c r="Y3448" i="1"/>
  <c r="J3449" i="1"/>
  <c r="I3449" i="1" s="1"/>
  <c r="P3449" i="1"/>
  <c r="A3450" i="1"/>
  <c r="L3450" i="1"/>
  <c r="M3450" i="1" s="1"/>
  <c r="N3450" i="1" s="1"/>
  <c r="X3449" i="1"/>
  <c r="AC3449" i="1"/>
  <c r="AE3449" i="1" s="1"/>
  <c r="AK3449" i="1"/>
  <c r="H3449" i="1"/>
  <c r="G3448" i="1"/>
  <c r="K3448" i="1"/>
  <c r="O3448" i="1"/>
  <c r="D3671" i="1"/>
  <c r="T3337" i="1"/>
  <c r="AF3337" i="1" s="1"/>
  <c r="V3337" i="1"/>
  <c r="Q3339" i="1"/>
  <c r="R3338" i="1"/>
  <c r="S3337" i="1"/>
  <c r="U3336" i="1"/>
  <c r="W3336" i="1" s="1"/>
  <c r="AG3336" i="1" s="1"/>
  <c r="B3336" i="1" s="1"/>
  <c r="C3336" i="1" s="1"/>
  <c r="AG3335" i="1"/>
  <c r="B3335" i="1" s="1"/>
  <c r="C3335" i="1" s="1"/>
  <c r="P3450" i="1" l="1"/>
  <c r="A3451" i="1"/>
  <c r="L3451" i="1"/>
  <c r="M3451" i="1" s="1"/>
  <c r="N3451" i="1" s="1"/>
  <c r="X3450" i="1"/>
  <c r="AC3450" i="1"/>
  <c r="AE3450" i="1" s="1"/>
  <c r="AK3450" i="1"/>
  <c r="H3450" i="1"/>
  <c r="G3449" i="1"/>
  <c r="O3449" i="1" s="1"/>
  <c r="Y3449" i="1"/>
  <c r="Z3449" i="1"/>
  <c r="AA3449" i="1" s="1"/>
  <c r="AH3449" i="1" s="1"/>
  <c r="J3450" i="1"/>
  <c r="I3450" i="1" s="1"/>
  <c r="E3450" i="1"/>
  <c r="F3449" i="1"/>
  <c r="D3672" i="1"/>
  <c r="S3338" i="1"/>
  <c r="U3337" i="1"/>
  <c r="W3337" i="1" s="1"/>
  <c r="AG3337" i="1" s="1"/>
  <c r="B3337" i="1" s="1"/>
  <c r="C3337" i="1" s="1"/>
  <c r="T3338" i="1"/>
  <c r="AF3338" i="1" s="1"/>
  <c r="V3338" i="1"/>
  <c r="Q3340" i="1"/>
  <c r="R3339" i="1"/>
  <c r="H3451" i="1" l="1"/>
  <c r="G3450" i="1"/>
  <c r="O3450" i="1"/>
  <c r="K3450" i="1"/>
  <c r="E3451" i="1"/>
  <c r="F3450" i="1"/>
  <c r="Y3450" i="1"/>
  <c r="Z3450" i="1"/>
  <c r="AA3450" i="1" s="1"/>
  <c r="AH3450" i="1" s="1"/>
  <c r="J3451" i="1"/>
  <c r="I3451" i="1" s="1"/>
  <c r="K3449" i="1"/>
  <c r="A3452" i="1"/>
  <c r="L3452" i="1"/>
  <c r="M3452" i="1" s="1"/>
  <c r="N3452" i="1" s="1"/>
  <c r="X3451" i="1"/>
  <c r="AC3451" i="1"/>
  <c r="AE3451" i="1" s="1"/>
  <c r="AK3451" i="1"/>
  <c r="P3451" i="1"/>
  <c r="P3452" i="1" s="1"/>
  <c r="D3673" i="1"/>
  <c r="U3338" i="1"/>
  <c r="W3338" i="1" s="1"/>
  <c r="AG3338" i="1" s="1"/>
  <c r="B3338" i="1" s="1"/>
  <c r="C3338" i="1" s="1"/>
  <c r="S3339" i="1"/>
  <c r="T3339" i="1"/>
  <c r="AF3339" i="1" s="1"/>
  <c r="V3339" i="1"/>
  <c r="Q3341" i="1"/>
  <c r="R3340" i="1"/>
  <c r="E3452" i="1" l="1"/>
  <c r="F3451" i="1"/>
  <c r="A3453" i="1"/>
  <c r="L3453" i="1"/>
  <c r="M3453" i="1" s="1"/>
  <c r="N3453" i="1" s="1"/>
  <c r="X3452" i="1"/>
  <c r="AC3452" i="1"/>
  <c r="AE3452" i="1" s="1"/>
  <c r="AK3452" i="1"/>
  <c r="Y3451" i="1"/>
  <c r="Z3451" i="1"/>
  <c r="AA3451" i="1" s="1"/>
  <c r="AH3451" i="1" s="1"/>
  <c r="J3452" i="1"/>
  <c r="I3452" i="1" s="1"/>
  <c r="H3452" i="1"/>
  <c r="G3451" i="1"/>
  <c r="O3451" i="1"/>
  <c r="K3451" i="1"/>
  <c r="D3674" i="1"/>
  <c r="T3340" i="1"/>
  <c r="AF3340" i="1" s="1"/>
  <c r="V3340" i="1"/>
  <c r="Q3342" i="1"/>
  <c r="R3341" i="1"/>
  <c r="U3339" i="1"/>
  <c r="W3339" i="1" s="1"/>
  <c r="S3340" i="1"/>
  <c r="Y3452" i="1" l="1"/>
  <c r="Z3452" i="1"/>
  <c r="AA3452" i="1" s="1"/>
  <c r="AH3452" i="1" s="1"/>
  <c r="J3453" i="1"/>
  <c r="I3453" i="1" s="1"/>
  <c r="H3453" i="1"/>
  <c r="G3452" i="1"/>
  <c r="O3452" i="1"/>
  <c r="K3452" i="1"/>
  <c r="A3454" i="1"/>
  <c r="L3454" i="1"/>
  <c r="M3454" i="1" s="1"/>
  <c r="X3453" i="1"/>
  <c r="AC3453" i="1"/>
  <c r="AE3453" i="1" s="1"/>
  <c r="AK3453" i="1"/>
  <c r="E3453" i="1"/>
  <c r="F3452" i="1"/>
  <c r="P3453" i="1"/>
  <c r="P3454" i="1" s="1"/>
  <c r="D3675" i="1"/>
  <c r="AG3339" i="1"/>
  <c r="B3339" i="1" s="1"/>
  <c r="C3339" i="1" s="1"/>
  <c r="S3341" i="1"/>
  <c r="U3340" i="1"/>
  <c r="W3340" i="1" s="1"/>
  <c r="AG3340" i="1" s="1"/>
  <c r="B3340" i="1" s="1"/>
  <c r="C3340" i="1" s="1"/>
  <c r="T3341" i="1"/>
  <c r="AF3341" i="1" s="1"/>
  <c r="V3341" i="1"/>
  <c r="Q3343" i="1"/>
  <c r="R3342" i="1"/>
  <c r="A3455" i="1" l="1"/>
  <c r="L3455" i="1"/>
  <c r="M3455" i="1" s="1"/>
  <c r="N3455" i="1" s="1"/>
  <c r="X3454" i="1"/>
  <c r="AC3454" i="1"/>
  <c r="AE3454" i="1" s="1"/>
  <c r="AK3454" i="1"/>
  <c r="G3453" i="1"/>
  <c r="O3453" i="1" s="1"/>
  <c r="Y3453" i="1"/>
  <c r="Z3453" i="1"/>
  <c r="AA3453" i="1" s="1"/>
  <c r="AH3453" i="1" s="1"/>
  <c r="J3454" i="1"/>
  <c r="I3454" i="1" s="1"/>
  <c r="E3454" i="1"/>
  <c r="F3453" i="1"/>
  <c r="N3454" i="1"/>
  <c r="H3454" i="1" s="1"/>
  <c r="D3676" i="1"/>
  <c r="T3342" i="1"/>
  <c r="AF3342" i="1" s="1"/>
  <c r="V3342" i="1"/>
  <c r="Q3344" i="1"/>
  <c r="R3343" i="1"/>
  <c r="U3341" i="1"/>
  <c r="W3341" i="1" s="1"/>
  <c r="S3342" i="1"/>
  <c r="H3455" i="1" l="1"/>
  <c r="G3454" i="1"/>
  <c r="K3454" i="1"/>
  <c r="O3454" i="1"/>
  <c r="E3455" i="1"/>
  <c r="F3454" i="1"/>
  <c r="Y3454" i="1"/>
  <c r="Z3454" i="1"/>
  <c r="AA3454" i="1" s="1"/>
  <c r="AH3454" i="1" s="1"/>
  <c r="J3455" i="1"/>
  <c r="I3455" i="1" s="1"/>
  <c r="K3453" i="1"/>
  <c r="A3456" i="1"/>
  <c r="L3456" i="1"/>
  <c r="M3456" i="1" s="1"/>
  <c r="N3456" i="1" s="1"/>
  <c r="X3455" i="1"/>
  <c r="AC3455" i="1"/>
  <c r="AE3455" i="1" s="1"/>
  <c r="AK3455" i="1"/>
  <c r="P3455" i="1"/>
  <c r="P3456" i="1" s="1"/>
  <c r="D3677" i="1"/>
  <c r="S3343" i="1"/>
  <c r="U3342" i="1"/>
  <c r="W3342" i="1" s="1"/>
  <c r="AG3342" i="1" s="1"/>
  <c r="B3342" i="1" s="1"/>
  <c r="C3342" i="1" s="1"/>
  <c r="AG3341" i="1"/>
  <c r="B3341" i="1" s="1"/>
  <c r="C3341" i="1" s="1"/>
  <c r="T3343" i="1"/>
  <c r="AF3343" i="1" s="1"/>
  <c r="V3343" i="1"/>
  <c r="Q3345" i="1"/>
  <c r="R3344" i="1"/>
  <c r="Z3455" i="1" l="1"/>
  <c r="AA3455" i="1" s="1"/>
  <c r="AH3455" i="1" s="1"/>
  <c r="Y3455" i="1"/>
  <c r="J3456" i="1"/>
  <c r="I3456" i="1" s="1"/>
  <c r="E3456" i="1"/>
  <c r="F3455" i="1"/>
  <c r="A3457" i="1"/>
  <c r="L3457" i="1"/>
  <c r="M3457" i="1" s="1"/>
  <c r="N3457" i="1" s="1"/>
  <c r="X3456" i="1"/>
  <c r="AC3456" i="1"/>
  <c r="AE3456" i="1" s="1"/>
  <c r="AK3456" i="1"/>
  <c r="H3456" i="1"/>
  <c r="G3455" i="1"/>
  <c r="K3455" i="1"/>
  <c r="O3455" i="1"/>
  <c r="D3678" i="1"/>
  <c r="T3344" i="1"/>
  <c r="AF3344" i="1" s="1"/>
  <c r="V3344" i="1"/>
  <c r="Q3346" i="1"/>
  <c r="R3345" i="1"/>
  <c r="U3343" i="1"/>
  <c r="W3343" i="1" s="1"/>
  <c r="S3344" i="1"/>
  <c r="A3458" i="1" l="1"/>
  <c r="L3458" i="1"/>
  <c r="M3458" i="1" s="1"/>
  <c r="N3458" i="1" s="1"/>
  <c r="X3457" i="1"/>
  <c r="AC3457" i="1"/>
  <c r="AE3457" i="1" s="1"/>
  <c r="AK3457" i="1"/>
  <c r="P3457" i="1"/>
  <c r="P3458" i="1" s="1"/>
  <c r="E3457" i="1"/>
  <c r="F3456" i="1"/>
  <c r="H3457" i="1"/>
  <c r="G3456" i="1"/>
  <c r="O3456" i="1"/>
  <c r="K3456" i="1"/>
  <c r="Y3456" i="1"/>
  <c r="Z3456" i="1"/>
  <c r="AA3456" i="1" s="1"/>
  <c r="AH3456" i="1" s="1"/>
  <c r="J3457" i="1"/>
  <c r="I3457" i="1" s="1"/>
  <c r="D3679" i="1"/>
  <c r="S3345" i="1"/>
  <c r="U3344" i="1"/>
  <c r="W3344" i="1" s="1"/>
  <c r="AG3344" i="1" s="1"/>
  <c r="B3344" i="1" s="1"/>
  <c r="C3344" i="1" s="1"/>
  <c r="AG3343" i="1"/>
  <c r="B3343" i="1" s="1"/>
  <c r="C3343" i="1" s="1"/>
  <c r="T3345" i="1"/>
  <c r="AF3345" i="1" s="1"/>
  <c r="V3345" i="1"/>
  <c r="Q3347" i="1"/>
  <c r="R3346" i="1"/>
  <c r="E3458" i="1" l="1"/>
  <c r="F3457" i="1"/>
  <c r="Z3457" i="1"/>
  <c r="AA3457" i="1" s="1"/>
  <c r="AH3457" i="1" s="1"/>
  <c r="Y3457" i="1"/>
  <c r="J3458" i="1"/>
  <c r="I3458" i="1" s="1"/>
  <c r="H3458" i="1"/>
  <c r="G3457" i="1"/>
  <c r="O3457" i="1" s="1"/>
  <c r="A3459" i="1"/>
  <c r="L3459" i="1"/>
  <c r="M3459" i="1" s="1"/>
  <c r="X3458" i="1"/>
  <c r="AC3458" i="1"/>
  <c r="AE3458" i="1" s="1"/>
  <c r="AK3458" i="1"/>
  <c r="D3680" i="1"/>
  <c r="T3346" i="1"/>
  <c r="AF3346" i="1" s="1"/>
  <c r="V3346" i="1"/>
  <c r="Q3348" i="1"/>
  <c r="R3347" i="1"/>
  <c r="U3345" i="1"/>
  <c r="W3345" i="1" s="1"/>
  <c r="AG3345" i="1" s="1"/>
  <c r="B3345" i="1" s="1"/>
  <c r="C3345" i="1" s="1"/>
  <c r="S3346" i="1"/>
  <c r="N3459" i="1" l="1"/>
  <c r="A3460" i="1"/>
  <c r="L3460" i="1"/>
  <c r="M3460" i="1" s="1"/>
  <c r="N3460" i="1" s="1"/>
  <c r="X3459" i="1"/>
  <c r="AC3459" i="1"/>
  <c r="AE3459" i="1" s="1"/>
  <c r="AK3459" i="1"/>
  <c r="P3459" i="1"/>
  <c r="P3460" i="1" s="1"/>
  <c r="K3457" i="1"/>
  <c r="H3459" i="1"/>
  <c r="G3458" i="1"/>
  <c r="K3458" i="1"/>
  <c r="O3458" i="1"/>
  <c r="Z3458" i="1"/>
  <c r="AA3458" i="1" s="1"/>
  <c r="AH3458" i="1" s="1"/>
  <c r="Y3458" i="1"/>
  <c r="J3459" i="1"/>
  <c r="I3459" i="1" s="1"/>
  <c r="E3459" i="1"/>
  <c r="F3458" i="1"/>
  <c r="D3681" i="1"/>
  <c r="S3347" i="1"/>
  <c r="U3346" i="1"/>
  <c r="W3346" i="1" s="1"/>
  <c r="AG3346" i="1" s="1"/>
  <c r="B3346" i="1" s="1"/>
  <c r="C3346" i="1" s="1"/>
  <c r="T3347" i="1"/>
  <c r="AF3347" i="1" s="1"/>
  <c r="V3347" i="1"/>
  <c r="Q3349" i="1"/>
  <c r="R3348" i="1"/>
  <c r="E3460" i="1" l="1"/>
  <c r="F3459" i="1"/>
  <c r="H3460" i="1"/>
  <c r="G3459" i="1"/>
  <c r="O3459" i="1"/>
  <c r="K3459" i="1"/>
  <c r="P3461" i="1"/>
  <c r="Z3459" i="1"/>
  <c r="AA3459" i="1" s="1"/>
  <c r="AH3459" i="1" s="1"/>
  <c r="Y3459" i="1"/>
  <c r="J3460" i="1"/>
  <c r="I3460" i="1" s="1"/>
  <c r="A3461" i="1"/>
  <c r="L3461" i="1"/>
  <c r="M3461" i="1" s="1"/>
  <c r="N3461" i="1" s="1"/>
  <c r="X3460" i="1"/>
  <c r="AC3460" i="1"/>
  <c r="AE3460" i="1" s="1"/>
  <c r="AK3460" i="1"/>
  <c r="D3682" i="1"/>
  <c r="T3348" i="1"/>
  <c r="AF3348" i="1" s="1"/>
  <c r="V3348" i="1"/>
  <c r="R3349" i="1"/>
  <c r="Q3350" i="1"/>
  <c r="U3347" i="1"/>
  <c r="W3347" i="1" s="1"/>
  <c r="S3348" i="1"/>
  <c r="H3461" i="1" l="1"/>
  <c r="G3460" i="1"/>
  <c r="K3460" i="1"/>
  <c r="O3460" i="1"/>
  <c r="Y3460" i="1"/>
  <c r="Z3460" i="1"/>
  <c r="AA3460" i="1" s="1"/>
  <c r="AH3460" i="1" s="1"/>
  <c r="J3461" i="1"/>
  <c r="I3461" i="1" s="1"/>
  <c r="A3462" i="1"/>
  <c r="L3462" i="1"/>
  <c r="M3462" i="1" s="1"/>
  <c r="X3461" i="1"/>
  <c r="AC3461" i="1"/>
  <c r="AE3461" i="1" s="1"/>
  <c r="AK3461" i="1"/>
  <c r="E3461" i="1"/>
  <c r="F3460" i="1"/>
  <c r="D3683" i="1"/>
  <c r="U3348" i="1"/>
  <c r="W3348" i="1" s="1"/>
  <c r="AG3348" i="1" s="1"/>
  <c r="B3348" i="1" s="1"/>
  <c r="C3348" i="1" s="1"/>
  <c r="S3349" i="1"/>
  <c r="AG3347" i="1"/>
  <c r="B3347" i="1" s="1"/>
  <c r="C3347" i="1" s="1"/>
  <c r="Q3351" i="1"/>
  <c r="R3350" i="1"/>
  <c r="T3349" i="1"/>
  <c r="AF3349" i="1" s="1"/>
  <c r="V3349" i="1"/>
  <c r="N3462" i="1" l="1"/>
  <c r="E3462" i="1"/>
  <c r="F3461" i="1"/>
  <c r="Z3461" i="1"/>
  <c r="AA3461" i="1" s="1"/>
  <c r="AH3461" i="1" s="1"/>
  <c r="Y3461" i="1"/>
  <c r="J3462" i="1"/>
  <c r="I3462" i="1" s="1"/>
  <c r="H3462" i="1"/>
  <c r="G3461" i="1"/>
  <c r="O3461" i="1" s="1"/>
  <c r="A3463" i="1"/>
  <c r="L3463" i="1"/>
  <c r="M3463" i="1" s="1"/>
  <c r="N3463" i="1" s="1"/>
  <c r="X3462" i="1"/>
  <c r="AC3462" i="1"/>
  <c r="AE3462" i="1" s="1"/>
  <c r="AK3462" i="1"/>
  <c r="P3462" i="1"/>
  <c r="P3463" i="1" s="1"/>
  <c r="D3684" i="1"/>
  <c r="T3350" i="1"/>
  <c r="AF3350" i="1" s="1"/>
  <c r="V3350" i="1"/>
  <c r="Q3352" i="1"/>
  <c r="R3351" i="1"/>
  <c r="U3349" i="1"/>
  <c r="W3349" i="1" s="1"/>
  <c r="S3350" i="1"/>
  <c r="K3461" i="1" l="1"/>
  <c r="H3463" i="1"/>
  <c r="G3462" i="1"/>
  <c r="O3462" i="1"/>
  <c r="K3462" i="1"/>
  <c r="Z3462" i="1"/>
  <c r="AA3462" i="1" s="1"/>
  <c r="AH3462" i="1" s="1"/>
  <c r="Y3462" i="1"/>
  <c r="J3463" i="1"/>
  <c r="I3463" i="1" s="1"/>
  <c r="A3464" i="1"/>
  <c r="L3464" i="1"/>
  <c r="M3464" i="1" s="1"/>
  <c r="N3464" i="1" s="1"/>
  <c r="X3463" i="1"/>
  <c r="AC3463" i="1"/>
  <c r="AE3463" i="1" s="1"/>
  <c r="AK3463" i="1"/>
  <c r="E3463" i="1"/>
  <c r="F3462" i="1"/>
  <c r="D3685" i="1"/>
  <c r="S3351" i="1"/>
  <c r="U3350" i="1"/>
  <c r="W3350" i="1" s="1"/>
  <c r="AG3349" i="1"/>
  <c r="B3349" i="1" s="1"/>
  <c r="C3349" i="1" s="1"/>
  <c r="T3351" i="1"/>
  <c r="AF3351" i="1" s="1"/>
  <c r="V3351" i="1"/>
  <c r="Q3353" i="1"/>
  <c r="R3352" i="1"/>
  <c r="E3464" i="1" l="1"/>
  <c r="F3463" i="1"/>
  <c r="Z3463" i="1"/>
  <c r="AA3463" i="1" s="1"/>
  <c r="AH3463" i="1" s="1"/>
  <c r="Y3463" i="1"/>
  <c r="J3464" i="1"/>
  <c r="I3464" i="1" s="1"/>
  <c r="H3464" i="1"/>
  <c r="G3463" i="1"/>
  <c r="K3463" i="1" s="1"/>
  <c r="A3465" i="1"/>
  <c r="L3465" i="1"/>
  <c r="M3465" i="1" s="1"/>
  <c r="N3465" i="1" s="1"/>
  <c r="X3464" i="1"/>
  <c r="AC3464" i="1"/>
  <c r="AE3464" i="1" s="1"/>
  <c r="AK3464" i="1"/>
  <c r="P3464" i="1"/>
  <c r="P3465" i="1" s="1"/>
  <c r="D3686" i="1"/>
  <c r="Q3354" i="1"/>
  <c r="R3353" i="1"/>
  <c r="AG3350" i="1"/>
  <c r="B3350" i="1" s="1"/>
  <c r="C3350" i="1" s="1"/>
  <c r="T3352" i="1"/>
  <c r="AF3352" i="1" s="1"/>
  <c r="V3352" i="1"/>
  <c r="S3352" i="1"/>
  <c r="U3351" i="1"/>
  <c r="W3351" i="1" s="1"/>
  <c r="O3463" i="1" l="1"/>
  <c r="H3465" i="1"/>
  <c r="G3464" i="1"/>
  <c r="K3464" i="1"/>
  <c r="O3464" i="1"/>
  <c r="A3466" i="1"/>
  <c r="L3466" i="1"/>
  <c r="M3466" i="1" s="1"/>
  <c r="N3466" i="1" s="1"/>
  <c r="X3465" i="1"/>
  <c r="AC3465" i="1"/>
  <c r="AE3465" i="1" s="1"/>
  <c r="AK3465" i="1"/>
  <c r="Y3464" i="1"/>
  <c r="Z3464" i="1"/>
  <c r="AA3464" i="1" s="1"/>
  <c r="AH3464" i="1" s="1"/>
  <c r="J3465" i="1"/>
  <c r="I3465" i="1" s="1"/>
  <c r="E3465" i="1"/>
  <c r="F3464" i="1"/>
  <c r="D3687" i="1"/>
  <c r="AG3351" i="1"/>
  <c r="B3351" i="1" s="1"/>
  <c r="C3351" i="1" s="1"/>
  <c r="U3352" i="1"/>
  <c r="W3352" i="1" s="1"/>
  <c r="AG3352" i="1" s="1"/>
  <c r="B3352" i="1" s="1"/>
  <c r="C3352" i="1" s="1"/>
  <c r="S3353" i="1"/>
  <c r="T3353" i="1"/>
  <c r="AF3353" i="1" s="1"/>
  <c r="V3353" i="1"/>
  <c r="Q3355" i="1"/>
  <c r="R3354" i="1"/>
  <c r="Z3465" i="1" l="1"/>
  <c r="AA3465" i="1" s="1"/>
  <c r="AH3465" i="1" s="1"/>
  <c r="Y3465" i="1"/>
  <c r="J3466" i="1"/>
  <c r="I3466" i="1" s="1"/>
  <c r="E3466" i="1"/>
  <c r="F3465" i="1"/>
  <c r="A3467" i="1"/>
  <c r="L3467" i="1"/>
  <c r="M3467" i="1" s="1"/>
  <c r="N3467" i="1" s="1"/>
  <c r="X3466" i="1"/>
  <c r="AC3466" i="1"/>
  <c r="AE3466" i="1" s="1"/>
  <c r="AK3466" i="1"/>
  <c r="H3466" i="1"/>
  <c r="G3465" i="1"/>
  <c r="K3465" i="1"/>
  <c r="O3465" i="1"/>
  <c r="P3466" i="1"/>
  <c r="D3688" i="1"/>
  <c r="T3354" i="1"/>
  <c r="AF3354" i="1" s="1"/>
  <c r="V3354" i="1"/>
  <c r="Q3356" i="1"/>
  <c r="R3355" i="1"/>
  <c r="U3353" i="1"/>
  <c r="W3353" i="1" s="1"/>
  <c r="S3354" i="1"/>
  <c r="P3467" i="1" l="1"/>
  <c r="A3468" i="1"/>
  <c r="L3468" i="1"/>
  <c r="M3468" i="1" s="1"/>
  <c r="N3468" i="1" s="1"/>
  <c r="X3467" i="1"/>
  <c r="AC3467" i="1"/>
  <c r="AE3467" i="1" s="1"/>
  <c r="AK3467" i="1"/>
  <c r="Z3466" i="1"/>
  <c r="AA3466" i="1" s="1"/>
  <c r="AH3466" i="1" s="1"/>
  <c r="Y3466" i="1"/>
  <c r="J3467" i="1"/>
  <c r="I3467" i="1" s="1"/>
  <c r="E3467" i="1"/>
  <c r="F3466" i="1"/>
  <c r="H3467" i="1"/>
  <c r="G3466" i="1"/>
  <c r="K3466" i="1" s="1"/>
  <c r="D3689" i="1"/>
  <c r="AG3353" i="1"/>
  <c r="B3353" i="1" s="1"/>
  <c r="C3353" i="1" s="1"/>
  <c r="U3354" i="1"/>
  <c r="W3354" i="1" s="1"/>
  <c r="AG3354" i="1" s="1"/>
  <c r="B3354" i="1" s="1"/>
  <c r="C3354" i="1" s="1"/>
  <c r="S3355" i="1"/>
  <c r="T3355" i="1"/>
  <c r="AF3355" i="1" s="1"/>
  <c r="V3355" i="1"/>
  <c r="Q3357" i="1"/>
  <c r="R3356" i="1"/>
  <c r="O3466" i="1" l="1"/>
  <c r="H3468" i="1"/>
  <c r="G3467" i="1"/>
  <c r="K3467" i="1"/>
  <c r="O3467" i="1"/>
  <c r="Y3467" i="1"/>
  <c r="Z3467" i="1"/>
  <c r="AA3467" i="1" s="1"/>
  <c r="AH3467" i="1" s="1"/>
  <c r="J3468" i="1"/>
  <c r="I3468" i="1" s="1"/>
  <c r="E3468" i="1"/>
  <c r="F3467" i="1"/>
  <c r="A3469" i="1"/>
  <c r="L3469" i="1"/>
  <c r="M3469" i="1" s="1"/>
  <c r="N3469" i="1" s="1"/>
  <c r="X3468" i="1"/>
  <c r="AC3468" i="1"/>
  <c r="AE3468" i="1" s="1"/>
  <c r="AK3468" i="1"/>
  <c r="P3468" i="1"/>
  <c r="P3469" i="1" s="1"/>
  <c r="D3690" i="1"/>
  <c r="T3356" i="1"/>
  <c r="AF3356" i="1" s="1"/>
  <c r="V3356" i="1"/>
  <c r="Q3358" i="1"/>
  <c r="R3357" i="1"/>
  <c r="U3355" i="1"/>
  <c r="W3355" i="1" s="1"/>
  <c r="S3356" i="1"/>
  <c r="E3469" i="1" l="1"/>
  <c r="F3468" i="1"/>
  <c r="Z3468" i="1"/>
  <c r="AA3468" i="1" s="1"/>
  <c r="AH3468" i="1" s="1"/>
  <c r="Y3468" i="1"/>
  <c r="J3469" i="1"/>
  <c r="I3469" i="1" s="1"/>
  <c r="A3470" i="1"/>
  <c r="L3470" i="1"/>
  <c r="M3470" i="1" s="1"/>
  <c r="N3470" i="1" s="1"/>
  <c r="X3469" i="1"/>
  <c r="AC3469" i="1"/>
  <c r="AE3469" i="1" s="1"/>
  <c r="AK3469" i="1"/>
  <c r="H3469" i="1"/>
  <c r="G3468" i="1"/>
  <c r="O3468" i="1"/>
  <c r="K3468" i="1"/>
  <c r="D3691" i="1"/>
  <c r="S3357" i="1"/>
  <c r="U3356" i="1"/>
  <c r="W3356" i="1" s="1"/>
  <c r="AG3356" i="1" s="1"/>
  <c r="B3356" i="1" s="1"/>
  <c r="C3356" i="1" s="1"/>
  <c r="AG3355" i="1"/>
  <c r="B3355" i="1" s="1"/>
  <c r="C3355" i="1" s="1"/>
  <c r="T3357" i="1"/>
  <c r="AF3357" i="1" s="1"/>
  <c r="V3357" i="1"/>
  <c r="Q3359" i="1"/>
  <c r="R3358" i="1"/>
  <c r="A3471" i="1" l="1"/>
  <c r="L3471" i="1"/>
  <c r="M3471" i="1" s="1"/>
  <c r="N3471" i="1" s="1"/>
  <c r="X3470" i="1"/>
  <c r="AC3470" i="1"/>
  <c r="AE3470" i="1" s="1"/>
  <c r="AK3470" i="1"/>
  <c r="H3470" i="1"/>
  <c r="G3469" i="1"/>
  <c r="K3469" i="1" s="1"/>
  <c r="O3469" i="1"/>
  <c r="P3470" i="1"/>
  <c r="Y3469" i="1"/>
  <c r="Z3469" i="1"/>
  <c r="AA3469" i="1" s="1"/>
  <c r="AH3469" i="1" s="1"/>
  <c r="J3470" i="1"/>
  <c r="I3470" i="1" s="1"/>
  <c r="E3470" i="1"/>
  <c r="F3469" i="1"/>
  <c r="D3692" i="1"/>
  <c r="Q3360" i="1"/>
  <c r="R3359" i="1"/>
  <c r="T3358" i="1"/>
  <c r="AF3358" i="1" s="1"/>
  <c r="V3358" i="1"/>
  <c r="S3358" i="1"/>
  <c r="U3357" i="1"/>
  <c r="W3357" i="1" s="1"/>
  <c r="AG3357" i="1" s="1"/>
  <c r="B3357" i="1" s="1"/>
  <c r="C3357" i="1" s="1"/>
  <c r="P3471" i="1" l="1"/>
  <c r="E3471" i="1"/>
  <c r="F3471" i="1" s="1"/>
  <c r="F3470" i="1"/>
  <c r="H3471" i="1"/>
  <c r="G3470" i="1"/>
  <c r="K3470" i="1"/>
  <c r="O3470" i="1"/>
  <c r="Y3470" i="1"/>
  <c r="Z3470" i="1"/>
  <c r="AA3470" i="1" s="1"/>
  <c r="AH3470" i="1" s="1"/>
  <c r="J3471" i="1"/>
  <c r="I3471" i="1" s="1"/>
  <c r="A3472" i="1"/>
  <c r="L3472" i="1"/>
  <c r="X3471" i="1"/>
  <c r="AC3471" i="1"/>
  <c r="AE3471" i="1" s="1"/>
  <c r="AK3471" i="1"/>
  <c r="D3693" i="1"/>
  <c r="U3358" i="1"/>
  <c r="W3358" i="1" s="1"/>
  <c r="S3359" i="1"/>
  <c r="T3359" i="1"/>
  <c r="AF3359" i="1" s="1"/>
  <c r="V3359" i="1"/>
  <c r="Q3361" i="1"/>
  <c r="R3360" i="1"/>
  <c r="M3472" i="1" l="1"/>
  <c r="N3472" i="1" s="1"/>
  <c r="H3472" i="1" s="1"/>
  <c r="Z3471" i="1"/>
  <c r="AA3471" i="1" s="1"/>
  <c r="AH3471" i="1" s="1"/>
  <c r="J3472" i="1"/>
  <c r="I3472" i="1" s="1"/>
  <c r="Y3471" i="1"/>
  <c r="G3471" i="1"/>
  <c r="O3471" i="1"/>
  <c r="P3472" i="1" s="1"/>
  <c r="K3471" i="1"/>
  <c r="A3473" i="1"/>
  <c r="L3473" i="1"/>
  <c r="X3472" i="1"/>
  <c r="E3472" i="1"/>
  <c r="AC3472" i="1"/>
  <c r="AE3472" i="1" s="1"/>
  <c r="AK3472" i="1"/>
  <c r="D3694" i="1"/>
  <c r="T3360" i="1"/>
  <c r="AF3360" i="1" s="1"/>
  <c r="V3360" i="1"/>
  <c r="Q3362" i="1"/>
  <c r="R3361" i="1"/>
  <c r="U3359" i="1"/>
  <c r="W3359" i="1" s="1"/>
  <c r="S3360" i="1"/>
  <c r="AG3358" i="1"/>
  <c r="B3358" i="1" s="1"/>
  <c r="C3358" i="1" s="1"/>
  <c r="A3474" i="1" l="1"/>
  <c r="L3474" i="1"/>
  <c r="X3473" i="1"/>
  <c r="AC3473" i="1"/>
  <c r="AE3473" i="1" s="1"/>
  <c r="AK3473" i="1"/>
  <c r="E3473" i="1"/>
  <c r="F3472" i="1"/>
  <c r="Z3472" i="1"/>
  <c r="AA3472" i="1" s="1"/>
  <c r="AH3472" i="1" s="1"/>
  <c r="Y3472" i="1"/>
  <c r="J3473" i="1"/>
  <c r="I3473" i="1" s="1"/>
  <c r="M3473" i="1"/>
  <c r="N3473" i="1" s="1"/>
  <c r="H3473" i="1" s="1"/>
  <c r="P3473" i="1"/>
  <c r="P3474" i="1" s="1"/>
  <c r="G3472" i="1"/>
  <c r="O3472" i="1"/>
  <c r="K3472" i="1"/>
  <c r="D3695" i="1"/>
  <c r="U3360" i="1"/>
  <c r="W3360" i="1" s="1"/>
  <c r="AG3360" i="1" s="1"/>
  <c r="B3360" i="1" s="1"/>
  <c r="C3360" i="1" s="1"/>
  <c r="S3361" i="1"/>
  <c r="AG3359" i="1"/>
  <c r="B3359" i="1" s="1"/>
  <c r="C3359" i="1" s="1"/>
  <c r="T3361" i="1"/>
  <c r="AF3361" i="1" s="1"/>
  <c r="V3361" i="1"/>
  <c r="Q3363" i="1"/>
  <c r="R3362" i="1"/>
  <c r="M3474" i="1" l="1"/>
  <c r="N3474" i="1" s="1"/>
  <c r="H3474" i="1" s="1"/>
  <c r="G3473" i="1"/>
  <c r="O3473" i="1"/>
  <c r="K3473" i="1"/>
  <c r="E3474" i="1"/>
  <c r="F3473" i="1"/>
  <c r="Y3473" i="1"/>
  <c r="Z3473" i="1"/>
  <c r="AA3473" i="1" s="1"/>
  <c r="AH3473" i="1" s="1"/>
  <c r="J3474" i="1"/>
  <c r="I3474" i="1" s="1"/>
  <c r="A3475" i="1"/>
  <c r="L3475" i="1"/>
  <c r="M3475" i="1" s="1"/>
  <c r="N3475" i="1" s="1"/>
  <c r="X3474" i="1"/>
  <c r="AC3474" i="1"/>
  <c r="AE3474" i="1" s="1"/>
  <c r="AK3474" i="1"/>
  <c r="D3696" i="1"/>
  <c r="Q3364" i="1"/>
  <c r="R3363" i="1"/>
  <c r="T3362" i="1"/>
  <c r="AF3362" i="1" s="1"/>
  <c r="V3362" i="1"/>
  <c r="U3361" i="1"/>
  <c r="W3361" i="1" s="1"/>
  <c r="AG3361" i="1" s="1"/>
  <c r="B3361" i="1" s="1"/>
  <c r="C3361" i="1" s="1"/>
  <c r="S3362" i="1"/>
  <c r="Y3474" i="1" l="1"/>
  <c r="Z3474" i="1"/>
  <c r="AA3474" i="1" s="1"/>
  <c r="AH3474" i="1" s="1"/>
  <c r="J3475" i="1"/>
  <c r="I3475" i="1" s="1"/>
  <c r="E3475" i="1"/>
  <c r="F3474" i="1"/>
  <c r="A3476" i="1"/>
  <c r="L3476" i="1"/>
  <c r="M3476" i="1" s="1"/>
  <c r="N3476" i="1" s="1"/>
  <c r="X3475" i="1"/>
  <c r="AC3475" i="1"/>
  <c r="AE3475" i="1" s="1"/>
  <c r="AK3475" i="1"/>
  <c r="P3475" i="1"/>
  <c r="H3475" i="1"/>
  <c r="G3474" i="1"/>
  <c r="K3474" i="1" s="1"/>
  <c r="D3697" i="1"/>
  <c r="U3362" i="1"/>
  <c r="W3362" i="1" s="1"/>
  <c r="S3363" i="1"/>
  <c r="T3363" i="1"/>
  <c r="AF3363" i="1" s="1"/>
  <c r="V3363" i="1"/>
  <c r="Q3365" i="1"/>
  <c r="R3364" i="1"/>
  <c r="O3474" i="1" l="1"/>
  <c r="A3477" i="1"/>
  <c r="L3477" i="1"/>
  <c r="M3477" i="1" s="1"/>
  <c r="N3477" i="1" s="1"/>
  <c r="X3476" i="1"/>
  <c r="AC3476" i="1"/>
  <c r="AE3476" i="1" s="1"/>
  <c r="AK3476" i="1"/>
  <c r="H3476" i="1"/>
  <c r="G3475" i="1"/>
  <c r="O3475" i="1" s="1"/>
  <c r="Z3475" i="1"/>
  <c r="AA3475" i="1" s="1"/>
  <c r="AH3475" i="1" s="1"/>
  <c r="Y3475" i="1"/>
  <c r="J3476" i="1"/>
  <c r="I3476" i="1" s="1"/>
  <c r="E3476" i="1"/>
  <c r="F3475" i="1"/>
  <c r="P3476" i="1"/>
  <c r="P3477" i="1" s="1"/>
  <c r="D3698" i="1"/>
  <c r="T3364" i="1"/>
  <c r="AF3364" i="1" s="1"/>
  <c r="V3364" i="1"/>
  <c r="Q3366" i="1"/>
  <c r="R3365" i="1"/>
  <c r="S3364" i="1"/>
  <c r="U3363" i="1"/>
  <c r="W3363" i="1" s="1"/>
  <c r="AG3363" i="1" s="1"/>
  <c r="B3363" i="1" s="1"/>
  <c r="C3363" i="1" s="1"/>
  <c r="AG3362" i="1"/>
  <c r="B3362" i="1" s="1"/>
  <c r="C3362" i="1" s="1"/>
  <c r="K3475" i="1" l="1"/>
  <c r="H3477" i="1"/>
  <c r="G3476" i="1"/>
  <c r="O3476" i="1"/>
  <c r="K3476" i="1"/>
  <c r="E3477" i="1"/>
  <c r="F3476" i="1"/>
  <c r="Z3476" i="1"/>
  <c r="AA3476" i="1" s="1"/>
  <c r="AH3476" i="1" s="1"/>
  <c r="Y3476" i="1"/>
  <c r="J3477" i="1"/>
  <c r="I3477" i="1" s="1"/>
  <c r="A3478" i="1"/>
  <c r="L3478" i="1"/>
  <c r="M3478" i="1" s="1"/>
  <c r="N3478" i="1" s="1"/>
  <c r="X3477" i="1"/>
  <c r="AC3477" i="1"/>
  <c r="AE3477" i="1" s="1"/>
  <c r="AK3477" i="1"/>
  <c r="D3699" i="1"/>
  <c r="U3364" i="1"/>
  <c r="W3364" i="1" s="1"/>
  <c r="AG3364" i="1" s="1"/>
  <c r="B3364" i="1" s="1"/>
  <c r="C3364" i="1" s="1"/>
  <c r="S3365" i="1"/>
  <c r="T3365" i="1"/>
  <c r="AF3365" i="1" s="1"/>
  <c r="V3365" i="1"/>
  <c r="Q3367" i="1"/>
  <c r="R3366" i="1"/>
  <c r="E3478" i="1" l="1"/>
  <c r="F3477" i="1"/>
  <c r="Y3477" i="1"/>
  <c r="Z3477" i="1"/>
  <c r="AA3477" i="1" s="1"/>
  <c r="AH3477" i="1" s="1"/>
  <c r="J3478" i="1"/>
  <c r="I3478" i="1" s="1"/>
  <c r="P3478" i="1"/>
  <c r="A3479" i="1"/>
  <c r="L3479" i="1"/>
  <c r="M3479" i="1" s="1"/>
  <c r="N3479" i="1" s="1"/>
  <c r="X3478" i="1"/>
  <c r="AC3478" i="1"/>
  <c r="AE3478" i="1" s="1"/>
  <c r="AK3478" i="1"/>
  <c r="H3478" i="1"/>
  <c r="G3477" i="1"/>
  <c r="K3477" i="1"/>
  <c r="O3477" i="1"/>
  <c r="D3700" i="1"/>
  <c r="T3366" i="1"/>
  <c r="AF3366" i="1" s="1"/>
  <c r="V3366" i="1"/>
  <c r="S3366" i="1"/>
  <c r="U3365" i="1"/>
  <c r="W3365" i="1" s="1"/>
  <c r="AG3365" i="1" s="1"/>
  <c r="B3365" i="1" s="1"/>
  <c r="C3365" i="1" s="1"/>
  <c r="Q3368" i="1"/>
  <c r="R3367" i="1"/>
  <c r="A3480" i="1" l="1"/>
  <c r="L3480" i="1"/>
  <c r="M3480" i="1" s="1"/>
  <c r="N3480" i="1" s="1"/>
  <c r="X3479" i="1"/>
  <c r="AC3479" i="1"/>
  <c r="AE3479" i="1" s="1"/>
  <c r="AK3479" i="1"/>
  <c r="P3479" i="1"/>
  <c r="P3480" i="1" s="1"/>
  <c r="H3479" i="1"/>
  <c r="G3478" i="1"/>
  <c r="K3478" i="1" s="1"/>
  <c r="Z3478" i="1"/>
  <c r="AA3478" i="1" s="1"/>
  <c r="AH3478" i="1" s="1"/>
  <c r="Y3478" i="1"/>
  <c r="J3479" i="1"/>
  <c r="I3479" i="1" s="1"/>
  <c r="E3479" i="1"/>
  <c r="F3478" i="1"/>
  <c r="D3701" i="1"/>
  <c r="T3367" i="1"/>
  <c r="AF3367" i="1" s="1"/>
  <c r="V3367" i="1"/>
  <c r="Q3369" i="1"/>
  <c r="R3368" i="1"/>
  <c r="U3366" i="1"/>
  <c r="W3366" i="1" s="1"/>
  <c r="S3367" i="1"/>
  <c r="H3480" i="1" l="1"/>
  <c r="G3479" i="1"/>
  <c r="O3479" i="1"/>
  <c r="K3479" i="1"/>
  <c r="E3480" i="1"/>
  <c r="F3479" i="1"/>
  <c r="Z3479" i="1"/>
  <c r="AA3479" i="1" s="1"/>
  <c r="AH3479" i="1" s="1"/>
  <c r="Y3479" i="1"/>
  <c r="J3480" i="1"/>
  <c r="I3480" i="1" s="1"/>
  <c r="O3478" i="1"/>
  <c r="A3481" i="1"/>
  <c r="L3481" i="1"/>
  <c r="M3481" i="1" s="1"/>
  <c r="N3481" i="1" s="1"/>
  <c r="X3480" i="1"/>
  <c r="AC3480" i="1"/>
  <c r="AE3480" i="1" s="1"/>
  <c r="AK3480" i="1"/>
  <c r="D3702" i="1"/>
  <c r="AG3366" i="1"/>
  <c r="B3366" i="1" s="1"/>
  <c r="C3366" i="1" s="1"/>
  <c r="U3367" i="1"/>
  <c r="W3367" i="1" s="1"/>
  <c r="S3368" i="1"/>
  <c r="T3368" i="1"/>
  <c r="AF3368" i="1" s="1"/>
  <c r="V3368" i="1"/>
  <c r="Q3370" i="1"/>
  <c r="R3369" i="1"/>
  <c r="P3481" i="1" l="1"/>
  <c r="E3481" i="1"/>
  <c r="F3480" i="1"/>
  <c r="Z3480" i="1"/>
  <c r="AA3480" i="1" s="1"/>
  <c r="AH3480" i="1" s="1"/>
  <c r="Y3480" i="1"/>
  <c r="J3481" i="1"/>
  <c r="I3481" i="1" s="1"/>
  <c r="A3482" i="1"/>
  <c r="L3482" i="1"/>
  <c r="M3482" i="1" s="1"/>
  <c r="N3482" i="1" s="1"/>
  <c r="X3481" i="1"/>
  <c r="AC3481" i="1"/>
  <c r="AE3481" i="1" s="1"/>
  <c r="AK3481" i="1"/>
  <c r="H3481" i="1"/>
  <c r="G3480" i="1"/>
  <c r="K3480" i="1"/>
  <c r="O3480" i="1"/>
  <c r="D3703" i="1"/>
  <c r="T3369" i="1"/>
  <c r="AF3369" i="1" s="1"/>
  <c r="V3369" i="1"/>
  <c r="Q3371" i="1"/>
  <c r="R3370" i="1"/>
  <c r="U3368" i="1"/>
  <c r="W3368" i="1" s="1"/>
  <c r="AG3368" i="1" s="1"/>
  <c r="B3368" i="1" s="1"/>
  <c r="C3368" i="1" s="1"/>
  <c r="S3369" i="1"/>
  <c r="AG3367" i="1"/>
  <c r="B3367" i="1" s="1"/>
  <c r="C3367" i="1" s="1"/>
  <c r="A3483" i="1" l="1"/>
  <c r="L3483" i="1"/>
  <c r="M3483" i="1" s="1"/>
  <c r="N3483" i="1" s="1"/>
  <c r="X3482" i="1"/>
  <c r="AC3482" i="1"/>
  <c r="AE3482" i="1" s="1"/>
  <c r="AK3482" i="1"/>
  <c r="H3482" i="1"/>
  <c r="G3481" i="1"/>
  <c r="O3481" i="1" s="1"/>
  <c r="K3481" i="1"/>
  <c r="P3482" i="1"/>
  <c r="Z3481" i="1"/>
  <c r="AA3481" i="1" s="1"/>
  <c r="AH3481" i="1" s="1"/>
  <c r="Y3481" i="1"/>
  <c r="J3482" i="1"/>
  <c r="I3482" i="1" s="1"/>
  <c r="E3482" i="1"/>
  <c r="F3481" i="1"/>
  <c r="D3704" i="1"/>
  <c r="S3370" i="1"/>
  <c r="U3369" i="1"/>
  <c r="W3369" i="1" s="1"/>
  <c r="AG3369" i="1" s="1"/>
  <c r="B3369" i="1" s="1"/>
  <c r="C3369" i="1" s="1"/>
  <c r="T3370" i="1"/>
  <c r="AF3370" i="1" s="1"/>
  <c r="V3370" i="1"/>
  <c r="Q3372" i="1"/>
  <c r="R3371" i="1"/>
  <c r="P3483" i="1" l="1"/>
  <c r="E3483" i="1"/>
  <c r="F3482" i="1"/>
  <c r="H3483" i="1"/>
  <c r="G3482" i="1"/>
  <c r="O3482" i="1"/>
  <c r="K3482" i="1"/>
  <c r="Y3482" i="1"/>
  <c r="Z3482" i="1"/>
  <c r="AA3482" i="1" s="1"/>
  <c r="AH3482" i="1" s="1"/>
  <c r="J3483" i="1"/>
  <c r="I3483" i="1" s="1"/>
  <c r="A3484" i="1"/>
  <c r="L3484" i="1"/>
  <c r="M3484" i="1" s="1"/>
  <c r="N3484" i="1" s="1"/>
  <c r="X3483" i="1"/>
  <c r="AC3483" i="1"/>
  <c r="AE3483" i="1" s="1"/>
  <c r="AK3483" i="1"/>
  <c r="D3705" i="1"/>
  <c r="T3371" i="1"/>
  <c r="AF3371" i="1" s="1"/>
  <c r="V3371" i="1"/>
  <c r="Q3373" i="1"/>
  <c r="R3372" i="1"/>
  <c r="U3370" i="1"/>
  <c r="W3370" i="1" s="1"/>
  <c r="AG3370" i="1" s="1"/>
  <c r="B3370" i="1" s="1"/>
  <c r="C3370" i="1" s="1"/>
  <c r="S3371" i="1"/>
  <c r="Z3483" i="1" l="1"/>
  <c r="AA3483" i="1" s="1"/>
  <c r="AH3483" i="1" s="1"/>
  <c r="Y3483" i="1"/>
  <c r="J3484" i="1"/>
  <c r="I3484" i="1" s="1"/>
  <c r="A3485" i="1"/>
  <c r="L3485" i="1"/>
  <c r="M3485" i="1" s="1"/>
  <c r="N3485" i="1" s="1"/>
  <c r="X3484" i="1"/>
  <c r="AC3484" i="1"/>
  <c r="AE3484" i="1" s="1"/>
  <c r="AK3484" i="1"/>
  <c r="H3484" i="1"/>
  <c r="G3483" i="1"/>
  <c r="O3483" i="1"/>
  <c r="K3483" i="1"/>
  <c r="P3484" i="1"/>
  <c r="E3484" i="1"/>
  <c r="F3483" i="1"/>
  <c r="D3706" i="1"/>
  <c r="U3371" i="1"/>
  <c r="W3371" i="1" s="1"/>
  <c r="AG3371" i="1" s="1"/>
  <c r="B3371" i="1" s="1"/>
  <c r="C3371" i="1" s="1"/>
  <c r="S3372" i="1"/>
  <c r="T3372" i="1"/>
  <c r="AF3372" i="1" s="1"/>
  <c r="V3372" i="1"/>
  <c r="Q3374" i="1"/>
  <c r="R3373" i="1"/>
  <c r="E3485" i="1" l="1"/>
  <c r="F3484" i="1"/>
  <c r="P3485" i="1"/>
  <c r="Y3484" i="1"/>
  <c r="Z3484" i="1"/>
  <c r="AA3484" i="1" s="1"/>
  <c r="AH3484" i="1" s="1"/>
  <c r="J3485" i="1"/>
  <c r="I3485" i="1" s="1"/>
  <c r="A3486" i="1"/>
  <c r="L3486" i="1"/>
  <c r="M3486" i="1" s="1"/>
  <c r="N3486" i="1" s="1"/>
  <c r="X3485" i="1"/>
  <c r="AC3485" i="1"/>
  <c r="AE3485" i="1" s="1"/>
  <c r="AK3485" i="1"/>
  <c r="H3485" i="1"/>
  <c r="G3484" i="1"/>
  <c r="K3484" i="1"/>
  <c r="O3484" i="1"/>
  <c r="D3707" i="1"/>
  <c r="T3373" i="1"/>
  <c r="AF3373" i="1" s="1"/>
  <c r="V3373" i="1"/>
  <c r="Q3375" i="1"/>
  <c r="R3374" i="1"/>
  <c r="S3373" i="1"/>
  <c r="U3372" i="1"/>
  <c r="W3372" i="1" s="1"/>
  <c r="AG3372" i="1" s="1"/>
  <c r="B3372" i="1" s="1"/>
  <c r="C3372" i="1" s="1"/>
  <c r="A3487" i="1" l="1"/>
  <c r="L3487" i="1"/>
  <c r="M3487" i="1" s="1"/>
  <c r="N3487" i="1" s="1"/>
  <c r="X3486" i="1"/>
  <c r="AC3486" i="1"/>
  <c r="AE3486" i="1" s="1"/>
  <c r="AK3486" i="1"/>
  <c r="P3486" i="1"/>
  <c r="P3487" i="1" s="1"/>
  <c r="H3486" i="1"/>
  <c r="G3485" i="1"/>
  <c r="K3485" i="1" s="1"/>
  <c r="Y3485" i="1"/>
  <c r="Z3485" i="1"/>
  <c r="AA3485" i="1" s="1"/>
  <c r="AH3485" i="1" s="1"/>
  <c r="J3486" i="1"/>
  <c r="I3486" i="1" s="1"/>
  <c r="E3486" i="1"/>
  <c r="F3485" i="1"/>
  <c r="D3708" i="1"/>
  <c r="U3373" i="1"/>
  <c r="W3373" i="1" s="1"/>
  <c r="AG3373" i="1" s="1"/>
  <c r="B3373" i="1" s="1"/>
  <c r="C3373" i="1" s="1"/>
  <c r="S3374" i="1"/>
  <c r="T3374" i="1"/>
  <c r="AF3374" i="1" s="1"/>
  <c r="V3374" i="1"/>
  <c r="Q3376" i="1"/>
  <c r="R3375" i="1"/>
  <c r="E3487" i="1" l="1"/>
  <c r="F3486" i="1"/>
  <c r="H3487" i="1"/>
  <c r="G3486" i="1"/>
  <c r="O3486" i="1"/>
  <c r="K3486" i="1"/>
  <c r="P3488" i="1"/>
  <c r="Z3486" i="1"/>
  <c r="AA3486" i="1" s="1"/>
  <c r="AH3486" i="1" s="1"/>
  <c r="Y3486" i="1"/>
  <c r="J3487" i="1"/>
  <c r="I3487" i="1" s="1"/>
  <c r="O3485" i="1"/>
  <c r="A3488" i="1"/>
  <c r="L3488" i="1"/>
  <c r="M3488" i="1" s="1"/>
  <c r="N3488" i="1" s="1"/>
  <c r="X3487" i="1"/>
  <c r="AC3487" i="1"/>
  <c r="AE3487" i="1" s="1"/>
  <c r="AK3487" i="1"/>
  <c r="D3709" i="1"/>
  <c r="Q3377" i="1"/>
  <c r="R3376" i="1"/>
  <c r="T3375" i="1"/>
  <c r="AF3375" i="1" s="1"/>
  <c r="V3375" i="1"/>
  <c r="U3374" i="1"/>
  <c r="W3374" i="1" s="1"/>
  <c r="S3375" i="1"/>
  <c r="Z3487" i="1" l="1"/>
  <c r="AA3487" i="1" s="1"/>
  <c r="AH3487" i="1" s="1"/>
  <c r="Y3487" i="1"/>
  <c r="J3488" i="1"/>
  <c r="I3488" i="1" s="1"/>
  <c r="A3489" i="1"/>
  <c r="L3489" i="1"/>
  <c r="M3489" i="1" s="1"/>
  <c r="N3489" i="1" s="1"/>
  <c r="X3488" i="1"/>
  <c r="AC3488" i="1"/>
  <c r="AE3488" i="1" s="1"/>
  <c r="AK3488" i="1"/>
  <c r="H3488" i="1"/>
  <c r="G3487" i="1"/>
  <c r="O3487" i="1"/>
  <c r="K3487" i="1"/>
  <c r="E3488" i="1"/>
  <c r="F3487" i="1"/>
  <c r="D3710" i="1"/>
  <c r="AG3374" i="1"/>
  <c r="B3374" i="1" s="1"/>
  <c r="C3374" i="1" s="1"/>
  <c r="U3375" i="1"/>
  <c r="W3375" i="1" s="1"/>
  <c r="S3376" i="1"/>
  <c r="T3376" i="1"/>
  <c r="AF3376" i="1" s="1"/>
  <c r="V3376" i="1"/>
  <c r="Q3378" i="1"/>
  <c r="R3377" i="1"/>
  <c r="E3489" i="1" l="1"/>
  <c r="F3488" i="1"/>
  <c r="P3489" i="1"/>
  <c r="Y3488" i="1"/>
  <c r="Z3488" i="1"/>
  <c r="AA3488" i="1" s="1"/>
  <c r="AH3488" i="1" s="1"/>
  <c r="J3489" i="1"/>
  <c r="I3489" i="1" s="1"/>
  <c r="A3490" i="1"/>
  <c r="L3490" i="1"/>
  <c r="M3490" i="1" s="1"/>
  <c r="N3490" i="1" s="1"/>
  <c r="X3489" i="1"/>
  <c r="AC3489" i="1"/>
  <c r="AE3489" i="1" s="1"/>
  <c r="AK3489" i="1"/>
  <c r="H3489" i="1"/>
  <c r="G3488" i="1"/>
  <c r="K3488" i="1"/>
  <c r="O3488" i="1"/>
  <c r="D3711" i="1"/>
  <c r="T3377" i="1"/>
  <c r="AF3377" i="1" s="1"/>
  <c r="V3377" i="1"/>
  <c r="U3376" i="1"/>
  <c r="W3376" i="1" s="1"/>
  <c r="AG3376" i="1" s="1"/>
  <c r="B3376" i="1" s="1"/>
  <c r="C3376" i="1" s="1"/>
  <c r="S3377" i="1"/>
  <c r="Q3379" i="1"/>
  <c r="R3378" i="1"/>
  <c r="AG3375" i="1"/>
  <c r="B3375" i="1" s="1"/>
  <c r="C3375" i="1" s="1"/>
  <c r="H3490" i="1" l="1"/>
  <c r="G3489" i="1"/>
  <c r="O3489" i="1"/>
  <c r="K3489" i="1"/>
  <c r="P3490" i="1"/>
  <c r="A3491" i="1"/>
  <c r="L3491" i="1"/>
  <c r="M3491" i="1" s="1"/>
  <c r="N3491" i="1" s="1"/>
  <c r="X3490" i="1"/>
  <c r="AC3490" i="1"/>
  <c r="AE3490" i="1" s="1"/>
  <c r="AK3490" i="1"/>
  <c r="Z3489" i="1"/>
  <c r="AA3489" i="1" s="1"/>
  <c r="AH3489" i="1" s="1"/>
  <c r="Y3489" i="1"/>
  <c r="J3490" i="1"/>
  <c r="I3490" i="1" s="1"/>
  <c r="E3490" i="1"/>
  <c r="F3489" i="1"/>
  <c r="D3712" i="1"/>
  <c r="Q3380" i="1"/>
  <c r="R3379" i="1"/>
  <c r="T3378" i="1"/>
  <c r="AF3378" i="1" s="1"/>
  <c r="V3378" i="1"/>
  <c r="U3377" i="1"/>
  <c r="W3377" i="1" s="1"/>
  <c r="AG3377" i="1" s="1"/>
  <c r="B3377" i="1" s="1"/>
  <c r="C3377" i="1" s="1"/>
  <c r="S3378" i="1"/>
  <c r="Z3490" i="1" l="1"/>
  <c r="AA3490" i="1" s="1"/>
  <c r="AH3490" i="1" s="1"/>
  <c r="Y3490" i="1"/>
  <c r="J3491" i="1"/>
  <c r="I3491" i="1" s="1"/>
  <c r="E3491" i="1"/>
  <c r="F3490" i="1"/>
  <c r="A3492" i="1"/>
  <c r="L3492" i="1"/>
  <c r="M3492" i="1" s="1"/>
  <c r="N3492" i="1" s="1"/>
  <c r="X3491" i="1"/>
  <c r="AC3491" i="1"/>
  <c r="AE3491" i="1" s="1"/>
  <c r="AK3491" i="1"/>
  <c r="P3491" i="1"/>
  <c r="H3491" i="1"/>
  <c r="G3490" i="1"/>
  <c r="O3490" i="1"/>
  <c r="K3490" i="1"/>
  <c r="D3713" i="1"/>
  <c r="U3378" i="1"/>
  <c r="W3378" i="1" s="1"/>
  <c r="S3379" i="1"/>
  <c r="T3379" i="1"/>
  <c r="AF3379" i="1" s="1"/>
  <c r="V3379" i="1"/>
  <c r="R3380" i="1"/>
  <c r="Q3381" i="1"/>
  <c r="Z3491" i="1" l="1"/>
  <c r="AA3491" i="1" s="1"/>
  <c r="AH3491" i="1" s="1"/>
  <c r="Y3491" i="1"/>
  <c r="J3492" i="1"/>
  <c r="I3492" i="1" s="1"/>
  <c r="A3493" i="1"/>
  <c r="L3493" i="1"/>
  <c r="M3493" i="1" s="1"/>
  <c r="N3493" i="1" s="1"/>
  <c r="X3492" i="1"/>
  <c r="AC3492" i="1"/>
  <c r="AE3492" i="1" s="1"/>
  <c r="AK3492" i="1"/>
  <c r="H3492" i="1"/>
  <c r="G3491" i="1"/>
  <c r="K3491" i="1"/>
  <c r="O3491" i="1"/>
  <c r="P3492" i="1"/>
  <c r="E3492" i="1"/>
  <c r="F3491" i="1"/>
  <c r="D3714" i="1"/>
  <c r="Q3382" i="1"/>
  <c r="R3381" i="1"/>
  <c r="T3380" i="1"/>
  <c r="AF3380" i="1" s="1"/>
  <c r="V3380" i="1"/>
  <c r="S3380" i="1"/>
  <c r="U3379" i="1"/>
  <c r="W3379" i="1" s="1"/>
  <c r="AG3379" i="1" s="1"/>
  <c r="B3379" i="1" s="1"/>
  <c r="C3379" i="1" s="1"/>
  <c r="AG3378" i="1"/>
  <c r="B3378" i="1" s="1"/>
  <c r="C3378" i="1" s="1"/>
  <c r="E3493" i="1" l="1"/>
  <c r="F3492" i="1"/>
  <c r="Y3492" i="1"/>
  <c r="Z3492" i="1"/>
  <c r="AA3492" i="1" s="1"/>
  <c r="AH3492" i="1" s="1"/>
  <c r="J3493" i="1"/>
  <c r="I3493" i="1" s="1"/>
  <c r="P3493" i="1"/>
  <c r="A3494" i="1"/>
  <c r="L3494" i="1"/>
  <c r="M3494" i="1" s="1"/>
  <c r="N3494" i="1" s="1"/>
  <c r="X3493" i="1"/>
  <c r="AC3493" i="1"/>
  <c r="AE3493" i="1" s="1"/>
  <c r="AK3493" i="1"/>
  <c r="H3493" i="1"/>
  <c r="G3492" i="1"/>
  <c r="K3492" i="1"/>
  <c r="O3492" i="1"/>
  <c r="D3715" i="1"/>
  <c r="U3380" i="1"/>
  <c r="W3380" i="1" s="1"/>
  <c r="AG3380" i="1" s="1"/>
  <c r="B3380" i="1" s="1"/>
  <c r="C3380" i="1" s="1"/>
  <c r="S3381" i="1"/>
  <c r="T3381" i="1"/>
  <c r="AF3381" i="1" s="1"/>
  <c r="V3381" i="1"/>
  <c r="Q3383" i="1"/>
  <c r="R3382" i="1"/>
  <c r="A3495" i="1" l="1"/>
  <c r="L3495" i="1"/>
  <c r="M3495" i="1" s="1"/>
  <c r="N3495" i="1" s="1"/>
  <c r="X3494" i="1"/>
  <c r="AC3494" i="1"/>
  <c r="AE3494" i="1" s="1"/>
  <c r="AK3494" i="1"/>
  <c r="P3494" i="1"/>
  <c r="P3495" i="1" s="1"/>
  <c r="H3494" i="1"/>
  <c r="G3493" i="1"/>
  <c r="K3493" i="1" s="1"/>
  <c r="Y3493" i="1"/>
  <c r="Z3493" i="1"/>
  <c r="AA3493" i="1" s="1"/>
  <c r="AH3493" i="1" s="1"/>
  <c r="J3494" i="1"/>
  <c r="I3494" i="1" s="1"/>
  <c r="E3494" i="1"/>
  <c r="F3493" i="1"/>
  <c r="D3716" i="1"/>
  <c r="T3382" i="1"/>
  <c r="AF3382" i="1" s="1"/>
  <c r="V3382" i="1"/>
  <c r="Q3384" i="1"/>
  <c r="R3383" i="1"/>
  <c r="S3382" i="1"/>
  <c r="U3381" i="1"/>
  <c r="W3381" i="1" s="1"/>
  <c r="H3495" i="1" l="1"/>
  <c r="G3494" i="1"/>
  <c r="O3494" i="1"/>
  <c r="K3494" i="1"/>
  <c r="E3495" i="1"/>
  <c r="F3494" i="1"/>
  <c r="P3496" i="1"/>
  <c r="Z3494" i="1"/>
  <c r="AA3494" i="1" s="1"/>
  <c r="AH3494" i="1" s="1"/>
  <c r="Y3494" i="1"/>
  <c r="J3495" i="1"/>
  <c r="I3495" i="1" s="1"/>
  <c r="O3493" i="1"/>
  <c r="A3496" i="1"/>
  <c r="L3496" i="1"/>
  <c r="M3496" i="1" s="1"/>
  <c r="N3496" i="1" s="1"/>
  <c r="X3495" i="1"/>
  <c r="AC3495" i="1"/>
  <c r="AE3495" i="1" s="1"/>
  <c r="AK3495" i="1"/>
  <c r="D3717" i="1"/>
  <c r="AG3381" i="1"/>
  <c r="B3381" i="1" s="1"/>
  <c r="C3381" i="1" s="1"/>
  <c r="U3382" i="1"/>
  <c r="W3382" i="1" s="1"/>
  <c r="S3383" i="1"/>
  <c r="T3383" i="1"/>
  <c r="AF3383" i="1" s="1"/>
  <c r="V3383" i="1"/>
  <c r="Q3385" i="1"/>
  <c r="R3384" i="1"/>
  <c r="Z3495" i="1" l="1"/>
  <c r="AA3495" i="1" s="1"/>
  <c r="AH3495" i="1" s="1"/>
  <c r="Y3495" i="1"/>
  <c r="J3496" i="1"/>
  <c r="I3496" i="1" s="1"/>
  <c r="A3497" i="1"/>
  <c r="L3497" i="1"/>
  <c r="M3497" i="1" s="1"/>
  <c r="N3497" i="1" s="1"/>
  <c r="H3497" i="1" s="1"/>
  <c r="X3496" i="1"/>
  <c r="AC3496" i="1"/>
  <c r="AE3496" i="1" s="1"/>
  <c r="AK3496" i="1"/>
  <c r="E3496" i="1"/>
  <c r="F3495" i="1"/>
  <c r="H3496" i="1"/>
  <c r="G3495" i="1"/>
  <c r="K3495" i="1"/>
  <c r="O3495" i="1"/>
  <c r="D3718" i="1"/>
  <c r="T3384" i="1"/>
  <c r="AF3384" i="1" s="1"/>
  <c r="V3384" i="1"/>
  <c r="U3383" i="1"/>
  <c r="W3383" i="1" s="1"/>
  <c r="AG3383" i="1" s="1"/>
  <c r="B3383" i="1" s="1"/>
  <c r="C3383" i="1" s="1"/>
  <c r="S3384" i="1"/>
  <c r="Q3386" i="1"/>
  <c r="R3385" i="1"/>
  <c r="AG3382" i="1"/>
  <c r="B3382" i="1" s="1"/>
  <c r="C3382" i="1" s="1"/>
  <c r="Z3496" i="1" l="1"/>
  <c r="AA3496" i="1" s="1"/>
  <c r="AH3496" i="1" s="1"/>
  <c r="Y3496" i="1"/>
  <c r="J3497" i="1"/>
  <c r="I3497" i="1" s="1"/>
  <c r="G3496" i="1"/>
  <c r="K3496" i="1"/>
  <c r="O3496" i="1"/>
  <c r="G3497" i="1"/>
  <c r="K3497" i="1" s="1"/>
  <c r="O3497" i="1"/>
  <c r="A3498" i="1"/>
  <c r="L3498" i="1"/>
  <c r="M3498" i="1" s="1"/>
  <c r="N3498" i="1" s="1"/>
  <c r="H3498" i="1" s="1"/>
  <c r="X3497" i="1"/>
  <c r="AC3497" i="1"/>
  <c r="AE3497" i="1" s="1"/>
  <c r="AK3497" i="1"/>
  <c r="E3497" i="1"/>
  <c r="F3496" i="1"/>
  <c r="P3497" i="1"/>
  <c r="D3719" i="1"/>
  <c r="Q3387" i="1"/>
  <c r="R3386" i="1"/>
  <c r="T3385" i="1"/>
  <c r="AF3385" i="1" s="1"/>
  <c r="V3385" i="1"/>
  <c r="S3385" i="1"/>
  <c r="U3384" i="1"/>
  <c r="W3384" i="1" s="1"/>
  <c r="AG3384" i="1" s="1"/>
  <c r="B3384" i="1" s="1"/>
  <c r="C3384" i="1" s="1"/>
  <c r="E3498" i="1" l="1"/>
  <c r="F3497" i="1"/>
  <c r="Y3497" i="1"/>
  <c r="Z3497" i="1"/>
  <c r="AA3497" i="1" s="1"/>
  <c r="AH3497" i="1" s="1"/>
  <c r="J3498" i="1"/>
  <c r="I3498" i="1" s="1"/>
  <c r="A3499" i="1"/>
  <c r="L3499" i="1"/>
  <c r="M3499" i="1" s="1"/>
  <c r="N3499" i="1" s="1"/>
  <c r="H3499" i="1" s="1"/>
  <c r="X3498" i="1"/>
  <c r="AC3498" i="1"/>
  <c r="AE3498" i="1" s="1"/>
  <c r="AK3498" i="1"/>
  <c r="G3498" i="1"/>
  <c r="O3498" i="1"/>
  <c r="K3498" i="1"/>
  <c r="P3498" i="1"/>
  <c r="D3720" i="1"/>
  <c r="U3385" i="1"/>
  <c r="W3385" i="1" s="1"/>
  <c r="S3386" i="1"/>
  <c r="T3386" i="1"/>
  <c r="AF3386" i="1" s="1"/>
  <c r="V3386" i="1"/>
  <c r="Q3388" i="1"/>
  <c r="R3387" i="1"/>
  <c r="Y3498" i="1" l="1"/>
  <c r="Z3498" i="1"/>
  <c r="AA3498" i="1" s="1"/>
  <c r="AH3498" i="1" s="1"/>
  <c r="J3499" i="1"/>
  <c r="I3499" i="1" s="1"/>
  <c r="A3500" i="1"/>
  <c r="L3500" i="1"/>
  <c r="M3500" i="1" s="1"/>
  <c r="N3500" i="1" s="1"/>
  <c r="H3500" i="1" s="1"/>
  <c r="X3499" i="1"/>
  <c r="AC3499" i="1"/>
  <c r="AE3499" i="1" s="1"/>
  <c r="AK3499" i="1"/>
  <c r="P3499" i="1"/>
  <c r="G3499" i="1"/>
  <c r="K3499" i="1"/>
  <c r="O3499" i="1"/>
  <c r="E3499" i="1"/>
  <c r="F3498" i="1"/>
  <c r="D3721" i="1"/>
  <c r="T3387" i="1"/>
  <c r="AF3387" i="1" s="1"/>
  <c r="V3387" i="1"/>
  <c r="Q3389" i="1"/>
  <c r="R3388" i="1"/>
  <c r="U3386" i="1"/>
  <c r="W3386" i="1" s="1"/>
  <c r="S3387" i="1"/>
  <c r="AG3385" i="1"/>
  <c r="B3385" i="1" s="1"/>
  <c r="C3385" i="1" s="1"/>
  <c r="G3500" i="1" l="1"/>
  <c r="O3500" i="1"/>
  <c r="K3500" i="1"/>
  <c r="Z3499" i="1"/>
  <c r="AA3499" i="1" s="1"/>
  <c r="AH3499" i="1" s="1"/>
  <c r="Y3499" i="1"/>
  <c r="J3500" i="1"/>
  <c r="I3500" i="1" s="1"/>
  <c r="A3501" i="1"/>
  <c r="L3501" i="1"/>
  <c r="M3501" i="1" s="1"/>
  <c r="N3501" i="1" s="1"/>
  <c r="H3501" i="1" s="1"/>
  <c r="X3500" i="1"/>
  <c r="AC3500" i="1"/>
  <c r="AE3500" i="1" s="1"/>
  <c r="AK3500" i="1"/>
  <c r="E3500" i="1"/>
  <c r="F3499" i="1"/>
  <c r="P3500" i="1"/>
  <c r="D3722" i="1"/>
  <c r="U3387" i="1"/>
  <c r="W3387" i="1" s="1"/>
  <c r="AG3387" i="1" s="1"/>
  <c r="B3387" i="1" s="1"/>
  <c r="C3387" i="1" s="1"/>
  <c r="S3388" i="1"/>
  <c r="AG3386" i="1"/>
  <c r="B3386" i="1" s="1"/>
  <c r="C3386" i="1" s="1"/>
  <c r="T3388" i="1"/>
  <c r="AF3388" i="1" s="1"/>
  <c r="V3388" i="1"/>
  <c r="Q3390" i="1"/>
  <c r="R3389" i="1"/>
  <c r="A3502" i="1" l="1"/>
  <c r="L3502" i="1"/>
  <c r="X3501" i="1"/>
  <c r="AC3501" i="1"/>
  <c r="AE3501" i="1" s="1"/>
  <c r="AK3501" i="1"/>
  <c r="P3501" i="1"/>
  <c r="G3501" i="1"/>
  <c r="K3501" i="1" s="1"/>
  <c r="O3501" i="1"/>
  <c r="E3501" i="1"/>
  <c r="F3501" i="1" s="1"/>
  <c r="F3500" i="1"/>
  <c r="Y3500" i="1"/>
  <c r="Z3500" i="1"/>
  <c r="AA3500" i="1" s="1"/>
  <c r="AH3500" i="1" s="1"/>
  <c r="J3501" i="1"/>
  <c r="I3501" i="1" s="1"/>
  <c r="D3723" i="1"/>
  <c r="T3389" i="1"/>
  <c r="AF3389" i="1" s="1"/>
  <c r="V3389" i="1"/>
  <c r="Q3391" i="1"/>
  <c r="R3390" i="1"/>
  <c r="U3388" i="1"/>
  <c r="W3388" i="1" s="1"/>
  <c r="AG3388" i="1" s="1"/>
  <c r="B3388" i="1" s="1"/>
  <c r="C3388" i="1" s="1"/>
  <c r="S3389" i="1"/>
  <c r="J3502" i="1" l="1"/>
  <c r="I3502" i="1" s="1"/>
  <c r="Y3501" i="1"/>
  <c r="Z3501" i="1"/>
  <c r="AA3501" i="1" s="1"/>
  <c r="AH3501" i="1" s="1"/>
  <c r="M3502" i="1"/>
  <c r="N3502" i="1" s="1"/>
  <c r="H3502" i="1" s="1"/>
  <c r="P3502" i="1"/>
  <c r="A3503" i="1"/>
  <c r="L3503" i="1"/>
  <c r="X3502" i="1"/>
  <c r="E3502" i="1"/>
  <c r="AC3502" i="1"/>
  <c r="AE3502" i="1" s="1"/>
  <c r="AK3502" i="1"/>
  <c r="D3724" i="1"/>
  <c r="U3389" i="1"/>
  <c r="W3389" i="1" s="1"/>
  <c r="AG3389" i="1" s="1"/>
  <c r="B3389" i="1" s="1"/>
  <c r="C3389" i="1" s="1"/>
  <c r="S3390" i="1"/>
  <c r="Q3392" i="1"/>
  <c r="R3391" i="1"/>
  <c r="T3390" i="1"/>
  <c r="AF3390" i="1" s="1"/>
  <c r="V3390" i="1"/>
  <c r="M3503" i="1" l="1"/>
  <c r="N3503" i="1" s="1"/>
  <c r="H3503" i="1" s="1"/>
  <c r="P3503" i="1"/>
  <c r="G3502" i="1"/>
  <c r="O3502" i="1"/>
  <c r="K3502" i="1"/>
  <c r="A3504" i="1"/>
  <c r="L3504" i="1"/>
  <c r="M3504" i="1" s="1"/>
  <c r="N3504" i="1" s="1"/>
  <c r="X3503" i="1"/>
  <c r="AC3503" i="1"/>
  <c r="AE3503" i="1" s="1"/>
  <c r="AK3503" i="1"/>
  <c r="Z3502" i="1"/>
  <c r="AA3502" i="1" s="1"/>
  <c r="AH3502" i="1" s="1"/>
  <c r="Y3502" i="1"/>
  <c r="J3503" i="1"/>
  <c r="I3503" i="1" s="1"/>
  <c r="E3503" i="1"/>
  <c r="F3502" i="1"/>
  <c r="D3725" i="1"/>
  <c r="Q3393" i="1"/>
  <c r="R3392" i="1"/>
  <c r="T3391" i="1"/>
  <c r="AF3391" i="1" s="1"/>
  <c r="V3391" i="1"/>
  <c r="U3390" i="1"/>
  <c r="W3390" i="1" s="1"/>
  <c r="S3391" i="1"/>
  <c r="H3504" i="1" l="1"/>
  <c r="G3503" i="1"/>
  <c r="O3503" i="1"/>
  <c r="K3503" i="1"/>
  <c r="A3505" i="1"/>
  <c r="L3505" i="1"/>
  <c r="M3505" i="1" s="1"/>
  <c r="N3505" i="1" s="1"/>
  <c r="X3504" i="1"/>
  <c r="AC3504" i="1"/>
  <c r="AE3504" i="1" s="1"/>
  <c r="AK3504" i="1"/>
  <c r="E3504" i="1"/>
  <c r="F3503" i="1"/>
  <c r="P3504" i="1"/>
  <c r="Y3503" i="1"/>
  <c r="Z3503" i="1"/>
  <c r="AA3503" i="1" s="1"/>
  <c r="AH3503" i="1" s="1"/>
  <c r="J3504" i="1"/>
  <c r="I3504" i="1" s="1"/>
  <c r="D3726" i="1"/>
  <c r="AG3390" i="1"/>
  <c r="B3390" i="1" s="1"/>
  <c r="C3390" i="1" s="1"/>
  <c r="S3392" i="1"/>
  <c r="U3391" i="1"/>
  <c r="W3391" i="1" s="1"/>
  <c r="T3392" i="1"/>
  <c r="AF3392" i="1" s="1"/>
  <c r="V3392" i="1"/>
  <c r="Q3394" i="1"/>
  <c r="R3393" i="1"/>
  <c r="Z3504" i="1" l="1"/>
  <c r="AA3504" i="1" s="1"/>
  <c r="AH3504" i="1" s="1"/>
  <c r="Y3504" i="1"/>
  <c r="J3505" i="1"/>
  <c r="I3505" i="1" s="1"/>
  <c r="A3506" i="1"/>
  <c r="L3506" i="1"/>
  <c r="M3506" i="1" s="1"/>
  <c r="N3506" i="1" s="1"/>
  <c r="X3505" i="1"/>
  <c r="AC3505" i="1"/>
  <c r="AE3505" i="1" s="1"/>
  <c r="AK3505" i="1"/>
  <c r="P3505" i="1"/>
  <c r="E3505" i="1"/>
  <c r="F3504" i="1"/>
  <c r="H3505" i="1"/>
  <c r="G3504" i="1"/>
  <c r="K3504" i="1"/>
  <c r="O3504" i="1"/>
  <c r="D3727" i="1"/>
  <c r="T3393" i="1"/>
  <c r="AF3393" i="1" s="1"/>
  <c r="V3393" i="1"/>
  <c r="Q3395" i="1"/>
  <c r="R3394" i="1"/>
  <c r="AG3391" i="1"/>
  <c r="B3391" i="1" s="1"/>
  <c r="C3391" i="1" s="1"/>
  <c r="S3393" i="1"/>
  <c r="U3392" i="1"/>
  <c r="W3392" i="1" s="1"/>
  <c r="Y3505" i="1" l="1"/>
  <c r="Z3505" i="1"/>
  <c r="AA3505" i="1" s="1"/>
  <c r="AH3505" i="1" s="1"/>
  <c r="J3506" i="1"/>
  <c r="I3506" i="1" s="1"/>
  <c r="H3506" i="1"/>
  <c r="G3505" i="1"/>
  <c r="K3505" i="1"/>
  <c r="O3505" i="1"/>
  <c r="A3507" i="1"/>
  <c r="L3507" i="1"/>
  <c r="M3507" i="1" s="1"/>
  <c r="X3506" i="1"/>
  <c r="AC3506" i="1"/>
  <c r="AE3506" i="1" s="1"/>
  <c r="AK3506" i="1"/>
  <c r="E3506" i="1"/>
  <c r="F3505" i="1"/>
  <c r="P3506" i="1"/>
  <c r="P3507" i="1" s="1"/>
  <c r="D3728" i="1"/>
  <c r="AG3392" i="1"/>
  <c r="B3392" i="1" s="1"/>
  <c r="C3392" i="1" s="1"/>
  <c r="U3393" i="1"/>
  <c r="W3393" i="1" s="1"/>
  <c r="AG3393" i="1" s="1"/>
  <c r="B3393" i="1" s="1"/>
  <c r="C3393" i="1" s="1"/>
  <c r="S3394" i="1"/>
  <c r="T3394" i="1"/>
  <c r="AF3394" i="1" s="1"/>
  <c r="V3394" i="1"/>
  <c r="Q3396" i="1"/>
  <c r="R3395" i="1"/>
  <c r="A3508" i="1" l="1"/>
  <c r="L3508" i="1"/>
  <c r="M3508" i="1" s="1"/>
  <c r="N3508" i="1" s="1"/>
  <c r="X3507" i="1"/>
  <c r="AC3507" i="1"/>
  <c r="AE3507" i="1" s="1"/>
  <c r="AK3507" i="1"/>
  <c r="P3508" i="1"/>
  <c r="E3507" i="1"/>
  <c r="F3506" i="1"/>
  <c r="G3506" i="1"/>
  <c r="O3506" i="1"/>
  <c r="K3506" i="1"/>
  <c r="Z3506" i="1"/>
  <c r="AA3506" i="1" s="1"/>
  <c r="AH3506" i="1" s="1"/>
  <c r="Y3506" i="1"/>
  <c r="J3507" i="1"/>
  <c r="I3507" i="1" s="1"/>
  <c r="N3507" i="1"/>
  <c r="H3507" i="1" s="1"/>
  <c r="D3729" i="1"/>
  <c r="T3395" i="1"/>
  <c r="AF3395" i="1" s="1"/>
  <c r="V3395" i="1"/>
  <c r="Q3397" i="1"/>
  <c r="R3396" i="1"/>
  <c r="S3395" i="1"/>
  <c r="U3394" i="1"/>
  <c r="W3394" i="1" s="1"/>
  <c r="H3508" i="1" l="1"/>
  <c r="G3507" i="1"/>
  <c r="K3507" i="1"/>
  <c r="O3507" i="1"/>
  <c r="E3508" i="1"/>
  <c r="F3507" i="1"/>
  <c r="P3509" i="1"/>
  <c r="Z3507" i="1"/>
  <c r="AA3507" i="1" s="1"/>
  <c r="AH3507" i="1" s="1"/>
  <c r="Y3507" i="1"/>
  <c r="J3508" i="1"/>
  <c r="I3508" i="1" s="1"/>
  <c r="A3509" i="1"/>
  <c r="L3509" i="1"/>
  <c r="M3509" i="1" s="1"/>
  <c r="N3509" i="1" s="1"/>
  <c r="X3508" i="1"/>
  <c r="AC3508" i="1"/>
  <c r="AE3508" i="1" s="1"/>
  <c r="AK3508" i="1"/>
  <c r="D3730" i="1"/>
  <c r="AG3394" i="1"/>
  <c r="B3394" i="1" s="1"/>
  <c r="C3394" i="1" s="1"/>
  <c r="U3395" i="1"/>
  <c r="W3395" i="1" s="1"/>
  <c r="AG3395" i="1" s="1"/>
  <c r="B3395" i="1" s="1"/>
  <c r="C3395" i="1" s="1"/>
  <c r="S3396" i="1"/>
  <c r="T3396" i="1"/>
  <c r="AF3396" i="1" s="1"/>
  <c r="V3396" i="1"/>
  <c r="Q3398" i="1"/>
  <c r="R3397" i="1"/>
  <c r="Z3508" i="1" l="1"/>
  <c r="AA3508" i="1" s="1"/>
  <c r="AH3508" i="1" s="1"/>
  <c r="Y3508" i="1"/>
  <c r="J3509" i="1"/>
  <c r="I3509" i="1" s="1"/>
  <c r="E3509" i="1"/>
  <c r="F3508" i="1"/>
  <c r="A3510" i="1"/>
  <c r="L3510" i="1"/>
  <c r="M3510" i="1" s="1"/>
  <c r="N3510" i="1" s="1"/>
  <c r="X3509" i="1"/>
  <c r="AC3509" i="1"/>
  <c r="AE3509" i="1" s="1"/>
  <c r="AK3509" i="1"/>
  <c r="H3509" i="1"/>
  <c r="G3508" i="1"/>
  <c r="O3508" i="1"/>
  <c r="K3508" i="1"/>
  <c r="D3731" i="1"/>
  <c r="T3397" i="1"/>
  <c r="AF3397" i="1" s="1"/>
  <c r="V3397" i="1"/>
  <c r="Q3399" i="1"/>
  <c r="R3398" i="1"/>
  <c r="U3396" i="1"/>
  <c r="W3396" i="1" s="1"/>
  <c r="AG3396" i="1" s="1"/>
  <c r="B3396" i="1" s="1"/>
  <c r="C3396" i="1" s="1"/>
  <c r="S3397" i="1"/>
  <c r="E3510" i="1" l="1"/>
  <c r="F3509" i="1"/>
  <c r="H3510" i="1"/>
  <c r="G3509" i="1"/>
  <c r="K3509" i="1"/>
  <c r="O3509" i="1"/>
  <c r="A3511" i="1"/>
  <c r="L3511" i="1"/>
  <c r="M3511" i="1" s="1"/>
  <c r="N3511" i="1" s="1"/>
  <c r="X3510" i="1"/>
  <c r="AC3510" i="1"/>
  <c r="AE3510" i="1" s="1"/>
  <c r="AK3510" i="1"/>
  <c r="Z3509" i="1"/>
  <c r="AA3509" i="1" s="1"/>
  <c r="AH3509" i="1" s="1"/>
  <c r="Y3509" i="1"/>
  <c r="J3510" i="1"/>
  <c r="I3510" i="1" s="1"/>
  <c r="P3510" i="1"/>
  <c r="D3732" i="1"/>
  <c r="S3398" i="1"/>
  <c r="U3397" i="1"/>
  <c r="W3397" i="1" s="1"/>
  <c r="AG3397" i="1" s="1"/>
  <c r="B3397" i="1" s="1"/>
  <c r="C3397" i="1" s="1"/>
  <c r="T3398" i="1"/>
  <c r="AF3398" i="1" s="1"/>
  <c r="V3398" i="1"/>
  <c r="Q3400" i="1"/>
  <c r="R3399" i="1"/>
  <c r="A3512" i="1" l="1"/>
  <c r="L3512" i="1"/>
  <c r="M3512" i="1" s="1"/>
  <c r="N3512" i="1" s="1"/>
  <c r="X3511" i="1"/>
  <c r="AC3511" i="1"/>
  <c r="AE3511" i="1" s="1"/>
  <c r="AK3511" i="1"/>
  <c r="H3511" i="1"/>
  <c r="G3510" i="1"/>
  <c r="K3510" i="1" s="1"/>
  <c r="O3510" i="1"/>
  <c r="P3511" i="1"/>
  <c r="Z3510" i="1"/>
  <c r="AA3510" i="1" s="1"/>
  <c r="AH3510" i="1" s="1"/>
  <c r="Y3510" i="1"/>
  <c r="J3511" i="1"/>
  <c r="I3511" i="1" s="1"/>
  <c r="E3511" i="1"/>
  <c r="F3510" i="1"/>
  <c r="D3733" i="1"/>
  <c r="T3399" i="1"/>
  <c r="AF3399" i="1" s="1"/>
  <c r="V3399" i="1"/>
  <c r="Q3401" i="1"/>
  <c r="R3400" i="1"/>
  <c r="U3398" i="1"/>
  <c r="W3398" i="1" s="1"/>
  <c r="S3399" i="1"/>
  <c r="P3512" i="1" l="1"/>
  <c r="E3512" i="1"/>
  <c r="F3511" i="1"/>
  <c r="H3512" i="1"/>
  <c r="G3511" i="1"/>
  <c r="O3511" i="1"/>
  <c r="K3511" i="1"/>
  <c r="Y3511" i="1"/>
  <c r="Z3511" i="1"/>
  <c r="AA3511" i="1" s="1"/>
  <c r="AH3511" i="1" s="1"/>
  <c r="J3512" i="1"/>
  <c r="I3512" i="1" s="1"/>
  <c r="A3513" i="1"/>
  <c r="L3513" i="1"/>
  <c r="M3513" i="1" s="1"/>
  <c r="N3513" i="1" s="1"/>
  <c r="X3512" i="1"/>
  <c r="AC3512" i="1"/>
  <c r="AE3512" i="1" s="1"/>
  <c r="AK3512" i="1"/>
  <c r="D3734" i="1"/>
  <c r="U3399" i="1"/>
  <c r="W3399" i="1" s="1"/>
  <c r="AG3399" i="1" s="1"/>
  <c r="B3399" i="1" s="1"/>
  <c r="C3399" i="1" s="1"/>
  <c r="S3400" i="1"/>
  <c r="AG3398" i="1"/>
  <c r="B3398" i="1" s="1"/>
  <c r="C3398" i="1" s="1"/>
  <c r="T3400" i="1"/>
  <c r="AF3400" i="1" s="1"/>
  <c r="V3400" i="1"/>
  <c r="Q3402" i="1"/>
  <c r="R3401" i="1"/>
  <c r="Z3512" i="1" l="1"/>
  <c r="AA3512" i="1" s="1"/>
  <c r="AH3512" i="1" s="1"/>
  <c r="Y3512" i="1"/>
  <c r="J3513" i="1"/>
  <c r="I3513" i="1" s="1"/>
  <c r="A3514" i="1"/>
  <c r="L3514" i="1"/>
  <c r="M3514" i="1" s="1"/>
  <c r="N3514" i="1" s="1"/>
  <c r="X3513" i="1"/>
  <c r="AC3513" i="1"/>
  <c r="AE3513" i="1" s="1"/>
  <c r="AK3513" i="1"/>
  <c r="H3513" i="1"/>
  <c r="G3512" i="1"/>
  <c r="K3512" i="1"/>
  <c r="O3512" i="1"/>
  <c r="P3513" i="1"/>
  <c r="E3513" i="1"/>
  <c r="F3512" i="1"/>
  <c r="D3735" i="1"/>
  <c r="T3401" i="1"/>
  <c r="AF3401" i="1" s="1"/>
  <c r="V3401" i="1"/>
  <c r="Q3403" i="1"/>
  <c r="R3402" i="1"/>
  <c r="U3400" i="1"/>
  <c r="W3400" i="1" s="1"/>
  <c r="S3401" i="1"/>
  <c r="Z3513" i="1" l="1"/>
  <c r="AA3513" i="1" s="1"/>
  <c r="AH3513" i="1" s="1"/>
  <c r="Y3513" i="1"/>
  <c r="J3514" i="1"/>
  <c r="I3514" i="1" s="1"/>
  <c r="A3515" i="1"/>
  <c r="L3515" i="1"/>
  <c r="M3515" i="1" s="1"/>
  <c r="N3515" i="1" s="1"/>
  <c r="X3514" i="1"/>
  <c r="AC3514" i="1"/>
  <c r="AE3514" i="1" s="1"/>
  <c r="AK3514" i="1"/>
  <c r="E3514" i="1"/>
  <c r="F3513" i="1"/>
  <c r="P3514" i="1"/>
  <c r="H3514" i="1"/>
  <c r="G3513" i="1"/>
  <c r="O3513" i="1"/>
  <c r="K3513" i="1"/>
  <c r="D3736" i="1"/>
  <c r="U3401" i="1"/>
  <c r="W3401" i="1" s="1"/>
  <c r="AG3401" i="1" s="1"/>
  <c r="B3401" i="1" s="1"/>
  <c r="C3401" i="1" s="1"/>
  <c r="S3402" i="1"/>
  <c r="AG3400" i="1"/>
  <c r="B3400" i="1" s="1"/>
  <c r="C3400" i="1" s="1"/>
  <c r="T3402" i="1"/>
  <c r="AF3402" i="1" s="1"/>
  <c r="V3402" i="1"/>
  <c r="Q3404" i="1"/>
  <c r="R3403" i="1"/>
  <c r="Z3514" i="1" l="1"/>
  <c r="AA3514" i="1" s="1"/>
  <c r="AH3514" i="1" s="1"/>
  <c r="Y3514" i="1"/>
  <c r="J3515" i="1"/>
  <c r="I3515" i="1" s="1"/>
  <c r="H3515" i="1"/>
  <c r="G3514" i="1"/>
  <c r="O3514" i="1"/>
  <c r="K3514" i="1"/>
  <c r="A3516" i="1"/>
  <c r="L3516" i="1"/>
  <c r="M3516" i="1" s="1"/>
  <c r="X3515" i="1"/>
  <c r="AC3515" i="1"/>
  <c r="AE3515" i="1" s="1"/>
  <c r="AK3515" i="1"/>
  <c r="P3515" i="1"/>
  <c r="P3516" i="1" s="1"/>
  <c r="E3515" i="1"/>
  <c r="F3514" i="1"/>
  <c r="D3737" i="1"/>
  <c r="Q3405" i="1"/>
  <c r="R3404" i="1"/>
  <c r="T3403" i="1"/>
  <c r="AF3403" i="1" s="1"/>
  <c r="V3403" i="1"/>
  <c r="U3402" i="1"/>
  <c r="W3402" i="1" s="1"/>
  <c r="S3403" i="1"/>
  <c r="G3515" i="1" l="1"/>
  <c r="K3515" i="1"/>
  <c r="O3515" i="1"/>
  <c r="E3516" i="1"/>
  <c r="F3515" i="1"/>
  <c r="A3517" i="1"/>
  <c r="L3517" i="1"/>
  <c r="M3517" i="1" s="1"/>
  <c r="X3516" i="1"/>
  <c r="AC3516" i="1"/>
  <c r="AE3516" i="1" s="1"/>
  <c r="AK3516" i="1"/>
  <c r="Y3515" i="1"/>
  <c r="Z3515" i="1"/>
  <c r="AA3515" i="1" s="1"/>
  <c r="AH3515" i="1" s="1"/>
  <c r="J3516" i="1"/>
  <c r="I3516" i="1" s="1"/>
  <c r="N3516" i="1"/>
  <c r="H3516" i="1" s="1"/>
  <c r="D3738" i="1"/>
  <c r="U3403" i="1"/>
  <c r="W3403" i="1" s="1"/>
  <c r="S3404" i="1"/>
  <c r="AG3402" i="1"/>
  <c r="B3402" i="1" s="1"/>
  <c r="C3402" i="1" s="1"/>
  <c r="T3404" i="1"/>
  <c r="AF3404" i="1" s="1"/>
  <c r="V3404" i="1"/>
  <c r="Q3406" i="1"/>
  <c r="R3405" i="1"/>
  <c r="P3517" i="1" l="1"/>
  <c r="G3516" i="1"/>
  <c r="K3516" i="1"/>
  <c r="O3516" i="1"/>
  <c r="E3517" i="1"/>
  <c r="F3516" i="1"/>
  <c r="Z3516" i="1"/>
  <c r="AA3516" i="1" s="1"/>
  <c r="AH3516" i="1" s="1"/>
  <c r="Y3516" i="1"/>
  <c r="J3517" i="1"/>
  <c r="I3517" i="1" s="1"/>
  <c r="A3518" i="1"/>
  <c r="L3518" i="1"/>
  <c r="M3518" i="1" s="1"/>
  <c r="N3518" i="1" s="1"/>
  <c r="X3517" i="1"/>
  <c r="AC3517" i="1"/>
  <c r="AE3517" i="1" s="1"/>
  <c r="AK3517" i="1"/>
  <c r="P3518" i="1"/>
  <c r="N3517" i="1"/>
  <c r="H3517" i="1" s="1"/>
  <c r="D3739" i="1"/>
  <c r="T3405" i="1"/>
  <c r="AF3405" i="1" s="1"/>
  <c r="V3405" i="1"/>
  <c r="Q3407" i="1"/>
  <c r="R3406" i="1"/>
  <c r="U3404" i="1"/>
  <c r="W3404" i="1" s="1"/>
  <c r="S3405" i="1"/>
  <c r="AG3403" i="1"/>
  <c r="B3403" i="1" s="1"/>
  <c r="C3403" i="1" s="1"/>
  <c r="H3518" i="1" l="1"/>
  <c r="G3517" i="1"/>
  <c r="O3517" i="1"/>
  <c r="K3517" i="1"/>
  <c r="E3518" i="1"/>
  <c r="F3517" i="1"/>
  <c r="Y3517" i="1"/>
  <c r="Z3517" i="1"/>
  <c r="AA3517" i="1" s="1"/>
  <c r="AH3517" i="1" s="1"/>
  <c r="J3518" i="1"/>
  <c r="I3518" i="1" s="1"/>
  <c r="A3519" i="1"/>
  <c r="L3519" i="1"/>
  <c r="M3519" i="1" s="1"/>
  <c r="N3519" i="1" s="1"/>
  <c r="X3518" i="1"/>
  <c r="AC3518" i="1"/>
  <c r="AE3518" i="1" s="1"/>
  <c r="AK3518" i="1"/>
  <c r="D3740" i="1"/>
  <c r="T3406" i="1"/>
  <c r="AF3406" i="1" s="1"/>
  <c r="V3406" i="1"/>
  <c r="Q3408" i="1"/>
  <c r="R3407" i="1"/>
  <c r="U3405" i="1"/>
  <c r="W3405" i="1" s="1"/>
  <c r="AG3405" i="1" s="1"/>
  <c r="B3405" i="1" s="1"/>
  <c r="C3405" i="1" s="1"/>
  <c r="S3406" i="1"/>
  <c r="AG3404" i="1"/>
  <c r="B3404" i="1" s="1"/>
  <c r="C3404" i="1" s="1"/>
  <c r="P3519" i="1" l="1"/>
  <c r="A3520" i="1"/>
  <c r="L3520" i="1"/>
  <c r="M3520" i="1" s="1"/>
  <c r="N3520" i="1" s="1"/>
  <c r="X3519" i="1"/>
  <c r="AC3519" i="1"/>
  <c r="AE3519" i="1" s="1"/>
  <c r="AK3519" i="1"/>
  <c r="E3519" i="1"/>
  <c r="F3518" i="1"/>
  <c r="Z3518" i="1"/>
  <c r="AA3518" i="1" s="1"/>
  <c r="AH3518" i="1" s="1"/>
  <c r="Y3518" i="1"/>
  <c r="J3519" i="1"/>
  <c r="I3519" i="1" s="1"/>
  <c r="H3519" i="1"/>
  <c r="G3518" i="1"/>
  <c r="O3518" i="1"/>
  <c r="K3518" i="1"/>
  <c r="D3741" i="1"/>
  <c r="S3407" i="1"/>
  <c r="U3406" i="1"/>
  <c r="W3406" i="1" s="1"/>
  <c r="T3407" i="1"/>
  <c r="AF3407" i="1" s="1"/>
  <c r="V3407" i="1"/>
  <c r="Q3409" i="1"/>
  <c r="R3408" i="1"/>
  <c r="E3520" i="1" l="1"/>
  <c r="F3519" i="1"/>
  <c r="H3520" i="1"/>
  <c r="G3519" i="1"/>
  <c r="O3519" i="1"/>
  <c r="K3519" i="1"/>
  <c r="Z3519" i="1"/>
  <c r="AA3519" i="1" s="1"/>
  <c r="AH3519" i="1" s="1"/>
  <c r="Y3519" i="1"/>
  <c r="J3520" i="1"/>
  <c r="I3520" i="1" s="1"/>
  <c r="A3521" i="1"/>
  <c r="L3521" i="1"/>
  <c r="M3521" i="1" s="1"/>
  <c r="N3521" i="1" s="1"/>
  <c r="X3520" i="1"/>
  <c r="AC3520" i="1"/>
  <c r="AE3520" i="1" s="1"/>
  <c r="AK3520" i="1"/>
  <c r="P3520" i="1"/>
  <c r="P3521" i="1" s="1"/>
  <c r="D3742" i="1"/>
  <c r="Q3410" i="1"/>
  <c r="R3409" i="1"/>
  <c r="T3408" i="1"/>
  <c r="AF3408" i="1" s="1"/>
  <c r="V3408" i="1"/>
  <c r="AG3406" i="1"/>
  <c r="B3406" i="1" s="1"/>
  <c r="C3406" i="1" s="1"/>
  <c r="U3407" i="1"/>
  <c r="W3407" i="1" s="1"/>
  <c r="AG3407" i="1" s="1"/>
  <c r="B3407" i="1" s="1"/>
  <c r="C3407" i="1" s="1"/>
  <c r="S3408" i="1"/>
  <c r="H3521" i="1" l="1"/>
  <c r="G3520" i="1"/>
  <c r="K3520" i="1"/>
  <c r="O3520" i="1"/>
  <c r="A3522" i="1"/>
  <c r="L3522" i="1"/>
  <c r="M3522" i="1" s="1"/>
  <c r="N3522" i="1" s="1"/>
  <c r="X3521" i="1"/>
  <c r="AC3521" i="1"/>
  <c r="AE3521" i="1" s="1"/>
  <c r="AK3521" i="1"/>
  <c r="Z3520" i="1"/>
  <c r="AA3520" i="1" s="1"/>
  <c r="AH3520" i="1" s="1"/>
  <c r="Y3520" i="1"/>
  <c r="J3521" i="1"/>
  <c r="I3521" i="1" s="1"/>
  <c r="E3521" i="1"/>
  <c r="F3520" i="1"/>
  <c r="D3743" i="1"/>
  <c r="S3409" i="1"/>
  <c r="U3408" i="1"/>
  <c r="W3408" i="1" s="1"/>
  <c r="T3409" i="1"/>
  <c r="AF3409" i="1" s="1"/>
  <c r="V3409" i="1"/>
  <c r="Q3411" i="1"/>
  <c r="R3410" i="1"/>
  <c r="Z3521" i="1" l="1"/>
  <c r="AA3521" i="1" s="1"/>
  <c r="AH3521" i="1" s="1"/>
  <c r="Y3521" i="1"/>
  <c r="J3522" i="1"/>
  <c r="I3522" i="1" s="1"/>
  <c r="A3523" i="1"/>
  <c r="L3523" i="1"/>
  <c r="M3523" i="1" s="1"/>
  <c r="N3523" i="1" s="1"/>
  <c r="X3522" i="1"/>
  <c r="AC3522" i="1"/>
  <c r="AE3522" i="1" s="1"/>
  <c r="AK3522" i="1"/>
  <c r="E3522" i="1"/>
  <c r="F3521" i="1"/>
  <c r="H3522" i="1"/>
  <c r="G3521" i="1"/>
  <c r="O3521" i="1"/>
  <c r="K3521" i="1"/>
  <c r="P3522" i="1"/>
  <c r="P3523" i="1" s="1"/>
  <c r="D3744" i="1"/>
  <c r="T3410" i="1"/>
  <c r="AF3410" i="1" s="1"/>
  <c r="V3410" i="1"/>
  <c r="Q3412" i="1"/>
  <c r="R3411" i="1"/>
  <c r="AG3408" i="1"/>
  <c r="B3408" i="1" s="1"/>
  <c r="C3408" i="1" s="1"/>
  <c r="S3410" i="1"/>
  <c r="U3409" i="1"/>
  <c r="W3409" i="1" s="1"/>
  <c r="Y3522" i="1" l="1"/>
  <c r="Z3522" i="1"/>
  <c r="AA3522" i="1" s="1"/>
  <c r="AH3522" i="1" s="1"/>
  <c r="J3523" i="1"/>
  <c r="I3523" i="1" s="1"/>
  <c r="H3523" i="1"/>
  <c r="G3522" i="1"/>
  <c r="O3522" i="1"/>
  <c r="K3522" i="1"/>
  <c r="P3524" i="1"/>
  <c r="A3524" i="1"/>
  <c r="L3524" i="1"/>
  <c r="M3524" i="1" s="1"/>
  <c r="N3524" i="1" s="1"/>
  <c r="X3523" i="1"/>
  <c r="AC3523" i="1"/>
  <c r="AE3523" i="1" s="1"/>
  <c r="AK3523" i="1"/>
  <c r="E3523" i="1"/>
  <c r="F3522" i="1"/>
  <c r="D3745" i="1"/>
  <c r="AG3409" i="1"/>
  <c r="B3409" i="1" s="1"/>
  <c r="C3409" i="1" s="1"/>
  <c r="S3411" i="1"/>
  <c r="U3410" i="1"/>
  <c r="W3410" i="1" s="1"/>
  <c r="AG3410" i="1" s="1"/>
  <c r="B3410" i="1" s="1"/>
  <c r="C3410" i="1" s="1"/>
  <c r="T3411" i="1"/>
  <c r="AF3411" i="1" s="1"/>
  <c r="V3411" i="1"/>
  <c r="Q3413" i="1"/>
  <c r="R3412" i="1"/>
  <c r="H3524" i="1" l="1"/>
  <c r="G3523" i="1"/>
  <c r="K3523" i="1"/>
  <c r="O3523" i="1"/>
  <c r="E3524" i="1"/>
  <c r="F3523" i="1"/>
  <c r="Y3523" i="1"/>
  <c r="Z3523" i="1"/>
  <c r="AA3523" i="1" s="1"/>
  <c r="AH3523" i="1" s="1"/>
  <c r="J3524" i="1"/>
  <c r="I3524" i="1" s="1"/>
  <c r="A3525" i="1"/>
  <c r="L3525" i="1"/>
  <c r="M3525" i="1" s="1"/>
  <c r="N3525" i="1" s="1"/>
  <c r="X3524" i="1"/>
  <c r="AC3524" i="1"/>
  <c r="AE3524" i="1" s="1"/>
  <c r="AK3524" i="1"/>
  <c r="D3746" i="1"/>
  <c r="Q3414" i="1"/>
  <c r="R3413" i="1"/>
  <c r="T3412" i="1"/>
  <c r="AF3412" i="1" s="1"/>
  <c r="V3412" i="1"/>
  <c r="S3412" i="1"/>
  <c r="U3411" i="1"/>
  <c r="W3411" i="1" s="1"/>
  <c r="E3525" i="1" l="1"/>
  <c r="F3524" i="1"/>
  <c r="Y3524" i="1"/>
  <c r="Z3524" i="1"/>
  <c r="AA3524" i="1" s="1"/>
  <c r="AH3524" i="1" s="1"/>
  <c r="J3525" i="1"/>
  <c r="I3525" i="1" s="1"/>
  <c r="A3526" i="1"/>
  <c r="L3526" i="1"/>
  <c r="M3526" i="1" s="1"/>
  <c r="N3526" i="1" s="1"/>
  <c r="X3525" i="1"/>
  <c r="AC3525" i="1"/>
  <c r="AE3525" i="1" s="1"/>
  <c r="AK3525" i="1"/>
  <c r="H3525" i="1"/>
  <c r="G3524" i="1"/>
  <c r="O3524" i="1"/>
  <c r="K3524" i="1"/>
  <c r="P3525" i="1"/>
  <c r="D3747" i="1"/>
  <c r="AG3411" i="1"/>
  <c r="B3411" i="1" s="1"/>
  <c r="C3411" i="1" s="1"/>
  <c r="U3412" i="1"/>
  <c r="W3412" i="1" s="1"/>
  <c r="AG3412" i="1" s="1"/>
  <c r="B3412" i="1" s="1"/>
  <c r="C3412" i="1" s="1"/>
  <c r="S3413" i="1"/>
  <c r="T3413" i="1"/>
  <c r="AF3413" i="1" s="1"/>
  <c r="V3413" i="1"/>
  <c r="Q3415" i="1"/>
  <c r="R3414" i="1"/>
  <c r="Y3525" i="1" l="1"/>
  <c r="Z3525" i="1"/>
  <c r="AA3525" i="1" s="1"/>
  <c r="AH3525" i="1" s="1"/>
  <c r="J3526" i="1"/>
  <c r="I3526" i="1" s="1"/>
  <c r="A3527" i="1"/>
  <c r="L3527" i="1"/>
  <c r="M3527" i="1" s="1"/>
  <c r="N3527" i="1" s="1"/>
  <c r="X3526" i="1"/>
  <c r="AC3526" i="1"/>
  <c r="AE3526" i="1" s="1"/>
  <c r="AK3526" i="1"/>
  <c r="H3526" i="1"/>
  <c r="G3525" i="1"/>
  <c r="O3525" i="1"/>
  <c r="K3525" i="1"/>
  <c r="P3526" i="1"/>
  <c r="E3526" i="1"/>
  <c r="F3525" i="1"/>
  <c r="D3748" i="1"/>
  <c r="Q3416" i="1"/>
  <c r="R3415" i="1"/>
  <c r="U3413" i="1"/>
  <c r="W3413" i="1" s="1"/>
  <c r="S3414" i="1"/>
  <c r="T3414" i="1"/>
  <c r="AF3414" i="1" s="1"/>
  <c r="V3414" i="1"/>
  <c r="E3527" i="1" l="1"/>
  <c r="F3526" i="1"/>
  <c r="A3528" i="1"/>
  <c r="L3528" i="1"/>
  <c r="M3528" i="1" s="1"/>
  <c r="N3528" i="1" s="1"/>
  <c r="X3527" i="1"/>
  <c r="AC3527" i="1"/>
  <c r="AE3527" i="1" s="1"/>
  <c r="AK3527" i="1"/>
  <c r="Y3526" i="1"/>
  <c r="Z3526" i="1"/>
  <c r="AA3526" i="1" s="1"/>
  <c r="AH3526" i="1" s="1"/>
  <c r="J3527" i="1"/>
  <c r="I3527" i="1" s="1"/>
  <c r="P3527" i="1"/>
  <c r="H3527" i="1"/>
  <c r="G3526" i="1"/>
  <c r="O3526" i="1"/>
  <c r="K3526" i="1"/>
  <c r="D3749" i="1"/>
  <c r="AG3413" i="1"/>
  <c r="B3413" i="1" s="1"/>
  <c r="C3413" i="1" s="1"/>
  <c r="U3414" i="1"/>
  <c r="W3414" i="1" s="1"/>
  <c r="S3415" i="1"/>
  <c r="T3415" i="1"/>
  <c r="AF3415" i="1" s="1"/>
  <c r="V3415" i="1"/>
  <c r="Q3417" i="1"/>
  <c r="R3416" i="1"/>
  <c r="A3529" i="1" l="1"/>
  <c r="L3529" i="1"/>
  <c r="M3529" i="1" s="1"/>
  <c r="N3529" i="1" s="1"/>
  <c r="X3528" i="1"/>
  <c r="AC3528" i="1"/>
  <c r="AE3528" i="1" s="1"/>
  <c r="AK3528" i="1"/>
  <c r="Y3527" i="1"/>
  <c r="Z3527" i="1"/>
  <c r="AA3527" i="1" s="1"/>
  <c r="AH3527" i="1" s="1"/>
  <c r="J3528" i="1"/>
  <c r="I3528" i="1" s="1"/>
  <c r="H3528" i="1"/>
  <c r="G3527" i="1"/>
  <c r="K3527" i="1"/>
  <c r="O3527" i="1"/>
  <c r="P3528" i="1"/>
  <c r="P3529" i="1" s="1"/>
  <c r="E3528" i="1"/>
  <c r="F3527" i="1"/>
  <c r="D3750" i="1"/>
  <c r="AG3414" i="1"/>
  <c r="B3414" i="1" s="1"/>
  <c r="C3414" i="1" s="1"/>
  <c r="Q3418" i="1"/>
  <c r="R3417" i="1"/>
  <c r="U3415" i="1"/>
  <c r="W3415" i="1" s="1"/>
  <c r="AG3415" i="1" s="1"/>
  <c r="B3415" i="1" s="1"/>
  <c r="C3415" i="1" s="1"/>
  <c r="S3416" i="1"/>
  <c r="T3416" i="1"/>
  <c r="AF3416" i="1" s="1"/>
  <c r="V3416" i="1"/>
  <c r="E3529" i="1" l="1"/>
  <c r="F3528" i="1"/>
  <c r="Y3528" i="1"/>
  <c r="Z3528" i="1"/>
  <c r="AA3528" i="1" s="1"/>
  <c r="AH3528" i="1" s="1"/>
  <c r="J3529" i="1"/>
  <c r="I3529" i="1" s="1"/>
  <c r="H3529" i="1"/>
  <c r="G3528" i="1"/>
  <c r="O3528" i="1" s="1"/>
  <c r="A3530" i="1"/>
  <c r="L3530" i="1"/>
  <c r="M3530" i="1" s="1"/>
  <c r="X3529" i="1"/>
  <c r="AC3529" i="1"/>
  <c r="AE3529" i="1" s="1"/>
  <c r="AK3529" i="1"/>
  <c r="D3751" i="1"/>
  <c r="U3416" i="1"/>
  <c r="W3416" i="1" s="1"/>
  <c r="S3417" i="1"/>
  <c r="T3417" i="1"/>
  <c r="AF3417" i="1" s="1"/>
  <c r="V3417" i="1"/>
  <c r="Q3419" i="1"/>
  <c r="R3418" i="1"/>
  <c r="N3530" i="1" l="1"/>
  <c r="H3530" i="1" s="1"/>
  <c r="G3529" i="1"/>
  <c r="O3529" i="1"/>
  <c r="K3529" i="1"/>
  <c r="A3531" i="1"/>
  <c r="L3531" i="1"/>
  <c r="M3531" i="1" s="1"/>
  <c r="N3531" i="1" s="1"/>
  <c r="X3530" i="1"/>
  <c r="AC3530" i="1"/>
  <c r="AE3530" i="1" s="1"/>
  <c r="AK3530" i="1"/>
  <c r="K3528" i="1"/>
  <c r="Y3529" i="1"/>
  <c r="Z3529" i="1"/>
  <c r="AA3529" i="1" s="1"/>
  <c r="AH3529" i="1" s="1"/>
  <c r="J3530" i="1"/>
  <c r="I3530" i="1" s="1"/>
  <c r="P3530" i="1"/>
  <c r="E3530" i="1"/>
  <c r="F3529" i="1"/>
  <c r="D3752" i="1"/>
  <c r="T3418" i="1"/>
  <c r="AF3418" i="1" s="1"/>
  <c r="V3418" i="1"/>
  <c r="Q3420" i="1"/>
  <c r="R3419" i="1"/>
  <c r="U3417" i="1"/>
  <c r="W3417" i="1" s="1"/>
  <c r="AG3417" i="1" s="1"/>
  <c r="B3417" i="1" s="1"/>
  <c r="C3417" i="1" s="1"/>
  <c r="S3418" i="1"/>
  <c r="AG3416" i="1"/>
  <c r="B3416" i="1" s="1"/>
  <c r="C3416" i="1" s="1"/>
  <c r="E3531" i="1" l="1"/>
  <c r="F3531" i="1" s="1"/>
  <c r="F3530" i="1"/>
  <c r="Z3530" i="1"/>
  <c r="AA3530" i="1" s="1"/>
  <c r="AH3530" i="1" s="1"/>
  <c r="Y3530" i="1"/>
  <c r="J3531" i="1"/>
  <c r="I3531" i="1" s="1"/>
  <c r="P3531" i="1"/>
  <c r="A3532" i="1"/>
  <c r="L3532" i="1"/>
  <c r="X3531" i="1"/>
  <c r="AC3531" i="1"/>
  <c r="AE3531" i="1" s="1"/>
  <c r="AK3531" i="1"/>
  <c r="H3531" i="1"/>
  <c r="G3530" i="1"/>
  <c r="K3530" i="1" s="1"/>
  <c r="D3753" i="1"/>
  <c r="U3418" i="1"/>
  <c r="W3418" i="1" s="1"/>
  <c r="S3419" i="1"/>
  <c r="T3419" i="1"/>
  <c r="AF3419" i="1" s="1"/>
  <c r="V3419" i="1"/>
  <c r="Q3421" i="1"/>
  <c r="R3420" i="1"/>
  <c r="M3532" i="1" l="1"/>
  <c r="N3532" i="1" s="1"/>
  <c r="H3532" i="1" s="1"/>
  <c r="O3530" i="1"/>
  <c r="A3533" i="1"/>
  <c r="L3533" i="1"/>
  <c r="X3532" i="1"/>
  <c r="E3532" i="1"/>
  <c r="AC3532" i="1"/>
  <c r="AE3532" i="1" s="1"/>
  <c r="AK3532" i="1"/>
  <c r="G3531" i="1"/>
  <c r="O3531" i="1" s="1"/>
  <c r="P3532" i="1" s="1"/>
  <c r="Y3531" i="1"/>
  <c r="J3532" i="1"/>
  <c r="I3532" i="1" s="1"/>
  <c r="Z3531" i="1"/>
  <c r="AA3531" i="1" s="1"/>
  <c r="AH3531" i="1" s="1"/>
  <c r="D3754" i="1"/>
  <c r="AG3418" i="1"/>
  <c r="B3418" i="1" s="1"/>
  <c r="C3418" i="1" s="1"/>
  <c r="T3420" i="1"/>
  <c r="AF3420" i="1" s="1"/>
  <c r="V3420" i="1"/>
  <c r="Q3422" i="1"/>
  <c r="R3421" i="1"/>
  <c r="U3419" i="1"/>
  <c r="W3419" i="1" s="1"/>
  <c r="AG3419" i="1" s="1"/>
  <c r="B3419" i="1" s="1"/>
  <c r="C3419" i="1" s="1"/>
  <c r="S3420" i="1"/>
  <c r="K3531" i="1" l="1"/>
  <c r="E3533" i="1"/>
  <c r="F3532" i="1"/>
  <c r="Z3532" i="1"/>
  <c r="AA3532" i="1" s="1"/>
  <c r="AH3532" i="1" s="1"/>
  <c r="Y3532" i="1"/>
  <c r="J3533" i="1"/>
  <c r="I3533" i="1" s="1"/>
  <c r="M3533" i="1"/>
  <c r="N3533" i="1" s="1"/>
  <c r="H3533" i="1" s="1"/>
  <c r="P3533" i="1"/>
  <c r="P3534" i="1" s="1"/>
  <c r="A3534" i="1"/>
  <c r="L3534" i="1"/>
  <c r="X3533" i="1"/>
  <c r="AC3533" i="1"/>
  <c r="AE3533" i="1" s="1"/>
  <c r="AK3533" i="1"/>
  <c r="G3532" i="1"/>
  <c r="O3532" i="1"/>
  <c r="K3532" i="1"/>
  <c r="D3755" i="1"/>
  <c r="T3421" i="1"/>
  <c r="AF3421" i="1" s="1"/>
  <c r="V3421" i="1"/>
  <c r="Q3423" i="1"/>
  <c r="R3422" i="1"/>
  <c r="U3420" i="1"/>
  <c r="W3420" i="1" s="1"/>
  <c r="AG3420" i="1" s="1"/>
  <c r="B3420" i="1" s="1"/>
  <c r="C3420" i="1" s="1"/>
  <c r="S3421" i="1"/>
  <c r="G3533" i="1" l="1"/>
  <c r="O3533" i="1"/>
  <c r="K3533" i="1"/>
  <c r="A3535" i="1"/>
  <c r="L3535" i="1"/>
  <c r="M3535" i="1" s="1"/>
  <c r="N3535" i="1" s="1"/>
  <c r="X3534" i="1"/>
  <c r="AC3534" i="1"/>
  <c r="AE3534" i="1" s="1"/>
  <c r="AK3534" i="1"/>
  <c r="Z3533" i="1"/>
  <c r="AA3533" i="1" s="1"/>
  <c r="AH3533" i="1" s="1"/>
  <c r="Y3533" i="1"/>
  <c r="J3534" i="1"/>
  <c r="I3534" i="1" s="1"/>
  <c r="M3534" i="1"/>
  <c r="N3534" i="1" s="1"/>
  <c r="H3534" i="1" s="1"/>
  <c r="E3534" i="1"/>
  <c r="F3533" i="1"/>
  <c r="D3756" i="1"/>
  <c r="U3421" i="1"/>
  <c r="W3421" i="1" s="1"/>
  <c r="AG3421" i="1" s="1"/>
  <c r="B3421" i="1" s="1"/>
  <c r="C3421" i="1" s="1"/>
  <c r="S3422" i="1"/>
  <c r="T3422" i="1"/>
  <c r="AF3422" i="1" s="1"/>
  <c r="V3422" i="1"/>
  <c r="Q3424" i="1"/>
  <c r="R3423" i="1"/>
  <c r="H3535" i="1" l="1"/>
  <c r="G3534" i="1"/>
  <c r="K3534" i="1"/>
  <c r="O3534" i="1"/>
  <c r="Z3534" i="1"/>
  <c r="AA3534" i="1" s="1"/>
  <c r="AH3534" i="1" s="1"/>
  <c r="Y3534" i="1"/>
  <c r="J3535" i="1"/>
  <c r="I3535" i="1" s="1"/>
  <c r="E3535" i="1"/>
  <c r="F3534" i="1"/>
  <c r="A3536" i="1"/>
  <c r="L3536" i="1"/>
  <c r="M3536" i="1" s="1"/>
  <c r="N3536" i="1" s="1"/>
  <c r="X3535" i="1"/>
  <c r="AC3535" i="1"/>
  <c r="AE3535" i="1" s="1"/>
  <c r="AK3535" i="1"/>
  <c r="P3535" i="1"/>
  <c r="P3536" i="1" s="1"/>
  <c r="D3757" i="1"/>
  <c r="T3423" i="1"/>
  <c r="AF3423" i="1" s="1"/>
  <c r="V3423" i="1"/>
  <c r="Q3425" i="1"/>
  <c r="R3424" i="1"/>
  <c r="U3422" i="1"/>
  <c r="W3422" i="1" s="1"/>
  <c r="S3423" i="1"/>
  <c r="E3536" i="1" l="1"/>
  <c r="F3535" i="1"/>
  <c r="Z3535" i="1"/>
  <c r="AA3535" i="1" s="1"/>
  <c r="AH3535" i="1" s="1"/>
  <c r="Y3535" i="1"/>
  <c r="J3536" i="1"/>
  <c r="I3536" i="1" s="1"/>
  <c r="A3537" i="1"/>
  <c r="L3537" i="1"/>
  <c r="M3537" i="1" s="1"/>
  <c r="N3537" i="1" s="1"/>
  <c r="X3536" i="1"/>
  <c r="AC3536" i="1"/>
  <c r="AE3536" i="1" s="1"/>
  <c r="AK3536" i="1"/>
  <c r="H3536" i="1"/>
  <c r="G3535" i="1"/>
  <c r="O3535" i="1"/>
  <c r="K3535" i="1"/>
  <c r="D3758" i="1"/>
  <c r="AG3422" i="1"/>
  <c r="B3422" i="1" s="1"/>
  <c r="C3422" i="1" s="1"/>
  <c r="U3423" i="1"/>
  <c r="W3423" i="1" s="1"/>
  <c r="AG3423" i="1" s="1"/>
  <c r="B3423" i="1" s="1"/>
  <c r="C3423" i="1" s="1"/>
  <c r="S3424" i="1"/>
  <c r="T3424" i="1"/>
  <c r="AF3424" i="1" s="1"/>
  <c r="V3424" i="1"/>
  <c r="Q3426" i="1"/>
  <c r="R3425" i="1"/>
  <c r="A3538" i="1" l="1"/>
  <c r="L3538" i="1"/>
  <c r="M3538" i="1" s="1"/>
  <c r="N3538" i="1" s="1"/>
  <c r="X3537" i="1"/>
  <c r="AC3537" i="1"/>
  <c r="AE3537" i="1" s="1"/>
  <c r="AK3537" i="1"/>
  <c r="H3537" i="1"/>
  <c r="G3536" i="1"/>
  <c r="O3536" i="1" s="1"/>
  <c r="K3536" i="1"/>
  <c r="P3537" i="1"/>
  <c r="Z3536" i="1"/>
  <c r="AA3536" i="1" s="1"/>
  <c r="AH3536" i="1" s="1"/>
  <c r="Y3536" i="1"/>
  <c r="J3537" i="1"/>
  <c r="I3537" i="1" s="1"/>
  <c r="E3537" i="1"/>
  <c r="F3536" i="1"/>
  <c r="D3759" i="1"/>
  <c r="T3425" i="1"/>
  <c r="AF3425" i="1" s="1"/>
  <c r="V3425" i="1"/>
  <c r="Q3427" i="1"/>
  <c r="R3426" i="1"/>
  <c r="U3424" i="1"/>
  <c r="W3424" i="1" s="1"/>
  <c r="AG3424" i="1" s="1"/>
  <c r="B3424" i="1" s="1"/>
  <c r="C3424" i="1" s="1"/>
  <c r="S3425" i="1"/>
  <c r="P3538" i="1" l="1"/>
  <c r="H3538" i="1"/>
  <c r="G3537" i="1"/>
  <c r="K3537" i="1"/>
  <c r="O3537" i="1"/>
  <c r="Y3537" i="1"/>
  <c r="Z3537" i="1"/>
  <c r="AA3537" i="1" s="1"/>
  <c r="AH3537" i="1" s="1"/>
  <c r="J3538" i="1"/>
  <c r="I3538" i="1" s="1"/>
  <c r="E3538" i="1"/>
  <c r="F3537" i="1"/>
  <c r="A3539" i="1"/>
  <c r="L3539" i="1"/>
  <c r="M3539" i="1" s="1"/>
  <c r="N3539" i="1" s="1"/>
  <c r="X3538" i="1"/>
  <c r="AC3538" i="1"/>
  <c r="AE3538" i="1" s="1"/>
  <c r="AK3538" i="1"/>
  <c r="D3760" i="1"/>
  <c r="U3425" i="1"/>
  <c r="W3425" i="1" s="1"/>
  <c r="AG3425" i="1" s="1"/>
  <c r="B3425" i="1" s="1"/>
  <c r="C3425" i="1" s="1"/>
  <c r="S3426" i="1"/>
  <c r="T3426" i="1"/>
  <c r="AF3426" i="1" s="1"/>
  <c r="V3426" i="1"/>
  <c r="Q3428" i="1"/>
  <c r="R3427" i="1"/>
  <c r="E3539" i="1" l="1"/>
  <c r="F3538" i="1"/>
  <c r="Y3538" i="1"/>
  <c r="Z3538" i="1"/>
  <c r="AA3538" i="1" s="1"/>
  <c r="AH3538" i="1" s="1"/>
  <c r="J3539" i="1"/>
  <c r="I3539" i="1" s="1"/>
  <c r="A3540" i="1"/>
  <c r="L3540" i="1"/>
  <c r="M3540" i="1" s="1"/>
  <c r="N3540" i="1" s="1"/>
  <c r="X3539" i="1"/>
  <c r="AC3539" i="1"/>
  <c r="AE3539" i="1" s="1"/>
  <c r="AK3539" i="1"/>
  <c r="P3539" i="1"/>
  <c r="H3539" i="1"/>
  <c r="G3538" i="1"/>
  <c r="O3538" i="1"/>
  <c r="K3538" i="1"/>
  <c r="D3761" i="1"/>
  <c r="T3427" i="1"/>
  <c r="AF3427" i="1" s="1"/>
  <c r="V3427" i="1"/>
  <c r="Q3429" i="1"/>
  <c r="R3428" i="1"/>
  <c r="U3426" i="1"/>
  <c r="W3426" i="1" s="1"/>
  <c r="S3427" i="1"/>
  <c r="A3541" i="1" l="1"/>
  <c r="L3541" i="1"/>
  <c r="M3541" i="1" s="1"/>
  <c r="N3541" i="1" s="1"/>
  <c r="X3540" i="1"/>
  <c r="AC3540" i="1"/>
  <c r="AE3540" i="1" s="1"/>
  <c r="AK3540" i="1"/>
  <c r="H3540" i="1"/>
  <c r="G3539" i="1"/>
  <c r="K3539" i="1" s="1"/>
  <c r="P3540" i="1"/>
  <c r="P3541" i="1" s="1"/>
  <c r="Z3539" i="1"/>
  <c r="AA3539" i="1" s="1"/>
  <c r="AH3539" i="1" s="1"/>
  <c r="Y3539" i="1"/>
  <c r="J3540" i="1"/>
  <c r="I3540" i="1" s="1"/>
  <c r="E3540" i="1"/>
  <c r="F3539" i="1"/>
  <c r="D3762" i="1"/>
  <c r="AG3426" i="1"/>
  <c r="B3426" i="1" s="1"/>
  <c r="C3426" i="1" s="1"/>
  <c r="U3427" i="1"/>
  <c r="W3427" i="1" s="1"/>
  <c r="AG3427" i="1" s="1"/>
  <c r="B3427" i="1" s="1"/>
  <c r="C3427" i="1" s="1"/>
  <c r="S3428" i="1"/>
  <c r="T3428" i="1"/>
  <c r="AF3428" i="1" s="1"/>
  <c r="V3428" i="1"/>
  <c r="Q3430" i="1"/>
  <c r="R3429" i="1"/>
  <c r="E3541" i="1" l="1"/>
  <c r="F3540" i="1"/>
  <c r="H3541" i="1"/>
  <c r="G3540" i="1"/>
  <c r="O3540" i="1"/>
  <c r="K3540" i="1"/>
  <c r="O3539" i="1"/>
  <c r="Y3540" i="1"/>
  <c r="Z3540" i="1"/>
  <c r="AA3540" i="1" s="1"/>
  <c r="AH3540" i="1" s="1"/>
  <c r="J3541" i="1"/>
  <c r="I3541" i="1" s="1"/>
  <c r="A3542" i="1"/>
  <c r="L3542" i="1"/>
  <c r="M3542" i="1" s="1"/>
  <c r="N3542" i="1" s="1"/>
  <c r="X3541" i="1"/>
  <c r="AC3541" i="1"/>
  <c r="AE3541" i="1" s="1"/>
  <c r="AK3541" i="1"/>
  <c r="D3763" i="1"/>
  <c r="T3429" i="1"/>
  <c r="AF3429" i="1" s="1"/>
  <c r="V3429" i="1"/>
  <c r="Q3431" i="1"/>
  <c r="R3430" i="1"/>
  <c r="U3428" i="1"/>
  <c r="W3428" i="1" s="1"/>
  <c r="AG3428" i="1" s="1"/>
  <c r="B3428" i="1" s="1"/>
  <c r="C3428" i="1" s="1"/>
  <c r="S3429" i="1"/>
  <c r="Z3541" i="1" l="1"/>
  <c r="AA3541" i="1" s="1"/>
  <c r="AH3541" i="1" s="1"/>
  <c r="Y3541" i="1"/>
  <c r="J3542" i="1"/>
  <c r="I3542" i="1" s="1"/>
  <c r="A3543" i="1"/>
  <c r="L3543" i="1"/>
  <c r="M3543" i="1" s="1"/>
  <c r="N3543" i="1" s="1"/>
  <c r="X3542" i="1"/>
  <c r="AC3542" i="1"/>
  <c r="AE3542" i="1" s="1"/>
  <c r="AK3542" i="1"/>
  <c r="P3542" i="1"/>
  <c r="H3542" i="1"/>
  <c r="G3541" i="1"/>
  <c r="O3541" i="1"/>
  <c r="K3541" i="1"/>
  <c r="E3542" i="1"/>
  <c r="F3541" i="1"/>
  <c r="D3764" i="1"/>
  <c r="U3429" i="1"/>
  <c r="W3429" i="1" s="1"/>
  <c r="AG3429" i="1" s="1"/>
  <c r="B3429" i="1" s="1"/>
  <c r="C3429" i="1" s="1"/>
  <c r="S3430" i="1"/>
  <c r="T3430" i="1"/>
  <c r="AF3430" i="1" s="1"/>
  <c r="V3430" i="1"/>
  <c r="Q3432" i="1"/>
  <c r="R3431" i="1"/>
  <c r="E3543" i="1" l="1"/>
  <c r="F3542" i="1"/>
  <c r="Y3542" i="1"/>
  <c r="Z3542" i="1"/>
  <c r="AA3542" i="1" s="1"/>
  <c r="AH3542" i="1" s="1"/>
  <c r="J3543" i="1"/>
  <c r="I3543" i="1" s="1"/>
  <c r="A3544" i="1"/>
  <c r="L3544" i="1"/>
  <c r="M3544" i="1" s="1"/>
  <c r="N3544" i="1" s="1"/>
  <c r="X3543" i="1"/>
  <c r="AC3543" i="1"/>
  <c r="AE3543" i="1" s="1"/>
  <c r="AK3543" i="1"/>
  <c r="H3543" i="1"/>
  <c r="G3542" i="1"/>
  <c r="K3542" i="1"/>
  <c r="O3542" i="1"/>
  <c r="P3543" i="1"/>
  <c r="D3765" i="1"/>
  <c r="T3431" i="1"/>
  <c r="AF3431" i="1" s="1"/>
  <c r="V3431" i="1"/>
  <c r="Q3433" i="1"/>
  <c r="R3432" i="1"/>
  <c r="U3430" i="1"/>
  <c r="W3430" i="1" s="1"/>
  <c r="S3431" i="1"/>
  <c r="A3545" i="1" l="1"/>
  <c r="L3545" i="1"/>
  <c r="M3545" i="1" s="1"/>
  <c r="N3545" i="1" s="1"/>
  <c r="X3544" i="1"/>
  <c r="AC3544" i="1"/>
  <c r="AE3544" i="1" s="1"/>
  <c r="AK3544" i="1"/>
  <c r="Z3543" i="1"/>
  <c r="AA3543" i="1" s="1"/>
  <c r="AH3543" i="1" s="1"/>
  <c r="Y3543" i="1"/>
  <c r="J3544" i="1"/>
  <c r="I3544" i="1" s="1"/>
  <c r="P3544" i="1"/>
  <c r="H3544" i="1"/>
  <c r="G3543" i="1"/>
  <c r="O3543" i="1"/>
  <c r="K3543" i="1"/>
  <c r="E3544" i="1"/>
  <c r="F3543" i="1"/>
  <c r="D3766" i="1"/>
  <c r="AG3430" i="1"/>
  <c r="B3430" i="1" s="1"/>
  <c r="C3430" i="1" s="1"/>
  <c r="U3431" i="1"/>
  <c r="W3431" i="1" s="1"/>
  <c r="S3432" i="1"/>
  <c r="T3432" i="1"/>
  <c r="AF3432" i="1" s="1"/>
  <c r="V3432" i="1"/>
  <c r="Q3434" i="1"/>
  <c r="R3433" i="1"/>
  <c r="E3545" i="1" l="1"/>
  <c r="F3544" i="1"/>
  <c r="Y3544" i="1"/>
  <c r="Z3544" i="1"/>
  <c r="AA3544" i="1" s="1"/>
  <c r="AH3544" i="1" s="1"/>
  <c r="J3545" i="1"/>
  <c r="I3545" i="1" s="1"/>
  <c r="H3545" i="1"/>
  <c r="G3544" i="1"/>
  <c r="K3544" i="1" s="1"/>
  <c r="P3545" i="1"/>
  <c r="A3546" i="1"/>
  <c r="L3546" i="1"/>
  <c r="M3546" i="1" s="1"/>
  <c r="N3546" i="1" s="1"/>
  <c r="X3545" i="1"/>
  <c r="AC3545" i="1"/>
  <c r="AE3545" i="1" s="1"/>
  <c r="AK3545" i="1"/>
  <c r="AG3431" i="1"/>
  <c r="B3431" i="1" s="1"/>
  <c r="C3431" i="1" s="1"/>
  <c r="T3433" i="1"/>
  <c r="AF3433" i="1" s="1"/>
  <c r="V3433" i="1"/>
  <c r="Q3435" i="1"/>
  <c r="R3434" i="1"/>
  <c r="U3432" i="1"/>
  <c r="W3432" i="1" s="1"/>
  <c r="S3433" i="1"/>
  <c r="Y3545" i="1" l="1"/>
  <c r="Z3545" i="1"/>
  <c r="AA3545" i="1" s="1"/>
  <c r="AH3545" i="1" s="1"/>
  <c r="J3546" i="1"/>
  <c r="I3546" i="1" s="1"/>
  <c r="A3547" i="1"/>
  <c r="L3547" i="1"/>
  <c r="M3547" i="1" s="1"/>
  <c r="N3547" i="1" s="1"/>
  <c r="X3546" i="1"/>
  <c r="AC3546" i="1"/>
  <c r="AE3546" i="1" s="1"/>
  <c r="AK3546" i="1"/>
  <c r="O3544" i="1"/>
  <c r="H3546" i="1"/>
  <c r="G3545" i="1"/>
  <c r="O3545" i="1"/>
  <c r="K3545" i="1"/>
  <c r="P3546" i="1"/>
  <c r="P3547" i="1" s="1"/>
  <c r="E3546" i="1"/>
  <c r="F3545" i="1"/>
  <c r="AG3432" i="1"/>
  <c r="B3432" i="1" s="1"/>
  <c r="C3432" i="1" s="1"/>
  <c r="Q3436" i="1"/>
  <c r="R3435" i="1"/>
  <c r="T3434" i="1"/>
  <c r="AF3434" i="1" s="1"/>
  <c r="V3434" i="1"/>
  <c r="U3433" i="1"/>
  <c r="W3433" i="1" s="1"/>
  <c r="AG3433" i="1" s="1"/>
  <c r="B3433" i="1" s="1"/>
  <c r="C3433" i="1" s="1"/>
  <c r="S3434" i="1"/>
  <c r="E3547" i="1" l="1"/>
  <c r="F3546" i="1"/>
  <c r="Z3546" i="1"/>
  <c r="AA3546" i="1" s="1"/>
  <c r="AH3546" i="1" s="1"/>
  <c r="Y3546" i="1"/>
  <c r="J3547" i="1"/>
  <c r="I3547" i="1" s="1"/>
  <c r="A3548" i="1"/>
  <c r="L3548" i="1"/>
  <c r="M3548" i="1" s="1"/>
  <c r="N3548" i="1" s="1"/>
  <c r="X3547" i="1"/>
  <c r="AC3547" i="1"/>
  <c r="AE3547" i="1" s="1"/>
  <c r="AK3547" i="1"/>
  <c r="H3547" i="1"/>
  <c r="G3546" i="1"/>
  <c r="K3546" i="1" s="1"/>
  <c r="O3546" i="1"/>
  <c r="T3435" i="1"/>
  <c r="AF3435" i="1" s="1"/>
  <c r="V3435" i="1"/>
  <c r="Q3437" i="1"/>
  <c r="R3436" i="1"/>
  <c r="U3434" i="1"/>
  <c r="W3434" i="1" s="1"/>
  <c r="AG3434" i="1" s="1"/>
  <c r="B3434" i="1" s="1"/>
  <c r="C3434" i="1" s="1"/>
  <c r="S3435" i="1"/>
  <c r="A3549" i="1" l="1"/>
  <c r="L3549" i="1"/>
  <c r="M3549" i="1" s="1"/>
  <c r="N3549" i="1" s="1"/>
  <c r="X3548" i="1"/>
  <c r="AC3548" i="1"/>
  <c r="AE3548" i="1" s="1"/>
  <c r="AK3548" i="1"/>
  <c r="Z3547" i="1"/>
  <c r="AA3547" i="1" s="1"/>
  <c r="AH3547" i="1" s="1"/>
  <c r="Y3547" i="1"/>
  <c r="J3548" i="1"/>
  <c r="I3548" i="1" s="1"/>
  <c r="P3548" i="1"/>
  <c r="H3548" i="1"/>
  <c r="G3547" i="1"/>
  <c r="K3547" i="1"/>
  <c r="O3547" i="1"/>
  <c r="E3548" i="1"/>
  <c r="F3547" i="1"/>
  <c r="T3436" i="1"/>
  <c r="AF3436" i="1" s="1"/>
  <c r="V3436" i="1"/>
  <c r="U3435" i="1"/>
  <c r="W3435" i="1" s="1"/>
  <c r="S3436" i="1"/>
  <c r="Q3438" i="1"/>
  <c r="R3437" i="1"/>
  <c r="E3549" i="1" l="1"/>
  <c r="F3548" i="1"/>
  <c r="Z3548" i="1"/>
  <c r="AA3548" i="1" s="1"/>
  <c r="AH3548" i="1" s="1"/>
  <c r="Y3548" i="1"/>
  <c r="J3549" i="1"/>
  <c r="I3549" i="1" s="1"/>
  <c r="H3549" i="1"/>
  <c r="G3548" i="1"/>
  <c r="O3548" i="1" s="1"/>
  <c r="K3548" i="1"/>
  <c r="P3549" i="1"/>
  <c r="A3550" i="1"/>
  <c r="L3550" i="1"/>
  <c r="M3550" i="1" s="1"/>
  <c r="N3550" i="1" s="1"/>
  <c r="X3549" i="1"/>
  <c r="AC3549" i="1"/>
  <c r="AE3549" i="1" s="1"/>
  <c r="AK3549" i="1"/>
  <c r="AG3435" i="1"/>
  <c r="B3435" i="1" s="1"/>
  <c r="C3435" i="1" s="1"/>
  <c r="Q3439" i="1"/>
  <c r="R3438" i="1"/>
  <c r="T3437" i="1"/>
  <c r="AF3437" i="1" s="1"/>
  <c r="V3437" i="1"/>
  <c r="U3436" i="1"/>
  <c r="W3436" i="1" s="1"/>
  <c r="S3437" i="1"/>
  <c r="A3551" i="1" l="1"/>
  <c r="L3551" i="1"/>
  <c r="M3551" i="1" s="1"/>
  <c r="N3551" i="1" s="1"/>
  <c r="X3550" i="1"/>
  <c r="AC3550" i="1"/>
  <c r="AE3550" i="1" s="1"/>
  <c r="AK3550" i="1"/>
  <c r="P3550" i="1"/>
  <c r="P3551" i="1" s="1"/>
  <c r="H3550" i="1"/>
  <c r="G3549" i="1"/>
  <c r="O3549" i="1" s="1"/>
  <c r="Y3549" i="1"/>
  <c r="Z3549" i="1"/>
  <c r="AA3549" i="1" s="1"/>
  <c r="AH3549" i="1" s="1"/>
  <c r="J3550" i="1"/>
  <c r="I3550" i="1" s="1"/>
  <c r="E3550" i="1"/>
  <c r="F3549" i="1"/>
  <c r="AG3436" i="1"/>
  <c r="B3436" i="1" s="1"/>
  <c r="C3436" i="1" s="1"/>
  <c r="U3437" i="1"/>
  <c r="W3437" i="1" s="1"/>
  <c r="S3438" i="1"/>
  <c r="T3438" i="1"/>
  <c r="AF3438" i="1" s="1"/>
  <c r="V3438" i="1"/>
  <c r="Q3440" i="1"/>
  <c r="R3439" i="1"/>
  <c r="E3551" i="1" l="1"/>
  <c r="F3550" i="1"/>
  <c r="H3551" i="1"/>
  <c r="G3550" i="1"/>
  <c r="O3550" i="1"/>
  <c r="K3550" i="1"/>
  <c r="P3552" i="1"/>
  <c r="Z3550" i="1"/>
  <c r="AA3550" i="1" s="1"/>
  <c r="AH3550" i="1" s="1"/>
  <c r="Y3550" i="1"/>
  <c r="J3551" i="1"/>
  <c r="I3551" i="1" s="1"/>
  <c r="K3549" i="1"/>
  <c r="A3552" i="1"/>
  <c r="L3552" i="1"/>
  <c r="M3552" i="1" s="1"/>
  <c r="N3552" i="1" s="1"/>
  <c r="X3551" i="1"/>
  <c r="AC3551" i="1"/>
  <c r="AE3551" i="1" s="1"/>
  <c r="AK3551" i="1"/>
  <c r="AG3437" i="1"/>
  <c r="B3437" i="1" s="1"/>
  <c r="C3437" i="1" s="1"/>
  <c r="Q3441" i="1"/>
  <c r="R3440" i="1"/>
  <c r="U3438" i="1"/>
  <c r="W3438" i="1" s="1"/>
  <c r="AG3438" i="1" s="1"/>
  <c r="B3438" i="1" s="1"/>
  <c r="C3438" i="1" s="1"/>
  <c r="S3439" i="1"/>
  <c r="T3439" i="1"/>
  <c r="AF3439" i="1" s="1"/>
  <c r="V3439" i="1"/>
  <c r="Y3551" i="1" l="1"/>
  <c r="Z3551" i="1"/>
  <c r="AA3551" i="1" s="1"/>
  <c r="AH3551" i="1" s="1"/>
  <c r="J3552" i="1"/>
  <c r="I3552" i="1" s="1"/>
  <c r="H3552" i="1"/>
  <c r="G3551" i="1"/>
  <c r="K3551" i="1" s="1"/>
  <c r="O3551" i="1"/>
  <c r="A3553" i="1"/>
  <c r="L3553" i="1"/>
  <c r="M3553" i="1" s="1"/>
  <c r="N3553" i="1" s="1"/>
  <c r="X3552" i="1"/>
  <c r="AC3552" i="1"/>
  <c r="AE3552" i="1" s="1"/>
  <c r="AK3552" i="1"/>
  <c r="E3552" i="1"/>
  <c r="F3551" i="1"/>
  <c r="U3439" i="1"/>
  <c r="W3439" i="1" s="1"/>
  <c r="S3440" i="1"/>
  <c r="T3440" i="1"/>
  <c r="AF3440" i="1" s="1"/>
  <c r="V3440" i="1"/>
  <c r="Q3442" i="1"/>
  <c r="R3441" i="1"/>
  <c r="E3553" i="1" l="1"/>
  <c r="F3552" i="1"/>
  <c r="H3553" i="1"/>
  <c r="G3552" i="1"/>
  <c r="O3552" i="1"/>
  <c r="K3552" i="1"/>
  <c r="Z3552" i="1"/>
  <c r="AA3552" i="1" s="1"/>
  <c r="AH3552" i="1" s="1"/>
  <c r="Y3552" i="1"/>
  <c r="J3553" i="1"/>
  <c r="I3553" i="1" s="1"/>
  <c r="A3554" i="1"/>
  <c r="L3554" i="1"/>
  <c r="M3554" i="1" s="1"/>
  <c r="N3554" i="1" s="1"/>
  <c r="X3553" i="1"/>
  <c r="AC3553" i="1"/>
  <c r="AE3553" i="1" s="1"/>
  <c r="AK3553" i="1"/>
  <c r="P3553" i="1"/>
  <c r="P3554" i="1" s="1"/>
  <c r="AG3439" i="1"/>
  <c r="B3439" i="1" s="1"/>
  <c r="C3439" i="1" s="1"/>
  <c r="T3441" i="1"/>
  <c r="AF3441" i="1" s="1"/>
  <c r="V3441" i="1"/>
  <c r="Q3443" i="1"/>
  <c r="R3442" i="1"/>
  <c r="U3440" i="1"/>
  <c r="W3440" i="1" s="1"/>
  <c r="AG3440" i="1" s="1"/>
  <c r="B3440" i="1" s="1"/>
  <c r="C3440" i="1" s="1"/>
  <c r="S3441" i="1"/>
  <c r="Z3553" i="1" l="1"/>
  <c r="AA3553" i="1" s="1"/>
  <c r="AH3553" i="1" s="1"/>
  <c r="Y3553" i="1"/>
  <c r="J3554" i="1"/>
  <c r="I3554" i="1" s="1"/>
  <c r="H3554" i="1"/>
  <c r="G3553" i="1"/>
  <c r="O3553" i="1"/>
  <c r="K3553" i="1"/>
  <c r="A3555" i="1"/>
  <c r="L3555" i="1"/>
  <c r="M3555" i="1" s="1"/>
  <c r="X3554" i="1"/>
  <c r="AC3554" i="1"/>
  <c r="AE3554" i="1" s="1"/>
  <c r="AK3554" i="1"/>
  <c r="P3555" i="1"/>
  <c r="E3554" i="1"/>
  <c r="F3553" i="1"/>
  <c r="T3442" i="1"/>
  <c r="AF3442" i="1" s="1"/>
  <c r="V3442" i="1"/>
  <c r="U3441" i="1"/>
  <c r="S3442" i="1"/>
  <c r="Q3444" i="1"/>
  <c r="R3443" i="1"/>
  <c r="W3441" i="1"/>
  <c r="A3556" i="1" l="1"/>
  <c r="L3556" i="1"/>
  <c r="M3556" i="1" s="1"/>
  <c r="N3556" i="1" s="1"/>
  <c r="X3555" i="1"/>
  <c r="AC3555" i="1"/>
  <c r="AE3555" i="1" s="1"/>
  <c r="AK3555" i="1"/>
  <c r="E3555" i="1"/>
  <c r="F3554" i="1"/>
  <c r="G3554" i="1"/>
  <c r="O3554" i="1" s="1"/>
  <c r="Z3554" i="1"/>
  <c r="AA3554" i="1" s="1"/>
  <c r="AH3554" i="1" s="1"/>
  <c r="Y3554" i="1"/>
  <c r="J3555" i="1"/>
  <c r="I3555" i="1" s="1"/>
  <c r="P3556" i="1"/>
  <c r="N3555" i="1"/>
  <c r="H3555" i="1" s="1"/>
  <c r="AG3441" i="1"/>
  <c r="B3441" i="1" s="1"/>
  <c r="C3441" i="1" s="1"/>
  <c r="Q3445" i="1"/>
  <c r="R3444" i="1"/>
  <c r="T3443" i="1"/>
  <c r="AF3443" i="1" s="1"/>
  <c r="V3443" i="1"/>
  <c r="U3442" i="1"/>
  <c r="W3442" i="1" s="1"/>
  <c r="S3443" i="1"/>
  <c r="K3554" i="1" l="1"/>
  <c r="H3556" i="1"/>
  <c r="G3555" i="1"/>
  <c r="O3555" i="1"/>
  <c r="K3555" i="1"/>
  <c r="E3556" i="1"/>
  <c r="F3555" i="1"/>
  <c r="Z3555" i="1"/>
  <c r="AA3555" i="1" s="1"/>
  <c r="AH3555" i="1" s="1"/>
  <c r="Y3555" i="1"/>
  <c r="J3556" i="1"/>
  <c r="I3556" i="1" s="1"/>
  <c r="A3557" i="1"/>
  <c r="L3557" i="1"/>
  <c r="M3557" i="1" s="1"/>
  <c r="N3557" i="1" s="1"/>
  <c r="X3556" i="1"/>
  <c r="AC3556" i="1"/>
  <c r="AE3556" i="1" s="1"/>
  <c r="AK3556" i="1"/>
  <c r="AG3442" i="1"/>
  <c r="B3442" i="1" s="1"/>
  <c r="C3442" i="1" s="1"/>
  <c r="R3445" i="1"/>
  <c r="Q3446" i="1"/>
  <c r="U3443" i="1"/>
  <c r="W3443" i="1" s="1"/>
  <c r="S3444" i="1"/>
  <c r="T3444" i="1"/>
  <c r="AF3444" i="1" s="1"/>
  <c r="V3444" i="1"/>
  <c r="Y3556" i="1" l="1"/>
  <c r="Z3556" i="1"/>
  <c r="AA3556" i="1" s="1"/>
  <c r="AH3556" i="1" s="1"/>
  <c r="J3557" i="1"/>
  <c r="I3557" i="1" s="1"/>
  <c r="E3557" i="1"/>
  <c r="F3556" i="1"/>
  <c r="P3557" i="1"/>
  <c r="A3558" i="1"/>
  <c r="L3558" i="1"/>
  <c r="M3558" i="1" s="1"/>
  <c r="N3558" i="1" s="1"/>
  <c r="X3557" i="1"/>
  <c r="AC3557" i="1"/>
  <c r="AE3557" i="1" s="1"/>
  <c r="AK3557" i="1"/>
  <c r="H3557" i="1"/>
  <c r="G3556" i="1"/>
  <c r="O3556" i="1"/>
  <c r="K3556" i="1"/>
  <c r="AG3443" i="1"/>
  <c r="B3443" i="1" s="1"/>
  <c r="C3443" i="1" s="1"/>
  <c r="Q3447" i="1"/>
  <c r="R3446" i="1"/>
  <c r="U3444" i="1"/>
  <c r="W3444" i="1" s="1"/>
  <c r="S3445" i="1"/>
  <c r="T3445" i="1"/>
  <c r="AF3445" i="1" s="1"/>
  <c r="V3445" i="1"/>
  <c r="H3558" i="1" l="1"/>
  <c r="G3557" i="1"/>
  <c r="K3557" i="1"/>
  <c r="O3557" i="1"/>
  <c r="A3559" i="1"/>
  <c r="L3559" i="1"/>
  <c r="M3559" i="1" s="1"/>
  <c r="N3559" i="1" s="1"/>
  <c r="X3558" i="1"/>
  <c r="AC3558" i="1"/>
  <c r="AE3558" i="1" s="1"/>
  <c r="AK3558" i="1"/>
  <c r="P3558" i="1"/>
  <c r="E3558" i="1"/>
  <c r="F3557" i="1"/>
  <c r="Y3557" i="1"/>
  <c r="Z3557" i="1"/>
  <c r="AA3557" i="1" s="1"/>
  <c r="AH3557" i="1" s="1"/>
  <c r="J3558" i="1"/>
  <c r="I3558" i="1" s="1"/>
  <c r="AG3444" i="1"/>
  <c r="B3444" i="1" s="1"/>
  <c r="C3444" i="1" s="1"/>
  <c r="T3446" i="1"/>
  <c r="AF3446" i="1" s="1"/>
  <c r="V3446" i="1"/>
  <c r="U3445" i="1"/>
  <c r="W3445" i="1" s="1"/>
  <c r="S3446" i="1"/>
  <c r="Q3448" i="1"/>
  <c r="R3447" i="1"/>
  <c r="A3560" i="1" l="1"/>
  <c r="L3560" i="1"/>
  <c r="M3560" i="1" s="1"/>
  <c r="N3560" i="1" s="1"/>
  <c r="X3559" i="1"/>
  <c r="AC3559" i="1"/>
  <c r="AE3559" i="1" s="1"/>
  <c r="AK3559" i="1"/>
  <c r="Z3558" i="1"/>
  <c r="AA3558" i="1" s="1"/>
  <c r="AH3558" i="1" s="1"/>
  <c r="Y3558" i="1"/>
  <c r="J3559" i="1"/>
  <c r="I3559" i="1" s="1"/>
  <c r="E3559" i="1"/>
  <c r="F3558" i="1"/>
  <c r="P3559" i="1"/>
  <c r="P3560" i="1" s="1"/>
  <c r="H3559" i="1"/>
  <c r="G3558" i="1"/>
  <c r="O3558" i="1"/>
  <c r="K3558" i="1"/>
  <c r="AG3445" i="1"/>
  <c r="B3445" i="1" s="1"/>
  <c r="C3445" i="1" s="1"/>
  <c r="U3446" i="1"/>
  <c r="S3447" i="1"/>
  <c r="W3446" i="1"/>
  <c r="AG3446" i="1" s="1"/>
  <c r="B3446" i="1" s="1"/>
  <c r="C3446" i="1" s="1"/>
  <c r="Q3449" i="1"/>
  <c r="R3448" i="1"/>
  <c r="T3447" i="1"/>
  <c r="AF3447" i="1" s="1"/>
  <c r="V3447" i="1"/>
  <c r="Z3559" i="1" l="1"/>
  <c r="AA3559" i="1" s="1"/>
  <c r="AH3559" i="1" s="1"/>
  <c r="Y3559" i="1"/>
  <c r="J3560" i="1"/>
  <c r="I3560" i="1" s="1"/>
  <c r="H3560" i="1"/>
  <c r="G3559" i="1"/>
  <c r="K3559" i="1"/>
  <c r="O3559" i="1"/>
  <c r="P3561" i="1"/>
  <c r="E3560" i="1"/>
  <c r="F3559" i="1"/>
  <c r="A3561" i="1"/>
  <c r="L3561" i="1"/>
  <c r="M3561" i="1" s="1"/>
  <c r="N3561" i="1" s="1"/>
  <c r="X3560" i="1"/>
  <c r="AC3560" i="1"/>
  <c r="AE3560" i="1" s="1"/>
  <c r="AK3560" i="1"/>
  <c r="T3448" i="1"/>
  <c r="AF3448" i="1" s="1"/>
  <c r="V3448" i="1"/>
  <c r="Q3450" i="1"/>
  <c r="R3449" i="1"/>
  <c r="U3447" i="1"/>
  <c r="W3447" i="1" s="1"/>
  <c r="AG3447" i="1" s="1"/>
  <c r="B3447" i="1" s="1"/>
  <c r="C3447" i="1" s="1"/>
  <c r="S3448" i="1"/>
  <c r="Z3560" i="1" l="1"/>
  <c r="AA3560" i="1" s="1"/>
  <c r="AH3560" i="1" s="1"/>
  <c r="Y3560" i="1"/>
  <c r="J3561" i="1"/>
  <c r="I3561" i="1" s="1"/>
  <c r="H3561" i="1"/>
  <c r="G3560" i="1"/>
  <c r="K3560" i="1" s="1"/>
  <c r="O3560" i="1"/>
  <c r="A3562" i="1"/>
  <c r="L3562" i="1"/>
  <c r="M3562" i="1" s="1"/>
  <c r="N3562" i="1" s="1"/>
  <c r="X3561" i="1"/>
  <c r="AC3561" i="1"/>
  <c r="AE3561" i="1" s="1"/>
  <c r="AK3561" i="1"/>
  <c r="E3561" i="1"/>
  <c r="F3560" i="1"/>
  <c r="U3448" i="1"/>
  <c r="W3448" i="1" s="1"/>
  <c r="AG3448" i="1" s="1"/>
  <c r="B3448" i="1" s="1"/>
  <c r="C3448" i="1" s="1"/>
  <c r="S3449" i="1"/>
  <c r="T3449" i="1"/>
  <c r="AF3449" i="1" s="1"/>
  <c r="V3449" i="1"/>
  <c r="Q3451" i="1"/>
  <c r="R3450" i="1"/>
  <c r="E3562" i="1" l="1"/>
  <c r="F3562" i="1" s="1"/>
  <c r="F3561" i="1"/>
  <c r="H3562" i="1"/>
  <c r="G3561" i="1"/>
  <c r="O3561" i="1" s="1"/>
  <c r="Z3561" i="1"/>
  <c r="AA3561" i="1" s="1"/>
  <c r="AH3561" i="1" s="1"/>
  <c r="Y3561" i="1"/>
  <c r="J3562" i="1"/>
  <c r="I3562" i="1" s="1"/>
  <c r="A3563" i="1"/>
  <c r="L3563" i="1"/>
  <c r="X3562" i="1"/>
  <c r="AC3562" i="1"/>
  <c r="AE3562" i="1" s="1"/>
  <c r="AK3562" i="1"/>
  <c r="P3562" i="1"/>
  <c r="T3450" i="1"/>
  <c r="AF3450" i="1" s="1"/>
  <c r="V3450" i="1"/>
  <c r="Q3452" i="1"/>
  <c r="R3451" i="1"/>
  <c r="U3449" i="1"/>
  <c r="W3449" i="1" s="1"/>
  <c r="S3450" i="1"/>
  <c r="K3561" i="1" l="1"/>
  <c r="Y3562" i="1"/>
  <c r="J3563" i="1"/>
  <c r="I3563" i="1" s="1"/>
  <c r="Z3562" i="1"/>
  <c r="AA3562" i="1" s="1"/>
  <c r="AH3562" i="1" s="1"/>
  <c r="M3563" i="1"/>
  <c r="N3563" i="1" s="1"/>
  <c r="H3563" i="1" s="1"/>
  <c r="G3562" i="1"/>
  <c r="O3562" i="1" s="1"/>
  <c r="P3563" i="1" s="1"/>
  <c r="P3564" i="1" s="1"/>
  <c r="K3562" i="1"/>
  <c r="A3564" i="1"/>
  <c r="E3563" i="1"/>
  <c r="F3563" i="1" s="1"/>
  <c r="L3564" i="1"/>
  <c r="X3563" i="1"/>
  <c r="AC3563" i="1"/>
  <c r="AE3563" i="1" s="1"/>
  <c r="AK3563" i="1"/>
  <c r="AG3449" i="1"/>
  <c r="B3449" i="1" s="1"/>
  <c r="C3449" i="1" s="1"/>
  <c r="U3450" i="1"/>
  <c r="W3450" i="1" s="1"/>
  <c r="AG3450" i="1" s="1"/>
  <c r="B3450" i="1" s="1"/>
  <c r="C3450" i="1" s="1"/>
  <c r="S3451" i="1"/>
  <c r="T3451" i="1"/>
  <c r="AF3451" i="1" s="1"/>
  <c r="V3451" i="1"/>
  <c r="Q3453" i="1"/>
  <c r="R3452" i="1"/>
  <c r="G3563" i="1" l="1"/>
  <c r="O3563" i="1"/>
  <c r="K3563" i="1"/>
  <c r="Z3563" i="1"/>
  <c r="AA3563" i="1" s="1"/>
  <c r="AH3563" i="1" s="1"/>
  <c r="Y3563" i="1"/>
  <c r="J3564" i="1"/>
  <c r="I3564" i="1" s="1"/>
  <c r="M3564" i="1"/>
  <c r="N3564" i="1" s="1"/>
  <c r="H3564" i="1" s="1"/>
  <c r="A3565" i="1"/>
  <c r="L3565" i="1"/>
  <c r="X3564" i="1"/>
  <c r="E3564" i="1"/>
  <c r="AC3564" i="1"/>
  <c r="AE3564" i="1" s="1"/>
  <c r="AK3564" i="1"/>
  <c r="T3452" i="1"/>
  <c r="AF3452" i="1" s="1"/>
  <c r="V3452" i="1"/>
  <c r="Q3454" i="1"/>
  <c r="R3453" i="1"/>
  <c r="U3451" i="1"/>
  <c r="W3451" i="1" s="1"/>
  <c r="AG3451" i="1" s="1"/>
  <c r="B3451" i="1" s="1"/>
  <c r="C3451" i="1" s="1"/>
  <c r="S3452" i="1"/>
  <c r="M3565" i="1" l="1"/>
  <c r="N3565" i="1" s="1"/>
  <c r="H3565" i="1" s="1"/>
  <c r="G3564" i="1"/>
  <c r="O3564" i="1"/>
  <c r="K3564" i="1"/>
  <c r="Z3564" i="1"/>
  <c r="AA3564" i="1" s="1"/>
  <c r="AH3564" i="1" s="1"/>
  <c r="Y3564" i="1"/>
  <c r="J3565" i="1"/>
  <c r="I3565" i="1" s="1"/>
  <c r="E3565" i="1"/>
  <c r="F3564" i="1"/>
  <c r="A3566" i="1"/>
  <c r="L3566" i="1"/>
  <c r="M3566" i="1" s="1"/>
  <c r="N3566" i="1" s="1"/>
  <c r="X3565" i="1"/>
  <c r="AC3565" i="1"/>
  <c r="AE3565" i="1" s="1"/>
  <c r="AK3565" i="1"/>
  <c r="P3565" i="1"/>
  <c r="P3566" i="1" s="1"/>
  <c r="U3452" i="1"/>
  <c r="W3452" i="1" s="1"/>
  <c r="AG3452" i="1" s="1"/>
  <c r="B3452" i="1" s="1"/>
  <c r="C3452" i="1" s="1"/>
  <c r="S3453" i="1"/>
  <c r="T3453" i="1"/>
  <c r="AF3453" i="1" s="1"/>
  <c r="V3453" i="1"/>
  <c r="Q3455" i="1"/>
  <c r="R3454" i="1"/>
  <c r="E3566" i="1" l="1"/>
  <c r="F3565" i="1"/>
  <c r="Z3565" i="1"/>
  <c r="AA3565" i="1" s="1"/>
  <c r="AH3565" i="1" s="1"/>
  <c r="Y3565" i="1"/>
  <c r="J3566" i="1"/>
  <c r="I3566" i="1" s="1"/>
  <c r="A3567" i="1"/>
  <c r="L3567" i="1"/>
  <c r="M3567" i="1" s="1"/>
  <c r="N3567" i="1" s="1"/>
  <c r="X3566" i="1"/>
  <c r="AC3566" i="1"/>
  <c r="AE3566" i="1" s="1"/>
  <c r="AK3566" i="1"/>
  <c r="H3566" i="1"/>
  <c r="G3565" i="1"/>
  <c r="K3565" i="1"/>
  <c r="O3565" i="1"/>
  <c r="T3454" i="1"/>
  <c r="AF3454" i="1" s="1"/>
  <c r="V3454" i="1"/>
  <c r="Q3456" i="1"/>
  <c r="R3455" i="1"/>
  <c r="U3453" i="1"/>
  <c r="W3453" i="1" s="1"/>
  <c r="S3454" i="1"/>
  <c r="A3568" i="1" l="1"/>
  <c r="L3568" i="1"/>
  <c r="M3568" i="1" s="1"/>
  <c r="N3568" i="1" s="1"/>
  <c r="X3567" i="1"/>
  <c r="AC3567" i="1"/>
  <c r="AE3567" i="1" s="1"/>
  <c r="AK3567" i="1"/>
  <c r="P3567" i="1"/>
  <c r="P3568" i="1" s="1"/>
  <c r="H3567" i="1"/>
  <c r="G3566" i="1"/>
  <c r="K3566" i="1" s="1"/>
  <c r="Z3566" i="1"/>
  <c r="AA3566" i="1" s="1"/>
  <c r="AH3566" i="1" s="1"/>
  <c r="Y3566" i="1"/>
  <c r="J3567" i="1"/>
  <c r="I3567" i="1" s="1"/>
  <c r="E3567" i="1"/>
  <c r="F3566" i="1"/>
  <c r="AG3453" i="1"/>
  <c r="B3453" i="1" s="1"/>
  <c r="C3453" i="1" s="1"/>
  <c r="U3454" i="1"/>
  <c r="W3454" i="1" s="1"/>
  <c r="S3455" i="1"/>
  <c r="T3455" i="1"/>
  <c r="AF3455" i="1" s="1"/>
  <c r="V3455" i="1"/>
  <c r="Q3457" i="1"/>
  <c r="R3456" i="1"/>
  <c r="H3568" i="1" l="1"/>
  <c r="G3567" i="1"/>
  <c r="K3567" i="1"/>
  <c r="O3567" i="1"/>
  <c r="E3568" i="1"/>
  <c r="F3567" i="1"/>
  <c r="P3569" i="1"/>
  <c r="Z3567" i="1"/>
  <c r="AA3567" i="1" s="1"/>
  <c r="AH3567" i="1" s="1"/>
  <c r="Y3567" i="1"/>
  <c r="J3568" i="1"/>
  <c r="I3568" i="1" s="1"/>
  <c r="O3566" i="1"/>
  <c r="A3569" i="1"/>
  <c r="L3569" i="1"/>
  <c r="M3569" i="1" s="1"/>
  <c r="N3569" i="1" s="1"/>
  <c r="X3568" i="1"/>
  <c r="AC3568" i="1"/>
  <c r="AE3568" i="1" s="1"/>
  <c r="AK3568" i="1"/>
  <c r="AG3454" i="1"/>
  <c r="B3454" i="1" s="1"/>
  <c r="C3454" i="1" s="1"/>
  <c r="T3456" i="1"/>
  <c r="AF3456" i="1" s="1"/>
  <c r="V3456" i="1"/>
  <c r="Q3458" i="1"/>
  <c r="R3457" i="1"/>
  <c r="U3455" i="1"/>
  <c r="W3455" i="1" s="1"/>
  <c r="AG3455" i="1" s="1"/>
  <c r="B3455" i="1" s="1"/>
  <c r="C3455" i="1" s="1"/>
  <c r="S3456" i="1"/>
  <c r="Z3568" i="1" l="1"/>
  <c r="AA3568" i="1" s="1"/>
  <c r="AH3568" i="1" s="1"/>
  <c r="Y3568" i="1"/>
  <c r="J3569" i="1"/>
  <c r="I3569" i="1" s="1"/>
  <c r="E3569" i="1"/>
  <c r="F3568" i="1"/>
  <c r="A3570" i="1"/>
  <c r="L3570" i="1"/>
  <c r="M3570" i="1" s="1"/>
  <c r="N3570" i="1" s="1"/>
  <c r="X3569" i="1"/>
  <c r="AC3569" i="1"/>
  <c r="AE3569" i="1" s="1"/>
  <c r="AK3569" i="1"/>
  <c r="H3569" i="1"/>
  <c r="G3568" i="1"/>
  <c r="O3568" i="1"/>
  <c r="K3568" i="1"/>
  <c r="U3456" i="1"/>
  <c r="W3456" i="1" s="1"/>
  <c r="AG3456" i="1" s="1"/>
  <c r="B3456" i="1" s="1"/>
  <c r="C3456" i="1" s="1"/>
  <c r="S3457" i="1"/>
  <c r="T3457" i="1"/>
  <c r="AF3457" i="1" s="1"/>
  <c r="V3457" i="1"/>
  <c r="Q3459" i="1"/>
  <c r="R3458" i="1"/>
  <c r="E3570" i="1" l="1"/>
  <c r="F3569" i="1"/>
  <c r="H3570" i="1"/>
  <c r="G3569" i="1"/>
  <c r="K3569" i="1"/>
  <c r="O3569" i="1"/>
  <c r="A3571" i="1"/>
  <c r="L3571" i="1"/>
  <c r="M3571" i="1" s="1"/>
  <c r="N3571" i="1" s="1"/>
  <c r="X3570" i="1"/>
  <c r="AC3570" i="1"/>
  <c r="AE3570" i="1" s="1"/>
  <c r="AK3570" i="1"/>
  <c r="Z3569" i="1"/>
  <c r="AA3569" i="1" s="1"/>
  <c r="AH3569" i="1" s="1"/>
  <c r="Y3569" i="1"/>
  <c r="J3570" i="1"/>
  <c r="I3570" i="1" s="1"/>
  <c r="P3570" i="1"/>
  <c r="T3458" i="1"/>
  <c r="AF3458" i="1" s="1"/>
  <c r="V3458" i="1"/>
  <c r="Q3460" i="1"/>
  <c r="R3459" i="1"/>
  <c r="U3457" i="1"/>
  <c r="W3457" i="1" s="1"/>
  <c r="S3458" i="1"/>
  <c r="P3571" i="1" l="1"/>
  <c r="A3572" i="1"/>
  <c r="L3572" i="1"/>
  <c r="M3572" i="1" s="1"/>
  <c r="N3572" i="1" s="1"/>
  <c r="X3571" i="1"/>
  <c r="AC3571" i="1"/>
  <c r="AE3571" i="1" s="1"/>
  <c r="AK3571" i="1"/>
  <c r="H3571" i="1"/>
  <c r="G3570" i="1"/>
  <c r="K3570" i="1" s="1"/>
  <c r="Y3570" i="1"/>
  <c r="Z3570" i="1"/>
  <c r="AA3570" i="1" s="1"/>
  <c r="AH3570" i="1" s="1"/>
  <c r="J3571" i="1"/>
  <c r="I3571" i="1" s="1"/>
  <c r="E3571" i="1"/>
  <c r="F3570" i="1"/>
  <c r="U3458" i="1"/>
  <c r="W3458" i="1" s="1"/>
  <c r="AG3458" i="1" s="1"/>
  <c r="B3458" i="1" s="1"/>
  <c r="C3458" i="1" s="1"/>
  <c r="S3459" i="1"/>
  <c r="AG3457" i="1"/>
  <c r="B3457" i="1" s="1"/>
  <c r="C3457" i="1" s="1"/>
  <c r="T3459" i="1"/>
  <c r="AF3459" i="1" s="1"/>
  <c r="V3459" i="1"/>
  <c r="Q3461" i="1"/>
  <c r="R3460" i="1"/>
  <c r="H3572" i="1" l="1"/>
  <c r="G3571" i="1"/>
  <c r="G3572" i="1" s="1"/>
  <c r="K3571" i="1"/>
  <c r="O3571" i="1"/>
  <c r="E3572" i="1"/>
  <c r="F3571" i="1"/>
  <c r="Z3571" i="1"/>
  <c r="AA3571" i="1" s="1"/>
  <c r="AH3571" i="1" s="1"/>
  <c r="Y3571" i="1"/>
  <c r="J3572" i="1"/>
  <c r="I3572" i="1" s="1"/>
  <c r="O3570" i="1"/>
  <c r="A3573" i="1"/>
  <c r="L3573" i="1"/>
  <c r="M3573" i="1" s="1"/>
  <c r="N3573" i="1" s="1"/>
  <c r="H3573" i="1" s="1"/>
  <c r="X3572" i="1"/>
  <c r="AC3572" i="1"/>
  <c r="AE3572" i="1" s="1"/>
  <c r="AK3572" i="1"/>
  <c r="P3572" i="1"/>
  <c r="P3573" i="1" s="1"/>
  <c r="T3460" i="1"/>
  <c r="AF3460" i="1" s="1"/>
  <c r="V3460" i="1"/>
  <c r="Q3462" i="1"/>
  <c r="R3461" i="1"/>
  <c r="U3459" i="1"/>
  <c r="W3459" i="1" s="1"/>
  <c r="AG3459" i="1" s="1"/>
  <c r="B3459" i="1" s="1"/>
  <c r="C3459" i="1" s="1"/>
  <c r="S3460" i="1"/>
  <c r="Y3572" i="1" l="1"/>
  <c r="Z3572" i="1"/>
  <c r="AA3572" i="1" s="1"/>
  <c r="AH3572" i="1" s="1"/>
  <c r="J3573" i="1"/>
  <c r="I3573" i="1" s="1"/>
  <c r="E3573" i="1"/>
  <c r="F3573" i="1" s="1"/>
  <c r="F3572" i="1"/>
  <c r="A3574" i="1"/>
  <c r="L3574" i="1"/>
  <c r="M3574" i="1" s="1"/>
  <c r="N3574" i="1" s="1"/>
  <c r="H3574" i="1" s="1"/>
  <c r="X3573" i="1"/>
  <c r="AC3573" i="1"/>
  <c r="AE3573" i="1" s="1"/>
  <c r="AK3573" i="1"/>
  <c r="G3573" i="1"/>
  <c r="K3573" i="1"/>
  <c r="O3573" i="1"/>
  <c r="K3572" i="1"/>
  <c r="O3572" i="1"/>
  <c r="T3461" i="1"/>
  <c r="AF3461" i="1" s="1"/>
  <c r="V3461" i="1"/>
  <c r="U3460" i="1"/>
  <c r="S3461" i="1"/>
  <c r="Q3463" i="1"/>
  <c r="R3462" i="1"/>
  <c r="W3460" i="1"/>
  <c r="G3574" i="1" l="1"/>
  <c r="K3574" i="1"/>
  <c r="O3574" i="1"/>
  <c r="A3575" i="1"/>
  <c r="L3575" i="1"/>
  <c r="M3575" i="1" s="1"/>
  <c r="N3575" i="1" s="1"/>
  <c r="H3575" i="1" s="1"/>
  <c r="X3574" i="1"/>
  <c r="E3574" i="1"/>
  <c r="F3574" i="1" s="1"/>
  <c r="AC3574" i="1"/>
  <c r="AE3574" i="1" s="1"/>
  <c r="AK3574" i="1"/>
  <c r="Z3573" i="1"/>
  <c r="AA3573" i="1" s="1"/>
  <c r="AH3573" i="1" s="1"/>
  <c r="Y3573" i="1"/>
  <c r="J3574" i="1"/>
  <c r="I3574" i="1" s="1"/>
  <c r="P3574" i="1"/>
  <c r="P3575" i="1" s="1"/>
  <c r="AG3460" i="1"/>
  <c r="B3460" i="1" s="1"/>
  <c r="C3460" i="1" s="1"/>
  <c r="T3462" i="1"/>
  <c r="AF3462" i="1" s="1"/>
  <c r="V3462" i="1"/>
  <c r="Q3464" i="1"/>
  <c r="R3463" i="1"/>
  <c r="U3461" i="1"/>
  <c r="W3461" i="1" s="1"/>
  <c r="AG3461" i="1" s="1"/>
  <c r="B3461" i="1" s="1"/>
  <c r="C3461" i="1" s="1"/>
  <c r="S3462" i="1"/>
  <c r="Y3574" i="1" l="1"/>
  <c r="Z3574" i="1"/>
  <c r="AA3574" i="1" s="1"/>
  <c r="AH3574" i="1" s="1"/>
  <c r="J3575" i="1"/>
  <c r="I3575" i="1" s="1"/>
  <c r="A3576" i="1"/>
  <c r="L3576" i="1"/>
  <c r="M3576" i="1" s="1"/>
  <c r="N3576" i="1" s="1"/>
  <c r="H3576" i="1" s="1"/>
  <c r="X3575" i="1"/>
  <c r="E3575" i="1"/>
  <c r="AC3575" i="1"/>
  <c r="AE3575" i="1" s="1"/>
  <c r="AK3575" i="1"/>
  <c r="G3575" i="1"/>
  <c r="O3575" i="1"/>
  <c r="K3575" i="1"/>
  <c r="U3462" i="1"/>
  <c r="W3462" i="1" s="1"/>
  <c r="S3463" i="1"/>
  <c r="T3463" i="1"/>
  <c r="AF3463" i="1" s="1"/>
  <c r="V3463" i="1"/>
  <c r="Q3465" i="1"/>
  <c r="R3464" i="1"/>
  <c r="Z3575" i="1" l="1"/>
  <c r="AA3575" i="1" s="1"/>
  <c r="AH3575" i="1" s="1"/>
  <c r="Y3575" i="1"/>
  <c r="J3576" i="1"/>
  <c r="I3576" i="1" s="1"/>
  <c r="E3576" i="1"/>
  <c r="F3576" i="1" s="1"/>
  <c r="F3575" i="1"/>
  <c r="A3577" i="1"/>
  <c r="L3577" i="1"/>
  <c r="M3577" i="1" s="1"/>
  <c r="N3577" i="1" s="1"/>
  <c r="H3577" i="1" s="1"/>
  <c r="X3576" i="1"/>
  <c r="AC3576" i="1"/>
  <c r="AE3576" i="1" s="1"/>
  <c r="AK3576" i="1"/>
  <c r="G3576" i="1"/>
  <c r="O3576" i="1"/>
  <c r="K3576" i="1"/>
  <c r="P3576" i="1"/>
  <c r="AG3462" i="1"/>
  <c r="B3462" i="1" s="1"/>
  <c r="C3462" i="1" s="1"/>
  <c r="T3464" i="1"/>
  <c r="AF3464" i="1" s="1"/>
  <c r="V3464" i="1"/>
  <c r="Q3466" i="1"/>
  <c r="R3465" i="1"/>
  <c r="U3463" i="1"/>
  <c r="W3463" i="1" s="1"/>
  <c r="AG3463" i="1" s="1"/>
  <c r="B3463" i="1" s="1"/>
  <c r="C3463" i="1" s="1"/>
  <c r="S3464" i="1"/>
  <c r="Y3576" i="1" l="1"/>
  <c r="Z3576" i="1"/>
  <c r="AA3576" i="1" s="1"/>
  <c r="AH3576" i="1" s="1"/>
  <c r="J3577" i="1"/>
  <c r="I3577" i="1" s="1"/>
  <c r="G3577" i="1"/>
  <c r="K3577" i="1"/>
  <c r="O3577" i="1"/>
  <c r="A3578" i="1"/>
  <c r="L3578" i="1"/>
  <c r="M3578" i="1" s="1"/>
  <c r="N3578" i="1" s="1"/>
  <c r="H3578" i="1" s="1"/>
  <c r="X3577" i="1"/>
  <c r="E3577" i="1"/>
  <c r="F3577" i="1" s="1"/>
  <c r="AC3577" i="1"/>
  <c r="AE3577" i="1" s="1"/>
  <c r="AK3577" i="1"/>
  <c r="P3577" i="1"/>
  <c r="T3465" i="1"/>
  <c r="AF3465" i="1" s="1"/>
  <c r="V3465" i="1"/>
  <c r="Q3467" i="1"/>
  <c r="R3466" i="1"/>
  <c r="U3464" i="1"/>
  <c r="W3464" i="1" s="1"/>
  <c r="S3465" i="1"/>
  <c r="G3578" i="1" l="1"/>
  <c r="K3578" i="1"/>
  <c r="O3578" i="1"/>
  <c r="A3579" i="1"/>
  <c r="L3579" i="1"/>
  <c r="M3579" i="1" s="1"/>
  <c r="N3579" i="1" s="1"/>
  <c r="H3579" i="1" s="1"/>
  <c r="X3578" i="1"/>
  <c r="E3578" i="1"/>
  <c r="F3578" i="1" s="1"/>
  <c r="AC3578" i="1"/>
  <c r="AE3578" i="1" s="1"/>
  <c r="AK3578" i="1"/>
  <c r="P3578" i="1"/>
  <c r="Y3577" i="1"/>
  <c r="Z3577" i="1"/>
  <c r="AA3577" i="1" s="1"/>
  <c r="AH3577" i="1" s="1"/>
  <c r="J3578" i="1"/>
  <c r="I3578" i="1" s="1"/>
  <c r="U3465" i="1"/>
  <c r="W3465" i="1" s="1"/>
  <c r="AG3465" i="1" s="1"/>
  <c r="B3465" i="1" s="1"/>
  <c r="C3465" i="1" s="1"/>
  <c r="S3466" i="1"/>
  <c r="AG3464" i="1"/>
  <c r="B3464" i="1" s="1"/>
  <c r="C3464" i="1" s="1"/>
  <c r="T3466" i="1"/>
  <c r="AF3466" i="1" s="1"/>
  <c r="V3466" i="1"/>
  <c r="Q3468" i="1"/>
  <c r="R3467" i="1"/>
  <c r="Y3578" i="1" l="1"/>
  <c r="Z3578" i="1"/>
  <c r="AA3578" i="1" s="1"/>
  <c r="AH3578" i="1" s="1"/>
  <c r="J3579" i="1"/>
  <c r="I3579" i="1" s="1"/>
  <c r="G3579" i="1"/>
  <c r="O3579" i="1" s="1"/>
  <c r="K3579" i="1"/>
  <c r="A3580" i="1"/>
  <c r="L3580" i="1"/>
  <c r="M3580" i="1" s="1"/>
  <c r="N3580" i="1" s="1"/>
  <c r="H3580" i="1" s="1"/>
  <c r="X3579" i="1"/>
  <c r="E3579" i="1"/>
  <c r="AC3579" i="1"/>
  <c r="AE3579" i="1" s="1"/>
  <c r="AK3579" i="1"/>
  <c r="P3579" i="1"/>
  <c r="T3467" i="1"/>
  <c r="AF3467" i="1" s="1"/>
  <c r="V3467" i="1"/>
  <c r="Q3469" i="1"/>
  <c r="R3468" i="1"/>
  <c r="U3466" i="1"/>
  <c r="W3466" i="1" s="1"/>
  <c r="AG3466" i="1" s="1"/>
  <c r="B3466" i="1" s="1"/>
  <c r="C3466" i="1" s="1"/>
  <c r="S3467" i="1"/>
  <c r="G3580" i="1" l="1"/>
  <c r="O3580" i="1"/>
  <c r="K3580" i="1"/>
  <c r="A3581" i="1"/>
  <c r="L3581" i="1"/>
  <c r="M3581" i="1" s="1"/>
  <c r="N3581" i="1" s="1"/>
  <c r="H3581" i="1" s="1"/>
  <c r="X3580" i="1"/>
  <c r="AC3580" i="1"/>
  <c r="AE3580" i="1" s="1"/>
  <c r="AK3580" i="1"/>
  <c r="P3580" i="1"/>
  <c r="E3580" i="1"/>
  <c r="F3580" i="1" s="1"/>
  <c r="F3579" i="1"/>
  <c r="Z3579" i="1"/>
  <c r="AA3579" i="1" s="1"/>
  <c r="AH3579" i="1" s="1"/>
  <c r="Y3579" i="1"/>
  <c r="J3580" i="1"/>
  <c r="I3580" i="1" s="1"/>
  <c r="U3467" i="1"/>
  <c r="W3467" i="1" s="1"/>
  <c r="AG3467" i="1" s="1"/>
  <c r="B3467" i="1" s="1"/>
  <c r="C3467" i="1" s="1"/>
  <c r="S3468" i="1"/>
  <c r="T3468" i="1"/>
  <c r="AF3468" i="1" s="1"/>
  <c r="V3468" i="1"/>
  <c r="Q3470" i="1"/>
  <c r="R3469" i="1"/>
  <c r="G3581" i="1" l="1"/>
  <c r="K3581" i="1"/>
  <c r="O3581" i="1"/>
  <c r="Z3580" i="1"/>
  <c r="AA3580" i="1" s="1"/>
  <c r="AH3580" i="1" s="1"/>
  <c r="Y3580" i="1"/>
  <c r="J3581" i="1"/>
  <c r="I3581" i="1" s="1"/>
  <c r="A3582" i="1"/>
  <c r="L3582" i="1"/>
  <c r="M3582" i="1" s="1"/>
  <c r="N3582" i="1" s="1"/>
  <c r="H3582" i="1" s="1"/>
  <c r="X3581" i="1"/>
  <c r="E3581" i="1"/>
  <c r="AC3581" i="1"/>
  <c r="AE3581" i="1" s="1"/>
  <c r="AK3581" i="1"/>
  <c r="P3581" i="1"/>
  <c r="U3468" i="1"/>
  <c r="W3468" i="1" s="1"/>
  <c r="S3469" i="1"/>
  <c r="T3469" i="1"/>
  <c r="AF3469" i="1" s="1"/>
  <c r="V3469" i="1"/>
  <c r="Q3471" i="1"/>
  <c r="R3470" i="1"/>
  <c r="P3582" i="1" l="1"/>
  <c r="G3582" i="1"/>
  <c r="K3582" i="1"/>
  <c r="O3582" i="1"/>
  <c r="A3583" i="1"/>
  <c r="L3583" i="1"/>
  <c r="M3583" i="1" s="1"/>
  <c r="N3583" i="1" s="1"/>
  <c r="H3583" i="1" s="1"/>
  <c r="X3582" i="1"/>
  <c r="AC3582" i="1"/>
  <c r="AE3582" i="1" s="1"/>
  <c r="AK3582" i="1"/>
  <c r="E3582" i="1"/>
  <c r="F3581" i="1"/>
  <c r="Y3581" i="1"/>
  <c r="Z3581" i="1"/>
  <c r="AA3581" i="1" s="1"/>
  <c r="AH3581" i="1" s="1"/>
  <c r="J3582" i="1"/>
  <c r="I3582" i="1" s="1"/>
  <c r="AG3468" i="1"/>
  <c r="B3468" i="1" s="1"/>
  <c r="C3468" i="1" s="1"/>
  <c r="T3470" i="1"/>
  <c r="AF3470" i="1" s="1"/>
  <c r="V3470" i="1"/>
  <c r="R3471" i="1"/>
  <c r="Q3472" i="1"/>
  <c r="U3469" i="1"/>
  <c r="W3469" i="1" s="1"/>
  <c r="S3470" i="1"/>
  <c r="Z3582" i="1" l="1"/>
  <c r="AA3582" i="1" s="1"/>
  <c r="AH3582" i="1" s="1"/>
  <c r="Y3582" i="1"/>
  <c r="J3583" i="1"/>
  <c r="I3583" i="1" s="1"/>
  <c r="G3583" i="1"/>
  <c r="O3583" i="1" s="1"/>
  <c r="K3583" i="1"/>
  <c r="A3584" i="1"/>
  <c r="L3584" i="1"/>
  <c r="M3584" i="1" s="1"/>
  <c r="N3584" i="1" s="1"/>
  <c r="H3584" i="1" s="1"/>
  <c r="X3583" i="1"/>
  <c r="AC3583" i="1"/>
  <c r="AE3583" i="1" s="1"/>
  <c r="AK3583" i="1"/>
  <c r="E3583" i="1"/>
  <c r="F3582" i="1"/>
  <c r="P3583" i="1"/>
  <c r="AG3469" i="1"/>
  <c r="B3469" i="1" s="1"/>
  <c r="C3469" i="1" s="1"/>
  <c r="U3470" i="1"/>
  <c r="W3470" i="1" s="1"/>
  <c r="AG3470" i="1" s="1"/>
  <c r="B3470" i="1" s="1"/>
  <c r="C3470" i="1" s="1"/>
  <c r="S3471" i="1"/>
  <c r="Q3473" i="1"/>
  <c r="R3472" i="1"/>
  <c r="T3471" i="1"/>
  <c r="AF3471" i="1" s="1"/>
  <c r="V3471" i="1"/>
  <c r="P3584" i="1" l="1"/>
  <c r="G3584" i="1"/>
  <c r="O3584" i="1"/>
  <c r="K3584" i="1"/>
  <c r="A3585" i="1"/>
  <c r="L3585" i="1"/>
  <c r="M3585" i="1" s="1"/>
  <c r="N3585" i="1" s="1"/>
  <c r="H3585" i="1" s="1"/>
  <c r="X3584" i="1"/>
  <c r="AC3584" i="1"/>
  <c r="AE3584" i="1" s="1"/>
  <c r="AK3584" i="1"/>
  <c r="E3584" i="1"/>
  <c r="F3584" i="1" s="1"/>
  <c r="F3583" i="1"/>
  <c r="Z3583" i="1"/>
  <c r="AA3583" i="1" s="1"/>
  <c r="AH3583" i="1" s="1"/>
  <c r="Y3583" i="1"/>
  <c r="J3584" i="1"/>
  <c r="I3584" i="1" s="1"/>
  <c r="T3472" i="1"/>
  <c r="AF3472" i="1" s="1"/>
  <c r="V3472" i="1"/>
  <c r="Q3474" i="1"/>
  <c r="R3473" i="1"/>
  <c r="U3471" i="1"/>
  <c r="W3471" i="1" s="1"/>
  <c r="AG3471" i="1" s="1"/>
  <c r="B3471" i="1" s="1"/>
  <c r="C3471" i="1" s="1"/>
  <c r="S3472" i="1"/>
  <c r="Z3584" i="1" l="1"/>
  <c r="AA3584" i="1" s="1"/>
  <c r="AH3584" i="1" s="1"/>
  <c r="Y3584" i="1"/>
  <c r="J3585" i="1"/>
  <c r="I3585" i="1" s="1"/>
  <c r="G3585" i="1"/>
  <c r="K3585" i="1"/>
  <c r="O3585" i="1"/>
  <c r="A3586" i="1"/>
  <c r="L3586" i="1"/>
  <c r="M3586" i="1" s="1"/>
  <c r="N3586" i="1" s="1"/>
  <c r="H3586" i="1" s="1"/>
  <c r="X3585" i="1"/>
  <c r="E3585" i="1"/>
  <c r="F3585" i="1" s="1"/>
  <c r="AC3585" i="1"/>
  <c r="AE3585" i="1" s="1"/>
  <c r="AK3585" i="1"/>
  <c r="P3585" i="1"/>
  <c r="U3472" i="1"/>
  <c r="W3472" i="1" s="1"/>
  <c r="S3473" i="1"/>
  <c r="T3473" i="1"/>
  <c r="AF3473" i="1" s="1"/>
  <c r="V3473" i="1"/>
  <c r="Q3475" i="1"/>
  <c r="R3474" i="1"/>
  <c r="A3587" i="1" l="1"/>
  <c r="L3587" i="1"/>
  <c r="M3587" i="1" s="1"/>
  <c r="N3587" i="1" s="1"/>
  <c r="H3587" i="1" s="1"/>
  <c r="X3586" i="1"/>
  <c r="E3586" i="1"/>
  <c r="F3586" i="1" s="1"/>
  <c r="AC3586" i="1"/>
  <c r="AE3586" i="1" s="1"/>
  <c r="AK3586" i="1"/>
  <c r="G3586" i="1"/>
  <c r="K3586" i="1" s="1"/>
  <c r="P3586" i="1"/>
  <c r="P3587" i="1" s="1"/>
  <c r="Z3585" i="1"/>
  <c r="AA3585" i="1" s="1"/>
  <c r="AH3585" i="1" s="1"/>
  <c r="Y3585" i="1"/>
  <c r="J3586" i="1"/>
  <c r="I3586" i="1" s="1"/>
  <c r="AG3472" i="1"/>
  <c r="B3472" i="1" s="1"/>
  <c r="C3472" i="1" s="1"/>
  <c r="Q3476" i="1"/>
  <c r="R3475" i="1"/>
  <c r="T3474" i="1"/>
  <c r="AF3474" i="1" s="1"/>
  <c r="V3474" i="1"/>
  <c r="U3473" i="1"/>
  <c r="W3473" i="1" s="1"/>
  <c r="S3474" i="1"/>
  <c r="O3586" i="1" l="1"/>
  <c r="Y3586" i="1"/>
  <c r="Z3586" i="1"/>
  <c r="AA3586" i="1" s="1"/>
  <c r="AH3586" i="1" s="1"/>
  <c r="J3587" i="1"/>
  <c r="I3587" i="1" s="1"/>
  <c r="G3587" i="1"/>
  <c r="K3587" i="1" s="1"/>
  <c r="A3588" i="1"/>
  <c r="L3588" i="1"/>
  <c r="M3588" i="1" s="1"/>
  <c r="N3588" i="1" s="1"/>
  <c r="H3588" i="1" s="1"/>
  <c r="X3587" i="1"/>
  <c r="E3587" i="1"/>
  <c r="AC3587" i="1"/>
  <c r="AE3587" i="1" s="1"/>
  <c r="AK3587" i="1"/>
  <c r="AG3473" i="1"/>
  <c r="B3473" i="1" s="1"/>
  <c r="C3473" i="1" s="1"/>
  <c r="T3475" i="1"/>
  <c r="AF3475" i="1" s="1"/>
  <c r="V3475" i="1"/>
  <c r="Q3477" i="1"/>
  <c r="R3476" i="1"/>
  <c r="U3474" i="1"/>
  <c r="W3474" i="1" s="1"/>
  <c r="AG3474" i="1" s="1"/>
  <c r="B3474" i="1" s="1"/>
  <c r="C3474" i="1" s="1"/>
  <c r="S3475" i="1"/>
  <c r="P3588" i="1" l="1"/>
  <c r="O3587" i="1"/>
  <c r="E3588" i="1"/>
  <c r="F3587" i="1"/>
  <c r="G3588" i="1"/>
  <c r="O3588" i="1"/>
  <c r="K3588" i="1"/>
  <c r="P3589" i="1"/>
  <c r="Z3587" i="1"/>
  <c r="AA3587" i="1" s="1"/>
  <c r="AH3587" i="1" s="1"/>
  <c r="Y3587" i="1"/>
  <c r="J3588" i="1"/>
  <c r="I3588" i="1" s="1"/>
  <c r="A3589" i="1"/>
  <c r="L3589" i="1"/>
  <c r="M3589" i="1" s="1"/>
  <c r="N3589" i="1" s="1"/>
  <c r="H3589" i="1" s="1"/>
  <c r="X3588" i="1"/>
  <c r="AC3588" i="1"/>
  <c r="AE3588" i="1" s="1"/>
  <c r="AK3588" i="1"/>
  <c r="T3476" i="1"/>
  <c r="AF3476" i="1" s="1"/>
  <c r="V3476" i="1"/>
  <c r="Q3478" i="1"/>
  <c r="R3477" i="1"/>
  <c r="U3475" i="1"/>
  <c r="W3475" i="1" s="1"/>
  <c r="AG3475" i="1" s="1"/>
  <c r="B3475" i="1" s="1"/>
  <c r="C3475" i="1" s="1"/>
  <c r="S3476" i="1"/>
  <c r="Z3588" i="1" l="1"/>
  <c r="AA3588" i="1" s="1"/>
  <c r="AH3588" i="1" s="1"/>
  <c r="Y3588" i="1"/>
  <c r="J3589" i="1"/>
  <c r="I3589" i="1" s="1"/>
  <c r="E3589" i="1"/>
  <c r="F3588" i="1"/>
  <c r="G3589" i="1"/>
  <c r="O3589" i="1" s="1"/>
  <c r="K3589" i="1"/>
  <c r="A3590" i="1"/>
  <c r="L3590" i="1"/>
  <c r="M3590" i="1" s="1"/>
  <c r="X3589" i="1"/>
  <c r="AC3589" i="1"/>
  <c r="AE3589" i="1" s="1"/>
  <c r="AK3589" i="1"/>
  <c r="T3477" i="1"/>
  <c r="AF3477" i="1" s="1"/>
  <c r="V3477" i="1"/>
  <c r="U3476" i="1"/>
  <c r="W3476" i="1" s="1"/>
  <c r="S3477" i="1"/>
  <c r="Q3479" i="1"/>
  <c r="R3478" i="1"/>
  <c r="N3590" i="1" l="1"/>
  <c r="H3590" i="1" s="1"/>
  <c r="Y3589" i="1"/>
  <c r="Z3589" i="1"/>
  <c r="AA3589" i="1" s="1"/>
  <c r="AH3589" i="1" s="1"/>
  <c r="J3590" i="1"/>
  <c r="I3590" i="1" s="1"/>
  <c r="E3590" i="1"/>
  <c r="F3590" i="1" s="1"/>
  <c r="F3589" i="1"/>
  <c r="G3590" i="1"/>
  <c r="O3590" i="1" s="1"/>
  <c r="K3590" i="1"/>
  <c r="A3591" i="1"/>
  <c r="L3591" i="1"/>
  <c r="M3591" i="1" s="1"/>
  <c r="N3591" i="1" s="1"/>
  <c r="H3591" i="1" s="1"/>
  <c r="X3590" i="1"/>
  <c r="AC3590" i="1"/>
  <c r="AE3590" i="1" s="1"/>
  <c r="AK3590" i="1"/>
  <c r="P3590" i="1"/>
  <c r="P3591" i="1" s="1"/>
  <c r="T3478" i="1"/>
  <c r="AF3478" i="1" s="1"/>
  <c r="V3478" i="1"/>
  <c r="Q3480" i="1"/>
  <c r="R3479" i="1"/>
  <c r="AG3476" i="1"/>
  <c r="B3476" i="1" s="1"/>
  <c r="C3476" i="1" s="1"/>
  <c r="U3477" i="1"/>
  <c r="W3477" i="1" s="1"/>
  <c r="AG3477" i="1" s="1"/>
  <c r="B3477" i="1" s="1"/>
  <c r="C3477" i="1" s="1"/>
  <c r="S3478" i="1"/>
  <c r="Z3590" i="1" l="1"/>
  <c r="AA3590" i="1" s="1"/>
  <c r="AH3590" i="1" s="1"/>
  <c r="Y3590" i="1"/>
  <c r="J3591" i="1"/>
  <c r="I3591" i="1" s="1"/>
  <c r="G3591" i="1"/>
  <c r="O3591" i="1"/>
  <c r="K3591" i="1"/>
  <c r="A3592" i="1"/>
  <c r="L3592" i="1"/>
  <c r="M3592" i="1" s="1"/>
  <c r="X3591" i="1"/>
  <c r="E3591" i="1"/>
  <c r="F3591" i="1" s="1"/>
  <c r="AC3591" i="1"/>
  <c r="AE3591" i="1" s="1"/>
  <c r="AK3591" i="1"/>
  <c r="U3478" i="1"/>
  <c r="W3478" i="1" s="1"/>
  <c r="AG3478" i="1" s="1"/>
  <c r="B3478" i="1" s="1"/>
  <c r="C3478" i="1" s="1"/>
  <c r="S3479" i="1"/>
  <c r="T3479" i="1"/>
  <c r="AF3479" i="1" s="1"/>
  <c r="V3479" i="1"/>
  <c r="Q3481" i="1"/>
  <c r="R3480" i="1"/>
  <c r="A3593" i="1" l="1"/>
  <c r="L3593" i="1"/>
  <c r="X3592" i="1"/>
  <c r="E3592" i="1"/>
  <c r="F3592" i="1" s="1"/>
  <c r="AC3592" i="1"/>
  <c r="AE3592" i="1" s="1"/>
  <c r="AK3592" i="1"/>
  <c r="Z3591" i="1"/>
  <c r="AA3591" i="1" s="1"/>
  <c r="AH3591" i="1" s="1"/>
  <c r="Y3591" i="1"/>
  <c r="J3592" i="1"/>
  <c r="I3592" i="1" s="1"/>
  <c r="N3592" i="1"/>
  <c r="H3592" i="1" s="1"/>
  <c r="P3592" i="1"/>
  <c r="Q3482" i="1"/>
  <c r="R3481" i="1"/>
  <c r="T3480" i="1"/>
  <c r="AF3480" i="1" s="1"/>
  <c r="V3480" i="1"/>
  <c r="U3479" i="1"/>
  <c r="W3479" i="1" s="1"/>
  <c r="AG3479" i="1" s="1"/>
  <c r="B3479" i="1" s="1"/>
  <c r="C3479" i="1" s="1"/>
  <c r="S3480" i="1"/>
  <c r="Z3592" i="1" l="1"/>
  <c r="AA3592" i="1" s="1"/>
  <c r="AH3592" i="1" s="1"/>
  <c r="Y3592" i="1"/>
  <c r="J3593" i="1"/>
  <c r="I3593" i="1" s="1"/>
  <c r="M3593" i="1"/>
  <c r="N3593" i="1" s="1"/>
  <c r="H3593" i="1" s="1"/>
  <c r="G3592" i="1"/>
  <c r="K3592" i="1" s="1"/>
  <c r="A3594" i="1"/>
  <c r="L3594" i="1"/>
  <c r="X3593" i="1"/>
  <c r="E3593" i="1"/>
  <c r="AC3593" i="1"/>
  <c r="AE3593" i="1" s="1"/>
  <c r="AK3593" i="1"/>
  <c r="U3480" i="1"/>
  <c r="W3480" i="1" s="1"/>
  <c r="S3481" i="1"/>
  <c r="T3481" i="1"/>
  <c r="AF3481" i="1" s="1"/>
  <c r="V3481" i="1"/>
  <c r="Q3483" i="1"/>
  <c r="R3482" i="1"/>
  <c r="O3592" i="1" l="1"/>
  <c r="P3593" i="1" s="1"/>
  <c r="P3594" i="1" s="1"/>
  <c r="E3594" i="1"/>
  <c r="F3594" i="1" s="1"/>
  <c r="F3593" i="1"/>
  <c r="G3593" i="1"/>
  <c r="O3593" i="1"/>
  <c r="K3593" i="1"/>
  <c r="Y3593" i="1"/>
  <c r="Z3593" i="1"/>
  <c r="AA3593" i="1" s="1"/>
  <c r="AH3593" i="1" s="1"/>
  <c r="J3594" i="1"/>
  <c r="I3594" i="1" s="1"/>
  <c r="M3594" i="1"/>
  <c r="N3594" i="1" s="1"/>
  <c r="H3594" i="1" s="1"/>
  <c r="A3595" i="1"/>
  <c r="L3595" i="1"/>
  <c r="M3595" i="1" s="1"/>
  <c r="N3595" i="1" s="1"/>
  <c r="H3595" i="1" s="1"/>
  <c r="X3594" i="1"/>
  <c r="AC3594" i="1"/>
  <c r="AE3594" i="1" s="1"/>
  <c r="AK3594" i="1"/>
  <c r="T3482" i="1"/>
  <c r="AF3482" i="1" s="1"/>
  <c r="V3482" i="1"/>
  <c r="AG3480" i="1"/>
  <c r="B3480" i="1" s="1"/>
  <c r="C3480" i="1" s="1"/>
  <c r="Q3484" i="1"/>
  <c r="R3483" i="1"/>
  <c r="U3481" i="1"/>
  <c r="W3481" i="1" s="1"/>
  <c r="S3482" i="1"/>
  <c r="Z3594" i="1" l="1"/>
  <c r="AA3594" i="1" s="1"/>
  <c r="AH3594" i="1" s="1"/>
  <c r="Y3594" i="1"/>
  <c r="J3595" i="1"/>
  <c r="I3595" i="1" s="1"/>
  <c r="A3596" i="1"/>
  <c r="L3596" i="1"/>
  <c r="M3596" i="1" s="1"/>
  <c r="N3596" i="1" s="1"/>
  <c r="H3596" i="1" s="1"/>
  <c r="X3595" i="1"/>
  <c r="E3595" i="1"/>
  <c r="AC3595" i="1"/>
  <c r="AE3595" i="1" s="1"/>
  <c r="AK3595" i="1"/>
  <c r="G3594" i="1"/>
  <c r="G3595" i="1" s="1"/>
  <c r="O3594" i="1"/>
  <c r="K3594" i="1"/>
  <c r="P3595" i="1"/>
  <c r="AG3481" i="1"/>
  <c r="B3481" i="1" s="1"/>
  <c r="C3481" i="1" s="1"/>
  <c r="T3483" i="1"/>
  <c r="AF3483" i="1" s="1"/>
  <c r="V3483" i="1"/>
  <c r="Q3485" i="1"/>
  <c r="R3484" i="1"/>
  <c r="U3482" i="1"/>
  <c r="W3482" i="1" s="1"/>
  <c r="AG3482" i="1" s="1"/>
  <c r="B3482" i="1" s="1"/>
  <c r="C3482" i="1" s="1"/>
  <c r="S3483" i="1"/>
  <c r="O3595" i="1" l="1"/>
  <c r="K3595" i="1"/>
  <c r="A3597" i="1"/>
  <c r="L3597" i="1"/>
  <c r="M3597" i="1" s="1"/>
  <c r="N3597" i="1" s="1"/>
  <c r="H3597" i="1" s="1"/>
  <c r="X3596" i="1"/>
  <c r="AC3596" i="1"/>
  <c r="AE3596" i="1" s="1"/>
  <c r="AK3596" i="1"/>
  <c r="G3596" i="1"/>
  <c r="K3596" i="1" s="1"/>
  <c r="E3596" i="1"/>
  <c r="F3596" i="1" s="1"/>
  <c r="F3595" i="1"/>
  <c r="P3596" i="1"/>
  <c r="Z3595" i="1"/>
  <c r="AA3595" i="1" s="1"/>
  <c r="AH3595" i="1" s="1"/>
  <c r="Y3595" i="1"/>
  <c r="J3596" i="1"/>
  <c r="I3596" i="1" s="1"/>
  <c r="Q3486" i="1"/>
  <c r="R3485" i="1"/>
  <c r="T3484" i="1"/>
  <c r="AF3484" i="1" s="1"/>
  <c r="V3484" i="1"/>
  <c r="U3483" i="1"/>
  <c r="W3483" i="1" s="1"/>
  <c r="AG3483" i="1" s="1"/>
  <c r="B3483" i="1" s="1"/>
  <c r="C3483" i="1" s="1"/>
  <c r="S3484" i="1"/>
  <c r="P3597" i="1" l="1"/>
  <c r="G3597" i="1"/>
  <c r="K3597" i="1"/>
  <c r="O3597" i="1"/>
  <c r="A3598" i="1"/>
  <c r="L3598" i="1"/>
  <c r="M3598" i="1" s="1"/>
  <c r="N3598" i="1" s="1"/>
  <c r="H3598" i="1" s="1"/>
  <c r="X3597" i="1"/>
  <c r="E3597" i="1"/>
  <c r="AC3597" i="1"/>
  <c r="AE3597" i="1" s="1"/>
  <c r="AK3597" i="1"/>
  <c r="O3596" i="1"/>
  <c r="Y3596" i="1"/>
  <c r="Z3596" i="1"/>
  <c r="AA3596" i="1" s="1"/>
  <c r="AH3596" i="1" s="1"/>
  <c r="J3597" i="1"/>
  <c r="I3597" i="1" s="1"/>
  <c r="U3484" i="1"/>
  <c r="W3484" i="1" s="1"/>
  <c r="AG3484" i="1" s="1"/>
  <c r="B3484" i="1" s="1"/>
  <c r="C3484" i="1" s="1"/>
  <c r="S3485" i="1"/>
  <c r="T3485" i="1"/>
  <c r="AF3485" i="1" s="1"/>
  <c r="V3485" i="1"/>
  <c r="Q3487" i="1"/>
  <c r="R3486" i="1"/>
  <c r="Y3597" i="1" l="1"/>
  <c r="Z3597" i="1"/>
  <c r="AA3597" i="1" s="1"/>
  <c r="AH3597" i="1" s="1"/>
  <c r="J3598" i="1"/>
  <c r="I3598" i="1" s="1"/>
  <c r="G3598" i="1"/>
  <c r="O3598" i="1"/>
  <c r="K3598" i="1"/>
  <c r="P3598" i="1"/>
  <c r="P3599" i="1" s="1"/>
  <c r="E3598" i="1"/>
  <c r="F3598" i="1" s="1"/>
  <c r="F3597" i="1"/>
  <c r="A3599" i="1"/>
  <c r="L3599" i="1"/>
  <c r="M3599" i="1" s="1"/>
  <c r="N3599" i="1" s="1"/>
  <c r="H3599" i="1" s="1"/>
  <c r="X3598" i="1"/>
  <c r="AC3598" i="1"/>
  <c r="AE3598" i="1" s="1"/>
  <c r="AK3598" i="1"/>
  <c r="T3486" i="1"/>
  <c r="AF3486" i="1" s="1"/>
  <c r="V3486" i="1"/>
  <c r="Q3488" i="1"/>
  <c r="R3487" i="1"/>
  <c r="U3485" i="1"/>
  <c r="W3485" i="1" s="1"/>
  <c r="S3486" i="1"/>
  <c r="Z3598" i="1" l="1"/>
  <c r="AA3598" i="1" s="1"/>
  <c r="AH3598" i="1" s="1"/>
  <c r="Y3598" i="1"/>
  <c r="J3599" i="1"/>
  <c r="I3599" i="1" s="1"/>
  <c r="G3599" i="1"/>
  <c r="O3599" i="1"/>
  <c r="K3599" i="1"/>
  <c r="A3600" i="1"/>
  <c r="L3600" i="1"/>
  <c r="M3600" i="1" s="1"/>
  <c r="X3599" i="1"/>
  <c r="E3599" i="1"/>
  <c r="F3599" i="1" s="1"/>
  <c r="AC3599" i="1"/>
  <c r="AE3599" i="1" s="1"/>
  <c r="AK3599" i="1"/>
  <c r="AG3485" i="1"/>
  <c r="B3485" i="1" s="1"/>
  <c r="C3485" i="1" s="1"/>
  <c r="U3486" i="1"/>
  <c r="W3486" i="1" s="1"/>
  <c r="S3487" i="1"/>
  <c r="T3487" i="1"/>
  <c r="AF3487" i="1" s="1"/>
  <c r="V3487" i="1"/>
  <c r="Q3489" i="1"/>
  <c r="R3488" i="1"/>
  <c r="A3601" i="1" l="1"/>
  <c r="L3601" i="1"/>
  <c r="M3601" i="1" s="1"/>
  <c r="N3601" i="1" s="1"/>
  <c r="H3601" i="1" s="1"/>
  <c r="X3600" i="1"/>
  <c r="E3600" i="1"/>
  <c r="AC3600" i="1"/>
  <c r="AE3600" i="1" s="1"/>
  <c r="AK3600" i="1"/>
  <c r="Z3599" i="1"/>
  <c r="AA3599" i="1" s="1"/>
  <c r="AH3599" i="1" s="1"/>
  <c r="Y3599" i="1"/>
  <c r="J3600" i="1"/>
  <c r="I3600" i="1" s="1"/>
  <c r="N3600" i="1"/>
  <c r="H3600" i="1" s="1"/>
  <c r="P3600" i="1"/>
  <c r="P3601" i="1" s="1"/>
  <c r="AG3486" i="1"/>
  <c r="B3486" i="1" s="1"/>
  <c r="C3486" i="1" s="1"/>
  <c r="T3488" i="1"/>
  <c r="AF3488" i="1" s="1"/>
  <c r="V3488" i="1"/>
  <c r="Q3490" i="1"/>
  <c r="R3489" i="1"/>
  <c r="U3487" i="1"/>
  <c r="W3487" i="1" s="1"/>
  <c r="S3488" i="1"/>
  <c r="E3601" i="1" l="1"/>
  <c r="F3601" i="1" s="1"/>
  <c r="F3600" i="1"/>
  <c r="Y3600" i="1"/>
  <c r="Z3600" i="1"/>
  <c r="AA3600" i="1" s="1"/>
  <c r="AH3600" i="1" s="1"/>
  <c r="J3601" i="1"/>
  <c r="I3601" i="1" s="1"/>
  <c r="G3600" i="1"/>
  <c r="K3600" i="1" s="1"/>
  <c r="A3602" i="1"/>
  <c r="L3602" i="1"/>
  <c r="M3602" i="1" s="1"/>
  <c r="N3602" i="1" s="1"/>
  <c r="H3602" i="1" s="1"/>
  <c r="X3601" i="1"/>
  <c r="AC3601" i="1"/>
  <c r="AE3601" i="1" s="1"/>
  <c r="AK3601" i="1"/>
  <c r="AG3487" i="1"/>
  <c r="B3487" i="1" s="1"/>
  <c r="C3487" i="1" s="1"/>
  <c r="Q3491" i="1"/>
  <c r="R3490" i="1"/>
  <c r="T3489" i="1"/>
  <c r="AF3489" i="1" s="1"/>
  <c r="V3489" i="1"/>
  <c r="U3488" i="1"/>
  <c r="W3488" i="1" s="1"/>
  <c r="AG3488" i="1" s="1"/>
  <c r="B3488" i="1" s="1"/>
  <c r="C3488" i="1" s="1"/>
  <c r="S3489" i="1"/>
  <c r="G3601" i="1" l="1"/>
  <c r="O3600" i="1"/>
  <c r="Z3601" i="1"/>
  <c r="AA3601" i="1" s="1"/>
  <c r="AH3601" i="1" s="1"/>
  <c r="Y3601" i="1"/>
  <c r="J3602" i="1"/>
  <c r="I3602" i="1" s="1"/>
  <c r="G3602" i="1"/>
  <c r="O3602" i="1"/>
  <c r="K3602" i="1"/>
  <c r="A3603" i="1"/>
  <c r="L3603" i="1"/>
  <c r="M3603" i="1" s="1"/>
  <c r="N3603" i="1" s="1"/>
  <c r="H3603" i="1" s="1"/>
  <c r="X3602" i="1"/>
  <c r="E3602" i="1"/>
  <c r="AC3602" i="1"/>
  <c r="AE3602" i="1" s="1"/>
  <c r="AK3602" i="1"/>
  <c r="P3602" i="1"/>
  <c r="U3489" i="1"/>
  <c r="W3489" i="1" s="1"/>
  <c r="S3490" i="1"/>
  <c r="T3490" i="1"/>
  <c r="AF3490" i="1" s="1"/>
  <c r="V3490" i="1"/>
  <c r="Q3492" i="1"/>
  <c r="R3491" i="1"/>
  <c r="O3601" i="1" l="1"/>
  <c r="K3601" i="1"/>
  <c r="G3603" i="1"/>
  <c r="K3603" i="1"/>
  <c r="O3603" i="1"/>
  <c r="A3604" i="1"/>
  <c r="L3604" i="1"/>
  <c r="M3604" i="1" s="1"/>
  <c r="N3604" i="1" s="1"/>
  <c r="H3604" i="1" s="1"/>
  <c r="X3603" i="1"/>
  <c r="AC3603" i="1"/>
  <c r="AE3603" i="1" s="1"/>
  <c r="AK3603" i="1"/>
  <c r="P3603" i="1"/>
  <c r="E3603" i="1"/>
  <c r="F3603" i="1" s="1"/>
  <c r="F3602" i="1"/>
  <c r="Z3602" i="1"/>
  <c r="AA3602" i="1" s="1"/>
  <c r="AH3602" i="1" s="1"/>
  <c r="Y3602" i="1"/>
  <c r="J3603" i="1"/>
  <c r="I3603" i="1" s="1"/>
  <c r="T3491" i="1"/>
  <c r="AF3491" i="1" s="1"/>
  <c r="V3491" i="1"/>
  <c r="Q3493" i="1"/>
  <c r="R3492" i="1"/>
  <c r="U3490" i="1"/>
  <c r="W3490" i="1" s="1"/>
  <c r="AG3490" i="1" s="1"/>
  <c r="B3490" i="1" s="1"/>
  <c r="C3490" i="1" s="1"/>
  <c r="S3491" i="1"/>
  <c r="AG3489" i="1"/>
  <c r="B3489" i="1" s="1"/>
  <c r="C3489" i="1" s="1"/>
  <c r="Y3603" i="1" l="1"/>
  <c r="Z3603" i="1"/>
  <c r="AA3603" i="1" s="1"/>
  <c r="AH3603" i="1" s="1"/>
  <c r="J3604" i="1"/>
  <c r="I3604" i="1" s="1"/>
  <c r="A3605" i="1"/>
  <c r="L3605" i="1"/>
  <c r="M3605" i="1" s="1"/>
  <c r="N3605" i="1" s="1"/>
  <c r="H3605" i="1" s="1"/>
  <c r="X3604" i="1"/>
  <c r="E3604" i="1"/>
  <c r="AC3604" i="1"/>
  <c r="AE3604" i="1" s="1"/>
  <c r="AK3604" i="1"/>
  <c r="G3604" i="1"/>
  <c r="K3604" i="1"/>
  <c r="O3604" i="1"/>
  <c r="P3604" i="1"/>
  <c r="U3491" i="1"/>
  <c r="W3491" i="1" s="1"/>
  <c r="AG3491" i="1" s="1"/>
  <c r="B3491" i="1" s="1"/>
  <c r="C3491" i="1" s="1"/>
  <c r="S3492" i="1"/>
  <c r="T3492" i="1"/>
  <c r="AF3492" i="1" s="1"/>
  <c r="V3492" i="1"/>
  <c r="Q3494" i="1"/>
  <c r="R3493" i="1"/>
  <c r="P3605" i="1" l="1"/>
  <c r="G3605" i="1"/>
  <c r="K3605" i="1"/>
  <c r="O3605" i="1"/>
  <c r="E3605" i="1"/>
  <c r="F3605" i="1" s="1"/>
  <c r="F3604" i="1"/>
  <c r="Z3604" i="1"/>
  <c r="AA3604" i="1" s="1"/>
  <c r="AH3604" i="1" s="1"/>
  <c r="Y3604" i="1"/>
  <c r="J3605" i="1"/>
  <c r="I3605" i="1" s="1"/>
  <c r="A3606" i="1"/>
  <c r="L3606" i="1"/>
  <c r="M3606" i="1" s="1"/>
  <c r="N3606" i="1" s="1"/>
  <c r="H3606" i="1" s="1"/>
  <c r="X3605" i="1"/>
  <c r="AC3605" i="1"/>
  <c r="AE3605" i="1" s="1"/>
  <c r="AK3605" i="1"/>
  <c r="T3493" i="1"/>
  <c r="AF3493" i="1" s="1"/>
  <c r="V3493" i="1"/>
  <c r="Q3495" i="1"/>
  <c r="R3494" i="1"/>
  <c r="U3492" i="1"/>
  <c r="W3492" i="1" s="1"/>
  <c r="AG3492" i="1" s="1"/>
  <c r="B3492" i="1" s="1"/>
  <c r="C3492" i="1" s="1"/>
  <c r="S3493" i="1"/>
  <c r="Y3605" i="1" l="1"/>
  <c r="Z3605" i="1"/>
  <c r="AA3605" i="1" s="1"/>
  <c r="AH3605" i="1" s="1"/>
  <c r="J3606" i="1"/>
  <c r="I3606" i="1" s="1"/>
  <c r="G3606" i="1"/>
  <c r="O3606" i="1"/>
  <c r="K3606" i="1"/>
  <c r="A3607" i="1"/>
  <c r="L3607" i="1"/>
  <c r="M3607" i="1" s="1"/>
  <c r="N3607" i="1" s="1"/>
  <c r="H3607" i="1" s="1"/>
  <c r="X3606" i="1"/>
  <c r="E3606" i="1"/>
  <c r="AC3606" i="1"/>
  <c r="AE3606" i="1" s="1"/>
  <c r="AK3606" i="1"/>
  <c r="P3606" i="1"/>
  <c r="U3493" i="1"/>
  <c r="W3493" i="1" s="1"/>
  <c r="S3494" i="1"/>
  <c r="T3494" i="1"/>
  <c r="AF3494" i="1" s="1"/>
  <c r="V3494" i="1"/>
  <c r="Q3496" i="1"/>
  <c r="R3495" i="1"/>
  <c r="G3607" i="1" l="1"/>
  <c r="O3607" i="1"/>
  <c r="K3607" i="1"/>
  <c r="P3607" i="1"/>
  <c r="A3608" i="1"/>
  <c r="L3608" i="1"/>
  <c r="M3608" i="1" s="1"/>
  <c r="N3608" i="1" s="1"/>
  <c r="H3608" i="1" s="1"/>
  <c r="X3607" i="1"/>
  <c r="AC3607" i="1"/>
  <c r="AE3607" i="1" s="1"/>
  <c r="AK3607" i="1"/>
  <c r="E3607" i="1"/>
  <c r="F3606" i="1"/>
  <c r="Y3606" i="1"/>
  <c r="Z3606" i="1"/>
  <c r="AA3606" i="1" s="1"/>
  <c r="AH3606" i="1" s="1"/>
  <c r="J3607" i="1"/>
  <c r="I3607" i="1" s="1"/>
  <c r="T3495" i="1"/>
  <c r="AF3495" i="1" s="1"/>
  <c r="V3495" i="1"/>
  <c r="Q3497" i="1"/>
  <c r="R3496" i="1"/>
  <c r="U3494" i="1"/>
  <c r="W3494" i="1" s="1"/>
  <c r="S3495" i="1"/>
  <c r="AG3493" i="1"/>
  <c r="B3493" i="1" s="1"/>
  <c r="C3493" i="1" s="1"/>
  <c r="Y3607" i="1" l="1"/>
  <c r="Z3607" i="1"/>
  <c r="AA3607" i="1" s="1"/>
  <c r="AH3607" i="1" s="1"/>
  <c r="J3608" i="1"/>
  <c r="I3608" i="1" s="1"/>
  <c r="A3609" i="1"/>
  <c r="L3609" i="1"/>
  <c r="M3609" i="1" s="1"/>
  <c r="N3609" i="1" s="1"/>
  <c r="H3609" i="1" s="1"/>
  <c r="X3608" i="1"/>
  <c r="AC3608" i="1"/>
  <c r="AE3608" i="1" s="1"/>
  <c r="AK3608" i="1"/>
  <c r="E3608" i="1"/>
  <c r="F3608" i="1" s="1"/>
  <c r="F3607" i="1"/>
  <c r="G3608" i="1"/>
  <c r="K3608" i="1" s="1"/>
  <c r="O3608" i="1"/>
  <c r="P3608" i="1"/>
  <c r="P3609" i="1" s="1"/>
  <c r="AG3494" i="1"/>
  <c r="B3494" i="1" s="1"/>
  <c r="C3494" i="1" s="1"/>
  <c r="U3495" i="1"/>
  <c r="W3495" i="1" s="1"/>
  <c r="AG3495" i="1" s="1"/>
  <c r="B3495" i="1" s="1"/>
  <c r="C3495" i="1" s="1"/>
  <c r="S3496" i="1"/>
  <c r="T3496" i="1"/>
  <c r="AF3496" i="1" s="1"/>
  <c r="V3496" i="1"/>
  <c r="Q3498" i="1"/>
  <c r="R3497" i="1"/>
  <c r="Z3608" i="1" l="1"/>
  <c r="AA3608" i="1" s="1"/>
  <c r="AH3608" i="1" s="1"/>
  <c r="Y3608" i="1"/>
  <c r="J3609" i="1"/>
  <c r="I3609" i="1" s="1"/>
  <c r="A3610" i="1"/>
  <c r="L3610" i="1"/>
  <c r="M3610" i="1" s="1"/>
  <c r="N3610" i="1" s="1"/>
  <c r="H3610" i="1" s="1"/>
  <c r="X3609" i="1"/>
  <c r="E3609" i="1"/>
  <c r="F3609" i="1" s="1"/>
  <c r="AC3609" i="1"/>
  <c r="AE3609" i="1" s="1"/>
  <c r="AK3609" i="1"/>
  <c r="G3609" i="1"/>
  <c r="K3609" i="1"/>
  <c r="O3609" i="1"/>
  <c r="T3497" i="1"/>
  <c r="AF3497" i="1" s="1"/>
  <c r="V3497" i="1"/>
  <c r="Q3499" i="1"/>
  <c r="R3498" i="1"/>
  <c r="U3496" i="1"/>
  <c r="W3496" i="1" s="1"/>
  <c r="AG3496" i="1" s="1"/>
  <c r="B3496" i="1" s="1"/>
  <c r="C3496" i="1" s="1"/>
  <c r="S3497" i="1"/>
  <c r="G3610" i="1" l="1"/>
  <c r="O3610" i="1"/>
  <c r="K3610" i="1"/>
  <c r="Y3609" i="1"/>
  <c r="Z3609" i="1"/>
  <c r="AA3609" i="1" s="1"/>
  <c r="AH3609" i="1" s="1"/>
  <c r="J3610" i="1"/>
  <c r="I3610" i="1" s="1"/>
  <c r="A3611" i="1"/>
  <c r="L3611" i="1"/>
  <c r="M3611" i="1" s="1"/>
  <c r="N3611" i="1" s="1"/>
  <c r="H3611" i="1" s="1"/>
  <c r="X3610" i="1"/>
  <c r="E3610" i="1"/>
  <c r="F3610" i="1" s="1"/>
  <c r="AC3610" i="1"/>
  <c r="AE3610" i="1" s="1"/>
  <c r="AK3610" i="1"/>
  <c r="P3610" i="1"/>
  <c r="U3497" i="1"/>
  <c r="W3497" i="1" s="1"/>
  <c r="S3498" i="1"/>
  <c r="T3498" i="1"/>
  <c r="AF3498" i="1" s="1"/>
  <c r="V3498" i="1"/>
  <c r="Q3500" i="1"/>
  <c r="R3499" i="1"/>
  <c r="A3612" i="1" l="1"/>
  <c r="L3612" i="1"/>
  <c r="M3612" i="1" s="1"/>
  <c r="N3612" i="1" s="1"/>
  <c r="H3612" i="1" s="1"/>
  <c r="X3611" i="1"/>
  <c r="E3611" i="1"/>
  <c r="F3611" i="1" s="1"/>
  <c r="AC3611" i="1"/>
  <c r="AE3611" i="1" s="1"/>
  <c r="AK3611" i="1"/>
  <c r="G3611" i="1"/>
  <c r="K3611" i="1" s="1"/>
  <c r="P3611" i="1"/>
  <c r="Z3610" i="1"/>
  <c r="AA3610" i="1" s="1"/>
  <c r="AH3610" i="1" s="1"/>
  <c r="Y3610" i="1"/>
  <c r="J3611" i="1"/>
  <c r="I3611" i="1" s="1"/>
  <c r="AG3497" i="1"/>
  <c r="B3497" i="1" s="1"/>
  <c r="C3497" i="1" s="1"/>
  <c r="T3499" i="1"/>
  <c r="AF3499" i="1" s="1"/>
  <c r="V3499" i="1"/>
  <c r="Q3501" i="1"/>
  <c r="R3500" i="1"/>
  <c r="U3498" i="1"/>
  <c r="W3498" i="1" s="1"/>
  <c r="AG3498" i="1" s="1"/>
  <c r="B3498" i="1" s="1"/>
  <c r="C3498" i="1" s="1"/>
  <c r="S3499" i="1"/>
  <c r="O3611" i="1" l="1"/>
  <c r="Y3611" i="1"/>
  <c r="Z3611" i="1"/>
  <c r="AA3611" i="1" s="1"/>
  <c r="AH3611" i="1" s="1"/>
  <c r="J3612" i="1"/>
  <c r="I3612" i="1" s="1"/>
  <c r="P3612" i="1"/>
  <c r="P3613" i="1" s="1"/>
  <c r="G3612" i="1"/>
  <c r="K3612" i="1"/>
  <c r="O3612" i="1"/>
  <c r="A3613" i="1"/>
  <c r="L3613" i="1"/>
  <c r="M3613" i="1" s="1"/>
  <c r="N3613" i="1" s="1"/>
  <c r="H3613" i="1" s="1"/>
  <c r="X3612" i="1"/>
  <c r="E3612" i="1"/>
  <c r="AC3612" i="1"/>
  <c r="AE3612" i="1" s="1"/>
  <c r="AK3612" i="1"/>
  <c r="R3501" i="1"/>
  <c r="Q3502" i="1"/>
  <c r="T3500" i="1"/>
  <c r="AF3500" i="1" s="1"/>
  <c r="V3500" i="1"/>
  <c r="U3499" i="1"/>
  <c r="W3499" i="1" s="1"/>
  <c r="AG3499" i="1" s="1"/>
  <c r="B3499" i="1" s="1"/>
  <c r="C3499" i="1" s="1"/>
  <c r="S3500" i="1"/>
  <c r="E3613" i="1" l="1"/>
  <c r="F3613" i="1" s="1"/>
  <c r="F3612" i="1"/>
  <c r="Z3612" i="1"/>
  <c r="AA3612" i="1" s="1"/>
  <c r="AH3612" i="1" s="1"/>
  <c r="Y3612" i="1"/>
  <c r="J3613" i="1"/>
  <c r="I3613" i="1" s="1"/>
  <c r="G3613" i="1"/>
  <c r="O3613" i="1" s="1"/>
  <c r="A3614" i="1"/>
  <c r="L3614" i="1"/>
  <c r="M3614" i="1" s="1"/>
  <c r="N3614" i="1" s="1"/>
  <c r="H3614" i="1" s="1"/>
  <c r="X3613" i="1"/>
  <c r="AC3613" i="1"/>
  <c r="AE3613" i="1" s="1"/>
  <c r="AK3613" i="1"/>
  <c r="U3500" i="1"/>
  <c r="W3500" i="1" s="1"/>
  <c r="AG3500" i="1" s="1"/>
  <c r="B3500" i="1" s="1"/>
  <c r="C3500" i="1" s="1"/>
  <c r="S3501" i="1"/>
  <c r="Q3503" i="1"/>
  <c r="R3502" i="1"/>
  <c r="T3501" i="1"/>
  <c r="AF3501" i="1" s="1"/>
  <c r="V3501" i="1"/>
  <c r="K3613" i="1" l="1"/>
  <c r="G3614" i="1"/>
  <c r="O3614" i="1" s="1"/>
  <c r="K3614" i="1"/>
  <c r="A3615" i="1"/>
  <c r="L3615" i="1"/>
  <c r="M3615" i="1" s="1"/>
  <c r="N3615" i="1" s="1"/>
  <c r="H3615" i="1" s="1"/>
  <c r="X3614" i="1"/>
  <c r="E3614" i="1"/>
  <c r="F3614" i="1" s="1"/>
  <c r="AC3614" i="1"/>
  <c r="AE3614" i="1" s="1"/>
  <c r="AK3614" i="1"/>
  <c r="Z3613" i="1"/>
  <c r="AA3613" i="1" s="1"/>
  <c r="AH3613" i="1" s="1"/>
  <c r="Y3613" i="1"/>
  <c r="J3614" i="1"/>
  <c r="I3614" i="1" s="1"/>
  <c r="P3614" i="1"/>
  <c r="T3502" i="1"/>
  <c r="AF3502" i="1" s="1"/>
  <c r="V3502" i="1"/>
  <c r="Q3504" i="1"/>
  <c r="R3503" i="1"/>
  <c r="U3501" i="1"/>
  <c r="W3501" i="1" s="1"/>
  <c r="S3502" i="1"/>
  <c r="A3616" i="1" l="1"/>
  <c r="L3616" i="1"/>
  <c r="M3616" i="1" s="1"/>
  <c r="N3616" i="1" s="1"/>
  <c r="H3616" i="1" s="1"/>
  <c r="X3615" i="1"/>
  <c r="E3615" i="1"/>
  <c r="F3615" i="1" s="1"/>
  <c r="AC3615" i="1"/>
  <c r="AE3615" i="1" s="1"/>
  <c r="AK3615" i="1"/>
  <c r="P3615" i="1"/>
  <c r="P3616" i="1" s="1"/>
  <c r="Y3614" i="1"/>
  <c r="Z3614" i="1"/>
  <c r="AA3614" i="1" s="1"/>
  <c r="AH3614" i="1" s="1"/>
  <c r="J3615" i="1"/>
  <c r="I3615" i="1" s="1"/>
  <c r="G3615" i="1"/>
  <c r="O3615" i="1"/>
  <c r="K3615" i="1"/>
  <c r="AG3501" i="1"/>
  <c r="B3501" i="1" s="1"/>
  <c r="C3501" i="1" s="1"/>
  <c r="U3502" i="1"/>
  <c r="W3502" i="1" s="1"/>
  <c r="AG3502" i="1" s="1"/>
  <c r="B3502" i="1" s="1"/>
  <c r="C3502" i="1" s="1"/>
  <c r="S3503" i="1"/>
  <c r="T3503" i="1"/>
  <c r="AF3503" i="1" s="1"/>
  <c r="V3503" i="1"/>
  <c r="Q3505" i="1"/>
  <c r="R3504" i="1"/>
  <c r="Z3615" i="1" l="1"/>
  <c r="AA3615" i="1" s="1"/>
  <c r="AH3615" i="1" s="1"/>
  <c r="Y3615" i="1"/>
  <c r="J3616" i="1"/>
  <c r="I3616" i="1" s="1"/>
  <c r="G3616" i="1"/>
  <c r="K3616" i="1"/>
  <c r="O3616" i="1"/>
  <c r="A3617" i="1"/>
  <c r="L3617" i="1"/>
  <c r="M3617" i="1" s="1"/>
  <c r="X3616" i="1"/>
  <c r="E3616" i="1"/>
  <c r="F3616" i="1" s="1"/>
  <c r="AC3616" i="1"/>
  <c r="AE3616" i="1" s="1"/>
  <c r="AK3616" i="1"/>
  <c r="T3504" i="1"/>
  <c r="AF3504" i="1" s="1"/>
  <c r="V3504" i="1"/>
  <c r="Q3506" i="1"/>
  <c r="R3505" i="1"/>
  <c r="U3503" i="1"/>
  <c r="W3503" i="1" s="1"/>
  <c r="AG3503" i="1" s="1"/>
  <c r="B3503" i="1" s="1"/>
  <c r="C3503" i="1" s="1"/>
  <c r="S3504" i="1"/>
  <c r="A3618" i="1" l="1"/>
  <c r="L3618" i="1"/>
  <c r="M3618" i="1" s="1"/>
  <c r="N3618" i="1" s="1"/>
  <c r="H3618" i="1" s="1"/>
  <c r="X3617" i="1"/>
  <c r="E3617" i="1"/>
  <c r="AC3617" i="1"/>
  <c r="AE3617" i="1" s="1"/>
  <c r="AK3617" i="1"/>
  <c r="Z3616" i="1"/>
  <c r="AA3616" i="1" s="1"/>
  <c r="AH3616" i="1" s="1"/>
  <c r="Y3616" i="1"/>
  <c r="J3617" i="1"/>
  <c r="I3617" i="1" s="1"/>
  <c r="N3617" i="1"/>
  <c r="H3617" i="1" s="1"/>
  <c r="P3617" i="1"/>
  <c r="P3618" i="1" s="1"/>
  <c r="T3505" i="1"/>
  <c r="AF3505" i="1" s="1"/>
  <c r="V3505" i="1"/>
  <c r="U3504" i="1"/>
  <c r="W3504" i="1" s="1"/>
  <c r="AG3504" i="1" s="1"/>
  <c r="B3504" i="1" s="1"/>
  <c r="C3504" i="1" s="1"/>
  <c r="S3505" i="1"/>
  <c r="Q3507" i="1"/>
  <c r="R3506" i="1"/>
  <c r="E3618" i="1" l="1"/>
  <c r="F3617" i="1"/>
  <c r="Z3617" i="1"/>
  <c r="AA3617" i="1" s="1"/>
  <c r="AH3617" i="1" s="1"/>
  <c r="Y3617" i="1"/>
  <c r="J3618" i="1"/>
  <c r="I3618" i="1" s="1"/>
  <c r="G3617" i="1"/>
  <c r="K3617" i="1" s="1"/>
  <c r="A3619" i="1"/>
  <c r="L3619" i="1"/>
  <c r="M3619" i="1" s="1"/>
  <c r="N3619" i="1" s="1"/>
  <c r="H3619" i="1" s="1"/>
  <c r="X3618" i="1"/>
  <c r="AC3618" i="1"/>
  <c r="AE3618" i="1" s="1"/>
  <c r="AK3618" i="1"/>
  <c r="T3506" i="1"/>
  <c r="AF3506" i="1" s="1"/>
  <c r="V3506" i="1"/>
  <c r="Q3508" i="1"/>
  <c r="R3507" i="1"/>
  <c r="U3505" i="1"/>
  <c r="W3505" i="1" s="1"/>
  <c r="S3506" i="1"/>
  <c r="O3617" i="1" l="1"/>
  <c r="G3618" i="1"/>
  <c r="Y3618" i="1"/>
  <c r="Z3618" i="1"/>
  <c r="AA3618" i="1" s="1"/>
  <c r="AH3618" i="1" s="1"/>
  <c r="J3619" i="1"/>
  <c r="I3619" i="1" s="1"/>
  <c r="G3619" i="1"/>
  <c r="O3619" i="1"/>
  <c r="K3619" i="1"/>
  <c r="P3619" i="1"/>
  <c r="A3620" i="1"/>
  <c r="L3620" i="1"/>
  <c r="M3620" i="1" s="1"/>
  <c r="X3619" i="1"/>
  <c r="AC3619" i="1"/>
  <c r="AE3619" i="1" s="1"/>
  <c r="AK3619" i="1"/>
  <c r="E3619" i="1"/>
  <c r="F3618" i="1"/>
  <c r="AG3505" i="1"/>
  <c r="B3505" i="1" s="1"/>
  <c r="C3505" i="1" s="1"/>
  <c r="U3506" i="1"/>
  <c r="W3506" i="1" s="1"/>
  <c r="S3507" i="1"/>
  <c r="T3507" i="1"/>
  <c r="AF3507" i="1" s="1"/>
  <c r="V3507" i="1"/>
  <c r="Q3509" i="1"/>
  <c r="R3508" i="1"/>
  <c r="K3618" i="1" l="1"/>
  <c r="O3618" i="1"/>
  <c r="P3620" i="1"/>
  <c r="A3621" i="1"/>
  <c r="L3621" i="1"/>
  <c r="M3621" i="1" s="1"/>
  <c r="N3621" i="1" s="1"/>
  <c r="X3620" i="1"/>
  <c r="AC3620" i="1"/>
  <c r="AE3620" i="1" s="1"/>
  <c r="AK3620" i="1"/>
  <c r="E3620" i="1"/>
  <c r="F3620" i="1" s="1"/>
  <c r="F3619" i="1"/>
  <c r="Y3619" i="1"/>
  <c r="Z3619" i="1"/>
  <c r="AA3619" i="1" s="1"/>
  <c r="AH3619" i="1" s="1"/>
  <c r="J3620" i="1"/>
  <c r="I3620" i="1" s="1"/>
  <c r="N3620" i="1"/>
  <c r="H3620" i="1" s="1"/>
  <c r="AG3506" i="1"/>
  <c r="B3506" i="1" s="1"/>
  <c r="C3506" i="1" s="1"/>
  <c r="T3508" i="1"/>
  <c r="AF3508" i="1" s="1"/>
  <c r="V3508" i="1"/>
  <c r="Q3510" i="1"/>
  <c r="R3509" i="1"/>
  <c r="U3507" i="1"/>
  <c r="W3507" i="1" s="1"/>
  <c r="AG3507" i="1" s="1"/>
  <c r="B3507" i="1" s="1"/>
  <c r="C3507" i="1" s="1"/>
  <c r="S3508" i="1"/>
  <c r="P3621" i="1" l="1"/>
  <c r="G3620" i="1"/>
  <c r="K3620" i="1"/>
  <c r="O3620" i="1"/>
  <c r="Z3620" i="1"/>
  <c r="AA3620" i="1" s="1"/>
  <c r="AH3620" i="1" s="1"/>
  <c r="Y3620" i="1"/>
  <c r="J3621" i="1"/>
  <c r="I3621" i="1" s="1"/>
  <c r="P3622" i="1"/>
  <c r="H3621" i="1"/>
  <c r="A3622" i="1"/>
  <c r="L3622" i="1"/>
  <c r="M3622" i="1" s="1"/>
  <c r="N3622" i="1" s="1"/>
  <c r="H3622" i="1" s="1"/>
  <c r="X3621" i="1"/>
  <c r="E3621" i="1"/>
  <c r="AC3621" i="1"/>
  <c r="AE3621" i="1" s="1"/>
  <c r="AK3621" i="1"/>
  <c r="T3509" i="1"/>
  <c r="AF3509" i="1" s="1"/>
  <c r="V3509" i="1"/>
  <c r="Q3511" i="1"/>
  <c r="R3510" i="1"/>
  <c r="U3508" i="1"/>
  <c r="W3508" i="1" s="1"/>
  <c r="AG3508" i="1" s="1"/>
  <c r="B3508" i="1" s="1"/>
  <c r="C3508" i="1" s="1"/>
  <c r="S3509" i="1"/>
  <c r="G3621" i="1" l="1"/>
  <c r="O3621" i="1"/>
  <c r="K3621" i="1"/>
  <c r="Z3621" i="1"/>
  <c r="AA3621" i="1" s="1"/>
  <c r="AH3621" i="1" s="1"/>
  <c r="Y3621" i="1"/>
  <c r="J3622" i="1"/>
  <c r="I3622" i="1" s="1"/>
  <c r="E3622" i="1"/>
  <c r="F3621" i="1"/>
  <c r="G3622" i="1"/>
  <c r="O3622" i="1"/>
  <c r="K3622" i="1"/>
  <c r="A3623" i="1"/>
  <c r="L3623" i="1"/>
  <c r="M3623" i="1" s="1"/>
  <c r="N3623" i="1" s="1"/>
  <c r="H3623" i="1" s="1"/>
  <c r="X3622" i="1"/>
  <c r="AC3622" i="1"/>
  <c r="AE3622" i="1" s="1"/>
  <c r="AK3622" i="1"/>
  <c r="U3509" i="1"/>
  <c r="S3510" i="1"/>
  <c r="T3510" i="1"/>
  <c r="AF3510" i="1" s="1"/>
  <c r="V3510" i="1"/>
  <c r="Q3512" i="1"/>
  <c r="R3511" i="1"/>
  <c r="W3509" i="1"/>
  <c r="AG3509" i="1" s="1"/>
  <c r="B3509" i="1" s="1"/>
  <c r="C3509" i="1" s="1"/>
  <c r="G3623" i="1" l="1"/>
  <c r="O3623" i="1"/>
  <c r="K3623" i="1"/>
  <c r="Y3622" i="1"/>
  <c r="Z3622" i="1"/>
  <c r="AA3622" i="1" s="1"/>
  <c r="AH3622" i="1" s="1"/>
  <c r="J3623" i="1"/>
  <c r="I3623" i="1" s="1"/>
  <c r="A3624" i="1"/>
  <c r="L3624" i="1"/>
  <c r="M3624" i="1" s="1"/>
  <c r="N3624" i="1" s="1"/>
  <c r="H3624" i="1" s="1"/>
  <c r="X3623" i="1"/>
  <c r="AC3623" i="1"/>
  <c r="AE3623" i="1" s="1"/>
  <c r="AK3623" i="1"/>
  <c r="E3623" i="1"/>
  <c r="F3623" i="1" s="1"/>
  <c r="F3622" i="1"/>
  <c r="P3623" i="1"/>
  <c r="T3511" i="1"/>
  <c r="AF3511" i="1" s="1"/>
  <c r="V3511" i="1"/>
  <c r="Q3513" i="1"/>
  <c r="R3512" i="1"/>
  <c r="U3510" i="1"/>
  <c r="W3510" i="1" s="1"/>
  <c r="S3511" i="1"/>
  <c r="G3624" i="1" l="1"/>
  <c r="K3624" i="1"/>
  <c r="O3624" i="1"/>
  <c r="A3625" i="1"/>
  <c r="L3625" i="1"/>
  <c r="M3625" i="1" s="1"/>
  <c r="N3625" i="1" s="1"/>
  <c r="H3625" i="1" s="1"/>
  <c r="X3624" i="1"/>
  <c r="E3624" i="1"/>
  <c r="AC3624" i="1"/>
  <c r="AE3624" i="1" s="1"/>
  <c r="AK3624" i="1"/>
  <c r="P3624" i="1"/>
  <c r="Z3623" i="1"/>
  <c r="AA3623" i="1" s="1"/>
  <c r="AH3623" i="1" s="1"/>
  <c r="Y3623" i="1"/>
  <c r="J3624" i="1"/>
  <c r="I3624" i="1" s="1"/>
  <c r="AG3510" i="1"/>
  <c r="B3510" i="1" s="1"/>
  <c r="C3510" i="1" s="1"/>
  <c r="T3512" i="1"/>
  <c r="AF3512" i="1" s="1"/>
  <c r="V3512" i="1"/>
  <c r="Q3514" i="1"/>
  <c r="R3513" i="1"/>
  <c r="U3511" i="1"/>
  <c r="W3511" i="1" s="1"/>
  <c r="S3512" i="1"/>
  <c r="Z3624" i="1" l="1"/>
  <c r="AA3624" i="1" s="1"/>
  <c r="AH3624" i="1" s="1"/>
  <c r="Y3624" i="1"/>
  <c r="J3625" i="1"/>
  <c r="I3625" i="1" s="1"/>
  <c r="G3625" i="1"/>
  <c r="K3625" i="1"/>
  <c r="O3625" i="1"/>
  <c r="E3625" i="1"/>
  <c r="F3625" i="1" s="1"/>
  <c r="F3624" i="1"/>
  <c r="A3626" i="1"/>
  <c r="L3626" i="1"/>
  <c r="X3625" i="1"/>
  <c r="AC3625" i="1"/>
  <c r="AE3625" i="1" s="1"/>
  <c r="AK3625" i="1"/>
  <c r="P3625" i="1"/>
  <c r="AG3511" i="1"/>
  <c r="B3511" i="1" s="1"/>
  <c r="C3511" i="1" s="1"/>
  <c r="U3512" i="1"/>
  <c r="W3512" i="1" s="1"/>
  <c r="S3513" i="1"/>
  <c r="T3513" i="1"/>
  <c r="AF3513" i="1" s="1"/>
  <c r="V3513" i="1"/>
  <c r="Q3515" i="1"/>
  <c r="R3514" i="1"/>
  <c r="Z3625" i="1" l="1"/>
  <c r="AA3625" i="1" s="1"/>
  <c r="AH3625" i="1" s="1"/>
  <c r="Y3625" i="1"/>
  <c r="J3626" i="1"/>
  <c r="I3626" i="1" s="1"/>
  <c r="M3626" i="1"/>
  <c r="N3626" i="1" s="1"/>
  <c r="H3626" i="1" s="1"/>
  <c r="P3626" i="1"/>
  <c r="A3627" i="1"/>
  <c r="L3627" i="1"/>
  <c r="X3626" i="1"/>
  <c r="E3626" i="1"/>
  <c r="F3626" i="1" s="1"/>
  <c r="AC3626" i="1"/>
  <c r="AE3626" i="1" s="1"/>
  <c r="AK3626" i="1"/>
  <c r="AG3512" i="1"/>
  <c r="B3512" i="1" s="1"/>
  <c r="C3512" i="1" s="1"/>
  <c r="T3514" i="1"/>
  <c r="AF3514" i="1" s="1"/>
  <c r="V3514" i="1"/>
  <c r="Q3516" i="1"/>
  <c r="R3515" i="1"/>
  <c r="U3513" i="1"/>
  <c r="W3513" i="1" s="1"/>
  <c r="S3514" i="1"/>
  <c r="M3627" i="1" l="1"/>
  <c r="N3627" i="1" s="1"/>
  <c r="H3627" i="1" s="1"/>
  <c r="P3627" i="1"/>
  <c r="A3628" i="1"/>
  <c r="L3628" i="1"/>
  <c r="M3628" i="1" s="1"/>
  <c r="N3628" i="1" s="1"/>
  <c r="H3628" i="1" s="1"/>
  <c r="X3627" i="1"/>
  <c r="E3627" i="1"/>
  <c r="F3627" i="1" s="1"/>
  <c r="AC3627" i="1"/>
  <c r="AE3627" i="1" s="1"/>
  <c r="AK3627" i="1"/>
  <c r="G3626" i="1"/>
  <c r="O3626" i="1" s="1"/>
  <c r="Z3626" i="1"/>
  <c r="AA3626" i="1" s="1"/>
  <c r="AH3626" i="1" s="1"/>
  <c r="Y3626" i="1"/>
  <c r="J3627" i="1"/>
  <c r="I3627" i="1" s="1"/>
  <c r="AG3513" i="1"/>
  <c r="B3513" i="1" s="1"/>
  <c r="C3513" i="1" s="1"/>
  <c r="Q3517" i="1"/>
  <c r="R3516" i="1"/>
  <c r="T3515" i="1"/>
  <c r="AF3515" i="1" s="1"/>
  <c r="V3515" i="1"/>
  <c r="U3514" i="1"/>
  <c r="W3514" i="1" s="1"/>
  <c r="AG3514" i="1" s="1"/>
  <c r="B3514" i="1" s="1"/>
  <c r="C3514" i="1" s="1"/>
  <c r="S3515" i="1"/>
  <c r="Z3627" i="1" l="1"/>
  <c r="AA3627" i="1" s="1"/>
  <c r="AH3627" i="1" s="1"/>
  <c r="Y3627" i="1"/>
  <c r="J3628" i="1"/>
  <c r="I3628" i="1" s="1"/>
  <c r="K3626" i="1"/>
  <c r="A3629" i="1"/>
  <c r="L3629" i="1"/>
  <c r="M3629" i="1" s="1"/>
  <c r="N3629" i="1" s="1"/>
  <c r="H3629" i="1" s="1"/>
  <c r="X3628" i="1"/>
  <c r="E3628" i="1"/>
  <c r="AC3628" i="1"/>
  <c r="AE3628" i="1" s="1"/>
  <c r="AK3628" i="1"/>
  <c r="P3628" i="1"/>
  <c r="G3627" i="1"/>
  <c r="G3628" i="1" s="1"/>
  <c r="O3627" i="1"/>
  <c r="K3627" i="1"/>
  <c r="T3516" i="1"/>
  <c r="AF3516" i="1" s="1"/>
  <c r="V3516" i="1"/>
  <c r="Q3518" i="1"/>
  <c r="R3517" i="1"/>
  <c r="U3515" i="1"/>
  <c r="W3515" i="1" s="1"/>
  <c r="AG3515" i="1" s="1"/>
  <c r="B3515" i="1" s="1"/>
  <c r="C3515" i="1" s="1"/>
  <c r="S3516" i="1"/>
  <c r="K3628" i="1" l="1"/>
  <c r="O3628" i="1"/>
  <c r="E3629" i="1"/>
  <c r="F3629" i="1" s="1"/>
  <c r="F3628" i="1"/>
  <c r="G3629" i="1"/>
  <c r="O3629" i="1"/>
  <c r="K3629" i="1"/>
  <c r="A3630" i="1"/>
  <c r="L3630" i="1"/>
  <c r="M3630" i="1" s="1"/>
  <c r="X3629" i="1"/>
  <c r="AC3629" i="1"/>
  <c r="AE3629" i="1" s="1"/>
  <c r="AK3629" i="1"/>
  <c r="Z3628" i="1"/>
  <c r="AA3628" i="1" s="1"/>
  <c r="AH3628" i="1" s="1"/>
  <c r="Y3628" i="1"/>
  <c r="J3629" i="1"/>
  <c r="I3629" i="1" s="1"/>
  <c r="P3629" i="1"/>
  <c r="P3630" i="1" s="1"/>
  <c r="U3516" i="1"/>
  <c r="W3516" i="1" s="1"/>
  <c r="AG3516" i="1" s="1"/>
  <c r="B3516" i="1" s="1"/>
  <c r="C3516" i="1" s="1"/>
  <c r="S3517" i="1"/>
  <c r="T3517" i="1"/>
  <c r="AF3517" i="1" s="1"/>
  <c r="V3517" i="1"/>
  <c r="Q3519" i="1"/>
  <c r="R3518" i="1"/>
  <c r="A3631" i="1" l="1"/>
  <c r="L3631" i="1"/>
  <c r="M3631" i="1" s="1"/>
  <c r="N3631" i="1" s="1"/>
  <c r="X3630" i="1"/>
  <c r="E3630" i="1"/>
  <c r="F3630" i="1" s="1"/>
  <c r="AC3630" i="1"/>
  <c r="AE3630" i="1" s="1"/>
  <c r="AK3630" i="1"/>
  <c r="Z3629" i="1"/>
  <c r="AA3629" i="1" s="1"/>
  <c r="AH3629" i="1" s="1"/>
  <c r="Y3629" i="1"/>
  <c r="J3630" i="1"/>
  <c r="I3630" i="1" s="1"/>
  <c r="N3630" i="1"/>
  <c r="H3630" i="1" s="1"/>
  <c r="T3518" i="1"/>
  <c r="AF3518" i="1" s="1"/>
  <c r="V3518" i="1"/>
  <c r="Q3520" i="1"/>
  <c r="R3519" i="1"/>
  <c r="U3517" i="1"/>
  <c r="W3517" i="1" s="1"/>
  <c r="S3518" i="1"/>
  <c r="Z3630" i="1" l="1"/>
  <c r="AA3630" i="1" s="1"/>
  <c r="AH3630" i="1" s="1"/>
  <c r="Y3630" i="1"/>
  <c r="J3631" i="1"/>
  <c r="I3631" i="1" s="1"/>
  <c r="H3631" i="1"/>
  <c r="A3632" i="1"/>
  <c r="L3632" i="1"/>
  <c r="M3632" i="1" s="1"/>
  <c r="N3632" i="1" s="1"/>
  <c r="H3632" i="1" s="1"/>
  <c r="X3631" i="1"/>
  <c r="E3631" i="1"/>
  <c r="AC3631" i="1"/>
  <c r="AE3631" i="1" s="1"/>
  <c r="AK3631" i="1"/>
  <c r="G3630" i="1"/>
  <c r="O3630" i="1"/>
  <c r="K3630" i="1"/>
  <c r="P3631" i="1"/>
  <c r="U3518" i="1"/>
  <c r="W3518" i="1" s="1"/>
  <c r="S3519" i="1"/>
  <c r="AG3517" i="1"/>
  <c r="B3517" i="1" s="1"/>
  <c r="C3517" i="1" s="1"/>
  <c r="T3519" i="1"/>
  <c r="AF3519" i="1" s="1"/>
  <c r="V3519" i="1"/>
  <c r="Q3521" i="1"/>
  <c r="R3520" i="1"/>
  <c r="E3632" i="1" l="1"/>
  <c r="F3632" i="1" s="1"/>
  <c r="F3631" i="1"/>
  <c r="P3632" i="1"/>
  <c r="Z3631" i="1"/>
  <c r="AA3631" i="1" s="1"/>
  <c r="AH3631" i="1" s="1"/>
  <c r="Y3631" i="1"/>
  <c r="J3632" i="1"/>
  <c r="I3632" i="1" s="1"/>
  <c r="A3633" i="1"/>
  <c r="L3633" i="1"/>
  <c r="M3633" i="1" s="1"/>
  <c r="N3633" i="1" s="1"/>
  <c r="H3633" i="1" s="1"/>
  <c r="X3632" i="1"/>
  <c r="AC3632" i="1"/>
  <c r="AE3632" i="1" s="1"/>
  <c r="AK3632" i="1"/>
  <c r="G3631" i="1"/>
  <c r="O3631" i="1" s="1"/>
  <c r="AG3518" i="1"/>
  <c r="B3518" i="1" s="1"/>
  <c r="C3518" i="1" s="1"/>
  <c r="Q3522" i="1"/>
  <c r="R3521" i="1"/>
  <c r="U3519" i="1"/>
  <c r="W3519" i="1" s="1"/>
  <c r="AG3519" i="1" s="1"/>
  <c r="B3519" i="1" s="1"/>
  <c r="C3519" i="1" s="1"/>
  <c r="S3520" i="1"/>
  <c r="T3520" i="1"/>
  <c r="AF3520" i="1" s="1"/>
  <c r="V3520" i="1"/>
  <c r="K3631" i="1" l="1"/>
  <c r="Y3632" i="1"/>
  <c r="Z3632" i="1"/>
  <c r="AA3632" i="1" s="1"/>
  <c r="AH3632" i="1" s="1"/>
  <c r="J3633" i="1"/>
  <c r="I3633" i="1" s="1"/>
  <c r="G3632" i="1"/>
  <c r="G3633" i="1" s="1"/>
  <c r="P3633" i="1"/>
  <c r="P3634" i="1" s="1"/>
  <c r="A3634" i="1"/>
  <c r="L3634" i="1"/>
  <c r="M3634" i="1" s="1"/>
  <c r="N3634" i="1" s="1"/>
  <c r="H3634" i="1" s="1"/>
  <c r="X3633" i="1"/>
  <c r="E3633" i="1"/>
  <c r="F3633" i="1" s="1"/>
  <c r="AC3633" i="1"/>
  <c r="AE3633" i="1" s="1"/>
  <c r="AK3633" i="1"/>
  <c r="U3520" i="1"/>
  <c r="W3520" i="1" s="1"/>
  <c r="AG3520" i="1" s="1"/>
  <c r="B3520" i="1" s="1"/>
  <c r="C3520" i="1" s="1"/>
  <c r="S3521" i="1"/>
  <c r="T3521" i="1"/>
  <c r="AF3521" i="1" s="1"/>
  <c r="V3521" i="1"/>
  <c r="Q3523" i="1"/>
  <c r="R3522" i="1"/>
  <c r="K3633" i="1" l="1"/>
  <c r="O3633" i="1"/>
  <c r="Z3633" i="1"/>
  <c r="AA3633" i="1" s="1"/>
  <c r="AH3633" i="1" s="1"/>
  <c r="Y3633" i="1"/>
  <c r="J3634" i="1"/>
  <c r="I3634" i="1" s="1"/>
  <c r="G3634" i="1"/>
  <c r="O3634" i="1"/>
  <c r="K3634" i="1"/>
  <c r="K3632" i="1"/>
  <c r="O3632" i="1"/>
  <c r="A3635" i="1"/>
  <c r="L3635" i="1"/>
  <c r="M3635" i="1" s="1"/>
  <c r="N3635" i="1" s="1"/>
  <c r="H3635" i="1" s="1"/>
  <c r="X3634" i="1"/>
  <c r="E3634" i="1"/>
  <c r="F3634" i="1" s="1"/>
  <c r="AC3634" i="1"/>
  <c r="AE3634" i="1" s="1"/>
  <c r="AK3634" i="1"/>
  <c r="Q3524" i="1"/>
  <c r="R3523" i="1"/>
  <c r="T3522" i="1"/>
  <c r="AF3522" i="1" s="1"/>
  <c r="V3522" i="1"/>
  <c r="U3521" i="1"/>
  <c r="W3521" i="1" s="1"/>
  <c r="S3522" i="1"/>
  <c r="Z3634" i="1" l="1"/>
  <c r="AA3634" i="1" s="1"/>
  <c r="AH3634" i="1" s="1"/>
  <c r="Y3634" i="1"/>
  <c r="J3635" i="1"/>
  <c r="I3635" i="1" s="1"/>
  <c r="G3635" i="1"/>
  <c r="K3635" i="1"/>
  <c r="O3635" i="1"/>
  <c r="A3636" i="1"/>
  <c r="L3636" i="1"/>
  <c r="M3636" i="1" s="1"/>
  <c r="N3636" i="1" s="1"/>
  <c r="H3636" i="1" s="1"/>
  <c r="X3635" i="1"/>
  <c r="E3635" i="1"/>
  <c r="F3635" i="1" s="1"/>
  <c r="AC3635" i="1"/>
  <c r="AE3635" i="1" s="1"/>
  <c r="AK3635" i="1"/>
  <c r="P3635" i="1"/>
  <c r="AG3521" i="1"/>
  <c r="B3521" i="1" s="1"/>
  <c r="C3521" i="1" s="1"/>
  <c r="Q3525" i="1"/>
  <c r="R3524" i="1"/>
  <c r="T3523" i="1"/>
  <c r="AF3523" i="1" s="1"/>
  <c r="V3523" i="1"/>
  <c r="U3522" i="1"/>
  <c r="W3522" i="1" s="1"/>
  <c r="AG3522" i="1" s="1"/>
  <c r="B3522" i="1" s="1"/>
  <c r="C3522" i="1" s="1"/>
  <c r="S3523" i="1"/>
  <c r="A3637" i="1" l="1"/>
  <c r="L3637" i="1"/>
  <c r="M3637" i="1" s="1"/>
  <c r="N3637" i="1" s="1"/>
  <c r="H3637" i="1" s="1"/>
  <c r="X3636" i="1"/>
  <c r="E3636" i="1"/>
  <c r="AC3636" i="1"/>
  <c r="AE3636" i="1" s="1"/>
  <c r="AK3636" i="1"/>
  <c r="G3636" i="1"/>
  <c r="O3636" i="1" s="1"/>
  <c r="K3636" i="1"/>
  <c r="P3636" i="1"/>
  <c r="Z3635" i="1"/>
  <c r="AA3635" i="1" s="1"/>
  <c r="AH3635" i="1" s="1"/>
  <c r="Y3635" i="1"/>
  <c r="J3636" i="1"/>
  <c r="I3636" i="1" s="1"/>
  <c r="U3523" i="1"/>
  <c r="W3523" i="1" s="1"/>
  <c r="AG3523" i="1" s="1"/>
  <c r="B3523" i="1" s="1"/>
  <c r="C3523" i="1" s="1"/>
  <c r="S3524" i="1"/>
  <c r="T3524" i="1"/>
  <c r="AF3524" i="1" s="1"/>
  <c r="V3524" i="1"/>
  <c r="Q3526" i="1"/>
  <c r="R3525" i="1"/>
  <c r="P3637" i="1" l="1"/>
  <c r="Y3636" i="1"/>
  <c r="Z3636" i="1"/>
  <c r="AA3636" i="1" s="1"/>
  <c r="AH3636" i="1" s="1"/>
  <c r="J3637" i="1"/>
  <c r="I3637" i="1" s="1"/>
  <c r="E3637" i="1"/>
  <c r="F3637" i="1" s="1"/>
  <c r="F3636" i="1"/>
  <c r="P3638" i="1"/>
  <c r="G3637" i="1"/>
  <c r="K3637" i="1" s="1"/>
  <c r="A3638" i="1"/>
  <c r="L3638" i="1"/>
  <c r="M3638" i="1" s="1"/>
  <c r="N3638" i="1" s="1"/>
  <c r="H3638" i="1" s="1"/>
  <c r="X3637" i="1"/>
  <c r="AC3637" i="1"/>
  <c r="AE3637" i="1" s="1"/>
  <c r="AK3637" i="1"/>
  <c r="T3525" i="1"/>
  <c r="AF3525" i="1" s="1"/>
  <c r="V3525" i="1"/>
  <c r="Q3527" i="1"/>
  <c r="R3526" i="1"/>
  <c r="U3524" i="1"/>
  <c r="W3524" i="1" s="1"/>
  <c r="S3525" i="1"/>
  <c r="O3637" i="1" l="1"/>
  <c r="G3638" i="1"/>
  <c r="O3638" i="1"/>
  <c r="K3638" i="1"/>
  <c r="Y3637" i="1"/>
  <c r="Z3637" i="1"/>
  <c r="AA3637" i="1" s="1"/>
  <c r="AH3637" i="1" s="1"/>
  <c r="J3638" i="1"/>
  <c r="I3638" i="1" s="1"/>
  <c r="A3639" i="1"/>
  <c r="L3639" i="1"/>
  <c r="M3639" i="1" s="1"/>
  <c r="X3638" i="1"/>
  <c r="E3638" i="1"/>
  <c r="F3638" i="1" s="1"/>
  <c r="AC3638" i="1"/>
  <c r="AE3638" i="1" s="1"/>
  <c r="AK3638" i="1"/>
  <c r="AG3524" i="1"/>
  <c r="B3524" i="1" s="1"/>
  <c r="C3524" i="1" s="1"/>
  <c r="U3525" i="1"/>
  <c r="W3525" i="1" s="1"/>
  <c r="S3526" i="1"/>
  <c r="T3526" i="1"/>
  <c r="AF3526" i="1" s="1"/>
  <c r="V3526" i="1"/>
  <c r="Q3528" i="1"/>
  <c r="R3527" i="1"/>
  <c r="A3640" i="1" l="1"/>
  <c r="L3640" i="1"/>
  <c r="M3640" i="1" s="1"/>
  <c r="N3640" i="1" s="1"/>
  <c r="X3639" i="1"/>
  <c r="E3639" i="1"/>
  <c r="F3639" i="1" s="1"/>
  <c r="AC3639" i="1"/>
  <c r="AE3639" i="1" s="1"/>
  <c r="AK3639" i="1"/>
  <c r="Y3638" i="1"/>
  <c r="Z3638" i="1"/>
  <c r="AA3638" i="1" s="1"/>
  <c r="AH3638" i="1" s="1"/>
  <c r="J3639" i="1"/>
  <c r="I3639" i="1" s="1"/>
  <c r="N3639" i="1"/>
  <c r="H3639" i="1" s="1"/>
  <c r="P3639" i="1"/>
  <c r="P3640" i="1" s="1"/>
  <c r="AG3525" i="1"/>
  <c r="B3525" i="1" s="1"/>
  <c r="C3525" i="1" s="1"/>
  <c r="Q3529" i="1"/>
  <c r="R3528" i="1"/>
  <c r="T3527" i="1"/>
  <c r="AF3527" i="1" s="1"/>
  <c r="V3527" i="1"/>
  <c r="U3526" i="1"/>
  <c r="W3526" i="1" s="1"/>
  <c r="AG3526" i="1" s="1"/>
  <c r="B3526" i="1" s="1"/>
  <c r="C3526" i="1" s="1"/>
  <c r="S3527" i="1"/>
  <c r="Y3639" i="1" l="1"/>
  <c r="Z3639" i="1"/>
  <c r="AA3639" i="1" s="1"/>
  <c r="AH3639" i="1" s="1"/>
  <c r="J3640" i="1"/>
  <c r="I3640" i="1" s="1"/>
  <c r="H3640" i="1"/>
  <c r="G3639" i="1"/>
  <c r="O3639" i="1"/>
  <c r="K3639" i="1"/>
  <c r="A3641" i="1"/>
  <c r="L3641" i="1"/>
  <c r="M3641" i="1" s="1"/>
  <c r="X3640" i="1"/>
  <c r="E3640" i="1"/>
  <c r="AC3640" i="1"/>
  <c r="AE3640" i="1" s="1"/>
  <c r="AK3640" i="1"/>
  <c r="T3528" i="1"/>
  <c r="AF3528" i="1" s="1"/>
  <c r="V3528" i="1"/>
  <c r="Q3530" i="1"/>
  <c r="R3529" i="1"/>
  <c r="U3527" i="1"/>
  <c r="W3527" i="1" s="1"/>
  <c r="AG3527" i="1" s="1"/>
  <c r="B3527" i="1" s="1"/>
  <c r="C3527" i="1" s="1"/>
  <c r="S3528" i="1"/>
  <c r="N3641" i="1" l="1"/>
  <c r="H3641" i="1" s="1"/>
  <c r="G3641" i="1" s="1"/>
  <c r="G3640" i="1"/>
  <c r="K3640" i="1"/>
  <c r="O3640" i="1"/>
  <c r="E3641" i="1"/>
  <c r="F3640" i="1"/>
  <c r="Z3640" i="1"/>
  <c r="AA3640" i="1" s="1"/>
  <c r="AH3640" i="1" s="1"/>
  <c r="Y3640" i="1"/>
  <c r="J3641" i="1"/>
  <c r="I3641" i="1" s="1"/>
  <c r="A3642" i="1"/>
  <c r="L3642" i="1"/>
  <c r="M3642" i="1" s="1"/>
  <c r="N3642" i="1" s="1"/>
  <c r="H3642" i="1" s="1"/>
  <c r="X3641" i="1"/>
  <c r="AC3641" i="1"/>
  <c r="AE3641" i="1" s="1"/>
  <c r="AK3641" i="1"/>
  <c r="P3641" i="1"/>
  <c r="U3528" i="1"/>
  <c r="W3528" i="1" s="1"/>
  <c r="S3529" i="1"/>
  <c r="T3529" i="1"/>
  <c r="AF3529" i="1" s="1"/>
  <c r="V3529" i="1"/>
  <c r="Q3531" i="1"/>
  <c r="R3530" i="1"/>
  <c r="K3641" i="1" l="1"/>
  <c r="O3641" i="1"/>
  <c r="G3642" i="1"/>
  <c r="O3642" i="1"/>
  <c r="K3642" i="1"/>
  <c r="A3643" i="1"/>
  <c r="L3643" i="1"/>
  <c r="M3643" i="1" s="1"/>
  <c r="N3643" i="1" s="1"/>
  <c r="H3643" i="1" s="1"/>
  <c r="X3642" i="1"/>
  <c r="AC3642" i="1"/>
  <c r="AE3642" i="1" s="1"/>
  <c r="AK3642" i="1"/>
  <c r="E3642" i="1"/>
  <c r="F3642" i="1" s="1"/>
  <c r="F3641" i="1"/>
  <c r="Z3641" i="1"/>
  <c r="AA3641" i="1" s="1"/>
  <c r="AH3641" i="1" s="1"/>
  <c r="Y3641" i="1"/>
  <c r="J3642" i="1"/>
  <c r="I3642" i="1" s="1"/>
  <c r="P3642" i="1"/>
  <c r="P3643" i="1" s="1"/>
  <c r="U3529" i="1"/>
  <c r="W3529" i="1" s="1"/>
  <c r="AG3529" i="1" s="1"/>
  <c r="B3529" i="1" s="1"/>
  <c r="C3529" i="1" s="1"/>
  <c r="S3530" i="1"/>
  <c r="AG3528" i="1"/>
  <c r="B3528" i="1" s="1"/>
  <c r="C3528" i="1" s="1"/>
  <c r="T3530" i="1"/>
  <c r="AF3530" i="1" s="1"/>
  <c r="V3530" i="1"/>
  <c r="R3531" i="1"/>
  <c r="Q3532" i="1"/>
  <c r="G3643" i="1" l="1"/>
  <c r="K3643" i="1"/>
  <c r="O3643" i="1"/>
  <c r="Z3642" i="1"/>
  <c r="AA3642" i="1" s="1"/>
  <c r="AH3642" i="1" s="1"/>
  <c r="Y3642" i="1"/>
  <c r="J3643" i="1"/>
  <c r="I3643" i="1" s="1"/>
  <c r="A3644" i="1"/>
  <c r="L3644" i="1"/>
  <c r="M3644" i="1" s="1"/>
  <c r="X3643" i="1"/>
  <c r="E3643" i="1"/>
  <c r="AC3643" i="1"/>
  <c r="AE3643" i="1" s="1"/>
  <c r="AK3643" i="1"/>
  <c r="U3530" i="1"/>
  <c r="W3530" i="1" s="1"/>
  <c r="AG3530" i="1" s="1"/>
  <c r="B3530" i="1" s="1"/>
  <c r="C3530" i="1" s="1"/>
  <c r="S3531" i="1"/>
  <c r="Q3533" i="1"/>
  <c r="R3532" i="1"/>
  <c r="T3531" i="1"/>
  <c r="AF3531" i="1" s="1"/>
  <c r="V3531" i="1"/>
  <c r="A3645" i="1" l="1"/>
  <c r="L3645" i="1"/>
  <c r="M3645" i="1" s="1"/>
  <c r="N3645" i="1" s="1"/>
  <c r="X3644" i="1"/>
  <c r="AC3644" i="1"/>
  <c r="AE3644" i="1" s="1"/>
  <c r="AK3644" i="1"/>
  <c r="Y3643" i="1"/>
  <c r="Z3643" i="1"/>
  <c r="AA3643" i="1" s="1"/>
  <c r="AH3643" i="1" s="1"/>
  <c r="J3644" i="1"/>
  <c r="I3644" i="1" s="1"/>
  <c r="E3644" i="1"/>
  <c r="F3644" i="1" s="1"/>
  <c r="F3643" i="1"/>
  <c r="N3644" i="1"/>
  <c r="H3644" i="1" s="1"/>
  <c r="P3644" i="1"/>
  <c r="P3645" i="1" s="1"/>
  <c r="U3531" i="1"/>
  <c r="W3531" i="1" s="1"/>
  <c r="AG3531" i="1" s="1"/>
  <c r="B3531" i="1" s="1"/>
  <c r="C3531" i="1" s="1"/>
  <c r="S3532" i="1"/>
  <c r="T3532" i="1"/>
  <c r="AF3532" i="1" s="1"/>
  <c r="V3532" i="1"/>
  <c r="Q3534" i="1"/>
  <c r="R3533" i="1"/>
  <c r="Z3644" i="1" l="1"/>
  <c r="AA3644" i="1" s="1"/>
  <c r="AH3644" i="1" s="1"/>
  <c r="Y3644" i="1"/>
  <c r="J3645" i="1"/>
  <c r="I3645" i="1" s="1"/>
  <c r="H3645" i="1"/>
  <c r="G3644" i="1"/>
  <c r="O3644" i="1"/>
  <c r="K3644" i="1"/>
  <c r="A3646" i="1"/>
  <c r="L3646" i="1"/>
  <c r="M3646" i="1" s="1"/>
  <c r="X3645" i="1"/>
  <c r="E3645" i="1"/>
  <c r="F3645" i="1" s="1"/>
  <c r="AC3645" i="1"/>
  <c r="AE3645" i="1" s="1"/>
  <c r="AK3645" i="1"/>
  <c r="T3533" i="1"/>
  <c r="AF3533" i="1" s="1"/>
  <c r="V3533" i="1"/>
  <c r="Q3535" i="1"/>
  <c r="R3534" i="1"/>
  <c r="U3532" i="1"/>
  <c r="W3532" i="1" s="1"/>
  <c r="S3533" i="1"/>
  <c r="N3646" i="1" l="1"/>
  <c r="H3646" i="1" s="1"/>
  <c r="Y3645" i="1"/>
  <c r="Z3645" i="1"/>
  <c r="AA3645" i="1" s="1"/>
  <c r="AH3645" i="1" s="1"/>
  <c r="J3646" i="1"/>
  <c r="I3646" i="1" s="1"/>
  <c r="G3645" i="1"/>
  <c r="O3645" i="1"/>
  <c r="K3645" i="1"/>
  <c r="G3646" i="1"/>
  <c r="K3646" i="1" s="1"/>
  <c r="A3647" i="1"/>
  <c r="L3647" i="1"/>
  <c r="M3647" i="1" s="1"/>
  <c r="N3647" i="1" s="1"/>
  <c r="H3647" i="1" s="1"/>
  <c r="X3646" i="1"/>
  <c r="E3646" i="1"/>
  <c r="AC3646" i="1"/>
  <c r="AE3646" i="1" s="1"/>
  <c r="AK3646" i="1"/>
  <c r="P3646" i="1"/>
  <c r="P3647" i="1" s="1"/>
  <c r="AG3532" i="1"/>
  <c r="B3532" i="1" s="1"/>
  <c r="C3532" i="1" s="1"/>
  <c r="T3534" i="1"/>
  <c r="AF3534" i="1" s="1"/>
  <c r="V3534" i="1"/>
  <c r="U3533" i="1"/>
  <c r="W3533" i="1" s="1"/>
  <c r="S3534" i="1"/>
  <c r="Q3536" i="1"/>
  <c r="R3535" i="1"/>
  <c r="O3646" i="1" l="1"/>
  <c r="E3647" i="1"/>
  <c r="F3646" i="1"/>
  <c r="Y3646" i="1"/>
  <c r="Z3646" i="1"/>
  <c r="AA3646" i="1" s="1"/>
  <c r="AH3646" i="1" s="1"/>
  <c r="J3647" i="1"/>
  <c r="I3647" i="1" s="1"/>
  <c r="G3647" i="1"/>
  <c r="O3647" i="1" s="1"/>
  <c r="K3647" i="1"/>
  <c r="A3648" i="1"/>
  <c r="L3648" i="1"/>
  <c r="M3648" i="1" s="1"/>
  <c r="N3648" i="1" s="1"/>
  <c r="H3648" i="1" s="1"/>
  <c r="X3647" i="1"/>
  <c r="AC3647" i="1"/>
  <c r="AE3647" i="1" s="1"/>
  <c r="AK3647" i="1"/>
  <c r="AG3533" i="1"/>
  <c r="B3533" i="1" s="1"/>
  <c r="C3533" i="1" s="1"/>
  <c r="T3535" i="1"/>
  <c r="AF3535" i="1" s="1"/>
  <c r="V3535" i="1"/>
  <c r="Q3537" i="1"/>
  <c r="R3536" i="1"/>
  <c r="U3534" i="1"/>
  <c r="W3534" i="1" s="1"/>
  <c r="AG3534" i="1" s="1"/>
  <c r="B3534" i="1" s="1"/>
  <c r="C3534" i="1" s="1"/>
  <c r="S3535" i="1"/>
  <c r="Z3647" i="1" l="1"/>
  <c r="AA3647" i="1" s="1"/>
  <c r="AH3647" i="1" s="1"/>
  <c r="Y3647" i="1"/>
  <c r="J3648" i="1"/>
  <c r="I3648" i="1" s="1"/>
  <c r="E3648" i="1"/>
  <c r="F3648" i="1" s="1"/>
  <c r="F3647" i="1"/>
  <c r="G3648" i="1"/>
  <c r="O3648" i="1"/>
  <c r="K3648" i="1"/>
  <c r="A3649" i="1"/>
  <c r="L3649" i="1"/>
  <c r="M3649" i="1" s="1"/>
  <c r="N3649" i="1" s="1"/>
  <c r="H3649" i="1" s="1"/>
  <c r="X3648" i="1"/>
  <c r="AC3648" i="1"/>
  <c r="AE3648" i="1" s="1"/>
  <c r="AK3648" i="1"/>
  <c r="P3648" i="1"/>
  <c r="P3649" i="1" s="1"/>
  <c r="U3535" i="1"/>
  <c r="W3535" i="1" s="1"/>
  <c r="AG3535" i="1" s="1"/>
  <c r="B3535" i="1" s="1"/>
  <c r="C3535" i="1" s="1"/>
  <c r="S3536" i="1"/>
  <c r="Q3538" i="1"/>
  <c r="R3537" i="1"/>
  <c r="T3536" i="1"/>
  <c r="AF3536" i="1" s="1"/>
  <c r="V3536" i="1"/>
  <c r="Y3648" i="1" l="1"/>
  <c r="Z3648" i="1"/>
  <c r="AA3648" i="1" s="1"/>
  <c r="AH3648" i="1" s="1"/>
  <c r="J3649" i="1"/>
  <c r="I3649" i="1" s="1"/>
  <c r="G3649" i="1"/>
  <c r="O3649" i="1"/>
  <c r="K3649" i="1"/>
  <c r="A3650" i="1"/>
  <c r="L3650" i="1"/>
  <c r="M3650" i="1" s="1"/>
  <c r="X3649" i="1"/>
  <c r="E3649" i="1"/>
  <c r="F3649" i="1" s="1"/>
  <c r="AC3649" i="1"/>
  <c r="AE3649" i="1" s="1"/>
  <c r="AK3649" i="1"/>
  <c r="Q3539" i="1"/>
  <c r="R3538" i="1"/>
  <c r="T3537" i="1"/>
  <c r="AF3537" i="1" s="1"/>
  <c r="V3537" i="1"/>
  <c r="U3536" i="1"/>
  <c r="W3536" i="1" s="1"/>
  <c r="S3537" i="1"/>
  <c r="A3651" i="1" l="1"/>
  <c r="L3651" i="1"/>
  <c r="M3651" i="1" s="1"/>
  <c r="N3651" i="1" s="1"/>
  <c r="H3651" i="1" s="1"/>
  <c r="X3650" i="1"/>
  <c r="E3650" i="1"/>
  <c r="F3650" i="1" s="1"/>
  <c r="AC3650" i="1"/>
  <c r="AE3650" i="1" s="1"/>
  <c r="AK3650" i="1"/>
  <c r="Z3649" i="1"/>
  <c r="AA3649" i="1" s="1"/>
  <c r="AH3649" i="1" s="1"/>
  <c r="Y3649" i="1"/>
  <c r="J3650" i="1"/>
  <c r="I3650" i="1" s="1"/>
  <c r="N3650" i="1"/>
  <c r="H3650" i="1" s="1"/>
  <c r="P3650" i="1"/>
  <c r="P3651" i="1" s="1"/>
  <c r="AG3536" i="1"/>
  <c r="B3536" i="1" s="1"/>
  <c r="C3536" i="1" s="1"/>
  <c r="U3537" i="1"/>
  <c r="W3537" i="1" s="1"/>
  <c r="AG3537" i="1" s="1"/>
  <c r="B3537" i="1" s="1"/>
  <c r="C3537" i="1" s="1"/>
  <c r="S3538" i="1"/>
  <c r="T3538" i="1"/>
  <c r="AF3538" i="1" s="1"/>
  <c r="V3538" i="1"/>
  <c r="Q3540" i="1"/>
  <c r="R3539" i="1"/>
  <c r="Z3650" i="1" l="1"/>
  <c r="AA3650" i="1" s="1"/>
  <c r="AH3650" i="1" s="1"/>
  <c r="Y3650" i="1"/>
  <c r="J3651" i="1"/>
  <c r="I3651" i="1" s="1"/>
  <c r="G3650" i="1"/>
  <c r="O3650" i="1" s="1"/>
  <c r="A3652" i="1"/>
  <c r="L3652" i="1"/>
  <c r="M3652" i="1" s="1"/>
  <c r="N3652" i="1" s="1"/>
  <c r="H3652" i="1" s="1"/>
  <c r="X3651" i="1"/>
  <c r="E3651" i="1"/>
  <c r="F3651" i="1" s="1"/>
  <c r="AC3651" i="1"/>
  <c r="AE3651" i="1" s="1"/>
  <c r="AK3651" i="1"/>
  <c r="Q3541" i="1"/>
  <c r="R3540" i="1"/>
  <c r="U3538" i="1"/>
  <c r="W3538" i="1" s="1"/>
  <c r="AG3538" i="1" s="1"/>
  <c r="B3538" i="1" s="1"/>
  <c r="C3538" i="1" s="1"/>
  <c r="S3539" i="1"/>
  <c r="T3539" i="1"/>
  <c r="AF3539" i="1" s="1"/>
  <c r="V3539" i="1"/>
  <c r="Z3651" i="1" l="1"/>
  <c r="AA3651" i="1" s="1"/>
  <c r="AH3651" i="1" s="1"/>
  <c r="Y3651" i="1"/>
  <c r="J3652" i="1"/>
  <c r="I3652" i="1" s="1"/>
  <c r="G3651" i="1"/>
  <c r="G3652" i="1"/>
  <c r="O3652" i="1"/>
  <c r="K3652" i="1"/>
  <c r="A3653" i="1"/>
  <c r="L3653" i="1"/>
  <c r="M3653" i="1" s="1"/>
  <c r="X3652" i="1"/>
  <c r="E3652" i="1"/>
  <c r="F3652" i="1" s="1"/>
  <c r="AC3652" i="1"/>
  <c r="AE3652" i="1" s="1"/>
  <c r="AK3652" i="1"/>
  <c r="K3650" i="1"/>
  <c r="P3652" i="1"/>
  <c r="P3653" i="1" s="1"/>
  <c r="U3539" i="1"/>
  <c r="W3539" i="1" s="1"/>
  <c r="AG3539" i="1" s="1"/>
  <c r="B3539" i="1" s="1"/>
  <c r="C3539" i="1" s="1"/>
  <c r="S3540" i="1"/>
  <c r="T3540" i="1"/>
  <c r="AF3540" i="1" s="1"/>
  <c r="V3540" i="1"/>
  <c r="Q3542" i="1"/>
  <c r="R3541" i="1"/>
  <c r="A3654" i="1" l="1"/>
  <c r="L3654" i="1"/>
  <c r="M3654" i="1" s="1"/>
  <c r="N3654" i="1" s="1"/>
  <c r="X3653" i="1"/>
  <c r="E3653" i="1"/>
  <c r="F3653" i="1" s="1"/>
  <c r="AC3653" i="1"/>
  <c r="AE3653" i="1" s="1"/>
  <c r="AK3653" i="1"/>
  <c r="P3654" i="1"/>
  <c r="Z3652" i="1"/>
  <c r="AA3652" i="1" s="1"/>
  <c r="AH3652" i="1" s="1"/>
  <c r="Y3652" i="1"/>
  <c r="J3653" i="1"/>
  <c r="I3653" i="1" s="1"/>
  <c r="K3651" i="1"/>
  <c r="O3651" i="1"/>
  <c r="N3653" i="1"/>
  <c r="H3653" i="1" s="1"/>
  <c r="T3541" i="1"/>
  <c r="AF3541" i="1" s="1"/>
  <c r="V3541" i="1"/>
  <c r="Q3543" i="1"/>
  <c r="R3542" i="1"/>
  <c r="U3540" i="1"/>
  <c r="W3540" i="1" s="1"/>
  <c r="S3541" i="1"/>
  <c r="G3653" i="1" l="1"/>
  <c r="O3653" i="1" s="1"/>
  <c r="K3653" i="1"/>
  <c r="Z3653" i="1"/>
  <c r="AA3653" i="1" s="1"/>
  <c r="AH3653" i="1" s="1"/>
  <c r="Y3653" i="1"/>
  <c r="J3654" i="1"/>
  <c r="I3654" i="1" s="1"/>
  <c r="H3654" i="1"/>
  <c r="A3655" i="1"/>
  <c r="L3655" i="1"/>
  <c r="X3654" i="1"/>
  <c r="E3654" i="1"/>
  <c r="F3654" i="1" s="1"/>
  <c r="AC3654" i="1"/>
  <c r="AE3654" i="1" s="1"/>
  <c r="AK3654" i="1"/>
  <c r="AG3540" i="1"/>
  <c r="B3540" i="1" s="1"/>
  <c r="C3540" i="1" s="1"/>
  <c r="U3541" i="1"/>
  <c r="W3541" i="1" s="1"/>
  <c r="AG3541" i="1" s="1"/>
  <c r="B3541" i="1" s="1"/>
  <c r="C3541" i="1" s="1"/>
  <c r="S3542" i="1"/>
  <c r="T3542" i="1"/>
  <c r="AF3542" i="1" s="1"/>
  <c r="V3542" i="1"/>
  <c r="Q3544" i="1"/>
  <c r="R3543" i="1"/>
  <c r="A3656" i="1" l="1"/>
  <c r="L3656" i="1"/>
  <c r="X3655" i="1"/>
  <c r="E3655" i="1"/>
  <c r="AC3655" i="1"/>
  <c r="AE3655" i="1" s="1"/>
  <c r="AK3655" i="1"/>
  <c r="Y3654" i="1"/>
  <c r="Z3654" i="1"/>
  <c r="AA3654" i="1" s="1"/>
  <c r="AH3654" i="1" s="1"/>
  <c r="J3655" i="1"/>
  <c r="I3655" i="1" s="1"/>
  <c r="G3654" i="1"/>
  <c r="O3654" i="1"/>
  <c r="K3654" i="1"/>
  <c r="M3655" i="1"/>
  <c r="N3655" i="1" s="1"/>
  <c r="H3655" i="1" s="1"/>
  <c r="P3655" i="1"/>
  <c r="Q3545" i="1"/>
  <c r="R3544" i="1"/>
  <c r="T3543" i="1"/>
  <c r="AF3543" i="1" s="1"/>
  <c r="V3543" i="1"/>
  <c r="U3542" i="1"/>
  <c r="W3542" i="1" s="1"/>
  <c r="AG3542" i="1" s="1"/>
  <c r="B3542" i="1" s="1"/>
  <c r="C3542" i="1" s="1"/>
  <c r="S3543" i="1"/>
  <c r="G3655" i="1" l="1"/>
  <c r="K3655" i="1"/>
  <c r="O3655" i="1"/>
  <c r="Z3655" i="1"/>
  <c r="AA3655" i="1" s="1"/>
  <c r="AH3655" i="1" s="1"/>
  <c r="Y3655" i="1"/>
  <c r="J3656" i="1"/>
  <c r="I3656" i="1" s="1"/>
  <c r="E3656" i="1"/>
  <c r="F3656" i="1" s="1"/>
  <c r="F3655" i="1"/>
  <c r="M3656" i="1"/>
  <c r="N3656" i="1" s="1"/>
  <c r="H3656" i="1" s="1"/>
  <c r="P3656" i="1"/>
  <c r="A3657" i="1"/>
  <c r="L3657" i="1"/>
  <c r="M3657" i="1" s="1"/>
  <c r="N3657" i="1" s="1"/>
  <c r="H3657" i="1" s="1"/>
  <c r="X3656" i="1"/>
  <c r="AC3656" i="1"/>
  <c r="AE3656" i="1" s="1"/>
  <c r="AK3656" i="1"/>
  <c r="U3543" i="1"/>
  <c r="W3543" i="1" s="1"/>
  <c r="AG3543" i="1" s="1"/>
  <c r="B3543" i="1" s="1"/>
  <c r="C3543" i="1" s="1"/>
  <c r="S3544" i="1"/>
  <c r="T3544" i="1"/>
  <c r="AF3544" i="1" s="1"/>
  <c r="V3544" i="1"/>
  <c r="Q3546" i="1"/>
  <c r="R3545" i="1"/>
  <c r="A3658" i="1" l="1"/>
  <c r="L3658" i="1"/>
  <c r="M3658" i="1" s="1"/>
  <c r="N3658" i="1" s="1"/>
  <c r="H3658" i="1" s="1"/>
  <c r="X3657" i="1"/>
  <c r="E3657" i="1"/>
  <c r="F3657" i="1" s="1"/>
  <c r="AC3657" i="1"/>
  <c r="AE3657" i="1" s="1"/>
  <c r="AK3657" i="1"/>
  <c r="Y3656" i="1"/>
  <c r="Z3656" i="1"/>
  <c r="AA3656" i="1" s="1"/>
  <c r="AH3656" i="1" s="1"/>
  <c r="J3657" i="1"/>
  <c r="I3657" i="1" s="1"/>
  <c r="P3657" i="1"/>
  <c r="G3656" i="1"/>
  <c r="G3657" i="1" s="1"/>
  <c r="K3656" i="1"/>
  <c r="O3656" i="1"/>
  <c r="Q3547" i="1"/>
  <c r="R3546" i="1"/>
  <c r="T3545" i="1"/>
  <c r="AF3545" i="1" s="1"/>
  <c r="V3545" i="1"/>
  <c r="U3544" i="1"/>
  <c r="W3544" i="1" s="1"/>
  <c r="S3545" i="1"/>
  <c r="P3658" i="1" l="1"/>
  <c r="K3657" i="1"/>
  <c r="O3657" i="1"/>
  <c r="Y3657" i="1"/>
  <c r="Z3657" i="1"/>
  <c r="AA3657" i="1" s="1"/>
  <c r="AH3657" i="1" s="1"/>
  <c r="J3658" i="1"/>
  <c r="I3658" i="1" s="1"/>
  <c r="G3658" i="1"/>
  <c r="O3658" i="1" s="1"/>
  <c r="K3658" i="1"/>
  <c r="A3659" i="1"/>
  <c r="L3659" i="1"/>
  <c r="M3659" i="1" s="1"/>
  <c r="N3659" i="1" s="1"/>
  <c r="H3659" i="1" s="1"/>
  <c r="X3658" i="1"/>
  <c r="E3658" i="1"/>
  <c r="F3658" i="1" s="1"/>
  <c r="AC3658" i="1"/>
  <c r="AE3658" i="1" s="1"/>
  <c r="AK3658" i="1"/>
  <c r="P3659" i="1"/>
  <c r="AG3544" i="1"/>
  <c r="B3544" i="1" s="1"/>
  <c r="C3544" i="1" s="1"/>
  <c r="U3545" i="1"/>
  <c r="S3546" i="1"/>
  <c r="W3545" i="1"/>
  <c r="T3546" i="1"/>
  <c r="AF3546" i="1" s="1"/>
  <c r="V3546" i="1"/>
  <c r="Q3548" i="1"/>
  <c r="R3547" i="1"/>
  <c r="G3659" i="1" l="1"/>
  <c r="O3659" i="1"/>
  <c r="K3659" i="1"/>
  <c r="Z3658" i="1"/>
  <c r="AA3658" i="1" s="1"/>
  <c r="AH3658" i="1" s="1"/>
  <c r="Y3658" i="1"/>
  <c r="J3659" i="1"/>
  <c r="I3659" i="1" s="1"/>
  <c r="A3660" i="1"/>
  <c r="L3660" i="1"/>
  <c r="M3660" i="1" s="1"/>
  <c r="X3659" i="1"/>
  <c r="E3659" i="1"/>
  <c r="AC3659" i="1"/>
  <c r="AE3659" i="1" s="1"/>
  <c r="AK3659" i="1"/>
  <c r="T3547" i="1"/>
  <c r="AF3547" i="1" s="1"/>
  <c r="V3547" i="1"/>
  <c r="Q3549" i="1"/>
  <c r="R3548" i="1"/>
  <c r="AG3545" i="1"/>
  <c r="B3545" i="1" s="1"/>
  <c r="C3545" i="1" s="1"/>
  <c r="U3546" i="1"/>
  <c r="W3546" i="1" s="1"/>
  <c r="AG3546" i="1" s="1"/>
  <c r="B3546" i="1" s="1"/>
  <c r="C3546" i="1" s="1"/>
  <c r="S3547" i="1"/>
  <c r="A3661" i="1" l="1"/>
  <c r="L3661" i="1"/>
  <c r="M3661" i="1" s="1"/>
  <c r="N3661" i="1" s="1"/>
  <c r="X3660" i="1"/>
  <c r="AC3660" i="1"/>
  <c r="AE3660" i="1" s="1"/>
  <c r="AK3660" i="1"/>
  <c r="E3660" i="1"/>
  <c r="F3660" i="1" s="1"/>
  <c r="F3659" i="1"/>
  <c r="Y3659" i="1"/>
  <c r="Z3659" i="1"/>
  <c r="AA3659" i="1" s="1"/>
  <c r="AH3659" i="1" s="1"/>
  <c r="J3660" i="1"/>
  <c r="I3660" i="1" s="1"/>
  <c r="N3660" i="1"/>
  <c r="H3660" i="1" s="1"/>
  <c r="P3660" i="1"/>
  <c r="P3661" i="1" s="1"/>
  <c r="T3548" i="1"/>
  <c r="AF3548" i="1" s="1"/>
  <c r="V3548" i="1"/>
  <c r="Q3550" i="1"/>
  <c r="R3549" i="1"/>
  <c r="U3547" i="1"/>
  <c r="W3547" i="1" s="1"/>
  <c r="S3548" i="1"/>
  <c r="Z3660" i="1" l="1"/>
  <c r="AA3660" i="1" s="1"/>
  <c r="AH3660" i="1" s="1"/>
  <c r="Y3660" i="1"/>
  <c r="J3661" i="1"/>
  <c r="I3661" i="1" s="1"/>
  <c r="G3660" i="1"/>
  <c r="O3660" i="1"/>
  <c r="K3660" i="1"/>
  <c r="H3661" i="1"/>
  <c r="A3662" i="1"/>
  <c r="L3662" i="1"/>
  <c r="M3662" i="1" s="1"/>
  <c r="X3661" i="1"/>
  <c r="E3661" i="1"/>
  <c r="AC3661" i="1"/>
  <c r="AE3661" i="1" s="1"/>
  <c r="AK3661" i="1"/>
  <c r="AG3547" i="1"/>
  <c r="B3547" i="1" s="1"/>
  <c r="C3547" i="1" s="1"/>
  <c r="U3548" i="1"/>
  <c r="W3548" i="1" s="1"/>
  <c r="S3549" i="1"/>
  <c r="T3549" i="1"/>
  <c r="AF3549" i="1" s="1"/>
  <c r="V3549" i="1"/>
  <c r="Q3551" i="1"/>
  <c r="R3550" i="1"/>
  <c r="N3662" i="1" l="1"/>
  <c r="H3662" i="1" s="1"/>
  <c r="G3661" i="1"/>
  <c r="O3661" i="1"/>
  <c r="K3661" i="1"/>
  <c r="E3662" i="1"/>
  <c r="F3661" i="1"/>
  <c r="Y3661" i="1"/>
  <c r="Z3661" i="1"/>
  <c r="AA3661" i="1" s="1"/>
  <c r="AH3661" i="1" s="1"/>
  <c r="J3662" i="1"/>
  <c r="I3662" i="1" s="1"/>
  <c r="A3663" i="1"/>
  <c r="L3663" i="1"/>
  <c r="M3663" i="1" s="1"/>
  <c r="N3663" i="1" s="1"/>
  <c r="H3663" i="1" s="1"/>
  <c r="X3662" i="1"/>
  <c r="AC3662" i="1"/>
  <c r="AE3662" i="1" s="1"/>
  <c r="AK3662" i="1"/>
  <c r="P3662" i="1"/>
  <c r="AG3548" i="1"/>
  <c r="B3548" i="1" s="1"/>
  <c r="C3548" i="1" s="1"/>
  <c r="T3550" i="1"/>
  <c r="AF3550" i="1" s="1"/>
  <c r="V3550" i="1"/>
  <c r="Q3552" i="1"/>
  <c r="R3551" i="1"/>
  <c r="U3549" i="1"/>
  <c r="W3549" i="1" s="1"/>
  <c r="AG3549" i="1" s="1"/>
  <c r="B3549" i="1" s="1"/>
  <c r="C3549" i="1" s="1"/>
  <c r="S3550" i="1"/>
  <c r="G3662" i="1" l="1"/>
  <c r="O3662" i="1" s="1"/>
  <c r="G3663" i="1"/>
  <c r="K3663" i="1"/>
  <c r="O3663" i="1"/>
  <c r="E3663" i="1"/>
  <c r="F3663" i="1" s="1"/>
  <c r="F3662" i="1"/>
  <c r="Y3662" i="1"/>
  <c r="Z3662" i="1"/>
  <c r="AA3662" i="1" s="1"/>
  <c r="AH3662" i="1" s="1"/>
  <c r="J3663" i="1"/>
  <c r="I3663" i="1" s="1"/>
  <c r="A3664" i="1"/>
  <c r="L3664" i="1"/>
  <c r="M3664" i="1" s="1"/>
  <c r="N3664" i="1" s="1"/>
  <c r="H3664" i="1" s="1"/>
  <c r="X3663" i="1"/>
  <c r="AC3663" i="1"/>
  <c r="AE3663" i="1" s="1"/>
  <c r="AK3663" i="1"/>
  <c r="P3663" i="1"/>
  <c r="T3551" i="1"/>
  <c r="AF3551" i="1" s="1"/>
  <c r="V3551" i="1"/>
  <c r="U3550" i="1"/>
  <c r="W3550" i="1" s="1"/>
  <c r="AG3550" i="1" s="1"/>
  <c r="B3550" i="1" s="1"/>
  <c r="C3550" i="1" s="1"/>
  <c r="S3551" i="1"/>
  <c r="Q3553" i="1"/>
  <c r="R3552" i="1"/>
  <c r="K3662" i="1" l="1"/>
  <c r="P3664" i="1"/>
  <c r="G3664" i="1"/>
  <c r="K3664" i="1"/>
  <c r="O3664" i="1"/>
  <c r="Z3663" i="1"/>
  <c r="AA3663" i="1" s="1"/>
  <c r="AH3663" i="1" s="1"/>
  <c r="Y3663" i="1"/>
  <c r="J3664" i="1"/>
  <c r="I3664" i="1" s="1"/>
  <c r="A3665" i="1"/>
  <c r="L3665" i="1"/>
  <c r="M3665" i="1" s="1"/>
  <c r="X3664" i="1"/>
  <c r="E3664" i="1"/>
  <c r="F3664" i="1" s="1"/>
  <c r="AC3664" i="1"/>
  <c r="AE3664" i="1" s="1"/>
  <c r="AK3664" i="1"/>
  <c r="Q3554" i="1"/>
  <c r="R3553" i="1"/>
  <c r="T3552" i="1"/>
  <c r="AF3552" i="1" s="1"/>
  <c r="V3552" i="1"/>
  <c r="U3551" i="1"/>
  <c r="W3551" i="1" s="1"/>
  <c r="S3552" i="1"/>
  <c r="A3666" i="1" l="1"/>
  <c r="L3666" i="1"/>
  <c r="M3666" i="1" s="1"/>
  <c r="N3666" i="1" s="1"/>
  <c r="H3666" i="1" s="1"/>
  <c r="X3665" i="1"/>
  <c r="E3665" i="1"/>
  <c r="F3665" i="1" s="1"/>
  <c r="AC3665" i="1"/>
  <c r="AE3665" i="1" s="1"/>
  <c r="AK3665" i="1"/>
  <c r="Y3664" i="1"/>
  <c r="Z3664" i="1"/>
  <c r="AA3664" i="1" s="1"/>
  <c r="AH3664" i="1" s="1"/>
  <c r="J3665" i="1"/>
  <c r="I3665" i="1" s="1"/>
  <c r="N3665" i="1"/>
  <c r="H3665" i="1" s="1"/>
  <c r="P3665" i="1"/>
  <c r="P3666" i="1" s="1"/>
  <c r="AG3551" i="1"/>
  <c r="B3551" i="1" s="1"/>
  <c r="C3551" i="1" s="1"/>
  <c r="U3552" i="1"/>
  <c r="W3552" i="1" s="1"/>
  <c r="S3553" i="1"/>
  <c r="T3553" i="1"/>
  <c r="AF3553" i="1" s="1"/>
  <c r="V3553" i="1"/>
  <c r="Q3555" i="1"/>
  <c r="R3554" i="1"/>
  <c r="Y3665" i="1" l="1"/>
  <c r="Z3665" i="1"/>
  <c r="AA3665" i="1" s="1"/>
  <c r="AH3665" i="1" s="1"/>
  <c r="J3666" i="1"/>
  <c r="I3666" i="1" s="1"/>
  <c r="G3665" i="1"/>
  <c r="K3665" i="1" s="1"/>
  <c r="A3667" i="1"/>
  <c r="L3667" i="1"/>
  <c r="M3667" i="1" s="1"/>
  <c r="N3667" i="1" s="1"/>
  <c r="H3667" i="1" s="1"/>
  <c r="X3666" i="1"/>
  <c r="E3666" i="1"/>
  <c r="F3666" i="1" s="1"/>
  <c r="AC3666" i="1"/>
  <c r="AE3666" i="1" s="1"/>
  <c r="AK3666" i="1"/>
  <c r="AG3552" i="1"/>
  <c r="B3552" i="1" s="1"/>
  <c r="C3552" i="1" s="1"/>
  <c r="T3554" i="1"/>
  <c r="AF3554" i="1" s="1"/>
  <c r="V3554" i="1"/>
  <c r="Q3556" i="1"/>
  <c r="R3555" i="1"/>
  <c r="U3553" i="1"/>
  <c r="W3553" i="1" s="1"/>
  <c r="AG3553" i="1" s="1"/>
  <c r="B3553" i="1" s="1"/>
  <c r="C3553" i="1" s="1"/>
  <c r="S3554" i="1"/>
  <c r="Z3666" i="1" l="1"/>
  <c r="AA3666" i="1" s="1"/>
  <c r="AH3666" i="1" s="1"/>
  <c r="Y3666" i="1"/>
  <c r="J3667" i="1"/>
  <c r="I3667" i="1" s="1"/>
  <c r="G3666" i="1"/>
  <c r="A3668" i="1"/>
  <c r="L3668" i="1"/>
  <c r="M3668" i="1" s="1"/>
  <c r="X3667" i="1"/>
  <c r="E3667" i="1"/>
  <c r="F3667" i="1" s="1"/>
  <c r="AC3667" i="1"/>
  <c r="AE3667" i="1" s="1"/>
  <c r="AK3667" i="1"/>
  <c r="O3665" i="1"/>
  <c r="P3667" i="1"/>
  <c r="Q3557" i="1"/>
  <c r="R3556" i="1"/>
  <c r="T3555" i="1"/>
  <c r="AF3555" i="1" s="1"/>
  <c r="V3555" i="1"/>
  <c r="U3554" i="1"/>
  <c r="W3554" i="1" s="1"/>
  <c r="S3555" i="1"/>
  <c r="P3668" i="1" l="1"/>
  <c r="A3669" i="1"/>
  <c r="L3669" i="1"/>
  <c r="M3669" i="1" s="1"/>
  <c r="N3669" i="1" s="1"/>
  <c r="X3668" i="1"/>
  <c r="E3668" i="1"/>
  <c r="F3668" i="1" s="1"/>
  <c r="AC3668" i="1"/>
  <c r="AE3668" i="1" s="1"/>
  <c r="AK3668" i="1"/>
  <c r="P3669" i="1"/>
  <c r="K3666" i="1"/>
  <c r="O3666" i="1"/>
  <c r="Y3667" i="1"/>
  <c r="Z3667" i="1"/>
  <c r="AA3667" i="1" s="1"/>
  <c r="AH3667" i="1" s="1"/>
  <c r="J3668" i="1"/>
  <c r="I3668" i="1" s="1"/>
  <c r="G3667" i="1"/>
  <c r="N3668" i="1"/>
  <c r="H3668" i="1" s="1"/>
  <c r="AG3554" i="1"/>
  <c r="B3554" i="1" s="1"/>
  <c r="C3554" i="1" s="1"/>
  <c r="U3555" i="1"/>
  <c r="W3555" i="1" s="1"/>
  <c r="AG3555" i="1" s="1"/>
  <c r="B3555" i="1" s="1"/>
  <c r="C3555" i="1" s="1"/>
  <c r="S3556" i="1"/>
  <c r="T3556" i="1"/>
  <c r="AF3556" i="1" s="1"/>
  <c r="V3556" i="1"/>
  <c r="Q3558" i="1"/>
  <c r="R3557" i="1"/>
  <c r="G3668" i="1" l="1"/>
  <c r="O3668" i="1"/>
  <c r="K3668" i="1"/>
  <c r="O3667" i="1"/>
  <c r="K3667" i="1"/>
  <c r="H3669" i="1"/>
  <c r="Y3668" i="1"/>
  <c r="Z3668" i="1"/>
  <c r="AA3668" i="1" s="1"/>
  <c r="AH3668" i="1" s="1"/>
  <c r="J3669" i="1"/>
  <c r="I3669" i="1" s="1"/>
  <c r="A3670" i="1"/>
  <c r="L3670" i="1"/>
  <c r="M3670" i="1" s="1"/>
  <c r="N3670" i="1" s="1"/>
  <c r="H3670" i="1" s="1"/>
  <c r="X3669" i="1"/>
  <c r="E3669" i="1"/>
  <c r="F3669" i="1" s="1"/>
  <c r="AC3669" i="1"/>
  <c r="AE3669" i="1" s="1"/>
  <c r="AK3669" i="1"/>
  <c r="Q3559" i="1"/>
  <c r="R3558" i="1"/>
  <c r="U3556" i="1"/>
  <c r="W3556" i="1" s="1"/>
  <c r="S3557" i="1"/>
  <c r="T3557" i="1"/>
  <c r="AF3557" i="1" s="1"/>
  <c r="V3557" i="1"/>
  <c r="A3671" i="1" l="1"/>
  <c r="L3671" i="1"/>
  <c r="M3671" i="1" s="1"/>
  <c r="N3671" i="1" s="1"/>
  <c r="H3671" i="1" s="1"/>
  <c r="X3670" i="1"/>
  <c r="E3670" i="1"/>
  <c r="AC3670" i="1"/>
  <c r="AE3670" i="1" s="1"/>
  <c r="AK3670" i="1"/>
  <c r="G3669" i="1"/>
  <c r="G3670" i="1" s="1"/>
  <c r="K3669" i="1"/>
  <c r="Z3669" i="1"/>
  <c r="AA3669" i="1" s="1"/>
  <c r="AH3669" i="1" s="1"/>
  <c r="Y3669" i="1"/>
  <c r="J3670" i="1"/>
  <c r="I3670" i="1" s="1"/>
  <c r="P3670" i="1"/>
  <c r="P3671" i="1" s="1"/>
  <c r="AG3556" i="1"/>
  <c r="B3556" i="1" s="1"/>
  <c r="C3556" i="1" s="1"/>
  <c r="U3557" i="1"/>
  <c r="W3557" i="1" s="1"/>
  <c r="AG3557" i="1" s="1"/>
  <c r="B3557" i="1" s="1"/>
  <c r="C3557" i="1" s="1"/>
  <c r="S3558" i="1"/>
  <c r="T3558" i="1"/>
  <c r="AF3558" i="1" s="1"/>
  <c r="V3558" i="1"/>
  <c r="Q3560" i="1"/>
  <c r="R3559" i="1"/>
  <c r="O3669" i="1" l="1"/>
  <c r="K3670" i="1"/>
  <c r="O3670" i="1"/>
  <c r="E3671" i="1"/>
  <c r="F3671" i="1" s="1"/>
  <c r="F3670" i="1"/>
  <c r="Y3670" i="1"/>
  <c r="Z3670" i="1"/>
  <c r="AA3670" i="1" s="1"/>
  <c r="AH3670" i="1" s="1"/>
  <c r="J3671" i="1"/>
  <c r="I3671" i="1" s="1"/>
  <c r="G3671" i="1"/>
  <c r="O3671" i="1"/>
  <c r="K3671" i="1"/>
  <c r="A3672" i="1"/>
  <c r="L3672" i="1"/>
  <c r="M3672" i="1" s="1"/>
  <c r="N3672" i="1" s="1"/>
  <c r="H3672" i="1" s="1"/>
  <c r="X3671" i="1"/>
  <c r="AC3671" i="1"/>
  <c r="AE3671" i="1" s="1"/>
  <c r="AK3671" i="1"/>
  <c r="Q3561" i="1"/>
  <c r="R3560" i="1"/>
  <c r="U3558" i="1"/>
  <c r="W3558" i="1" s="1"/>
  <c r="S3559" i="1"/>
  <c r="T3559" i="1"/>
  <c r="AF3559" i="1" s="1"/>
  <c r="V3559" i="1"/>
  <c r="G3672" i="1" l="1"/>
  <c r="K3672" i="1"/>
  <c r="O3672" i="1"/>
  <c r="P3672" i="1"/>
  <c r="A3673" i="1"/>
  <c r="L3673" i="1"/>
  <c r="M3673" i="1" s="1"/>
  <c r="N3673" i="1" s="1"/>
  <c r="H3673" i="1" s="1"/>
  <c r="X3672" i="1"/>
  <c r="E3672" i="1"/>
  <c r="F3672" i="1" s="1"/>
  <c r="AC3672" i="1"/>
  <c r="AE3672" i="1" s="1"/>
  <c r="AK3672" i="1"/>
  <c r="Y3671" i="1"/>
  <c r="Z3671" i="1"/>
  <c r="AA3671" i="1" s="1"/>
  <c r="AH3671" i="1" s="1"/>
  <c r="J3672" i="1"/>
  <c r="I3672" i="1" s="1"/>
  <c r="U3559" i="1"/>
  <c r="W3559" i="1" s="1"/>
  <c r="AG3559" i="1" s="1"/>
  <c r="B3559" i="1" s="1"/>
  <c r="C3559" i="1" s="1"/>
  <c r="S3560" i="1"/>
  <c r="AG3558" i="1"/>
  <c r="B3558" i="1" s="1"/>
  <c r="C3558" i="1" s="1"/>
  <c r="T3560" i="1"/>
  <c r="AF3560" i="1" s="1"/>
  <c r="V3560" i="1"/>
  <c r="Q3562" i="1"/>
  <c r="R3561" i="1"/>
  <c r="Y3672" i="1" l="1"/>
  <c r="Z3672" i="1"/>
  <c r="AA3672" i="1" s="1"/>
  <c r="AH3672" i="1" s="1"/>
  <c r="J3673" i="1"/>
  <c r="I3673" i="1" s="1"/>
  <c r="G3673" i="1"/>
  <c r="O3673" i="1"/>
  <c r="K3673" i="1"/>
  <c r="P3673" i="1"/>
  <c r="P3674" i="1" s="1"/>
  <c r="A3674" i="1"/>
  <c r="L3674" i="1"/>
  <c r="M3674" i="1" s="1"/>
  <c r="X3673" i="1"/>
  <c r="E3673" i="1"/>
  <c r="F3673" i="1" s="1"/>
  <c r="AC3673" i="1"/>
  <c r="AE3673" i="1" s="1"/>
  <c r="AK3673" i="1"/>
  <c r="Q3563" i="1"/>
  <c r="R3562" i="1"/>
  <c r="U3560" i="1"/>
  <c r="W3560" i="1" s="1"/>
  <c r="S3561" i="1"/>
  <c r="T3561" i="1"/>
  <c r="AF3561" i="1" s="1"/>
  <c r="V3561" i="1"/>
  <c r="A3675" i="1" l="1"/>
  <c r="L3675" i="1"/>
  <c r="M3675" i="1" s="1"/>
  <c r="N3675" i="1" s="1"/>
  <c r="X3674" i="1"/>
  <c r="E3674" i="1"/>
  <c r="F3674" i="1" s="1"/>
  <c r="AC3674" i="1"/>
  <c r="AE3674" i="1" s="1"/>
  <c r="AK3674" i="1"/>
  <c r="P3675" i="1"/>
  <c r="Z3673" i="1"/>
  <c r="AA3673" i="1" s="1"/>
  <c r="AH3673" i="1" s="1"/>
  <c r="Y3673" i="1"/>
  <c r="J3674" i="1"/>
  <c r="I3674" i="1" s="1"/>
  <c r="N3674" i="1"/>
  <c r="H3674" i="1" s="1"/>
  <c r="AG3560" i="1"/>
  <c r="B3560" i="1" s="1"/>
  <c r="C3560" i="1" s="1"/>
  <c r="T3562" i="1"/>
  <c r="AF3562" i="1" s="1"/>
  <c r="V3562" i="1"/>
  <c r="U3561" i="1"/>
  <c r="W3561" i="1" s="1"/>
  <c r="AG3561" i="1" s="1"/>
  <c r="B3561" i="1" s="1"/>
  <c r="C3561" i="1" s="1"/>
  <c r="S3562" i="1"/>
  <c r="Q3564" i="1"/>
  <c r="R3563" i="1"/>
  <c r="Z3674" i="1" l="1"/>
  <c r="AA3674" i="1" s="1"/>
  <c r="AH3674" i="1" s="1"/>
  <c r="Y3674" i="1"/>
  <c r="J3675" i="1"/>
  <c r="I3675" i="1" s="1"/>
  <c r="G3674" i="1"/>
  <c r="O3674" i="1"/>
  <c r="K3674" i="1"/>
  <c r="H3675" i="1"/>
  <c r="A3676" i="1"/>
  <c r="L3676" i="1"/>
  <c r="M3676" i="1" s="1"/>
  <c r="X3675" i="1"/>
  <c r="E3675" i="1"/>
  <c r="F3675" i="1" s="1"/>
  <c r="AC3675" i="1"/>
  <c r="AE3675" i="1" s="1"/>
  <c r="AK3675" i="1"/>
  <c r="Q3565" i="1"/>
  <c r="R3564" i="1"/>
  <c r="U3562" i="1"/>
  <c r="W3562" i="1" s="1"/>
  <c r="AG3562" i="1" s="1"/>
  <c r="B3562" i="1" s="1"/>
  <c r="C3562" i="1" s="1"/>
  <c r="S3563" i="1"/>
  <c r="T3563" i="1"/>
  <c r="AF3563" i="1" s="1"/>
  <c r="V3563" i="1"/>
  <c r="N3676" i="1" l="1"/>
  <c r="H3676" i="1" s="1"/>
  <c r="G3675" i="1"/>
  <c r="K3675" i="1"/>
  <c r="O3675" i="1"/>
  <c r="Z3675" i="1"/>
  <c r="AA3675" i="1" s="1"/>
  <c r="AH3675" i="1" s="1"/>
  <c r="Y3675" i="1"/>
  <c r="J3676" i="1"/>
  <c r="I3676" i="1" s="1"/>
  <c r="G3676" i="1"/>
  <c r="O3676" i="1" s="1"/>
  <c r="A3677" i="1"/>
  <c r="L3677" i="1"/>
  <c r="M3677" i="1" s="1"/>
  <c r="N3677" i="1" s="1"/>
  <c r="H3677" i="1" s="1"/>
  <c r="X3676" i="1"/>
  <c r="E3676" i="1"/>
  <c r="AC3676" i="1"/>
  <c r="AE3676" i="1" s="1"/>
  <c r="AK3676" i="1"/>
  <c r="P3676" i="1"/>
  <c r="P3677" i="1" s="1"/>
  <c r="U3563" i="1"/>
  <c r="W3563" i="1" s="1"/>
  <c r="AG3563" i="1" s="1"/>
  <c r="B3563" i="1" s="1"/>
  <c r="C3563" i="1" s="1"/>
  <c r="S3564" i="1"/>
  <c r="T3564" i="1"/>
  <c r="AF3564" i="1" s="1"/>
  <c r="V3564" i="1"/>
  <c r="Q3566" i="1"/>
  <c r="R3565" i="1"/>
  <c r="K3676" i="1" l="1"/>
  <c r="E3677" i="1"/>
  <c r="F3676" i="1"/>
  <c r="Z3676" i="1"/>
  <c r="AA3676" i="1" s="1"/>
  <c r="AH3676" i="1" s="1"/>
  <c r="Y3676" i="1"/>
  <c r="J3677" i="1"/>
  <c r="I3677" i="1" s="1"/>
  <c r="G3677" i="1"/>
  <c r="K3677" i="1" s="1"/>
  <c r="A3678" i="1"/>
  <c r="L3678" i="1"/>
  <c r="M3678" i="1" s="1"/>
  <c r="N3678" i="1" s="1"/>
  <c r="H3678" i="1" s="1"/>
  <c r="X3677" i="1"/>
  <c r="AC3677" i="1"/>
  <c r="AE3677" i="1" s="1"/>
  <c r="AK3677" i="1"/>
  <c r="T3565" i="1"/>
  <c r="AF3565" i="1" s="1"/>
  <c r="V3565" i="1"/>
  <c r="Q3567" i="1"/>
  <c r="R3566" i="1"/>
  <c r="U3564" i="1"/>
  <c r="W3564" i="1" s="1"/>
  <c r="S3565" i="1"/>
  <c r="O3677" i="1" l="1"/>
  <c r="G3678" i="1"/>
  <c r="O3678" i="1"/>
  <c r="K3678" i="1"/>
  <c r="A3679" i="1"/>
  <c r="L3679" i="1"/>
  <c r="M3679" i="1" s="1"/>
  <c r="N3679" i="1" s="1"/>
  <c r="H3679" i="1" s="1"/>
  <c r="X3678" i="1"/>
  <c r="AC3678" i="1"/>
  <c r="AE3678" i="1" s="1"/>
  <c r="AK3678" i="1"/>
  <c r="Y3677" i="1"/>
  <c r="Z3677" i="1"/>
  <c r="AA3677" i="1" s="1"/>
  <c r="AH3677" i="1" s="1"/>
  <c r="J3678" i="1"/>
  <c r="I3678" i="1" s="1"/>
  <c r="E3678" i="1"/>
  <c r="F3678" i="1" s="1"/>
  <c r="F3677" i="1"/>
  <c r="P3678" i="1"/>
  <c r="P3679" i="1" s="1"/>
  <c r="AG3564" i="1"/>
  <c r="B3564" i="1" s="1"/>
  <c r="C3564" i="1" s="1"/>
  <c r="U3565" i="1"/>
  <c r="W3565" i="1" s="1"/>
  <c r="AG3565" i="1" s="1"/>
  <c r="B3565" i="1" s="1"/>
  <c r="C3565" i="1" s="1"/>
  <c r="S3566" i="1"/>
  <c r="T3566" i="1"/>
  <c r="AF3566" i="1" s="1"/>
  <c r="V3566" i="1"/>
  <c r="Q3568" i="1"/>
  <c r="R3567" i="1"/>
  <c r="Z3678" i="1" l="1"/>
  <c r="AA3678" i="1" s="1"/>
  <c r="AH3678" i="1" s="1"/>
  <c r="Y3678" i="1"/>
  <c r="J3679" i="1"/>
  <c r="I3679" i="1" s="1"/>
  <c r="G3679" i="1"/>
  <c r="O3679" i="1" s="1"/>
  <c r="K3679" i="1"/>
  <c r="A3680" i="1"/>
  <c r="L3680" i="1"/>
  <c r="M3680" i="1" s="1"/>
  <c r="X3679" i="1"/>
  <c r="E3679" i="1"/>
  <c r="AC3679" i="1"/>
  <c r="AE3679" i="1" s="1"/>
  <c r="AK3679" i="1"/>
  <c r="T3567" i="1"/>
  <c r="AF3567" i="1" s="1"/>
  <c r="V3567" i="1"/>
  <c r="Q3569" i="1"/>
  <c r="R3568" i="1"/>
  <c r="U3566" i="1"/>
  <c r="W3566" i="1" s="1"/>
  <c r="AG3566" i="1" s="1"/>
  <c r="B3566" i="1" s="1"/>
  <c r="C3566" i="1" s="1"/>
  <c r="S3567" i="1"/>
  <c r="A3681" i="1" l="1"/>
  <c r="L3681" i="1"/>
  <c r="M3681" i="1" s="1"/>
  <c r="N3681" i="1" s="1"/>
  <c r="X3680" i="1"/>
  <c r="AC3680" i="1"/>
  <c r="AE3680" i="1" s="1"/>
  <c r="AK3680" i="1"/>
  <c r="E3680" i="1"/>
  <c r="F3680" i="1" s="1"/>
  <c r="F3679" i="1"/>
  <c r="Z3679" i="1"/>
  <c r="AA3679" i="1" s="1"/>
  <c r="AH3679" i="1" s="1"/>
  <c r="Y3679" i="1"/>
  <c r="J3680" i="1"/>
  <c r="I3680" i="1" s="1"/>
  <c r="N3680" i="1"/>
  <c r="H3680" i="1" s="1"/>
  <c r="P3680" i="1"/>
  <c r="P3681" i="1" s="1"/>
  <c r="U3567" i="1"/>
  <c r="W3567" i="1" s="1"/>
  <c r="AG3567" i="1" s="1"/>
  <c r="B3567" i="1" s="1"/>
  <c r="C3567" i="1" s="1"/>
  <c r="S3568" i="1"/>
  <c r="T3568" i="1"/>
  <c r="AF3568" i="1" s="1"/>
  <c r="V3568" i="1"/>
  <c r="Q3570" i="1"/>
  <c r="R3569" i="1"/>
  <c r="G3680" i="1" l="1"/>
  <c r="K3680" i="1"/>
  <c r="O3680" i="1"/>
  <c r="Z3680" i="1"/>
  <c r="AA3680" i="1" s="1"/>
  <c r="AH3680" i="1" s="1"/>
  <c r="Y3680" i="1"/>
  <c r="J3681" i="1"/>
  <c r="I3681" i="1" s="1"/>
  <c r="H3681" i="1"/>
  <c r="A3682" i="1"/>
  <c r="L3682" i="1"/>
  <c r="M3682" i="1" s="1"/>
  <c r="X3681" i="1"/>
  <c r="E3681" i="1"/>
  <c r="F3681" i="1" s="1"/>
  <c r="AC3681" i="1"/>
  <c r="AE3681" i="1" s="1"/>
  <c r="AK3681" i="1"/>
  <c r="T3569" i="1"/>
  <c r="AF3569" i="1" s="1"/>
  <c r="V3569" i="1"/>
  <c r="Q3571" i="1"/>
  <c r="R3570" i="1"/>
  <c r="U3568" i="1"/>
  <c r="W3568" i="1" s="1"/>
  <c r="S3569" i="1"/>
  <c r="N3682" i="1" l="1"/>
  <c r="H3682" i="1" s="1"/>
  <c r="G3681" i="1"/>
  <c r="O3681" i="1"/>
  <c r="K3681" i="1"/>
  <c r="Z3681" i="1"/>
  <c r="AA3681" i="1" s="1"/>
  <c r="AH3681" i="1" s="1"/>
  <c r="Y3681" i="1"/>
  <c r="J3682" i="1"/>
  <c r="I3682" i="1" s="1"/>
  <c r="G3682" i="1"/>
  <c r="K3682" i="1" s="1"/>
  <c r="A3683" i="1"/>
  <c r="L3683" i="1"/>
  <c r="M3683" i="1" s="1"/>
  <c r="X3682" i="1"/>
  <c r="E3682" i="1"/>
  <c r="F3682" i="1" s="1"/>
  <c r="AC3682" i="1"/>
  <c r="AE3682" i="1" s="1"/>
  <c r="AK3682" i="1"/>
  <c r="P3682" i="1"/>
  <c r="P3683" i="1" s="1"/>
  <c r="R3571" i="1"/>
  <c r="T3571" i="1" s="1"/>
  <c r="AF3571" i="1" s="1"/>
  <c r="Q3572" i="1"/>
  <c r="AG3568" i="1"/>
  <c r="B3568" i="1" s="1"/>
  <c r="C3568" i="1" s="1"/>
  <c r="U3569" i="1"/>
  <c r="W3569" i="1" s="1"/>
  <c r="AG3569" i="1" s="1"/>
  <c r="B3569" i="1" s="1"/>
  <c r="C3569" i="1" s="1"/>
  <c r="S3570" i="1"/>
  <c r="T3570" i="1"/>
  <c r="AF3570" i="1" s="1"/>
  <c r="V3570" i="1"/>
  <c r="V3571" i="1" l="1"/>
  <c r="N3683" i="1"/>
  <c r="H3683" i="1" s="1"/>
  <c r="G3683" i="1" s="1"/>
  <c r="O3683" i="1" s="1"/>
  <c r="O3682" i="1"/>
  <c r="Y3682" i="1"/>
  <c r="Z3682" i="1"/>
  <c r="AA3682" i="1" s="1"/>
  <c r="AH3682" i="1" s="1"/>
  <c r="J3683" i="1"/>
  <c r="I3683" i="1" s="1"/>
  <c r="A3684" i="1"/>
  <c r="L3684" i="1"/>
  <c r="M3684" i="1" s="1"/>
  <c r="X3683" i="1"/>
  <c r="E3683" i="1"/>
  <c r="F3683" i="1" s="1"/>
  <c r="AC3683" i="1"/>
  <c r="AE3683" i="1" s="1"/>
  <c r="AK3683" i="1"/>
  <c r="Q3573" i="1"/>
  <c r="R3572" i="1"/>
  <c r="U3570" i="1"/>
  <c r="W3570" i="1" s="1"/>
  <c r="AG3570" i="1" s="1"/>
  <c r="B3570" i="1" s="1"/>
  <c r="C3570" i="1" s="1"/>
  <c r="S3571" i="1"/>
  <c r="N3684" i="1" l="1"/>
  <c r="H3684" i="1" s="1"/>
  <c r="G3684" i="1" s="1"/>
  <c r="K3683" i="1"/>
  <c r="Y3683" i="1"/>
  <c r="Z3683" i="1"/>
  <c r="AA3683" i="1" s="1"/>
  <c r="AH3683" i="1" s="1"/>
  <c r="J3684" i="1"/>
  <c r="I3684" i="1" s="1"/>
  <c r="A3685" i="1"/>
  <c r="L3685" i="1"/>
  <c r="X3684" i="1"/>
  <c r="E3684" i="1"/>
  <c r="F3684" i="1" s="1"/>
  <c r="AC3684" i="1"/>
  <c r="AE3684" i="1" s="1"/>
  <c r="AK3684" i="1"/>
  <c r="P3684" i="1"/>
  <c r="U3571" i="1"/>
  <c r="W3571" i="1" s="1"/>
  <c r="AG3571" i="1" s="1"/>
  <c r="B3571" i="1" s="1"/>
  <c r="C3571" i="1" s="1"/>
  <c r="S3572" i="1"/>
  <c r="T3572" i="1"/>
  <c r="AF3572" i="1" s="1"/>
  <c r="V3572" i="1"/>
  <c r="Q3574" i="1"/>
  <c r="R3573" i="1"/>
  <c r="O3684" i="1" l="1"/>
  <c r="K3684" i="1"/>
  <c r="Y3684" i="1"/>
  <c r="J3685" i="1"/>
  <c r="I3685" i="1" s="1"/>
  <c r="Z3684" i="1"/>
  <c r="AA3684" i="1" s="1"/>
  <c r="AH3684" i="1" s="1"/>
  <c r="A3686" i="1"/>
  <c r="L3686" i="1"/>
  <c r="X3685" i="1"/>
  <c r="E3685" i="1"/>
  <c r="AC3685" i="1"/>
  <c r="AE3685" i="1" s="1"/>
  <c r="AK3685" i="1"/>
  <c r="M3685" i="1"/>
  <c r="N3685" i="1" s="1"/>
  <c r="H3685" i="1" s="1"/>
  <c r="P3685" i="1"/>
  <c r="T3573" i="1"/>
  <c r="AF3573" i="1" s="1"/>
  <c r="V3573" i="1"/>
  <c r="Q3575" i="1"/>
  <c r="R3574" i="1"/>
  <c r="U3572" i="1"/>
  <c r="W3572" i="1" s="1"/>
  <c r="AG3572" i="1" s="1"/>
  <c r="B3572" i="1" s="1"/>
  <c r="C3572" i="1" s="1"/>
  <c r="S3573" i="1"/>
  <c r="M3686" i="1" l="1"/>
  <c r="N3686" i="1" s="1"/>
  <c r="H3686" i="1" s="1"/>
  <c r="P3686" i="1"/>
  <c r="E3686" i="1"/>
  <c r="F3685" i="1"/>
  <c r="Z3685" i="1"/>
  <c r="AA3685" i="1" s="1"/>
  <c r="AH3685" i="1" s="1"/>
  <c r="Y3685" i="1"/>
  <c r="J3686" i="1"/>
  <c r="I3686" i="1" s="1"/>
  <c r="A3687" i="1"/>
  <c r="L3687" i="1"/>
  <c r="M3687" i="1" s="1"/>
  <c r="X3686" i="1"/>
  <c r="AC3686" i="1"/>
  <c r="AE3686" i="1" s="1"/>
  <c r="AK3686" i="1"/>
  <c r="G3685" i="1"/>
  <c r="K3685" i="1" s="1"/>
  <c r="S3574" i="1"/>
  <c r="U3573" i="1"/>
  <c r="W3573" i="1" s="1"/>
  <c r="T3574" i="1"/>
  <c r="AF3574" i="1" s="1"/>
  <c r="V3574" i="1"/>
  <c r="Q3576" i="1"/>
  <c r="R3575" i="1"/>
  <c r="N3687" i="1" l="1"/>
  <c r="H3687" i="1" s="1"/>
  <c r="O3685" i="1"/>
  <c r="G3686" i="1"/>
  <c r="A3688" i="1"/>
  <c r="L3688" i="1"/>
  <c r="M3688" i="1" s="1"/>
  <c r="N3688" i="1" s="1"/>
  <c r="H3688" i="1" s="1"/>
  <c r="X3687" i="1"/>
  <c r="AC3687" i="1"/>
  <c r="AE3687" i="1" s="1"/>
  <c r="AK3687" i="1"/>
  <c r="Z3686" i="1"/>
  <c r="AA3686" i="1" s="1"/>
  <c r="AH3686" i="1" s="1"/>
  <c r="Y3686" i="1"/>
  <c r="J3687" i="1"/>
  <c r="I3687" i="1" s="1"/>
  <c r="P3687" i="1"/>
  <c r="E3687" i="1"/>
  <c r="F3687" i="1" s="1"/>
  <c r="F3686" i="1"/>
  <c r="AG3573" i="1"/>
  <c r="B3573" i="1" s="1"/>
  <c r="C3573" i="1" s="1"/>
  <c r="T3575" i="1"/>
  <c r="AF3575" i="1" s="1"/>
  <c r="V3575" i="1"/>
  <c r="Q3577" i="1"/>
  <c r="R3576" i="1"/>
  <c r="S3575" i="1"/>
  <c r="U3574" i="1"/>
  <c r="W3574" i="1" s="1"/>
  <c r="AG3574" i="1" s="1"/>
  <c r="B3574" i="1" s="1"/>
  <c r="C3574" i="1" s="1"/>
  <c r="Z3687" i="1" l="1"/>
  <c r="AA3687" i="1" s="1"/>
  <c r="AH3687" i="1" s="1"/>
  <c r="Y3687" i="1"/>
  <c r="J3688" i="1"/>
  <c r="I3688" i="1" s="1"/>
  <c r="P3688" i="1"/>
  <c r="A3689" i="1"/>
  <c r="L3689" i="1"/>
  <c r="M3689" i="1" s="1"/>
  <c r="X3688" i="1"/>
  <c r="E3688" i="1"/>
  <c r="F3688" i="1" s="1"/>
  <c r="AC3688" i="1"/>
  <c r="AE3688" i="1" s="1"/>
  <c r="AK3688" i="1"/>
  <c r="O3686" i="1"/>
  <c r="K3686" i="1"/>
  <c r="G3687" i="1"/>
  <c r="U3575" i="1"/>
  <c r="W3575" i="1" s="1"/>
  <c r="AG3575" i="1" s="1"/>
  <c r="B3575" i="1" s="1"/>
  <c r="C3575" i="1" s="1"/>
  <c r="S3576" i="1"/>
  <c r="T3576" i="1"/>
  <c r="AF3576" i="1" s="1"/>
  <c r="V3576" i="1"/>
  <c r="Q3578" i="1"/>
  <c r="R3577" i="1"/>
  <c r="P3689" i="1" l="1"/>
  <c r="O3687" i="1"/>
  <c r="K3687" i="1"/>
  <c r="A3690" i="1"/>
  <c r="L3690" i="1"/>
  <c r="M3690" i="1" s="1"/>
  <c r="N3690" i="1" s="1"/>
  <c r="X3689" i="1"/>
  <c r="E3689" i="1"/>
  <c r="AC3689" i="1"/>
  <c r="AE3689" i="1" s="1"/>
  <c r="AK3689" i="1"/>
  <c r="Y3688" i="1"/>
  <c r="Z3688" i="1"/>
  <c r="AA3688" i="1" s="1"/>
  <c r="AH3688" i="1" s="1"/>
  <c r="J3689" i="1"/>
  <c r="I3689" i="1" s="1"/>
  <c r="N3689" i="1"/>
  <c r="H3689" i="1" s="1"/>
  <c r="G3688" i="1"/>
  <c r="Q3579" i="1"/>
  <c r="R3578" i="1"/>
  <c r="T3577" i="1"/>
  <c r="AF3577" i="1" s="1"/>
  <c r="V3577" i="1"/>
  <c r="S3577" i="1"/>
  <c r="U3576" i="1"/>
  <c r="W3576" i="1" s="1"/>
  <c r="K3688" i="1" l="1"/>
  <c r="O3688" i="1"/>
  <c r="G3689" i="1"/>
  <c r="O3689" i="1"/>
  <c r="K3689" i="1"/>
  <c r="E3690" i="1"/>
  <c r="F3690" i="1" s="1"/>
  <c r="F3689" i="1"/>
  <c r="Z3689" i="1"/>
  <c r="AA3689" i="1" s="1"/>
  <c r="AH3689" i="1" s="1"/>
  <c r="Y3689" i="1"/>
  <c r="J3690" i="1"/>
  <c r="I3690" i="1" s="1"/>
  <c r="P3690" i="1"/>
  <c r="H3690" i="1"/>
  <c r="A3691" i="1"/>
  <c r="L3691" i="1"/>
  <c r="M3691" i="1" s="1"/>
  <c r="N3691" i="1" s="1"/>
  <c r="H3691" i="1" s="1"/>
  <c r="X3690" i="1"/>
  <c r="AC3690" i="1"/>
  <c r="AE3690" i="1" s="1"/>
  <c r="AK3690" i="1"/>
  <c r="AG3576" i="1"/>
  <c r="B3576" i="1" s="1"/>
  <c r="C3576" i="1" s="1"/>
  <c r="S3578" i="1"/>
  <c r="U3577" i="1"/>
  <c r="W3577" i="1" s="1"/>
  <c r="AG3577" i="1" s="1"/>
  <c r="B3577" i="1" s="1"/>
  <c r="C3577" i="1" s="1"/>
  <c r="T3578" i="1"/>
  <c r="AF3578" i="1" s="1"/>
  <c r="V3578" i="1"/>
  <c r="Q3580" i="1"/>
  <c r="R3579" i="1"/>
  <c r="G3690" i="1" l="1"/>
  <c r="O3690" i="1"/>
  <c r="K3690" i="1"/>
  <c r="Y3690" i="1"/>
  <c r="Z3690" i="1"/>
  <c r="AA3690" i="1" s="1"/>
  <c r="AH3690" i="1" s="1"/>
  <c r="J3691" i="1"/>
  <c r="I3691" i="1" s="1"/>
  <c r="A3692" i="1"/>
  <c r="L3692" i="1"/>
  <c r="M3692" i="1" s="1"/>
  <c r="N3692" i="1" s="1"/>
  <c r="H3692" i="1" s="1"/>
  <c r="X3691" i="1"/>
  <c r="E3691" i="1"/>
  <c r="F3691" i="1" s="1"/>
  <c r="AC3691" i="1"/>
  <c r="AE3691" i="1" s="1"/>
  <c r="AK3691" i="1"/>
  <c r="G3691" i="1"/>
  <c r="K3691" i="1"/>
  <c r="O3691" i="1"/>
  <c r="P3691" i="1"/>
  <c r="Q3581" i="1"/>
  <c r="R3580" i="1"/>
  <c r="S3579" i="1"/>
  <c r="U3578" i="1"/>
  <c r="W3578" i="1" s="1"/>
  <c r="AG3578" i="1" s="1"/>
  <c r="B3578" i="1" s="1"/>
  <c r="C3578" i="1" s="1"/>
  <c r="T3579" i="1"/>
  <c r="AF3579" i="1" s="1"/>
  <c r="V3579" i="1"/>
  <c r="G3692" i="1" l="1"/>
  <c r="O3692" i="1"/>
  <c r="K3692" i="1"/>
  <c r="P3692" i="1"/>
  <c r="A3693" i="1"/>
  <c r="L3693" i="1"/>
  <c r="M3693" i="1" s="1"/>
  <c r="N3693" i="1" s="1"/>
  <c r="H3693" i="1" s="1"/>
  <c r="X3692" i="1"/>
  <c r="E3692" i="1"/>
  <c r="AC3692" i="1"/>
  <c r="AE3692" i="1" s="1"/>
  <c r="AK3692" i="1"/>
  <c r="Z3691" i="1"/>
  <c r="AA3691" i="1" s="1"/>
  <c r="AH3691" i="1" s="1"/>
  <c r="Y3691" i="1"/>
  <c r="J3692" i="1"/>
  <c r="I3692" i="1" s="1"/>
  <c r="U3579" i="1"/>
  <c r="W3579" i="1" s="1"/>
  <c r="AG3579" i="1" s="1"/>
  <c r="B3579" i="1" s="1"/>
  <c r="C3579" i="1" s="1"/>
  <c r="S3580" i="1"/>
  <c r="T3580" i="1"/>
  <c r="AF3580" i="1" s="1"/>
  <c r="V3580" i="1"/>
  <c r="Q3582" i="1"/>
  <c r="R3581" i="1"/>
  <c r="Y3692" i="1" l="1"/>
  <c r="Z3692" i="1"/>
  <c r="AA3692" i="1" s="1"/>
  <c r="AH3692" i="1" s="1"/>
  <c r="J3693" i="1"/>
  <c r="I3693" i="1" s="1"/>
  <c r="E3693" i="1"/>
  <c r="F3692" i="1"/>
  <c r="G3693" i="1"/>
  <c r="O3693" i="1"/>
  <c r="K3693" i="1"/>
  <c r="A3694" i="1"/>
  <c r="L3694" i="1"/>
  <c r="M3694" i="1" s="1"/>
  <c r="N3694" i="1" s="1"/>
  <c r="H3694" i="1" s="1"/>
  <c r="X3693" i="1"/>
  <c r="AC3693" i="1"/>
  <c r="AE3693" i="1" s="1"/>
  <c r="AK3693" i="1"/>
  <c r="P3693" i="1"/>
  <c r="P3694" i="1" s="1"/>
  <c r="T3581" i="1"/>
  <c r="AF3581" i="1" s="1"/>
  <c r="V3581" i="1"/>
  <c r="Q3583" i="1"/>
  <c r="R3582" i="1"/>
  <c r="S3581" i="1"/>
  <c r="U3580" i="1"/>
  <c r="W3580" i="1" s="1"/>
  <c r="Y3693" i="1" l="1"/>
  <c r="Z3693" i="1"/>
  <c r="AA3693" i="1" s="1"/>
  <c r="AH3693" i="1" s="1"/>
  <c r="J3694" i="1"/>
  <c r="I3694" i="1" s="1"/>
  <c r="E3694" i="1"/>
  <c r="F3693" i="1"/>
  <c r="G3694" i="1"/>
  <c r="O3694" i="1" s="1"/>
  <c r="A3695" i="1"/>
  <c r="L3695" i="1"/>
  <c r="M3695" i="1" s="1"/>
  <c r="N3695" i="1" s="1"/>
  <c r="H3695" i="1" s="1"/>
  <c r="X3694" i="1"/>
  <c r="AC3694" i="1"/>
  <c r="AE3694" i="1" s="1"/>
  <c r="AK3694" i="1"/>
  <c r="AG3580" i="1"/>
  <c r="B3580" i="1" s="1"/>
  <c r="C3580" i="1" s="1"/>
  <c r="U3581" i="1"/>
  <c r="W3581" i="1" s="1"/>
  <c r="AG3581" i="1" s="1"/>
  <c r="B3581" i="1" s="1"/>
  <c r="C3581" i="1" s="1"/>
  <c r="S3582" i="1"/>
  <c r="T3582" i="1"/>
  <c r="AF3582" i="1" s="1"/>
  <c r="V3582" i="1"/>
  <c r="Q3584" i="1"/>
  <c r="R3583" i="1"/>
  <c r="K3694" i="1" l="1"/>
  <c r="E3695" i="1"/>
  <c r="F3695" i="1" s="1"/>
  <c r="F3694" i="1"/>
  <c r="Y3694" i="1"/>
  <c r="Z3694" i="1"/>
  <c r="AA3694" i="1" s="1"/>
  <c r="AH3694" i="1" s="1"/>
  <c r="J3695" i="1"/>
  <c r="I3695" i="1" s="1"/>
  <c r="G3695" i="1"/>
  <c r="O3695" i="1" s="1"/>
  <c r="K3695" i="1"/>
  <c r="A3696" i="1"/>
  <c r="L3696" i="1"/>
  <c r="M3696" i="1" s="1"/>
  <c r="N3696" i="1" s="1"/>
  <c r="H3696" i="1" s="1"/>
  <c r="X3695" i="1"/>
  <c r="AC3695" i="1"/>
  <c r="AE3695" i="1" s="1"/>
  <c r="AK3695" i="1"/>
  <c r="P3695" i="1"/>
  <c r="P3696" i="1" s="1"/>
  <c r="Q3585" i="1"/>
  <c r="R3584" i="1"/>
  <c r="T3583" i="1"/>
  <c r="AF3583" i="1" s="1"/>
  <c r="V3583" i="1"/>
  <c r="U3582" i="1"/>
  <c r="W3582" i="1" s="1"/>
  <c r="AG3582" i="1" s="1"/>
  <c r="B3582" i="1" s="1"/>
  <c r="C3582" i="1" s="1"/>
  <c r="S3583" i="1"/>
  <c r="Z3695" i="1" l="1"/>
  <c r="AA3695" i="1" s="1"/>
  <c r="AH3695" i="1" s="1"/>
  <c r="Y3695" i="1"/>
  <c r="J3696" i="1"/>
  <c r="I3696" i="1" s="1"/>
  <c r="G3696" i="1"/>
  <c r="O3696" i="1"/>
  <c r="K3696" i="1"/>
  <c r="A3697" i="1"/>
  <c r="L3697" i="1"/>
  <c r="M3697" i="1" s="1"/>
  <c r="X3696" i="1"/>
  <c r="E3696" i="1"/>
  <c r="F3696" i="1" s="1"/>
  <c r="AC3696" i="1"/>
  <c r="AE3696" i="1" s="1"/>
  <c r="AK3696" i="1"/>
  <c r="U3583" i="1"/>
  <c r="W3583" i="1" s="1"/>
  <c r="AG3583" i="1" s="1"/>
  <c r="B3583" i="1" s="1"/>
  <c r="C3583" i="1" s="1"/>
  <c r="S3584" i="1"/>
  <c r="T3584" i="1"/>
  <c r="AF3584" i="1" s="1"/>
  <c r="V3584" i="1"/>
  <c r="Q3586" i="1"/>
  <c r="R3585" i="1"/>
  <c r="A3698" i="1" l="1"/>
  <c r="L3698" i="1"/>
  <c r="M3698" i="1" s="1"/>
  <c r="N3698" i="1" s="1"/>
  <c r="H3698" i="1" s="1"/>
  <c r="X3697" i="1"/>
  <c r="E3697" i="1"/>
  <c r="F3697" i="1" s="1"/>
  <c r="AC3697" i="1"/>
  <c r="AE3697" i="1" s="1"/>
  <c r="AK3697" i="1"/>
  <c r="Y3696" i="1"/>
  <c r="Z3696" i="1"/>
  <c r="AA3696" i="1" s="1"/>
  <c r="AH3696" i="1" s="1"/>
  <c r="J3697" i="1"/>
  <c r="I3697" i="1" s="1"/>
  <c r="N3697" i="1"/>
  <c r="H3697" i="1" s="1"/>
  <c r="P3697" i="1"/>
  <c r="P3698" i="1" s="1"/>
  <c r="T3585" i="1"/>
  <c r="AF3585" i="1" s="1"/>
  <c r="V3585" i="1"/>
  <c r="Q3587" i="1"/>
  <c r="R3586" i="1"/>
  <c r="S3585" i="1"/>
  <c r="U3584" i="1"/>
  <c r="W3584" i="1" s="1"/>
  <c r="Z3697" i="1" l="1"/>
  <c r="AA3697" i="1" s="1"/>
  <c r="AH3697" i="1" s="1"/>
  <c r="Y3697" i="1"/>
  <c r="J3698" i="1"/>
  <c r="I3698" i="1" s="1"/>
  <c r="G3697" i="1"/>
  <c r="K3697" i="1" s="1"/>
  <c r="A3699" i="1"/>
  <c r="L3699" i="1"/>
  <c r="M3699" i="1" s="1"/>
  <c r="N3699" i="1" s="1"/>
  <c r="H3699" i="1" s="1"/>
  <c r="X3698" i="1"/>
  <c r="E3698" i="1"/>
  <c r="AC3698" i="1"/>
  <c r="AE3698" i="1" s="1"/>
  <c r="AK3698" i="1"/>
  <c r="AG3584" i="1"/>
  <c r="B3584" i="1" s="1"/>
  <c r="C3584" i="1" s="1"/>
  <c r="S3586" i="1"/>
  <c r="U3585" i="1"/>
  <c r="W3585" i="1" s="1"/>
  <c r="AG3585" i="1" s="1"/>
  <c r="B3585" i="1" s="1"/>
  <c r="C3585" i="1" s="1"/>
  <c r="T3586" i="1"/>
  <c r="AF3586" i="1" s="1"/>
  <c r="V3586" i="1"/>
  <c r="Q3588" i="1"/>
  <c r="R3587" i="1"/>
  <c r="E3699" i="1" l="1"/>
  <c r="F3698" i="1"/>
  <c r="Z3698" i="1"/>
  <c r="AA3698" i="1" s="1"/>
  <c r="AH3698" i="1" s="1"/>
  <c r="Y3698" i="1"/>
  <c r="J3699" i="1"/>
  <c r="I3699" i="1" s="1"/>
  <c r="G3698" i="1"/>
  <c r="A3700" i="1"/>
  <c r="L3700" i="1"/>
  <c r="M3700" i="1" s="1"/>
  <c r="N3700" i="1" s="1"/>
  <c r="H3700" i="1" s="1"/>
  <c r="X3699" i="1"/>
  <c r="AC3699" i="1"/>
  <c r="AE3699" i="1" s="1"/>
  <c r="AK3699" i="1"/>
  <c r="O3697" i="1"/>
  <c r="P3699" i="1"/>
  <c r="T3587" i="1"/>
  <c r="AF3587" i="1" s="1"/>
  <c r="V3587" i="1"/>
  <c r="Q3589" i="1"/>
  <c r="R3588" i="1"/>
  <c r="S3587" i="1"/>
  <c r="U3586" i="1"/>
  <c r="W3586" i="1" s="1"/>
  <c r="AG3586" i="1" s="1"/>
  <c r="B3586" i="1" s="1"/>
  <c r="C3586" i="1" s="1"/>
  <c r="A3701" i="1" l="1"/>
  <c r="L3701" i="1"/>
  <c r="M3701" i="1" s="1"/>
  <c r="N3701" i="1" s="1"/>
  <c r="H3701" i="1" s="1"/>
  <c r="X3700" i="1"/>
  <c r="AC3700" i="1"/>
  <c r="AE3700" i="1" s="1"/>
  <c r="AK3700" i="1"/>
  <c r="P3700" i="1"/>
  <c r="K3698" i="1"/>
  <c r="O3698" i="1"/>
  <c r="G3699" i="1"/>
  <c r="Z3699" i="1"/>
  <c r="AA3699" i="1" s="1"/>
  <c r="AH3699" i="1" s="1"/>
  <c r="Y3699" i="1"/>
  <c r="J3700" i="1"/>
  <c r="I3700" i="1" s="1"/>
  <c r="E3700" i="1"/>
  <c r="F3699" i="1"/>
  <c r="U3587" i="1"/>
  <c r="W3587" i="1" s="1"/>
  <c r="AG3587" i="1" s="1"/>
  <c r="B3587" i="1" s="1"/>
  <c r="C3587" i="1" s="1"/>
  <c r="S3588" i="1"/>
  <c r="T3588" i="1"/>
  <c r="AF3588" i="1" s="1"/>
  <c r="V3588" i="1"/>
  <c r="Q3590" i="1"/>
  <c r="R3589" i="1"/>
  <c r="E3701" i="1" l="1"/>
  <c r="F3700" i="1"/>
  <c r="Y3700" i="1"/>
  <c r="Z3700" i="1"/>
  <c r="AA3700" i="1" s="1"/>
  <c r="AH3700" i="1" s="1"/>
  <c r="J3701" i="1"/>
  <c r="I3701" i="1" s="1"/>
  <c r="G3701" i="1"/>
  <c r="K3701" i="1"/>
  <c r="O3701" i="1"/>
  <c r="K3699" i="1"/>
  <c r="O3699" i="1"/>
  <c r="A3702" i="1"/>
  <c r="L3702" i="1"/>
  <c r="M3702" i="1" s="1"/>
  <c r="N3702" i="1" s="1"/>
  <c r="H3702" i="1" s="1"/>
  <c r="X3701" i="1"/>
  <c r="AC3701" i="1"/>
  <c r="AE3701" i="1" s="1"/>
  <c r="AK3701" i="1"/>
  <c r="P3701" i="1"/>
  <c r="P3702" i="1" s="1"/>
  <c r="G3700" i="1"/>
  <c r="T3589" i="1"/>
  <c r="AF3589" i="1" s="1"/>
  <c r="V3589" i="1"/>
  <c r="Q3591" i="1"/>
  <c r="R3590" i="1"/>
  <c r="U3588" i="1"/>
  <c r="W3588" i="1" s="1"/>
  <c r="S3589" i="1"/>
  <c r="G3702" i="1" l="1"/>
  <c r="O3702" i="1"/>
  <c r="K3702" i="1"/>
  <c r="Z3701" i="1"/>
  <c r="AA3701" i="1" s="1"/>
  <c r="AH3701" i="1" s="1"/>
  <c r="Y3701" i="1"/>
  <c r="J3702" i="1"/>
  <c r="I3702" i="1" s="1"/>
  <c r="A3703" i="1"/>
  <c r="L3703" i="1"/>
  <c r="M3703" i="1" s="1"/>
  <c r="X3702" i="1"/>
  <c r="AC3702" i="1"/>
  <c r="AE3702" i="1" s="1"/>
  <c r="AK3702" i="1"/>
  <c r="O3700" i="1"/>
  <c r="K3700" i="1"/>
  <c r="E3702" i="1"/>
  <c r="F3701" i="1"/>
  <c r="AG3588" i="1"/>
  <c r="B3588" i="1" s="1"/>
  <c r="C3588" i="1" s="1"/>
  <c r="U3589" i="1"/>
  <c r="W3589" i="1" s="1"/>
  <c r="AG3589" i="1" s="1"/>
  <c r="B3589" i="1" s="1"/>
  <c r="C3589" i="1" s="1"/>
  <c r="S3590" i="1"/>
  <c r="T3590" i="1"/>
  <c r="AF3590" i="1" s="1"/>
  <c r="V3590" i="1"/>
  <c r="Q3592" i="1"/>
  <c r="R3591" i="1"/>
  <c r="E3703" i="1" l="1"/>
  <c r="F3703" i="1" s="1"/>
  <c r="F3702" i="1"/>
  <c r="A3704" i="1"/>
  <c r="L3704" i="1"/>
  <c r="M3704" i="1" s="1"/>
  <c r="N3704" i="1" s="1"/>
  <c r="H3704" i="1" s="1"/>
  <c r="X3703" i="1"/>
  <c r="AC3703" i="1"/>
  <c r="AE3703" i="1" s="1"/>
  <c r="AK3703" i="1"/>
  <c r="Z3702" i="1"/>
  <c r="AA3702" i="1" s="1"/>
  <c r="AH3702" i="1" s="1"/>
  <c r="Y3702" i="1"/>
  <c r="J3703" i="1"/>
  <c r="I3703" i="1" s="1"/>
  <c r="N3703" i="1"/>
  <c r="H3703" i="1" s="1"/>
  <c r="P3703" i="1"/>
  <c r="Q3593" i="1"/>
  <c r="R3592" i="1"/>
  <c r="T3591" i="1"/>
  <c r="AF3591" i="1" s="1"/>
  <c r="V3591" i="1"/>
  <c r="S3591" i="1"/>
  <c r="U3590" i="1"/>
  <c r="W3590" i="1" s="1"/>
  <c r="G3703" i="1" l="1"/>
  <c r="O3703" i="1"/>
  <c r="K3703" i="1"/>
  <c r="A3705" i="1"/>
  <c r="L3705" i="1"/>
  <c r="M3705" i="1" s="1"/>
  <c r="N3705" i="1" s="1"/>
  <c r="H3705" i="1" s="1"/>
  <c r="X3704" i="1"/>
  <c r="E3704" i="1"/>
  <c r="F3704" i="1" s="1"/>
  <c r="AC3704" i="1"/>
  <c r="AE3704" i="1" s="1"/>
  <c r="AK3704" i="1"/>
  <c r="Z3703" i="1"/>
  <c r="AA3703" i="1" s="1"/>
  <c r="AH3703" i="1" s="1"/>
  <c r="Y3703" i="1"/>
  <c r="J3704" i="1"/>
  <c r="I3704" i="1" s="1"/>
  <c r="P3704" i="1"/>
  <c r="G3704" i="1"/>
  <c r="K3704" i="1"/>
  <c r="O3704" i="1"/>
  <c r="AG3590" i="1"/>
  <c r="B3590" i="1" s="1"/>
  <c r="C3590" i="1" s="1"/>
  <c r="S3592" i="1"/>
  <c r="U3591" i="1"/>
  <c r="W3591" i="1" s="1"/>
  <c r="AG3591" i="1" s="1"/>
  <c r="B3591" i="1" s="1"/>
  <c r="C3591" i="1" s="1"/>
  <c r="T3592" i="1"/>
  <c r="AF3592" i="1" s="1"/>
  <c r="V3592" i="1"/>
  <c r="Q3594" i="1"/>
  <c r="R3593" i="1"/>
  <c r="G3705" i="1" l="1"/>
  <c r="K3705" i="1"/>
  <c r="O3705" i="1"/>
  <c r="Z3704" i="1"/>
  <c r="AA3704" i="1" s="1"/>
  <c r="AH3704" i="1" s="1"/>
  <c r="Y3704" i="1"/>
  <c r="J3705" i="1"/>
  <c r="I3705" i="1" s="1"/>
  <c r="A3706" i="1"/>
  <c r="L3706" i="1"/>
  <c r="M3706" i="1" s="1"/>
  <c r="N3706" i="1" s="1"/>
  <c r="H3706" i="1" s="1"/>
  <c r="X3705" i="1"/>
  <c r="E3705" i="1"/>
  <c r="AC3705" i="1"/>
  <c r="AE3705" i="1" s="1"/>
  <c r="AK3705" i="1"/>
  <c r="P3705" i="1"/>
  <c r="T3593" i="1"/>
  <c r="AF3593" i="1" s="1"/>
  <c r="V3593" i="1"/>
  <c r="Q3595" i="1"/>
  <c r="R3594" i="1"/>
  <c r="S3593" i="1"/>
  <c r="U3592" i="1"/>
  <c r="W3592" i="1" s="1"/>
  <c r="A3707" i="1" l="1"/>
  <c r="L3707" i="1"/>
  <c r="M3707" i="1" s="1"/>
  <c r="N3707" i="1" s="1"/>
  <c r="H3707" i="1" s="1"/>
  <c r="X3706" i="1"/>
  <c r="AC3706" i="1"/>
  <c r="AE3706" i="1" s="1"/>
  <c r="AK3706" i="1"/>
  <c r="G3706" i="1"/>
  <c r="K3706" i="1" s="1"/>
  <c r="O3706" i="1"/>
  <c r="P3706" i="1"/>
  <c r="E3706" i="1"/>
  <c r="F3705" i="1"/>
  <c r="Z3705" i="1"/>
  <c r="AA3705" i="1" s="1"/>
  <c r="AH3705" i="1" s="1"/>
  <c r="Y3705" i="1"/>
  <c r="J3706" i="1"/>
  <c r="I3706" i="1" s="1"/>
  <c r="AG3592" i="1"/>
  <c r="B3592" i="1" s="1"/>
  <c r="C3592" i="1" s="1"/>
  <c r="S3594" i="1"/>
  <c r="U3593" i="1"/>
  <c r="W3593" i="1" s="1"/>
  <c r="AG3593" i="1" s="1"/>
  <c r="B3593" i="1" s="1"/>
  <c r="C3593" i="1" s="1"/>
  <c r="T3594" i="1"/>
  <c r="AF3594" i="1" s="1"/>
  <c r="V3594" i="1"/>
  <c r="Q3596" i="1"/>
  <c r="R3595" i="1"/>
  <c r="Z3706" i="1" l="1"/>
  <c r="AA3706" i="1" s="1"/>
  <c r="AH3706" i="1" s="1"/>
  <c r="Y3706" i="1"/>
  <c r="J3707" i="1"/>
  <c r="I3707" i="1" s="1"/>
  <c r="E3707" i="1"/>
  <c r="F3706" i="1"/>
  <c r="G3707" i="1"/>
  <c r="K3707" i="1"/>
  <c r="O3707" i="1"/>
  <c r="P3707" i="1"/>
  <c r="A3708" i="1"/>
  <c r="L3708" i="1"/>
  <c r="M3708" i="1" s="1"/>
  <c r="N3708" i="1" s="1"/>
  <c r="H3708" i="1" s="1"/>
  <c r="X3707" i="1"/>
  <c r="AC3707" i="1"/>
  <c r="AE3707" i="1" s="1"/>
  <c r="AK3707" i="1"/>
  <c r="T3595" i="1"/>
  <c r="AF3595" i="1" s="1"/>
  <c r="V3595" i="1"/>
  <c r="Q3597" i="1"/>
  <c r="R3596" i="1"/>
  <c r="S3595" i="1"/>
  <c r="U3594" i="1"/>
  <c r="W3594" i="1" s="1"/>
  <c r="Z3707" i="1" l="1"/>
  <c r="AA3707" i="1" s="1"/>
  <c r="AH3707" i="1" s="1"/>
  <c r="Y3707" i="1"/>
  <c r="J3708" i="1"/>
  <c r="I3708" i="1" s="1"/>
  <c r="E3708" i="1"/>
  <c r="F3707" i="1"/>
  <c r="A3709" i="1"/>
  <c r="L3709" i="1"/>
  <c r="M3709" i="1" s="1"/>
  <c r="N3709" i="1" s="1"/>
  <c r="H3709" i="1" s="1"/>
  <c r="X3708" i="1"/>
  <c r="AC3708" i="1"/>
  <c r="AE3708" i="1" s="1"/>
  <c r="AK3708" i="1"/>
  <c r="G3708" i="1"/>
  <c r="O3708" i="1"/>
  <c r="K3708" i="1"/>
  <c r="P3708" i="1"/>
  <c r="AG3594" i="1"/>
  <c r="B3594" i="1" s="1"/>
  <c r="C3594" i="1" s="1"/>
  <c r="U3595" i="1"/>
  <c r="W3595" i="1" s="1"/>
  <c r="S3596" i="1"/>
  <c r="T3596" i="1"/>
  <c r="AF3596" i="1" s="1"/>
  <c r="V3596" i="1"/>
  <c r="Q3598" i="1"/>
  <c r="R3597" i="1"/>
  <c r="Y3708" i="1" l="1"/>
  <c r="Z3708" i="1"/>
  <c r="AA3708" i="1" s="1"/>
  <c r="AH3708" i="1" s="1"/>
  <c r="J3709" i="1"/>
  <c r="I3709" i="1" s="1"/>
  <c r="P3709" i="1"/>
  <c r="P3710" i="1" s="1"/>
  <c r="E3709" i="1"/>
  <c r="F3709" i="1" s="1"/>
  <c r="F3708" i="1"/>
  <c r="G3709" i="1"/>
  <c r="K3709" i="1" s="1"/>
  <c r="O3709" i="1"/>
  <c r="A3710" i="1"/>
  <c r="L3710" i="1"/>
  <c r="M3710" i="1" s="1"/>
  <c r="N3710" i="1" s="1"/>
  <c r="H3710" i="1" s="1"/>
  <c r="X3709" i="1"/>
  <c r="AC3709" i="1"/>
  <c r="AE3709" i="1" s="1"/>
  <c r="AK3709" i="1"/>
  <c r="AG3595" i="1"/>
  <c r="B3595" i="1" s="1"/>
  <c r="C3595" i="1" s="1"/>
  <c r="T3597" i="1"/>
  <c r="AF3597" i="1" s="1"/>
  <c r="V3597" i="1"/>
  <c r="Q3599" i="1"/>
  <c r="R3598" i="1"/>
  <c r="S3597" i="1"/>
  <c r="U3596" i="1"/>
  <c r="W3596" i="1" s="1"/>
  <c r="AG3596" i="1" s="1"/>
  <c r="B3596" i="1" s="1"/>
  <c r="C3596" i="1" s="1"/>
  <c r="G3710" i="1" l="1"/>
  <c r="K3710" i="1"/>
  <c r="O3710" i="1"/>
  <c r="Z3709" i="1"/>
  <c r="AA3709" i="1" s="1"/>
  <c r="AH3709" i="1" s="1"/>
  <c r="Y3709" i="1"/>
  <c r="J3710" i="1"/>
  <c r="I3710" i="1" s="1"/>
  <c r="P3711" i="1"/>
  <c r="A3711" i="1"/>
  <c r="L3711" i="1"/>
  <c r="M3711" i="1" s="1"/>
  <c r="X3710" i="1"/>
  <c r="E3710" i="1"/>
  <c r="AC3710" i="1"/>
  <c r="AE3710" i="1" s="1"/>
  <c r="AK3710" i="1"/>
  <c r="U3597" i="1"/>
  <c r="W3597" i="1" s="1"/>
  <c r="AG3597" i="1" s="1"/>
  <c r="B3597" i="1" s="1"/>
  <c r="C3597" i="1" s="1"/>
  <c r="S3598" i="1"/>
  <c r="T3598" i="1"/>
  <c r="AF3598" i="1" s="1"/>
  <c r="V3598" i="1"/>
  <c r="Q3600" i="1"/>
  <c r="R3599" i="1"/>
  <c r="A3712" i="1" l="1"/>
  <c r="L3712" i="1"/>
  <c r="M3712" i="1" s="1"/>
  <c r="N3712" i="1" s="1"/>
  <c r="X3711" i="1"/>
  <c r="AC3711" i="1"/>
  <c r="AE3711" i="1" s="1"/>
  <c r="AK3711" i="1"/>
  <c r="E3711" i="1"/>
  <c r="F3710" i="1"/>
  <c r="P3712" i="1"/>
  <c r="Y3710" i="1"/>
  <c r="Z3710" i="1"/>
  <c r="AA3710" i="1" s="1"/>
  <c r="AH3710" i="1" s="1"/>
  <c r="J3711" i="1"/>
  <c r="I3711" i="1" s="1"/>
  <c r="N3711" i="1"/>
  <c r="H3711" i="1" s="1"/>
  <c r="T3599" i="1"/>
  <c r="AF3599" i="1" s="1"/>
  <c r="V3599" i="1"/>
  <c r="Q3601" i="1"/>
  <c r="R3600" i="1"/>
  <c r="S3599" i="1"/>
  <c r="U3598" i="1"/>
  <c r="W3598" i="1" s="1"/>
  <c r="E3712" i="1" l="1"/>
  <c r="F3711" i="1"/>
  <c r="G3711" i="1"/>
  <c r="K3711" i="1"/>
  <c r="O3711" i="1"/>
  <c r="H3712" i="1"/>
  <c r="Z3711" i="1"/>
  <c r="AA3711" i="1" s="1"/>
  <c r="AH3711" i="1" s="1"/>
  <c r="Y3711" i="1"/>
  <c r="J3712" i="1"/>
  <c r="I3712" i="1" s="1"/>
  <c r="A3713" i="1"/>
  <c r="L3713" i="1"/>
  <c r="M3713" i="1" s="1"/>
  <c r="N3713" i="1" s="1"/>
  <c r="H3713" i="1" s="1"/>
  <c r="X3712" i="1"/>
  <c r="AC3712" i="1"/>
  <c r="AE3712" i="1" s="1"/>
  <c r="AK3712" i="1"/>
  <c r="AG3598" i="1"/>
  <c r="B3598" i="1" s="1"/>
  <c r="C3598" i="1" s="1"/>
  <c r="S3600" i="1"/>
  <c r="U3599" i="1"/>
  <c r="W3599" i="1" s="1"/>
  <c r="T3600" i="1"/>
  <c r="AF3600" i="1" s="1"/>
  <c r="V3600" i="1"/>
  <c r="Q3602" i="1"/>
  <c r="R3601" i="1"/>
  <c r="G3712" i="1" l="1"/>
  <c r="K3712" i="1"/>
  <c r="O3712" i="1"/>
  <c r="G3713" i="1"/>
  <c r="O3713" i="1"/>
  <c r="K3713" i="1"/>
  <c r="A3714" i="1"/>
  <c r="L3714" i="1"/>
  <c r="M3714" i="1" s="1"/>
  <c r="N3714" i="1" s="1"/>
  <c r="H3714" i="1" s="1"/>
  <c r="X3713" i="1"/>
  <c r="AC3713" i="1"/>
  <c r="AE3713" i="1" s="1"/>
  <c r="AK3713" i="1"/>
  <c r="Y3712" i="1"/>
  <c r="Z3712" i="1"/>
  <c r="AA3712" i="1" s="1"/>
  <c r="AH3712" i="1" s="1"/>
  <c r="J3713" i="1"/>
  <c r="I3713" i="1" s="1"/>
  <c r="E3713" i="1"/>
  <c r="F3712" i="1"/>
  <c r="P3713" i="1"/>
  <c r="Q3603" i="1"/>
  <c r="R3602" i="1"/>
  <c r="T3601" i="1"/>
  <c r="AF3601" i="1" s="1"/>
  <c r="V3601" i="1"/>
  <c r="AG3599" i="1"/>
  <c r="B3599" i="1" s="1"/>
  <c r="C3599" i="1" s="1"/>
  <c r="U3600" i="1"/>
  <c r="W3600" i="1" s="1"/>
  <c r="AG3600" i="1" s="1"/>
  <c r="B3600" i="1" s="1"/>
  <c r="C3600" i="1" s="1"/>
  <c r="S3601" i="1"/>
  <c r="G3714" i="1" l="1"/>
  <c r="O3714" i="1"/>
  <c r="K3714" i="1"/>
  <c r="E3714" i="1"/>
  <c r="F3714" i="1" s="1"/>
  <c r="F3713" i="1"/>
  <c r="A3715" i="1"/>
  <c r="L3715" i="1"/>
  <c r="M3715" i="1" s="1"/>
  <c r="N3715" i="1" s="1"/>
  <c r="H3715" i="1" s="1"/>
  <c r="X3714" i="1"/>
  <c r="AC3714" i="1"/>
  <c r="AE3714" i="1" s="1"/>
  <c r="AK3714" i="1"/>
  <c r="P3714" i="1"/>
  <c r="Z3713" i="1"/>
  <c r="AA3713" i="1" s="1"/>
  <c r="AH3713" i="1" s="1"/>
  <c r="Y3713" i="1"/>
  <c r="J3714" i="1"/>
  <c r="I3714" i="1" s="1"/>
  <c r="T3602" i="1"/>
  <c r="AF3602" i="1" s="1"/>
  <c r="V3602" i="1"/>
  <c r="S3602" i="1"/>
  <c r="U3601" i="1"/>
  <c r="W3601" i="1" s="1"/>
  <c r="AG3601" i="1" s="1"/>
  <c r="B3601" i="1" s="1"/>
  <c r="C3601" i="1" s="1"/>
  <c r="Q3604" i="1"/>
  <c r="R3603" i="1"/>
  <c r="G3715" i="1" l="1"/>
  <c r="K3715" i="1" s="1"/>
  <c r="A3716" i="1"/>
  <c r="L3716" i="1"/>
  <c r="M3716" i="1" s="1"/>
  <c r="N3716" i="1" s="1"/>
  <c r="H3716" i="1" s="1"/>
  <c r="X3715" i="1"/>
  <c r="E3715" i="1"/>
  <c r="F3715" i="1" s="1"/>
  <c r="AC3715" i="1"/>
  <c r="AE3715" i="1" s="1"/>
  <c r="AK3715" i="1"/>
  <c r="Y3714" i="1"/>
  <c r="Z3714" i="1"/>
  <c r="AA3714" i="1" s="1"/>
  <c r="AH3714" i="1" s="1"/>
  <c r="J3715" i="1"/>
  <c r="I3715" i="1" s="1"/>
  <c r="P3715" i="1"/>
  <c r="P3716" i="1" s="1"/>
  <c r="T3603" i="1"/>
  <c r="AF3603" i="1" s="1"/>
  <c r="V3603" i="1"/>
  <c r="Q3605" i="1"/>
  <c r="R3604" i="1"/>
  <c r="U3602" i="1"/>
  <c r="W3602" i="1" s="1"/>
  <c r="S3603" i="1"/>
  <c r="O3715" i="1" l="1"/>
  <c r="Z3715" i="1"/>
  <c r="AA3715" i="1" s="1"/>
  <c r="AH3715" i="1" s="1"/>
  <c r="Y3715" i="1"/>
  <c r="J3716" i="1"/>
  <c r="I3716" i="1" s="1"/>
  <c r="A3717" i="1"/>
  <c r="L3717" i="1"/>
  <c r="X3716" i="1"/>
  <c r="E3716" i="1"/>
  <c r="F3716" i="1" s="1"/>
  <c r="AC3716" i="1"/>
  <c r="AE3716" i="1" s="1"/>
  <c r="AK3716" i="1"/>
  <c r="G3716" i="1"/>
  <c r="K3716" i="1"/>
  <c r="O3716" i="1"/>
  <c r="S3604" i="1"/>
  <c r="U3603" i="1"/>
  <c r="W3603" i="1" s="1"/>
  <c r="AG3603" i="1" s="1"/>
  <c r="B3603" i="1" s="1"/>
  <c r="C3603" i="1" s="1"/>
  <c r="AG3602" i="1"/>
  <c r="B3602" i="1" s="1"/>
  <c r="C3602" i="1" s="1"/>
  <c r="T3604" i="1"/>
  <c r="AF3604" i="1" s="1"/>
  <c r="V3604" i="1"/>
  <c r="Q3606" i="1"/>
  <c r="R3605" i="1"/>
  <c r="M3717" i="1" l="1"/>
  <c r="N3717" i="1" s="1"/>
  <c r="H3717" i="1" s="1"/>
  <c r="P3717" i="1"/>
  <c r="J3717" i="1"/>
  <c r="I3717" i="1" s="1"/>
  <c r="Z3716" i="1"/>
  <c r="AA3716" i="1" s="1"/>
  <c r="AH3716" i="1" s="1"/>
  <c r="Y3716" i="1"/>
  <c r="A3718" i="1"/>
  <c r="L3718" i="1"/>
  <c r="M3718" i="1" s="1"/>
  <c r="N3718" i="1" s="1"/>
  <c r="H3718" i="1" s="1"/>
  <c r="X3717" i="1"/>
  <c r="E3717" i="1"/>
  <c r="AC3717" i="1"/>
  <c r="AE3717" i="1" s="1"/>
  <c r="AK3717" i="1"/>
  <c r="Q3607" i="1"/>
  <c r="R3606" i="1"/>
  <c r="T3605" i="1"/>
  <c r="AF3605" i="1" s="1"/>
  <c r="V3605" i="1"/>
  <c r="U3604" i="1"/>
  <c r="W3604" i="1" s="1"/>
  <c r="AG3604" i="1" s="1"/>
  <c r="B3604" i="1" s="1"/>
  <c r="C3604" i="1" s="1"/>
  <c r="S3605" i="1"/>
  <c r="Y3717" i="1" l="1"/>
  <c r="Z3717" i="1"/>
  <c r="AA3717" i="1" s="1"/>
  <c r="AH3717" i="1" s="1"/>
  <c r="J3718" i="1"/>
  <c r="I3718" i="1" s="1"/>
  <c r="A3719" i="1"/>
  <c r="L3719" i="1"/>
  <c r="M3719" i="1" s="1"/>
  <c r="N3719" i="1" s="1"/>
  <c r="H3719" i="1" s="1"/>
  <c r="X3718" i="1"/>
  <c r="AC3718" i="1"/>
  <c r="AE3718" i="1" s="1"/>
  <c r="AK3718" i="1"/>
  <c r="E3718" i="1"/>
  <c r="F3717" i="1"/>
  <c r="P3718" i="1"/>
  <c r="G3717" i="1"/>
  <c r="K3717" i="1" s="1"/>
  <c r="O3717" i="1"/>
  <c r="S3606" i="1"/>
  <c r="U3605" i="1"/>
  <c r="W3605" i="1" s="1"/>
  <c r="AG3605" i="1" s="1"/>
  <c r="B3605" i="1" s="1"/>
  <c r="C3605" i="1" s="1"/>
  <c r="T3606" i="1"/>
  <c r="AF3606" i="1" s="1"/>
  <c r="V3606" i="1"/>
  <c r="Q3608" i="1"/>
  <c r="R3607" i="1"/>
  <c r="E3719" i="1" l="1"/>
  <c r="F3718" i="1"/>
  <c r="A3720" i="1"/>
  <c r="L3720" i="1"/>
  <c r="M3720" i="1" s="1"/>
  <c r="N3720" i="1" s="1"/>
  <c r="H3720" i="1" s="1"/>
  <c r="X3719" i="1"/>
  <c r="AC3719" i="1"/>
  <c r="AE3719" i="1" s="1"/>
  <c r="AK3719" i="1"/>
  <c r="P3719" i="1"/>
  <c r="G3718" i="1"/>
  <c r="Z3718" i="1"/>
  <c r="AA3718" i="1" s="1"/>
  <c r="AH3718" i="1" s="1"/>
  <c r="Y3718" i="1"/>
  <c r="J3719" i="1"/>
  <c r="I3719" i="1" s="1"/>
  <c r="Q3609" i="1"/>
  <c r="R3608" i="1"/>
  <c r="T3607" i="1"/>
  <c r="AF3607" i="1" s="1"/>
  <c r="V3607" i="1"/>
  <c r="U3606" i="1"/>
  <c r="W3606" i="1" s="1"/>
  <c r="S3607" i="1"/>
  <c r="Y3719" i="1" l="1"/>
  <c r="Z3719" i="1"/>
  <c r="AA3719" i="1" s="1"/>
  <c r="AH3719" i="1" s="1"/>
  <c r="J3720" i="1"/>
  <c r="I3720" i="1" s="1"/>
  <c r="A3721" i="1"/>
  <c r="L3721" i="1"/>
  <c r="M3721" i="1" s="1"/>
  <c r="N3721" i="1" s="1"/>
  <c r="H3721" i="1" s="1"/>
  <c r="X3720" i="1"/>
  <c r="AC3720" i="1"/>
  <c r="AE3720" i="1" s="1"/>
  <c r="AK3720" i="1"/>
  <c r="O3718" i="1"/>
  <c r="K3718" i="1"/>
  <c r="E3720" i="1"/>
  <c r="F3719" i="1"/>
  <c r="P3720" i="1"/>
  <c r="G3719" i="1"/>
  <c r="AG3606" i="1"/>
  <c r="B3606" i="1" s="1"/>
  <c r="C3606" i="1" s="1"/>
  <c r="U3607" i="1"/>
  <c r="W3607" i="1" s="1"/>
  <c r="AG3607" i="1" s="1"/>
  <c r="B3607" i="1" s="1"/>
  <c r="C3607" i="1" s="1"/>
  <c r="S3608" i="1"/>
  <c r="T3608" i="1"/>
  <c r="AF3608" i="1" s="1"/>
  <c r="V3608" i="1"/>
  <c r="Q3610" i="1"/>
  <c r="R3609" i="1"/>
  <c r="P3721" i="1" l="1"/>
  <c r="E3721" i="1"/>
  <c r="F3720" i="1"/>
  <c r="G3721" i="1"/>
  <c r="O3721" i="1"/>
  <c r="K3721" i="1"/>
  <c r="A3722" i="1"/>
  <c r="L3722" i="1"/>
  <c r="M3722" i="1" s="1"/>
  <c r="N3722" i="1" s="1"/>
  <c r="H3722" i="1" s="1"/>
  <c r="X3721" i="1"/>
  <c r="AC3721" i="1"/>
  <c r="AE3721" i="1" s="1"/>
  <c r="AK3721" i="1"/>
  <c r="O3719" i="1"/>
  <c r="K3719" i="1"/>
  <c r="Z3720" i="1"/>
  <c r="AA3720" i="1" s="1"/>
  <c r="AH3720" i="1" s="1"/>
  <c r="Y3720" i="1"/>
  <c r="J3721" i="1"/>
  <c r="I3721" i="1" s="1"/>
  <c r="G3720" i="1"/>
  <c r="Q3611" i="1"/>
  <c r="R3610" i="1"/>
  <c r="S3609" i="1"/>
  <c r="U3608" i="1"/>
  <c r="W3608" i="1" s="1"/>
  <c r="AG3608" i="1" s="1"/>
  <c r="B3608" i="1" s="1"/>
  <c r="C3608" i="1" s="1"/>
  <c r="T3609" i="1"/>
  <c r="AF3609" i="1" s="1"/>
  <c r="V3609" i="1"/>
  <c r="G3722" i="1" l="1"/>
  <c r="O3722" i="1"/>
  <c r="K3722" i="1"/>
  <c r="A3723" i="1"/>
  <c r="L3723" i="1"/>
  <c r="M3723" i="1" s="1"/>
  <c r="N3723" i="1" s="1"/>
  <c r="H3723" i="1" s="1"/>
  <c r="X3722" i="1"/>
  <c r="AC3722" i="1"/>
  <c r="AE3722" i="1" s="1"/>
  <c r="AK3722" i="1"/>
  <c r="E3722" i="1"/>
  <c r="F3721" i="1"/>
  <c r="K3720" i="1"/>
  <c r="O3720" i="1"/>
  <c r="Y3721" i="1"/>
  <c r="Z3721" i="1"/>
  <c r="AA3721" i="1" s="1"/>
  <c r="AH3721" i="1" s="1"/>
  <c r="J3722" i="1"/>
  <c r="I3722" i="1" s="1"/>
  <c r="P3722" i="1"/>
  <c r="P3723" i="1" s="1"/>
  <c r="S3610" i="1"/>
  <c r="U3609" i="1"/>
  <c r="W3609" i="1" s="1"/>
  <c r="AG3609" i="1" s="1"/>
  <c r="B3609" i="1" s="1"/>
  <c r="C3609" i="1" s="1"/>
  <c r="T3610" i="1"/>
  <c r="AF3610" i="1" s="1"/>
  <c r="V3610" i="1"/>
  <c r="Q3612" i="1"/>
  <c r="R3611" i="1"/>
  <c r="Z3722" i="1" l="1"/>
  <c r="AA3722" i="1" s="1"/>
  <c r="AH3722" i="1" s="1"/>
  <c r="Y3722" i="1"/>
  <c r="J3723" i="1"/>
  <c r="I3723" i="1" s="1"/>
  <c r="A3724" i="1"/>
  <c r="L3724" i="1"/>
  <c r="M3724" i="1" s="1"/>
  <c r="N3724" i="1" s="1"/>
  <c r="H3724" i="1" s="1"/>
  <c r="X3723" i="1"/>
  <c r="AC3723" i="1"/>
  <c r="AE3723" i="1" s="1"/>
  <c r="AK3723" i="1"/>
  <c r="G3723" i="1"/>
  <c r="O3723" i="1"/>
  <c r="K3723" i="1"/>
  <c r="E3723" i="1"/>
  <c r="F3722" i="1"/>
  <c r="T3611" i="1"/>
  <c r="AF3611" i="1" s="1"/>
  <c r="V3611" i="1"/>
  <c r="Q3613" i="1"/>
  <c r="R3612" i="1"/>
  <c r="S3611" i="1"/>
  <c r="U3610" i="1"/>
  <c r="W3610" i="1" s="1"/>
  <c r="G3724" i="1" l="1"/>
  <c r="O3724" i="1" s="1"/>
  <c r="K3724" i="1"/>
  <c r="A3725" i="1"/>
  <c r="L3725" i="1"/>
  <c r="M3725" i="1" s="1"/>
  <c r="N3725" i="1" s="1"/>
  <c r="H3725" i="1" s="1"/>
  <c r="X3724" i="1"/>
  <c r="AC3724" i="1"/>
  <c r="AE3724" i="1" s="1"/>
  <c r="AK3724" i="1"/>
  <c r="E3724" i="1"/>
  <c r="F3724" i="1" s="1"/>
  <c r="F3723" i="1"/>
  <c r="Z3723" i="1"/>
  <c r="AA3723" i="1" s="1"/>
  <c r="AH3723" i="1" s="1"/>
  <c r="Y3723" i="1"/>
  <c r="J3724" i="1"/>
  <c r="I3724" i="1" s="1"/>
  <c r="P3724" i="1"/>
  <c r="P3725" i="1" s="1"/>
  <c r="AG3610" i="1"/>
  <c r="B3610" i="1" s="1"/>
  <c r="C3610" i="1" s="1"/>
  <c r="S3612" i="1"/>
  <c r="U3611" i="1"/>
  <c r="W3611" i="1" s="1"/>
  <c r="AG3611" i="1" s="1"/>
  <c r="B3611" i="1" s="1"/>
  <c r="C3611" i="1" s="1"/>
  <c r="T3612" i="1"/>
  <c r="AF3612" i="1" s="1"/>
  <c r="V3612" i="1"/>
  <c r="Q3614" i="1"/>
  <c r="R3613" i="1"/>
  <c r="G3725" i="1" l="1"/>
  <c r="O3725" i="1"/>
  <c r="K3725" i="1"/>
  <c r="A3726" i="1"/>
  <c r="L3726" i="1"/>
  <c r="M3726" i="1" s="1"/>
  <c r="N3726" i="1" s="1"/>
  <c r="H3726" i="1" s="1"/>
  <c r="X3725" i="1"/>
  <c r="E3725" i="1"/>
  <c r="F3725" i="1" s="1"/>
  <c r="AC3725" i="1"/>
  <c r="AE3725" i="1" s="1"/>
  <c r="AK3725" i="1"/>
  <c r="Z3724" i="1"/>
  <c r="AA3724" i="1" s="1"/>
  <c r="AH3724" i="1" s="1"/>
  <c r="Y3724" i="1"/>
  <c r="J3725" i="1"/>
  <c r="I3725" i="1" s="1"/>
  <c r="T3613" i="1"/>
  <c r="AF3613" i="1" s="1"/>
  <c r="V3613" i="1"/>
  <c r="Q3615" i="1"/>
  <c r="R3614" i="1"/>
  <c r="U3612" i="1"/>
  <c r="W3612" i="1" s="1"/>
  <c r="AG3612" i="1" s="1"/>
  <c r="B3612" i="1" s="1"/>
  <c r="C3612" i="1" s="1"/>
  <c r="S3613" i="1"/>
  <c r="Z3725" i="1" l="1"/>
  <c r="AA3725" i="1" s="1"/>
  <c r="AH3725" i="1" s="1"/>
  <c r="Y3725" i="1"/>
  <c r="J3726" i="1"/>
  <c r="I3726" i="1" s="1"/>
  <c r="G3726" i="1"/>
  <c r="O3726" i="1"/>
  <c r="K3726" i="1"/>
  <c r="A3727" i="1"/>
  <c r="L3727" i="1"/>
  <c r="M3727" i="1" s="1"/>
  <c r="N3727" i="1" s="1"/>
  <c r="H3727" i="1" s="1"/>
  <c r="X3726" i="1"/>
  <c r="E3726" i="1"/>
  <c r="F3726" i="1" s="1"/>
  <c r="AC3726" i="1"/>
  <c r="AE3726" i="1" s="1"/>
  <c r="AK3726" i="1"/>
  <c r="P3726" i="1"/>
  <c r="S3614" i="1"/>
  <c r="U3613" i="1"/>
  <c r="W3613" i="1" s="1"/>
  <c r="AG3613" i="1" s="1"/>
  <c r="B3613" i="1" s="1"/>
  <c r="C3613" i="1" s="1"/>
  <c r="T3614" i="1"/>
  <c r="AF3614" i="1" s="1"/>
  <c r="V3614" i="1"/>
  <c r="Q3616" i="1"/>
  <c r="R3615" i="1"/>
  <c r="G3727" i="1" l="1"/>
  <c r="O3727" i="1"/>
  <c r="K3727" i="1"/>
  <c r="A3728" i="1"/>
  <c r="L3728" i="1"/>
  <c r="M3728" i="1" s="1"/>
  <c r="N3728" i="1" s="1"/>
  <c r="H3728" i="1" s="1"/>
  <c r="X3727" i="1"/>
  <c r="E3727" i="1"/>
  <c r="F3727" i="1" s="1"/>
  <c r="AC3727" i="1"/>
  <c r="AE3727" i="1" s="1"/>
  <c r="AK3727" i="1"/>
  <c r="P3727" i="1"/>
  <c r="Z3726" i="1"/>
  <c r="AA3726" i="1" s="1"/>
  <c r="AH3726" i="1" s="1"/>
  <c r="Y3726" i="1"/>
  <c r="J3727" i="1"/>
  <c r="I3727" i="1" s="1"/>
  <c r="T3615" i="1"/>
  <c r="AF3615" i="1" s="1"/>
  <c r="V3615" i="1"/>
  <c r="Q3617" i="1"/>
  <c r="R3616" i="1"/>
  <c r="S3615" i="1"/>
  <c r="U3614" i="1"/>
  <c r="W3614" i="1" s="1"/>
  <c r="G3728" i="1" l="1"/>
  <c r="K3728" i="1"/>
  <c r="O3728" i="1"/>
  <c r="P3728" i="1"/>
  <c r="P3729" i="1" s="1"/>
  <c r="Z3727" i="1"/>
  <c r="AA3727" i="1" s="1"/>
  <c r="AH3727" i="1" s="1"/>
  <c r="Y3727" i="1"/>
  <c r="J3728" i="1"/>
  <c r="I3728" i="1" s="1"/>
  <c r="A3729" i="1"/>
  <c r="L3729" i="1"/>
  <c r="M3729" i="1" s="1"/>
  <c r="X3728" i="1"/>
  <c r="E3728" i="1"/>
  <c r="AC3728" i="1"/>
  <c r="AE3728" i="1" s="1"/>
  <c r="AK3728" i="1"/>
  <c r="AG3614" i="1"/>
  <c r="B3614" i="1" s="1"/>
  <c r="C3614" i="1" s="1"/>
  <c r="S3616" i="1"/>
  <c r="U3615" i="1"/>
  <c r="W3615" i="1" s="1"/>
  <c r="AG3615" i="1" s="1"/>
  <c r="B3615" i="1" s="1"/>
  <c r="C3615" i="1" s="1"/>
  <c r="T3616" i="1"/>
  <c r="AF3616" i="1" s="1"/>
  <c r="V3616" i="1"/>
  <c r="Q3618" i="1"/>
  <c r="R3617" i="1"/>
  <c r="A3730" i="1" l="1"/>
  <c r="L3730" i="1"/>
  <c r="M3730" i="1" s="1"/>
  <c r="N3730" i="1" s="1"/>
  <c r="X3729" i="1"/>
  <c r="AC3729" i="1"/>
  <c r="AE3729" i="1" s="1"/>
  <c r="AK3729" i="1"/>
  <c r="E3729" i="1"/>
  <c r="F3728" i="1"/>
  <c r="Z3728" i="1"/>
  <c r="AA3728" i="1" s="1"/>
  <c r="AH3728" i="1" s="1"/>
  <c r="Y3728" i="1"/>
  <c r="J3729" i="1"/>
  <c r="I3729" i="1" s="1"/>
  <c r="P3730" i="1"/>
  <c r="N3729" i="1"/>
  <c r="H3729" i="1" s="1"/>
  <c r="T3617" i="1"/>
  <c r="AF3617" i="1" s="1"/>
  <c r="V3617" i="1"/>
  <c r="Q3619" i="1"/>
  <c r="R3618" i="1"/>
  <c r="S3617" i="1"/>
  <c r="U3616" i="1"/>
  <c r="W3616" i="1" s="1"/>
  <c r="AG3616" i="1" s="1"/>
  <c r="B3616" i="1" s="1"/>
  <c r="C3616" i="1" s="1"/>
  <c r="E3730" i="1" l="1"/>
  <c r="F3730" i="1" s="1"/>
  <c r="F3729" i="1"/>
  <c r="G3729" i="1"/>
  <c r="O3729" i="1"/>
  <c r="K3729" i="1"/>
  <c r="Z3729" i="1"/>
  <c r="AA3729" i="1" s="1"/>
  <c r="AH3729" i="1" s="1"/>
  <c r="Y3729" i="1"/>
  <c r="J3730" i="1"/>
  <c r="I3730" i="1" s="1"/>
  <c r="H3730" i="1"/>
  <c r="A3731" i="1"/>
  <c r="L3731" i="1"/>
  <c r="M3731" i="1" s="1"/>
  <c r="N3731" i="1" s="1"/>
  <c r="H3731" i="1" s="1"/>
  <c r="X3730" i="1"/>
  <c r="AC3730" i="1"/>
  <c r="AE3730" i="1" s="1"/>
  <c r="AK3730" i="1"/>
  <c r="U3617" i="1"/>
  <c r="W3617" i="1" s="1"/>
  <c r="AG3617" i="1" s="1"/>
  <c r="B3617" i="1" s="1"/>
  <c r="C3617" i="1" s="1"/>
  <c r="S3618" i="1"/>
  <c r="T3618" i="1"/>
  <c r="AF3618" i="1" s="1"/>
  <c r="V3618" i="1"/>
  <c r="Q3620" i="1"/>
  <c r="R3619" i="1"/>
  <c r="Y3730" i="1" l="1"/>
  <c r="Z3730" i="1"/>
  <c r="AA3730" i="1" s="1"/>
  <c r="AH3730" i="1" s="1"/>
  <c r="J3731" i="1"/>
  <c r="I3731" i="1" s="1"/>
  <c r="A3732" i="1"/>
  <c r="L3732" i="1"/>
  <c r="M3732" i="1" s="1"/>
  <c r="N3732" i="1" s="1"/>
  <c r="H3732" i="1" s="1"/>
  <c r="X3731" i="1"/>
  <c r="E3731" i="1"/>
  <c r="AC3731" i="1"/>
  <c r="AE3731" i="1" s="1"/>
  <c r="AK3731" i="1"/>
  <c r="P3731" i="1"/>
  <c r="G3730" i="1"/>
  <c r="G3731" i="1" s="1"/>
  <c r="O3730" i="1"/>
  <c r="K3730" i="1"/>
  <c r="T3619" i="1"/>
  <c r="AF3619" i="1" s="1"/>
  <c r="V3619" i="1"/>
  <c r="Q3621" i="1"/>
  <c r="R3620" i="1"/>
  <c r="U3618" i="1"/>
  <c r="W3618" i="1" s="1"/>
  <c r="S3619" i="1"/>
  <c r="K3731" i="1" l="1"/>
  <c r="O3731" i="1"/>
  <c r="P3732" i="1"/>
  <c r="G3732" i="1"/>
  <c r="K3732" i="1"/>
  <c r="O3732" i="1"/>
  <c r="A3733" i="1"/>
  <c r="L3733" i="1"/>
  <c r="M3733" i="1" s="1"/>
  <c r="N3733" i="1" s="1"/>
  <c r="H3733" i="1" s="1"/>
  <c r="X3732" i="1"/>
  <c r="AC3732" i="1"/>
  <c r="AE3732" i="1" s="1"/>
  <c r="AK3732" i="1"/>
  <c r="E3732" i="1"/>
  <c r="F3732" i="1" s="1"/>
  <c r="F3731" i="1"/>
  <c r="Z3731" i="1"/>
  <c r="AA3731" i="1" s="1"/>
  <c r="AH3731" i="1" s="1"/>
  <c r="Y3731" i="1"/>
  <c r="J3732" i="1"/>
  <c r="I3732" i="1" s="1"/>
  <c r="U3619" i="1"/>
  <c r="W3619" i="1" s="1"/>
  <c r="S3620" i="1"/>
  <c r="AG3618" i="1"/>
  <c r="B3618" i="1" s="1"/>
  <c r="C3618" i="1" s="1"/>
  <c r="T3620" i="1"/>
  <c r="AF3620" i="1" s="1"/>
  <c r="V3620" i="1"/>
  <c r="Q3622" i="1"/>
  <c r="R3621" i="1"/>
  <c r="G3733" i="1" l="1"/>
  <c r="O3733" i="1"/>
  <c r="K3733" i="1"/>
  <c r="A3734" i="1"/>
  <c r="L3734" i="1"/>
  <c r="M3734" i="1" s="1"/>
  <c r="N3734" i="1" s="1"/>
  <c r="H3734" i="1" s="1"/>
  <c r="X3733" i="1"/>
  <c r="E3733" i="1"/>
  <c r="AC3733" i="1"/>
  <c r="AE3733" i="1" s="1"/>
  <c r="AK3733" i="1"/>
  <c r="P3733" i="1"/>
  <c r="Y3732" i="1"/>
  <c r="Z3732" i="1"/>
  <c r="AA3732" i="1" s="1"/>
  <c r="AH3732" i="1" s="1"/>
  <c r="J3733" i="1"/>
  <c r="I3733" i="1" s="1"/>
  <c r="T3621" i="1"/>
  <c r="AF3621" i="1" s="1"/>
  <c r="V3621" i="1"/>
  <c r="Q3623" i="1"/>
  <c r="R3622" i="1"/>
  <c r="S3621" i="1"/>
  <c r="U3620" i="1"/>
  <c r="W3620" i="1" s="1"/>
  <c r="AG3620" i="1" s="1"/>
  <c r="B3620" i="1" s="1"/>
  <c r="C3620" i="1" s="1"/>
  <c r="AG3619" i="1"/>
  <c r="B3619" i="1" s="1"/>
  <c r="C3619" i="1" s="1"/>
  <c r="E3734" i="1" l="1"/>
  <c r="F3734" i="1" s="1"/>
  <c r="F3733" i="1"/>
  <c r="Y3733" i="1"/>
  <c r="Z3733" i="1"/>
  <c r="AA3733" i="1" s="1"/>
  <c r="AH3733" i="1" s="1"/>
  <c r="J3734" i="1"/>
  <c r="I3734" i="1" s="1"/>
  <c r="A3735" i="1"/>
  <c r="L3735" i="1"/>
  <c r="M3735" i="1" s="1"/>
  <c r="N3735" i="1" s="1"/>
  <c r="H3735" i="1" s="1"/>
  <c r="X3734" i="1"/>
  <c r="AC3734" i="1"/>
  <c r="AE3734" i="1" s="1"/>
  <c r="AK3734" i="1"/>
  <c r="P3734" i="1"/>
  <c r="G3734" i="1"/>
  <c r="O3734" i="1"/>
  <c r="K3734" i="1"/>
  <c r="U3621" i="1"/>
  <c r="W3621" i="1" s="1"/>
  <c r="AG3621" i="1" s="1"/>
  <c r="B3621" i="1" s="1"/>
  <c r="C3621" i="1" s="1"/>
  <c r="S3622" i="1"/>
  <c r="T3622" i="1"/>
  <c r="AF3622" i="1" s="1"/>
  <c r="V3622" i="1"/>
  <c r="Q3624" i="1"/>
  <c r="R3623" i="1"/>
  <c r="A3736" i="1" l="1"/>
  <c r="L3736" i="1"/>
  <c r="M3736" i="1" s="1"/>
  <c r="N3736" i="1" s="1"/>
  <c r="H3736" i="1" s="1"/>
  <c r="X3735" i="1"/>
  <c r="E3735" i="1"/>
  <c r="F3735" i="1" s="1"/>
  <c r="AC3735" i="1"/>
  <c r="AE3735" i="1" s="1"/>
  <c r="AK3735" i="1"/>
  <c r="G3735" i="1"/>
  <c r="K3735" i="1" s="1"/>
  <c r="O3735" i="1"/>
  <c r="Z3734" i="1"/>
  <c r="AA3734" i="1" s="1"/>
  <c r="AH3734" i="1" s="1"/>
  <c r="Y3734" i="1"/>
  <c r="J3735" i="1"/>
  <c r="I3735" i="1" s="1"/>
  <c r="P3735" i="1"/>
  <c r="P3736" i="1" s="1"/>
  <c r="T3623" i="1"/>
  <c r="AF3623" i="1" s="1"/>
  <c r="V3623" i="1"/>
  <c r="Q3625" i="1"/>
  <c r="R3624" i="1"/>
  <c r="U3622" i="1"/>
  <c r="W3622" i="1" s="1"/>
  <c r="S3623" i="1"/>
  <c r="Z3735" i="1" l="1"/>
  <c r="AA3735" i="1" s="1"/>
  <c r="AH3735" i="1" s="1"/>
  <c r="Y3735" i="1"/>
  <c r="J3736" i="1"/>
  <c r="I3736" i="1" s="1"/>
  <c r="G3736" i="1"/>
  <c r="O3736" i="1"/>
  <c r="K3736" i="1"/>
  <c r="A3737" i="1"/>
  <c r="L3737" i="1"/>
  <c r="M3737" i="1" s="1"/>
  <c r="X3736" i="1"/>
  <c r="E3736" i="1"/>
  <c r="AC3736" i="1"/>
  <c r="AE3736" i="1" s="1"/>
  <c r="AK3736" i="1"/>
  <c r="AG3622" i="1"/>
  <c r="B3622" i="1" s="1"/>
  <c r="C3622" i="1" s="1"/>
  <c r="S3624" i="1"/>
  <c r="U3623" i="1"/>
  <c r="W3623" i="1" s="1"/>
  <c r="AG3623" i="1" s="1"/>
  <c r="B3623" i="1" s="1"/>
  <c r="C3623" i="1" s="1"/>
  <c r="T3624" i="1"/>
  <c r="AF3624" i="1" s="1"/>
  <c r="V3624" i="1"/>
  <c r="R3625" i="1"/>
  <c r="Q3626" i="1"/>
  <c r="A3738" i="1" l="1"/>
  <c r="L3738" i="1"/>
  <c r="M3738" i="1" s="1"/>
  <c r="N3738" i="1" s="1"/>
  <c r="X3737" i="1"/>
  <c r="AC3737" i="1"/>
  <c r="AE3737" i="1" s="1"/>
  <c r="AK3737" i="1"/>
  <c r="Y3736" i="1"/>
  <c r="Z3736" i="1"/>
  <c r="AA3736" i="1" s="1"/>
  <c r="AH3736" i="1" s="1"/>
  <c r="J3737" i="1"/>
  <c r="I3737" i="1" s="1"/>
  <c r="E3737" i="1"/>
  <c r="F3736" i="1"/>
  <c r="N3737" i="1"/>
  <c r="H3737" i="1" s="1"/>
  <c r="P3737" i="1"/>
  <c r="P3738" i="1" s="1"/>
  <c r="Q3627" i="1"/>
  <c r="R3626" i="1"/>
  <c r="T3625" i="1"/>
  <c r="AF3625" i="1" s="1"/>
  <c r="V3625" i="1"/>
  <c r="U3624" i="1"/>
  <c r="W3624" i="1" s="1"/>
  <c r="S3625" i="1"/>
  <c r="Y3737" i="1" l="1"/>
  <c r="Z3737" i="1"/>
  <c r="AA3737" i="1" s="1"/>
  <c r="AH3737" i="1" s="1"/>
  <c r="J3738" i="1"/>
  <c r="I3738" i="1" s="1"/>
  <c r="H3738" i="1"/>
  <c r="G3737" i="1"/>
  <c r="O3737" i="1"/>
  <c r="K3737" i="1"/>
  <c r="E3738" i="1"/>
  <c r="F3738" i="1" s="1"/>
  <c r="F3737" i="1"/>
  <c r="A3739" i="1"/>
  <c r="L3739" i="1"/>
  <c r="M3739" i="1" s="1"/>
  <c r="N3739" i="1" s="1"/>
  <c r="H3739" i="1" s="1"/>
  <c r="X3738" i="1"/>
  <c r="AC3738" i="1"/>
  <c r="AE3738" i="1" s="1"/>
  <c r="AK3738" i="1"/>
  <c r="U3625" i="1"/>
  <c r="W3625" i="1" s="1"/>
  <c r="AG3625" i="1" s="1"/>
  <c r="B3625" i="1" s="1"/>
  <c r="C3625" i="1" s="1"/>
  <c r="S3626" i="1"/>
  <c r="AG3624" i="1"/>
  <c r="B3624" i="1" s="1"/>
  <c r="C3624" i="1" s="1"/>
  <c r="T3626" i="1"/>
  <c r="AF3626" i="1" s="1"/>
  <c r="V3626" i="1"/>
  <c r="Q3628" i="1"/>
  <c r="R3627" i="1"/>
  <c r="A3740" i="1" l="1"/>
  <c r="L3740" i="1"/>
  <c r="M3740" i="1" s="1"/>
  <c r="N3740" i="1" s="1"/>
  <c r="H3740" i="1" s="1"/>
  <c r="X3739" i="1"/>
  <c r="E3739" i="1"/>
  <c r="AC3739" i="1"/>
  <c r="AE3739" i="1" s="1"/>
  <c r="AK3739" i="1"/>
  <c r="Z3738" i="1"/>
  <c r="AA3738" i="1" s="1"/>
  <c r="AH3738" i="1" s="1"/>
  <c r="Y3738" i="1"/>
  <c r="J3739" i="1"/>
  <c r="I3739" i="1" s="1"/>
  <c r="G3738" i="1"/>
  <c r="G3739" i="1" s="1"/>
  <c r="K3738" i="1"/>
  <c r="O3738" i="1"/>
  <c r="P3739" i="1"/>
  <c r="P3740" i="1" s="1"/>
  <c r="Q3629" i="1"/>
  <c r="R3628" i="1"/>
  <c r="S3627" i="1"/>
  <c r="U3626" i="1"/>
  <c r="W3626" i="1" s="1"/>
  <c r="T3627" i="1"/>
  <c r="AF3627" i="1" s="1"/>
  <c r="V3627" i="1"/>
  <c r="K3739" i="1" l="1"/>
  <c r="O3739" i="1"/>
  <c r="P3741" i="1"/>
  <c r="G3740" i="1"/>
  <c r="K3740" i="1"/>
  <c r="O3740" i="1"/>
  <c r="E3740" i="1"/>
  <c r="F3740" i="1" s="1"/>
  <c r="F3739" i="1"/>
  <c r="A3741" i="1"/>
  <c r="L3741" i="1"/>
  <c r="M3741" i="1" s="1"/>
  <c r="N3741" i="1" s="1"/>
  <c r="H3741" i="1" s="1"/>
  <c r="X3740" i="1"/>
  <c r="AC3740" i="1"/>
  <c r="AE3740" i="1" s="1"/>
  <c r="AK3740" i="1"/>
  <c r="Z3739" i="1"/>
  <c r="AA3739" i="1" s="1"/>
  <c r="AH3739" i="1" s="1"/>
  <c r="Y3739" i="1"/>
  <c r="J3740" i="1"/>
  <c r="I3740" i="1" s="1"/>
  <c r="AG3626" i="1"/>
  <c r="B3626" i="1" s="1"/>
  <c r="C3626" i="1" s="1"/>
  <c r="S3628" i="1"/>
  <c r="U3627" i="1"/>
  <c r="W3627" i="1" s="1"/>
  <c r="AG3627" i="1" s="1"/>
  <c r="B3627" i="1" s="1"/>
  <c r="C3627" i="1" s="1"/>
  <c r="T3628" i="1"/>
  <c r="AF3628" i="1" s="1"/>
  <c r="V3628" i="1"/>
  <c r="Q3630" i="1"/>
  <c r="R3629" i="1"/>
  <c r="Z3740" i="1" l="1"/>
  <c r="AA3740" i="1" s="1"/>
  <c r="AH3740" i="1" s="1"/>
  <c r="Y3740" i="1"/>
  <c r="J3741" i="1"/>
  <c r="I3741" i="1" s="1"/>
  <c r="G3741" i="1"/>
  <c r="O3741" i="1"/>
  <c r="K3741" i="1"/>
  <c r="A3742" i="1"/>
  <c r="L3742" i="1"/>
  <c r="M3742" i="1" s="1"/>
  <c r="X3741" i="1"/>
  <c r="E3741" i="1"/>
  <c r="F3741" i="1" s="1"/>
  <c r="AC3741" i="1"/>
  <c r="AE3741" i="1" s="1"/>
  <c r="AK3741" i="1"/>
  <c r="T3629" i="1"/>
  <c r="AF3629" i="1" s="1"/>
  <c r="V3629" i="1"/>
  <c r="Q3631" i="1"/>
  <c r="R3630" i="1"/>
  <c r="U3628" i="1"/>
  <c r="W3628" i="1" s="1"/>
  <c r="AG3628" i="1" s="1"/>
  <c r="B3628" i="1" s="1"/>
  <c r="C3628" i="1" s="1"/>
  <c r="S3629" i="1"/>
  <c r="A3743" i="1" l="1"/>
  <c r="L3743" i="1"/>
  <c r="M3743" i="1" s="1"/>
  <c r="N3743" i="1" s="1"/>
  <c r="X3742" i="1"/>
  <c r="E3742" i="1"/>
  <c r="AC3742" i="1"/>
  <c r="AE3742" i="1" s="1"/>
  <c r="AK3742" i="1"/>
  <c r="Z3741" i="1"/>
  <c r="AA3741" i="1" s="1"/>
  <c r="AH3741" i="1" s="1"/>
  <c r="Y3741" i="1"/>
  <c r="J3742" i="1"/>
  <c r="I3742" i="1" s="1"/>
  <c r="N3742" i="1"/>
  <c r="H3742" i="1" s="1"/>
  <c r="P3742" i="1"/>
  <c r="S3630" i="1"/>
  <c r="U3629" i="1"/>
  <c r="T3630" i="1"/>
  <c r="AF3630" i="1" s="1"/>
  <c r="V3630" i="1"/>
  <c r="Q3632" i="1"/>
  <c r="R3631" i="1"/>
  <c r="W3629" i="1"/>
  <c r="AG3629" i="1" s="1"/>
  <c r="B3629" i="1" s="1"/>
  <c r="C3629" i="1" s="1"/>
  <c r="H3743" i="1" l="1"/>
  <c r="A3744" i="1"/>
  <c r="L3744" i="1"/>
  <c r="M3744" i="1" s="1"/>
  <c r="N3744" i="1" s="1"/>
  <c r="H3744" i="1" s="1"/>
  <c r="X3743" i="1"/>
  <c r="AC3743" i="1"/>
  <c r="AE3743" i="1" s="1"/>
  <c r="AK3743" i="1"/>
  <c r="G3742" i="1"/>
  <c r="G3743" i="1" s="1"/>
  <c r="K3742" i="1"/>
  <c r="E3743" i="1"/>
  <c r="F3743" i="1" s="1"/>
  <c r="F3742" i="1"/>
  <c r="P3743" i="1"/>
  <c r="Z3742" i="1"/>
  <c r="AA3742" i="1" s="1"/>
  <c r="AH3742" i="1" s="1"/>
  <c r="Y3742" i="1"/>
  <c r="J3743" i="1"/>
  <c r="I3743" i="1" s="1"/>
  <c r="T3631" i="1"/>
  <c r="AF3631" i="1" s="1"/>
  <c r="V3631" i="1"/>
  <c r="Q3633" i="1"/>
  <c r="R3632" i="1"/>
  <c r="S3631" i="1"/>
  <c r="U3630" i="1"/>
  <c r="W3630" i="1" s="1"/>
  <c r="O3742" i="1" l="1"/>
  <c r="K3743" i="1"/>
  <c r="O3743" i="1"/>
  <c r="G3744" i="1"/>
  <c r="O3744" i="1"/>
  <c r="K3744" i="1"/>
  <c r="Y3743" i="1"/>
  <c r="Z3743" i="1"/>
  <c r="AA3743" i="1" s="1"/>
  <c r="AH3743" i="1" s="1"/>
  <c r="J3744" i="1"/>
  <c r="I3744" i="1" s="1"/>
  <c r="P3744" i="1"/>
  <c r="A3745" i="1"/>
  <c r="L3745" i="1"/>
  <c r="M3745" i="1" s="1"/>
  <c r="N3745" i="1" s="1"/>
  <c r="H3745" i="1" s="1"/>
  <c r="X3744" i="1"/>
  <c r="E3744" i="1"/>
  <c r="AC3744" i="1"/>
  <c r="AE3744" i="1" s="1"/>
  <c r="AK3744" i="1"/>
  <c r="AG3630" i="1"/>
  <c r="B3630" i="1" s="1"/>
  <c r="C3630" i="1" s="1"/>
  <c r="U3631" i="1"/>
  <c r="W3631" i="1" s="1"/>
  <c r="AG3631" i="1" s="1"/>
  <c r="B3631" i="1" s="1"/>
  <c r="C3631" i="1" s="1"/>
  <c r="S3632" i="1"/>
  <c r="T3632" i="1"/>
  <c r="AF3632" i="1" s="1"/>
  <c r="V3632" i="1"/>
  <c r="Q3634" i="1"/>
  <c r="R3633" i="1"/>
  <c r="E3745" i="1" l="1"/>
  <c r="F3745" i="1" s="1"/>
  <c r="F3744" i="1"/>
  <c r="Z3744" i="1"/>
  <c r="AA3744" i="1" s="1"/>
  <c r="AH3744" i="1" s="1"/>
  <c r="Y3744" i="1"/>
  <c r="J3745" i="1"/>
  <c r="I3745" i="1" s="1"/>
  <c r="G3745" i="1"/>
  <c r="O3745" i="1"/>
  <c r="K3745" i="1"/>
  <c r="A3746" i="1"/>
  <c r="L3746" i="1"/>
  <c r="X3745" i="1"/>
  <c r="AC3745" i="1"/>
  <c r="AE3745" i="1" s="1"/>
  <c r="AK3745" i="1"/>
  <c r="P3745" i="1"/>
  <c r="Q3635" i="1"/>
  <c r="R3634" i="1"/>
  <c r="T3633" i="1"/>
  <c r="AF3633" i="1" s="1"/>
  <c r="V3633" i="1"/>
  <c r="S3633" i="1"/>
  <c r="U3632" i="1"/>
  <c r="W3632" i="1" s="1"/>
  <c r="AG3632" i="1" s="1"/>
  <c r="B3632" i="1" s="1"/>
  <c r="C3632" i="1" s="1"/>
  <c r="Y3745" i="1" l="1"/>
  <c r="J3746" i="1"/>
  <c r="I3746" i="1" s="1"/>
  <c r="Z3745" i="1"/>
  <c r="AA3745" i="1" s="1"/>
  <c r="AH3745" i="1" s="1"/>
  <c r="M3746" i="1"/>
  <c r="N3746" i="1" s="1"/>
  <c r="H3746" i="1" s="1"/>
  <c r="P3746" i="1"/>
  <c r="A3747" i="1"/>
  <c r="L3747" i="1"/>
  <c r="X3746" i="1"/>
  <c r="E3746" i="1"/>
  <c r="AC3746" i="1"/>
  <c r="AE3746" i="1" s="1"/>
  <c r="AK3746" i="1"/>
  <c r="U3633" i="1"/>
  <c r="W3633" i="1" s="1"/>
  <c r="AG3633" i="1" s="1"/>
  <c r="B3633" i="1" s="1"/>
  <c r="C3633" i="1" s="1"/>
  <c r="S3634" i="1"/>
  <c r="T3634" i="1"/>
  <c r="AF3634" i="1" s="1"/>
  <c r="V3634" i="1"/>
  <c r="Q3636" i="1"/>
  <c r="R3635" i="1"/>
  <c r="Z3746" i="1" l="1"/>
  <c r="AA3746" i="1" s="1"/>
  <c r="AH3746" i="1" s="1"/>
  <c r="Y3746" i="1"/>
  <c r="J3747" i="1"/>
  <c r="I3747" i="1" s="1"/>
  <c r="G3746" i="1"/>
  <c r="K3746" i="1"/>
  <c r="O3746" i="1"/>
  <c r="M3747" i="1"/>
  <c r="N3747" i="1" s="1"/>
  <c r="H3747" i="1" s="1"/>
  <c r="P3747" i="1"/>
  <c r="P3748" i="1" s="1"/>
  <c r="A3748" i="1"/>
  <c r="L3748" i="1"/>
  <c r="X3747" i="1"/>
  <c r="AC3747" i="1"/>
  <c r="AE3747" i="1" s="1"/>
  <c r="AK3747" i="1"/>
  <c r="E3747" i="1"/>
  <c r="F3746" i="1"/>
  <c r="T3635" i="1"/>
  <c r="AF3635" i="1" s="1"/>
  <c r="V3635" i="1"/>
  <c r="Q3637" i="1"/>
  <c r="R3636" i="1"/>
  <c r="S3635" i="1"/>
  <c r="U3634" i="1"/>
  <c r="W3634" i="1" s="1"/>
  <c r="G3747" i="1" l="1"/>
  <c r="O3747" i="1"/>
  <c r="K3747" i="1"/>
  <c r="Z3747" i="1"/>
  <c r="AA3747" i="1" s="1"/>
  <c r="AH3747" i="1" s="1"/>
  <c r="Y3747" i="1"/>
  <c r="J3748" i="1"/>
  <c r="I3748" i="1" s="1"/>
  <c r="E3748" i="1"/>
  <c r="F3747" i="1"/>
  <c r="M3748" i="1"/>
  <c r="N3748" i="1" s="1"/>
  <c r="H3748" i="1" s="1"/>
  <c r="A3749" i="1"/>
  <c r="L3749" i="1"/>
  <c r="M3749" i="1" s="1"/>
  <c r="N3749" i="1" s="1"/>
  <c r="H3749" i="1" s="1"/>
  <c r="X3748" i="1"/>
  <c r="AC3748" i="1"/>
  <c r="AE3748" i="1" s="1"/>
  <c r="AK3748" i="1"/>
  <c r="AG3634" i="1"/>
  <c r="B3634" i="1" s="1"/>
  <c r="C3634" i="1" s="1"/>
  <c r="S3636" i="1"/>
  <c r="U3635" i="1"/>
  <c r="W3635" i="1" s="1"/>
  <c r="AG3635" i="1" s="1"/>
  <c r="B3635" i="1" s="1"/>
  <c r="C3635" i="1" s="1"/>
  <c r="T3636" i="1"/>
  <c r="AF3636" i="1" s="1"/>
  <c r="V3636" i="1"/>
  <c r="Q3638" i="1"/>
  <c r="R3637" i="1"/>
  <c r="E3749" i="1" l="1"/>
  <c r="F3749" i="1" s="1"/>
  <c r="F3748" i="1"/>
  <c r="Z3748" i="1"/>
  <c r="AA3748" i="1" s="1"/>
  <c r="AH3748" i="1" s="1"/>
  <c r="Y3748" i="1"/>
  <c r="J3749" i="1"/>
  <c r="I3749" i="1" s="1"/>
  <c r="G3749" i="1"/>
  <c r="K3749" i="1" s="1"/>
  <c r="A3750" i="1"/>
  <c r="L3750" i="1"/>
  <c r="M3750" i="1" s="1"/>
  <c r="X3749" i="1"/>
  <c r="AC3749" i="1"/>
  <c r="AE3749" i="1" s="1"/>
  <c r="AK3749" i="1"/>
  <c r="G3748" i="1"/>
  <c r="K3748" i="1"/>
  <c r="O3748" i="1"/>
  <c r="P3749" i="1"/>
  <c r="Q3639" i="1"/>
  <c r="R3638" i="1"/>
  <c r="T3637" i="1"/>
  <c r="AF3637" i="1" s="1"/>
  <c r="V3637" i="1"/>
  <c r="U3636" i="1"/>
  <c r="W3636" i="1" s="1"/>
  <c r="AG3636" i="1" s="1"/>
  <c r="B3636" i="1" s="1"/>
  <c r="C3636" i="1" s="1"/>
  <c r="S3637" i="1"/>
  <c r="P3750" i="1" l="1"/>
  <c r="O3749" i="1"/>
  <c r="Y3749" i="1"/>
  <c r="Z3749" i="1"/>
  <c r="AA3749" i="1" s="1"/>
  <c r="AH3749" i="1" s="1"/>
  <c r="J3750" i="1"/>
  <c r="I3750" i="1" s="1"/>
  <c r="N3750" i="1"/>
  <c r="H3750" i="1" s="1"/>
  <c r="A3751" i="1"/>
  <c r="L3751" i="1"/>
  <c r="M3751" i="1" s="1"/>
  <c r="N3751" i="1" s="1"/>
  <c r="H3751" i="1" s="1"/>
  <c r="X3750" i="1"/>
  <c r="E3750" i="1"/>
  <c r="AC3750" i="1"/>
  <c r="AE3750" i="1" s="1"/>
  <c r="AK3750" i="1"/>
  <c r="S3638" i="1"/>
  <c r="U3637" i="1"/>
  <c r="W3637" i="1" s="1"/>
  <c r="T3638" i="1"/>
  <c r="AF3638" i="1" s="1"/>
  <c r="V3638" i="1"/>
  <c r="Q3640" i="1"/>
  <c r="R3639" i="1"/>
  <c r="A3752" i="1" l="1"/>
  <c r="L3752" i="1"/>
  <c r="M3752" i="1" s="1"/>
  <c r="N3752" i="1" s="1"/>
  <c r="H3752" i="1" s="1"/>
  <c r="X3751" i="1"/>
  <c r="AC3751" i="1"/>
  <c r="AE3751" i="1" s="1"/>
  <c r="AK3751" i="1"/>
  <c r="P3751" i="1"/>
  <c r="E3751" i="1"/>
  <c r="F3751" i="1" s="1"/>
  <c r="F3750" i="1"/>
  <c r="G3750" i="1"/>
  <c r="G3751" i="1" s="1"/>
  <c r="O3750" i="1"/>
  <c r="K3750" i="1"/>
  <c r="Y3750" i="1"/>
  <c r="Z3750" i="1"/>
  <c r="AA3750" i="1" s="1"/>
  <c r="AH3750" i="1" s="1"/>
  <c r="J3751" i="1"/>
  <c r="I3751" i="1" s="1"/>
  <c r="T3639" i="1"/>
  <c r="AF3639" i="1" s="1"/>
  <c r="V3639" i="1"/>
  <c r="Q3641" i="1"/>
  <c r="R3640" i="1"/>
  <c r="AG3637" i="1"/>
  <c r="B3637" i="1" s="1"/>
  <c r="C3637" i="1" s="1"/>
  <c r="S3639" i="1"/>
  <c r="U3638" i="1"/>
  <c r="W3638" i="1" s="1"/>
  <c r="AG3638" i="1" s="1"/>
  <c r="B3638" i="1" s="1"/>
  <c r="C3638" i="1" s="1"/>
  <c r="O3751" i="1" l="1"/>
  <c r="K3751" i="1"/>
  <c r="G3752" i="1"/>
  <c r="O3752" i="1"/>
  <c r="K3752" i="1"/>
  <c r="Z3751" i="1"/>
  <c r="AA3751" i="1" s="1"/>
  <c r="AH3751" i="1" s="1"/>
  <c r="Y3751" i="1"/>
  <c r="J3752" i="1"/>
  <c r="I3752" i="1" s="1"/>
  <c r="A3753" i="1"/>
  <c r="L3753" i="1"/>
  <c r="M3753" i="1" s="1"/>
  <c r="N3753" i="1" s="1"/>
  <c r="H3753" i="1" s="1"/>
  <c r="X3752" i="1"/>
  <c r="E3752" i="1"/>
  <c r="F3752" i="1" s="1"/>
  <c r="AC3752" i="1"/>
  <c r="AE3752" i="1" s="1"/>
  <c r="AK3752" i="1"/>
  <c r="P3752" i="1"/>
  <c r="P3753" i="1" s="1"/>
  <c r="S3640" i="1"/>
  <c r="U3639" i="1"/>
  <c r="W3639" i="1" s="1"/>
  <c r="AG3639" i="1" s="1"/>
  <c r="B3639" i="1" s="1"/>
  <c r="C3639" i="1" s="1"/>
  <c r="T3640" i="1"/>
  <c r="AF3640" i="1" s="1"/>
  <c r="V3640" i="1"/>
  <c r="Q3642" i="1"/>
  <c r="R3641" i="1"/>
  <c r="G3753" i="1" l="1"/>
  <c r="K3753" i="1"/>
  <c r="O3753" i="1"/>
  <c r="Z3752" i="1"/>
  <c r="AA3752" i="1" s="1"/>
  <c r="AH3752" i="1" s="1"/>
  <c r="Y3752" i="1"/>
  <c r="J3753" i="1"/>
  <c r="I3753" i="1" s="1"/>
  <c r="A3754" i="1"/>
  <c r="L3754" i="1"/>
  <c r="M3754" i="1" s="1"/>
  <c r="X3753" i="1"/>
  <c r="E3753" i="1"/>
  <c r="AC3753" i="1"/>
  <c r="AE3753" i="1" s="1"/>
  <c r="AK3753" i="1"/>
  <c r="T3641" i="1"/>
  <c r="AF3641" i="1" s="1"/>
  <c r="V3641" i="1"/>
  <c r="Q3643" i="1"/>
  <c r="R3642" i="1"/>
  <c r="U3640" i="1"/>
  <c r="W3640" i="1" s="1"/>
  <c r="AG3640" i="1" s="1"/>
  <c r="B3640" i="1" s="1"/>
  <c r="C3640" i="1" s="1"/>
  <c r="S3641" i="1"/>
  <c r="Y3753" i="1" l="1"/>
  <c r="Z3753" i="1"/>
  <c r="AA3753" i="1" s="1"/>
  <c r="AH3753" i="1" s="1"/>
  <c r="J3754" i="1"/>
  <c r="I3754" i="1" s="1"/>
  <c r="A3755" i="1"/>
  <c r="L3755" i="1"/>
  <c r="M3755" i="1" s="1"/>
  <c r="N3755" i="1" s="1"/>
  <c r="H3755" i="1" s="1"/>
  <c r="X3754" i="1"/>
  <c r="AC3754" i="1"/>
  <c r="AE3754" i="1" s="1"/>
  <c r="AK3754" i="1"/>
  <c r="E3754" i="1"/>
  <c r="F3753" i="1"/>
  <c r="N3754" i="1"/>
  <c r="H3754" i="1" s="1"/>
  <c r="P3754" i="1"/>
  <c r="U3641" i="1"/>
  <c r="W3641" i="1" s="1"/>
  <c r="S3642" i="1"/>
  <c r="T3642" i="1"/>
  <c r="AF3642" i="1" s="1"/>
  <c r="V3642" i="1"/>
  <c r="Q3644" i="1"/>
  <c r="R3643" i="1"/>
  <c r="Y3754" i="1" l="1"/>
  <c r="Z3754" i="1"/>
  <c r="AA3754" i="1" s="1"/>
  <c r="AH3754" i="1" s="1"/>
  <c r="J3755" i="1"/>
  <c r="I3755" i="1" s="1"/>
  <c r="G3754" i="1"/>
  <c r="O3754" i="1"/>
  <c r="K3754" i="1"/>
  <c r="G3755" i="1"/>
  <c r="K3755" i="1" s="1"/>
  <c r="O3755" i="1"/>
  <c r="P3755" i="1"/>
  <c r="A3756" i="1"/>
  <c r="L3756" i="1"/>
  <c r="M3756" i="1" s="1"/>
  <c r="N3756" i="1" s="1"/>
  <c r="H3756" i="1" s="1"/>
  <c r="X3755" i="1"/>
  <c r="AC3755" i="1"/>
  <c r="AE3755" i="1" s="1"/>
  <c r="AK3755" i="1"/>
  <c r="E3755" i="1"/>
  <c r="F3754" i="1"/>
  <c r="AG3641" i="1"/>
  <c r="B3641" i="1" s="1"/>
  <c r="C3641" i="1" s="1"/>
  <c r="T3643" i="1"/>
  <c r="AF3643" i="1" s="1"/>
  <c r="V3643" i="1"/>
  <c r="Q3645" i="1"/>
  <c r="R3644" i="1"/>
  <c r="S3643" i="1"/>
  <c r="U3642" i="1"/>
  <c r="W3642" i="1" s="1"/>
  <c r="AG3642" i="1" s="1"/>
  <c r="B3642" i="1" s="1"/>
  <c r="C3642" i="1" s="1"/>
  <c r="E3756" i="1" l="1"/>
  <c r="F3755" i="1"/>
  <c r="Z3755" i="1"/>
  <c r="AA3755" i="1" s="1"/>
  <c r="AH3755" i="1" s="1"/>
  <c r="Y3755" i="1"/>
  <c r="J3756" i="1"/>
  <c r="I3756" i="1" s="1"/>
  <c r="G3756" i="1"/>
  <c r="O3756" i="1" s="1"/>
  <c r="K3756" i="1"/>
  <c r="A3757" i="1"/>
  <c r="L3757" i="1"/>
  <c r="M3757" i="1" s="1"/>
  <c r="X3756" i="1"/>
  <c r="AC3756" i="1"/>
  <c r="AE3756" i="1" s="1"/>
  <c r="AK3756" i="1"/>
  <c r="P3756" i="1"/>
  <c r="P3757" i="1" s="1"/>
  <c r="U3643" i="1"/>
  <c r="W3643" i="1" s="1"/>
  <c r="AG3643" i="1" s="1"/>
  <c r="B3643" i="1" s="1"/>
  <c r="C3643" i="1" s="1"/>
  <c r="S3644" i="1"/>
  <c r="T3644" i="1"/>
  <c r="AF3644" i="1" s="1"/>
  <c r="V3644" i="1"/>
  <c r="Q3646" i="1"/>
  <c r="R3645" i="1"/>
  <c r="N3757" i="1" l="1"/>
  <c r="H3757" i="1" s="1"/>
  <c r="G3757" i="1" s="1"/>
  <c r="Y3756" i="1"/>
  <c r="Z3756" i="1"/>
  <c r="AA3756" i="1" s="1"/>
  <c r="AH3756" i="1" s="1"/>
  <c r="J3757" i="1"/>
  <c r="I3757" i="1" s="1"/>
  <c r="A3758" i="1"/>
  <c r="L3758" i="1"/>
  <c r="M3758" i="1" s="1"/>
  <c r="X3757" i="1"/>
  <c r="AC3757" i="1"/>
  <c r="AE3757" i="1" s="1"/>
  <c r="AK3757" i="1"/>
  <c r="E3757" i="1"/>
  <c r="F3756" i="1"/>
  <c r="T3645" i="1"/>
  <c r="AF3645" i="1" s="1"/>
  <c r="V3645" i="1"/>
  <c r="Q3647" i="1"/>
  <c r="R3646" i="1"/>
  <c r="S3645" i="1"/>
  <c r="U3644" i="1"/>
  <c r="W3644" i="1" s="1"/>
  <c r="AG3644" i="1" s="1"/>
  <c r="B3644" i="1" s="1"/>
  <c r="C3644" i="1" s="1"/>
  <c r="K3757" i="1" l="1"/>
  <c r="O3757" i="1"/>
  <c r="E3758" i="1"/>
  <c r="F3757" i="1"/>
  <c r="A3759" i="1"/>
  <c r="L3759" i="1"/>
  <c r="M3759" i="1" s="1"/>
  <c r="N3759" i="1" s="1"/>
  <c r="X3758" i="1"/>
  <c r="AC3758" i="1"/>
  <c r="AE3758" i="1" s="1"/>
  <c r="AK3758" i="1"/>
  <c r="Z3757" i="1"/>
  <c r="AA3757" i="1" s="1"/>
  <c r="AH3757" i="1" s="1"/>
  <c r="Y3757" i="1"/>
  <c r="J3758" i="1"/>
  <c r="I3758" i="1" s="1"/>
  <c r="N3758" i="1"/>
  <c r="H3758" i="1" s="1"/>
  <c r="P3758" i="1"/>
  <c r="S3646" i="1"/>
  <c r="U3645" i="1"/>
  <c r="W3645" i="1" s="1"/>
  <c r="T3646" i="1"/>
  <c r="AF3646" i="1" s="1"/>
  <c r="V3646" i="1"/>
  <c r="Q3648" i="1"/>
  <c r="R3647" i="1"/>
  <c r="G3758" i="1" l="1"/>
  <c r="O3758" i="1"/>
  <c r="K3758" i="1"/>
  <c r="A3760" i="1"/>
  <c r="L3760" i="1"/>
  <c r="M3760" i="1" s="1"/>
  <c r="N3760" i="1" s="1"/>
  <c r="H3760" i="1" s="1"/>
  <c r="X3759" i="1"/>
  <c r="AC3759" i="1"/>
  <c r="AE3759" i="1" s="1"/>
  <c r="AK3759" i="1"/>
  <c r="Z3758" i="1"/>
  <c r="AA3758" i="1" s="1"/>
  <c r="AH3758" i="1" s="1"/>
  <c r="Y3758" i="1"/>
  <c r="J3759" i="1"/>
  <c r="I3759" i="1" s="1"/>
  <c r="P3759" i="1"/>
  <c r="H3759" i="1"/>
  <c r="E3759" i="1"/>
  <c r="F3758" i="1"/>
  <c r="Q3649" i="1"/>
  <c r="R3648" i="1"/>
  <c r="T3647" i="1"/>
  <c r="AF3647" i="1" s="1"/>
  <c r="V3647" i="1"/>
  <c r="AG3645" i="1"/>
  <c r="B3645" i="1" s="1"/>
  <c r="C3645" i="1" s="1"/>
  <c r="U3646" i="1"/>
  <c r="W3646" i="1" s="1"/>
  <c r="AG3646" i="1" s="1"/>
  <c r="B3646" i="1" s="1"/>
  <c r="C3646" i="1" s="1"/>
  <c r="S3647" i="1"/>
  <c r="Y3759" i="1" l="1"/>
  <c r="Z3759" i="1"/>
  <c r="AA3759" i="1" s="1"/>
  <c r="AH3759" i="1" s="1"/>
  <c r="J3760" i="1"/>
  <c r="I3760" i="1" s="1"/>
  <c r="E3760" i="1"/>
  <c r="F3759" i="1"/>
  <c r="G3759" i="1"/>
  <c r="G3760" i="1" s="1"/>
  <c r="K3759" i="1"/>
  <c r="O3759" i="1"/>
  <c r="P3760" i="1"/>
  <c r="A3761" i="1"/>
  <c r="L3761" i="1"/>
  <c r="M3761" i="1" s="1"/>
  <c r="N3761" i="1" s="1"/>
  <c r="H3761" i="1" s="1"/>
  <c r="X3760" i="1"/>
  <c r="AC3760" i="1"/>
  <c r="AE3760" i="1" s="1"/>
  <c r="AK3760" i="1"/>
  <c r="T3648" i="1"/>
  <c r="AF3648" i="1" s="1"/>
  <c r="V3648" i="1"/>
  <c r="U3647" i="1"/>
  <c r="W3647" i="1" s="1"/>
  <c r="AG3647" i="1" s="1"/>
  <c r="B3647" i="1" s="1"/>
  <c r="C3647" i="1" s="1"/>
  <c r="S3648" i="1"/>
  <c r="Q3650" i="1"/>
  <c r="R3649" i="1"/>
  <c r="K3760" i="1" l="1"/>
  <c r="O3760" i="1"/>
  <c r="Z3760" i="1"/>
  <c r="AA3760" i="1" s="1"/>
  <c r="AH3760" i="1" s="1"/>
  <c r="Y3760" i="1"/>
  <c r="J3761" i="1"/>
  <c r="I3761" i="1" s="1"/>
  <c r="G3761" i="1"/>
  <c r="O3761" i="1" s="1"/>
  <c r="K3761" i="1"/>
  <c r="A3762" i="1"/>
  <c r="L3762" i="1"/>
  <c r="M3762" i="1" s="1"/>
  <c r="X3761" i="1"/>
  <c r="AC3761" i="1"/>
  <c r="AE3761" i="1" s="1"/>
  <c r="AK3761" i="1"/>
  <c r="E3761" i="1"/>
  <c r="F3760" i="1"/>
  <c r="P3761" i="1"/>
  <c r="P3762" i="1" s="1"/>
  <c r="T3649" i="1"/>
  <c r="AF3649" i="1" s="1"/>
  <c r="V3649" i="1"/>
  <c r="Q3651" i="1"/>
  <c r="R3650" i="1"/>
  <c r="S3649" i="1"/>
  <c r="U3648" i="1"/>
  <c r="W3648" i="1" s="1"/>
  <c r="AG3648" i="1" s="1"/>
  <c r="B3648" i="1" s="1"/>
  <c r="C3648" i="1" s="1"/>
  <c r="N3762" i="1" l="1"/>
  <c r="H3762" i="1" s="1"/>
  <c r="E3762" i="1"/>
  <c r="F3761" i="1"/>
  <c r="Y3761" i="1"/>
  <c r="Z3761" i="1"/>
  <c r="AA3761" i="1" s="1"/>
  <c r="AH3761" i="1" s="1"/>
  <c r="J3762" i="1"/>
  <c r="I3762" i="1" s="1"/>
  <c r="G3762" i="1"/>
  <c r="K3762" i="1" s="1"/>
  <c r="O3762" i="1"/>
  <c r="A3763" i="1"/>
  <c r="L3763" i="1"/>
  <c r="M3763" i="1" s="1"/>
  <c r="X3762" i="1"/>
  <c r="AC3762" i="1"/>
  <c r="AE3762" i="1" s="1"/>
  <c r="AK3762" i="1"/>
  <c r="S3650" i="1"/>
  <c r="U3649" i="1"/>
  <c r="W3649" i="1" s="1"/>
  <c r="T3650" i="1"/>
  <c r="AF3650" i="1" s="1"/>
  <c r="V3650" i="1"/>
  <c r="Q3652" i="1"/>
  <c r="R3651" i="1"/>
  <c r="N3763" i="1" l="1"/>
  <c r="H3763" i="1" s="1"/>
  <c r="G3763" i="1" s="1"/>
  <c r="Y3762" i="1"/>
  <c r="Z3762" i="1"/>
  <c r="AA3762" i="1" s="1"/>
  <c r="AH3762" i="1" s="1"/>
  <c r="J3763" i="1"/>
  <c r="I3763" i="1" s="1"/>
  <c r="P3763" i="1"/>
  <c r="P3764" i="1" s="1"/>
  <c r="A3764" i="1"/>
  <c r="L3764" i="1"/>
  <c r="M3764" i="1" s="1"/>
  <c r="X3763" i="1"/>
  <c r="AC3763" i="1"/>
  <c r="AE3763" i="1" s="1"/>
  <c r="AK3763" i="1"/>
  <c r="E3763" i="1"/>
  <c r="F3762" i="1"/>
  <c r="T3651" i="1"/>
  <c r="AF3651" i="1" s="1"/>
  <c r="V3651" i="1"/>
  <c r="Q3653" i="1"/>
  <c r="R3652" i="1"/>
  <c r="AG3649" i="1"/>
  <c r="B3649" i="1" s="1"/>
  <c r="C3649" i="1" s="1"/>
  <c r="S3651" i="1"/>
  <c r="U3650" i="1"/>
  <c r="W3650" i="1" s="1"/>
  <c r="AG3650" i="1" s="1"/>
  <c r="B3650" i="1" s="1"/>
  <c r="C3650" i="1" s="1"/>
  <c r="O3763" i="1" l="1"/>
  <c r="K3763" i="1"/>
  <c r="E3764" i="1"/>
  <c r="F3764" i="1" s="1"/>
  <c r="F3763" i="1"/>
  <c r="A3765" i="1"/>
  <c r="L3765" i="1"/>
  <c r="M3765" i="1" s="1"/>
  <c r="N3765" i="1" s="1"/>
  <c r="H3765" i="1" s="1"/>
  <c r="X3764" i="1"/>
  <c r="AC3764" i="1"/>
  <c r="AE3764" i="1" s="1"/>
  <c r="AK3764" i="1"/>
  <c r="Z3763" i="1"/>
  <c r="AA3763" i="1" s="1"/>
  <c r="AH3763" i="1" s="1"/>
  <c r="Y3763" i="1"/>
  <c r="J3764" i="1"/>
  <c r="I3764" i="1" s="1"/>
  <c r="N3764" i="1"/>
  <c r="H3764" i="1" s="1"/>
  <c r="S3652" i="1"/>
  <c r="U3651" i="1"/>
  <c r="W3651" i="1" s="1"/>
  <c r="AG3651" i="1" s="1"/>
  <c r="B3651" i="1" s="1"/>
  <c r="C3651" i="1" s="1"/>
  <c r="T3652" i="1"/>
  <c r="AF3652" i="1" s="1"/>
  <c r="V3652" i="1"/>
  <c r="Q3654" i="1"/>
  <c r="R3653" i="1"/>
  <c r="G3764" i="1" l="1"/>
  <c r="G3765" i="1" s="1"/>
  <c r="K3764" i="1"/>
  <c r="O3764" i="1"/>
  <c r="A3766" i="1"/>
  <c r="L3766" i="1"/>
  <c r="M3766" i="1" s="1"/>
  <c r="N3766" i="1" s="1"/>
  <c r="H3766" i="1" s="1"/>
  <c r="X3765" i="1"/>
  <c r="E3765" i="1"/>
  <c r="F3765" i="1" s="1"/>
  <c r="AC3765" i="1"/>
  <c r="AE3765" i="1" s="1"/>
  <c r="AK3765" i="1"/>
  <c r="Y3764" i="1"/>
  <c r="Z3764" i="1"/>
  <c r="AA3764" i="1" s="1"/>
  <c r="AH3764" i="1" s="1"/>
  <c r="J3765" i="1"/>
  <c r="I3765" i="1" s="1"/>
  <c r="P3765" i="1"/>
  <c r="T3653" i="1"/>
  <c r="AF3653" i="1" s="1"/>
  <c r="V3653" i="1"/>
  <c r="R3654" i="1"/>
  <c r="Q3655" i="1"/>
  <c r="S3653" i="1"/>
  <c r="U3652" i="1"/>
  <c r="W3652" i="1" s="1"/>
  <c r="AG3652" i="1" s="1"/>
  <c r="B3652" i="1" s="1"/>
  <c r="C3652" i="1" s="1"/>
  <c r="K3765" i="1" l="1"/>
  <c r="O3765" i="1"/>
  <c r="P3766" i="1"/>
  <c r="X3766" i="1"/>
  <c r="E3766" i="1"/>
  <c r="F3766" i="1" s="1"/>
  <c r="AC3766" i="1"/>
  <c r="AE3766" i="1" s="1"/>
  <c r="AK3766" i="1"/>
  <c r="G3766" i="1"/>
  <c r="K3766" i="1" s="1"/>
  <c r="Z3765" i="1"/>
  <c r="AA3765" i="1" s="1"/>
  <c r="AH3765" i="1" s="1"/>
  <c r="Y3765" i="1"/>
  <c r="J3766" i="1"/>
  <c r="I3766" i="1" s="1"/>
  <c r="S3654" i="1"/>
  <c r="U3653" i="1"/>
  <c r="W3653" i="1" s="1"/>
  <c r="Q3656" i="1"/>
  <c r="R3655" i="1"/>
  <c r="T3654" i="1"/>
  <c r="AF3654" i="1" s="1"/>
  <c r="V3654" i="1"/>
  <c r="O3766" i="1" l="1"/>
  <c r="Y3766" i="1"/>
  <c r="Z3766" i="1"/>
  <c r="AA3766" i="1" s="1"/>
  <c r="AH3766" i="1" s="1"/>
  <c r="T3655" i="1"/>
  <c r="AF3655" i="1" s="1"/>
  <c r="V3655" i="1"/>
  <c r="Q3657" i="1"/>
  <c r="R3656" i="1"/>
  <c r="AG3653" i="1"/>
  <c r="B3653" i="1" s="1"/>
  <c r="C3653" i="1" s="1"/>
  <c r="S3655" i="1"/>
  <c r="U3654" i="1"/>
  <c r="W3654" i="1" s="1"/>
  <c r="AG3654" i="1" s="1"/>
  <c r="B3654" i="1" s="1"/>
  <c r="C3654" i="1" s="1"/>
  <c r="S3656" i="1" l="1"/>
  <c r="U3655" i="1"/>
  <c r="W3655" i="1" s="1"/>
  <c r="AG3655" i="1" s="1"/>
  <c r="B3655" i="1" s="1"/>
  <c r="C3655" i="1" s="1"/>
  <c r="T3656" i="1"/>
  <c r="AF3656" i="1" s="1"/>
  <c r="V3656" i="1"/>
  <c r="Q3658" i="1"/>
  <c r="R3657" i="1"/>
  <c r="T3657" i="1" l="1"/>
  <c r="AF3657" i="1" s="1"/>
  <c r="V3657" i="1"/>
  <c r="Q3659" i="1"/>
  <c r="R3658" i="1"/>
  <c r="U3656" i="1"/>
  <c r="W3656" i="1" s="1"/>
  <c r="S3657" i="1"/>
  <c r="AG3656" i="1" l="1"/>
  <c r="B3656" i="1" s="1"/>
  <c r="C3656" i="1" s="1"/>
  <c r="U3657" i="1"/>
  <c r="W3657" i="1" s="1"/>
  <c r="AG3657" i="1" s="1"/>
  <c r="B3657" i="1" s="1"/>
  <c r="C3657" i="1" s="1"/>
  <c r="S3658" i="1"/>
  <c r="T3658" i="1"/>
  <c r="AF3658" i="1" s="1"/>
  <c r="V3658" i="1"/>
  <c r="Q3660" i="1"/>
  <c r="R3659" i="1"/>
  <c r="Q3661" i="1" l="1"/>
  <c r="R3660" i="1"/>
  <c r="T3659" i="1"/>
  <c r="AF3659" i="1" s="1"/>
  <c r="V3659" i="1"/>
  <c r="S3659" i="1"/>
  <c r="U3658" i="1"/>
  <c r="W3658" i="1" s="1"/>
  <c r="AG3658" i="1" l="1"/>
  <c r="B3658" i="1" s="1"/>
  <c r="C3658" i="1" s="1"/>
  <c r="U3659" i="1"/>
  <c r="W3659" i="1" s="1"/>
  <c r="AG3659" i="1" s="1"/>
  <c r="B3659" i="1" s="1"/>
  <c r="C3659" i="1" s="1"/>
  <c r="S3660" i="1"/>
  <c r="T3660" i="1"/>
  <c r="AF3660" i="1" s="1"/>
  <c r="V3660" i="1"/>
  <c r="Q3662" i="1"/>
  <c r="R3661" i="1"/>
  <c r="Q3663" i="1" l="1"/>
  <c r="R3662" i="1"/>
  <c r="T3661" i="1"/>
  <c r="AF3661" i="1" s="1"/>
  <c r="V3661" i="1"/>
  <c r="S3661" i="1"/>
  <c r="U3660" i="1"/>
  <c r="W3660" i="1" s="1"/>
  <c r="AG3660" i="1" s="1"/>
  <c r="B3660" i="1" s="1"/>
  <c r="C3660" i="1" s="1"/>
  <c r="U3661" i="1" l="1"/>
  <c r="W3661" i="1" s="1"/>
  <c r="S3662" i="1"/>
  <c r="T3662" i="1"/>
  <c r="AF3662" i="1" s="1"/>
  <c r="V3662" i="1"/>
  <c r="Q3664" i="1"/>
  <c r="R3663" i="1"/>
  <c r="T3663" i="1" l="1"/>
  <c r="AF3663" i="1" s="1"/>
  <c r="V3663" i="1"/>
  <c r="Q3665" i="1"/>
  <c r="R3664" i="1"/>
  <c r="U3662" i="1"/>
  <c r="W3662" i="1" s="1"/>
  <c r="AG3662" i="1" s="1"/>
  <c r="B3662" i="1" s="1"/>
  <c r="C3662" i="1" s="1"/>
  <c r="S3663" i="1"/>
  <c r="AG3661" i="1"/>
  <c r="B3661" i="1" s="1"/>
  <c r="C3661" i="1" s="1"/>
  <c r="S3664" i="1" l="1"/>
  <c r="U3663" i="1"/>
  <c r="W3663" i="1" s="1"/>
  <c r="T3664" i="1"/>
  <c r="AF3664" i="1" s="1"/>
  <c r="V3664" i="1"/>
  <c r="Q3666" i="1"/>
  <c r="R3665" i="1"/>
  <c r="AG3663" i="1" l="1"/>
  <c r="B3663" i="1" s="1"/>
  <c r="C3663" i="1" s="1"/>
  <c r="T3665" i="1"/>
  <c r="AF3665" i="1" s="1"/>
  <c r="V3665" i="1"/>
  <c r="Q3667" i="1"/>
  <c r="R3666" i="1"/>
  <c r="S3665" i="1"/>
  <c r="U3664" i="1"/>
  <c r="W3664" i="1" s="1"/>
  <c r="AG3664" i="1" s="1"/>
  <c r="B3664" i="1" s="1"/>
  <c r="C3664" i="1" s="1"/>
  <c r="S3666" i="1" l="1"/>
  <c r="U3665" i="1"/>
  <c r="W3665" i="1" s="1"/>
  <c r="AG3665" i="1" s="1"/>
  <c r="B3665" i="1" s="1"/>
  <c r="C3665" i="1" s="1"/>
  <c r="T3666" i="1"/>
  <c r="AF3666" i="1" s="1"/>
  <c r="V3666" i="1"/>
  <c r="Q3668" i="1"/>
  <c r="R3667" i="1"/>
  <c r="T3667" i="1" l="1"/>
  <c r="AF3667" i="1" s="1"/>
  <c r="V3667" i="1"/>
  <c r="Q3669" i="1"/>
  <c r="R3668" i="1"/>
  <c r="S3667" i="1"/>
  <c r="U3666" i="1"/>
  <c r="W3666" i="1" s="1"/>
  <c r="AG3666" i="1" l="1"/>
  <c r="B3666" i="1" s="1"/>
  <c r="C3666" i="1" s="1"/>
  <c r="S3668" i="1"/>
  <c r="U3667" i="1"/>
  <c r="W3667" i="1" s="1"/>
  <c r="AG3667" i="1" s="1"/>
  <c r="B3667" i="1" s="1"/>
  <c r="C3667" i="1" s="1"/>
  <c r="T3668" i="1"/>
  <c r="AF3668" i="1" s="1"/>
  <c r="V3668" i="1"/>
  <c r="Q3670" i="1"/>
  <c r="R3669" i="1"/>
  <c r="T3669" i="1" l="1"/>
  <c r="AF3669" i="1" s="1"/>
  <c r="V3669" i="1"/>
  <c r="Q3671" i="1"/>
  <c r="R3670" i="1"/>
  <c r="S3669" i="1"/>
  <c r="U3668" i="1"/>
  <c r="W3668" i="1" s="1"/>
  <c r="AG3668" i="1" s="1"/>
  <c r="B3668" i="1" s="1"/>
  <c r="C3668" i="1" s="1"/>
  <c r="S3670" i="1" l="1"/>
  <c r="U3669" i="1"/>
  <c r="W3669" i="1" s="1"/>
  <c r="T3670" i="1"/>
  <c r="AF3670" i="1" s="1"/>
  <c r="V3670" i="1"/>
  <c r="Q3672" i="1"/>
  <c r="R3671" i="1"/>
  <c r="T3671" i="1" l="1"/>
  <c r="AF3671" i="1" s="1"/>
  <c r="V3671" i="1"/>
  <c r="Q3673" i="1"/>
  <c r="R3672" i="1"/>
  <c r="AG3669" i="1"/>
  <c r="B3669" i="1" s="1"/>
  <c r="C3669" i="1" s="1"/>
  <c r="U3670" i="1"/>
  <c r="W3670" i="1" s="1"/>
  <c r="S3671" i="1"/>
  <c r="AG3670" i="1" l="1"/>
  <c r="B3670" i="1" s="1"/>
  <c r="C3670" i="1" s="1"/>
  <c r="T3672" i="1"/>
  <c r="AF3672" i="1" s="1"/>
  <c r="V3672" i="1"/>
  <c r="Q3674" i="1"/>
  <c r="R3673" i="1"/>
  <c r="S3672" i="1"/>
  <c r="U3671" i="1"/>
  <c r="W3671" i="1" s="1"/>
  <c r="AG3671" i="1" s="1"/>
  <c r="B3671" i="1" s="1"/>
  <c r="C3671" i="1" s="1"/>
  <c r="S3673" i="1" l="1"/>
  <c r="U3672" i="1"/>
  <c r="W3672" i="1" s="1"/>
  <c r="AG3672" i="1" s="1"/>
  <c r="B3672" i="1" s="1"/>
  <c r="C3672" i="1" s="1"/>
  <c r="T3673" i="1"/>
  <c r="AF3673" i="1" s="1"/>
  <c r="V3673" i="1"/>
  <c r="Q3675" i="1"/>
  <c r="R3674" i="1"/>
  <c r="T3674" i="1" l="1"/>
  <c r="AF3674" i="1" s="1"/>
  <c r="V3674" i="1"/>
  <c r="Q3676" i="1"/>
  <c r="R3675" i="1"/>
  <c r="S3674" i="1"/>
  <c r="U3673" i="1"/>
  <c r="W3673" i="1" s="1"/>
  <c r="AG3673" i="1" l="1"/>
  <c r="B3673" i="1" s="1"/>
  <c r="C3673" i="1" s="1"/>
  <c r="S3675" i="1"/>
  <c r="U3674" i="1"/>
  <c r="W3674" i="1" s="1"/>
  <c r="T3675" i="1"/>
  <c r="AF3675" i="1" s="1"/>
  <c r="V3675" i="1"/>
  <c r="Q3677" i="1"/>
  <c r="R3676" i="1"/>
  <c r="T3676" i="1" l="1"/>
  <c r="AF3676" i="1" s="1"/>
  <c r="V3676" i="1"/>
  <c r="Q3678" i="1"/>
  <c r="R3677" i="1"/>
  <c r="AG3674" i="1"/>
  <c r="B3674" i="1" s="1"/>
  <c r="C3674" i="1" s="1"/>
  <c r="S3676" i="1"/>
  <c r="U3675" i="1"/>
  <c r="W3675" i="1" s="1"/>
  <c r="AG3675" i="1" l="1"/>
  <c r="B3675" i="1" s="1"/>
  <c r="C3675" i="1" s="1"/>
  <c r="U3676" i="1"/>
  <c r="W3676" i="1" s="1"/>
  <c r="AG3676" i="1" s="1"/>
  <c r="B3676" i="1" s="1"/>
  <c r="C3676" i="1" s="1"/>
  <c r="S3677" i="1"/>
  <c r="T3677" i="1"/>
  <c r="AF3677" i="1" s="1"/>
  <c r="V3677" i="1"/>
  <c r="Q3679" i="1"/>
  <c r="R3678" i="1"/>
  <c r="T3678" i="1" l="1"/>
  <c r="AF3678" i="1" s="1"/>
  <c r="V3678" i="1"/>
  <c r="Q3680" i="1"/>
  <c r="R3679" i="1"/>
  <c r="U3677" i="1"/>
  <c r="W3677" i="1" s="1"/>
  <c r="S3678" i="1"/>
  <c r="AG3677" i="1" l="1"/>
  <c r="B3677" i="1" s="1"/>
  <c r="C3677" i="1" s="1"/>
  <c r="S3679" i="1"/>
  <c r="U3678" i="1"/>
  <c r="W3678" i="1" s="1"/>
  <c r="AG3678" i="1" s="1"/>
  <c r="B3678" i="1" s="1"/>
  <c r="C3678" i="1" s="1"/>
  <c r="T3679" i="1"/>
  <c r="AF3679" i="1" s="1"/>
  <c r="V3679" i="1"/>
  <c r="Q3681" i="1"/>
  <c r="R3680" i="1"/>
  <c r="T3680" i="1" l="1"/>
  <c r="AF3680" i="1" s="1"/>
  <c r="V3680" i="1"/>
  <c r="Q3682" i="1"/>
  <c r="R3681" i="1"/>
  <c r="U3679" i="1"/>
  <c r="W3679" i="1" s="1"/>
  <c r="AG3679" i="1" s="1"/>
  <c r="B3679" i="1" s="1"/>
  <c r="C3679" i="1" s="1"/>
  <c r="S3680" i="1"/>
  <c r="S3681" i="1" l="1"/>
  <c r="U3680" i="1"/>
  <c r="W3680" i="1" s="1"/>
  <c r="AG3680" i="1" s="1"/>
  <c r="B3680" i="1" s="1"/>
  <c r="C3680" i="1" s="1"/>
  <c r="T3681" i="1"/>
  <c r="AF3681" i="1" s="1"/>
  <c r="V3681" i="1"/>
  <c r="Q3683" i="1"/>
  <c r="R3682" i="1"/>
  <c r="T3682" i="1" l="1"/>
  <c r="AF3682" i="1" s="1"/>
  <c r="V3682" i="1"/>
  <c r="Q3684" i="1"/>
  <c r="R3683" i="1"/>
  <c r="S3682" i="1"/>
  <c r="U3681" i="1"/>
  <c r="W3681" i="1" s="1"/>
  <c r="AG3681" i="1" l="1"/>
  <c r="B3681" i="1" s="1"/>
  <c r="C3681" i="1" s="1"/>
  <c r="S3683" i="1"/>
  <c r="U3682" i="1"/>
  <c r="W3682" i="1" s="1"/>
  <c r="T3683" i="1"/>
  <c r="AF3683" i="1" s="1"/>
  <c r="V3683" i="1"/>
  <c r="Q3685" i="1"/>
  <c r="R3684" i="1"/>
  <c r="Q3686" i="1" l="1"/>
  <c r="R3685" i="1"/>
  <c r="T3684" i="1"/>
  <c r="AF3684" i="1" s="1"/>
  <c r="V3684" i="1"/>
  <c r="AG3682" i="1"/>
  <c r="B3682" i="1" s="1"/>
  <c r="C3682" i="1" s="1"/>
  <c r="S3684" i="1"/>
  <c r="U3683" i="1"/>
  <c r="W3683" i="1" s="1"/>
  <c r="U3684" i="1" l="1"/>
  <c r="S3685" i="1"/>
  <c r="AG3683" i="1"/>
  <c r="B3683" i="1" s="1"/>
  <c r="C3683" i="1" s="1"/>
  <c r="W3684" i="1"/>
  <c r="AG3684" i="1" s="1"/>
  <c r="B3684" i="1" s="1"/>
  <c r="C3684" i="1" s="1"/>
  <c r="T3685" i="1"/>
  <c r="AF3685" i="1" s="1"/>
  <c r="V3685" i="1"/>
  <c r="Q3687" i="1"/>
  <c r="R3686" i="1"/>
  <c r="Q3688" i="1" l="1"/>
  <c r="R3687" i="1"/>
  <c r="U3685" i="1"/>
  <c r="W3685" i="1" s="1"/>
  <c r="AG3685" i="1" s="1"/>
  <c r="B3685" i="1" s="1"/>
  <c r="C3685" i="1" s="1"/>
  <c r="S3686" i="1"/>
  <c r="T3686" i="1"/>
  <c r="AF3686" i="1" s="1"/>
  <c r="V3686" i="1"/>
  <c r="S3687" i="1" l="1"/>
  <c r="U3686" i="1"/>
  <c r="W3686" i="1" s="1"/>
  <c r="T3687" i="1"/>
  <c r="AF3687" i="1" s="1"/>
  <c r="V3687" i="1"/>
  <c r="Q3689" i="1"/>
  <c r="R3688" i="1"/>
  <c r="T3688" i="1" l="1"/>
  <c r="AF3688" i="1" s="1"/>
  <c r="V3688" i="1"/>
  <c r="Q3690" i="1"/>
  <c r="R3689" i="1"/>
  <c r="AG3686" i="1"/>
  <c r="B3686" i="1" s="1"/>
  <c r="C3686" i="1" s="1"/>
  <c r="S3688" i="1"/>
  <c r="U3687" i="1"/>
  <c r="W3687" i="1" s="1"/>
  <c r="S3689" i="1" l="1"/>
  <c r="U3688" i="1"/>
  <c r="W3688" i="1" s="1"/>
  <c r="AG3688" i="1" s="1"/>
  <c r="B3688" i="1" s="1"/>
  <c r="C3688" i="1" s="1"/>
  <c r="AG3687" i="1"/>
  <c r="B3687" i="1" s="1"/>
  <c r="C3687" i="1" s="1"/>
  <c r="T3689" i="1"/>
  <c r="AF3689" i="1" s="1"/>
  <c r="V3689" i="1"/>
  <c r="Q3691" i="1"/>
  <c r="R3690" i="1"/>
  <c r="T3690" i="1" l="1"/>
  <c r="AF3690" i="1" s="1"/>
  <c r="V3690" i="1"/>
  <c r="Q3692" i="1"/>
  <c r="R3691" i="1"/>
  <c r="U3689" i="1"/>
  <c r="W3689" i="1" s="1"/>
  <c r="S3690" i="1"/>
  <c r="S3691" i="1" l="1"/>
  <c r="U3690" i="1"/>
  <c r="W3690" i="1" s="1"/>
  <c r="AG3690" i="1" s="1"/>
  <c r="B3690" i="1" s="1"/>
  <c r="C3690" i="1" s="1"/>
  <c r="AG3689" i="1"/>
  <c r="B3689" i="1" s="1"/>
  <c r="C3689" i="1" s="1"/>
  <c r="T3691" i="1"/>
  <c r="AF3691" i="1" s="1"/>
  <c r="V3691" i="1"/>
  <c r="Q3693" i="1"/>
  <c r="R3692" i="1"/>
  <c r="T3692" i="1" l="1"/>
  <c r="AF3692" i="1" s="1"/>
  <c r="V3692" i="1"/>
  <c r="Q3694" i="1"/>
  <c r="R3693" i="1"/>
  <c r="S3692" i="1"/>
  <c r="U3691" i="1"/>
  <c r="W3691" i="1" s="1"/>
  <c r="AG3691" i="1" s="1"/>
  <c r="B3691" i="1" s="1"/>
  <c r="C3691" i="1" s="1"/>
  <c r="U3692" i="1" l="1"/>
  <c r="W3692" i="1" s="1"/>
  <c r="AG3692" i="1" s="1"/>
  <c r="B3692" i="1" s="1"/>
  <c r="C3692" i="1" s="1"/>
  <c r="S3693" i="1"/>
  <c r="T3693" i="1"/>
  <c r="AF3693" i="1" s="1"/>
  <c r="V3693" i="1"/>
  <c r="Q3695" i="1"/>
  <c r="R3694" i="1"/>
  <c r="T3694" i="1" l="1"/>
  <c r="AF3694" i="1" s="1"/>
  <c r="V3694" i="1"/>
  <c r="Q3696" i="1"/>
  <c r="R3695" i="1"/>
  <c r="U3693" i="1"/>
  <c r="W3693" i="1" s="1"/>
  <c r="S3694" i="1"/>
  <c r="AG3693" i="1" l="1"/>
  <c r="B3693" i="1" s="1"/>
  <c r="C3693" i="1" s="1"/>
  <c r="U3694" i="1"/>
  <c r="W3694" i="1" s="1"/>
  <c r="AG3694" i="1" s="1"/>
  <c r="B3694" i="1" s="1"/>
  <c r="C3694" i="1" s="1"/>
  <c r="S3695" i="1"/>
  <c r="T3695" i="1"/>
  <c r="AF3695" i="1" s="1"/>
  <c r="V3695" i="1"/>
  <c r="Q3697" i="1"/>
  <c r="R3696" i="1"/>
  <c r="Q3698" i="1" l="1"/>
  <c r="R3697" i="1"/>
  <c r="T3696" i="1"/>
  <c r="AF3696" i="1" s="1"/>
  <c r="V3696" i="1"/>
  <c r="S3696" i="1"/>
  <c r="U3695" i="1"/>
  <c r="W3695" i="1" s="1"/>
  <c r="AG3695" i="1" s="1"/>
  <c r="B3695" i="1" s="1"/>
  <c r="C3695" i="1" s="1"/>
  <c r="S3697" i="1" l="1"/>
  <c r="U3696" i="1"/>
  <c r="W3696" i="1" s="1"/>
  <c r="AG3696" i="1" s="1"/>
  <c r="B3696" i="1" s="1"/>
  <c r="C3696" i="1" s="1"/>
  <c r="T3697" i="1"/>
  <c r="AF3697" i="1" s="1"/>
  <c r="V3697" i="1"/>
  <c r="Q3699" i="1"/>
  <c r="R3698" i="1"/>
  <c r="T3698" i="1" l="1"/>
  <c r="AF3698" i="1" s="1"/>
  <c r="V3698" i="1"/>
  <c r="Q3700" i="1"/>
  <c r="R3699" i="1"/>
  <c r="S3698" i="1"/>
  <c r="U3697" i="1"/>
  <c r="W3697" i="1" s="1"/>
  <c r="AG3697" i="1" l="1"/>
  <c r="B3697" i="1" s="1"/>
  <c r="C3697" i="1" s="1"/>
  <c r="U3698" i="1"/>
  <c r="W3698" i="1" s="1"/>
  <c r="AG3698" i="1" s="1"/>
  <c r="B3698" i="1" s="1"/>
  <c r="C3698" i="1" s="1"/>
  <c r="S3699" i="1"/>
  <c r="T3699" i="1"/>
  <c r="AF3699" i="1" s="1"/>
  <c r="V3699" i="1"/>
  <c r="Q3701" i="1"/>
  <c r="R3700" i="1"/>
  <c r="T3700" i="1" l="1"/>
  <c r="AF3700" i="1" s="1"/>
  <c r="V3700" i="1"/>
  <c r="Q3702" i="1"/>
  <c r="R3701" i="1"/>
  <c r="U3699" i="1"/>
  <c r="W3699" i="1" s="1"/>
  <c r="AG3699" i="1" s="1"/>
  <c r="B3699" i="1" s="1"/>
  <c r="C3699" i="1" s="1"/>
  <c r="S3700" i="1"/>
  <c r="U3700" i="1" l="1"/>
  <c r="W3700" i="1" s="1"/>
  <c r="AG3700" i="1" s="1"/>
  <c r="B3700" i="1" s="1"/>
  <c r="C3700" i="1" s="1"/>
  <c r="S3701" i="1"/>
  <c r="T3701" i="1"/>
  <c r="AF3701" i="1" s="1"/>
  <c r="V3701" i="1"/>
  <c r="Q3703" i="1"/>
  <c r="R3702" i="1"/>
  <c r="T3702" i="1" l="1"/>
  <c r="AF3702" i="1" s="1"/>
  <c r="V3702" i="1"/>
  <c r="Q3704" i="1"/>
  <c r="R3703" i="1"/>
  <c r="U3701" i="1"/>
  <c r="W3701" i="1" s="1"/>
  <c r="S3702" i="1"/>
  <c r="AG3701" i="1" l="1"/>
  <c r="B3701" i="1" s="1"/>
  <c r="C3701" i="1" s="1"/>
  <c r="U3702" i="1"/>
  <c r="W3702" i="1" s="1"/>
  <c r="S3703" i="1"/>
  <c r="T3703" i="1"/>
  <c r="AF3703" i="1" s="1"/>
  <c r="V3703" i="1"/>
  <c r="Q3705" i="1"/>
  <c r="R3704" i="1"/>
  <c r="AG3702" i="1" l="1"/>
  <c r="B3702" i="1" s="1"/>
  <c r="C3702" i="1" s="1"/>
  <c r="T3704" i="1"/>
  <c r="AF3704" i="1" s="1"/>
  <c r="V3704" i="1"/>
  <c r="Q3706" i="1"/>
  <c r="R3705" i="1"/>
  <c r="S3704" i="1"/>
  <c r="U3703" i="1"/>
  <c r="W3703" i="1" s="1"/>
  <c r="AG3703" i="1" l="1"/>
  <c r="B3703" i="1" s="1"/>
  <c r="C3703" i="1" s="1"/>
  <c r="S3705" i="1"/>
  <c r="U3704" i="1"/>
  <c r="W3704" i="1" s="1"/>
  <c r="AG3704" i="1" s="1"/>
  <c r="B3704" i="1" s="1"/>
  <c r="C3704" i="1" s="1"/>
  <c r="T3705" i="1"/>
  <c r="AF3705" i="1" s="1"/>
  <c r="V3705" i="1"/>
  <c r="Q3707" i="1"/>
  <c r="R3706" i="1"/>
  <c r="Q3708" i="1" l="1"/>
  <c r="R3707" i="1"/>
  <c r="T3706" i="1"/>
  <c r="AF3706" i="1" s="1"/>
  <c r="V3706" i="1"/>
  <c r="U3705" i="1"/>
  <c r="W3705" i="1" s="1"/>
  <c r="AG3705" i="1" s="1"/>
  <c r="B3705" i="1" s="1"/>
  <c r="C3705" i="1" s="1"/>
  <c r="S3706" i="1"/>
  <c r="U3706" i="1" l="1"/>
  <c r="W3706" i="1" s="1"/>
  <c r="S3707" i="1"/>
  <c r="T3707" i="1"/>
  <c r="AF3707" i="1" s="1"/>
  <c r="V3707" i="1"/>
  <c r="Q3709" i="1"/>
  <c r="R3708" i="1"/>
  <c r="T3708" i="1" l="1"/>
  <c r="AF3708" i="1" s="1"/>
  <c r="V3708" i="1"/>
  <c r="Q3710" i="1"/>
  <c r="R3709" i="1"/>
  <c r="AG3706" i="1"/>
  <c r="B3706" i="1" s="1"/>
  <c r="C3706" i="1" s="1"/>
  <c r="U3707" i="1"/>
  <c r="W3707" i="1" s="1"/>
  <c r="AG3707" i="1" s="1"/>
  <c r="B3707" i="1" s="1"/>
  <c r="C3707" i="1" s="1"/>
  <c r="S3708" i="1"/>
  <c r="T3709" i="1" l="1"/>
  <c r="AF3709" i="1" s="1"/>
  <c r="V3709" i="1"/>
  <c r="Q3711" i="1"/>
  <c r="R3710" i="1"/>
  <c r="U3708" i="1"/>
  <c r="W3708" i="1" s="1"/>
  <c r="AG3708" i="1" s="1"/>
  <c r="B3708" i="1" s="1"/>
  <c r="C3708" i="1" s="1"/>
  <c r="S3709" i="1"/>
  <c r="S3710" i="1" l="1"/>
  <c r="U3709" i="1"/>
  <c r="T3710" i="1"/>
  <c r="AF3710" i="1" s="1"/>
  <c r="V3710" i="1"/>
  <c r="Q3712" i="1"/>
  <c r="R3711" i="1"/>
  <c r="W3709" i="1"/>
  <c r="AG3709" i="1" s="1"/>
  <c r="B3709" i="1" s="1"/>
  <c r="C3709" i="1" s="1"/>
  <c r="T3711" i="1" l="1"/>
  <c r="AF3711" i="1" s="1"/>
  <c r="V3711" i="1"/>
  <c r="Q3713" i="1"/>
  <c r="R3712" i="1"/>
  <c r="U3710" i="1"/>
  <c r="W3710" i="1" s="1"/>
  <c r="S3711" i="1"/>
  <c r="AG3710" i="1" l="1"/>
  <c r="B3710" i="1" s="1"/>
  <c r="C3710" i="1" s="1"/>
  <c r="U3711" i="1"/>
  <c r="W3711" i="1" s="1"/>
  <c r="AG3711" i="1" s="1"/>
  <c r="B3711" i="1" s="1"/>
  <c r="C3711" i="1" s="1"/>
  <c r="S3712" i="1"/>
  <c r="T3712" i="1"/>
  <c r="AF3712" i="1" s="1"/>
  <c r="V3712" i="1"/>
  <c r="Q3714" i="1"/>
  <c r="R3713" i="1"/>
  <c r="T3713" i="1" l="1"/>
  <c r="AF3713" i="1" s="1"/>
  <c r="V3713" i="1"/>
  <c r="Q3715" i="1"/>
  <c r="R3714" i="1"/>
  <c r="U3712" i="1"/>
  <c r="W3712" i="1" s="1"/>
  <c r="AG3712" i="1" s="1"/>
  <c r="B3712" i="1" s="1"/>
  <c r="C3712" i="1" s="1"/>
  <c r="S3713" i="1"/>
  <c r="U3713" i="1" l="1"/>
  <c r="W3713" i="1" s="1"/>
  <c r="AG3713" i="1" s="1"/>
  <c r="B3713" i="1" s="1"/>
  <c r="C3713" i="1" s="1"/>
  <c r="S3714" i="1"/>
  <c r="T3714" i="1"/>
  <c r="AF3714" i="1" s="1"/>
  <c r="V3714" i="1"/>
  <c r="Q3716" i="1"/>
  <c r="R3715" i="1"/>
  <c r="T3715" i="1" l="1"/>
  <c r="AF3715" i="1" s="1"/>
  <c r="V3715" i="1"/>
  <c r="Q3717" i="1"/>
  <c r="R3716" i="1"/>
  <c r="S3715" i="1"/>
  <c r="U3714" i="1"/>
  <c r="W3714" i="1" s="1"/>
  <c r="AG3714" i="1" l="1"/>
  <c r="B3714" i="1" s="1"/>
  <c r="C3714" i="1" s="1"/>
  <c r="S3716" i="1"/>
  <c r="U3715" i="1"/>
  <c r="W3715" i="1" s="1"/>
  <c r="AG3715" i="1" s="1"/>
  <c r="B3715" i="1" s="1"/>
  <c r="C3715" i="1" s="1"/>
  <c r="T3716" i="1"/>
  <c r="AF3716" i="1" s="1"/>
  <c r="V3716" i="1"/>
  <c r="Q3718" i="1"/>
  <c r="R3717" i="1"/>
  <c r="Q3719" i="1" l="1"/>
  <c r="R3718" i="1"/>
  <c r="T3717" i="1"/>
  <c r="AF3717" i="1" s="1"/>
  <c r="V3717" i="1"/>
  <c r="S3717" i="1"/>
  <c r="U3716" i="1"/>
  <c r="W3716" i="1" s="1"/>
  <c r="AG3716" i="1" l="1"/>
  <c r="B3716" i="1" s="1"/>
  <c r="C3716" i="1" s="1"/>
  <c r="S3718" i="1"/>
  <c r="U3717" i="1"/>
  <c r="W3717" i="1" s="1"/>
  <c r="T3718" i="1"/>
  <c r="AF3718" i="1" s="1"/>
  <c r="V3718" i="1"/>
  <c r="Q3720" i="1"/>
  <c r="R3719" i="1"/>
  <c r="Q3721" i="1" l="1"/>
  <c r="R3720" i="1"/>
  <c r="AG3717" i="1"/>
  <c r="B3717" i="1" s="1"/>
  <c r="C3717" i="1" s="1"/>
  <c r="U3718" i="1"/>
  <c r="W3718" i="1" s="1"/>
  <c r="S3719" i="1"/>
  <c r="T3719" i="1"/>
  <c r="AF3719" i="1" s="1"/>
  <c r="V3719" i="1"/>
  <c r="AG3718" i="1" l="1"/>
  <c r="B3718" i="1" s="1"/>
  <c r="C3718" i="1" s="1"/>
  <c r="U3719" i="1"/>
  <c r="W3719" i="1" s="1"/>
  <c r="S3720" i="1"/>
  <c r="T3720" i="1"/>
  <c r="AF3720" i="1" s="1"/>
  <c r="V3720" i="1"/>
  <c r="Q3722" i="1"/>
  <c r="R3721" i="1"/>
  <c r="AG3719" i="1" l="1"/>
  <c r="B3719" i="1" s="1"/>
  <c r="C3719" i="1" s="1"/>
  <c r="T3721" i="1"/>
  <c r="AF3721" i="1" s="1"/>
  <c r="V3721" i="1"/>
  <c r="Q3723" i="1"/>
  <c r="R3722" i="1"/>
  <c r="U3720" i="1"/>
  <c r="W3720" i="1" s="1"/>
  <c r="AG3720" i="1" s="1"/>
  <c r="B3720" i="1" s="1"/>
  <c r="C3720" i="1" s="1"/>
  <c r="S3721" i="1"/>
  <c r="Q3724" i="1" l="1"/>
  <c r="R3723" i="1"/>
  <c r="T3722" i="1"/>
  <c r="AF3722" i="1" s="1"/>
  <c r="V3722" i="1"/>
  <c r="U3721" i="1"/>
  <c r="W3721" i="1" s="1"/>
  <c r="S3722" i="1"/>
  <c r="AG3721" i="1" l="1"/>
  <c r="B3721" i="1" s="1"/>
  <c r="C3721" i="1" s="1"/>
  <c r="U3722" i="1"/>
  <c r="S3723" i="1"/>
  <c r="W3722" i="1"/>
  <c r="T3723" i="1"/>
  <c r="AF3723" i="1" s="1"/>
  <c r="V3723" i="1"/>
  <c r="Q3725" i="1"/>
  <c r="R3724" i="1"/>
  <c r="Q3726" i="1" l="1"/>
  <c r="R3725" i="1"/>
  <c r="AG3722" i="1"/>
  <c r="B3722" i="1" s="1"/>
  <c r="C3722" i="1" s="1"/>
  <c r="U3723" i="1"/>
  <c r="W3723" i="1" s="1"/>
  <c r="AG3723" i="1" s="1"/>
  <c r="B3723" i="1" s="1"/>
  <c r="C3723" i="1" s="1"/>
  <c r="S3724" i="1"/>
  <c r="T3724" i="1"/>
  <c r="AF3724" i="1" s="1"/>
  <c r="V3724" i="1"/>
  <c r="S3725" i="1" l="1"/>
  <c r="U3724" i="1"/>
  <c r="W3724" i="1" s="1"/>
  <c r="AG3724" i="1" s="1"/>
  <c r="B3724" i="1" s="1"/>
  <c r="C3724" i="1" s="1"/>
  <c r="T3725" i="1"/>
  <c r="AF3725" i="1" s="1"/>
  <c r="V3725" i="1"/>
  <c r="Q3727" i="1"/>
  <c r="R3726" i="1"/>
  <c r="T3726" i="1" l="1"/>
  <c r="AF3726" i="1" s="1"/>
  <c r="V3726" i="1"/>
  <c r="Q3728" i="1"/>
  <c r="R3727" i="1"/>
  <c r="S3726" i="1"/>
  <c r="U3725" i="1"/>
  <c r="W3725" i="1" s="1"/>
  <c r="AG3725" i="1" s="1"/>
  <c r="B3725" i="1" s="1"/>
  <c r="C3725" i="1" s="1"/>
  <c r="S3727" i="1" l="1"/>
  <c r="U3726" i="1"/>
  <c r="W3726" i="1" s="1"/>
  <c r="T3727" i="1"/>
  <c r="AF3727" i="1" s="1"/>
  <c r="V3727" i="1"/>
  <c r="Q3729" i="1"/>
  <c r="R3728" i="1"/>
  <c r="AG3726" i="1" l="1"/>
  <c r="B3726" i="1"/>
  <c r="C3726" i="1" s="1"/>
  <c r="T3728" i="1"/>
  <c r="AF3728" i="1" s="1"/>
  <c r="V3728" i="1"/>
  <c r="Q3730" i="1"/>
  <c r="R3729" i="1"/>
  <c r="W3727" i="1"/>
  <c r="AG3727" i="1" s="1"/>
  <c r="B3727" i="1" s="1"/>
  <c r="C3727" i="1" s="1"/>
  <c r="S3728" i="1"/>
  <c r="U3727" i="1"/>
  <c r="U3728" i="1" l="1"/>
  <c r="W3728" i="1" s="1"/>
  <c r="AG3728" i="1" s="1"/>
  <c r="B3728" i="1" s="1"/>
  <c r="C3728" i="1" s="1"/>
  <c r="S3729" i="1"/>
  <c r="T3729" i="1"/>
  <c r="AF3729" i="1" s="1"/>
  <c r="V3729" i="1"/>
  <c r="Q3731" i="1"/>
  <c r="R3730" i="1"/>
  <c r="T3730" i="1" l="1"/>
  <c r="AF3730" i="1" s="1"/>
  <c r="V3730" i="1"/>
  <c r="Q3732" i="1"/>
  <c r="R3731" i="1"/>
  <c r="U3729" i="1"/>
  <c r="W3729" i="1" s="1"/>
  <c r="S3730" i="1"/>
  <c r="AG3729" i="1" l="1"/>
  <c r="B3729" i="1"/>
  <c r="C3729" i="1" s="1"/>
  <c r="S3731" i="1"/>
  <c r="U3730" i="1"/>
  <c r="W3730" i="1" s="1"/>
  <c r="AG3730" i="1" s="1"/>
  <c r="B3730" i="1" s="1"/>
  <c r="C3730" i="1" s="1"/>
  <c r="T3731" i="1"/>
  <c r="AF3731" i="1" s="1"/>
  <c r="V3731" i="1"/>
  <c r="Q3733" i="1"/>
  <c r="R3732" i="1"/>
  <c r="T3732" i="1" l="1"/>
  <c r="AF3732" i="1" s="1"/>
  <c r="V3732" i="1"/>
  <c r="Q3734" i="1"/>
  <c r="R3733" i="1"/>
  <c r="U3731" i="1"/>
  <c r="W3731" i="1" s="1"/>
  <c r="AG3731" i="1" s="1"/>
  <c r="B3731" i="1" s="1"/>
  <c r="C3731" i="1" s="1"/>
  <c r="S3732" i="1"/>
  <c r="S3733" i="1" l="1"/>
  <c r="U3732" i="1"/>
  <c r="T3733" i="1"/>
  <c r="AF3733" i="1" s="1"/>
  <c r="V3733" i="1"/>
  <c r="Q3735" i="1"/>
  <c r="R3734" i="1"/>
  <c r="W3732" i="1"/>
  <c r="AG3732" i="1" s="1"/>
  <c r="B3732" i="1" s="1"/>
  <c r="C3732" i="1" s="1"/>
  <c r="T3734" i="1" l="1"/>
  <c r="AF3734" i="1" s="1"/>
  <c r="V3734" i="1"/>
  <c r="Q3736" i="1"/>
  <c r="R3735" i="1"/>
  <c r="U3733" i="1"/>
  <c r="W3733" i="1" s="1"/>
  <c r="S3734" i="1"/>
  <c r="AG3733" i="1" l="1"/>
  <c r="B3733" i="1" s="1"/>
  <c r="C3733" i="1" s="1"/>
  <c r="S3735" i="1"/>
  <c r="U3734" i="1"/>
  <c r="W3734" i="1" s="1"/>
  <c r="AG3734" i="1" s="1"/>
  <c r="B3734" i="1" s="1"/>
  <c r="C3734" i="1" s="1"/>
  <c r="T3735" i="1"/>
  <c r="AF3735" i="1" s="1"/>
  <c r="V3735" i="1"/>
  <c r="Q3737" i="1"/>
  <c r="R3736" i="1"/>
  <c r="T3736" i="1" l="1"/>
  <c r="AF3736" i="1" s="1"/>
  <c r="V3736" i="1"/>
  <c r="Q3738" i="1"/>
  <c r="R3737" i="1"/>
  <c r="S3736" i="1"/>
  <c r="U3735" i="1"/>
  <c r="W3735" i="1" s="1"/>
  <c r="AG3735" i="1" s="1"/>
  <c r="B3735" i="1" s="1"/>
  <c r="C3735" i="1" s="1"/>
  <c r="U3736" i="1" l="1"/>
  <c r="W3736" i="1" s="1"/>
  <c r="AG3736" i="1" s="1"/>
  <c r="B3736" i="1" s="1"/>
  <c r="C3736" i="1" s="1"/>
  <c r="S3737" i="1"/>
  <c r="Q3739" i="1"/>
  <c r="R3738" i="1"/>
  <c r="T3737" i="1"/>
  <c r="AF3737" i="1" s="1"/>
  <c r="V3737" i="1"/>
  <c r="T3738" i="1" l="1"/>
  <c r="AF3738" i="1" s="1"/>
  <c r="V3738" i="1"/>
  <c r="Q3740" i="1"/>
  <c r="R3739" i="1"/>
  <c r="U3737" i="1"/>
  <c r="W3737" i="1" s="1"/>
  <c r="S3738" i="1"/>
  <c r="S3739" i="1" l="1"/>
  <c r="U3738" i="1"/>
  <c r="W3738" i="1" s="1"/>
  <c r="AG3738" i="1" s="1"/>
  <c r="B3738" i="1" s="1"/>
  <c r="C3738" i="1" s="1"/>
  <c r="AG3737" i="1"/>
  <c r="B3737" i="1" s="1"/>
  <c r="C3737" i="1" s="1"/>
  <c r="T3739" i="1"/>
  <c r="AF3739" i="1" s="1"/>
  <c r="V3739" i="1"/>
  <c r="Q3741" i="1"/>
  <c r="R3740" i="1"/>
  <c r="T3740" i="1" l="1"/>
  <c r="AF3740" i="1" s="1"/>
  <c r="V3740" i="1"/>
  <c r="Q3742" i="1"/>
  <c r="R3741" i="1"/>
  <c r="U3739" i="1"/>
  <c r="W3739" i="1" s="1"/>
  <c r="AG3739" i="1" s="1"/>
  <c r="B3739" i="1" s="1"/>
  <c r="C3739" i="1" s="1"/>
  <c r="S3740" i="1"/>
  <c r="S3741" i="1" l="1"/>
  <c r="U3740" i="1"/>
  <c r="T3741" i="1"/>
  <c r="AF3741" i="1" s="1"/>
  <c r="V3741" i="1"/>
  <c r="Q3743" i="1"/>
  <c r="R3742" i="1"/>
  <c r="W3740" i="1"/>
  <c r="AG3740" i="1" s="1"/>
  <c r="B3740" i="1" s="1"/>
  <c r="C3740" i="1" s="1"/>
  <c r="T3742" i="1" l="1"/>
  <c r="AF3742" i="1" s="1"/>
  <c r="V3742" i="1"/>
  <c r="Q3744" i="1"/>
  <c r="R3743" i="1"/>
  <c r="S3742" i="1"/>
  <c r="U3741" i="1"/>
  <c r="W3741" i="1" s="1"/>
  <c r="AG3741" i="1" l="1"/>
  <c r="B3741" i="1" s="1"/>
  <c r="C3741" i="1" s="1"/>
  <c r="U3742" i="1"/>
  <c r="W3742" i="1" s="1"/>
  <c r="AG3742" i="1" s="1"/>
  <c r="B3742" i="1" s="1"/>
  <c r="C3742" i="1" s="1"/>
  <c r="S3743" i="1"/>
  <c r="T3743" i="1"/>
  <c r="AF3743" i="1" s="1"/>
  <c r="V3743" i="1"/>
  <c r="Q3745" i="1"/>
  <c r="R3744" i="1"/>
  <c r="T3744" i="1" l="1"/>
  <c r="AF3744" i="1" s="1"/>
  <c r="V3744" i="1"/>
  <c r="R3745" i="1"/>
  <c r="Q3746" i="1"/>
  <c r="S3744" i="1"/>
  <c r="U3743" i="1"/>
  <c r="W3743" i="1" s="1"/>
  <c r="AG3743" i="1" l="1"/>
  <c r="B3743" i="1" s="1"/>
  <c r="C3743" i="1" s="1"/>
  <c r="U3744" i="1"/>
  <c r="W3744" i="1" s="1"/>
  <c r="AG3744" i="1" s="1"/>
  <c r="B3744" i="1" s="1"/>
  <c r="C3744" i="1" s="1"/>
  <c r="S3745" i="1"/>
  <c r="Q3747" i="1"/>
  <c r="R3746" i="1"/>
  <c r="T3745" i="1"/>
  <c r="AF3745" i="1" s="1"/>
  <c r="V3745" i="1"/>
  <c r="T3746" i="1" l="1"/>
  <c r="AF3746" i="1" s="1"/>
  <c r="V3746" i="1"/>
  <c r="Q3748" i="1"/>
  <c r="R3747" i="1"/>
  <c r="U3745" i="1"/>
  <c r="W3745" i="1" s="1"/>
  <c r="S3746" i="1"/>
  <c r="AG3745" i="1" l="1"/>
  <c r="B3745" i="1" s="1"/>
  <c r="C3745" i="1" s="1"/>
  <c r="U3746" i="1"/>
  <c r="W3746" i="1" s="1"/>
  <c r="S3747" i="1"/>
  <c r="T3747" i="1"/>
  <c r="AF3747" i="1" s="1"/>
  <c r="V3747" i="1"/>
  <c r="Q3749" i="1"/>
  <c r="R3748" i="1"/>
  <c r="Q3750" i="1" l="1"/>
  <c r="R3749" i="1"/>
  <c r="T3748" i="1"/>
  <c r="AF3748" i="1" s="1"/>
  <c r="V3748" i="1"/>
  <c r="U3747" i="1"/>
  <c r="W3747" i="1" s="1"/>
  <c r="AG3747" i="1" s="1"/>
  <c r="B3747" i="1" s="1"/>
  <c r="C3747" i="1" s="1"/>
  <c r="S3748" i="1"/>
  <c r="AG3746" i="1"/>
  <c r="B3746" i="1" s="1"/>
  <c r="C3746" i="1" s="1"/>
  <c r="U3748" i="1" l="1"/>
  <c r="W3748" i="1" s="1"/>
  <c r="AG3748" i="1" s="1"/>
  <c r="B3748" i="1" s="1"/>
  <c r="C3748" i="1" s="1"/>
  <c r="S3749" i="1"/>
  <c r="T3749" i="1"/>
  <c r="AF3749" i="1" s="1"/>
  <c r="V3749" i="1"/>
  <c r="Q3751" i="1"/>
  <c r="R3750" i="1"/>
  <c r="T3750" i="1" l="1"/>
  <c r="AF3750" i="1" s="1"/>
  <c r="V3750" i="1"/>
  <c r="Q3752" i="1"/>
  <c r="R3751" i="1"/>
  <c r="S3750" i="1"/>
  <c r="U3749" i="1"/>
  <c r="W3749" i="1" s="1"/>
  <c r="AG3749" i="1" s="1"/>
  <c r="B3749" i="1" s="1"/>
  <c r="C3749" i="1" s="1"/>
  <c r="U3750" i="1" l="1"/>
  <c r="S3751" i="1"/>
  <c r="T3751" i="1"/>
  <c r="AF3751" i="1" s="1"/>
  <c r="V3751" i="1"/>
  <c r="Q3753" i="1"/>
  <c r="R3752" i="1"/>
  <c r="W3750" i="1"/>
  <c r="AG3750" i="1" l="1"/>
  <c r="B3750" i="1" s="1"/>
  <c r="C3750" i="1" s="1"/>
  <c r="T3752" i="1"/>
  <c r="AF3752" i="1" s="1"/>
  <c r="V3752" i="1"/>
  <c r="Q3754" i="1"/>
  <c r="R3753" i="1"/>
  <c r="S3752" i="1"/>
  <c r="U3751" i="1"/>
  <c r="W3751" i="1" s="1"/>
  <c r="AG3751" i="1" s="1"/>
  <c r="B3751" i="1" s="1"/>
  <c r="C3751" i="1" s="1"/>
  <c r="T3753" i="1" l="1"/>
  <c r="AF3753" i="1" s="1"/>
  <c r="V3753" i="1"/>
  <c r="S3753" i="1"/>
  <c r="U3752" i="1"/>
  <c r="W3752" i="1" s="1"/>
  <c r="AG3752" i="1" s="1"/>
  <c r="B3752" i="1" s="1"/>
  <c r="C3752" i="1" s="1"/>
  <c r="Q3755" i="1"/>
  <c r="R3754" i="1"/>
  <c r="T3754" i="1" l="1"/>
  <c r="AF3754" i="1" s="1"/>
  <c r="V3754" i="1"/>
  <c r="Q3756" i="1"/>
  <c r="R3755" i="1"/>
  <c r="U3753" i="1"/>
  <c r="W3753" i="1" s="1"/>
  <c r="AG3753" i="1" s="1"/>
  <c r="B3753" i="1" s="1"/>
  <c r="C3753" i="1" s="1"/>
  <c r="S3754" i="1"/>
  <c r="U3754" i="1" l="1"/>
  <c r="W3754" i="1" s="1"/>
  <c r="S3755" i="1"/>
  <c r="T3755" i="1"/>
  <c r="AF3755" i="1" s="1"/>
  <c r="V3755" i="1"/>
  <c r="Q3757" i="1"/>
  <c r="R3756" i="1"/>
  <c r="AG3754" i="1" l="1"/>
  <c r="B3754" i="1" s="1"/>
  <c r="C3754" i="1" s="1"/>
  <c r="T3756" i="1"/>
  <c r="AF3756" i="1" s="1"/>
  <c r="V3756" i="1"/>
  <c r="Q3758" i="1"/>
  <c r="R3757" i="1"/>
  <c r="U3755" i="1"/>
  <c r="W3755" i="1" s="1"/>
  <c r="S3756" i="1"/>
  <c r="AG3755" i="1" l="1"/>
  <c r="B3755" i="1" s="1"/>
  <c r="C3755" i="1" s="1"/>
  <c r="T3757" i="1"/>
  <c r="AF3757" i="1" s="1"/>
  <c r="V3757" i="1"/>
  <c r="Q3759" i="1"/>
  <c r="R3758" i="1"/>
  <c r="U3756" i="1"/>
  <c r="W3756" i="1" s="1"/>
  <c r="AG3756" i="1" s="1"/>
  <c r="B3756" i="1" s="1"/>
  <c r="C3756" i="1" s="1"/>
  <c r="S3757" i="1"/>
  <c r="T3758" i="1" l="1"/>
  <c r="AF3758" i="1" s="1"/>
  <c r="V3758" i="1"/>
  <c r="Q3760" i="1"/>
  <c r="R3759" i="1"/>
  <c r="U3757" i="1"/>
  <c r="W3757" i="1" s="1"/>
  <c r="AG3757" i="1" s="1"/>
  <c r="B3757" i="1" s="1"/>
  <c r="C3757" i="1" s="1"/>
  <c r="S3758" i="1"/>
  <c r="U3758" i="1" l="1"/>
  <c r="W3758" i="1" s="1"/>
  <c r="S3759" i="1"/>
  <c r="T3759" i="1"/>
  <c r="AF3759" i="1" s="1"/>
  <c r="V3759" i="1"/>
  <c r="Q3761" i="1"/>
  <c r="R3760" i="1"/>
  <c r="AG3758" i="1" l="1"/>
  <c r="B3758" i="1" s="1"/>
  <c r="C3758" i="1" s="1"/>
  <c r="T3760" i="1"/>
  <c r="AF3760" i="1" s="1"/>
  <c r="V3760" i="1"/>
  <c r="Q3762" i="1"/>
  <c r="R3761" i="1"/>
  <c r="U3759" i="1"/>
  <c r="W3759" i="1" s="1"/>
  <c r="AG3759" i="1" s="1"/>
  <c r="B3759" i="1" s="1"/>
  <c r="C3759" i="1" s="1"/>
  <c r="S3760" i="1"/>
  <c r="U3760" i="1" l="1"/>
  <c r="W3760" i="1" s="1"/>
  <c r="AG3760" i="1" s="1"/>
  <c r="B3760" i="1" s="1"/>
  <c r="C3760" i="1" s="1"/>
  <c r="S3761" i="1"/>
  <c r="T3761" i="1"/>
  <c r="AF3761" i="1" s="1"/>
  <c r="V3761" i="1"/>
  <c r="Q3763" i="1"/>
  <c r="R3762" i="1"/>
  <c r="T3762" i="1" l="1"/>
  <c r="AF3762" i="1" s="1"/>
  <c r="V3762" i="1"/>
  <c r="Q3764" i="1"/>
  <c r="R3763" i="1"/>
  <c r="U3761" i="1"/>
  <c r="W3761" i="1" s="1"/>
  <c r="AG3761" i="1" s="1"/>
  <c r="B3761" i="1" s="1"/>
  <c r="C3761" i="1" s="1"/>
  <c r="S3762" i="1"/>
  <c r="U3762" i="1" l="1"/>
  <c r="W3762" i="1" s="1"/>
  <c r="S3763" i="1"/>
  <c r="T3763" i="1"/>
  <c r="AF3763" i="1" s="1"/>
  <c r="V3763" i="1"/>
  <c r="Q3765" i="1"/>
  <c r="R3764" i="1"/>
  <c r="AG3762" i="1" l="1"/>
  <c r="B3762" i="1" s="1"/>
  <c r="C3762" i="1" s="1"/>
  <c r="T3764" i="1"/>
  <c r="AF3764" i="1" s="1"/>
  <c r="V3764" i="1"/>
  <c r="Q3766" i="1"/>
  <c r="R3766" i="1" s="1"/>
  <c r="R3765" i="1"/>
  <c r="U3763" i="1"/>
  <c r="W3763" i="1" s="1"/>
  <c r="AG3763" i="1" s="1"/>
  <c r="B3763" i="1" s="1"/>
  <c r="C3763" i="1" s="1"/>
  <c r="S3764" i="1"/>
  <c r="S3765" i="1" l="1"/>
  <c r="U3764" i="1"/>
  <c r="W3764" i="1" s="1"/>
  <c r="AG3764" i="1" s="1"/>
  <c r="B3764" i="1" s="1"/>
  <c r="C3764" i="1" s="1"/>
  <c r="T3765" i="1"/>
  <c r="AF3765" i="1" s="1"/>
  <c r="V3765" i="1"/>
  <c r="T3766" i="1"/>
  <c r="AF3766" i="1" s="1"/>
  <c r="V3766" i="1"/>
  <c r="S3766" i="1" l="1"/>
  <c r="U3766" i="1" s="1"/>
  <c r="W3766" i="1" s="1"/>
  <c r="AG3766" i="1" s="1"/>
  <c r="B3766" i="1" s="1"/>
  <c r="C3766" i="1" s="1"/>
  <c r="U3765" i="1"/>
  <c r="W3765" i="1" s="1"/>
  <c r="AG3765" i="1" s="1"/>
  <c r="B3765" i="1" s="1"/>
  <c r="C3765" i="1" s="1"/>
</calcChain>
</file>

<file path=xl/sharedStrings.xml><?xml version="1.0" encoding="utf-8"?>
<sst xmlns="http://schemas.openxmlformats.org/spreadsheetml/2006/main" count="300" uniqueCount="145">
  <si>
    <t>[FLUXO DE PAGAMENTOS]</t>
  </si>
  <si>
    <t>[DATAS-BASE]</t>
  </si>
  <si>
    <t>[TABELA DE AMORTIZAÇÃO TS]</t>
  </si>
  <si>
    <t xml:space="preserve">TRX  SECURITIZADORA S.A. - 8ª SÉRIE - 1ª EMISSÃO - CONTAX  - 135 CRIs - R$ 45.973.330,65 </t>
  </si>
  <si>
    <t>[FERIADOS]</t>
  </si>
  <si>
    <t>Data de Emissão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</si>
  <si>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</si>
  <si>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</si>
  <si>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</si>
  <si>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</si>
  <si>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</si>
  <si>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</si>
  <si>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</si>
  <si>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</si>
  <si>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</si>
  <si>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14I0103933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</si>
  <si>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</si>
  <si>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</si>
  <si>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</si>
  <si>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</si>
  <si>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</si>
  <si>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</si>
  <si>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</si>
  <si>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</si>
  <si>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</si>
  <si>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</si>
  <si>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</si>
  <si>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</si>
  <si>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</si>
  <si>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TRX-CONTAX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</si>
  <si>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</si>
  <si>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</si>
  <si>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</si>
  <si>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</si>
  <si>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</si>
  <si>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</si>
  <si>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</si>
  <si>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</si>
  <si>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</si>
  <si>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</si>
  <si>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</si>
  <si>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</si>
  <si>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</si>
  <si>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</si>
  <si>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</si>
  <si>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</si>
  <si>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</si>
  <si>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</si>
  <si>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</si>
  <si>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</si>
  <si>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</si>
  <si>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</si>
  <si>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</si>
  <si>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</si>
  <si>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</si>
  <si>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</si>
  <si>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</si>
  <si>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</si>
  <si>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</si>
  <si>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</si>
  <si>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</si>
  <si>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</si>
  <si>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</si>
  <si>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</si>
  <si>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</si>
  <si>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</si>
  <si>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</si>
  <si>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</si>
  <si>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</si>
  <si>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</si>
  <si>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</si>
  <si>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</si>
  <si>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</si>
  <si>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</si>
  <si>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</si>
  <si>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</si>
  <si>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</si>
  <si>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</si>
  <si>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</si>
  <si>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</si>
  <si>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</si>
  <si>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</si>
  <si>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</si>
  <si>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</si>
  <si>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-</t>
  </si>
  <si>
    <t>Emissora</t>
  </si>
  <si>
    <t>TRX SECURITIZADORA</t>
  </si>
  <si>
    <t>Título</t>
  </si>
  <si>
    <t xml:space="preserve">CRI - CONTAX </t>
  </si>
  <si>
    <t>Emissão</t>
  </si>
  <si>
    <t>1ª</t>
  </si>
  <si>
    <t>Série</t>
  </si>
  <si>
    <t>8ª</t>
  </si>
  <si>
    <t>Código CETIP</t>
  </si>
  <si>
    <t>Código ISIN</t>
  </si>
  <si>
    <t>Data de Apuração</t>
  </si>
  <si>
    <t>Data de Pagamento</t>
  </si>
  <si>
    <t>AMORTIZAÇÃO</t>
  </si>
  <si>
    <t>Quantidade</t>
  </si>
  <si>
    <t>Valor Total R$</t>
  </si>
  <si>
    <t>Data Base</t>
  </si>
  <si>
    <t>DU Ant</t>
  </si>
  <si>
    <t>Prox DU</t>
  </si>
  <si>
    <t>Prox Aniv</t>
  </si>
  <si>
    <t>Data Pagamento</t>
  </si>
  <si>
    <t>Prox Data</t>
  </si>
  <si>
    <t>DU</t>
  </si>
  <si>
    <t>Tabela de Feriados</t>
  </si>
  <si>
    <t>BRTRXSCRI046</t>
  </si>
  <si>
    <t>Valor por CRI</t>
  </si>
  <si>
    <t>Valor de Juros Pagos em 12/06/2019</t>
  </si>
  <si>
    <t>Valor de Juros Devidos em 12/06/2019</t>
  </si>
  <si>
    <t>Juros Pagos a Maior em 12/06/2019</t>
  </si>
  <si>
    <t>Fator IPCA em 12/06/2019</t>
  </si>
  <si>
    <t>Fator Juros em 12/06/2019</t>
  </si>
  <si>
    <t>Valor da Multa Paga em 18/06/2019</t>
  </si>
  <si>
    <t>Valor da Multa Devida em 18/06/2019</t>
  </si>
  <si>
    <t>Multa Paga a Maior em 18/06/2019</t>
  </si>
  <si>
    <t>Fator IPCA em 18/06/2019</t>
  </si>
  <si>
    <t>Fator Juros em 18/06/2019</t>
  </si>
  <si>
    <t>Fator IPCA em 10/07/2019</t>
  </si>
  <si>
    <t>Fator Juros em 10/07/2019</t>
  </si>
  <si>
    <t>Juros Pagos a Maior em 10/07/2019</t>
  </si>
  <si>
    <t>Multa Paga a Maior em 10/07/2019</t>
  </si>
  <si>
    <t>Juros e Multa Pagos a Maior em 10/07/2019</t>
  </si>
  <si>
    <t>Juros Apurados em 10/07/2019</t>
  </si>
  <si>
    <t>VALORES DE PAGAMENTO EM JUL/19</t>
  </si>
  <si>
    <t>Juros Devidos em 10/07/2019 R$/CRI</t>
  </si>
  <si>
    <t>Juros Devidos em 10/07/2019 R$</t>
  </si>
  <si>
    <t>VALORES POR CRI</t>
  </si>
  <si>
    <t>Amort</t>
  </si>
  <si>
    <t>B3</t>
  </si>
  <si>
    <t>APURAÇÃO</t>
  </si>
  <si>
    <t>ENCARGOS</t>
  </si>
  <si>
    <t>MORÁTORIOS</t>
  </si>
  <si>
    <t>MULTA</t>
  </si>
  <si>
    <t>JUROS DE MORA</t>
  </si>
  <si>
    <t>MÊS DE</t>
  </si>
  <si>
    <t>SALDO DEVEDOR</t>
  </si>
  <si>
    <t>C/ENCARGOS E EVENTOS</t>
  </si>
  <si>
    <t>Amort+Juros-Multa-Mora</t>
  </si>
  <si>
    <t>VALOR NOMINAL ATUALIZADO</t>
  </si>
  <si>
    <t>SALDO DEVEDOR CRI</t>
  </si>
  <si>
    <t>SALDO CC PATRIMONIO SEPARADO 07/06/2021</t>
  </si>
  <si>
    <t>SALDO DEVEDOR CRI-PATRIMÔNIO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</si>
</sst>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R$&quot;#,##0.00_);[Red]\(&quot;R$&quot;#,##0.00\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2" formatCode="#,##0.000"/>
    <numFmt numFmtId="173" formatCode="&quot;R$&quot;\ #,##0.00000000"/>
    <numFmt numFmtId="174" formatCode="&quot;R$&quot;\ #,##0.00000000;[Red]\-&quot;R$&quot;\ #,##0.00000000"/>
    <numFmt numFmtId="175" formatCode="[$-416]mmm\-yy;@"/>
    <numFmt numFmtId="176" formatCode="[$R$-416]#,##0.00000000"/>
    <numFmt numFmtId="177" formatCode="[$R$-416]#,##0.00"/>
    <numFmt numFmtId="178" formatCode="&quot;R$&quot;\ #,##0.00"/>
    <numFmt numFmtId="179" formatCode="[$R$-416]\ #,##0.0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fill" vertical="center"/>
    </xf>
    <xf numFmtId="165" fontId="1" fillId="0" borderId="2" xfId="0" applyNumberFormat="1" applyFont="1" applyBorder="1" applyAlignment="1">
      <alignment horizontal="fill" vertical="center"/>
    </xf>
    <xf numFmtId="166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fill" vertical="center"/>
    </xf>
    <xf numFmtId="168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7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left" vertical="center"/>
    </xf>
    <xf numFmtId="173" fontId="4" fillId="0" borderId="0" xfId="0" applyNumberFormat="1" applyFont="1" applyAlignment="1">
      <alignment horizontal="left" vertical="center"/>
    </xf>
    <xf numFmtId="14" fontId="16" fillId="5" borderId="5" xfId="1" applyNumberFormat="1" applyFont="1" applyBorder="1" applyAlignment="1">
      <alignment horizontal="center" vertical="center"/>
    </xf>
    <xf numFmtId="165" fontId="16" fillId="5" borderId="0" xfId="1" applyNumberFormat="1" applyFont="1" applyBorder="1" applyAlignment="1">
      <alignment horizontal="center" vertical="center"/>
    </xf>
    <xf numFmtId="170" fontId="16" fillId="5" borderId="0" xfId="1" applyNumberFormat="1" applyFont="1" applyBorder="1" applyAlignment="1">
      <alignment horizontal="center" vertical="center"/>
    </xf>
    <xf numFmtId="4" fontId="16" fillId="5" borderId="0" xfId="1" applyNumberFormat="1" applyFont="1" applyBorder="1" applyAlignment="1">
      <alignment horizontal="center"/>
    </xf>
    <xf numFmtId="172" fontId="16" fillId="5" borderId="0" xfId="1" applyNumberFormat="1" applyFont="1" applyBorder="1" applyAlignment="1">
      <alignment horizontal="center" vertical="center"/>
    </xf>
    <xf numFmtId="10" fontId="16" fillId="5" borderId="0" xfId="1" applyNumberFormat="1" applyFont="1" applyBorder="1" applyAlignment="1">
      <alignment horizontal="center" vertical="center"/>
    </xf>
    <xf numFmtId="0" fontId="16" fillId="5" borderId="0" xfId="1" applyNumberFormat="1" applyFont="1" applyBorder="1" applyAlignment="1">
      <alignment horizontal="center" vertical="center"/>
    </xf>
    <xf numFmtId="169" fontId="16" fillId="5" borderId="0" xfId="1" applyNumberFormat="1" applyFont="1" applyBorder="1" applyAlignment="1">
      <alignment horizontal="center" vertical="center"/>
    </xf>
    <xf numFmtId="3" fontId="16" fillId="5" borderId="0" xfId="1" applyNumberFormat="1" applyFont="1" applyBorder="1" applyAlignment="1">
      <alignment horizontal="center" vertical="center"/>
    </xf>
    <xf numFmtId="166" fontId="16" fillId="5" borderId="0" xfId="1" applyNumberFormat="1" applyFont="1" applyBorder="1" applyAlignment="1">
      <alignment horizontal="center" vertical="center"/>
    </xf>
    <xf numFmtId="167" fontId="16" fillId="5" borderId="0" xfId="1" applyNumberFormat="1" applyFont="1" applyBorder="1" applyAlignment="1">
      <alignment horizontal="center" vertical="center"/>
    </xf>
    <xf numFmtId="4" fontId="16" fillId="5" borderId="0" xfId="1" applyNumberFormat="1" applyFont="1" applyBorder="1" applyAlignment="1">
      <alignment horizontal="center" vertical="center"/>
    </xf>
    <xf numFmtId="168" fontId="17" fillId="6" borderId="0" xfId="2" applyNumberFormat="1" applyFont="1" applyBorder="1" applyAlignment="1">
      <alignment horizontal="center" vertical="center"/>
    </xf>
    <xf numFmtId="165" fontId="17" fillId="6" borderId="0" xfId="2" applyNumberFormat="1" applyFont="1" applyBorder="1" applyAlignment="1">
      <alignment horizontal="center" vertical="center"/>
    </xf>
    <xf numFmtId="14" fontId="14" fillId="6" borderId="0" xfId="2" applyNumberFormat="1" applyBorder="1" applyAlignment="1">
      <alignment horizontal="center" vertical="center"/>
    </xf>
    <xf numFmtId="165" fontId="14" fillId="6" borderId="0" xfId="2" applyNumberFormat="1" applyAlignment="1">
      <alignment horizontal="center"/>
    </xf>
    <xf numFmtId="0" fontId="14" fillId="6" borderId="0" xfId="2" applyAlignment="1">
      <alignment vertical="center"/>
    </xf>
    <xf numFmtId="0" fontId="14" fillId="6" borderId="0" xfId="2" applyAlignment="1">
      <alignment horizontal="left" vertical="center"/>
    </xf>
    <xf numFmtId="14" fontId="14" fillId="6" borderId="0" xfId="2" applyNumberFormat="1" applyAlignment="1">
      <alignment horizontal="left" vertical="center"/>
    </xf>
    <xf numFmtId="164" fontId="14" fillId="6" borderId="0" xfId="2" applyNumberFormat="1" applyAlignment="1">
      <alignment horizontal="left" vertical="center"/>
    </xf>
    <xf numFmtId="4" fontId="14" fillId="6" borderId="0" xfId="2" applyNumberFormat="1" applyAlignment="1">
      <alignment horizontal="left" vertical="center"/>
    </xf>
    <xf numFmtId="0" fontId="14" fillId="6" borderId="0" xfId="2" applyAlignment="1">
      <alignment horizontal="center" vertical="center"/>
    </xf>
    <xf numFmtId="174" fontId="18" fillId="6" borderId="0" xfId="2" applyNumberFormat="1" applyFont="1" applyAlignment="1">
      <alignment horizontal="left" vertical="center"/>
    </xf>
    <xf numFmtId="14" fontId="19" fillId="7" borderId="5" xfId="3" applyNumberFormat="1" applyFont="1" applyBorder="1" applyAlignment="1">
      <alignment horizontal="center" vertical="center"/>
    </xf>
    <xf numFmtId="165" fontId="19" fillId="7" borderId="0" xfId="3" applyNumberFormat="1" applyFont="1" applyBorder="1" applyAlignment="1">
      <alignment horizontal="center" vertical="center"/>
    </xf>
    <xf numFmtId="170" fontId="19" fillId="7" borderId="0" xfId="3" applyNumberFormat="1" applyFont="1" applyBorder="1" applyAlignment="1">
      <alignment horizontal="center" vertical="center"/>
    </xf>
    <xf numFmtId="4" fontId="19" fillId="7" borderId="0" xfId="3" applyNumberFormat="1" applyFont="1" applyBorder="1" applyAlignment="1">
      <alignment horizontal="center"/>
    </xf>
    <xf numFmtId="172" fontId="19" fillId="7" borderId="0" xfId="3" applyNumberFormat="1" applyFont="1" applyBorder="1" applyAlignment="1">
      <alignment horizontal="center" vertical="center"/>
    </xf>
    <xf numFmtId="10" fontId="19" fillId="7" borderId="0" xfId="3" applyNumberFormat="1" applyFont="1" applyBorder="1" applyAlignment="1">
      <alignment horizontal="center" vertical="center"/>
    </xf>
    <xf numFmtId="0" fontId="19" fillId="7" borderId="0" xfId="3" applyNumberFormat="1" applyFont="1" applyBorder="1" applyAlignment="1">
      <alignment horizontal="center" vertical="center"/>
    </xf>
    <xf numFmtId="169" fontId="19" fillId="7" borderId="0" xfId="3" applyNumberFormat="1" applyFont="1" applyBorder="1" applyAlignment="1">
      <alignment horizontal="center" vertical="center"/>
    </xf>
    <xf numFmtId="3" fontId="19" fillId="7" borderId="0" xfId="3" applyNumberFormat="1" applyFont="1" applyBorder="1" applyAlignment="1">
      <alignment horizontal="center" vertical="center"/>
    </xf>
    <xf numFmtId="166" fontId="19" fillId="7" borderId="0" xfId="3" applyNumberFormat="1" applyFont="1" applyBorder="1" applyAlignment="1">
      <alignment horizontal="center" vertical="center"/>
    </xf>
    <xf numFmtId="167" fontId="19" fillId="7" borderId="0" xfId="3" applyNumberFormat="1" applyFont="1" applyBorder="1" applyAlignment="1">
      <alignment horizontal="center" vertical="center"/>
    </xf>
    <xf numFmtId="4" fontId="19" fillId="7" borderId="0" xfId="3" applyNumberFormat="1" applyFont="1" applyBorder="1" applyAlignment="1">
      <alignment horizontal="center" vertical="center"/>
    </xf>
    <xf numFmtId="165" fontId="15" fillId="7" borderId="0" xfId="3" applyNumberFormat="1" applyBorder="1" applyAlignment="1">
      <alignment horizontal="center" vertical="center"/>
    </xf>
    <xf numFmtId="165" fontId="12" fillId="5" borderId="0" xfId="1" applyNumberForma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70" fontId="13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16" fillId="5" borderId="0" xfId="1" applyNumberFormat="1" applyFont="1" applyBorder="1" applyAlignment="1">
      <alignment horizontal="center" vertical="center"/>
    </xf>
    <xf numFmtId="175" fontId="19" fillId="7" borderId="0" xfId="3" applyNumberFormat="1" applyFont="1" applyBorder="1" applyAlignment="1">
      <alignment horizontal="center" vertical="center"/>
    </xf>
    <xf numFmtId="17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center"/>
    </xf>
    <xf numFmtId="167" fontId="11" fillId="2" borderId="3" xfId="0" applyNumberFormat="1" applyFont="1" applyFill="1" applyBorder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168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/>
    </xf>
    <xf numFmtId="168" fontId="1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/>
    </xf>
    <xf numFmtId="168" fontId="1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 vertical="center"/>
    </xf>
    <xf numFmtId="166" fontId="1" fillId="8" borderId="0" xfId="0" applyNumberFormat="1" applyFont="1" applyFill="1" applyAlignment="1">
      <alignment horizontal="center"/>
    </xf>
    <xf numFmtId="165" fontId="5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vertical="top"/>
    </xf>
    <xf numFmtId="3" fontId="2" fillId="8" borderId="0" xfId="0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6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8" fontId="5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4" fontId="2" fillId="10" borderId="0" xfId="0" applyNumberFormat="1" applyFont="1" applyFill="1" applyAlignment="1">
      <alignment horizontal="center" vertical="center"/>
    </xf>
    <xf numFmtId="167" fontId="2" fillId="10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3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167" fontId="7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72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5" fillId="7" borderId="0" xfId="3" applyNumberFormat="1" applyBorder="1" applyAlignment="1">
      <alignment horizontal="center" vertical="center"/>
    </xf>
    <xf numFmtId="0" fontId="15" fillId="7" borderId="0" xfId="3" applyNumberFormat="1" applyBorder="1" applyAlignment="1">
      <alignment horizontal="center" vertical="center"/>
    </xf>
    <xf numFmtId="0" fontId="15" fillId="7" borderId="0" xfId="3" applyNumberFormat="1" applyAlignment="1">
      <alignment horizontal="center" vertical="center"/>
    </xf>
    <xf numFmtId="0" fontId="19" fillId="7" borderId="0" xfId="3" applyNumberFormat="1" applyFont="1" applyAlignment="1">
      <alignment horizontal="center" vertical="center"/>
    </xf>
    <xf numFmtId="0" fontId="12" fillId="5" borderId="0" xfId="1" applyNumberFormat="1" applyBorder="1" applyAlignment="1">
      <alignment horizontal="center" vertical="center"/>
    </xf>
    <xf numFmtId="165" fontId="14" fillId="6" borderId="0" xfId="2" applyNumberFormat="1" applyBorder="1" applyAlignment="1">
      <alignment horizontal="center" vertical="center"/>
    </xf>
    <xf numFmtId="4" fontId="14" fillId="6" borderId="0" xfId="2" applyNumberFormat="1" applyBorder="1" applyAlignment="1">
      <alignment horizontal="center" vertical="center"/>
    </xf>
    <xf numFmtId="168" fontId="14" fillId="6" borderId="0" xfId="2" applyNumberFormat="1" applyBorder="1" applyAlignment="1">
      <alignment horizontal="center" vertical="center"/>
    </xf>
    <xf numFmtId="14" fontId="17" fillId="6" borderId="5" xfId="2" applyNumberFormat="1" applyFont="1" applyBorder="1" applyAlignment="1">
      <alignment horizontal="center" vertical="center"/>
    </xf>
    <xf numFmtId="4" fontId="17" fillId="6" borderId="0" xfId="2" applyNumberFormat="1" applyFont="1" applyBorder="1" applyAlignment="1">
      <alignment horizontal="center" vertical="center"/>
    </xf>
    <xf numFmtId="170" fontId="17" fillId="6" borderId="0" xfId="2" applyNumberFormat="1" applyFont="1" applyBorder="1" applyAlignment="1">
      <alignment horizontal="center" vertical="center"/>
    </xf>
    <xf numFmtId="4" fontId="17" fillId="6" borderId="0" xfId="2" applyNumberFormat="1" applyFont="1" applyBorder="1" applyAlignment="1">
      <alignment horizontal="center"/>
    </xf>
    <xf numFmtId="172" fontId="17" fillId="6" borderId="0" xfId="2" applyNumberFormat="1" applyFont="1" applyBorder="1" applyAlignment="1">
      <alignment horizontal="center" vertical="center"/>
    </xf>
    <xf numFmtId="175" fontId="17" fillId="6" borderId="0" xfId="2" applyNumberFormat="1" applyFont="1" applyBorder="1" applyAlignment="1">
      <alignment horizontal="center" vertical="center"/>
    </xf>
    <xf numFmtId="10" fontId="17" fillId="6" borderId="0" xfId="2" applyNumberFormat="1" applyFont="1" applyBorder="1" applyAlignment="1">
      <alignment horizontal="center" vertical="center"/>
    </xf>
    <xf numFmtId="0" fontId="17" fillId="6" borderId="0" xfId="2" applyNumberFormat="1" applyFont="1" applyBorder="1" applyAlignment="1">
      <alignment horizontal="center" vertical="center"/>
    </xf>
    <xf numFmtId="169" fontId="17" fillId="6" borderId="0" xfId="2" applyNumberFormat="1" applyFont="1" applyBorder="1" applyAlignment="1">
      <alignment horizontal="center" vertical="center"/>
    </xf>
    <xf numFmtId="3" fontId="17" fillId="6" borderId="0" xfId="2" applyNumberFormat="1" applyFont="1" applyBorder="1" applyAlignment="1">
      <alignment horizontal="center" vertical="center"/>
    </xf>
    <xf numFmtId="166" fontId="17" fillId="6" borderId="0" xfId="2" applyNumberFormat="1" applyFont="1" applyBorder="1" applyAlignment="1">
      <alignment horizontal="center" vertical="center"/>
    </xf>
    <xf numFmtId="167" fontId="17" fillId="6" borderId="0" xfId="2" applyNumberFormat="1" applyFont="1" applyBorder="1" applyAlignment="1">
      <alignment horizontal="center" vertical="center"/>
    </xf>
    <xf numFmtId="0" fontId="17" fillId="6" borderId="0" xfId="2" applyNumberFormat="1" applyFont="1" applyAlignment="1">
      <alignment horizontal="center" vertical="center"/>
    </xf>
    <xf numFmtId="165" fontId="21" fillId="5" borderId="0" xfId="1" applyNumberFormat="1" applyFont="1" applyBorder="1" applyAlignment="1">
      <alignment horizontal="center" vertical="center"/>
    </xf>
    <xf numFmtId="0" fontId="12" fillId="5" borderId="0" xfId="1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16" fillId="5" borderId="0" xfId="1" applyNumberFormat="1" applyFont="1" applyBorder="1" applyAlignment="1">
      <alignment horizontal="center" vertical="center"/>
    </xf>
    <xf numFmtId="14" fontId="19" fillId="7" borderId="0" xfId="3" applyNumberFormat="1" applyFont="1" applyBorder="1" applyAlignment="1">
      <alignment horizontal="center" vertical="center"/>
    </xf>
    <xf numFmtId="14" fontId="17" fillId="6" borderId="0" xfId="2" applyNumberFormat="1" applyFont="1" applyBorder="1" applyAlignment="1">
      <alignment horizontal="center" vertical="center"/>
    </xf>
    <xf numFmtId="0" fontId="16" fillId="5" borderId="0" xfId="1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4" fontId="1" fillId="9" borderId="0" xfId="0" applyNumberFormat="1" applyFont="1" applyFill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0" fontId="1" fillId="11" borderId="0" xfId="0" applyFont="1" applyFill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14" fontId="1" fillId="11" borderId="0" xfId="0" applyNumberFormat="1" applyFont="1" applyFill="1" applyAlignment="1">
      <alignment horizontal="left" vertical="center"/>
    </xf>
    <xf numFmtId="176" fontId="1" fillId="0" borderId="0" xfId="0" applyNumberFormat="1" applyFont="1" applyAlignment="1" applyProtection="1">
      <alignment horizontal="left" vertical="center"/>
      <protection locked="0"/>
    </xf>
    <xf numFmtId="0" fontId="1" fillId="11" borderId="0" xfId="0" applyFont="1" applyFill="1" applyAlignment="1">
      <alignment horizontal="left" vertical="center"/>
    </xf>
    <xf numFmtId="3" fontId="1" fillId="11" borderId="0" xfId="0" applyNumberFormat="1" applyFont="1" applyFill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14" fontId="13" fillId="0" borderId="3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fill" vertical="center"/>
    </xf>
    <xf numFmtId="4" fontId="1" fillId="0" borderId="3" xfId="0" applyNumberFormat="1" applyFont="1" applyBorder="1" applyAlignment="1">
      <alignment horizontal="fill" vertical="center"/>
    </xf>
    <xf numFmtId="4" fontId="13" fillId="0" borderId="3" xfId="0" applyNumberFormat="1" applyFont="1" applyBorder="1" applyAlignment="1">
      <alignment horizontal="center" vertical="center"/>
    </xf>
    <xf numFmtId="170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0" fontId="1" fillId="0" borderId="3" xfId="0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2" fillId="5" borderId="0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2" fillId="10" borderId="0" xfId="0" applyNumberFormat="1" applyFont="1" applyFill="1" applyAlignment="1">
      <alignment horizontal="center" vertical="center"/>
    </xf>
    <xf numFmtId="165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71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Alignment="1">
      <alignment horizontal="center" vertical="center"/>
    </xf>
    <xf numFmtId="167" fontId="2" fillId="10" borderId="0" xfId="0" applyNumberFormat="1" applyFont="1" applyFill="1" applyAlignment="1">
      <alignment horizontal="centerContinuous" vertical="center"/>
    </xf>
    <xf numFmtId="0" fontId="2" fillId="10" borderId="0" xfId="0" applyFont="1" applyFill="1" applyAlignment="1">
      <alignment horizontal="centerContinuous" vertical="center"/>
    </xf>
    <xf numFmtId="168" fontId="2" fillId="10" borderId="0" xfId="0" applyNumberFormat="1" applyFont="1" applyFill="1" applyAlignment="1">
      <alignment horizontal="centerContinuous" vertical="center"/>
    </xf>
    <xf numFmtId="10" fontId="2" fillId="10" borderId="0" xfId="0" applyNumberFormat="1" applyFont="1" applyFill="1" applyAlignment="1">
      <alignment horizontal="center" vertical="center"/>
    </xf>
    <xf numFmtId="169" fontId="2" fillId="10" borderId="0" xfId="0" applyNumberFormat="1" applyFont="1" applyFill="1" applyAlignment="1">
      <alignment horizontal="center" vertical="center"/>
    </xf>
    <xf numFmtId="14" fontId="11" fillId="10" borderId="0" xfId="0" applyNumberFormat="1" applyFont="1" applyFill="1" applyAlignment="1">
      <alignment horizontal="center" vertical="center"/>
    </xf>
    <xf numFmtId="168" fontId="2" fillId="10" borderId="0" xfId="0" applyNumberFormat="1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65" fontId="16" fillId="5" borderId="0" xfId="1" applyNumberFormat="1" applyFont="1" applyAlignment="1">
      <alignment horizontal="center" vertical="center"/>
    </xf>
    <xf numFmtId="4" fontId="16" fillId="5" borderId="0" xfId="1" applyNumberFormat="1" applyFont="1" applyAlignment="1">
      <alignment horizontal="center" vertical="center"/>
    </xf>
    <xf numFmtId="170" fontId="16" fillId="5" borderId="0" xfId="1" applyNumberFormat="1" applyFont="1" applyAlignment="1">
      <alignment horizontal="center" vertical="center"/>
    </xf>
    <xf numFmtId="4" fontId="16" fillId="5" borderId="0" xfId="1" applyNumberFormat="1" applyFont="1" applyAlignment="1">
      <alignment horizontal="center"/>
    </xf>
    <xf numFmtId="172" fontId="16" fillId="5" borderId="0" xfId="1" applyNumberFormat="1" applyFont="1" applyAlignment="1">
      <alignment horizontal="center" vertical="center"/>
    </xf>
    <xf numFmtId="175" fontId="16" fillId="5" borderId="0" xfId="1" applyNumberFormat="1" applyFont="1" applyAlignment="1">
      <alignment horizontal="center" vertical="center"/>
    </xf>
    <xf numFmtId="10" fontId="16" fillId="5" borderId="0" xfId="1" applyNumberFormat="1" applyFont="1" applyAlignment="1">
      <alignment horizontal="center" vertical="center"/>
    </xf>
    <xf numFmtId="14" fontId="16" fillId="5" borderId="0" xfId="1" applyNumberFormat="1" applyFont="1" applyAlignment="1">
      <alignment horizontal="center" vertical="center"/>
    </xf>
    <xf numFmtId="0" fontId="16" fillId="5" borderId="0" xfId="1" applyFont="1" applyAlignment="1">
      <alignment horizontal="center" vertical="center"/>
    </xf>
    <xf numFmtId="169" fontId="16" fillId="5" borderId="0" xfId="1" applyNumberFormat="1" applyFont="1" applyAlignment="1">
      <alignment horizontal="center" vertical="center"/>
    </xf>
    <xf numFmtId="3" fontId="16" fillId="5" borderId="0" xfId="1" applyNumberFormat="1" applyFont="1" applyAlignment="1">
      <alignment horizontal="center" vertical="center"/>
    </xf>
    <xf numFmtId="166" fontId="16" fillId="5" borderId="0" xfId="1" applyNumberFormat="1" applyFont="1" applyAlignment="1">
      <alignment horizontal="center" vertical="center"/>
    </xf>
    <xf numFmtId="167" fontId="16" fillId="5" borderId="0" xfId="1" applyNumberFormat="1" applyFon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1"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1764</xdr:row>
      <xdr:rowOff>190500</xdr:rowOff>
    </xdr:from>
    <xdr:to>
      <xdr:col>40</xdr:col>
      <xdr:colOff>9525</xdr:colOff>
      <xdr:row>1773</xdr:row>
      <xdr:rowOff>114300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D7FE4C30-2B7C-490D-AF1A-51CA6D7BA64D}"/>
            </a:ext>
          </a:extLst>
        </xdr:cNvPr>
        <xdr:cNvCxnSpPr/>
      </xdr:nvCxnSpPr>
      <xdr:spPr>
        <a:xfrm>
          <a:off x="44777025" y="289398075"/>
          <a:ext cx="3781425" cy="16954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876300</xdr:colOff>
      <xdr:row>1764</xdr:row>
      <xdr:rowOff>152400</xdr:rowOff>
    </xdr:from>
    <xdr:to>
      <xdr:col>40</xdr:col>
      <xdr:colOff>590550</xdr:colOff>
      <xdr:row>1772</xdr:row>
      <xdr:rowOff>76200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4A9D1C58-9A36-42D4-98FE-2EDA6AACA049}"/>
            </a:ext>
          </a:extLst>
        </xdr:cNvPr>
        <xdr:cNvCxnSpPr/>
      </xdr:nvCxnSpPr>
      <xdr:spPr>
        <a:xfrm>
          <a:off x="44176950" y="289359975"/>
          <a:ext cx="4962525" cy="14573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05">
          <cell r="CW105">
            <v>41922</v>
          </cell>
          <cell r="CX105">
            <v>41898</v>
          </cell>
          <cell r="CY105">
            <v>3991.24</v>
          </cell>
        </row>
        <row r="106">
          <cell r="CW106">
            <v>41953</v>
          </cell>
          <cell r="CX106">
            <v>41928</v>
          </cell>
          <cell r="CY106">
            <v>4008</v>
          </cell>
        </row>
        <row r="107">
          <cell r="CW107">
            <v>41983</v>
          </cell>
          <cell r="CX107">
            <v>41959</v>
          </cell>
          <cell r="CY107">
            <v>4028.44</v>
          </cell>
        </row>
        <row r="108">
          <cell r="CW108">
            <v>42016</v>
          </cell>
          <cell r="CX108">
            <v>41989</v>
          </cell>
          <cell r="CY108">
            <v>4059.86</v>
          </cell>
        </row>
        <row r="109">
          <cell r="CW109">
            <v>42045</v>
          </cell>
          <cell r="CX109">
            <v>42020</v>
          </cell>
          <cell r="CY109">
            <v>4110.2</v>
          </cell>
        </row>
        <row r="110">
          <cell r="CW110">
            <v>42073</v>
          </cell>
          <cell r="CX110">
            <v>42051</v>
          </cell>
          <cell r="CY110">
            <v>4160.34</v>
          </cell>
        </row>
        <row r="111">
          <cell r="CW111">
            <v>42104</v>
          </cell>
          <cell r="CX111">
            <v>42079</v>
          </cell>
          <cell r="CY111">
            <v>4215.26</v>
          </cell>
        </row>
        <row r="112">
          <cell r="CW112">
            <v>42135</v>
          </cell>
          <cell r="CX112">
            <v>42110</v>
          </cell>
          <cell r="CY112">
            <v>4245.1899999999996</v>
          </cell>
        </row>
        <row r="113">
          <cell r="CW113">
            <v>42165</v>
          </cell>
          <cell r="CX113">
            <v>42140</v>
          </cell>
          <cell r="CY113">
            <v>4276.6000000000004</v>
          </cell>
        </row>
        <row r="114">
          <cell r="CW114">
            <v>42195</v>
          </cell>
          <cell r="CX114">
            <v>42171</v>
          </cell>
          <cell r="CY114">
            <v>4310.3900000000003</v>
          </cell>
        </row>
        <row r="115">
          <cell r="CW115">
            <v>42226</v>
          </cell>
          <cell r="CX115">
            <v>42201</v>
          </cell>
          <cell r="CY115">
            <v>4337.1099999999997</v>
          </cell>
        </row>
        <row r="116">
          <cell r="CW116">
            <v>42257</v>
          </cell>
          <cell r="CX116">
            <v>42232</v>
          </cell>
          <cell r="CY116">
            <v>4346.6499999999996</v>
          </cell>
        </row>
        <row r="117">
          <cell r="CW117">
            <v>42290</v>
          </cell>
          <cell r="CX117">
            <v>42263</v>
          </cell>
          <cell r="CY117">
            <v>4370.12</v>
          </cell>
        </row>
        <row r="118">
          <cell r="CW118">
            <v>42318</v>
          </cell>
          <cell r="CX118">
            <v>42293</v>
          </cell>
          <cell r="CY118">
            <v>4405.95</v>
          </cell>
        </row>
        <row r="119">
          <cell r="CW119">
            <v>42348</v>
          </cell>
          <cell r="CX119">
            <v>42324</v>
          </cell>
          <cell r="CY119">
            <v>4450.45</v>
          </cell>
        </row>
        <row r="120">
          <cell r="CW120">
            <v>42380</v>
          </cell>
          <cell r="CX120">
            <v>42354</v>
          </cell>
          <cell r="CY120">
            <v>4493.17</v>
          </cell>
        </row>
        <row r="121">
          <cell r="CW121">
            <v>42410</v>
          </cell>
          <cell r="CX121">
            <v>42385</v>
          </cell>
          <cell r="CY121">
            <v>4550.2299999999996</v>
          </cell>
        </row>
        <row r="122">
          <cell r="CW122">
            <v>42439</v>
          </cell>
          <cell r="CX122">
            <v>42416</v>
          </cell>
          <cell r="CY122">
            <v>4591.18</v>
          </cell>
        </row>
        <row r="123">
          <cell r="CW123">
            <v>42471</v>
          </cell>
          <cell r="CX123">
            <v>42445</v>
          </cell>
          <cell r="CY123">
            <v>4610.92</v>
          </cell>
        </row>
        <row r="124">
          <cell r="CW124">
            <v>42500</v>
          </cell>
          <cell r="CX124">
            <v>42476</v>
          </cell>
          <cell r="CY124">
            <v>4639.05</v>
          </cell>
        </row>
        <row r="125">
          <cell r="CW125">
            <v>42531</v>
          </cell>
          <cell r="CX125">
            <v>42506</v>
          </cell>
          <cell r="CY125">
            <v>4675.2299999999996</v>
          </cell>
        </row>
        <row r="126">
          <cell r="CW126">
            <v>42562</v>
          </cell>
          <cell r="CX126">
            <v>42537</v>
          </cell>
          <cell r="CY126">
            <v>4691.59</v>
          </cell>
        </row>
        <row r="127">
          <cell r="CW127">
            <v>42592</v>
          </cell>
          <cell r="CX127">
            <v>42567</v>
          </cell>
          <cell r="CY127">
            <v>4715.99</v>
          </cell>
        </row>
        <row r="128">
          <cell r="CW128">
            <v>42625</v>
          </cell>
          <cell r="CX128">
            <v>42598</v>
          </cell>
          <cell r="CY128">
            <v>4736.74</v>
          </cell>
        </row>
        <row r="129">
          <cell r="CW129">
            <v>42653</v>
          </cell>
          <cell r="CX129">
            <v>42629</v>
          </cell>
          <cell r="CY129">
            <v>4740.53</v>
          </cell>
        </row>
        <row r="130">
          <cell r="CW130">
            <v>42684</v>
          </cell>
          <cell r="CX130">
            <v>42659</v>
          </cell>
          <cell r="CY130">
            <v>4752.8599999999997</v>
          </cell>
        </row>
        <row r="131">
          <cell r="CW131">
            <v>42716</v>
          </cell>
          <cell r="CX131">
            <v>42690</v>
          </cell>
          <cell r="CY131">
            <v>4761.42</v>
          </cell>
        </row>
        <row r="132">
          <cell r="CW132">
            <v>42745</v>
          </cell>
          <cell r="CX132">
            <v>42720</v>
          </cell>
          <cell r="CY132">
            <v>4775.7</v>
          </cell>
        </row>
        <row r="133">
          <cell r="CW133">
            <v>42776</v>
          </cell>
          <cell r="CX133">
            <v>42751</v>
          </cell>
          <cell r="CY133">
            <v>4793.8500000000004</v>
          </cell>
        </row>
        <row r="134">
          <cell r="CW134">
            <v>42804</v>
          </cell>
          <cell r="CX134">
            <v>42782</v>
          </cell>
          <cell r="CY134">
            <v>4809.67</v>
          </cell>
        </row>
        <row r="135">
          <cell r="CW135">
            <v>42835</v>
          </cell>
          <cell r="CX135">
            <v>42810</v>
          </cell>
          <cell r="CY135">
            <v>4821.6899999999996</v>
          </cell>
        </row>
        <row r="136">
          <cell r="CW136">
            <v>42865</v>
          </cell>
          <cell r="CX136">
            <v>42841</v>
          </cell>
          <cell r="CY136">
            <v>4828.4399999999996</v>
          </cell>
        </row>
        <row r="137">
          <cell r="CW137">
            <v>42898</v>
          </cell>
          <cell r="CX137">
            <v>42871</v>
          </cell>
          <cell r="CY137">
            <v>4843.41</v>
          </cell>
        </row>
        <row r="138">
          <cell r="CW138">
            <v>42926</v>
          </cell>
          <cell r="CX138">
            <v>42902</v>
          </cell>
          <cell r="CY138">
            <v>4832.2700000000004</v>
          </cell>
        </row>
        <row r="139">
          <cell r="CW139">
            <v>42957</v>
          </cell>
          <cell r="CX139">
            <v>42932</v>
          </cell>
          <cell r="CY139">
            <v>4843.87</v>
          </cell>
        </row>
        <row r="140">
          <cell r="CW140">
            <v>42989</v>
          </cell>
          <cell r="CX140">
            <v>42963</v>
          </cell>
          <cell r="CY140">
            <v>4853.07</v>
          </cell>
        </row>
        <row r="141">
          <cell r="CW141">
            <v>43018</v>
          </cell>
          <cell r="CX141">
            <v>42994</v>
          </cell>
          <cell r="CY141">
            <v>4860.83</v>
          </cell>
        </row>
        <row r="142">
          <cell r="CW142">
            <v>43049</v>
          </cell>
          <cell r="CX142">
            <v>43024</v>
          </cell>
          <cell r="CY142">
            <v>4881.25</v>
          </cell>
        </row>
        <row r="143">
          <cell r="CW143">
            <v>43080</v>
          </cell>
          <cell r="CX143">
            <v>43055</v>
          </cell>
          <cell r="CY143">
            <v>4894.92</v>
          </cell>
        </row>
        <row r="144">
          <cell r="CW144">
            <v>43110</v>
          </cell>
          <cell r="CX144">
            <v>43085</v>
          </cell>
          <cell r="CY144">
            <v>4916.46</v>
          </cell>
        </row>
        <row r="145">
          <cell r="CW145">
            <v>43145</v>
          </cell>
          <cell r="CX145">
            <v>43116</v>
          </cell>
          <cell r="CY145">
            <v>4930.72</v>
          </cell>
        </row>
        <row r="146">
          <cell r="CW146">
            <v>43171</v>
          </cell>
          <cell r="CX146">
            <v>43147</v>
          </cell>
          <cell r="CY146">
            <v>4946.5</v>
          </cell>
        </row>
        <row r="147">
          <cell r="CW147">
            <v>43200</v>
          </cell>
          <cell r="CX147">
            <v>43175</v>
          </cell>
          <cell r="CY147">
            <v>4950.95</v>
          </cell>
        </row>
        <row r="148">
          <cell r="CW148">
            <v>43230</v>
          </cell>
          <cell r="CX148">
            <v>43206</v>
          </cell>
          <cell r="CY148">
            <v>4961.84</v>
          </cell>
        </row>
        <row r="149">
          <cell r="CW149">
            <v>43262</v>
          </cell>
          <cell r="CX149">
            <v>43236</v>
          </cell>
          <cell r="CY149">
            <v>4981.6899999999996</v>
          </cell>
        </row>
        <row r="150">
          <cell r="CW150">
            <v>43291</v>
          </cell>
          <cell r="CX150">
            <v>43267</v>
          </cell>
          <cell r="CY150">
            <v>5044.46</v>
          </cell>
        </row>
        <row r="151">
          <cell r="CW151">
            <v>43322</v>
          </cell>
          <cell r="CX151">
            <v>43297</v>
          </cell>
          <cell r="CY151">
            <v>5061.1099999999997</v>
          </cell>
        </row>
        <row r="152">
          <cell r="CW152">
            <v>43353</v>
          </cell>
          <cell r="CX152">
            <v>43328</v>
          </cell>
          <cell r="CY152">
            <v>5056.5600000000004</v>
          </cell>
        </row>
        <row r="153">
          <cell r="CW153">
            <v>43383</v>
          </cell>
          <cell r="CX153">
            <v>43359</v>
          </cell>
          <cell r="CY153">
            <v>5080.83</v>
          </cell>
        </row>
        <row r="154">
          <cell r="CW154">
            <v>43416</v>
          </cell>
          <cell r="CX154">
            <v>43389</v>
          </cell>
          <cell r="CY154">
            <v>5103.6899999999996</v>
          </cell>
        </row>
        <row r="155">
          <cell r="CW155">
            <v>43444</v>
          </cell>
          <cell r="CX155">
            <v>43420</v>
          </cell>
          <cell r="CY155">
            <v>5092.97</v>
          </cell>
        </row>
        <row r="156">
          <cell r="CW156">
            <v>43475</v>
          </cell>
          <cell r="CX156">
            <v>43450</v>
          </cell>
          <cell r="CY156">
            <v>5100.6099999999997</v>
          </cell>
        </row>
        <row r="157">
          <cell r="CW157">
            <v>43507</v>
          </cell>
          <cell r="CX157">
            <v>43481</v>
          </cell>
          <cell r="CY157">
            <v>5116.93</v>
          </cell>
        </row>
        <row r="158">
          <cell r="CW158">
            <v>43535</v>
          </cell>
          <cell r="CX158">
            <v>43512</v>
          </cell>
          <cell r="CY158">
            <v>5138.93</v>
          </cell>
        </row>
        <row r="159">
          <cell r="CW159">
            <v>43565</v>
          </cell>
          <cell r="CX159">
            <v>43540</v>
          </cell>
          <cell r="CY159">
            <v>5177.47</v>
          </cell>
        </row>
        <row r="160">
          <cell r="CW160">
            <v>43595</v>
          </cell>
          <cell r="CX160">
            <v>43571</v>
          </cell>
          <cell r="CY160">
            <v>5206.9799999999996</v>
          </cell>
        </row>
        <row r="161">
          <cell r="CW161">
            <v>43626</v>
          </cell>
          <cell r="CX161">
            <v>43601</v>
          </cell>
          <cell r="CY161">
            <v>5213.75</v>
          </cell>
        </row>
        <row r="162">
          <cell r="CW162">
            <v>43656</v>
          </cell>
          <cell r="CX162">
            <v>43632</v>
          </cell>
          <cell r="CY162">
            <v>5214.2700000000004</v>
          </cell>
        </row>
        <row r="163">
          <cell r="CW163">
            <v>43689</v>
          </cell>
          <cell r="CX163">
            <v>43662</v>
          </cell>
          <cell r="CY163">
            <v>5224.18</v>
          </cell>
        </row>
        <row r="164">
          <cell r="CW164">
            <v>43718</v>
          </cell>
          <cell r="CX164">
            <v>43693</v>
          </cell>
          <cell r="CY164">
            <v>5229.93</v>
          </cell>
        </row>
        <row r="165">
          <cell r="CW165">
            <v>43748</v>
          </cell>
          <cell r="CX165">
            <v>43724</v>
          </cell>
          <cell r="CY165">
            <v>5227.84</v>
          </cell>
        </row>
        <row r="166">
          <cell r="CW166">
            <v>43780</v>
          </cell>
          <cell r="CX166">
            <v>43754</v>
          </cell>
          <cell r="CY166">
            <v>5233.07</v>
          </cell>
        </row>
        <row r="167">
          <cell r="CW167">
            <v>43809</v>
          </cell>
          <cell r="CX167">
            <v>43785</v>
          </cell>
          <cell r="CY167">
            <v>5259.76</v>
          </cell>
        </row>
        <row r="168">
          <cell r="CW168">
            <v>43840</v>
          </cell>
          <cell r="CX168">
            <v>43815</v>
          </cell>
          <cell r="CY168">
            <v>5320.25</v>
          </cell>
        </row>
        <row r="169">
          <cell r="CW169">
            <v>43871</v>
          </cell>
          <cell r="CX169">
            <v>43846</v>
          </cell>
          <cell r="CY169">
            <v>5331.42</v>
          </cell>
        </row>
        <row r="170">
          <cell r="CW170">
            <v>43900</v>
          </cell>
          <cell r="CX170">
            <v>43877</v>
          </cell>
          <cell r="CY170">
            <v>5344.75</v>
          </cell>
        </row>
        <row r="171">
          <cell r="CW171">
            <v>43934</v>
          </cell>
          <cell r="CX171">
            <v>43906</v>
          </cell>
          <cell r="CY171">
            <v>5348.49</v>
          </cell>
        </row>
        <row r="172">
          <cell r="CW172">
            <v>43962</v>
          </cell>
          <cell r="CX172">
            <v>43937</v>
          </cell>
          <cell r="CY172">
            <v>5331.91</v>
          </cell>
        </row>
        <row r="173">
          <cell r="CW173">
            <v>43992</v>
          </cell>
          <cell r="CX173">
            <v>43967</v>
          </cell>
          <cell r="CY173">
            <v>5311.65</v>
          </cell>
        </row>
        <row r="174">
          <cell r="CW174">
            <v>44022</v>
          </cell>
          <cell r="CX174">
            <v>43998</v>
          </cell>
          <cell r="CY174">
            <v>5325.46</v>
          </cell>
        </row>
        <row r="175">
          <cell r="CW175">
            <v>44053</v>
          </cell>
          <cell r="CX175">
            <v>44028</v>
          </cell>
          <cell r="CY175">
            <v>5344.63</v>
          </cell>
        </row>
        <row r="176">
          <cell r="CW176">
            <v>44084</v>
          </cell>
          <cell r="CX176">
            <v>44059</v>
          </cell>
          <cell r="CY176">
            <v>5357.46</v>
          </cell>
        </row>
        <row r="177">
          <cell r="CW177">
            <v>44117</v>
          </cell>
          <cell r="CX177">
            <v>44090</v>
          </cell>
          <cell r="CY177">
            <v>5391.75</v>
          </cell>
        </row>
        <row r="178">
          <cell r="CW178">
            <v>44145</v>
          </cell>
          <cell r="CX178">
            <v>44120</v>
          </cell>
          <cell r="CY178">
            <v>5438.12</v>
          </cell>
        </row>
        <row r="179">
          <cell r="CW179">
            <v>44175</v>
          </cell>
          <cell r="CX179">
            <v>44151</v>
          </cell>
          <cell r="CY179">
            <v>5486.52</v>
          </cell>
        </row>
        <row r="180">
          <cell r="CW180">
            <v>44207</v>
          </cell>
          <cell r="CX180">
            <v>44181</v>
          </cell>
          <cell r="CY180">
            <v>5560.59</v>
          </cell>
        </row>
        <row r="181">
          <cell r="CW181">
            <v>44237</v>
          </cell>
          <cell r="CX181">
            <v>44212</v>
          </cell>
          <cell r="CY181">
            <v>5574.49</v>
          </cell>
        </row>
        <row r="182">
          <cell r="CW182">
            <v>44265</v>
          </cell>
          <cell r="CX182">
            <v>44243</v>
          </cell>
          <cell r="CY182">
            <v>5622.43</v>
          </cell>
        </row>
        <row r="183">
          <cell r="CW183">
            <v>44298</v>
          </cell>
          <cell r="CX183">
            <v>44271</v>
          </cell>
          <cell r="CY183">
            <v>5674.72</v>
          </cell>
        </row>
        <row r="184">
          <cell r="CW184">
            <v>44326</v>
          </cell>
          <cell r="CX184">
            <v>44302</v>
          </cell>
          <cell r="CY184">
            <v>5692.31</v>
          </cell>
        </row>
        <row r="185">
          <cell r="CW185">
            <v>44357</v>
          </cell>
          <cell r="CX185">
            <v>44332</v>
          </cell>
          <cell r="CY185">
            <v>5739.56</v>
          </cell>
        </row>
        <row r="186">
          <cell r="CW186">
            <v>44389</v>
          </cell>
          <cell r="CX186">
            <v>44363</v>
          </cell>
          <cell r="CY186">
            <v>5769.98</v>
          </cell>
        </row>
        <row r="187">
          <cell r="CW187">
            <v>44418</v>
          </cell>
          <cell r="CX187">
            <v>44393</v>
          </cell>
          <cell r="CY187">
            <v>5825.37</v>
          </cell>
        </row>
        <row r="188">
          <cell r="CW188">
            <v>44449</v>
          </cell>
          <cell r="CX188">
            <v>44424</v>
          </cell>
          <cell r="CY188">
            <v>5876.05</v>
          </cell>
        </row>
        <row r="189">
          <cell r="CW189">
            <v>44480</v>
          </cell>
          <cell r="CX189">
            <v>44455</v>
          </cell>
          <cell r="CY189">
            <v>5944.21</v>
          </cell>
        </row>
        <row r="190">
          <cell r="CW190">
            <v>44510</v>
          </cell>
          <cell r="CX190">
            <v>44485</v>
          </cell>
          <cell r="CY190">
            <v>6018.51</v>
          </cell>
        </row>
        <row r="191">
          <cell r="CW191">
            <v>44540</v>
          </cell>
          <cell r="CX191">
            <v>44516</v>
          </cell>
          <cell r="CY191">
            <v>6075.69</v>
          </cell>
        </row>
        <row r="192">
          <cell r="CW192">
            <v>44571</v>
          </cell>
          <cell r="CX192">
            <v>44546</v>
          </cell>
          <cell r="CY192">
            <v>6120.04</v>
          </cell>
        </row>
        <row r="193">
          <cell r="CW193">
            <v>44602</v>
          </cell>
          <cell r="CX193">
            <v>44577</v>
          </cell>
          <cell r="CY193">
            <v>6153.09</v>
          </cell>
        </row>
        <row r="194">
          <cell r="CW194">
            <v>44630</v>
          </cell>
          <cell r="CX194">
            <v>44608</v>
          </cell>
          <cell r="CY194">
            <v>6215.24</v>
          </cell>
        </row>
        <row r="195">
          <cell r="CW195">
            <v>44662</v>
          </cell>
          <cell r="CX195">
            <v>44636</v>
          </cell>
          <cell r="CY195">
            <v>6315.93</v>
          </cell>
        </row>
        <row r="196">
          <cell r="CW196">
            <v>44691</v>
          </cell>
          <cell r="CX196">
            <v>44667</v>
          </cell>
          <cell r="CY196">
            <v>6382.88</v>
          </cell>
        </row>
        <row r="197">
          <cell r="CW197">
            <v>44722</v>
          </cell>
          <cell r="CX197">
            <v>44697</v>
          </cell>
          <cell r="CY197">
            <v>6412.88</v>
          </cell>
        </row>
        <row r="198">
          <cell r="CW198">
            <v>44753</v>
          </cell>
          <cell r="CX198">
            <v>44728</v>
          </cell>
          <cell r="CY198">
            <v>6455.85</v>
          </cell>
        </row>
        <row r="199">
          <cell r="CW199">
            <v>44783</v>
          </cell>
          <cell r="CX199">
            <v>44758</v>
          </cell>
          <cell r="CY199">
            <v>6411.95</v>
          </cell>
        </row>
        <row r="200">
          <cell r="CW200">
            <v>44816</v>
          </cell>
          <cell r="CX200">
            <v>44789</v>
          </cell>
          <cell r="CY200">
            <v>6388.87</v>
          </cell>
        </row>
        <row r="201">
          <cell r="CW201">
            <v>44844</v>
          </cell>
          <cell r="CX201">
            <v>44820</v>
          </cell>
          <cell r="CY201">
            <v>6370.34</v>
          </cell>
        </row>
        <row r="202">
          <cell r="CW202">
            <v>44875</v>
          </cell>
          <cell r="CX202">
            <v>44850</v>
          </cell>
          <cell r="CY202">
            <v>6407.93</v>
          </cell>
        </row>
        <row r="203">
          <cell r="CW203">
            <v>44907</v>
          </cell>
          <cell r="CX203">
            <v>44881</v>
          </cell>
          <cell r="CY203">
            <v>6434.2</v>
          </cell>
        </row>
        <row r="204">
          <cell r="CW204">
            <v>44936</v>
          </cell>
          <cell r="CX204">
            <v>44911</v>
          </cell>
          <cell r="CY204">
            <v>6474.09</v>
          </cell>
        </row>
        <row r="205">
          <cell r="CW205">
            <v>44967</v>
          </cell>
          <cell r="CX205">
            <v>44942</v>
          </cell>
          <cell r="CY205">
            <v>6508.4</v>
          </cell>
        </row>
        <row r="206">
          <cell r="CW206">
            <v>44995</v>
          </cell>
          <cell r="CX206">
            <v>44973</v>
          </cell>
          <cell r="CY206">
            <v>6563.07</v>
          </cell>
        </row>
        <row r="207">
          <cell r="CW207">
            <v>45026</v>
          </cell>
          <cell r="CX207">
            <v>45001</v>
          </cell>
          <cell r="CY207">
            <v>6609.67</v>
          </cell>
        </row>
        <row r="208">
          <cell r="CW208">
            <v>45056</v>
          </cell>
          <cell r="CX208">
            <v>45032</v>
          </cell>
          <cell r="CY208">
            <v>6649.99</v>
          </cell>
        </row>
        <row r="209">
          <cell r="CW209">
            <v>45089</v>
          </cell>
          <cell r="CX209">
            <v>45062</v>
          </cell>
          <cell r="CY209">
            <v>6665.28</v>
          </cell>
        </row>
        <row r="210">
          <cell r="CW210">
            <v>45117</v>
          </cell>
          <cell r="CX210">
            <v>45093</v>
          </cell>
          <cell r="CY210">
            <v>6659.95</v>
          </cell>
        </row>
        <row r="211">
          <cell r="CW211">
            <v>45148</v>
          </cell>
          <cell r="CX211">
            <v>45123</v>
          </cell>
          <cell r="CY211">
            <v>6667.94</v>
          </cell>
        </row>
        <row r="212">
          <cell r="CW212">
            <v>45180</v>
          </cell>
          <cell r="CX212">
            <v>45154</v>
          </cell>
          <cell r="CY212">
            <v>6683.28</v>
          </cell>
        </row>
        <row r="213">
          <cell r="CW213">
            <v>45209</v>
          </cell>
          <cell r="CX213">
            <v>45185</v>
          </cell>
          <cell r="CY213">
            <v>6700.66</v>
          </cell>
        </row>
        <row r="214">
          <cell r="CW214">
            <v>45240</v>
          </cell>
          <cell r="CX214">
            <v>45215</v>
          </cell>
          <cell r="CY214">
            <v>6716.74</v>
          </cell>
        </row>
        <row r="215">
          <cell r="CW215">
            <v>45271</v>
          </cell>
          <cell r="CX215">
            <v>45246</v>
          </cell>
          <cell r="CY215">
            <v>6735.55</v>
          </cell>
        </row>
        <row r="216">
          <cell r="CW216">
            <v>45301</v>
          </cell>
          <cell r="CX216">
            <v>45276</v>
          </cell>
          <cell r="CY216">
            <v>6773.27</v>
          </cell>
        </row>
        <row r="217">
          <cell r="CW217">
            <v>45336</v>
          </cell>
          <cell r="CX217">
            <v>45307</v>
          </cell>
          <cell r="CY217">
            <v>6801.72</v>
          </cell>
        </row>
        <row r="218">
          <cell r="CW218">
            <v>45362</v>
          </cell>
          <cell r="CX218">
            <v>45338</v>
          </cell>
          <cell r="CY218">
            <v>6858.17</v>
          </cell>
        </row>
        <row r="219">
          <cell r="CW219">
            <v>45392</v>
          </cell>
          <cell r="CX219">
            <v>45367</v>
          </cell>
          <cell r="CY219">
            <v>6869.14</v>
          </cell>
        </row>
        <row r="220">
          <cell r="CW220">
            <v>45422</v>
          </cell>
          <cell r="CX220">
            <v>45398</v>
          </cell>
          <cell r="CY220">
            <v>6895.24</v>
          </cell>
        </row>
        <row r="221">
          <cell r="CW221">
            <v>45453</v>
          </cell>
          <cell r="CX221">
            <v>45428</v>
          </cell>
          <cell r="CY221">
            <v>6926.96</v>
          </cell>
        </row>
        <row r="222">
          <cell r="CW222">
            <v>45483</v>
          </cell>
          <cell r="CX222">
            <v>45459</v>
          </cell>
          <cell r="CY222">
            <v>6941.51</v>
          </cell>
        </row>
        <row r="223">
          <cell r="CW223">
            <v>45516</v>
          </cell>
          <cell r="CX223">
            <v>45489</v>
          </cell>
          <cell r="CY223">
            <v>6967.89</v>
          </cell>
        </row>
        <row r="224">
          <cell r="CW224">
            <v>45545</v>
          </cell>
          <cell r="CX224">
            <v>45520</v>
          </cell>
          <cell r="CY224">
            <v>6966.5</v>
          </cell>
        </row>
        <row r="225">
          <cell r="CW225">
            <v>45575</v>
          </cell>
          <cell r="CX225">
            <v>45551</v>
          </cell>
          <cell r="CY225">
            <v>6997.15</v>
          </cell>
        </row>
        <row r="226">
          <cell r="CW226">
            <v>45607</v>
          </cell>
          <cell r="CX226">
            <v>45581</v>
          </cell>
          <cell r="CY226">
            <v>7036.33</v>
          </cell>
        </row>
        <row r="227">
          <cell r="CW227">
            <v>45636</v>
          </cell>
          <cell r="CX227">
            <v>45612</v>
          </cell>
          <cell r="CY227">
            <v>7063.77</v>
          </cell>
        </row>
        <row r="228">
          <cell r="CW228">
            <v>45667</v>
          </cell>
          <cell r="CX228">
            <v>45642</v>
          </cell>
          <cell r="CY228">
            <v>7100.5</v>
          </cell>
        </row>
        <row r="229">
          <cell r="CW229">
            <v>45698</v>
          </cell>
          <cell r="CX229">
            <v>45673</v>
          </cell>
          <cell r="CY229">
            <v>7111.86</v>
          </cell>
        </row>
        <row r="230">
          <cell r="CW230">
            <v>45726</v>
          </cell>
          <cell r="CX230">
            <v>45704</v>
          </cell>
          <cell r="CY230">
            <v>7205.03</v>
          </cell>
        </row>
        <row r="231">
          <cell r="CW231">
            <v>45757</v>
          </cell>
          <cell r="CX231">
            <v>45732</v>
          </cell>
          <cell r="CY231">
            <v>7245.38</v>
          </cell>
        </row>
        <row r="232">
          <cell r="CW232">
            <v>45789</v>
          </cell>
          <cell r="CX232">
            <v>45763</v>
          </cell>
          <cell r="CY232">
            <v>7276.54</v>
          </cell>
        </row>
        <row r="233">
          <cell r="CW233">
            <v>45818</v>
          </cell>
          <cell r="CX233">
            <v>45793</v>
          </cell>
          <cell r="CY233">
            <v>7276.54</v>
          </cell>
        </row>
        <row r="234">
          <cell r="CW234">
            <v>45848</v>
          </cell>
          <cell r="CX234">
            <v>45824</v>
          </cell>
          <cell r="CY234">
            <v>7276.54</v>
          </cell>
        </row>
        <row r="235">
          <cell r="CW235">
            <v>45880</v>
          </cell>
          <cell r="CX235">
            <v>45854</v>
          </cell>
          <cell r="CY235">
            <v>7276.54</v>
          </cell>
        </row>
        <row r="236">
          <cell r="CW236">
            <v>45910</v>
          </cell>
          <cell r="CX236">
            <v>45885</v>
          </cell>
          <cell r="CY236">
            <v>7276.54</v>
          </cell>
        </row>
        <row r="237">
          <cell r="CW237">
            <v>45940</v>
          </cell>
          <cell r="CX237">
            <v>45916</v>
          </cell>
          <cell r="CY237">
            <v>7276.54</v>
          </cell>
        </row>
        <row r="238">
          <cell r="CW238">
            <v>45971</v>
          </cell>
          <cell r="CX238">
            <v>45946</v>
          </cell>
          <cell r="CY238">
            <v>7276.54</v>
          </cell>
        </row>
        <row r="239">
          <cell r="CW239">
            <v>46001</v>
          </cell>
          <cell r="CX239">
            <v>45977</v>
          </cell>
          <cell r="CY239">
            <v>7276.54</v>
          </cell>
        </row>
        <row r="240">
          <cell r="CW240">
            <v>46034</v>
          </cell>
          <cell r="CX240">
            <v>46007</v>
          </cell>
          <cell r="CY240">
            <v>7276.54</v>
          </cell>
        </row>
        <row r="241">
          <cell r="CW241">
            <v>46063</v>
          </cell>
          <cell r="CX241">
            <v>46038</v>
          </cell>
          <cell r="CY241">
            <v>7276.54</v>
          </cell>
        </row>
        <row r="242">
          <cell r="CW242">
            <v>46091</v>
          </cell>
          <cell r="CX242">
            <v>46069</v>
          </cell>
          <cell r="CY242">
            <v>7276.54</v>
          </cell>
        </row>
        <row r="243">
          <cell r="CW243">
            <v>46122</v>
          </cell>
          <cell r="CX243">
            <v>46097</v>
          </cell>
          <cell r="CY243">
            <v>7276.54</v>
          </cell>
        </row>
        <row r="244">
          <cell r="CW244">
            <v>46153</v>
          </cell>
          <cell r="CX244">
            <v>46128</v>
          </cell>
          <cell r="CY244">
            <v>7276.54</v>
          </cell>
        </row>
        <row r="245">
          <cell r="CW245">
            <v>46183</v>
          </cell>
          <cell r="CX245">
            <v>46158</v>
          </cell>
          <cell r="CY245">
            <v>7276.54</v>
          </cell>
        </row>
        <row r="246">
          <cell r="CW246">
            <v>46213</v>
          </cell>
          <cell r="CX246">
            <v>46189</v>
          </cell>
          <cell r="CY246">
            <v>7276.54</v>
          </cell>
        </row>
        <row r="247">
          <cell r="CW247">
            <v>46244</v>
          </cell>
          <cell r="CX247">
            <v>46219</v>
          </cell>
          <cell r="CY247">
            <v>7276.54</v>
          </cell>
        </row>
        <row r="248">
          <cell r="CW248">
            <v>46275</v>
          </cell>
          <cell r="CX248">
            <v>46250</v>
          </cell>
          <cell r="CY248">
            <v>7276.54</v>
          </cell>
        </row>
        <row r="249">
          <cell r="CW249">
            <v>46308</v>
          </cell>
          <cell r="CX249">
            <v>46281</v>
          </cell>
          <cell r="CY249">
            <v>7276.54</v>
          </cell>
        </row>
        <row r="250">
          <cell r="CW250">
            <v>46336</v>
          </cell>
          <cell r="CX250">
            <v>46311</v>
          </cell>
          <cell r="CY250">
            <v>7276.54</v>
          </cell>
        </row>
        <row r="251">
          <cell r="CW251">
            <v>46366</v>
          </cell>
          <cell r="CX251">
            <v>46342</v>
          </cell>
          <cell r="CY251">
            <v>7276.54</v>
          </cell>
        </row>
        <row r="252">
          <cell r="CW252">
            <v>46398</v>
          </cell>
          <cell r="CX252">
            <v>46372</v>
          </cell>
          <cell r="CY252">
            <v>7276.54</v>
          </cell>
        </row>
        <row r="253">
          <cell r="CW253">
            <v>46428</v>
          </cell>
          <cell r="CX253">
            <v>46403</v>
          </cell>
          <cell r="CY253">
            <v>7276.54</v>
          </cell>
        </row>
        <row r="254">
          <cell r="CW254">
            <v>46456</v>
          </cell>
          <cell r="CX254">
            <v>46434</v>
          </cell>
          <cell r="CY254">
            <v>7276.54</v>
          </cell>
        </row>
        <row r="255">
          <cell r="CW255">
            <v>46489</v>
          </cell>
          <cell r="CX255">
            <v>46462</v>
          </cell>
          <cell r="CY255">
            <v>7276.54</v>
          </cell>
        </row>
        <row r="256">
          <cell r="CW256">
            <v>46517</v>
          </cell>
          <cell r="CX256">
            <v>46493</v>
          </cell>
          <cell r="CY256">
            <v>7276.54</v>
          </cell>
        </row>
        <row r="257">
          <cell r="CW257">
            <v>46548</v>
          </cell>
          <cell r="CX257">
            <v>46523</v>
          </cell>
          <cell r="CY257">
            <v>7276.54</v>
          </cell>
        </row>
        <row r="258">
          <cell r="CW258">
            <v>46580</v>
          </cell>
          <cell r="CX258">
            <v>46554</v>
          </cell>
          <cell r="CY258">
            <v>7276.54</v>
          </cell>
        </row>
        <row r="259">
          <cell r="CW259">
            <v>46609</v>
          </cell>
          <cell r="CX259">
            <v>46584</v>
          </cell>
          <cell r="CY259">
            <v>7276.54</v>
          </cell>
        </row>
        <row r="260">
          <cell r="CW260">
            <v>46640</v>
          </cell>
          <cell r="CX260">
            <v>46615</v>
          </cell>
          <cell r="CY260">
            <v>7276.54</v>
          </cell>
        </row>
        <row r="261">
          <cell r="CW261">
            <v>46671</v>
          </cell>
          <cell r="CX261">
            <v>46646</v>
          </cell>
          <cell r="CY261">
            <v>7276.54</v>
          </cell>
        </row>
        <row r="262">
          <cell r="CW262">
            <v>46701</v>
          </cell>
          <cell r="CX262">
            <v>46676</v>
          </cell>
          <cell r="CY262">
            <v>7276.54</v>
          </cell>
        </row>
        <row r="263">
          <cell r="CW263">
            <v>46731</v>
          </cell>
          <cell r="CX263">
            <v>46707</v>
          </cell>
          <cell r="CY263">
            <v>7276.54</v>
          </cell>
        </row>
        <row r="264">
          <cell r="CW264">
            <v>46762</v>
          </cell>
          <cell r="CX264">
            <v>46737</v>
          </cell>
          <cell r="CY264">
            <v>7276.54</v>
          </cell>
        </row>
        <row r="265">
          <cell r="CW265">
            <v>46793</v>
          </cell>
          <cell r="CX265">
            <v>46768</v>
          </cell>
          <cell r="CY265">
            <v>7276.54</v>
          </cell>
        </row>
        <row r="266">
          <cell r="CW266">
            <v>46822</v>
          </cell>
          <cell r="CX266">
            <v>46799</v>
          </cell>
          <cell r="CY266">
            <v>7276.54</v>
          </cell>
        </row>
        <row r="267">
          <cell r="CW267">
            <v>46853</v>
          </cell>
          <cell r="CX267">
            <v>46828</v>
          </cell>
          <cell r="CY267">
            <v>7276.54</v>
          </cell>
        </row>
        <row r="268">
          <cell r="CW268">
            <v>46883</v>
          </cell>
          <cell r="CX268">
            <v>46859</v>
          </cell>
          <cell r="CY268">
            <v>7276.54</v>
          </cell>
        </row>
        <row r="269">
          <cell r="CW269">
            <v>46916</v>
          </cell>
          <cell r="CX269">
            <v>46889</v>
          </cell>
          <cell r="CY269">
            <v>7276.54</v>
          </cell>
        </row>
        <row r="270">
          <cell r="CW270">
            <v>46944</v>
          </cell>
          <cell r="CX270">
            <v>46920</v>
          </cell>
          <cell r="CY270">
            <v>7276.54</v>
          </cell>
        </row>
        <row r="271">
          <cell r="CW271">
            <v>46975</v>
          </cell>
          <cell r="CX271">
            <v>46950</v>
          </cell>
          <cell r="CY271">
            <v>7276.54</v>
          </cell>
        </row>
        <row r="272">
          <cell r="CW272">
            <v>47007</v>
          </cell>
          <cell r="CX272">
            <v>46981</v>
          </cell>
          <cell r="CY272">
            <v>7276.54</v>
          </cell>
        </row>
        <row r="273">
          <cell r="CW273">
            <v>47036</v>
          </cell>
          <cell r="CX273">
            <v>47012</v>
          </cell>
          <cell r="CY273">
            <v>7276.54</v>
          </cell>
        </row>
        <row r="274">
          <cell r="CW274">
            <v>47067</v>
          </cell>
          <cell r="CX274">
            <v>47042</v>
          </cell>
          <cell r="CY274">
            <v>7276.54</v>
          </cell>
        </row>
        <row r="275">
          <cell r="CW275">
            <v>47098</v>
          </cell>
          <cell r="CX275">
            <v>47073</v>
          </cell>
          <cell r="CY275">
            <v>7276.54</v>
          </cell>
        </row>
        <row r="276">
          <cell r="CW276">
            <v>47128</v>
          </cell>
          <cell r="CX276">
            <v>47103</v>
          </cell>
          <cell r="CY276">
            <v>7276.54</v>
          </cell>
        </row>
        <row r="277">
          <cell r="CW277">
            <v>47161</v>
          </cell>
          <cell r="CX277">
            <v>47134</v>
          </cell>
          <cell r="CY277">
            <v>7276.54</v>
          </cell>
        </row>
        <row r="278">
          <cell r="CW278">
            <v>47189</v>
          </cell>
          <cell r="CX278">
            <v>47165</v>
          </cell>
          <cell r="CY278">
            <v>7276.54</v>
          </cell>
        </row>
        <row r="279">
          <cell r="CW279">
            <v>47218</v>
          </cell>
          <cell r="CX279">
            <v>47193</v>
          </cell>
          <cell r="CY279">
            <v>7276.54</v>
          </cell>
        </row>
        <row r="280">
          <cell r="CW280">
            <v>47248</v>
          </cell>
          <cell r="CX280">
            <v>47224</v>
          </cell>
          <cell r="CY280">
            <v>7276.54</v>
          </cell>
        </row>
        <row r="281">
          <cell r="CW281">
            <v>47280</v>
          </cell>
          <cell r="CX281">
            <v>47254</v>
          </cell>
          <cell r="CY281">
            <v>7276.54</v>
          </cell>
        </row>
        <row r="282">
          <cell r="CW282">
            <v>47309</v>
          </cell>
          <cell r="CX282">
            <v>47285</v>
          </cell>
          <cell r="CY282">
            <v>7276.54</v>
          </cell>
        </row>
        <row r="283">
          <cell r="CW283">
            <v>47340</v>
          </cell>
          <cell r="CX283">
            <v>47315</v>
          </cell>
          <cell r="CY28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GZ422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2.75" x14ac:dyDescent="0.25"/>
  <cols>
    <col min="1" max="1" width="21" style="77" customWidth="1"/>
    <col min="2" max="2" width="26.5703125" style="6" customWidth="1"/>
    <col min="3" max="3" width="18.7109375" style="6" bestFit="1" customWidth="1"/>
    <col min="4" max="4" width="24" style="6" customWidth="1"/>
    <col min="5" max="6" width="21.42578125" style="6" customWidth="1"/>
    <col min="7" max="8" width="13.7109375" style="6" customWidth="1"/>
    <col min="9" max="9" width="13.28515625" style="6" bestFit="1" customWidth="1"/>
    <col min="10" max="10" width="12.5703125" style="6" bestFit="1" customWidth="1"/>
    <col min="11" max="11" width="12.42578125" style="6" customWidth="1"/>
    <col min="12" max="12" width="15" style="6" customWidth="1"/>
    <col min="13" max="13" width="12.42578125" style="6" customWidth="1"/>
    <col min="14" max="14" width="13.7109375" style="6" customWidth="1"/>
    <col min="15" max="15" width="15" style="6" customWidth="1"/>
    <col min="16" max="16" width="16.28515625" style="6" customWidth="1"/>
    <col min="17" max="17" width="25.28515625" style="6" customWidth="1"/>
    <col min="18" max="18" width="24" style="6" customWidth="1"/>
    <col min="19" max="19" width="24.85546875" style="6" bestFit="1" customWidth="1"/>
    <col min="20" max="22" width="24" style="6" customWidth="1"/>
    <col min="23" max="23" width="27.85546875" style="6" customWidth="1"/>
    <col min="24" max="24" width="11.140625" style="6" customWidth="1"/>
    <col min="25" max="25" width="21.85546875" style="6" customWidth="1"/>
    <col min="26" max="26" width="20.140625" style="6" customWidth="1"/>
    <col min="27" max="27" width="21.42578125" style="6" customWidth="1"/>
    <col min="28" max="28" width="16.28515625" style="6" customWidth="1"/>
    <col min="29" max="29" width="11.28515625" style="4" customWidth="1"/>
    <col min="30" max="30" width="8.5703125" style="6" customWidth="1"/>
    <col min="31" max="31" width="16.28515625" style="6" customWidth="1"/>
    <col min="32" max="33" width="25.28515625" style="6" customWidth="1"/>
    <col min="34" max="36" width="20.140625" style="6" customWidth="1"/>
    <col min="37" max="37" width="21" style="6" bestFit="1" customWidth="1"/>
    <col min="38" max="39" width="17.5703125" style="6" customWidth="1"/>
    <col min="40" max="40" width="25.42578125" style="6" customWidth="1"/>
    <col min="41" max="41" width="47.28515625" style="6" customWidth="1"/>
    <col min="42" max="42" width="30" style="6" bestFit="1" customWidth="1"/>
    <col min="43" max="43" width="22.5703125" style="6" customWidth="1"/>
    <col min="44" max="44" width="24.42578125" style="6" customWidth="1"/>
    <col min="45" max="45" width="6" style="6" customWidth="1"/>
    <col min="46" max="46" width="21.42578125" style="6" customWidth="1"/>
    <col min="47" max="47" width="26.5703125" style="6" customWidth="1"/>
    <col min="48" max="48" width="7.28515625" style="6" customWidth="1"/>
    <col min="49" max="49" width="20.140625" style="6" customWidth="1"/>
    <col min="50" max="50" width="21.42578125" style="6" customWidth="1"/>
    <col min="51" max="52" width="17.5703125" style="6" customWidth="1"/>
    <col min="53" max="53" width="19.7109375" style="6" bestFit="1" customWidth="1"/>
    <col min="54" max="54" width="20.140625" style="6" customWidth="1"/>
    <col min="55" max="57" width="15" style="6" customWidth="1"/>
    <col min="58" max="58" width="20.140625" style="6" customWidth="1"/>
    <col min="59" max="59" width="12.42578125" style="6" customWidth="1"/>
    <col min="60" max="60" width="17.5703125" style="6" customWidth="1"/>
    <col min="61" max="61" width="20.140625" style="6" customWidth="1"/>
    <col min="62" max="62" width="20.28515625" style="6" customWidth="1"/>
    <col min="63" max="63" width="12.42578125" style="6" customWidth="1"/>
    <col min="64" max="208" width="12.42578125" style="6"/>
    <col min="209" max="209" width="21.42578125" style="6" customWidth="1"/>
    <col min="210" max="210" width="26.5703125" style="6" customWidth="1"/>
    <col min="211" max="211" width="24" style="6" customWidth="1"/>
    <col min="212" max="213" width="21.42578125" style="6" customWidth="1"/>
    <col min="214" max="215" width="13.7109375" style="6" customWidth="1"/>
    <col min="216" max="216" width="13.28515625" style="6" bestFit="1" customWidth="1"/>
    <col min="217" max="217" width="12.5703125" style="6" bestFit="1" customWidth="1"/>
    <col min="218" max="218" width="12.42578125" style="6" customWidth="1"/>
    <col min="219" max="219" width="15" style="6" customWidth="1"/>
    <col min="220" max="220" width="12.42578125" style="6" customWidth="1"/>
    <col min="221" max="221" width="13.7109375" style="6" customWidth="1"/>
    <col min="222" max="222" width="15" style="6" customWidth="1"/>
    <col min="223" max="223" width="16.28515625" style="6" customWidth="1"/>
    <col min="224" max="224" width="25.28515625" style="6" customWidth="1"/>
    <col min="225" max="225" width="24" style="6" customWidth="1"/>
    <col min="226" max="226" width="22.7109375" style="6" customWidth="1"/>
    <col min="227" max="229" width="24" style="6" customWidth="1"/>
    <col min="230" max="230" width="27.85546875" style="6" customWidth="1"/>
    <col min="231" max="231" width="11.140625" style="6" customWidth="1"/>
    <col min="232" max="232" width="18.85546875" style="6" customWidth="1"/>
    <col min="233" max="233" width="20.140625" style="6" customWidth="1"/>
    <col min="234" max="234" width="21.42578125" style="6" customWidth="1"/>
    <col min="235" max="235" width="16.28515625" style="6" customWidth="1"/>
    <col min="236" max="237" width="8.5703125" style="6" customWidth="1"/>
    <col min="238" max="238" width="16.28515625" style="6" customWidth="1"/>
    <col min="239" max="240" width="25.28515625" style="6" customWidth="1"/>
    <col min="241" max="241" width="20.140625" style="6" customWidth="1"/>
    <col min="242" max="242" width="12.42578125" style="6" customWidth="1"/>
    <col min="243" max="243" width="17.5703125" style="6" customWidth="1"/>
    <col min="244" max="244" width="15" style="6" customWidth="1"/>
    <col min="245" max="245" width="12.42578125" style="6" customWidth="1"/>
    <col min="246" max="246" width="6" style="6" customWidth="1"/>
    <col min="247" max="247" width="21.42578125" style="6" customWidth="1"/>
    <col min="248" max="248" width="26.5703125" style="6" customWidth="1"/>
    <col min="249" max="249" width="7.28515625" style="6" customWidth="1"/>
    <col min="250" max="250" width="20.140625" style="6" customWidth="1"/>
    <col min="251" max="251" width="21.42578125" style="6" customWidth="1"/>
    <col min="252" max="253" width="17.5703125" style="6" customWidth="1"/>
    <col min="254" max="254" width="19.7109375" style="6" bestFit="1" customWidth="1"/>
    <col min="255" max="255" width="20.140625" style="6" customWidth="1"/>
    <col min="256" max="258" width="15" style="6" customWidth="1"/>
    <col min="259" max="259" width="20.140625" style="6" customWidth="1"/>
    <col min="260" max="260" width="12.42578125" style="6" customWidth="1"/>
    <col min="261" max="261" width="17.5703125" style="6" customWidth="1"/>
    <col min="262" max="262" width="20.140625" style="6" customWidth="1"/>
    <col min="263" max="263" width="15" style="6" customWidth="1"/>
    <col min="264" max="264" width="17.5703125" style="6" customWidth="1"/>
    <col min="265" max="265" width="16.28515625" style="6" customWidth="1"/>
    <col min="266" max="268" width="22.7109375" style="6" customWidth="1"/>
    <col min="269" max="283" width="16.28515625" style="6" customWidth="1"/>
    <col min="284" max="284" width="24" style="6" customWidth="1"/>
    <col min="285" max="285" width="20.140625" style="6" customWidth="1"/>
    <col min="286" max="287" width="22.7109375" style="6" customWidth="1"/>
    <col min="288" max="289" width="16.28515625" style="6" customWidth="1"/>
    <col min="290" max="292" width="20.140625" style="6" customWidth="1"/>
    <col min="293" max="295" width="13.7109375" style="6" customWidth="1"/>
    <col min="296" max="296" width="17.5703125" style="6" customWidth="1"/>
    <col min="297" max="297" width="18.85546875" style="6" customWidth="1"/>
    <col min="298" max="298" width="17.5703125" style="6" customWidth="1"/>
    <col min="299" max="300" width="18.85546875" style="6" customWidth="1"/>
    <col min="301" max="301" width="13.7109375" style="6" customWidth="1"/>
    <col min="302" max="302" width="16.28515625" style="6" customWidth="1"/>
    <col min="303" max="303" width="12.42578125" style="6" customWidth="1"/>
    <col min="304" max="304" width="20.140625" style="6" customWidth="1"/>
    <col min="305" max="305" width="29.140625" style="6" customWidth="1"/>
    <col min="306" max="307" width="12.42578125" style="6" customWidth="1"/>
    <col min="308" max="309" width="13.7109375" style="6" customWidth="1"/>
    <col min="310" max="310" width="12.42578125" style="6" customWidth="1"/>
    <col min="311" max="313" width="18.42578125" style="6" bestFit="1" customWidth="1"/>
    <col min="314" max="464" width="12.42578125" style="6"/>
    <col min="465" max="465" width="21.42578125" style="6" customWidth="1"/>
    <col min="466" max="466" width="26.5703125" style="6" customWidth="1"/>
    <col min="467" max="467" width="24" style="6" customWidth="1"/>
    <col min="468" max="469" width="21.42578125" style="6" customWidth="1"/>
    <col min="470" max="471" width="13.7109375" style="6" customWidth="1"/>
    <col min="472" max="472" width="13.28515625" style="6" bestFit="1" customWidth="1"/>
    <col min="473" max="473" width="12.5703125" style="6" bestFit="1" customWidth="1"/>
    <col min="474" max="474" width="12.42578125" style="6" customWidth="1"/>
    <col min="475" max="475" width="15" style="6" customWidth="1"/>
    <col min="476" max="476" width="12.42578125" style="6" customWidth="1"/>
    <col min="477" max="477" width="13.7109375" style="6" customWidth="1"/>
    <col min="478" max="478" width="15" style="6" customWidth="1"/>
    <col min="479" max="479" width="16.28515625" style="6" customWidth="1"/>
    <col min="480" max="480" width="25.28515625" style="6" customWidth="1"/>
    <col min="481" max="481" width="24" style="6" customWidth="1"/>
    <col min="482" max="482" width="22.7109375" style="6" customWidth="1"/>
    <col min="483" max="485" width="24" style="6" customWidth="1"/>
    <col min="486" max="486" width="27.85546875" style="6" customWidth="1"/>
    <col min="487" max="487" width="11.140625" style="6" customWidth="1"/>
    <col min="488" max="488" width="18.85546875" style="6" customWidth="1"/>
    <col min="489" max="489" width="20.140625" style="6" customWidth="1"/>
    <col min="490" max="490" width="21.42578125" style="6" customWidth="1"/>
    <col min="491" max="491" width="16.28515625" style="6" customWidth="1"/>
    <col min="492" max="493" width="8.5703125" style="6" customWidth="1"/>
    <col min="494" max="494" width="16.28515625" style="6" customWidth="1"/>
    <col min="495" max="496" width="25.28515625" style="6" customWidth="1"/>
    <col min="497" max="497" width="20.140625" style="6" customWidth="1"/>
    <col min="498" max="498" width="12.42578125" style="6" customWidth="1"/>
    <col min="499" max="499" width="17.5703125" style="6" customWidth="1"/>
    <col min="500" max="500" width="15" style="6" customWidth="1"/>
    <col min="501" max="501" width="12.42578125" style="6" customWidth="1"/>
    <col min="502" max="502" width="6" style="6" customWidth="1"/>
    <col min="503" max="503" width="21.42578125" style="6" customWidth="1"/>
    <col min="504" max="504" width="26.5703125" style="6" customWidth="1"/>
    <col min="505" max="505" width="7.28515625" style="6" customWidth="1"/>
    <col min="506" max="506" width="20.140625" style="6" customWidth="1"/>
    <col min="507" max="507" width="21.42578125" style="6" customWidth="1"/>
    <col min="508" max="509" width="17.5703125" style="6" customWidth="1"/>
    <col min="510" max="510" width="19.7109375" style="6" bestFit="1" customWidth="1"/>
    <col min="511" max="511" width="20.140625" style="6" customWidth="1"/>
    <col min="512" max="514" width="15" style="6" customWidth="1"/>
    <col min="515" max="515" width="20.140625" style="6" customWidth="1"/>
    <col min="516" max="516" width="12.42578125" style="6" customWidth="1"/>
    <col min="517" max="517" width="17.5703125" style="6" customWidth="1"/>
    <col min="518" max="518" width="20.140625" style="6" customWidth="1"/>
    <col min="519" max="519" width="15" style="6" customWidth="1"/>
    <col min="520" max="520" width="17.5703125" style="6" customWidth="1"/>
    <col min="521" max="521" width="16.28515625" style="6" customWidth="1"/>
    <col min="522" max="524" width="22.7109375" style="6" customWidth="1"/>
    <col min="525" max="539" width="16.28515625" style="6" customWidth="1"/>
    <col min="540" max="540" width="24" style="6" customWidth="1"/>
    <col min="541" max="541" width="20.140625" style="6" customWidth="1"/>
    <col min="542" max="543" width="22.7109375" style="6" customWidth="1"/>
    <col min="544" max="545" width="16.28515625" style="6" customWidth="1"/>
    <col min="546" max="548" width="20.140625" style="6" customWidth="1"/>
    <col min="549" max="551" width="13.7109375" style="6" customWidth="1"/>
    <col min="552" max="552" width="17.5703125" style="6" customWidth="1"/>
    <col min="553" max="553" width="18.85546875" style="6" customWidth="1"/>
    <col min="554" max="554" width="17.5703125" style="6" customWidth="1"/>
    <col min="555" max="556" width="18.85546875" style="6" customWidth="1"/>
    <col min="557" max="557" width="13.7109375" style="6" customWidth="1"/>
    <col min="558" max="558" width="16.28515625" style="6" customWidth="1"/>
    <col min="559" max="559" width="12.42578125" style="6" customWidth="1"/>
    <col min="560" max="560" width="20.140625" style="6" customWidth="1"/>
    <col min="561" max="561" width="29.140625" style="6" customWidth="1"/>
    <col min="562" max="563" width="12.42578125" style="6" customWidth="1"/>
    <col min="564" max="565" width="13.7109375" style="6" customWidth="1"/>
    <col min="566" max="566" width="12.42578125" style="6" customWidth="1"/>
    <col min="567" max="569" width="18.42578125" style="6" bestFit="1" customWidth="1"/>
    <col min="570" max="720" width="12.42578125" style="6"/>
    <col min="721" max="721" width="21.42578125" style="6" customWidth="1"/>
    <col min="722" max="722" width="26.5703125" style="6" customWidth="1"/>
    <col min="723" max="723" width="24" style="6" customWidth="1"/>
    <col min="724" max="725" width="21.42578125" style="6" customWidth="1"/>
    <col min="726" max="727" width="13.7109375" style="6" customWidth="1"/>
    <col min="728" max="728" width="13.28515625" style="6" bestFit="1" customWidth="1"/>
    <col min="729" max="729" width="12.5703125" style="6" bestFit="1" customWidth="1"/>
    <col min="730" max="730" width="12.42578125" style="6" customWidth="1"/>
    <col min="731" max="731" width="15" style="6" customWidth="1"/>
    <col min="732" max="732" width="12.42578125" style="6" customWidth="1"/>
    <col min="733" max="733" width="13.7109375" style="6" customWidth="1"/>
    <col min="734" max="734" width="15" style="6" customWidth="1"/>
    <col min="735" max="735" width="16.28515625" style="6" customWidth="1"/>
    <col min="736" max="736" width="25.28515625" style="6" customWidth="1"/>
    <col min="737" max="737" width="24" style="6" customWidth="1"/>
    <col min="738" max="738" width="22.7109375" style="6" customWidth="1"/>
    <col min="739" max="741" width="24" style="6" customWidth="1"/>
    <col min="742" max="742" width="27.85546875" style="6" customWidth="1"/>
    <col min="743" max="743" width="11.140625" style="6" customWidth="1"/>
    <col min="744" max="744" width="18.85546875" style="6" customWidth="1"/>
    <col min="745" max="745" width="20.140625" style="6" customWidth="1"/>
    <col min="746" max="746" width="21.42578125" style="6" customWidth="1"/>
    <col min="747" max="747" width="16.28515625" style="6" customWidth="1"/>
    <col min="748" max="749" width="8.5703125" style="6" customWidth="1"/>
    <col min="750" max="750" width="16.28515625" style="6" customWidth="1"/>
    <col min="751" max="752" width="25.28515625" style="6" customWidth="1"/>
    <col min="753" max="753" width="20.140625" style="6" customWidth="1"/>
    <col min="754" max="754" width="12.42578125" style="6" customWidth="1"/>
    <col min="755" max="755" width="17.5703125" style="6" customWidth="1"/>
    <col min="756" max="756" width="15" style="6" customWidth="1"/>
    <col min="757" max="757" width="12.42578125" style="6" customWidth="1"/>
    <col min="758" max="758" width="6" style="6" customWidth="1"/>
    <col min="759" max="759" width="21.42578125" style="6" customWidth="1"/>
    <col min="760" max="760" width="26.5703125" style="6" customWidth="1"/>
    <col min="761" max="761" width="7.28515625" style="6" customWidth="1"/>
    <col min="762" max="762" width="20.140625" style="6" customWidth="1"/>
    <col min="763" max="763" width="21.42578125" style="6" customWidth="1"/>
    <col min="764" max="765" width="17.5703125" style="6" customWidth="1"/>
    <col min="766" max="766" width="19.7109375" style="6" bestFit="1" customWidth="1"/>
    <col min="767" max="767" width="20.140625" style="6" customWidth="1"/>
    <col min="768" max="770" width="15" style="6" customWidth="1"/>
    <col min="771" max="771" width="20.140625" style="6" customWidth="1"/>
    <col min="772" max="772" width="12.42578125" style="6" customWidth="1"/>
    <col min="773" max="773" width="17.5703125" style="6" customWidth="1"/>
    <col min="774" max="774" width="20.140625" style="6" customWidth="1"/>
    <col min="775" max="775" width="15" style="6" customWidth="1"/>
    <col min="776" max="776" width="17.5703125" style="6" customWidth="1"/>
    <col min="777" max="777" width="16.28515625" style="6" customWidth="1"/>
    <col min="778" max="780" width="22.7109375" style="6" customWidth="1"/>
    <col min="781" max="795" width="16.28515625" style="6" customWidth="1"/>
    <col min="796" max="796" width="24" style="6" customWidth="1"/>
    <col min="797" max="797" width="20.140625" style="6" customWidth="1"/>
    <col min="798" max="799" width="22.7109375" style="6" customWidth="1"/>
    <col min="800" max="801" width="16.28515625" style="6" customWidth="1"/>
    <col min="802" max="804" width="20.140625" style="6" customWidth="1"/>
    <col min="805" max="807" width="13.7109375" style="6" customWidth="1"/>
    <col min="808" max="808" width="17.5703125" style="6" customWidth="1"/>
    <col min="809" max="809" width="18.85546875" style="6" customWidth="1"/>
    <col min="810" max="810" width="17.5703125" style="6" customWidth="1"/>
    <col min="811" max="812" width="18.85546875" style="6" customWidth="1"/>
    <col min="813" max="813" width="13.7109375" style="6" customWidth="1"/>
    <col min="814" max="814" width="16.28515625" style="6" customWidth="1"/>
    <col min="815" max="815" width="12.42578125" style="6" customWidth="1"/>
    <col min="816" max="816" width="20.140625" style="6" customWidth="1"/>
    <col min="817" max="817" width="29.140625" style="6" customWidth="1"/>
    <col min="818" max="819" width="12.42578125" style="6" customWidth="1"/>
    <col min="820" max="821" width="13.7109375" style="6" customWidth="1"/>
    <col min="822" max="822" width="12.42578125" style="6" customWidth="1"/>
    <col min="823" max="825" width="18.42578125" style="6" bestFit="1" customWidth="1"/>
    <col min="826" max="976" width="12.42578125" style="6"/>
    <col min="977" max="977" width="21.42578125" style="6" customWidth="1"/>
    <col min="978" max="978" width="26.5703125" style="6" customWidth="1"/>
    <col min="979" max="979" width="24" style="6" customWidth="1"/>
    <col min="980" max="981" width="21.42578125" style="6" customWidth="1"/>
    <col min="982" max="983" width="13.7109375" style="6" customWidth="1"/>
    <col min="984" max="984" width="13.28515625" style="6" bestFit="1" customWidth="1"/>
    <col min="985" max="985" width="12.5703125" style="6" bestFit="1" customWidth="1"/>
    <col min="986" max="986" width="12.42578125" style="6" customWidth="1"/>
    <col min="987" max="987" width="15" style="6" customWidth="1"/>
    <col min="988" max="988" width="12.42578125" style="6" customWidth="1"/>
    <col min="989" max="989" width="13.7109375" style="6" customWidth="1"/>
    <col min="990" max="990" width="15" style="6" customWidth="1"/>
    <col min="991" max="991" width="16.28515625" style="6" customWidth="1"/>
    <col min="992" max="992" width="25.28515625" style="6" customWidth="1"/>
    <col min="993" max="993" width="24" style="6" customWidth="1"/>
    <col min="994" max="994" width="22.7109375" style="6" customWidth="1"/>
    <col min="995" max="997" width="24" style="6" customWidth="1"/>
    <col min="998" max="998" width="27.85546875" style="6" customWidth="1"/>
    <col min="999" max="999" width="11.140625" style="6" customWidth="1"/>
    <col min="1000" max="1000" width="18.85546875" style="6" customWidth="1"/>
    <col min="1001" max="1001" width="20.140625" style="6" customWidth="1"/>
    <col min="1002" max="1002" width="21.42578125" style="6" customWidth="1"/>
    <col min="1003" max="1003" width="16.28515625" style="6" customWidth="1"/>
    <col min="1004" max="1005" width="8.5703125" style="6" customWidth="1"/>
    <col min="1006" max="1006" width="16.28515625" style="6" customWidth="1"/>
    <col min="1007" max="1008" width="25.28515625" style="6" customWidth="1"/>
    <col min="1009" max="1009" width="20.140625" style="6" customWidth="1"/>
    <col min="1010" max="1010" width="12.42578125" style="6" customWidth="1"/>
    <col min="1011" max="1011" width="17.5703125" style="6" customWidth="1"/>
    <col min="1012" max="1012" width="15" style="6" customWidth="1"/>
    <col min="1013" max="1013" width="12.42578125" style="6" customWidth="1"/>
    <col min="1014" max="1014" width="6" style="6" customWidth="1"/>
    <col min="1015" max="1015" width="21.42578125" style="6" customWidth="1"/>
    <col min="1016" max="1016" width="26.5703125" style="6" customWidth="1"/>
    <col min="1017" max="1017" width="7.28515625" style="6" customWidth="1"/>
    <col min="1018" max="1018" width="20.140625" style="6" customWidth="1"/>
    <col min="1019" max="1019" width="21.42578125" style="6" customWidth="1"/>
    <col min="1020" max="1021" width="17.5703125" style="6" customWidth="1"/>
    <col min="1022" max="1022" width="19.7109375" style="6" bestFit="1" customWidth="1"/>
    <col min="1023" max="1023" width="20.140625" style="6" customWidth="1"/>
    <col min="1024" max="1026" width="15" style="6" customWidth="1"/>
    <col min="1027" max="1027" width="20.140625" style="6" customWidth="1"/>
    <col min="1028" max="1028" width="12.42578125" style="6" customWidth="1"/>
    <col min="1029" max="1029" width="17.5703125" style="6" customWidth="1"/>
    <col min="1030" max="1030" width="20.140625" style="6" customWidth="1"/>
    <col min="1031" max="1031" width="15" style="6" customWidth="1"/>
    <col min="1032" max="1032" width="17.5703125" style="6" customWidth="1"/>
    <col min="1033" max="1033" width="16.28515625" style="6" customWidth="1"/>
    <col min="1034" max="1036" width="22.7109375" style="6" customWidth="1"/>
    <col min="1037" max="1051" width="16.28515625" style="6" customWidth="1"/>
    <col min="1052" max="1052" width="24" style="6" customWidth="1"/>
    <col min="1053" max="1053" width="20.140625" style="6" customWidth="1"/>
    <col min="1054" max="1055" width="22.7109375" style="6" customWidth="1"/>
    <col min="1056" max="1057" width="16.28515625" style="6" customWidth="1"/>
    <col min="1058" max="1060" width="20.140625" style="6" customWidth="1"/>
    <col min="1061" max="1063" width="13.7109375" style="6" customWidth="1"/>
    <col min="1064" max="1064" width="17.5703125" style="6" customWidth="1"/>
    <col min="1065" max="1065" width="18.85546875" style="6" customWidth="1"/>
    <col min="1066" max="1066" width="17.5703125" style="6" customWidth="1"/>
    <col min="1067" max="1068" width="18.85546875" style="6" customWidth="1"/>
    <col min="1069" max="1069" width="13.7109375" style="6" customWidth="1"/>
    <col min="1070" max="1070" width="16.28515625" style="6" customWidth="1"/>
    <col min="1071" max="1071" width="12.42578125" style="6" customWidth="1"/>
    <col min="1072" max="1072" width="20.140625" style="6" customWidth="1"/>
    <col min="1073" max="1073" width="29.140625" style="6" customWidth="1"/>
    <col min="1074" max="1075" width="12.42578125" style="6" customWidth="1"/>
    <col min="1076" max="1077" width="13.7109375" style="6" customWidth="1"/>
    <col min="1078" max="1078" width="12.42578125" style="6" customWidth="1"/>
    <col min="1079" max="1081" width="18.42578125" style="6" bestFit="1" customWidth="1"/>
    <col min="1082" max="1232" width="12.42578125" style="6"/>
    <col min="1233" max="1233" width="21.42578125" style="6" customWidth="1"/>
    <col min="1234" max="1234" width="26.5703125" style="6" customWidth="1"/>
    <col min="1235" max="1235" width="24" style="6" customWidth="1"/>
    <col min="1236" max="1237" width="21.42578125" style="6" customWidth="1"/>
    <col min="1238" max="1239" width="13.7109375" style="6" customWidth="1"/>
    <col min="1240" max="1240" width="13.28515625" style="6" bestFit="1" customWidth="1"/>
    <col min="1241" max="1241" width="12.5703125" style="6" bestFit="1" customWidth="1"/>
    <col min="1242" max="1242" width="12.42578125" style="6" customWidth="1"/>
    <col min="1243" max="1243" width="15" style="6" customWidth="1"/>
    <col min="1244" max="1244" width="12.42578125" style="6" customWidth="1"/>
    <col min="1245" max="1245" width="13.7109375" style="6" customWidth="1"/>
    <col min="1246" max="1246" width="15" style="6" customWidth="1"/>
    <col min="1247" max="1247" width="16.28515625" style="6" customWidth="1"/>
    <col min="1248" max="1248" width="25.28515625" style="6" customWidth="1"/>
    <col min="1249" max="1249" width="24" style="6" customWidth="1"/>
    <col min="1250" max="1250" width="22.7109375" style="6" customWidth="1"/>
    <col min="1251" max="1253" width="24" style="6" customWidth="1"/>
    <col min="1254" max="1254" width="27.85546875" style="6" customWidth="1"/>
    <col min="1255" max="1255" width="11.140625" style="6" customWidth="1"/>
    <col min="1256" max="1256" width="18.85546875" style="6" customWidth="1"/>
    <col min="1257" max="1257" width="20.140625" style="6" customWidth="1"/>
    <col min="1258" max="1258" width="21.42578125" style="6" customWidth="1"/>
    <col min="1259" max="1259" width="16.28515625" style="6" customWidth="1"/>
    <col min="1260" max="1261" width="8.5703125" style="6" customWidth="1"/>
    <col min="1262" max="1262" width="16.28515625" style="6" customWidth="1"/>
    <col min="1263" max="1264" width="25.28515625" style="6" customWidth="1"/>
    <col min="1265" max="1265" width="20.140625" style="6" customWidth="1"/>
    <col min="1266" max="1266" width="12.42578125" style="6" customWidth="1"/>
    <col min="1267" max="1267" width="17.5703125" style="6" customWidth="1"/>
    <col min="1268" max="1268" width="15" style="6" customWidth="1"/>
    <col min="1269" max="1269" width="12.42578125" style="6" customWidth="1"/>
    <col min="1270" max="1270" width="6" style="6" customWidth="1"/>
    <col min="1271" max="1271" width="21.42578125" style="6" customWidth="1"/>
    <col min="1272" max="1272" width="26.5703125" style="6" customWidth="1"/>
    <col min="1273" max="1273" width="7.28515625" style="6" customWidth="1"/>
    <col min="1274" max="1274" width="20.140625" style="6" customWidth="1"/>
    <col min="1275" max="1275" width="21.42578125" style="6" customWidth="1"/>
    <col min="1276" max="1277" width="17.5703125" style="6" customWidth="1"/>
    <col min="1278" max="1278" width="19.7109375" style="6" bestFit="1" customWidth="1"/>
    <col min="1279" max="1279" width="20.140625" style="6" customWidth="1"/>
    <col min="1280" max="1282" width="15" style="6" customWidth="1"/>
    <col min="1283" max="1283" width="20.140625" style="6" customWidth="1"/>
    <col min="1284" max="1284" width="12.42578125" style="6" customWidth="1"/>
    <col min="1285" max="1285" width="17.5703125" style="6" customWidth="1"/>
    <col min="1286" max="1286" width="20.140625" style="6" customWidth="1"/>
    <col min="1287" max="1287" width="15" style="6" customWidth="1"/>
    <col min="1288" max="1288" width="17.5703125" style="6" customWidth="1"/>
    <col min="1289" max="1289" width="16.28515625" style="6" customWidth="1"/>
    <col min="1290" max="1292" width="22.7109375" style="6" customWidth="1"/>
    <col min="1293" max="1307" width="16.28515625" style="6" customWidth="1"/>
    <col min="1308" max="1308" width="24" style="6" customWidth="1"/>
    <col min="1309" max="1309" width="20.140625" style="6" customWidth="1"/>
    <col min="1310" max="1311" width="22.7109375" style="6" customWidth="1"/>
    <col min="1312" max="1313" width="16.28515625" style="6" customWidth="1"/>
    <col min="1314" max="1316" width="20.140625" style="6" customWidth="1"/>
    <col min="1317" max="1319" width="13.7109375" style="6" customWidth="1"/>
    <col min="1320" max="1320" width="17.5703125" style="6" customWidth="1"/>
    <col min="1321" max="1321" width="18.85546875" style="6" customWidth="1"/>
    <col min="1322" max="1322" width="17.5703125" style="6" customWidth="1"/>
    <col min="1323" max="1324" width="18.85546875" style="6" customWidth="1"/>
    <col min="1325" max="1325" width="13.7109375" style="6" customWidth="1"/>
    <col min="1326" max="1326" width="16.28515625" style="6" customWidth="1"/>
    <col min="1327" max="1327" width="12.42578125" style="6" customWidth="1"/>
    <col min="1328" max="1328" width="20.140625" style="6" customWidth="1"/>
    <col min="1329" max="1329" width="29.140625" style="6" customWidth="1"/>
    <col min="1330" max="1331" width="12.42578125" style="6" customWidth="1"/>
    <col min="1332" max="1333" width="13.7109375" style="6" customWidth="1"/>
    <col min="1334" max="1334" width="12.42578125" style="6" customWidth="1"/>
    <col min="1335" max="1337" width="18.42578125" style="6" bestFit="1" customWidth="1"/>
    <col min="1338" max="1488" width="12.42578125" style="6"/>
    <col min="1489" max="1489" width="21.42578125" style="6" customWidth="1"/>
    <col min="1490" max="1490" width="26.5703125" style="6" customWidth="1"/>
    <col min="1491" max="1491" width="24" style="6" customWidth="1"/>
    <col min="1492" max="1493" width="21.42578125" style="6" customWidth="1"/>
    <col min="1494" max="1495" width="13.7109375" style="6" customWidth="1"/>
    <col min="1496" max="1496" width="13.28515625" style="6" bestFit="1" customWidth="1"/>
    <col min="1497" max="1497" width="12.5703125" style="6" bestFit="1" customWidth="1"/>
    <col min="1498" max="1498" width="12.42578125" style="6" customWidth="1"/>
    <col min="1499" max="1499" width="15" style="6" customWidth="1"/>
    <col min="1500" max="1500" width="12.42578125" style="6" customWidth="1"/>
    <col min="1501" max="1501" width="13.7109375" style="6" customWidth="1"/>
    <col min="1502" max="1502" width="15" style="6" customWidth="1"/>
    <col min="1503" max="1503" width="16.28515625" style="6" customWidth="1"/>
    <col min="1504" max="1504" width="25.28515625" style="6" customWidth="1"/>
    <col min="1505" max="1505" width="24" style="6" customWidth="1"/>
    <col min="1506" max="1506" width="22.7109375" style="6" customWidth="1"/>
    <col min="1507" max="1509" width="24" style="6" customWidth="1"/>
    <col min="1510" max="1510" width="27.85546875" style="6" customWidth="1"/>
    <col min="1511" max="1511" width="11.140625" style="6" customWidth="1"/>
    <col min="1512" max="1512" width="18.85546875" style="6" customWidth="1"/>
    <col min="1513" max="1513" width="20.140625" style="6" customWidth="1"/>
    <col min="1514" max="1514" width="21.42578125" style="6" customWidth="1"/>
    <col min="1515" max="1515" width="16.28515625" style="6" customWidth="1"/>
    <col min="1516" max="1517" width="8.5703125" style="6" customWidth="1"/>
    <col min="1518" max="1518" width="16.28515625" style="6" customWidth="1"/>
    <col min="1519" max="1520" width="25.28515625" style="6" customWidth="1"/>
    <col min="1521" max="1521" width="20.140625" style="6" customWidth="1"/>
    <col min="1522" max="1522" width="12.42578125" style="6" customWidth="1"/>
    <col min="1523" max="1523" width="17.5703125" style="6" customWidth="1"/>
    <col min="1524" max="1524" width="15" style="6" customWidth="1"/>
    <col min="1525" max="1525" width="12.42578125" style="6" customWidth="1"/>
    <col min="1526" max="1526" width="6" style="6" customWidth="1"/>
    <col min="1527" max="1527" width="21.42578125" style="6" customWidth="1"/>
    <col min="1528" max="1528" width="26.5703125" style="6" customWidth="1"/>
    <col min="1529" max="1529" width="7.28515625" style="6" customWidth="1"/>
    <col min="1530" max="1530" width="20.140625" style="6" customWidth="1"/>
    <col min="1531" max="1531" width="21.42578125" style="6" customWidth="1"/>
    <col min="1532" max="1533" width="17.5703125" style="6" customWidth="1"/>
    <col min="1534" max="1534" width="19.7109375" style="6" bestFit="1" customWidth="1"/>
    <col min="1535" max="1535" width="20.140625" style="6" customWidth="1"/>
    <col min="1536" max="1538" width="15" style="6" customWidth="1"/>
    <col min="1539" max="1539" width="20.140625" style="6" customWidth="1"/>
    <col min="1540" max="1540" width="12.42578125" style="6" customWidth="1"/>
    <col min="1541" max="1541" width="17.5703125" style="6" customWidth="1"/>
    <col min="1542" max="1542" width="20.140625" style="6" customWidth="1"/>
    <col min="1543" max="1543" width="15" style="6" customWidth="1"/>
    <col min="1544" max="1544" width="17.5703125" style="6" customWidth="1"/>
    <col min="1545" max="1545" width="16.28515625" style="6" customWidth="1"/>
    <col min="1546" max="1548" width="22.7109375" style="6" customWidth="1"/>
    <col min="1549" max="1563" width="16.28515625" style="6" customWidth="1"/>
    <col min="1564" max="1564" width="24" style="6" customWidth="1"/>
    <col min="1565" max="1565" width="20.140625" style="6" customWidth="1"/>
    <col min="1566" max="1567" width="22.7109375" style="6" customWidth="1"/>
    <col min="1568" max="1569" width="16.28515625" style="6" customWidth="1"/>
    <col min="1570" max="1572" width="20.140625" style="6" customWidth="1"/>
    <col min="1573" max="1575" width="13.7109375" style="6" customWidth="1"/>
    <col min="1576" max="1576" width="17.5703125" style="6" customWidth="1"/>
    <col min="1577" max="1577" width="18.85546875" style="6" customWidth="1"/>
    <col min="1578" max="1578" width="17.5703125" style="6" customWidth="1"/>
    <col min="1579" max="1580" width="18.85546875" style="6" customWidth="1"/>
    <col min="1581" max="1581" width="13.7109375" style="6" customWidth="1"/>
    <col min="1582" max="1582" width="16.28515625" style="6" customWidth="1"/>
    <col min="1583" max="1583" width="12.42578125" style="6" customWidth="1"/>
    <col min="1584" max="1584" width="20.140625" style="6" customWidth="1"/>
    <col min="1585" max="1585" width="29.140625" style="6" customWidth="1"/>
    <col min="1586" max="1587" width="12.42578125" style="6" customWidth="1"/>
    <col min="1588" max="1589" width="13.7109375" style="6" customWidth="1"/>
    <col min="1590" max="1590" width="12.42578125" style="6" customWidth="1"/>
    <col min="1591" max="1593" width="18.42578125" style="6" bestFit="1" customWidth="1"/>
    <col min="1594" max="1744" width="12.42578125" style="6"/>
    <col min="1745" max="1745" width="21.42578125" style="6" customWidth="1"/>
    <col min="1746" max="1746" width="26.5703125" style="6" customWidth="1"/>
    <col min="1747" max="1747" width="24" style="6" customWidth="1"/>
    <col min="1748" max="1749" width="21.42578125" style="6" customWidth="1"/>
    <col min="1750" max="1751" width="13.7109375" style="6" customWidth="1"/>
    <col min="1752" max="1752" width="13.28515625" style="6" bestFit="1" customWidth="1"/>
    <col min="1753" max="1753" width="12.5703125" style="6" bestFit="1" customWidth="1"/>
    <col min="1754" max="1754" width="12.42578125" style="6" customWidth="1"/>
    <col min="1755" max="1755" width="15" style="6" customWidth="1"/>
    <col min="1756" max="1756" width="12.42578125" style="6" customWidth="1"/>
    <col min="1757" max="1757" width="13.7109375" style="6" customWidth="1"/>
    <col min="1758" max="1758" width="15" style="6" customWidth="1"/>
    <col min="1759" max="1759" width="16.28515625" style="6" customWidth="1"/>
    <col min="1760" max="1760" width="25.28515625" style="6" customWidth="1"/>
    <col min="1761" max="1761" width="24" style="6" customWidth="1"/>
    <col min="1762" max="1762" width="22.7109375" style="6" customWidth="1"/>
    <col min="1763" max="1765" width="24" style="6" customWidth="1"/>
    <col min="1766" max="1766" width="27.85546875" style="6" customWidth="1"/>
    <col min="1767" max="1767" width="11.140625" style="6" customWidth="1"/>
    <col min="1768" max="1768" width="18.85546875" style="6" customWidth="1"/>
    <col min="1769" max="1769" width="20.140625" style="6" customWidth="1"/>
    <col min="1770" max="1770" width="21.42578125" style="6" customWidth="1"/>
    <col min="1771" max="1771" width="16.28515625" style="6" customWidth="1"/>
    <col min="1772" max="1773" width="8.5703125" style="6" customWidth="1"/>
    <col min="1774" max="1774" width="16.28515625" style="6" customWidth="1"/>
    <col min="1775" max="1776" width="25.28515625" style="6" customWidth="1"/>
    <col min="1777" max="1777" width="20.140625" style="6" customWidth="1"/>
    <col min="1778" max="1778" width="12.42578125" style="6" customWidth="1"/>
    <col min="1779" max="1779" width="17.5703125" style="6" customWidth="1"/>
    <col min="1780" max="1780" width="15" style="6" customWidth="1"/>
    <col min="1781" max="1781" width="12.42578125" style="6" customWidth="1"/>
    <col min="1782" max="1782" width="6" style="6" customWidth="1"/>
    <col min="1783" max="1783" width="21.42578125" style="6" customWidth="1"/>
    <col min="1784" max="1784" width="26.5703125" style="6" customWidth="1"/>
    <col min="1785" max="1785" width="7.28515625" style="6" customWidth="1"/>
    <col min="1786" max="1786" width="20.140625" style="6" customWidth="1"/>
    <col min="1787" max="1787" width="21.42578125" style="6" customWidth="1"/>
    <col min="1788" max="1789" width="17.5703125" style="6" customWidth="1"/>
    <col min="1790" max="1790" width="19.7109375" style="6" bestFit="1" customWidth="1"/>
    <col min="1791" max="1791" width="20.140625" style="6" customWidth="1"/>
    <col min="1792" max="1794" width="15" style="6" customWidth="1"/>
    <col min="1795" max="1795" width="20.140625" style="6" customWidth="1"/>
    <col min="1796" max="1796" width="12.42578125" style="6" customWidth="1"/>
    <col min="1797" max="1797" width="17.5703125" style="6" customWidth="1"/>
    <col min="1798" max="1798" width="20.140625" style="6" customWidth="1"/>
    <col min="1799" max="1799" width="15" style="6" customWidth="1"/>
    <col min="1800" max="1800" width="17.5703125" style="6" customWidth="1"/>
    <col min="1801" max="1801" width="16.28515625" style="6" customWidth="1"/>
    <col min="1802" max="1804" width="22.7109375" style="6" customWidth="1"/>
    <col min="1805" max="1819" width="16.28515625" style="6" customWidth="1"/>
    <col min="1820" max="1820" width="24" style="6" customWidth="1"/>
    <col min="1821" max="1821" width="20.140625" style="6" customWidth="1"/>
    <col min="1822" max="1823" width="22.7109375" style="6" customWidth="1"/>
    <col min="1824" max="1825" width="16.28515625" style="6" customWidth="1"/>
    <col min="1826" max="1828" width="20.140625" style="6" customWidth="1"/>
    <col min="1829" max="1831" width="13.7109375" style="6" customWidth="1"/>
    <col min="1832" max="1832" width="17.5703125" style="6" customWidth="1"/>
    <col min="1833" max="1833" width="18.85546875" style="6" customWidth="1"/>
    <col min="1834" max="1834" width="17.5703125" style="6" customWidth="1"/>
    <col min="1835" max="1836" width="18.85546875" style="6" customWidth="1"/>
    <col min="1837" max="1837" width="13.7109375" style="6" customWidth="1"/>
    <col min="1838" max="1838" width="16.28515625" style="6" customWidth="1"/>
    <col min="1839" max="1839" width="12.42578125" style="6" customWidth="1"/>
    <col min="1840" max="1840" width="20.140625" style="6" customWidth="1"/>
    <col min="1841" max="1841" width="29.140625" style="6" customWidth="1"/>
    <col min="1842" max="1843" width="12.42578125" style="6" customWidth="1"/>
    <col min="1844" max="1845" width="13.7109375" style="6" customWidth="1"/>
    <col min="1846" max="1846" width="12.42578125" style="6" customWidth="1"/>
    <col min="1847" max="1849" width="18.42578125" style="6" bestFit="1" customWidth="1"/>
    <col min="1850" max="2000" width="12.42578125" style="6"/>
    <col min="2001" max="2001" width="21.42578125" style="6" customWidth="1"/>
    <col min="2002" max="2002" width="26.5703125" style="6" customWidth="1"/>
    <col min="2003" max="2003" width="24" style="6" customWidth="1"/>
    <col min="2004" max="2005" width="21.42578125" style="6" customWidth="1"/>
    <col min="2006" max="2007" width="13.7109375" style="6" customWidth="1"/>
    <col min="2008" max="2008" width="13.28515625" style="6" bestFit="1" customWidth="1"/>
    <col min="2009" max="2009" width="12.5703125" style="6" bestFit="1" customWidth="1"/>
    <col min="2010" max="2010" width="12.42578125" style="6" customWidth="1"/>
    <col min="2011" max="2011" width="15" style="6" customWidth="1"/>
    <col min="2012" max="2012" width="12.42578125" style="6" customWidth="1"/>
    <col min="2013" max="2013" width="13.7109375" style="6" customWidth="1"/>
    <col min="2014" max="2014" width="15" style="6" customWidth="1"/>
    <col min="2015" max="2015" width="16.28515625" style="6" customWidth="1"/>
    <col min="2016" max="2016" width="25.28515625" style="6" customWidth="1"/>
    <col min="2017" max="2017" width="24" style="6" customWidth="1"/>
    <col min="2018" max="2018" width="22.7109375" style="6" customWidth="1"/>
    <col min="2019" max="2021" width="24" style="6" customWidth="1"/>
    <col min="2022" max="2022" width="27.85546875" style="6" customWidth="1"/>
    <col min="2023" max="2023" width="11.140625" style="6" customWidth="1"/>
    <col min="2024" max="2024" width="18.85546875" style="6" customWidth="1"/>
    <col min="2025" max="2025" width="20.140625" style="6" customWidth="1"/>
    <col min="2026" max="2026" width="21.42578125" style="6" customWidth="1"/>
    <col min="2027" max="2027" width="16.28515625" style="6" customWidth="1"/>
    <col min="2028" max="2029" width="8.5703125" style="6" customWidth="1"/>
    <col min="2030" max="2030" width="16.28515625" style="6" customWidth="1"/>
    <col min="2031" max="2032" width="25.28515625" style="6" customWidth="1"/>
    <col min="2033" max="2033" width="20.140625" style="6" customWidth="1"/>
    <col min="2034" max="2034" width="12.42578125" style="6" customWidth="1"/>
    <col min="2035" max="2035" width="17.5703125" style="6" customWidth="1"/>
    <col min="2036" max="2036" width="15" style="6" customWidth="1"/>
    <col min="2037" max="2037" width="12.42578125" style="6" customWidth="1"/>
    <col min="2038" max="2038" width="6" style="6" customWidth="1"/>
    <col min="2039" max="2039" width="21.42578125" style="6" customWidth="1"/>
    <col min="2040" max="2040" width="26.5703125" style="6" customWidth="1"/>
    <col min="2041" max="2041" width="7.28515625" style="6" customWidth="1"/>
    <col min="2042" max="2042" width="20.140625" style="6" customWidth="1"/>
    <col min="2043" max="2043" width="21.42578125" style="6" customWidth="1"/>
    <col min="2044" max="2045" width="17.5703125" style="6" customWidth="1"/>
    <col min="2046" max="2046" width="19.7109375" style="6" bestFit="1" customWidth="1"/>
    <col min="2047" max="2047" width="20.140625" style="6" customWidth="1"/>
    <col min="2048" max="2050" width="15" style="6" customWidth="1"/>
    <col min="2051" max="2051" width="20.140625" style="6" customWidth="1"/>
    <col min="2052" max="2052" width="12.42578125" style="6" customWidth="1"/>
    <col min="2053" max="2053" width="17.5703125" style="6" customWidth="1"/>
    <col min="2054" max="2054" width="20.140625" style="6" customWidth="1"/>
    <col min="2055" max="2055" width="15" style="6" customWidth="1"/>
    <col min="2056" max="2056" width="17.5703125" style="6" customWidth="1"/>
    <col min="2057" max="2057" width="16.28515625" style="6" customWidth="1"/>
    <col min="2058" max="2060" width="22.7109375" style="6" customWidth="1"/>
    <col min="2061" max="2075" width="16.28515625" style="6" customWidth="1"/>
    <col min="2076" max="2076" width="24" style="6" customWidth="1"/>
    <col min="2077" max="2077" width="20.140625" style="6" customWidth="1"/>
    <col min="2078" max="2079" width="22.7109375" style="6" customWidth="1"/>
    <col min="2080" max="2081" width="16.28515625" style="6" customWidth="1"/>
    <col min="2082" max="2084" width="20.140625" style="6" customWidth="1"/>
    <col min="2085" max="2087" width="13.7109375" style="6" customWidth="1"/>
    <col min="2088" max="2088" width="17.5703125" style="6" customWidth="1"/>
    <col min="2089" max="2089" width="18.85546875" style="6" customWidth="1"/>
    <col min="2090" max="2090" width="17.5703125" style="6" customWidth="1"/>
    <col min="2091" max="2092" width="18.85546875" style="6" customWidth="1"/>
    <col min="2093" max="2093" width="13.7109375" style="6" customWidth="1"/>
    <col min="2094" max="2094" width="16.28515625" style="6" customWidth="1"/>
    <col min="2095" max="2095" width="12.42578125" style="6" customWidth="1"/>
    <col min="2096" max="2096" width="20.140625" style="6" customWidth="1"/>
    <col min="2097" max="2097" width="29.140625" style="6" customWidth="1"/>
    <col min="2098" max="2099" width="12.42578125" style="6" customWidth="1"/>
    <col min="2100" max="2101" width="13.7109375" style="6" customWidth="1"/>
    <col min="2102" max="2102" width="12.42578125" style="6" customWidth="1"/>
    <col min="2103" max="2105" width="18.42578125" style="6" bestFit="1" customWidth="1"/>
    <col min="2106" max="2256" width="12.42578125" style="6"/>
    <col min="2257" max="2257" width="21.42578125" style="6" customWidth="1"/>
    <col min="2258" max="2258" width="26.5703125" style="6" customWidth="1"/>
    <col min="2259" max="2259" width="24" style="6" customWidth="1"/>
    <col min="2260" max="2261" width="21.42578125" style="6" customWidth="1"/>
    <col min="2262" max="2263" width="13.7109375" style="6" customWidth="1"/>
    <col min="2264" max="2264" width="13.28515625" style="6" bestFit="1" customWidth="1"/>
    <col min="2265" max="2265" width="12.5703125" style="6" bestFit="1" customWidth="1"/>
    <col min="2266" max="2266" width="12.42578125" style="6" customWidth="1"/>
    <col min="2267" max="2267" width="15" style="6" customWidth="1"/>
    <col min="2268" max="2268" width="12.42578125" style="6" customWidth="1"/>
    <col min="2269" max="2269" width="13.7109375" style="6" customWidth="1"/>
    <col min="2270" max="2270" width="15" style="6" customWidth="1"/>
    <col min="2271" max="2271" width="16.28515625" style="6" customWidth="1"/>
    <col min="2272" max="2272" width="25.28515625" style="6" customWidth="1"/>
    <col min="2273" max="2273" width="24" style="6" customWidth="1"/>
    <col min="2274" max="2274" width="22.7109375" style="6" customWidth="1"/>
    <col min="2275" max="2277" width="24" style="6" customWidth="1"/>
    <col min="2278" max="2278" width="27.85546875" style="6" customWidth="1"/>
    <col min="2279" max="2279" width="11.140625" style="6" customWidth="1"/>
    <col min="2280" max="2280" width="18.85546875" style="6" customWidth="1"/>
    <col min="2281" max="2281" width="20.140625" style="6" customWidth="1"/>
    <col min="2282" max="2282" width="21.42578125" style="6" customWidth="1"/>
    <col min="2283" max="2283" width="16.28515625" style="6" customWidth="1"/>
    <col min="2284" max="2285" width="8.5703125" style="6" customWidth="1"/>
    <col min="2286" max="2286" width="16.28515625" style="6" customWidth="1"/>
    <col min="2287" max="2288" width="25.28515625" style="6" customWidth="1"/>
    <col min="2289" max="2289" width="20.140625" style="6" customWidth="1"/>
    <col min="2290" max="2290" width="12.42578125" style="6" customWidth="1"/>
    <col min="2291" max="2291" width="17.5703125" style="6" customWidth="1"/>
    <col min="2292" max="2292" width="15" style="6" customWidth="1"/>
    <col min="2293" max="2293" width="12.42578125" style="6" customWidth="1"/>
    <col min="2294" max="2294" width="6" style="6" customWidth="1"/>
    <col min="2295" max="2295" width="21.42578125" style="6" customWidth="1"/>
    <col min="2296" max="2296" width="26.5703125" style="6" customWidth="1"/>
    <col min="2297" max="2297" width="7.28515625" style="6" customWidth="1"/>
    <col min="2298" max="2298" width="20.140625" style="6" customWidth="1"/>
    <col min="2299" max="2299" width="21.42578125" style="6" customWidth="1"/>
    <col min="2300" max="2301" width="17.5703125" style="6" customWidth="1"/>
    <col min="2302" max="2302" width="19.7109375" style="6" bestFit="1" customWidth="1"/>
    <col min="2303" max="2303" width="20.140625" style="6" customWidth="1"/>
    <col min="2304" max="2306" width="15" style="6" customWidth="1"/>
    <col min="2307" max="2307" width="20.140625" style="6" customWidth="1"/>
    <col min="2308" max="2308" width="12.42578125" style="6" customWidth="1"/>
    <col min="2309" max="2309" width="17.5703125" style="6" customWidth="1"/>
    <col min="2310" max="2310" width="20.140625" style="6" customWidth="1"/>
    <col min="2311" max="2311" width="15" style="6" customWidth="1"/>
    <col min="2312" max="2312" width="17.5703125" style="6" customWidth="1"/>
    <col min="2313" max="2313" width="16.28515625" style="6" customWidth="1"/>
    <col min="2314" max="2316" width="22.7109375" style="6" customWidth="1"/>
    <col min="2317" max="2331" width="16.28515625" style="6" customWidth="1"/>
    <col min="2332" max="2332" width="24" style="6" customWidth="1"/>
    <col min="2333" max="2333" width="20.140625" style="6" customWidth="1"/>
    <col min="2334" max="2335" width="22.7109375" style="6" customWidth="1"/>
    <col min="2336" max="2337" width="16.28515625" style="6" customWidth="1"/>
    <col min="2338" max="2340" width="20.140625" style="6" customWidth="1"/>
    <col min="2341" max="2343" width="13.7109375" style="6" customWidth="1"/>
    <col min="2344" max="2344" width="17.5703125" style="6" customWidth="1"/>
    <col min="2345" max="2345" width="18.85546875" style="6" customWidth="1"/>
    <col min="2346" max="2346" width="17.5703125" style="6" customWidth="1"/>
    <col min="2347" max="2348" width="18.85546875" style="6" customWidth="1"/>
    <col min="2349" max="2349" width="13.7109375" style="6" customWidth="1"/>
    <col min="2350" max="2350" width="16.28515625" style="6" customWidth="1"/>
    <col min="2351" max="2351" width="12.42578125" style="6" customWidth="1"/>
    <col min="2352" max="2352" width="20.140625" style="6" customWidth="1"/>
    <col min="2353" max="2353" width="29.140625" style="6" customWidth="1"/>
    <col min="2354" max="2355" width="12.42578125" style="6" customWidth="1"/>
    <col min="2356" max="2357" width="13.7109375" style="6" customWidth="1"/>
    <col min="2358" max="2358" width="12.42578125" style="6" customWidth="1"/>
    <col min="2359" max="2361" width="18.42578125" style="6" bestFit="1" customWidth="1"/>
    <col min="2362" max="2512" width="12.42578125" style="6"/>
    <col min="2513" max="2513" width="21.42578125" style="6" customWidth="1"/>
    <col min="2514" max="2514" width="26.5703125" style="6" customWidth="1"/>
    <col min="2515" max="2515" width="24" style="6" customWidth="1"/>
    <col min="2516" max="2517" width="21.42578125" style="6" customWidth="1"/>
    <col min="2518" max="2519" width="13.7109375" style="6" customWidth="1"/>
    <col min="2520" max="2520" width="13.28515625" style="6" bestFit="1" customWidth="1"/>
    <col min="2521" max="2521" width="12.5703125" style="6" bestFit="1" customWidth="1"/>
    <col min="2522" max="2522" width="12.42578125" style="6" customWidth="1"/>
    <col min="2523" max="2523" width="15" style="6" customWidth="1"/>
    <col min="2524" max="2524" width="12.42578125" style="6" customWidth="1"/>
    <col min="2525" max="2525" width="13.7109375" style="6" customWidth="1"/>
    <col min="2526" max="2526" width="15" style="6" customWidth="1"/>
    <col min="2527" max="2527" width="16.28515625" style="6" customWidth="1"/>
    <col min="2528" max="2528" width="25.28515625" style="6" customWidth="1"/>
    <col min="2529" max="2529" width="24" style="6" customWidth="1"/>
    <col min="2530" max="2530" width="22.7109375" style="6" customWidth="1"/>
    <col min="2531" max="2533" width="24" style="6" customWidth="1"/>
    <col min="2534" max="2534" width="27.85546875" style="6" customWidth="1"/>
    <col min="2535" max="2535" width="11.140625" style="6" customWidth="1"/>
    <col min="2536" max="2536" width="18.85546875" style="6" customWidth="1"/>
    <col min="2537" max="2537" width="20.140625" style="6" customWidth="1"/>
    <col min="2538" max="2538" width="21.42578125" style="6" customWidth="1"/>
    <col min="2539" max="2539" width="16.28515625" style="6" customWidth="1"/>
    <col min="2540" max="2541" width="8.5703125" style="6" customWidth="1"/>
    <col min="2542" max="2542" width="16.28515625" style="6" customWidth="1"/>
    <col min="2543" max="2544" width="25.28515625" style="6" customWidth="1"/>
    <col min="2545" max="2545" width="20.140625" style="6" customWidth="1"/>
    <col min="2546" max="2546" width="12.42578125" style="6" customWidth="1"/>
    <col min="2547" max="2547" width="17.5703125" style="6" customWidth="1"/>
    <col min="2548" max="2548" width="15" style="6" customWidth="1"/>
    <col min="2549" max="2549" width="12.42578125" style="6" customWidth="1"/>
    <col min="2550" max="2550" width="6" style="6" customWidth="1"/>
    <col min="2551" max="2551" width="21.42578125" style="6" customWidth="1"/>
    <col min="2552" max="2552" width="26.5703125" style="6" customWidth="1"/>
    <col min="2553" max="2553" width="7.28515625" style="6" customWidth="1"/>
    <col min="2554" max="2554" width="20.140625" style="6" customWidth="1"/>
    <col min="2555" max="2555" width="21.42578125" style="6" customWidth="1"/>
    <col min="2556" max="2557" width="17.5703125" style="6" customWidth="1"/>
    <col min="2558" max="2558" width="19.7109375" style="6" bestFit="1" customWidth="1"/>
    <col min="2559" max="2559" width="20.140625" style="6" customWidth="1"/>
    <col min="2560" max="2562" width="15" style="6" customWidth="1"/>
    <col min="2563" max="2563" width="20.140625" style="6" customWidth="1"/>
    <col min="2564" max="2564" width="12.42578125" style="6" customWidth="1"/>
    <col min="2565" max="2565" width="17.5703125" style="6" customWidth="1"/>
    <col min="2566" max="2566" width="20.140625" style="6" customWidth="1"/>
    <col min="2567" max="2567" width="15" style="6" customWidth="1"/>
    <col min="2568" max="2568" width="17.5703125" style="6" customWidth="1"/>
    <col min="2569" max="2569" width="16.28515625" style="6" customWidth="1"/>
    <col min="2570" max="2572" width="22.7109375" style="6" customWidth="1"/>
    <col min="2573" max="2587" width="16.28515625" style="6" customWidth="1"/>
    <col min="2588" max="2588" width="24" style="6" customWidth="1"/>
    <col min="2589" max="2589" width="20.140625" style="6" customWidth="1"/>
    <col min="2590" max="2591" width="22.7109375" style="6" customWidth="1"/>
    <col min="2592" max="2593" width="16.28515625" style="6" customWidth="1"/>
    <col min="2594" max="2596" width="20.140625" style="6" customWidth="1"/>
    <col min="2597" max="2599" width="13.7109375" style="6" customWidth="1"/>
    <col min="2600" max="2600" width="17.5703125" style="6" customWidth="1"/>
    <col min="2601" max="2601" width="18.85546875" style="6" customWidth="1"/>
    <col min="2602" max="2602" width="17.5703125" style="6" customWidth="1"/>
    <col min="2603" max="2604" width="18.85546875" style="6" customWidth="1"/>
    <col min="2605" max="2605" width="13.7109375" style="6" customWidth="1"/>
    <col min="2606" max="2606" width="16.28515625" style="6" customWidth="1"/>
    <col min="2607" max="2607" width="12.42578125" style="6" customWidth="1"/>
    <col min="2608" max="2608" width="20.140625" style="6" customWidth="1"/>
    <col min="2609" max="2609" width="29.140625" style="6" customWidth="1"/>
    <col min="2610" max="2611" width="12.42578125" style="6" customWidth="1"/>
    <col min="2612" max="2613" width="13.7109375" style="6" customWidth="1"/>
    <col min="2614" max="2614" width="12.42578125" style="6" customWidth="1"/>
    <col min="2615" max="2617" width="18.42578125" style="6" bestFit="1" customWidth="1"/>
    <col min="2618" max="2768" width="12.42578125" style="6"/>
    <col min="2769" max="2769" width="21.42578125" style="6" customWidth="1"/>
    <col min="2770" max="2770" width="26.5703125" style="6" customWidth="1"/>
    <col min="2771" max="2771" width="24" style="6" customWidth="1"/>
    <col min="2772" max="2773" width="21.42578125" style="6" customWidth="1"/>
    <col min="2774" max="2775" width="13.7109375" style="6" customWidth="1"/>
    <col min="2776" max="2776" width="13.28515625" style="6" bestFit="1" customWidth="1"/>
    <col min="2777" max="2777" width="12.5703125" style="6" bestFit="1" customWidth="1"/>
    <col min="2778" max="2778" width="12.42578125" style="6" customWidth="1"/>
    <col min="2779" max="2779" width="15" style="6" customWidth="1"/>
    <col min="2780" max="2780" width="12.42578125" style="6" customWidth="1"/>
    <col min="2781" max="2781" width="13.7109375" style="6" customWidth="1"/>
    <col min="2782" max="2782" width="15" style="6" customWidth="1"/>
    <col min="2783" max="2783" width="16.28515625" style="6" customWidth="1"/>
    <col min="2784" max="2784" width="25.28515625" style="6" customWidth="1"/>
    <col min="2785" max="2785" width="24" style="6" customWidth="1"/>
    <col min="2786" max="2786" width="22.7109375" style="6" customWidth="1"/>
    <col min="2787" max="2789" width="24" style="6" customWidth="1"/>
    <col min="2790" max="2790" width="27.85546875" style="6" customWidth="1"/>
    <col min="2791" max="2791" width="11.140625" style="6" customWidth="1"/>
    <col min="2792" max="2792" width="18.85546875" style="6" customWidth="1"/>
    <col min="2793" max="2793" width="20.140625" style="6" customWidth="1"/>
    <col min="2794" max="2794" width="21.42578125" style="6" customWidth="1"/>
    <col min="2795" max="2795" width="16.28515625" style="6" customWidth="1"/>
    <col min="2796" max="2797" width="8.5703125" style="6" customWidth="1"/>
    <col min="2798" max="2798" width="16.28515625" style="6" customWidth="1"/>
    <col min="2799" max="2800" width="25.28515625" style="6" customWidth="1"/>
    <col min="2801" max="2801" width="20.140625" style="6" customWidth="1"/>
    <col min="2802" max="2802" width="12.42578125" style="6" customWidth="1"/>
    <col min="2803" max="2803" width="17.5703125" style="6" customWidth="1"/>
    <col min="2804" max="2804" width="15" style="6" customWidth="1"/>
    <col min="2805" max="2805" width="12.42578125" style="6" customWidth="1"/>
    <col min="2806" max="2806" width="6" style="6" customWidth="1"/>
    <col min="2807" max="2807" width="21.42578125" style="6" customWidth="1"/>
    <col min="2808" max="2808" width="26.5703125" style="6" customWidth="1"/>
    <col min="2809" max="2809" width="7.28515625" style="6" customWidth="1"/>
    <col min="2810" max="2810" width="20.140625" style="6" customWidth="1"/>
    <col min="2811" max="2811" width="21.42578125" style="6" customWidth="1"/>
    <col min="2812" max="2813" width="17.5703125" style="6" customWidth="1"/>
    <col min="2814" max="2814" width="19.7109375" style="6" bestFit="1" customWidth="1"/>
    <col min="2815" max="2815" width="20.140625" style="6" customWidth="1"/>
    <col min="2816" max="2818" width="15" style="6" customWidth="1"/>
    <col min="2819" max="2819" width="20.140625" style="6" customWidth="1"/>
    <col min="2820" max="2820" width="12.42578125" style="6" customWidth="1"/>
    <col min="2821" max="2821" width="17.5703125" style="6" customWidth="1"/>
    <col min="2822" max="2822" width="20.140625" style="6" customWidth="1"/>
    <col min="2823" max="2823" width="15" style="6" customWidth="1"/>
    <col min="2824" max="2824" width="17.5703125" style="6" customWidth="1"/>
    <col min="2825" max="2825" width="16.28515625" style="6" customWidth="1"/>
    <col min="2826" max="2828" width="22.7109375" style="6" customWidth="1"/>
    <col min="2829" max="2843" width="16.28515625" style="6" customWidth="1"/>
    <col min="2844" max="2844" width="24" style="6" customWidth="1"/>
    <col min="2845" max="2845" width="20.140625" style="6" customWidth="1"/>
    <col min="2846" max="2847" width="22.7109375" style="6" customWidth="1"/>
    <col min="2848" max="2849" width="16.28515625" style="6" customWidth="1"/>
    <col min="2850" max="2852" width="20.140625" style="6" customWidth="1"/>
    <col min="2853" max="2855" width="13.7109375" style="6" customWidth="1"/>
    <col min="2856" max="2856" width="17.5703125" style="6" customWidth="1"/>
    <col min="2857" max="2857" width="18.85546875" style="6" customWidth="1"/>
    <col min="2858" max="2858" width="17.5703125" style="6" customWidth="1"/>
    <col min="2859" max="2860" width="18.85546875" style="6" customWidth="1"/>
    <col min="2861" max="2861" width="13.7109375" style="6" customWidth="1"/>
    <col min="2862" max="2862" width="16.28515625" style="6" customWidth="1"/>
    <col min="2863" max="2863" width="12.42578125" style="6" customWidth="1"/>
    <col min="2864" max="2864" width="20.140625" style="6" customWidth="1"/>
    <col min="2865" max="2865" width="29.140625" style="6" customWidth="1"/>
    <col min="2866" max="2867" width="12.42578125" style="6" customWidth="1"/>
    <col min="2868" max="2869" width="13.7109375" style="6" customWidth="1"/>
    <col min="2870" max="2870" width="12.42578125" style="6" customWidth="1"/>
    <col min="2871" max="2873" width="18.42578125" style="6" bestFit="1" customWidth="1"/>
    <col min="2874" max="3024" width="12.42578125" style="6"/>
    <col min="3025" max="3025" width="21.42578125" style="6" customWidth="1"/>
    <col min="3026" max="3026" width="26.5703125" style="6" customWidth="1"/>
    <col min="3027" max="3027" width="24" style="6" customWidth="1"/>
    <col min="3028" max="3029" width="21.42578125" style="6" customWidth="1"/>
    <col min="3030" max="3031" width="13.7109375" style="6" customWidth="1"/>
    <col min="3032" max="3032" width="13.28515625" style="6" bestFit="1" customWidth="1"/>
    <col min="3033" max="3033" width="12.5703125" style="6" bestFit="1" customWidth="1"/>
    <col min="3034" max="3034" width="12.42578125" style="6" customWidth="1"/>
    <col min="3035" max="3035" width="15" style="6" customWidth="1"/>
    <col min="3036" max="3036" width="12.42578125" style="6" customWidth="1"/>
    <col min="3037" max="3037" width="13.7109375" style="6" customWidth="1"/>
    <col min="3038" max="3038" width="15" style="6" customWidth="1"/>
    <col min="3039" max="3039" width="16.28515625" style="6" customWidth="1"/>
    <col min="3040" max="3040" width="25.28515625" style="6" customWidth="1"/>
    <col min="3041" max="3041" width="24" style="6" customWidth="1"/>
    <col min="3042" max="3042" width="22.7109375" style="6" customWidth="1"/>
    <col min="3043" max="3045" width="24" style="6" customWidth="1"/>
    <col min="3046" max="3046" width="27.85546875" style="6" customWidth="1"/>
    <col min="3047" max="3047" width="11.140625" style="6" customWidth="1"/>
    <col min="3048" max="3048" width="18.85546875" style="6" customWidth="1"/>
    <col min="3049" max="3049" width="20.140625" style="6" customWidth="1"/>
    <col min="3050" max="3050" width="21.42578125" style="6" customWidth="1"/>
    <col min="3051" max="3051" width="16.28515625" style="6" customWidth="1"/>
    <col min="3052" max="3053" width="8.5703125" style="6" customWidth="1"/>
    <col min="3054" max="3054" width="16.28515625" style="6" customWidth="1"/>
    <col min="3055" max="3056" width="25.28515625" style="6" customWidth="1"/>
    <col min="3057" max="3057" width="20.140625" style="6" customWidth="1"/>
    <col min="3058" max="3058" width="12.42578125" style="6" customWidth="1"/>
    <col min="3059" max="3059" width="17.5703125" style="6" customWidth="1"/>
    <col min="3060" max="3060" width="15" style="6" customWidth="1"/>
    <col min="3061" max="3061" width="12.42578125" style="6" customWidth="1"/>
    <col min="3062" max="3062" width="6" style="6" customWidth="1"/>
    <col min="3063" max="3063" width="21.42578125" style="6" customWidth="1"/>
    <col min="3064" max="3064" width="26.5703125" style="6" customWidth="1"/>
    <col min="3065" max="3065" width="7.28515625" style="6" customWidth="1"/>
    <col min="3066" max="3066" width="20.140625" style="6" customWidth="1"/>
    <col min="3067" max="3067" width="21.42578125" style="6" customWidth="1"/>
    <col min="3068" max="3069" width="17.5703125" style="6" customWidth="1"/>
    <col min="3070" max="3070" width="19.7109375" style="6" bestFit="1" customWidth="1"/>
    <col min="3071" max="3071" width="20.140625" style="6" customWidth="1"/>
    <col min="3072" max="3074" width="15" style="6" customWidth="1"/>
    <col min="3075" max="3075" width="20.140625" style="6" customWidth="1"/>
    <col min="3076" max="3076" width="12.42578125" style="6" customWidth="1"/>
    <col min="3077" max="3077" width="17.5703125" style="6" customWidth="1"/>
    <col min="3078" max="3078" width="20.140625" style="6" customWidth="1"/>
    <col min="3079" max="3079" width="15" style="6" customWidth="1"/>
    <col min="3080" max="3080" width="17.5703125" style="6" customWidth="1"/>
    <col min="3081" max="3081" width="16.28515625" style="6" customWidth="1"/>
    <col min="3082" max="3084" width="22.7109375" style="6" customWidth="1"/>
    <col min="3085" max="3099" width="16.28515625" style="6" customWidth="1"/>
    <col min="3100" max="3100" width="24" style="6" customWidth="1"/>
    <col min="3101" max="3101" width="20.140625" style="6" customWidth="1"/>
    <col min="3102" max="3103" width="22.7109375" style="6" customWidth="1"/>
    <col min="3104" max="3105" width="16.28515625" style="6" customWidth="1"/>
    <col min="3106" max="3108" width="20.140625" style="6" customWidth="1"/>
    <col min="3109" max="3111" width="13.7109375" style="6" customWidth="1"/>
    <col min="3112" max="3112" width="17.5703125" style="6" customWidth="1"/>
    <col min="3113" max="3113" width="18.85546875" style="6" customWidth="1"/>
    <col min="3114" max="3114" width="17.5703125" style="6" customWidth="1"/>
    <col min="3115" max="3116" width="18.85546875" style="6" customWidth="1"/>
    <col min="3117" max="3117" width="13.7109375" style="6" customWidth="1"/>
    <col min="3118" max="3118" width="16.28515625" style="6" customWidth="1"/>
    <col min="3119" max="3119" width="12.42578125" style="6" customWidth="1"/>
    <col min="3120" max="3120" width="20.140625" style="6" customWidth="1"/>
    <col min="3121" max="3121" width="29.140625" style="6" customWidth="1"/>
    <col min="3122" max="3123" width="12.42578125" style="6" customWidth="1"/>
    <col min="3124" max="3125" width="13.7109375" style="6" customWidth="1"/>
    <col min="3126" max="3126" width="12.42578125" style="6" customWidth="1"/>
    <col min="3127" max="3129" width="18.42578125" style="6" bestFit="1" customWidth="1"/>
    <col min="3130" max="3280" width="12.42578125" style="6"/>
    <col min="3281" max="3281" width="21.42578125" style="6" customWidth="1"/>
    <col min="3282" max="3282" width="26.5703125" style="6" customWidth="1"/>
    <col min="3283" max="3283" width="24" style="6" customWidth="1"/>
    <col min="3284" max="3285" width="21.42578125" style="6" customWidth="1"/>
    <col min="3286" max="3287" width="13.7109375" style="6" customWidth="1"/>
    <col min="3288" max="3288" width="13.28515625" style="6" bestFit="1" customWidth="1"/>
    <col min="3289" max="3289" width="12.5703125" style="6" bestFit="1" customWidth="1"/>
    <col min="3290" max="3290" width="12.42578125" style="6" customWidth="1"/>
    <col min="3291" max="3291" width="15" style="6" customWidth="1"/>
    <col min="3292" max="3292" width="12.42578125" style="6" customWidth="1"/>
    <col min="3293" max="3293" width="13.7109375" style="6" customWidth="1"/>
    <col min="3294" max="3294" width="15" style="6" customWidth="1"/>
    <col min="3295" max="3295" width="16.28515625" style="6" customWidth="1"/>
    <col min="3296" max="3296" width="25.28515625" style="6" customWidth="1"/>
    <col min="3297" max="3297" width="24" style="6" customWidth="1"/>
    <col min="3298" max="3298" width="22.7109375" style="6" customWidth="1"/>
    <col min="3299" max="3301" width="24" style="6" customWidth="1"/>
    <col min="3302" max="3302" width="27.85546875" style="6" customWidth="1"/>
    <col min="3303" max="3303" width="11.140625" style="6" customWidth="1"/>
    <col min="3304" max="3304" width="18.85546875" style="6" customWidth="1"/>
    <col min="3305" max="3305" width="20.140625" style="6" customWidth="1"/>
    <col min="3306" max="3306" width="21.42578125" style="6" customWidth="1"/>
    <col min="3307" max="3307" width="16.28515625" style="6" customWidth="1"/>
    <col min="3308" max="3309" width="8.5703125" style="6" customWidth="1"/>
    <col min="3310" max="3310" width="16.28515625" style="6" customWidth="1"/>
    <col min="3311" max="3312" width="25.28515625" style="6" customWidth="1"/>
    <col min="3313" max="3313" width="20.140625" style="6" customWidth="1"/>
    <col min="3314" max="3314" width="12.42578125" style="6" customWidth="1"/>
    <col min="3315" max="3315" width="17.5703125" style="6" customWidth="1"/>
    <col min="3316" max="3316" width="15" style="6" customWidth="1"/>
    <col min="3317" max="3317" width="12.42578125" style="6" customWidth="1"/>
    <col min="3318" max="3318" width="6" style="6" customWidth="1"/>
    <col min="3319" max="3319" width="21.42578125" style="6" customWidth="1"/>
    <col min="3320" max="3320" width="26.5703125" style="6" customWidth="1"/>
    <col min="3321" max="3321" width="7.28515625" style="6" customWidth="1"/>
    <col min="3322" max="3322" width="20.140625" style="6" customWidth="1"/>
    <col min="3323" max="3323" width="21.42578125" style="6" customWidth="1"/>
    <col min="3324" max="3325" width="17.5703125" style="6" customWidth="1"/>
    <col min="3326" max="3326" width="19.7109375" style="6" bestFit="1" customWidth="1"/>
    <col min="3327" max="3327" width="20.140625" style="6" customWidth="1"/>
    <col min="3328" max="3330" width="15" style="6" customWidth="1"/>
    <col min="3331" max="3331" width="20.140625" style="6" customWidth="1"/>
    <col min="3332" max="3332" width="12.42578125" style="6" customWidth="1"/>
    <col min="3333" max="3333" width="17.5703125" style="6" customWidth="1"/>
    <col min="3334" max="3334" width="20.140625" style="6" customWidth="1"/>
    <col min="3335" max="3335" width="15" style="6" customWidth="1"/>
    <col min="3336" max="3336" width="17.5703125" style="6" customWidth="1"/>
    <col min="3337" max="3337" width="16.28515625" style="6" customWidth="1"/>
    <col min="3338" max="3340" width="22.7109375" style="6" customWidth="1"/>
    <col min="3341" max="3355" width="16.28515625" style="6" customWidth="1"/>
    <col min="3356" max="3356" width="24" style="6" customWidth="1"/>
    <col min="3357" max="3357" width="20.140625" style="6" customWidth="1"/>
    <col min="3358" max="3359" width="22.7109375" style="6" customWidth="1"/>
    <col min="3360" max="3361" width="16.28515625" style="6" customWidth="1"/>
    <col min="3362" max="3364" width="20.140625" style="6" customWidth="1"/>
    <col min="3365" max="3367" width="13.7109375" style="6" customWidth="1"/>
    <col min="3368" max="3368" width="17.5703125" style="6" customWidth="1"/>
    <col min="3369" max="3369" width="18.85546875" style="6" customWidth="1"/>
    <col min="3370" max="3370" width="17.5703125" style="6" customWidth="1"/>
    <col min="3371" max="3372" width="18.85546875" style="6" customWidth="1"/>
    <col min="3373" max="3373" width="13.7109375" style="6" customWidth="1"/>
    <col min="3374" max="3374" width="16.28515625" style="6" customWidth="1"/>
    <col min="3375" max="3375" width="12.42578125" style="6" customWidth="1"/>
    <col min="3376" max="3376" width="20.140625" style="6" customWidth="1"/>
    <col min="3377" max="3377" width="29.140625" style="6" customWidth="1"/>
    <col min="3378" max="3379" width="12.42578125" style="6" customWidth="1"/>
    <col min="3380" max="3381" width="13.7109375" style="6" customWidth="1"/>
    <col min="3382" max="3382" width="12.42578125" style="6" customWidth="1"/>
    <col min="3383" max="3385" width="18.42578125" style="6" bestFit="1" customWidth="1"/>
    <col min="3386" max="3536" width="12.42578125" style="6"/>
    <col min="3537" max="3537" width="21.42578125" style="6" customWidth="1"/>
    <col min="3538" max="3538" width="26.5703125" style="6" customWidth="1"/>
    <col min="3539" max="3539" width="24" style="6" customWidth="1"/>
    <col min="3540" max="3541" width="21.42578125" style="6" customWidth="1"/>
    <col min="3542" max="3543" width="13.7109375" style="6" customWidth="1"/>
    <col min="3544" max="3544" width="13.28515625" style="6" bestFit="1" customWidth="1"/>
    <col min="3545" max="3545" width="12.5703125" style="6" bestFit="1" customWidth="1"/>
    <col min="3546" max="3546" width="12.42578125" style="6" customWidth="1"/>
    <col min="3547" max="3547" width="15" style="6" customWidth="1"/>
    <col min="3548" max="3548" width="12.42578125" style="6" customWidth="1"/>
    <col min="3549" max="3549" width="13.7109375" style="6" customWidth="1"/>
    <col min="3550" max="3550" width="15" style="6" customWidth="1"/>
    <col min="3551" max="3551" width="16.28515625" style="6" customWidth="1"/>
    <col min="3552" max="3552" width="25.28515625" style="6" customWidth="1"/>
    <col min="3553" max="3553" width="24" style="6" customWidth="1"/>
    <col min="3554" max="3554" width="22.7109375" style="6" customWidth="1"/>
    <col min="3555" max="3557" width="24" style="6" customWidth="1"/>
    <col min="3558" max="3558" width="27.85546875" style="6" customWidth="1"/>
    <col min="3559" max="3559" width="11.140625" style="6" customWidth="1"/>
    <col min="3560" max="3560" width="18.85546875" style="6" customWidth="1"/>
    <col min="3561" max="3561" width="20.140625" style="6" customWidth="1"/>
    <col min="3562" max="3562" width="21.42578125" style="6" customWidth="1"/>
    <col min="3563" max="3563" width="16.28515625" style="6" customWidth="1"/>
    <col min="3564" max="3565" width="8.5703125" style="6" customWidth="1"/>
    <col min="3566" max="3566" width="16.28515625" style="6" customWidth="1"/>
    <col min="3567" max="3568" width="25.28515625" style="6" customWidth="1"/>
    <col min="3569" max="3569" width="20.140625" style="6" customWidth="1"/>
    <col min="3570" max="3570" width="12.42578125" style="6" customWidth="1"/>
    <col min="3571" max="3571" width="17.5703125" style="6" customWidth="1"/>
    <col min="3572" max="3572" width="15" style="6" customWidth="1"/>
    <col min="3573" max="3573" width="12.42578125" style="6" customWidth="1"/>
    <col min="3574" max="3574" width="6" style="6" customWidth="1"/>
    <col min="3575" max="3575" width="21.42578125" style="6" customWidth="1"/>
    <col min="3576" max="3576" width="26.5703125" style="6" customWidth="1"/>
    <col min="3577" max="3577" width="7.28515625" style="6" customWidth="1"/>
    <col min="3578" max="3578" width="20.140625" style="6" customWidth="1"/>
    <col min="3579" max="3579" width="21.42578125" style="6" customWidth="1"/>
    <col min="3580" max="3581" width="17.5703125" style="6" customWidth="1"/>
    <col min="3582" max="3582" width="19.7109375" style="6" bestFit="1" customWidth="1"/>
    <col min="3583" max="3583" width="20.140625" style="6" customWidth="1"/>
    <col min="3584" max="3586" width="15" style="6" customWidth="1"/>
    <col min="3587" max="3587" width="20.140625" style="6" customWidth="1"/>
    <col min="3588" max="3588" width="12.42578125" style="6" customWidth="1"/>
    <col min="3589" max="3589" width="17.5703125" style="6" customWidth="1"/>
    <col min="3590" max="3590" width="20.140625" style="6" customWidth="1"/>
    <col min="3591" max="3591" width="15" style="6" customWidth="1"/>
    <col min="3592" max="3592" width="17.5703125" style="6" customWidth="1"/>
    <col min="3593" max="3593" width="16.28515625" style="6" customWidth="1"/>
    <col min="3594" max="3596" width="22.7109375" style="6" customWidth="1"/>
    <col min="3597" max="3611" width="16.28515625" style="6" customWidth="1"/>
    <col min="3612" max="3612" width="24" style="6" customWidth="1"/>
    <col min="3613" max="3613" width="20.140625" style="6" customWidth="1"/>
    <col min="3614" max="3615" width="22.7109375" style="6" customWidth="1"/>
    <col min="3616" max="3617" width="16.28515625" style="6" customWidth="1"/>
    <col min="3618" max="3620" width="20.140625" style="6" customWidth="1"/>
    <col min="3621" max="3623" width="13.7109375" style="6" customWidth="1"/>
    <col min="3624" max="3624" width="17.5703125" style="6" customWidth="1"/>
    <col min="3625" max="3625" width="18.85546875" style="6" customWidth="1"/>
    <col min="3626" max="3626" width="17.5703125" style="6" customWidth="1"/>
    <col min="3627" max="3628" width="18.85546875" style="6" customWidth="1"/>
    <col min="3629" max="3629" width="13.7109375" style="6" customWidth="1"/>
    <col min="3630" max="3630" width="16.28515625" style="6" customWidth="1"/>
    <col min="3631" max="3631" width="12.42578125" style="6" customWidth="1"/>
    <col min="3632" max="3632" width="20.140625" style="6" customWidth="1"/>
    <col min="3633" max="3633" width="29.140625" style="6" customWidth="1"/>
    <col min="3634" max="3635" width="12.42578125" style="6" customWidth="1"/>
    <col min="3636" max="3637" width="13.7109375" style="6" customWidth="1"/>
    <col min="3638" max="3638" width="12.42578125" style="6" customWidth="1"/>
    <col min="3639" max="3641" width="18.42578125" style="6" bestFit="1" customWidth="1"/>
    <col min="3642" max="3792" width="12.42578125" style="6"/>
    <col min="3793" max="3793" width="21.42578125" style="6" customWidth="1"/>
    <col min="3794" max="3794" width="26.5703125" style="6" customWidth="1"/>
    <col min="3795" max="3795" width="24" style="6" customWidth="1"/>
    <col min="3796" max="3797" width="21.42578125" style="6" customWidth="1"/>
    <col min="3798" max="3799" width="13.7109375" style="6" customWidth="1"/>
    <col min="3800" max="3800" width="13.28515625" style="6" bestFit="1" customWidth="1"/>
    <col min="3801" max="3801" width="12.5703125" style="6" bestFit="1" customWidth="1"/>
    <col min="3802" max="3802" width="12.42578125" style="6" customWidth="1"/>
    <col min="3803" max="3803" width="15" style="6" customWidth="1"/>
    <col min="3804" max="3804" width="12.42578125" style="6" customWidth="1"/>
    <col min="3805" max="3805" width="13.7109375" style="6" customWidth="1"/>
    <col min="3806" max="3806" width="15" style="6" customWidth="1"/>
    <col min="3807" max="3807" width="16.28515625" style="6" customWidth="1"/>
    <col min="3808" max="3808" width="25.28515625" style="6" customWidth="1"/>
    <col min="3809" max="3809" width="24" style="6" customWidth="1"/>
    <col min="3810" max="3810" width="22.7109375" style="6" customWidth="1"/>
    <col min="3811" max="3813" width="24" style="6" customWidth="1"/>
    <col min="3814" max="3814" width="27.85546875" style="6" customWidth="1"/>
    <col min="3815" max="3815" width="11.140625" style="6" customWidth="1"/>
    <col min="3816" max="3816" width="18.85546875" style="6" customWidth="1"/>
    <col min="3817" max="3817" width="20.140625" style="6" customWidth="1"/>
    <col min="3818" max="3818" width="21.42578125" style="6" customWidth="1"/>
    <col min="3819" max="3819" width="16.28515625" style="6" customWidth="1"/>
    <col min="3820" max="3821" width="8.5703125" style="6" customWidth="1"/>
    <col min="3822" max="3822" width="16.28515625" style="6" customWidth="1"/>
    <col min="3823" max="3824" width="25.28515625" style="6" customWidth="1"/>
    <col min="3825" max="3825" width="20.140625" style="6" customWidth="1"/>
    <col min="3826" max="3826" width="12.42578125" style="6" customWidth="1"/>
    <col min="3827" max="3827" width="17.5703125" style="6" customWidth="1"/>
    <col min="3828" max="3828" width="15" style="6" customWidth="1"/>
    <col min="3829" max="3829" width="12.42578125" style="6" customWidth="1"/>
    <col min="3830" max="3830" width="6" style="6" customWidth="1"/>
    <col min="3831" max="3831" width="21.42578125" style="6" customWidth="1"/>
    <col min="3832" max="3832" width="26.5703125" style="6" customWidth="1"/>
    <col min="3833" max="3833" width="7.28515625" style="6" customWidth="1"/>
    <col min="3834" max="3834" width="20.140625" style="6" customWidth="1"/>
    <col min="3835" max="3835" width="21.42578125" style="6" customWidth="1"/>
    <col min="3836" max="3837" width="17.5703125" style="6" customWidth="1"/>
    <col min="3838" max="3838" width="19.7109375" style="6" bestFit="1" customWidth="1"/>
    <col min="3839" max="3839" width="20.140625" style="6" customWidth="1"/>
    <col min="3840" max="3842" width="15" style="6" customWidth="1"/>
    <col min="3843" max="3843" width="20.140625" style="6" customWidth="1"/>
    <col min="3844" max="3844" width="12.42578125" style="6" customWidth="1"/>
    <col min="3845" max="3845" width="17.5703125" style="6" customWidth="1"/>
    <col min="3846" max="3846" width="20.140625" style="6" customWidth="1"/>
    <col min="3847" max="3847" width="15" style="6" customWidth="1"/>
    <col min="3848" max="3848" width="17.5703125" style="6" customWidth="1"/>
    <col min="3849" max="3849" width="16.28515625" style="6" customWidth="1"/>
    <col min="3850" max="3852" width="22.7109375" style="6" customWidth="1"/>
    <col min="3853" max="3867" width="16.28515625" style="6" customWidth="1"/>
    <col min="3868" max="3868" width="24" style="6" customWidth="1"/>
    <col min="3869" max="3869" width="20.140625" style="6" customWidth="1"/>
    <col min="3870" max="3871" width="22.7109375" style="6" customWidth="1"/>
    <col min="3872" max="3873" width="16.28515625" style="6" customWidth="1"/>
    <col min="3874" max="3876" width="20.140625" style="6" customWidth="1"/>
    <col min="3877" max="3879" width="13.7109375" style="6" customWidth="1"/>
    <col min="3880" max="3880" width="17.5703125" style="6" customWidth="1"/>
    <col min="3881" max="3881" width="18.85546875" style="6" customWidth="1"/>
    <col min="3882" max="3882" width="17.5703125" style="6" customWidth="1"/>
    <col min="3883" max="3884" width="18.85546875" style="6" customWidth="1"/>
    <col min="3885" max="3885" width="13.7109375" style="6" customWidth="1"/>
    <col min="3886" max="3886" width="16.28515625" style="6" customWidth="1"/>
    <col min="3887" max="3887" width="12.42578125" style="6" customWidth="1"/>
    <col min="3888" max="3888" width="20.140625" style="6" customWidth="1"/>
    <col min="3889" max="3889" width="29.140625" style="6" customWidth="1"/>
    <col min="3890" max="3891" width="12.42578125" style="6" customWidth="1"/>
    <col min="3892" max="3893" width="13.7109375" style="6" customWidth="1"/>
    <col min="3894" max="3894" width="12.42578125" style="6" customWidth="1"/>
    <col min="3895" max="3897" width="18.42578125" style="6" bestFit="1" customWidth="1"/>
    <col min="3898" max="4048" width="12.42578125" style="6"/>
    <col min="4049" max="4049" width="21.42578125" style="6" customWidth="1"/>
    <col min="4050" max="4050" width="26.5703125" style="6" customWidth="1"/>
    <col min="4051" max="4051" width="24" style="6" customWidth="1"/>
    <col min="4052" max="4053" width="21.42578125" style="6" customWidth="1"/>
    <col min="4054" max="4055" width="13.7109375" style="6" customWidth="1"/>
    <col min="4056" max="4056" width="13.28515625" style="6" bestFit="1" customWidth="1"/>
    <col min="4057" max="4057" width="12.5703125" style="6" bestFit="1" customWidth="1"/>
    <col min="4058" max="4058" width="12.42578125" style="6" customWidth="1"/>
    <col min="4059" max="4059" width="15" style="6" customWidth="1"/>
    <col min="4060" max="4060" width="12.42578125" style="6" customWidth="1"/>
    <col min="4061" max="4061" width="13.7109375" style="6" customWidth="1"/>
    <col min="4062" max="4062" width="15" style="6" customWidth="1"/>
    <col min="4063" max="4063" width="16.28515625" style="6" customWidth="1"/>
    <col min="4064" max="4064" width="25.28515625" style="6" customWidth="1"/>
    <col min="4065" max="4065" width="24" style="6" customWidth="1"/>
    <col min="4066" max="4066" width="22.7109375" style="6" customWidth="1"/>
    <col min="4067" max="4069" width="24" style="6" customWidth="1"/>
    <col min="4070" max="4070" width="27.85546875" style="6" customWidth="1"/>
    <col min="4071" max="4071" width="11.140625" style="6" customWidth="1"/>
    <col min="4072" max="4072" width="18.85546875" style="6" customWidth="1"/>
    <col min="4073" max="4073" width="20.140625" style="6" customWidth="1"/>
    <col min="4074" max="4074" width="21.42578125" style="6" customWidth="1"/>
    <col min="4075" max="4075" width="16.28515625" style="6" customWidth="1"/>
    <col min="4076" max="4077" width="8.5703125" style="6" customWidth="1"/>
    <col min="4078" max="4078" width="16.28515625" style="6" customWidth="1"/>
    <col min="4079" max="4080" width="25.28515625" style="6" customWidth="1"/>
    <col min="4081" max="4081" width="20.140625" style="6" customWidth="1"/>
    <col min="4082" max="4082" width="12.42578125" style="6" customWidth="1"/>
    <col min="4083" max="4083" width="17.5703125" style="6" customWidth="1"/>
    <col min="4084" max="4084" width="15" style="6" customWidth="1"/>
    <col min="4085" max="4085" width="12.42578125" style="6" customWidth="1"/>
    <col min="4086" max="4086" width="6" style="6" customWidth="1"/>
    <col min="4087" max="4087" width="21.42578125" style="6" customWidth="1"/>
    <col min="4088" max="4088" width="26.5703125" style="6" customWidth="1"/>
    <col min="4089" max="4089" width="7.28515625" style="6" customWidth="1"/>
    <col min="4090" max="4090" width="20.140625" style="6" customWidth="1"/>
    <col min="4091" max="4091" width="21.42578125" style="6" customWidth="1"/>
    <col min="4092" max="4093" width="17.5703125" style="6" customWidth="1"/>
    <col min="4094" max="4094" width="19.7109375" style="6" bestFit="1" customWidth="1"/>
    <col min="4095" max="4095" width="20.140625" style="6" customWidth="1"/>
    <col min="4096" max="4098" width="15" style="6" customWidth="1"/>
    <col min="4099" max="4099" width="20.140625" style="6" customWidth="1"/>
    <col min="4100" max="4100" width="12.42578125" style="6" customWidth="1"/>
    <col min="4101" max="4101" width="17.5703125" style="6" customWidth="1"/>
    <col min="4102" max="4102" width="20.140625" style="6" customWidth="1"/>
    <col min="4103" max="4103" width="15" style="6" customWidth="1"/>
    <col min="4104" max="4104" width="17.5703125" style="6" customWidth="1"/>
    <col min="4105" max="4105" width="16.28515625" style="6" customWidth="1"/>
    <col min="4106" max="4108" width="22.7109375" style="6" customWidth="1"/>
    <col min="4109" max="4123" width="16.28515625" style="6" customWidth="1"/>
    <col min="4124" max="4124" width="24" style="6" customWidth="1"/>
    <col min="4125" max="4125" width="20.140625" style="6" customWidth="1"/>
    <col min="4126" max="4127" width="22.7109375" style="6" customWidth="1"/>
    <col min="4128" max="4129" width="16.28515625" style="6" customWidth="1"/>
    <col min="4130" max="4132" width="20.140625" style="6" customWidth="1"/>
    <col min="4133" max="4135" width="13.7109375" style="6" customWidth="1"/>
    <col min="4136" max="4136" width="17.5703125" style="6" customWidth="1"/>
    <col min="4137" max="4137" width="18.85546875" style="6" customWidth="1"/>
    <col min="4138" max="4138" width="17.5703125" style="6" customWidth="1"/>
    <col min="4139" max="4140" width="18.85546875" style="6" customWidth="1"/>
    <col min="4141" max="4141" width="13.7109375" style="6" customWidth="1"/>
    <col min="4142" max="4142" width="16.28515625" style="6" customWidth="1"/>
    <col min="4143" max="4143" width="12.42578125" style="6" customWidth="1"/>
    <col min="4144" max="4144" width="20.140625" style="6" customWidth="1"/>
    <col min="4145" max="4145" width="29.140625" style="6" customWidth="1"/>
    <col min="4146" max="4147" width="12.42578125" style="6" customWidth="1"/>
    <col min="4148" max="4149" width="13.7109375" style="6" customWidth="1"/>
    <col min="4150" max="4150" width="12.42578125" style="6" customWidth="1"/>
    <col min="4151" max="4153" width="18.42578125" style="6" bestFit="1" customWidth="1"/>
    <col min="4154" max="4304" width="12.42578125" style="6"/>
    <col min="4305" max="4305" width="21.42578125" style="6" customWidth="1"/>
    <col min="4306" max="4306" width="26.5703125" style="6" customWidth="1"/>
    <col min="4307" max="4307" width="24" style="6" customWidth="1"/>
    <col min="4308" max="4309" width="21.42578125" style="6" customWidth="1"/>
    <col min="4310" max="4311" width="13.7109375" style="6" customWidth="1"/>
    <col min="4312" max="4312" width="13.28515625" style="6" bestFit="1" customWidth="1"/>
    <col min="4313" max="4313" width="12.5703125" style="6" bestFit="1" customWidth="1"/>
    <col min="4314" max="4314" width="12.42578125" style="6" customWidth="1"/>
    <col min="4315" max="4315" width="15" style="6" customWidth="1"/>
    <col min="4316" max="4316" width="12.42578125" style="6" customWidth="1"/>
    <col min="4317" max="4317" width="13.7109375" style="6" customWidth="1"/>
    <col min="4318" max="4318" width="15" style="6" customWidth="1"/>
    <col min="4319" max="4319" width="16.28515625" style="6" customWidth="1"/>
    <col min="4320" max="4320" width="25.28515625" style="6" customWidth="1"/>
    <col min="4321" max="4321" width="24" style="6" customWidth="1"/>
    <col min="4322" max="4322" width="22.7109375" style="6" customWidth="1"/>
    <col min="4323" max="4325" width="24" style="6" customWidth="1"/>
    <col min="4326" max="4326" width="27.85546875" style="6" customWidth="1"/>
    <col min="4327" max="4327" width="11.140625" style="6" customWidth="1"/>
    <col min="4328" max="4328" width="18.85546875" style="6" customWidth="1"/>
    <col min="4329" max="4329" width="20.140625" style="6" customWidth="1"/>
    <col min="4330" max="4330" width="21.42578125" style="6" customWidth="1"/>
    <col min="4331" max="4331" width="16.28515625" style="6" customWidth="1"/>
    <col min="4332" max="4333" width="8.5703125" style="6" customWidth="1"/>
    <col min="4334" max="4334" width="16.28515625" style="6" customWidth="1"/>
    <col min="4335" max="4336" width="25.28515625" style="6" customWidth="1"/>
    <col min="4337" max="4337" width="20.140625" style="6" customWidth="1"/>
    <col min="4338" max="4338" width="12.42578125" style="6" customWidth="1"/>
    <col min="4339" max="4339" width="17.5703125" style="6" customWidth="1"/>
    <col min="4340" max="4340" width="15" style="6" customWidth="1"/>
    <col min="4341" max="4341" width="12.42578125" style="6" customWidth="1"/>
    <col min="4342" max="4342" width="6" style="6" customWidth="1"/>
    <col min="4343" max="4343" width="21.42578125" style="6" customWidth="1"/>
    <col min="4344" max="4344" width="26.5703125" style="6" customWidth="1"/>
    <col min="4345" max="4345" width="7.28515625" style="6" customWidth="1"/>
    <col min="4346" max="4346" width="20.140625" style="6" customWidth="1"/>
    <col min="4347" max="4347" width="21.42578125" style="6" customWidth="1"/>
    <col min="4348" max="4349" width="17.5703125" style="6" customWidth="1"/>
    <col min="4350" max="4350" width="19.7109375" style="6" bestFit="1" customWidth="1"/>
    <col min="4351" max="4351" width="20.140625" style="6" customWidth="1"/>
    <col min="4352" max="4354" width="15" style="6" customWidth="1"/>
    <col min="4355" max="4355" width="20.140625" style="6" customWidth="1"/>
    <col min="4356" max="4356" width="12.42578125" style="6" customWidth="1"/>
    <col min="4357" max="4357" width="17.5703125" style="6" customWidth="1"/>
    <col min="4358" max="4358" width="20.140625" style="6" customWidth="1"/>
    <col min="4359" max="4359" width="15" style="6" customWidth="1"/>
    <col min="4360" max="4360" width="17.5703125" style="6" customWidth="1"/>
    <col min="4361" max="4361" width="16.28515625" style="6" customWidth="1"/>
    <col min="4362" max="4364" width="22.7109375" style="6" customWidth="1"/>
    <col min="4365" max="4379" width="16.28515625" style="6" customWidth="1"/>
    <col min="4380" max="4380" width="24" style="6" customWidth="1"/>
    <col min="4381" max="4381" width="20.140625" style="6" customWidth="1"/>
    <col min="4382" max="4383" width="22.7109375" style="6" customWidth="1"/>
    <col min="4384" max="4385" width="16.28515625" style="6" customWidth="1"/>
    <col min="4386" max="4388" width="20.140625" style="6" customWidth="1"/>
    <col min="4389" max="4391" width="13.7109375" style="6" customWidth="1"/>
    <col min="4392" max="4392" width="17.5703125" style="6" customWidth="1"/>
    <col min="4393" max="4393" width="18.85546875" style="6" customWidth="1"/>
    <col min="4394" max="4394" width="17.5703125" style="6" customWidth="1"/>
    <col min="4395" max="4396" width="18.85546875" style="6" customWidth="1"/>
    <col min="4397" max="4397" width="13.7109375" style="6" customWidth="1"/>
    <col min="4398" max="4398" width="16.28515625" style="6" customWidth="1"/>
    <col min="4399" max="4399" width="12.42578125" style="6" customWidth="1"/>
    <col min="4400" max="4400" width="20.140625" style="6" customWidth="1"/>
    <col min="4401" max="4401" width="29.140625" style="6" customWidth="1"/>
    <col min="4402" max="4403" width="12.42578125" style="6" customWidth="1"/>
    <col min="4404" max="4405" width="13.7109375" style="6" customWidth="1"/>
    <col min="4406" max="4406" width="12.42578125" style="6" customWidth="1"/>
    <col min="4407" max="4409" width="18.42578125" style="6" bestFit="1" customWidth="1"/>
    <col min="4410" max="4560" width="12.42578125" style="6"/>
    <col min="4561" max="4561" width="21.42578125" style="6" customWidth="1"/>
    <col min="4562" max="4562" width="26.5703125" style="6" customWidth="1"/>
    <col min="4563" max="4563" width="24" style="6" customWidth="1"/>
    <col min="4564" max="4565" width="21.42578125" style="6" customWidth="1"/>
    <col min="4566" max="4567" width="13.7109375" style="6" customWidth="1"/>
    <col min="4568" max="4568" width="13.28515625" style="6" bestFit="1" customWidth="1"/>
    <col min="4569" max="4569" width="12.5703125" style="6" bestFit="1" customWidth="1"/>
    <col min="4570" max="4570" width="12.42578125" style="6" customWidth="1"/>
    <col min="4571" max="4571" width="15" style="6" customWidth="1"/>
    <col min="4572" max="4572" width="12.42578125" style="6" customWidth="1"/>
    <col min="4573" max="4573" width="13.7109375" style="6" customWidth="1"/>
    <col min="4574" max="4574" width="15" style="6" customWidth="1"/>
    <col min="4575" max="4575" width="16.28515625" style="6" customWidth="1"/>
    <col min="4576" max="4576" width="25.28515625" style="6" customWidth="1"/>
    <col min="4577" max="4577" width="24" style="6" customWidth="1"/>
    <col min="4578" max="4578" width="22.7109375" style="6" customWidth="1"/>
    <col min="4579" max="4581" width="24" style="6" customWidth="1"/>
    <col min="4582" max="4582" width="27.85546875" style="6" customWidth="1"/>
    <col min="4583" max="4583" width="11.140625" style="6" customWidth="1"/>
    <col min="4584" max="4584" width="18.85546875" style="6" customWidth="1"/>
    <col min="4585" max="4585" width="20.140625" style="6" customWidth="1"/>
    <col min="4586" max="4586" width="21.42578125" style="6" customWidth="1"/>
    <col min="4587" max="4587" width="16.28515625" style="6" customWidth="1"/>
    <col min="4588" max="4589" width="8.5703125" style="6" customWidth="1"/>
    <col min="4590" max="4590" width="16.28515625" style="6" customWidth="1"/>
    <col min="4591" max="4592" width="25.28515625" style="6" customWidth="1"/>
    <col min="4593" max="4593" width="20.140625" style="6" customWidth="1"/>
    <col min="4594" max="4594" width="12.42578125" style="6" customWidth="1"/>
    <col min="4595" max="4595" width="17.5703125" style="6" customWidth="1"/>
    <col min="4596" max="4596" width="15" style="6" customWidth="1"/>
    <col min="4597" max="4597" width="12.42578125" style="6" customWidth="1"/>
    <col min="4598" max="4598" width="6" style="6" customWidth="1"/>
    <col min="4599" max="4599" width="21.42578125" style="6" customWidth="1"/>
    <col min="4600" max="4600" width="26.5703125" style="6" customWidth="1"/>
    <col min="4601" max="4601" width="7.28515625" style="6" customWidth="1"/>
    <col min="4602" max="4602" width="20.140625" style="6" customWidth="1"/>
    <col min="4603" max="4603" width="21.42578125" style="6" customWidth="1"/>
    <col min="4604" max="4605" width="17.5703125" style="6" customWidth="1"/>
    <col min="4606" max="4606" width="19.7109375" style="6" bestFit="1" customWidth="1"/>
    <col min="4607" max="4607" width="20.140625" style="6" customWidth="1"/>
    <col min="4608" max="4610" width="15" style="6" customWidth="1"/>
    <col min="4611" max="4611" width="20.140625" style="6" customWidth="1"/>
    <col min="4612" max="4612" width="12.42578125" style="6" customWidth="1"/>
    <col min="4613" max="4613" width="17.5703125" style="6" customWidth="1"/>
    <col min="4614" max="4614" width="20.140625" style="6" customWidth="1"/>
    <col min="4615" max="4615" width="15" style="6" customWidth="1"/>
    <col min="4616" max="4616" width="17.5703125" style="6" customWidth="1"/>
    <col min="4617" max="4617" width="16.28515625" style="6" customWidth="1"/>
    <col min="4618" max="4620" width="22.7109375" style="6" customWidth="1"/>
    <col min="4621" max="4635" width="16.28515625" style="6" customWidth="1"/>
    <col min="4636" max="4636" width="24" style="6" customWidth="1"/>
    <col min="4637" max="4637" width="20.140625" style="6" customWidth="1"/>
    <col min="4638" max="4639" width="22.7109375" style="6" customWidth="1"/>
    <col min="4640" max="4641" width="16.28515625" style="6" customWidth="1"/>
    <col min="4642" max="4644" width="20.140625" style="6" customWidth="1"/>
    <col min="4645" max="4647" width="13.7109375" style="6" customWidth="1"/>
    <col min="4648" max="4648" width="17.5703125" style="6" customWidth="1"/>
    <col min="4649" max="4649" width="18.85546875" style="6" customWidth="1"/>
    <col min="4650" max="4650" width="17.5703125" style="6" customWidth="1"/>
    <col min="4651" max="4652" width="18.85546875" style="6" customWidth="1"/>
    <col min="4653" max="4653" width="13.7109375" style="6" customWidth="1"/>
    <col min="4654" max="4654" width="16.28515625" style="6" customWidth="1"/>
    <col min="4655" max="4655" width="12.42578125" style="6" customWidth="1"/>
    <col min="4656" max="4656" width="20.140625" style="6" customWidth="1"/>
    <col min="4657" max="4657" width="29.140625" style="6" customWidth="1"/>
    <col min="4658" max="4659" width="12.42578125" style="6" customWidth="1"/>
    <col min="4660" max="4661" width="13.7109375" style="6" customWidth="1"/>
    <col min="4662" max="4662" width="12.42578125" style="6" customWidth="1"/>
    <col min="4663" max="4665" width="18.42578125" style="6" bestFit="1" customWidth="1"/>
    <col min="4666" max="4816" width="12.42578125" style="6"/>
    <col min="4817" max="4817" width="21.42578125" style="6" customWidth="1"/>
    <col min="4818" max="4818" width="26.5703125" style="6" customWidth="1"/>
    <col min="4819" max="4819" width="24" style="6" customWidth="1"/>
    <col min="4820" max="4821" width="21.42578125" style="6" customWidth="1"/>
    <col min="4822" max="4823" width="13.7109375" style="6" customWidth="1"/>
    <col min="4824" max="4824" width="13.28515625" style="6" bestFit="1" customWidth="1"/>
    <col min="4825" max="4825" width="12.5703125" style="6" bestFit="1" customWidth="1"/>
    <col min="4826" max="4826" width="12.42578125" style="6" customWidth="1"/>
    <col min="4827" max="4827" width="15" style="6" customWidth="1"/>
    <col min="4828" max="4828" width="12.42578125" style="6" customWidth="1"/>
    <col min="4829" max="4829" width="13.7109375" style="6" customWidth="1"/>
    <col min="4830" max="4830" width="15" style="6" customWidth="1"/>
    <col min="4831" max="4831" width="16.28515625" style="6" customWidth="1"/>
    <col min="4832" max="4832" width="25.28515625" style="6" customWidth="1"/>
    <col min="4833" max="4833" width="24" style="6" customWidth="1"/>
    <col min="4834" max="4834" width="22.7109375" style="6" customWidth="1"/>
    <col min="4835" max="4837" width="24" style="6" customWidth="1"/>
    <col min="4838" max="4838" width="27.85546875" style="6" customWidth="1"/>
    <col min="4839" max="4839" width="11.140625" style="6" customWidth="1"/>
    <col min="4840" max="4840" width="18.85546875" style="6" customWidth="1"/>
    <col min="4841" max="4841" width="20.140625" style="6" customWidth="1"/>
    <col min="4842" max="4842" width="21.42578125" style="6" customWidth="1"/>
    <col min="4843" max="4843" width="16.28515625" style="6" customWidth="1"/>
    <col min="4844" max="4845" width="8.5703125" style="6" customWidth="1"/>
    <col min="4846" max="4846" width="16.28515625" style="6" customWidth="1"/>
    <col min="4847" max="4848" width="25.28515625" style="6" customWidth="1"/>
    <col min="4849" max="4849" width="20.140625" style="6" customWidth="1"/>
    <col min="4850" max="4850" width="12.42578125" style="6" customWidth="1"/>
    <col min="4851" max="4851" width="17.5703125" style="6" customWidth="1"/>
    <col min="4852" max="4852" width="15" style="6" customWidth="1"/>
    <col min="4853" max="4853" width="12.42578125" style="6" customWidth="1"/>
    <col min="4854" max="4854" width="6" style="6" customWidth="1"/>
    <col min="4855" max="4855" width="21.42578125" style="6" customWidth="1"/>
    <col min="4856" max="4856" width="26.5703125" style="6" customWidth="1"/>
    <col min="4857" max="4857" width="7.28515625" style="6" customWidth="1"/>
    <col min="4858" max="4858" width="20.140625" style="6" customWidth="1"/>
    <col min="4859" max="4859" width="21.42578125" style="6" customWidth="1"/>
    <col min="4860" max="4861" width="17.5703125" style="6" customWidth="1"/>
    <col min="4862" max="4862" width="19.7109375" style="6" bestFit="1" customWidth="1"/>
    <col min="4863" max="4863" width="20.140625" style="6" customWidth="1"/>
    <col min="4864" max="4866" width="15" style="6" customWidth="1"/>
    <col min="4867" max="4867" width="20.140625" style="6" customWidth="1"/>
    <col min="4868" max="4868" width="12.42578125" style="6" customWidth="1"/>
    <col min="4869" max="4869" width="17.5703125" style="6" customWidth="1"/>
    <col min="4870" max="4870" width="20.140625" style="6" customWidth="1"/>
    <col min="4871" max="4871" width="15" style="6" customWidth="1"/>
    <col min="4872" max="4872" width="17.5703125" style="6" customWidth="1"/>
    <col min="4873" max="4873" width="16.28515625" style="6" customWidth="1"/>
    <col min="4874" max="4876" width="22.7109375" style="6" customWidth="1"/>
    <col min="4877" max="4891" width="16.28515625" style="6" customWidth="1"/>
    <col min="4892" max="4892" width="24" style="6" customWidth="1"/>
    <col min="4893" max="4893" width="20.140625" style="6" customWidth="1"/>
    <col min="4894" max="4895" width="22.7109375" style="6" customWidth="1"/>
    <col min="4896" max="4897" width="16.28515625" style="6" customWidth="1"/>
    <col min="4898" max="4900" width="20.140625" style="6" customWidth="1"/>
    <col min="4901" max="4903" width="13.7109375" style="6" customWidth="1"/>
    <col min="4904" max="4904" width="17.5703125" style="6" customWidth="1"/>
    <col min="4905" max="4905" width="18.85546875" style="6" customWidth="1"/>
    <col min="4906" max="4906" width="17.5703125" style="6" customWidth="1"/>
    <col min="4907" max="4908" width="18.85546875" style="6" customWidth="1"/>
    <col min="4909" max="4909" width="13.7109375" style="6" customWidth="1"/>
    <col min="4910" max="4910" width="16.28515625" style="6" customWidth="1"/>
    <col min="4911" max="4911" width="12.42578125" style="6" customWidth="1"/>
    <col min="4912" max="4912" width="20.140625" style="6" customWidth="1"/>
    <col min="4913" max="4913" width="29.140625" style="6" customWidth="1"/>
    <col min="4914" max="4915" width="12.42578125" style="6" customWidth="1"/>
    <col min="4916" max="4917" width="13.7109375" style="6" customWidth="1"/>
    <col min="4918" max="4918" width="12.42578125" style="6" customWidth="1"/>
    <col min="4919" max="4921" width="18.42578125" style="6" bestFit="1" customWidth="1"/>
    <col min="4922" max="5072" width="12.42578125" style="6"/>
    <col min="5073" max="5073" width="21.42578125" style="6" customWidth="1"/>
    <col min="5074" max="5074" width="26.5703125" style="6" customWidth="1"/>
    <col min="5075" max="5075" width="24" style="6" customWidth="1"/>
    <col min="5076" max="5077" width="21.42578125" style="6" customWidth="1"/>
    <col min="5078" max="5079" width="13.7109375" style="6" customWidth="1"/>
    <col min="5080" max="5080" width="13.28515625" style="6" bestFit="1" customWidth="1"/>
    <col min="5081" max="5081" width="12.5703125" style="6" bestFit="1" customWidth="1"/>
    <col min="5082" max="5082" width="12.42578125" style="6" customWidth="1"/>
    <col min="5083" max="5083" width="15" style="6" customWidth="1"/>
    <col min="5084" max="5084" width="12.42578125" style="6" customWidth="1"/>
    <col min="5085" max="5085" width="13.7109375" style="6" customWidth="1"/>
    <col min="5086" max="5086" width="15" style="6" customWidth="1"/>
    <col min="5087" max="5087" width="16.28515625" style="6" customWidth="1"/>
    <col min="5088" max="5088" width="25.28515625" style="6" customWidth="1"/>
    <col min="5089" max="5089" width="24" style="6" customWidth="1"/>
    <col min="5090" max="5090" width="22.7109375" style="6" customWidth="1"/>
    <col min="5091" max="5093" width="24" style="6" customWidth="1"/>
    <col min="5094" max="5094" width="27.85546875" style="6" customWidth="1"/>
    <col min="5095" max="5095" width="11.140625" style="6" customWidth="1"/>
    <col min="5096" max="5096" width="18.85546875" style="6" customWidth="1"/>
    <col min="5097" max="5097" width="20.140625" style="6" customWidth="1"/>
    <col min="5098" max="5098" width="21.42578125" style="6" customWidth="1"/>
    <col min="5099" max="5099" width="16.28515625" style="6" customWidth="1"/>
    <col min="5100" max="5101" width="8.5703125" style="6" customWidth="1"/>
    <col min="5102" max="5102" width="16.28515625" style="6" customWidth="1"/>
    <col min="5103" max="5104" width="25.28515625" style="6" customWidth="1"/>
    <col min="5105" max="5105" width="20.140625" style="6" customWidth="1"/>
    <col min="5106" max="5106" width="12.42578125" style="6" customWidth="1"/>
    <col min="5107" max="5107" width="17.5703125" style="6" customWidth="1"/>
    <col min="5108" max="5108" width="15" style="6" customWidth="1"/>
    <col min="5109" max="5109" width="12.42578125" style="6" customWidth="1"/>
    <col min="5110" max="5110" width="6" style="6" customWidth="1"/>
    <col min="5111" max="5111" width="21.42578125" style="6" customWidth="1"/>
    <col min="5112" max="5112" width="26.5703125" style="6" customWidth="1"/>
    <col min="5113" max="5113" width="7.28515625" style="6" customWidth="1"/>
    <col min="5114" max="5114" width="20.140625" style="6" customWidth="1"/>
    <col min="5115" max="5115" width="21.42578125" style="6" customWidth="1"/>
    <col min="5116" max="5117" width="17.5703125" style="6" customWidth="1"/>
    <col min="5118" max="5118" width="19.7109375" style="6" bestFit="1" customWidth="1"/>
    <col min="5119" max="5119" width="20.140625" style="6" customWidth="1"/>
    <col min="5120" max="5122" width="15" style="6" customWidth="1"/>
    <col min="5123" max="5123" width="20.140625" style="6" customWidth="1"/>
    <col min="5124" max="5124" width="12.42578125" style="6" customWidth="1"/>
    <col min="5125" max="5125" width="17.5703125" style="6" customWidth="1"/>
    <col min="5126" max="5126" width="20.140625" style="6" customWidth="1"/>
    <col min="5127" max="5127" width="15" style="6" customWidth="1"/>
    <col min="5128" max="5128" width="17.5703125" style="6" customWidth="1"/>
    <col min="5129" max="5129" width="16.28515625" style="6" customWidth="1"/>
    <col min="5130" max="5132" width="22.7109375" style="6" customWidth="1"/>
    <col min="5133" max="5147" width="16.28515625" style="6" customWidth="1"/>
    <col min="5148" max="5148" width="24" style="6" customWidth="1"/>
    <col min="5149" max="5149" width="20.140625" style="6" customWidth="1"/>
    <col min="5150" max="5151" width="22.7109375" style="6" customWidth="1"/>
    <col min="5152" max="5153" width="16.28515625" style="6" customWidth="1"/>
    <col min="5154" max="5156" width="20.140625" style="6" customWidth="1"/>
    <col min="5157" max="5159" width="13.7109375" style="6" customWidth="1"/>
    <col min="5160" max="5160" width="17.5703125" style="6" customWidth="1"/>
    <col min="5161" max="5161" width="18.85546875" style="6" customWidth="1"/>
    <col min="5162" max="5162" width="17.5703125" style="6" customWidth="1"/>
    <col min="5163" max="5164" width="18.85546875" style="6" customWidth="1"/>
    <col min="5165" max="5165" width="13.7109375" style="6" customWidth="1"/>
    <col min="5166" max="5166" width="16.28515625" style="6" customWidth="1"/>
    <col min="5167" max="5167" width="12.42578125" style="6" customWidth="1"/>
    <col min="5168" max="5168" width="20.140625" style="6" customWidth="1"/>
    <col min="5169" max="5169" width="29.140625" style="6" customWidth="1"/>
    <col min="5170" max="5171" width="12.42578125" style="6" customWidth="1"/>
    <col min="5172" max="5173" width="13.7109375" style="6" customWidth="1"/>
    <col min="5174" max="5174" width="12.42578125" style="6" customWidth="1"/>
    <col min="5175" max="5177" width="18.42578125" style="6" bestFit="1" customWidth="1"/>
    <col min="5178" max="5328" width="12.42578125" style="6"/>
    <col min="5329" max="5329" width="21.42578125" style="6" customWidth="1"/>
    <col min="5330" max="5330" width="26.5703125" style="6" customWidth="1"/>
    <col min="5331" max="5331" width="24" style="6" customWidth="1"/>
    <col min="5332" max="5333" width="21.42578125" style="6" customWidth="1"/>
    <col min="5334" max="5335" width="13.7109375" style="6" customWidth="1"/>
    <col min="5336" max="5336" width="13.28515625" style="6" bestFit="1" customWidth="1"/>
    <col min="5337" max="5337" width="12.5703125" style="6" bestFit="1" customWidth="1"/>
    <col min="5338" max="5338" width="12.42578125" style="6" customWidth="1"/>
    <col min="5339" max="5339" width="15" style="6" customWidth="1"/>
    <col min="5340" max="5340" width="12.42578125" style="6" customWidth="1"/>
    <col min="5341" max="5341" width="13.7109375" style="6" customWidth="1"/>
    <col min="5342" max="5342" width="15" style="6" customWidth="1"/>
    <col min="5343" max="5343" width="16.28515625" style="6" customWidth="1"/>
    <col min="5344" max="5344" width="25.28515625" style="6" customWidth="1"/>
    <col min="5345" max="5345" width="24" style="6" customWidth="1"/>
    <col min="5346" max="5346" width="22.7109375" style="6" customWidth="1"/>
    <col min="5347" max="5349" width="24" style="6" customWidth="1"/>
    <col min="5350" max="5350" width="27.85546875" style="6" customWidth="1"/>
    <col min="5351" max="5351" width="11.140625" style="6" customWidth="1"/>
    <col min="5352" max="5352" width="18.85546875" style="6" customWidth="1"/>
    <col min="5353" max="5353" width="20.140625" style="6" customWidth="1"/>
    <col min="5354" max="5354" width="21.42578125" style="6" customWidth="1"/>
    <col min="5355" max="5355" width="16.28515625" style="6" customWidth="1"/>
    <col min="5356" max="5357" width="8.5703125" style="6" customWidth="1"/>
    <col min="5358" max="5358" width="16.28515625" style="6" customWidth="1"/>
    <col min="5359" max="5360" width="25.28515625" style="6" customWidth="1"/>
    <col min="5361" max="5361" width="20.140625" style="6" customWidth="1"/>
    <col min="5362" max="5362" width="12.42578125" style="6" customWidth="1"/>
    <col min="5363" max="5363" width="17.5703125" style="6" customWidth="1"/>
    <col min="5364" max="5364" width="15" style="6" customWidth="1"/>
    <col min="5365" max="5365" width="12.42578125" style="6" customWidth="1"/>
    <col min="5366" max="5366" width="6" style="6" customWidth="1"/>
    <col min="5367" max="5367" width="21.42578125" style="6" customWidth="1"/>
    <col min="5368" max="5368" width="26.5703125" style="6" customWidth="1"/>
    <col min="5369" max="5369" width="7.28515625" style="6" customWidth="1"/>
    <col min="5370" max="5370" width="20.140625" style="6" customWidth="1"/>
    <col min="5371" max="5371" width="21.42578125" style="6" customWidth="1"/>
    <col min="5372" max="5373" width="17.5703125" style="6" customWidth="1"/>
    <col min="5374" max="5374" width="19.7109375" style="6" bestFit="1" customWidth="1"/>
    <col min="5375" max="5375" width="20.140625" style="6" customWidth="1"/>
    <col min="5376" max="5378" width="15" style="6" customWidth="1"/>
    <col min="5379" max="5379" width="20.140625" style="6" customWidth="1"/>
    <col min="5380" max="5380" width="12.42578125" style="6" customWidth="1"/>
    <col min="5381" max="5381" width="17.5703125" style="6" customWidth="1"/>
    <col min="5382" max="5382" width="20.140625" style="6" customWidth="1"/>
    <col min="5383" max="5383" width="15" style="6" customWidth="1"/>
    <col min="5384" max="5384" width="17.5703125" style="6" customWidth="1"/>
    <col min="5385" max="5385" width="16.28515625" style="6" customWidth="1"/>
    <col min="5386" max="5388" width="22.7109375" style="6" customWidth="1"/>
    <col min="5389" max="5403" width="16.28515625" style="6" customWidth="1"/>
    <col min="5404" max="5404" width="24" style="6" customWidth="1"/>
    <col min="5405" max="5405" width="20.140625" style="6" customWidth="1"/>
    <col min="5406" max="5407" width="22.7109375" style="6" customWidth="1"/>
    <col min="5408" max="5409" width="16.28515625" style="6" customWidth="1"/>
    <col min="5410" max="5412" width="20.140625" style="6" customWidth="1"/>
    <col min="5413" max="5415" width="13.7109375" style="6" customWidth="1"/>
    <col min="5416" max="5416" width="17.5703125" style="6" customWidth="1"/>
    <col min="5417" max="5417" width="18.85546875" style="6" customWidth="1"/>
    <col min="5418" max="5418" width="17.5703125" style="6" customWidth="1"/>
    <col min="5419" max="5420" width="18.85546875" style="6" customWidth="1"/>
    <col min="5421" max="5421" width="13.7109375" style="6" customWidth="1"/>
    <col min="5422" max="5422" width="16.28515625" style="6" customWidth="1"/>
    <col min="5423" max="5423" width="12.42578125" style="6" customWidth="1"/>
    <col min="5424" max="5424" width="20.140625" style="6" customWidth="1"/>
    <col min="5425" max="5425" width="29.140625" style="6" customWidth="1"/>
    <col min="5426" max="5427" width="12.42578125" style="6" customWidth="1"/>
    <col min="5428" max="5429" width="13.7109375" style="6" customWidth="1"/>
    <col min="5430" max="5430" width="12.42578125" style="6" customWidth="1"/>
    <col min="5431" max="5433" width="18.42578125" style="6" bestFit="1" customWidth="1"/>
    <col min="5434" max="5584" width="12.42578125" style="6"/>
    <col min="5585" max="5585" width="21.42578125" style="6" customWidth="1"/>
    <col min="5586" max="5586" width="26.5703125" style="6" customWidth="1"/>
    <col min="5587" max="5587" width="24" style="6" customWidth="1"/>
    <col min="5588" max="5589" width="21.42578125" style="6" customWidth="1"/>
    <col min="5590" max="5591" width="13.7109375" style="6" customWidth="1"/>
    <col min="5592" max="5592" width="13.28515625" style="6" bestFit="1" customWidth="1"/>
    <col min="5593" max="5593" width="12.5703125" style="6" bestFit="1" customWidth="1"/>
    <col min="5594" max="5594" width="12.42578125" style="6" customWidth="1"/>
    <col min="5595" max="5595" width="15" style="6" customWidth="1"/>
    <col min="5596" max="5596" width="12.42578125" style="6" customWidth="1"/>
    <col min="5597" max="5597" width="13.7109375" style="6" customWidth="1"/>
    <col min="5598" max="5598" width="15" style="6" customWidth="1"/>
    <col min="5599" max="5599" width="16.28515625" style="6" customWidth="1"/>
    <col min="5600" max="5600" width="25.28515625" style="6" customWidth="1"/>
    <col min="5601" max="5601" width="24" style="6" customWidth="1"/>
    <col min="5602" max="5602" width="22.7109375" style="6" customWidth="1"/>
    <col min="5603" max="5605" width="24" style="6" customWidth="1"/>
    <col min="5606" max="5606" width="27.85546875" style="6" customWidth="1"/>
    <col min="5607" max="5607" width="11.140625" style="6" customWidth="1"/>
    <col min="5608" max="5608" width="18.85546875" style="6" customWidth="1"/>
    <col min="5609" max="5609" width="20.140625" style="6" customWidth="1"/>
    <col min="5610" max="5610" width="21.42578125" style="6" customWidth="1"/>
    <col min="5611" max="5611" width="16.28515625" style="6" customWidth="1"/>
    <col min="5612" max="5613" width="8.5703125" style="6" customWidth="1"/>
    <col min="5614" max="5614" width="16.28515625" style="6" customWidth="1"/>
    <col min="5615" max="5616" width="25.28515625" style="6" customWidth="1"/>
    <col min="5617" max="5617" width="20.140625" style="6" customWidth="1"/>
    <col min="5618" max="5618" width="12.42578125" style="6" customWidth="1"/>
    <col min="5619" max="5619" width="17.5703125" style="6" customWidth="1"/>
    <col min="5620" max="5620" width="15" style="6" customWidth="1"/>
    <col min="5621" max="5621" width="12.42578125" style="6" customWidth="1"/>
    <col min="5622" max="5622" width="6" style="6" customWidth="1"/>
    <col min="5623" max="5623" width="21.42578125" style="6" customWidth="1"/>
    <col min="5624" max="5624" width="26.5703125" style="6" customWidth="1"/>
    <col min="5625" max="5625" width="7.28515625" style="6" customWidth="1"/>
    <col min="5626" max="5626" width="20.140625" style="6" customWidth="1"/>
    <col min="5627" max="5627" width="21.42578125" style="6" customWidth="1"/>
    <col min="5628" max="5629" width="17.5703125" style="6" customWidth="1"/>
    <col min="5630" max="5630" width="19.7109375" style="6" bestFit="1" customWidth="1"/>
    <col min="5631" max="5631" width="20.140625" style="6" customWidth="1"/>
    <col min="5632" max="5634" width="15" style="6" customWidth="1"/>
    <col min="5635" max="5635" width="20.140625" style="6" customWidth="1"/>
    <col min="5636" max="5636" width="12.42578125" style="6" customWidth="1"/>
    <col min="5637" max="5637" width="17.5703125" style="6" customWidth="1"/>
    <col min="5638" max="5638" width="20.140625" style="6" customWidth="1"/>
    <col min="5639" max="5639" width="15" style="6" customWidth="1"/>
    <col min="5640" max="5640" width="17.5703125" style="6" customWidth="1"/>
    <col min="5641" max="5641" width="16.28515625" style="6" customWidth="1"/>
    <col min="5642" max="5644" width="22.7109375" style="6" customWidth="1"/>
    <col min="5645" max="5659" width="16.28515625" style="6" customWidth="1"/>
    <col min="5660" max="5660" width="24" style="6" customWidth="1"/>
    <col min="5661" max="5661" width="20.140625" style="6" customWidth="1"/>
    <col min="5662" max="5663" width="22.7109375" style="6" customWidth="1"/>
    <col min="5664" max="5665" width="16.28515625" style="6" customWidth="1"/>
    <col min="5666" max="5668" width="20.140625" style="6" customWidth="1"/>
    <col min="5669" max="5671" width="13.7109375" style="6" customWidth="1"/>
    <col min="5672" max="5672" width="17.5703125" style="6" customWidth="1"/>
    <col min="5673" max="5673" width="18.85546875" style="6" customWidth="1"/>
    <col min="5674" max="5674" width="17.5703125" style="6" customWidth="1"/>
    <col min="5675" max="5676" width="18.85546875" style="6" customWidth="1"/>
    <col min="5677" max="5677" width="13.7109375" style="6" customWidth="1"/>
    <col min="5678" max="5678" width="16.28515625" style="6" customWidth="1"/>
    <col min="5679" max="5679" width="12.42578125" style="6" customWidth="1"/>
    <col min="5680" max="5680" width="20.140625" style="6" customWidth="1"/>
    <col min="5681" max="5681" width="29.140625" style="6" customWidth="1"/>
    <col min="5682" max="5683" width="12.42578125" style="6" customWidth="1"/>
    <col min="5684" max="5685" width="13.7109375" style="6" customWidth="1"/>
    <col min="5686" max="5686" width="12.42578125" style="6" customWidth="1"/>
    <col min="5687" max="5689" width="18.42578125" style="6" bestFit="1" customWidth="1"/>
    <col min="5690" max="5840" width="12.42578125" style="6"/>
    <col min="5841" max="5841" width="21.42578125" style="6" customWidth="1"/>
    <col min="5842" max="5842" width="26.5703125" style="6" customWidth="1"/>
    <col min="5843" max="5843" width="24" style="6" customWidth="1"/>
    <col min="5844" max="5845" width="21.42578125" style="6" customWidth="1"/>
    <col min="5846" max="5847" width="13.7109375" style="6" customWidth="1"/>
    <col min="5848" max="5848" width="13.28515625" style="6" bestFit="1" customWidth="1"/>
    <col min="5849" max="5849" width="12.5703125" style="6" bestFit="1" customWidth="1"/>
    <col min="5850" max="5850" width="12.42578125" style="6" customWidth="1"/>
    <col min="5851" max="5851" width="15" style="6" customWidth="1"/>
    <col min="5852" max="5852" width="12.42578125" style="6" customWidth="1"/>
    <col min="5853" max="5853" width="13.7109375" style="6" customWidth="1"/>
    <col min="5854" max="5854" width="15" style="6" customWidth="1"/>
    <col min="5855" max="5855" width="16.28515625" style="6" customWidth="1"/>
    <col min="5856" max="5856" width="25.28515625" style="6" customWidth="1"/>
    <col min="5857" max="5857" width="24" style="6" customWidth="1"/>
    <col min="5858" max="5858" width="22.7109375" style="6" customWidth="1"/>
    <col min="5859" max="5861" width="24" style="6" customWidth="1"/>
    <col min="5862" max="5862" width="27.85546875" style="6" customWidth="1"/>
    <col min="5863" max="5863" width="11.140625" style="6" customWidth="1"/>
    <col min="5864" max="5864" width="18.85546875" style="6" customWidth="1"/>
    <col min="5865" max="5865" width="20.140625" style="6" customWidth="1"/>
    <col min="5866" max="5866" width="21.42578125" style="6" customWidth="1"/>
    <col min="5867" max="5867" width="16.28515625" style="6" customWidth="1"/>
    <col min="5868" max="5869" width="8.5703125" style="6" customWidth="1"/>
    <col min="5870" max="5870" width="16.28515625" style="6" customWidth="1"/>
    <col min="5871" max="5872" width="25.28515625" style="6" customWidth="1"/>
    <col min="5873" max="5873" width="20.140625" style="6" customWidth="1"/>
    <col min="5874" max="5874" width="12.42578125" style="6" customWidth="1"/>
    <col min="5875" max="5875" width="17.5703125" style="6" customWidth="1"/>
    <col min="5876" max="5876" width="15" style="6" customWidth="1"/>
    <col min="5877" max="5877" width="12.42578125" style="6" customWidth="1"/>
    <col min="5878" max="5878" width="6" style="6" customWidth="1"/>
    <col min="5879" max="5879" width="21.42578125" style="6" customWidth="1"/>
    <col min="5880" max="5880" width="26.5703125" style="6" customWidth="1"/>
    <col min="5881" max="5881" width="7.28515625" style="6" customWidth="1"/>
    <col min="5882" max="5882" width="20.140625" style="6" customWidth="1"/>
    <col min="5883" max="5883" width="21.42578125" style="6" customWidth="1"/>
    <col min="5884" max="5885" width="17.5703125" style="6" customWidth="1"/>
    <col min="5886" max="5886" width="19.7109375" style="6" bestFit="1" customWidth="1"/>
    <col min="5887" max="5887" width="20.140625" style="6" customWidth="1"/>
    <col min="5888" max="5890" width="15" style="6" customWidth="1"/>
    <col min="5891" max="5891" width="20.140625" style="6" customWidth="1"/>
    <col min="5892" max="5892" width="12.42578125" style="6" customWidth="1"/>
    <col min="5893" max="5893" width="17.5703125" style="6" customWidth="1"/>
    <col min="5894" max="5894" width="20.140625" style="6" customWidth="1"/>
    <col min="5895" max="5895" width="15" style="6" customWidth="1"/>
    <col min="5896" max="5896" width="17.5703125" style="6" customWidth="1"/>
    <col min="5897" max="5897" width="16.28515625" style="6" customWidth="1"/>
    <col min="5898" max="5900" width="22.7109375" style="6" customWidth="1"/>
    <col min="5901" max="5915" width="16.28515625" style="6" customWidth="1"/>
    <col min="5916" max="5916" width="24" style="6" customWidth="1"/>
    <col min="5917" max="5917" width="20.140625" style="6" customWidth="1"/>
    <col min="5918" max="5919" width="22.7109375" style="6" customWidth="1"/>
    <col min="5920" max="5921" width="16.28515625" style="6" customWidth="1"/>
    <col min="5922" max="5924" width="20.140625" style="6" customWidth="1"/>
    <col min="5925" max="5927" width="13.7109375" style="6" customWidth="1"/>
    <col min="5928" max="5928" width="17.5703125" style="6" customWidth="1"/>
    <col min="5929" max="5929" width="18.85546875" style="6" customWidth="1"/>
    <col min="5930" max="5930" width="17.5703125" style="6" customWidth="1"/>
    <col min="5931" max="5932" width="18.85546875" style="6" customWidth="1"/>
    <col min="5933" max="5933" width="13.7109375" style="6" customWidth="1"/>
    <col min="5934" max="5934" width="16.28515625" style="6" customWidth="1"/>
    <col min="5935" max="5935" width="12.42578125" style="6" customWidth="1"/>
    <col min="5936" max="5936" width="20.140625" style="6" customWidth="1"/>
    <col min="5937" max="5937" width="29.140625" style="6" customWidth="1"/>
    <col min="5938" max="5939" width="12.42578125" style="6" customWidth="1"/>
    <col min="5940" max="5941" width="13.7109375" style="6" customWidth="1"/>
    <col min="5942" max="5942" width="12.42578125" style="6" customWidth="1"/>
    <col min="5943" max="5945" width="18.42578125" style="6" bestFit="1" customWidth="1"/>
    <col min="5946" max="6096" width="12.42578125" style="6"/>
    <col min="6097" max="6097" width="21.42578125" style="6" customWidth="1"/>
    <col min="6098" max="6098" width="26.5703125" style="6" customWidth="1"/>
    <col min="6099" max="6099" width="24" style="6" customWidth="1"/>
    <col min="6100" max="6101" width="21.42578125" style="6" customWidth="1"/>
    <col min="6102" max="6103" width="13.7109375" style="6" customWidth="1"/>
    <col min="6104" max="6104" width="13.28515625" style="6" bestFit="1" customWidth="1"/>
    <col min="6105" max="6105" width="12.5703125" style="6" bestFit="1" customWidth="1"/>
    <col min="6106" max="6106" width="12.42578125" style="6" customWidth="1"/>
    <col min="6107" max="6107" width="15" style="6" customWidth="1"/>
    <col min="6108" max="6108" width="12.42578125" style="6" customWidth="1"/>
    <col min="6109" max="6109" width="13.7109375" style="6" customWidth="1"/>
    <col min="6110" max="6110" width="15" style="6" customWidth="1"/>
    <col min="6111" max="6111" width="16.28515625" style="6" customWidth="1"/>
    <col min="6112" max="6112" width="25.28515625" style="6" customWidth="1"/>
    <col min="6113" max="6113" width="24" style="6" customWidth="1"/>
    <col min="6114" max="6114" width="22.7109375" style="6" customWidth="1"/>
    <col min="6115" max="6117" width="24" style="6" customWidth="1"/>
    <col min="6118" max="6118" width="27.85546875" style="6" customWidth="1"/>
    <col min="6119" max="6119" width="11.140625" style="6" customWidth="1"/>
    <col min="6120" max="6120" width="18.85546875" style="6" customWidth="1"/>
    <col min="6121" max="6121" width="20.140625" style="6" customWidth="1"/>
    <col min="6122" max="6122" width="21.42578125" style="6" customWidth="1"/>
    <col min="6123" max="6123" width="16.28515625" style="6" customWidth="1"/>
    <col min="6124" max="6125" width="8.5703125" style="6" customWidth="1"/>
    <col min="6126" max="6126" width="16.28515625" style="6" customWidth="1"/>
    <col min="6127" max="6128" width="25.28515625" style="6" customWidth="1"/>
    <col min="6129" max="6129" width="20.140625" style="6" customWidth="1"/>
    <col min="6130" max="6130" width="12.42578125" style="6" customWidth="1"/>
    <col min="6131" max="6131" width="17.5703125" style="6" customWidth="1"/>
    <col min="6132" max="6132" width="15" style="6" customWidth="1"/>
    <col min="6133" max="6133" width="12.42578125" style="6" customWidth="1"/>
    <col min="6134" max="6134" width="6" style="6" customWidth="1"/>
    <col min="6135" max="6135" width="21.42578125" style="6" customWidth="1"/>
    <col min="6136" max="6136" width="26.5703125" style="6" customWidth="1"/>
    <col min="6137" max="6137" width="7.28515625" style="6" customWidth="1"/>
    <col min="6138" max="6138" width="20.140625" style="6" customWidth="1"/>
    <col min="6139" max="6139" width="21.42578125" style="6" customWidth="1"/>
    <col min="6140" max="6141" width="17.5703125" style="6" customWidth="1"/>
    <col min="6142" max="6142" width="19.7109375" style="6" bestFit="1" customWidth="1"/>
    <col min="6143" max="6143" width="20.140625" style="6" customWidth="1"/>
    <col min="6144" max="6146" width="15" style="6" customWidth="1"/>
    <col min="6147" max="6147" width="20.140625" style="6" customWidth="1"/>
    <col min="6148" max="6148" width="12.42578125" style="6" customWidth="1"/>
    <col min="6149" max="6149" width="17.5703125" style="6" customWidth="1"/>
    <col min="6150" max="6150" width="20.140625" style="6" customWidth="1"/>
    <col min="6151" max="6151" width="15" style="6" customWidth="1"/>
    <col min="6152" max="6152" width="17.5703125" style="6" customWidth="1"/>
    <col min="6153" max="6153" width="16.28515625" style="6" customWidth="1"/>
    <col min="6154" max="6156" width="22.7109375" style="6" customWidth="1"/>
    <col min="6157" max="6171" width="16.28515625" style="6" customWidth="1"/>
    <col min="6172" max="6172" width="24" style="6" customWidth="1"/>
    <col min="6173" max="6173" width="20.140625" style="6" customWidth="1"/>
    <col min="6174" max="6175" width="22.7109375" style="6" customWidth="1"/>
    <col min="6176" max="6177" width="16.28515625" style="6" customWidth="1"/>
    <col min="6178" max="6180" width="20.140625" style="6" customWidth="1"/>
    <col min="6181" max="6183" width="13.7109375" style="6" customWidth="1"/>
    <col min="6184" max="6184" width="17.5703125" style="6" customWidth="1"/>
    <col min="6185" max="6185" width="18.85546875" style="6" customWidth="1"/>
    <col min="6186" max="6186" width="17.5703125" style="6" customWidth="1"/>
    <col min="6187" max="6188" width="18.85546875" style="6" customWidth="1"/>
    <col min="6189" max="6189" width="13.7109375" style="6" customWidth="1"/>
    <col min="6190" max="6190" width="16.28515625" style="6" customWidth="1"/>
    <col min="6191" max="6191" width="12.42578125" style="6" customWidth="1"/>
    <col min="6192" max="6192" width="20.140625" style="6" customWidth="1"/>
    <col min="6193" max="6193" width="29.140625" style="6" customWidth="1"/>
    <col min="6194" max="6195" width="12.42578125" style="6" customWidth="1"/>
    <col min="6196" max="6197" width="13.7109375" style="6" customWidth="1"/>
    <col min="6198" max="6198" width="12.42578125" style="6" customWidth="1"/>
    <col min="6199" max="6201" width="18.42578125" style="6" bestFit="1" customWidth="1"/>
    <col min="6202" max="6352" width="12.42578125" style="6"/>
    <col min="6353" max="6353" width="21.42578125" style="6" customWidth="1"/>
    <col min="6354" max="6354" width="26.5703125" style="6" customWidth="1"/>
    <col min="6355" max="6355" width="24" style="6" customWidth="1"/>
    <col min="6356" max="6357" width="21.42578125" style="6" customWidth="1"/>
    <col min="6358" max="6359" width="13.7109375" style="6" customWidth="1"/>
    <col min="6360" max="6360" width="13.28515625" style="6" bestFit="1" customWidth="1"/>
    <col min="6361" max="6361" width="12.5703125" style="6" bestFit="1" customWidth="1"/>
    <col min="6362" max="6362" width="12.42578125" style="6" customWidth="1"/>
    <col min="6363" max="6363" width="15" style="6" customWidth="1"/>
    <col min="6364" max="6364" width="12.42578125" style="6" customWidth="1"/>
    <col min="6365" max="6365" width="13.7109375" style="6" customWidth="1"/>
    <col min="6366" max="6366" width="15" style="6" customWidth="1"/>
    <col min="6367" max="6367" width="16.28515625" style="6" customWidth="1"/>
    <col min="6368" max="6368" width="25.28515625" style="6" customWidth="1"/>
    <col min="6369" max="6369" width="24" style="6" customWidth="1"/>
    <col min="6370" max="6370" width="22.7109375" style="6" customWidth="1"/>
    <col min="6371" max="6373" width="24" style="6" customWidth="1"/>
    <col min="6374" max="6374" width="27.85546875" style="6" customWidth="1"/>
    <col min="6375" max="6375" width="11.140625" style="6" customWidth="1"/>
    <col min="6376" max="6376" width="18.85546875" style="6" customWidth="1"/>
    <col min="6377" max="6377" width="20.140625" style="6" customWidth="1"/>
    <col min="6378" max="6378" width="21.42578125" style="6" customWidth="1"/>
    <col min="6379" max="6379" width="16.28515625" style="6" customWidth="1"/>
    <col min="6380" max="6381" width="8.5703125" style="6" customWidth="1"/>
    <col min="6382" max="6382" width="16.28515625" style="6" customWidth="1"/>
    <col min="6383" max="6384" width="25.28515625" style="6" customWidth="1"/>
    <col min="6385" max="6385" width="20.140625" style="6" customWidth="1"/>
    <col min="6386" max="6386" width="12.42578125" style="6" customWidth="1"/>
    <col min="6387" max="6387" width="17.5703125" style="6" customWidth="1"/>
    <col min="6388" max="6388" width="15" style="6" customWidth="1"/>
    <col min="6389" max="6389" width="12.42578125" style="6" customWidth="1"/>
    <col min="6390" max="6390" width="6" style="6" customWidth="1"/>
    <col min="6391" max="6391" width="21.42578125" style="6" customWidth="1"/>
    <col min="6392" max="6392" width="26.5703125" style="6" customWidth="1"/>
    <col min="6393" max="6393" width="7.28515625" style="6" customWidth="1"/>
    <col min="6394" max="6394" width="20.140625" style="6" customWidth="1"/>
    <col min="6395" max="6395" width="21.42578125" style="6" customWidth="1"/>
    <col min="6396" max="6397" width="17.5703125" style="6" customWidth="1"/>
    <col min="6398" max="6398" width="19.7109375" style="6" bestFit="1" customWidth="1"/>
    <col min="6399" max="6399" width="20.140625" style="6" customWidth="1"/>
    <col min="6400" max="6402" width="15" style="6" customWidth="1"/>
    <col min="6403" max="6403" width="20.140625" style="6" customWidth="1"/>
    <col min="6404" max="6404" width="12.42578125" style="6" customWidth="1"/>
    <col min="6405" max="6405" width="17.5703125" style="6" customWidth="1"/>
    <col min="6406" max="6406" width="20.140625" style="6" customWidth="1"/>
    <col min="6407" max="6407" width="15" style="6" customWidth="1"/>
    <col min="6408" max="6408" width="17.5703125" style="6" customWidth="1"/>
    <col min="6409" max="6409" width="16.28515625" style="6" customWidth="1"/>
    <col min="6410" max="6412" width="22.7109375" style="6" customWidth="1"/>
    <col min="6413" max="6427" width="16.28515625" style="6" customWidth="1"/>
    <col min="6428" max="6428" width="24" style="6" customWidth="1"/>
    <col min="6429" max="6429" width="20.140625" style="6" customWidth="1"/>
    <col min="6430" max="6431" width="22.7109375" style="6" customWidth="1"/>
    <col min="6432" max="6433" width="16.28515625" style="6" customWidth="1"/>
    <col min="6434" max="6436" width="20.140625" style="6" customWidth="1"/>
    <col min="6437" max="6439" width="13.7109375" style="6" customWidth="1"/>
    <col min="6440" max="6440" width="17.5703125" style="6" customWidth="1"/>
    <col min="6441" max="6441" width="18.85546875" style="6" customWidth="1"/>
    <col min="6442" max="6442" width="17.5703125" style="6" customWidth="1"/>
    <col min="6443" max="6444" width="18.85546875" style="6" customWidth="1"/>
    <col min="6445" max="6445" width="13.7109375" style="6" customWidth="1"/>
    <col min="6446" max="6446" width="16.28515625" style="6" customWidth="1"/>
    <col min="6447" max="6447" width="12.42578125" style="6" customWidth="1"/>
    <col min="6448" max="6448" width="20.140625" style="6" customWidth="1"/>
    <col min="6449" max="6449" width="29.140625" style="6" customWidth="1"/>
    <col min="6450" max="6451" width="12.42578125" style="6" customWidth="1"/>
    <col min="6452" max="6453" width="13.7109375" style="6" customWidth="1"/>
    <col min="6454" max="6454" width="12.42578125" style="6" customWidth="1"/>
    <col min="6455" max="6457" width="18.42578125" style="6" bestFit="1" customWidth="1"/>
    <col min="6458" max="6608" width="12.42578125" style="6"/>
    <col min="6609" max="6609" width="21.42578125" style="6" customWidth="1"/>
    <col min="6610" max="6610" width="26.5703125" style="6" customWidth="1"/>
    <col min="6611" max="6611" width="24" style="6" customWidth="1"/>
    <col min="6612" max="6613" width="21.42578125" style="6" customWidth="1"/>
    <col min="6614" max="6615" width="13.7109375" style="6" customWidth="1"/>
    <col min="6616" max="6616" width="13.28515625" style="6" bestFit="1" customWidth="1"/>
    <col min="6617" max="6617" width="12.5703125" style="6" bestFit="1" customWidth="1"/>
    <col min="6618" max="6618" width="12.42578125" style="6" customWidth="1"/>
    <col min="6619" max="6619" width="15" style="6" customWidth="1"/>
    <col min="6620" max="6620" width="12.42578125" style="6" customWidth="1"/>
    <col min="6621" max="6621" width="13.7109375" style="6" customWidth="1"/>
    <col min="6622" max="6622" width="15" style="6" customWidth="1"/>
    <col min="6623" max="6623" width="16.28515625" style="6" customWidth="1"/>
    <col min="6624" max="6624" width="25.28515625" style="6" customWidth="1"/>
    <col min="6625" max="6625" width="24" style="6" customWidth="1"/>
    <col min="6626" max="6626" width="22.7109375" style="6" customWidth="1"/>
    <col min="6627" max="6629" width="24" style="6" customWidth="1"/>
    <col min="6630" max="6630" width="27.85546875" style="6" customWidth="1"/>
    <col min="6631" max="6631" width="11.140625" style="6" customWidth="1"/>
    <col min="6632" max="6632" width="18.85546875" style="6" customWidth="1"/>
    <col min="6633" max="6633" width="20.140625" style="6" customWidth="1"/>
    <col min="6634" max="6634" width="21.42578125" style="6" customWidth="1"/>
    <col min="6635" max="6635" width="16.28515625" style="6" customWidth="1"/>
    <col min="6636" max="6637" width="8.5703125" style="6" customWidth="1"/>
    <col min="6638" max="6638" width="16.28515625" style="6" customWidth="1"/>
    <col min="6639" max="6640" width="25.28515625" style="6" customWidth="1"/>
    <col min="6641" max="6641" width="20.140625" style="6" customWidth="1"/>
    <col min="6642" max="6642" width="12.42578125" style="6" customWidth="1"/>
    <col min="6643" max="6643" width="17.5703125" style="6" customWidth="1"/>
    <col min="6644" max="6644" width="15" style="6" customWidth="1"/>
    <col min="6645" max="6645" width="12.42578125" style="6" customWidth="1"/>
    <col min="6646" max="6646" width="6" style="6" customWidth="1"/>
    <col min="6647" max="6647" width="21.42578125" style="6" customWidth="1"/>
    <col min="6648" max="6648" width="26.5703125" style="6" customWidth="1"/>
    <col min="6649" max="6649" width="7.28515625" style="6" customWidth="1"/>
    <col min="6650" max="6650" width="20.140625" style="6" customWidth="1"/>
    <col min="6651" max="6651" width="21.42578125" style="6" customWidth="1"/>
    <col min="6652" max="6653" width="17.5703125" style="6" customWidth="1"/>
    <col min="6654" max="6654" width="19.7109375" style="6" bestFit="1" customWidth="1"/>
    <col min="6655" max="6655" width="20.140625" style="6" customWidth="1"/>
    <col min="6656" max="6658" width="15" style="6" customWidth="1"/>
    <col min="6659" max="6659" width="20.140625" style="6" customWidth="1"/>
    <col min="6660" max="6660" width="12.42578125" style="6" customWidth="1"/>
    <col min="6661" max="6661" width="17.5703125" style="6" customWidth="1"/>
    <col min="6662" max="6662" width="20.140625" style="6" customWidth="1"/>
    <col min="6663" max="6663" width="15" style="6" customWidth="1"/>
    <col min="6664" max="6664" width="17.5703125" style="6" customWidth="1"/>
    <col min="6665" max="6665" width="16.28515625" style="6" customWidth="1"/>
    <col min="6666" max="6668" width="22.7109375" style="6" customWidth="1"/>
    <col min="6669" max="6683" width="16.28515625" style="6" customWidth="1"/>
    <col min="6684" max="6684" width="24" style="6" customWidth="1"/>
    <col min="6685" max="6685" width="20.140625" style="6" customWidth="1"/>
    <col min="6686" max="6687" width="22.7109375" style="6" customWidth="1"/>
    <col min="6688" max="6689" width="16.28515625" style="6" customWidth="1"/>
    <col min="6690" max="6692" width="20.140625" style="6" customWidth="1"/>
    <col min="6693" max="6695" width="13.7109375" style="6" customWidth="1"/>
    <col min="6696" max="6696" width="17.5703125" style="6" customWidth="1"/>
    <col min="6697" max="6697" width="18.85546875" style="6" customWidth="1"/>
    <col min="6698" max="6698" width="17.5703125" style="6" customWidth="1"/>
    <col min="6699" max="6700" width="18.85546875" style="6" customWidth="1"/>
    <col min="6701" max="6701" width="13.7109375" style="6" customWidth="1"/>
    <col min="6702" max="6702" width="16.28515625" style="6" customWidth="1"/>
    <col min="6703" max="6703" width="12.42578125" style="6" customWidth="1"/>
    <col min="6704" max="6704" width="20.140625" style="6" customWidth="1"/>
    <col min="6705" max="6705" width="29.140625" style="6" customWidth="1"/>
    <col min="6706" max="6707" width="12.42578125" style="6" customWidth="1"/>
    <col min="6708" max="6709" width="13.7109375" style="6" customWidth="1"/>
    <col min="6710" max="6710" width="12.42578125" style="6" customWidth="1"/>
    <col min="6711" max="6713" width="18.42578125" style="6" bestFit="1" customWidth="1"/>
    <col min="6714" max="6864" width="12.42578125" style="6"/>
    <col min="6865" max="6865" width="21.42578125" style="6" customWidth="1"/>
    <col min="6866" max="6866" width="26.5703125" style="6" customWidth="1"/>
    <col min="6867" max="6867" width="24" style="6" customWidth="1"/>
    <col min="6868" max="6869" width="21.42578125" style="6" customWidth="1"/>
    <col min="6870" max="6871" width="13.7109375" style="6" customWidth="1"/>
    <col min="6872" max="6872" width="13.28515625" style="6" bestFit="1" customWidth="1"/>
    <col min="6873" max="6873" width="12.5703125" style="6" bestFit="1" customWidth="1"/>
    <col min="6874" max="6874" width="12.42578125" style="6" customWidth="1"/>
    <col min="6875" max="6875" width="15" style="6" customWidth="1"/>
    <col min="6876" max="6876" width="12.42578125" style="6" customWidth="1"/>
    <col min="6877" max="6877" width="13.7109375" style="6" customWidth="1"/>
    <col min="6878" max="6878" width="15" style="6" customWidth="1"/>
    <col min="6879" max="6879" width="16.28515625" style="6" customWidth="1"/>
    <col min="6880" max="6880" width="25.28515625" style="6" customWidth="1"/>
    <col min="6881" max="6881" width="24" style="6" customWidth="1"/>
    <col min="6882" max="6882" width="22.7109375" style="6" customWidth="1"/>
    <col min="6883" max="6885" width="24" style="6" customWidth="1"/>
    <col min="6886" max="6886" width="27.85546875" style="6" customWidth="1"/>
    <col min="6887" max="6887" width="11.140625" style="6" customWidth="1"/>
    <col min="6888" max="6888" width="18.85546875" style="6" customWidth="1"/>
    <col min="6889" max="6889" width="20.140625" style="6" customWidth="1"/>
    <col min="6890" max="6890" width="21.42578125" style="6" customWidth="1"/>
    <col min="6891" max="6891" width="16.28515625" style="6" customWidth="1"/>
    <col min="6892" max="6893" width="8.5703125" style="6" customWidth="1"/>
    <col min="6894" max="6894" width="16.28515625" style="6" customWidth="1"/>
    <col min="6895" max="6896" width="25.28515625" style="6" customWidth="1"/>
    <col min="6897" max="6897" width="20.140625" style="6" customWidth="1"/>
    <col min="6898" max="6898" width="12.42578125" style="6" customWidth="1"/>
    <col min="6899" max="6899" width="17.5703125" style="6" customWidth="1"/>
    <col min="6900" max="6900" width="15" style="6" customWidth="1"/>
    <col min="6901" max="6901" width="12.42578125" style="6" customWidth="1"/>
    <col min="6902" max="6902" width="6" style="6" customWidth="1"/>
    <col min="6903" max="6903" width="21.42578125" style="6" customWidth="1"/>
    <col min="6904" max="6904" width="26.5703125" style="6" customWidth="1"/>
    <col min="6905" max="6905" width="7.28515625" style="6" customWidth="1"/>
    <col min="6906" max="6906" width="20.140625" style="6" customWidth="1"/>
    <col min="6907" max="6907" width="21.42578125" style="6" customWidth="1"/>
    <col min="6908" max="6909" width="17.5703125" style="6" customWidth="1"/>
    <col min="6910" max="6910" width="19.7109375" style="6" bestFit="1" customWidth="1"/>
    <col min="6911" max="6911" width="20.140625" style="6" customWidth="1"/>
    <col min="6912" max="6914" width="15" style="6" customWidth="1"/>
    <col min="6915" max="6915" width="20.140625" style="6" customWidth="1"/>
    <col min="6916" max="6916" width="12.42578125" style="6" customWidth="1"/>
    <col min="6917" max="6917" width="17.5703125" style="6" customWidth="1"/>
    <col min="6918" max="6918" width="20.140625" style="6" customWidth="1"/>
    <col min="6919" max="6919" width="15" style="6" customWidth="1"/>
    <col min="6920" max="6920" width="17.5703125" style="6" customWidth="1"/>
    <col min="6921" max="6921" width="16.28515625" style="6" customWidth="1"/>
    <col min="6922" max="6924" width="22.7109375" style="6" customWidth="1"/>
    <col min="6925" max="6939" width="16.28515625" style="6" customWidth="1"/>
    <col min="6940" max="6940" width="24" style="6" customWidth="1"/>
    <col min="6941" max="6941" width="20.140625" style="6" customWidth="1"/>
    <col min="6942" max="6943" width="22.7109375" style="6" customWidth="1"/>
    <col min="6944" max="6945" width="16.28515625" style="6" customWidth="1"/>
    <col min="6946" max="6948" width="20.140625" style="6" customWidth="1"/>
    <col min="6949" max="6951" width="13.7109375" style="6" customWidth="1"/>
    <col min="6952" max="6952" width="17.5703125" style="6" customWidth="1"/>
    <col min="6953" max="6953" width="18.85546875" style="6" customWidth="1"/>
    <col min="6954" max="6954" width="17.5703125" style="6" customWidth="1"/>
    <col min="6955" max="6956" width="18.85546875" style="6" customWidth="1"/>
    <col min="6957" max="6957" width="13.7109375" style="6" customWidth="1"/>
    <col min="6958" max="6958" width="16.28515625" style="6" customWidth="1"/>
    <col min="6959" max="6959" width="12.42578125" style="6" customWidth="1"/>
    <col min="6960" max="6960" width="20.140625" style="6" customWidth="1"/>
    <col min="6961" max="6961" width="29.140625" style="6" customWidth="1"/>
    <col min="6962" max="6963" width="12.42578125" style="6" customWidth="1"/>
    <col min="6964" max="6965" width="13.7109375" style="6" customWidth="1"/>
    <col min="6966" max="6966" width="12.42578125" style="6" customWidth="1"/>
    <col min="6967" max="6969" width="18.42578125" style="6" bestFit="1" customWidth="1"/>
    <col min="6970" max="7120" width="12.42578125" style="6"/>
    <col min="7121" max="7121" width="21.42578125" style="6" customWidth="1"/>
    <col min="7122" max="7122" width="26.5703125" style="6" customWidth="1"/>
    <col min="7123" max="7123" width="24" style="6" customWidth="1"/>
    <col min="7124" max="7125" width="21.42578125" style="6" customWidth="1"/>
    <col min="7126" max="7127" width="13.7109375" style="6" customWidth="1"/>
    <col min="7128" max="7128" width="13.28515625" style="6" bestFit="1" customWidth="1"/>
    <col min="7129" max="7129" width="12.5703125" style="6" bestFit="1" customWidth="1"/>
    <col min="7130" max="7130" width="12.42578125" style="6" customWidth="1"/>
    <col min="7131" max="7131" width="15" style="6" customWidth="1"/>
    <col min="7132" max="7132" width="12.42578125" style="6" customWidth="1"/>
    <col min="7133" max="7133" width="13.7109375" style="6" customWidth="1"/>
    <col min="7134" max="7134" width="15" style="6" customWidth="1"/>
    <col min="7135" max="7135" width="16.28515625" style="6" customWidth="1"/>
    <col min="7136" max="7136" width="25.28515625" style="6" customWidth="1"/>
    <col min="7137" max="7137" width="24" style="6" customWidth="1"/>
    <col min="7138" max="7138" width="22.7109375" style="6" customWidth="1"/>
    <col min="7139" max="7141" width="24" style="6" customWidth="1"/>
    <col min="7142" max="7142" width="27.85546875" style="6" customWidth="1"/>
    <col min="7143" max="7143" width="11.140625" style="6" customWidth="1"/>
    <col min="7144" max="7144" width="18.85546875" style="6" customWidth="1"/>
    <col min="7145" max="7145" width="20.140625" style="6" customWidth="1"/>
    <col min="7146" max="7146" width="21.42578125" style="6" customWidth="1"/>
    <col min="7147" max="7147" width="16.28515625" style="6" customWidth="1"/>
    <col min="7148" max="7149" width="8.5703125" style="6" customWidth="1"/>
    <col min="7150" max="7150" width="16.28515625" style="6" customWidth="1"/>
    <col min="7151" max="7152" width="25.28515625" style="6" customWidth="1"/>
    <col min="7153" max="7153" width="20.140625" style="6" customWidth="1"/>
    <col min="7154" max="7154" width="12.42578125" style="6" customWidth="1"/>
    <col min="7155" max="7155" width="17.5703125" style="6" customWidth="1"/>
    <col min="7156" max="7156" width="15" style="6" customWidth="1"/>
    <col min="7157" max="7157" width="12.42578125" style="6" customWidth="1"/>
    <col min="7158" max="7158" width="6" style="6" customWidth="1"/>
    <col min="7159" max="7159" width="21.42578125" style="6" customWidth="1"/>
    <col min="7160" max="7160" width="26.5703125" style="6" customWidth="1"/>
    <col min="7161" max="7161" width="7.28515625" style="6" customWidth="1"/>
    <col min="7162" max="7162" width="20.140625" style="6" customWidth="1"/>
    <col min="7163" max="7163" width="21.42578125" style="6" customWidth="1"/>
    <col min="7164" max="7165" width="17.5703125" style="6" customWidth="1"/>
    <col min="7166" max="7166" width="19.7109375" style="6" bestFit="1" customWidth="1"/>
    <col min="7167" max="7167" width="20.140625" style="6" customWidth="1"/>
    <col min="7168" max="7170" width="15" style="6" customWidth="1"/>
    <col min="7171" max="7171" width="20.140625" style="6" customWidth="1"/>
    <col min="7172" max="7172" width="12.42578125" style="6" customWidth="1"/>
    <col min="7173" max="7173" width="17.5703125" style="6" customWidth="1"/>
    <col min="7174" max="7174" width="20.140625" style="6" customWidth="1"/>
    <col min="7175" max="7175" width="15" style="6" customWidth="1"/>
    <col min="7176" max="7176" width="17.5703125" style="6" customWidth="1"/>
    <col min="7177" max="7177" width="16.28515625" style="6" customWidth="1"/>
    <col min="7178" max="7180" width="22.7109375" style="6" customWidth="1"/>
    <col min="7181" max="7195" width="16.28515625" style="6" customWidth="1"/>
    <col min="7196" max="7196" width="24" style="6" customWidth="1"/>
    <col min="7197" max="7197" width="20.140625" style="6" customWidth="1"/>
    <col min="7198" max="7199" width="22.7109375" style="6" customWidth="1"/>
    <col min="7200" max="7201" width="16.28515625" style="6" customWidth="1"/>
    <col min="7202" max="7204" width="20.140625" style="6" customWidth="1"/>
    <col min="7205" max="7207" width="13.7109375" style="6" customWidth="1"/>
    <col min="7208" max="7208" width="17.5703125" style="6" customWidth="1"/>
    <col min="7209" max="7209" width="18.85546875" style="6" customWidth="1"/>
    <col min="7210" max="7210" width="17.5703125" style="6" customWidth="1"/>
    <col min="7211" max="7212" width="18.85546875" style="6" customWidth="1"/>
    <col min="7213" max="7213" width="13.7109375" style="6" customWidth="1"/>
    <col min="7214" max="7214" width="16.28515625" style="6" customWidth="1"/>
    <col min="7215" max="7215" width="12.42578125" style="6" customWidth="1"/>
    <col min="7216" max="7216" width="20.140625" style="6" customWidth="1"/>
    <col min="7217" max="7217" width="29.140625" style="6" customWidth="1"/>
    <col min="7218" max="7219" width="12.42578125" style="6" customWidth="1"/>
    <col min="7220" max="7221" width="13.7109375" style="6" customWidth="1"/>
    <col min="7222" max="7222" width="12.42578125" style="6" customWidth="1"/>
    <col min="7223" max="7225" width="18.42578125" style="6" bestFit="1" customWidth="1"/>
    <col min="7226" max="7376" width="12.42578125" style="6"/>
    <col min="7377" max="7377" width="21.42578125" style="6" customWidth="1"/>
    <col min="7378" max="7378" width="26.5703125" style="6" customWidth="1"/>
    <col min="7379" max="7379" width="24" style="6" customWidth="1"/>
    <col min="7380" max="7381" width="21.42578125" style="6" customWidth="1"/>
    <col min="7382" max="7383" width="13.7109375" style="6" customWidth="1"/>
    <col min="7384" max="7384" width="13.28515625" style="6" bestFit="1" customWidth="1"/>
    <col min="7385" max="7385" width="12.5703125" style="6" bestFit="1" customWidth="1"/>
    <col min="7386" max="7386" width="12.42578125" style="6" customWidth="1"/>
    <col min="7387" max="7387" width="15" style="6" customWidth="1"/>
    <col min="7388" max="7388" width="12.42578125" style="6" customWidth="1"/>
    <col min="7389" max="7389" width="13.7109375" style="6" customWidth="1"/>
    <col min="7390" max="7390" width="15" style="6" customWidth="1"/>
    <col min="7391" max="7391" width="16.28515625" style="6" customWidth="1"/>
    <col min="7392" max="7392" width="25.28515625" style="6" customWidth="1"/>
    <col min="7393" max="7393" width="24" style="6" customWidth="1"/>
    <col min="7394" max="7394" width="22.7109375" style="6" customWidth="1"/>
    <col min="7395" max="7397" width="24" style="6" customWidth="1"/>
    <col min="7398" max="7398" width="27.85546875" style="6" customWidth="1"/>
    <col min="7399" max="7399" width="11.140625" style="6" customWidth="1"/>
    <col min="7400" max="7400" width="18.85546875" style="6" customWidth="1"/>
    <col min="7401" max="7401" width="20.140625" style="6" customWidth="1"/>
    <col min="7402" max="7402" width="21.42578125" style="6" customWidth="1"/>
    <col min="7403" max="7403" width="16.28515625" style="6" customWidth="1"/>
    <col min="7404" max="7405" width="8.5703125" style="6" customWidth="1"/>
    <col min="7406" max="7406" width="16.28515625" style="6" customWidth="1"/>
    <col min="7407" max="7408" width="25.28515625" style="6" customWidth="1"/>
    <col min="7409" max="7409" width="20.140625" style="6" customWidth="1"/>
    <col min="7410" max="7410" width="12.42578125" style="6" customWidth="1"/>
    <col min="7411" max="7411" width="17.5703125" style="6" customWidth="1"/>
    <col min="7412" max="7412" width="15" style="6" customWidth="1"/>
    <col min="7413" max="7413" width="12.42578125" style="6" customWidth="1"/>
    <col min="7414" max="7414" width="6" style="6" customWidth="1"/>
    <col min="7415" max="7415" width="21.42578125" style="6" customWidth="1"/>
    <col min="7416" max="7416" width="26.5703125" style="6" customWidth="1"/>
    <col min="7417" max="7417" width="7.28515625" style="6" customWidth="1"/>
    <col min="7418" max="7418" width="20.140625" style="6" customWidth="1"/>
    <col min="7419" max="7419" width="21.42578125" style="6" customWidth="1"/>
    <col min="7420" max="7421" width="17.5703125" style="6" customWidth="1"/>
    <col min="7422" max="7422" width="19.7109375" style="6" bestFit="1" customWidth="1"/>
    <col min="7423" max="7423" width="20.140625" style="6" customWidth="1"/>
    <col min="7424" max="7426" width="15" style="6" customWidth="1"/>
    <col min="7427" max="7427" width="20.140625" style="6" customWidth="1"/>
    <col min="7428" max="7428" width="12.42578125" style="6" customWidth="1"/>
    <col min="7429" max="7429" width="17.5703125" style="6" customWidth="1"/>
    <col min="7430" max="7430" width="20.140625" style="6" customWidth="1"/>
    <col min="7431" max="7431" width="15" style="6" customWidth="1"/>
    <col min="7432" max="7432" width="17.5703125" style="6" customWidth="1"/>
    <col min="7433" max="7433" width="16.28515625" style="6" customWidth="1"/>
    <col min="7434" max="7436" width="22.7109375" style="6" customWidth="1"/>
    <col min="7437" max="7451" width="16.28515625" style="6" customWidth="1"/>
    <col min="7452" max="7452" width="24" style="6" customWidth="1"/>
    <col min="7453" max="7453" width="20.140625" style="6" customWidth="1"/>
    <col min="7454" max="7455" width="22.7109375" style="6" customWidth="1"/>
    <col min="7456" max="7457" width="16.28515625" style="6" customWidth="1"/>
    <col min="7458" max="7460" width="20.140625" style="6" customWidth="1"/>
    <col min="7461" max="7463" width="13.7109375" style="6" customWidth="1"/>
    <col min="7464" max="7464" width="17.5703125" style="6" customWidth="1"/>
    <col min="7465" max="7465" width="18.85546875" style="6" customWidth="1"/>
    <col min="7466" max="7466" width="17.5703125" style="6" customWidth="1"/>
    <col min="7467" max="7468" width="18.85546875" style="6" customWidth="1"/>
    <col min="7469" max="7469" width="13.7109375" style="6" customWidth="1"/>
    <col min="7470" max="7470" width="16.28515625" style="6" customWidth="1"/>
    <col min="7471" max="7471" width="12.42578125" style="6" customWidth="1"/>
    <col min="7472" max="7472" width="20.140625" style="6" customWidth="1"/>
    <col min="7473" max="7473" width="29.140625" style="6" customWidth="1"/>
    <col min="7474" max="7475" width="12.42578125" style="6" customWidth="1"/>
    <col min="7476" max="7477" width="13.7109375" style="6" customWidth="1"/>
    <col min="7478" max="7478" width="12.42578125" style="6" customWidth="1"/>
    <col min="7479" max="7481" width="18.42578125" style="6" bestFit="1" customWidth="1"/>
    <col min="7482" max="7632" width="12.42578125" style="6"/>
    <col min="7633" max="7633" width="21.42578125" style="6" customWidth="1"/>
    <col min="7634" max="7634" width="26.5703125" style="6" customWidth="1"/>
    <col min="7635" max="7635" width="24" style="6" customWidth="1"/>
    <col min="7636" max="7637" width="21.42578125" style="6" customWidth="1"/>
    <col min="7638" max="7639" width="13.7109375" style="6" customWidth="1"/>
    <col min="7640" max="7640" width="13.28515625" style="6" bestFit="1" customWidth="1"/>
    <col min="7641" max="7641" width="12.5703125" style="6" bestFit="1" customWidth="1"/>
    <col min="7642" max="7642" width="12.42578125" style="6" customWidth="1"/>
    <col min="7643" max="7643" width="15" style="6" customWidth="1"/>
    <col min="7644" max="7644" width="12.42578125" style="6" customWidth="1"/>
    <col min="7645" max="7645" width="13.7109375" style="6" customWidth="1"/>
    <col min="7646" max="7646" width="15" style="6" customWidth="1"/>
    <col min="7647" max="7647" width="16.28515625" style="6" customWidth="1"/>
    <col min="7648" max="7648" width="25.28515625" style="6" customWidth="1"/>
    <col min="7649" max="7649" width="24" style="6" customWidth="1"/>
    <col min="7650" max="7650" width="22.7109375" style="6" customWidth="1"/>
    <col min="7651" max="7653" width="24" style="6" customWidth="1"/>
    <col min="7654" max="7654" width="27.85546875" style="6" customWidth="1"/>
    <col min="7655" max="7655" width="11.140625" style="6" customWidth="1"/>
    <col min="7656" max="7656" width="18.85546875" style="6" customWidth="1"/>
    <col min="7657" max="7657" width="20.140625" style="6" customWidth="1"/>
    <col min="7658" max="7658" width="21.42578125" style="6" customWidth="1"/>
    <col min="7659" max="7659" width="16.28515625" style="6" customWidth="1"/>
    <col min="7660" max="7661" width="8.5703125" style="6" customWidth="1"/>
    <col min="7662" max="7662" width="16.28515625" style="6" customWidth="1"/>
    <col min="7663" max="7664" width="25.28515625" style="6" customWidth="1"/>
    <col min="7665" max="7665" width="20.140625" style="6" customWidth="1"/>
    <col min="7666" max="7666" width="12.42578125" style="6" customWidth="1"/>
    <col min="7667" max="7667" width="17.5703125" style="6" customWidth="1"/>
    <col min="7668" max="7668" width="15" style="6" customWidth="1"/>
    <col min="7669" max="7669" width="12.42578125" style="6" customWidth="1"/>
    <col min="7670" max="7670" width="6" style="6" customWidth="1"/>
    <col min="7671" max="7671" width="21.42578125" style="6" customWidth="1"/>
    <col min="7672" max="7672" width="26.5703125" style="6" customWidth="1"/>
    <col min="7673" max="7673" width="7.28515625" style="6" customWidth="1"/>
    <col min="7674" max="7674" width="20.140625" style="6" customWidth="1"/>
    <col min="7675" max="7675" width="21.42578125" style="6" customWidth="1"/>
    <col min="7676" max="7677" width="17.5703125" style="6" customWidth="1"/>
    <col min="7678" max="7678" width="19.7109375" style="6" bestFit="1" customWidth="1"/>
    <col min="7679" max="7679" width="20.140625" style="6" customWidth="1"/>
    <col min="7680" max="7682" width="15" style="6" customWidth="1"/>
    <col min="7683" max="7683" width="20.140625" style="6" customWidth="1"/>
    <col min="7684" max="7684" width="12.42578125" style="6" customWidth="1"/>
    <col min="7685" max="7685" width="17.5703125" style="6" customWidth="1"/>
    <col min="7686" max="7686" width="20.140625" style="6" customWidth="1"/>
    <col min="7687" max="7687" width="15" style="6" customWidth="1"/>
    <col min="7688" max="7688" width="17.5703125" style="6" customWidth="1"/>
    <col min="7689" max="7689" width="16.28515625" style="6" customWidth="1"/>
    <col min="7690" max="7692" width="22.7109375" style="6" customWidth="1"/>
    <col min="7693" max="7707" width="16.28515625" style="6" customWidth="1"/>
    <col min="7708" max="7708" width="24" style="6" customWidth="1"/>
    <col min="7709" max="7709" width="20.140625" style="6" customWidth="1"/>
    <col min="7710" max="7711" width="22.7109375" style="6" customWidth="1"/>
    <col min="7712" max="7713" width="16.28515625" style="6" customWidth="1"/>
    <col min="7714" max="7716" width="20.140625" style="6" customWidth="1"/>
    <col min="7717" max="7719" width="13.7109375" style="6" customWidth="1"/>
    <col min="7720" max="7720" width="17.5703125" style="6" customWidth="1"/>
    <col min="7721" max="7721" width="18.85546875" style="6" customWidth="1"/>
    <col min="7722" max="7722" width="17.5703125" style="6" customWidth="1"/>
    <col min="7723" max="7724" width="18.85546875" style="6" customWidth="1"/>
    <col min="7725" max="7725" width="13.7109375" style="6" customWidth="1"/>
    <col min="7726" max="7726" width="16.28515625" style="6" customWidth="1"/>
    <col min="7727" max="7727" width="12.42578125" style="6" customWidth="1"/>
    <col min="7728" max="7728" width="20.140625" style="6" customWidth="1"/>
    <col min="7729" max="7729" width="29.140625" style="6" customWidth="1"/>
    <col min="7730" max="7731" width="12.42578125" style="6" customWidth="1"/>
    <col min="7732" max="7733" width="13.7109375" style="6" customWidth="1"/>
    <col min="7734" max="7734" width="12.42578125" style="6" customWidth="1"/>
    <col min="7735" max="7737" width="18.42578125" style="6" bestFit="1" customWidth="1"/>
    <col min="7738" max="7888" width="12.42578125" style="6"/>
    <col min="7889" max="7889" width="21.42578125" style="6" customWidth="1"/>
    <col min="7890" max="7890" width="26.5703125" style="6" customWidth="1"/>
    <col min="7891" max="7891" width="24" style="6" customWidth="1"/>
    <col min="7892" max="7893" width="21.42578125" style="6" customWidth="1"/>
    <col min="7894" max="7895" width="13.7109375" style="6" customWidth="1"/>
    <col min="7896" max="7896" width="13.28515625" style="6" bestFit="1" customWidth="1"/>
    <col min="7897" max="7897" width="12.5703125" style="6" bestFit="1" customWidth="1"/>
    <col min="7898" max="7898" width="12.42578125" style="6" customWidth="1"/>
    <col min="7899" max="7899" width="15" style="6" customWidth="1"/>
    <col min="7900" max="7900" width="12.42578125" style="6" customWidth="1"/>
    <col min="7901" max="7901" width="13.7109375" style="6" customWidth="1"/>
    <col min="7902" max="7902" width="15" style="6" customWidth="1"/>
    <col min="7903" max="7903" width="16.28515625" style="6" customWidth="1"/>
    <col min="7904" max="7904" width="25.28515625" style="6" customWidth="1"/>
    <col min="7905" max="7905" width="24" style="6" customWidth="1"/>
    <col min="7906" max="7906" width="22.7109375" style="6" customWidth="1"/>
    <col min="7907" max="7909" width="24" style="6" customWidth="1"/>
    <col min="7910" max="7910" width="27.85546875" style="6" customWidth="1"/>
    <col min="7911" max="7911" width="11.140625" style="6" customWidth="1"/>
    <col min="7912" max="7912" width="18.85546875" style="6" customWidth="1"/>
    <col min="7913" max="7913" width="20.140625" style="6" customWidth="1"/>
    <col min="7914" max="7914" width="21.42578125" style="6" customWidth="1"/>
    <col min="7915" max="7915" width="16.28515625" style="6" customWidth="1"/>
    <col min="7916" max="7917" width="8.5703125" style="6" customWidth="1"/>
    <col min="7918" max="7918" width="16.28515625" style="6" customWidth="1"/>
    <col min="7919" max="7920" width="25.28515625" style="6" customWidth="1"/>
    <col min="7921" max="7921" width="20.140625" style="6" customWidth="1"/>
    <col min="7922" max="7922" width="12.42578125" style="6" customWidth="1"/>
    <col min="7923" max="7923" width="17.5703125" style="6" customWidth="1"/>
    <col min="7924" max="7924" width="15" style="6" customWidth="1"/>
    <col min="7925" max="7925" width="12.42578125" style="6" customWidth="1"/>
    <col min="7926" max="7926" width="6" style="6" customWidth="1"/>
    <col min="7927" max="7927" width="21.42578125" style="6" customWidth="1"/>
    <col min="7928" max="7928" width="26.5703125" style="6" customWidth="1"/>
    <col min="7929" max="7929" width="7.28515625" style="6" customWidth="1"/>
    <col min="7930" max="7930" width="20.140625" style="6" customWidth="1"/>
    <col min="7931" max="7931" width="21.42578125" style="6" customWidth="1"/>
    <col min="7932" max="7933" width="17.5703125" style="6" customWidth="1"/>
    <col min="7934" max="7934" width="19.7109375" style="6" bestFit="1" customWidth="1"/>
    <col min="7935" max="7935" width="20.140625" style="6" customWidth="1"/>
    <col min="7936" max="7938" width="15" style="6" customWidth="1"/>
    <col min="7939" max="7939" width="20.140625" style="6" customWidth="1"/>
    <col min="7940" max="7940" width="12.42578125" style="6" customWidth="1"/>
    <col min="7941" max="7941" width="17.5703125" style="6" customWidth="1"/>
    <col min="7942" max="7942" width="20.140625" style="6" customWidth="1"/>
    <col min="7943" max="7943" width="15" style="6" customWidth="1"/>
    <col min="7944" max="7944" width="17.5703125" style="6" customWidth="1"/>
    <col min="7945" max="7945" width="16.28515625" style="6" customWidth="1"/>
    <col min="7946" max="7948" width="22.7109375" style="6" customWidth="1"/>
    <col min="7949" max="7963" width="16.28515625" style="6" customWidth="1"/>
    <col min="7964" max="7964" width="24" style="6" customWidth="1"/>
    <col min="7965" max="7965" width="20.140625" style="6" customWidth="1"/>
    <col min="7966" max="7967" width="22.7109375" style="6" customWidth="1"/>
    <col min="7968" max="7969" width="16.28515625" style="6" customWidth="1"/>
    <col min="7970" max="7972" width="20.140625" style="6" customWidth="1"/>
    <col min="7973" max="7975" width="13.7109375" style="6" customWidth="1"/>
    <col min="7976" max="7976" width="17.5703125" style="6" customWidth="1"/>
    <col min="7977" max="7977" width="18.85546875" style="6" customWidth="1"/>
    <col min="7978" max="7978" width="17.5703125" style="6" customWidth="1"/>
    <col min="7979" max="7980" width="18.85546875" style="6" customWidth="1"/>
    <col min="7981" max="7981" width="13.7109375" style="6" customWidth="1"/>
    <col min="7982" max="7982" width="16.28515625" style="6" customWidth="1"/>
    <col min="7983" max="7983" width="12.42578125" style="6" customWidth="1"/>
    <col min="7984" max="7984" width="20.140625" style="6" customWidth="1"/>
    <col min="7985" max="7985" width="29.140625" style="6" customWidth="1"/>
    <col min="7986" max="7987" width="12.42578125" style="6" customWidth="1"/>
    <col min="7988" max="7989" width="13.7109375" style="6" customWidth="1"/>
    <col min="7990" max="7990" width="12.42578125" style="6" customWidth="1"/>
    <col min="7991" max="7993" width="18.42578125" style="6" bestFit="1" customWidth="1"/>
    <col min="7994" max="8144" width="12.42578125" style="6"/>
    <col min="8145" max="8145" width="21.42578125" style="6" customWidth="1"/>
    <col min="8146" max="8146" width="26.5703125" style="6" customWidth="1"/>
    <col min="8147" max="8147" width="24" style="6" customWidth="1"/>
    <col min="8148" max="8149" width="21.42578125" style="6" customWidth="1"/>
    <col min="8150" max="8151" width="13.7109375" style="6" customWidth="1"/>
    <col min="8152" max="8152" width="13.28515625" style="6" bestFit="1" customWidth="1"/>
    <col min="8153" max="8153" width="12.5703125" style="6" bestFit="1" customWidth="1"/>
    <col min="8154" max="8154" width="12.42578125" style="6" customWidth="1"/>
    <col min="8155" max="8155" width="15" style="6" customWidth="1"/>
    <col min="8156" max="8156" width="12.42578125" style="6" customWidth="1"/>
    <col min="8157" max="8157" width="13.7109375" style="6" customWidth="1"/>
    <col min="8158" max="8158" width="15" style="6" customWidth="1"/>
    <col min="8159" max="8159" width="16.28515625" style="6" customWidth="1"/>
    <col min="8160" max="8160" width="25.28515625" style="6" customWidth="1"/>
    <col min="8161" max="8161" width="24" style="6" customWidth="1"/>
    <col min="8162" max="8162" width="22.7109375" style="6" customWidth="1"/>
    <col min="8163" max="8165" width="24" style="6" customWidth="1"/>
    <col min="8166" max="8166" width="27.85546875" style="6" customWidth="1"/>
    <col min="8167" max="8167" width="11.140625" style="6" customWidth="1"/>
    <col min="8168" max="8168" width="18.85546875" style="6" customWidth="1"/>
    <col min="8169" max="8169" width="20.140625" style="6" customWidth="1"/>
    <col min="8170" max="8170" width="21.42578125" style="6" customWidth="1"/>
    <col min="8171" max="8171" width="16.28515625" style="6" customWidth="1"/>
    <col min="8172" max="8173" width="8.5703125" style="6" customWidth="1"/>
    <col min="8174" max="8174" width="16.28515625" style="6" customWidth="1"/>
    <col min="8175" max="8176" width="25.28515625" style="6" customWidth="1"/>
    <col min="8177" max="8177" width="20.140625" style="6" customWidth="1"/>
    <col min="8178" max="8178" width="12.42578125" style="6" customWidth="1"/>
    <col min="8179" max="8179" width="17.5703125" style="6" customWidth="1"/>
    <col min="8180" max="8180" width="15" style="6" customWidth="1"/>
    <col min="8181" max="8181" width="12.42578125" style="6" customWidth="1"/>
    <col min="8182" max="8182" width="6" style="6" customWidth="1"/>
    <col min="8183" max="8183" width="21.42578125" style="6" customWidth="1"/>
    <col min="8184" max="8184" width="26.5703125" style="6" customWidth="1"/>
    <col min="8185" max="8185" width="7.28515625" style="6" customWidth="1"/>
    <col min="8186" max="8186" width="20.140625" style="6" customWidth="1"/>
    <col min="8187" max="8187" width="21.42578125" style="6" customWidth="1"/>
    <col min="8188" max="8189" width="17.5703125" style="6" customWidth="1"/>
    <col min="8190" max="8190" width="19.7109375" style="6" bestFit="1" customWidth="1"/>
    <col min="8191" max="8191" width="20.140625" style="6" customWidth="1"/>
    <col min="8192" max="8194" width="15" style="6" customWidth="1"/>
    <col min="8195" max="8195" width="20.140625" style="6" customWidth="1"/>
    <col min="8196" max="8196" width="12.42578125" style="6" customWidth="1"/>
    <col min="8197" max="8197" width="17.5703125" style="6" customWidth="1"/>
    <col min="8198" max="8198" width="20.140625" style="6" customWidth="1"/>
    <col min="8199" max="8199" width="15" style="6" customWidth="1"/>
    <col min="8200" max="8200" width="17.5703125" style="6" customWidth="1"/>
    <col min="8201" max="8201" width="16.28515625" style="6" customWidth="1"/>
    <col min="8202" max="8204" width="22.7109375" style="6" customWidth="1"/>
    <col min="8205" max="8219" width="16.28515625" style="6" customWidth="1"/>
    <col min="8220" max="8220" width="24" style="6" customWidth="1"/>
    <col min="8221" max="8221" width="20.140625" style="6" customWidth="1"/>
    <col min="8222" max="8223" width="22.7109375" style="6" customWidth="1"/>
    <col min="8224" max="8225" width="16.28515625" style="6" customWidth="1"/>
    <col min="8226" max="8228" width="20.140625" style="6" customWidth="1"/>
    <col min="8229" max="8231" width="13.7109375" style="6" customWidth="1"/>
    <col min="8232" max="8232" width="17.5703125" style="6" customWidth="1"/>
    <col min="8233" max="8233" width="18.85546875" style="6" customWidth="1"/>
    <col min="8234" max="8234" width="17.5703125" style="6" customWidth="1"/>
    <col min="8235" max="8236" width="18.85546875" style="6" customWidth="1"/>
    <col min="8237" max="8237" width="13.7109375" style="6" customWidth="1"/>
    <col min="8238" max="8238" width="16.28515625" style="6" customWidth="1"/>
    <col min="8239" max="8239" width="12.42578125" style="6" customWidth="1"/>
    <col min="8240" max="8240" width="20.140625" style="6" customWidth="1"/>
    <col min="8241" max="8241" width="29.140625" style="6" customWidth="1"/>
    <col min="8242" max="8243" width="12.42578125" style="6" customWidth="1"/>
    <col min="8244" max="8245" width="13.7109375" style="6" customWidth="1"/>
    <col min="8246" max="8246" width="12.42578125" style="6" customWidth="1"/>
    <col min="8247" max="8249" width="18.42578125" style="6" bestFit="1" customWidth="1"/>
    <col min="8250" max="8400" width="12.42578125" style="6"/>
    <col min="8401" max="8401" width="21.42578125" style="6" customWidth="1"/>
    <col min="8402" max="8402" width="26.5703125" style="6" customWidth="1"/>
    <col min="8403" max="8403" width="24" style="6" customWidth="1"/>
    <col min="8404" max="8405" width="21.42578125" style="6" customWidth="1"/>
    <col min="8406" max="8407" width="13.7109375" style="6" customWidth="1"/>
    <col min="8408" max="8408" width="13.28515625" style="6" bestFit="1" customWidth="1"/>
    <col min="8409" max="8409" width="12.5703125" style="6" bestFit="1" customWidth="1"/>
    <col min="8410" max="8410" width="12.42578125" style="6" customWidth="1"/>
    <col min="8411" max="8411" width="15" style="6" customWidth="1"/>
    <col min="8412" max="8412" width="12.42578125" style="6" customWidth="1"/>
    <col min="8413" max="8413" width="13.7109375" style="6" customWidth="1"/>
    <col min="8414" max="8414" width="15" style="6" customWidth="1"/>
    <col min="8415" max="8415" width="16.28515625" style="6" customWidth="1"/>
    <col min="8416" max="8416" width="25.28515625" style="6" customWidth="1"/>
    <col min="8417" max="8417" width="24" style="6" customWidth="1"/>
    <col min="8418" max="8418" width="22.7109375" style="6" customWidth="1"/>
    <col min="8419" max="8421" width="24" style="6" customWidth="1"/>
    <col min="8422" max="8422" width="27.85546875" style="6" customWidth="1"/>
    <col min="8423" max="8423" width="11.140625" style="6" customWidth="1"/>
    <col min="8424" max="8424" width="18.85546875" style="6" customWidth="1"/>
    <col min="8425" max="8425" width="20.140625" style="6" customWidth="1"/>
    <col min="8426" max="8426" width="21.42578125" style="6" customWidth="1"/>
    <col min="8427" max="8427" width="16.28515625" style="6" customWidth="1"/>
    <col min="8428" max="8429" width="8.5703125" style="6" customWidth="1"/>
    <col min="8430" max="8430" width="16.28515625" style="6" customWidth="1"/>
    <col min="8431" max="8432" width="25.28515625" style="6" customWidth="1"/>
    <col min="8433" max="8433" width="20.140625" style="6" customWidth="1"/>
    <col min="8434" max="8434" width="12.42578125" style="6" customWidth="1"/>
    <col min="8435" max="8435" width="17.5703125" style="6" customWidth="1"/>
    <col min="8436" max="8436" width="15" style="6" customWidth="1"/>
    <col min="8437" max="8437" width="12.42578125" style="6" customWidth="1"/>
    <col min="8438" max="8438" width="6" style="6" customWidth="1"/>
    <col min="8439" max="8439" width="21.42578125" style="6" customWidth="1"/>
    <col min="8440" max="8440" width="26.5703125" style="6" customWidth="1"/>
    <col min="8441" max="8441" width="7.28515625" style="6" customWidth="1"/>
    <col min="8442" max="8442" width="20.140625" style="6" customWidth="1"/>
    <col min="8443" max="8443" width="21.42578125" style="6" customWidth="1"/>
    <col min="8444" max="8445" width="17.5703125" style="6" customWidth="1"/>
    <col min="8446" max="8446" width="19.7109375" style="6" bestFit="1" customWidth="1"/>
    <col min="8447" max="8447" width="20.140625" style="6" customWidth="1"/>
    <col min="8448" max="8450" width="15" style="6" customWidth="1"/>
    <col min="8451" max="8451" width="20.140625" style="6" customWidth="1"/>
    <col min="8452" max="8452" width="12.42578125" style="6" customWidth="1"/>
    <col min="8453" max="8453" width="17.5703125" style="6" customWidth="1"/>
    <col min="8454" max="8454" width="20.140625" style="6" customWidth="1"/>
    <col min="8455" max="8455" width="15" style="6" customWidth="1"/>
    <col min="8456" max="8456" width="17.5703125" style="6" customWidth="1"/>
    <col min="8457" max="8457" width="16.28515625" style="6" customWidth="1"/>
    <col min="8458" max="8460" width="22.7109375" style="6" customWidth="1"/>
    <col min="8461" max="8475" width="16.28515625" style="6" customWidth="1"/>
    <col min="8476" max="8476" width="24" style="6" customWidth="1"/>
    <col min="8477" max="8477" width="20.140625" style="6" customWidth="1"/>
    <col min="8478" max="8479" width="22.7109375" style="6" customWidth="1"/>
    <col min="8480" max="8481" width="16.28515625" style="6" customWidth="1"/>
    <col min="8482" max="8484" width="20.140625" style="6" customWidth="1"/>
    <col min="8485" max="8487" width="13.7109375" style="6" customWidth="1"/>
    <col min="8488" max="8488" width="17.5703125" style="6" customWidth="1"/>
    <col min="8489" max="8489" width="18.85546875" style="6" customWidth="1"/>
    <col min="8490" max="8490" width="17.5703125" style="6" customWidth="1"/>
    <col min="8491" max="8492" width="18.85546875" style="6" customWidth="1"/>
    <col min="8493" max="8493" width="13.7109375" style="6" customWidth="1"/>
    <col min="8494" max="8494" width="16.28515625" style="6" customWidth="1"/>
    <col min="8495" max="8495" width="12.42578125" style="6" customWidth="1"/>
    <col min="8496" max="8496" width="20.140625" style="6" customWidth="1"/>
    <col min="8497" max="8497" width="29.140625" style="6" customWidth="1"/>
    <col min="8498" max="8499" width="12.42578125" style="6" customWidth="1"/>
    <col min="8500" max="8501" width="13.7109375" style="6" customWidth="1"/>
    <col min="8502" max="8502" width="12.42578125" style="6" customWidth="1"/>
    <col min="8503" max="8505" width="18.42578125" style="6" bestFit="1" customWidth="1"/>
    <col min="8506" max="8656" width="12.42578125" style="6"/>
    <col min="8657" max="8657" width="21.42578125" style="6" customWidth="1"/>
    <col min="8658" max="8658" width="26.5703125" style="6" customWidth="1"/>
    <col min="8659" max="8659" width="24" style="6" customWidth="1"/>
    <col min="8660" max="8661" width="21.42578125" style="6" customWidth="1"/>
    <col min="8662" max="8663" width="13.7109375" style="6" customWidth="1"/>
    <col min="8664" max="8664" width="13.28515625" style="6" bestFit="1" customWidth="1"/>
    <col min="8665" max="8665" width="12.5703125" style="6" bestFit="1" customWidth="1"/>
    <col min="8666" max="8666" width="12.42578125" style="6" customWidth="1"/>
    <col min="8667" max="8667" width="15" style="6" customWidth="1"/>
    <col min="8668" max="8668" width="12.42578125" style="6" customWidth="1"/>
    <col min="8669" max="8669" width="13.7109375" style="6" customWidth="1"/>
    <col min="8670" max="8670" width="15" style="6" customWidth="1"/>
    <col min="8671" max="8671" width="16.28515625" style="6" customWidth="1"/>
    <col min="8672" max="8672" width="25.28515625" style="6" customWidth="1"/>
    <col min="8673" max="8673" width="24" style="6" customWidth="1"/>
    <col min="8674" max="8674" width="22.7109375" style="6" customWidth="1"/>
    <col min="8675" max="8677" width="24" style="6" customWidth="1"/>
    <col min="8678" max="8678" width="27.85546875" style="6" customWidth="1"/>
    <col min="8679" max="8679" width="11.140625" style="6" customWidth="1"/>
    <col min="8680" max="8680" width="18.85546875" style="6" customWidth="1"/>
    <col min="8681" max="8681" width="20.140625" style="6" customWidth="1"/>
    <col min="8682" max="8682" width="21.42578125" style="6" customWidth="1"/>
    <col min="8683" max="8683" width="16.28515625" style="6" customWidth="1"/>
    <col min="8684" max="8685" width="8.5703125" style="6" customWidth="1"/>
    <col min="8686" max="8686" width="16.28515625" style="6" customWidth="1"/>
    <col min="8687" max="8688" width="25.28515625" style="6" customWidth="1"/>
    <col min="8689" max="8689" width="20.140625" style="6" customWidth="1"/>
    <col min="8690" max="8690" width="12.42578125" style="6" customWidth="1"/>
    <col min="8691" max="8691" width="17.5703125" style="6" customWidth="1"/>
    <col min="8692" max="8692" width="15" style="6" customWidth="1"/>
    <col min="8693" max="8693" width="12.42578125" style="6" customWidth="1"/>
    <col min="8694" max="8694" width="6" style="6" customWidth="1"/>
    <col min="8695" max="8695" width="21.42578125" style="6" customWidth="1"/>
    <col min="8696" max="8696" width="26.5703125" style="6" customWidth="1"/>
    <col min="8697" max="8697" width="7.28515625" style="6" customWidth="1"/>
    <col min="8698" max="8698" width="20.140625" style="6" customWidth="1"/>
    <col min="8699" max="8699" width="21.42578125" style="6" customWidth="1"/>
    <col min="8700" max="8701" width="17.5703125" style="6" customWidth="1"/>
    <col min="8702" max="8702" width="19.7109375" style="6" bestFit="1" customWidth="1"/>
    <col min="8703" max="8703" width="20.140625" style="6" customWidth="1"/>
    <col min="8704" max="8706" width="15" style="6" customWidth="1"/>
    <col min="8707" max="8707" width="20.140625" style="6" customWidth="1"/>
    <col min="8708" max="8708" width="12.42578125" style="6" customWidth="1"/>
    <col min="8709" max="8709" width="17.5703125" style="6" customWidth="1"/>
    <col min="8710" max="8710" width="20.140625" style="6" customWidth="1"/>
    <col min="8711" max="8711" width="15" style="6" customWidth="1"/>
    <col min="8712" max="8712" width="17.5703125" style="6" customWidth="1"/>
    <col min="8713" max="8713" width="16.28515625" style="6" customWidth="1"/>
    <col min="8714" max="8716" width="22.7109375" style="6" customWidth="1"/>
    <col min="8717" max="8731" width="16.28515625" style="6" customWidth="1"/>
    <col min="8732" max="8732" width="24" style="6" customWidth="1"/>
    <col min="8733" max="8733" width="20.140625" style="6" customWidth="1"/>
    <col min="8734" max="8735" width="22.7109375" style="6" customWidth="1"/>
    <col min="8736" max="8737" width="16.28515625" style="6" customWidth="1"/>
    <col min="8738" max="8740" width="20.140625" style="6" customWidth="1"/>
    <col min="8741" max="8743" width="13.7109375" style="6" customWidth="1"/>
    <col min="8744" max="8744" width="17.5703125" style="6" customWidth="1"/>
    <col min="8745" max="8745" width="18.85546875" style="6" customWidth="1"/>
    <col min="8746" max="8746" width="17.5703125" style="6" customWidth="1"/>
    <col min="8747" max="8748" width="18.85546875" style="6" customWidth="1"/>
    <col min="8749" max="8749" width="13.7109375" style="6" customWidth="1"/>
    <col min="8750" max="8750" width="16.28515625" style="6" customWidth="1"/>
    <col min="8751" max="8751" width="12.42578125" style="6" customWidth="1"/>
    <col min="8752" max="8752" width="20.140625" style="6" customWidth="1"/>
    <col min="8753" max="8753" width="29.140625" style="6" customWidth="1"/>
    <col min="8754" max="8755" width="12.42578125" style="6" customWidth="1"/>
    <col min="8756" max="8757" width="13.7109375" style="6" customWidth="1"/>
    <col min="8758" max="8758" width="12.42578125" style="6" customWidth="1"/>
    <col min="8759" max="8761" width="18.42578125" style="6" bestFit="1" customWidth="1"/>
    <col min="8762" max="8912" width="12.42578125" style="6"/>
    <col min="8913" max="8913" width="21.42578125" style="6" customWidth="1"/>
    <col min="8914" max="8914" width="26.5703125" style="6" customWidth="1"/>
    <col min="8915" max="8915" width="24" style="6" customWidth="1"/>
    <col min="8916" max="8917" width="21.42578125" style="6" customWidth="1"/>
    <col min="8918" max="8919" width="13.7109375" style="6" customWidth="1"/>
    <col min="8920" max="8920" width="13.28515625" style="6" bestFit="1" customWidth="1"/>
    <col min="8921" max="8921" width="12.5703125" style="6" bestFit="1" customWidth="1"/>
    <col min="8922" max="8922" width="12.42578125" style="6" customWidth="1"/>
    <col min="8923" max="8923" width="15" style="6" customWidth="1"/>
    <col min="8924" max="8924" width="12.42578125" style="6" customWidth="1"/>
    <col min="8925" max="8925" width="13.7109375" style="6" customWidth="1"/>
    <col min="8926" max="8926" width="15" style="6" customWidth="1"/>
    <col min="8927" max="8927" width="16.28515625" style="6" customWidth="1"/>
    <col min="8928" max="8928" width="25.28515625" style="6" customWidth="1"/>
    <col min="8929" max="8929" width="24" style="6" customWidth="1"/>
    <col min="8930" max="8930" width="22.7109375" style="6" customWidth="1"/>
    <col min="8931" max="8933" width="24" style="6" customWidth="1"/>
    <col min="8934" max="8934" width="27.85546875" style="6" customWidth="1"/>
    <col min="8935" max="8935" width="11.140625" style="6" customWidth="1"/>
    <col min="8936" max="8936" width="18.85546875" style="6" customWidth="1"/>
    <col min="8937" max="8937" width="20.140625" style="6" customWidth="1"/>
    <col min="8938" max="8938" width="21.42578125" style="6" customWidth="1"/>
    <col min="8939" max="8939" width="16.28515625" style="6" customWidth="1"/>
    <col min="8940" max="8941" width="8.5703125" style="6" customWidth="1"/>
    <col min="8942" max="8942" width="16.28515625" style="6" customWidth="1"/>
    <col min="8943" max="8944" width="25.28515625" style="6" customWidth="1"/>
    <col min="8945" max="8945" width="20.140625" style="6" customWidth="1"/>
    <col min="8946" max="8946" width="12.42578125" style="6" customWidth="1"/>
    <col min="8947" max="8947" width="17.5703125" style="6" customWidth="1"/>
    <col min="8948" max="8948" width="15" style="6" customWidth="1"/>
    <col min="8949" max="8949" width="12.42578125" style="6" customWidth="1"/>
    <col min="8950" max="8950" width="6" style="6" customWidth="1"/>
    <col min="8951" max="8951" width="21.42578125" style="6" customWidth="1"/>
    <col min="8952" max="8952" width="26.5703125" style="6" customWidth="1"/>
    <col min="8953" max="8953" width="7.28515625" style="6" customWidth="1"/>
    <col min="8954" max="8954" width="20.140625" style="6" customWidth="1"/>
    <col min="8955" max="8955" width="21.42578125" style="6" customWidth="1"/>
    <col min="8956" max="8957" width="17.5703125" style="6" customWidth="1"/>
    <col min="8958" max="8958" width="19.7109375" style="6" bestFit="1" customWidth="1"/>
    <col min="8959" max="8959" width="20.140625" style="6" customWidth="1"/>
    <col min="8960" max="8962" width="15" style="6" customWidth="1"/>
    <col min="8963" max="8963" width="20.140625" style="6" customWidth="1"/>
    <col min="8964" max="8964" width="12.42578125" style="6" customWidth="1"/>
    <col min="8965" max="8965" width="17.5703125" style="6" customWidth="1"/>
    <col min="8966" max="8966" width="20.140625" style="6" customWidth="1"/>
    <col min="8967" max="8967" width="15" style="6" customWidth="1"/>
    <col min="8968" max="8968" width="17.5703125" style="6" customWidth="1"/>
    <col min="8969" max="8969" width="16.28515625" style="6" customWidth="1"/>
    <col min="8970" max="8972" width="22.7109375" style="6" customWidth="1"/>
    <col min="8973" max="8987" width="16.28515625" style="6" customWidth="1"/>
    <col min="8988" max="8988" width="24" style="6" customWidth="1"/>
    <col min="8989" max="8989" width="20.140625" style="6" customWidth="1"/>
    <col min="8990" max="8991" width="22.7109375" style="6" customWidth="1"/>
    <col min="8992" max="8993" width="16.28515625" style="6" customWidth="1"/>
    <col min="8994" max="8996" width="20.140625" style="6" customWidth="1"/>
    <col min="8997" max="8999" width="13.7109375" style="6" customWidth="1"/>
    <col min="9000" max="9000" width="17.5703125" style="6" customWidth="1"/>
    <col min="9001" max="9001" width="18.85546875" style="6" customWidth="1"/>
    <col min="9002" max="9002" width="17.5703125" style="6" customWidth="1"/>
    <col min="9003" max="9004" width="18.85546875" style="6" customWidth="1"/>
    <col min="9005" max="9005" width="13.7109375" style="6" customWidth="1"/>
    <col min="9006" max="9006" width="16.28515625" style="6" customWidth="1"/>
    <col min="9007" max="9007" width="12.42578125" style="6" customWidth="1"/>
    <col min="9008" max="9008" width="20.140625" style="6" customWidth="1"/>
    <col min="9009" max="9009" width="29.140625" style="6" customWidth="1"/>
    <col min="9010" max="9011" width="12.42578125" style="6" customWidth="1"/>
    <col min="9012" max="9013" width="13.7109375" style="6" customWidth="1"/>
    <col min="9014" max="9014" width="12.42578125" style="6" customWidth="1"/>
    <col min="9015" max="9017" width="18.42578125" style="6" bestFit="1" customWidth="1"/>
    <col min="9018" max="9168" width="12.42578125" style="6"/>
    <col min="9169" max="9169" width="21.42578125" style="6" customWidth="1"/>
    <col min="9170" max="9170" width="26.5703125" style="6" customWidth="1"/>
    <col min="9171" max="9171" width="24" style="6" customWidth="1"/>
    <col min="9172" max="9173" width="21.42578125" style="6" customWidth="1"/>
    <col min="9174" max="9175" width="13.7109375" style="6" customWidth="1"/>
    <col min="9176" max="9176" width="13.28515625" style="6" bestFit="1" customWidth="1"/>
    <col min="9177" max="9177" width="12.5703125" style="6" bestFit="1" customWidth="1"/>
    <col min="9178" max="9178" width="12.42578125" style="6" customWidth="1"/>
    <col min="9179" max="9179" width="15" style="6" customWidth="1"/>
    <col min="9180" max="9180" width="12.42578125" style="6" customWidth="1"/>
    <col min="9181" max="9181" width="13.7109375" style="6" customWidth="1"/>
    <col min="9182" max="9182" width="15" style="6" customWidth="1"/>
    <col min="9183" max="9183" width="16.28515625" style="6" customWidth="1"/>
    <col min="9184" max="9184" width="25.28515625" style="6" customWidth="1"/>
    <col min="9185" max="9185" width="24" style="6" customWidth="1"/>
    <col min="9186" max="9186" width="22.7109375" style="6" customWidth="1"/>
    <col min="9187" max="9189" width="24" style="6" customWidth="1"/>
    <col min="9190" max="9190" width="27.85546875" style="6" customWidth="1"/>
    <col min="9191" max="9191" width="11.140625" style="6" customWidth="1"/>
    <col min="9192" max="9192" width="18.85546875" style="6" customWidth="1"/>
    <col min="9193" max="9193" width="20.140625" style="6" customWidth="1"/>
    <col min="9194" max="9194" width="21.42578125" style="6" customWidth="1"/>
    <col min="9195" max="9195" width="16.28515625" style="6" customWidth="1"/>
    <col min="9196" max="9197" width="8.5703125" style="6" customWidth="1"/>
    <col min="9198" max="9198" width="16.28515625" style="6" customWidth="1"/>
    <col min="9199" max="9200" width="25.28515625" style="6" customWidth="1"/>
    <col min="9201" max="9201" width="20.140625" style="6" customWidth="1"/>
    <col min="9202" max="9202" width="12.42578125" style="6" customWidth="1"/>
    <col min="9203" max="9203" width="17.5703125" style="6" customWidth="1"/>
    <col min="9204" max="9204" width="15" style="6" customWidth="1"/>
    <col min="9205" max="9205" width="12.42578125" style="6" customWidth="1"/>
    <col min="9206" max="9206" width="6" style="6" customWidth="1"/>
    <col min="9207" max="9207" width="21.42578125" style="6" customWidth="1"/>
    <col min="9208" max="9208" width="26.5703125" style="6" customWidth="1"/>
    <col min="9209" max="9209" width="7.28515625" style="6" customWidth="1"/>
    <col min="9210" max="9210" width="20.140625" style="6" customWidth="1"/>
    <col min="9211" max="9211" width="21.42578125" style="6" customWidth="1"/>
    <col min="9212" max="9213" width="17.5703125" style="6" customWidth="1"/>
    <col min="9214" max="9214" width="19.7109375" style="6" bestFit="1" customWidth="1"/>
    <col min="9215" max="9215" width="20.140625" style="6" customWidth="1"/>
    <col min="9216" max="9218" width="15" style="6" customWidth="1"/>
    <col min="9219" max="9219" width="20.140625" style="6" customWidth="1"/>
    <col min="9220" max="9220" width="12.42578125" style="6" customWidth="1"/>
    <col min="9221" max="9221" width="17.5703125" style="6" customWidth="1"/>
    <col min="9222" max="9222" width="20.140625" style="6" customWidth="1"/>
    <col min="9223" max="9223" width="15" style="6" customWidth="1"/>
    <col min="9224" max="9224" width="17.5703125" style="6" customWidth="1"/>
    <col min="9225" max="9225" width="16.28515625" style="6" customWidth="1"/>
    <col min="9226" max="9228" width="22.7109375" style="6" customWidth="1"/>
    <col min="9229" max="9243" width="16.28515625" style="6" customWidth="1"/>
    <col min="9244" max="9244" width="24" style="6" customWidth="1"/>
    <col min="9245" max="9245" width="20.140625" style="6" customWidth="1"/>
    <col min="9246" max="9247" width="22.7109375" style="6" customWidth="1"/>
    <col min="9248" max="9249" width="16.28515625" style="6" customWidth="1"/>
    <col min="9250" max="9252" width="20.140625" style="6" customWidth="1"/>
    <col min="9253" max="9255" width="13.7109375" style="6" customWidth="1"/>
    <col min="9256" max="9256" width="17.5703125" style="6" customWidth="1"/>
    <col min="9257" max="9257" width="18.85546875" style="6" customWidth="1"/>
    <col min="9258" max="9258" width="17.5703125" style="6" customWidth="1"/>
    <col min="9259" max="9260" width="18.85546875" style="6" customWidth="1"/>
    <col min="9261" max="9261" width="13.7109375" style="6" customWidth="1"/>
    <col min="9262" max="9262" width="16.28515625" style="6" customWidth="1"/>
    <col min="9263" max="9263" width="12.42578125" style="6" customWidth="1"/>
    <col min="9264" max="9264" width="20.140625" style="6" customWidth="1"/>
    <col min="9265" max="9265" width="29.140625" style="6" customWidth="1"/>
    <col min="9266" max="9267" width="12.42578125" style="6" customWidth="1"/>
    <col min="9268" max="9269" width="13.7109375" style="6" customWidth="1"/>
    <col min="9270" max="9270" width="12.42578125" style="6" customWidth="1"/>
    <col min="9271" max="9273" width="18.42578125" style="6" bestFit="1" customWidth="1"/>
    <col min="9274" max="9424" width="12.42578125" style="6"/>
    <col min="9425" max="9425" width="21.42578125" style="6" customWidth="1"/>
    <col min="9426" max="9426" width="26.5703125" style="6" customWidth="1"/>
    <col min="9427" max="9427" width="24" style="6" customWidth="1"/>
    <col min="9428" max="9429" width="21.42578125" style="6" customWidth="1"/>
    <col min="9430" max="9431" width="13.7109375" style="6" customWidth="1"/>
    <col min="9432" max="9432" width="13.28515625" style="6" bestFit="1" customWidth="1"/>
    <col min="9433" max="9433" width="12.5703125" style="6" bestFit="1" customWidth="1"/>
    <col min="9434" max="9434" width="12.42578125" style="6" customWidth="1"/>
    <col min="9435" max="9435" width="15" style="6" customWidth="1"/>
    <col min="9436" max="9436" width="12.42578125" style="6" customWidth="1"/>
    <col min="9437" max="9437" width="13.7109375" style="6" customWidth="1"/>
    <col min="9438" max="9438" width="15" style="6" customWidth="1"/>
    <col min="9439" max="9439" width="16.28515625" style="6" customWidth="1"/>
    <col min="9440" max="9440" width="25.28515625" style="6" customWidth="1"/>
    <col min="9441" max="9441" width="24" style="6" customWidth="1"/>
    <col min="9442" max="9442" width="22.7109375" style="6" customWidth="1"/>
    <col min="9443" max="9445" width="24" style="6" customWidth="1"/>
    <col min="9446" max="9446" width="27.85546875" style="6" customWidth="1"/>
    <col min="9447" max="9447" width="11.140625" style="6" customWidth="1"/>
    <col min="9448" max="9448" width="18.85546875" style="6" customWidth="1"/>
    <col min="9449" max="9449" width="20.140625" style="6" customWidth="1"/>
    <col min="9450" max="9450" width="21.42578125" style="6" customWidth="1"/>
    <col min="9451" max="9451" width="16.28515625" style="6" customWidth="1"/>
    <col min="9452" max="9453" width="8.5703125" style="6" customWidth="1"/>
    <col min="9454" max="9454" width="16.28515625" style="6" customWidth="1"/>
    <col min="9455" max="9456" width="25.28515625" style="6" customWidth="1"/>
    <col min="9457" max="9457" width="20.140625" style="6" customWidth="1"/>
    <col min="9458" max="9458" width="12.42578125" style="6" customWidth="1"/>
    <col min="9459" max="9459" width="17.5703125" style="6" customWidth="1"/>
    <col min="9460" max="9460" width="15" style="6" customWidth="1"/>
    <col min="9461" max="9461" width="12.42578125" style="6" customWidth="1"/>
    <col min="9462" max="9462" width="6" style="6" customWidth="1"/>
    <col min="9463" max="9463" width="21.42578125" style="6" customWidth="1"/>
    <col min="9464" max="9464" width="26.5703125" style="6" customWidth="1"/>
    <col min="9465" max="9465" width="7.28515625" style="6" customWidth="1"/>
    <col min="9466" max="9466" width="20.140625" style="6" customWidth="1"/>
    <col min="9467" max="9467" width="21.42578125" style="6" customWidth="1"/>
    <col min="9468" max="9469" width="17.5703125" style="6" customWidth="1"/>
    <col min="9470" max="9470" width="19.7109375" style="6" bestFit="1" customWidth="1"/>
    <col min="9471" max="9471" width="20.140625" style="6" customWidth="1"/>
    <col min="9472" max="9474" width="15" style="6" customWidth="1"/>
    <col min="9475" max="9475" width="20.140625" style="6" customWidth="1"/>
    <col min="9476" max="9476" width="12.42578125" style="6" customWidth="1"/>
    <col min="9477" max="9477" width="17.5703125" style="6" customWidth="1"/>
    <col min="9478" max="9478" width="20.140625" style="6" customWidth="1"/>
    <col min="9479" max="9479" width="15" style="6" customWidth="1"/>
    <col min="9480" max="9480" width="17.5703125" style="6" customWidth="1"/>
    <col min="9481" max="9481" width="16.28515625" style="6" customWidth="1"/>
    <col min="9482" max="9484" width="22.7109375" style="6" customWidth="1"/>
    <col min="9485" max="9499" width="16.28515625" style="6" customWidth="1"/>
    <col min="9500" max="9500" width="24" style="6" customWidth="1"/>
    <col min="9501" max="9501" width="20.140625" style="6" customWidth="1"/>
    <col min="9502" max="9503" width="22.7109375" style="6" customWidth="1"/>
    <col min="9504" max="9505" width="16.28515625" style="6" customWidth="1"/>
    <col min="9506" max="9508" width="20.140625" style="6" customWidth="1"/>
    <col min="9509" max="9511" width="13.7109375" style="6" customWidth="1"/>
    <col min="9512" max="9512" width="17.5703125" style="6" customWidth="1"/>
    <col min="9513" max="9513" width="18.85546875" style="6" customWidth="1"/>
    <col min="9514" max="9514" width="17.5703125" style="6" customWidth="1"/>
    <col min="9515" max="9516" width="18.85546875" style="6" customWidth="1"/>
    <col min="9517" max="9517" width="13.7109375" style="6" customWidth="1"/>
    <col min="9518" max="9518" width="16.28515625" style="6" customWidth="1"/>
    <col min="9519" max="9519" width="12.42578125" style="6" customWidth="1"/>
    <col min="9520" max="9520" width="20.140625" style="6" customWidth="1"/>
    <col min="9521" max="9521" width="29.140625" style="6" customWidth="1"/>
    <col min="9522" max="9523" width="12.42578125" style="6" customWidth="1"/>
    <col min="9524" max="9525" width="13.7109375" style="6" customWidth="1"/>
    <col min="9526" max="9526" width="12.42578125" style="6" customWidth="1"/>
    <col min="9527" max="9529" width="18.42578125" style="6" bestFit="1" customWidth="1"/>
    <col min="9530" max="9680" width="12.42578125" style="6"/>
    <col min="9681" max="9681" width="21.42578125" style="6" customWidth="1"/>
    <col min="9682" max="9682" width="26.5703125" style="6" customWidth="1"/>
    <col min="9683" max="9683" width="24" style="6" customWidth="1"/>
    <col min="9684" max="9685" width="21.42578125" style="6" customWidth="1"/>
    <col min="9686" max="9687" width="13.7109375" style="6" customWidth="1"/>
    <col min="9688" max="9688" width="13.28515625" style="6" bestFit="1" customWidth="1"/>
    <col min="9689" max="9689" width="12.5703125" style="6" bestFit="1" customWidth="1"/>
    <col min="9690" max="9690" width="12.42578125" style="6" customWidth="1"/>
    <col min="9691" max="9691" width="15" style="6" customWidth="1"/>
    <col min="9692" max="9692" width="12.42578125" style="6" customWidth="1"/>
    <col min="9693" max="9693" width="13.7109375" style="6" customWidth="1"/>
    <col min="9694" max="9694" width="15" style="6" customWidth="1"/>
    <col min="9695" max="9695" width="16.28515625" style="6" customWidth="1"/>
    <col min="9696" max="9696" width="25.28515625" style="6" customWidth="1"/>
    <col min="9697" max="9697" width="24" style="6" customWidth="1"/>
    <col min="9698" max="9698" width="22.7109375" style="6" customWidth="1"/>
    <col min="9699" max="9701" width="24" style="6" customWidth="1"/>
    <col min="9702" max="9702" width="27.85546875" style="6" customWidth="1"/>
    <col min="9703" max="9703" width="11.140625" style="6" customWidth="1"/>
    <col min="9704" max="9704" width="18.85546875" style="6" customWidth="1"/>
    <col min="9705" max="9705" width="20.140625" style="6" customWidth="1"/>
    <col min="9706" max="9706" width="21.42578125" style="6" customWidth="1"/>
    <col min="9707" max="9707" width="16.28515625" style="6" customWidth="1"/>
    <col min="9708" max="9709" width="8.5703125" style="6" customWidth="1"/>
    <col min="9710" max="9710" width="16.28515625" style="6" customWidth="1"/>
    <col min="9711" max="9712" width="25.28515625" style="6" customWidth="1"/>
    <col min="9713" max="9713" width="20.140625" style="6" customWidth="1"/>
    <col min="9714" max="9714" width="12.42578125" style="6" customWidth="1"/>
    <col min="9715" max="9715" width="17.5703125" style="6" customWidth="1"/>
    <col min="9716" max="9716" width="15" style="6" customWidth="1"/>
    <col min="9717" max="9717" width="12.42578125" style="6" customWidth="1"/>
    <col min="9718" max="9718" width="6" style="6" customWidth="1"/>
    <col min="9719" max="9719" width="21.42578125" style="6" customWidth="1"/>
    <col min="9720" max="9720" width="26.5703125" style="6" customWidth="1"/>
    <col min="9721" max="9721" width="7.28515625" style="6" customWidth="1"/>
    <col min="9722" max="9722" width="20.140625" style="6" customWidth="1"/>
    <col min="9723" max="9723" width="21.42578125" style="6" customWidth="1"/>
    <col min="9724" max="9725" width="17.5703125" style="6" customWidth="1"/>
    <col min="9726" max="9726" width="19.7109375" style="6" bestFit="1" customWidth="1"/>
    <col min="9727" max="9727" width="20.140625" style="6" customWidth="1"/>
    <col min="9728" max="9730" width="15" style="6" customWidth="1"/>
    <col min="9731" max="9731" width="20.140625" style="6" customWidth="1"/>
    <col min="9732" max="9732" width="12.42578125" style="6" customWidth="1"/>
    <col min="9733" max="9733" width="17.5703125" style="6" customWidth="1"/>
    <col min="9734" max="9734" width="20.140625" style="6" customWidth="1"/>
    <col min="9735" max="9735" width="15" style="6" customWidth="1"/>
    <col min="9736" max="9736" width="17.5703125" style="6" customWidth="1"/>
    <col min="9737" max="9737" width="16.28515625" style="6" customWidth="1"/>
    <col min="9738" max="9740" width="22.7109375" style="6" customWidth="1"/>
    <col min="9741" max="9755" width="16.28515625" style="6" customWidth="1"/>
    <col min="9756" max="9756" width="24" style="6" customWidth="1"/>
    <col min="9757" max="9757" width="20.140625" style="6" customWidth="1"/>
    <col min="9758" max="9759" width="22.7109375" style="6" customWidth="1"/>
    <col min="9760" max="9761" width="16.28515625" style="6" customWidth="1"/>
    <col min="9762" max="9764" width="20.140625" style="6" customWidth="1"/>
    <col min="9765" max="9767" width="13.7109375" style="6" customWidth="1"/>
    <col min="9768" max="9768" width="17.5703125" style="6" customWidth="1"/>
    <col min="9769" max="9769" width="18.85546875" style="6" customWidth="1"/>
    <col min="9770" max="9770" width="17.5703125" style="6" customWidth="1"/>
    <col min="9771" max="9772" width="18.85546875" style="6" customWidth="1"/>
    <col min="9773" max="9773" width="13.7109375" style="6" customWidth="1"/>
    <col min="9774" max="9774" width="16.28515625" style="6" customWidth="1"/>
    <col min="9775" max="9775" width="12.42578125" style="6" customWidth="1"/>
    <col min="9776" max="9776" width="20.140625" style="6" customWidth="1"/>
    <col min="9777" max="9777" width="29.140625" style="6" customWidth="1"/>
    <col min="9778" max="9779" width="12.42578125" style="6" customWidth="1"/>
    <col min="9780" max="9781" width="13.7109375" style="6" customWidth="1"/>
    <col min="9782" max="9782" width="12.42578125" style="6" customWidth="1"/>
    <col min="9783" max="9785" width="18.42578125" style="6" bestFit="1" customWidth="1"/>
    <col min="9786" max="9936" width="12.42578125" style="6"/>
    <col min="9937" max="9937" width="21.42578125" style="6" customWidth="1"/>
    <col min="9938" max="9938" width="26.5703125" style="6" customWidth="1"/>
    <col min="9939" max="9939" width="24" style="6" customWidth="1"/>
    <col min="9940" max="9941" width="21.42578125" style="6" customWidth="1"/>
    <col min="9942" max="9943" width="13.7109375" style="6" customWidth="1"/>
    <col min="9944" max="9944" width="13.28515625" style="6" bestFit="1" customWidth="1"/>
    <col min="9945" max="9945" width="12.5703125" style="6" bestFit="1" customWidth="1"/>
    <col min="9946" max="9946" width="12.42578125" style="6" customWidth="1"/>
    <col min="9947" max="9947" width="15" style="6" customWidth="1"/>
    <col min="9948" max="9948" width="12.42578125" style="6" customWidth="1"/>
    <col min="9949" max="9949" width="13.7109375" style="6" customWidth="1"/>
    <col min="9950" max="9950" width="15" style="6" customWidth="1"/>
    <col min="9951" max="9951" width="16.28515625" style="6" customWidth="1"/>
    <col min="9952" max="9952" width="25.28515625" style="6" customWidth="1"/>
    <col min="9953" max="9953" width="24" style="6" customWidth="1"/>
    <col min="9954" max="9954" width="22.7109375" style="6" customWidth="1"/>
    <col min="9955" max="9957" width="24" style="6" customWidth="1"/>
    <col min="9958" max="9958" width="27.85546875" style="6" customWidth="1"/>
    <col min="9959" max="9959" width="11.140625" style="6" customWidth="1"/>
    <col min="9960" max="9960" width="18.85546875" style="6" customWidth="1"/>
    <col min="9961" max="9961" width="20.140625" style="6" customWidth="1"/>
    <col min="9962" max="9962" width="21.42578125" style="6" customWidth="1"/>
    <col min="9963" max="9963" width="16.28515625" style="6" customWidth="1"/>
    <col min="9964" max="9965" width="8.5703125" style="6" customWidth="1"/>
    <col min="9966" max="9966" width="16.28515625" style="6" customWidth="1"/>
    <col min="9967" max="9968" width="25.28515625" style="6" customWidth="1"/>
    <col min="9969" max="9969" width="20.140625" style="6" customWidth="1"/>
    <col min="9970" max="9970" width="12.42578125" style="6" customWidth="1"/>
    <col min="9971" max="9971" width="17.5703125" style="6" customWidth="1"/>
    <col min="9972" max="9972" width="15" style="6" customWidth="1"/>
    <col min="9973" max="9973" width="12.42578125" style="6" customWidth="1"/>
    <col min="9974" max="9974" width="6" style="6" customWidth="1"/>
    <col min="9975" max="9975" width="21.42578125" style="6" customWidth="1"/>
    <col min="9976" max="9976" width="26.5703125" style="6" customWidth="1"/>
    <col min="9977" max="9977" width="7.28515625" style="6" customWidth="1"/>
    <col min="9978" max="9978" width="20.140625" style="6" customWidth="1"/>
    <col min="9979" max="9979" width="21.42578125" style="6" customWidth="1"/>
    <col min="9980" max="9981" width="17.5703125" style="6" customWidth="1"/>
    <col min="9982" max="9982" width="19.7109375" style="6" bestFit="1" customWidth="1"/>
    <col min="9983" max="9983" width="20.140625" style="6" customWidth="1"/>
    <col min="9984" max="9986" width="15" style="6" customWidth="1"/>
    <col min="9987" max="9987" width="20.140625" style="6" customWidth="1"/>
    <col min="9988" max="9988" width="12.42578125" style="6" customWidth="1"/>
    <col min="9989" max="9989" width="17.5703125" style="6" customWidth="1"/>
    <col min="9990" max="9990" width="20.140625" style="6" customWidth="1"/>
    <col min="9991" max="9991" width="15" style="6" customWidth="1"/>
    <col min="9992" max="9992" width="17.5703125" style="6" customWidth="1"/>
    <col min="9993" max="9993" width="16.28515625" style="6" customWidth="1"/>
    <col min="9994" max="9996" width="22.7109375" style="6" customWidth="1"/>
    <col min="9997" max="10011" width="16.28515625" style="6" customWidth="1"/>
    <col min="10012" max="10012" width="24" style="6" customWidth="1"/>
    <col min="10013" max="10013" width="20.140625" style="6" customWidth="1"/>
    <col min="10014" max="10015" width="22.7109375" style="6" customWidth="1"/>
    <col min="10016" max="10017" width="16.28515625" style="6" customWidth="1"/>
    <col min="10018" max="10020" width="20.140625" style="6" customWidth="1"/>
    <col min="10021" max="10023" width="13.7109375" style="6" customWidth="1"/>
    <col min="10024" max="10024" width="17.5703125" style="6" customWidth="1"/>
    <col min="10025" max="10025" width="18.85546875" style="6" customWidth="1"/>
    <col min="10026" max="10026" width="17.5703125" style="6" customWidth="1"/>
    <col min="10027" max="10028" width="18.85546875" style="6" customWidth="1"/>
    <col min="10029" max="10029" width="13.7109375" style="6" customWidth="1"/>
    <col min="10030" max="10030" width="16.28515625" style="6" customWidth="1"/>
    <col min="10031" max="10031" width="12.42578125" style="6" customWidth="1"/>
    <col min="10032" max="10032" width="20.140625" style="6" customWidth="1"/>
    <col min="10033" max="10033" width="29.140625" style="6" customWidth="1"/>
    <col min="10034" max="10035" width="12.42578125" style="6" customWidth="1"/>
    <col min="10036" max="10037" width="13.7109375" style="6" customWidth="1"/>
    <col min="10038" max="10038" width="12.42578125" style="6" customWidth="1"/>
    <col min="10039" max="10041" width="18.42578125" style="6" bestFit="1" customWidth="1"/>
    <col min="10042" max="10192" width="12.42578125" style="6"/>
    <col min="10193" max="10193" width="21.42578125" style="6" customWidth="1"/>
    <col min="10194" max="10194" width="26.5703125" style="6" customWidth="1"/>
    <col min="10195" max="10195" width="24" style="6" customWidth="1"/>
    <col min="10196" max="10197" width="21.42578125" style="6" customWidth="1"/>
    <col min="10198" max="10199" width="13.7109375" style="6" customWidth="1"/>
    <col min="10200" max="10200" width="13.28515625" style="6" bestFit="1" customWidth="1"/>
    <col min="10201" max="10201" width="12.5703125" style="6" bestFit="1" customWidth="1"/>
    <col min="10202" max="10202" width="12.42578125" style="6" customWidth="1"/>
    <col min="10203" max="10203" width="15" style="6" customWidth="1"/>
    <col min="10204" max="10204" width="12.42578125" style="6" customWidth="1"/>
    <col min="10205" max="10205" width="13.7109375" style="6" customWidth="1"/>
    <col min="10206" max="10206" width="15" style="6" customWidth="1"/>
    <col min="10207" max="10207" width="16.28515625" style="6" customWidth="1"/>
    <col min="10208" max="10208" width="25.28515625" style="6" customWidth="1"/>
    <col min="10209" max="10209" width="24" style="6" customWidth="1"/>
    <col min="10210" max="10210" width="22.7109375" style="6" customWidth="1"/>
    <col min="10211" max="10213" width="24" style="6" customWidth="1"/>
    <col min="10214" max="10214" width="27.85546875" style="6" customWidth="1"/>
    <col min="10215" max="10215" width="11.140625" style="6" customWidth="1"/>
    <col min="10216" max="10216" width="18.85546875" style="6" customWidth="1"/>
    <col min="10217" max="10217" width="20.140625" style="6" customWidth="1"/>
    <col min="10218" max="10218" width="21.42578125" style="6" customWidth="1"/>
    <col min="10219" max="10219" width="16.28515625" style="6" customWidth="1"/>
    <col min="10220" max="10221" width="8.5703125" style="6" customWidth="1"/>
    <col min="10222" max="10222" width="16.28515625" style="6" customWidth="1"/>
    <col min="10223" max="10224" width="25.28515625" style="6" customWidth="1"/>
    <col min="10225" max="10225" width="20.140625" style="6" customWidth="1"/>
    <col min="10226" max="10226" width="12.42578125" style="6" customWidth="1"/>
    <col min="10227" max="10227" width="17.5703125" style="6" customWidth="1"/>
    <col min="10228" max="10228" width="15" style="6" customWidth="1"/>
    <col min="10229" max="10229" width="12.42578125" style="6" customWidth="1"/>
    <col min="10230" max="10230" width="6" style="6" customWidth="1"/>
    <col min="10231" max="10231" width="21.42578125" style="6" customWidth="1"/>
    <col min="10232" max="10232" width="26.5703125" style="6" customWidth="1"/>
    <col min="10233" max="10233" width="7.28515625" style="6" customWidth="1"/>
    <col min="10234" max="10234" width="20.140625" style="6" customWidth="1"/>
    <col min="10235" max="10235" width="21.42578125" style="6" customWidth="1"/>
    <col min="10236" max="10237" width="17.5703125" style="6" customWidth="1"/>
    <col min="10238" max="10238" width="19.7109375" style="6" bestFit="1" customWidth="1"/>
    <col min="10239" max="10239" width="20.140625" style="6" customWidth="1"/>
    <col min="10240" max="10242" width="15" style="6" customWidth="1"/>
    <col min="10243" max="10243" width="20.140625" style="6" customWidth="1"/>
    <col min="10244" max="10244" width="12.42578125" style="6" customWidth="1"/>
    <col min="10245" max="10245" width="17.5703125" style="6" customWidth="1"/>
    <col min="10246" max="10246" width="20.140625" style="6" customWidth="1"/>
    <col min="10247" max="10247" width="15" style="6" customWidth="1"/>
    <col min="10248" max="10248" width="17.5703125" style="6" customWidth="1"/>
    <col min="10249" max="10249" width="16.28515625" style="6" customWidth="1"/>
    <col min="10250" max="10252" width="22.7109375" style="6" customWidth="1"/>
    <col min="10253" max="10267" width="16.28515625" style="6" customWidth="1"/>
    <col min="10268" max="10268" width="24" style="6" customWidth="1"/>
    <col min="10269" max="10269" width="20.140625" style="6" customWidth="1"/>
    <col min="10270" max="10271" width="22.7109375" style="6" customWidth="1"/>
    <col min="10272" max="10273" width="16.28515625" style="6" customWidth="1"/>
    <col min="10274" max="10276" width="20.140625" style="6" customWidth="1"/>
    <col min="10277" max="10279" width="13.7109375" style="6" customWidth="1"/>
    <col min="10280" max="10280" width="17.5703125" style="6" customWidth="1"/>
    <col min="10281" max="10281" width="18.85546875" style="6" customWidth="1"/>
    <col min="10282" max="10282" width="17.5703125" style="6" customWidth="1"/>
    <col min="10283" max="10284" width="18.85546875" style="6" customWidth="1"/>
    <col min="10285" max="10285" width="13.7109375" style="6" customWidth="1"/>
    <col min="10286" max="10286" width="16.28515625" style="6" customWidth="1"/>
    <col min="10287" max="10287" width="12.42578125" style="6" customWidth="1"/>
    <col min="10288" max="10288" width="20.140625" style="6" customWidth="1"/>
    <col min="10289" max="10289" width="29.140625" style="6" customWidth="1"/>
    <col min="10290" max="10291" width="12.42578125" style="6" customWidth="1"/>
    <col min="10292" max="10293" width="13.7109375" style="6" customWidth="1"/>
    <col min="10294" max="10294" width="12.42578125" style="6" customWidth="1"/>
    <col min="10295" max="10297" width="18.42578125" style="6" bestFit="1" customWidth="1"/>
    <col min="10298" max="10448" width="12.42578125" style="6"/>
    <col min="10449" max="10449" width="21.42578125" style="6" customWidth="1"/>
    <col min="10450" max="10450" width="26.5703125" style="6" customWidth="1"/>
    <col min="10451" max="10451" width="24" style="6" customWidth="1"/>
    <col min="10452" max="10453" width="21.42578125" style="6" customWidth="1"/>
    <col min="10454" max="10455" width="13.7109375" style="6" customWidth="1"/>
    <col min="10456" max="10456" width="13.28515625" style="6" bestFit="1" customWidth="1"/>
    <col min="10457" max="10457" width="12.5703125" style="6" bestFit="1" customWidth="1"/>
    <col min="10458" max="10458" width="12.42578125" style="6" customWidth="1"/>
    <col min="10459" max="10459" width="15" style="6" customWidth="1"/>
    <col min="10460" max="10460" width="12.42578125" style="6" customWidth="1"/>
    <col min="10461" max="10461" width="13.7109375" style="6" customWidth="1"/>
    <col min="10462" max="10462" width="15" style="6" customWidth="1"/>
    <col min="10463" max="10463" width="16.28515625" style="6" customWidth="1"/>
    <col min="10464" max="10464" width="25.28515625" style="6" customWidth="1"/>
    <col min="10465" max="10465" width="24" style="6" customWidth="1"/>
    <col min="10466" max="10466" width="22.7109375" style="6" customWidth="1"/>
    <col min="10467" max="10469" width="24" style="6" customWidth="1"/>
    <col min="10470" max="10470" width="27.85546875" style="6" customWidth="1"/>
    <col min="10471" max="10471" width="11.140625" style="6" customWidth="1"/>
    <col min="10472" max="10472" width="18.85546875" style="6" customWidth="1"/>
    <col min="10473" max="10473" width="20.140625" style="6" customWidth="1"/>
    <col min="10474" max="10474" width="21.42578125" style="6" customWidth="1"/>
    <col min="10475" max="10475" width="16.28515625" style="6" customWidth="1"/>
    <col min="10476" max="10477" width="8.5703125" style="6" customWidth="1"/>
    <col min="10478" max="10478" width="16.28515625" style="6" customWidth="1"/>
    <col min="10479" max="10480" width="25.28515625" style="6" customWidth="1"/>
    <col min="10481" max="10481" width="20.140625" style="6" customWidth="1"/>
    <col min="10482" max="10482" width="12.42578125" style="6" customWidth="1"/>
    <col min="10483" max="10483" width="17.5703125" style="6" customWidth="1"/>
    <col min="10484" max="10484" width="15" style="6" customWidth="1"/>
    <col min="10485" max="10485" width="12.42578125" style="6" customWidth="1"/>
    <col min="10486" max="10486" width="6" style="6" customWidth="1"/>
    <col min="10487" max="10487" width="21.42578125" style="6" customWidth="1"/>
    <col min="10488" max="10488" width="26.5703125" style="6" customWidth="1"/>
    <col min="10489" max="10489" width="7.28515625" style="6" customWidth="1"/>
    <col min="10490" max="10490" width="20.140625" style="6" customWidth="1"/>
    <col min="10491" max="10491" width="21.42578125" style="6" customWidth="1"/>
    <col min="10492" max="10493" width="17.5703125" style="6" customWidth="1"/>
    <col min="10494" max="10494" width="19.7109375" style="6" bestFit="1" customWidth="1"/>
    <col min="10495" max="10495" width="20.140625" style="6" customWidth="1"/>
    <col min="10496" max="10498" width="15" style="6" customWidth="1"/>
    <col min="10499" max="10499" width="20.140625" style="6" customWidth="1"/>
    <col min="10500" max="10500" width="12.42578125" style="6" customWidth="1"/>
    <col min="10501" max="10501" width="17.5703125" style="6" customWidth="1"/>
    <col min="10502" max="10502" width="20.140625" style="6" customWidth="1"/>
    <col min="10503" max="10503" width="15" style="6" customWidth="1"/>
    <col min="10504" max="10504" width="17.5703125" style="6" customWidth="1"/>
    <col min="10505" max="10505" width="16.28515625" style="6" customWidth="1"/>
    <col min="10506" max="10508" width="22.7109375" style="6" customWidth="1"/>
    <col min="10509" max="10523" width="16.28515625" style="6" customWidth="1"/>
    <col min="10524" max="10524" width="24" style="6" customWidth="1"/>
    <col min="10525" max="10525" width="20.140625" style="6" customWidth="1"/>
    <col min="10526" max="10527" width="22.7109375" style="6" customWidth="1"/>
    <col min="10528" max="10529" width="16.28515625" style="6" customWidth="1"/>
    <col min="10530" max="10532" width="20.140625" style="6" customWidth="1"/>
    <col min="10533" max="10535" width="13.7109375" style="6" customWidth="1"/>
    <col min="10536" max="10536" width="17.5703125" style="6" customWidth="1"/>
    <col min="10537" max="10537" width="18.85546875" style="6" customWidth="1"/>
    <col min="10538" max="10538" width="17.5703125" style="6" customWidth="1"/>
    <col min="10539" max="10540" width="18.85546875" style="6" customWidth="1"/>
    <col min="10541" max="10541" width="13.7109375" style="6" customWidth="1"/>
    <col min="10542" max="10542" width="16.28515625" style="6" customWidth="1"/>
    <col min="10543" max="10543" width="12.42578125" style="6" customWidth="1"/>
    <col min="10544" max="10544" width="20.140625" style="6" customWidth="1"/>
    <col min="10545" max="10545" width="29.140625" style="6" customWidth="1"/>
    <col min="10546" max="10547" width="12.42578125" style="6" customWidth="1"/>
    <col min="10548" max="10549" width="13.7109375" style="6" customWidth="1"/>
    <col min="10550" max="10550" width="12.42578125" style="6" customWidth="1"/>
    <col min="10551" max="10553" width="18.42578125" style="6" bestFit="1" customWidth="1"/>
    <col min="10554" max="10704" width="12.42578125" style="6"/>
    <col min="10705" max="10705" width="21.42578125" style="6" customWidth="1"/>
    <col min="10706" max="10706" width="26.5703125" style="6" customWidth="1"/>
    <col min="10707" max="10707" width="24" style="6" customWidth="1"/>
    <col min="10708" max="10709" width="21.42578125" style="6" customWidth="1"/>
    <col min="10710" max="10711" width="13.7109375" style="6" customWidth="1"/>
    <col min="10712" max="10712" width="13.28515625" style="6" bestFit="1" customWidth="1"/>
    <col min="10713" max="10713" width="12.5703125" style="6" bestFit="1" customWidth="1"/>
    <col min="10714" max="10714" width="12.42578125" style="6" customWidth="1"/>
    <col min="10715" max="10715" width="15" style="6" customWidth="1"/>
    <col min="10716" max="10716" width="12.42578125" style="6" customWidth="1"/>
    <col min="10717" max="10717" width="13.7109375" style="6" customWidth="1"/>
    <col min="10718" max="10718" width="15" style="6" customWidth="1"/>
    <col min="10719" max="10719" width="16.28515625" style="6" customWidth="1"/>
    <col min="10720" max="10720" width="25.28515625" style="6" customWidth="1"/>
    <col min="10721" max="10721" width="24" style="6" customWidth="1"/>
    <col min="10722" max="10722" width="22.7109375" style="6" customWidth="1"/>
    <col min="10723" max="10725" width="24" style="6" customWidth="1"/>
    <col min="10726" max="10726" width="27.85546875" style="6" customWidth="1"/>
    <col min="10727" max="10727" width="11.140625" style="6" customWidth="1"/>
    <col min="10728" max="10728" width="18.85546875" style="6" customWidth="1"/>
    <col min="10729" max="10729" width="20.140625" style="6" customWidth="1"/>
    <col min="10730" max="10730" width="21.42578125" style="6" customWidth="1"/>
    <col min="10731" max="10731" width="16.28515625" style="6" customWidth="1"/>
    <col min="10732" max="10733" width="8.5703125" style="6" customWidth="1"/>
    <col min="10734" max="10734" width="16.28515625" style="6" customWidth="1"/>
    <col min="10735" max="10736" width="25.28515625" style="6" customWidth="1"/>
    <col min="10737" max="10737" width="20.140625" style="6" customWidth="1"/>
    <col min="10738" max="10738" width="12.42578125" style="6" customWidth="1"/>
    <col min="10739" max="10739" width="17.5703125" style="6" customWidth="1"/>
    <col min="10740" max="10740" width="15" style="6" customWidth="1"/>
    <col min="10741" max="10741" width="12.42578125" style="6" customWidth="1"/>
    <col min="10742" max="10742" width="6" style="6" customWidth="1"/>
    <col min="10743" max="10743" width="21.42578125" style="6" customWidth="1"/>
    <col min="10744" max="10744" width="26.5703125" style="6" customWidth="1"/>
    <col min="10745" max="10745" width="7.28515625" style="6" customWidth="1"/>
    <col min="10746" max="10746" width="20.140625" style="6" customWidth="1"/>
    <col min="10747" max="10747" width="21.42578125" style="6" customWidth="1"/>
    <col min="10748" max="10749" width="17.5703125" style="6" customWidth="1"/>
    <col min="10750" max="10750" width="19.7109375" style="6" bestFit="1" customWidth="1"/>
    <col min="10751" max="10751" width="20.140625" style="6" customWidth="1"/>
    <col min="10752" max="10754" width="15" style="6" customWidth="1"/>
    <col min="10755" max="10755" width="20.140625" style="6" customWidth="1"/>
    <col min="10756" max="10756" width="12.42578125" style="6" customWidth="1"/>
    <col min="10757" max="10757" width="17.5703125" style="6" customWidth="1"/>
    <col min="10758" max="10758" width="20.140625" style="6" customWidth="1"/>
    <col min="10759" max="10759" width="15" style="6" customWidth="1"/>
    <col min="10760" max="10760" width="17.5703125" style="6" customWidth="1"/>
    <col min="10761" max="10761" width="16.28515625" style="6" customWidth="1"/>
    <col min="10762" max="10764" width="22.7109375" style="6" customWidth="1"/>
    <col min="10765" max="10779" width="16.28515625" style="6" customWidth="1"/>
    <col min="10780" max="10780" width="24" style="6" customWidth="1"/>
    <col min="10781" max="10781" width="20.140625" style="6" customWidth="1"/>
    <col min="10782" max="10783" width="22.7109375" style="6" customWidth="1"/>
    <col min="10784" max="10785" width="16.28515625" style="6" customWidth="1"/>
    <col min="10786" max="10788" width="20.140625" style="6" customWidth="1"/>
    <col min="10789" max="10791" width="13.7109375" style="6" customWidth="1"/>
    <col min="10792" max="10792" width="17.5703125" style="6" customWidth="1"/>
    <col min="10793" max="10793" width="18.85546875" style="6" customWidth="1"/>
    <col min="10794" max="10794" width="17.5703125" style="6" customWidth="1"/>
    <col min="10795" max="10796" width="18.85546875" style="6" customWidth="1"/>
    <col min="10797" max="10797" width="13.7109375" style="6" customWidth="1"/>
    <col min="10798" max="10798" width="16.28515625" style="6" customWidth="1"/>
    <col min="10799" max="10799" width="12.42578125" style="6" customWidth="1"/>
    <col min="10800" max="10800" width="20.140625" style="6" customWidth="1"/>
    <col min="10801" max="10801" width="29.140625" style="6" customWidth="1"/>
    <col min="10802" max="10803" width="12.42578125" style="6" customWidth="1"/>
    <col min="10804" max="10805" width="13.7109375" style="6" customWidth="1"/>
    <col min="10806" max="10806" width="12.42578125" style="6" customWidth="1"/>
    <col min="10807" max="10809" width="18.42578125" style="6" bestFit="1" customWidth="1"/>
    <col min="10810" max="10960" width="12.42578125" style="6"/>
    <col min="10961" max="10961" width="21.42578125" style="6" customWidth="1"/>
    <col min="10962" max="10962" width="26.5703125" style="6" customWidth="1"/>
    <col min="10963" max="10963" width="24" style="6" customWidth="1"/>
    <col min="10964" max="10965" width="21.42578125" style="6" customWidth="1"/>
    <col min="10966" max="10967" width="13.7109375" style="6" customWidth="1"/>
    <col min="10968" max="10968" width="13.28515625" style="6" bestFit="1" customWidth="1"/>
    <col min="10969" max="10969" width="12.5703125" style="6" bestFit="1" customWidth="1"/>
    <col min="10970" max="10970" width="12.42578125" style="6" customWidth="1"/>
    <col min="10971" max="10971" width="15" style="6" customWidth="1"/>
    <col min="10972" max="10972" width="12.42578125" style="6" customWidth="1"/>
    <col min="10973" max="10973" width="13.7109375" style="6" customWidth="1"/>
    <col min="10974" max="10974" width="15" style="6" customWidth="1"/>
    <col min="10975" max="10975" width="16.28515625" style="6" customWidth="1"/>
    <col min="10976" max="10976" width="25.28515625" style="6" customWidth="1"/>
    <col min="10977" max="10977" width="24" style="6" customWidth="1"/>
    <col min="10978" max="10978" width="22.7109375" style="6" customWidth="1"/>
    <col min="10979" max="10981" width="24" style="6" customWidth="1"/>
    <col min="10982" max="10982" width="27.85546875" style="6" customWidth="1"/>
    <col min="10983" max="10983" width="11.140625" style="6" customWidth="1"/>
    <col min="10984" max="10984" width="18.85546875" style="6" customWidth="1"/>
    <col min="10985" max="10985" width="20.140625" style="6" customWidth="1"/>
    <col min="10986" max="10986" width="21.42578125" style="6" customWidth="1"/>
    <col min="10987" max="10987" width="16.28515625" style="6" customWidth="1"/>
    <col min="10988" max="10989" width="8.5703125" style="6" customWidth="1"/>
    <col min="10990" max="10990" width="16.28515625" style="6" customWidth="1"/>
    <col min="10991" max="10992" width="25.28515625" style="6" customWidth="1"/>
    <col min="10993" max="10993" width="20.140625" style="6" customWidth="1"/>
    <col min="10994" max="10994" width="12.42578125" style="6" customWidth="1"/>
    <col min="10995" max="10995" width="17.5703125" style="6" customWidth="1"/>
    <col min="10996" max="10996" width="15" style="6" customWidth="1"/>
    <col min="10997" max="10997" width="12.42578125" style="6" customWidth="1"/>
    <col min="10998" max="10998" width="6" style="6" customWidth="1"/>
    <col min="10999" max="10999" width="21.42578125" style="6" customWidth="1"/>
    <col min="11000" max="11000" width="26.5703125" style="6" customWidth="1"/>
    <col min="11001" max="11001" width="7.28515625" style="6" customWidth="1"/>
    <col min="11002" max="11002" width="20.140625" style="6" customWidth="1"/>
    <col min="11003" max="11003" width="21.42578125" style="6" customWidth="1"/>
    <col min="11004" max="11005" width="17.5703125" style="6" customWidth="1"/>
    <col min="11006" max="11006" width="19.7109375" style="6" bestFit="1" customWidth="1"/>
    <col min="11007" max="11007" width="20.140625" style="6" customWidth="1"/>
    <col min="11008" max="11010" width="15" style="6" customWidth="1"/>
    <col min="11011" max="11011" width="20.140625" style="6" customWidth="1"/>
    <col min="11012" max="11012" width="12.42578125" style="6" customWidth="1"/>
    <col min="11013" max="11013" width="17.5703125" style="6" customWidth="1"/>
    <col min="11014" max="11014" width="20.140625" style="6" customWidth="1"/>
    <col min="11015" max="11015" width="15" style="6" customWidth="1"/>
    <col min="11016" max="11016" width="17.5703125" style="6" customWidth="1"/>
    <col min="11017" max="11017" width="16.28515625" style="6" customWidth="1"/>
    <col min="11018" max="11020" width="22.7109375" style="6" customWidth="1"/>
    <col min="11021" max="11035" width="16.28515625" style="6" customWidth="1"/>
    <col min="11036" max="11036" width="24" style="6" customWidth="1"/>
    <col min="11037" max="11037" width="20.140625" style="6" customWidth="1"/>
    <col min="11038" max="11039" width="22.7109375" style="6" customWidth="1"/>
    <col min="11040" max="11041" width="16.28515625" style="6" customWidth="1"/>
    <col min="11042" max="11044" width="20.140625" style="6" customWidth="1"/>
    <col min="11045" max="11047" width="13.7109375" style="6" customWidth="1"/>
    <col min="11048" max="11048" width="17.5703125" style="6" customWidth="1"/>
    <col min="11049" max="11049" width="18.85546875" style="6" customWidth="1"/>
    <col min="11050" max="11050" width="17.5703125" style="6" customWidth="1"/>
    <col min="11051" max="11052" width="18.85546875" style="6" customWidth="1"/>
    <col min="11053" max="11053" width="13.7109375" style="6" customWidth="1"/>
    <col min="11054" max="11054" width="16.28515625" style="6" customWidth="1"/>
    <col min="11055" max="11055" width="12.42578125" style="6" customWidth="1"/>
    <col min="11056" max="11056" width="20.140625" style="6" customWidth="1"/>
    <col min="11057" max="11057" width="29.140625" style="6" customWidth="1"/>
    <col min="11058" max="11059" width="12.42578125" style="6" customWidth="1"/>
    <col min="11060" max="11061" width="13.7109375" style="6" customWidth="1"/>
    <col min="11062" max="11062" width="12.42578125" style="6" customWidth="1"/>
    <col min="11063" max="11065" width="18.42578125" style="6" bestFit="1" customWidth="1"/>
    <col min="11066" max="11216" width="12.42578125" style="6"/>
    <col min="11217" max="11217" width="21.42578125" style="6" customWidth="1"/>
    <col min="11218" max="11218" width="26.5703125" style="6" customWidth="1"/>
    <col min="11219" max="11219" width="24" style="6" customWidth="1"/>
    <col min="11220" max="11221" width="21.42578125" style="6" customWidth="1"/>
    <col min="11222" max="11223" width="13.7109375" style="6" customWidth="1"/>
    <col min="11224" max="11224" width="13.28515625" style="6" bestFit="1" customWidth="1"/>
    <col min="11225" max="11225" width="12.5703125" style="6" bestFit="1" customWidth="1"/>
    <col min="11226" max="11226" width="12.42578125" style="6" customWidth="1"/>
    <col min="11227" max="11227" width="15" style="6" customWidth="1"/>
    <col min="11228" max="11228" width="12.42578125" style="6" customWidth="1"/>
    <col min="11229" max="11229" width="13.7109375" style="6" customWidth="1"/>
    <col min="11230" max="11230" width="15" style="6" customWidth="1"/>
    <col min="11231" max="11231" width="16.28515625" style="6" customWidth="1"/>
    <col min="11232" max="11232" width="25.28515625" style="6" customWidth="1"/>
    <col min="11233" max="11233" width="24" style="6" customWidth="1"/>
    <col min="11234" max="11234" width="22.7109375" style="6" customWidth="1"/>
    <col min="11235" max="11237" width="24" style="6" customWidth="1"/>
    <col min="11238" max="11238" width="27.85546875" style="6" customWidth="1"/>
    <col min="11239" max="11239" width="11.140625" style="6" customWidth="1"/>
    <col min="11240" max="11240" width="18.85546875" style="6" customWidth="1"/>
    <col min="11241" max="11241" width="20.140625" style="6" customWidth="1"/>
    <col min="11242" max="11242" width="21.42578125" style="6" customWidth="1"/>
    <col min="11243" max="11243" width="16.28515625" style="6" customWidth="1"/>
    <col min="11244" max="11245" width="8.5703125" style="6" customWidth="1"/>
    <col min="11246" max="11246" width="16.28515625" style="6" customWidth="1"/>
    <col min="11247" max="11248" width="25.28515625" style="6" customWidth="1"/>
    <col min="11249" max="11249" width="20.140625" style="6" customWidth="1"/>
    <col min="11250" max="11250" width="12.42578125" style="6" customWidth="1"/>
    <col min="11251" max="11251" width="17.5703125" style="6" customWidth="1"/>
    <col min="11252" max="11252" width="15" style="6" customWidth="1"/>
    <col min="11253" max="11253" width="12.42578125" style="6" customWidth="1"/>
    <col min="11254" max="11254" width="6" style="6" customWidth="1"/>
    <col min="11255" max="11255" width="21.42578125" style="6" customWidth="1"/>
    <col min="11256" max="11256" width="26.5703125" style="6" customWidth="1"/>
    <col min="11257" max="11257" width="7.28515625" style="6" customWidth="1"/>
    <col min="11258" max="11258" width="20.140625" style="6" customWidth="1"/>
    <col min="11259" max="11259" width="21.42578125" style="6" customWidth="1"/>
    <col min="11260" max="11261" width="17.5703125" style="6" customWidth="1"/>
    <col min="11262" max="11262" width="19.7109375" style="6" bestFit="1" customWidth="1"/>
    <col min="11263" max="11263" width="20.140625" style="6" customWidth="1"/>
    <col min="11264" max="11266" width="15" style="6" customWidth="1"/>
    <col min="11267" max="11267" width="20.140625" style="6" customWidth="1"/>
    <col min="11268" max="11268" width="12.42578125" style="6" customWidth="1"/>
    <col min="11269" max="11269" width="17.5703125" style="6" customWidth="1"/>
    <col min="11270" max="11270" width="20.140625" style="6" customWidth="1"/>
    <col min="11271" max="11271" width="15" style="6" customWidth="1"/>
    <col min="11272" max="11272" width="17.5703125" style="6" customWidth="1"/>
    <col min="11273" max="11273" width="16.28515625" style="6" customWidth="1"/>
    <col min="11274" max="11276" width="22.7109375" style="6" customWidth="1"/>
    <col min="11277" max="11291" width="16.28515625" style="6" customWidth="1"/>
    <col min="11292" max="11292" width="24" style="6" customWidth="1"/>
    <col min="11293" max="11293" width="20.140625" style="6" customWidth="1"/>
    <col min="11294" max="11295" width="22.7109375" style="6" customWidth="1"/>
    <col min="11296" max="11297" width="16.28515625" style="6" customWidth="1"/>
    <col min="11298" max="11300" width="20.140625" style="6" customWidth="1"/>
    <col min="11301" max="11303" width="13.7109375" style="6" customWidth="1"/>
    <col min="11304" max="11304" width="17.5703125" style="6" customWidth="1"/>
    <col min="11305" max="11305" width="18.85546875" style="6" customWidth="1"/>
    <col min="11306" max="11306" width="17.5703125" style="6" customWidth="1"/>
    <col min="11307" max="11308" width="18.85546875" style="6" customWidth="1"/>
    <col min="11309" max="11309" width="13.7109375" style="6" customWidth="1"/>
    <col min="11310" max="11310" width="16.28515625" style="6" customWidth="1"/>
    <col min="11311" max="11311" width="12.42578125" style="6" customWidth="1"/>
    <col min="11312" max="11312" width="20.140625" style="6" customWidth="1"/>
    <col min="11313" max="11313" width="29.140625" style="6" customWidth="1"/>
    <col min="11314" max="11315" width="12.42578125" style="6" customWidth="1"/>
    <col min="11316" max="11317" width="13.7109375" style="6" customWidth="1"/>
    <col min="11318" max="11318" width="12.42578125" style="6" customWidth="1"/>
    <col min="11319" max="11321" width="18.42578125" style="6" bestFit="1" customWidth="1"/>
    <col min="11322" max="11472" width="12.42578125" style="6"/>
    <col min="11473" max="11473" width="21.42578125" style="6" customWidth="1"/>
    <col min="11474" max="11474" width="26.5703125" style="6" customWidth="1"/>
    <col min="11475" max="11475" width="24" style="6" customWidth="1"/>
    <col min="11476" max="11477" width="21.42578125" style="6" customWidth="1"/>
    <col min="11478" max="11479" width="13.7109375" style="6" customWidth="1"/>
    <col min="11480" max="11480" width="13.28515625" style="6" bestFit="1" customWidth="1"/>
    <col min="11481" max="11481" width="12.5703125" style="6" bestFit="1" customWidth="1"/>
    <col min="11482" max="11482" width="12.42578125" style="6" customWidth="1"/>
    <col min="11483" max="11483" width="15" style="6" customWidth="1"/>
    <col min="11484" max="11484" width="12.42578125" style="6" customWidth="1"/>
    <col min="11485" max="11485" width="13.7109375" style="6" customWidth="1"/>
    <col min="11486" max="11486" width="15" style="6" customWidth="1"/>
    <col min="11487" max="11487" width="16.28515625" style="6" customWidth="1"/>
    <col min="11488" max="11488" width="25.28515625" style="6" customWidth="1"/>
    <col min="11489" max="11489" width="24" style="6" customWidth="1"/>
    <col min="11490" max="11490" width="22.7109375" style="6" customWidth="1"/>
    <col min="11491" max="11493" width="24" style="6" customWidth="1"/>
    <col min="11494" max="11494" width="27.85546875" style="6" customWidth="1"/>
    <col min="11495" max="11495" width="11.140625" style="6" customWidth="1"/>
    <col min="11496" max="11496" width="18.85546875" style="6" customWidth="1"/>
    <col min="11497" max="11497" width="20.140625" style="6" customWidth="1"/>
    <col min="11498" max="11498" width="21.42578125" style="6" customWidth="1"/>
    <col min="11499" max="11499" width="16.28515625" style="6" customWidth="1"/>
    <col min="11500" max="11501" width="8.5703125" style="6" customWidth="1"/>
    <col min="11502" max="11502" width="16.28515625" style="6" customWidth="1"/>
    <col min="11503" max="11504" width="25.28515625" style="6" customWidth="1"/>
    <col min="11505" max="11505" width="20.140625" style="6" customWidth="1"/>
    <col min="11506" max="11506" width="12.42578125" style="6" customWidth="1"/>
    <col min="11507" max="11507" width="17.5703125" style="6" customWidth="1"/>
    <col min="11508" max="11508" width="15" style="6" customWidth="1"/>
    <col min="11509" max="11509" width="12.42578125" style="6" customWidth="1"/>
    <col min="11510" max="11510" width="6" style="6" customWidth="1"/>
    <col min="11511" max="11511" width="21.42578125" style="6" customWidth="1"/>
    <col min="11512" max="11512" width="26.5703125" style="6" customWidth="1"/>
    <col min="11513" max="11513" width="7.28515625" style="6" customWidth="1"/>
    <col min="11514" max="11514" width="20.140625" style="6" customWidth="1"/>
    <col min="11515" max="11515" width="21.42578125" style="6" customWidth="1"/>
    <col min="11516" max="11517" width="17.5703125" style="6" customWidth="1"/>
    <col min="11518" max="11518" width="19.7109375" style="6" bestFit="1" customWidth="1"/>
    <col min="11519" max="11519" width="20.140625" style="6" customWidth="1"/>
    <col min="11520" max="11522" width="15" style="6" customWidth="1"/>
    <col min="11523" max="11523" width="20.140625" style="6" customWidth="1"/>
    <col min="11524" max="11524" width="12.42578125" style="6" customWidth="1"/>
    <col min="11525" max="11525" width="17.5703125" style="6" customWidth="1"/>
    <col min="11526" max="11526" width="20.140625" style="6" customWidth="1"/>
    <col min="11527" max="11527" width="15" style="6" customWidth="1"/>
    <col min="11528" max="11528" width="17.5703125" style="6" customWidth="1"/>
    <col min="11529" max="11529" width="16.28515625" style="6" customWidth="1"/>
    <col min="11530" max="11532" width="22.7109375" style="6" customWidth="1"/>
    <col min="11533" max="11547" width="16.28515625" style="6" customWidth="1"/>
    <col min="11548" max="11548" width="24" style="6" customWidth="1"/>
    <col min="11549" max="11549" width="20.140625" style="6" customWidth="1"/>
    <col min="11550" max="11551" width="22.7109375" style="6" customWidth="1"/>
    <col min="11552" max="11553" width="16.28515625" style="6" customWidth="1"/>
    <col min="11554" max="11556" width="20.140625" style="6" customWidth="1"/>
    <col min="11557" max="11559" width="13.7109375" style="6" customWidth="1"/>
    <col min="11560" max="11560" width="17.5703125" style="6" customWidth="1"/>
    <col min="11561" max="11561" width="18.85546875" style="6" customWidth="1"/>
    <col min="11562" max="11562" width="17.5703125" style="6" customWidth="1"/>
    <col min="11563" max="11564" width="18.85546875" style="6" customWidth="1"/>
    <col min="11565" max="11565" width="13.7109375" style="6" customWidth="1"/>
    <col min="11566" max="11566" width="16.28515625" style="6" customWidth="1"/>
    <col min="11567" max="11567" width="12.42578125" style="6" customWidth="1"/>
    <col min="11568" max="11568" width="20.140625" style="6" customWidth="1"/>
    <col min="11569" max="11569" width="29.140625" style="6" customWidth="1"/>
    <col min="11570" max="11571" width="12.42578125" style="6" customWidth="1"/>
    <col min="11572" max="11573" width="13.7109375" style="6" customWidth="1"/>
    <col min="11574" max="11574" width="12.42578125" style="6" customWidth="1"/>
    <col min="11575" max="11577" width="18.42578125" style="6" bestFit="1" customWidth="1"/>
    <col min="11578" max="11728" width="12.42578125" style="6"/>
    <col min="11729" max="11729" width="21.42578125" style="6" customWidth="1"/>
    <col min="11730" max="11730" width="26.5703125" style="6" customWidth="1"/>
    <col min="11731" max="11731" width="24" style="6" customWidth="1"/>
    <col min="11732" max="11733" width="21.42578125" style="6" customWidth="1"/>
    <col min="11734" max="11735" width="13.7109375" style="6" customWidth="1"/>
    <col min="11736" max="11736" width="13.28515625" style="6" bestFit="1" customWidth="1"/>
    <col min="11737" max="11737" width="12.5703125" style="6" bestFit="1" customWidth="1"/>
    <col min="11738" max="11738" width="12.42578125" style="6" customWidth="1"/>
    <col min="11739" max="11739" width="15" style="6" customWidth="1"/>
    <col min="11740" max="11740" width="12.42578125" style="6" customWidth="1"/>
    <col min="11741" max="11741" width="13.7109375" style="6" customWidth="1"/>
    <col min="11742" max="11742" width="15" style="6" customWidth="1"/>
    <col min="11743" max="11743" width="16.28515625" style="6" customWidth="1"/>
    <col min="11744" max="11744" width="25.28515625" style="6" customWidth="1"/>
    <col min="11745" max="11745" width="24" style="6" customWidth="1"/>
    <col min="11746" max="11746" width="22.7109375" style="6" customWidth="1"/>
    <col min="11747" max="11749" width="24" style="6" customWidth="1"/>
    <col min="11750" max="11750" width="27.85546875" style="6" customWidth="1"/>
    <col min="11751" max="11751" width="11.140625" style="6" customWidth="1"/>
    <col min="11752" max="11752" width="18.85546875" style="6" customWidth="1"/>
    <col min="11753" max="11753" width="20.140625" style="6" customWidth="1"/>
    <col min="11754" max="11754" width="21.42578125" style="6" customWidth="1"/>
    <col min="11755" max="11755" width="16.28515625" style="6" customWidth="1"/>
    <col min="11756" max="11757" width="8.5703125" style="6" customWidth="1"/>
    <col min="11758" max="11758" width="16.28515625" style="6" customWidth="1"/>
    <col min="11759" max="11760" width="25.28515625" style="6" customWidth="1"/>
    <col min="11761" max="11761" width="20.140625" style="6" customWidth="1"/>
    <col min="11762" max="11762" width="12.42578125" style="6" customWidth="1"/>
    <col min="11763" max="11763" width="17.5703125" style="6" customWidth="1"/>
    <col min="11764" max="11764" width="15" style="6" customWidth="1"/>
    <col min="11765" max="11765" width="12.42578125" style="6" customWidth="1"/>
    <col min="11766" max="11766" width="6" style="6" customWidth="1"/>
    <col min="11767" max="11767" width="21.42578125" style="6" customWidth="1"/>
    <col min="11768" max="11768" width="26.5703125" style="6" customWidth="1"/>
    <col min="11769" max="11769" width="7.28515625" style="6" customWidth="1"/>
    <col min="11770" max="11770" width="20.140625" style="6" customWidth="1"/>
    <col min="11771" max="11771" width="21.42578125" style="6" customWidth="1"/>
    <col min="11772" max="11773" width="17.5703125" style="6" customWidth="1"/>
    <col min="11774" max="11774" width="19.7109375" style="6" bestFit="1" customWidth="1"/>
    <col min="11775" max="11775" width="20.140625" style="6" customWidth="1"/>
    <col min="11776" max="11778" width="15" style="6" customWidth="1"/>
    <col min="11779" max="11779" width="20.140625" style="6" customWidth="1"/>
    <col min="11780" max="11780" width="12.42578125" style="6" customWidth="1"/>
    <col min="11781" max="11781" width="17.5703125" style="6" customWidth="1"/>
    <col min="11782" max="11782" width="20.140625" style="6" customWidth="1"/>
    <col min="11783" max="11783" width="15" style="6" customWidth="1"/>
    <col min="11784" max="11784" width="17.5703125" style="6" customWidth="1"/>
    <col min="11785" max="11785" width="16.28515625" style="6" customWidth="1"/>
    <col min="11786" max="11788" width="22.7109375" style="6" customWidth="1"/>
    <col min="11789" max="11803" width="16.28515625" style="6" customWidth="1"/>
    <col min="11804" max="11804" width="24" style="6" customWidth="1"/>
    <col min="11805" max="11805" width="20.140625" style="6" customWidth="1"/>
    <col min="11806" max="11807" width="22.7109375" style="6" customWidth="1"/>
    <col min="11808" max="11809" width="16.28515625" style="6" customWidth="1"/>
    <col min="11810" max="11812" width="20.140625" style="6" customWidth="1"/>
    <col min="11813" max="11815" width="13.7109375" style="6" customWidth="1"/>
    <col min="11816" max="11816" width="17.5703125" style="6" customWidth="1"/>
    <col min="11817" max="11817" width="18.85546875" style="6" customWidth="1"/>
    <col min="11818" max="11818" width="17.5703125" style="6" customWidth="1"/>
    <col min="11819" max="11820" width="18.85546875" style="6" customWidth="1"/>
    <col min="11821" max="11821" width="13.7109375" style="6" customWidth="1"/>
    <col min="11822" max="11822" width="16.28515625" style="6" customWidth="1"/>
    <col min="11823" max="11823" width="12.42578125" style="6" customWidth="1"/>
    <col min="11824" max="11824" width="20.140625" style="6" customWidth="1"/>
    <col min="11825" max="11825" width="29.140625" style="6" customWidth="1"/>
    <col min="11826" max="11827" width="12.42578125" style="6" customWidth="1"/>
    <col min="11828" max="11829" width="13.7109375" style="6" customWidth="1"/>
    <col min="11830" max="11830" width="12.42578125" style="6" customWidth="1"/>
    <col min="11831" max="11833" width="18.42578125" style="6" bestFit="1" customWidth="1"/>
    <col min="11834" max="11984" width="12.42578125" style="6"/>
    <col min="11985" max="11985" width="21.42578125" style="6" customWidth="1"/>
    <col min="11986" max="11986" width="26.5703125" style="6" customWidth="1"/>
    <col min="11987" max="11987" width="24" style="6" customWidth="1"/>
    <col min="11988" max="11989" width="21.42578125" style="6" customWidth="1"/>
    <col min="11990" max="11991" width="13.7109375" style="6" customWidth="1"/>
    <col min="11992" max="11992" width="13.28515625" style="6" bestFit="1" customWidth="1"/>
    <col min="11993" max="11993" width="12.5703125" style="6" bestFit="1" customWidth="1"/>
    <col min="11994" max="11994" width="12.42578125" style="6" customWidth="1"/>
    <col min="11995" max="11995" width="15" style="6" customWidth="1"/>
    <col min="11996" max="11996" width="12.42578125" style="6" customWidth="1"/>
    <col min="11997" max="11997" width="13.7109375" style="6" customWidth="1"/>
    <col min="11998" max="11998" width="15" style="6" customWidth="1"/>
    <col min="11999" max="11999" width="16.28515625" style="6" customWidth="1"/>
    <col min="12000" max="12000" width="25.28515625" style="6" customWidth="1"/>
    <col min="12001" max="12001" width="24" style="6" customWidth="1"/>
    <col min="12002" max="12002" width="22.7109375" style="6" customWidth="1"/>
    <col min="12003" max="12005" width="24" style="6" customWidth="1"/>
    <col min="12006" max="12006" width="27.85546875" style="6" customWidth="1"/>
    <col min="12007" max="12007" width="11.140625" style="6" customWidth="1"/>
    <col min="12008" max="12008" width="18.85546875" style="6" customWidth="1"/>
    <col min="12009" max="12009" width="20.140625" style="6" customWidth="1"/>
    <col min="12010" max="12010" width="21.42578125" style="6" customWidth="1"/>
    <col min="12011" max="12011" width="16.28515625" style="6" customWidth="1"/>
    <col min="12012" max="12013" width="8.5703125" style="6" customWidth="1"/>
    <col min="12014" max="12014" width="16.28515625" style="6" customWidth="1"/>
    <col min="12015" max="12016" width="25.28515625" style="6" customWidth="1"/>
    <col min="12017" max="12017" width="20.140625" style="6" customWidth="1"/>
    <col min="12018" max="12018" width="12.42578125" style="6" customWidth="1"/>
    <col min="12019" max="12019" width="17.5703125" style="6" customWidth="1"/>
    <col min="12020" max="12020" width="15" style="6" customWidth="1"/>
    <col min="12021" max="12021" width="12.42578125" style="6" customWidth="1"/>
    <col min="12022" max="12022" width="6" style="6" customWidth="1"/>
    <col min="12023" max="12023" width="21.42578125" style="6" customWidth="1"/>
    <col min="12024" max="12024" width="26.5703125" style="6" customWidth="1"/>
    <col min="12025" max="12025" width="7.28515625" style="6" customWidth="1"/>
    <col min="12026" max="12026" width="20.140625" style="6" customWidth="1"/>
    <col min="12027" max="12027" width="21.42578125" style="6" customWidth="1"/>
    <col min="12028" max="12029" width="17.5703125" style="6" customWidth="1"/>
    <col min="12030" max="12030" width="19.7109375" style="6" bestFit="1" customWidth="1"/>
    <col min="12031" max="12031" width="20.140625" style="6" customWidth="1"/>
    <col min="12032" max="12034" width="15" style="6" customWidth="1"/>
    <col min="12035" max="12035" width="20.140625" style="6" customWidth="1"/>
    <col min="12036" max="12036" width="12.42578125" style="6" customWidth="1"/>
    <col min="12037" max="12037" width="17.5703125" style="6" customWidth="1"/>
    <col min="12038" max="12038" width="20.140625" style="6" customWidth="1"/>
    <col min="12039" max="12039" width="15" style="6" customWidth="1"/>
    <col min="12040" max="12040" width="17.5703125" style="6" customWidth="1"/>
    <col min="12041" max="12041" width="16.28515625" style="6" customWidth="1"/>
    <col min="12042" max="12044" width="22.7109375" style="6" customWidth="1"/>
    <col min="12045" max="12059" width="16.28515625" style="6" customWidth="1"/>
    <col min="12060" max="12060" width="24" style="6" customWidth="1"/>
    <col min="12061" max="12061" width="20.140625" style="6" customWidth="1"/>
    <col min="12062" max="12063" width="22.7109375" style="6" customWidth="1"/>
    <col min="12064" max="12065" width="16.28515625" style="6" customWidth="1"/>
    <col min="12066" max="12068" width="20.140625" style="6" customWidth="1"/>
    <col min="12069" max="12071" width="13.7109375" style="6" customWidth="1"/>
    <col min="12072" max="12072" width="17.5703125" style="6" customWidth="1"/>
    <col min="12073" max="12073" width="18.85546875" style="6" customWidth="1"/>
    <col min="12074" max="12074" width="17.5703125" style="6" customWidth="1"/>
    <col min="12075" max="12076" width="18.85546875" style="6" customWidth="1"/>
    <col min="12077" max="12077" width="13.7109375" style="6" customWidth="1"/>
    <col min="12078" max="12078" width="16.28515625" style="6" customWidth="1"/>
    <col min="12079" max="12079" width="12.42578125" style="6" customWidth="1"/>
    <col min="12080" max="12080" width="20.140625" style="6" customWidth="1"/>
    <col min="12081" max="12081" width="29.140625" style="6" customWidth="1"/>
    <col min="12082" max="12083" width="12.42578125" style="6" customWidth="1"/>
    <col min="12084" max="12085" width="13.7109375" style="6" customWidth="1"/>
    <col min="12086" max="12086" width="12.42578125" style="6" customWidth="1"/>
    <col min="12087" max="12089" width="18.42578125" style="6" bestFit="1" customWidth="1"/>
    <col min="12090" max="12240" width="12.42578125" style="6"/>
    <col min="12241" max="12241" width="21.42578125" style="6" customWidth="1"/>
    <col min="12242" max="12242" width="26.5703125" style="6" customWidth="1"/>
    <col min="12243" max="12243" width="24" style="6" customWidth="1"/>
    <col min="12244" max="12245" width="21.42578125" style="6" customWidth="1"/>
    <col min="12246" max="12247" width="13.7109375" style="6" customWidth="1"/>
    <col min="12248" max="12248" width="13.28515625" style="6" bestFit="1" customWidth="1"/>
    <col min="12249" max="12249" width="12.5703125" style="6" bestFit="1" customWidth="1"/>
    <col min="12250" max="12250" width="12.42578125" style="6" customWidth="1"/>
    <col min="12251" max="12251" width="15" style="6" customWidth="1"/>
    <col min="12252" max="12252" width="12.42578125" style="6" customWidth="1"/>
    <col min="12253" max="12253" width="13.7109375" style="6" customWidth="1"/>
    <col min="12254" max="12254" width="15" style="6" customWidth="1"/>
    <col min="12255" max="12255" width="16.28515625" style="6" customWidth="1"/>
    <col min="12256" max="12256" width="25.28515625" style="6" customWidth="1"/>
    <col min="12257" max="12257" width="24" style="6" customWidth="1"/>
    <col min="12258" max="12258" width="22.7109375" style="6" customWidth="1"/>
    <col min="12259" max="12261" width="24" style="6" customWidth="1"/>
    <col min="12262" max="12262" width="27.85546875" style="6" customWidth="1"/>
    <col min="12263" max="12263" width="11.140625" style="6" customWidth="1"/>
    <col min="12264" max="12264" width="18.85546875" style="6" customWidth="1"/>
    <col min="12265" max="12265" width="20.140625" style="6" customWidth="1"/>
    <col min="12266" max="12266" width="21.42578125" style="6" customWidth="1"/>
    <col min="12267" max="12267" width="16.28515625" style="6" customWidth="1"/>
    <col min="12268" max="12269" width="8.5703125" style="6" customWidth="1"/>
    <col min="12270" max="12270" width="16.28515625" style="6" customWidth="1"/>
    <col min="12271" max="12272" width="25.28515625" style="6" customWidth="1"/>
    <col min="12273" max="12273" width="20.140625" style="6" customWidth="1"/>
    <col min="12274" max="12274" width="12.42578125" style="6" customWidth="1"/>
    <col min="12275" max="12275" width="17.5703125" style="6" customWidth="1"/>
    <col min="12276" max="12276" width="15" style="6" customWidth="1"/>
    <col min="12277" max="12277" width="12.42578125" style="6" customWidth="1"/>
    <col min="12278" max="12278" width="6" style="6" customWidth="1"/>
    <col min="12279" max="12279" width="21.42578125" style="6" customWidth="1"/>
    <col min="12280" max="12280" width="26.5703125" style="6" customWidth="1"/>
    <col min="12281" max="12281" width="7.28515625" style="6" customWidth="1"/>
    <col min="12282" max="12282" width="20.140625" style="6" customWidth="1"/>
    <col min="12283" max="12283" width="21.42578125" style="6" customWidth="1"/>
    <col min="12284" max="12285" width="17.5703125" style="6" customWidth="1"/>
    <col min="12286" max="12286" width="19.7109375" style="6" bestFit="1" customWidth="1"/>
    <col min="12287" max="12287" width="20.140625" style="6" customWidth="1"/>
    <col min="12288" max="12290" width="15" style="6" customWidth="1"/>
    <col min="12291" max="12291" width="20.140625" style="6" customWidth="1"/>
    <col min="12292" max="12292" width="12.42578125" style="6" customWidth="1"/>
    <col min="12293" max="12293" width="17.5703125" style="6" customWidth="1"/>
    <col min="12294" max="12294" width="20.140625" style="6" customWidth="1"/>
    <col min="12295" max="12295" width="15" style="6" customWidth="1"/>
    <col min="12296" max="12296" width="17.5703125" style="6" customWidth="1"/>
    <col min="12297" max="12297" width="16.28515625" style="6" customWidth="1"/>
    <col min="12298" max="12300" width="22.7109375" style="6" customWidth="1"/>
    <col min="12301" max="12315" width="16.28515625" style="6" customWidth="1"/>
    <col min="12316" max="12316" width="24" style="6" customWidth="1"/>
    <col min="12317" max="12317" width="20.140625" style="6" customWidth="1"/>
    <col min="12318" max="12319" width="22.7109375" style="6" customWidth="1"/>
    <col min="12320" max="12321" width="16.28515625" style="6" customWidth="1"/>
    <col min="12322" max="12324" width="20.140625" style="6" customWidth="1"/>
    <col min="12325" max="12327" width="13.7109375" style="6" customWidth="1"/>
    <col min="12328" max="12328" width="17.5703125" style="6" customWidth="1"/>
    <col min="12329" max="12329" width="18.85546875" style="6" customWidth="1"/>
    <col min="12330" max="12330" width="17.5703125" style="6" customWidth="1"/>
    <col min="12331" max="12332" width="18.85546875" style="6" customWidth="1"/>
    <col min="12333" max="12333" width="13.7109375" style="6" customWidth="1"/>
    <col min="12334" max="12334" width="16.28515625" style="6" customWidth="1"/>
    <col min="12335" max="12335" width="12.42578125" style="6" customWidth="1"/>
    <col min="12336" max="12336" width="20.140625" style="6" customWidth="1"/>
    <col min="12337" max="12337" width="29.140625" style="6" customWidth="1"/>
    <col min="12338" max="12339" width="12.42578125" style="6" customWidth="1"/>
    <col min="12340" max="12341" width="13.7109375" style="6" customWidth="1"/>
    <col min="12342" max="12342" width="12.42578125" style="6" customWidth="1"/>
    <col min="12343" max="12345" width="18.42578125" style="6" bestFit="1" customWidth="1"/>
    <col min="12346" max="12496" width="12.42578125" style="6"/>
    <col min="12497" max="12497" width="21.42578125" style="6" customWidth="1"/>
    <col min="12498" max="12498" width="26.5703125" style="6" customWidth="1"/>
    <col min="12499" max="12499" width="24" style="6" customWidth="1"/>
    <col min="12500" max="12501" width="21.42578125" style="6" customWidth="1"/>
    <col min="12502" max="12503" width="13.7109375" style="6" customWidth="1"/>
    <col min="12504" max="12504" width="13.28515625" style="6" bestFit="1" customWidth="1"/>
    <col min="12505" max="12505" width="12.5703125" style="6" bestFit="1" customWidth="1"/>
    <col min="12506" max="12506" width="12.42578125" style="6" customWidth="1"/>
    <col min="12507" max="12507" width="15" style="6" customWidth="1"/>
    <col min="12508" max="12508" width="12.42578125" style="6" customWidth="1"/>
    <col min="12509" max="12509" width="13.7109375" style="6" customWidth="1"/>
    <col min="12510" max="12510" width="15" style="6" customWidth="1"/>
    <col min="12511" max="12511" width="16.28515625" style="6" customWidth="1"/>
    <col min="12512" max="12512" width="25.28515625" style="6" customWidth="1"/>
    <col min="12513" max="12513" width="24" style="6" customWidth="1"/>
    <col min="12514" max="12514" width="22.7109375" style="6" customWidth="1"/>
    <col min="12515" max="12517" width="24" style="6" customWidth="1"/>
    <col min="12518" max="12518" width="27.85546875" style="6" customWidth="1"/>
    <col min="12519" max="12519" width="11.140625" style="6" customWidth="1"/>
    <col min="12520" max="12520" width="18.85546875" style="6" customWidth="1"/>
    <col min="12521" max="12521" width="20.140625" style="6" customWidth="1"/>
    <col min="12522" max="12522" width="21.42578125" style="6" customWidth="1"/>
    <col min="12523" max="12523" width="16.28515625" style="6" customWidth="1"/>
    <col min="12524" max="12525" width="8.5703125" style="6" customWidth="1"/>
    <col min="12526" max="12526" width="16.28515625" style="6" customWidth="1"/>
    <col min="12527" max="12528" width="25.28515625" style="6" customWidth="1"/>
    <col min="12529" max="12529" width="20.140625" style="6" customWidth="1"/>
    <col min="12530" max="12530" width="12.42578125" style="6" customWidth="1"/>
    <col min="12531" max="12531" width="17.5703125" style="6" customWidth="1"/>
    <col min="12532" max="12532" width="15" style="6" customWidth="1"/>
    <col min="12533" max="12533" width="12.42578125" style="6" customWidth="1"/>
    <col min="12534" max="12534" width="6" style="6" customWidth="1"/>
    <col min="12535" max="12535" width="21.42578125" style="6" customWidth="1"/>
    <col min="12536" max="12536" width="26.5703125" style="6" customWidth="1"/>
    <col min="12537" max="12537" width="7.28515625" style="6" customWidth="1"/>
    <col min="12538" max="12538" width="20.140625" style="6" customWidth="1"/>
    <col min="12539" max="12539" width="21.42578125" style="6" customWidth="1"/>
    <col min="12540" max="12541" width="17.5703125" style="6" customWidth="1"/>
    <col min="12542" max="12542" width="19.7109375" style="6" bestFit="1" customWidth="1"/>
    <col min="12543" max="12543" width="20.140625" style="6" customWidth="1"/>
    <col min="12544" max="12546" width="15" style="6" customWidth="1"/>
    <col min="12547" max="12547" width="20.140625" style="6" customWidth="1"/>
    <col min="12548" max="12548" width="12.42578125" style="6" customWidth="1"/>
    <col min="12549" max="12549" width="17.5703125" style="6" customWidth="1"/>
    <col min="12550" max="12550" width="20.140625" style="6" customWidth="1"/>
    <col min="12551" max="12551" width="15" style="6" customWidth="1"/>
    <col min="12552" max="12552" width="17.5703125" style="6" customWidth="1"/>
    <col min="12553" max="12553" width="16.28515625" style="6" customWidth="1"/>
    <col min="12554" max="12556" width="22.7109375" style="6" customWidth="1"/>
    <col min="12557" max="12571" width="16.28515625" style="6" customWidth="1"/>
    <col min="12572" max="12572" width="24" style="6" customWidth="1"/>
    <col min="12573" max="12573" width="20.140625" style="6" customWidth="1"/>
    <col min="12574" max="12575" width="22.7109375" style="6" customWidth="1"/>
    <col min="12576" max="12577" width="16.28515625" style="6" customWidth="1"/>
    <col min="12578" max="12580" width="20.140625" style="6" customWidth="1"/>
    <col min="12581" max="12583" width="13.7109375" style="6" customWidth="1"/>
    <col min="12584" max="12584" width="17.5703125" style="6" customWidth="1"/>
    <col min="12585" max="12585" width="18.85546875" style="6" customWidth="1"/>
    <col min="12586" max="12586" width="17.5703125" style="6" customWidth="1"/>
    <col min="12587" max="12588" width="18.85546875" style="6" customWidth="1"/>
    <col min="12589" max="12589" width="13.7109375" style="6" customWidth="1"/>
    <col min="12590" max="12590" width="16.28515625" style="6" customWidth="1"/>
    <col min="12591" max="12591" width="12.42578125" style="6" customWidth="1"/>
    <col min="12592" max="12592" width="20.140625" style="6" customWidth="1"/>
    <col min="12593" max="12593" width="29.140625" style="6" customWidth="1"/>
    <col min="12594" max="12595" width="12.42578125" style="6" customWidth="1"/>
    <col min="12596" max="12597" width="13.7109375" style="6" customWidth="1"/>
    <col min="12598" max="12598" width="12.42578125" style="6" customWidth="1"/>
    <col min="12599" max="12601" width="18.42578125" style="6" bestFit="1" customWidth="1"/>
    <col min="12602" max="12752" width="12.42578125" style="6"/>
    <col min="12753" max="12753" width="21.42578125" style="6" customWidth="1"/>
    <col min="12754" max="12754" width="26.5703125" style="6" customWidth="1"/>
    <col min="12755" max="12755" width="24" style="6" customWidth="1"/>
    <col min="12756" max="12757" width="21.42578125" style="6" customWidth="1"/>
    <col min="12758" max="12759" width="13.7109375" style="6" customWidth="1"/>
    <col min="12760" max="12760" width="13.28515625" style="6" bestFit="1" customWidth="1"/>
    <col min="12761" max="12761" width="12.5703125" style="6" bestFit="1" customWidth="1"/>
    <col min="12762" max="12762" width="12.42578125" style="6" customWidth="1"/>
    <col min="12763" max="12763" width="15" style="6" customWidth="1"/>
    <col min="12764" max="12764" width="12.42578125" style="6" customWidth="1"/>
    <col min="12765" max="12765" width="13.7109375" style="6" customWidth="1"/>
    <col min="12766" max="12766" width="15" style="6" customWidth="1"/>
    <col min="12767" max="12767" width="16.28515625" style="6" customWidth="1"/>
    <col min="12768" max="12768" width="25.28515625" style="6" customWidth="1"/>
    <col min="12769" max="12769" width="24" style="6" customWidth="1"/>
    <col min="12770" max="12770" width="22.7109375" style="6" customWidth="1"/>
    <col min="12771" max="12773" width="24" style="6" customWidth="1"/>
    <col min="12774" max="12774" width="27.85546875" style="6" customWidth="1"/>
    <col min="12775" max="12775" width="11.140625" style="6" customWidth="1"/>
    <col min="12776" max="12776" width="18.85546875" style="6" customWidth="1"/>
    <col min="12777" max="12777" width="20.140625" style="6" customWidth="1"/>
    <col min="12778" max="12778" width="21.42578125" style="6" customWidth="1"/>
    <col min="12779" max="12779" width="16.28515625" style="6" customWidth="1"/>
    <col min="12780" max="12781" width="8.5703125" style="6" customWidth="1"/>
    <col min="12782" max="12782" width="16.28515625" style="6" customWidth="1"/>
    <col min="12783" max="12784" width="25.28515625" style="6" customWidth="1"/>
    <col min="12785" max="12785" width="20.140625" style="6" customWidth="1"/>
    <col min="12786" max="12786" width="12.42578125" style="6" customWidth="1"/>
    <col min="12787" max="12787" width="17.5703125" style="6" customWidth="1"/>
    <col min="12788" max="12788" width="15" style="6" customWidth="1"/>
    <col min="12789" max="12789" width="12.42578125" style="6" customWidth="1"/>
    <col min="12790" max="12790" width="6" style="6" customWidth="1"/>
    <col min="12791" max="12791" width="21.42578125" style="6" customWidth="1"/>
    <col min="12792" max="12792" width="26.5703125" style="6" customWidth="1"/>
    <col min="12793" max="12793" width="7.28515625" style="6" customWidth="1"/>
    <col min="12794" max="12794" width="20.140625" style="6" customWidth="1"/>
    <col min="12795" max="12795" width="21.42578125" style="6" customWidth="1"/>
    <col min="12796" max="12797" width="17.5703125" style="6" customWidth="1"/>
    <col min="12798" max="12798" width="19.7109375" style="6" bestFit="1" customWidth="1"/>
    <col min="12799" max="12799" width="20.140625" style="6" customWidth="1"/>
    <col min="12800" max="12802" width="15" style="6" customWidth="1"/>
    <col min="12803" max="12803" width="20.140625" style="6" customWidth="1"/>
    <col min="12804" max="12804" width="12.42578125" style="6" customWidth="1"/>
    <col min="12805" max="12805" width="17.5703125" style="6" customWidth="1"/>
    <col min="12806" max="12806" width="20.140625" style="6" customWidth="1"/>
    <col min="12807" max="12807" width="15" style="6" customWidth="1"/>
    <col min="12808" max="12808" width="17.5703125" style="6" customWidth="1"/>
    <col min="12809" max="12809" width="16.28515625" style="6" customWidth="1"/>
    <col min="12810" max="12812" width="22.7109375" style="6" customWidth="1"/>
    <col min="12813" max="12827" width="16.28515625" style="6" customWidth="1"/>
    <col min="12828" max="12828" width="24" style="6" customWidth="1"/>
    <col min="12829" max="12829" width="20.140625" style="6" customWidth="1"/>
    <col min="12830" max="12831" width="22.7109375" style="6" customWidth="1"/>
    <col min="12832" max="12833" width="16.28515625" style="6" customWidth="1"/>
    <col min="12834" max="12836" width="20.140625" style="6" customWidth="1"/>
    <col min="12837" max="12839" width="13.7109375" style="6" customWidth="1"/>
    <col min="12840" max="12840" width="17.5703125" style="6" customWidth="1"/>
    <col min="12841" max="12841" width="18.85546875" style="6" customWidth="1"/>
    <col min="12842" max="12842" width="17.5703125" style="6" customWidth="1"/>
    <col min="12843" max="12844" width="18.85546875" style="6" customWidth="1"/>
    <col min="12845" max="12845" width="13.7109375" style="6" customWidth="1"/>
    <col min="12846" max="12846" width="16.28515625" style="6" customWidth="1"/>
    <col min="12847" max="12847" width="12.42578125" style="6" customWidth="1"/>
    <col min="12848" max="12848" width="20.140625" style="6" customWidth="1"/>
    <col min="12849" max="12849" width="29.140625" style="6" customWidth="1"/>
    <col min="12850" max="12851" width="12.42578125" style="6" customWidth="1"/>
    <col min="12852" max="12853" width="13.7109375" style="6" customWidth="1"/>
    <col min="12854" max="12854" width="12.42578125" style="6" customWidth="1"/>
    <col min="12855" max="12857" width="18.42578125" style="6" bestFit="1" customWidth="1"/>
    <col min="12858" max="13008" width="12.42578125" style="6"/>
    <col min="13009" max="13009" width="21.42578125" style="6" customWidth="1"/>
    <col min="13010" max="13010" width="26.5703125" style="6" customWidth="1"/>
    <col min="13011" max="13011" width="24" style="6" customWidth="1"/>
    <col min="13012" max="13013" width="21.42578125" style="6" customWidth="1"/>
    <col min="13014" max="13015" width="13.7109375" style="6" customWidth="1"/>
    <col min="13016" max="13016" width="13.28515625" style="6" bestFit="1" customWidth="1"/>
    <col min="13017" max="13017" width="12.5703125" style="6" bestFit="1" customWidth="1"/>
    <col min="13018" max="13018" width="12.42578125" style="6" customWidth="1"/>
    <col min="13019" max="13019" width="15" style="6" customWidth="1"/>
    <col min="13020" max="13020" width="12.42578125" style="6" customWidth="1"/>
    <col min="13021" max="13021" width="13.7109375" style="6" customWidth="1"/>
    <col min="13022" max="13022" width="15" style="6" customWidth="1"/>
    <col min="13023" max="13023" width="16.28515625" style="6" customWidth="1"/>
    <col min="13024" max="13024" width="25.28515625" style="6" customWidth="1"/>
    <col min="13025" max="13025" width="24" style="6" customWidth="1"/>
    <col min="13026" max="13026" width="22.7109375" style="6" customWidth="1"/>
    <col min="13027" max="13029" width="24" style="6" customWidth="1"/>
    <col min="13030" max="13030" width="27.85546875" style="6" customWidth="1"/>
    <col min="13031" max="13031" width="11.140625" style="6" customWidth="1"/>
    <col min="13032" max="13032" width="18.85546875" style="6" customWidth="1"/>
    <col min="13033" max="13033" width="20.140625" style="6" customWidth="1"/>
    <col min="13034" max="13034" width="21.42578125" style="6" customWidth="1"/>
    <col min="13035" max="13035" width="16.28515625" style="6" customWidth="1"/>
    <col min="13036" max="13037" width="8.5703125" style="6" customWidth="1"/>
    <col min="13038" max="13038" width="16.28515625" style="6" customWidth="1"/>
    <col min="13039" max="13040" width="25.28515625" style="6" customWidth="1"/>
    <col min="13041" max="13041" width="20.140625" style="6" customWidth="1"/>
    <col min="13042" max="13042" width="12.42578125" style="6" customWidth="1"/>
    <col min="13043" max="13043" width="17.5703125" style="6" customWidth="1"/>
    <col min="13044" max="13044" width="15" style="6" customWidth="1"/>
    <col min="13045" max="13045" width="12.42578125" style="6" customWidth="1"/>
    <col min="13046" max="13046" width="6" style="6" customWidth="1"/>
    <col min="13047" max="13047" width="21.42578125" style="6" customWidth="1"/>
    <col min="13048" max="13048" width="26.5703125" style="6" customWidth="1"/>
    <col min="13049" max="13049" width="7.28515625" style="6" customWidth="1"/>
    <col min="13050" max="13050" width="20.140625" style="6" customWidth="1"/>
    <col min="13051" max="13051" width="21.42578125" style="6" customWidth="1"/>
    <col min="13052" max="13053" width="17.5703125" style="6" customWidth="1"/>
    <col min="13054" max="13054" width="19.7109375" style="6" bestFit="1" customWidth="1"/>
    <col min="13055" max="13055" width="20.140625" style="6" customWidth="1"/>
    <col min="13056" max="13058" width="15" style="6" customWidth="1"/>
    <col min="13059" max="13059" width="20.140625" style="6" customWidth="1"/>
    <col min="13060" max="13060" width="12.42578125" style="6" customWidth="1"/>
    <col min="13061" max="13061" width="17.5703125" style="6" customWidth="1"/>
    <col min="13062" max="13062" width="20.140625" style="6" customWidth="1"/>
    <col min="13063" max="13063" width="15" style="6" customWidth="1"/>
    <col min="13064" max="13064" width="17.5703125" style="6" customWidth="1"/>
    <col min="13065" max="13065" width="16.28515625" style="6" customWidth="1"/>
    <col min="13066" max="13068" width="22.7109375" style="6" customWidth="1"/>
    <col min="13069" max="13083" width="16.28515625" style="6" customWidth="1"/>
    <col min="13084" max="13084" width="24" style="6" customWidth="1"/>
    <col min="13085" max="13085" width="20.140625" style="6" customWidth="1"/>
    <col min="13086" max="13087" width="22.7109375" style="6" customWidth="1"/>
    <col min="13088" max="13089" width="16.28515625" style="6" customWidth="1"/>
    <col min="13090" max="13092" width="20.140625" style="6" customWidth="1"/>
    <col min="13093" max="13095" width="13.7109375" style="6" customWidth="1"/>
    <col min="13096" max="13096" width="17.5703125" style="6" customWidth="1"/>
    <col min="13097" max="13097" width="18.85546875" style="6" customWidth="1"/>
    <col min="13098" max="13098" width="17.5703125" style="6" customWidth="1"/>
    <col min="13099" max="13100" width="18.85546875" style="6" customWidth="1"/>
    <col min="13101" max="13101" width="13.7109375" style="6" customWidth="1"/>
    <col min="13102" max="13102" width="16.28515625" style="6" customWidth="1"/>
    <col min="13103" max="13103" width="12.42578125" style="6" customWidth="1"/>
    <col min="13104" max="13104" width="20.140625" style="6" customWidth="1"/>
    <col min="13105" max="13105" width="29.140625" style="6" customWidth="1"/>
    <col min="13106" max="13107" width="12.42578125" style="6" customWidth="1"/>
    <col min="13108" max="13109" width="13.7109375" style="6" customWidth="1"/>
    <col min="13110" max="13110" width="12.42578125" style="6" customWidth="1"/>
    <col min="13111" max="13113" width="18.42578125" style="6" bestFit="1" customWidth="1"/>
    <col min="13114" max="13264" width="12.42578125" style="6"/>
    <col min="13265" max="13265" width="21.42578125" style="6" customWidth="1"/>
    <col min="13266" max="13266" width="26.5703125" style="6" customWidth="1"/>
    <col min="13267" max="13267" width="24" style="6" customWidth="1"/>
    <col min="13268" max="13269" width="21.42578125" style="6" customWidth="1"/>
    <col min="13270" max="13271" width="13.7109375" style="6" customWidth="1"/>
    <col min="13272" max="13272" width="13.28515625" style="6" bestFit="1" customWidth="1"/>
    <col min="13273" max="13273" width="12.5703125" style="6" bestFit="1" customWidth="1"/>
    <col min="13274" max="13274" width="12.42578125" style="6" customWidth="1"/>
    <col min="13275" max="13275" width="15" style="6" customWidth="1"/>
    <col min="13276" max="13276" width="12.42578125" style="6" customWidth="1"/>
    <col min="13277" max="13277" width="13.7109375" style="6" customWidth="1"/>
    <col min="13278" max="13278" width="15" style="6" customWidth="1"/>
    <col min="13279" max="13279" width="16.28515625" style="6" customWidth="1"/>
    <col min="13280" max="13280" width="25.28515625" style="6" customWidth="1"/>
    <col min="13281" max="13281" width="24" style="6" customWidth="1"/>
    <col min="13282" max="13282" width="22.7109375" style="6" customWidth="1"/>
    <col min="13283" max="13285" width="24" style="6" customWidth="1"/>
    <col min="13286" max="13286" width="27.85546875" style="6" customWidth="1"/>
    <col min="13287" max="13287" width="11.140625" style="6" customWidth="1"/>
    <col min="13288" max="13288" width="18.85546875" style="6" customWidth="1"/>
    <col min="13289" max="13289" width="20.140625" style="6" customWidth="1"/>
    <col min="13290" max="13290" width="21.42578125" style="6" customWidth="1"/>
    <col min="13291" max="13291" width="16.28515625" style="6" customWidth="1"/>
    <col min="13292" max="13293" width="8.5703125" style="6" customWidth="1"/>
    <col min="13294" max="13294" width="16.28515625" style="6" customWidth="1"/>
    <col min="13295" max="13296" width="25.28515625" style="6" customWidth="1"/>
    <col min="13297" max="13297" width="20.140625" style="6" customWidth="1"/>
    <col min="13298" max="13298" width="12.42578125" style="6" customWidth="1"/>
    <col min="13299" max="13299" width="17.5703125" style="6" customWidth="1"/>
    <col min="13300" max="13300" width="15" style="6" customWidth="1"/>
    <col min="13301" max="13301" width="12.42578125" style="6" customWidth="1"/>
    <col min="13302" max="13302" width="6" style="6" customWidth="1"/>
    <col min="13303" max="13303" width="21.42578125" style="6" customWidth="1"/>
    <col min="13304" max="13304" width="26.5703125" style="6" customWidth="1"/>
    <col min="13305" max="13305" width="7.28515625" style="6" customWidth="1"/>
    <col min="13306" max="13306" width="20.140625" style="6" customWidth="1"/>
    <col min="13307" max="13307" width="21.42578125" style="6" customWidth="1"/>
    <col min="13308" max="13309" width="17.5703125" style="6" customWidth="1"/>
    <col min="13310" max="13310" width="19.7109375" style="6" bestFit="1" customWidth="1"/>
    <col min="13311" max="13311" width="20.140625" style="6" customWidth="1"/>
    <col min="13312" max="13314" width="15" style="6" customWidth="1"/>
    <col min="13315" max="13315" width="20.140625" style="6" customWidth="1"/>
    <col min="13316" max="13316" width="12.42578125" style="6" customWidth="1"/>
    <col min="13317" max="13317" width="17.5703125" style="6" customWidth="1"/>
    <col min="13318" max="13318" width="20.140625" style="6" customWidth="1"/>
    <col min="13319" max="13319" width="15" style="6" customWidth="1"/>
    <col min="13320" max="13320" width="17.5703125" style="6" customWidth="1"/>
    <col min="13321" max="13321" width="16.28515625" style="6" customWidth="1"/>
    <col min="13322" max="13324" width="22.7109375" style="6" customWidth="1"/>
    <col min="13325" max="13339" width="16.28515625" style="6" customWidth="1"/>
    <col min="13340" max="13340" width="24" style="6" customWidth="1"/>
    <col min="13341" max="13341" width="20.140625" style="6" customWidth="1"/>
    <col min="13342" max="13343" width="22.7109375" style="6" customWidth="1"/>
    <col min="13344" max="13345" width="16.28515625" style="6" customWidth="1"/>
    <col min="13346" max="13348" width="20.140625" style="6" customWidth="1"/>
    <col min="13349" max="13351" width="13.7109375" style="6" customWidth="1"/>
    <col min="13352" max="13352" width="17.5703125" style="6" customWidth="1"/>
    <col min="13353" max="13353" width="18.85546875" style="6" customWidth="1"/>
    <col min="13354" max="13354" width="17.5703125" style="6" customWidth="1"/>
    <col min="13355" max="13356" width="18.85546875" style="6" customWidth="1"/>
    <col min="13357" max="13357" width="13.7109375" style="6" customWidth="1"/>
    <col min="13358" max="13358" width="16.28515625" style="6" customWidth="1"/>
    <col min="13359" max="13359" width="12.42578125" style="6" customWidth="1"/>
    <col min="13360" max="13360" width="20.140625" style="6" customWidth="1"/>
    <col min="13361" max="13361" width="29.140625" style="6" customWidth="1"/>
    <col min="13362" max="13363" width="12.42578125" style="6" customWidth="1"/>
    <col min="13364" max="13365" width="13.7109375" style="6" customWidth="1"/>
    <col min="13366" max="13366" width="12.42578125" style="6" customWidth="1"/>
    <col min="13367" max="13369" width="18.42578125" style="6" bestFit="1" customWidth="1"/>
    <col min="13370" max="13520" width="12.42578125" style="6"/>
    <col min="13521" max="13521" width="21.42578125" style="6" customWidth="1"/>
    <col min="13522" max="13522" width="26.5703125" style="6" customWidth="1"/>
    <col min="13523" max="13523" width="24" style="6" customWidth="1"/>
    <col min="13524" max="13525" width="21.42578125" style="6" customWidth="1"/>
    <col min="13526" max="13527" width="13.7109375" style="6" customWidth="1"/>
    <col min="13528" max="13528" width="13.28515625" style="6" bestFit="1" customWidth="1"/>
    <col min="13529" max="13529" width="12.5703125" style="6" bestFit="1" customWidth="1"/>
    <col min="13530" max="13530" width="12.42578125" style="6" customWidth="1"/>
    <col min="13531" max="13531" width="15" style="6" customWidth="1"/>
    <col min="13532" max="13532" width="12.42578125" style="6" customWidth="1"/>
    <col min="13533" max="13533" width="13.7109375" style="6" customWidth="1"/>
    <col min="13534" max="13534" width="15" style="6" customWidth="1"/>
    <col min="13535" max="13535" width="16.28515625" style="6" customWidth="1"/>
    <col min="13536" max="13536" width="25.28515625" style="6" customWidth="1"/>
    <col min="13537" max="13537" width="24" style="6" customWidth="1"/>
    <col min="13538" max="13538" width="22.7109375" style="6" customWidth="1"/>
    <col min="13539" max="13541" width="24" style="6" customWidth="1"/>
    <col min="13542" max="13542" width="27.85546875" style="6" customWidth="1"/>
    <col min="13543" max="13543" width="11.140625" style="6" customWidth="1"/>
    <col min="13544" max="13544" width="18.85546875" style="6" customWidth="1"/>
    <col min="13545" max="13545" width="20.140625" style="6" customWidth="1"/>
    <col min="13546" max="13546" width="21.42578125" style="6" customWidth="1"/>
    <col min="13547" max="13547" width="16.28515625" style="6" customWidth="1"/>
    <col min="13548" max="13549" width="8.5703125" style="6" customWidth="1"/>
    <col min="13550" max="13550" width="16.28515625" style="6" customWidth="1"/>
    <col min="13551" max="13552" width="25.28515625" style="6" customWidth="1"/>
    <col min="13553" max="13553" width="20.140625" style="6" customWidth="1"/>
    <col min="13554" max="13554" width="12.42578125" style="6" customWidth="1"/>
    <col min="13555" max="13555" width="17.5703125" style="6" customWidth="1"/>
    <col min="13556" max="13556" width="15" style="6" customWidth="1"/>
    <col min="13557" max="13557" width="12.42578125" style="6" customWidth="1"/>
    <col min="13558" max="13558" width="6" style="6" customWidth="1"/>
    <col min="13559" max="13559" width="21.42578125" style="6" customWidth="1"/>
    <col min="13560" max="13560" width="26.5703125" style="6" customWidth="1"/>
    <col min="13561" max="13561" width="7.28515625" style="6" customWidth="1"/>
    <col min="13562" max="13562" width="20.140625" style="6" customWidth="1"/>
    <col min="13563" max="13563" width="21.42578125" style="6" customWidth="1"/>
    <col min="13564" max="13565" width="17.5703125" style="6" customWidth="1"/>
    <col min="13566" max="13566" width="19.7109375" style="6" bestFit="1" customWidth="1"/>
    <col min="13567" max="13567" width="20.140625" style="6" customWidth="1"/>
    <col min="13568" max="13570" width="15" style="6" customWidth="1"/>
    <col min="13571" max="13571" width="20.140625" style="6" customWidth="1"/>
    <col min="13572" max="13572" width="12.42578125" style="6" customWidth="1"/>
    <col min="13573" max="13573" width="17.5703125" style="6" customWidth="1"/>
    <col min="13574" max="13574" width="20.140625" style="6" customWidth="1"/>
    <col min="13575" max="13575" width="15" style="6" customWidth="1"/>
    <col min="13576" max="13576" width="17.5703125" style="6" customWidth="1"/>
    <col min="13577" max="13577" width="16.28515625" style="6" customWidth="1"/>
    <col min="13578" max="13580" width="22.7109375" style="6" customWidth="1"/>
    <col min="13581" max="13595" width="16.28515625" style="6" customWidth="1"/>
    <col min="13596" max="13596" width="24" style="6" customWidth="1"/>
    <col min="13597" max="13597" width="20.140625" style="6" customWidth="1"/>
    <col min="13598" max="13599" width="22.7109375" style="6" customWidth="1"/>
    <col min="13600" max="13601" width="16.28515625" style="6" customWidth="1"/>
    <col min="13602" max="13604" width="20.140625" style="6" customWidth="1"/>
    <col min="13605" max="13607" width="13.7109375" style="6" customWidth="1"/>
    <col min="13608" max="13608" width="17.5703125" style="6" customWidth="1"/>
    <col min="13609" max="13609" width="18.85546875" style="6" customWidth="1"/>
    <col min="13610" max="13610" width="17.5703125" style="6" customWidth="1"/>
    <col min="13611" max="13612" width="18.85546875" style="6" customWidth="1"/>
    <col min="13613" max="13613" width="13.7109375" style="6" customWidth="1"/>
    <col min="13614" max="13614" width="16.28515625" style="6" customWidth="1"/>
    <col min="13615" max="13615" width="12.42578125" style="6" customWidth="1"/>
    <col min="13616" max="13616" width="20.140625" style="6" customWidth="1"/>
    <col min="13617" max="13617" width="29.140625" style="6" customWidth="1"/>
    <col min="13618" max="13619" width="12.42578125" style="6" customWidth="1"/>
    <col min="13620" max="13621" width="13.7109375" style="6" customWidth="1"/>
    <col min="13622" max="13622" width="12.42578125" style="6" customWidth="1"/>
    <col min="13623" max="13625" width="18.42578125" style="6" bestFit="1" customWidth="1"/>
    <col min="13626" max="13776" width="12.42578125" style="6"/>
    <col min="13777" max="13777" width="21.42578125" style="6" customWidth="1"/>
    <col min="13778" max="13778" width="26.5703125" style="6" customWidth="1"/>
    <col min="13779" max="13779" width="24" style="6" customWidth="1"/>
    <col min="13780" max="13781" width="21.42578125" style="6" customWidth="1"/>
    <col min="13782" max="13783" width="13.7109375" style="6" customWidth="1"/>
    <col min="13784" max="13784" width="13.28515625" style="6" bestFit="1" customWidth="1"/>
    <col min="13785" max="13785" width="12.5703125" style="6" bestFit="1" customWidth="1"/>
    <col min="13786" max="13786" width="12.42578125" style="6" customWidth="1"/>
    <col min="13787" max="13787" width="15" style="6" customWidth="1"/>
    <col min="13788" max="13788" width="12.42578125" style="6" customWidth="1"/>
    <col min="13789" max="13789" width="13.7109375" style="6" customWidth="1"/>
    <col min="13790" max="13790" width="15" style="6" customWidth="1"/>
    <col min="13791" max="13791" width="16.28515625" style="6" customWidth="1"/>
    <col min="13792" max="13792" width="25.28515625" style="6" customWidth="1"/>
    <col min="13793" max="13793" width="24" style="6" customWidth="1"/>
    <col min="13794" max="13794" width="22.7109375" style="6" customWidth="1"/>
    <col min="13795" max="13797" width="24" style="6" customWidth="1"/>
    <col min="13798" max="13798" width="27.85546875" style="6" customWidth="1"/>
    <col min="13799" max="13799" width="11.140625" style="6" customWidth="1"/>
    <col min="13800" max="13800" width="18.85546875" style="6" customWidth="1"/>
    <col min="13801" max="13801" width="20.140625" style="6" customWidth="1"/>
    <col min="13802" max="13802" width="21.42578125" style="6" customWidth="1"/>
    <col min="13803" max="13803" width="16.28515625" style="6" customWidth="1"/>
    <col min="13804" max="13805" width="8.5703125" style="6" customWidth="1"/>
    <col min="13806" max="13806" width="16.28515625" style="6" customWidth="1"/>
    <col min="13807" max="13808" width="25.28515625" style="6" customWidth="1"/>
    <col min="13809" max="13809" width="20.140625" style="6" customWidth="1"/>
    <col min="13810" max="13810" width="12.42578125" style="6" customWidth="1"/>
    <col min="13811" max="13811" width="17.5703125" style="6" customWidth="1"/>
    <col min="13812" max="13812" width="15" style="6" customWidth="1"/>
    <col min="13813" max="13813" width="12.42578125" style="6" customWidth="1"/>
    <col min="13814" max="13814" width="6" style="6" customWidth="1"/>
    <col min="13815" max="13815" width="21.42578125" style="6" customWidth="1"/>
    <col min="13816" max="13816" width="26.5703125" style="6" customWidth="1"/>
    <col min="13817" max="13817" width="7.28515625" style="6" customWidth="1"/>
    <col min="13818" max="13818" width="20.140625" style="6" customWidth="1"/>
    <col min="13819" max="13819" width="21.42578125" style="6" customWidth="1"/>
    <col min="13820" max="13821" width="17.5703125" style="6" customWidth="1"/>
    <col min="13822" max="13822" width="19.7109375" style="6" bestFit="1" customWidth="1"/>
    <col min="13823" max="13823" width="20.140625" style="6" customWidth="1"/>
    <col min="13824" max="13826" width="15" style="6" customWidth="1"/>
    <col min="13827" max="13827" width="20.140625" style="6" customWidth="1"/>
    <col min="13828" max="13828" width="12.42578125" style="6" customWidth="1"/>
    <col min="13829" max="13829" width="17.5703125" style="6" customWidth="1"/>
    <col min="13830" max="13830" width="20.140625" style="6" customWidth="1"/>
    <col min="13831" max="13831" width="15" style="6" customWidth="1"/>
    <col min="13832" max="13832" width="17.5703125" style="6" customWidth="1"/>
    <col min="13833" max="13833" width="16.28515625" style="6" customWidth="1"/>
    <col min="13834" max="13836" width="22.7109375" style="6" customWidth="1"/>
    <col min="13837" max="13851" width="16.28515625" style="6" customWidth="1"/>
    <col min="13852" max="13852" width="24" style="6" customWidth="1"/>
    <col min="13853" max="13853" width="20.140625" style="6" customWidth="1"/>
    <col min="13854" max="13855" width="22.7109375" style="6" customWidth="1"/>
    <col min="13856" max="13857" width="16.28515625" style="6" customWidth="1"/>
    <col min="13858" max="13860" width="20.140625" style="6" customWidth="1"/>
    <col min="13861" max="13863" width="13.7109375" style="6" customWidth="1"/>
    <col min="13864" max="13864" width="17.5703125" style="6" customWidth="1"/>
    <col min="13865" max="13865" width="18.85546875" style="6" customWidth="1"/>
    <col min="13866" max="13866" width="17.5703125" style="6" customWidth="1"/>
    <col min="13867" max="13868" width="18.85546875" style="6" customWidth="1"/>
    <col min="13869" max="13869" width="13.7109375" style="6" customWidth="1"/>
    <col min="13870" max="13870" width="16.28515625" style="6" customWidth="1"/>
    <col min="13871" max="13871" width="12.42578125" style="6" customWidth="1"/>
    <col min="13872" max="13872" width="20.140625" style="6" customWidth="1"/>
    <col min="13873" max="13873" width="29.140625" style="6" customWidth="1"/>
    <col min="13874" max="13875" width="12.42578125" style="6" customWidth="1"/>
    <col min="13876" max="13877" width="13.7109375" style="6" customWidth="1"/>
    <col min="13878" max="13878" width="12.42578125" style="6" customWidth="1"/>
    <col min="13879" max="13881" width="18.42578125" style="6" bestFit="1" customWidth="1"/>
    <col min="13882" max="14032" width="12.42578125" style="6"/>
    <col min="14033" max="14033" width="21.42578125" style="6" customWidth="1"/>
    <col min="14034" max="14034" width="26.5703125" style="6" customWidth="1"/>
    <col min="14035" max="14035" width="24" style="6" customWidth="1"/>
    <col min="14036" max="14037" width="21.42578125" style="6" customWidth="1"/>
    <col min="14038" max="14039" width="13.7109375" style="6" customWidth="1"/>
    <col min="14040" max="14040" width="13.28515625" style="6" bestFit="1" customWidth="1"/>
    <col min="14041" max="14041" width="12.5703125" style="6" bestFit="1" customWidth="1"/>
    <col min="14042" max="14042" width="12.42578125" style="6" customWidth="1"/>
    <col min="14043" max="14043" width="15" style="6" customWidth="1"/>
    <col min="14044" max="14044" width="12.42578125" style="6" customWidth="1"/>
    <col min="14045" max="14045" width="13.7109375" style="6" customWidth="1"/>
    <col min="14046" max="14046" width="15" style="6" customWidth="1"/>
    <col min="14047" max="14047" width="16.28515625" style="6" customWidth="1"/>
    <col min="14048" max="14048" width="25.28515625" style="6" customWidth="1"/>
    <col min="14049" max="14049" width="24" style="6" customWidth="1"/>
    <col min="14050" max="14050" width="22.7109375" style="6" customWidth="1"/>
    <col min="14051" max="14053" width="24" style="6" customWidth="1"/>
    <col min="14054" max="14054" width="27.85546875" style="6" customWidth="1"/>
    <col min="14055" max="14055" width="11.140625" style="6" customWidth="1"/>
    <col min="14056" max="14056" width="18.85546875" style="6" customWidth="1"/>
    <col min="14057" max="14057" width="20.140625" style="6" customWidth="1"/>
    <col min="14058" max="14058" width="21.42578125" style="6" customWidth="1"/>
    <col min="14059" max="14059" width="16.28515625" style="6" customWidth="1"/>
    <col min="14060" max="14061" width="8.5703125" style="6" customWidth="1"/>
    <col min="14062" max="14062" width="16.28515625" style="6" customWidth="1"/>
    <col min="14063" max="14064" width="25.28515625" style="6" customWidth="1"/>
    <col min="14065" max="14065" width="20.140625" style="6" customWidth="1"/>
    <col min="14066" max="14066" width="12.42578125" style="6" customWidth="1"/>
    <col min="14067" max="14067" width="17.5703125" style="6" customWidth="1"/>
    <col min="14068" max="14068" width="15" style="6" customWidth="1"/>
    <col min="14069" max="14069" width="12.42578125" style="6" customWidth="1"/>
    <col min="14070" max="14070" width="6" style="6" customWidth="1"/>
    <col min="14071" max="14071" width="21.42578125" style="6" customWidth="1"/>
    <col min="14072" max="14072" width="26.5703125" style="6" customWidth="1"/>
    <col min="14073" max="14073" width="7.28515625" style="6" customWidth="1"/>
    <col min="14074" max="14074" width="20.140625" style="6" customWidth="1"/>
    <col min="14075" max="14075" width="21.42578125" style="6" customWidth="1"/>
    <col min="14076" max="14077" width="17.5703125" style="6" customWidth="1"/>
    <col min="14078" max="14078" width="19.7109375" style="6" bestFit="1" customWidth="1"/>
    <col min="14079" max="14079" width="20.140625" style="6" customWidth="1"/>
    <col min="14080" max="14082" width="15" style="6" customWidth="1"/>
    <col min="14083" max="14083" width="20.140625" style="6" customWidth="1"/>
    <col min="14084" max="14084" width="12.42578125" style="6" customWidth="1"/>
    <col min="14085" max="14085" width="17.5703125" style="6" customWidth="1"/>
    <col min="14086" max="14086" width="20.140625" style="6" customWidth="1"/>
    <col min="14087" max="14087" width="15" style="6" customWidth="1"/>
    <col min="14088" max="14088" width="17.5703125" style="6" customWidth="1"/>
    <col min="14089" max="14089" width="16.28515625" style="6" customWidth="1"/>
    <col min="14090" max="14092" width="22.7109375" style="6" customWidth="1"/>
    <col min="14093" max="14107" width="16.28515625" style="6" customWidth="1"/>
    <col min="14108" max="14108" width="24" style="6" customWidth="1"/>
    <col min="14109" max="14109" width="20.140625" style="6" customWidth="1"/>
    <col min="14110" max="14111" width="22.7109375" style="6" customWidth="1"/>
    <col min="14112" max="14113" width="16.28515625" style="6" customWidth="1"/>
    <col min="14114" max="14116" width="20.140625" style="6" customWidth="1"/>
    <col min="14117" max="14119" width="13.7109375" style="6" customWidth="1"/>
    <col min="14120" max="14120" width="17.5703125" style="6" customWidth="1"/>
    <col min="14121" max="14121" width="18.85546875" style="6" customWidth="1"/>
    <col min="14122" max="14122" width="17.5703125" style="6" customWidth="1"/>
    <col min="14123" max="14124" width="18.85546875" style="6" customWidth="1"/>
    <col min="14125" max="14125" width="13.7109375" style="6" customWidth="1"/>
    <col min="14126" max="14126" width="16.28515625" style="6" customWidth="1"/>
    <col min="14127" max="14127" width="12.42578125" style="6" customWidth="1"/>
    <col min="14128" max="14128" width="20.140625" style="6" customWidth="1"/>
    <col min="14129" max="14129" width="29.140625" style="6" customWidth="1"/>
    <col min="14130" max="14131" width="12.42578125" style="6" customWidth="1"/>
    <col min="14132" max="14133" width="13.7109375" style="6" customWidth="1"/>
    <col min="14134" max="14134" width="12.42578125" style="6" customWidth="1"/>
    <col min="14135" max="14137" width="18.42578125" style="6" bestFit="1" customWidth="1"/>
    <col min="14138" max="14288" width="12.42578125" style="6"/>
    <col min="14289" max="14289" width="21.42578125" style="6" customWidth="1"/>
    <col min="14290" max="14290" width="26.5703125" style="6" customWidth="1"/>
    <col min="14291" max="14291" width="24" style="6" customWidth="1"/>
    <col min="14292" max="14293" width="21.42578125" style="6" customWidth="1"/>
    <col min="14294" max="14295" width="13.7109375" style="6" customWidth="1"/>
    <col min="14296" max="14296" width="13.28515625" style="6" bestFit="1" customWidth="1"/>
    <col min="14297" max="14297" width="12.5703125" style="6" bestFit="1" customWidth="1"/>
    <col min="14298" max="14298" width="12.42578125" style="6" customWidth="1"/>
    <col min="14299" max="14299" width="15" style="6" customWidth="1"/>
    <col min="14300" max="14300" width="12.42578125" style="6" customWidth="1"/>
    <col min="14301" max="14301" width="13.7109375" style="6" customWidth="1"/>
    <col min="14302" max="14302" width="15" style="6" customWidth="1"/>
    <col min="14303" max="14303" width="16.28515625" style="6" customWidth="1"/>
    <col min="14304" max="14304" width="25.28515625" style="6" customWidth="1"/>
    <col min="14305" max="14305" width="24" style="6" customWidth="1"/>
    <col min="14306" max="14306" width="22.7109375" style="6" customWidth="1"/>
    <col min="14307" max="14309" width="24" style="6" customWidth="1"/>
    <col min="14310" max="14310" width="27.85546875" style="6" customWidth="1"/>
    <col min="14311" max="14311" width="11.140625" style="6" customWidth="1"/>
    <col min="14312" max="14312" width="18.85546875" style="6" customWidth="1"/>
    <col min="14313" max="14313" width="20.140625" style="6" customWidth="1"/>
    <col min="14314" max="14314" width="21.42578125" style="6" customWidth="1"/>
    <col min="14315" max="14315" width="16.28515625" style="6" customWidth="1"/>
    <col min="14316" max="14317" width="8.5703125" style="6" customWidth="1"/>
    <col min="14318" max="14318" width="16.28515625" style="6" customWidth="1"/>
    <col min="14319" max="14320" width="25.28515625" style="6" customWidth="1"/>
    <col min="14321" max="14321" width="20.140625" style="6" customWidth="1"/>
    <col min="14322" max="14322" width="12.42578125" style="6" customWidth="1"/>
    <col min="14323" max="14323" width="17.5703125" style="6" customWidth="1"/>
    <col min="14324" max="14324" width="15" style="6" customWidth="1"/>
    <col min="14325" max="14325" width="12.42578125" style="6" customWidth="1"/>
    <col min="14326" max="14326" width="6" style="6" customWidth="1"/>
    <col min="14327" max="14327" width="21.42578125" style="6" customWidth="1"/>
    <col min="14328" max="14328" width="26.5703125" style="6" customWidth="1"/>
    <col min="14329" max="14329" width="7.28515625" style="6" customWidth="1"/>
    <col min="14330" max="14330" width="20.140625" style="6" customWidth="1"/>
    <col min="14331" max="14331" width="21.42578125" style="6" customWidth="1"/>
    <col min="14332" max="14333" width="17.5703125" style="6" customWidth="1"/>
    <col min="14334" max="14334" width="19.7109375" style="6" bestFit="1" customWidth="1"/>
    <col min="14335" max="14335" width="20.140625" style="6" customWidth="1"/>
    <col min="14336" max="14338" width="15" style="6" customWidth="1"/>
    <col min="14339" max="14339" width="20.140625" style="6" customWidth="1"/>
    <col min="14340" max="14340" width="12.42578125" style="6" customWidth="1"/>
    <col min="14341" max="14341" width="17.5703125" style="6" customWidth="1"/>
    <col min="14342" max="14342" width="20.140625" style="6" customWidth="1"/>
    <col min="14343" max="14343" width="15" style="6" customWidth="1"/>
    <col min="14344" max="14344" width="17.5703125" style="6" customWidth="1"/>
    <col min="14345" max="14345" width="16.28515625" style="6" customWidth="1"/>
    <col min="14346" max="14348" width="22.7109375" style="6" customWidth="1"/>
    <col min="14349" max="14363" width="16.28515625" style="6" customWidth="1"/>
    <col min="14364" max="14364" width="24" style="6" customWidth="1"/>
    <col min="14365" max="14365" width="20.140625" style="6" customWidth="1"/>
    <col min="14366" max="14367" width="22.7109375" style="6" customWidth="1"/>
    <col min="14368" max="14369" width="16.28515625" style="6" customWidth="1"/>
    <col min="14370" max="14372" width="20.140625" style="6" customWidth="1"/>
    <col min="14373" max="14375" width="13.7109375" style="6" customWidth="1"/>
    <col min="14376" max="14376" width="17.5703125" style="6" customWidth="1"/>
    <col min="14377" max="14377" width="18.85546875" style="6" customWidth="1"/>
    <col min="14378" max="14378" width="17.5703125" style="6" customWidth="1"/>
    <col min="14379" max="14380" width="18.85546875" style="6" customWidth="1"/>
    <col min="14381" max="14381" width="13.7109375" style="6" customWidth="1"/>
    <col min="14382" max="14382" width="16.28515625" style="6" customWidth="1"/>
    <col min="14383" max="14383" width="12.42578125" style="6" customWidth="1"/>
    <col min="14384" max="14384" width="20.140625" style="6" customWidth="1"/>
    <col min="14385" max="14385" width="29.140625" style="6" customWidth="1"/>
    <col min="14386" max="14387" width="12.42578125" style="6" customWidth="1"/>
    <col min="14388" max="14389" width="13.7109375" style="6" customWidth="1"/>
    <col min="14390" max="14390" width="12.42578125" style="6" customWidth="1"/>
    <col min="14391" max="14393" width="18.42578125" style="6" bestFit="1" customWidth="1"/>
    <col min="14394" max="14544" width="12.42578125" style="6"/>
    <col min="14545" max="14545" width="21.42578125" style="6" customWidth="1"/>
    <col min="14546" max="14546" width="26.5703125" style="6" customWidth="1"/>
    <col min="14547" max="14547" width="24" style="6" customWidth="1"/>
    <col min="14548" max="14549" width="21.42578125" style="6" customWidth="1"/>
    <col min="14550" max="14551" width="13.7109375" style="6" customWidth="1"/>
    <col min="14552" max="14552" width="13.28515625" style="6" bestFit="1" customWidth="1"/>
    <col min="14553" max="14553" width="12.5703125" style="6" bestFit="1" customWidth="1"/>
    <col min="14554" max="14554" width="12.42578125" style="6" customWidth="1"/>
    <col min="14555" max="14555" width="15" style="6" customWidth="1"/>
    <col min="14556" max="14556" width="12.42578125" style="6" customWidth="1"/>
    <col min="14557" max="14557" width="13.7109375" style="6" customWidth="1"/>
    <col min="14558" max="14558" width="15" style="6" customWidth="1"/>
    <col min="14559" max="14559" width="16.28515625" style="6" customWidth="1"/>
    <col min="14560" max="14560" width="25.28515625" style="6" customWidth="1"/>
    <col min="14561" max="14561" width="24" style="6" customWidth="1"/>
    <col min="14562" max="14562" width="22.7109375" style="6" customWidth="1"/>
    <col min="14563" max="14565" width="24" style="6" customWidth="1"/>
    <col min="14566" max="14566" width="27.85546875" style="6" customWidth="1"/>
    <col min="14567" max="14567" width="11.140625" style="6" customWidth="1"/>
    <col min="14568" max="14568" width="18.85546875" style="6" customWidth="1"/>
    <col min="14569" max="14569" width="20.140625" style="6" customWidth="1"/>
    <col min="14570" max="14570" width="21.42578125" style="6" customWidth="1"/>
    <col min="14571" max="14571" width="16.28515625" style="6" customWidth="1"/>
    <col min="14572" max="14573" width="8.5703125" style="6" customWidth="1"/>
    <col min="14574" max="14574" width="16.28515625" style="6" customWidth="1"/>
    <col min="14575" max="14576" width="25.28515625" style="6" customWidth="1"/>
    <col min="14577" max="14577" width="20.140625" style="6" customWidth="1"/>
    <col min="14578" max="14578" width="12.42578125" style="6" customWidth="1"/>
    <col min="14579" max="14579" width="17.5703125" style="6" customWidth="1"/>
    <col min="14580" max="14580" width="15" style="6" customWidth="1"/>
    <col min="14581" max="14581" width="12.42578125" style="6" customWidth="1"/>
    <col min="14582" max="14582" width="6" style="6" customWidth="1"/>
    <col min="14583" max="14583" width="21.42578125" style="6" customWidth="1"/>
    <col min="14584" max="14584" width="26.5703125" style="6" customWidth="1"/>
    <col min="14585" max="14585" width="7.28515625" style="6" customWidth="1"/>
    <col min="14586" max="14586" width="20.140625" style="6" customWidth="1"/>
    <col min="14587" max="14587" width="21.42578125" style="6" customWidth="1"/>
    <col min="14588" max="14589" width="17.5703125" style="6" customWidth="1"/>
    <col min="14590" max="14590" width="19.7109375" style="6" bestFit="1" customWidth="1"/>
    <col min="14591" max="14591" width="20.140625" style="6" customWidth="1"/>
    <col min="14592" max="14594" width="15" style="6" customWidth="1"/>
    <col min="14595" max="14595" width="20.140625" style="6" customWidth="1"/>
    <col min="14596" max="14596" width="12.42578125" style="6" customWidth="1"/>
    <col min="14597" max="14597" width="17.5703125" style="6" customWidth="1"/>
    <col min="14598" max="14598" width="20.140625" style="6" customWidth="1"/>
    <col min="14599" max="14599" width="15" style="6" customWidth="1"/>
    <col min="14600" max="14600" width="17.5703125" style="6" customWidth="1"/>
    <col min="14601" max="14601" width="16.28515625" style="6" customWidth="1"/>
    <col min="14602" max="14604" width="22.7109375" style="6" customWidth="1"/>
    <col min="14605" max="14619" width="16.28515625" style="6" customWidth="1"/>
    <col min="14620" max="14620" width="24" style="6" customWidth="1"/>
    <col min="14621" max="14621" width="20.140625" style="6" customWidth="1"/>
    <col min="14622" max="14623" width="22.7109375" style="6" customWidth="1"/>
    <col min="14624" max="14625" width="16.28515625" style="6" customWidth="1"/>
    <col min="14626" max="14628" width="20.140625" style="6" customWidth="1"/>
    <col min="14629" max="14631" width="13.7109375" style="6" customWidth="1"/>
    <col min="14632" max="14632" width="17.5703125" style="6" customWidth="1"/>
    <col min="14633" max="14633" width="18.85546875" style="6" customWidth="1"/>
    <col min="14634" max="14634" width="17.5703125" style="6" customWidth="1"/>
    <col min="14635" max="14636" width="18.85546875" style="6" customWidth="1"/>
    <col min="14637" max="14637" width="13.7109375" style="6" customWidth="1"/>
    <col min="14638" max="14638" width="16.28515625" style="6" customWidth="1"/>
    <col min="14639" max="14639" width="12.42578125" style="6" customWidth="1"/>
    <col min="14640" max="14640" width="20.140625" style="6" customWidth="1"/>
    <col min="14641" max="14641" width="29.140625" style="6" customWidth="1"/>
    <col min="14642" max="14643" width="12.42578125" style="6" customWidth="1"/>
    <col min="14644" max="14645" width="13.7109375" style="6" customWidth="1"/>
    <col min="14646" max="14646" width="12.42578125" style="6" customWidth="1"/>
    <col min="14647" max="14649" width="18.42578125" style="6" bestFit="1" customWidth="1"/>
    <col min="14650" max="14800" width="12.42578125" style="6"/>
    <col min="14801" max="14801" width="21.42578125" style="6" customWidth="1"/>
    <col min="14802" max="14802" width="26.5703125" style="6" customWidth="1"/>
    <col min="14803" max="14803" width="24" style="6" customWidth="1"/>
    <col min="14804" max="14805" width="21.42578125" style="6" customWidth="1"/>
    <col min="14806" max="14807" width="13.7109375" style="6" customWidth="1"/>
    <col min="14808" max="14808" width="13.28515625" style="6" bestFit="1" customWidth="1"/>
    <col min="14809" max="14809" width="12.5703125" style="6" bestFit="1" customWidth="1"/>
    <col min="14810" max="14810" width="12.42578125" style="6" customWidth="1"/>
    <col min="14811" max="14811" width="15" style="6" customWidth="1"/>
    <col min="14812" max="14812" width="12.42578125" style="6" customWidth="1"/>
    <col min="14813" max="14813" width="13.7109375" style="6" customWidth="1"/>
    <col min="14814" max="14814" width="15" style="6" customWidth="1"/>
    <col min="14815" max="14815" width="16.28515625" style="6" customWidth="1"/>
    <col min="14816" max="14816" width="25.28515625" style="6" customWidth="1"/>
    <col min="14817" max="14817" width="24" style="6" customWidth="1"/>
    <col min="14818" max="14818" width="22.7109375" style="6" customWidth="1"/>
    <col min="14819" max="14821" width="24" style="6" customWidth="1"/>
    <col min="14822" max="14822" width="27.85546875" style="6" customWidth="1"/>
    <col min="14823" max="14823" width="11.140625" style="6" customWidth="1"/>
    <col min="14824" max="14824" width="18.85546875" style="6" customWidth="1"/>
    <col min="14825" max="14825" width="20.140625" style="6" customWidth="1"/>
    <col min="14826" max="14826" width="21.42578125" style="6" customWidth="1"/>
    <col min="14827" max="14827" width="16.28515625" style="6" customWidth="1"/>
    <col min="14828" max="14829" width="8.5703125" style="6" customWidth="1"/>
    <col min="14830" max="14830" width="16.28515625" style="6" customWidth="1"/>
    <col min="14831" max="14832" width="25.28515625" style="6" customWidth="1"/>
    <col min="14833" max="14833" width="20.140625" style="6" customWidth="1"/>
    <col min="14834" max="14834" width="12.42578125" style="6" customWidth="1"/>
    <col min="14835" max="14835" width="17.5703125" style="6" customWidth="1"/>
    <col min="14836" max="14836" width="15" style="6" customWidth="1"/>
    <col min="14837" max="14837" width="12.42578125" style="6" customWidth="1"/>
    <col min="14838" max="14838" width="6" style="6" customWidth="1"/>
    <col min="14839" max="14839" width="21.42578125" style="6" customWidth="1"/>
    <col min="14840" max="14840" width="26.5703125" style="6" customWidth="1"/>
    <col min="14841" max="14841" width="7.28515625" style="6" customWidth="1"/>
    <col min="14842" max="14842" width="20.140625" style="6" customWidth="1"/>
    <col min="14843" max="14843" width="21.42578125" style="6" customWidth="1"/>
    <col min="14844" max="14845" width="17.5703125" style="6" customWidth="1"/>
    <col min="14846" max="14846" width="19.7109375" style="6" bestFit="1" customWidth="1"/>
    <col min="14847" max="14847" width="20.140625" style="6" customWidth="1"/>
    <col min="14848" max="14850" width="15" style="6" customWidth="1"/>
    <col min="14851" max="14851" width="20.140625" style="6" customWidth="1"/>
    <col min="14852" max="14852" width="12.42578125" style="6" customWidth="1"/>
    <col min="14853" max="14853" width="17.5703125" style="6" customWidth="1"/>
    <col min="14854" max="14854" width="20.140625" style="6" customWidth="1"/>
    <col min="14855" max="14855" width="15" style="6" customWidth="1"/>
    <col min="14856" max="14856" width="17.5703125" style="6" customWidth="1"/>
    <col min="14857" max="14857" width="16.28515625" style="6" customWidth="1"/>
    <col min="14858" max="14860" width="22.7109375" style="6" customWidth="1"/>
    <col min="14861" max="14875" width="16.28515625" style="6" customWidth="1"/>
    <col min="14876" max="14876" width="24" style="6" customWidth="1"/>
    <col min="14877" max="14877" width="20.140625" style="6" customWidth="1"/>
    <col min="14878" max="14879" width="22.7109375" style="6" customWidth="1"/>
    <col min="14880" max="14881" width="16.28515625" style="6" customWidth="1"/>
    <col min="14882" max="14884" width="20.140625" style="6" customWidth="1"/>
    <col min="14885" max="14887" width="13.7109375" style="6" customWidth="1"/>
    <col min="14888" max="14888" width="17.5703125" style="6" customWidth="1"/>
    <col min="14889" max="14889" width="18.85546875" style="6" customWidth="1"/>
    <col min="14890" max="14890" width="17.5703125" style="6" customWidth="1"/>
    <col min="14891" max="14892" width="18.85546875" style="6" customWidth="1"/>
    <col min="14893" max="14893" width="13.7109375" style="6" customWidth="1"/>
    <col min="14894" max="14894" width="16.28515625" style="6" customWidth="1"/>
    <col min="14895" max="14895" width="12.42578125" style="6" customWidth="1"/>
    <col min="14896" max="14896" width="20.140625" style="6" customWidth="1"/>
    <col min="14897" max="14897" width="29.140625" style="6" customWidth="1"/>
    <col min="14898" max="14899" width="12.42578125" style="6" customWidth="1"/>
    <col min="14900" max="14901" width="13.7109375" style="6" customWidth="1"/>
    <col min="14902" max="14902" width="12.42578125" style="6" customWidth="1"/>
    <col min="14903" max="14905" width="18.42578125" style="6" bestFit="1" customWidth="1"/>
    <col min="14906" max="15056" width="12.42578125" style="6"/>
    <col min="15057" max="15057" width="21.42578125" style="6" customWidth="1"/>
    <col min="15058" max="15058" width="26.5703125" style="6" customWidth="1"/>
    <col min="15059" max="15059" width="24" style="6" customWidth="1"/>
    <col min="15060" max="15061" width="21.42578125" style="6" customWidth="1"/>
    <col min="15062" max="15063" width="13.7109375" style="6" customWidth="1"/>
    <col min="15064" max="15064" width="13.28515625" style="6" bestFit="1" customWidth="1"/>
    <col min="15065" max="15065" width="12.5703125" style="6" bestFit="1" customWidth="1"/>
    <col min="15066" max="15066" width="12.42578125" style="6" customWidth="1"/>
    <col min="15067" max="15067" width="15" style="6" customWidth="1"/>
    <col min="15068" max="15068" width="12.42578125" style="6" customWidth="1"/>
    <col min="15069" max="15069" width="13.7109375" style="6" customWidth="1"/>
    <col min="15070" max="15070" width="15" style="6" customWidth="1"/>
    <col min="15071" max="15071" width="16.28515625" style="6" customWidth="1"/>
    <col min="15072" max="15072" width="25.28515625" style="6" customWidth="1"/>
    <col min="15073" max="15073" width="24" style="6" customWidth="1"/>
    <col min="15074" max="15074" width="22.7109375" style="6" customWidth="1"/>
    <col min="15075" max="15077" width="24" style="6" customWidth="1"/>
    <col min="15078" max="15078" width="27.85546875" style="6" customWidth="1"/>
    <col min="15079" max="15079" width="11.140625" style="6" customWidth="1"/>
    <col min="15080" max="15080" width="18.85546875" style="6" customWidth="1"/>
    <col min="15081" max="15081" width="20.140625" style="6" customWidth="1"/>
    <col min="15082" max="15082" width="21.42578125" style="6" customWidth="1"/>
    <col min="15083" max="15083" width="16.28515625" style="6" customWidth="1"/>
    <col min="15084" max="15085" width="8.5703125" style="6" customWidth="1"/>
    <col min="15086" max="15086" width="16.28515625" style="6" customWidth="1"/>
    <col min="15087" max="15088" width="25.28515625" style="6" customWidth="1"/>
    <col min="15089" max="15089" width="20.140625" style="6" customWidth="1"/>
    <col min="15090" max="15090" width="12.42578125" style="6" customWidth="1"/>
    <col min="15091" max="15091" width="17.5703125" style="6" customWidth="1"/>
    <col min="15092" max="15092" width="15" style="6" customWidth="1"/>
    <col min="15093" max="15093" width="12.42578125" style="6" customWidth="1"/>
    <col min="15094" max="15094" width="6" style="6" customWidth="1"/>
    <col min="15095" max="15095" width="21.42578125" style="6" customWidth="1"/>
    <col min="15096" max="15096" width="26.5703125" style="6" customWidth="1"/>
    <col min="15097" max="15097" width="7.28515625" style="6" customWidth="1"/>
    <col min="15098" max="15098" width="20.140625" style="6" customWidth="1"/>
    <col min="15099" max="15099" width="21.42578125" style="6" customWidth="1"/>
    <col min="15100" max="15101" width="17.5703125" style="6" customWidth="1"/>
    <col min="15102" max="15102" width="19.7109375" style="6" bestFit="1" customWidth="1"/>
    <col min="15103" max="15103" width="20.140625" style="6" customWidth="1"/>
    <col min="15104" max="15106" width="15" style="6" customWidth="1"/>
    <col min="15107" max="15107" width="20.140625" style="6" customWidth="1"/>
    <col min="15108" max="15108" width="12.42578125" style="6" customWidth="1"/>
    <col min="15109" max="15109" width="17.5703125" style="6" customWidth="1"/>
    <col min="15110" max="15110" width="20.140625" style="6" customWidth="1"/>
    <col min="15111" max="15111" width="15" style="6" customWidth="1"/>
    <col min="15112" max="15112" width="17.5703125" style="6" customWidth="1"/>
    <col min="15113" max="15113" width="16.28515625" style="6" customWidth="1"/>
    <col min="15114" max="15116" width="22.7109375" style="6" customWidth="1"/>
    <col min="15117" max="15131" width="16.28515625" style="6" customWidth="1"/>
    <col min="15132" max="15132" width="24" style="6" customWidth="1"/>
    <col min="15133" max="15133" width="20.140625" style="6" customWidth="1"/>
    <col min="15134" max="15135" width="22.7109375" style="6" customWidth="1"/>
    <col min="15136" max="15137" width="16.28515625" style="6" customWidth="1"/>
    <col min="15138" max="15140" width="20.140625" style="6" customWidth="1"/>
    <col min="15141" max="15143" width="13.7109375" style="6" customWidth="1"/>
    <col min="15144" max="15144" width="17.5703125" style="6" customWidth="1"/>
    <col min="15145" max="15145" width="18.85546875" style="6" customWidth="1"/>
    <col min="15146" max="15146" width="17.5703125" style="6" customWidth="1"/>
    <col min="15147" max="15148" width="18.85546875" style="6" customWidth="1"/>
    <col min="15149" max="15149" width="13.7109375" style="6" customWidth="1"/>
    <col min="15150" max="15150" width="16.28515625" style="6" customWidth="1"/>
    <col min="15151" max="15151" width="12.42578125" style="6" customWidth="1"/>
    <col min="15152" max="15152" width="20.140625" style="6" customWidth="1"/>
    <col min="15153" max="15153" width="29.140625" style="6" customWidth="1"/>
    <col min="15154" max="15155" width="12.42578125" style="6" customWidth="1"/>
    <col min="15156" max="15157" width="13.7109375" style="6" customWidth="1"/>
    <col min="15158" max="15158" width="12.42578125" style="6" customWidth="1"/>
    <col min="15159" max="15161" width="18.42578125" style="6" bestFit="1" customWidth="1"/>
    <col min="15162" max="15312" width="12.42578125" style="6"/>
    <col min="15313" max="15313" width="21.42578125" style="6" customWidth="1"/>
    <col min="15314" max="15314" width="26.5703125" style="6" customWidth="1"/>
    <col min="15315" max="15315" width="24" style="6" customWidth="1"/>
    <col min="15316" max="15317" width="21.42578125" style="6" customWidth="1"/>
    <col min="15318" max="15319" width="13.7109375" style="6" customWidth="1"/>
    <col min="15320" max="15320" width="13.28515625" style="6" bestFit="1" customWidth="1"/>
    <col min="15321" max="15321" width="12.5703125" style="6" bestFit="1" customWidth="1"/>
    <col min="15322" max="15322" width="12.42578125" style="6" customWidth="1"/>
    <col min="15323" max="15323" width="15" style="6" customWidth="1"/>
    <col min="15324" max="15324" width="12.42578125" style="6" customWidth="1"/>
    <col min="15325" max="15325" width="13.7109375" style="6" customWidth="1"/>
    <col min="15326" max="15326" width="15" style="6" customWidth="1"/>
    <col min="15327" max="15327" width="16.28515625" style="6" customWidth="1"/>
    <col min="15328" max="15328" width="25.28515625" style="6" customWidth="1"/>
    <col min="15329" max="15329" width="24" style="6" customWidth="1"/>
    <col min="15330" max="15330" width="22.7109375" style="6" customWidth="1"/>
    <col min="15331" max="15333" width="24" style="6" customWidth="1"/>
    <col min="15334" max="15334" width="27.85546875" style="6" customWidth="1"/>
    <col min="15335" max="15335" width="11.140625" style="6" customWidth="1"/>
    <col min="15336" max="15336" width="18.85546875" style="6" customWidth="1"/>
    <col min="15337" max="15337" width="20.140625" style="6" customWidth="1"/>
    <col min="15338" max="15338" width="21.42578125" style="6" customWidth="1"/>
    <col min="15339" max="15339" width="16.28515625" style="6" customWidth="1"/>
    <col min="15340" max="15341" width="8.5703125" style="6" customWidth="1"/>
    <col min="15342" max="15342" width="16.28515625" style="6" customWidth="1"/>
    <col min="15343" max="15344" width="25.28515625" style="6" customWidth="1"/>
    <col min="15345" max="15345" width="20.140625" style="6" customWidth="1"/>
    <col min="15346" max="15346" width="12.42578125" style="6" customWidth="1"/>
    <col min="15347" max="15347" width="17.5703125" style="6" customWidth="1"/>
    <col min="15348" max="15348" width="15" style="6" customWidth="1"/>
    <col min="15349" max="15349" width="12.42578125" style="6" customWidth="1"/>
    <col min="15350" max="15350" width="6" style="6" customWidth="1"/>
    <col min="15351" max="15351" width="21.42578125" style="6" customWidth="1"/>
    <col min="15352" max="15352" width="26.5703125" style="6" customWidth="1"/>
    <col min="15353" max="15353" width="7.28515625" style="6" customWidth="1"/>
    <col min="15354" max="15354" width="20.140625" style="6" customWidth="1"/>
    <col min="15355" max="15355" width="21.42578125" style="6" customWidth="1"/>
    <col min="15356" max="15357" width="17.5703125" style="6" customWidth="1"/>
    <col min="15358" max="15358" width="19.7109375" style="6" bestFit="1" customWidth="1"/>
    <col min="15359" max="15359" width="20.140625" style="6" customWidth="1"/>
    <col min="15360" max="15362" width="15" style="6" customWidth="1"/>
    <col min="15363" max="15363" width="20.140625" style="6" customWidth="1"/>
    <col min="15364" max="15364" width="12.42578125" style="6" customWidth="1"/>
    <col min="15365" max="15365" width="17.5703125" style="6" customWidth="1"/>
    <col min="15366" max="15366" width="20.140625" style="6" customWidth="1"/>
    <col min="15367" max="15367" width="15" style="6" customWidth="1"/>
    <col min="15368" max="15368" width="17.5703125" style="6" customWidth="1"/>
    <col min="15369" max="15369" width="16.28515625" style="6" customWidth="1"/>
    <col min="15370" max="15372" width="22.7109375" style="6" customWidth="1"/>
    <col min="15373" max="15387" width="16.28515625" style="6" customWidth="1"/>
    <col min="15388" max="15388" width="24" style="6" customWidth="1"/>
    <col min="15389" max="15389" width="20.140625" style="6" customWidth="1"/>
    <col min="15390" max="15391" width="22.7109375" style="6" customWidth="1"/>
    <col min="15392" max="15393" width="16.28515625" style="6" customWidth="1"/>
    <col min="15394" max="15396" width="20.140625" style="6" customWidth="1"/>
    <col min="15397" max="15399" width="13.7109375" style="6" customWidth="1"/>
    <col min="15400" max="15400" width="17.5703125" style="6" customWidth="1"/>
    <col min="15401" max="15401" width="18.85546875" style="6" customWidth="1"/>
    <col min="15402" max="15402" width="17.5703125" style="6" customWidth="1"/>
    <col min="15403" max="15404" width="18.85546875" style="6" customWidth="1"/>
    <col min="15405" max="15405" width="13.7109375" style="6" customWidth="1"/>
    <col min="15406" max="15406" width="16.28515625" style="6" customWidth="1"/>
    <col min="15407" max="15407" width="12.42578125" style="6" customWidth="1"/>
    <col min="15408" max="15408" width="20.140625" style="6" customWidth="1"/>
    <col min="15409" max="15409" width="29.140625" style="6" customWidth="1"/>
    <col min="15410" max="15411" width="12.42578125" style="6" customWidth="1"/>
    <col min="15412" max="15413" width="13.7109375" style="6" customWidth="1"/>
    <col min="15414" max="15414" width="12.42578125" style="6" customWidth="1"/>
    <col min="15415" max="15417" width="18.42578125" style="6" bestFit="1" customWidth="1"/>
    <col min="15418" max="15568" width="12.42578125" style="6"/>
    <col min="15569" max="15569" width="21.42578125" style="6" customWidth="1"/>
    <col min="15570" max="15570" width="26.5703125" style="6" customWidth="1"/>
    <col min="15571" max="15571" width="24" style="6" customWidth="1"/>
    <col min="15572" max="15573" width="21.42578125" style="6" customWidth="1"/>
    <col min="15574" max="15575" width="13.7109375" style="6" customWidth="1"/>
    <col min="15576" max="15576" width="13.28515625" style="6" bestFit="1" customWidth="1"/>
    <col min="15577" max="15577" width="12.5703125" style="6" bestFit="1" customWidth="1"/>
    <col min="15578" max="15578" width="12.42578125" style="6" customWidth="1"/>
    <col min="15579" max="15579" width="15" style="6" customWidth="1"/>
    <col min="15580" max="15580" width="12.42578125" style="6" customWidth="1"/>
    <col min="15581" max="15581" width="13.7109375" style="6" customWidth="1"/>
    <col min="15582" max="15582" width="15" style="6" customWidth="1"/>
    <col min="15583" max="15583" width="16.28515625" style="6" customWidth="1"/>
    <col min="15584" max="15584" width="25.28515625" style="6" customWidth="1"/>
    <col min="15585" max="15585" width="24" style="6" customWidth="1"/>
    <col min="15586" max="15586" width="22.7109375" style="6" customWidth="1"/>
    <col min="15587" max="15589" width="24" style="6" customWidth="1"/>
    <col min="15590" max="15590" width="27.85546875" style="6" customWidth="1"/>
    <col min="15591" max="15591" width="11.140625" style="6" customWidth="1"/>
    <col min="15592" max="15592" width="18.85546875" style="6" customWidth="1"/>
    <col min="15593" max="15593" width="20.140625" style="6" customWidth="1"/>
    <col min="15594" max="15594" width="21.42578125" style="6" customWidth="1"/>
    <col min="15595" max="15595" width="16.28515625" style="6" customWidth="1"/>
    <col min="15596" max="15597" width="8.5703125" style="6" customWidth="1"/>
    <col min="15598" max="15598" width="16.28515625" style="6" customWidth="1"/>
    <col min="15599" max="15600" width="25.28515625" style="6" customWidth="1"/>
    <col min="15601" max="15601" width="20.140625" style="6" customWidth="1"/>
    <col min="15602" max="15602" width="12.42578125" style="6" customWidth="1"/>
    <col min="15603" max="15603" width="17.5703125" style="6" customWidth="1"/>
    <col min="15604" max="15604" width="15" style="6" customWidth="1"/>
    <col min="15605" max="15605" width="12.42578125" style="6" customWidth="1"/>
    <col min="15606" max="15606" width="6" style="6" customWidth="1"/>
    <col min="15607" max="15607" width="21.42578125" style="6" customWidth="1"/>
    <col min="15608" max="15608" width="26.5703125" style="6" customWidth="1"/>
    <col min="15609" max="15609" width="7.28515625" style="6" customWidth="1"/>
    <col min="15610" max="15610" width="20.140625" style="6" customWidth="1"/>
    <col min="15611" max="15611" width="21.42578125" style="6" customWidth="1"/>
    <col min="15612" max="15613" width="17.5703125" style="6" customWidth="1"/>
    <col min="15614" max="15614" width="19.7109375" style="6" bestFit="1" customWidth="1"/>
    <col min="15615" max="15615" width="20.140625" style="6" customWidth="1"/>
    <col min="15616" max="15618" width="15" style="6" customWidth="1"/>
    <col min="15619" max="15619" width="20.140625" style="6" customWidth="1"/>
    <col min="15620" max="15620" width="12.42578125" style="6" customWidth="1"/>
    <col min="15621" max="15621" width="17.5703125" style="6" customWidth="1"/>
    <col min="15622" max="15622" width="20.140625" style="6" customWidth="1"/>
    <col min="15623" max="15623" width="15" style="6" customWidth="1"/>
    <col min="15624" max="15624" width="17.5703125" style="6" customWidth="1"/>
    <col min="15625" max="15625" width="16.28515625" style="6" customWidth="1"/>
    <col min="15626" max="15628" width="22.7109375" style="6" customWidth="1"/>
    <col min="15629" max="15643" width="16.28515625" style="6" customWidth="1"/>
    <col min="15644" max="15644" width="24" style="6" customWidth="1"/>
    <col min="15645" max="15645" width="20.140625" style="6" customWidth="1"/>
    <col min="15646" max="15647" width="22.7109375" style="6" customWidth="1"/>
    <col min="15648" max="15649" width="16.28515625" style="6" customWidth="1"/>
    <col min="15650" max="15652" width="20.140625" style="6" customWidth="1"/>
    <col min="15653" max="15655" width="13.7109375" style="6" customWidth="1"/>
    <col min="15656" max="15656" width="17.5703125" style="6" customWidth="1"/>
    <col min="15657" max="15657" width="18.85546875" style="6" customWidth="1"/>
    <col min="15658" max="15658" width="17.5703125" style="6" customWidth="1"/>
    <col min="15659" max="15660" width="18.85546875" style="6" customWidth="1"/>
    <col min="15661" max="15661" width="13.7109375" style="6" customWidth="1"/>
    <col min="15662" max="15662" width="16.28515625" style="6" customWidth="1"/>
    <col min="15663" max="15663" width="12.42578125" style="6" customWidth="1"/>
    <col min="15664" max="15664" width="20.140625" style="6" customWidth="1"/>
    <col min="15665" max="15665" width="29.140625" style="6" customWidth="1"/>
    <col min="15666" max="15667" width="12.42578125" style="6" customWidth="1"/>
    <col min="15668" max="15669" width="13.7109375" style="6" customWidth="1"/>
    <col min="15670" max="15670" width="12.42578125" style="6" customWidth="1"/>
    <col min="15671" max="15673" width="18.42578125" style="6" bestFit="1" customWidth="1"/>
    <col min="15674" max="15824" width="12.42578125" style="6"/>
    <col min="15825" max="15825" width="21.42578125" style="6" customWidth="1"/>
    <col min="15826" max="15826" width="26.5703125" style="6" customWidth="1"/>
    <col min="15827" max="15827" width="24" style="6" customWidth="1"/>
    <col min="15828" max="15829" width="21.42578125" style="6" customWidth="1"/>
    <col min="15830" max="15831" width="13.7109375" style="6" customWidth="1"/>
    <col min="15832" max="15832" width="13.28515625" style="6" bestFit="1" customWidth="1"/>
    <col min="15833" max="15833" width="12.5703125" style="6" bestFit="1" customWidth="1"/>
    <col min="15834" max="15834" width="12.42578125" style="6" customWidth="1"/>
    <col min="15835" max="15835" width="15" style="6" customWidth="1"/>
    <col min="15836" max="15836" width="12.42578125" style="6" customWidth="1"/>
    <col min="15837" max="15837" width="13.7109375" style="6" customWidth="1"/>
    <col min="15838" max="15838" width="15" style="6" customWidth="1"/>
    <col min="15839" max="15839" width="16.28515625" style="6" customWidth="1"/>
    <col min="15840" max="15840" width="25.28515625" style="6" customWidth="1"/>
    <col min="15841" max="15841" width="24" style="6" customWidth="1"/>
    <col min="15842" max="15842" width="22.7109375" style="6" customWidth="1"/>
    <col min="15843" max="15845" width="24" style="6" customWidth="1"/>
    <col min="15846" max="15846" width="27.85546875" style="6" customWidth="1"/>
    <col min="15847" max="15847" width="11.140625" style="6" customWidth="1"/>
    <col min="15848" max="15848" width="18.85546875" style="6" customWidth="1"/>
    <col min="15849" max="15849" width="20.140625" style="6" customWidth="1"/>
    <col min="15850" max="15850" width="21.42578125" style="6" customWidth="1"/>
    <col min="15851" max="15851" width="16.28515625" style="6" customWidth="1"/>
    <col min="15852" max="15853" width="8.5703125" style="6" customWidth="1"/>
    <col min="15854" max="15854" width="16.28515625" style="6" customWidth="1"/>
    <col min="15855" max="15856" width="25.28515625" style="6" customWidth="1"/>
    <col min="15857" max="15857" width="20.140625" style="6" customWidth="1"/>
    <col min="15858" max="15858" width="12.42578125" style="6" customWidth="1"/>
    <col min="15859" max="15859" width="17.5703125" style="6" customWidth="1"/>
    <col min="15860" max="15860" width="15" style="6" customWidth="1"/>
    <col min="15861" max="15861" width="12.42578125" style="6" customWidth="1"/>
    <col min="15862" max="15862" width="6" style="6" customWidth="1"/>
    <col min="15863" max="15863" width="21.42578125" style="6" customWidth="1"/>
    <col min="15864" max="15864" width="26.5703125" style="6" customWidth="1"/>
    <col min="15865" max="15865" width="7.28515625" style="6" customWidth="1"/>
    <col min="15866" max="15866" width="20.140625" style="6" customWidth="1"/>
    <col min="15867" max="15867" width="21.42578125" style="6" customWidth="1"/>
    <col min="15868" max="15869" width="17.5703125" style="6" customWidth="1"/>
    <col min="15870" max="15870" width="19.7109375" style="6" bestFit="1" customWidth="1"/>
    <col min="15871" max="15871" width="20.140625" style="6" customWidth="1"/>
    <col min="15872" max="15874" width="15" style="6" customWidth="1"/>
    <col min="15875" max="15875" width="20.140625" style="6" customWidth="1"/>
    <col min="15876" max="15876" width="12.42578125" style="6" customWidth="1"/>
    <col min="15877" max="15877" width="17.5703125" style="6" customWidth="1"/>
    <col min="15878" max="15878" width="20.140625" style="6" customWidth="1"/>
    <col min="15879" max="15879" width="15" style="6" customWidth="1"/>
    <col min="15880" max="15880" width="17.5703125" style="6" customWidth="1"/>
    <col min="15881" max="15881" width="16.28515625" style="6" customWidth="1"/>
    <col min="15882" max="15884" width="22.7109375" style="6" customWidth="1"/>
    <col min="15885" max="15899" width="16.28515625" style="6" customWidth="1"/>
    <col min="15900" max="15900" width="24" style="6" customWidth="1"/>
    <col min="15901" max="15901" width="20.140625" style="6" customWidth="1"/>
    <col min="15902" max="15903" width="22.7109375" style="6" customWidth="1"/>
    <col min="15904" max="15905" width="16.28515625" style="6" customWidth="1"/>
    <col min="15906" max="15908" width="20.140625" style="6" customWidth="1"/>
    <col min="15909" max="15911" width="13.7109375" style="6" customWidth="1"/>
    <col min="15912" max="15912" width="17.5703125" style="6" customWidth="1"/>
    <col min="15913" max="15913" width="18.85546875" style="6" customWidth="1"/>
    <col min="15914" max="15914" width="17.5703125" style="6" customWidth="1"/>
    <col min="15915" max="15916" width="18.85546875" style="6" customWidth="1"/>
    <col min="15917" max="15917" width="13.7109375" style="6" customWidth="1"/>
    <col min="15918" max="15918" width="16.28515625" style="6" customWidth="1"/>
    <col min="15919" max="15919" width="12.42578125" style="6" customWidth="1"/>
    <col min="15920" max="15920" width="20.140625" style="6" customWidth="1"/>
    <col min="15921" max="15921" width="29.140625" style="6" customWidth="1"/>
    <col min="15922" max="15923" width="12.42578125" style="6" customWidth="1"/>
    <col min="15924" max="15925" width="13.7109375" style="6" customWidth="1"/>
    <col min="15926" max="15926" width="12.42578125" style="6" customWidth="1"/>
    <col min="15927" max="15929" width="18.42578125" style="6" bestFit="1" customWidth="1"/>
    <col min="15930" max="16080" width="12.42578125" style="6"/>
    <col min="16081" max="16081" width="21.42578125" style="6" customWidth="1"/>
    <col min="16082" max="16082" width="26.5703125" style="6" customWidth="1"/>
    <col min="16083" max="16083" width="24" style="6" customWidth="1"/>
    <col min="16084" max="16085" width="21.42578125" style="6" customWidth="1"/>
    <col min="16086" max="16087" width="13.7109375" style="6" customWidth="1"/>
    <col min="16088" max="16088" width="13.28515625" style="6" bestFit="1" customWidth="1"/>
    <col min="16089" max="16089" width="12.5703125" style="6" bestFit="1" customWidth="1"/>
    <col min="16090" max="16090" width="12.42578125" style="6" customWidth="1"/>
    <col min="16091" max="16091" width="15" style="6" customWidth="1"/>
    <col min="16092" max="16092" width="12.42578125" style="6" customWidth="1"/>
    <col min="16093" max="16093" width="13.7109375" style="6" customWidth="1"/>
    <col min="16094" max="16094" width="15" style="6" customWidth="1"/>
    <col min="16095" max="16095" width="16.28515625" style="6" customWidth="1"/>
    <col min="16096" max="16096" width="25.28515625" style="6" customWidth="1"/>
    <col min="16097" max="16097" width="24" style="6" customWidth="1"/>
    <col min="16098" max="16098" width="22.7109375" style="6" customWidth="1"/>
    <col min="16099" max="16101" width="24" style="6" customWidth="1"/>
    <col min="16102" max="16102" width="27.85546875" style="6" customWidth="1"/>
    <col min="16103" max="16103" width="11.140625" style="6" customWidth="1"/>
    <col min="16104" max="16104" width="18.85546875" style="6" customWidth="1"/>
    <col min="16105" max="16105" width="20.140625" style="6" customWidth="1"/>
    <col min="16106" max="16106" width="21.42578125" style="6" customWidth="1"/>
    <col min="16107" max="16107" width="16.28515625" style="6" customWidth="1"/>
    <col min="16108" max="16109" width="8.5703125" style="6" customWidth="1"/>
    <col min="16110" max="16110" width="16.28515625" style="6" customWidth="1"/>
    <col min="16111" max="16112" width="25.28515625" style="6" customWidth="1"/>
    <col min="16113" max="16113" width="20.140625" style="6" customWidth="1"/>
    <col min="16114" max="16114" width="12.42578125" style="6" customWidth="1"/>
    <col min="16115" max="16115" width="17.5703125" style="6" customWidth="1"/>
    <col min="16116" max="16116" width="15" style="6" customWidth="1"/>
    <col min="16117" max="16117" width="12.42578125" style="6" customWidth="1"/>
    <col min="16118" max="16118" width="6" style="6" customWidth="1"/>
    <col min="16119" max="16119" width="21.42578125" style="6" customWidth="1"/>
    <col min="16120" max="16120" width="26.5703125" style="6" customWidth="1"/>
    <col min="16121" max="16121" width="7.28515625" style="6" customWidth="1"/>
    <col min="16122" max="16122" width="20.140625" style="6" customWidth="1"/>
    <col min="16123" max="16123" width="21.42578125" style="6" customWidth="1"/>
    <col min="16124" max="16125" width="17.5703125" style="6" customWidth="1"/>
    <col min="16126" max="16126" width="19.7109375" style="6" bestFit="1" customWidth="1"/>
    <col min="16127" max="16127" width="20.140625" style="6" customWidth="1"/>
    <col min="16128" max="16130" width="15" style="6" customWidth="1"/>
    <col min="16131" max="16131" width="20.140625" style="6" customWidth="1"/>
    <col min="16132" max="16132" width="12.42578125" style="6" customWidth="1"/>
    <col min="16133" max="16133" width="17.5703125" style="6" customWidth="1"/>
    <col min="16134" max="16134" width="20.140625" style="6" customWidth="1"/>
    <col min="16135" max="16135" width="15" style="6" customWidth="1"/>
    <col min="16136" max="16136" width="17.5703125" style="6" customWidth="1"/>
    <col min="16137" max="16137" width="16.28515625" style="6" customWidth="1"/>
    <col min="16138" max="16140" width="22.7109375" style="6" customWidth="1"/>
    <col min="16141" max="16155" width="16.28515625" style="6" customWidth="1"/>
    <col min="16156" max="16156" width="24" style="6" customWidth="1"/>
    <col min="16157" max="16157" width="20.140625" style="6" customWidth="1"/>
    <col min="16158" max="16159" width="22.7109375" style="6" customWidth="1"/>
    <col min="16160" max="16161" width="16.28515625" style="6" customWidth="1"/>
    <col min="16162" max="16164" width="20.140625" style="6" customWidth="1"/>
    <col min="16165" max="16167" width="13.7109375" style="6" customWidth="1"/>
    <col min="16168" max="16168" width="17.5703125" style="6" customWidth="1"/>
    <col min="16169" max="16169" width="18.85546875" style="6" customWidth="1"/>
    <col min="16170" max="16170" width="17.5703125" style="6" customWidth="1"/>
    <col min="16171" max="16172" width="18.85546875" style="6" customWidth="1"/>
    <col min="16173" max="16173" width="13.7109375" style="6" customWidth="1"/>
    <col min="16174" max="16174" width="16.28515625" style="6" customWidth="1"/>
    <col min="16175" max="16175" width="12.42578125" style="6" customWidth="1"/>
    <col min="16176" max="16176" width="20.140625" style="6" customWidth="1"/>
    <col min="16177" max="16177" width="29.140625" style="6" customWidth="1"/>
    <col min="16178" max="16179" width="12.42578125" style="6" customWidth="1"/>
    <col min="16180" max="16181" width="13.7109375" style="6" customWidth="1"/>
    <col min="16182" max="16182" width="12.42578125" style="6" customWidth="1"/>
    <col min="16183" max="16185" width="18.42578125" style="6" bestFit="1" customWidth="1"/>
    <col min="16186" max="16384" width="12.42578125" style="6"/>
  </cols>
  <sheetData>
    <row r="1" spans="1:208" s="44" customFormat="1" ht="14.25" x14ac:dyDescent="0.25">
      <c r="B1" s="123" t="s">
        <v>3</v>
      </c>
      <c r="AN1" s="41"/>
      <c r="AO1" s="41"/>
      <c r="AP1" s="41"/>
      <c r="AQ1" s="41"/>
      <c r="AR1" s="42"/>
      <c r="AS1" s="41"/>
      <c r="AT1" s="134" t="s">
        <v>0</v>
      </c>
      <c r="AU1" s="135"/>
      <c r="AV1" s="135"/>
      <c r="AW1" s="136"/>
      <c r="AX1" s="137" t="s">
        <v>1</v>
      </c>
      <c r="AY1" s="43"/>
      <c r="AZ1" s="43"/>
      <c r="BA1" s="43"/>
      <c r="BB1" s="43"/>
      <c r="BC1" s="43"/>
      <c r="BD1" s="43"/>
      <c r="BE1" s="43"/>
      <c r="BF1" s="41"/>
      <c r="BG1" s="134" t="s">
        <v>2</v>
      </c>
      <c r="BH1" s="41"/>
      <c r="BI1" s="41"/>
    </row>
    <row r="2" spans="1:208" s="57" customFormat="1" ht="14.25" x14ac:dyDescent="0.25">
      <c r="A2" s="79"/>
      <c r="B2" s="235" t="s">
        <v>5</v>
      </c>
      <c r="C2" s="236">
        <v>41901</v>
      </c>
      <c r="E2" s="45"/>
      <c r="F2" s="45"/>
      <c r="G2" s="46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132" t="s">
        <v>137</v>
      </c>
      <c r="T2" s="49"/>
      <c r="U2" s="49"/>
      <c r="V2" s="49"/>
      <c r="W2" s="49"/>
      <c r="X2" s="48"/>
      <c r="Y2" s="48"/>
      <c r="Z2" s="50"/>
      <c r="AA2" s="49"/>
      <c r="AB2" s="51"/>
      <c r="AC2" s="48"/>
      <c r="AD2" s="48"/>
      <c r="AE2" s="48"/>
      <c r="AF2" s="49"/>
      <c r="AG2" s="49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52"/>
      <c r="AS2" s="48"/>
      <c r="AU2" s="138"/>
      <c r="AV2" s="139"/>
      <c r="AW2" s="140"/>
      <c r="AX2" s="140"/>
      <c r="AY2" s="55"/>
      <c r="AZ2" s="55"/>
      <c r="BA2" s="55"/>
      <c r="BB2" s="55"/>
      <c r="BC2" s="55"/>
      <c r="BD2" s="55"/>
      <c r="BE2" s="55"/>
      <c r="BF2" s="54"/>
      <c r="BG2" s="54"/>
      <c r="BH2" s="54"/>
      <c r="BI2" s="54"/>
    </row>
    <row r="3" spans="1:208" s="57" customFormat="1" ht="17.25" customHeight="1" x14ac:dyDescent="0.25">
      <c r="A3" s="262"/>
      <c r="C3" s="235"/>
      <c r="E3" s="237"/>
      <c r="F3" s="237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 t="s">
        <v>11</v>
      </c>
      <c r="T3" s="238"/>
      <c r="U3" s="238"/>
      <c r="V3" s="238"/>
      <c r="W3" s="238"/>
      <c r="X3" s="238"/>
      <c r="Y3" s="238"/>
      <c r="Z3" s="240"/>
      <c r="AA3" s="238"/>
      <c r="AB3" s="241"/>
      <c r="AC3" s="242"/>
      <c r="AD3" s="242"/>
      <c r="AE3" s="243"/>
      <c r="AF3" s="244"/>
      <c r="AG3" s="244"/>
      <c r="AH3" s="245"/>
      <c r="AI3" s="245"/>
      <c r="AJ3" s="245"/>
      <c r="AK3" s="245"/>
      <c r="AL3" s="242"/>
      <c r="AM3" s="242"/>
      <c r="AN3" s="54"/>
      <c r="AO3" s="54"/>
      <c r="AP3" s="54"/>
      <c r="AQ3" s="54"/>
      <c r="AR3" s="56"/>
      <c r="AS3" s="54"/>
      <c r="AT3" s="123" t="s">
        <v>4</v>
      </c>
      <c r="AU3" s="53"/>
      <c r="AV3" s="54"/>
      <c r="AW3" s="46"/>
      <c r="AX3" s="46"/>
      <c r="AY3" s="55"/>
      <c r="AZ3" s="55"/>
      <c r="BA3" s="55"/>
      <c r="BB3" s="54"/>
      <c r="BC3" s="54"/>
      <c r="BD3" s="54"/>
      <c r="BE3" s="54"/>
      <c r="BF3" s="54"/>
      <c r="BG3" s="54"/>
      <c r="BH3" s="54"/>
      <c r="BI3" s="54"/>
    </row>
    <row r="4" spans="1:208" s="57" customFormat="1" x14ac:dyDescent="0.2">
      <c r="A4" s="246">
        <v>1</v>
      </c>
      <c r="B4" s="246">
        <f>A4+1</f>
        <v>2</v>
      </c>
      <c r="C4" s="246">
        <f t="shared" ref="C4:AK4" si="0">B4+1</f>
        <v>3</v>
      </c>
      <c r="D4" s="246">
        <f t="shared" si="0"/>
        <v>4</v>
      </c>
      <c r="E4" s="246">
        <f t="shared" si="0"/>
        <v>5</v>
      </c>
      <c r="F4" s="246">
        <f t="shared" si="0"/>
        <v>6</v>
      </c>
      <c r="G4" s="246">
        <f t="shared" si="0"/>
        <v>7</v>
      </c>
      <c r="H4" s="246">
        <f t="shared" si="0"/>
        <v>8</v>
      </c>
      <c r="I4" s="246">
        <f t="shared" si="0"/>
        <v>9</v>
      </c>
      <c r="J4" s="246">
        <f t="shared" si="0"/>
        <v>10</v>
      </c>
      <c r="K4" s="246">
        <f t="shared" si="0"/>
        <v>11</v>
      </c>
      <c r="L4" s="246">
        <f t="shared" si="0"/>
        <v>12</v>
      </c>
      <c r="M4" s="246">
        <f t="shared" si="0"/>
        <v>13</v>
      </c>
      <c r="N4" s="246">
        <f t="shared" si="0"/>
        <v>14</v>
      </c>
      <c r="O4" s="246">
        <f t="shared" si="0"/>
        <v>15</v>
      </c>
      <c r="P4" s="246">
        <f t="shared" si="0"/>
        <v>16</v>
      </c>
      <c r="Q4" s="246">
        <f t="shared" si="0"/>
        <v>17</v>
      </c>
      <c r="R4" s="246">
        <f t="shared" si="0"/>
        <v>18</v>
      </c>
      <c r="S4" s="246">
        <f t="shared" si="0"/>
        <v>19</v>
      </c>
      <c r="T4" s="246">
        <f t="shared" si="0"/>
        <v>20</v>
      </c>
      <c r="U4" s="246">
        <f t="shared" si="0"/>
        <v>21</v>
      </c>
      <c r="V4" s="246">
        <f t="shared" si="0"/>
        <v>22</v>
      </c>
      <c r="W4" s="246">
        <f t="shared" si="0"/>
        <v>23</v>
      </c>
      <c r="X4" s="246">
        <f t="shared" si="0"/>
        <v>24</v>
      </c>
      <c r="Y4" s="246">
        <f t="shared" si="0"/>
        <v>25</v>
      </c>
      <c r="Z4" s="246">
        <f t="shared" si="0"/>
        <v>26</v>
      </c>
      <c r="AA4" s="246">
        <f t="shared" si="0"/>
        <v>27</v>
      </c>
      <c r="AB4" s="246">
        <f t="shared" si="0"/>
        <v>28</v>
      </c>
      <c r="AC4" s="246">
        <f t="shared" si="0"/>
        <v>29</v>
      </c>
      <c r="AD4" s="246">
        <f t="shared" si="0"/>
        <v>30</v>
      </c>
      <c r="AE4" s="246">
        <f t="shared" si="0"/>
        <v>31</v>
      </c>
      <c r="AF4" s="246">
        <f t="shared" si="0"/>
        <v>32</v>
      </c>
      <c r="AG4" s="246">
        <f t="shared" si="0"/>
        <v>33</v>
      </c>
      <c r="AH4" s="246">
        <f t="shared" si="0"/>
        <v>34</v>
      </c>
      <c r="AI4" s="246">
        <f t="shared" si="0"/>
        <v>35</v>
      </c>
      <c r="AJ4" s="246">
        <f t="shared" si="0"/>
        <v>36</v>
      </c>
      <c r="AK4" s="246">
        <f t="shared" si="0"/>
        <v>37</v>
      </c>
      <c r="AL4" s="246"/>
      <c r="AM4" s="246"/>
      <c r="AN4" s="234"/>
      <c r="AO4" s="53"/>
      <c r="AP4" s="53"/>
      <c r="AQ4" s="53"/>
      <c r="AR4" s="56"/>
      <c r="AS4" s="53"/>
      <c r="AT4" s="53"/>
      <c r="AU4" s="53"/>
      <c r="AV4" s="53"/>
      <c r="AW4" s="47"/>
      <c r="AX4" s="59">
        <f ca="1">WORKDAY(TODAY(),1,AT194:AT348)</f>
        <v>45789</v>
      </c>
      <c r="AY4" s="53"/>
      <c r="AZ4" s="53"/>
      <c r="BA4" s="53"/>
      <c r="BB4" s="54"/>
      <c r="BC4" s="53"/>
      <c r="BD4" s="53"/>
      <c r="BE4" s="53"/>
      <c r="BF4" s="53"/>
      <c r="BG4" s="53"/>
      <c r="BH4" s="53"/>
      <c r="BI4" s="53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</row>
    <row r="5" spans="1:208" s="57" customFormat="1" x14ac:dyDescent="0.25">
      <c r="A5" s="249" t="s">
        <v>6</v>
      </c>
      <c r="B5" s="250" t="s">
        <v>7</v>
      </c>
      <c r="C5" s="250" t="s">
        <v>138</v>
      </c>
      <c r="D5" s="250" t="s">
        <v>8</v>
      </c>
      <c r="E5" s="250" t="s">
        <v>8</v>
      </c>
      <c r="F5" s="250" t="s">
        <v>8</v>
      </c>
      <c r="G5" s="169" t="s">
        <v>9</v>
      </c>
      <c r="H5" s="169" t="s">
        <v>9</v>
      </c>
      <c r="I5" s="251" t="s">
        <v>9</v>
      </c>
      <c r="J5" s="251" t="s">
        <v>9</v>
      </c>
      <c r="K5" s="251" t="s">
        <v>9</v>
      </c>
      <c r="L5" s="170" t="s">
        <v>10</v>
      </c>
      <c r="M5" s="251" t="s">
        <v>9</v>
      </c>
      <c r="N5" s="251" t="s">
        <v>9</v>
      </c>
      <c r="O5" s="251" t="s">
        <v>9</v>
      </c>
      <c r="P5" s="251" t="s">
        <v>9</v>
      </c>
      <c r="Q5" s="251" t="s">
        <v>9</v>
      </c>
      <c r="R5" s="251" t="s">
        <v>9</v>
      </c>
      <c r="S5" s="251" t="s">
        <v>9</v>
      </c>
      <c r="T5" s="250" t="s">
        <v>8</v>
      </c>
      <c r="U5" s="250" t="s">
        <v>11</v>
      </c>
      <c r="V5" s="250" t="s">
        <v>11</v>
      </c>
      <c r="W5" s="250" t="s">
        <v>8</v>
      </c>
      <c r="X5" s="172" t="s">
        <v>12</v>
      </c>
      <c r="Y5" s="252" t="s">
        <v>8</v>
      </c>
      <c r="Z5" s="253" t="s">
        <v>8</v>
      </c>
      <c r="AA5" s="250" t="s">
        <v>8</v>
      </c>
      <c r="AB5" s="254" t="s">
        <v>13</v>
      </c>
      <c r="AC5" s="255" t="s">
        <v>13</v>
      </c>
      <c r="AD5" s="255" t="s">
        <v>13</v>
      </c>
      <c r="AE5" s="255" t="s">
        <v>13</v>
      </c>
      <c r="AF5" s="250" t="s">
        <v>8</v>
      </c>
      <c r="AG5" s="250" t="s">
        <v>8</v>
      </c>
      <c r="AH5" s="169" t="s">
        <v>14</v>
      </c>
      <c r="AI5" s="169" t="s">
        <v>8</v>
      </c>
      <c r="AJ5" s="169" t="s">
        <v>133</v>
      </c>
      <c r="AK5" s="169" t="s">
        <v>133</v>
      </c>
      <c r="AL5" s="251"/>
      <c r="AM5" s="251"/>
      <c r="AN5" s="234"/>
      <c r="AO5" s="53"/>
      <c r="AP5" s="53"/>
      <c r="AQ5" s="53"/>
      <c r="AR5" s="56"/>
      <c r="AS5" s="53"/>
      <c r="AT5" s="58"/>
      <c r="AU5" s="53"/>
      <c r="AV5" s="53"/>
      <c r="AW5" s="47"/>
      <c r="AX5" s="47"/>
      <c r="AY5" s="61"/>
      <c r="AZ5" s="61"/>
      <c r="BA5" s="61"/>
      <c r="BB5" s="53"/>
      <c r="BC5" s="53"/>
      <c r="BD5" s="53"/>
      <c r="BE5" s="53"/>
      <c r="BF5" s="53"/>
      <c r="BG5" s="53"/>
      <c r="BH5" s="53"/>
      <c r="BI5" s="53"/>
    </row>
    <row r="6" spans="1:208" s="57" customFormat="1" x14ac:dyDescent="0.25">
      <c r="A6" s="249"/>
      <c r="B6" s="250" t="s">
        <v>15</v>
      </c>
      <c r="C6" s="250" t="s">
        <v>15</v>
      </c>
      <c r="D6" s="250" t="s">
        <v>16</v>
      </c>
      <c r="E6" s="250" t="s">
        <v>16</v>
      </c>
      <c r="F6" s="250" t="s">
        <v>16</v>
      </c>
      <c r="G6" s="169" t="s">
        <v>17</v>
      </c>
      <c r="H6" s="169" t="s">
        <v>17</v>
      </c>
      <c r="I6" s="256" t="s">
        <v>18</v>
      </c>
      <c r="J6" s="256" t="s">
        <v>18</v>
      </c>
      <c r="K6" s="257" t="s">
        <v>19</v>
      </c>
      <c r="L6" s="170" t="s">
        <v>20</v>
      </c>
      <c r="M6" s="251" t="s">
        <v>21</v>
      </c>
      <c r="N6" s="251" t="s">
        <v>21</v>
      </c>
      <c r="O6" s="251" t="s">
        <v>22</v>
      </c>
      <c r="P6" s="258" t="s">
        <v>22</v>
      </c>
      <c r="Q6" s="258" t="s">
        <v>22</v>
      </c>
      <c r="R6" s="250" t="s">
        <v>22</v>
      </c>
      <c r="S6" s="250" t="s">
        <v>22</v>
      </c>
      <c r="T6" s="250" t="s">
        <v>16</v>
      </c>
      <c r="U6" s="250" t="s">
        <v>23</v>
      </c>
      <c r="V6" s="250" t="s">
        <v>23</v>
      </c>
      <c r="W6" s="250" t="s">
        <v>16</v>
      </c>
      <c r="X6" s="172" t="s">
        <v>24</v>
      </c>
      <c r="Y6" s="252" t="s">
        <v>14</v>
      </c>
      <c r="Z6" s="253" t="s">
        <v>14</v>
      </c>
      <c r="AA6" s="250" t="s">
        <v>14</v>
      </c>
      <c r="AB6" s="170" t="s">
        <v>25</v>
      </c>
      <c r="AC6" s="251" t="s">
        <v>26</v>
      </c>
      <c r="AD6" s="251" t="s">
        <v>27</v>
      </c>
      <c r="AE6" s="251" t="s">
        <v>22</v>
      </c>
      <c r="AF6" s="250" t="s">
        <v>13</v>
      </c>
      <c r="AG6" s="250" t="s">
        <v>13</v>
      </c>
      <c r="AH6" s="169" t="s">
        <v>28</v>
      </c>
      <c r="AI6" s="169" t="s">
        <v>27</v>
      </c>
      <c r="AJ6" s="169" t="s">
        <v>134</v>
      </c>
      <c r="AK6" s="169" t="s">
        <v>134</v>
      </c>
      <c r="AL6" s="251"/>
      <c r="AM6" s="251"/>
      <c r="AN6" s="234"/>
      <c r="AO6" s="53"/>
      <c r="AP6" s="53"/>
      <c r="AQ6" s="53"/>
      <c r="AR6" s="56"/>
      <c r="AS6" s="53"/>
      <c r="AT6" s="58"/>
      <c r="AU6" s="53"/>
      <c r="AV6" s="53"/>
      <c r="AW6" s="47"/>
      <c r="AX6" s="47"/>
      <c r="AY6" s="61"/>
      <c r="AZ6" s="61"/>
      <c r="BA6" s="61"/>
      <c r="BB6" s="53"/>
      <c r="BC6" s="53"/>
      <c r="BD6" s="53"/>
      <c r="BE6" s="53"/>
      <c r="BF6" s="53"/>
      <c r="BG6" s="53"/>
      <c r="BH6" s="53"/>
      <c r="BI6" s="53"/>
    </row>
    <row r="7" spans="1:208" s="57" customFormat="1" x14ac:dyDescent="0.25">
      <c r="A7" s="259" t="s">
        <v>6</v>
      </c>
      <c r="B7" s="250" t="s">
        <v>29</v>
      </c>
      <c r="C7" s="250" t="s">
        <v>29</v>
      </c>
      <c r="D7" s="250"/>
      <c r="E7" s="250" t="s">
        <v>12</v>
      </c>
      <c r="F7" s="250" t="s">
        <v>12</v>
      </c>
      <c r="G7" s="169" t="s">
        <v>30</v>
      </c>
      <c r="H7" s="169" t="s">
        <v>30</v>
      </c>
      <c r="I7" s="260" t="s">
        <v>31</v>
      </c>
      <c r="J7" s="260" t="s">
        <v>31</v>
      </c>
      <c r="K7" s="257" t="s">
        <v>32</v>
      </c>
      <c r="L7" s="170" t="s">
        <v>33</v>
      </c>
      <c r="M7" s="251" t="s">
        <v>34</v>
      </c>
      <c r="N7" s="251" t="s">
        <v>35</v>
      </c>
      <c r="O7" s="251" t="s">
        <v>36</v>
      </c>
      <c r="P7" s="258" t="s">
        <v>37</v>
      </c>
      <c r="Q7" s="251" t="s">
        <v>36</v>
      </c>
      <c r="R7" s="250" t="s">
        <v>36</v>
      </c>
      <c r="S7" s="250" t="s">
        <v>36</v>
      </c>
      <c r="T7" s="250" t="s">
        <v>38</v>
      </c>
      <c r="U7" s="250" t="s">
        <v>39</v>
      </c>
      <c r="V7" s="250" t="s">
        <v>39</v>
      </c>
      <c r="W7" s="250" t="s">
        <v>40</v>
      </c>
      <c r="X7" s="172"/>
      <c r="Y7" s="172" t="s">
        <v>41</v>
      </c>
      <c r="Z7" s="253"/>
      <c r="AA7" s="250" t="s">
        <v>38</v>
      </c>
      <c r="AB7" s="170" t="s">
        <v>42</v>
      </c>
      <c r="AC7" s="251" t="s">
        <v>43</v>
      </c>
      <c r="AD7" s="251" t="s">
        <v>26</v>
      </c>
      <c r="AE7" s="251" t="s">
        <v>44</v>
      </c>
      <c r="AF7" s="250" t="s">
        <v>45</v>
      </c>
      <c r="AG7" s="250" t="s">
        <v>46</v>
      </c>
      <c r="AH7" s="169" t="s">
        <v>45</v>
      </c>
      <c r="AI7" s="169" t="s">
        <v>132</v>
      </c>
      <c r="AJ7" s="169" t="s">
        <v>135</v>
      </c>
      <c r="AK7" s="169" t="s">
        <v>136</v>
      </c>
      <c r="AL7" s="251"/>
      <c r="AM7" s="251"/>
      <c r="AN7" s="234"/>
      <c r="AO7" s="53"/>
      <c r="AP7" s="53"/>
      <c r="AQ7" s="53"/>
      <c r="AR7" s="56"/>
      <c r="AS7" s="53"/>
      <c r="AT7" s="58"/>
      <c r="AU7" s="53">
        <v>1</v>
      </c>
      <c r="AV7" s="53">
        <v>2</v>
      </c>
      <c r="AW7" s="53">
        <v>3</v>
      </c>
      <c r="AX7" s="53">
        <v>4</v>
      </c>
      <c r="AY7" s="53">
        <v>5</v>
      </c>
      <c r="AZ7" s="53">
        <v>6</v>
      </c>
      <c r="BA7" s="53">
        <v>7</v>
      </c>
      <c r="BB7" s="53">
        <v>8</v>
      </c>
      <c r="BC7" s="53">
        <v>9</v>
      </c>
      <c r="BD7" s="53">
        <v>10</v>
      </c>
      <c r="BE7" s="53">
        <v>11</v>
      </c>
      <c r="BF7" s="53"/>
      <c r="BG7" s="53"/>
      <c r="BH7" s="53"/>
      <c r="BI7" s="53"/>
    </row>
    <row r="8" spans="1:208" s="57" customFormat="1" x14ac:dyDescent="0.2">
      <c r="A8" s="259" t="s">
        <v>47</v>
      </c>
      <c r="B8" s="250" t="s">
        <v>139</v>
      </c>
      <c r="C8" s="251"/>
      <c r="D8" s="250" t="s">
        <v>48</v>
      </c>
      <c r="E8" s="250" t="s">
        <v>49</v>
      </c>
      <c r="F8" s="250" t="s">
        <v>50</v>
      </c>
      <c r="G8" s="169" t="s">
        <v>51</v>
      </c>
      <c r="H8" s="169" t="s">
        <v>52</v>
      </c>
      <c r="I8" s="169" t="s">
        <v>53</v>
      </c>
      <c r="J8" s="169" t="s">
        <v>54</v>
      </c>
      <c r="K8" s="257"/>
      <c r="L8" s="170"/>
      <c r="M8" s="251" t="s">
        <v>55</v>
      </c>
      <c r="N8" s="251" t="s">
        <v>56</v>
      </c>
      <c r="O8" s="251" t="s">
        <v>18</v>
      </c>
      <c r="P8" s="251" t="s">
        <v>18</v>
      </c>
      <c r="Q8" s="251" t="s">
        <v>57</v>
      </c>
      <c r="R8" s="250"/>
      <c r="S8" s="250" t="s">
        <v>58</v>
      </c>
      <c r="T8" s="250" t="s">
        <v>59</v>
      </c>
      <c r="U8" s="250" t="s">
        <v>49</v>
      </c>
      <c r="V8" s="250" t="s">
        <v>50</v>
      </c>
      <c r="W8" s="250"/>
      <c r="X8" s="172"/>
      <c r="Y8" s="172"/>
      <c r="Z8" s="253" t="s">
        <v>60</v>
      </c>
      <c r="AA8" s="250" t="s">
        <v>61</v>
      </c>
      <c r="AB8" s="170"/>
      <c r="AC8" s="251" t="s">
        <v>62</v>
      </c>
      <c r="AD8" s="251"/>
      <c r="AE8" s="251" t="s">
        <v>63</v>
      </c>
      <c r="AF8" s="250"/>
      <c r="AG8" s="250"/>
      <c r="AH8" s="169"/>
      <c r="AI8" s="169" t="s">
        <v>133</v>
      </c>
      <c r="AJ8" s="169"/>
      <c r="AK8" s="169"/>
      <c r="AL8" s="251"/>
      <c r="AM8" s="251"/>
      <c r="AN8" s="234"/>
      <c r="AO8" s="53"/>
      <c r="AP8" s="53"/>
      <c r="AQ8" s="53"/>
      <c r="AR8" s="56"/>
      <c r="AS8" s="62" t="s">
        <v>64</v>
      </c>
      <c r="AT8" s="141" t="s">
        <v>65</v>
      </c>
      <c r="AU8" s="62" t="s">
        <v>66</v>
      </c>
      <c r="AV8" s="62" t="s">
        <v>67</v>
      </c>
      <c r="AW8" s="63" t="s">
        <v>68</v>
      </c>
      <c r="AX8" s="63" t="s">
        <v>69</v>
      </c>
      <c r="AY8" s="64" t="s">
        <v>69</v>
      </c>
      <c r="AZ8" s="64" t="s">
        <v>10</v>
      </c>
      <c r="BA8" s="64" t="s">
        <v>70</v>
      </c>
      <c r="BB8" s="62" t="s">
        <v>71</v>
      </c>
      <c r="BC8" s="62" t="s">
        <v>72</v>
      </c>
      <c r="BD8" s="62" t="s">
        <v>20</v>
      </c>
      <c r="BE8" s="62" t="s">
        <v>20</v>
      </c>
      <c r="BF8" s="53"/>
      <c r="BG8" s="65" t="s">
        <v>73</v>
      </c>
      <c r="BH8" s="66"/>
      <c r="BI8" s="66"/>
    </row>
    <row r="9" spans="1:208" s="76" customFormat="1" ht="14.25" x14ac:dyDescent="0.2">
      <c r="A9" s="259">
        <v>41901</v>
      </c>
      <c r="B9" s="250" t="s">
        <v>74</v>
      </c>
      <c r="C9" s="250" t="s">
        <v>74</v>
      </c>
      <c r="D9" s="250" t="s">
        <v>74</v>
      </c>
      <c r="E9" s="250"/>
      <c r="F9" s="250"/>
      <c r="G9" s="169"/>
      <c r="H9" s="169"/>
      <c r="I9" s="169"/>
      <c r="J9" s="260"/>
      <c r="K9" s="257"/>
      <c r="L9" s="170"/>
      <c r="M9" s="170"/>
      <c r="N9" s="170"/>
      <c r="O9" s="251"/>
      <c r="P9" s="258"/>
      <c r="Q9" s="258"/>
      <c r="R9" s="250"/>
      <c r="S9" s="261">
        <v>4</v>
      </c>
      <c r="T9" s="250" t="s">
        <v>74</v>
      </c>
      <c r="U9" s="250" t="s">
        <v>74</v>
      </c>
      <c r="V9" s="250" t="s">
        <v>74</v>
      </c>
      <c r="W9" s="250" t="s">
        <v>74</v>
      </c>
      <c r="X9" s="172"/>
      <c r="Y9" s="252" t="s">
        <v>74</v>
      </c>
      <c r="Z9" s="253" t="s">
        <v>74</v>
      </c>
      <c r="AA9" s="250" t="s">
        <v>74</v>
      </c>
      <c r="AB9" s="170"/>
      <c r="AC9" s="172"/>
      <c r="AD9" s="172"/>
      <c r="AE9" s="252"/>
      <c r="AF9" s="250" t="s">
        <v>74</v>
      </c>
      <c r="AG9" s="250" t="s">
        <v>74</v>
      </c>
      <c r="AH9" s="169" t="s">
        <v>74</v>
      </c>
      <c r="AI9" s="169" t="s">
        <v>74</v>
      </c>
      <c r="AJ9" s="169" t="s">
        <v>74</v>
      </c>
      <c r="AK9" s="169" t="s">
        <v>74</v>
      </c>
      <c r="AL9" s="251"/>
      <c r="AM9" s="251"/>
      <c r="AN9" s="247"/>
      <c r="AO9" s="222" t="s">
        <v>85</v>
      </c>
      <c r="AP9" s="222" t="s">
        <v>86</v>
      </c>
      <c r="AQ9" s="67"/>
      <c r="AR9" s="68"/>
      <c r="AS9" s="69"/>
      <c r="AT9" s="70" t="s">
        <v>75</v>
      </c>
      <c r="AU9" s="71" t="s">
        <v>74</v>
      </c>
      <c r="AV9" s="71" t="s">
        <v>76</v>
      </c>
      <c r="AW9" s="142">
        <f>AB10</f>
        <v>7.1215000000000001E-2</v>
      </c>
      <c r="AX9" s="72" t="s">
        <v>74</v>
      </c>
      <c r="AY9" s="73" t="s">
        <v>77</v>
      </c>
      <c r="AZ9" s="73" t="s">
        <v>78</v>
      </c>
      <c r="BA9" s="73" t="s">
        <v>79</v>
      </c>
      <c r="BB9" s="71" t="s">
        <v>74</v>
      </c>
      <c r="BC9" s="69"/>
      <c r="BD9" s="71" t="s">
        <v>80</v>
      </c>
      <c r="BE9" s="71" t="s">
        <v>81</v>
      </c>
      <c r="BF9" s="67"/>
      <c r="BG9" s="74" t="s">
        <v>82</v>
      </c>
      <c r="BH9" s="74" t="s">
        <v>10</v>
      </c>
      <c r="BI9" s="74" t="s">
        <v>83</v>
      </c>
      <c r="BJ9" s="75"/>
      <c r="BK9" s="80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</row>
    <row r="10" spans="1:208" ht="14.25" x14ac:dyDescent="0.2">
      <c r="A10" s="248">
        <v>41901</v>
      </c>
      <c r="B10" s="2">
        <f t="shared" ref="B10:B73" si="1">(W10+AG10)</f>
        <v>340543.19</v>
      </c>
      <c r="C10" s="3">
        <f>B10*135</f>
        <v>45973330.649999999</v>
      </c>
      <c r="D10" s="124">
        <v>340543.19</v>
      </c>
      <c r="E10" s="2">
        <f>VLOOKUP(A10,AZ$12:BB$174,2,FALSE)</f>
        <v>14071.368734350001</v>
      </c>
      <c r="F10" s="33">
        <f t="shared" ref="F10:F73" si="2">(D10-E10)</f>
        <v>326471.82126564998</v>
      </c>
      <c r="G10" s="126">
        <v>3958.72</v>
      </c>
      <c r="H10" s="126">
        <v>3968.62</v>
      </c>
      <c r="I10" s="127">
        <f t="shared" ref="I10:I73" si="3">EDATE(J10,-1)</f>
        <v>41821</v>
      </c>
      <c r="J10" s="130">
        <v>41852</v>
      </c>
      <c r="K10" s="34">
        <f t="shared" ref="K10:K73" si="4">(H10/G10)-1</f>
        <v>2.5008083420903215E-3</v>
      </c>
      <c r="L10" s="212">
        <f>VLOOKUP(A10,AZ$193:BA$372,2)</f>
        <v>41922</v>
      </c>
      <c r="M10" s="131">
        <v>15</v>
      </c>
      <c r="N10" s="1">
        <f t="shared" ref="N10:N73" si="5">(M10-(NETWORKDAYS(A10,L10,$AT$194:$AT$348)-1))</f>
        <v>0</v>
      </c>
      <c r="O10" s="2">
        <f t="shared" ref="O10:O73" si="6">TRUNC((H10/G10)^TRUNC((N10/M10),9),8)</f>
        <v>1</v>
      </c>
      <c r="P10" s="35">
        <v>1</v>
      </c>
      <c r="Q10" s="35">
        <v>1</v>
      </c>
      <c r="R10" s="2">
        <f t="shared" ref="R10:R40" si="7">TRUNC(((H10/G10)^(N10/M10)),8)</f>
        <v>1</v>
      </c>
      <c r="S10" s="2">
        <f>R10</f>
        <v>1</v>
      </c>
      <c r="T10" s="2">
        <f t="shared" ref="T10:T73" si="8">TRUNC(D10*S10,8)</f>
        <v>340543.19</v>
      </c>
      <c r="U10" s="2">
        <f t="shared" ref="U10:U73" si="9">(E10*(S10-1))</f>
        <v>0</v>
      </c>
      <c r="V10" s="2">
        <f t="shared" ref="V10:V73" si="10">(F10*(R10-1))</f>
        <v>0</v>
      </c>
      <c r="W10" s="2">
        <f t="shared" ref="W10:W73" si="11">(D10+U10+V10)</f>
        <v>340543.19</v>
      </c>
      <c r="X10" s="36">
        <f t="shared" ref="X10:X73" si="12">IF(VLOOKUP(A10,AT$10:BC$190,10)=VLOOKUP(A9,AT$10:BC$190,10),0,VLOOKUP(A10,AT$10:BC$190,10))</f>
        <v>0</v>
      </c>
      <c r="Y10" s="2">
        <f t="shared" ref="Y10:Y73" si="13">IF(X10&gt;0,VLOOKUP(A10,AT$12:AX$190,5),0)</f>
        <v>0</v>
      </c>
      <c r="Z10" s="37">
        <f t="shared" ref="Z10:Z73" si="14">IF(X10&gt;0,VLOOKUP($A10,$AT$10:$AY$190,6),0)</f>
        <v>0</v>
      </c>
      <c r="AA10" s="2">
        <f>IF(Z10&gt;0,TRUNC(Z10*T10,8),0)</f>
        <v>0</v>
      </c>
      <c r="AB10" s="133">
        <v>7.1215000000000001E-2</v>
      </c>
      <c r="AC10" s="36">
        <f t="shared" ref="AC10:AC73" si="15">N10</f>
        <v>0</v>
      </c>
      <c r="AD10" s="36">
        <v>252</v>
      </c>
      <c r="AE10" s="35">
        <f t="shared" ref="AE10:AE30" si="16">ROUND((1+AB10)^(AC10/AD10),9)</f>
        <v>1</v>
      </c>
      <c r="AF10" s="2">
        <f t="shared" ref="AF10:AF73" si="17">TRUNC((T10*(AE10-1)),8)</f>
        <v>0</v>
      </c>
      <c r="AG10" s="2">
        <f t="shared" ref="AG10:AG73" si="18">TRUNC((W10*(AE10-1)),8)</f>
        <v>0</v>
      </c>
      <c r="AH10" s="3">
        <f>IF(AA10&gt;0,AA10+AF10,0)</f>
        <v>0</v>
      </c>
      <c r="AI10" s="3"/>
      <c r="AJ10" s="3"/>
      <c r="AK10" s="3"/>
      <c r="AL10" s="32"/>
      <c r="AM10" s="32"/>
      <c r="AN10" s="8"/>
      <c r="AO10" s="223" t="s">
        <v>87</v>
      </c>
      <c r="AP10" s="223" t="s">
        <v>88</v>
      </c>
      <c r="AQ10" s="8"/>
      <c r="AR10" s="5"/>
      <c r="AS10" s="143"/>
      <c r="AT10" s="144"/>
      <c r="AU10" s="145"/>
      <c r="AV10" s="146"/>
      <c r="AW10" s="145"/>
      <c r="AX10" s="145"/>
      <c r="AY10" s="147"/>
      <c r="AZ10" s="147"/>
      <c r="BA10" s="147"/>
      <c r="BB10" s="148"/>
      <c r="BC10" s="149"/>
      <c r="BD10" s="149" t="s">
        <v>84</v>
      </c>
      <c r="BE10" s="149" t="s">
        <v>84</v>
      </c>
      <c r="BF10" s="1"/>
      <c r="BG10" s="163"/>
      <c r="BH10" s="163"/>
      <c r="BI10" s="163"/>
    </row>
    <row r="11" spans="1:208" x14ac:dyDescent="0.2">
      <c r="A11" s="125">
        <f t="shared" ref="A11:A74" si="19">(A10+1)</f>
        <v>41902</v>
      </c>
      <c r="B11" s="177">
        <f t="shared" si="1"/>
        <v>340690.54641606717</v>
      </c>
      <c r="C11" s="3">
        <f t="shared" ref="C11:C74" si="20">B11*135</f>
        <v>45993223.766169071</v>
      </c>
      <c r="D11" s="177">
        <f t="shared" ref="D11:D74" si="21">TRUNC(IF(X10&gt;0,VLOOKUP(A10,$AT$12:$AU$190,2),D10),8)</f>
        <v>340543.19</v>
      </c>
      <c r="E11" s="177">
        <f t="shared" ref="E11:E74" si="22">IF(ISERROR(VLOOKUP(A11,AZ$12:BB$174,2,FALSE)=TRUE),E10,VLOOKUP(A11,AZ$12:BB$174,2,FALSE))</f>
        <v>14071.368734350001</v>
      </c>
      <c r="F11" s="178">
        <f t="shared" si="2"/>
        <v>326471.82126564998</v>
      </c>
      <c r="G11" s="179">
        <f t="shared" ref="G11:G74" si="23">IF(H11=H10,G10,H10)</f>
        <v>3958.72</v>
      </c>
      <c r="H11" s="180">
        <f>IF(AND(N11=1,N10&gt;1),VLOOKUP(A10,[1]Plan1!$CW$105:$CY$215,3),H10)</f>
        <v>3968.62</v>
      </c>
      <c r="I11" s="181">
        <f t="shared" si="3"/>
        <v>41821</v>
      </c>
      <c r="J11" s="181">
        <f t="shared" ref="J11:J74" si="24">IF(X10&gt;0,EDATE(A11,-1),+J10)</f>
        <v>41852</v>
      </c>
      <c r="K11" s="182">
        <f t="shared" si="4"/>
        <v>2.5008083420903215E-3</v>
      </c>
      <c r="L11" s="213">
        <f t="shared" ref="L11:L74" si="25">VLOOKUP(A10,AZ$193:BA$372,2)</f>
        <v>41922</v>
      </c>
      <c r="M11" s="183">
        <f t="shared" ref="M11:M74" si="26">IF(L11=L10,M10,NETWORKDAYS(L10,L11,$AT$194:$AT$348)-1)</f>
        <v>15</v>
      </c>
      <c r="N11" s="183">
        <f t="shared" si="5"/>
        <v>1</v>
      </c>
      <c r="O11" s="177">
        <f t="shared" si="6"/>
        <v>1.0001665200000001</v>
      </c>
      <c r="P11" s="184">
        <f t="shared" ref="P11:P41" si="27">IF(L11&gt;L10,ROUND(R10,4),P10)</f>
        <v>1</v>
      </c>
      <c r="Q11" s="184">
        <f t="shared" ref="Q11:Q74" si="28">IF(L11&gt;L10,Q10*P11,Q10)</f>
        <v>1</v>
      </c>
      <c r="R11" s="177">
        <f t="shared" si="7"/>
        <v>1.0001665200000001</v>
      </c>
      <c r="S11" s="177">
        <f t="shared" ref="S11:S74" si="29">IF(AND(X11&gt;0,MONTH(A11)=S$9),R11,S10)</f>
        <v>1</v>
      </c>
      <c r="T11" s="177">
        <f t="shared" si="8"/>
        <v>340543.19</v>
      </c>
      <c r="U11" s="177">
        <f t="shared" si="9"/>
        <v>0</v>
      </c>
      <c r="V11" s="177">
        <f t="shared" si="10"/>
        <v>54.364087677175249</v>
      </c>
      <c r="W11" s="177">
        <f t="shared" si="11"/>
        <v>340597.55408767716</v>
      </c>
      <c r="X11" s="185">
        <f t="shared" si="12"/>
        <v>0</v>
      </c>
      <c r="Y11" s="177">
        <f t="shared" si="13"/>
        <v>0</v>
      </c>
      <c r="Z11" s="186">
        <f t="shared" si="14"/>
        <v>0</v>
      </c>
      <c r="AA11" s="177">
        <f t="shared" ref="AA11:AA74" si="30">IF(Z11&gt;0,TRUNC(Z11*T11,8),0)</f>
        <v>0</v>
      </c>
      <c r="AB11" s="187">
        <f t="shared" ref="AB11:AB74" si="31">(AB10)</f>
        <v>7.1215000000000001E-2</v>
      </c>
      <c r="AC11" s="185">
        <f t="shared" si="15"/>
        <v>1</v>
      </c>
      <c r="AD11" s="185">
        <v>252</v>
      </c>
      <c r="AE11" s="184">
        <f t="shared" si="16"/>
        <v>1.000273027</v>
      </c>
      <c r="AF11" s="177">
        <f t="shared" si="17"/>
        <v>92.977485529999996</v>
      </c>
      <c r="AG11" s="177">
        <f t="shared" si="18"/>
        <v>92.992328389999997</v>
      </c>
      <c r="AH11" s="188">
        <f t="shared" ref="AH11:AH74" si="32">IF(AA11&gt;0,AA11+AF11,0)</f>
        <v>0</v>
      </c>
      <c r="AI11" s="188"/>
      <c r="AJ11" s="188"/>
      <c r="AK11" s="188"/>
      <c r="AL11" s="8"/>
      <c r="AM11" s="8"/>
      <c r="AN11" s="8"/>
      <c r="AO11" s="222" t="s">
        <v>89</v>
      </c>
      <c r="AP11" s="222" t="s">
        <v>90</v>
      </c>
      <c r="AQ11" s="8"/>
      <c r="AR11" s="5"/>
      <c r="AS11" s="143">
        <v>0</v>
      </c>
      <c r="AT11" s="150">
        <v>41901</v>
      </c>
      <c r="AU11" s="145">
        <f>D10</f>
        <v>340543.19</v>
      </c>
      <c r="AV11" s="148"/>
      <c r="AW11" s="145"/>
      <c r="AX11" s="145"/>
      <c r="AY11" s="149"/>
      <c r="AZ11" s="149"/>
      <c r="BA11" s="149"/>
      <c r="BB11" s="149"/>
      <c r="BC11" s="149"/>
      <c r="BD11" s="144">
        <f>AT13</f>
        <v>41922</v>
      </c>
      <c r="BE11" s="144">
        <f>AZ195</f>
        <v>41922</v>
      </c>
      <c r="BF11" s="2"/>
      <c r="BG11" s="148"/>
      <c r="BH11" s="144"/>
      <c r="BI11" s="175"/>
    </row>
    <row r="12" spans="1:208" x14ac:dyDescent="0.2">
      <c r="A12" s="125">
        <f t="shared" si="19"/>
        <v>41903</v>
      </c>
      <c r="B12" s="177">
        <f t="shared" si="1"/>
        <v>340690.54641606717</v>
      </c>
      <c r="C12" s="3">
        <f t="shared" si="20"/>
        <v>45993223.766169071</v>
      </c>
      <c r="D12" s="177">
        <f t="shared" si="21"/>
        <v>340543.19</v>
      </c>
      <c r="E12" s="177">
        <f t="shared" si="22"/>
        <v>14071.368734350001</v>
      </c>
      <c r="F12" s="178">
        <f t="shared" si="2"/>
        <v>326471.82126564998</v>
      </c>
      <c r="G12" s="179">
        <f t="shared" si="23"/>
        <v>3958.72</v>
      </c>
      <c r="H12" s="180">
        <f>IF(AND(N12=1,N11&gt;1),VLOOKUP(A11,[1]Plan1!$CW$105:$CY$215,3),H11)</f>
        <v>3968.62</v>
      </c>
      <c r="I12" s="181">
        <f t="shared" si="3"/>
        <v>41821</v>
      </c>
      <c r="J12" s="181">
        <f t="shared" si="24"/>
        <v>41852</v>
      </c>
      <c r="K12" s="182">
        <f t="shared" si="4"/>
        <v>2.5008083420903215E-3</v>
      </c>
      <c r="L12" s="213">
        <f t="shared" si="25"/>
        <v>41922</v>
      </c>
      <c r="M12" s="183">
        <f t="shared" si="26"/>
        <v>15</v>
      </c>
      <c r="N12" s="183">
        <f t="shared" si="5"/>
        <v>1</v>
      </c>
      <c r="O12" s="177">
        <f t="shared" si="6"/>
        <v>1.0001665200000001</v>
      </c>
      <c r="P12" s="184">
        <f t="shared" si="27"/>
        <v>1</v>
      </c>
      <c r="Q12" s="184">
        <f t="shared" si="28"/>
        <v>1</v>
      </c>
      <c r="R12" s="177">
        <f t="shared" si="7"/>
        <v>1.0001665200000001</v>
      </c>
      <c r="S12" s="177">
        <f t="shared" si="29"/>
        <v>1</v>
      </c>
      <c r="T12" s="177">
        <f t="shared" si="8"/>
        <v>340543.19</v>
      </c>
      <c r="U12" s="177">
        <f t="shared" si="9"/>
        <v>0</v>
      </c>
      <c r="V12" s="177">
        <f t="shared" si="10"/>
        <v>54.364087677175249</v>
      </c>
      <c r="W12" s="177">
        <f t="shared" si="11"/>
        <v>340597.55408767716</v>
      </c>
      <c r="X12" s="185">
        <f t="shared" si="12"/>
        <v>0</v>
      </c>
      <c r="Y12" s="177">
        <f t="shared" si="13"/>
        <v>0</v>
      </c>
      <c r="Z12" s="186">
        <f t="shared" si="14"/>
        <v>0</v>
      </c>
      <c r="AA12" s="177">
        <f t="shared" si="30"/>
        <v>0</v>
      </c>
      <c r="AB12" s="187">
        <f t="shared" si="31"/>
        <v>7.1215000000000001E-2</v>
      </c>
      <c r="AC12" s="185">
        <f t="shared" si="15"/>
        <v>1</v>
      </c>
      <c r="AD12" s="185">
        <v>252</v>
      </c>
      <c r="AE12" s="184">
        <f t="shared" si="16"/>
        <v>1.000273027</v>
      </c>
      <c r="AF12" s="177">
        <f t="shared" si="17"/>
        <v>92.977485529999996</v>
      </c>
      <c r="AG12" s="177">
        <f t="shared" si="18"/>
        <v>92.992328389999997</v>
      </c>
      <c r="AH12" s="188">
        <f t="shared" si="32"/>
        <v>0</v>
      </c>
      <c r="AI12" s="188"/>
      <c r="AJ12" s="188"/>
      <c r="AK12" s="188"/>
      <c r="AL12" s="8"/>
      <c r="AM12" s="8"/>
      <c r="AN12" s="8"/>
      <c r="AO12" s="223" t="s">
        <v>91</v>
      </c>
      <c r="AP12" s="223" t="s">
        <v>92</v>
      </c>
      <c r="AQ12" s="8"/>
      <c r="AR12" s="5"/>
      <c r="AS12" s="143">
        <v>0</v>
      </c>
      <c r="AT12" s="144">
        <v>41901</v>
      </c>
      <c r="AU12" s="145">
        <f>D10</f>
        <v>340543.19</v>
      </c>
      <c r="AV12" s="148"/>
      <c r="AW12" s="145">
        <v>0</v>
      </c>
      <c r="AX12" s="145">
        <v>0</v>
      </c>
      <c r="AY12" s="151">
        <v>0</v>
      </c>
      <c r="AZ12" s="152">
        <f>AT11</f>
        <v>41901</v>
      </c>
      <c r="BA12" s="153">
        <f>SUM(AX12:AX$18)</f>
        <v>14071.368734350001</v>
      </c>
      <c r="BB12" s="154">
        <f>(AW12+AX12)</f>
        <v>0</v>
      </c>
      <c r="BC12" s="143">
        <v>0</v>
      </c>
      <c r="BD12" s="144">
        <f t="shared" ref="BD12:BD75" si="33">AT13</f>
        <v>41922</v>
      </c>
      <c r="BE12" s="144">
        <f t="shared" ref="BE12:BE75" si="34">AZ195</f>
        <v>41922</v>
      </c>
      <c r="BF12" s="2"/>
      <c r="BG12" s="148">
        <v>1</v>
      </c>
      <c r="BH12" s="144">
        <f t="shared" ref="BH12:BH75" si="35">AZ195</f>
        <v>41922</v>
      </c>
      <c r="BI12" s="151">
        <v>8.0700000000000008E-3</v>
      </c>
    </row>
    <row r="13" spans="1:208" x14ac:dyDescent="0.2">
      <c r="A13" s="125">
        <f t="shared" si="19"/>
        <v>41904</v>
      </c>
      <c r="B13" s="177">
        <f t="shared" si="1"/>
        <v>340690.54641606717</v>
      </c>
      <c r="C13" s="3">
        <f t="shared" si="20"/>
        <v>45993223.766169071</v>
      </c>
      <c r="D13" s="177">
        <f t="shared" si="21"/>
        <v>340543.19</v>
      </c>
      <c r="E13" s="177">
        <f t="shared" si="22"/>
        <v>14071.368734350001</v>
      </c>
      <c r="F13" s="178">
        <f t="shared" si="2"/>
        <v>326471.82126564998</v>
      </c>
      <c r="G13" s="179">
        <f t="shared" si="23"/>
        <v>3958.72</v>
      </c>
      <c r="H13" s="180">
        <f>IF(AND(N13=1,N12&gt;1),VLOOKUP(A12,[1]Plan1!$CW$105:$CY$215,3),H12)</f>
        <v>3968.62</v>
      </c>
      <c r="I13" s="181">
        <f t="shared" si="3"/>
        <v>41821</v>
      </c>
      <c r="J13" s="181">
        <f t="shared" si="24"/>
        <v>41852</v>
      </c>
      <c r="K13" s="182">
        <f t="shared" si="4"/>
        <v>2.5008083420903215E-3</v>
      </c>
      <c r="L13" s="213">
        <f t="shared" si="25"/>
        <v>41922</v>
      </c>
      <c r="M13" s="183">
        <f t="shared" si="26"/>
        <v>15</v>
      </c>
      <c r="N13" s="183">
        <f t="shared" si="5"/>
        <v>1</v>
      </c>
      <c r="O13" s="177">
        <f t="shared" si="6"/>
        <v>1.0001665200000001</v>
      </c>
      <c r="P13" s="184">
        <f t="shared" si="27"/>
        <v>1</v>
      </c>
      <c r="Q13" s="184">
        <f t="shared" si="28"/>
        <v>1</v>
      </c>
      <c r="R13" s="177">
        <f t="shared" si="7"/>
        <v>1.0001665200000001</v>
      </c>
      <c r="S13" s="177">
        <f t="shared" si="29"/>
        <v>1</v>
      </c>
      <c r="T13" s="177">
        <f t="shared" si="8"/>
        <v>340543.19</v>
      </c>
      <c r="U13" s="177">
        <f t="shared" si="9"/>
        <v>0</v>
      </c>
      <c r="V13" s="177">
        <f t="shared" si="10"/>
        <v>54.364087677175249</v>
      </c>
      <c r="W13" s="177">
        <f t="shared" si="11"/>
        <v>340597.55408767716</v>
      </c>
      <c r="X13" s="185">
        <f t="shared" si="12"/>
        <v>0</v>
      </c>
      <c r="Y13" s="177">
        <f t="shared" si="13"/>
        <v>0</v>
      </c>
      <c r="Z13" s="186">
        <f t="shared" si="14"/>
        <v>0</v>
      </c>
      <c r="AA13" s="177">
        <f t="shared" si="30"/>
        <v>0</v>
      </c>
      <c r="AB13" s="187">
        <f t="shared" si="31"/>
        <v>7.1215000000000001E-2</v>
      </c>
      <c r="AC13" s="185">
        <f t="shared" si="15"/>
        <v>1</v>
      </c>
      <c r="AD13" s="185">
        <v>252</v>
      </c>
      <c r="AE13" s="184">
        <f t="shared" si="16"/>
        <v>1.000273027</v>
      </c>
      <c r="AF13" s="177">
        <f t="shared" si="17"/>
        <v>92.977485529999996</v>
      </c>
      <c r="AG13" s="177">
        <f t="shared" si="18"/>
        <v>92.992328389999997</v>
      </c>
      <c r="AH13" s="188">
        <f t="shared" si="32"/>
        <v>0</v>
      </c>
      <c r="AI13" s="188"/>
      <c r="AJ13" s="188"/>
      <c r="AK13" s="188"/>
      <c r="AL13" s="8"/>
      <c r="AM13" s="8"/>
      <c r="AN13" s="8"/>
      <c r="AO13" s="222" t="s">
        <v>93</v>
      </c>
      <c r="AP13" s="224" t="str">
        <f>B6</f>
        <v>14I0103933</v>
      </c>
      <c r="AQ13" s="8"/>
      <c r="AR13" s="5"/>
      <c r="AS13" s="143">
        <f t="shared" ref="AS13:AS76" si="36">AS12+1</f>
        <v>1</v>
      </c>
      <c r="AT13" s="144">
        <f t="shared" ref="AT13:AT76" si="37">AZ195</f>
        <v>41922</v>
      </c>
      <c r="AU13" s="145">
        <f t="shared" ref="AU13:AU76" si="38">(AU12-AX13)</f>
        <v>337795.00645669998</v>
      </c>
      <c r="AV13" s="148">
        <f t="shared" ref="AV13:AV76" si="39">NETWORKDAYS(AT12,AT13,$AT$194:$AT$348)-1</f>
        <v>15</v>
      </c>
      <c r="AW13" s="145">
        <f t="shared" ref="AW13:AW76" si="40">TRUNC(AU12*(ROUND((1+AW$9)^(AV13/252),9)-1),8)</f>
        <v>1397.33316328</v>
      </c>
      <c r="AX13" s="145">
        <f t="shared" ref="AX13:AX76" si="41">TRUNC((AU12*AY13),8)</f>
        <v>2748.1835433000001</v>
      </c>
      <c r="AY13" s="155">
        <f t="shared" ref="AY13:AY73" si="42">BI12</f>
        <v>8.0700000000000008E-3</v>
      </c>
      <c r="AZ13" s="152">
        <f>AT11</f>
        <v>41901</v>
      </c>
      <c r="BA13" s="153">
        <f>SUM(AX13:AX$18)</f>
        <v>14071.368734350001</v>
      </c>
      <c r="BB13" s="154">
        <f t="shared" ref="BB13:BB76" si="43">(AW13+AX13)</f>
        <v>4145.5167065799997</v>
      </c>
      <c r="BC13" s="143">
        <f t="shared" ref="BC13:BC76" si="44">BC12+1</f>
        <v>1</v>
      </c>
      <c r="BD13" s="144">
        <f t="shared" si="33"/>
        <v>41953</v>
      </c>
      <c r="BE13" s="144">
        <f t="shared" si="34"/>
        <v>41953</v>
      </c>
      <c r="BF13" s="1"/>
      <c r="BG13" s="148">
        <f t="shared" ref="BG13:BG76" si="45">(BG12+1)</f>
        <v>2</v>
      </c>
      <c r="BH13" s="144">
        <f t="shared" si="35"/>
        <v>41953</v>
      </c>
      <c r="BI13" s="151">
        <v>6.5230000000000002E-3</v>
      </c>
    </row>
    <row r="14" spans="1:208" x14ac:dyDescent="0.2">
      <c r="A14" s="125">
        <f t="shared" si="19"/>
        <v>41905</v>
      </c>
      <c r="B14" s="177">
        <f t="shared" si="1"/>
        <v>340837.97113277722</v>
      </c>
      <c r="C14" s="3">
        <f t="shared" si="20"/>
        <v>46013126.102924928</v>
      </c>
      <c r="D14" s="177">
        <f t="shared" si="21"/>
        <v>340543.19</v>
      </c>
      <c r="E14" s="177">
        <f t="shared" si="22"/>
        <v>14071.368734350001</v>
      </c>
      <c r="F14" s="178">
        <f t="shared" si="2"/>
        <v>326471.82126564998</v>
      </c>
      <c r="G14" s="179">
        <f t="shared" si="23"/>
        <v>3958.72</v>
      </c>
      <c r="H14" s="180">
        <f>IF(AND(N14=1,N13&gt;1),VLOOKUP(A13,[1]Plan1!$CW$105:$CY$215,3),H13)</f>
        <v>3968.62</v>
      </c>
      <c r="I14" s="181">
        <f t="shared" si="3"/>
        <v>41821</v>
      </c>
      <c r="J14" s="181">
        <f t="shared" si="24"/>
        <v>41852</v>
      </c>
      <c r="K14" s="182">
        <f t="shared" si="4"/>
        <v>2.5008083420903215E-3</v>
      </c>
      <c r="L14" s="213">
        <f t="shared" si="25"/>
        <v>41922</v>
      </c>
      <c r="M14" s="183">
        <f t="shared" si="26"/>
        <v>15</v>
      </c>
      <c r="N14" s="183">
        <f t="shared" si="5"/>
        <v>2</v>
      </c>
      <c r="O14" s="177">
        <f t="shared" si="6"/>
        <v>1.0003330800000001</v>
      </c>
      <c r="P14" s="184">
        <f t="shared" si="27"/>
        <v>1</v>
      </c>
      <c r="Q14" s="184">
        <f t="shared" si="28"/>
        <v>1</v>
      </c>
      <c r="R14" s="177">
        <f t="shared" si="7"/>
        <v>1.0003330800000001</v>
      </c>
      <c r="S14" s="177">
        <f t="shared" si="29"/>
        <v>1</v>
      </c>
      <c r="T14" s="177">
        <f t="shared" si="8"/>
        <v>340543.19</v>
      </c>
      <c r="U14" s="177">
        <f t="shared" si="9"/>
        <v>0</v>
      </c>
      <c r="V14" s="177">
        <f t="shared" si="10"/>
        <v>108.74123422719424</v>
      </c>
      <c r="W14" s="177">
        <f t="shared" si="11"/>
        <v>340651.9312342272</v>
      </c>
      <c r="X14" s="185">
        <f t="shared" si="12"/>
        <v>0</v>
      </c>
      <c r="Y14" s="177">
        <f t="shared" si="13"/>
        <v>0</v>
      </c>
      <c r="Z14" s="186">
        <f t="shared" si="14"/>
        <v>0</v>
      </c>
      <c r="AA14" s="177">
        <f t="shared" si="30"/>
        <v>0</v>
      </c>
      <c r="AB14" s="187">
        <f t="shared" si="31"/>
        <v>7.1215000000000001E-2</v>
      </c>
      <c r="AC14" s="185">
        <f t="shared" si="15"/>
        <v>2</v>
      </c>
      <c r="AD14" s="185">
        <v>252</v>
      </c>
      <c r="AE14" s="184">
        <f t="shared" si="16"/>
        <v>1.000546129</v>
      </c>
      <c r="AF14" s="177">
        <f t="shared" si="17"/>
        <v>185.98051181</v>
      </c>
      <c r="AG14" s="177">
        <f t="shared" si="18"/>
        <v>186.03989855</v>
      </c>
      <c r="AH14" s="188">
        <f t="shared" si="32"/>
        <v>0</v>
      </c>
      <c r="AI14" s="188"/>
      <c r="AJ14" s="188"/>
      <c r="AK14" s="188"/>
      <c r="AL14" s="8"/>
      <c r="AM14" s="8"/>
      <c r="AN14" s="8"/>
      <c r="AO14" s="223" t="s">
        <v>94</v>
      </c>
      <c r="AP14" s="223" t="s">
        <v>108</v>
      </c>
      <c r="AQ14" s="8"/>
      <c r="AR14" s="5"/>
      <c r="AS14" s="143">
        <f t="shared" si="36"/>
        <v>2</v>
      </c>
      <c r="AT14" s="144">
        <f t="shared" si="37"/>
        <v>41953</v>
      </c>
      <c r="AU14" s="145">
        <f t="shared" si="38"/>
        <v>335591.56962958997</v>
      </c>
      <c r="AV14" s="148">
        <f t="shared" si="39"/>
        <v>21</v>
      </c>
      <c r="AW14" s="145">
        <f t="shared" si="40"/>
        <v>1942.07030543</v>
      </c>
      <c r="AX14" s="145">
        <f t="shared" si="41"/>
        <v>2203.4368271100002</v>
      </c>
      <c r="AY14" s="155">
        <f t="shared" si="42"/>
        <v>6.5230000000000002E-3</v>
      </c>
      <c r="AZ14" s="152">
        <f t="shared" ref="AZ14:AZ77" si="46">(AT13+1)</f>
        <v>41923</v>
      </c>
      <c r="BA14" s="153">
        <f>SUM(AX14:AX$18)</f>
        <v>11323.185191049999</v>
      </c>
      <c r="BB14" s="154">
        <f t="shared" si="43"/>
        <v>4145.5071325400004</v>
      </c>
      <c r="BC14" s="143">
        <f t="shared" si="44"/>
        <v>2</v>
      </c>
      <c r="BD14" s="144">
        <f t="shared" si="33"/>
        <v>41983</v>
      </c>
      <c r="BE14" s="144">
        <f t="shared" si="34"/>
        <v>41983</v>
      </c>
      <c r="BF14" s="1"/>
      <c r="BG14" s="148">
        <f t="shared" si="45"/>
        <v>3</v>
      </c>
      <c r="BH14" s="144">
        <f t="shared" si="35"/>
        <v>41983</v>
      </c>
      <c r="BI14" s="151">
        <v>6.3290000000000004E-3</v>
      </c>
    </row>
    <row r="15" spans="1:208" x14ac:dyDescent="0.2">
      <c r="A15" s="125">
        <f t="shared" si="19"/>
        <v>41906</v>
      </c>
      <c r="B15" s="177">
        <f t="shared" si="1"/>
        <v>340985.45763825357</v>
      </c>
      <c r="C15" s="3">
        <f t="shared" si="20"/>
        <v>46033036.781164229</v>
      </c>
      <c r="D15" s="177">
        <f t="shared" si="21"/>
        <v>340543.19</v>
      </c>
      <c r="E15" s="177">
        <f t="shared" si="22"/>
        <v>14071.368734350001</v>
      </c>
      <c r="F15" s="178">
        <f t="shared" si="2"/>
        <v>326471.82126564998</v>
      </c>
      <c r="G15" s="179">
        <f t="shared" si="23"/>
        <v>3958.72</v>
      </c>
      <c r="H15" s="180">
        <f>IF(AND(N15=1,N14&gt;1),VLOOKUP(A14,[1]Plan1!$CW$105:$CY$215,3),H14)</f>
        <v>3968.62</v>
      </c>
      <c r="I15" s="181">
        <f t="shared" si="3"/>
        <v>41821</v>
      </c>
      <c r="J15" s="181">
        <f t="shared" si="24"/>
        <v>41852</v>
      </c>
      <c r="K15" s="182">
        <f t="shared" si="4"/>
        <v>2.5008083420903215E-3</v>
      </c>
      <c r="L15" s="213">
        <f t="shared" si="25"/>
        <v>41922</v>
      </c>
      <c r="M15" s="183">
        <f t="shared" si="26"/>
        <v>15</v>
      </c>
      <c r="N15" s="183">
        <f t="shared" si="5"/>
        <v>3</v>
      </c>
      <c r="O15" s="177">
        <f t="shared" si="6"/>
        <v>1.00049966</v>
      </c>
      <c r="P15" s="184">
        <f t="shared" si="27"/>
        <v>1</v>
      </c>
      <c r="Q15" s="184">
        <f t="shared" si="28"/>
        <v>1</v>
      </c>
      <c r="R15" s="177">
        <f t="shared" si="7"/>
        <v>1.00049966</v>
      </c>
      <c r="S15" s="177">
        <f t="shared" si="29"/>
        <v>1</v>
      </c>
      <c r="T15" s="177">
        <f t="shared" si="8"/>
        <v>340543.19</v>
      </c>
      <c r="U15" s="177">
        <f t="shared" si="9"/>
        <v>0</v>
      </c>
      <c r="V15" s="177">
        <f t="shared" si="10"/>
        <v>163.12491021359887</v>
      </c>
      <c r="W15" s="177">
        <f t="shared" si="11"/>
        <v>340706.31491021358</v>
      </c>
      <c r="X15" s="185">
        <f t="shared" si="12"/>
        <v>0</v>
      </c>
      <c r="Y15" s="177">
        <f t="shared" si="13"/>
        <v>0</v>
      </c>
      <c r="Z15" s="186">
        <f t="shared" si="14"/>
        <v>0</v>
      </c>
      <c r="AA15" s="177">
        <f t="shared" si="30"/>
        <v>0</v>
      </c>
      <c r="AB15" s="187">
        <f t="shared" si="31"/>
        <v>7.1215000000000001E-2</v>
      </c>
      <c r="AC15" s="185">
        <f t="shared" si="15"/>
        <v>3</v>
      </c>
      <c r="AD15" s="185">
        <v>252</v>
      </c>
      <c r="AE15" s="184">
        <f t="shared" si="16"/>
        <v>1.0008193059999999</v>
      </c>
      <c r="AF15" s="177">
        <f t="shared" si="17"/>
        <v>279.00907882000001</v>
      </c>
      <c r="AG15" s="177">
        <f t="shared" si="18"/>
        <v>279.14272804000001</v>
      </c>
      <c r="AH15" s="188">
        <f t="shared" si="32"/>
        <v>0</v>
      </c>
      <c r="AI15" s="188"/>
      <c r="AJ15" s="188"/>
      <c r="AK15" s="188"/>
      <c r="AL15" s="8"/>
      <c r="AM15" s="8"/>
      <c r="AN15" s="8"/>
      <c r="AO15" s="223" t="s">
        <v>95</v>
      </c>
      <c r="AP15" s="226">
        <v>44355</v>
      </c>
      <c r="AQ15" s="8"/>
      <c r="AR15" s="5"/>
      <c r="AS15" s="143">
        <f t="shared" si="36"/>
        <v>3</v>
      </c>
      <c r="AT15" s="144">
        <f t="shared" si="37"/>
        <v>41983</v>
      </c>
      <c r="AU15" s="145">
        <f t="shared" si="38"/>
        <v>333467.61058540997</v>
      </c>
      <c r="AV15" s="148">
        <f t="shared" si="39"/>
        <v>22</v>
      </c>
      <c r="AW15" s="145">
        <f t="shared" si="40"/>
        <v>2021.5546190699999</v>
      </c>
      <c r="AX15" s="145">
        <f t="shared" si="41"/>
        <v>2123.9590441800001</v>
      </c>
      <c r="AY15" s="155">
        <f t="shared" si="42"/>
        <v>6.3290000000000004E-3</v>
      </c>
      <c r="AZ15" s="152">
        <f t="shared" si="46"/>
        <v>41954</v>
      </c>
      <c r="BA15" s="153">
        <f>SUM(AX15:AX$18)</f>
        <v>9119.7483639399998</v>
      </c>
      <c r="BB15" s="154">
        <f t="shared" si="43"/>
        <v>4145.5136632499998</v>
      </c>
      <c r="BC15" s="143">
        <f t="shared" si="44"/>
        <v>3</v>
      </c>
      <c r="BD15" s="144">
        <f t="shared" si="33"/>
        <v>42016</v>
      </c>
      <c r="BE15" s="144">
        <f t="shared" si="34"/>
        <v>42016</v>
      </c>
      <c r="BF15" s="1"/>
      <c r="BG15" s="148">
        <f t="shared" si="45"/>
        <v>4</v>
      </c>
      <c r="BH15" s="144">
        <f t="shared" si="35"/>
        <v>42016</v>
      </c>
      <c r="BI15" s="151">
        <v>6.9569999999999996E-3</v>
      </c>
    </row>
    <row r="16" spans="1:208" x14ac:dyDescent="0.2">
      <c r="A16" s="125">
        <f t="shared" si="19"/>
        <v>41907</v>
      </c>
      <c r="B16" s="177">
        <f t="shared" si="1"/>
        <v>341133.00887761469</v>
      </c>
      <c r="C16" s="3">
        <f t="shared" si="20"/>
        <v>46052956.198477983</v>
      </c>
      <c r="D16" s="177">
        <f t="shared" si="21"/>
        <v>340543.19</v>
      </c>
      <c r="E16" s="177">
        <f t="shared" si="22"/>
        <v>14071.368734350001</v>
      </c>
      <c r="F16" s="178">
        <f t="shared" si="2"/>
        <v>326471.82126564998</v>
      </c>
      <c r="G16" s="179">
        <f t="shared" si="23"/>
        <v>3958.72</v>
      </c>
      <c r="H16" s="180">
        <f>IF(AND(N16=1,N15&gt;1),VLOOKUP(A15,[1]Plan1!$CW$105:$CY$215,3),H15)</f>
        <v>3968.62</v>
      </c>
      <c r="I16" s="181">
        <f t="shared" si="3"/>
        <v>41821</v>
      </c>
      <c r="J16" s="181">
        <f t="shared" si="24"/>
        <v>41852</v>
      </c>
      <c r="K16" s="182">
        <f t="shared" si="4"/>
        <v>2.5008083420903215E-3</v>
      </c>
      <c r="L16" s="213">
        <f t="shared" si="25"/>
        <v>41922</v>
      </c>
      <c r="M16" s="183">
        <f t="shared" si="26"/>
        <v>15</v>
      </c>
      <c r="N16" s="183">
        <f t="shared" si="5"/>
        <v>4</v>
      </c>
      <c r="O16" s="177">
        <f t="shared" si="6"/>
        <v>1.00066627</v>
      </c>
      <c r="P16" s="184">
        <f t="shared" si="27"/>
        <v>1</v>
      </c>
      <c r="Q16" s="184">
        <f t="shared" si="28"/>
        <v>1</v>
      </c>
      <c r="R16" s="177">
        <f t="shared" si="7"/>
        <v>1.00066627</v>
      </c>
      <c r="S16" s="177">
        <f t="shared" si="29"/>
        <v>1</v>
      </c>
      <c r="T16" s="177">
        <f t="shared" si="8"/>
        <v>340543.19</v>
      </c>
      <c r="U16" s="177">
        <f t="shared" si="9"/>
        <v>0</v>
      </c>
      <c r="V16" s="177">
        <f t="shared" si="10"/>
        <v>217.51838035465443</v>
      </c>
      <c r="W16" s="177">
        <f t="shared" si="11"/>
        <v>340760.70838035468</v>
      </c>
      <c r="X16" s="185">
        <f t="shared" si="12"/>
        <v>0</v>
      </c>
      <c r="Y16" s="177">
        <f t="shared" si="13"/>
        <v>0</v>
      </c>
      <c r="Z16" s="186">
        <f t="shared" si="14"/>
        <v>0</v>
      </c>
      <c r="AA16" s="177">
        <f t="shared" si="30"/>
        <v>0</v>
      </c>
      <c r="AB16" s="187">
        <f t="shared" si="31"/>
        <v>7.1215000000000001E-2</v>
      </c>
      <c r="AC16" s="185">
        <f t="shared" si="15"/>
        <v>4</v>
      </c>
      <c r="AD16" s="185">
        <v>252</v>
      </c>
      <c r="AE16" s="184">
        <f t="shared" si="16"/>
        <v>1.001092557</v>
      </c>
      <c r="AF16" s="177">
        <f t="shared" si="17"/>
        <v>372.06284603</v>
      </c>
      <c r="AG16" s="177">
        <f t="shared" si="18"/>
        <v>372.30049725999999</v>
      </c>
      <c r="AH16" s="188">
        <f t="shared" si="32"/>
        <v>0</v>
      </c>
      <c r="AI16" s="188"/>
      <c r="AJ16" s="188"/>
      <c r="AK16" s="188"/>
      <c r="AL16" s="8"/>
      <c r="AM16" s="8"/>
      <c r="AN16" s="8"/>
      <c r="AO16" s="223" t="s">
        <v>80</v>
      </c>
      <c r="AP16" s="223" t="s">
        <v>141</v>
      </c>
      <c r="AQ16" s="8"/>
      <c r="AR16" s="5"/>
      <c r="AS16" s="143">
        <f t="shared" si="36"/>
        <v>4</v>
      </c>
      <c r="AT16" s="144">
        <f t="shared" si="37"/>
        <v>42016</v>
      </c>
      <c r="AU16" s="145">
        <f t="shared" si="38"/>
        <v>331147.67641856999</v>
      </c>
      <c r="AV16" s="148">
        <f t="shared" si="39"/>
        <v>21</v>
      </c>
      <c r="AW16" s="145">
        <f t="shared" si="40"/>
        <v>1917.19099443</v>
      </c>
      <c r="AX16" s="145">
        <f t="shared" si="41"/>
        <v>2319.9341668400002</v>
      </c>
      <c r="AY16" s="155">
        <f t="shared" si="42"/>
        <v>6.9569999999999996E-3</v>
      </c>
      <c r="AZ16" s="152">
        <f t="shared" si="46"/>
        <v>41984</v>
      </c>
      <c r="BA16" s="153">
        <f>SUM(AX16:AX$18)</f>
        <v>6995.7893197600006</v>
      </c>
      <c r="BB16" s="154">
        <f t="shared" si="43"/>
        <v>4237.1251612699998</v>
      </c>
      <c r="BC16" s="143">
        <f t="shared" si="44"/>
        <v>4</v>
      </c>
      <c r="BD16" s="144">
        <f t="shared" si="33"/>
        <v>42045</v>
      </c>
      <c r="BE16" s="144">
        <f t="shared" si="34"/>
        <v>42045</v>
      </c>
      <c r="BF16" s="1"/>
      <c r="BG16" s="148">
        <f t="shared" si="45"/>
        <v>5</v>
      </c>
      <c r="BH16" s="144">
        <f t="shared" si="35"/>
        <v>42045</v>
      </c>
      <c r="BI16" s="151">
        <v>6.4949999999999999E-3</v>
      </c>
    </row>
    <row r="17" spans="1:206" x14ac:dyDescent="0.2">
      <c r="A17" s="125">
        <f t="shared" si="19"/>
        <v>41908</v>
      </c>
      <c r="B17" s="177">
        <f t="shared" si="1"/>
        <v>341280.62194260216</v>
      </c>
      <c r="C17" s="3">
        <f t="shared" si="20"/>
        <v>46072883.962251291</v>
      </c>
      <c r="D17" s="177">
        <f t="shared" si="21"/>
        <v>340543.19</v>
      </c>
      <c r="E17" s="177">
        <f t="shared" si="22"/>
        <v>14071.368734350001</v>
      </c>
      <c r="F17" s="178">
        <f t="shared" si="2"/>
        <v>326471.82126564998</v>
      </c>
      <c r="G17" s="179">
        <f t="shared" si="23"/>
        <v>3958.72</v>
      </c>
      <c r="H17" s="180">
        <f>IF(AND(N17=1,N16&gt;1),VLOOKUP(A16,[1]Plan1!$CW$105:$CY$215,3),H16)</f>
        <v>3968.62</v>
      </c>
      <c r="I17" s="181">
        <f t="shared" si="3"/>
        <v>41821</v>
      </c>
      <c r="J17" s="181">
        <f t="shared" si="24"/>
        <v>41852</v>
      </c>
      <c r="K17" s="182">
        <f t="shared" si="4"/>
        <v>2.5008083420903215E-3</v>
      </c>
      <c r="L17" s="213">
        <f t="shared" si="25"/>
        <v>41922</v>
      </c>
      <c r="M17" s="183">
        <f t="shared" si="26"/>
        <v>15</v>
      </c>
      <c r="N17" s="183">
        <f t="shared" si="5"/>
        <v>5</v>
      </c>
      <c r="O17" s="177">
        <f t="shared" si="6"/>
        <v>1.0008329</v>
      </c>
      <c r="P17" s="184">
        <f t="shared" si="27"/>
        <v>1</v>
      </c>
      <c r="Q17" s="184">
        <f t="shared" si="28"/>
        <v>1</v>
      </c>
      <c r="R17" s="177">
        <f t="shared" si="7"/>
        <v>1.0008329</v>
      </c>
      <c r="S17" s="177">
        <f t="shared" si="29"/>
        <v>1</v>
      </c>
      <c r="T17" s="177">
        <f t="shared" si="8"/>
        <v>340543.19</v>
      </c>
      <c r="U17" s="177">
        <f t="shared" si="9"/>
        <v>0</v>
      </c>
      <c r="V17" s="177">
        <f t="shared" si="10"/>
        <v>271.91837993216814</v>
      </c>
      <c r="W17" s="177">
        <f t="shared" si="11"/>
        <v>340815.10837993218</v>
      </c>
      <c r="X17" s="185">
        <f t="shared" si="12"/>
        <v>0</v>
      </c>
      <c r="Y17" s="177">
        <f t="shared" si="13"/>
        <v>0</v>
      </c>
      <c r="Z17" s="186">
        <f t="shared" si="14"/>
        <v>0</v>
      </c>
      <c r="AA17" s="177">
        <f t="shared" si="30"/>
        <v>0</v>
      </c>
      <c r="AB17" s="187">
        <f t="shared" si="31"/>
        <v>7.1215000000000001E-2</v>
      </c>
      <c r="AC17" s="185">
        <f t="shared" si="15"/>
        <v>5</v>
      </c>
      <c r="AD17" s="185">
        <v>252</v>
      </c>
      <c r="AE17" s="184">
        <f t="shared" si="16"/>
        <v>1.0013658830000001</v>
      </c>
      <c r="AF17" s="177">
        <f t="shared" si="17"/>
        <v>465.14215397999999</v>
      </c>
      <c r="AG17" s="177">
        <f t="shared" si="18"/>
        <v>465.51356267</v>
      </c>
      <c r="AH17" s="188">
        <f t="shared" si="32"/>
        <v>0</v>
      </c>
      <c r="AI17" s="188"/>
      <c r="AJ17" s="188"/>
      <c r="AK17" s="188"/>
      <c r="AL17" s="8"/>
      <c r="AM17" s="8"/>
      <c r="AN17" s="8"/>
      <c r="AO17" s="222" t="s">
        <v>109</v>
      </c>
      <c r="AP17" s="227">
        <f>VLOOKUP(AP$15,$A$10:$AK$5000,23)</f>
        <v>257706.99061270274</v>
      </c>
      <c r="AQ17" s="8"/>
      <c r="AR17" s="5"/>
      <c r="AS17" s="143">
        <f t="shared" si="36"/>
        <v>5</v>
      </c>
      <c r="AT17" s="144">
        <f t="shared" si="37"/>
        <v>42045</v>
      </c>
      <c r="AU17" s="145">
        <f t="shared" si="38"/>
        <v>328996.87226023996</v>
      </c>
      <c r="AV17" s="148">
        <f t="shared" si="39"/>
        <v>21</v>
      </c>
      <c r="AW17" s="145">
        <f t="shared" si="40"/>
        <v>1903.8530966799999</v>
      </c>
      <c r="AX17" s="145">
        <f t="shared" si="41"/>
        <v>2150.8041583300001</v>
      </c>
      <c r="AY17" s="155">
        <f t="shared" si="42"/>
        <v>6.4949999999999999E-3</v>
      </c>
      <c r="AZ17" s="152">
        <f t="shared" si="46"/>
        <v>42017</v>
      </c>
      <c r="BA17" s="153">
        <f>SUM(AX17:AX$18)</f>
        <v>4675.8551529199995</v>
      </c>
      <c r="BB17" s="154">
        <f t="shared" si="43"/>
        <v>4054.65725501</v>
      </c>
      <c r="BC17" s="143">
        <f t="shared" si="44"/>
        <v>5</v>
      </c>
      <c r="BD17" s="144">
        <f t="shared" si="33"/>
        <v>42073</v>
      </c>
      <c r="BE17" s="144">
        <f t="shared" si="34"/>
        <v>42073</v>
      </c>
      <c r="BF17" s="1"/>
      <c r="BG17" s="148">
        <f t="shared" si="45"/>
        <v>6</v>
      </c>
      <c r="BH17" s="144">
        <f t="shared" si="35"/>
        <v>42073</v>
      </c>
      <c r="BI17" s="151">
        <v>7.6750000000000004E-3</v>
      </c>
    </row>
    <row r="18" spans="1:206" x14ac:dyDescent="0.2">
      <c r="A18" s="125">
        <f t="shared" si="19"/>
        <v>41909</v>
      </c>
      <c r="B18" s="177">
        <f t="shared" si="1"/>
        <v>341428.30305009248</v>
      </c>
      <c r="C18" s="3">
        <f t="shared" si="20"/>
        <v>46092820.911762483</v>
      </c>
      <c r="D18" s="177">
        <f t="shared" si="21"/>
        <v>340543.19</v>
      </c>
      <c r="E18" s="177">
        <f t="shared" si="22"/>
        <v>14071.368734350001</v>
      </c>
      <c r="F18" s="178">
        <f t="shared" si="2"/>
        <v>326471.82126564998</v>
      </c>
      <c r="G18" s="179">
        <f t="shared" si="23"/>
        <v>3958.72</v>
      </c>
      <c r="H18" s="180">
        <f>IF(AND(N18=1,N17&gt;1),VLOOKUP(A17,[1]Plan1!$CW$105:$CY$215,3),H17)</f>
        <v>3968.62</v>
      </c>
      <c r="I18" s="181">
        <f t="shared" si="3"/>
        <v>41821</v>
      </c>
      <c r="J18" s="181">
        <f t="shared" si="24"/>
        <v>41852</v>
      </c>
      <c r="K18" s="182">
        <f t="shared" si="4"/>
        <v>2.5008083420903215E-3</v>
      </c>
      <c r="L18" s="213">
        <f t="shared" si="25"/>
        <v>41922</v>
      </c>
      <c r="M18" s="183">
        <f t="shared" si="26"/>
        <v>15</v>
      </c>
      <c r="N18" s="183">
        <f t="shared" si="5"/>
        <v>6</v>
      </c>
      <c r="O18" s="177">
        <f t="shared" si="6"/>
        <v>1.0009995700000001</v>
      </c>
      <c r="P18" s="184">
        <f t="shared" si="27"/>
        <v>1</v>
      </c>
      <c r="Q18" s="184">
        <f t="shared" si="28"/>
        <v>1</v>
      </c>
      <c r="R18" s="177">
        <f t="shared" si="7"/>
        <v>1.0009995700000001</v>
      </c>
      <c r="S18" s="177">
        <f t="shared" si="29"/>
        <v>1</v>
      </c>
      <c r="T18" s="177">
        <f t="shared" si="8"/>
        <v>340543.19</v>
      </c>
      <c r="U18" s="177">
        <f t="shared" si="9"/>
        <v>0</v>
      </c>
      <c r="V18" s="177">
        <f t="shared" si="10"/>
        <v>326.33143838252556</v>
      </c>
      <c r="W18" s="177">
        <f t="shared" si="11"/>
        <v>340869.52143838251</v>
      </c>
      <c r="X18" s="185">
        <f t="shared" si="12"/>
        <v>0</v>
      </c>
      <c r="Y18" s="177">
        <f t="shared" si="13"/>
        <v>0</v>
      </c>
      <c r="Z18" s="186">
        <f t="shared" si="14"/>
        <v>0</v>
      </c>
      <c r="AA18" s="177">
        <f t="shared" si="30"/>
        <v>0</v>
      </c>
      <c r="AB18" s="187">
        <f t="shared" si="31"/>
        <v>7.1215000000000001E-2</v>
      </c>
      <c r="AC18" s="185">
        <f t="shared" si="15"/>
        <v>6</v>
      </c>
      <c r="AD18" s="185">
        <v>252</v>
      </c>
      <c r="AE18" s="184">
        <f t="shared" si="16"/>
        <v>1.001639283</v>
      </c>
      <c r="AF18" s="177">
        <f t="shared" si="17"/>
        <v>558.24666213</v>
      </c>
      <c r="AG18" s="177">
        <f t="shared" si="18"/>
        <v>558.78161170999999</v>
      </c>
      <c r="AH18" s="188">
        <f t="shared" si="32"/>
        <v>0</v>
      </c>
      <c r="AI18" s="188"/>
      <c r="AJ18" s="188"/>
      <c r="AK18" s="188"/>
      <c r="AL18" s="8"/>
      <c r="AM18" s="8"/>
      <c r="AN18" s="8"/>
      <c r="AO18" s="223" t="s">
        <v>80</v>
      </c>
      <c r="AP18" s="223" t="s">
        <v>13</v>
      </c>
      <c r="AQ18" s="8"/>
      <c r="AR18" s="5"/>
      <c r="AS18" s="143">
        <f t="shared" si="36"/>
        <v>6</v>
      </c>
      <c r="AT18" s="144">
        <f t="shared" si="37"/>
        <v>42073</v>
      </c>
      <c r="AU18" s="145">
        <f t="shared" si="38"/>
        <v>326471.82126564998</v>
      </c>
      <c r="AV18" s="148">
        <f t="shared" si="39"/>
        <v>18</v>
      </c>
      <c r="AW18" s="145">
        <f t="shared" si="40"/>
        <v>1620.61062801</v>
      </c>
      <c r="AX18" s="145">
        <f t="shared" si="41"/>
        <v>2525.0509945899998</v>
      </c>
      <c r="AY18" s="155">
        <f t="shared" si="42"/>
        <v>7.6750000000000004E-3</v>
      </c>
      <c r="AZ18" s="152">
        <f t="shared" si="46"/>
        <v>42046</v>
      </c>
      <c r="BA18" s="153">
        <f>SUM(AX18:AX$18)</f>
        <v>2525.0509945899998</v>
      </c>
      <c r="BB18" s="154">
        <f t="shared" si="43"/>
        <v>4145.6616225999996</v>
      </c>
      <c r="BC18" s="143">
        <f t="shared" si="44"/>
        <v>6</v>
      </c>
      <c r="BD18" s="144">
        <f t="shared" si="33"/>
        <v>42104</v>
      </c>
      <c r="BE18" s="144">
        <f t="shared" si="34"/>
        <v>42104</v>
      </c>
      <c r="BF18" s="1"/>
      <c r="BG18" s="148">
        <f t="shared" si="45"/>
        <v>7</v>
      </c>
      <c r="BH18" s="144">
        <f t="shared" si="35"/>
        <v>42104</v>
      </c>
      <c r="BI18" s="151">
        <v>6.6740000000000002E-3</v>
      </c>
    </row>
    <row r="19" spans="1:206" x14ac:dyDescent="0.2">
      <c r="A19" s="125">
        <f t="shared" si="19"/>
        <v>41910</v>
      </c>
      <c r="B19" s="177">
        <f t="shared" si="1"/>
        <v>341428.30305009248</v>
      </c>
      <c r="C19" s="3">
        <f t="shared" si="20"/>
        <v>46092820.911762483</v>
      </c>
      <c r="D19" s="177">
        <f t="shared" si="21"/>
        <v>340543.19</v>
      </c>
      <c r="E19" s="177">
        <f t="shared" si="22"/>
        <v>14071.368734350001</v>
      </c>
      <c r="F19" s="178">
        <f t="shared" si="2"/>
        <v>326471.82126564998</v>
      </c>
      <c r="G19" s="179">
        <f t="shared" si="23"/>
        <v>3958.72</v>
      </c>
      <c r="H19" s="180">
        <f>IF(AND(N19=1,N18&gt;1),VLOOKUP(A18,[1]Plan1!$CW$105:$CY$215,3),H18)</f>
        <v>3968.62</v>
      </c>
      <c r="I19" s="181">
        <f t="shared" si="3"/>
        <v>41821</v>
      </c>
      <c r="J19" s="181">
        <f t="shared" si="24"/>
        <v>41852</v>
      </c>
      <c r="K19" s="182">
        <f t="shared" si="4"/>
        <v>2.5008083420903215E-3</v>
      </c>
      <c r="L19" s="213">
        <f t="shared" si="25"/>
        <v>41922</v>
      </c>
      <c r="M19" s="183">
        <f t="shared" si="26"/>
        <v>15</v>
      </c>
      <c r="N19" s="183">
        <f t="shared" si="5"/>
        <v>6</v>
      </c>
      <c r="O19" s="177">
        <f t="shared" si="6"/>
        <v>1.0009995700000001</v>
      </c>
      <c r="P19" s="184">
        <f t="shared" si="27"/>
        <v>1</v>
      </c>
      <c r="Q19" s="184">
        <f t="shared" si="28"/>
        <v>1</v>
      </c>
      <c r="R19" s="177">
        <f t="shared" si="7"/>
        <v>1.0009995700000001</v>
      </c>
      <c r="S19" s="177">
        <f t="shared" si="29"/>
        <v>1</v>
      </c>
      <c r="T19" s="177">
        <f t="shared" si="8"/>
        <v>340543.19</v>
      </c>
      <c r="U19" s="177">
        <f t="shared" si="9"/>
        <v>0</v>
      </c>
      <c r="V19" s="177">
        <f t="shared" si="10"/>
        <v>326.33143838252556</v>
      </c>
      <c r="W19" s="177">
        <f t="shared" si="11"/>
        <v>340869.52143838251</v>
      </c>
      <c r="X19" s="185">
        <f t="shared" si="12"/>
        <v>0</v>
      </c>
      <c r="Y19" s="177">
        <f t="shared" si="13"/>
        <v>0</v>
      </c>
      <c r="Z19" s="186">
        <f t="shared" si="14"/>
        <v>0</v>
      </c>
      <c r="AA19" s="177">
        <f t="shared" si="30"/>
        <v>0</v>
      </c>
      <c r="AB19" s="187">
        <f t="shared" si="31"/>
        <v>7.1215000000000001E-2</v>
      </c>
      <c r="AC19" s="185">
        <f t="shared" si="15"/>
        <v>6</v>
      </c>
      <c r="AD19" s="185">
        <v>252</v>
      </c>
      <c r="AE19" s="184">
        <f t="shared" si="16"/>
        <v>1.001639283</v>
      </c>
      <c r="AF19" s="177">
        <f t="shared" si="17"/>
        <v>558.24666213</v>
      </c>
      <c r="AG19" s="177">
        <f t="shared" si="18"/>
        <v>558.78161170999999</v>
      </c>
      <c r="AH19" s="188">
        <f t="shared" si="32"/>
        <v>0</v>
      </c>
      <c r="AI19" s="188"/>
      <c r="AJ19" s="188"/>
      <c r="AK19" s="188"/>
      <c r="AL19" s="8"/>
      <c r="AM19" s="8"/>
      <c r="AN19" s="8"/>
      <c r="AO19" s="222" t="s">
        <v>109</v>
      </c>
      <c r="AP19" s="227">
        <f>VLOOKUP(AP$15,$A$10:$AK$5000,33)</f>
        <v>24524.878784190001</v>
      </c>
      <c r="AQ19" s="8"/>
      <c r="AR19" s="5"/>
      <c r="AS19" s="143">
        <f t="shared" si="36"/>
        <v>7</v>
      </c>
      <c r="AT19" s="144">
        <f t="shared" si="37"/>
        <v>42104</v>
      </c>
      <c r="AU19" s="145">
        <f t="shared" si="38"/>
        <v>324292.94833052997</v>
      </c>
      <c r="AV19" s="148">
        <f t="shared" si="39"/>
        <v>22</v>
      </c>
      <c r="AW19" s="145">
        <f t="shared" si="40"/>
        <v>1966.61858641</v>
      </c>
      <c r="AX19" s="145">
        <f t="shared" si="41"/>
        <v>2178.87293512</v>
      </c>
      <c r="AY19" s="155">
        <f t="shared" si="42"/>
        <v>6.6740000000000002E-3</v>
      </c>
      <c r="AZ19" s="152">
        <f t="shared" si="46"/>
        <v>42074</v>
      </c>
      <c r="BA19" s="153">
        <v>0</v>
      </c>
      <c r="BB19" s="154">
        <f t="shared" si="43"/>
        <v>4145.4915215299998</v>
      </c>
      <c r="BC19" s="143">
        <f t="shared" si="44"/>
        <v>7</v>
      </c>
      <c r="BD19" s="144">
        <f t="shared" si="33"/>
        <v>42135</v>
      </c>
      <c r="BE19" s="144">
        <f t="shared" si="34"/>
        <v>42135</v>
      </c>
      <c r="BF19" s="1"/>
      <c r="BG19" s="148">
        <f t="shared" si="45"/>
        <v>8</v>
      </c>
      <c r="BH19" s="144">
        <f t="shared" si="35"/>
        <v>42135</v>
      </c>
      <c r="BI19" s="151">
        <v>7.8569999999999994E-3</v>
      </c>
    </row>
    <row r="20" spans="1:206" x14ac:dyDescent="0.2">
      <c r="A20" s="125">
        <f t="shared" si="19"/>
        <v>41911</v>
      </c>
      <c r="B20" s="177">
        <f t="shared" si="1"/>
        <v>341428.30305009248</v>
      </c>
      <c r="C20" s="3">
        <f t="shared" si="20"/>
        <v>46092820.911762483</v>
      </c>
      <c r="D20" s="177">
        <f t="shared" si="21"/>
        <v>340543.19</v>
      </c>
      <c r="E20" s="177">
        <f t="shared" si="22"/>
        <v>14071.368734350001</v>
      </c>
      <c r="F20" s="178">
        <f t="shared" si="2"/>
        <v>326471.82126564998</v>
      </c>
      <c r="G20" s="179">
        <f t="shared" si="23"/>
        <v>3958.72</v>
      </c>
      <c r="H20" s="180">
        <f>IF(AND(N20=1,N19&gt;1),VLOOKUP(A19,[1]Plan1!$CW$105:$CY$215,3),H19)</f>
        <v>3968.62</v>
      </c>
      <c r="I20" s="181">
        <f t="shared" si="3"/>
        <v>41821</v>
      </c>
      <c r="J20" s="181">
        <f t="shared" si="24"/>
        <v>41852</v>
      </c>
      <c r="K20" s="182">
        <f t="shared" si="4"/>
        <v>2.5008083420903215E-3</v>
      </c>
      <c r="L20" s="213">
        <f t="shared" si="25"/>
        <v>41922</v>
      </c>
      <c r="M20" s="183">
        <f t="shared" si="26"/>
        <v>15</v>
      </c>
      <c r="N20" s="183">
        <f t="shared" si="5"/>
        <v>6</v>
      </c>
      <c r="O20" s="177">
        <f t="shared" si="6"/>
        <v>1.0009995700000001</v>
      </c>
      <c r="P20" s="184">
        <f t="shared" si="27"/>
        <v>1</v>
      </c>
      <c r="Q20" s="184">
        <f t="shared" si="28"/>
        <v>1</v>
      </c>
      <c r="R20" s="177">
        <f t="shared" si="7"/>
        <v>1.0009995700000001</v>
      </c>
      <c r="S20" s="177">
        <f t="shared" si="29"/>
        <v>1</v>
      </c>
      <c r="T20" s="177">
        <f t="shared" si="8"/>
        <v>340543.19</v>
      </c>
      <c r="U20" s="177">
        <f t="shared" si="9"/>
        <v>0</v>
      </c>
      <c r="V20" s="177">
        <f t="shared" si="10"/>
        <v>326.33143838252556</v>
      </c>
      <c r="W20" s="177">
        <f t="shared" si="11"/>
        <v>340869.52143838251</v>
      </c>
      <c r="X20" s="185">
        <f t="shared" si="12"/>
        <v>0</v>
      </c>
      <c r="Y20" s="177">
        <f t="shared" si="13"/>
        <v>0</v>
      </c>
      <c r="Z20" s="186">
        <f t="shared" si="14"/>
        <v>0</v>
      </c>
      <c r="AA20" s="177">
        <f t="shared" si="30"/>
        <v>0</v>
      </c>
      <c r="AB20" s="187">
        <f t="shared" si="31"/>
        <v>7.1215000000000001E-2</v>
      </c>
      <c r="AC20" s="185">
        <f t="shared" si="15"/>
        <v>6</v>
      </c>
      <c r="AD20" s="185">
        <v>252</v>
      </c>
      <c r="AE20" s="184">
        <f t="shared" si="16"/>
        <v>1.001639283</v>
      </c>
      <c r="AF20" s="177">
        <f t="shared" si="17"/>
        <v>558.24666213</v>
      </c>
      <c r="AG20" s="177">
        <f t="shared" si="18"/>
        <v>558.78161170999999</v>
      </c>
      <c r="AH20" s="188">
        <f t="shared" si="32"/>
        <v>0</v>
      </c>
      <c r="AI20" s="188"/>
      <c r="AJ20" s="188"/>
      <c r="AK20" s="188"/>
      <c r="AL20" s="8"/>
      <c r="AM20" s="8"/>
      <c r="AN20" s="8"/>
      <c r="AO20" s="223" t="s">
        <v>80</v>
      </c>
      <c r="AP20" s="223" t="s">
        <v>135</v>
      </c>
      <c r="AQ20" s="8"/>
      <c r="AR20" s="5"/>
      <c r="AS20" s="143">
        <f t="shared" si="36"/>
        <v>8</v>
      </c>
      <c r="AT20" s="144">
        <f t="shared" si="37"/>
        <v>42135</v>
      </c>
      <c r="AU20" s="145">
        <f t="shared" si="38"/>
        <v>321744.97863549995</v>
      </c>
      <c r="AV20" s="148">
        <f t="shared" si="39"/>
        <v>19</v>
      </c>
      <c r="AW20" s="145">
        <f t="shared" si="40"/>
        <v>1686.4167276799999</v>
      </c>
      <c r="AX20" s="145">
        <f t="shared" si="41"/>
        <v>2547.9696950299999</v>
      </c>
      <c r="AY20" s="155">
        <f t="shared" si="42"/>
        <v>7.8569999999999994E-3</v>
      </c>
      <c r="AZ20" s="152">
        <f t="shared" si="46"/>
        <v>42105</v>
      </c>
      <c r="BA20" s="153">
        <f>SUM(AX20:AX$30)</f>
        <v>26005.5927562</v>
      </c>
      <c r="BB20" s="154">
        <f t="shared" si="43"/>
        <v>4234.3864227100003</v>
      </c>
      <c r="BC20" s="143">
        <f t="shared" si="44"/>
        <v>8</v>
      </c>
      <c r="BD20" s="144">
        <f t="shared" si="33"/>
        <v>42165</v>
      </c>
      <c r="BE20" s="144">
        <f t="shared" si="34"/>
        <v>42165</v>
      </c>
      <c r="BF20" s="1"/>
      <c r="BG20" s="148">
        <f t="shared" si="45"/>
        <v>9</v>
      </c>
      <c r="BH20" s="144">
        <f t="shared" si="35"/>
        <v>42165</v>
      </c>
      <c r="BI20" s="151">
        <v>6.8609999999999999E-3</v>
      </c>
    </row>
    <row r="21" spans="1:206" x14ac:dyDescent="0.2">
      <c r="A21" s="125">
        <f t="shared" si="19"/>
        <v>41912</v>
      </c>
      <c r="B21" s="177">
        <f t="shared" si="1"/>
        <v>341576.04602184927</v>
      </c>
      <c r="C21" s="3">
        <f t="shared" si="20"/>
        <v>46112766.212949648</v>
      </c>
      <c r="D21" s="177">
        <f t="shared" si="21"/>
        <v>340543.19</v>
      </c>
      <c r="E21" s="177">
        <f t="shared" si="22"/>
        <v>14071.368734350001</v>
      </c>
      <c r="F21" s="178">
        <f t="shared" si="2"/>
        <v>326471.82126564998</v>
      </c>
      <c r="G21" s="179">
        <f t="shared" si="23"/>
        <v>3958.72</v>
      </c>
      <c r="H21" s="180">
        <f>IF(AND(N21=1,N20&gt;1),VLOOKUP(A20,[1]Plan1!$CW$105:$CY$215,3),H20)</f>
        <v>3968.62</v>
      </c>
      <c r="I21" s="181">
        <f t="shared" si="3"/>
        <v>41821</v>
      </c>
      <c r="J21" s="181">
        <f t="shared" si="24"/>
        <v>41852</v>
      </c>
      <c r="K21" s="182">
        <f t="shared" si="4"/>
        <v>2.5008083420903215E-3</v>
      </c>
      <c r="L21" s="213">
        <f t="shared" si="25"/>
        <v>41922</v>
      </c>
      <c r="M21" s="183">
        <f t="shared" si="26"/>
        <v>15</v>
      </c>
      <c r="N21" s="183">
        <f t="shared" si="5"/>
        <v>7</v>
      </c>
      <c r="O21" s="177">
        <f t="shared" si="6"/>
        <v>1.00116626</v>
      </c>
      <c r="P21" s="184">
        <f t="shared" si="27"/>
        <v>1</v>
      </c>
      <c r="Q21" s="184">
        <f t="shared" si="28"/>
        <v>1</v>
      </c>
      <c r="R21" s="177">
        <f t="shared" si="7"/>
        <v>1.00116626</v>
      </c>
      <c r="S21" s="177">
        <f t="shared" si="29"/>
        <v>1</v>
      </c>
      <c r="T21" s="177">
        <f t="shared" si="8"/>
        <v>340543.19</v>
      </c>
      <c r="U21" s="177">
        <f t="shared" si="9"/>
        <v>0</v>
      </c>
      <c r="V21" s="177">
        <f t="shared" si="10"/>
        <v>380.75102626926866</v>
      </c>
      <c r="W21" s="177">
        <f t="shared" si="11"/>
        <v>340923.94102626928</v>
      </c>
      <c r="X21" s="185">
        <f t="shared" si="12"/>
        <v>0</v>
      </c>
      <c r="Y21" s="177">
        <f t="shared" si="13"/>
        <v>0</v>
      </c>
      <c r="Z21" s="186">
        <f t="shared" si="14"/>
        <v>0</v>
      </c>
      <c r="AA21" s="177">
        <f t="shared" si="30"/>
        <v>0</v>
      </c>
      <c r="AB21" s="187">
        <f t="shared" si="31"/>
        <v>7.1215000000000001E-2</v>
      </c>
      <c r="AC21" s="185">
        <f t="shared" si="15"/>
        <v>7</v>
      </c>
      <c r="AD21" s="185">
        <v>252</v>
      </c>
      <c r="AE21" s="184">
        <f t="shared" si="16"/>
        <v>1.001912758</v>
      </c>
      <c r="AF21" s="177">
        <f t="shared" si="17"/>
        <v>651.37671101000001</v>
      </c>
      <c r="AG21" s="177">
        <f t="shared" si="18"/>
        <v>652.10499558000004</v>
      </c>
      <c r="AH21" s="188">
        <f t="shared" si="32"/>
        <v>0</v>
      </c>
      <c r="AI21" s="188"/>
      <c r="AJ21" s="188"/>
      <c r="AK21" s="188"/>
      <c r="AL21" s="8"/>
      <c r="AM21" s="8"/>
      <c r="AN21" s="8"/>
      <c r="AO21" s="222" t="s">
        <v>109</v>
      </c>
      <c r="AP21" s="227">
        <f>VLOOKUP(AP$15,$A$10:$AK$5000,36)</f>
        <v>0</v>
      </c>
      <c r="AQ21" s="8"/>
      <c r="AR21" s="5"/>
      <c r="AS21" s="143">
        <f t="shared" si="36"/>
        <v>9</v>
      </c>
      <c r="AT21" s="144">
        <f t="shared" si="37"/>
        <v>42165</v>
      </c>
      <c r="AU21" s="145">
        <f t="shared" si="38"/>
        <v>319537.48633708997</v>
      </c>
      <c r="AV21" s="148">
        <f t="shared" si="39"/>
        <v>21</v>
      </c>
      <c r="AW21" s="145">
        <f t="shared" si="40"/>
        <v>1849.79457063</v>
      </c>
      <c r="AX21" s="145">
        <f t="shared" si="41"/>
        <v>2207.4922984099999</v>
      </c>
      <c r="AY21" s="155">
        <f t="shared" si="42"/>
        <v>6.8609999999999999E-3</v>
      </c>
      <c r="AZ21" s="152">
        <f t="shared" si="46"/>
        <v>42136</v>
      </c>
      <c r="BA21" s="153">
        <f>SUM(AX21:AX$30)</f>
        <v>23457.623061169998</v>
      </c>
      <c r="BB21" s="154">
        <f t="shared" si="43"/>
        <v>4057.2868690400001</v>
      </c>
      <c r="BC21" s="143">
        <f t="shared" si="44"/>
        <v>9</v>
      </c>
      <c r="BD21" s="144">
        <f t="shared" si="33"/>
        <v>42195</v>
      </c>
      <c r="BE21" s="144">
        <f t="shared" si="34"/>
        <v>42195</v>
      </c>
      <c r="BF21" s="1"/>
      <c r="BG21" s="148">
        <f t="shared" si="45"/>
        <v>10</v>
      </c>
      <c r="BH21" s="144">
        <f t="shared" si="35"/>
        <v>42195</v>
      </c>
      <c r="BI21" s="151">
        <v>6.9499999999999996E-3</v>
      </c>
    </row>
    <row r="22" spans="1:206" x14ac:dyDescent="0.2">
      <c r="A22" s="125">
        <f t="shared" si="19"/>
        <v>41913</v>
      </c>
      <c r="B22" s="177">
        <f t="shared" si="1"/>
        <v>341723.85414736066</v>
      </c>
      <c r="C22" s="3">
        <f t="shared" si="20"/>
        <v>46132720.30989369</v>
      </c>
      <c r="D22" s="177">
        <f t="shared" si="21"/>
        <v>340543.19</v>
      </c>
      <c r="E22" s="177">
        <f t="shared" si="22"/>
        <v>14071.368734350001</v>
      </c>
      <c r="F22" s="178">
        <f t="shared" si="2"/>
        <v>326471.82126564998</v>
      </c>
      <c r="G22" s="179">
        <f t="shared" si="23"/>
        <v>3958.72</v>
      </c>
      <c r="H22" s="180">
        <f>IF(AND(N22=1,N21&gt;1),VLOOKUP(A21,[1]Plan1!$CW$105:$CY$215,3),H21)</f>
        <v>3968.62</v>
      </c>
      <c r="I22" s="181">
        <f t="shared" si="3"/>
        <v>41821</v>
      </c>
      <c r="J22" s="181">
        <f t="shared" si="24"/>
        <v>41852</v>
      </c>
      <c r="K22" s="182">
        <f t="shared" si="4"/>
        <v>2.5008083420903215E-3</v>
      </c>
      <c r="L22" s="213">
        <f t="shared" si="25"/>
        <v>41922</v>
      </c>
      <c r="M22" s="183">
        <f t="shared" si="26"/>
        <v>15</v>
      </c>
      <c r="N22" s="183">
        <f t="shared" si="5"/>
        <v>8</v>
      </c>
      <c r="O22" s="177">
        <f t="shared" si="6"/>
        <v>1.0013329799999999</v>
      </c>
      <c r="P22" s="184">
        <f t="shared" si="27"/>
        <v>1</v>
      </c>
      <c r="Q22" s="184">
        <f t="shared" si="28"/>
        <v>1</v>
      </c>
      <c r="R22" s="177">
        <f t="shared" si="7"/>
        <v>1.0013329799999999</v>
      </c>
      <c r="S22" s="177">
        <f t="shared" si="29"/>
        <v>1</v>
      </c>
      <c r="T22" s="177">
        <f t="shared" si="8"/>
        <v>340543.19</v>
      </c>
      <c r="U22" s="177">
        <f t="shared" si="9"/>
        <v>0</v>
      </c>
      <c r="V22" s="177">
        <f t="shared" si="10"/>
        <v>435.18040831066264</v>
      </c>
      <c r="W22" s="177">
        <f t="shared" si="11"/>
        <v>340978.37040831067</v>
      </c>
      <c r="X22" s="185">
        <f t="shared" si="12"/>
        <v>0</v>
      </c>
      <c r="Y22" s="177">
        <f t="shared" si="13"/>
        <v>0</v>
      </c>
      <c r="Z22" s="186">
        <f t="shared" si="14"/>
        <v>0</v>
      </c>
      <c r="AA22" s="177">
        <f t="shared" si="30"/>
        <v>0</v>
      </c>
      <c r="AB22" s="187">
        <f t="shared" si="31"/>
        <v>7.1215000000000001E-2</v>
      </c>
      <c r="AC22" s="185">
        <f t="shared" si="15"/>
        <v>8</v>
      </c>
      <c r="AD22" s="185">
        <v>252</v>
      </c>
      <c r="AE22" s="184">
        <f t="shared" si="16"/>
        <v>1.002186308</v>
      </c>
      <c r="AF22" s="177">
        <f t="shared" si="17"/>
        <v>744.53230064000002</v>
      </c>
      <c r="AG22" s="177">
        <f t="shared" si="18"/>
        <v>745.48373905000005</v>
      </c>
      <c r="AH22" s="188">
        <f t="shared" si="32"/>
        <v>0</v>
      </c>
      <c r="AI22" s="188"/>
      <c r="AJ22" s="188"/>
      <c r="AK22" s="188"/>
      <c r="AL22" s="8"/>
      <c r="AM22" s="8"/>
      <c r="AN22" s="15"/>
      <c r="AO22" s="223" t="s">
        <v>80</v>
      </c>
      <c r="AP22" s="223" t="s">
        <v>136</v>
      </c>
      <c r="AQ22" s="15"/>
      <c r="AR22" s="5"/>
      <c r="AS22" s="143">
        <f t="shared" si="36"/>
        <v>10</v>
      </c>
      <c r="AT22" s="144">
        <f t="shared" si="37"/>
        <v>42195</v>
      </c>
      <c r="AU22" s="145">
        <f t="shared" si="38"/>
        <v>317316.70080704999</v>
      </c>
      <c r="AV22" s="148">
        <f t="shared" si="39"/>
        <v>22</v>
      </c>
      <c r="AW22" s="145">
        <f t="shared" si="40"/>
        <v>1924.8471652200001</v>
      </c>
      <c r="AX22" s="145">
        <f t="shared" si="41"/>
        <v>2220.7855300400001</v>
      </c>
      <c r="AY22" s="155">
        <f t="shared" si="42"/>
        <v>6.9499999999999996E-3</v>
      </c>
      <c r="AZ22" s="152">
        <f t="shared" si="46"/>
        <v>42166</v>
      </c>
      <c r="BA22" s="153">
        <f>SUM(AX22:AX$30)</f>
        <v>21250.13076276</v>
      </c>
      <c r="BB22" s="154">
        <f t="shared" si="43"/>
        <v>4145.6326952600002</v>
      </c>
      <c r="BC22" s="143">
        <f t="shared" si="44"/>
        <v>10</v>
      </c>
      <c r="BD22" s="144">
        <f t="shared" si="33"/>
        <v>42226</v>
      </c>
      <c r="BE22" s="144">
        <f t="shared" si="34"/>
        <v>42226</v>
      </c>
      <c r="BF22" s="16"/>
      <c r="BG22" s="148">
        <f t="shared" si="45"/>
        <v>11</v>
      </c>
      <c r="BH22" s="144">
        <f t="shared" si="35"/>
        <v>42226</v>
      </c>
      <c r="BI22" s="151">
        <v>7.3150000000000003E-3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</row>
    <row r="23" spans="1:206" x14ac:dyDescent="0.2">
      <c r="A23" s="125">
        <f t="shared" si="19"/>
        <v>41914</v>
      </c>
      <c r="B23" s="177">
        <f t="shared" si="1"/>
        <v>341871.72710584674</v>
      </c>
      <c r="C23" s="3">
        <f t="shared" si="20"/>
        <v>46152683.159289308</v>
      </c>
      <c r="D23" s="177">
        <f t="shared" si="21"/>
        <v>340543.19</v>
      </c>
      <c r="E23" s="177">
        <f t="shared" si="22"/>
        <v>14071.368734350001</v>
      </c>
      <c r="F23" s="178">
        <f t="shared" si="2"/>
        <v>326471.82126564998</v>
      </c>
      <c r="G23" s="179">
        <f t="shared" si="23"/>
        <v>3958.72</v>
      </c>
      <c r="H23" s="180">
        <f>IF(AND(N23=1,N22&gt;1),VLOOKUP(A22,[1]Plan1!$CW$105:$CY$215,3),H22)</f>
        <v>3968.62</v>
      </c>
      <c r="I23" s="181">
        <f t="shared" si="3"/>
        <v>41821</v>
      </c>
      <c r="J23" s="181">
        <f t="shared" si="24"/>
        <v>41852</v>
      </c>
      <c r="K23" s="182">
        <f t="shared" si="4"/>
        <v>2.5008083420903215E-3</v>
      </c>
      <c r="L23" s="213">
        <f t="shared" si="25"/>
        <v>41922</v>
      </c>
      <c r="M23" s="183">
        <f t="shared" si="26"/>
        <v>15</v>
      </c>
      <c r="N23" s="183">
        <f t="shared" si="5"/>
        <v>9</v>
      </c>
      <c r="O23" s="177">
        <f t="shared" si="6"/>
        <v>1.0014997299999999</v>
      </c>
      <c r="P23" s="184">
        <f t="shared" si="27"/>
        <v>1</v>
      </c>
      <c r="Q23" s="184">
        <f t="shared" si="28"/>
        <v>1</v>
      </c>
      <c r="R23" s="177">
        <f t="shared" si="7"/>
        <v>1.0014997299999999</v>
      </c>
      <c r="S23" s="177">
        <f t="shared" si="29"/>
        <v>1</v>
      </c>
      <c r="T23" s="177">
        <f t="shared" si="8"/>
        <v>340543.19</v>
      </c>
      <c r="U23" s="177">
        <f t="shared" si="9"/>
        <v>0</v>
      </c>
      <c r="V23" s="177">
        <f t="shared" si="10"/>
        <v>489.61958450670761</v>
      </c>
      <c r="W23" s="177">
        <f t="shared" si="11"/>
        <v>341032.80958450673</v>
      </c>
      <c r="X23" s="185">
        <f t="shared" si="12"/>
        <v>0</v>
      </c>
      <c r="Y23" s="177">
        <f t="shared" si="13"/>
        <v>0</v>
      </c>
      <c r="Z23" s="186">
        <f t="shared" si="14"/>
        <v>0</v>
      </c>
      <c r="AA23" s="177">
        <f t="shared" si="30"/>
        <v>0</v>
      </c>
      <c r="AB23" s="187">
        <f t="shared" si="31"/>
        <v>7.1215000000000001E-2</v>
      </c>
      <c r="AC23" s="185">
        <f t="shared" si="15"/>
        <v>9</v>
      </c>
      <c r="AD23" s="185">
        <v>252</v>
      </c>
      <c r="AE23" s="184">
        <f t="shared" si="16"/>
        <v>1.0024599320000001</v>
      </c>
      <c r="AF23" s="177">
        <f t="shared" si="17"/>
        <v>837.71309045999999</v>
      </c>
      <c r="AG23" s="177">
        <f t="shared" si="18"/>
        <v>838.91752134000001</v>
      </c>
      <c r="AH23" s="188">
        <f t="shared" si="32"/>
        <v>0</v>
      </c>
      <c r="AI23" s="188"/>
      <c r="AJ23" s="188"/>
      <c r="AK23" s="188"/>
      <c r="AL23" s="8"/>
      <c r="AM23" s="8"/>
      <c r="AN23" s="8"/>
      <c r="AO23" s="222" t="s">
        <v>109</v>
      </c>
      <c r="AP23" s="227">
        <f>VLOOKUP(AP$15,$A$10:$AK$5000,37)</f>
        <v>38720.320140042124</v>
      </c>
      <c r="AQ23" s="8"/>
      <c r="AR23" s="5"/>
      <c r="AS23" s="143">
        <f t="shared" si="36"/>
        <v>11</v>
      </c>
      <c r="AT23" s="144">
        <f t="shared" si="37"/>
        <v>42226</v>
      </c>
      <c r="AU23" s="145">
        <f t="shared" si="38"/>
        <v>314995.52914065</v>
      </c>
      <c r="AV23" s="148">
        <f t="shared" si="39"/>
        <v>21</v>
      </c>
      <c r="AW23" s="145">
        <f t="shared" si="40"/>
        <v>1824.3352633300001</v>
      </c>
      <c r="AX23" s="145">
        <f t="shared" si="41"/>
        <v>2321.1716664</v>
      </c>
      <c r="AY23" s="155">
        <f t="shared" si="42"/>
        <v>7.3150000000000003E-3</v>
      </c>
      <c r="AZ23" s="152">
        <f t="shared" si="46"/>
        <v>42196</v>
      </c>
      <c r="BA23" s="153">
        <f>SUM(AX23:AX$30)</f>
        <v>19029.345232719999</v>
      </c>
      <c r="BB23" s="154">
        <f t="shared" si="43"/>
        <v>4145.5069297299997</v>
      </c>
      <c r="BC23" s="143">
        <f t="shared" si="44"/>
        <v>11</v>
      </c>
      <c r="BD23" s="144">
        <f t="shared" si="33"/>
        <v>42257</v>
      </c>
      <c r="BE23" s="144">
        <f t="shared" si="34"/>
        <v>42257</v>
      </c>
      <c r="BF23" s="1"/>
      <c r="BG23" s="148">
        <f t="shared" si="45"/>
        <v>12</v>
      </c>
      <c r="BH23" s="144">
        <f t="shared" si="35"/>
        <v>42257</v>
      </c>
      <c r="BI23" s="151">
        <v>7.1370000000000001E-3</v>
      </c>
    </row>
    <row r="24" spans="1:206" x14ac:dyDescent="0.2">
      <c r="A24" s="125">
        <f t="shared" si="19"/>
        <v>41915</v>
      </c>
      <c r="B24" s="177">
        <f t="shared" si="1"/>
        <v>342019.66525854741</v>
      </c>
      <c r="C24" s="3">
        <f t="shared" si="20"/>
        <v>46172654.809903897</v>
      </c>
      <c r="D24" s="177">
        <f t="shared" si="21"/>
        <v>340543.19</v>
      </c>
      <c r="E24" s="177">
        <f t="shared" si="22"/>
        <v>14071.368734350001</v>
      </c>
      <c r="F24" s="178">
        <f t="shared" si="2"/>
        <v>326471.82126564998</v>
      </c>
      <c r="G24" s="179">
        <f t="shared" si="23"/>
        <v>3958.72</v>
      </c>
      <c r="H24" s="180">
        <f>IF(AND(N24=1,N23&gt;1),VLOOKUP(A23,[1]Plan1!$CW$105:$CY$215,3),H23)</f>
        <v>3968.62</v>
      </c>
      <c r="I24" s="181">
        <f t="shared" si="3"/>
        <v>41821</v>
      </c>
      <c r="J24" s="181">
        <f t="shared" si="24"/>
        <v>41852</v>
      </c>
      <c r="K24" s="182">
        <f t="shared" si="4"/>
        <v>2.5008083420903215E-3</v>
      </c>
      <c r="L24" s="213">
        <f t="shared" si="25"/>
        <v>41922</v>
      </c>
      <c r="M24" s="183">
        <f t="shared" si="26"/>
        <v>15</v>
      </c>
      <c r="N24" s="183">
        <f t="shared" si="5"/>
        <v>10</v>
      </c>
      <c r="O24" s="177">
        <f t="shared" si="6"/>
        <v>1.00166651</v>
      </c>
      <c r="P24" s="184">
        <f t="shared" si="27"/>
        <v>1</v>
      </c>
      <c r="Q24" s="184">
        <f t="shared" si="28"/>
        <v>1</v>
      </c>
      <c r="R24" s="177">
        <f t="shared" si="7"/>
        <v>1.00166651</v>
      </c>
      <c r="S24" s="177">
        <f t="shared" si="29"/>
        <v>1</v>
      </c>
      <c r="T24" s="177">
        <f t="shared" si="8"/>
        <v>340543.19</v>
      </c>
      <c r="U24" s="177">
        <f t="shared" si="9"/>
        <v>0</v>
      </c>
      <c r="V24" s="177">
        <f t="shared" si="10"/>
        <v>544.06855485740346</v>
      </c>
      <c r="W24" s="177">
        <f t="shared" si="11"/>
        <v>341087.2585548574</v>
      </c>
      <c r="X24" s="185">
        <f t="shared" si="12"/>
        <v>0</v>
      </c>
      <c r="Y24" s="177">
        <f t="shared" si="13"/>
        <v>0</v>
      </c>
      <c r="Z24" s="186">
        <f t="shared" si="14"/>
        <v>0</v>
      </c>
      <c r="AA24" s="177">
        <f t="shared" si="30"/>
        <v>0</v>
      </c>
      <c r="AB24" s="187">
        <f t="shared" si="31"/>
        <v>7.1215000000000001E-2</v>
      </c>
      <c r="AC24" s="185">
        <f t="shared" si="15"/>
        <v>10</v>
      </c>
      <c r="AD24" s="185">
        <v>252</v>
      </c>
      <c r="AE24" s="184">
        <f t="shared" si="16"/>
        <v>1.0027336309999999</v>
      </c>
      <c r="AF24" s="177">
        <f t="shared" si="17"/>
        <v>930.91942101999996</v>
      </c>
      <c r="AG24" s="177">
        <f t="shared" si="18"/>
        <v>932.40670368999997</v>
      </c>
      <c r="AH24" s="188">
        <f t="shared" si="32"/>
        <v>0</v>
      </c>
      <c r="AI24" s="188"/>
      <c r="AJ24" s="188"/>
      <c r="AK24" s="188"/>
      <c r="AL24" s="8"/>
      <c r="AM24" s="8"/>
      <c r="AN24" s="8"/>
      <c r="AO24" s="228" t="s">
        <v>98</v>
      </c>
      <c r="AP24" s="229">
        <v>135</v>
      </c>
      <c r="AQ24" s="8"/>
      <c r="AR24" s="5"/>
      <c r="AS24" s="143">
        <f t="shared" si="36"/>
        <v>12</v>
      </c>
      <c r="AT24" s="144">
        <f t="shared" si="37"/>
        <v>42257</v>
      </c>
      <c r="AU24" s="145">
        <f t="shared" si="38"/>
        <v>312747.40604918002</v>
      </c>
      <c r="AV24" s="148">
        <f t="shared" si="39"/>
        <v>22</v>
      </c>
      <c r="AW24" s="145">
        <f t="shared" si="40"/>
        <v>1897.4870781899999</v>
      </c>
      <c r="AX24" s="145">
        <f t="shared" si="41"/>
        <v>2248.12309147</v>
      </c>
      <c r="AY24" s="155">
        <f t="shared" si="42"/>
        <v>7.1370000000000001E-3</v>
      </c>
      <c r="AZ24" s="152">
        <f t="shared" si="46"/>
        <v>42227</v>
      </c>
      <c r="BA24" s="153">
        <f>SUM(AX24:AX$30)</f>
        <v>16708.173566320002</v>
      </c>
      <c r="BB24" s="154">
        <f t="shared" si="43"/>
        <v>4145.6101696599999</v>
      </c>
      <c r="BC24" s="143">
        <f t="shared" si="44"/>
        <v>12</v>
      </c>
      <c r="BD24" s="144">
        <f t="shared" si="33"/>
        <v>42290</v>
      </c>
      <c r="BE24" s="144">
        <f t="shared" si="34"/>
        <v>42290</v>
      </c>
      <c r="BF24" s="1"/>
      <c r="BG24" s="148">
        <f t="shared" si="45"/>
        <v>13</v>
      </c>
      <c r="BH24" s="144">
        <f t="shared" si="35"/>
        <v>42290</v>
      </c>
      <c r="BI24" s="151">
        <v>7.5059999999999997E-3</v>
      </c>
    </row>
    <row r="25" spans="1:206" x14ac:dyDescent="0.2">
      <c r="A25" s="125">
        <f t="shared" si="19"/>
        <v>41916</v>
      </c>
      <c r="B25" s="177">
        <f t="shared" si="1"/>
        <v>342167.66535119456</v>
      </c>
      <c r="C25" s="3">
        <f t="shared" si="20"/>
        <v>46192634.822411269</v>
      </c>
      <c r="D25" s="177">
        <f t="shared" si="21"/>
        <v>340543.19</v>
      </c>
      <c r="E25" s="177">
        <f t="shared" si="22"/>
        <v>14071.368734350001</v>
      </c>
      <c r="F25" s="178">
        <f t="shared" si="2"/>
        <v>326471.82126564998</v>
      </c>
      <c r="G25" s="179">
        <f t="shared" si="23"/>
        <v>3958.72</v>
      </c>
      <c r="H25" s="180">
        <f>IF(AND(N25=1,N24&gt;1),VLOOKUP(A24,[1]Plan1!$CW$105:$CY$215,3),H24)</f>
        <v>3968.62</v>
      </c>
      <c r="I25" s="181">
        <f t="shared" si="3"/>
        <v>41821</v>
      </c>
      <c r="J25" s="181">
        <f t="shared" si="24"/>
        <v>41852</v>
      </c>
      <c r="K25" s="182">
        <f t="shared" si="4"/>
        <v>2.5008083420903215E-3</v>
      </c>
      <c r="L25" s="213">
        <f t="shared" si="25"/>
        <v>41922</v>
      </c>
      <c r="M25" s="183">
        <f t="shared" si="26"/>
        <v>15</v>
      </c>
      <c r="N25" s="183">
        <f t="shared" si="5"/>
        <v>11</v>
      </c>
      <c r="O25" s="177">
        <f t="shared" si="6"/>
        <v>1.0018333100000001</v>
      </c>
      <c r="P25" s="184">
        <f t="shared" si="27"/>
        <v>1</v>
      </c>
      <c r="Q25" s="184">
        <f t="shared" si="28"/>
        <v>1</v>
      </c>
      <c r="R25" s="177">
        <f t="shared" si="7"/>
        <v>1.0018333100000001</v>
      </c>
      <c r="S25" s="177">
        <f t="shared" si="29"/>
        <v>1</v>
      </c>
      <c r="T25" s="177">
        <f t="shared" si="8"/>
        <v>340543.19</v>
      </c>
      <c r="U25" s="177">
        <f t="shared" si="9"/>
        <v>0</v>
      </c>
      <c r="V25" s="177">
        <f t="shared" si="10"/>
        <v>598.52405464455751</v>
      </c>
      <c r="W25" s="177">
        <f t="shared" si="11"/>
        <v>341141.71405464457</v>
      </c>
      <c r="X25" s="185">
        <f t="shared" si="12"/>
        <v>0</v>
      </c>
      <c r="Y25" s="177">
        <f t="shared" si="13"/>
        <v>0</v>
      </c>
      <c r="Z25" s="186">
        <f t="shared" si="14"/>
        <v>0</v>
      </c>
      <c r="AA25" s="177">
        <f t="shared" si="30"/>
        <v>0</v>
      </c>
      <c r="AB25" s="187">
        <f t="shared" si="31"/>
        <v>7.1215000000000001E-2</v>
      </c>
      <c r="AC25" s="185">
        <f t="shared" si="15"/>
        <v>11</v>
      </c>
      <c r="AD25" s="185">
        <v>252</v>
      </c>
      <c r="AE25" s="184">
        <f t="shared" si="16"/>
        <v>1.003007405</v>
      </c>
      <c r="AF25" s="177">
        <f t="shared" si="17"/>
        <v>1024.15129232</v>
      </c>
      <c r="AG25" s="177">
        <f t="shared" si="18"/>
        <v>1025.9512965500001</v>
      </c>
      <c r="AH25" s="188">
        <f t="shared" si="32"/>
        <v>0</v>
      </c>
      <c r="AI25" s="188"/>
      <c r="AJ25" s="188"/>
      <c r="AK25" s="188"/>
      <c r="AL25" s="8"/>
      <c r="AM25" s="8"/>
      <c r="AN25" s="8"/>
      <c r="AO25" s="225" t="s">
        <v>142</v>
      </c>
      <c r="AP25" s="230">
        <f>(AP17+AP19+AP21+AP23)*AP24</f>
        <v>43328545.5874862</v>
      </c>
      <c r="AQ25" s="8"/>
      <c r="AR25" s="5"/>
      <c r="AS25" s="143">
        <f t="shared" si="36"/>
        <v>13</v>
      </c>
      <c r="AT25" s="144">
        <f t="shared" si="37"/>
        <v>42290</v>
      </c>
      <c r="AU25" s="145">
        <f t="shared" si="38"/>
        <v>310399.92401938001</v>
      </c>
      <c r="AV25" s="148">
        <f t="shared" si="39"/>
        <v>22</v>
      </c>
      <c r="AW25" s="145">
        <f t="shared" si="40"/>
        <v>1883.9447129099999</v>
      </c>
      <c r="AX25" s="145">
        <f t="shared" si="41"/>
        <v>2347.4820298</v>
      </c>
      <c r="AY25" s="155">
        <f t="shared" si="42"/>
        <v>7.5059999999999997E-3</v>
      </c>
      <c r="AZ25" s="152">
        <f t="shared" si="46"/>
        <v>42258</v>
      </c>
      <c r="BA25" s="153">
        <f>SUM(AX25:AX$30)</f>
        <v>14460.050474850001</v>
      </c>
      <c r="BB25" s="154">
        <f t="shared" si="43"/>
        <v>4231.4267427100003</v>
      </c>
      <c r="BC25" s="143">
        <f t="shared" si="44"/>
        <v>13</v>
      </c>
      <c r="BD25" s="144">
        <f t="shared" si="33"/>
        <v>42318</v>
      </c>
      <c r="BE25" s="144">
        <f t="shared" si="34"/>
        <v>42318</v>
      </c>
      <c r="BF25" s="17"/>
      <c r="BG25" s="148">
        <f t="shared" si="45"/>
        <v>14</v>
      </c>
      <c r="BH25" s="144">
        <f t="shared" si="35"/>
        <v>42318</v>
      </c>
      <c r="BI25" s="151">
        <v>7.8810000000000009E-3</v>
      </c>
    </row>
    <row r="26" spans="1:206" x14ac:dyDescent="0.2">
      <c r="A26" s="125">
        <f t="shared" si="19"/>
        <v>41917</v>
      </c>
      <c r="B26" s="177">
        <f t="shared" si="1"/>
        <v>342167.66535119456</v>
      </c>
      <c r="C26" s="3">
        <f t="shared" si="20"/>
        <v>46192634.822411269</v>
      </c>
      <c r="D26" s="177">
        <f t="shared" si="21"/>
        <v>340543.19</v>
      </c>
      <c r="E26" s="177">
        <f t="shared" si="22"/>
        <v>14071.368734350001</v>
      </c>
      <c r="F26" s="178">
        <f t="shared" si="2"/>
        <v>326471.82126564998</v>
      </c>
      <c r="G26" s="179">
        <f t="shared" si="23"/>
        <v>3958.72</v>
      </c>
      <c r="H26" s="180">
        <f>IF(AND(N26=1,N25&gt;1),VLOOKUP(A25,[1]Plan1!$CW$105:$CY$215,3),H25)</f>
        <v>3968.62</v>
      </c>
      <c r="I26" s="181">
        <f t="shared" si="3"/>
        <v>41821</v>
      </c>
      <c r="J26" s="181">
        <f t="shared" si="24"/>
        <v>41852</v>
      </c>
      <c r="K26" s="182">
        <f t="shared" si="4"/>
        <v>2.5008083420903215E-3</v>
      </c>
      <c r="L26" s="213">
        <f t="shared" si="25"/>
        <v>41922</v>
      </c>
      <c r="M26" s="183">
        <f t="shared" si="26"/>
        <v>15</v>
      </c>
      <c r="N26" s="183">
        <f t="shared" si="5"/>
        <v>11</v>
      </c>
      <c r="O26" s="177">
        <f t="shared" si="6"/>
        <v>1.0018333100000001</v>
      </c>
      <c r="P26" s="184">
        <f t="shared" si="27"/>
        <v>1</v>
      </c>
      <c r="Q26" s="184">
        <f t="shared" si="28"/>
        <v>1</v>
      </c>
      <c r="R26" s="177">
        <f t="shared" si="7"/>
        <v>1.0018333100000001</v>
      </c>
      <c r="S26" s="177">
        <f t="shared" si="29"/>
        <v>1</v>
      </c>
      <c r="T26" s="177">
        <f t="shared" si="8"/>
        <v>340543.19</v>
      </c>
      <c r="U26" s="177">
        <f t="shared" si="9"/>
        <v>0</v>
      </c>
      <c r="V26" s="177">
        <f t="shared" si="10"/>
        <v>598.52405464455751</v>
      </c>
      <c r="W26" s="177">
        <f t="shared" si="11"/>
        <v>341141.71405464457</v>
      </c>
      <c r="X26" s="185">
        <f t="shared" si="12"/>
        <v>0</v>
      </c>
      <c r="Y26" s="177">
        <f t="shared" si="13"/>
        <v>0</v>
      </c>
      <c r="Z26" s="186">
        <f t="shared" si="14"/>
        <v>0</v>
      </c>
      <c r="AA26" s="177">
        <f t="shared" si="30"/>
        <v>0</v>
      </c>
      <c r="AB26" s="187">
        <f t="shared" si="31"/>
        <v>7.1215000000000001E-2</v>
      </c>
      <c r="AC26" s="185">
        <f t="shared" si="15"/>
        <v>11</v>
      </c>
      <c r="AD26" s="185">
        <v>252</v>
      </c>
      <c r="AE26" s="184">
        <f t="shared" si="16"/>
        <v>1.003007405</v>
      </c>
      <c r="AF26" s="177">
        <f t="shared" si="17"/>
        <v>1024.15129232</v>
      </c>
      <c r="AG26" s="177">
        <f t="shared" si="18"/>
        <v>1025.9512965500001</v>
      </c>
      <c r="AH26" s="188">
        <f t="shared" si="32"/>
        <v>0</v>
      </c>
      <c r="AI26" s="188"/>
      <c r="AJ26" s="188"/>
      <c r="AK26" s="188"/>
      <c r="AL26" s="8"/>
      <c r="AM26" s="8"/>
      <c r="AN26" s="8"/>
      <c r="AO26" s="231" t="s">
        <v>143</v>
      </c>
      <c r="AP26" s="232">
        <v>1832315.06</v>
      </c>
      <c r="AQ26" s="8"/>
      <c r="AR26" s="5"/>
      <c r="AS26" s="143">
        <f t="shared" si="36"/>
        <v>14</v>
      </c>
      <c r="AT26" s="144">
        <f t="shared" si="37"/>
        <v>42318</v>
      </c>
      <c r="AU26" s="145">
        <f t="shared" si="38"/>
        <v>307953.66221819003</v>
      </c>
      <c r="AV26" s="148">
        <f t="shared" si="39"/>
        <v>19</v>
      </c>
      <c r="AW26" s="145">
        <f t="shared" si="40"/>
        <v>1614.16900007</v>
      </c>
      <c r="AX26" s="145">
        <f t="shared" si="41"/>
        <v>2446.2618011899999</v>
      </c>
      <c r="AY26" s="155">
        <f t="shared" si="42"/>
        <v>7.8810000000000009E-3</v>
      </c>
      <c r="AZ26" s="152">
        <f t="shared" si="46"/>
        <v>42291</v>
      </c>
      <c r="BA26" s="153">
        <f>SUM(AX26:AX$30)</f>
        <v>12112.568445049999</v>
      </c>
      <c r="BB26" s="154">
        <f t="shared" si="43"/>
        <v>4060.43080126</v>
      </c>
      <c r="BC26" s="143">
        <f t="shared" si="44"/>
        <v>14</v>
      </c>
      <c r="BD26" s="144">
        <f t="shared" si="33"/>
        <v>42348</v>
      </c>
      <c r="BE26" s="144">
        <f t="shared" si="34"/>
        <v>42348</v>
      </c>
      <c r="BF26" s="1"/>
      <c r="BG26" s="148">
        <f t="shared" si="45"/>
        <v>15</v>
      </c>
      <c r="BH26" s="144">
        <f t="shared" si="35"/>
        <v>42348</v>
      </c>
      <c r="BI26" s="151">
        <v>7.4380000000000002E-3</v>
      </c>
    </row>
    <row r="27" spans="1:206" x14ac:dyDescent="0.2">
      <c r="A27" s="125">
        <f t="shared" si="19"/>
        <v>41918</v>
      </c>
      <c r="B27" s="177">
        <f t="shared" si="1"/>
        <v>342167.66535119456</v>
      </c>
      <c r="C27" s="3">
        <f t="shared" si="20"/>
        <v>46192634.822411269</v>
      </c>
      <c r="D27" s="177">
        <f t="shared" si="21"/>
        <v>340543.19</v>
      </c>
      <c r="E27" s="177">
        <f t="shared" si="22"/>
        <v>14071.368734350001</v>
      </c>
      <c r="F27" s="178">
        <f t="shared" si="2"/>
        <v>326471.82126564998</v>
      </c>
      <c r="G27" s="179">
        <f t="shared" si="23"/>
        <v>3958.72</v>
      </c>
      <c r="H27" s="180">
        <f>IF(AND(N27=1,N26&gt;1),VLOOKUP(A26,[1]Plan1!$CW$105:$CY$215,3),H26)</f>
        <v>3968.62</v>
      </c>
      <c r="I27" s="181">
        <f t="shared" si="3"/>
        <v>41821</v>
      </c>
      <c r="J27" s="181">
        <f t="shared" si="24"/>
        <v>41852</v>
      </c>
      <c r="K27" s="182">
        <f t="shared" si="4"/>
        <v>2.5008083420903215E-3</v>
      </c>
      <c r="L27" s="213">
        <f t="shared" si="25"/>
        <v>41922</v>
      </c>
      <c r="M27" s="183">
        <f t="shared" si="26"/>
        <v>15</v>
      </c>
      <c r="N27" s="183">
        <f t="shared" si="5"/>
        <v>11</v>
      </c>
      <c r="O27" s="177">
        <f t="shared" si="6"/>
        <v>1.0018333100000001</v>
      </c>
      <c r="P27" s="184">
        <f t="shared" si="27"/>
        <v>1</v>
      </c>
      <c r="Q27" s="184">
        <f t="shared" si="28"/>
        <v>1</v>
      </c>
      <c r="R27" s="177">
        <f t="shared" si="7"/>
        <v>1.0018333100000001</v>
      </c>
      <c r="S27" s="177">
        <f t="shared" si="29"/>
        <v>1</v>
      </c>
      <c r="T27" s="177">
        <f t="shared" si="8"/>
        <v>340543.19</v>
      </c>
      <c r="U27" s="177">
        <f t="shared" si="9"/>
        <v>0</v>
      </c>
      <c r="V27" s="177">
        <f t="shared" si="10"/>
        <v>598.52405464455751</v>
      </c>
      <c r="W27" s="177">
        <f t="shared" si="11"/>
        <v>341141.71405464457</v>
      </c>
      <c r="X27" s="185">
        <f t="shared" si="12"/>
        <v>0</v>
      </c>
      <c r="Y27" s="177">
        <f t="shared" si="13"/>
        <v>0</v>
      </c>
      <c r="Z27" s="186">
        <f t="shared" si="14"/>
        <v>0</v>
      </c>
      <c r="AA27" s="177">
        <f t="shared" si="30"/>
        <v>0</v>
      </c>
      <c r="AB27" s="187">
        <f t="shared" si="31"/>
        <v>7.1215000000000001E-2</v>
      </c>
      <c r="AC27" s="185">
        <f t="shared" si="15"/>
        <v>11</v>
      </c>
      <c r="AD27" s="185">
        <v>252</v>
      </c>
      <c r="AE27" s="184">
        <f t="shared" si="16"/>
        <v>1.003007405</v>
      </c>
      <c r="AF27" s="177">
        <f t="shared" si="17"/>
        <v>1024.15129232</v>
      </c>
      <c r="AG27" s="177">
        <f t="shared" si="18"/>
        <v>1025.9512965500001</v>
      </c>
      <c r="AH27" s="188">
        <f t="shared" si="32"/>
        <v>0</v>
      </c>
      <c r="AI27" s="188"/>
      <c r="AJ27" s="188"/>
      <c r="AK27" s="188"/>
      <c r="AL27" s="8"/>
      <c r="AM27" s="8"/>
      <c r="AN27" s="8"/>
      <c r="AO27" s="231" t="s">
        <v>144</v>
      </c>
      <c r="AP27" s="233">
        <f>AP25-AP26</f>
        <v>41496230.527486198</v>
      </c>
      <c r="AQ27" s="8"/>
      <c r="AR27" s="5"/>
      <c r="AS27" s="143">
        <f t="shared" si="36"/>
        <v>15</v>
      </c>
      <c r="AT27" s="144">
        <f t="shared" si="37"/>
        <v>42348</v>
      </c>
      <c r="AU27" s="145">
        <f t="shared" si="38"/>
        <v>305663.10287862003</v>
      </c>
      <c r="AV27" s="148">
        <f t="shared" si="39"/>
        <v>22</v>
      </c>
      <c r="AW27" s="145">
        <f t="shared" si="40"/>
        <v>1855.06789996</v>
      </c>
      <c r="AX27" s="145">
        <f t="shared" si="41"/>
        <v>2290.5593395699998</v>
      </c>
      <c r="AY27" s="155">
        <f t="shared" si="42"/>
        <v>7.4380000000000002E-3</v>
      </c>
      <c r="AZ27" s="152">
        <f t="shared" si="46"/>
        <v>42319</v>
      </c>
      <c r="BA27" s="153">
        <f>SUM(AX27:AX$30)</f>
        <v>9666.3066438599999</v>
      </c>
      <c r="BB27" s="154">
        <f t="shared" si="43"/>
        <v>4145.6272395300002</v>
      </c>
      <c r="BC27" s="143">
        <f>BC26+1</f>
        <v>15</v>
      </c>
      <c r="BD27" s="144">
        <f t="shared" si="33"/>
        <v>42380</v>
      </c>
      <c r="BE27" s="144">
        <f t="shared" si="34"/>
        <v>42380</v>
      </c>
      <c r="BF27" s="1"/>
      <c r="BG27" s="148">
        <f t="shared" si="45"/>
        <v>16</v>
      </c>
      <c r="BH27" s="144">
        <f t="shared" si="35"/>
        <v>42380</v>
      </c>
      <c r="BI27" s="151">
        <v>8.3619999999999996E-3</v>
      </c>
    </row>
    <row r="28" spans="1:206" x14ac:dyDescent="0.2">
      <c r="A28" s="125">
        <f t="shared" si="19"/>
        <v>41919</v>
      </c>
      <c r="B28" s="177">
        <f t="shared" si="1"/>
        <v>342315.73033565632</v>
      </c>
      <c r="C28" s="3">
        <f t="shared" si="20"/>
        <v>46212623.595313601</v>
      </c>
      <c r="D28" s="177">
        <f t="shared" si="21"/>
        <v>340543.19</v>
      </c>
      <c r="E28" s="177">
        <f t="shared" si="22"/>
        <v>14071.368734350001</v>
      </c>
      <c r="F28" s="178">
        <f t="shared" si="2"/>
        <v>326471.82126564998</v>
      </c>
      <c r="G28" s="179">
        <f t="shared" si="23"/>
        <v>3958.72</v>
      </c>
      <c r="H28" s="180">
        <f>IF(AND(N28=1,N27&gt;1),VLOOKUP(A27,[1]Plan1!$CW$105:$CY$215,3),H27)</f>
        <v>3968.62</v>
      </c>
      <c r="I28" s="181">
        <f t="shared" si="3"/>
        <v>41821</v>
      </c>
      <c r="J28" s="181">
        <f t="shared" si="24"/>
        <v>41852</v>
      </c>
      <c r="K28" s="182">
        <f t="shared" si="4"/>
        <v>2.5008083420903215E-3</v>
      </c>
      <c r="L28" s="213">
        <f t="shared" si="25"/>
        <v>41922</v>
      </c>
      <c r="M28" s="183">
        <f t="shared" si="26"/>
        <v>15</v>
      </c>
      <c r="N28" s="183">
        <f t="shared" si="5"/>
        <v>12</v>
      </c>
      <c r="O28" s="177">
        <f t="shared" si="6"/>
        <v>1.00200014</v>
      </c>
      <c r="P28" s="184">
        <f t="shared" si="27"/>
        <v>1</v>
      </c>
      <c r="Q28" s="184">
        <f t="shared" si="28"/>
        <v>1</v>
      </c>
      <c r="R28" s="177">
        <f t="shared" si="7"/>
        <v>1.00200014</v>
      </c>
      <c r="S28" s="177">
        <f t="shared" si="29"/>
        <v>1</v>
      </c>
      <c r="T28" s="177">
        <f t="shared" si="8"/>
        <v>340543.19</v>
      </c>
      <c r="U28" s="177">
        <f t="shared" si="9"/>
        <v>0</v>
      </c>
      <c r="V28" s="177">
        <f t="shared" si="10"/>
        <v>652.98934858628991</v>
      </c>
      <c r="W28" s="177">
        <f t="shared" si="11"/>
        <v>341196.1793485863</v>
      </c>
      <c r="X28" s="185">
        <f t="shared" si="12"/>
        <v>0</v>
      </c>
      <c r="Y28" s="177">
        <f t="shared" si="13"/>
        <v>0</v>
      </c>
      <c r="Z28" s="186">
        <f t="shared" si="14"/>
        <v>0</v>
      </c>
      <c r="AA28" s="177">
        <f t="shared" si="30"/>
        <v>0</v>
      </c>
      <c r="AB28" s="187">
        <f t="shared" si="31"/>
        <v>7.1215000000000001E-2</v>
      </c>
      <c r="AC28" s="185">
        <f t="shared" si="15"/>
        <v>12</v>
      </c>
      <c r="AD28" s="185">
        <v>252</v>
      </c>
      <c r="AE28" s="184">
        <f t="shared" si="16"/>
        <v>1.0032812529999999</v>
      </c>
      <c r="AF28" s="177">
        <f t="shared" si="17"/>
        <v>1117.4083638100001</v>
      </c>
      <c r="AG28" s="177">
        <f t="shared" si="18"/>
        <v>1119.55098707</v>
      </c>
      <c r="AH28" s="188">
        <f t="shared" si="32"/>
        <v>0</v>
      </c>
      <c r="AI28" s="188"/>
      <c r="AJ28" s="188"/>
      <c r="AK28" s="188"/>
      <c r="AL28" s="8"/>
      <c r="AM28" s="8"/>
      <c r="AN28" s="8"/>
      <c r="AQ28" s="8"/>
      <c r="AR28" s="5"/>
      <c r="AS28" s="143">
        <f t="shared" si="36"/>
        <v>16</v>
      </c>
      <c r="AT28" s="144">
        <f t="shared" si="37"/>
        <v>42380</v>
      </c>
      <c r="AU28" s="145">
        <f t="shared" si="38"/>
        <v>303107.14801235002</v>
      </c>
      <c r="AV28" s="148">
        <f t="shared" si="39"/>
        <v>20</v>
      </c>
      <c r="AW28" s="145">
        <f t="shared" si="40"/>
        <v>1673.4244875300001</v>
      </c>
      <c r="AX28" s="145">
        <f t="shared" si="41"/>
        <v>2555.9548662699999</v>
      </c>
      <c r="AY28" s="155">
        <f t="shared" si="42"/>
        <v>8.3619999999999996E-3</v>
      </c>
      <c r="AZ28" s="152">
        <f t="shared" si="46"/>
        <v>42349</v>
      </c>
      <c r="BA28" s="153">
        <f>SUM(AX28:AX$30)</f>
        <v>7375.7473042900001</v>
      </c>
      <c r="BB28" s="154">
        <f t="shared" si="43"/>
        <v>4229.3793538</v>
      </c>
      <c r="BC28" s="143">
        <f t="shared" si="44"/>
        <v>16</v>
      </c>
      <c r="BD28" s="144">
        <f t="shared" si="33"/>
        <v>42410</v>
      </c>
      <c r="BE28" s="144">
        <f t="shared" si="34"/>
        <v>42410</v>
      </c>
      <c r="BF28" s="1"/>
      <c r="BG28" s="148">
        <f t="shared" si="45"/>
        <v>17</v>
      </c>
      <c r="BH28" s="144">
        <f t="shared" si="35"/>
        <v>42410</v>
      </c>
      <c r="BI28" s="151">
        <v>7.9279999999999993E-3</v>
      </c>
    </row>
    <row r="29" spans="1:206" x14ac:dyDescent="0.2">
      <c r="A29" s="125">
        <f t="shared" si="19"/>
        <v>41920</v>
      </c>
      <c r="B29" s="177">
        <f t="shared" si="1"/>
        <v>342463.86091456271</v>
      </c>
      <c r="C29" s="3">
        <f t="shared" si="20"/>
        <v>46232621.223465964</v>
      </c>
      <c r="D29" s="177">
        <f t="shared" si="21"/>
        <v>340543.19</v>
      </c>
      <c r="E29" s="177">
        <f t="shared" si="22"/>
        <v>14071.368734350001</v>
      </c>
      <c r="F29" s="178">
        <f t="shared" si="2"/>
        <v>326471.82126564998</v>
      </c>
      <c r="G29" s="179">
        <f t="shared" si="23"/>
        <v>3958.72</v>
      </c>
      <c r="H29" s="180">
        <f>IF(AND(N29=1,N28&gt;1),VLOOKUP(A28,[1]Plan1!$CW$105:$CY$215,3),H28)</f>
        <v>3968.62</v>
      </c>
      <c r="I29" s="181">
        <f t="shared" si="3"/>
        <v>41821</v>
      </c>
      <c r="J29" s="181">
        <f t="shared" si="24"/>
        <v>41852</v>
      </c>
      <c r="K29" s="182">
        <f t="shared" si="4"/>
        <v>2.5008083420903215E-3</v>
      </c>
      <c r="L29" s="213">
        <f t="shared" si="25"/>
        <v>41922</v>
      </c>
      <c r="M29" s="183">
        <f t="shared" si="26"/>
        <v>15</v>
      </c>
      <c r="N29" s="183">
        <f t="shared" si="5"/>
        <v>13</v>
      </c>
      <c r="O29" s="177">
        <f t="shared" si="6"/>
        <v>1.002167</v>
      </c>
      <c r="P29" s="184">
        <f t="shared" si="27"/>
        <v>1</v>
      </c>
      <c r="Q29" s="184">
        <f t="shared" si="28"/>
        <v>1</v>
      </c>
      <c r="R29" s="177">
        <f t="shared" si="7"/>
        <v>1.002167</v>
      </c>
      <c r="S29" s="177">
        <f t="shared" si="29"/>
        <v>1</v>
      </c>
      <c r="T29" s="177">
        <f t="shared" si="8"/>
        <v>340543.19</v>
      </c>
      <c r="U29" s="177">
        <f t="shared" si="9"/>
        <v>0</v>
      </c>
      <c r="V29" s="177">
        <f t="shared" si="10"/>
        <v>707.46443668267329</v>
      </c>
      <c r="W29" s="177">
        <f t="shared" si="11"/>
        <v>341250.6544366827</v>
      </c>
      <c r="X29" s="185">
        <f t="shared" si="12"/>
        <v>0</v>
      </c>
      <c r="Y29" s="177">
        <f t="shared" si="13"/>
        <v>0</v>
      </c>
      <c r="Z29" s="186">
        <f t="shared" si="14"/>
        <v>0</v>
      </c>
      <c r="AA29" s="177">
        <f t="shared" si="30"/>
        <v>0</v>
      </c>
      <c r="AB29" s="187">
        <f t="shared" si="31"/>
        <v>7.1215000000000001E-2</v>
      </c>
      <c r="AC29" s="185">
        <f t="shared" si="15"/>
        <v>13</v>
      </c>
      <c r="AD29" s="185">
        <v>252</v>
      </c>
      <c r="AE29" s="184">
        <f t="shared" si="16"/>
        <v>1.003555177</v>
      </c>
      <c r="AF29" s="177">
        <f t="shared" si="17"/>
        <v>1210.69131659</v>
      </c>
      <c r="AG29" s="177">
        <f t="shared" si="18"/>
        <v>1213.20647788</v>
      </c>
      <c r="AH29" s="188">
        <f t="shared" si="32"/>
        <v>0</v>
      </c>
      <c r="AI29" s="188"/>
      <c r="AJ29" s="188"/>
      <c r="AK29" s="188"/>
      <c r="AL29" s="8"/>
      <c r="AM29" s="8"/>
      <c r="AN29" s="8"/>
      <c r="AO29" s="8"/>
      <c r="AP29" s="8"/>
      <c r="AQ29" s="8"/>
      <c r="AR29" s="5"/>
      <c r="AS29" s="143">
        <f t="shared" si="36"/>
        <v>17</v>
      </c>
      <c r="AT29" s="144">
        <f t="shared" si="37"/>
        <v>42410</v>
      </c>
      <c r="AU29" s="145">
        <f t="shared" si="38"/>
        <v>300704.11454291001</v>
      </c>
      <c r="AV29" s="148">
        <f t="shared" si="39"/>
        <v>20</v>
      </c>
      <c r="AW29" s="145">
        <f t="shared" si="40"/>
        <v>1659.43131197</v>
      </c>
      <c r="AX29" s="145">
        <f t="shared" si="41"/>
        <v>2403.0334694399999</v>
      </c>
      <c r="AY29" s="155">
        <f t="shared" si="42"/>
        <v>7.9279999999999993E-3</v>
      </c>
      <c r="AZ29" s="152">
        <f t="shared" si="46"/>
        <v>42381</v>
      </c>
      <c r="BA29" s="153">
        <f>SUM(AX29:AX$30)</f>
        <v>4819.7924380200002</v>
      </c>
      <c r="BB29" s="154">
        <f t="shared" si="43"/>
        <v>4062.4647814099999</v>
      </c>
      <c r="BC29" s="143">
        <f t="shared" si="44"/>
        <v>17</v>
      </c>
      <c r="BD29" s="144">
        <f t="shared" si="33"/>
        <v>42439</v>
      </c>
      <c r="BE29" s="144">
        <f t="shared" si="34"/>
        <v>42439</v>
      </c>
      <c r="BF29" s="1"/>
      <c r="BG29" s="148">
        <f t="shared" si="45"/>
        <v>18</v>
      </c>
      <c r="BH29" s="144">
        <f t="shared" si="35"/>
        <v>42439</v>
      </c>
      <c r="BI29" s="151">
        <v>8.0370000000000007E-3</v>
      </c>
    </row>
    <row r="30" spans="1:206" x14ac:dyDescent="0.2">
      <c r="A30" s="125">
        <f t="shared" si="19"/>
        <v>41921</v>
      </c>
      <c r="B30" s="177">
        <f t="shared" si="1"/>
        <v>342612.05642578372</v>
      </c>
      <c r="C30" s="3">
        <f t="shared" si="20"/>
        <v>46252627.6174808</v>
      </c>
      <c r="D30" s="177">
        <f t="shared" si="21"/>
        <v>340543.19</v>
      </c>
      <c r="E30" s="177">
        <f t="shared" si="22"/>
        <v>14071.368734350001</v>
      </c>
      <c r="F30" s="178">
        <f t="shared" si="2"/>
        <v>326471.82126564998</v>
      </c>
      <c r="G30" s="179">
        <f t="shared" si="23"/>
        <v>3958.72</v>
      </c>
      <c r="H30" s="180">
        <f>IF(AND(N30=1,N29&gt;1),VLOOKUP(A29,[1]Plan1!$CW$105:$CY$215,3),H29)</f>
        <v>3968.62</v>
      </c>
      <c r="I30" s="181">
        <f t="shared" si="3"/>
        <v>41821</v>
      </c>
      <c r="J30" s="181">
        <f t="shared" si="24"/>
        <v>41852</v>
      </c>
      <c r="K30" s="182">
        <f t="shared" si="4"/>
        <v>2.5008083420903215E-3</v>
      </c>
      <c r="L30" s="213">
        <f t="shared" si="25"/>
        <v>41922</v>
      </c>
      <c r="M30" s="183">
        <f t="shared" si="26"/>
        <v>15</v>
      </c>
      <c r="N30" s="183">
        <f t="shared" si="5"/>
        <v>14</v>
      </c>
      <c r="O30" s="177">
        <f t="shared" si="6"/>
        <v>1.0023338900000001</v>
      </c>
      <c r="P30" s="184">
        <f t="shared" si="27"/>
        <v>1</v>
      </c>
      <c r="Q30" s="184">
        <f t="shared" si="28"/>
        <v>1</v>
      </c>
      <c r="R30" s="177">
        <f t="shared" si="7"/>
        <v>1.0023338900000001</v>
      </c>
      <c r="S30" s="177">
        <f t="shared" si="29"/>
        <v>1</v>
      </c>
      <c r="T30" s="177">
        <f t="shared" si="8"/>
        <v>340543.19</v>
      </c>
      <c r="U30" s="177">
        <f t="shared" si="9"/>
        <v>0</v>
      </c>
      <c r="V30" s="177">
        <f t="shared" si="10"/>
        <v>761.94931893370767</v>
      </c>
      <c r="W30" s="177">
        <f t="shared" si="11"/>
        <v>341305.13931893371</v>
      </c>
      <c r="X30" s="185">
        <f t="shared" si="12"/>
        <v>0</v>
      </c>
      <c r="Y30" s="177">
        <f t="shared" si="13"/>
        <v>0</v>
      </c>
      <c r="Z30" s="186">
        <f t="shared" si="14"/>
        <v>0</v>
      </c>
      <c r="AA30" s="177">
        <f t="shared" si="30"/>
        <v>0</v>
      </c>
      <c r="AB30" s="187">
        <f t="shared" si="31"/>
        <v>7.1215000000000001E-2</v>
      </c>
      <c r="AC30" s="185">
        <f t="shared" si="15"/>
        <v>14</v>
      </c>
      <c r="AD30" s="185">
        <v>252</v>
      </c>
      <c r="AE30" s="184">
        <f t="shared" si="16"/>
        <v>1.0038291749999999</v>
      </c>
      <c r="AF30" s="177">
        <f t="shared" si="17"/>
        <v>1303.9994695600001</v>
      </c>
      <c r="AG30" s="177">
        <f t="shared" si="18"/>
        <v>1306.91710685</v>
      </c>
      <c r="AH30" s="188">
        <f t="shared" si="32"/>
        <v>0</v>
      </c>
      <c r="AI30" s="188"/>
      <c r="AJ30" s="188"/>
      <c r="AK30" s="188"/>
      <c r="AL30" s="8"/>
      <c r="AM30" s="8"/>
      <c r="AN30" s="13"/>
      <c r="AO30" s="13"/>
      <c r="AP30" s="13"/>
      <c r="AQ30" s="13"/>
      <c r="AR30" s="5"/>
      <c r="AS30" s="143">
        <f t="shared" si="36"/>
        <v>18</v>
      </c>
      <c r="AT30" s="144">
        <f t="shared" si="37"/>
        <v>42439</v>
      </c>
      <c r="AU30" s="145">
        <f t="shared" si="38"/>
        <v>298287.35557433002</v>
      </c>
      <c r="AV30" s="148">
        <f t="shared" si="39"/>
        <v>21</v>
      </c>
      <c r="AW30" s="145">
        <f t="shared" si="40"/>
        <v>1728.8252354599999</v>
      </c>
      <c r="AX30" s="145">
        <f t="shared" si="41"/>
        <v>2416.7589685799999</v>
      </c>
      <c r="AY30" s="155">
        <f t="shared" si="42"/>
        <v>8.0370000000000007E-3</v>
      </c>
      <c r="AZ30" s="152">
        <f t="shared" si="46"/>
        <v>42411</v>
      </c>
      <c r="BA30" s="153">
        <f>SUM(AX30:AX$30)</f>
        <v>2416.7589685799999</v>
      </c>
      <c r="BB30" s="154">
        <f t="shared" si="43"/>
        <v>4145.5842040400003</v>
      </c>
      <c r="BC30" s="143">
        <f t="shared" si="44"/>
        <v>18</v>
      </c>
      <c r="BD30" s="144">
        <f t="shared" si="33"/>
        <v>42471</v>
      </c>
      <c r="BE30" s="144">
        <f t="shared" si="34"/>
        <v>42471</v>
      </c>
      <c r="BF30" s="17"/>
      <c r="BG30" s="148">
        <f t="shared" si="45"/>
        <v>19</v>
      </c>
      <c r="BH30" s="144">
        <f t="shared" si="35"/>
        <v>42471</v>
      </c>
      <c r="BI30" s="151">
        <v>8.4229999999999999E-3</v>
      </c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</row>
    <row r="31" spans="1:206" x14ac:dyDescent="0.2">
      <c r="A31" s="125">
        <f t="shared" si="19"/>
        <v>41922</v>
      </c>
      <c r="B31" s="177">
        <f t="shared" si="1"/>
        <v>342760.3139526911</v>
      </c>
      <c r="C31" s="3">
        <f t="shared" si="20"/>
        <v>46272642.383613296</v>
      </c>
      <c r="D31" s="177">
        <f t="shared" si="21"/>
        <v>340543.19</v>
      </c>
      <c r="E31" s="177">
        <f t="shared" si="22"/>
        <v>14071.368734350001</v>
      </c>
      <c r="F31" s="178">
        <f t="shared" si="2"/>
        <v>326471.82126564998</v>
      </c>
      <c r="G31" s="179">
        <f t="shared" si="23"/>
        <v>3958.72</v>
      </c>
      <c r="H31" s="180">
        <f>IF(AND(N31=1,N30&gt;1),VLOOKUP(A30,[1]Plan1!$CW$105:$CY$215,3),H30)</f>
        <v>3968.62</v>
      </c>
      <c r="I31" s="181">
        <f t="shared" si="3"/>
        <v>41821</v>
      </c>
      <c r="J31" s="181">
        <f t="shared" si="24"/>
        <v>41852</v>
      </c>
      <c r="K31" s="182">
        <f t="shared" si="4"/>
        <v>2.5008083420903215E-3</v>
      </c>
      <c r="L31" s="213">
        <f t="shared" si="25"/>
        <v>41922</v>
      </c>
      <c r="M31" s="183">
        <f t="shared" si="26"/>
        <v>15</v>
      </c>
      <c r="N31" s="183">
        <f t="shared" si="5"/>
        <v>15</v>
      </c>
      <c r="O31" s="177">
        <f t="shared" si="6"/>
        <v>1.0025008</v>
      </c>
      <c r="P31" s="184">
        <f t="shared" si="27"/>
        <v>1</v>
      </c>
      <c r="Q31" s="184">
        <f t="shared" si="28"/>
        <v>1</v>
      </c>
      <c r="R31" s="177">
        <f t="shared" si="7"/>
        <v>1.0025008</v>
      </c>
      <c r="S31" s="177">
        <f t="shared" si="29"/>
        <v>1</v>
      </c>
      <c r="T31" s="177">
        <f t="shared" si="8"/>
        <v>340543.19</v>
      </c>
      <c r="U31" s="177">
        <f t="shared" si="9"/>
        <v>0</v>
      </c>
      <c r="V31" s="177">
        <f t="shared" si="10"/>
        <v>816.44073062112761</v>
      </c>
      <c r="W31" s="177">
        <f t="shared" si="11"/>
        <v>341359.63073062111</v>
      </c>
      <c r="X31" s="185">
        <f t="shared" si="12"/>
        <v>1</v>
      </c>
      <c r="Y31" s="177">
        <f t="shared" si="13"/>
        <v>2748.1835433000001</v>
      </c>
      <c r="Z31" s="186">
        <f t="shared" si="14"/>
        <v>8.0700000000000008E-3</v>
      </c>
      <c r="AA31" s="177">
        <f t="shared" si="30"/>
        <v>2748.1835433000001</v>
      </c>
      <c r="AB31" s="187">
        <f t="shared" si="31"/>
        <v>7.1215000000000001E-2</v>
      </c>
      <c r="AC31" s="185">
        <f t="shared" si="15"/>
        <v>15</v>
      </c>
      <c r="AD31" s="185">
        <v>252</v>
      </c>
      <c r="AE31" s="184">
        <f t="shared" ref="AE31:AE94" si="47">ROUND((1+AB31)^TRUNC((AC31/AD31),9),9)</f>
        <v>1.0041032480000001</v>
      </c>
      <c r="AF31" s="177">
        <f t="shared" si="17"/>
        <v>1397.33316328</v>
      </c>
      <c r="AG31" s="177">
        <f t="shared" si="18"/>
        <v>1400.6832220700001</v>
      </c>
      <c r="AH31" s="188">
        <f t="shared" si="32"/>
        <v>4145.5167065799997</v>
      </c>
      <c r="AI31" s="188"/>
      <c r="AJ31" s="188"/>
      <c r="AK31" s="188"/>
      <c r="AL31" s="13"/>
      <c r="AM31" s="13"/>
      <c r="AN31" s="8"/>
      <c r="AO31" s="8"/>
      <c r="AP31" s="8"/>
      <c r="AQ31" s="8"/>
      <c r="AR31" s="5"/>
      <c r="AS31" s="143">
        <f t="shared" si="36"/>
        <v>19</v>
      </c>
      <c r="AT31" s="144">
        <f t="shared" si="37"/>
        <v>42471</v>
      </c>
      <c r="AU31" s="145">
        <f t="shared" si="38"/>
        <v>295774.88117833005</v>
      </c>
      <c r="AV31" s="148">
        <f t="shared" si="39"/>
        <v>21</v>
      </c>
      <c r="AW31" s="145">
        <f t="shared" si="40"/>
        <v>1714.9306670399999</v>
      </c>
      <c r="AX31" s="145">
        <f t="shared" si="41"/>
        <v>2512.4743960000001</v>
      </c>
      <c r="AY31" s="155">
        <f t="shared" si="42"/>
        <v>8.4229999999999999E-3</v>
      </c>
      <c r="AZ31" s="152">
        <f t="shared" si="46"/>
        <v>42440</v>
      </c>
      <c r="BA31" s="153">
        <v>0</v>
      </c>
      <c r="BB31" s="154">
        <f t="shared" si="43"/>
        <v>4227.4050630399997</v>
      </c>
      <c r="BC31" s="143">
        <f t="shared" si="44"/>
        <v>19</v>
      </c>
      <c r="BD31" s="144">
        <f t="shared" si="33"/>
        <v>42500</v>
      </c>
      <c r="BE31" s="144">
        <f t="shared" si="34"/>
        <v>42500</v>
      </c>
      <c r="BF31" s="1"/>
      <c r="BG31" s="148">
        <f t="shared" si="45"/>
        <v>20</v>
      </c>
      <c r="BH31" s="144">
        <f t="shared" si="35"/>
        <v>42500</v>
      </c>
      <c r="BI31" s="151">
        <v>8.267E-3</v>
      </c>
    </row>
    <row r="32" spans="1:206" x14ac:dyDescent="0.2">
      <c r="A32" s="125">
        <f t="shared" si="19"/>
        <v>41923</v>
      </c>
      <c r="B32" s="177">
        <f t="shared" si="1"/>
        <v>337975.62713373022</v>
      </c>
      <c r="C32" s="3">
        <f t="shared" si="20"/>
        <v>45626709.66305358</v>
      </c>
      <c r="D32" s="177">
        <f t="shared" si="21"/>
        <v>337795.00645669998</v>
      </c>
      <c r="E32" s="177">
        <f t="shared" si="22"/>
        <v>11323.185191049999</v>
      </c>
      <c r="F32" s="178">
        <f t="shared" si="2"/>
        <v>326471.82126564998</v>
      </c>
      <c r="G32" s="179">
        <f t="shared" si="23"/>
        <v>3968.62</v>
      </c>
      <c r="H32" s="180">
        <f>IF(AND(N32=1,N31&gt;1),VLOOKUP(A31,[1]Plan1!$CW$105:$CY$215,3),H31)</f>
        <v>3991.24</v>
      </c>
      <c r="I32" s="181">
        <f t="shared" si="3"/>
        <v>41862</v>
      </c>
      <c r="J32" s="181">
        <f t="shared" si="24"/>
        <v>41893</v>
      </c>
      <c r="K32" s="182">
        <f t="shared" si="4"/>
        <v>5.6997142583568028E-3</v>
      </c>
      <c r="L32" s="213">
        <f t="shared" si="25"/>
        <v>41953</v>
      </c>
      <c r="M32" s="183">
        <f t="shared" si="26"/>
        <v>21</v>
      </c>
      <c r="N32" s="183">
        <f t="shared" si="5"/>
        <v>1</v>
      </c>
      <c r="O32" s="177">
        <f t="shared" si="6"/>
        <v>1.0002706800000001</v>
      </c>
      <c r="P32" s="184">
        <f t="shared" si="27"/>
        <v>1.0024999999999999</v>
      </c>
      <c r="Q32" s="184">
        <f t="shared" si="28"/>
        <v>1.0024999999999999</v>
      </c>
      <c r="R32" s="177">
        <f t="shared" si="7"/>
        <v>1.0002706800000001</v>
      </c>
      <c r="S32" s="177">
        <f t="shared" si="29"/>
        <v>1</v>
      </c>
      <c r="T32" s="177">
        <f t="shared" si="8"/>
        <v>337795.00645669998</v>
      </c>
      <c r="U32" s="177">
        <f t="shared" si="9"/>
        <v>0</v>
      </c>
      <c r="V32" s="177">
        <f t="shared" si="10"/>
        <v>88.369392580211809</v>
      </c>
      <c r="W32" s="177">
        <f t="shared" si="11"/>
        <v>337883.37584928022</v>
      </c>
      <c r="X32" s="185">
        <f t="shared" si="12"/>
        <v>0</v>
      </c>
      <c r="Y32" s="177">
        <f t="shared" si="13"/>
        <v>0</v>
      </c>
      <c r="Z32" s="186">
        <f t="shared" si="14"/>
        <v>0</v>
      </c>
      <c r="AA32" s="177">
        <f t="shared" si="30"/>
        <v>0</v>
      </c>
      <c r="AB32" s="187">
        <f t="shared" si="31"/>
        <v>7.1215000000000001E-2</v>
      </c>
      <c r="AC32" s="185">
        <f t="shared" si="15"/>
        <v>1</v>
      </c>
      <c r="AD32" s="185">
        <v>252</v>
      </c>
      <c r="AE32" s="184">
        <f t="shared" si="47"/>
        <v>1.000273027</v>
      </c>
      <c r="AF32" s="177">
        <f t="shared" si="17"/>
        <v>92.227157219999995</v>
      </c>
      <c r="AG32" s="177">
        <f t="shared" si="18"/>
        <v>92.25128445</v>
      </c>
      <c r="AH32" s="188">
        <f t="shared" si="32"/>
        <v>0</v>
      </c>
      <c r="AI32" s="188"/>
      <c r="AJ32" s="188"/>
      <c r="AK32" s="188"/>
      <c r="AL32" s="8"/>
      <c r="AM32" s="8"/>
      <c r="AN32" s="8"/>
      <c r="AO32" s="8"/>
      <c r="AP32" s="8"/>
      <c r="AQ32" s="8"/>
      <c r="AR32" s="5"/>
      <c r="AS32" s="143">
        <f t="shared" si="36"/>
        <v>20</v>
      </c>
      <c r="AT32" s="144">
        <f t="shared" si="37"/>
        <v>42500</v>
      </c>
      <c r="AU32" s="145">
        <f t="shared" si="38"/>
        <v>293329.71023563005</v>
      </c>
      <c r="AV32" s="148">
        <f t="shared" si="39"/>
        <v>20</v>
      </c>
      <c r="AW32" s="145">
        <f t="shared" si="40"/>
        <v>1619.2890941000001</v>
      </c>
      <c r="AX32" s="145">
        <f t="shared" si="41"/>
        <v>2445.1709427000001</v>
      </c>
      <c r="AY32" s="155">
        <f t="shared" si="42"/>
        <v>8.267E-3</v>
      </c>
      <c r="AZ32" s="152">
        <f t="shared" si="46"/>
        <v>42472</v>
      </c>
      <c r="BA32" s="153">
        <f>SUM(AX32:AX$42)</f>
        <v>27589.902378399998</v>
      </c>
      <c r="BB32" s="154">
        <f t="shared" si="43"/>
        <v>4064.4600368000001</v>
      </c>
      <c r="BC32" s="143">
        <f t="shared" si="44"/>
        <v>20</v>
      </c>
      <c r="BD32" s="144">
        <f t="shared" si="33"/>
        <v>42531</v>
      </c>
      <c r="BE32" s="144">
        <f t="shared" si="34"/>
        <v>42531</v>
      </c>
      <c r="BF32" s="1"/>
      <c r="BG32" s="148">
        <f t="shared" si="45"/>
        <v>21</v>
      </c>
      <c r="BH32" s="144">
        <f t="shared" si="35"/>
        <v>42531</v>
      </c>
      <c r="BI32" s="151">
        <v>8.1089999999999999E-3</v>
      </c>
    </row>
    <row r="33" spans="1:206" x14ac:dyDescent="0.2">
      <c r="A33" s="125">
        <f t="shared" si="19"/>
        <v>41924</v>
      </c>
      <c r="B33" s="177">
        <f t="shared" si="1"/>
        <v>337975.62713373022</v>
      </c>
      <c r="C33" s="3">
        <f t="shared" si="20"/>
        <v>45626709.66305358</v>
      </c>
      <c r="D33" s="177">
        <f t="shared" si="21"/>
        <v>337795.00645669998</v>
      </c>
      <c r="E33" s="177">
        <f t="shared" si="22"/>
        <v>11323.185191049999</v>
      </c>
      <c r="F33" s="178">
        <f t="shared" si="2"/>
        <v>326471.82126564998</v>
      </c>
      <c r="G33" s="179">
        <f t="shared" si="23"/>
        <v>3968.62</v>
      </c>
      <c r="H33" s="180">
        <f>IF(AND(N33=1,N32&gt;1),VLOOKUP(A32,[1]Plan1!$CW$105:$CY$215,3),H32)</f>
        <v>3991.24</v>
      </c>
      <c r="I33" s="181">
        <f t="shared" si="3"/>
        <v>41862</v>
      </c>
      <c r="J33" s="181">
        <f t="shared" si="24"/>
        <v>41893</v>
      </c>
      <c r="K33" s="182">
        <f t="shared" si="4"/>
        <v>5.6997142583568028E-3</v>
      </c>
      <c r="L33" s="213">
        <f t="shared" si="25"/>
        <v>41953</v>
      </c>
      <c r="M33" s="183">
        <f t="shared" si="26"/>
        <v>21</v>
      </c>
      <c r="N33" s="183">
        <f t="shared" si="5"/>
        <v>1</v>
      </c>
      <c r="O33" s="177">
        <f t="shared" si="6"/>
        <v>1.0002706800000001</v>
      </c>
      <c r="P33" s="184">
        <f t="shared" si="27"/>
        <v>1.0024999999999999</v>
      </c>
      <c r="Q33" s="184">
        <f t="shared" si="28"/>
        <v>1.0024999999999999</v>
      </c>
      <c r="R33" s="177">
        <f t="shared" si="7"/>
        <v>1.0002706800000001</v>
      </c>
      <c r="S33" s="177">
        <f t="shared" si="29"/>
        <v>1</v>
      </c>
      <c r="T33" s="177">
        <f t="shared" si="8"/>
        <v>337795.00645669998</v>
      </c>
      <c r="U33" s="177">
        <f t="shared" si="9"/>
        <v>0</v>
      </c>
      <c r="V33" s="177">
        <f t="shared" si="10"/>
        <v>88.369392580211809</v>
      </c>
      <c r="W33" s="177">
        <f t="shared" si="11"/>
        <v>337883.37584928022</v>
      </c>
      <c r="X33" s="185">
        <f t="shared" si="12"/>
        <v>0</v>
      </c>
      <c r="Y33" s="177">
        <f t="shared" si="13"/>
        <v>0</v>
      </c>
      <c r="Z33" s="186">
        <f t="shared" si="14"/>
        <v>0</v>
      </c>
      <c r="AA33" s="177">
        <f t="shared" si="30"/>
        <v>0</v>
      </c>
      <c r="AB33" s="187">
        <f t="shared" si="31"/>
        <v>7.1215000000000001E-2</v>
      </c>
      <c r="AC33" s="185">
        <f t="shared" si="15"/>
        <v>1</v>
      </c>
      <c r="AD33" s="185">
        <v>252</v>
      </c>
      <c r="AE33" s="184">
        <f t="shared" si="47"/>
        <v>1.000273027</v>
      </c>
      <c r="AF33" s="177">
        <f t="shared" si="17"/>
        <v>92.227157219999995</v>
      </c>
      <c r="AG33" s="177">
        <f t="shared" si="18"/>
        <v>92.25128445</v>
      </c>
      <c r="AH33" s="188">
        <f t="shared" si="32"/>
        <v>0</v>
      </c>
      <c r="AI33" s="188"/>
      <c r="AJ33" s="188"/>
      <c r="AK33" s="188"/>
      <c r="AL33" s="8"/>
      <c r="AM33" s="8"/>
      <c r="AN33" s="8"/>
      <c r="AO33" s="8"/>
      <c r="AP33" s="8"/>
      <c r="AQ33" s="8"/>
      <c r="AR33" s="5"/>
      <c r="AS33" s="143">
        <f t="shared" si="36"/>
        <v>21</v>
      </c>
      <c r="AT33" s="144">
        <f t="shared" si="37"/>
        <v>42531</v>
      </c>
      <c r="AU33" s="145">
        <f t="shared" si="38"/>
        <v>290951.09961533005</v>
      </c>
      <c r="AV33" s="148">
        <f t="shared" si="39"/>
        <v>22</v>
      </c>
      <c r="AW33" s="145">
        <f t="shared" si="40"/>
        <v>1766.97534832</v>
      </c>
      <c r="AX33" s="145">
        <f t="shared" si="41"/>
        <v>2378.6106202999999</v>
      </c>
      <c r="AY33" s="155">
        <f t="shared" si="42"/>
        <v>8.1089999999999999E-3</v>
      </c>
      <c r="AZ33" s="152">
        <f t="shared" si="46"/>
        <v>42501</v>
      </c>
      <c r="BA33" s="153">
        <f>SUM(AX33:AX$42)</f>
        <v>25144.731435699996</v>
      </c>
      <c r="BB33" s="154">
        <f t="shared" si="43"/>
        <v>4145.5859686200001</v>
      </c>
      <c r="BC33" s="143">
        <f t="shared" si="44"/>
        <v>21</v>
      </c>
      <c r="BD33" s="144">
        <f t="shared" si="33"/>
        <v>42562</v>
      </c>
      <c r="BE33" s="144">
        <f t="shared" si="34"/>
        <v>42562</v>
      </c>
      <c r="BF33" s="1"/>
      <c r="BG33" s="148">
        <f t="shared" si="45"/>
        <v>22</v>
      </c>
      <c r="BH33" s="144">
        <f t="shared" si="35"/>
        <v>42562</v>
      </c>
      <c r="BI33" s="151">
        <v>8.7740000000000005E-3</v>
      </c>
    </row>
    <row r="34" spans="1:206" x14ac:dyDescent="0.2">
      <c r="A34" s="125">
        <f t="shared" si="19"/>
        <v>41925</v>
      </c>
      <c r="B34" s="177">
        <f t="shared" si="1"/>
        <v>337975.62713373022</v>
      </c>
      <c r="C34" s="3">
        <f t="shared" si="20"/>
        <v>45626709.66305358</v>
      </c>
      <c r="D34" s="177">
        <f t="shared" si="21"/>
        <v>337795.00645669998</v>
      </c>
      <c r="E34" s="177">
        <f t="shared" si="22"/>
        <v>11323.185191049999</v>
      </c>
      <c r="F34" s="178">
        <f t="shared" si="2"/>
        <v>326471.82126564998</v>
      </c>
      <c r="G34" s="179">
        <f t="shared" si="23"/>
        <v>3968.62</v>
      </c>
      <c r="H34" s="180">
        <f>IF(AND(N34=1,N33&gt;1),VLOOKUP(A33,[1]Plan1!$CW$105:$CY$215,3),H33)</f>
        <v>3991.24</v>
      </c>
      <c r="I34" s="181">
        <f t="shared" si="3"/>
        <v>41862</v>
      </c>
      <c r="J34" s="181">
        <f t="shared" si="24"/>
        <v>41893</v>
      </c>
      <c r="K34" s="182">
        <f t="shared" si="4"/>
        <v>5.6997142583568028E-3</v>
      </c>
      <c r="L34" s="213">
        <f t="shared" si="25"/>
        <v>41953</v>
      </c>
      <c r="M34" s="183">
        <f t="shared" si="26"/>
        <v>21</v>
      </c>
      <c r="N34" s="183">
        <f t="shared" si="5"/>
        <v>1</v>
      </c>
      <c r="O34" s="177">
        <f t="shared" si="6"/>
        <v>1.0002706800000001</v>
      </c>
      <c r="P34" s="184">
        <f t="shared" si="27"/>
        <v>1.0024999999999999</v>
      </c>
      <c r="Q34" s="184">
        <f t="shared" si="28"/>
        <v>1.0024999999999999</v>
      </c>
      <c r="R34" s="177">
        <f t="shared" si="7"/>
        <v>1.0002706800000001</v>
      </c>
      <c r="S34" s="177">
        <f t="shared" si="29"/>
        <v>1</v>
      </c>
      <c r="T34" s="177">
        <f t="shared" si="8"/>
        <v>337795.00645669998</v>
      </c>
      <c r="U34" s="177">
        <f t="shared" si="9"/>
        <v>0</v>
      </c>
      <c r="V34" s="177">
        <f t="shared" si="10"/>
        <v>88.369392580211809</v>
      </c>
      <c r="W34" s="177">
        <f t="shared" si="11"/>
        <v>337883.37584928022</v>
      </c>
      <c r="X34" s="185">
        <f t="shared" si="12"/>
        <v>0</v>
      </c>
      <c r="Y34" s="177">
        <f t="shared" si="13"/>
        <v>0</v>
      </c>
      <c r="Z34" s="186">
        <f t="shared" si="14"/>
        <v>0</v>
      </c>
      <c r="AA34" s="177">
        <f t="shared" si="30"/>
        <v>0</v>
      </c>
      <c r="AB34" s="187">
        <f t="shared" si="31"/>
        <v>7.1215000000000001E-2</v>
      </c>
      <c r="AC34" s="185">
        <f t="shared" si="15"/>
        <v>1</v>
      </c>
      <c r="AD34" s="185">
        <v>252</v>
      </c>
      <c r="AE34" s="184">
        <f t="shared" si="47"/>
        <v>1.000273027</v>
      </c>
      <c r="AF34" s="177">
        <f t="shared" si="17"/>
        <v>92.227157219999995</v>
      </c>
      <c r="AG34" s="177">
        <f t="shared" si="18"/>
        <v>92.25128445</v>
      </c>
      <c r="AH34" s="188">
        <f t="shared" si="32"/>
        <v>0</v>
      </c>
      <c r="AI34" s="188"/>
      <c r="AJ34" s="188"/>
      <c r="AK34" s="188"/>
      <c r="AL34" s="8"/>
      <c r="AM34" s="8"/>
      <c r="AN34" s="8"/>
      <c r="AO34" s="8"/>
      <c r="AP34" s="8"/>
      <c r="AQ34" s="8"/>
      <c r="AR34" s="5"/>
      <c r="AS34" s="143">
        <f t="shared" si="36"/>
        <v>22</v>
      </c>
      <c r="AT34" s="144">
        <f t="shared" si="37"/>
        <v>42562</v>
      </c>
      <c r="AU34" s="145">
        <f t="shared" si="38"/>
        <v>288398.29466731002</v>
      </c>
      <c r="AV34" s="148">
        <f t="shared" si="39"/>
        <v>21</v>
      </c>
      <c r="AW34" s="145">
        <f t="shared" si="40"/>
        <v>1672.75264612</v>
      </c>
      <c r="AX34" s="145">
        <f t="shared" si="41"/>
        <v>2552.8049480200002</v>
      </c>
      <c r="AY34" s="155">
        <f t="shared" si="42"/>
        <v>8.7740000000000005E-3</v>
      </c>
      <c r="AZ34" s="152">
        <f t="shared" si="46"/>
        <v>42532</v>
      </c>
      <c r="BA34" s="153">
        <f>SUM(AX34:AX$42)</f>
        <v>22766.120815399998</v>
      </c>
      <c r="BB34" s="154">
        <f t="shared" si="43"/>
        <v>4225.5575941400002</v>
      </c>
      <c r="BC34" s="143">
        <f t="shared" si="44"/>
        <v>22</v>
      </c>
      <c r="BD34" s="144">
        <f t="shared" si="33"/>
        <v>42592</v>
      </c>
      <c r="BE34" s="144">
        <f t="shared" si="34"/>
        <v>42592</v>
      </c>
      <c r="BF34" s="1"/>
      <c r="BG34" s="148">
        <f t="shared" si="45"/>
        <v>23</v>
      </c>
      <c r="BH34" s="144">
        <f t="shared" si="35"/>
        <v>42592</v>
      </c>
      <c r="BI34" s="151">
        <v>8.0759999999999998E-3</v>
      </c>
    </row>
    <row r="35" spans="1:206" x14ac:dyDescent="0.2">
      <c r="A35" s="125">
        <f t="shared" si="19"/>
        <v>41926</v>
      </c>
      <c r="B35" s="177">
        <f t="shared" si="1"/>
        <v>338156.34427861782</v>
      </c>
      <c r="C35" s="3">
        <f t="shared" si="20"/>
        <v>45651106.477613404</v>
      </c>
      <c r="D35" s="177">
        <f t="shared" si="21"/>
        <v>337795.00645669998</v>
      </c>
      <c r="E35" s="177">
        <f t="shared" si="22"/>
        <v>11323.185191049999</v>
      </c>
      <c r="F35" s="178">
        <f t="shared" si="2"/>
        <v>326471.82126564998</v>
      </c>
      <c r="G35" s="179">
        <f t="shared" si="23"/>
        <v>3968.62</v>
      </c>
      <c r="H35" s="180">
        <f>IF(AND(N35=1,N34&gt;1),VLOOKUP(A34,[1]Plan1!$CW$105:$CY$215,3),H34)</f>
        <v>3991.24</v>
      </c>
      <c r="I35" s="181">
        <f t="shared" si="3"/>
        <v>41862</v>
      </c>
      <c r="J35" s="181">
        <f t="shared" si="24"/>
        <v>41893</v>
      </c>
      <c r="K35" s="182">
        <f t="shared" si="4"/>
        <v>5.6997142583568028E-3</v>
      </c>
      <c r="L35" s="213">
        <f t="shared" si="25"/>
        <v>41953</v>
      </c>
      <c r="M35" s="183">
        <f t="shared" si="26"/>
        <v>21</v>
      </c>
      <c r="N35" s="183">
        <f t="shared" si="5"/>
        <v>2</v>
      </c>
      <c r="O35" s="177">
        <f t="shared" si="6"/>
        <v>1.00054143</v>
      </c>
      <c r="P35" s="184">
        <f t="shared" si="27"/>
        <v>1.0024999999999999</v>
      </c>
      <c r="Q35" s="184">
        <f t="shared" si="28"/>
        <v>1.0024999999999999</v>
      </c>
      <c r="R35" s="177">
        <f t="shared" si="7"/>
        <v>1.00054143</v>
      </c>
      <c r="S35" s="177">
        <f t="shared" si="29"/>
        <v>1</v>
      </c>
      <c r="T35" s="177">
        <f t="shared" si="8"/>
        <v>337795.00645669998</v>
      </c>
      <c r="U35" s="177">
        <f t="shared" si="9"/>
        <v>0</v>
      </c>
      <c r="V35" s="177">
        <f t="shared" si="10"/>
        <v>176.76163818784582</v>
      </c>
      <c r="W35" s="177">
        <f t="shared" si="11"/>
        <v>337971.76809488784</v>
      </c>
      <c r="X35" s="185">
        <f t="shared" si="12"/>
        <v>0</v>
      </c>
      <c r="Y35" s="177">
        <f t="shared" si="13"/>
        <v>0</v>
      </c>
      <c r="Z35" s="186">
        <f t="shared" si="14"/>
        <v>0</v>
      </c>
      <c r="AA35" s="177">
        <f t="shared" si="30"/>
        <v>0</v>
      </c>
      <c r="AB35" s="187">
        <f t="shared" si="31"/>
        <v>7.1215000000000001E-2</v>
      </c>
      <c r="AC35" s="185">
        <f t="shared" si="15"/>
        <v>2</v>
      </c>
      <c r="AD35" s="185">
        <v>252</v>
      </c>
      <c r="AE35" s="184">
        <f t="shared" si="47"/>
        <v>1.000546129</v>
      </c>
      <c r="AF35" s="177">
        <f t="shared" si="17"/>
        <v>184.47964908</v>
      </c>
      <c r="AG35" s="177">
        <f t="shared" si="18"/>
        <v>184.57618373</v>
      </c>
      <c r="AH35" s="188">
        <f t="shared" si="32"/>
        <v>0</v>
      </c>
      <c r="AI35" s="188"/>
      <c r="AJ35" s="188"/>
      <c r="AK35" s="188"/>
      <c r="AL35" s="8"/>
      <c r="AM35" s="8"/>
      <c r="AN35" s="8"/>
      <c r="AO35" s="8"/>
      <c r="AP35" s="8"/>
      <c r="AQ35" s="8"/>
      <c r="AR35" s="5"/>
      <c r="AS35" s="143">
        <f t="shared" si="36"/>
        <v>23</v>
      </c>
      <c r="AT35" s="144">
        <f t="shared" si="37"/>
        <v>42592</v>
      </c>
      <c r="AU35" s="145">
        <f t="shared" si="38"/>
        <v>286069.19003958005</v>
      </c>
      <c r="AV35" s="148">
        <f t="shared" si="39"/>
        <v>22</v>
      </c>
      <c r="AW35" s="145">
        <f t="shared" si="40"/>
        <v>1737.26922092</v>
      </c>
      <c r="AX35" s="145">
        <f t="shared" si="41"/>
        <v>2329.1046277300002</v>
      </c>
      <c r="AY35" s="155">
        <f t="shared" si="42"/>
        <v>8.0759999999999998E-3</v>
      </c>
      <c r="AZ35" s="152">
        <f t="shared" si="46"/>
        <v>42563</v>
      </c>
      <c r="BA35" s="153">
        <f>SUM(AX35:AX$42)</f>
        <v>20213.315867379999</v>
      </c>
      <c r="BB35" s="154">
        <f t="shared" si="43"/>
        <v>4066.3738486500001</v>
      </c>
      <c r="BC35" s="143">
        <f t="shared" si="44"/>
        <v>23</v>
      </c>
      <c r="BD35" s="144">
        <f t="shared" si="33"/>
        <v>42625</v>
      </c>
      <c r="BE35" s="144">
        <f t="shared" si="34"/>
        <v>42625</v>
      </c>
      <c r="BF35" s="1"/>
      <c r="BG35" s="148">
        <f t="shared" si="45"/>
        <v>24</v>
      </c>
      <c r="BH35" s="144">
        <f t="shared" si="35"/>
        <v>42625</v>
      </c>
      <c r="BI35" s="151">
        <v>8.7419999999999998E-3</v>
      </c>
    </row>
    <row r="36" spans="1:206" x14ac:dyDescent="0.2">
      <c r="A36" s="125">
        <f t="shared" si="19"/>
        <v>41927</v>
      </c>
      <c r="B36" s="177">
        <f t="shared" si="1"/>
        <v>338337.16119736119</v>
      </c>
      <c r="C36" s="3">
        <f t="shared" si="20"/>
        <v>45675516.76164376</v>
      </c>
      <c r="D36" s="177">
        <f t="shared" si="21"/>
        <v>337795.00645669998</v>
      </c>
      <c r="E36" s="177">
        <f t="shared" si="22"/>
        <v>11323.185191049999</v>
      </c>
      <c r="F36" s="178">
        <f t="shared" si="2"/>
        <v>326471.82126564998</v>
      </c>
      <c r="G36" s="179">
        <f t="shared" si="23"/>
        <v>3968.62</v>
      </c>
      <c r="H36" s="180">
        <f>IF(AND(N36=1,N35&gt;1),VLOOKUP(A35,[1]Plan1!$CW$105:$CY$215,3),H35)</f>
        <v>3991.24</v>
      </c>
      <c r="I36" s="181">
        <f t="shared" si="3"/>
        <v>41862</v>
      </c>
      <c r="J36" s="181">
        <f t="shared" si="24"/>
        <v>41893</v>
      </c>
      <c r="K36" s="182">
        <f t="shared" si="4"/>
        <v>5.6997142583568028E-3</v>
      </c>
      <c r="L36" s="213">
        <f t="shared" si="25"/>
        <v>41953</v>
      </c>
      <c r="M36" s="183">
        <f t="shared" si="26"/>
        <v>21</v>
      </c>
      <c r="N36" s="183">
        <f t="shared" si="5"/>
        <v>3</v>
      </c>
      <c r="O36" s="177">
        <f t="shared" si="6"/>
        <v>1.00081226</v>
      </c>
      <c r="P36" s="184">
        <f t="shared" si="27"/>
        <v>1.0024999999999999</v>
      </c>
      <c r="Q36" s="184">
        <f t="shared" si="28"/>
        <v>1.0024999999999999</v>
      </c>
      <c r="R36" s="177">
        <f t="shared" si="7"/>
        <v>1.00081226</v>
      </c>
      <c r="S36" s="177">
        <f t="shared" si="29"/>
        <v>1</v>
      </c>
      <c r="T36" s="177">
        <f t="shared" si="8"/>
        <v>337795.00645669998</v>
      </c>
      <c r="U36" s="177">
        <f t="shared" si="9"/>
        <v>0</v>
      </c>
      <c r="V36" s="177">
        <f t="shared" si="10"/>
        <v>265.18000154123985</v>
      </c>
      <c r="W36" s="177">
        <f t="shared" si="11"/>
        <v>338060.18645824119</v>
      </c>
      <c r="X36" s="185">
        <f t="shared" si="12"/>
        <v>0</v>
      </c>
      <c r="Y36" s="177">
        <f t="shared" si="13"/>
        <v>0</v>
      </c>
      <c r="Z36" s="186">
        <f t="shared" si="14"/>
        <v>0</v>
      </c>
      <c r="AA36" s="177">
        <f t="shared" si="30"/>
        <v>0</v>
      </c>
      <c r="AB36" s="187">
        <f t="shared" si="31"/>
        <v>7.1215000000000001E-2</v>
      </c>
      <c r="AC36" s="185">
        <f t="shared" si="15"/>
        <v>3</v>
      </c>
      <c r="AD36" s="185">
        <v>252</v>
      </c>
      <c r="AE36" s="184">
        <f t="shared" si="47"/>
        <v>1.0008193059999999</v>
      </c>
      <c r="AF36" s="177">
        <f t="shared" si="17"/>
        <v>276.75747554999998</v>
      </c>
      <c r="AG36" s="177">
        <f t="shared" si="18"/>
        <v>276.97473911999998</v>
      </c>
      <c r="AH36" s="188">
        <f t="shared" si="32"/>
        <v>0</v>
      </c>
      <c r="AI36" s="188"/>
      <c r="AJ36" s="188"/>
      <c r="AK36" s="188"/>
      <c r="AL36" s="8"/>
      <c r="AM36" s="8"/>
      <c r="AN36" s="15"/>
      <c r="AO36" s="15"/>
      <c r="AP36" s="15"/>
      <c r="AQ36" s="15"/>
      <c r="AR36" s="5"/>
      <c r="AS36" s="143">
        <f t="shared" si="36"/>
        <v>24</v>
      </c>
      <c r="AT36" s="144">
        <f t="shared" si="37"/>
        <v>42625</v>
      </c>
      <c r="AU36" s="145">
        <f t="shared" si="38"/>
        <v>283568.37318026007</v>
      </c>
      <c r="AV36" s="148">
        <f t="shared" si="39"/>
        <v>22</v>
      </c>
      <c r="AW36" s="145">
        <f t="shared" si="40"/>
        <v>1723.2390346899999</v>
      </c>
      <c r="AX36" s="145">
        <f t="shared" si="41"/>
        <v>2500.8168593199998</v>
      </c>
      <c r="AY36" s="155">
        <f t="shared" si="42"/>
        <v>8.7419999999999998E-3</v>
      </c>
      <c r="AZ36" s="152">
        <f t="shared" si="46"/>
        <v>42593</v>
      </c>
      <c r="BA36" s="153">
        <f>SUM(AX36:AX$42)</f>
        <v>17884.211239649998</v>
      </c>
      <c r="BB36" s="154">
        <f t="shared" si="43"/>
        <v>4224.05589401</v>
      </c>
      <c r="BC36" s="143">
        <f t="shared" si="44"/>
        <v>24</v>
      </c>
      <c r="BD36" s="144">
        <f t="shared" si="33"/>
        <v>42653</v>
      </c>
      <c r="BE36" s="144">
        <f t="shared" si="34"/>
        <v>42653</v>
      </c>
      <c r="BF36" s="16"/>
      <c r="BG36" s="148">
        <f t="shared" si="45"/>
        <v>25</v>
      </c>
      <c r="BH36" s="144">
        <f t="shared" si="35"/>
        <v>42653</v>
      </c>
      <c r="BI36" s="151">
        <v>8.8699999999999994E-3</v>
      </c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</row>
    <row r="37" spans="1:206" x14ac:dyDescent="0.2">
      <c r="A37" s="125">
        <f t="shared" si="19"/>
        <v>41928</v>
      </c>
      <c r="B37" s="177">
        <f t="shared" si="1"/>
        <v>338518.07432482211</v>
      </c>
      <c r="C37" s="3">
        <f t="shared" si="20"/>
        <v>45699940.033850983</v>
      </c>
      <c r="D37" s="177">
        <f t="shared" si="21"/>
        <v>337795.00645669998</v>
      </c>
      <c r="E37" s="177">
        <f t="shared" si="22"/>
        <v>11323.185191049999</v>
      </c>
      <c r="F37" s="178">
        <f t="shared" si="2"/>
        <v>326471.82126564998</v>
      </c>
      <c r="G37" s="179">
        <f t="shared" si="23"/>
        <v>3968.62</v>
      </c>
      <c r="H37" s="180">
        <f>IF(AND(N37=1,N36&gt;1),VLOOKUP(A36,[1]Plan1!$CW$105:$CY$215,3),H36)</f>
        <v>3991.24</v>
      </c>
      <c r="I37" s="181">
        <f t="shared" si="3"/>
        <v>41862</v>
      </c>
      <c r="J37" s="181">
        <f t="shared" si="24"/>
        <v>41893</v>
      </c>
      <c r="K37" s="182">
        <f t="shared" si="4"/>
        <v>5.6997142583568028E-3</v>
      </c>
      <c r="L37" s="213">
        <f t="shared" si="25"/>
        <v>41953</v>
      </c>
      <c r="M37" s="183">
        <f t="shared" si="26"/>
        <v>21</v>
      </c>
      <c r="N37" s="183">
        <f t="shared" si="5"/>
        <v>4</v>
      </c>
      <c r="O37" s="177">
        <f t="shared" si="6"/>
        <v>1.0010831600000001</v>
      </c>
      <c r="P37" s="184">
        <f t="shared" si="27"/>
        <v>1.0024999999999999</v>
      </c>
      <c r="Q37" s="184">
        <f t="shared" si="28"/>
        <v>1.0024999999999999</v>
      </c>
      <c r="R37" s="177">
        <f t="shared" si="7"/>
        <v>1.0010831600000001</v>
      </c>
      <c r="S37" s="177">
        <f t="shared" si="29"/>
        <v>1</v>
      </c>
      <c r="T37" s="177">
        <f t="shared" si="8"/>
        <v>337795.00645669998</v>
      </c>
      <c r="U37" s="177">
        <f t="shared" si="9"/>
        <v>0</v>
      </c>
      <c r="V37" s="177">
        <f t="shared" si="10"/>
        <v>353.62121792212849</v>
      </c>
      <c r="W37" s="177">
        <f t="shared" si="11"/>
        <v>338148.62767462211</v>
      </c>
      <c r="X37" s="185">
        <f t="shared" si="12"/>
        <v>0</v>
      </c>
      <c r="Y37" s="177">
        <f t="shared" si="13"/>
        <v>0</v>
      </c>
      <c r="Z37" s="186">
        <f t="shared" si="14"/>
        <v>0</v>
      </c>
      <c r="AA37" s="177">
        <f t="shared" si="30"/>
        <v>0</v>
      </c>
      <c r="AB37" s="187">
        <f t="shared" si="31"/>
        <v>7.1215000000000001E-2</v>
      </c>
      <c r="AC37" s="185">
        <f t="shared" si="15"/>
        <v>4</v>
      </c>
      <c r="AD37" s="185">
        <v>252</v>
      </c>
      <c r="AE37" s="184">
        <f t="shared" si="47"/>
        <v>1.001092557</v>
      </c>
      <c r="AF37" s="177">
        <f t="shared" si="17"/>
        <v>369.06029885999999</v>
      </c>
      <c r="AG37" s="177">
        <f t="shared" si="18"/>
        <v>369.44665020000002</v>
      </c>
      <c r="AH37" s="188">
        <f t="shared" si="32"/>
        <v>0</v>
      </c>
      <c r="AI37" s="188"/>
      <c r="AJ37" s="188"/>
      <c r="AK37" s="188"/>
      <c r="AL37" s="8"/>
      <c r="AM37" s="8"/>
      <c r="AN37" s="8"/>
      <c r="AO37" s="8"/>
      <c r="AP37" s="8"/>
      <c r="AQ37" s="8"/>
      <c r="AR37" s="5"/>
      <c r="AS37" s="143">
        <f t="shared" si="36"/>
        <v>25</v>
      </c>
      <c r="AT37" s="144">
        <f t="shared" si="37"/>
        <v>42653</v>
      </c>
      <c r="AU37" s="145">
        <f t="shared" si="38"/>
        <v>281053.12171016005</v>
      </c>
      <c r="AV37" s="148">
        <f t="shared" si="39"/>
        <v>20</v>
      </c>
      <c r="AW37" s="145">
        <f t="shared" si="40"/>
        <v>1552.4616975399999</v>
      </c>
      <c r="AX37" s="145">
        <f t="shared" si="41"/>
        <v>2515.2514701</v>
      </c>
      <c r="AY37" s="155">
        <f t="shared" si="42"/>
        <v>8.8699999999999994E-3</v>
      </c>
      <c r="AZ37" s="152">
        <f t="shared" si="46"/>
        <v>42626</v>
      </c>
      <c r="BA37" s="153">
        <f>SUM(AX37:AX$42)</f>
        <v>15383.394380329999</v>
      </c>
      <c r="BB37" s="154">
        <f t="shared" si="43"/>
        <v>4067.7131676399999</v>
      </c>
      <c r="BC37" s="143">
        <f t="shared" si="44"/>
        <v>25</v>
      </c>
      <c r="BD37" s="144">
        <f t="shared" si="33"/>
        <v>42684</v>
      </c>
      <c r="BE37" s="144">
        <f t="shared" si="34"/>
        <v>42684</v>
      </c>
      <c r="BF37" s="1"/>
      <c r="BG37" s="148">
        <f t="shared" si="45"/>
        <v>26</v>
      </c>
      <c r="BH37" s="144">
        <f t="shared" si="35"/>
        <v>42684</v>
      </c>
      <c r="BI37" s="151">
        <v>9.0010000000000003E-3</v>
      </c>
    </row>
    <row r="38" spans="1:206" x14ac:dyDescent="0.2">
      <c r="A38" s="125">
        <f t="shared" si="19"/>
        <v>41929</v>
      </c>
      <c r="B38" s="177">
        <f t="shared" si="1"/>
        <v>338699.08403761045</v>
      </c>
      <c r="C38" s="3">
        <f t="shared" si="20"/>
        <v>45724376.34507741</v>
      </c>
      <c r="D38" s="177">
        <f t="shared" si="21"/>
        <v>337795.00645669998</v>
      </c>
      <c r="E38" s="177">
        <f t="shared" si="22"/>
        <v>11323.185191049999</v>
      </c>
      <c r="F38" s="178">
        <f t="shared" si="2"/>
        <v>326471.82126564998</v>
      </c>
      <c r="G38" s="179">
        <f t="shared" si="23"/>
        <v>3968.62</v>
      </c>
      <c r="H38" s="180">
        <f>IF(AND(N38=1,N37&gt;1),VLOOKUP(A37,[1]Plan1!$CW$105:$CY$215,3),H37)</f>
        <v>3991.24</v>
      </c>
      <c r="I38" s="181">
        <f t="shared" si="3"/>
        <v>41862</v>
      </c>
      <c r="J38" s="181">
        <f t="shared" si="24"/>
        <v>41893</v>
      </c>
      <c r="K38" s="182">
        <f t="shared" si="4"/>
        <v>5.6997142583568028E-3</v>
      </c>
      <c r="L38" s="213">
        <f t="shared" si="25"/>
        <v>41953</v>
      </c>
      <c r="M38" s="183">
        <f t="shared" si="26"/>
        <v>21</v>
      </c>
      <c r="N38" s="183">
        <f t="shared" si="5"/>
        <v>5</v>
      </c>
      <c r="O38" s="177">
        <f t="shared" si="6"/>
        <v>1.00135413</v>
      </c>
      <c r="P38" s="184">
        <f t="shared" si="27"/>
        <v>1.0024999999999999</v>
      </c>
      <c r="Q38" s="184">
        <f t="shared" si="28"/>
        <v>1.0024999999999999</v>
      </c>
      <c r="R38" s="177">
        <f t="shared" si="7"/>
        <v>1.00135413</v>
      </c>
      <c r="S38" s="177">
        <f t="shared" si="29"/>
        <v>1</v>
      </c>
      <c r="T38" s="177">
        <f t="shared" si="8"/>
        <v>337795.00645669998</v>
      </c>
      <c r="U38" s="177">
        <f t="shared" si="9"/>
        <v>0</v>
      </c>
      <c r="V38" s="177">
        <f t="shared" si="10"/>
        <v>442.08528733043943</v>
      </c>
      <c r="W38" s="177">
        <f t="shared" si="11"/>
        <v>338237.09174403042</v>
      </c>
      <c r="X38" s="185">
        <f t="shared" si="12"/>
        <v>0</v>
      </c>
      <c r="Y38" s="177">
        <f t="shared" si="13"/>
        <v>0</v>
      </c>
      <c r="Z38" s="186">
        <f t="shared" si="14"/>
        <v>0</v>
      </c>
      <c r="AA38" s="177">
        <f t="shared" si="30"/>
        <v>0</v>
      </c>
      <c r="AB38" s="187">
        <f t="shared" si="31"/>
        <v>7.1215000000000001E-2</v>
      </c>
      <c r="AC38" s="185">
        <f t="shared" si="15"/>
        <v>5</v>
      </c>
      <c r="AD38" s="185">
        <v>252</v>
      </c>
      <c r="AE38" s="184">
        <f t="shared" si="47"/>
        <v>1.0013658830000001</v>
      </c>
      <c r="AF38" s="177">
        <f t="shared" si="17"/>
        <v>461.38845679999997</v>
      </c>
      <c r="AG38" s="177">
        <f t="shared" si="18"/>
        <v>461.99229358000002</v>
      </c>
      <c r="AH38" s="188">
        <f t="shared" si="32"/>
        <v>0</v>
      </c>
      <c r="AI38" s="188"/>
      <c r="AJ38" s="188"/>
      <c r="AK38" s="188"/>
      <c r="AL38" s="8"/>
      <c r="AM38" s="8"/>
      <c r="AN38" s="8"/>
      <c r="AO38" s="8"/>
      <c r="AP38" s="8"/>
      <c r="AQ38" s="8"/>
      <c r="AR38" s="5"/>
      <c r="AS38" s="143">
        <f t="shared" si="36"/>
        <v>26</v>
      </c>
      <c r="AT38" s="144">
        <f t="shared" si="37"/>
        <v>42684</v>
      </c>
      <c r="AU38" s="145">
        <f t="shared" si="38"/>
        <v>278523.36256165005</v>
      </c>
      <c r="AV38" s="148">
        <f t="shared" si="39"/>
        <v>21</v>
      </c>
      <c r="AW38" s="145">
        <f t="shared" si="40"/>
        <v>1615.84662736</v>
      </c>
      <c r="AX38" s="145">
        <f t="shared" si="41"/>
        <v>2529.7591485100002</v>
      </c>
      <c r="AY38" s="155">
        <f t="shared" si="42"/>
        <v>9.0010000000000003E-3</v>
      </c>
      <c r="AZ38" s="152">
        <f t="shared" si="46"/>
        <v>42654</v>
      </c>
      <c r="BA38" s="153">
        <f>SUM(AX38:AX$42)</f>
        <v>12868.142910229999</v>
      </c>
      <c r="BB38" s="154">
        <f t="shared" si="43"/>
        <v>4145.6057758699999</v>
      </c>
      <c r="BC38" s="143">
        <f t="shared" si="44"/>
        <v>26</v>
      </c>
      <c r="BD38" s="144">
        <f t="shared" si="33"/>
        <v>42716</v>
      </c>
      <c r="BE38" s="144">
        <f t="shared" si="34"/>
        <v>42716</v>
      </c>
      <c r="BF38" s="1"/>
      <c r="BG38" s="148">
        <f t="shared" si="45"/>
        <v>27</v>
      </c>
      <c r="BH38" s="144">
        <f t="shared" si="35"/>
        <v>42716</v>
      </c>
      <c r="BI38" s="151">
        <v>9.4090000000000007E-3</v>
      </c>
    </row>
    <row r="39" spans="1:206" x14ac:dyDescent="0.2">
      <c r="A39" s="125">
        <f t="shared" si="19"/>
        <v>41930</v>
      </c>
      <c r="B39" s="177">
        <f t="shared" si="1"/>
        <v>338880.19330610451</v>
      </c>
      <c r="C39" s="3">
        <f t="shared" si="20"/>
        <v>45748826.096324109</v>
      </c>
      <c r="D39" s="177">
        <f t="shared" si="21"/>
        <v>337795.00645669998</v>
      </c>
      <c r="E39" s="177">
        <f t="shared" si="22"/>
        <v>11323.185191049999</v>
      </c>
      <c r="F39" s="178">
        <f t="shared" si="2"/>
        <v>326471.82126564998</v>
      </c>
      <c r="G39" s="179">
        <f t="shared" si="23"/>
        <v>3968.62</v>
      </c>
      <c r="H39" s="180">
        <f>IF(AND(N39=1,N38&gt;1),VLOOKUP(A38,[1]Plan1!$CW$105:$CY$215,3),H38)</f>
        <v>3991.24</v>
      </c>
      <c r="I39" s="181">
        <f t="shared" si="3"/>
        <v>41862</v>
      </c>
      <c r="J39" s="181">
        <f t="shared" si="24"/>
        <v>41893</v>
      </c>
      <c r="K39" s="182">
        <f t="shared" si="4"/>
        <v>5.6997142583568028E-3</v>
      </c>
      <c r="L39" s="213">
        <f t="shared" si="25"/>
        <v>41953</v>
      </c>
      <c r="M39" s="183">
        <f t="shared" si="26"/>
        <v>21</v>
      </c>
      <c r="N39" s="183">
        <f t="shared" si="5"/>
        <v>6</v>
      </c>
      <c r="O39" s="177">
        <f t="shared" si="6"/>
        <v>1.00162518</v>
      </c>
      <c r="P39" s="184">
        <f t="shared" si="27"/>
        <v>1.0024999999999999</v>
      </c>
      <c r="Q39" s="184">
        <f t="shared" si="28"/>
        <v>1.0024999999999999</v>
      </c>
      <c r="R39" s="177">
        <f t="shared" si="7"/>
        <v>1.00162518</v>
      </c>
      <c r="S39" s="177">
        <f t="shared" si="29"/>
        <v>1</v>
      </c>
      <c r="T39" s="177">
        <f t="shared" si="8"/>
        <v>337795.00645669998</v>
      </c>
      <c r="U39" s="177">
        <f t="shared" si="9"/>
        <v>0</v>
      </c>
      <c r="V39" s="177">
        <f t="shared" si="10"/>
        <v>530.57547448451032</v>
      </c>
      <c r="W39" s="177">
        <f t="shared" si="11"/>
        <v>338325.58193118451</v>
      </c>
      <c r="X39" s="185">
        <f t="shared" si="12"/>
        <v>0</v>
      </c>
      <c r="Y39" s="177">
        <f t="shared" si="13"/>
        <v>0</v>
      </c>
      <c r="Z39" s="186">
        <f t="shared" si="14"/>
        <v>0</v>
      </c>
      <c r="AA39" s="177">
        <f t="shared" si="30"/>
        <v>0</v>
      </c>
      <c r="AB39" s="187">
        <f t="shared" si="31"/>
        <v>7.1215000000000001E-2</v>
      </c>
      <c r="AC39" s="185">
        <f t="shared" si="15"/>
        <v>6</v>
      </c>
      <c r="AD39" s="185">
        <v>252</v>
      </c>
      <c r="AE39" s="184">
        <f t="shared" si="47"/>
        <v>1.001639283</v>
      </c>
      <c r="AF39" s="177">
        <f t="shared" si="17"/>
        <v>553.74161156000002</v>
      </c>
      <c r="AG39" s="177">
        <f t="shared" si="18"/>
        <v>554.61137492</v>
      </c>
      <c r="AH39" s="188">
        <f t="shared" si="32"/>
        <v>0</v>
      </c>
      <c r="AI39" s="188"/>
      <c r="AJ39" s="188"/>
      <c r="AK39" s="188"/>
      <c r="AL39" s="8"/>
      <c r="AM39" s="8"/>
      <c r="AN39" s="8"/>
      <c r="AO39" s="8"/>
      <c r="AP39" s="8"/>
      <c r="AQ39" s="8"/>
      <c r="AR39" s="5"/>
      <c r="AS39" s="143">
        <f t="shared" si="36"/>
        <v>27</v>
      </c>
      <c r="AT39" s="144">
        <f t="shared" si="37"/>
        <v>42716</v>
      </c>
      <c r="AU39" s="145">
        <f t="shared" si="38"/>
        <v>275902.73624331004</v>
      </c>
      <c r="AV39" s="148">
        <f t="shared" si="39"/>
        <v>21</v>
      </c>
      <c r="AW39" s="145">
        <f t="shared" si="40"/>
        <v>1601.3023918700001</v>
      </c>
      <c r="AX39" s="145">
        <f t="shared" si="41"/>
        <v>2620.6263183400001</v>
      </c>
      <c r="AY39" s="155">
        <f t="shared" si="42"/>
        <v>9.4090000000000007E-3</v>
      </c>
      <c r="AZ39" s="152">
        <f t="shared" si="46"/>
        <v>42685</v>
      </c>
      <c r="BA39" s="153">
        <f>SUM(AX39:AX$42)</f>
        <v>10338.383761720001</v>
      </c>
      <c r="BB39" s="154">
        <f t="shared" si="43"/>
        <v>4221.9287102100006</v>
      </c>
      <c r="BC39" s="143">
        <f t="shared" si="44"/>
        <v>27</v>
      </c>
      <c r="BD39" s="144">
        <f t="shared" si="33"/>
        <v>42745</v>
      </c>
      <c r="BE39" s="144">
        <f t="shared" si="34"/>
        <v>42745</v>
      </c>
      <c r="BF39" s="1"/>
      <c r="BG39" s="148">
        <f t="shared" si="45"/>
        <v>28</v>
      </c>
      <c r="BH39" s="144">
        <f t="shared" si="35"/>
        <v>42745</v>
      </c>
      <c r="BI39" s="151">
        <v>9.0019999999999996E-3</v>
      </c>
    </row>
    <row r="40" spans="1:206" x14ac:dyDescent="0.2">
      <c r="A40" s="125">
        <f t="shared" si="19"/>
        <v>41931</v>
      </c>
      <c r="B40" s="177">
        <f t="shared" si="1"/>
        <v>338880.19330610451</v>
      </c>
      <c r="C40" s="3">
        <f t="shared" si="20"/>
        <v>45748826.096324109</v>
      </c>
      <c r="D40" s="177">
        <f t="shared" si="21"/>
        <v>337795.00645669998</v>
      </c>
      <c r="E40" s="177">
        <f t="shared" si="22"/>
        <v>11323.185191049999</v>
      </c>
      <c r="F40" s="178">
        <f t="shared" si="2"/>
        <v>326471.82126564998</v>
      </c>
      <c r="G40" s="179">
        <f t="shared" si="23"/>
        <v>3968.62</v>
      </c>
      <c r="H40" s="180">
        <f>IF(AND(N40=1,N39&gt;1),VLOOKUP(A39,[1]Plan1!$CW$105:$CY$215,3),H39)</f>
        <v>3991.24</v>
      </c>
      <c r="I40" s="181">
        <f t="shared" si="3"/>
        <v>41862</v>
      </c>
      <c r="J40" s="181">
        <f t="shared" si="24"/>
        <v>41893</v>
      </c>
      <c r="K40" s="182">
        <f t="shared" si="4"/>
        <v>5.6997142583568028E-3</v>
      </c>
      <c r="L40" s="213">
        <f t="shared" si="25"/>
        <v>41953</v>
      </c>
      <c r="M40" s="183">
        <f t="shared" si="26"/>
        <v>21</v>
      </c>
      <c r="N40" s="183">
        <f t="shared" si="5"/>
        <v>6</v>
      </c>
      <c r="O40" s="177">
        <f t="shared" si="6"/>
        <v>1.00162518</v>
      </c>
      <c r="P40" s="184">
        <f t="shared" si="27"/>
        <v>1.0024999999999999</v>
      </c>
      <c r="Q40" s="184">
        <f t="shared" si="28"/>
        <v>1.0024999999999999</v>
      </c>
      <c r="R40" s="177">
        <f t="shared" si="7"/>
        <v>1.00162518</v>
      </c>
      <c r="S40" s="177">
        <f t="shared" si="29"/>
        <v>1</v>
      </c>
      <c r="T40" s="177">
        <f t="shared" si="8"/>
        <v>337795.00645669998</v>
      </c>
      <c r="U40" s="177">
        <f t="shared" si="9"/>
        <v>0</v>
      </c>
      <c r="V40" s="177">
        <f t="shared" si="10"/>
        <v>530.57547448451032</v>
      </c>
      <c r="W40" s="177">
        <f t="shared" si="11"/>
        <v>338325.58193118451</v>
      </c>
      <c r="X40" s="185">
        <f t="shared" si="12"/>
        <v>0</v>
      </c>
      <c r="Y40" s="177">
        <f t="shared" si="13"/>
        <v>0</v>
      </c>
      <c r="Z40" s="186">
        <f t="shared" si="14"/>
        <v>0</v>
      </c>
      <c r="AA40" s="177">
        <f t="shared" si="30"/>
        <v>0</v>
      </c>
      <c r="AB40" s="187">
        <f t="shared" si="31"/>
        <v>7.1215000000000001E-2</v>
      </c>
      <c r="AC40" s="185">
        <f t="shared" si="15"/>
        <v>6</v>
      </c>
      <c r="AD40" s="185">
        <v>252</v>
      </c>
      <c r="AE40" s="184">
        <f t="shared" si="47"/>
        <v>1.001639283</v>
      </c>
      <c r="AF40" s="177">
        <f t="shared" si="17"/>
        <v>553.74161156000002</v>
      </c>
      <c r="AG40" s="177">
        <f t="shared" si="18"/>
        <v>554.61137492</v>
      </c>
      <c r="AH40" s="188">
        <f t="shared" si="32"/>
        <v>0</v>
      </c>
      <c r="AI40" s="188"/>
      <c r="AJ40" s="188"/>
      <c r="AK40" s="188"/>
      <c r="AL40" s="8"/>
      <c r="AM40" s="8"/>
      <c r="AN40" s="8"/>
      <c r="AO40" s="8"/>
      <c r="AP40" s="8"/>
      <c r="AQ40" s="8"/>
      <c r="AR40" s="5"/>
      <c r="AS40" s="143">
        <f t="shared" si="36"/>
        <v>28</v>
      </c>
      <c r="AT40" s="144">
        <f t="shared" si="37"/>
        <v>42745</v>
      </c>
      <c r="AU40" s="145">
        <f t="shared" si="38"/>
        <v>273419.05981165002</v>
      </c>
      <c r="AV40" s="148">
        <f t="shared" si="39"/>
        <v>21</v>
      </c>
      <c r="AW40" s="145">
        <f t="shared" si="40"/>
        <v>1586.23573766</v>
      </c>
      <c r="AX40" s="145">
        <f t="shared" si="41"/>
        <v>2483.6764316600002</v>
      </c>
      <c r="AY40" s="155">
        <f t="shared" si="42"/>
        <v>9.0019999999999996E-3</v>
      </c>
      <c r="AZ40" s="152">
        <f t="shared" si="46"/>
        <v>42717</v>
      </c>
      <c r="BA40" s="153">
        <f>SUM(AX40:AX$42)</f>
        <v>7717.75744338</v>
      </c>
      <c r="BB40" s="154">
        <f t="shared" si="43"/>
        <v>4069.9121693200004</v>
      </c>
      <c r="BC40" s="143">
        <f t="shared" si="44"/>
        <v>28</v>
      </c>
      <c r="BD40" s="144">
        <f t="shared" si="33"/>
        <v>42776</v>
      </c>
      <c r="BE40" s="144">
        <f t="shared" si="34"/>
        <v>42776</v>
      </c>
      <c r="BF40" s="1"/>
      <c r="BG40" s="148">
        <f t="shared" si="45"/>
        <v>29</v>
      </c>
      <c r="BH40" s="144">
        <f t="shared" si="35"/>
        <v>42776</v>
      </c>
      <c r="BI40" s="151">
        <v>8.8629999999999994E-3</v>
      </c>
    </row>
    <row r="41" spans="1:206" x14ac:dyDescent="0.2">
      <c r="A41" s="125">
        <f t="shared" si="19"/>
        <v>41932</v>
      </c>
      <c r="B41" s="177">
        <f t="shared" si="1"/>
        <v>339699.03845696297</v>
      </c>
      <c r="C41" s="3">
        <f t="shared" si="20"/>
        <v>45859370.191689998</v>
      </c>
      <c r="D41" s="177">
        <f t="shared" si="21"/>
        <v>337795.00645669998</v>
      </c>
      <c r="E41" s="177">
        <f t="shared" si="22"/>
        <v>11323.185191049999</v>
      </c>
      <c r="F41" s="178">
        <f t="shared" si="2"/>
        <v>326471.82126564998</v>
      </c>
      <c r="G41" s="179">
        <f t="shared" si="23"/>
        <v>3968.62</v>
      </c>
      <c r="H41" s="180">
        <f>IF(AND(N41=1,N40&gt;1),VLOOKUP(A40,[1]Plan1!$CW$105:$CY$215,3),H40)</f>
        <v>3991.24</v>
      </c>
      <c r="I41" s="181">
        <f t="shared" si="3"/>
        <v>41862</v>
      </c>
      <c r="J41" s="181">
        <f t="shared" si="24"/>
        <v>41893</v>
      </c>
      <c r="K41" s="182">
        <f t="shared" si="4"/>
        <v>5.6997142583568028E-3</v>
      </c>
      <c r="L41" s="213">
        <f t="shared" si="25"/>
        <v>41953</v>
      </c>
      <c r="M41" s="183">
        <f t="shared" si="26"/>
        <v>21</v>
      </c>
      <c r="N41" s="183">
        <f t="shared" si="5"/>
        <v>6</v>
      </c>
      <c r="O41" s="177">
        <f t="shared" si="6"/>
        <v>1.00162518</v>
      </c>
      <c r="P41" s="184">
        <f t="shared" si="27"/>
        <v>1.0024999999999999</v>
      </c>
      <c r="Q41" s="184">
        <f t="shared" si="28"/>
        <v>1.0024999999999999</v>
      </c>
      <c r="R41" s="177">
        <f t="shared" ref="R41:R104" si="48">TRUNC(TRUNC((O41*Q41),15),8)</f>
        <v>1.0041292399999999</v>
      </c>
      <c r="S41" s="177">
        <f t="shared" si="29"/>
        <v>1</v>
      </c>
      <c r="T41" s="177">
        <f t="shared" si="8"/>
        <v>337795.00645669998</v>
      </c>
      <c r="U41" s="177">
        <f t="shared" si="9"/>
        <v>0</v>
      </c>
      <c r="V41" s="177">
        <f t="shared" si="10"/>
        <v>1348.0805032429473</v>
      </c>
      <c r="W41" s="177">
        <f t="shared" si="11"/>
        <v>339143.08695994294</v>
      </c>
      <c r="X41" s="185">
        <f t="shared" si="12"/>
        <v>0</v>
      </c>
      <c r="Y41" s="177">
        <f t="shared" si="13"/>
        <v>0</v>
      </c>
      <c r="Z41" s="186">
        <f t="shared" si="14"/>
        <v>0</v>
      </c>
      <c r="AA41" s="177">
        <f t="shared" si="30"/>
        <v>0</v>
      </c>
      <c r="AB41" s="187">
        <f t="shared" si="31"/>
        <v>7.1215000000000001E-2</v>
      </c>
      <c r="AC41" s="185">
        <f t="shared" si="15"/>
        <v>6</v>
      </c>
      <c r="AD41" s="185">
        <v>252</v>
      </c>
      <c r="AE41" s="184">
        <f t="shared" si="47"/>
        <v>1.001639283</v>
      </c>
      <c r="AF41" s="177">
        <f t="shared" si="17"/>
        <v>553.74161156000002</v>
      </c>
      <c r="AG41" s="177">
        <f t="shared" si="18"/>
        <v>555.95149702000003</v>
      </c>
      <c r="AH41" s="188">
        <f t="shared" si="32"/>
        <v>0</v>
      </c>
      <c r="AI41" s="188"/>
      <c r="AJ41" s="188"/>
      <c r="AK41" s="188"/>
      <c r="AL41" s="8"/>
      <c r="AM41" s="8"/>
      <c r="AN41" s="13"/>
      <c r="AO41" s="13"/>
      <c r="AP41" s="13"/>
      <c r="AQ41" s="13"/>
      <c r="AR41" s="5"/>
      <c r="AS41" s="143">
        <f t="shared" si="36"/>
        <v>29</v>
      </c>
      <c r="AT41" s="144">
        <f t="shared" si="37"/>
        <v>42776</v>
      </c>
      <c r="AU41" s="145">
        <f t="shared" si="38"/>
        <v>270995.74668454</v>
      </c>
      <c r="AV41" s="148">
        <f t="shared" si="39"/>
        <v>23</v>
      </c>
      <c r="AW41" s="145">
        <f t="shared" si="40"/>
        <v>1722.1370571099999</v>
      </c>
      <c r="AX41" s="145">
        <f t="shared" si="41"/>
        <v>2423.3131271100001</v>
      </c>
      <c r="AY41" s="155">
        <f t="shared" si="42"/>
        <v>8.8629999999999994E-3</v>
      </c>
      <c r="AZ41" s="152">
        <f t="shared" si="46"/>
        <v>42746</v>
      </c>
      <c r="BA41" s="153">
        <f>SUM(AX41:AX$42)</f>
        <v>5234.0810117199999</v>
      </c>
      <c r="BB41" s="154">
        <f t="shared" si="43"/>
        <v>4145.4501842199998</v>
      </c>
      <c r="BC41" s="143">
        <f t="shared" si="44"/>
        <v>29</v>
      </c>
      <c r="BD41" s="144">
        <f t="shared" si="33"/>
        <v>42804</v>
      </c>
      <c r="BE41" s="144">
        <f t="shared" si="34"/>
        <v>42804</v>
      </c>
      <c r="BF41" s="17"/>
      <c r="BG41" s="148">
        <f t="shared" si="45"/>
        <v>30</v>
      </c>
      <c r="BH41" s="144">
        <f t="shared" si="35"/>
        <v>42804</v>
      </c>
      <c r="BI41" s="151">
        <v>1.0371999999999999E-2</v>
      </c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</row>
    <row r="42" spans="1:206" x14ac:dyDescent="0.2">
      <c r="A42" s="125">
        <f t="shared" si="19"/>
        <v>41933</v>
      </c>
      <c r="B42" s="177">
        <f t="shared" si="1"/>
        <v>339880.69038234296</v>
      </c>
      <c r="C42" s="3">
        <f t="shared" si="20"/>
        <v>45883893.201616302</v>
      </c>
      <c r="D42" s="177">
        <f t="shared" si="21"/>
        <v>337795.00645669998</v>
      </c>
      <c r="E42" s="177">
        <f t="shared" si="22"/>
        <v>11323.185191049999</v>
      </c>
      <c r="F42" s="178">
        <f t="shared" si="2"/>
        <v>326471.82126564998</v>
      </c>
      <c r="G42" s="179">
        <f t="shared" si="23"/>
        <v>3968.62</v>
      </c>
      <c r="H42" s="180">
        <f>IF(AND(N42=1,N41&gt;1),VLOOKUP(A41,[1]Plan1!$CW$105:$CY$215,3),H41)</f>
        <v>3991.24</v>
      </c>
      <c r="I42" s="181">
        <f t="shared" si="3"/>
        <v>41862</v>
      </c>
      <c r="J42" s="181">
        <f t="shared" si="24"/>
        <v>41893</v>
      </c>
      <c r="K42" s="182">
        <f t="shared" si="4"/>
        <v>5.6997142583568028E-3</v>
      </c>
      <c r="L42" s="213">
        <f t="shared" si="25"/>
        <v>41953</v>
      </c>
      <c r="M42" s="183">
        <f t="shared" si="26"/>
        <v>21</v>
      </c>
      <c r="N42" s="183">
        <f t="shared" si="5"/>
        <v>7</v>
      </c>
      <c r="O42" s="177">
        <f t="shared" si="6"/>
        <v>1.0018963000000001</v>
      </c>
      <c r="P42" s="184">
        <f t="shared" ref="P42:P105" si="49">IF(L42&gt;L41,O41,P41)</f>
        <v>1.0024999999999999</v>
      </c>
      <c r="Q42" s="184">
        <f t="shared" si="28"/>
        <v>1.0024999999999999</v>
      </c>
      <c r="R42" s="177">
        <f t="shared" si="48"/>
        <v>1.0044010400000001</v>
      </c>
      <c r="S42" s="177">
        <f t="shared" si="29"/>
        <v>1</v>
      </c>
      <c r="T42" s="177">
        <f t="shared" si="8"/>
        <v>337795.00645669998</v>
      </c>
      <c r="U42" s="177">
        <f t="shared" si="9"/>
        <v>0</v>
      </c>
      <c r="V42" s="177">
        <f t="shared" si="10"/>
        <v>1436.8155442630018</v>
      </c>
      <c r="W42" s="177">
        <f t="shared" si="11"/>
        <v>339231.82200096297</v>
      </c>
      <c r="X42" s="185">
        <f t="shared" si="12"/>
        <v>0</v>
      </c>
      <c r="Y42" s="177">
        <f t="shared" si="13"/>
        <v>0</v>
      </c>
      <c r="Z42" s="186">
        <f t="shared" si="14"/>
        <v>0</v>
      </c>
      <c r="AA42" s="177">
        <f t="shared" si="30"/>
        <v>0</v>
      </c>
      <c r="AB42" s="187">
        <f t="shared" si="31"/>
        <v>7.1215000000000001E-2</v>
      </c>
      <c r="AC42" s="185">
        <f t="shared" si="15"/>
        <v>7</v>
      </c>
      <c r="AD42" s="185">
        <v>252</v>
      </c>
      <c r="AE42" s="184">
        <f t="shared" si="47"/>
        <v>1.001912758</v>
      </c>
      <c r="AF42" s="177">
        <f t="shared" si="17"/>
        <v>646.12010095999995</v>
      </c>
      <c r="AG42" s="177">
        <f t="shared" si="18"/>
        <v>648.86838137999996</v>
      </c>
      <c r="AH42" s="188">
        <f t="shared" si="32"/>
        <v>0</v>
      </c>
      <c r="AI42" s="188"/>
      <c r="AJ42" s="188"/>
      <c r="AK42" s="188"/>
      <c r="AL42" s="8"/>
      <c r="AM42" s="8"/>
      <c r="AN42" s="8"/>
      <c r="AO42" s="8"/>
      <c r="AP42" s="8"/>
      <c r="AQ42" s="8"/>
      <c r="AR42" s="5"/>
      <c r="AS42" s="143">
        <f t="shared" si="36"/>
        <v>30</v>
      </c>
      <c r="AT42" s="144">
        <f t="shared" si="37"/>
        <v>42804</v>
      </c>
      <c r="AU42" s="145">
        <f t="shared" si="38"/>
        <v>268184.97879993002</v>
      </c>
      <c r="AV42" s="148">
        <f t="shared" si="39"/>
        <v>18</v>
      </c>
      <c r="AW42" s="145">
        <f t="shared" si="40"/>
        <v>1334.9020135200001</v>
      </c>
      <c r="AX42" s="145">
        <f t="shared" si="41"/>
        <v>2810.7678846099998</v>
      </c>
      <c r="AY42" s="155">
        <f t="shared" si="42"/>
        <v>1.0371999999999999E-2</v>
      </c>
      <c r="AZ42" s="152">
        <f t="shared" si="46"/>
        <v>42777</v>
      </c>
      <c r="BA42" s="153">
        <f>SUM(AX42:AX$42)</f>
        <v>2810.7678846099998</v>
      </c>
      <c r="BB42" s="154">
        <f t="shared" si="43"/>
        <v>4145.6698981299996</v>
      </c>
      <c r="BC42" s="143">
        <f t="shared" si="44"/>
        <v>30</v>
      </c>
      <c r="BD42" s="144">
        <f t="shared" si="33"/>
        <v>42835</v>
      </c>
      <c r="BE42" s="144">
        <f t="shared" si="34"/>
        <v>42835</v>
      </c>
      <c r="BF42" s="1"/>
      <c r="BG42" s="148">
        <f t="shared" si="45"/>
        <v>31</v>
      </c>
      <c r="BH42" s="144">
        <f t="shared" si="35"/>
        <v>42835</v>
      </c>
      <c r="BI42" s="151">
        <v>9.7090000000000006E-3</v>
      </c>
    </row>
    <row r="43" spans="1:206" x14ac:dyDescent="0.2">
      <c r="A43" s="125">
        <f t="shared" si="19"/>
        <v>41934</v>
      </c>
      <c r="B43" s="177">
        <f t="shared" si="1"/>
        <v>340062.43919339043</v>
      </c>
      <c r="C43" s="3">
        <f t="shared" si="20"/>
        <v>45908429.291107707</v>
      </c>
      <c r="D43" s="177">
        <f t="shared" si="21"/>
        <v>337795.00645669998</v>
      </c>
      <c r="E43" s="177">
        <f t="shared" si="22"/>
        <v>11323.185191049999</v>
      </c>
      <c r="F43" s="178">
        <f t="shared" si="2"/>
        <v>326471.82126564998</v>
      </c>
      <c r="G43" s="179">
        <f t="shared" si="23"/>
        <v>3968.62</v>
      </c>
      <c r="H43" s="180">
        <f>IF(AND(N43=1,N42&gt;1),VLOOKUP(A42,[1]Plan1!$CW$105:$CY$215,3),H42)</f>
        <v>3991.24</v>
      </c>
      <c r="I43" s="181">
        <f t="shared" si="3"/>
        <v>41862</v>
      </c>
      <c r="J43" s="181">
        <f t="shared" si="24"/>
        <v>41893</v>
      </c>
      <c r="K43" s="182">
        <f t="shared" si="4"/>
        <v>5.6997142583568028E-3</v>
      </c>
      <c r="L43" s="213">
        <f t="shared" si="25"/>
        <v>41953</v>
      </c>
      <c r="M43" s="183">
        <f t="shared" si="26"/>
        <v>21</v>
      </c>
      <c r="N43" s="183">
        <f t="shared" si="5"/>
        <v>8</v>
      </c>
      <c r="O43" s="177">
        <f t="shared" si="6"/>
        <v>1.0021675000000001</v>
      </c>
      <c r="P43" s="184">
        <f t="shared" si="49"/>
        <v>1.0024999999999999</v>
      </c>
      <c r="Q43" s="184">
        <f t="shared" si="28"/>
        <v>1.0024999999999999</v>
      </c>
      <c r="R43" s="177">
        <f t="shared" si="48"/>
        <v>1.00467291</v>
      </c>
      <c r="S43" s="177">
        <f t="shared" si="29"/>
        <v>1</v>
      </c>
      <c r="T43" s="177">
        <f t="shared" si="8"/>
        <v>337795.00645669998</v>
      </c>
      <c r="U43" s="177">
        <f t="shared" si="9"/>
        <v>0</v>
      </c>
      <c r="V43" s="177">
        <f t="shared" si="10"/>
        <v>1525.5734383104782</v>
      </c>
      <c r="W43" s="177">
        <f t="shared" si="11"/>
        <v>339320.57989501045</v>
      </c>
      <c r="X43" s="185">
        <f t="shared" si="12"/>
        <v>0</v>
      </c>
      <c r="Y43" s="177">
        <f t="shared" si="13"/>
        <v>0</v>
      </c>
      <c r="Z43" s="186">
        <f t="shared" si="14"/>
        <v>0</v>
      </c>
      <c r="AA43" s="177">
        <f t="shared" si="30"/>
        <v>0</v>
      </c>
      <c r="AB43" s="187">
        <f t="shared" si="31"/>
        <v>7.1215000000000001E-2</v>
      </c>
      <c r="AC43" s="185">
        <f t="shared" si="15"/>
        <v>8</v>
      </c>
      <c r="AD43" s="185">
        <v>252</v>
      </c>
      <c r="AE43" s="184">
        <f t="shared" si="47"/>
        <v>1.002186308</v>
      </c>
      <c r="AF43" s="177">
        <f t="shared" si="17"/>
        <v>738.52392497000005</v>
      </c>
      <c r="AG43" s="177">
        <f t="shared" si="18"/>
        <v>741.85929838000004</v>
      </c>
      <c r="AH43" s="188">
        <f t="shared" si="32"/>
        <v>0</v>
      </c>
      <c r="AI43" s="188"/>
      <c r="AJ43" s="188"/>
      <c r="AK43" s="188"/>
      <c r="AL43" s="8"/>
      <c r="AM43" s="8"/>
      <c r="AN43" s="8"/>
      <c r="AO43" s="8"/>
      <c r="AP43" s="8"/>
      <c r="AQ43" s="8"/>
      <c r="AR43" s="5"/>
      <c r="AS43" s="143">
        <f t="shared" si="36"/>
        <v>31</v>
      </c>
      <c r="AT43" s="144">
        <f t="shared" si="37"/>
        <v>42835</v>
      </c>
      <c r="AU43" s="145">
        <f t="shared" si="38"/>
        <v>265581.17084077001</v>
      </c>
      <c r="AV43" s="148">
        <f t="shared" si="39"/>
        <v>21</v>
      </c>
      <c r="AW43" s="145">
        <f t="shared" si="40"/>
        <v>1541.8643666600001</v>
      </c>
      <c r="AX43" s="145">
        <f t="shared" si="41"/>
        <v>2603.8079591599999</v>
      </c>
      <c r="AY43" s="155">
        <f t="shared" si="42"/>
        <v>9.7090000000000006E-3</v>
      </c>
      <c r="AZ43" s="152">
        <f t="shared" si="46"/>
        <v>42805</v>
      </c>
      <c r="BA43" s="153">
        <v>0</v>
      </c>
      <c r="BB43" s="154">
        <f t="shared" si="43"/>
        <v>4145.67232582</v>
      </c>
      <c r="BC43" s="143">
        <f t="shared" si="44"/>
        <v>31</v>
      </c>
      <c r="BD43" s="144">
        <f t="shared" si="33"/>
        <v>42865</v>
      </c>
      <c r="BE43" s="144">
        <f t="shared" si="34"/>
        <v>42865</v>
      </c>
      <c r="BF43" s="1"/>
      <c r="BG43" s="148">
        <f t="shared" si="45"/>
        <v>32</v>
      </c>
      <c r="BH43" s="144">
        <f t="shared" si="35"/>
        <v>42865</v>
      </c>
      <c r="BI43" s="151">
        <v>1.0409E-2</v>
      </c>
    </row>
    <row r="44" spans="1:206" x14ac:dyDescent="0.2">
      <c r="A44" s="125">
        <f t="shared" si="19"/>
        <v>41935</v>
      </c>
      <c r="B44" s="177">
        <f t="shared" si="1"/>
        <v>340244.28458942543</v>
      </c>
      <c r="C44" s="3">
        <f t="shared" si="20"/>
        <v>45932978.419572435</v>
      </c>
      <c r="D44" s="177">
        <f t="shared" si="21"/>
        <v>337795.00645669998</v>
      </c>
      <c r="E44" s="177">
        <f t="shared" si="22"/>
        <v>11323.185191049999</v>
      </c>
      <c r="F44" s="178">
        <f t="shared" si="2"/>
        <v>326471.82126564998</v>
      </c>
      <c r="G44" s="179">
        <f t="shared" si="23"/>
        <v>3968.62</v>
      </c>
      <c r="H44" s="180">
        <f>IF(AND(N44=1,N43&gt;1),VLOOKUP(A43,[1]Plan1!$CW$105:$CY$215,3),H43)</f>
        <v>3991.24</v>
      </c>
      <c r="I44" s="181">
        <f t="shared" si="3"/>
        <v>41862</v>
      </c>
      <c r="J44" s="181">
        <f t="shared" si="24"/>
        <v>41893</v>
      </c>
      <c r="K44" s="182">
        <f t="shared" si="4"/>
        <v>5.6997142583568028E-3</v>
      </c>
      <c r="L44" s="213">
        <f t="shared" si="25"/>
        <v>41953</v>
      </c>
      <c r="M44" s="183">
        <f t="shared" si="26"/>
        <v>21</v>
      </c>
      <c r="N44" s="183">
        <f t="shared" si="5"/>
        <v>9</v>
      </c>
      <c r="O44" s="177">
        <f t="shared" si="6"/>
        <v>1.00243876</v>
      </c>
      <c r="P44" s="184">
        <f t="shared" si="49"/>
        <v>1.0024999999999999</v>
      </c>
      <c r="Q44" s="184">
        <f t="shared" si="28"/>
        <v>1.0024999999999999</v>
      </c>
      <c r="R44" s="177">
        <f t="shared" si="48"/>
        <v>1.00494485</v>
      </c>
      <c r="S44" s="177">
        <f t="shared" si="29"/>
        <v>1</v>
      </c>
      <c r="T44" s="177">
        <f t="shared" si="8"/>
        <v>337795.00645669998</v>
      </c>
      <c r="U44" s="177">
        <f t="shared" si="9"/>
        <v>0</v>
      </c>
      <c r="V44" s="177">
        <f t="shared" si="10"/>
        <v>1614.3541853854495</v>
      </c>
      <c r="W44" s="177">
        <f t="shared" si="11"/>
        <v>339409.36064208543</v>
      </c>
      <c r="X44" s="185">
        <f t="shared" si="12"/>
        <v>0</v>
      </c>
      <c r="Y44" s="177">
        <f t="shared" si="13"/>
        <v>0</v>
      </c>
      <c r="Z44" s="186">
        <f t="shared" si="14"/>
        <v>0</v>
      </c>
      <c r="AA44" s="177">
        <f t="shared" si="30"/>
        <v>0</v>
      </c>
      <c r="AB44" s="187">
        <f t="shared" si="31"/>
        <v>7.1215000000000001E-2</v>
      </c>
      <c r="AC44" s="185">
        <f t="shared" si="15"/>
        <v>9</v>
      </c>
      <c r="AD44" s="185">
        <v>252</v>
      </c>
      <c r="AE44" s="184">
        <f t="shared" si="47"/>
        <v>1.0024599320000001</v>
      </c>
      <c r="AF44" s="177">
        <f t="shared" si="17"/>
        <v>830.95274582000002</v>
      </c>
      <c r="AG44" s="177">
        <f t="shared" si="18"/>
        <v>834.92394734000004</v>
      </c>
      <c r="AH44" s="188">
        <f t="shared" si="32"/>
        <v>0</v>
      </c>
      <c r="AI44" s="188"/>
      <c r="AJ44" s="188"/>
      <c r="AK44" s="188"/>
      <c r="AL44" s="8"/>
      <c r="AM44" s="8"/>
      <c r="AN44" s="8"/>
      <c r="AO44" s="8"/>
      <c r="AP44" s="8"/>
      <c r="AQ44" s="8"/>
      <c r="AR44" s="5"/>
      <c r="AS44" s="143">
        <f t="shared" si="36"/>
        <v>32</v>
      </c>
      <c r="AT44" s="144">
        <f t="shared" si="37"/>
        <v>42865</v>
      </c>
      <c r="AU44" s="145">
        <f t="shared" si="38"/>
        <v>262816.73643349</v>
      </c>
      <c r="AV44" s="148">
        <f t="shared" si="39"/>
        <v>19</v>
      </c>
      <c r="AW44" s="145">
        <f t="shared" si="40"/>
        <v>1381.0985757399999</v>
      </c>
      <c r="AX44" s="145">
        <f t="shared" si="41"/>
        <v>2764.43440728</v>
      </c>
      <c r="AY44" s="155">
        <f t="shared" si="42"/>
        <v>1.0409E-2</v>
      </c>
      <c r="AZ44" s="152">
        <f t="shared" si="46"/>
        <v>42836</v>
      </c>
      <c r="BA44" s="153">
        <f>SUM(AX44:AX$54)</f>
        <v>29922.547114230001</v>
      </c>
      <c r="BB44" s="154">
        <f t="shared" si="43"/>
        <v>4145.5329830199998</v>
      </c>
      <c r="BC44" s="143">
        <f t="shared" si="44"/>
        <v>32</v>
      </c>
      <c r="BD44" s="144">
        <f t="shared" si="33"/>
        <v>42898</v>
      </c>
      <c r="BE44" s="144">
        <f t="shared" si="34"/>
        <v>42898</v>
      </c>
      <c r="BF44" s="1"/>
      <c r="BG44" s="148">
        <f t="shared" si="45"/>
        <v>33</v>
      </c>
      <c r="BH44" s="144">
        <f t="shared" si="35"/>
        <v>42898</v>
      </c>
      <c r="BI44" s="151">
        <v>9.75E-3</v>
      </c>
    </row>
    <row r="45" spans="1:206" x14ac:dyDescent="0.2">
      <c r="A45" s="125">
        <f t="shared" si="19"/>
        <v>41936</v>
      </c>
      <c r="B45" s="177">
        <f t="shared" si="1"/>
        <v>340426.23022204608</v>
      </c>
      <c r="C45" s="3">
        <f t="shared" si="20"/>
        <v>45957541.079976223</v>
      </c>
      <c r="D45" s="177">
        <f t="shared" si="21"/>
        <v>337795.00645669998</v>
      </c>
      <c r="E45" s="177">
        <f t="shared" si="22"/>
        <v>11323.185191049999</v>
      </c>
      <c r="F45" s="178">
        <f t="shared" si="2"/>
        <v>326471.82126564998</v>
      </c>
      <c r="G45" s="179">
        <f t="shared" si="23"/>
        <v>3968.62</v>
      </c>
      <c r="H45" s="180">
        <f>IF(AND(N45=1,N44&gt;1),VLOOKUP(A44,[1]Plan1!$CW$105:$CY$215,3),H44)</f>
        <v>3991.24</v>
      </c>
      <c r="I45" s="181">
        <f t="shared" si="3"/>
        <v>41862</v>
      </c>
      <c r="J45" s="181">
        <f t="shared" si="24"/>
        <v>41893</v>
      </c>
      <c r="K45" s="182">
        <f t="shared" si="4"/>
        <v>5.6997142583568028E-3</v>
      </c>
      <c r="L45" s="213">
        <f t="shared" si="25"/>
        <v>41953</v>
      </c>
      <c r="M45" s="183">
        <f t="shared" si="26"/>
        <v>21</v>
      </c>
      <c r="N45" s="183">
        <f t="shared" si="5"/>
        <v>10</v>
      </c>
      <c r="O45" s="177">
        <f t="shared" si="6"/>
        <v>1.0027101</v>
      </c>
      <c r="P45" s="184">
        <f t="shared" si="49"/>
        <v>1.0024999999999999</v>
      </c>
      <c r="Q45" s="184">
        <f t="shared" si="28"/>
        <v>1.0024999999999999</v>
      </c>
      <c r="R45" s="177">
        <f t="shared" si="48"/>
        <v>1.0052168699999999</v>
      </c>
      <c r="S45" s="177">
        <f t="shared" si="29"/>
        <v>1</v>
      </c>
      <c r="T45" s="177">
        <f t="shared" si="8"/>
        <v>337795.00645669998</v>
      </c>
      <c r="U45" s="177">
        <f t="shared" si="9"/>
        <v>0</v>
      </c>
      <c r="V45" s="177">
        <f t="shared" si="10"/>
        <v>1703.1610502061083</v>
      </c>
      <c r="W45" s="177">
        <f t="shared" si="11"/>
        <v>339498.16750690609</v>
      </c>
      <c r="X45" s="185">
        <f t="shared" si="12"/>
        <v>0</v>
      </c>
      <c r="Y45" s="177">
        <f t="shared" si="13"/>
        <v>0</v>
      </c>
      <c r="Z45" s="186">
        <f t="shared" si="14"/>
        <v>0</v>
      </c>
      <c r="AA45" s="177">
        <f t="shared" si="30"/>
        <v>0</v>
      </c>
      <c r="AB45" s="187">
        <f t="shared" si="31"/>
        <v>7.1215000000000001E-2</v>
      </c>
      <c r="AC45" s="185">
        <f t="shared" si="15"/>
        <v>10</v>
      </c>
      <c r="AD45" s="185">
        <v>252</v>
      </c>
      <c r="AE45" s="184">
        <f t="shared" si="47"/>
        <v>1.0027336309999999</v>
      </c>
      <c r="AF45" s="177">
        <f t="shared" si="17"/>
        <v>923.40690128999995</v>
      </c>
      <c r="AG45" s="177">
        <f t="shared" si="18"/>
        <v>928.06271514000002</v>
      </c>
      <c r="AH45" s="188">
        <f t="shared" si="32"/>
        <v>0</v>
      </c>
      <c r="AI45" s="188"/>
      <c r="AJ45" s="188"/>
      <c r="AK45" s="188"/>
      <c r="AL45" s="8"/>
      <c r="AM45" s="8"/>
      <c r="AN45" s="8"/>
      <c r="AO45" s="8"/>
      <c r="AP45" s="8"/>
      <c r="AQ45" s="8"/>
      <c r="AR45" s="5"/>
      <c r="AS45" s="143">
        <f t="shared" si="36"/>
        <v>33</v>
      </c>
      <c r="AT45" s="144">
        <f t="shared" si="37"/>
        <v>42898</v>
      </c>
      <c r="AU45" s="145">
        <f t="shared" si="38"/>
        <v>260254.27325327002</v>
      </c>
      <c r="AV45" s="148">
        <f t="shared" si="39"/>
        <v>23</v>
      </c>
      <c r="AW45" s="145">
        <f t="shared" si="40"/>
        <v>1655.35804766</v>
      </c>
      <c r="AX45" s="145">
        <f t="shared" si="41"/>
        <v>2562.4631802200001</v>
      </c>
      <c r="AY45" s="155">
        <f t="shared" si="42"/>
        <v>9.75E-3</v>
      </c>
      <c r="AZ45" s="152">
        <f t="shared" si="46"/>
        <v>42866</v>
      </c>
      <c r="BA45" s="153">
        <f>SUM(AX45:AX$54)</f>
        <v>27158.112706949996</v>
      </c>
      <c r="BB45" s="154">
        <f t="shared" si="43"/>
        <v>4217.8212278800002</v>
      </c>
      <c r="BC45" s="143">
        <f t="shared" si="44"/>
        <v>33</v>
      </c>
      <c r="BD45" s="144">
        <f t="shared" si="33"/>
        <v>42926</v>
      </c>
      <c r="BE45" s="144">
        <f t="shared" si="34"/>
        <v>42926</v>
      </c>
      <c r="BF45" s="1"/>
      <c r="BG45" s="148">
        <f t="shared" si="45"/>
        <v>34</v>
      </c>
      <c r="BH45" s="144">
        <f t="shared" si="35"/>
        <v>42926</v>
      </c>
      <c r="BI45" s="151">
        <v>1.0454E-2</v>
      </c>
    </row>
    <row r="46" spans="1:206" x14ac:dyDescent="0.2">
      <c r="A46" s="125">
        <f t="shared" si="19"/>
        <v>41937</v>
      </c>
      <c r="B46" s="177">
        <f t="shared" si="1"/>
        <v>340608.2761326725</v>
      </c>
      <c r="C46" s="3">
        <f t="shared" si="20"/>
        <v>45982117.277910791</v>
      </c>
      <c r="D46" s="177">
        <f t="shared" si="21"/>
        <v>337795.00645669998</v>
      </c>
      <c r="E46" s="177">
        <f t="shared" si="22"/>
        <v>11323.185191049999</v>
      </c>
      <c r="F46" s="178">
        <f t="shared" si="2"/>
        <v>326471.82126564998</v>
      </c>
      <c r="G46" s="179">
        <f t="shared" si="23"/>
        <v>3968.62</v>
      </c>
      <c r="H46" s="180">
        <f>IF(AND(N46=1,N45&gt;1),VLOOKUP(A45,[1]Plan1!$CW$105:$CY$215,3),H45)</f>
        <v>3991.24</v>
      </c>
      <c r="I46" s="181">
        <f t="shared" si="3"/>
        <v>41862</v>
      </c>
      <c r="J46" s="181">
        <f t="shared" si="24"/>
        <v>41893</v>
      </c>
      <c r="K46" s="182">
        <f t="shared" si="4"/>
        <v>5.6997142583568028E-3</v>
      </c>
      <c r="L46" s="213">
        <f t="shared" si="25"/>
        <v>41953</v>
      </c>
      <c r="M46" s="183">
        <f t="shared" si="26"/>
        <v>21</v>
      </c>
      <c r="N46" s="183">
        <f t="shared" si="5"/>
        <v>11</v>
      </c>
      <c r="O46" s="177">
        <f t="shared" si="6"/>
        <v>1.0029815200000001</v>
      </c>
      <c r="P46" s="184">
        <f t="shared" si="49"/>
        <v>1.0024999999999999</v>
      </c>
      <c r="Q46" s="184">
        <f t="shared" si="28"/>
        <v>1.0024999999999999</v>
      </c>
      <c r="R46" s="177">
        <f t="shared" si="48"/>
        <v>1.00548897</v>
      </c>
      <c r="S46" s="177">
        <f t="shared" si="29"/>
        <v>1</v>
      </c>
      <c r="T46" s="177">
        <f t="shared" si="8"/>
        <v>337795.00645669998</v>
      </c>
      <c r="U46" s="177">
        <f t="shared" si="9"/>
        <v>0</v>
      </c>
      <c r="V46" s="177">
        <f t="shared" si="10"/>
        <v>1791.9940327725269</v>
      </c>
      <c r="W46" s="177">
        <f t="shared" si="11"/>
        <v>339587.00048947253</v>
      </c>
      <c r="X46" s="185">
        <f t="shared" si="12"/>
        <v>0</v>
      </c>
      <c r="Y46" s="177">
        <f t="shared" si="13"/>
        <v>0</v>
      </c>
      <c r="Z46" s="186">
        <f t="shared" si="14"/>
        <v>0</v>
      </c>
      <c r="AA46" s="177">
        <f t="shared" si="30"/>
        <v>0</v>
      </c>
      <c r="AB46" s="187">
        <f t="shared" si="31"/>
        <v>7.1215000000000001E-2</v>
      </c>
      <c r="AC46" s="185">
        <f t="shared" si="15"/>
        <v>11</v>
      </c>
      <c r="AD46" s="185">
        <v>252</v>
      </c>
      <c r="AE46" s="184">
        <f t="shared" si="47"/>
        <v>1.003007405</v>
      </c>
      <c r="AF46" s="177">
        <f t="shared" si="17"/>
        <v>1015.88639139</v>
      </c>
      <c r="AG46" s="177">
        <f t="shared" si="18"/>
        <v>1021.2756432</v>
      </c>
      <c r="AH46" s="188">
        <f t="shared" si="32"/>
        <v>0</v>
      </c>
      <c r="AI46" s="188"/>
      <c r="AJ46" s="188"/>
      <c r="AK46" s="188"/>
      <c r="AL46" s="8"/>
      <c r="AM46" s="8"/>
      <c r="AN46" s="8"/>
      <c r="AO46" s="8"/>
      <c r="AP46" s="8"/>
      <c r="AQ46" s="8"/>
      <c r="AR46" s="5"/>
      <c r="AS46" s="143">
        <f t="shared" si="36"/>
        <v>34</v>
      </c>
      <c r="AT46" s="144">
        <f t="shared" si="37"/>
        <v>42926</v>
      </c>
      <c r="AU46" s="145">
        <f t="shared" si="38"/>
        <v>257533.57508069</v>
      </c>
      <c r="AV46" s="148">
        <f t="shared" si="39"/>
        <v>19</v>
      </c>
      <c r="AW46" s="145">
        <f t="shared" si="40"/>
        <v>1353.3971741400001</v>
      </c>
      <c r="AX46" s="145">
        <f t="shared" si="41"/>
        <v>2720.6981725800001</v>
      </c>
      <c r="AY46" s="155">
        <f t="shared" si="42"/>
        <v>1.0454E-2</v>
      </c>
      <c r="AZ46" s="152">
        <f t="shared" si="46"/>
        <v>42899</v>
      </c>
      <c r="BA46" s="153">
        <f>SUM(AX46:AX$54)</f>
        <v>24595.649526729998</v>
      </c>
      <c r="BB46" s="154">
        <f t="shared" si="43"/>
        <v>4074.0953467200002</v>
      </c>
      <c r="BC46" s="143">
        <f t="shared" si="44"/>
        <v>34</v>
      </c>
      <c r="BD46" s="144">
        <f t="shared" si="33"/>
        <v>42957</v>
      </c>
      <c r="BE46" s="144">
        <f t="shared" si="34"/>
        <v>42957</v>
      </c>
      <c r="BF46" s="1"/>
      <c r="BG46" s="148">
        <f t="shared" si="45"/>
        <v>35</v>
      </c>
      <c r="BH46" s="144">
        <f t="shared" si="35"/>
        <v>42957</v>
      </c>
      <c r="BI46" s="151">
        <v>9.7990000000000004E-3</v>
      </c>
    </row>
    <row r="47" spans="1:206" x14ac:dyDescent="0.2">
      <c r="A47" s="125">
        <f t="shared" si="19"/>
        <v>41938</v>
      </c>
      <c r="B47" s="177">
        <f t="shared" si="1"/>
        <v>340608.2761326725</v>
      </c>
      <c r="C47" s="3">
        <f t="shared" si="20"/>
        <v>45982117.277910791</v>
      </c>
      <c r="D47" s="177">
        <f t="shared" si="21"/>
        <v>337795.00645669998</v>
      </c>
      <c r="E47" s="177">
        <f t="shared" si="22"/>
        <v>11323.185191049999</v>
      </c>
      <c r="F47" s="178">
        <f t="shared" si="2"/>
        <v>326471.82126564998</v>
      </c>
      <c r="G47" s="179">
        <f t="shared" si="23"/>
        <v>3968.62</v>
      </c>
      <c r="H47" s="180">
        <f>IF(AND(N47=1,N46&gt;1),VLOOKUP(A46,[1]Plan1!$CW$105:$CY$215,3),H46)</f>
        <v>3991.24</v>
      </c>
      <c r="I47" s="181">
        <f t="shared" si="3"/>
        <v>41862</v>
      </c>
      <c r="J47" s="181">
        <f t="shared" si="24"/>
        <v>41893</v>
      </c>
      <c r="K47" s="182">
        <f t="shared" si="4"/>
        <v>5.6997142583568028E-3</v>
      </c>
      <c r="L47" s="213">
        <f t="shared" si="25"/>
        <v>41953</v>
      </c>
      <c r="M47" s="183">
        <f t="shared" si="26"/>
        <v>21</v>
      </c>
      <c r="N47" s="183">
        <f t="shared" si="5"/>
        <v>11</v>
      </c>
      <c r="O47" s="177">
        <f t="shared" si="6"/>
        <v>1.0029815200000001</v>
      </c>
      <c r="P47" s="184">
        <f t="shared" si="49"/>
        <v>1.0024999999999999</v>
      </c>
      <c r="Q47" s="184">
        <f t="shared" si="28"/>
        <v>1.0024999999999999</v>
      </c>
      <c r="R47" s="177">
        <f t="shared" si="48"/>
        <v>1.00548897</v>
      </c>
      <c r="S47" s="177">
        <f t="shared" si="29"/>
        <v>1</v>
      </c>
      <c r="T47" s="177">
        <f t="shared" si="8"/>
        <v>337795.00645669998</v>
      </c>
      <c r="U47" s="177">
        <f t="shared" si="9"/>
        <v>0</v>
      </c>
      <c r="V47" s="177">
        <f t="shared" si="10"/>
        <v>1791.9940327725269</v>
      </c>
      <c r="W47" s="177">
        <f t="shared" si="11"/>
        <v>339587.00048947253</v>
      </c>
      <c r="X47" s="185">
        <f t="shared" si="12"/>
        <v>0</v>
      </c>
      <c r="Y47" s="177">
        <f t="shared" si="13"/>
        <v>0</v>
      </c>
      <c r="Z47" s="186">
        <f t="shared" si="14"/>
        <v>0</v>
      </c>
      <c r="AA47" s="177">
        <f t="shared" si="30"/>
        <v>0</v>
      </c>
      <c r="AB47" s="187">
        <f t="shared" si="31"/>
        <v>7.1215000000000001E-2</v>
      </c>
      <c r="AC47" s="185">
        <f t="shared" si="15"/>
        <v>11</v>
      </c>
      <c r="AD47" s="185">
        <v>252</v>
      </c>
      <c r="AE47" s="184">
        <f t="shared" si="47"/>
        <v>1.003007405</v>
      </c>
      <c r="AF47" s="177">
        <f t="shared" si="17"/>
        <v>1015.88639139</v>
      </c>
      <c r="AG47" s="177">
        <f t="shared" si="18"/>
        <v>1021.2756432</v>
      </c>
      <c r="AH47" s="188">
        <f t="shared" si="32"/>
        <v>0</v>
      </c>
      <c r="AI47" s="188"/>
      <c r="AJ47" s="188"/>
      <c r="AK47" s="188"/>
      <c r="AL47" s="8"/>
      <c r="AM47" s="8"/>
      <c r="AN47" s="8"/>
      <c r="AO47" s="8"/>
      <c r="AP47" s="8"/>
      <c r="AQ47" s="8"/>
      <c r="AR47" s="5"/>
      <c r="AS47" s="143">
        <f t="shared" si="36"/>
        <v>35</v>
      </c>
      <c r="AT47" s="144">
        <f t="shared" si="37"/>
        <v>42957</v>
      </c>
      <c r="AU47" s="145">
        <f t="shared" si="38"/>
        <v>255010.00357848001</v>
      </c>
      <c r="AV47" s="148">
        <f t="shared" si="39"/>
        <v>23</v>
      </c>
      <c r="AW47" s="145">
        <f t="shared" si="40"/>
        <v>1622.0819185099999</v>
      </c>
      <c r="AX47" s="145">
        <f t="shared" si="41"/>
        <v>2523.5715022099998</v>
      </c>
      <c r="AY47" s="155">
        <f t="shared" si="42"/>
        <v>9.7990000000000004E-3</v>
      </c>
      <c r="AZ47" s="152">
        <f t="shared" si="46"/>
        <v>42927</v>
      </c>
      <c r="BA47" s="153">
        <f>SUM(AX47:AX$54)</f>
        <v>21874.951354149998</v>
      </c>
      <c r="BB47" s="154">
        <f t="shared" si="43"/>
        <v>4145.6534207200002</v>
      </c>
      <c r="BC47" s="143">
        <f t="shared" si="44"/>
        <v>35</v>
      </c>
      <c r="BD47" s="144">
        <f t="shared" si="33"/>
        <v>42989</v>
      </c>
      <c r="BE47" s="144">
        <f t="shared" si="34"/>
        <v>42989</v>
      </c>
      <c r="BF47" s="1"/>
      <c r="BG47" s="148">
        <f t="shared" si="45"/>
        <v>36</v>
      </c>
      <c r="BH47" s="144">
        <f t="shared" si="35"/>
        <v>42989</v>
      </c>
      <c r="BI47" s="151">
        <v>1.0782E-2</v>
      </c>
    </row>
    <row r="48" spans="1:206" x14ac:dyDescent="0.2">
      <c r="A48" s="125">
        <f t="shared" si="19"/>
        <v>41939</v>
      </c>
      <c r="B48" s="177">
        <f t="shared" si="1"/>
        <v>340608.2761326725</v>
      </c>
      <c r="C48" s="3">
        <f t="shared" si="20"/>
        <v>45982117.277910791</v>
      </c>
      <c r="D48" s="177">
        <f t="shared" si="21"/>
        <v>337795.00645669998</v>
      </c>
      <c r="E48" s="177">
        <f t="shared" si="22"/>
        <v>11323.185191049999</v>
      </c>
      <c r="F48" s="178">
        <f t="shared" si="2"/>
        <v>326471.82126564998</v>
      </c>
      <c r="G48" s="179">
        <f t="shared" si="23"/>
        <v>3968.62</v>
      </c>
      <c r="H48" s="180">
        <f>IF(AND(N48=1,N47&gt;1),VLOOKUP(A47,[1]Plan1!$CW$105:$CY$215,3),H47)</f>
        <v>3991.24</v>
      </c>
      <c r="I48" s="181">
        <f t="shared" si="3"/>
        <v>41862</v>
      </c>
      <c r="J48" s="181">
        <f t="shared" si="24"/>
        <v>41893</v>
      </c>
      <c r="K48" s="182">
        <f t="shared" si="4"/>
        <v>5.6997142583568028E-3</v>
      </c>
      <c r="L48" s="213">
        <f t="shared" si="25"/>
        <v>41953</v>
      </c>
      <c r="M48" s="183">
        <f t="shared" si="26"/>
        <v>21</v>
      </c>
      <c r="N48" s="183">
        <f t="shared" si="5"/>
        <v>11</v>
      </c>
      <c r="O48" s="177">
        <f t="shared" si="6"/>
        <v>1.0029815200000001</v>
      </c>
      <c r="P48" s="184">
        <f t="shared" si="49"/>
        <v>1.0024999999999999</v>
      </c>
      <c r="Q48" s="184">
        <f t="shared" si="28"/>
        <v>1.0024999999999999</v>
      </c>
      <c r="R48" s="177">
        <f t="shared" si="48"/>
        <v>1.00548897</v>
      </c>
      <c r="S48" s="177">
        <f t="shared" si="29"/>
        <v>1</v>
      </c>
      <c r="T48" s="177">
        <f t="shared" si="8"/>
        <v>337795.00645669998</v>
      </c>
      <c r="U48" s="177">
        <f t="shared" si="9"/>
        <v>0</v>
      </c>
      <c r="V48" s="177">
        <f t="shared" si="10"/>
        <v>1791.9940327725269</v>
      </c>
      <c r="W48" s="177">
        <f t="shared" si="11"/>
        <v>339587.00048947253</v>
      </c>
      <c r="X48" s="185">
        <f t="shared" si="12"/>
        <v>0</v>
      </c>
      <c r="Y48" s="177">
        <f t="shared" si="13"/>
        <v>0</v>
      </c>
      <c r="Z48" s="186">
        <f t="shared" si="14"/>
        <v>0</v>
      </c>
      <c r="AA48" s="177">
        <f t="shared" si="30"/>
        <v>0</v>
      </c>
      <c r="AB48" s="187">
        <f t="shared" si="31"/>
        <v>7.1215000000000001E-2</v>
      </c>
      <c r="AC48" s="185">
        <f t="shared" si="15"/>
        <v>11</v>
      </c>
      <c r="AD48" s="185">
        <v>252</v>
      </c>
      <c r="AE48" s="184">
        <f t="shared" si="47"/>
        <v>1.003007405</v>
      </c>
      <c r="AF48" s="177">
        <f t="shared" si="17"/>
        <v>1015.88639139</v>
      </c>
      <c r="AG48" s="177">
        <f t="shared" si="18"/>
        <v>1021.2756432</v>
      </c>
      <c r="AH48" s="188">
        <f t="shared" si="32"/>
        <v>0</v>
      </c>
      <c r="AI48" s="188"/>
      <c r="AJ48" s="188"/>
      <c r="AK48" s="188"/>
      <c r="AL48" s="8"/>
      <c r="AM48" s="8"/>
      <c r="AN48" s="8"/>
      <c r="AO48" s="8"/>
      <c r="AP48" s="8"/>
      <c r="AQ48" s="8"/>
      <c r="AR48" s="5"/>
      <c r="AS48" s="143">
        <f t="shared" si="36"/>
        <v>36</v>
      </c>
      <c r="AT48" s="144">
        <f t="shared" si="37"/>
        <v>42989</v>
      </c>
      <c r="AU48" s="145">
        <f t="shared" si="38"/>
        <v>252260.48571990003</v>
      </c>
      <c r="AV48" s="148">
        <f t="shared" si="39"/>
        <v>21</v>
      </c>
      <c r="AW48" s="145">
        <f t="shared" si="40"/>
        <v>1466.1180481399999</v>
      </c>
      <c r="AX48" s="145">
        <f t="shared" si="41"/>
        <v>2749.5178585799999</v>
      </c>
      <c r="AY48" s="155">
        <f t="shared" si="42"/>
        <v>1.0782E-2</v>
      </c>
      <c r="AZ48" s="152">
        <f t="shared" si="46"/>
        <v>42958</v>
      </c>
      <c r="BA48" s="153">
        <f>SUM(AX48:AX$54)</f>
        <v>19351.379851939997</v>
      </c>
      <c r="BB48" s="154">
        <f t="shared" si="43"/>
        <v>4215.6359067200001</v>
      </c>
      <c r="BC48" s="143">
        <f t="shared" si="44"/>
        <v>36</v>
      </c>
      <c r="BD48" s="144">
        <f t="shared" si="33"/>
        <v>43018</v>
      </c>
      <c r="BE48" s="144">
        <f t="shared" si="34"/>
        <v>43018</v>
      </c>
      <c r="BF48" s="1"/>
      <c r="BG48" s="148">
        <f t="shared" si="45"/>
        <v>37</v>
      </c>
      <c r="BH48" s="144">
        <f t="shared" si="35"/>
        <v>43018</v>
      </c>
      <c r="BI48" s="151">
        <v>1.0410000000000001E-2</v>
      </c>
    </row>
    <row r="49" spans="1:206" x14ac:dyDescent="0.2">
      <c r="A49" s="125">
        <f t="shared" si="19"/>
        <v>41940</v>
      </c>
      <c r="B49" s="177">
        <f t="shared" si="1"/>
        <v>340790.41874765634</v>
      </c>
      <c r="C49" s="3">
        <f t="shared" si="20"/>
        <v>46006706.530933604</v>
      </c>
      <c r="D49" s="177">
        <f t="shared" si="21"/>
        <v>337795.00645669998</v>
      </c>
      <c r="E49" s="177">
        <f t="shared" si="22"/>
        <v>11323.185191049999</v>
      </c>
      <c r="F49" s="178">
        <f t="shared" si="2"/>
        <v>326471.82126564998</v>
      </c>
      <c r="G49" s="179">
        <f t="shared" si="23"/>
        <v>3968.62</v>
      </c>
      <c r="H49" s="180">
        <f>IF(AND(N49=1,N48&gt;1),VLOOKUP(A48,[1]Plan1!$CW$105:$CY$215,3),H48)</f>
        <v>3991.24</v>
      </c>
      <c r="I49" s="181">
        <f t="shared" si="3"/>
        <v>41862</v>
      </c>
      <c r="J49" s="181">
        <f t="shared" si="24"/>
        <v>41893</v>
      </c>
      <c r="K49" s="182">
        <f t="shared" si="4"/>
        <v>5.6997142583568028E-3</v>
      </c>
      <c r="L49" s="213">
        <f t="shared" si="25"/>
        <v>41953</v>
      </c>
      <c r="M49" s="183">
        <f t="shared" si="26"/>
        <v>21</v>
      </c>
      <c r="N49" s="183">
        <f t="shared" si="5"/>
        <v>12</v>
      </c>
      <c r="O49" s="177">
        <f t="shared" si="6"/>
        <v>1.0032530099999999</v>
      </c>
      <c r="P49" s="184">
        <f t="shared" si="49"/>
        <v>1.0024999999999999</v>
      </c>
      <c r="Q49" s="184">
        <f t="shared" si="28"/>
        <v>1.0024999999999999</v>
      </c>
      <c r="R49" s="177">
        <f t="shared" si="48"/>
        <v>1.0057611399999999</v>
      </c>
      <c r="S49" s="177">
        <f t="shared" si="29"/>
        <v>1</v>
      </c>
      <c r="T49" s="177">
        <f t="shared" si="8"/>
        <v>337795.00645669998</v>
      </c>
      <c r="U49" s="177">
        <f t="shared" si="9"/>
        <v>0</v>
      </c>
      <c r="V49" s="177">
        <f t="shared" si="10"/>
        <v>1880.8498683663679</v>
      </c>
      <c r="W49" s="177">
        <f t="shared" si="11"/>
        <v>339675.85632506636</v>
      </c>
      <c r="X49" s="185">
        <f t="shared" si="12"/>
        <v>0</v>
      </c>
      <c r="Y49" s="177">
        <f t="shared" si="13"/>
        <v>0</v>
      </c>
      <c r="Z49" s="186">
        <f t="shared" si="14"/>
        <v>0</v>
      </c>
      <c r="AA49" s="177">
        <f t="shared" si="30"/>
        <v>0</v>
      </c>
      <c r="AB49" s="187">
        <f t="shared" si="31"/>
        <v>7.1215000000000001E-2</v>
      </c>
      <c r="AC49" s="185">
        <f t="shared" si="15"/>
        <v>12</v>
      </c>
      <c r="AD49" s="185">
        <v>252</v>
      </c>
      <c r="AE49" s="184">
        <f t="shared" si="47"/>
        <v>1.0032812529999999</v>
      </c>
      <c r="AF49" s="177">
        <f t="shared" si="17"/>
        <v>1108.39087832</v>
      </c>
      <c r="AG49" s="177">
        <f t="shared" si="18"/>
        <v>1114.5624225900001</v>
      </c>
      <c r="AH49" s="188">
        <f t="shared" si="32"/>
        <v>0</v>
      </c>
      <c r="AI49" s="188"/>
      <c r="AJ49" s="188"/>
      <c r="AK49" s="188"/>
      <c r="AL49" s="8"/>
      <c r="AM49" s="8"/>
      <c r="AN49" s="8"/>
      <c r="AO49" s="8"/>
      <c r="AP49" s="8"/>
      <c r="AQ49" s="8"/>
      <c r="AR49" s="5"/>
      <c r="AS49" s="143">
        <f t="shared" si="36"/>
        <v>37</v>
      </c>
      <c r="AT49" s="144">
        <f t="shared" si="37"/>
        <v>43018</v>
      </c>
      <c r="AU49" s="145">
        <f t="shared" si="38"/>
        <v>249634.45406356003</v>
      </c>
      <c r="AV49" s="148">
        <f t="shared" si="39"/>
        <v>21</v>
      </c>
      <c r="AW49" s="145">
        <f t="shared" si="40"/>
        <v>1450.3103633400001</v>
      </c>
      <c r="AX49" s="145">
        <f t="shared" si="41"/>
        <v>2626.0316563400002</v>
      </c>
      <c r="AY49" s="155">
        <f t="shared" si="42"/>
        <v>1.0410000000000001E-2</v>
      </c>
      <c r="AZ49" s="152">
        <f t="shared" si="46"/>
        <v>42990</v>
      </c>
      <c r="BA49" s="153">
        <f>SUM(AX49:AX$54)</f>
        <v>16601.861993359998</v>
      </c>
      <c r="BB49" s="154">
        <f t="shared" si="43"/>
        <v>4076.3420196800002</v>
      </c>
      <c r="BC49" s="143">
        <f t="shared" si="44"/>
        <v>37</v>
      </c>
      <c r="BD49" s="144">
        <f t="shared" si="33"/>
        <v>43049</v>
      </c>
      <c r="BE49" s="144">
        <f t="shared" si="34"/>
        <v>43049</v>
      </c>
      <c r="BF49" s="1"/>
      <c r="BG49" s="148">
        <f t="shared" si="45"/>
        <v>38</v>
      </c>
      <c r="BH49" s="144">
        <f t="shared" si="35"/>
        <v>43049</v>
      </c>
      <c r="BI49" s="151">
        <v>1.0857E-2</v>
      </c>
    </row>
    <row r="50" spans="1:206" x14ac:dyDescent="0.2">
      <c r="A50" s="125">
        <f t="shared" si="19"/>
        <v>41941</v>
      </c>
      <c r="B50" s="177">
        <f t="shared" si="1"/>
        <v>340972.65878501773</v>
      </c>
      <c r="C50" s="3">
        <f t="shared" si="20"/>
        <v>46031308.935977392</v>
      </c>
      <c r="D50" s="177">
        <f t="shared" si="21"/>
        <v>337795.00645669998</v>
      </c>
      <c r="E50" s="177">
        <f t="shared" si="22"/>
        <v>11323.185191049999</v>
      </c>
      <c r="F50" s="178">
        <f t="shared" si="2"/>
        <v>326471.82126564998</v>
      </c>
      <c r="G50" s="179">
        <f t="shared" si="23"/>
        <v>3968.62</v>
      </c>
      <c r="H50" s="180">
        <f>IF(AND(N50=1,N49&gt;1),VLOOKUP(A49,[1]Plan1!$CW$105:$CY$215,3),H49)</f>
        <v>3991.24</v>
      </c>
      <c r="I50" s="181">
        <f t="shared" si="3"/>
        <v>41862</v>
      </c>
      <c r="J50" s="181">
        <f t="shared" si="24"/>
        <v>41893</v>
      </c>
      <c r="K50" s="182">
        <f t="shared" si="4"/>
        <v>5.6997142583568028E-3</v>
      </c>
      <c r="L50" s="213">
        <f t="shared" si="25"/>
        <v>41953</v>
      </c>
      <c r="M50" s="183">
        <f t="shared" si="26"/>
        <v>21</v>
      </c>
      <c r="N50" s="183">
        <f t="shared" si="5"/>
        <v>13</v>
      </c>
      <c r="O50" s="177">
        <f t="shared" si="6"/>
        <v>1.0035245699999999</v>
      </c>
      <c r="P50" s="184">
        <f t="shared" si="49"/>
        <v>1.0024999999999999</v>
      </c>
      <c r="Q50" s="184">
        <f t="shared" si="28"/>
        <v>1.0024999999999999</v>
      </c>
      <c r="R50" s="177">
        <f t="shared" si="48"/>
        <v>1.0060333800000001</v>
      </c>
      <c r="S50" s="177">
        <f t="shared" si="29"/>
        <v>1</v>
      </c>
      <c r="T50" s="177">
        <f t="shared" si="8"/>
        <v>337795.00645669998</v>
      </c>
      <c r="U50" s="177">
        <f t="shared" si="9"/>
        <v>0</v>
      </c>
      <c r="V50" s="177">
        <f t="shared" si="10"/>
        <v>1969.7285569877761</v>
      </c>
      <c r="W50" s="177">
        <f t="shared" si="11"/>
        <v>339764.73501368775</v>
      </c>
      <c r="X50" s="185">
        <f t="shared" si="12"/>
        <v>0</v>
      </c>
      <c r="Y50" s="177">
        <f t="shared" si="13"/>
        <v>0</v>
      </c>
      <c r="Z50" s="186">
        <f t="shared" si="14"/>
        <v>0</v>
      </c>
      <c r="AA50" s="177">
        <f t="shared" si="30"/>
        <v>0</v>
      </c>
      <c r="AB50" s="187">
        <f t="shared" si="31"/>
        <v>7.1215000000000001E-2</v>
      </c>
      <c r="AC50" s="185">
        <f t="shared" si="15"/>
        <v>13</v>
      </c>
      <c r="AD50" s="185">
        <v>252</v>
      </c>
      <c r="AE50" s="184">
        <f t="shared" si="47"/>
        <v>1.003555177</v>
      </c>
      <c r="AF50" s="177">
        <f t="shared" si="17"/>
        <v>1200.9210376599999</v>
      </c>
      <c r="AG50" s="177">
        <f t="shared" si="18"/>
        <v>1207.9237713299999</v>
      </c>
      <c r="AH50" s="188">
        <f t="shared" si="32"/>
        <v>0</v>
      </c>
      <c r="AI50" s="188"/>
      <c r="AJ50" s="188"/>
      <c r="AK50" s="188"/>
      <c r="AL50" s="8"/>
      <c r="AM50" s="8"/>
      <c r="AN50" s="8"/>
      <c r="AO50" s="8"/>
      <c r="AP50" s="8"/>
      <c r="AQ50" s="8"/>
      <c r="AR50" s="5"/>
      <c r="AS50" s="143">
        <f t="shared" si="36"/>
        <v>38</v>
      </c>
      <c r="AT50" s="144">
        <f t="shared" si="37"/>
        <v>43049</v>
      </c>
      <c r="AU50" s="145">
        <f t="shared" si="38"/>
        <v>246924.17279580003</v>
      </c>
      <c r="AV50" s="148">
        <f t="shared" si="39"/>
        <v>21</v>
      </c>
      <c r="AW50" s="145">
        <f t="shared" si="40"/>
        <v>1435.2126324599999</v>
      </c>
      <c r="AX50" s="145">
        <f t="shared" si="41"/>
        <v>2710.28126776</v>
      </c>
      <c r="AY50" s="155">
        <f t="shared" si="42"/>
        <v>1.0857E-2</v>
      </c>
      <c r="AZ50" s="152">
        <f t="shared" si="46"/>
        <v>43019</v>
      </c>
      <c r="BA50" s="153">
        <f>SUM(AX50:AX$54)</f>
        <v>13975.830337019999</v>
      </c>
      <c r="BB50" s="154">
        <f t="shared" si="43"/>
        <v>4145.4939002199999</v>
      </c>
      <c r="BC50" s="143">
        <f t="shared" si="44"/>
        <v>38</v>
      </c>
      <c r="BD50" s="144">
        <f t="shared" si="33"/>
        <v>43080</v>
      </c>
      <c r="BE50" s="144">
        <f t="shared" si="34"/>
        <v>43080</v>
      </c>
      <c r="BF50" s="1"/>
      <c r="BG50" s="148">
        <f t="shared" si="45"/>
        <v>39</v>
      </c>
      <c r="BH50" s="144">
        <f t="shared" si="35"/>
        <v>43080</v>
      </c>
      <c r="BI50" s="151">
        <v>1.1587999999999999E-2</v>
      </c>
    </row>
    <row r="51" spans="1:206" x14ac:dyDescent="0.2">
      <c r="A51" s="125">
        <f t="shared" si="19"/>
        <v>41942</v>
      </c>
      <c r="B51" s="177">
        <f t="shared" si="1"/>
        <v>341154.99560408661</v>
      </c>
      <c r="C51" s="3">
        <f t="shared" si="20"/>
        <v>46055924.406551689</v>
      </c>
      <c r="D51" s="177">
        <f t="shared" si="21"/>
        <v>337795.00645669998</v>
      </c>
      <c r="E51" s="177">
        <f t="shared" si="22"/>
        <v>11323.185191049999</v>
      </c>
      <c r="F51" s="178">
        <f t="shared" si="2"/>
        <v>326471.82126564998</v>
      </c>
      <c r="G51" s="179">
        <f t="shared" si="23"/>
        <v>3968.62</v>
      </c>
      <c r="H51" s="180">
        <f>IF(AND(N51=1,N50&gt;1),VLOOKUP(A50,[1]Plan1!$CW$105:$CY$215,3),H50)</f>
        <v>3991.24</v>
      </c>
      <c r="I51" s="181">
        <f t="shared" si="3"/>
        <v>41862</v>
      </c>
      <c r="J51" s="181">
        <f t="shared" si="24"/>
        <v>41893</v>
      </c>
      <c r="K51" s="182">
        <f t="shared" si="4"/>
        <v>5.6997142583568028E-3</v>
      </c>
      <c r="L51" s="213">
        <f t="shared" si="25"/>
        <v>41953</v>
      </c>
      <c r="M51" s="183">
        <f t="shared" si="26"/>
        <v>21</v>
      </c>
      <c r="N51" s="183">
        <f t="shared" si="5"/>
        <v>14</v>
      </c>
      <c r="O51" s="177">
        <f t="shared" si="6"/>
        <v>1.0037962</v>
      </c>
      <c r="P51" s="184">
        <f t="shared" si="49"/>
        <v>1.0024999999999999</v>
      </c>
      <c r="Q51" s="184">
        <f t="shared" si="28"/>
        <v>1.0024999999999999</v>
      </c>
      <c r="R51" s="177">
        <f t="shared" si="48"/>
        <v>1.00630569</v>
      </c>
      <c r="S51" s="177">
        <f t="shared" si="29"/>
        <v>1</v>
      </c>
      <c r="T51" s="177">
        <f t="shared" si="8"/>
        <v>337795.00645669998</v>
      </c>
      <c r="U51" s="177">
        <f t="shared" si="9"/>
        <v>0</v>
      </c>
      <c r="V51" s="177">
        <f t="shared" si="10"/>
        <v>2058.6300986366064</v>
      </c>
      <c r="W51" s="177">
        <f t="shared" si="11"/>
        <v>339853.63655533659</v>
      </c>
      <c r="X51" s="185">
        <f t="shared" si="12"/>
        <v>0</v>
      </c>
      <c r="Y51" s="177">
        <f t="shared" si="13"/>
        <v>0</v>
      </c>
      <c r="Z51" s="186">
        <f t="shared" si="14"/>
        <v>0</v>
      </c>
      <c r="AA51" s="177">
        <f t="shared" si="30"/>
        <v>0</v>
      </c>
      <c r="AB51" s="187">
        <f t="shared" si="31"/>
        <v>7.1215000000000001E-2</v>
      </c>
      <c r="AC51" s="185">
        <f t="shared" si="15"/>
        <v>14</v>
      </c>
      <c r="AD51" s="185">
        <v>252</v>
      </c>
      <c r="AE51" s="184">
        <f t="shared" si="47"/>
        <v>1.0038291749999999</v>
      </c>
      <c r="AF51" s="177">
        <f t="shared" si="17"/>
        <v>1293.47619384</v>
      </c>
      <c r="AG51" s="177">
        <f t="shared" si="18"/>
        <v>1301.3590487500001</v>
      </c>
      <c r="AH51" s="188">
        <f t="shared" si="32"/>
        <v>0</v>
      </c>
      <c r="AI51" s="188"/>
      <c r="AJ51" s="188"/>
      <c r="AK51" s="188"/>
      <c r="AL51" s="8"/>
      <c r="AM51" s="8"/>
      <c r="AN51" s="8"/>
      <c r="AO51" s="8"/>
      <c r="AP51" s="8"/>
      <c r="AQ51" s="8"/>
      <c r="AR51" s="5"/>
      <c r="AS51" s="143">
        <f t="shared" si="36"/>
        <v>39</v>
      </c>
      <c r="AT51" s="144">
        <f t="shared" si="37"/>
        <v>43080</v>
      </c>
      <c r="AU51" s="145">
        <f t="shared" si="38"/>
        <v>244062.81548145003</v>
      </c>
      <c r="AV51" s="148">
        <f t="shared" si="39"/>
        <v>20</v>
      </c>
      <c r="AW51" s="145">
        <f t="shared" si="40"/>
        <v>1351.84441115</v>
      </c>
      <c r="AX51" s="145">
        <f t="shared" si="41"/>
        <v>2861.3573143499998</v>
      </c>
      <c r="AY51" s="155">
        <f t="shared" si="42"/>
        <v>1.1587999999999999E-2</v>
      </c>
      <c r="AZ51" s="152">
        <f t="shared" si="46"/>
        <v>43050</v>
      </c>
      <c r="BA51" s="153">
        <f>SUM(AX51:AX$54)</f>
        <v>11265.54906926</v>
      </c>
      <c r="BB51" s="154">
        <f t="shared" si="43"/>
        <v>4213.2017255000001</v>
      </c>
      <c r="BC51" s="143">
        <f t="shared" si="44"/>
        <v>39</v>
      </c>
      <c r="BD51" s="144">
        <f t="shared" si="33"/>
        <v>43110</v>
      </c>
      <c r="BE51" s="144">
        <f t="shared" si="34"/>
        <v>43110</v>
      </c>
      <c r="BF51" s="1"/>
      <c r="BG51" s="148">
        <f t="shared" si="45"/>
        <v>40</v>
      </c>
      <c r="BH51" s="144">
        <f t="shared" si="35"/>
        <v>43110</v>
      </c>
      <c r="BI51" s="151">
        <v>1.1235999999999999E-2</v>
      </c>
    </row>
    <row r="52" spans="1:206" x14ac:dyDescent="0.2">
      <c r="A52" s="125">
        <f t="shared" si="19"/>
        <v>41943</v>
      </c>
      <c r="B52" s="177">
        <f t="shared" si="1"/>
        <v>341337.42958334292</v>
      </c>
      <c r="C52" s="3">
        <f t="shared" si="20"/>
        <v>46080552.993751295</v>
      </c>
      <c r="D52" s="177">
        <f t="shared" si="21"/>
        <v>337795.00645669998</v>
      </c>
      <c r="E52" s="177">
        <f t="shared" si="22"/>
        <v>11323.185191049999</v>
      </c>
      <c r="F52" s="178">
        <f t="shared" si="2"/>
        <v>326471.82126564998</v>
      </c>
      <c r="G52" s="179">
        <f t="shared" si="23"/>
        <v>3968.62</v>
      </c>
      <c r="H52" s="180">
        <f>IF(AND(N52=1,N51&gt;1),VLOOKUP(A51,[1]Plan1!$CW$105:$CY$215,3),H51)</f>
        <v>3991.24</v>
      </c>
      <c r="I52" s="181">
        <f t="shared" si="3"/>
        <v>41862</v>
      </c>
      <c r="J52" s="181">
        <f t="shared" si="24"/>
        <v>41893</v>
      </c>
      <c r="K52" s="182">
        <f t="shared" si="4"/>
        <v>5.6997142583568028E-3</v>
      </c>
      <c r="L52" s="213">
        <f t="shared" si="25"/>
        <v>41953</v>
      </c>
      <c r="M52" s="183">
        <f t="shared" si="26"/>
        <v>21</v>
      </c>
      <c r="N52" s="183">
        <f t="shared" si="5"/>
        <v>15</v>
      </c>
      <c r="O52" s="177">
        <f t="shared" si="6"/>
        <v>1.0040679100000001</v>
      </c>
      <c r="P52" s="184">
        <f t="shared" si="49"/>
        <v>1.0024999999999999</v>
      </c>
      <c r="Q52" s="184">
        <f t="shared" si="28"/>
        <v>1.0024999999999999</v>
      </c>
      <c r="R52" s="177">
        <f t="shared" si="48"/>
        <v>1.00657807</v>
      </c>
      <c r="S52" s="177">
        <f t="shared" si="29"/>
        <v>1</v>
      </c>
      <c r="T52" s="177">
        <f t="shared" si="8"/>
        <v>337795.00645669998</v>
      </c>
      <c r="U52" s="177">
        <f t="shared" si="9"/>
        <v>0</v>
      </c>
      <c r="V52" s="177">
        <f t="shared" si="10"/>
        <v>2147.5544933129313</v>
      </c>
      <c r="W52" s="177">
        <f t="shared" si="11"/>
        <v>339942.56095001294</v>
      </c>
      <c r="X52" s="185">
        <f t="shared" si="12"/>
        <v>0</v>
      </c>
      <c r="Y52" s="177">
        <f t="shared" si="13"/>
        <v>0</v>
      </c>
      <c r="Z52" s="186">
        <f t="shared" si="14"/>
        <v>0</v>
      </c>
      <c r="AA52" s="177">
        <f t="shared" si="30"/>
        <v>0</v>
      </c>
      <c r="AB52" s="187">
        <f t="shared" si="31"/>
        <v>7.1215000000000001E-2</v>
      </c>
      <c r="AC52" s="185">
        <f t="shared" si="15"/>
        <v>15</v>
      </c>
      <c r="AD52" s="185">
        <v>252</v>
      </c>
      <c r="AE52" s="184">
        <f t="shared" si="47"/>
        <v>1.0041032480000001</v>
      </c>
      <c r="AF52" s="177">
        <f t="shared" si="17"/>
        <v>1386.0566846500001</v>
      </c>
      <c r="AG52" s="177">
        <f t="shared" si="18"/>
        <v>1394.86863333</v>
      </c>
      <c r="AH52" s="188">
        <f t="shared" si="32"/>
        <v>0</v>
      </c>
      <c r="AI52" s="188"/>
      <c r="AJ52" s="188"/>
      <c r="AK52" s="188"/>
      <c r="AL52" s="8"/>
      <c r="AM52" s="8"/>
      <c r="AN52" s="8"/>
      <c r="AO52" s="8"/>
      <c r="AP52" s="8"/>
      <c r="AQ52" s="8"/>
      <c r="AR52" s="5"/>
      <c r="AS52" s="143">
        <f t="shared" si="36"/>
        <v>40</v>
      </c>
      <c r="AT52" s="144">
        <f t="shared" si="37"/>
        <v>43110</v>
      </c>
      <c r="AU52" s="145">
        <f t="shared" si="38"/>
        <v>241320.52568671003</v>
      </c>
      <c r="AV52" s="148">
        <f t="shared" si="39"/>
        <v>20</v>
      </c>
      <c r="AW52" s="145">
        <f t="shared" si="40"/>
        <v>1336.1792381099999</v>
      </c>
      <c r="AX52" s="145">
        <f t="shared" si="41"/>
        <v>2742.2897947400002</v>
      </c>
      <c r="AY52" s="155">
        <f t="shared" si="42"/>
        <v>1.1235999999999999E-2</v>
      </c>
      <c r="AZ52" s="152">
        <f t="shared" si="46"/>
        <v>43081</v>
      </c>
      <c r="BA52" s="153">
        <f>SUM(AX52:AX$54)</f>
        <v>8404.1917549099999</v>
      </c>
      <c r="BB52" s="154">
        <f t="shared" si="43"/>
        <v>4078.4690328500001</v>
      </c>
      <c r="BC52" s="143">
        <f t="shared" si="44"/>
        <v>40</v>
      </c>
      <c r="BD52" s="144">
        <f t="shared" si="33"/>
        <v>43145</v>
      </c>
      <c r="BE52" s="144">
        <f t="shared" si="34"/>
        <v>43145</v>
      </c>
      <c r="BF52" s="1"/>
      <c r="BG52" s="148">
        <f t="shared" si="45"/>
        <v>41</v>
      </c>
      <c r="BH52" s="144">
        <f t="shared" si="35"/>
        <v>43145</v>
      </c>
      <c r="BI52" s="151">
        <v>1.1155E-2</v>
      </c>
    </row>
    <row r="53" spans="1:206" x14ac:dyDescent="0.2">
      <c r="A53" s="125">
        <f t="shared" si="19"/>
        <v>41944</v>
      </c>
      <c r="B53" s="177">
        <f t="shared" si="1"/>
        <v>341519.96370054496</v>
      </c>
      <c r="C53" s="3">
        <f t="shared" si="20"/>
        <v>46105195.099573568</v>
      </c>
      <c r="D53" s="177">
        <f t="shared" si="21"/>
        <v>337795.00645669998</v>
      </c>
      <c r="E53" s="177">
        <f t="shared" si="22"/>
        <v>11323.185191049999</v>
      </c>
      <c r="F53" s="178">
        <f t="shared" si="2"/>
        <v>326471.82126564998</v>
      </c>
      <c r="G53" s="179">
        <f t="shared" si="23"/>
        <v>3968.62</v>
      </c>
      <c r="H53" s="180">
        <f>IF(AND(N53=1,N52&gt;1),VLOOKUP(A52,[1]Plan1!$CW$105:$CY$215,3),H52)</f>
        <v>3991.24</v>
      </c>
      <c r="I53" s="181">
        <f t="shared" si="3"/>
        <v>41862</v>
      </c>
      <c r="J53" s="181">
        <f t="shared" si="24"/>
        <v>41893</v>
      </c>
      <c r="K53" s="182">
        <f t="shared" si="4"/>
        <v>5.6997142583568028E-3</v>
      </c>
      <c r="L53" s="213">
        <f t="shared" si="25"/>
        <v>41953</v>
      </c>
      <c r="M53" s="183">
        <f t="shared" si="26"/>
        <v>21</v>
      </c>
      <c r="N53" s="183">
        <f t="shared" si="5"/>
        <v>16</v>
      </c>
      <c r="O53" s="177">
        <f t="shared" si="6"/>
        <v>1.0043396899999999</v>
      </c>
      <c r="P53" s="184">
        <f t="shared" si="49"/>
        <v>1.0024999999999999</v>
      </c>
      <c r="Q53" s="184">
        <f t="shared" si="28"/>
        <v>1.0024999999999999</v>
      </c>
      <c r="R53" s="177">
        <f t="shared" si="48"/>
        <v>1.0068505299999999</v>
      </c>
      <c r="S53" s="177">
        <f t="shared" si="29"/>
        <v>1</v>
      </c>
      <c r="T53" s="177">
        <f t="shared" si="8"/>
        <v>337795.00645669998</v>
      </c>
      <c r="U53" s="177">
        <f t="shared" si="9"/>
        <v>0</v>
      </c>
      <c r="V53" s="177">
        <f t="shared" si="10"/>
        <v>2236.505005734944</v>
      </c>
      <c r="W53" s="177">
        <f t="shared" si="11"/>
        <v>340031.51146243495</v>
      </c>
      <c r="X53" s="185">
        <f t="shared" si="12"/>
        <v>0</v>
      </c>
      <c r="Y53" s="177">
        <f t="shared" si="13"/>
        <v>0</v>
      </c>
      <c r="Z53" s="186">
        <f t="shared" si="14"/>
        <v>0</v>
      </c>
      <c r="AA53" s="177">
        <f t="shared" si="30"/>
        <v>0</v>
      </c>
      <c r="AB53" s="187">
        <f t="shared" si="31"/>
        <v>7.1215000000000001E-2</v>
      </c>
      <c r="AC53" s="185">
        <f t="shared" si="15"/>
        <v>16</v>
      </c>
      <c r="AD53" s="185">
        <v>252</v>
      </c>
      <c r="AE53" s="184">
        <f t="shared" si="47"/>
        <v>1.0043773949999999</v>
      </c>
      <c r="AF53" s="177">
        <f t="shared" si="17"/>
        <v>1478.66217228</v>
      </c>
      <c r="AG53" s="177">
        <f t="shared" si="18"/>
        <v>1488.4522381100001</v>
      </c>
      <c r="AH53" s="188">
        <f t="shared" si="32"/>
        <v>0</v>
      </c>
      <c r="AI53" s="188"/>
      <c r="AJ53" s="188"/>
      <c r="AK53" s="188"/>
      <c r="AL53" s="8"/>
      <c r="AM53" s="8"/>
      <c r="AN53" s="8"/>
      <c r="AO53" s="8"/>
      <c r="AP53" s="8"/>
      <c r="AQ53" s="8"/>
      <c r="AR53" s="5"/>
      <c r="AS53" s="143">
        <f t="shared" si="36"/>
        <v>41</v>
      </c>
      <c r="AT53" s="144">
        <f t="shared" si="37"/>
        <v>43145</v>
      </c>
      <c r="AU53" s="145">
        <f t="shared" si="38"/>
        <v>238628.59522268001</v>
      </c>
      <c r="AV53" s="148">
        <f t="shared" si="39"/>
        <v>23</v>
      </c>
      <c r="AW53" s="145">
        <f t="shared" si="40"/>
        <v>1519.9636053700001</v>
      </c>
      <c r="AX53" s="145">
        <f t="shared" si="41"/>
        <v>2691.9304640300002</v>
      </c>
      <c r="AY53" s="155">
        <f t="shared" si="42"/>
        <v>1.1155E-2</v>
      </c>
      <c r="AZ53" s="152">
        <f t="shared" si="46"/>
        <v>43111</v>
      </c>
      <c r="BA53" s="153">
        <f>SUM(AX53:AX$54)</f>
        <v>5661.9019601700002</v>
      </c>
      <c r="BB53" s="154">
        <f t="shared" si="43"/>
        <v>4211.8940694000003</v>
      </c>
      <c r="BC53" s="143">
        <f t="shared" si="44"/>
        <v>41</v>
      </c>
      <c r="BD53" s="144">
        <f t="shared" si="33"/>
        <v>43171</v>
      </c>
      <c r="BE53" s="144">
        <f t="shared" si="34"/>
        <v>43171</v>
      </c>
      <c r="BF53" s="1"/>
      <c r="BG53" s="148">
        <f t="shared" si="45"/>
        <v>42</v>
      </c>
      <c r="BH53" s="144">
        <f t="shared" si="35"/>
        <v>43171</v>
      </c>
      <c r="BI53" s="151">
        <v>1.2446E-2</v>
      </c>
    </row>
    <row r="54" spans="1:206" x14ac:dyDescent="0.2">
      <c r="A54" s="125">
        <f t="shared" si="19"/>
        <v>41945</v>
      </c>
      <c r="B54" s="177">
        <f t="shared" si="1"/>
        <v>341519.96370054496</v>
      </c>
      <c r="C54" s="3">
        <f t="shared" si="20"/>
        <v>46105195.099573568</v>
      </c>
      <c r="D54" s="177">
        <f t="shared" si="21"/>
        <v>337795.00645669998</v>
      </c>
      <c r="E54" s="177">
        <f t="shared" si="22"/>
        <v>11323.185191049999</v>
      </c>
      <c r="F54" s="178">
        <f t="shared" si="2"/>
        <v>326471.82126564998</v>
      </c>
      <c r="G54" s="179">
        <f t="shared" si="23"/>
        <v>3968.62</v>
      </c>
      <c r="H54" s="180">
        <f>IF(AND(N54=1,N53&gt;1),VLOOKUP(A53,[1]Plan1!$CW$105:$CY$215,3),H53)</f>
        <v>3991.24</v>
      </c>
      <c r="I54" s="181">
        <f t="shared" si="3"/>
        <v>41862</v>
      </c>
      <c r="J54" s="181">
        <f t="shared" si="24"/>
        <v>41893</v>
      </c>
      <c r="K54" s="182">
        <f t="shared" si="4"/>
        <v>5.6997142583568028E-3</v>
      </c>
      <c r="L54" s="213">
        <f t="shared" si="25"/>
        <v>41953</v>
      </c>
      <c r="M54" s="183">
        <f t="shared" si="26"/>
        <v>21</v>
      </c>
      <c r="N54" s="183">
        <f t="shared" si="5"/>
        <v>16</v>
      </c>
      <c r="O54" s="177">
        <f t="shared" si="6"/>
        <v>1.0043396899999999</v>
      </c>
      <c r="P54" s="184">
        <f t="shared" si="49"/>
        <v>1.0024999999999999</v>
      </c>
      <c r="Q54" s="184">
        <f t="shared" si="28"/>
        <v>1.0024999999999999</v>
      </c>
      <c r="R54" s="177">
        <f t="shared" si="48"/>
        <v>1.0068505299999999</v>
      </c>
      <c r="S54" s="177">
        <f t="shared" si="29"/>
        <v>1</v>
      </c>
      <c r="T54" s="177">
        <f t="shared" si="8"/>
        <v>337795.00645669998</v>
      </c>
      <c r="U54" s="177">
        <f t="shared" si="9"/>
        <v>0</v>
      </c>
      <c r="V54" s="177">
        <f t="shared" si="10"/>
        <v>2236.505005734944</v>
      </c>
      <c r="W54" s="177">
        <f t="shared" si="11"/>
        <v>340031.51146243495</v>
      </c>
      <c r="X54" s="185">
        <f t="shared" si="12"/>
        <v>0</v>
      </c>
      <c r="Y54" s="177">
        <f t="shared" si="13"/>
        <v>0</v>
      </c>
      <c r="Z54" s="186">
        <f t="shared" si="14"/>
        <v>0</v>
      </c>
      <c r="AA54" s="177">
        <f t="shared" si="30"/>
        <v>0</v>
      </c>
      <c r="AB54" s="187">
        <f t="shared" si="31"/>
        <v>7.1215000000000001E-2</v>
      </c>
      <c r="AC54" s="185">
        <f t="shared" si="15"/>
        <v>16</v>
      </c>
      <c r="AD54" s="185">
        <v>252</v>
      </c>
      <c r="AE54" s="184">
        <f t="shared" si="47"/>
        <v>1.0043773949999999</v>
      </c>
      <c r="AF54" s="177">
        <f t="shared" si="17"/>
        <v>1478.66217228</v>
      </c>
      <c r="AG54" s="177">
        <f t="shared" si="18"/>
        <v>1488.4522381100001</v>
      </c>
      <c r="AH54" s="188">
        <f t="shared" si="32"/>
        <v>0</v>
      </c>
      <c r="AI54" s="188"/>
      <c r="AJ54" s="188"/>
      <c r="AK54" s="188"/>
      <c r="AL54" s="8"/>
      <c r="AM54" s="8"/>
      <c r="AN54" s="3"/>
      <c r="AO54" s="3"/>
      <c r="AP54" s="3"/>
      <c r="AQ54" s="3"/>
      <c r="AR54" s="5"/>
      <c r="AS54" s="143">
        <f t="shared" si="36"/>
        <v>42</v>
      </c>
      <c r="AT54" s="144">
        <f t="shared" si="37"/>
        <v>43171</v>
      </c>
      <c r="AU54" s="145">
        <f t="shared" si="38"/>
        <v>235658.62372654001</v>
      </c>
      <c r="AV54" s="148">
        <f t="shared" si="39"/>
        <v>18</v>
      </c>
      <c r="AW54" s="145">
        <f t="shared" si="40"/>
        <v>1175.4641766300001</v>
      </c>
      <c r="AX54" s="145">
        <f t="shared" si="41"/>
        <v>2969.97149614</v>
      </c>
      <c r="AY54" s="155">
        <f t="shared" si="42"/>
        <v>1.2446E-2</v>
      </c>
      <c r="AZ54" s="152">
        <f t="shared" si="46"/>
        <v>43146</v>
      </c>
      <c r="BA54" s="153">
        <f>SUM(AX54:AX$54)</f>
        <v>2969.97149614</v>
      </c>
      <c r="BB54" s="154">
        <f t="shared" si="43"/>
        <v>4145.4356727699997</v>
      </c>
      <c r="BC54" s="143">
        <f t="shared" si="44"/>
        <v>42</v>
      </c>
      <c r="BD54" s="144">
        <f t="shared" si="33"/>
        <v>43200</v>
      </c>
      <c r="BE54" s="144">
        <f t="shared" si="34"/>
        <v>43200</v>
      </c>
      <c r="BF54" s="1"/>
      <c r="BG54" s="148">
        <f t="shared" si="45"/>
        <v>43</v>
      </c>
      <c r="BH54" s="144">
        <f t="shared" si="35"/>
        <v>43200</v>
      </c>
      <c r="BI54" s="151">
        <v>1.1842E-2</v>
      </c>
    </row>
    <row r="55" spans="1:206" x14ac:dyDescent="0.2">
      <c r="A55" s="125">
        <f t="shared" si="19"/>
        <v>41946</v>
      </c>
      <c r="B55" s="177">
        <f t="shared" si="1"/>
        <v>341519.96370054496</v>
      </c>
      <c r="C55" s="3">
        <f t="shared" si="20"/>
        <v>46105195.099573568</v>
      </c>
      <c r="D55" s="177">
        <f t="shared" si="21"/>
        <v>337795.00645669998</v>
      </c>
      <c r="E55" s="177">
        <f t="shared" si="22"/>
        <v>11323.185191049999</v>
      </c>
      <c r="F55" s="178">
        <f t="shared" si="2"/>
        <v>326471.82126564998</v>
      </c>
      <c r="G55" s="179">
        <f t="shared" si="23"/>
        <v>3968.62</v>
      </c>
      <c r="H55" s="180">
        <f>IF(AND(N55=1,N54&gt;1),VLOOKUP(A54,[1]Plan1!$CW$105:$CY$215,3),H54)</f>
        <v>3991.24</v>
      </c>
      <c r="I55" s="181">
        <f t="shared" si="3"/>
        <v>41862</v>
      </c>
      <c r="J55" s="181">
        <f t="shared" si="24"/>
        <v>41893</v>
      </c>
      <c r="K55" s="182">
        <f t="shared" si="4"/>
        <v>5.6997142583568028E-3</v>
      </c>
      <c r="L55" s="213">
        <f t="shared" si="25"/>
        <v>41953</v>
      </c>
      <c r="M55" s="183">
        <f t="shared" si="26"/>
        <v>21</v>
      </c>
      <c r="N55" s="183">
        <f t="shared" si="5"/>
        <v>16</v>
      </c>
      <c r="O55" s="177">
        <f t="shared" si="6"/>
        <v>1.0043396899999999</v>
      </c>
      <c r="P55" s="184">
        <f t="shared" si="49"/>
        <v>1.0024999999999999</v>
      </c>
      <c r="Q55" s="184">
        <f t="shared" si="28"/>
        <v>1.0024999999999999</v>
      </c>
      <c r="R55" s="177">
        <f t="shared" si="48"/>
        <v>1.0068505299999999</v>
      </c>
      <c r="S55" s="177">
        <f t="shared" si="29"/>
        <v>1</v>
      </c>
      <c r="T55" s="177">
        <f t="shared" si="8"/>
        <v>337795.00645669998</v>
      </c>
      <c r="U55" s="177">
        <f t="shared" si="9"/>
        <v>0</v>
      </c>
      <c r="V55" s="177">
        <f t="shared" si="10"/>
        <v>2236.505005734944</v>
      </c>
      <c r="W55" s="177">
        <f t="shared" si="11"/>
        <v>340031.51146243495</v>
      </c>
      <c r="X55" s="185">
        <f t="shared" si="12"/>
        <v>0</v>
      </c>
      <c r="Y55" s="177">
        <f t="shared" si="13"/>
        <v>0</v>
      </c>
      <c r="Z55" s="186">
        <f t="shared" si="14"/>
        <v>0</v>
      </c>
      <c r="AA55" s="177">
        <f t="shared" si="30"/>
        <v>0</v>
      </c>
      <c r="AB55" s="187">
        <f t="shared" si="31"/>
        <v>7.1215000000000001E-2</v>
      </c>
      <c r="AC55" s="185">
        <f t="shared" si="15"/>
        <v>16</v>
      </c>
      <c r="AD55" s="185">
        <v>252</v>
      </c>
      <c r="AE55" s="184">
        <f t="shared" si="47"/>
        <v>1.0043773949999999</v>
      </c>
      <c r="AF55" s="177">
        <f t="shared" si="17"/>
        <v>1478.66217228</v>
      </c>
      <c r="AG55" s="177">
        <f t="shared" si="18"/>
        <v>1488.4522381100001</v>
      </c>
      <c r="AH55" s="188">
        <f t="shared" si="32"/>
        <v>0</v>
      </c>
      <c r="AI55" s="188"/>
      <c r="AJ55" s="188"/>
      <c r="AK55" s="188"/>
      <c r="AL55" s="8"/>
      <c r="AM55" s="8"/>
      <c r="AN55" s="8"/>
      <c r="AO55" s="8"/>
      <c r="AP55" s="8"/>
      <c r="AQ55" s="8"/>
      <c r="AR55" s="5"/>
      <c r="AS55" s="143">
        <f t="shared" si="36"/>
        <v>43</v>
      </c>
      <c r="AT55" s="144">
        <f t="shared" si="37"/>
        <v>43200</v>
      </c>
      <c r="AU55" s="145">
        <f t="shared" si="38"/>
        <v>232867.95430438002</v>
      </c>
      <c r="AV55" s="148">
        <f t="shared" si="39"/>
        <v>20</v>
      </c>
      <c r="AW55" s="145">
        <f t="shared" si="40"/>
        <v>1290.1685153599999</v>
      </c>
      <c r="AX55" s="145">
        <f t="shared" si="41"/>
        <v>2790.6694221600001</v>
      </c>
      <c r="AY55" s="155">
        <f t="shared" si="42"/>
        <v>1.1842E-2</v>
      </c>
      <c r="AZ55" s="152">
        <f t="shared" si="46"/>
        <v>43172</v>
      </c>
      <c r="BA55" s="153">
        <v>0</v>
      </c>
      <c r="BB55" s="154">
        <f t="shared" si="43"/>
        <v>4080.8379375200002</v>
      </c>
      <c r="BC55" s="143">
        <f t="shared" si="44"/>
        <v>43</v>
      </c>
      <c r="BD55" s="144">
        <f t="shared" si="33"/>
        <v>43230</v>
      </c>
      <c r="BE55" s="144">
        <f t="shared" si="34"/>
        <v>43230</v>
      </c>
      <c r="BF55" s="1"/>
      <c r="BG55" s="148">
        <f t="shared" si="45"/>
        <v>44</v>
      </c>
      <c r="BH55" s="144">
        <f t="shared" si="35"/>
        <v>43230</v>
      </c>
      <c r="BI55" s="151">
        <v>1.2052999999999999E-2</v>
      </c>
    </row>
    <row r="56" spans="1:206" x14ac:dyDescent="0.2">
      <c r="A56" s="125">
        <f t="shared" si="19"/>
        <v>41947</v>
      </c>
      <c r="B56" s="177">
        <f t="shared" si="1"/>
        <v>341702.59867718269</v>
      </c>
      <c r="C56" s="3">
        <f t="shared" si="20"/>
        <v>46129850.821419664</v>
      </c>
      <c r="D56" s="177">
        <f t="shared" si="21"/>
        <v>337795.00645669998</v>
      </c>
      <c r="E56" s="177">
        <f t="shared" si="22"/>
        <v>11323.185191049999</v>
      </c>
      <c r="F56" s="178">
        <f t="shared" si="2"/>
        <v>326471.82126564998</v>
      </c>
      <c r="G56" s="179">
        <f t="shared" si="23"/>
        <v>3968.62</v>
      </c>
      <c r="H56" s="180">
        <f>IF(AND(N56=1,N55&gt;1),VLOOKUP(A55,[1]Plan1!$CW$105:$CY$215,3),H55)</f>
        <v>3991.24</v>
      </c>
      <c r="I56" s="181">
        <f t="shared" si="3"/>
        <v>41862</v>
      </c>
      <c r="J56" s="181">
        <f t="shared" si="24"/>
        <v>41893</v>
      </c>
      <c r="K56" s="182">
        <f t="shared" si="4"/>
        <v>5.6997142583568028E-3</v>
      </c>
      <c r="L56" s="213">
        <f t="shared" si="25"/>
        <v>41953</v>
      </c>
      <c r="M56" s="183">
        <f t="shared" si="26"/>
        <v>21</v>
      </c>
      <c r="N56" s="183">
        <f t="shared" si="5"/>
        <v>17</v>
      </c>
      <c r="O56" s="177">
        <f t="shared" si="6"/>
        <v>1.0046115499999999</v>
      </c>
      <c r="P56" s="184">
        <f t="shared" si="49"/>
        <v>1.0024999999999999</v>
      </c>
      <c r="Q56" s="184">
        <f t="shared" si="28"/>
        <v>1.0024999999999999</v>
      </c>
      <c r="R56" s="177">
        <f t="shared" si="48"/>
        <v>1.00712307</v>
      </c>
      <c r="S56" s="177">
        <f t="shared" si="29"/>
        <v>1</v>
      </c>
      <c r="T56" s="177">
        <f t="shared" si="8"/>
        <v>337795.00645669998</v>
      </c>
      <c r="U56" s="177">
        <f t="shared" si="9"/>
        <v>0</v>
      </c>
      <c r="V56" s="177">
        <f t="shared" si="10"/>
        <v>2325.4816359027163</v>
      </c>
      <c r="W56" s="177">
        <f t="shared" si="11"/>
        <v>340120.4880926027</v>
      </c>
      <c r="X56" s="185">
        <f t="shared" si="12"/>
        <v>0</v>
      </c>
      <c r="Y56" s="177">
        <f t="shared" si="13"/>
        <v>0</v>
      </c>
      <c r="Z56" s="186">
        <f t="shared" si="14"/>
        <v>0</v>
      </c>
      <c r="AA56" s="177">
        <f t="shared" si="30"/>
        <v>0</v>
      </c>
      <c r="AB56" s="187">
        <f t="shared" si="31"/>
        <v>7.1215000000000001E-2</v>
      </c>
      <c r="AC56" s="185">
        <f t="shared" si="15"/>
        <v>17</v>
      </c>
      <c r="AD56" s="185">
        <v>252</v>
      </c>
      <c r="AE56" s="184">
        <f t="shared" si="47"/>
        <v>1.004651618</v>
      </c>
      <c r="AF56" s="177">
        <f t="shared" si="17"/>
        <v>1571.29333234</v>
      </c>
      <c r="AG56" s="177">
        <f t="shared" si="18"/>
        <v>1582.11058458</v>
      </c>
      <c r="AH56" s="188">
        <f t="shared" si="32"/>
        <v>0</v>
      </c>
      <c r="AI56" s="188"/>
      <c r="AJ56" s="188"/>
      <c r="AK56" s="188"/>
      <c r="AL56" s="8"/>
      <c r="AM56" s="8"/>
      <c r="AN56" s="8"/>
      <c r="AO56" s="8"/>
      <c r="AP56" s="8"/>
      <c r="AQ56" s="8"/>
      <c r="AR56" s="5"/>
      <c r="AS56" s="143">
        <f t="shared" si="36"/>
        <v>44</v>
      </c>
      <c r="AT56" s="144">
        <f t="shared" si="37"/>
        <v>43230</v>
      </c>
      <c r="AU56" s="145">
        <f t="shared" si="38"/>
        <v>230061.19685115002</v>
      </c>
      <c r="AV56" s="148">
        <f t="shared" si="39"/>
        <v>21</v>
      </c>
      <c r="AW56" s="145">
        <f t="shared" si="40"/>
        <v>1338.8177163600001</v>
      </c>
      <c r="AX56" s="145">
        <f t="shared" si="41"/>
        <v>2806.75745323</v>
      </c>
      <c r="AY56" s="155">
        <f t="shared" si="42"/>
        <v>1.2052999999999999E-2</v>
      </c>
      <c r="AZ56" s="152">
        <f t="shared" si="46"/>
        <v>43201</v>
      </c>
      <c r="BA56" s="153">
        <f>SUM(AX56:AX$66)</f>
        <v>31939.049479229994</v>
      </c>
      <c r="BB56" s="154">
        <f t="shared" si="43"/>
        <v>4145.5751695899999</v>
      </c>
      <c r="BC56" s="143">
        <f t="shared" si="44"/>
        <v>44</v>
      </c>
      <c r="BD56" s="144">
        <f t="shared" si="33"/>
        <v>43262</v>
      </c>
      <c r="BE56" s="144">
        <f t="shared" si="34"/>
        <v>43262</v>
      </c>
      <c r="BF56" s="1"/>
      <c r="BG56" s="148">
        <f t="shared" si="45"/>
        <v>45</v>
      </c>
      <c r="BH56" s="144">
        <f t="shared" si="35"/>
        <v>43262</v>
      </c>
      <c r="BI56" s="151">
        <v>1.2545000000000001E-2</v>
      </c>
    </row>
    <row r="57" spans="1:206" x14ac:dyDescent="0.2">
      <c r="A57" s="125">
        <f t="shared" si="19"/>
        <v>41948</v>
      </c>
      <c r="B57" s="177">
        <f t="shared" si="1"/>
        <v>341885.33059378789</v>
      </c>
      <c r="C57" s="3">
        <f t="shared" si="20"/>
        <v>46154519.630161367</v>
      </c>
      <c r="D57" s="177">
        <f t="shared" si="21"/>
        <v>337795.00645669998</v>
      </c>
      <c r="E57" s="177">
        <f t="shared" si="22"/>
        <v>11323.185191049999</v>
      </c>
      <c r="F57" s="178">
        <f t="shared" si="2"/>
        <v>326471.82126564998</v>
      </c>
      <c r="G57" s="179">
        <f t="shared" si="23"/>
        <v>3968.62</v>
      </c>
      <c r="H57" s="180">
        <f>IF(AND(N57=1,N56&gt;1),VLOOKUP(A56,[1]Plan1!$CW$105:$CY$215,3),H56)</f>
        <v>3991.24</v>
      </c>
      <c r="I57" s="181">
        <f t="shared" si="3"/>
        <v>41862</v>
      </c>
      <c r="J57" s="181">
        <f t="shared" si="24"/>
        <v>41893</v>
      </c>
      <c r="K57" s="182">
        <f t="shared" si="4"/>
        <v>5.6997142583568028E-3</v>
      </c>
      <c r="L57" s="213">
        <f t="shared" si="25"/>
        <v>41953</v>
      </c>
      <c r="M57" s="183">
        <f t="shared" si="26"/>
        <v>21</v>
      </c>
      <c r="N57" s="183">
        <f t="shared" si="5"/>
        <v>18</v>
      </c>
      <c r="O57" s="177">
        <f t="shared" si="6"/>
        <v>1.0048834799999999</v>
      </c>
      <c r="P57" s="184">
        <f t="shared" si="49"/>
        <v>1.0024999999999999</v>
      </c>
      <c r="Q57" s="184">
        <f t="shared" si="28"/>
        <v>1.0024999999999999</v>
      </c>
      <c r="R57" s="177">
        <f t="shared" si="48"/>
        <v>1.0073956799999999</v>
      </c>
      <c r="S57" s="177">
        <f t="shared" si="29"/>
        <v>1</v>
      </c>
      <c r="T57" s="177">
        <f t="shared" si="8"/>
        <v>337795.00645669998</v>
      </c>
      <c r="U57" s="177">
        <f t="shared" si="9"/>
        <v>0</v>
      </c>
      <c r="V57" s="177">
        <f t="shared" si="10"/>
        <v>2414.4811190979112</v>
      </c>
      <c r="W57" s="177">
        <f t="shared" si="11"/>
        <v>340209.48757579789</v>
      </c>
      <c r="X57" s="185">
        <f t="shared" si="12"/>
        <v>0</v>
      </c>
      <c r="Y57" s="177">
        <f t="shared" si="13"/>
        <v>0</v>
      </c>
      <c r="Z57" s="186">
        <f t="shared" si="14"/>
        <v>0</v>
      </c>
      <c r="AA57" s="177">
        <f t="shared" si="30"/>
        <v>0</v>
      </c>
      <c r="AB57" s="187">
        <f t="shared" si="31"/>
        <v>7.1215000000000001E-2</v>
      </c>
      <c r="AC57" s="185">
        <f t="shared" si="15"/>
        <v>18</v>
      </c>
      <c r="AD57" s="185">
        <v>252</v>
      </c>
      <c r="AE57" s="184">
        <f t="shared" si="47"/>
        <v>1.0049259150000001</v>
      </c>
      <c r="AF57" s="177">
        <f t="shared" si="17"/>
        <v>1663.9494892299999</v>
      </c>
      <c r="AG57" s="177">
        <f t="shared" si="18"/>
        <v>1675.8430179899999</v>
      </c>
      <c r="AH57" s="188">
        <f t="shared" si="32"/>
        <v>0</v>
      </c>
      <c r="AI57" s="188"/>
      <c r="AJ57" s="188"/>
      <c r="AK57" s="188"/>
      <c r="AL57" s="8"/>
      <c r="AM57" s="8"/>
      <c r="AN57" s="8"/>
      <c r="AO57" s="8"/>
      <c r="AP57" s="8"/>
      <c r="AQ57" s="8"/>
      <c r="AR57" s="5"/>
      <c r="AS57" s="143">
        <f t="shared" si="36"/>
        <v>45</v>
      </c>
      <c r="AT57" s="144">
        <f t="shared" si="37"/>
        <v>43262</v>
      </c>
      <c r="AU57" s="145">
        <f t="shared" si="38"/>
        <v>227175.07913666</v>
      </c>
      <c r="AV57" s="148">
        <f t="shared" si="39"/>
        <v>21</v>
      </c>
      <c r="AW57" s="145">
        <f t="shared" si="40"/>
        <v>1322.6809464200001</v>
      </c>
      <c r="AX57" s="145">
        <f t="shared" si="41"/>
        <v>2886.1177144899998</v>
      </c>
      <c r="AY57" s="155">
        <f t="shared" si="42"/>
        <v>1.2545000000000001E-2</v>
      </c>
      <c r="AZ57" s="152">
        <f t="shared" si="46"/>
        <v>43231</v>
      </c>
      <c r="BA57" s="153">
        <f>SUM(AX57:AX$66)</f>
        <v>29132.292025999996</v>
      </c>
      <c r="BB57" s="154">
        <f t="shared" si="43"/>
        <v>4208.7986609099999</v>
      </c>
      <c r="BC57" s="143">
        <f t="shared" si="44"/>
        <v>45</v>
      </c>
      <c r="BD57" s="144">
        <f t="shared" si="33"/>
        <v>43291</v>
      </c>
      <c r="BE57" s="144">
        <f t="shared" si="34"/>
        <v>43291</v>
      </c>
      <c r="BF57" s="1"/>
      <c r="BG57" s="148">
        <f t="shared" si="45"/>
        <v>46</v>
      </c>
      <c r="BH57" s="144">
        <f t="shared" si="35"/>
        <v>43291</v>
      </c>
      <c r="BI57" s="151">
        <v>1.2224E-2</v>
      </c>
    </row>
    <row r="58" spans="1:206" x14ac:dyDescent="0.2">
      <c r="A58" s="125">
        <f t="shared" si="19"/>
        <v>41949</v>
      </c>
      <c r="B58" s="177">
        <f t="shared" si="1"/>
        <v>342068.16016953066</v>
      </c>
      <c r="C58" s="3">
        <f t="shared" si="20"/>
        <v>46179201.622886643</v>
      </c>
      <c r="D58" s="177">
        <f t="shared" si="21"/>
        <v>337795.00645669998</v>
      </c>
      <c r="E58" s="177">
        <f t="shared" si="22"/>
        <v>11323.185191049999</v>
      </c>
      <c r="F58" s="178">
        <f t="shared" si="2"/>
        <v>326471.82126564998</v>
      </c>
      <c r="G58" s="179">
        <f t="shared" si="23"/>
        <v>3968.62</v>
      </c>
      <c r="H58" s="180">
        <f>IF(AND(N58=1,N57&gt;1),VLOOKUP(A57,[1]Plan1!$CW$105:$CY$215,3),H57)</f>
        <v>3991.24</v>
      </c>
      <c r="I58" s="181">
        <f t="shared" si="3"/>
        <v>41862</v>
      </c>
      <c r="J58" s="181">
        <f t="shared" si="24"/>
        <v>41893</v>
      </c>
      <c r="K58" s="182">
        <f t="shared" si="4"/>
        <v>5.6997142583568028E-3</v>
      </c>
      <c r="L58" s="213">
        <f t="shared" si="25"/>
        <v>41953</v>
      </c>
      <c r="M58" s="183">
        <f t="shared" si="26"/>
        <v>21</v>
      </c>
      <c r="N58" s="183">
        <f t="shared" si="5"/>
        <v>19</v>
      </c>
      <c r="O58" s="177">
        <f t="shared" si="6"/>
        <v>1.00515548</v>
      </c>
      <c r="P58" s="184">
        <f t="shared" si="49"/>
        <v>1.0024999999999999</v>
      </c>
      <c r="Q58" s="184">
        <f t="shared" si="28"/>
        <v>1.0024999999999999</v>
      </c>
      <c r="R58" s="177">
        <f t="shared" si="48"/>
        <v>1.00766836</v>
      </c>
      <c r="S58" s="177">
        <f t="shared" si="29"/>
        <v>1</v>
      </c>
      <c r="T58" s="177">
        <f t="shared" si="8"/>
        <v>337795.00645669998</v>
      </c>
      <c r="U58" s="177">
        <f t="shared" si="9"/>
        <v>0</v>
      </c>
      <c r="V58" s="177">
        <f t="shared" si="10"/>
        <v>2503.5034553206729</v>
      </c>
      <c r="W58" s="177">
        <f t="shared" si="11"/>
        <v>340298.50991202064</v>
      </c>
      <c r="X58" s="185">
        <f t="shared" si="12"/>
        <v>0</v>
      </c>
      <c r="Y58" s="177">
        <f t="shared" si="13"/>
        <v>0</v>
      </c>
      <c r="Z58" s="186">
        <f t="shared" si="14"/>
        <v>0</v>
      </c>
      <c r="AA58" s="177">
        <f t="shared" si="30"/>
        <v>0</v>
      </c>
      <c r="AB58" s="187">
        <f t="shared" si="31"/>
        <v>7.1215000000000001E-2</v>
      </c>
      <c r="AC58" s="185">
        <f t="shared" si="15"/>
        <v>19</v>
      </c>
      <c r="AD58" s="185">
        <v>252</v>
      </c>
      <c r="AE58" s="184">
        <f t="shared" si="47"/>
        <v>1.0052002879999999</v>
      </c>
      <c r="AF58" s="177">
        <f t="shared" si="17"/>
        <v>1756.63131853</v>
      </c>
      <c r="AG58" s="177">
        <f t="shared" si="18"/>
        <v>1769.6502575100001</v>
      </c>
      <c r="AH58" s="188">
        <f t="shared" si="32"/>
        <v>0</v>
      </c>
      <c r="AI58" s="188"/>
      <c r="AJ58" s="188"/>
      <c r="AK58" s="188"/>
      <c r="AL58" s="8"/>
      <c r="AM58" s="8"/>
      <c r="AN58" s="8"/>
      <c r="AO58" s="8"/>
      <c r="AP58" s="8"/>
      <c r="AQ58" s="8"/>
      <c r="AR58" s="5"/>
      <c r="AS58" s="143">
        <f t="shared" si="36"/>
        <v>46</v>
      </c>
      <c r="AT58" s="144">
        <f t="shared" si="37"/>
        <v>43291</v>
      </c>
      <c r="AU58" s="145">
        <f t="shared" si="38"/>
        <v>224398.09096930001</v>
      </c>
      <c r="AV58" s="148">
        <f t="shared" si="39"/>
        <v>21</v>
      </c>
      <c r="AW58" s="145">
        <f t="shared" si="40"/>
        <v>1306.08791395</v>
      </c>
      <c r="AX58" s="145">
        <f t="shared" si="41"/>
        <v>2776.9881673599998</v>
      </c>
      <c r="AY58" s="155">
        <f t="shared" si="42"/>
        <v>1.2224E-2</v>
      </c>
      <c r="AZ58" s="152">
        <f t="shared" si="46"/>
        <v>43263</v>
      </c>
      <c r="BA58" s="153">
        <f>SUM(AX58:AX$66)</f>
        <v>26246.17431151</v>
      </c>
      <c r="BB58" s="154">
        <f t="shared" si="43"/>
        <v>4083.0760813099996</v>
      </c>
      <c r="BC58" s="143">
        <f t="shared" si="44"/>
        <v>46</v>
      </c>
      <c r="BD58" s="144">
        <f t="shared" si="33"/>
        <v>43322</v>
      </c>
      <c r="BE58" s="144">
        <f t="shared" si="34"/>
        <v>43322</v>
      </c>
      <c r="BF58" s="1"/>
      <c r="BG58" s="148">
        <f t="shared" si="45"/>
        <v>47</v>
      </c>
      <c r="BH58" s="144">
        <f t="shared" si="35"/>
        <v>43322</v>
      </c>
      <c r="BI58" s="151">
        <v>1.2175E-2</v>
      </c>
    </row>
    <row r="59" spans="1:206" x14ac:dyDescent="0.2">
      <c r="A59" s="125">
        <f t="shared" si="19"/>
        <v>41950</v>
      </c>
      <c r="B59" s="177">
        <f t="shared" si="1"/>
        <v>342251.09004533902</v>
      </c>
      <c r="C59" s="3">
        <f t="shared" si="20"/>
        <v>46203897.15612077</v>
      </c>
      <c r="D59" s="177">
        <f t="shared" si="21"/>
        <v>337795.00645669998</v>
      </c>
      <c r="E59" s="177">
        <f t="shared" si="22"/>
        <v>11323.185191049999</v>
      </c>
      <c r="F59" s="178">
        <f t="shared" si="2"/>
        <v>326471.82126564998</v>
      </c>
      <c r="G59" s="179">
        <f t="shared" si="23"/>
        <v>3968.62</v>
      </c>
      <c r="H59" s="180">
        <f>IF(AND(N59=1,N58&gt;1),VLOOKUP(A58,[1]Plan1!$CW$105:$CY$215,3),H58)</f>
        <v>3991.24</v>
      </c>
      <c r="I59" s="181">
        <f t="shared" si="3"/>
        <v>41862</v>
      </c>
      <c r="J59" s="181">
        <f t="shared" si="24"/>
        <v>41893</v>
      </c>
      <c r="K59" s="182">
        <f t="shared" si="4"/>
        <v>5.6997142583568028E-3</v>
      </c>
      <c r="L59" s="213">
        <f t="shared" si="25"/>
        <v>41953</v>
      </c>
      <c r="M59" s="183">
        <f t="shared" si="26"/>
        <v>21</v>
      </c>
      <c r="N59" s="183">
        <f t="shared" si="5"/>
        <v>20</v>
      </c>
      <c r="O59" s="177">
        <f t="shared" si="6"/>
        <v>1.00542756</v>
      </c>
      <c r="P59" s="184">
        <f t="shared" si="49"/>
        <v>1.0024999999999999</v>
      </c>
      <c r="Q59" s="184">
        <f t="shared" si="28"/>
        <v>1.0024999999999999</v>
      </c>
      <c r="R59" s="177">
        <f t="shared" si="48"/>
        <v>1.0079411199999999</v>
      </c>
      <c r="S59" s="177">
        <f t="shared" si="29"/>
        <v>1</v>
      </c>
      <c r="T59" s="177">
        <f t="shared" si="8"/>
        <v>337795.00645669998</v>
      </c>
      <c r="U59" s="177">
        <f t="shared" si="9"/>
        <v>0</v>
      </c>
      <c r="V59" s="177">
        <f t="shared" si="10"/>
        <v>2592.5519092890499</v>
      </c>
      <c r="W59" s="177">
        <f t="shared" si="11"/>
        <v>340387.55836598901</v>
      </c>
      <c r="X59" s="185">
        <f t="shared" si="12"/>
        <v>0</v>
      </c>
      <c r="Y59" s="177">
        <f t="shared" si="13"/>
        <v>0</v>
      </c>
      <c r="Z59" s="186">
        <f t="shared" si="14"/>
        <v>0</v>
      </c>
      <c r="AA59" s="177">
        <f t="shared" si="30"/>
        <v>0</v>
      </c>
      <c r="AB59" s="187">
        <f t="shared" si="31"/>
        <v>7.1215000000000001E-2</v>
      </c>
      <c r="AC59" s="185">
        <f t="shared" si="15"/>
        <v>20</v>
      </c>
      <c r="AD59" s="185">
        <v>252</v>
      </c>
      <c r="AE59" s="184">
        <f t="shared" si="47"/>
        <v>1.005474735</v>
      </c>
      <c r="AF59" s="177">
        <f t="shared" si="17"/>
        <v>1849.33814467</v>
      </c>
      <c r="AG59" s="177">
        <f t="shared" si="18"/>
        <v>1863.5316793500001</v>
      </c>
      <c r="AH59" s="188">
        <f t="shared" si="32"/>
        <v>0</v>
      </c>
      <c r="AI59" s="188"/>
      <c r="AJ59" s="188"/>
      <c r="AK59" s="188"/>
      <c r="AL59" s="8"/>
      <c r="AM59" s="8"/>
      <c r="AN59" s="13"/>
      <c r="AO59" s="13"/>
      <c r="AP59" s="13"/>
      <c r="AQ59" s="13"/>
      <c r="AR59" s="5"/>
      <c r="AS59" s="143">
        <f t="shared" si="36"/>
        <v>47</v>
      </c>
      <c r="AT59" s="144">
        <f t="shared" si="37"/>
        <v>43322</v>
      </c>
      <c r="AU59" s="145">
        <f t="shared" si="38"/>
        <v>221666.04421175001</v>
      </c>
      <c r="AV59" s="148">
        <f t="shared" si="39"/>
        <v>23</v>
      </c>
      <c r="AW59" s="145">
        <f t="shared" si="40"/>
        <v>1413.3772103199999</v>
      </c>
      <c r="AX59" s="145">
        <f t="shared" si="41"/>
        <v>2732.0467575500002</v>
      </c>
      <c r="AY59" s="155">
        <f t="shared" si="42"/>
        <v>1.2175E-2</v>
      </c>
      <c r="AZ59" s="152">
        <f t="shared" si="46"/>
        <v>43292</v>
      </c>
      <c r="BA59" s="153">
        <f>SUM(AX59:AX$66)</f>
        <v>23469.18614415</v>
      </c>
      <c r="BB59" s="154">
        <f t="shared" si="43"/>
        <v>4145.4239678699996</v>
      </c>
      <c r="BC59" s="143">
        <f t="shared" si="44"/>
        <v>47</v>
      </c>
      <c r="BD59" s="144">
        <f t="shared" si="33"/>
        <v>43353</v>
      </c>
      <c r="BE59" s="144">
        <f t="shared" si="34"/>
        <v>43353</v>
      </c>
      <c r="BF59" s="17"/>
      <c r="BG59" s="148">
        <f t="shared" si="45"/>
        <v>48</v>
      </c>
      <c r="BH59" s="144">
        <f t="shared" si="35"/>
        <v>43353</v>
      </c>
      <c r="BI59" s="151">
        <v>1.3226999999999999E-2</v>
      </c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</row>
    <row r="60" spans="1:206" x14ac:dyDescent="0.2">
      <c r="A60" s="125">
        <f t="shared" si="19"/>
        <v>41951</v>
      </c>
      <c r="B60" s="177">
        <f t="shared" si="1"/>
        <v>342434.11731946497</v>
      </c>
      <c r="C60" s="3">
        <f t="shared" si="20"/>
        <v>46228605.83812777</v>
      </c>
      <c r="D60" s="177">
        <f t="shared" si="21"/>
        <v>337795.00645669998</v>
      </c>
      <c r="E60" s="177">
        <f t="shared" si="22"/>
        <v>11323.185191049999</v>
      </c>
      <c r="F60" s="178">
        <f t="shared" si="2"/>
        <v>326471.82126564998</v>
      </c>
      <c r="G60" s="179">
        <f t="shared" si="23"/>
        <v>3968.62</v>
      </c>
      <c r="H60" s="180">
        <f>IF(AND(N60=1,N59&gt;1),VLOOKUP(A59,[1]Plan1!$CW$105:$CY$215,3),H59)</f>
        <v>3991.24</v>
      </c>
      <c r="I60" s="181">
        <f t="shared" si="3"/>
        <v>41862</v>
      </c>
      <c r="J60" s="181">
        <f t="shared" si="24"/>
        <v>41893</v>
      </c>
      <c r="K60" s="182">
        <f t="shared" si="4"/>
        <v>5.6997142583568028E-3</v>
      </c>
      <c r="L60" s="213">
        <f t="shared" si="25"/>
        <v>41953</v>
      </c>
      <c r="M60" s="183">
        <f t="shared" si="26"/>
        <v>21</v>
      </c>
      <c r="N60" s="183">
        <f t="shared" si="5"/>
        <v>21</v>
      </c>
      <c r="O60" s="177">
        <f t="shared" si="6"/>
        <v>1.00569971</v>
      </c>
      <c r="P60" s="184">
        <f t="shared" si="49"/>
        <v>1.0024999999999999</v>
      </c>
      <c r="Q60" s="184">
        <f t="shared" si="28"/>
        <v>1.0024999999999999</v>
      </c>
      <c r="R60" s="177">
        <f t="shared" si="48"/>
        <v>1.00821395</v>
      </c>
      <c r="S60" s="177">
        <f t="shared" si="29"/>
        <v>1</v>
      </c>
      <c r="T60" s="177">
        <f t="shared" si="8"/>
        <v>337795.00645669998</v>
      </c>
      <c r="U60" s="177">
        <f t="shared" si="9"/>
        <v>0</v>
      </c>
      <c r="V60" s="177">
        <f t="shared" si="10"/>
        <v>2681.6232162849938</v>
      </c>
      <c r="W60" s="177">
        <f t="shared" si="11"/>
        <v>340476.629672985</v>
      </c>
      <c r="X60" s="185">
        <f t="shared" si="12"/>
        <v>0</v>
      </c>
      <c r="Y60" s="177">
        <f t="shared" si="13"/>
        <v>0</v>
      </c>
      <c r="Z60" s="186">
        <f t="shared" si="14"/>
        <v>0</v>
      </c>
      <c r="AA60" s="177">
        <f t="shared" si="30"/>
        <v>0</v>
      </c>
      <c r="AB60" s="187">
        <f t="shared" si="31"/>
        <v>7.1215000000000001E-2</v>
      </c>
      <c r="AC60" s="185">
        <f t="shared" si="15"/>
        <v>21</v>
      </c>
      <c r="AD60" s="185">
        <v>252</v>
      </c>
      <c r="AE60" s="184">
        <f t="shared" si="47"/>
        <v>1.005749257</v>
      </c>
      <c r="AF60" s="177">
        <f t="shared" si="17"/>
        <v>1942.07030543</v>
      </c>
      <c r="AG60" s="177">
        <f t="shared" si="18"/>
        <v>1957.48764648</v>
      </c>
      <c r="AH60" s="188">
        <f t="shared" si="32"/>
        <v>0</v>
      </c>
      <c r="AI60" s="188"/>
      <c r="AJ60" s="188"/>
      <c r="AK60" s="188"/>
      <c r="AL60" s="8"/>
      <c r="AM60" s="8"/>
      <c r="AN60" s="8"/>
      <c r="AO60" s="8"/>
      <c r="AP60" s="8"/>
      <c r="AQ60" s="8"/>
      <c r="AR60" s="5"/>
      <c r="AS60" s="143">
        <f t="shared" si="36"/>
        <v>48</v>
      </c>
      <c r="AT60" s="144">
        <f t="shared" si="37"/>
        <v>43353</v>
      </c>
      <c r="AU60" s="145">
        <f t="shared" si="38"/>
        <v>218734.06744497002</v>
      </c>
      <c r="AV60" s="148">
        <f t="shared" si="39"/>
        <v>20</v>
      </c>
      <c r="AW60" s="145">
        <f t="shared" si="40"/>
        <v>1213.5628505499999</v>
      </c>
      <c r="AX60" s="145">
        <f t="shared" si="41"/>
        <v>2931.9767667800002</v>
      </c>
      <c r="AY60" s="155">
        <f t="shared" si="42"/>
        <v>1.3226999999999999E-2</v>
      </c>
      <c r="AZ60" s="152">
        <f t="shared" si="46"/>
        <v>43323</v>
      </c>
      <c r="BA60" s="153">
        <f>SUM(AX60:AX$66)</f>
        <v>20737.1393866</v>
      </c>
      <c r="BB60" s="154">
        <f t="shared" si="43"/>
        <v>4145.5396173299996</v>
      </c>
      <c r="BC60" s="143">
        <f t="shared" si="44"/>
        <v>48</v>
      </c>
      <c r="BD60" s="144">
        <f t="shared" si="33"/>
        <v>43383</v>
      </c>
      <c r="BE60" s="144">
        <f t="shared" si="34"/>
        <v>43383</v>
      </c>
      <c r="BF60" s="1"/>
      <c r="BG60" s="148">
        <f t="shared" si="45"/>
        <v>49</v>
      </c>
      <c r="BH60" s="144">
        <f t="shared" si="35"/>
        <v>43383</v>
      </c>
      <c r="BI60" s="151">
        <v>1.2929E-2</v>
      </c>
    </row>
    <row r="61" spans="1:206" x14ac:dyDescent="0.2">
      <c r="A61" s="125">
        <f t="shared" si="19"/>
        <v>41952</v>
      </c>
      <c r="B61" s="177">
        <f t="shared" si="1"/>
        <v>342434.11731946497</v>
      </c>
      <c r="C61" s="3">
        <f t="shared" si="20"/>
        <v>46228605.83812777</v>
      </c>
      <c r="D61" s="177">
        <f t="shared" si="21"/>
        <v>337795.00645669998</v>
      </c>
      <c r="E61" s="177">
        <f t="shared" si="22"/>
        <v>11323.185191049999</v>
      </c>
      <c r="F61" s="178">
        <f t="shared" si="2"/>
        <v>326471.82126564998</v>
      </c>
      <c r="G61" s="179">
        <f t="shared" si="23"/>
        <v>3968.62</v>
      </c>
      <c r="H61" s="180">
        <f>IF(AND(N61=1,N60&gt;1),VLOOKUP(A60,[1]Plan1!$CW$105:$CY$215,3),H60)</f>
        <v>3991.24</v>
      </c>
      <c r="I61" s="181">
        <f t="shared" si="3"/>
        <v>41862</v>
      </c>
      <c r="J61" s="181">
        <f t="shared" si="24"/>
        <v>41893</v>
      </c>
      <c r="K61" s="182">
        <f t="shared" si="4"/>
        <v>5.6997142583568028E-3</v>
      </c>
      <c r="L61" s="213">
        <f t="shared" si="25"/>
        <v>41953</v>
      </c>
      <c r="M61" s="183">
        <f t="shared" si="26"/>
        <v>21</v>
      </c>
      <c r="N61" s="183">
        <f t="shared" si="5"/>
        <v>21</v>
      </c>
      <c r="O61" s="177">
        <f t="shared" si="6"/>
        <v>1.00569971</v>
      </c>
      <c r="P61" s="184">
        <f t="shared" si="49"/>
        <v>1.0024999999999999</v>
      </c>
      <c r="Q61" s="184">
        <f t="shared" si="28"/>
        <v>1.0024999999999999</v>
      </c>
      <c r="R61" s="177">
        <f t="shared" si="48"/>
        <v>1.00821395</v>
      </c>
      <c r="S61" s="177">
        <f t="shared" si="29"/>
        <v>1</v>
      </c>
      <c r="T61" s="177">
        <f t="shared" si="8"/>
        <v>337795.00645669998</v>
      </c>
      <c r="U61" s="177">
        <f t="shared" si="9"/>
        <v>0</v>
      </c>
      <c r="V61" s="177">
        <f t="shared" si="10"/>
        <v>2681.6232162849938</v>
      </c>
      <c r="W61" s="177">
        <f t="shared" si="11"/>
        <v>340476.629672985</v>
      </c>
      <c r="X61" s="185">
        <f t="shared" si="12"/>
        <v>0</v>
      </c>
      <c r="Y61" s="177">
        <f t="shared" si="13"/>
        <v>0</v>
      </c>
      <c r="Z61" s="186">
        <f t="shared" si="14"/>
        <v>0</v>
      </c>
      <c r="AA61" s="177">
        <f t="shared" si="30"/>
        <v>0</v>
      </c>
      <c r="AB61" s="187">
        <f t="shared" si="31"/>
        <v>7.1215000000000001E-2</v>
      </c>
      <c r="AC61" s="185">
        <f t="shared" si="15"/>
        <v>21</v>
      </c>
      <c r="AD61" s="185">
        <v>252</v>
      </c>
      <c r="AE61" s="184">
        <f t="shared" si="47"/>
        <v>1.005749257</v>
      </c>
      <c r="AF61" s="177">
        <f t="shared" si="17"/>
        <v>1942.07030543</v>
      </c>
      <c r="AG61" s="177">
        <f t="shared" si="18"/>
        <v>1957.48764648</v>
      </c>
      <c r="AH61" s="188">
        <f t="shared" si="32"/>
        <v>0</v>
      </c>
      <c r="AI61" s="188"/>
      <c r="AJ61" s="188"/>
      <c r="AK61" s="188"/>
      <c r="AL61" s="8"/>
      <c r="AM61" s="8"/>
      <c r="AN61" s="8"/>
      <c r="AO61" s="8"/>
      <c r="AP61" s="8"/>
      <c r="AQ61" s="8"/>
      <c r="AR61" s="5"/>
      <c r="AS61" s="143">
        <f t="shared" si="36"/>
        <v>49</v>
      </c>
      <c r="AT61" s="144">
        <f t="shared" si="37"/>
        <v>43383</v>
      </c>
      <c r="AU61" s="145">
        <f t="shared" si="38"/>
        <v>215906.05468698003</v>
      </c>
      <c r="AV61" s="148">
        <f t="shared" si="39"/>
        <v>22</v>
      </c>
      <c r="AW61" s="145">
        <f t="shared" si="40"/>
        <v>1317.6220871099999</v>
      </c>
      <c r="AX61" s="145">
        <f t="shared" si="41"/>
        <v>2828.01275799</v>
      </c>
      <c r="AY61" s="155">
        <f t="shared" si="42"/>
        <v>1.2929E-2</v>
      </c>
      <c r="AZ61" s="152">
        <f t="shared" si="46"/>
        <v>43354</v>
      </c>
      <c r="BA61" s="153">
        <f>SUM(AX61:AX$66)</f>
        <v>17805.162619819999</v>
      </c>
      <c r="BB61" s="154">
        <f t="shared" si="43"/>
        <v>4145.6348450999994</v>
      </c>
      <c r="BC61" s="143">
        <f t="shared" si="44"/>
        <v>49</v>
      </c>
      <c r="BD61" s="144">
        <f t="shared" si="33"/>
        <v>43416</v>
      </c>
      <c r="BE61" s="144">
        <f t="shared" si="34"/>
        <v>43416</v>
      </c>
      <c r="BF61" s="1"/>
      <c r="BG61" s="148">
        <f t="shared" si="45"/>
        <v>50</v>
      </c>
      <c r="BH61" s="144">
        <f t="shared" si="35"/>
        <v>43416</v>
      </c>
      <c r="BI61" s="151">
        <v>1.3726E-2</v>
      </c>
    </row>
    <row r="62" spans="1:206" x14ac:dyDescent="0.2">
      <c r="A62" s="125">
        <f t="shared" si="19"/>
        <v>41953</v>
      </c>
      <c r="B62" s="177">
        <f t="shared" si="1"/>
        <v>342434.11731946497</v>
      </c>
      <c r="C62" s="3">
        <f t="shared" si="20"/>
        <v>46228605.83812777</v>
      </c>
      <c r="D62" s="177">
        <f t="shared" si="21"/>
        <v>337795.00645669998</v>
      </c>
      <c r="E62" s="177">
        <f t="shared" si="22"/>
        <v>11323.185191049999</v>
      </c>
      <c r="F62" s="178">
        <f t="shared" si="2"/>
        <v>326471.82126564998</v>
      </c>
      <c r="G62" s="179">
        <f t="shared" si="23"/>
        <v>3968.62</v>
      </c>
      <c r="H62" s="180">
        <f>IF(AND(N62=1,N61&gt;1),VLOOKUP(A61,[1]Plan1!$CW$105:$CY$215,3),H61)</f>
        <v>3991.24</v>
      </c>
      <c r="I62" s="181">
        <f t="shared" si="3"/>
        <v>41862</v>
      </c>
      <c r="J62" s="181">
        <f t="shared" si="24"/>
        <v>41893</v>
      </c>
      <c r="K62" s="182">
        <f t="shared" si="4"/>
        <v>5.6997142583568028E-3</v>
      </c>
      <c r="L62" s="213">
        <f t="shared" si="25"/>
        <v>41953</v>
      </c>
      <c r="M62" s="183">
        <f t="shared" si="26"/>
        <v>21</v>
      </c>
      <c r="N62" s="183">
        <f t="shared" si="5"/>
        <v>21</v>
      </c>
      <c r="O62" s="177">
        <f t="shared" si="6"/>
        <v>1.00569971</v>
      </c>
      <c r="P62" s="184">
        <f t="shared" si="49"/>
        <v>1.0024999999999999</v>
      </c>
      <c r="Q62" s="184">
        <f t="shared" si="28"/>
        <v>1.0024999999999999</v>
      </c>
      <c r="R62" s="177">
        <f t="shared" si="48"/>
        <v>1.00821395</v>
      </c>
      <c r="S62" s="177">
        <f t="shared" si="29"/>
        <v>1</v>
      </c>
      <c r="T62" s="177">
        <f t="shared" si="8"/>
        <v>337795.00645669998</v>
      </c>
      <c r="U62" s="177">
        <f t="shared" si="9"/>
        <v>0</v>
      </c>
      <c r="V62" s="177">
        <f t="shared" si="10"/>
        <v>2681.6232162849938</v>
      </c>
      <c r="W62" s="177">
        <f t="shared" si="11"/>
        <v>340476.629672985</v>
      </c>
      <c r="X62" s="185">
        <f t="shared" si="12"/>
        <v>2</v>
      </c>
      <c r="Y62" s="177">
        <f t="shared" si="13"/>
        <v>2203.4368271100002</v>
      </c>
      <c r="Z62" s="186">
        <f t="shared" si="14"/>
        <v>6.5230000000000002E-3</v>
      </c>
      <c r="AA62" s="177">
        <f t="shared" si="30"/>
        <v>2203.4368271100002</v>
      </c>
      <c r="AB62" s="187">
        <f t="shared" si="31"/>
        <v>7.1215000000000001E-2</v>
      </c>
      <c r="AC62" s="185">
        <f t="shared" si="15"/>
        <v>21</v>
      </c>
      <c r="AD62" s="185">
        <v>252</v>
      </c>
      <c r="AE62" s="184">
        <f t="shared" si="47"/>
        <v>1.005749257</v>
      </c>
      <c r="AF62" s="177">
        <f t="shared" si="17"/>
        <v>1942.07030543</v>
      </c>
      <c r="AG62" s="177">
        <f t="shared" si="18"/>
        <v>1957.48764648</v>
      </c>
      <c r="AH62" s="188">
        <f t="shared" si="32"/>
        <v>4145.5071325400004</v>
      </c>
      <c r="AI62" s="188"/>
      <c r="AJ62" s="188"/>
      <c r="AK62" s="188"/>
      <c r="AL62" s="8"/>
      <c r="AM62" s="8"/>
      <c r="AN62" s="8"/>
      <c r="AO62" s="8"/>
      <c r="AP62" s="8"/>
      <c r="AQ62" s="8"/>
      <c r="AR62" s="5"/>
      <c r="AS62" s="143">
        <f t="shared" si="36"/>
        <v>50</v>
      </c>
      <c r="AT62" s="144">
        <f t="shared" si="37"/>
        <v>43416</v>
      </c>
      <c r="AU62" s="145">
        <f t="shared" si="38"/>
        <v>212942.52818035003</v>
      </c>
      <c r="AV62" s="148">
        <f t="shared" si="39"/>
        <v>21</v>
      </c>
      <c r="AW62" s="145">
        <f t="shared" si="40"/>
        <v>1241.29939625</v>
      </c>
      <c r="AX62" s="145">
        <f t="shared" si="41"/>
        <v>2963.5265066299999</v>
      </c>
      <c r="AY62" s="155">
        <f t="shared" si="42"/>
        <v>1.3726E-2</v>
      </c>
      <c r="AZ62" s="152">
        <f t="shared" si="46"/>
        <v>43384</v>
      </c>
      <c r="BA62" s="153">
        <f>SUM(AX62:AX$66)</f>
        <v>14977.149861829999</v>
      </c>
      <c r="BB62" s="154">
        <f t="shared" si="43"/>
        <v>4204.8259028800003</v>
      </c>
      <c r="BC62" s="143">
        <f t="shared" si="44"/>
        <v>50</v>
      </c>
      <c r="BD62" s="144">
        <f t="shared" si="33"/>
        <v>43444</v>
      </c>
      <c r="BE62" s="144">
        <f t="shared" si="34"/>
        <v>43444</v>
      </c>
      <c r="BF62" s="1"/>
      <c r="BG62" s="148">
        <f t="shared" si="45"/>
        <v>51</v>
      </c>
      <c r="BH62" s="144">
        <f t="shared" si="35"/>
        <v>43444</v>
      </c>
      <c r="BI62" s="151">
        <v>1.3993E-2</v>
      </c>
    </row>
    <row r="63" spans="1:206" x14ac:dyDescent="0.2">
      <c r="A63" s="125">
        <f t="shared" si="19"/>
        <v>41954</v>
      </c>
      <c r="B63" s="177">
        <f t="shared" si="1"/>
        <v>338428.26985827729</v>
      </c>
      <c r="C63" s="3">
        <f t="shared" si="20"/>
        <v>45687816.430867434</v>
      </c>
      <c r="D63" s="177">
        <f t="shared" si="21"/>
        <v>335591.56962959003</v>
      </c>
      <c r="E63" s="177">
        <f t="shared" si="22"/>
        <v>9119.7483639399998</v>
      </c>
      <c r="F63" s="178">
        <f t="shared" si="2"/>
        <v>326471.82126565004</v>
      </c>
      <c r="G63" s="179">
        <f t="shared" si="23"/>
        <v>3991.24</v>
      </c>
      <c r="H63" s="180">
        <f>IF(AND(N63=1,N62&gt;1),VLOOKUP(A62,[1]Plan1!$CW$105:$CY$215,3),H62)</f>
        <v>4008</v>
      </c>
      <c r="I63" s="181">
        <f t="shared" si="3"/>
        <v>41893</v>
      </c>
      <c r="J63" s="181">
        <f t="shared" si="24"/>
        <v>41923</v>
      </c>
      <c r="K63" s="182">
        <f t="shared" si="4"/>
        <v>4.1991962397651683E-3</v>
      </c>
      <c r="L63" s="213">
        <f t="shared" si="25"/>
        <v>41983</v>
      </c>
      <c r="M63" s="183">
        <f t="shared" si="26"/>
        <v>22</v>
      </c>
      <c r="N63" s="183">
        <f t="shared" si="5"/>
        <v>1</v>
      </c>
      <c r="O63" s="177">
        <f t="shared" si="6"/>
        <v>1.00019049</v>
      </c>
      <c r="P63" s="184">
        <f t="shared" si="49"/>
        <v>1.00569971</v>
      </c>
      <c r="Q63" s="184">
        <f t="shared" si="28"/>
        <v>1.0082139592749999</v>
      </c>
      <c r="R63" s="177">
        <f t="shared" si="48"/>
        <v>1.0084060100000001</v>
      </c>
      <c r="S63" s="177">
        <f t="shared" si="29"/>
        <v>1</v>
      </c>
      <c r="T63" s="177">
        <f t="shared" si="8"/>
        <v>335591.56962959003</v>
      </c>
      <c r="U63" s="177">
        <f t="shared" si="9"/>
        <v>0</v>
      </c>
      <c r="V63" s="177">
        <f t="shared" si="10"/>
        <v>2744.3253942772913</v>
      </c>
      <c r="W63" s="177">
        <f t="shared" si="11"/>
        <v>338335.89502386731</v>
      </c>
      <c r="X63" s="185">
        <f t="shared" si="12"/>
        <v>0</v>
      </c>
      <c r="Y63" s="177">
        <f t="shared" si="13"/>
        <v>0</v>
      </c>
      <c r="Z63" s="186">
        <f t="shared" si="14"/>
        <v>0</v>
      </c>
      <c r="AA63" s="177">
        <f t="shared" si="30"/>
        <v>0</v>
      </c>
      <c r="AB63" s="187">
        <f t="shared" si="31"/>
        <v>7.1215000000000001E-2</v>
      </c>
      <c r="AC63" s="185">
        <f t="shared" si="15"/>
        <v>1</v>
      </c>
      <c r="AD63" s="185">
        <v>252</v>
      </c>
      <c r="AE63" s="184">
        <f t="shared" si="47"/>
        <v>1.000273027</v>
      </c>
      <c r="AF63" s="177">
        <f t="shared" si="17"/>
        <v>91.625559480000007</v>
      </c>
      <c r="AG63" s="177">
        <f t="shared" si="18"/>
        <v>92.374834410000005</v>
      </c>
      <c r="AH63" s="188">
        <f t="shared" si="32"/>
        <v>0</v>
      </c>
      <c r="AI63" s="188"/>
      <c r="AJ63" s="188"/>
      <c r="AK63" s="188"/>
      <c r="AL63" s="8"/>
      <c r="AM63" s="8"/>
      <c r="AN63" s="8"/>
      <c r="AO63" s="8"/>
      <c r="AP63" s="8"/>
      <c r="AQ63" s="8"/>
      <c r="AR63" s="5"/>
      <c r="AS63" s="143">
        <f t="shared" si="36"/>
        <v>51</v>
      </c>
      <c r="AT63" s="144">
        <f t="shared" si="37"/>
        <v>43444</v>
      </c>
      <c r="AU63" s="145">
        <f t="shared" si="38"/>
        <v>209962.82338353002</v>
      </c>
      <c r="AV63" s="148">
        <f t="shared" si="39"/>
        <v>19</v>
      </c>
      <c r="AW63" s="145">
        <f t="shared" si="40"/>
        <v>1107.36247398</v>
      </c>
      <c r="AX63" s="145">
        <f t="shared" si="41"/>
        <v>2979.70479682</v>
      </c>
      <c r="AY63" s="155">
        <f t="shared" si="42"/>
        <v>1.3993E-2</v>
      </c>
      <c r="AZ63" s="152">
        <f t="shared" si="46"/>
        <v>43417</v>
      </c>
      <c r="BA63" s="153">
        <f>SUM(AX63:AX$66)</f>
        <v>12013.623355200001</v>
      </c>
      <c r="BB63" s="154">
        <f t="shared" si="43"/>
        <v>4087.0672708000002</v>
      </c>
      <c r="BC63" s="143">
        <f t="shared" si="44"/>
        <v>51</v>
      </c>
      <c r="BD63" s="144">
        <f t="shared" si="33"/>
        <v>43475</v>
      </c>
      <c r="BE63" s="144">
        <f t="shared" si="34"/>
        <v>43475</v>
      </c>
      <c r="BF63" s="1"/>
      <c r="BG63" s="148">
        <f t="shared" si="45"/>
        <v>52</v>
      </c>
      <c r="BH63" s="144">
        <f t="shared" si="35"/>
        <v>43475</v>
      </c>
      <c r="BI63" s="151">
        <v>1.3995E-2</v>
      </c>
    </row>
    <row r="64" spans="1:206" x14ac:dyDescent="0.2">
      <c r="A64" s="125">
        <f t="shared" si="19"/>
        <v>41955</v>
      </c>
      <c r="B64" s="177">
        <f t="shared" si="1"/>
        <v>338583.41302234604</v>
      </c>
      <c r="C64" s="3">
        <f t="shared" si="20"/>
        <v>45708760.758016713</v>
      </c>
      <c r="D64" s="177">
        <f t="shared" si="21"/>
        <v>335591.56962959003</v>
      </c>
      <c r="E64" s="177">
        <f t="shared" si="22"/>
        <v>9119.7483639399998</v>
      </c>
      <c r="F64" s="178">
        <f t="shared" si="2"/>
        <v>326471.82126565004</v>
      </c>
      <c r="G64" s="179">
        <f t="shared" si="23"/>
        <v>3991.24</v>
      </c>
      <c r="H64" s="180">
        <f>IF(AND(N64=1,N63&gt;1),VLOOKUP(A63,[1]Plan1!$CW$105:$CY$215,3),H63)</f>
        <v>4008</v>
      </c>
      <c r="I64" s="181">
        <f t="shared" si="3"/>
        <v>41893</v>
      </c>
      <c r="J64" s="181">
        <f t="shared" si="24"/>
        <v>41923</v>
      </c>
      <c r="K64" s="182">
        <f t="shared" si="4"/>
        <v>4.1991962397651683E-3</v>
      </c>
      <c r="L64" s="213">
        <f t="shared" si="25"/>
        <v>41983</v>
      </c>
      <c r="M64" s="183">
        <f t="shared" si="26"/>
        <v>22</v>
      </c>
      <c r="N64" s="183">
        <f t="shared" si="5"/>
        <v>2</v>
      </c>
      <c r="O64" s="177">
        <f t="shared" si="6"/>
        <v>1.0003810099999999</v>
      </c>
      <c r="P64" s="184">
        <f t="shared" si="49"/>
        <v>1.00569971</v>
      </c>
      <c r="Q64" s="184">
        <f t="shared" si="28"/>
        <v>1.0082139592749999</v>
      </c>
      <c r="R64" s="177">
        <f t="shared" si="48"/>
        <v>1.00859809</v>
      </c>
      <c r="S64" s="177">
        <f t="shared" si="29"/>
        <v>1</v>
      </c>
      <c r="T64" s="177">
        <f t="shared" si="8"/>
        <v>335591.56962959003</v>
      </c>
      <c r="U64" s="177">
        <f t="shared" si="9"/>
        <v>0</v>
      </c>
      <c r="V64" s="177">
        <f t="shared" si="10"/>
        <v>2807.0341017059736</v>
      </c>
      <c r="W64" s="177">
        <f t="shared" si="11"/>
        <v>338398.60373129603</v>
      </c>
      <c r="X64" s="185">
        <f t="shared" si="12"/>
        <v>0</v>
      </c>
      <c r="Y64" s="177">
        <f t="shared" si="13"/>
        <v>0</v>
      </c>
      <c r="Z64" s="186">
        <f t="shared" si="14"/>
        <v>0</v>
      </c>
      <c r="AA64" s="177">
        <f t="shared" si="30"/>
        <v>0</v>
      </c>
      <c r="AB64" s="187">
        <f t="shared" si="31"/>
        <v>7.1215000000000001E-2</v>
      </c>
      <c r="AC64" s="185">
        <f t="shared" si="15"/>
        <v>2</v>
      </c>
      <c r="AD64" s="185">
        <v>252</v>
      </c>
      <c r="AE64" s="184">
        <f t="shared" si="47"/>
        <v>1.000546129</v>
      </c>
      <c r="AF64" s="177">
        <f t="shared" si="17"/>
        <v>183.27628833</v>
      </c>
      <c r="AG64" s="177">
        <f t="shared" si="18"/>
        <v>184.80929105000001</v>
      </c>
      <c r="AH64" s="188">
        <f t="shared" si="32"/>
        <v>0</v>
      </c>
      <c r="AI64" s="188"/>
      <c r="AJ64" s="188"/>
      <c r="AK64" s="188"/>
      <c r="AL64" s="8"/>
      <c r="AM64" s="8"/>
      <c r="AN64" s="13"/>
      <c r="AO64" s="13"/>
      <c r="AP64" s="13"/>
      <c r="AQ64" s="13"/>
      <c r="AR64" s="5"/>
      <c r="AS64" s="143">
        <f t="shared" si="36"/>
        <v>52</v>
      </c>
      <c r="AT64" s="144">
        <f t="shared" si="37"/>
        <v>43475</v>
      </c>
      <c r="AU64" s="145">
        <f t="shared" si="38"/>
        <v>207024.39367028003</v>
      </c>
      <c r="AV64" s="148">
        <f t="shared" si="39"/>
        <v>21</v>
      </c>
      <c r="AW64" s="145">
        <f t="shared" si="40"/>
        <v>1207.1302320699999</v>
      </c>
      <c r="AX64" s="145">
        <f t="shared" si="41"/>
        <v>2938.4297132500001</v>
      </c>
      <c r="AY64" s="155">
        <f t="shared" si="42"/>
        <v>1.3995E-2</v>
      </c>
      <c r="AZ64" s="152">
        <f t="shared" si="46"/>
        <v>43445</v>
      </c>
      <c r="BA64" s="153">
        <f>SUM(AX64:AX$66)</f>
        <v>9033.9185583800008</v>
      </c>
      <c r="BB64" s="154">
        <f t="shared" si="43"/>
        <v>4145.5599453200002</v>
      </c>
      <c r="BC64" s="143">
        <f t="shared" si="44"/>
        <v>52</v>
      </c>
      <c r="BD64" s="144">
        <f t="shared" si="33"/>
        <v>43507</v>
      </c>
      <c r="BE64" s="144">
        <f t="shared" si="34"/>
        <v>43507</v>
      </c>
      <c r="BF64" s="17"/>
      <c r="BG64" s="148">
        <f t="shared" si="45"/>
        <v>53</v>
      </c>
      <c r="BH64" s="144">
        <f t="shared" si="35"/>
        <v>43507</v>
      </c>
      <c r="BI64" s="151">
        <v>1.4274999999999999E-2</v>
      </c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</row>
    <row r="65" spans="1:206" x14ac:dyDescent="0.2">
      <c r="A65" s="125">
        <f t="shared" si="19"/>
        <v>41956</v>
      </c>
      <c r="B65" s="177">
        <f t="shared" si="1"/>
        <v>338738.63542712398</v>
      </c>
      <c r="C65" s="3">
        <f t="shared" si="20"/>
        <v>45729715.782661736</v>
      </c>
      <c r="D65" s="177">
        <f t="shared" si="21"/>
        <v>335591.56962959003</v>
      </c>
      <c r="E65" s="177">
        <f t="shared" si="22"/>
        <v>9119.7483639399998</v>
      </c>
      <c r="F65" s="178">
        <f t="shared" si="2"/>
        <v>326471.82126565004</v>
      </c>
      <c r="G65" s="179">
        <f t="shared" si="23"/>
        <v>3991.24</v>
      </c>
      <c r="H65" s="180">
        <f>IF(AND(N65=1,N64&gt;1),VLOOKUP(A64,[1]Plan1!$CW$105:$CY$215,3),H64)</f>
        <v>4008</v>
      </c>
      <c r="I65" s="181">
        <f t="shared" si="3"/>
        <v>41893</v>
      </c>
      <c r="J65" s="181">
        <f t="shared" si="24"/>
        <v>41923</v>
      </c>
      <c r="K65" s="182">
        <f t="shared" si="4"/>
        <v>4.1991962397651683E-3</v>
      </c>
      <c r="L65" s="213">
        <f t="shared" si="25"/>
        <v>41983</v>
      </c>
      <c r="M65" s="183">
        <f t="shared" si="26"/>
        <v>22</v>
      </c>
      <c r="N65" s="183">
        <f t="shared" si="5"/>
        <v>3</v>
      </c>
      <c r="O65" s="177">
        <f t="shared" si="6"/>
        <v>1.0005715799999999</v>
      </c>
      <c r="P65" s="184">
        <f t="shared" si="49"/>
        <v>1.00569971</v>
      </c>
      <c r="Q65" s="184">
        <f t="shared" si="28"/>
        <v>1.0082139592749999</v>
      </c>
      <c r="R65" s="177">
        <f t="shared" si="48"/>
        <v>1.00879023</v>
      </c>
      <c r="S65" s="177">
        <f t="shared" si="29"/>
        <v>1</v>
      </c>
      <c r="T65" s="177">
        <f t="shared" si="8"/>
        <v>335591.56962959003</v>
      </c>
      <c r="U65" s="177">
        <f t="shared" si="9"/>
        <v>0</v>
      </c>
      <c r="V65" s="177">
        <f t="shared" si="10"/>
        <v>2869.7623974439584</v>
      </c>
      <c r="W65" s="177">
        <f t="shared" si="11"/>
        <v>338461.33202703396</v>
      </c>
      <c r="X65" s="185">
        <f t="shared" si="12"/>
        <v>0</v>
      </c>
      <c r="Y65" s="177">
        <f t="shared" si="13"/>
        <v>0</v>
      </c>
      <c r="Z65" s="186">
        <f t="shared" si="14"/>
        <v>0</v>
      </c>
      <c r="AA65" s="177">
        <f t="shared" si="30"/>
        <v>0</v>
      </c>
      <c r="AB65" s="187">
        <f t="shared" si="31"/>
        <v>7.1215000000000001E-2</v>
      </c>
      <c r="AC65" s="185">
        <f t="shared" si="15"/>
        <v>3</v>
      </c>
      <c r="AD65" s="185">
        <v>252</v>
      </c>
      <c r="AE65" s="184">
        <f t="shared" si="47"/>
        <v>1.0008193059999999</v>
      </c>
      <c r="AF65" s="177">
        <f t="shared" si="17"/>
        <v>274.95218654000001</v>
      </c>
      <c r="AG65" s="177">
        <f t="shared" si="18"/>
        <v>277.30340009000003</v>
      </c>
      <c r="AH65" s="188">
        <f t="shared" si="32"/>
        <v>0</v>
      </c>
      <c r="AI65" s="188"/>
      <c r="AJ65" s="188"/>
      <c r="AK65" s="188"/>
      <c r="AL65" s="8"/>
      <c r="AM65" s="8"/>
      <c r="AN65" s="8"/>
      <c r="AO65" s="8"/>
      <c r="AP65" s="8"/>
      <c r="AQ65" s="8"/>
      <c r="AR65" s="5"/>
      <c r="AS65" s="143">
        <f t="shared" si="36"/>
        <v>53</v>
      </c>
      <c r="AT65" s="144">
        <f t="shared" si="37"/>
        <v>43507</v>
      </c>
      <c r="AU65" s="145">
        <f t="shared" si="38"/>
        <v>204069.12045064004</v>
      </c>
      <c r="AV65" s="148">
        <f t="shared" si="39"/>
        <v>22</v>
      </c>
      <c r="AW65" s="145">
        <f t="shared" si="40"/>
        <v>1247.0847219</v>
      </c>
      <c r="AX65" s="145">
        <f t="shared" si="41"/>
        <v>2955.2732196400002</v>
      </c>
      <c r="AY65" s="155">
        <f t="shared" si="42"/>
        <v>1.4274999999999999E-2</v>
      </c>
      <c r="AZ65" s="152">
        <f t="shared" si="46"/>
        <v>43476</v>
      </c>
      <c r="BA65" s="153">
        <f>SUM(AX65:AX$66)</f>
        <v>6095.4888451300003</v>
      </c>
      <c r="BB65" s="154">
        <f t="shared" si="43"/>
        <v>4202.35794154</v>
      </c>
      <c r="BC65" s="143">
        <f t="shared" si="44"/>
        <v>53</v>
      </c>
      <c r="BD65" s="144">
        <f t="shared" si="33"/>
        <v>43535</v>
      </c>
      <c r="BE65" s="144">
        <f t="shared" si="34"/>
        <v>43535</v>
      </c>
      <c r="BF65" s="1"/>
      <c r="BG65" s="148">
        <f t="shared" si="45"/>
        <v>54</v>
      </c>
      <c r="BH65" s="144">
        <f t="shared" si="35"/>
        <v>43535</v>
      </c>
      <c r="BI65" s="151">
        <v>1.5388000000000001E-2</v>
      </c>
    </row>
    <row r="66" spans="1:206" x14ac:dyDescent="0.2">
      <c r="A66" s="125">
        <f t="shared" si="19"/>
        <v>41957</v>
      </c>
      <c r="B66" s="177">
        <f t="shared" si="1"/>
        <v>338893.92369110836</v>
      </c>
      <c r="C66" s="3">
        <f t="shared" si="20"/>
        <v>45750679.698299631</v>
      </c>
      <c r="D66" s="177">
        <f t="shared" si="21"/>
        <v>335591.56962959003</v>
      </c>
      <c r="E66" s="177">
        <f t="shared" si="22"/>
        <v>9119.7483639399998</v>
      </c>
      <c r="F66" s="178">
        <f t="shared" si="2"/>
        <v>326471.82126565004</v>
      </c>
      <c r="G66" s="179">
        <f t="shared" si="23"/>
        <v>3991.24</v>
      </c>
      <c r="H66" s="180">
        <f>IF(AND(N66=1,N65&gt;1),VLOOKUP(A65,[1]Plan1!$CW$105:$CY$215,3),H65)</f>
        <v>4008</v>
      </c>
      <c r="I66" s="181">
        <f t="shared" si="3"/>
        <v>41893</v>
      </c>
      <c r="J66" s="181">
        <f t="shared" si="24"/>
        <v>41923</v>
      </c>
      <c r="K66" s="182">
        <f t="shared" si="4"/>
        <v>4.1991962397651683E-3</v>
      </c>
      <c r="L66" s="213">
        <f t="shared" si="25"/>
        <v>41983</v>
      </c>
      <c r="M66" s="183">
        <f t="shared" si="26"/>
        <v>22</v>
      </c>
      <c r="N66" s="183">
        <f t="shared" si="5"/>
        <v>4</v>
      </c>
      <c r="O66" s="177">
        <f t="shared" si="6"/>
        <v>1.0007621799999999</v>
      </c>
      <c r="P66" s="184">
        <f t="shared" si="49"/>
        <v>1.00569971</v>
      </c>
      <c r="Q66" s="184">
        <f t="shared" si="28"/>
        <v>1.0082139592749999</v>
      </c>
      <c r="R66" s="177">
        <f t="shared" si="48"/>
        <v>1.0089823899999999</v>
      </c>
      <c r="S66" s="177">
        <f t="shared" si="29"/>
        <v>1</v>
      </c>
      <c r="T66" s="177">
        <f t="shared" si="8"/>
        <v>335591.56962959003</v>
      </c>
      <c r="U66" s="177">
        <f t="shared" si="9"/>
        <v>0</v>
      </c>
      <c r="V66" s="177">
        <f t="shared" si="10"/>
        <v>2932.4972226183281</v>
      </c>
      <c r="W66" s="177">
        <f t="shared" si="11"/>
        <v>338524.06685220834</v>
      </c>
      <c r="X66" s="185">
        <f t="shared" si="12"/>
        <v>0</v>
      </c>
      <c r="Y66" s="177">
        <f t="shared" si="13"/>
        <v>0</v>
      </c>
      <c r="Z66" s="186">
        <f t="shared" si="14"/>
        <v>0</v>
      </c>
      <c r="AA66" s="177">
        <f t="shared" si="30"/>
        <v>0</v>
      </c>
      <c r="AB66" s="187">
        <f t="shared" si="31"/>
        <v>7.1215000000000001E-2</v>
      </c>
      <c r="AC66" s="185">
        <f t="shared" si="15"/>
        <v>4</v>
      </c>
      <c r="AD66" s="185">
        <v>252</v>
      </c>
      <c r="AE66" s="184">
        <f t="shared" si="47"/>
        <v>1.001092557</v>
      </c>
      <c r="AF66" s="177">
        <f t="shared" si="17"/>
        <v>366.65291853000002</v>
      </c>
      <c r="AG66" s="177">
        <f t="shared" si="18"/>
        <v>369.85683890000001</v>
      </c>
      <c r="AH66" s="188">
        <f t="shared" si="32"/>
        <v>0</v>
      </c>
      <c r="AI66" s="188"/>
      <c r="AJ66" s="188"/>
      <c r="AK66" s="188"/>
      <c r="AL66" s="8"/>
      <c r="AM66" s="8"/>
      <c r="AN66" s="8"/>
      <c r="AO66" s="8"/>
      <c r="AP66" s="8"/>
      <c r="AQ66" s="8"/>
      <c r="AR66" s="5"/>
      <c r="AS66" s="143">
        <f t="shared" si="36"/>
        <v>54</v>
      </c>
      <c r="AT66" s="144">
        <f t="shared" si="37"/>
        <v>43535</v>
      </c>
      <c r="AU66" s="145">
        <f t="shared" si="38"/>
        <v>200928.90482515004</v>
      </c>
      <c r="AV66" s="148">
        <f t="shared" si="39"/>
        <v>18</v>
      </c>
      <c r="AW66" s="145">
        <f t="shared" si="40"/>
        <v>1005.22714146</v>
      </c>
      <c r="AX66" s="145">
        <f t="shared" si="41"/>
        <v>3140.2156254900001</v>
      </c>
      <c r="AY66" s="155">
        <f t="shared" si="42"/>
        <v>1.5388000000000001E-2</v>
      </c>
      <c r="AZ66" s="152">
        <f t="shared" si="46"/>
        <v>43508</v>
      </c>
      <c r="BA66" s="153">
        <f>SUM(AX66:AX$66)</f>
        <v>3140.2156254900001</v>
      </c>
      <c r="BB66" s="154">
        <f t="shared" si="43"/>
        <v>4145.4427669500001</v>
      </c>
      <c r="BC66" s="143">
        <f t="shared" si="44"/>
        <v>54</v>
      </c>
      <c r="BD66" s="144">
        <f t="shared" si="33"/>
        <v>43565</v>
      </c>
      <c r="BE66" s="144">
        <f t="shared" si="34"/>
        <v>43565</v>
      </c>
      <c r="BF66" s="1"/>
      <c r="BG66" s="148">
        <f t="shared" si="45"/>
        <v>55</v>
      </c>
      <c r="BH66" s="144">
        <f t="shared" si="35"/>
        <v>43565</v>
      </c>
      <c r="BI66" s="151">
        <v>1.4333E-2</v>
      </c>
    </row>
    <row r="67" spans="1:206" x14ac:dyDescent="0.2">
      <c r="A67" s="125">
        <f t="shared" si="19"/>
        <v>41958</v>
      </c>
      <c r="B67" s="177">
        <f t="shared" si="1"/>
        <v>339049.28471052559</v>
      </c>
      <c r="C67" s="3">
        <f t="shared" si="20"/>
        <v>45771653.435920954</v>
      </c>
      <c r="D67" s="177">
        <f t="shared" si="21"/>
        <v>335591.56962959003</v>
      </c>
      <c r="E67" s="177">
        <f t="shared" si="22"/>
        <v>9119.7483639399998</v>
      </c>
      <c r="F67" s="178">
        <f t="shared" si="2"/>
        <v>326471.82126565004</v>
      </c>
      <c r="G67" s="179">
        <f t="shared" si="23"/>
        <v>3991.24</v>
      </c>
      <c r="H67" s="180">
        <f>IF(AND(N67=1,N66&gt;1),VLOOKUP(A66,[1]Plan1!$CW$105:$CY$215,3),H66)</f>
        <v>4008</v>
      </c>
      <c r="I67" s="181">
        <f t="shared" si="3"/>
        <v>41893</v>
      </c>
      <c r="J67" s="181">
        <f t="shared" si="24"/>
        <v>41923</v>
      </c>
      <c r="K67" s="182">
        <f t="shared" si="4"/>
        <v>4.1991962397651683E-3</v>
      </c>
      <c r="L67" s="213">
        <f t="shared" si="25"/>
        <v>41983</v>
      </c>
      <c r="M67" s="183">
        <f t="shared" si="26"/>
        <v>22</v>
      </c>
      <c r="N67" s="183">
        <f t="shared" si="5"/>
        <v>5</v>
      </c>
      <c r="O67" s="177">
        <f t="shared" si="6"/>
        <v>1.00095281</v>
      </c>
      <c r="P67" s="184">
        <f t="shared" si="49"/>
        <v>1.00569971</v>
      </c>
      <c r="Q67" s="184">
        <f t="shared" si="28"/>
        <v>1.0082139592749999</v>
      </c>
      <c r="R67" s="177">
        <f t="shared" si="48"/>
        <v>1.00917459</v>
      </c>
      <c r="S67" s="177">
        <f t="shared" si="29"/>
        <v>1</v>
      </c>
      <c r="T67" s="177">
        <f t="shared" si="8"/>
        <v>335591.56962959003</v>
      </c>
      <c r="U67" s="177">
        <f t="shared" si="9"/>
        <v>0</v>
      </c>
      <c r="V67" s="177">
        <f t="shared" si="10"/>
        <v>2995.2451066656145</v>
      </c>
      <c r="W67" s="177">
        <f t="shared" si="11"/>
        <v>338586.81473625562</v>
      </c>
      <c r="X67" s="185">
        <f t="shared" si="12"/>
        <v>0</v>
      </c>
      <c r="Y67" s="177">
        <f t="shared" si="13"/>
        <v>0</v>
      </c>
      <c r="Z67" s="186">
        <f t="shared" si="14"/>
        <v>0</v>
      </c>
      <c r="AA67" s="177">
        <f t="shared" si="30"/>
        <v>0</v>
      </c>
      <c r="AB67" s="187">
        <f t="shared" si="31"/>
        <v>7.1215000000000001E-2</v>
      </c>
      <c r="AC67" s="185">
        <f t="shared" si="15"/>
        <v>5</v>
      </c>
      <c r="AD67" s="185">
        <v>252</v>
      </c>
      <c r="AE67" s="184">
        <f t="shared" si="47"/>
        <v>1.0013658830000001</v>
      </c>
      <c r="AF67" s="177">
        <f t="shared" si="17"/>
        <v>458.3788199</v>
      </c>
      <c r="AG67" s="177">
        <f t="shared" si="18"/>
        <v>462.46997427000002</v>
      </c>
      <c r="AH67" s="188">
        <f t="shared" si="32"/>
        <v>0</v>
      </c>
      <c r="AI67" s="188"/>
      <c r="AJ67" s="188"/>
      <c r="AK67" s="188"/>
      <c r="AL67" s="8"/>
      <c r="AM67" s="8"/>
      <c r="AN67" s="8"/>
      <c r="AO67" s="8"/>
      <c r="AP67" s="8"/>
      <c r="AQ67" s="8"/>
      <c r="AR67" s="5"/>
      <c r="AS67" s="143">
        <f t="shared" si="36"/>
        <v>55</v>
      </c>
      <c r="AT67" s="144">
        <f t="shared" si="37"/>
        <v>43565</v>
      </c>
      <c r="AU67" s="145">
        <f t="shared" si="38"/>
        <v>198048.99083230004</v>
      </c>
      <c r="AV67" s="148">
        <f t="shared" si="39"/>
        <v>22</v>
      </c>
      <c r="AW67" s="145">
        <f t="shared" si="40"/>
        <v>1210.3663870400001</v>
      </c>
      <c r="AX67" s="145">
        <f t="shared" si="41"/>
        <v>2879.9139928499999</v>
      </c>
      <c r="AY67" s="155">
        <f t="shared" si="42"/>
        <v>1.4333E-2</v>
      </c>
      <c r="AZ67" s="152">
        <f t="shared" si="46"/>
        <v>43536</v>
      </c>
      <c r="BA67" s="153">
        <v>0</v>
      </c>
      <c r="BB67" s="154">
        <f t="shared" si="43"/>
        <v>4090.2803798899999</v>
      </c>
      <c r="BC67" s="143">
        <f t="shared" si="44"/>
        <v>55</v>
      </c>
      <c r="BD67" s="144">
        <f t="shared" si="33"/>
        <v>43595</v>
      </c>
      <c r="BE67" s="144">
        <f t="shared" si="34"/>
        <v>43595</v>
      </c>
      <c r="BF67" s="1"/>
      <c r="BG67" s="148">
        <f t="shared" si="45"/>
        <v>56</v>
      </c>
      <c r="BH67" s="144">
        <f t="shared" si="35"/>
        <v>43595</v>
      </c>
      <c r="BI67" s="151">
        <v>1.5457E-2</v>
      </c>
    </row>
    <row r="68" spans="1:206" x14ac:dyDescent="0.2">
      <c r="A68" s="125">
        <f t="shared" si="19"/>
        <v>41959</v>
      </c>
      <c r="B68" s="177">
        <f t="shared" si="1"/>
        <v>339049.28471052559</v>
      </c>
      <c r="C68" s="3">
        <f t="shared" si="20"/>
        <v>45771653.435920954</v>
      </c>
      <c r="D68" s="177">
        <f t="shared" si="21"/>
        <v>335591.56962959003</v>
      </c>
      <c r="E68" s="177">
        <f t="shared" si="22"/>
        <v>9119.7483639399998</v>
      </c>
      <c r="F68" s="178">
        <f t="shared" si="2"/>
        <v>326471.82126565004</v>
      </c>
      <c r="G68" s="179">
        <f t="shared" si="23"/>
        <v>3991.24</v>
      </c>
      <c r="H68" s="180">
        <f>IF(AND(N68=1,N67&gt;1),VLOOKUP(A67,[1]Plan1!$CW$105:$CY$215,3),H67)</f>
        <v>4008</v>
      </c>
      <c r="I68" s="181">
        <f t="shared" si="3"/>
        <v>41893</v>
      </c>
      <c r="J68" s="181">
        <f t="shared" si="24"/>
        <v>41923</v>
      </c>
      <c r="K68" s="182">
        <f t="shared" si="4"/>
        <v>4.1991962397651683E-3</v>
      </c>
      <c r="L68" s="213">
        <f t="shared" si="25"/>
        <v>41983</v>
      </c>
      <c r="M68" s="183">
        <f t="shared" si="26"/>
        <v>22</v>
      </c>
      <c r="N68" s="183">
        <f t="shared" si="5"/>
        <v>5</v>
      </c>
      <c r="O68" s="177">
        <f t="shared" si="6"/>
        <v>1.00095281</v>
      </c>
      <c r="P68" s="184">
        <f t="shared" si="49"/>
        <v>1.00569971</v>
      </c>
      <c r="Q68" s="184">
        <f t="shared" si="28"/>
        <v>1.0082139592749999</v>
      </c>
      <c r="R68" s="177">
        <f t="shared" si="48"/>
        <v>1.00917459</v>
      </c>
      <c r="S68" s="177">
        <f t="shared" si="29"/>
        <v>1</v>
      </c>
      <c r="T68" s="177">
        <f t="shared" si="8"/>
        <v>335591.56962959003</v>
      </c>
      <c r="U68" s="177">
        <f t="shared" si="9"/>
        <v>0</v>
      </c>
      <c r="V68" s="177">
        <f t="shared" si="10"/>
        <v>2995.2451066656145</v>
      </c>
      <c r="W68" s="177">
        <f t="shared" si="11"/>
        <v>338586.81473625562</v>
      </c>
      <c r="X68" s="185">
        <f t="shared" si="12"/>
        <v>0</v>
      </c>
      <c r="Y68" s="177">
        <f t="shared" si="13"/>
        <v>0</v>
      </c>
      <c r="Z68" s="186">
        <f t="shared" si="14"/>
        <v>0</v>
      </c>
      <c r="AA68" s="177">
        <f t="shared" si="30"/>
        <v>0</v>
      </c>
      <c r="AB68" s="187">
        <f t="shared" si="31"/>
        <v>7.1215000000000001E-2</v>
      </c>
      <c r="AC68" s="185">
        <f t="shared" si="15"/>
        <v>5</v>
      </c>
      <c r="AD68" s="185">
        <v>252</v>
      </c>
      <c r="AE68" s="184">
        <f t="shared" si="47"/>
        <v>1.0013658830000001</v>
      </c>
      <c r="AF68" s="177">
        <f t="shared" si="17"/>
        <v>458.3788199</v>
      </c>
      <c r="AG68" s="177">
        <f t="shared" si="18"/>
        <v>462.46997427000002</v>
      </c>
      <c r="AH68" s="188">
        <f t="shared" si="32"/>
        <v>0</v>
      </c>
      <c r="AI68" s="188"/>
      <c r="AJ68" s="188"/>
      <c r="AK68" s="188"/>
      <c r="AL68" s="8"/>
      <c r="AM68" s="8"/>
      <c r="AN68" s="8"/>
      <c r="AO68" s="8"/>
      <c r="AP68" s="8"/>
      <c r="AQ68" s="8"/>
      <c r="AR68" s="5"/>
      <c r="AS68" s="143">
        <f t="shared" si="36"/>
        <v>56</v>
      </c>
      <c r="AT68" s="144">
        <f t="shared" si="37"/>
        <v>43595</v>
      </c>
      <c r="AU68" s="145">
        <f t="shared" si="38"/>
        <v>194987.74758101004</v>
      </c>
      <c r="AV68" s="148">
        <f t="shared" si="39"/>
        <v>20</v>
      </c>
      <c r="AW68" s="145">
        <f t="shared" si="40"/>
        <v>1084.2657418199999</v>
      </c>
      <c r="AX68" s="145">
        <f t="shared" si="41"/>
        <v>3061.24325129</v>
      </c>
      <c r="AY68" s="155">
        <f t="shared" si="42"/>
        <v>1.5457E-2</v>
      </c>
      <c r="AZ68" s="152">
        <f t="shared" si="46"/>
        <v>43566</v>
      </c>
      <c r="BA68" s="153">
        <f>SUM(AX68:AX$78)</f>
        <v>18204.36570844</v>
      </c>
      <c r="BB68" s="154">
        <f t="shared" si="43"/>
        <v>4145.5089931100001</v>
      </c>
      <c r="BC68" s="143">
        <f t="shared" si="44"/>
        <v>56</v>
      </c>
      <c r="BD68" s="144">
        <f t="shared" si="33"/>
        <v>43626</v>
      </c>
      <c r="BE68" s="144">
        <f t="shared" si="34"/>
        <v>43626</v>
      </c>
      <c r="BF68" s="1"/>
      <c r="BG68" s="148">
        <f t="shared" si="45"/>
        <v>57</v>
      </c>
      <c r="BH68" s="144">
        <f t="shared" si="35"/>
        <v>43626</v>
      </c>
      <c r="BI68" s="151">
        <v>1.5511E-2</v>
      </c>
    </row>
    <row r="69" spans="1:206" x14ac:dyDescent="0.2">
      <c r="A69" s="125">
        <f t="shared" si="19"/>
        <v>41960</v>
      </c>
      <c r="B69" s="177">
        <f t="shared" si="1"/>
        <v>339049.28471052559</v>
      </c>
      <c r="C69" s="3">
        <f t="shared" si="20"/>
        <v>45771653.435920954</v>
      </c>
      <c r="D69" s="177">
        <f t="shared" si="21"/>
        <v>335591.56962959003</v>
      </c>
      <c r="E69" s="177">
        <f t="shared" si="22"/>
        <v>9119.7483639399998</v>
      </c>
      <c r="F69" s="178">
        <f t="shared" si="2"/>
        <v>326471.82126565004</v>
      </c>
      <c r="G69" s="179">
        <f t="shared" si="23"/>
        <v>3991.24</v>
      </c>
      <c r="H69" s="180">
        <f>IF(AND(N69=1,N68&gt;1),VLOOKUP(A68,[1]Plan1!$CW$105:$CY$215,3),H68)</f>
        <v>4008</v>
      </c>
      <c r="I69" s="181">
        <f t="shared" si="3"/>
        <v>41893</v>
      </c>
      <c r="J69" s="181">
        <f t="shared" si="24"/>
        <v>41923</v>
      </c>
      <c r="K69" s="182">
        <f t="shared" si="4"/>
        <v>4.1991962397651683E-3</v>
      </c>
      <c r="L69" s="213">
        <f t="shared" si="25"/>
        <v>41983</v>
      </c>
      <c r="M69" s="183">
        <f t="shared" si="26"/>
        <v>22</v>
      </c>
      <c r="N69" s="183">
        <f t="shared" si="5"/>
        <v>5</v>
      </c>
      <c r="O69" s="177">
        <f t="shared" si="6"/>
        <v>1.00095281</v>
      </c>
      <c r="P69" s="184">
        <f t="shared" si="49"/>
        <v>1.00569971</v>
      </c>
      <c r="Q69" s="184">
        <f t="shared" si="28"/>
        <v>1.0082139592749999</v>
      </c>
      <c r="R69" s="177">
        <f t="shared" si="48"/>
        <v>1.00917459</v>
      </c>
      <c r="S69" s="177">
        <f t="shared" si="29"/>
        <v>1</v>
      </c>
      <c r="T69" s="177">
        <f t="shared" si="8"/>
        <v>335591.56962959003</v>
      </c>
      <c r="U69" s="177">
        <f t="shared" si="9"/>
        <v>0</v>
      </c>
      <c r="V69" s="177">
        <f t="shared" si="10"/>
        <v>2995.2451066656145</v>
      </c>
      <c r="W69" s="177">
        <f t="shared" si="11"/>
        <v>338586.81473625562</v>
      </c>
      <c r="X69" s="185">
        <f t="shared" si="12"/>
        <v>0</v>
      </c>
      <c r="Y69" s="177">
        <f t="shared" si="13"/>
        <v>0</v>
      </c>
      <c r="Z69" s="186">
        <f t="shared" si="14"/>
        <v>0</v>
      </c>
      <c r="AA69" s="177">
        <f t="shared" si="30"/>
        <v>0</v>
      </c>
      <c r="AB69" s="187">
        <f t="shared" si="31"/>
        <v>7.1215000000000001E-2</v>
      </c>
      <c r="AC69" s="185">
        <f t="shared" si="15"/>
        <v>5</v>
      </c>
      <c r="AD69" s="185">
        <v>252</v>
      </c>
      <c r="AE69" s="184">
        <f t="shared" si="47"/>
        <v>1.0013658830000001</v>
      </c>
      <c r="AF69" s="177">
        <f t="shared" si="17"/>
        <v>458.3788199</v>
      </c>
      <c r="AG69" s="177">
        <f t="shared" si="18"/>
        <v>462.46997427000002</v>
      </c>
      <c r="AH69" s="188">
        <f t="shared" si="32"/>
        <v>0</v>
      </c>
      <c r="AI69" s="188"/>
      <c r="AJ69" s="188"/>
      <c r="AK69" s="188"/>
      <c r="AL69" s="8"/>
      <c r="AM69" s="8"/>
      <c r="AN69" s="8"/>
      <c r="AO69" s="8"/>
      <c r="AP69" s="8"/>
      <c r="AQ69" s="8"/>
      <c r="AR69" s="5"/>
      <c r="AS69" s="143">
        <f t="shared" si="36"/>
        <v>57</v>
      </c>
      <c r="AT69" s="144">
        <f t="shared" si="37"/>
        <v>43626</v>
      </c>
      <c r="AU69" s="145">
        <f t="shared" si="38"/>
        <v>191963.29262829004</v>
      </c>
      <c r="AV69" s="148">
        <f t="shared" si="39"/>
        <v>21</v>
      </c>
      <c r="AW69" s="145">
        <f t="shared" si="40"/>
        <v>1121.03467269</v>
      </c>
      <c r="AX69" s="145">
        <f t="shared" si="41"/>
        <v>3024.4549527200002</v>
      </c>
      <c r="AY69" s="155">
        <f t="shared" si="42"/>
        <v>1.5511E-2</v>
      </c>
      <c r="AZ69" s="152">
        <f t="shared" si="46"/>
        <v>43596</v>
      </c>
      <c r="BA69" s="153">
        <f>SUM(AX69:AX$78)</f>
        <v>15143.122457149999</v>
      </c>
      <c r="BB69" s="154">
        <f t="shared" si="43"/>
        <v>4145.4896254100004</v>
      </c>
      <c r="BC69" s="143">
        <f t="shared" si="44"/>
        <v>57</v>
      </c>
      <c r="BD69" s="144">
        <f t="shared" si="33"/>
        <v>43656</v>
      </c>
      <c r="BE69" s="144">
        <f t="shared" si="34"/>
        <v>43656</v>
      </c>
      <c r="BF69" s="1"/>
      <c r="BG69" s="148">
        <f t="shared" si="45"/>
        <v>58</v>
      </c>
      <c r="BH69" s="144">
        <f t="shared" si="35"/>
        <v>43656</v>
      </c>
      <c r="BI69" s="151">
        <v>1.5845999999999999E-2</v>
      </c>
    </row>
    <row r="70" spans="1:206" x14ac:dyDescent="0.2">
      <c r="A70" s="125">
        <f t="shared" si="19"/>
        <v>41961</v>
      </c>
      <c r="B70" s="177">
        <f t="shared" si="1"/>
        <v>339204.72144160396</v>
      </c>
      <c r="C70" s="3">
        <f t="shared" si="20"/>
        <v>45792637.394616537</v>
      </c>
      <c r="D70" s="177">
        <f t="shared" si="21"/>
        <v>335591.56962959003</v>
      </c>
      <c r="E70" s="177">
        <f t="shared" si="22"/>
        <v>9119.7483639399998</v>
      </c>
      <c r="F70" s="178">
        <f t="shared" si="2"/>
        <v>326471.82126565004</v>
      </c>
      <c r="G70" s="179">
        <f t="shared" si="23"/>
        <v>3991.24</v>
      </c>
      <c r="H70" s="180">
        <f>IF(AND(N70=1,N69&gt;1),VLOOKUP(A69,[1]Plan1!$CW$105:$CY$215,3),H69)</f>
        <v>4008</v>
      </c>
      <c r="I70" s="181">
        <f t="shared" si="3"/>
        <v>41893</v>
      </c>
      <c r="J70" s="181">
        <f t="shared" si="24"/>
        <v>41923</v>
      </c>
      <c r="K70" s="182">
        <f t="shared" si="4"/>
        <v>4.1991962397651683E-3</v>
      </c>
      <c r="L70" s="213">
        <f t="shared" si="25"/>
        <v>41983</v>
      </c>
      <c r="M70" s="183">
        <f t="shared" si="26"/>
        <v>22</v>
      </c>
      <c r="N70" s="183">
        <f t="shared" si="5"/>
        <v>6</v>
      </c>
      <c r="O70" s="177">
        <f t="shared" si="6"/>
        <v>1.00114349</v>
      </c>
      <c r="P70" s="184">
        <f t="shared" si="49"/>
        <v>1.00569971</v>
      </c>
      <c r="Q70" s="184">
        <f t="shared" si="28"/>
        <v>1.0082139592749999</v>
      </c>
      <c r="R70" s="177">
        <f t="shared" si="48"/>
        <v>1.00936684</v>
      </c>
      <c r="S70" s="177">
        <f t="shared" si="29"/>
        <v>1</v>
      </c>
      <c r="T70" s="177">
        <f t="shared" si="8"/>
        <v>335591.56962959003</v>
      </c>
      <c r="U70" s="177">
        <f t="shared" si="9"/>
        <v>0</v>
      </c>
      <c r="V70" s="177">
        <f t="shared" si="10"/>
        <v>3058.0093143039371</v>
      </c>
      <c r="W70" s="177">
        <f t="shared" si="11"/>
        <v>338649.57894389395</v>
      </c>
      <c r="X70" s="185">
        <f t="shared" si="12"/>
        <v>0</v>
      </c>
      <c r="Y70" s="177">
        <f t="shared" si="13"/>
        <v>0</v>
      </c>
      <c r="Z70" s="186">
        <f t="shared" si="14"/>
        <v>0</v>
      </c>
      <c r="AA70" s="177">
        <f t="shared" si="30"/>
        <v>0</v>
      </c>
      <c r="AB70" s="187">
        <f t="shared" si="31"/>
        <v>7.1215000000000001E-2</v>
      </c>
      <c r="AC70" s="185">
        <f t="shared" si="15"/>
        <v>6</v>
      </c>
      <c r="AD70" s="185">
        <v>252</v>
      </c>
      <c r="AE70" s="184">
        <f t="shared" si="47"/>
        <v>1.001639283</v>
      </c>
      <c r="AF70" s="177">
        <f t="shared" si="17"/>
        <v>550.12955503000001</v>
      </c>
      <c r="AG70" s="177">
        <f t="shared" si="18"/>
        <v>555.14249771000004</v>
      </c>
      <c r="AH70" s="188">
        <f t="shared" si="32"/>
        <v>0</v>
      </c>
      <c r="AI70" s="188"/>
      <c r="AJ70" s="188"/>
      <c r="AK70" s="188"/>
      <c r="AL70" s="8"/>
      <c r="AM70" s="8"/>
      <c r="AN70" s="8"/>
      <c r="AO70" s="8"/>
      <c r="AP70" s="8"/>
      <c r="AQ70" s="8"/>
      <c r="AR70" s="5"/>
      <c r="AS70" s="143">
        <f t="shared" si="36"/>
        <v>58</v>
      </c>
      <c r="AT70" s="144">
        <f t="shared" si="37"/>
        <v>43656</v>
      </c>
      <c r="AU70" s="145">
        <f t="shared" si="38"/>
        <v>188921.44229331004</v>
      </c>
      <c r="AV70" s="148">
        <f t="shared" si="39"/>
        <v>21</v>
      </c>
      <c r="AW70" s="145">
        <f t="shared" si="40"/>
        <v>1103.64630388</v>
      </c>
      <c r="AX70" s="145">
        <f t="shared" si="41"/>
        <v>3041.8503349799998</v>
      </c>
      <c r="AY70" s="155">
        <f t="shared" si="42"/>
        <v>1.5845999999999999E-2</v>
      </c>
      <c r="AZ70" s="152">
        <f t="shared" si="46"/>
        <v>43627</v>
      </c>
      <c r="BA70" s="153">
        <f>SUM(AX70:AX$78)</f>
        <v>12118.667504429999</v>
      </c>
      <c r="BB70" s="154">
        <f t="shared" si="43"/>
        <v>4145.4966388599996</v>
      </c>
      <c r="BC70" s="143">
        <f t="shared" si="44"/>
        <v>58</v>
      </c>
      <c r="BD70" s="144">
        <f t="shared" si="33"/>
        <v>43689</v>
      </c>
      <c r="BE70" s="144">
        <f t="shared" si="34"/>
        <v>43689</v>
      </c>
      <c r="BF70" s="1"/>
      <c r="BG70" s="148">
        <f t="shared" si="45"/>
        <v>59</v>
      </c>
      <c r="BH70" s="144">
        <f t="shared" si="35"/>
        <v>43689</v>
      </c>
      <c r="BI70" s="151">
        <v>1.5918999999999999E-2</v>
      </c>
    </row>
    <row r="71" spans="1:206" x14ac:dyDescent="0.2">
      <c r="A71" s="125">
        <f t="shared" si="19"/>
        <v>41962</v>
      </c>
      <c r="B71" s="177">
        <f t="shared" si="1"/>
        <v>339360.22116655047</v>
      </c>
      <c r="C71" s="3">
        <f t="shared" si="20"/>
        <v>45813629.857484311</v>
      </c>
      <c r="D71" s="177">
        <f t="shared" si="21"/>
        <v>335591.56962959003</v>
      </c>
      <c r="E71" s="177">
        <f t="shared" si="22"/>
        <v>9119.7483639399998</v>
      </c>
      <c r="F71" s="178">
        <f t="shared" si="2"/>
        <v>326471.82126565004</v>
      </c>
      <c r="G71" s="179">
        <f t="shared" si="23"/>
        <v>3991.24</v>
      </c>
      <c r="H71" s="180">
        <f>IF(AND(N71=1,N70&gt;1),VLOOKUP(A70,[1]Plan1!$CW$105:$CY$215,3),H70)</f>
        <v>4008</v>
      </c>
      <c r="I71" s="181">
        <f t="shared" si="3"/>
        <v>41893</v>
      </c>
      <c r="J71" s="181">
        <f t="shared" si="24"/>
        <v>41923</v>
      </c>
      <c r="K71" s="182">
        <f t="shared" si="4"/>
        <v>4.1991962397651683E-3</v>
      </c>
      <c r="L71" s="213">
        <f t="shared" si="25"/>
        <v>41983</v>
      </c>
      <c r="M71" s="183">
        <f t="shared" si="26"/>
        <v>22</v>
      </c>
      <c r="N71" s="183">
        <f t="shared" si="5"/>
        <v>7</v>
      </c>
      <c r="O71" s="177">
        <f t="shared" si="6"/>
        <v>1.0013341899999999</v>
      </c>
      <c r="P71" s="184">
        <f t="shared" si="49"/>
        <v>1.00569971</v>
      </c>
      <c r="Q71" s="184">
        <f t="shared" si="28"/>
        <v>1.0082139592749999</v>
      </c>
      <c r="R71" s="177">
        <f t="shared" si="48"/>
        <v>1.0095590999999999</v>
      </c>
      <c r="S71" s="177">
        <f t="shared" si="29"/>
        <v>1</v>
      </c>
      <c r="T71" s="177">
        <f t="shared" si="8"/>
        <v>335591.56962959003</v>
      </c>
      <c r="U71" s="177">
        <f t="shared" si="9"/>
        <v>0</v>
      </c>
      <c r="V71" s="177">
        <f t="shared" si="10"/>
        <v>3120.7767866604531</v>
      </c>
      <c r="W71" s="177">
        <f t="shared" si="11"/>
        <v>338712.34641625045</v>
      </c>
      <c r="X71" s="185">
        <f t="shared" si="12"/>
        <v>0</v>
      </c>
      <c r="Y71" s="177">
        <f t="shared" si="13"/>
        <v>0</v>
      </c>
      <c r="Z71" s="186">
        <f t="shared" si="14"/>
        <v>0</v>
      </c>
      <c r="AA71" s="177">
        <f t="shared" si="30"/>
        <v>0</v>
      </c>
      <c r="AB71" s="187">
        <f t="shared" si="31"/>
        <v>7.1215000000000001E-2</v>
      </c>
      <c r="AC71" s="185">
        <f t="shared" si="15"/>
        <v>7</v>
      </c>
      <c r="AD71" s="185">
        <v>252</v>
      </c>
      <c r="AE71" s="184">
        <f t="shared" si="47"/>
        <v>1.001912758</v>
      </c>
      <c r="AF71" s="177">
        <f t="shared" si="17"/>
        <v>641.90545954000004</v>
      </c>
      <c r="AG71" s="177">
        <f t="shared" si="18"/>
        <v>647.87475029999996</v>
      </c>
      <c r="AH71" s="188">
        <f t="shared" si="32"/>
        <v>0</v>
      </c>
      <c r="AI71" s="188"/>
      <c r="AJ71" s="188"/>
      <c r="AK71" s="188"/>
      <c r="AL71" s="8"/>
      <c r="AM71" s="8"/>
      <c r="AN71" s="13"/>
      <c r="AO71" s="13"/>
      <c r="AP71" s="13"/>
      <c r="AQ71" s="13"/>
      <c r="AR71" s="5"/>
      <c r="AS71" s="143">
        <f t="shared" si="36"/>
        <v>59</v>
      </c>
      <c r="AT71" s="144">
        <f t="shared" si="37"/>
        <v>43689</v>
      </c>
      <c r="AU71" s="145">
        <f t="shared" si="38"/>
        <v>185914.00185345006</v>
      </c>
      <c r="AV71" s="148">
        <f t="shared" si="39"/>
        <v>23</v>
      </c>
      <c r="AW71" s="145">
        <f t="shared" si="40"/>
        <v>1189.9266162399999</v>
      </c>
      <c r="AX71" s="145">
        <f t="shared" si="41"/>
        <v>3007.44043986</v>
      </c>
      <c r="AY71" s="155">
        <f t="shared" si="42"/>
        <v>1.5918999999999999E-2</v>
      </c>
      <c r="AZ71" s="152">
        <f t="shared" si="46"/>
        <v>43657</v>
      </c>
      <c r="BA71" s="153">
        <f>SUM(AX71:AX$78)</f>
        <v>9076.8171694499997</v>
      </c>
      <c r="BB71" s="154">
        <f t="shared" si="43"/>
        <v>4197.3670560999999</v>
      </c>
      <c r="BC71" s="143">
        <f t="shared" si="44"/>
        <v>59</v>
      </c>
      <c r="BD71" s="144">
        <f t="shared" si="33"/>
        <v>43718</v>
      </c>
      <c r="BE71" s="144">
        <f t="shared" si="34"/>
        <v>43718</v>
      </c>
      <c r="BF71" s="17"/>
      <c r="BG71" s="148">
        <f t="shared" si="45"/>
        <v>60</v>
      </c>
      <c r="BH71" s="144">
        <f t="shared" si="35"/>
        <v>43718</v>
      </c>
      <c r="BI71" s="151">
        <v>1.6274E-2</v>
      </c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</row>
    <row r="72" spans="1:206" x14ac:dyDescent="0.2">
      <c r="A72" s="125">
        <f t="shared" si="19"/>
        <v>41963</v>
      </c>
      <c r="B72" s="177">
        <f t="shared" si="1"/>
        <v>339515.80026143632</v>
      </c>
      <c r="C72" s="3">
        <f t="shared" si="20"/>
        <v>45834633.035293907</v>
      </c>
      <c r="D72" s="177">
        <f t="shared" si="21"/>
        <v>335591.56962959003</v>
      </c>
      <c r="E72" s="177">
        <f t="shared" si="22"/>
        <v>9119.7483639399998</v>
      </c>
      <c r="F72" s="178">
        <f t="shared" si="2"/>
        <v>326471.82126565004</v>
      </c>
      <c r="G72" s="179">
        <f t="shared" si="23"/>
        <v>3991.24</v>
      </c>
      <c r="H72" s="180">
        <f>IF(AND(N72=1,N71&gt;1),VLOOKUP(A71,[1]Plan1!$CW$105:$CY$215,3),H71)</f>
        <v>4008</v>
      </c>
      <c r="I72" s="181">
        <f t="shared" si="3"/>
        <v>41893</v>
      </c>
      <c r="J72" s="181">
        <f t="shared" si="24"/>
        <v>41923</v>
      </c>
      <c r="K72" s="182">
        <f t="shared" si="4"/>
        <v>4.1991962397651683E-3</v>
      </c>
      <c r="L72" s="213">
        <f t="shared" si="25"/>
        <v>41983</v>
      </c>
      <c r="M72" s="183">
        <f t="shared" si="26"/>
        <v>22</v>
      </c>
      <c r="N72" s="183">
        <f t="shared" si="5"/>
        <v>8</v>
      </c>
      <c r="O72" s="177">
        <f t="shared" si="6"/>
        <v>1.0015249399999999</v>
      </c>
      <c r="P72" s="184">
        <f t="shared" si="49"/>
        <v>1.00569971</v>
      </c>
      <c r="Q72" s="184">
        <f t="shared" si="28"/>
        <v>1.0082139592749999</v>
      </c>
      <c r="R72" s="177">
        <f t="shared" si="48"/>
        <v>1.00975142</v>
      </c>
      <c r="S72" s="177">
        <f t="shared" si="29"/>
        <v>1</v>
      </c>
      <c r="T72" s="177">
        <f t="shared" si="8"/>
        <v>335591.56962959003</v>
      </c>
      <c r="U72" s="177">
        <f t="shared" si="9"/>
        <v>0</v>
      </c>
      <c r="V72" s="177">
        <f t="shared" si="10"/>
        <v>3183.5638473262707</v>
      </c>
      <c r="W72" s="177">
        <f t="shared" si="11"/>
        <v>338775.13347691629</v>
      </c>
      <c r="X72" s="185">
        <f t="shared" si="12"/>
        <v>0</v>
      </c>
      <c r="Y72" s="177">
        <f t="shared" si="13"/>
        <v>0</v>
      </c>
      <c r="Z72" s="186">
        <f t="shared" si="14"/>
        <v>0</v>
      </c>
      <c r="AA72" s="177">
        <f t="shared" si="30"/>
        <v>0</v>
      </c>
      <c r="AB72" s="187">
        <f t="shared" si="31"/>
        <v>7.1215000000000001E-2</v>
      </c>
      <c r="AC72" s="185">
        <f t="shared" si="15"/>
        <v>8</v>
      </c>
      <c r="AD72" s="185">
        <v>252</v>
      </c>
      <c r="AE72" s="184">
        <f t="shared" si="47"/>
        <v>1.002186308</v>
      </c>
      <c r="AF72" s="177">
        <f t="shared" si="17"/>
        <v>733.70653341000002</v>
      </c>
      <c r="AG72" s="177">
        <f t="shared" si="18"/>
        <v>740.66678451999996</v>
      </c>
      <c r="AH72" s="188">
        <f t="shared" si="32"/>
        <v>0</v>
      </c>
      <c r="AI72" s="188"/>
      <c r="AJ72" s="188"/>
      <c r="AK72" s="188"/>
      <c r="AL72" s="8"/>
      <c r="AM72" s="8"/>
      <c r="AN72" s="8"/>
      <c r="AO72" s="8"/>
      <c r="AP72" s="8"/>
      <c r="AQ72" s="8"/>
      <c r="AR72" s="5"/>
      <c r="AS72" s="143">
        <f t="shared" si="36"/>
        <v>60</v>
      </c>
      <c r="AT72" s="144">
        <f t="shared" si="37"/>
        <v>43718</v>
      </c>
      <c r="AU72" s="145">
        <f t="shared" si="38"/>
        <v>182888.43738729006</v>
      </c>
      <c r="AV72" s="148">
        <f t="shared" si="39"/>
        <v>21</v>
      </c>
      <c r="AW72" s="145">
        <f t="shared" si="40"/>
        <v>1068.86737655</v>
      </c>
      <c r="AX72" s="145">
        <f t="shared" si="41"/>
        <v>3025.5644661599999</v>
      </c>
      <c r="AY72" s="155">
        <f t="shared" si="42"/>
        <v>1.6274E-2</v>
      </c>
      <c r="AZ72" s="152">
        <f t="shared" si="46"/>
        <v>43690</v>
      </c>
      <c r="BA72" s="153">
        <f>SUM(AX72:AX$78)</f>
        <v>6069.3767295899997</v>
      </c>
      <c r="BB72" s="154">
        <f t="shared" si="43"/>
        <v>4094.4318427099997</v>
      </c>
      <c r="BC72" s="143">
        <f t="shared" si="44"/>
        <v>60</v>
      </c>
      <c r="BD72" s="144">
        <f t="shared" si="33"/>
        <v>43748</v>
      </c>
      <c r="BE72" s="144">
        <f t="shared" si="34"/>
        <v>43748</v>
      </c>
      <c r="BF72" s="17"/>
      <c r="BG72" s="148">
        <f t="shared" si="45"/>
        <v>61</v>
      </c>
      <c r="BH72" s="144">
        <f t="shared" si="35"/>
        <v>43748</v>
      </c>
      <c r="BI72" s="151">
        <v>1.6643000000000002E-2</v>
      </c>
    </row>
    <row r="73" spans="1:206" x14ac:dyDescent="0.2">
      <c r="A73" s="125">
        <f t="shared" si="19"/>
        <v>41964</v>
      </c>
      <c r="B73" s="177">
        <f t="shared" si="1"/>
        <v>339671.44859936676</v>
      </c>
      <c r="C73" s="3">
        <f t="shared" si="20"/>
        <v>45855645.560914516</v>
      </c>
      <c r="D73" s="177">
        <f t="shared" si="21"/>
        <v>335591.56962959003</v>
      </c>
      <c r="E73" s="177">
        <f t="shared" si="22"/>
        <v>9119.7483639399998</v>
      </c>
      <c r="F73" s="178">
        <f t="shared" si="2"/>
        <v>326471.82126565004</v>
      </c>
      <c r="G73" s="179">
        <f t="shared" si="23"/>
        <v>3991.24</v>
      </c>
      <c r="H73" s="180">
        <f>IF(AND(N73=1,N72&gt;1),VLOOKUP(A72,[1]Plan1!$CW$105:$CY$215,3),H72)</f>
        <v>4008</v>
      </c>
      <c r="I73" s="181">
        <f t="shared" si="3"/>
        <v>41893</v>
      </c>
      <c r="J73" s="181">
        <f t="shared" si="24"/>
        <v>41923</v>
      </c>
      <c r="K73" s="182">
        <f t="shared" si="4"/>
        <v>4.1991962397651683E-3</v>
      </c>
      <c r="L73" s="213">
        <f t="shared" si="25"/>
        <v>41983</v>
      </c>
      <c r="M73" s="183">
        <f t="shared" si="26"/>
        <v>22</v>
      </c>
      <c r="N73" s="183">
        <f t="shared" si="5"/>
        <v>9</v>
      </c>
      <c r="O73" s="177">
        <f t="shared" si="6"/>
        <v>1.00171572</v>
      </c>
      <c r="P73" s="184">
        <f t="shared" si="49"/>
        <v>1.00569971</v>
      </c>
      <c r="Q73" s="184">
        <f t="shared" si="28"/>
        <v>1.0082139592749999</v>
      </c>
      <c r="R73" s="177">
        <f t="shared" si="48"/>
        <v>1.00994377</v>
      </c>
      <c r="S73" s="177">
        <f t="shared" si="29"/>
        <v>1</v>
      </c>
      <c r="T73" s="177">
        <f t="shared" si="8"/>
        <v>335591.56962959003</v>
      </c>
      <c r="U73" s="177">
        <f t="shared" si="9"/>
        <v>0</v>
      </c>
      <c r="V73" s="177">
        <f t="shared" si="10"/>
        <v>3246.3607021467387</v>
      </c>
      <c r="W73" s="177">
        <f t="shared" si="11"/>
        <v>338837.93033173674</v>
      </c>
      <c r="X73" s="185">
        <f t="shared" si="12"/>
        <v>0</v>
      </c>
      <c r="Y73" s="177">
        <f t="shared" si="13"/>
        <v>0</v>
      </c>
      <c r="Z73" s="186">
        <f t="shared" si="14"/>
        <v>0</v>
      </c>
      <c r="AA73" s="177">
        <f t="shared" si="30"/>
        <v>0</v>
      </c>
      <c r="AB73" s="187">
        <f t="shared" si="31"/>
        <v>7.1215000000000001E-2</v>
      </c>
      <c r="AC73" s="185">
        <f t="shared" si="15"/>
        <v>9</v>
      </c>
      <c r="AD73" s="185">
        <v>252</v>
      </c>
      <c r="AE73" s="184">
        <f t="shared" si="47"/>
        <v>1.0024599320000001</v>
      </c>
      <c r="AF73" s="177">
        <f t="shared" si="17"/>
        <v>825.53244106</v>
      </c>
      <c r="AG73" s="177">
        <f t="shared" si="18"/>
        <v>833.51826762999997</v>
      </c>
      <c r="AH73" s="188">
        <f t="shared" si="32"/>
        <v>0</v>
      </c>
      <c r="AI73" s="188"/>
      <c r="AJ73" s="188"/>
      <c r="AK73" s="188"/>
      <c r="AL73" s="8"/>
      <c r="AM73" s="8"/>
      <c r="AN73" s="8"/>
      <c r="AO73" s="8"/>
      <c r="AP73" s="8"/>
      <c r="AQ73" s="8"/>
      <c r="AR73" s="5"/>
      <c r="AS73" s="143">
        <f t="shared" si="36"/>
        <v>61</v>
      </c>
      <c r="AT73" s="144">
        <f t="shared" si="37"/>
        <v>43748</v>
      </c>
      <c r="AU73" s="145">
        <f t="shared" si="38"/>
        <v>179844.62512386005</v>
      </c>
      <c r="AV73" s="148">
        <f t="shared" si="39"/>
        <v>22</v>
      </c>
      <c r="AW73" s="145">
        <f t="shared" si="40"/>
        <v>1101.6932451</v>
      </c>
      <c r="AX73" s="145">
        <f t="shared" si="41"/>
        <v>3043.8122634299998</v>
      </c>
      <c r="AY73" s="155">
        <f t="shared" si="42"/>
        <v>1.6643000000000002E-2</v>
      </c>
      <c r="AZ73" s="152">
        <f t="shared" si="46"/>
        <v>43719</v>
      </c>
      <c r="BA73" s="153">
        <f>SUM(AX73:AX$78)</f>
        <v>3043.8122634299998</v>
      </c>
      <c r="BB73" s="154">
        <f t="shared" si="43"/>
        <v>4145.50550853</v>
      </c>
      <c r="BC73" s="143">
        <f t="shared" si="44"/>
        <v>61</v>
      </c>
      <c r="BD73" s="144">
        <f t="shared" si="33"/>
        <v>43780</v>
      </c>
      <c r="BE73" s="144">
        <f t="shared" si="34"/>
        <v>43780</v>
      </c>
      <c r="BF73" s="1"/>
      <c r="BG73" s="148">
        <f t="shared" si="45"/>
        <v>62</v>
      </c>
      <c r="BH73" s="144">
        <f t="shared" si="35"/>
        <v>43780</v>
      </c>
      <c r="BI73" s="151">
        <v>1.7301E-2</v>
      </c>
    </row>
    <row r="74" spans="1:206" x14ac:dyDescent="0.2">
      <c r="A74" s="125">
        <f t="shared" si="19"/>
        <v>41965</v>
      </c>
      <c r="B74" s="177">
        <f t="shared" ref="B74:B137" si="50">(W74+AG74)</f>
        <v>339827.16654124181</v>
      </c>
      <c r="C74" s="3">
        <f t="shared" si="20"/>
        <v>45876667.483067647</v>
      </c>
      <c r="D74" s="177">
        <f t="shared" si="21"/>
        <v>335591.56962959003</v>
      </c>
      <c r="E74" s="177">
        <f t="shared" si="22"/>
        <v>9119.7483639399998</v>
      </c>
      <c r="F74" s="178">
        <f t="shared" ref="F74:F137" si="51">(D74-E74)</f>
        <v>326471.82126565004</v>
      </c>
      <c r="G74" s="179">
        <f t="shared" si="23"/>
        <v>3991.24</v>
      </c>
      <c r="H74" s="180">
        <f>IF(AND(N74=1,N73&gt;1),VLOOKUP(A73,[1]Plan1!$CW$105:$CY$215,3),H73)</f>
        <v>4008</v>
      </c>
      <c r="I74" s="181">
        <f t="shared" ref="I74:I137" si="52">EDATE(J74,-1)</f>
        <v>41893</v>
      </c>
      <c r="J74" s="181">
        <f t="shared" si="24"/>
        <v>41923</v>
      </c>
      <c r="K74" s="182">
        <f t="shared" ref="K74:K137" si="53">(H74/G74)-1</f>
        <v>4.1991962397651683E-3</v>
      </c>
      <c r="L74" s="213">
        <f t="shared" si="25"/>
        <v>41983</v>
      </c>
      <c r="M74" s="183">
        <f t="shared" si="26"/>
        <v>22</v>
      </c>
      <c r="N74" s="183">
        <f t="shared" ref="N74:N137" si="54">(M74-(NETWORKDAYS(A74,L74,$AT$194:$AT$348)-1))</f>
        <v>10</v>
      </c>
      <c r="O74" s="177">
        <f t="shared" ref="O74:O137" si="55">TRUNC((H74/G74)^TRUNC((N74/M74),9),8)</f>
        <v>1.00190654</v>
      </c>
      <c r="P74" s="184">
        <f t="shared" si="49"/>
        <v>1.00569971</v>
      </c>
      <c r="Q74" s="184">
        <f t="shared" si="28"/>
        <v>1.0082139592749999</v>
      </c>
      <c r="R74" s="177">
        <f t="shared" si="48"/>
        <v>1.0101361499999999</v>
      </c>
      <c r="S74" s="177">
        <f t="shared" si="29"/>
        <v>1</v>
      </c>
      <c r="T74" s="177">
        <f t="shared" ref="T74:T137" si="56">TRUNC(D74*S74,8)</f>
        <v>335591.56962959003</v>
      </c>
      <c r="U74" s="177">
        <f t="shared" ref="U74:U137" si="57">(E74*(S74-1))</f>
        <v>0</v>
      </c>
      <c r="V74" s="177">
        <f t="shared" ref="V74:V137" si="58">(F74*(R74-1))</f>
        <v>3309.1673511217859</v>
      </c>
      <c r="W74" s="177">
        <f t="shared" ref="W74:W137" si="59">(D74+U74+V74)</f>
        <v>338900.73698071181</v>
      </c>
      <c r="X74" s="185">
        <f t="shared" ref="X74:X137" si="60">IF(VLOOKUP(A74,AT$10:BC$190,10)=VLOOKUP(A73,AT$10:BC$190,10),0,VLOOKUP(A74,AT$10:BC$190,10))</f>
        <v>0</v>
      </c>
      <c r="Y74" s="177">
        <f t="shared" ref="Y74:Y137" si="61">IF(X74&gt;0,VLOOKUP(A74,AT$12:AX$190,5),0)</f>
        <v>0</v>
      </c>
      <c r="Z74" s="186">
        <f t="shared" ref="Z74:Z137" si="62">IF(X74&gt;0,VLOOKUP($A74,$AT$10:$AY$190,6),0)</f>
        <v>0</v>
      </c>
      <c r="AA74" s="177">
        <f t="shared" si="30"/>
        <v>0</v>
      </c>
      <c r="AB74" s="187">
        <f t="shared" si="31"/>
        <v>7.1215000000000001E-2</v>
      </c>
      <c r="AC74" s="185">
        <f t="shared" ref="AC74:AC137" si="63">N74</f>
        <v>10</v>
      </c>
      <c r="AD74" s="185">
        <v>252</v>
      </c>
      <c r="AE74" s="184">
        <f t="shared" si="47"/>
        <v>1.0027336309999999</v>
      </c>
      <c r="AF74" s="177">
        <f t="shared" ref="AF74:AF137" si="64">TRUNC((T74*(AE74-1)),8)</f>
        <v>917.38351807000004</v>
      </c>
      <c r="AG74" s="177">
        <f t="shared" ref="AG74:AG137" si="65">TRUNC((W74*(AE74-1)),8)</f>
        <v>926.42956053</v>
      </c>
      <c r="AH74" s="188">
        <f t="shared" si="32"/>
        <v>0</v>
      </c>
      <c r="AI74" s="188"/>
      <c r="AJ74" s="188"/>
      <c r="AK74" s="188"/>
      <c r="AL74" s="8"/>
      <c r="AM74" s="8"/>
      <c r="AN74" s="8"/>
      <c r="AO74" s="8"/>
      <c r="AP74" s="8"/>
      <c r="AQ74" s="8"/>
      <c r="AR74" s="5"/>
      <c r="AS74" s="143">
        <f t="shared" si="36"/>
        <v>62</v>
      </c>
      <c r="AT74" s="144">
        <f t="shared" si="37"/>
        <v>43780</v>
      </c>
      <c r="AU74" s="145">
        <f t="shared" si="38"/>
        <v>179844.62512386005</v>
      </c>
      <c r="AV74" s="148">
        <f t="shared" si="39"/>
        <v>22</v>
      </c>
      <c r="AW74" s="145">
        <f t="shared" si="40"/>
        <v>1083.3577644300001</v>
      </c>
      <c r="AX74" s="145">
        <f t="shared" si="41"/>
        <v>0</v>
      </c>
      <c r="AY74" s="155">
        <v>0</v>
      </c>
      <c r="AZ74" s="152">
        <f t="shared" si="46"/>
        <v>43749</v>
      </c>
      <c r="BA74" s="153">
        <f>SUM(AX74:AX$78)</f>
        <v>0</v>
      </c>
      <c r="BB74" s="154">
        <f t="shared" si="43"/>
        <v>1083.3577644300001</v>
      </c>
      <c r="BC74" s="143">
        <f t="shared" si="44"/>
        <v>62</v>
      </c>
      <c r="BD74" s="144">
        <f t="shared" si="33"/>
        <v>43809</v>
      </c>
      <c r="BE74" s="144">
        <f t="shared" si="34"/>
        <v>43809</v>
      </c>
      <c r="BF74" s="1"/>
      <c r="BG74" s="148">
        <f t="shared" si="45"/>
        <v>63</v>
      </c>
      <c r="BH74" s="144">
        <f t="shared" si="35"/>
        <v>43809</v>
      </c>
      <c r="BI74" s="151">
        <v>1.7707000000000001E-2</v>
      </c>
    </row>
    <row r="75" spans="1:206" x14ac:dyDescent="0.2">
      <c r="A75" s="125">
        <f t="shared" ref="A75:A138" si="66">(A74+1)</f>
        <v>41966</v>
      </c>
      <c r="B75" s="177">
        <f t="shared" si="50"/>
        <v>339827.16654124181</v>
      </c>
      <c r="C75" s="3">
        <f t="shared" ref="C75:C138" si="67">B75*135</f>
        <v>45876667.483067647</v>
      </c>
      <c r="D75" s="177">
        <f t="shared" ref="D75:D138" si="68">TRUNC(IF(X74&gt;0,VLOOKUP(A74,$AT$12:$AU$190,2),D74),8)</f>
        <v>335591.56962959003</v>
      </c>
      <c r="E75" s="177">
        <f t="shared" ref="E75:E138" si="69">IF(ISERROR(VLOOKUP(A75,AZ$12:BB$174,2,FALSE)=TRUE),E74,VLOOKUP(A75,AZ$12:BB$174,2,FALSE))</f>
        <v>9119.7483639399998</v>
      </c>
      <c r="F75" s="178">
        <f t="shared" si="51"/>
        <v>326471.82126565004</v>
      </c>
      <c r="G75" s="179">
        <f t="shared" ref="G75:G138" si="70">IF(H75=H74,G74,H74)</f>
        <v>3991.24</v>
      </c>
      <c r="H75" s="180">
        <f>IF(AND(N75=1,N74&gt;1),VLOOKUP(A74,[1]Plan1!$CW$105:$CY$215,3),H74)</f>
        <v>4008</v>
      </c>
      <c r="I75" s="181">
        <f t="shared" si="52"/>
        <v>41893</v>
      </c>
      <c r="J75" s="181">
        <f t="shared" ref="J75:J138" si="71">IF(X74&gt;0,EDATE(A75,-1),+J74)</f>
        <v>41923</v>
      </c>
      <c r="K75" s="182">
        <f t="shared" si="53"/>
        <v>4.1991962397651683E-3</v>
      </c>
      <c r="L75" s="213">
        <f t="shared" ref="L75:L138" si="72">VLOOKUP(A74,AZ$193:BA$372,2)</f>
        <v>41983</v>
      </c>
      <c r="M75" s="183">
        <f t="shared" ref="M75:M138" si="73">IF(L75=L74,M74,NETWORKDAYS(L74,L75,$AT$194:$AT$348)-1)</f>
        <v>22</v>
      </c>
      <c r="N75" s="183">
        <f t="shared" si="54"/>
        <v>10</v>
      </c>
      <c r="O75" s="177">
        <f t="shared" si="55"/>
        <v>1.00190654</v>
      </c>
      <c r="P75" s="184">
        <f t="shared" si="49"/>
        <v>1.00569971</v>
      </c>
      <c r="Q75" s="184">
        <f t="shared" ref="Q75:Q138" si="74">IF(L75&gt;L74,Q74*P75,Q74)</f>
        <v>1.0082139592749999</v>
      </c>
      <c r="R75" s="177">
        <f t="shared" si="48"/>
        <v>1.0101361499999999</v>
      </c>
      <c r="S75" s="177">
        <f t="shared" ref="S75:S138" si="75">IF(AND(X75&gt;0,MONTH(A75)=S$9),R75,S74)</f>
        <v>1</v>
      </c>
      <c r="T75" s="177">
        <f t="shared" si="56"/>
        <v>335591.56962959003</v>
      </c>
      <c r="U75" s="177">
        <f t="shared" si="57"/>
        <v>0</v>
      </c>
      <c r="V75" s="177">
        <f t="shared" si="58"/>
        <v>3309.1673511217859</v>
      </c>
      <c r="W75" s="177">
        <f t="shared" si="59"/>
        <v>338900.73698071181</v>
      </c>
      <c r="X75" s="185">
        <f t="shared" si="60"/>
        <v>0</v>
      </c>
      <c r="Y75" s="177">
        <f t="shared" si="61"/>
        <v>0</v>
      </c>
      <c r="Z75" s="186">
        <f t="shared" si="62"/>
        <v>0</v>
      </c>
      <c r="AA75" s="177">
        <f t="shared" ref="AA75:AA138" si="76">IF(Z75&gt;0,TRUNC(Z75*T75,8),0)</f>
        <v>0</v>
      </c>
      <c r="AB75" s="187">
        <f t="shared" ref="AB75:AB138" si="77">(AB74)</f>
        <v>7.1215000000000001E-2</v>
      </c>
      <c r="AC75" s="185">
        <f t="shared" si="63"/>
        <v>10</v>
      </c>
      <c r="AD75" s="185">
        <v>252</v>
      </c>
      <c r="AE75" s="184">
        <f t="shared" si="47"/>
        <v>1.0027336309999999</v>
      </c>
      <c r="AF75" s="177">
        <f t="shared" si="64"/>
        <v>917.38351807000004</v>
      </c>
      <c r="AG75" s="177">
        <f t="shared" si="65"/>
        <v>926.42956053</v>
      </c>
      <c r="AH75" s="188">
        <f t="shared" ref="AH75:AH138" si="78">IF(AA75&gt;0,AA75+AF75,0)</f>
        <v>0</v>
      </c>
      <c r="AI75" s="188"/>
      <c r="AJ75" s="188"/>
      <c r="AK75" s="188"/>
      <c r="AL75" s="8"/>
      <c r="AM75" s="8"/>
      <c r="AN75" s="8"/>
      <c r="AO75" s="8"/>
      <c r="AP75" s="8"/>
      <c r="AQ75" s="8"/>
      <c r="AR75" s="5"/>
      <c r="AS75" s="143">
        <f t="shared" si="36"/>
        <v>63</v>
      </c>
      <c r="AT75" s="144">
        <f t="shared" si="37"/>
        <v>43809</v>
      </c>
      <c r="AU75" s="145">
        <f t="shared" si="38"/>
        <v>179844.62512386005</v>
      </c>
      <c r="AV75" s="148">
        <f t="shared" si="39"/>
        <v>20</v>
      </c>
      <c r="AW75" s="145">
        <f t="shared" si="40"/>
        <v>984.60166372000003</v>
      </c>
      <c r="AX75" s="145">
        <f t="shared" si="41"/>
        <v>0</v>
      </c>
      <c r="AY75" s="155">
        <v>0</v>
      </c>
      <c r="AZ75" s="152">
        <f t="shared" si="46"/>
        <v>43781</v>
      </c>
      <c r="BA75" s="153">
        <f>SUM(AX75:AX$78)</f>
        <v>0</v>
      </c>
      <c r="BB75" s="154">
        <f t="shared" si="43"/>
        <v>984.60166372000003</v>
      </c>
      <c r="BC75" s="143">
        <f t="shared" si="44"/>
        <v>63</v>
      </c>
      <c r="BD75" s="144">
        <f t="shared" si="33"/>
        <v>43840</v>
      </c>
      <c r="BE75" s="144">
        <f t="shared" si="34"/>
        <v>43840</v>
      </c>
      <c r="BF75" s="1"/>
      <c r="BG75" s="148">
        <f t="shared" si="45"/>
        <v>64</v>
      </c>
      <c r="BH75" s="144">
        <f t="shared" si="35"/>
        <v>43840</v>
      </c>
      <c r="BI75" s="151">
        <v>1.813E-2</v>
      </c>
    </row>
    <row r="76" spans="1:206" x14ac:dyDescent="0.2">
      <c r="A76" s="125">
        <f t="shared" si="66"/>
        <v>41967</v>
      </c>
      <c r="B76" s="177">
        <f t="shared" si="50"/>
        <v>339827.16654124181</v>
      </c>
      <c r="C76" s="3">
        <f t="shared" si="67"/>
        <v>45876667.483067647</v>
      </c>
      <c r="D76" s="177">
        <f t="shared" si="68"/>
        <v>335591.56962959003</v>
      </c>
      <c r="E76" s="177">
        <f t="shared" si="69"/>
        <v>9119.7483639399998</v>
      </c>
      <c r="F76" s="178">
        <f t="shared" si="51"/>
        <v>326471.82126565004</v>
      </c>
      <c r="G76" s="179">
        <f t="shared" si="70"/>
        <v>3991.24</v>
      </c>
      <c r="H76" s="180">
        <f>IF(AND(N76=1,N75&gt;1),VLOOKUP(A75,[1]Plan1!$CW$105:$CY$215,3),H75)</f>
        <v>4008</v>
      </c>
      <c r="I76" s="181">
        <f t="shared" si="52"/>
        <v>41893</v>
      </c>
      <c r="J76" s="181">
        <f t="shared" si="71"/>
        <v>41923</v>
      </c>
      <c r="K76" s="182">
        <f t="shared" si="53"/>
        <v>4.1991962397651683E-3</v>
      </c>
      <c r="L76" s="213">
        <f t="shared" si="72"/>
        <v>41983</v>
      </c>
      <c r="M76" s="183">
        <f t="shared" si="73"/>
        <v>22</v>
      </c>
      <c r="N76" s="183">
        <f t="shared" si="54"/>
        <v>10</v>
      </c>
      <c r="O76" s="177">
        <f t="shared" si="55"/>
        <v>1.00190654</v>
      </c>
      <c r="P76" s="184">
        <f t="shared" si="49"/>
        <v>1.00569971</v>
      </c>
      <c r="Q76" s="184">
        <f t="shared" si="74"/>
        <v>1.0082139592749999</v>
      </c>
      <c r="R76" s="177">
        <f t="shared" si="48"/>
        <v>1.0101361499999999</v>
      </c>
      <c r="S76" s="177">
        <f t="shared" si="75"/>
        <v>1</v>
      </c>
      <c r="T76" s="177">
        <f t="shared" si="56"/>
        <v>335591.56962959003</v>
      </c>
      <c r="U76" s="177">
        <f t="shared" si="57"/>
        <v>0</v>
      </c>
      <c r="V76" s="177">
        <f t="shared" si="58"/>
        <v>3309.1673511217859</v>
      </c>
      <c r="W76" s="177">
        <f t="shared" si="59"/>
        <v>338900.73698071181</v>
      </c>
      <c r="X76" s="185">
        <f t="shared" si="60"/>
        <v>0</v>
      </c>
      <c r="Y76" s="177">
        <f t="shared" si="61"/>
        <v>0</v>
      </c>
      <c r="Z76" s="186">
        <f t="shared" si="62"/>
        <v>0</v>
      </c>
      <c r="AA76" s="177">
        <f t="shared" si="76"/>
        <v>0</v>
      </c>
      <c r="AB76" s="187">
        <f t="shared" si="77"/>
        <v>7.1215000000000001E-2</v>
      </c>
      <c r="AC76" s="185">
        <f t="shared" si="63"/>
        <v>10</v>
      </c>
      <c r="AD76" s="185">
        <v>252</v>
      </c>
      <c r="AE76" s="184">
        <f t="shared" si="47"/>
        <v>1.0027336309999999</v>
      </c>
      <c r="AF76" s="177">
        <f t="shared" si="64"/>
        <v>917.38351807000004</v>
      </c>
      <c r="AG76" s="177">
        <f t="shared" si="65"/>
        <v>926.42956053</v>
      </c>
      <c r="AH76" s="188">
        <f t="shared" si="78"/>
        <v>0</v>
      </c>
      <c r="AI76" s="188"/>
      <c r="AJ76" s="188"/>
      <c r="AK76" s="188"/>
      <c r="AL76" s="8"/>
      <c r="AM76" s="8"/>
      <c r="AN76" s="8"/>
      <c r="AO76" s="8"/>
      <c r="AP76" s="8"/>
      <c r="AQ76" s="8"/>
      <c r="AR76" s="5"/>
      <c r="AS76" s="143">
        <f t="shared" si="36"/>
        <v>64</v>
      </c>
      <c r="AT76" s="144">
        <f t="shared" si="37"/>
        <v>43840</v>
      </c>
      <c r="AU76" s="145">
        <f t="shared" si="38"/>
        <v>179844.62512386005</v>
      </c>
      <c r="AV76" s="148">
        <f t="shared" si="39"/>
        <v>21</v>
      </c>
      <c r="AW76" s="145">
        <f t="shared" si="40"/>
        <v>1033.9729699</v>
      </c>
      <c r="AX76" s="145">
        <f t="shared" si="41"/>
        <v>0</v>
      </c>
      <c r="AY76" s="155">
        <v>0</v>
      </c>
      <c r="AZ76" s="152">
        <f t="shared" si="46"/>
        <v>43810</v>
      </c>
      <c r="BA76" s="153">
        <f>SUM(AX76:AX$78)</f>
        <v>0</v>
      </c>
      <c r="BB76" s="154">
        <f t="shared" si="43"/>
        <v>1033.9729699</v>
      </c>
      <c r="BC76" s="143">
        <f t="shared" si="44"/>
        <v>64</v>
      </c>
      <c r="BD76" s="144">
        <f t="shared" ref="BD76:BD123" si="79">AT77</f>
        <v>43871</v>
      </c>
      <c r="BE76" s="144">
        <f t="shared" ref="BE76:BE123" si="80">AZ259</f>
        <v>43871</v>
      </c>
      <c r="BF76" s="1"/>
      <c r="BG76" s="148">
        <f t="shared" si="45"/>
        <v>65</v>
      </c>
      <c r="BH76" s="144">
        <f t="shared" ref="BH76:BH122" si="81">AZ259</f>
        <v>43871</v>
      </c>
      <c r="BI76" s="151">
        <v>1.8571000000000001E-2</v>
      </c>
    </row>
    <row r="77" spans="1:206" x14ac:dyDescent="0.2">
      <c r="A77" s="125">
        <f t="shared" si="66"/>
        <v>41968</v>
      </c>
      <c r="B77" s="177">
        <f t="shared" si="50"/>
        <v>339982.95738375979</v>
      </c>
      <c r="C77" s="3">
        <f t="shared" si="67"/>
        <v>45897699.246807568</v>
      </c>
      <c r="D77" s="177">
        <f t="shared" si="68"/>
        <v>335591.56962959003</v>
      </c>
      <c r="E77" s="177">
        <f t="shared" si="69"/>
        <v>9119.7483639399998</v>
      </c>
      <c r="F77" s="178">
        <f t="shared" si="51"/>
        <v>326471.82126565004</v>
      </c>
      <c r="G77" s="179">
        <f t="shared" si="70"/>
        <v>3991.24</v>
      </c>
      <c r="H77" s="180">
        <f>IF(AND(N77=1,N76&gt;1),VLOOKUP(A76,[1]Plan1!$CW$105:$CY$215,3),H76)</f>
        <v>4008</v>
      </c>
      <c r="I77" s="181">
        <f t="shared" si="52"/>
        <v>41893</v>
      </c>
      <c r="J77" s="181">
        <f t="shared" si="71"/>
        <v>41923</v>
      </c>
      <c r="K77" s="182">
        <f t="shared" si="53"/>
        <v>4.1991962397651683E-3</v>
      </c>
      <c r="L77" s="213">
        <f t="shared" si="72"/>
        <v>41983</v>
      </c>
      <c r="M77" s="183">
        <f t="shared" si="73"/>
        <v>22</v>
      </c>
      <c r="N77" s="183">
        <f t="shared" si="54"/>
        <v>11</v>
      </c>
      <c r="O77" s="177">
        <f t="shared" si="55"/>
        <v>1.0020973900000001</v>
      </c>
      <c r="P77" s="184">
        <f t="shared" si="49"/>
        <v>1.00569971</v>
      </c>
      <c r="Q77" s="184">
        <f t="shared" si="74"/>
        <v>1.0082139592749999</v>
      </c>
      <c r="R77" s="177">
        <f t="shared" si="48"/>
        <v>1.01032857</v>
      </c>
      <c r="S77" s="177">
        <f t="shared" si="75"/>
        <v>1</v>
      </c>
      <c r="T77" s="177">
        <f t="shared" si="56"/>
        <v>335591.56962959003</v>
      </c>
      <c r="U77" s="177">
        <f t="shared" si="57"/>
        <v>0</v>
      </c>
      <c r="V77" s="177">
        <f t="shared" si="58"/>
        <v>3371.9870589697489</v>
      </c>
      <c r="W77" s="177">
        <f t="shared" si="59"/>
        <v>338963.55668855977</v>
      </c>
      <c r="X77" s="185">
        <f t="shared" si="60"/>
        <v>0</v>
      </c>
      <c r="Y77" s="177">
        <f t="shared" si="61"/>
        <v>0</v>
      </c>
      <c r="Z77" s="186">
        <f t="shared" si="62"/>
        <v>0</v>
      </c>
      <c r="AA77" s="177">
        <f t="shared" si="76"/>
        <v>0</v>
      </c>
      <c r="AB77" s="187">
        <f t="shared" si="77"/>
        <v>7.1215000000000001E-2</v>
      </c>
      <c r="AC77" s="185">
        <f t="shared" si="63"/>
        <v>11</v>
      </c>
      <c r="AD77" s="185">
        <v>252</v>
      </c>
      <c r="AE77" s="184">
        <f t="shared" si="47"/>
        <v>1.003007405</v>
      </c>
      <c r="AF77" s="177">
        <f t="shared" si="64"/>
        <v>1009.25976446</v>
      </c>
      <c r="AG77" s="177">
        <f t="shared" si="65"/>
        <v>1019.4006952</v>
      </c>
      <c r="AH77" s="188">
        <f t="shared" si="78"/>
        <v>0</v>
      </c>
      <c r="AI77" s="188"/>
      <c r="AJ77" s="188"/>
      <c r="AK77" s="188"/>
      <c r="AL77" s="8"/>
      <c r="AM77" s="8"/>
      <c r="AN77" s="8"/>
      <c r="AO77" s="8"/>
      <c r="AP77" s="8"/>
      <c r="AQ77" s="8"/>
      <c r="AR77" s="5"/>
      <c r="AS77" s="143">
        <f t="shared" ref="AS77:AS140" si="82">AS76+1</f>
        <v>65</v>
      </c>
      <c r="AT77" s="144">
        <f t="shared" ref="AT77:AT123" si="83">AZ259</f>
        <v>43871</v>
      </c>
      <c r="AU77" s="145">
        <f t="shared" ref="AU77:AU123" si="84">(AU76-AX77)</f>
        <v>179844.62512386005</v>
      </c>
      <c r="AV77" s="148">
        <f t="shared" ref="AV77:AV123" si="85">NETWORKDAYS(AT76,AT77,$AT$194:$AT$348)-1</f>
        <v>21</v>
      </c>
      <c r="AW77" s="145">
        <f t="shared" ref="AW77:AW123" si="86">TRUNC(AU76*(ROUND((1+AW$9)^(AV77/252),9)-1),8)</f>
        <v>1033.9729699</v>
      </c>
      <c r="AX77" s="145">
        <f t="shared" ref="AX77:AX123" si="87">TRUNC((AU76*AY77),8)</f>
        <v>0</v>
      </c>
      <c r="AY77" s="155">
        <v>0</v>
      </c>
      <c r="AZ77" s="152">
        <f t="shared" si="46"/>
        <v>43841</v>
      </c>
      <c r="BA77" s="153">
        <f>SUM(AX77:AX$78)</f>
        <v>0</v>
      </c>
      <c r="BB77" s="154">
        <f t="shared" ref="BB77:BB123" si="88">(AW77+AX77)</f>
        <v>1033.9729699</v>
      </c>
      <c r="BC77" s="143">
        <f t="shared" ref="BC77:BC140" si="89">BC76+1</f>
        <v>65</v>
      </c>
      <c r="BD77" s="144">
        <f t="shared" si="79"/>
        <v>43900</v>
      </c>
      <c r="BE77" s="144">
        <f t="shared" si="80"/>
        <v>43900</v>
      </c>
      <c r="BF77" s="1"/>
      <c r="BG77" s="148">
        <f t="shared" ref="BG77:BG122" si="90">(BG76+1)</f>
        <v>66</v>
      </c>
      <c r="BH77" s="144">
        <f t="shared" si="81"/>
        <v>43900</v>
      </c>
      <c r="BI77" s="151">
        <v>1.958E-2</v>
      </c>
    </row>
    <row r="78" spans="1:206" x14ac:dyDescent="0.2">
      <c r="A78" s="125">
        <f t="shared" si="66"/>
        <v>41969</v>
      </c>
      <c r="B78" s="177">
        <f t="shared" si="50"/>
        <v>340138.82081275055</v>
      </c>
      <c r="C78" s="3">
        <f t="shared" si="67"/>
        <v>45918740.809721321</v>
      </c>
      <c r="D78" s="177">
        <f t="shared" si="68"/>
        <v>335591.56962959003</v>
      </c>
      <c r="E78" s="177">
        <f t="shared" si="69"/>
        <v>9119.7483639399998</v>
      </c>
      <c r="F78" s="178">
        <f t="shared" si="51"/>
        <v>326471.82126565004</v>
      </c>
      <c r="G78" s="179">
        <f t="shared" si="70"/>
        <v>3991.24</v>
      </c>
      <c r="H78" s="180">
        <f>IF(AND(N78=1,N77&gt;1),VLOOKUP(A77,[1]Plan1!$CW$105:$CY$215,3),H77)</f>
        <v>4008</v>
      </c>
      <c r="I78" s="181">
        <f t="shared" si="52"/>
        <v>41893</v>
      </c>
      <c r="J78" s="181">
        <f t="shared" si="71"/>
        <v>41923</v>
      </c>
      <c r="K78" s="182">
        <f t="shared" si="53"/>
        <v>4.1991962397651683E-3</v>
      </c>
      <c r="L78" s="213">
        <f t="shared" si="72"/>
        <v>41983</v>
      </c>
      <c r="M78" s="183">
        <f t="shared" si="73"/>
        <v>22</v>
      </c>
      <c r="N78" s="183">
        <f t="shared" si="54"/>
        <v>12</v>
      </c>
      <c r="O78" s="177">
        <f t="shared" si="55"/>
        <v>1.0022882799999999</v>
      </c>
      <c r="P78" s="184">
        <f t="shared" si="49"/>
        <v>1.00569971</v>
      </c>
      <c r="Q78" s="184">
        <f t="shared" si="74"/>
        <v>1.0082139592749999</v>
      </c>
      <c r="R78" s="177">
        <f t="shared" si="48"/>
        <v>1.01052103</v>
      </c>
      <c r="S78" s="177">
        <f t="shared" si="75"/>
        <v>1</v>
      </c>
      <c r="T78" s="177">
        <f t="shared" si="56"/>
        <v>335591.56962959003</v>
      </c>
      <c r="U78" s="177">
        <f t="shared" si="57"/>
        <v>0</v>
      </c>
      <c r="V78" s="177">
        <f t="shared" si="58"/>
        <v>3434.8198256905557</v>
      </c>
      <c r="W78" s="177">
        <f t="shared" si="59"/>
        <v>339026.38945528056</v>
      </c>
      <c r="X78" s="185">
        <f t="shared" si="60"/>
        <v>0</v>
      </c>
      <c r="Y78" s="177">
        <f t="shared" si="61"/>
        <v>0</v>
      </c>
      <c r="Z78" s="186">
        <f t="shared" si="62"/>
        <v>0</v>
      </c>
      <c r="AA78" s="177">
        <f t="shared" si="76"/>
        <v>0</v>
      </c>
      <c r="AB78" s="187">
        <f t="shared" si="77"/>
        <v>7.1215000000000001E-2</v>
      </c>
      <c r="AC78" s="185">
        <f t="shared" si="63"/>
        <v>12</v>
      </c>
      <c r="AD78" s="185">
        <v>252</v>
      </c>
      <c r="AE78" s="184">
        <f t="shared" si="47"/>
        <v>1.0032812529999999</v>
      </c>
      <c r="AF78" s="177">
        <f t="shared" si="64"/>
        <v>1101.16084462</v>
      </c>
      <c r="AG78" s="177">
        <f t="shared" si="65"/>
        <v>1112.43135747</v>
      </c>
      <c r="AH78" s="188">
        <f t="shared" si="78"/>
        <v>0</v>
      </c>
      <c r="AI78" s="188"/>
      <c r="AJ78" s="188"/>
      <c r="AK78" s="188"/>
      <c r="AL78" s="8"/>
      <c r="AM78" s="8"/>
      <c r="AN78" s="8"/>
      <c r="AO78" s="8"/>
      <c r="AP78" s="8"/>
      <c r="AQ78" s="8"/>
      <c r="AR78" s="5"/>
      <c r="AS78" s="143">
        <f t="shared" si="82"/>
        <v>66</v>
      </c>
      <c r="AT78" s="144">
        <f t="shared" si="83"/>
        <v>43900</v>
      </c>
      <c r="AU78" s="145">
        <f t="shared" si="84"/>
        <v>179844.62512386005</v>
      </c>
      <c r="AV78" s="148">
        <f t="shared" si="85"/>
        <v>19</v>
      </c>
      <c r="AW78" s="145">
        <f t="shared" si="86"/>
        <v>935.24384588999999</v>
      </c>
      <c r="AX78" s="145">
        <f t="shared" si="87"/>
        <v>0</v>
      </c>
      <c r="AY78" s="155">
        <v>0</v>
      </c>
      <c r="AZ78" s="152">
        <f t="shared" ref="AZ78:AZ123" si="91">(AT77+1)</f>
        <v>43872</v>
      </c>
      <c r="BA78" s="153">
        <f>SUM(AX78:AX$78)</f>
        <v>0</v>
      </c>
      <c r="BB78" s="154">
        <f t="shared" si="88"/>
        <v>935.24384588999999</v>
      </c>
      <c r="BC78" s="143">
        <f t="shared" si="89"/>
        <v>66</v>
      </c>
      <c r="BD78" s="144">
        <f t="shared" si="79"/>
        <v>43934</v>
      </c>
      <c r="BE78" s="144">
        <f t="shared" si="80"/>
        <v>43934</v>
      </c>
      <c r="BF78" s="1"/>
      <c r="BG78" s="148">
        <f t="shared" si="90"/>
        <v>67</v>
      </c>
      <c r="BH78" s="144">
        <f t="shared" si="81"/>
        <v>43934</v>
      </c>
      <c r="BI78" s="151">
        <v>1.9251999999999998E-2</v>
      </c>
    </row>
    <row r="79" spans="1:206" x14ac:dyDescent="0.2">
      <c r="A79" s="125">
        <f t="shared" si="66"/>
        <v>41970</v>
      </c>
      <c r="B79" s="177">
        <f t="shared" si="50"/>
        <v>340294.75753108424</v>
      </c>
      <c r="C79" s="3">
        <f t="shared" si="67"/>
        <v>45939792.266696371</v>
      </c>
      <c r="D79" s="177">
        <f t="shared" si="68"/>
        <v>335591.56962959003</v>
      </c>
      <c r="E79" s="177">
        <f t="shared" si="69"/>
        <v>9119.7483639399998</v>
      </c>
      <c r="F79" s="178">
        <f t="shared" si="51"/>
        <v>326471.82126565004</v>
      </c>
      <c r="G79" s="179">
        <f t="shared" si="70"/>
        <v>3991.24</v>
      </c>
      <c r="H79" s="180">
        <f>IF(AND(N79=1,N78&gt;1),VLOOKUP(A78,[1]Plan1!$CW$105:$CY$215,3),H78)</f>
        <v>4008</v>
      </c>
      <c r="I79" s="181">
        <f t="shared" si="52"/>
        <v>41893</v>
      </c>
      <c r="J79" s="181">
        <f t="shared" si="71"/>
        <v>41923</v>
      </c>
      <c r="K79" s="182">
        <f t="shared" si="53"/>
        <v>4.1991962397651683E-3</v>
      </c>
      <c r="L79" s="213">
        <f t="shared" si="72"/>
        <v>41983</v>
      </c>
      <c r="M79" s="183">
        <f t="shared" si="73"/>
        <v>22</v>
      </c>
      <c r="N79" s="183">
        <f t="shared" si="54"/>
        <v>13</v>
      </c>
      <c r="O79" s="177">
        <f t="shared" si="55"/>
        <v>1.00247921</v>
      </c>
      <c r="P79" s="184">
        <f t="shared" si="49"/>
        <v>1.00569971</v>
      </c>
      <c r="Q79" s="184">
        <f t="shared" si="74"/>
        <v>1.0082139592749999</v>
      </c>
      <c r="R79" s="177">
        <f t="shared" si="48"/>
        <v>1.0107135300000001</v>
      </c>
      <c r="S79" s="177">
        <f t="shared" si="75"/>
        <v>1</v>
      </c>
      <c r="T79" s="177">
        <f t="shared" si="56"/>
        <v>335591.56962959003</v>
      </c>
      <c r="U79" s="177">
        <f t="shared" si="57"/>
        <v>0</v>
      </c>
      <c r="V79" s="177">
        <f t="shared" si="58"/>
        <v>3497.6656512842064</v>
      </c>
      <c r="W79" s="177">
        <f t="shared" si="59"/>
        <v>339089.23528087424</v>
      </c>
      <c r="X79" s="185">
        <f t="shared" si="60"/>
        <v>0</v>
      </c>
      <c r="Y79" s="177">
        <f t="shared" si="61"/>
        <v>0</v>
      </c>
      <c r="Z79" s="186">
        <f t="shared" si="62"/>
        <v>0</v>
      </c>
      <c r="AA79" s="177">
        <f t="shared" si="76"/>
        <v>0</v>
      </c>
      <c r="AB79" s="187">
        <f t="shared" si="77"/>
        <v>7.1215000000000001E-2</v>
      </c>
      <c r="AC79" s="185">
        <f t="shared" si="63"/>
        <v>13</v>
      </c>
      <c r="AD79" s="185">
        <v>252</v>
      </c>
      <c r="AE79" s="184">
        <f t="shared" si="47"/>
        <v>1.003555177</v>
      </c>
      <c r="AF79" s="177">
        <f t="shared" si="64"/>
        <v>1193.0874297400001</v>
      </c>
      <c r="AG79" s="177">
        <f t="shared" si="65"/>
        <v>1205.52225021</v>
      </c>
      <c r="AH79" s="188">
        <f t="shared" si="78"/>
        <v>0</v>
      </c>
      <c r="AI79" s="188"/>
      <c r="AJ79" s="188"/>
      <c r="AK79" s="188"/>
      <c r="AL79" s="8"/>
      <c r="AM79" s="8"/>
      <c r="AN79" s="8"/>
      <c r="AO79" s="8"/>
      <c r="AP79" s="8"/>
      <c r="AQ79" s="8"/>
      <c r="AR79" s="5"/>
      <c r="AS79" s="143">
        <f t="shared" si="82"/>
        <v>67</v>
      </c>
      <c r="AT79" s="144">
        <f t="shared" si="83"/>
        <v>43934</v>
      </c>
      <c r="AU79" s="145">
        <f t="shared" si="84"/>
        <v>179844.62512386005</v>
      </c>
      <c r="AV79" s="148">
        <f t="shared" si="85"/>
        <v>23</v>
      </c>
      <c r="AW79" s="145">
        <f t="shared" si="86"/>
        <v>1132.7560473000001</v>
      </c>
      <c r="AX79" s="145">
        <f t="shared" si="87"/>
        <v>0</v>
      </c>
      <c r="AY79" s="155">
        <v>0</v>
      </c>
      <c r="AZ79" s="152">
        <f t="shared" si="91"/>
        <v>43901</v>
      </c>
      <c r="BA79" s="153">
        <v>0</v>
      </c>
      <c r="BB79" s="154">
        <f t="shared" si="88"/>
        <v>1132.7560473000001</v>
      </c>
      <c r="BC79" s="143">
        <f t="shared" si="89"/>
        <v>67</v>
      </c>
      <c r="BD79" s="144">
        <f t="shared" si="79"/>
        <v>43962</v>
      </c>
      <c r="BE79" s="144">
        <f t="shared" si="80"/>
        <v>43962</v>
      </c>
      <c r="BF79" s="1"/>
      <c r="BG79" s="148">
        <f t="shared" si="90"/>
        <v>68</v>
      </c>
      <c r="BH79" s="144">
        <f t="shared" si="81"/>
        <v>43962</v>
      </c>
      <c r="BI79" s="151">
        <v>2.0846E-2</v>
      </c>
    </row>
    <row r="80" spans="1:206" x14ac:dyDescent="0.2">
      <c r="A80" s="125">
        <f t="shared" si="66"/>
        <v>41971</v>
      </c>
      <c r="B80" s="177">
        <f t="shared" si="50"/>
        <v>340450.7636082925</v>
      </c>
      <c r="C80" s="3">
        <f t="shared" si="67"/>
        <v>45960853.08711949</v>
      </c>
      <c r="D80" s="177">
        <f t="shared" si="68"/>
        <v>335591.56962959003</v>
      </c>
      <c r="E80" s="177">
        <f t="shared" si="69"/>
        <v>9119.7483639399998</v>
      </c>
      <c r="F80" s="178">
        <f t="shared" si="51"/>
        <v>326471.82126565004</v>
      </c>
      <c r="G80" s="179">
        <f t="shared" si="70"/>
        <v>3991.24</v>
      </c>
      <c r="H80" s="180">
        <f>IF(AND(N80=1,N79&gt;1),VLOOKUP(A79,[1]Plan1!$CW$105:$CY$215,3),H79)</f>
        <v>4008</v>
      </c>
      <c r="I80" s="181">
        <f t="shared" si="52"/>
        <v>41893</v>
      </c>
      <c r="J80" s="181">
        <f t="shared" si="71"/>
        <v>41923</v>
      </c>
      <c r="K80" s="182">
        <f t="shared" si="53"/>
        <v>4.1991962397651683E-3</v>
      </c>
      <c r="L80" s="213">
        <f t="shared" si="72"/>
        <v>41983</v>
      </c>
      <c r="M80" s="183">
        <f t="shared" si="73"/>
        <v>22</v>
      </c>
      <c r="N80" s="183">
        <f t="shared" si="54"/>
        <v>14</v>
      </c>
      <c r="O80" s="177">
        <f t="shared" si="55"/>
        <v>1.00267017</v>
      </c>
      <c r="P80" s="184">
        <f t="shared" si="49"/>
        <v>1.00569971</v>
      </c>
      <c r="Q80" s="184">
        <f t="shared" si="74"/>
        <v>1.0082139592749999</v>
      </c>
      <c r="R80" s="177">
        <f t="shared" si="48"/>
        <v>1.0109060599999999</v>
      </c>
      <c r="S80" s="177">
        <f t="shared" si="75"/>
        <v>1</v>
      </c>
      <c r="T80" s="177">
        <f t="shared" si="56"/>
        <v>335591.56962959003</v>
      </c>
      <c r="U80" s="177">
        <f t="shared" si="57"/>
        <v>0</v>
      </c>
      <c r="V80" s="177">
        <f t="shared" si="58"/>
        <v>3560.5212710324354</v>
      </c>
      <c r="W80" s="177">
        <f t="shared" si="59"/>
        <v>339152.09090062248</v>
      </c>
      <c r="X80" s="185">
        <f t="shared" si="60"/>
        <v>0</v>
      </c>
      <c r="Y80" s="177">
        <f t="shared" si="61"/>
        <v>0</v>
      </c>
      <c r="Z80" s="186">
        <f t="shared" si="62"/>
        <v>0</v>
      </c>
      <c r="AA80" s="177">
        <f t="shared" si="76"/>
        <v>0</v>
      </c>
      <c r="AB80" s="187">
        <f t="shared" si="77"/>
        <v>7.1215000000000001E-2</v>
      </c>
      <c r="AC80" s="185">
        <f t="shared" si="63"/>
        <v>14</v>
      </c>
      <c r="AD80" s="185">
        <v>252</v>
      </c>
      <c r="AE80" s="184">
        <f t="shared" si="47"/>
        <v>1.0038291749999999</v>
      </c>
      <c r="AF80" s="177">
        <f t="shared" si="64"/>
        <v>1285.0388486300001</v>
      </c>
      <c r="AG80" s="177">
        <f t="shared" si="65"/>
        <v>1298.6727076699999</v>
      </c>
      <c r="AH80" s="188">
        <f t="shared" si="78"/>
        <v>0</v>
      </c>
      <c r="AI80" s="188"/>
      <c r="AJ80" s="188"/>
      <c r="AK80" s="188"/>
      <c r="AL80" s="8"/>
      <c r="AM80" s="8"/>
      <c r="AN80" s="8"/>
      <c r="AO80" s="8"/>
      <c r="AP80" s="8"/>
      <c r="AQ80" s="8"/>
      <c r="AR80" s="5"/>
      <c r="AS80" s="143">
        <f t="shared" si="82"/>
        <v>68</v>
      </c>
      <c r="AT80" s="144">
        <f t="shared" si="83"/>
        <v>43962</v>
      </c>
      <c r="AU80" s="145">
        <f t="shared" si="84"/>
        <v>179844.62512386005</v>
      </c>
      <c r="AV80" s="148">
        <f t="shared" si="85"/>
        <v>18</v>
      </c>
      <c r="AW80" s="145">
        <f t="shared" si="86"/>
        <v>885.89933656000005</v>
      </c>
      <c r="AX80" s="145">
        <f t="shared" si="87"/>
        <v>0</v>
      </c>
      <c r="AY80" s="155">
        <v>0</v>
      </c>
      <c r="AZ80" s="152">
        <f t="shared" si="91"/>
        <v>43935</v>
      </c>
      <c r="BA80" s="153">
        <f>SUM(AX80:AX$90)</f>
        <v>0</v>
      </c>
      <c r="BB80" s="154">
        <f t="shared" si="88"/>
        <v>885.89933656000005</v>
      </c>
      <c r="BC80" s="143">
        <f t="shared" si="89"/>
        <v>68</v>
      </c>
      <c r="BD80" s="144">
        <f t="shared" si="79"/>
        <v>43992</v>
      </c>
      <c r="BE80" s="144">
        <f t="shared" si="80"/>
        <v>43992</v>
      </c>
      <c r="BF80" s="1"/>
      <c r="BG80" s="148">
        <f t="shared" si="90"/>
        <v>69</v>
      </c>
      <c r="BH80" s="144">
        <f t="shared" si="81"/>
        <v>43992</v>
      </c>
      <c r="BI80" s="151">
        <v>2.0022000000000002E-2</v>
      </c>
    </row>
    <row r="81" spans="1:192" x14ac:dyDescent="0.2">
      <c r="A81" s="125">
        <f t="shared" si="66"/>
        <v>41972</v>
      </c>
      <c r="B81" s="177">
        <f t="shared" si="50"/>
        <v>340606.84268370364</v>
      </c>
      <c r="C81" s="3">
        <f t="shared" si="67"/>
        <v>45981923.762299992</v>
      </c>
      <c r="D81" s="177">
        <f t="shared" si="68"/>
        <v>335591.56962959003</v>
      </c>
      <c r="E81" s="177">
        <f t="shared" si="69"/>
        <v>9119.7483639399998</v>
      </c>
      <c r="F81" s="178">
        <f t="shared" si="51"/>
        <v>326471.82126565004</v>
      </c>
      <c r="G81" s="179">
        <f t="shared" si="70"/>
        <v>3991.24</v>
      </c>
      <c r="H81" s="180">
        <f>IF(AND(N81=1,N80&gt;1),VLOOKUP(A80,[1]Plan1!$CW$105:$CY$215,3),H80)</f>
        <v>4008</v>
      </c>
      <c r="I81" s="181">
        <f t="shared" si="52"/>
        <v>41893</v>
      </c>
      <c r="J81" s="181">
        <f t="shared" si="71"/>
        <v>41923</v>
      </c>
      <c r="K81" s="182">
        <f t="shared" si="53"/>
        <v>4.1991962397651683E-3</v>
      </c>
      <c r="L81" s="213">
        <f t="shared" si="72"/>
        <v>41983</v>
      </c>
      <c r="M81" s="183">
        <f t="shared" si="73"/>
        <v>22</v>
      </c>
      <c r="N81" s="183">
        <f t="shared" si="54"/>
        <v>15</v>
      </c>
      <c r="O81" s="177">
        <f t="shared" si="55"/>
        <v>1.0028611700000001</v>
      </c>
      <c r="P81" s="184">
        <f t="shared" si="49"/>
        <v>1.00569971</v>
      </c>
      <c r="Q81" s="184">
        <f t="shared" si="74"/>
        <v>1.0082139592749999</v>
      </c>
      <c r="R81" s="177">
        <f t="shared" si="48"/>
        <v>1.01109863</v>
      </c>
      <c r="S81" s="177">
        <f t="shared" si="75"/>
        <v>1</v>
      </c>
      <c r="T81" s="177">
        <f t="shared" si="56"/>
        <v>335591.56962959003</v>
      </c>
      <c r="U81" s="177">
        <f t="shared" si="57"/>
        <v>0</v>
      </c>
      <c r="V81" s="177">
        <f t="shared" si="58"/>
        <v>3623.389949653581</v>
      </c>
      <c r="W81" s="177">
        <f t="shared" si="59"/>
        <v>339214.95957924362</v>
      </c>
      <c r="X81" s="185">
        <f t="shared" si="60"/>
        <v>0</v>
      </c>
      <c r="Y81" s="177">
        <f t="shared" si="61"/>
        <v>0</v>
      </c>
      <c r="Z81" s="186">
        <f t="shared" si="62"/>
        <v>0</v>
      </c>
      <c r="AA81" s="177">
        <f t="shared" si="76"/>
        <v>0</v>
      </c>
      <c r="AB81" s="187">
        <f t="shared" si="77"/>
        <v>7.1215000000000001E-2</v>
      </c>
      <c r="AC81" s="185">
        <f t="shared" si="63"/>
        <v>15</v>
      </c>
      <c r="AD81" s="185">
        <v>252</v>
      </c>
      <c r="AE81" s="184">
        <f t="shared" si="47"/>
        <v>1.0041032480000001</v>
      </c>
      <c r="AF81" s="177">
        <f t="shared" si="64"/>
        <v>1377.01543689</v>
      </c>
      <c r="AG81" s="177">
        <f t="shared" si="65"/>
        <v>1391.8831044599999</v>
      </c>
      <c r="AH81" s="188">
        <f t="shared" si="78"/>
        <v>0</v>
      </c>
      <c r="AI81" s="188"/>
      <c r="AJ81" s="188"/>
      <c r="AK81" s="188"/>
      <c r="AL81" s="8"/>
      <c r="AM81" s="8"/>
      <c r="AN81" s="8"/>
      <c r="AO81" s="8"/>
      <c r="AP81" s="8"/>
      <c r="AQ81" s="8"/>
      <c r="AR81" s="5"/>
      <c r="AS81" s="143">
        <f t="shared" si="82"/>
        <v>69</v>
      </c>
      <c r="AT81" s="144">
        <f t="shared" si="83"/>
        <v>43992</v>
      </c>
      <c r="AU81" s="145">
        <f t="shared" si="84"/>
        <v>179844.62512386005</v>
      </c>
      <c r="AV81" s="148">
        <f t="shared" si="85"/>
        <v>22</v>
      </c>
      <c r="AW81" s="145">
        <f t="shared" si="86"/>
        <v>1083.3577644300001</v>
      </c>
      <c r="AX81" s="145">
        <f t="shared" si="87"/>
        <v>0</v>
      </c>
      <c r="AY81" s="155">
        <v>0</v>
      </c>
      <c r="AZ81" s="152">
        <f t="shared" si="91"/>
        <v>43963</v>
      </c>
      <c r="BA81" s="153">
        <f>SUM(AX81:AX$90)</f>
        <v>0</v>
      </c>
      <c r="BB81" s="154">
        <f t="shared" si="88"/>
        <v>1083.3577644300001</v>
      </c>
      <c r="BC81" s="143">
        <f t="shared" si="89"/>
        <v>69</v>
      </c>
      <c r="BD81" s="144">
        <f t="shared" si="79"/>
        <v>44022</v>
      </c>
      <c r="BE81" s="144">
        <f t="shared" si="80"/>
        <v>44022</v>
      </c>
      <c r="BF81" s="1"/>
      <c r="BG81" s="148">
        <f t="shared" si="90"/>
        <v>70</v>
      </c>
      <c r="BH81" s="144">
        <f t="shared" si="81"/>
        <v>44022</v>
      </c>
      <c r="BI81" s="151">
        <v>2.1108999999999999E-2</v>
      </c>
    </row>
    <row r="82" spans="1:192" x14ac:dyDescent="0.2">
      <c r="A82" s="125">
        <f t="shared" si="66"/>
        <v>41973</v>
      </c>
      <c r="B82" s="177">
        <f t="shared" si="50"/>
        <v>340606.84268370364</v>
      </c>
      <c r="C82" s="3">
        <f t="shared" si="67"/>
        <v>45981923.762299992</v>
      </c>
      <c r="D82" s="177">
        <f t="shared" si="68"/>
        <v>335591.56962959003</v>
      </c>
      <c r="E82" s="177">
        <f t="shared" si="69"/>
        <v>9119.7483639399998</v>
      </c>
      <c r="F82" s="178">
        <f t="shared" si="51"/>
        <v>326471.82126565004</v>
      </c>
      <c r="G82" s="179">
        <f t="shared" si="70"/>
        <v>3991.24</v>
      </c>
      <c r="H82" s="180">
        <f>IF(AND(N82=1,N81&gt;1),VLOOKUP(A81,[1]Plan1!$CW$105:$CY$215,3),H81)</f>
        <v>4008</v>
      </c>
      <c r="I82" s="181">
        <f t="shared" si="52"/>
        <v>41893</v>
      </c>
      <c r="J82" s="181">
        <f t="shared" si="71"/>
        <v>41923</v>
      </c>
      <c r="K82" s="182">
        <f t="shared" si="53"/>
        <v>4.1991962397651683E-3</v>
      </c>
      <c r="L82" s="213">
        <f t="shared" si="72"/>
        <v>41983</v>
      </c>
      <c r="M82" s="183">
        <f t="shared" si="73"/>
        <v>22</v>
      </c>
      <c r="N82" s="183">
        <f t="shared" si="54"/>
        <v>15</v>
      </c>
      <c r="O82" s="177">
        <f t="shared" si="55"/>
        <v>1.0028611700000001</v>
      </c>
      <c r="P82" s="184">
        <f t="shared" si="49"/>
        <v>1.00569971</v>
      </c>
      <c r="Q82" s="184">
        <f t="shared" si="74"/>
        <v>1.0082139592749999</v>
      </c>
      <c r="R82" s="177">
        <f t="shared" si="48"/>
        <v>1.01109863</v>
      </c>
      <c r="S82" s="177">
        <f t="shared" si="75"/>
        <v>1</v>
      </c>
      <c r="T82" s="177">
        <f t="shared" si="56"/>
        <v>335591.56962959003</v>
      </c>
      <c r="U82" s="177">
        <f t="shared" si="57"/>
        <v>0</v>
      </c>
      <c r="V82" s="177">
        <f t="shared" si="58"/>
        <v>3623.389949653581</v>
      </c>
      <c r="W82" s="177">
        <f t="shared" si="59"/>
        <v>339214.95957924362</v>
      </c>
      <c r="X82" s="185">
        <f t="shared" si="60"/>
        <v>0</v>
      </c>
      <c r="Y82" s="177">
        <f t="shared" si="61"/>
        <v>0</v>
      </c>
      <c r="Z82" s="186">
        <f t="shared" si="62"/>
        <v>0</v>
      </c>
      <c r="AA82" s="177">
        <f t="shared" si="76"/>
        <v>0</v>
      </c>
      <c r="AB82" s="187">
        <f t="shared" si="77"/>
        <v>7.1215000000000001E-2</v>
      </c>
      <c r="AC82" s="185">
        <f t="shared" si="63"/>
        <v>15</v>
      </c>
      <c r="AD82" s="185">
        <v>252</v>
      </c>
      <c r="AE82" s="184">
        <f t="shared" si="47"/>
        <v>1.0041032480000001</v>
      </c>
      <c r="AF82" s="177">
        <f t="shared" si="64"/>
        <v>1377.01543689</v>
      </c>
      <c r="AG82" s="177">
        <f t="shared" si="65"/>
        <v>1391.8831044599999</v>
      </c>
      <c r="AH82" s="188">
        <f t="shared" si="78"/>
        <v>0</v>
      </c>
      <c r="AI82" s="188"/>
      <c r="AJ82" s="188"/>
      <c r="AK82" s="188"/>
      <c r="AL82" s="8"/>
      <c r="AM82" s="8"/>
      <c r="AN82" s="8"/>
      <c r="AO82" s="8"/>
      <c r="AP82" s="8"/>
      <c r="AQ82" s="8"/>
      <c r="AR82" s="5"/>
      <c r="AS82" s="143">
        <f t="shared" si="82"/>
        <v>70</v>
      </c>
      <c r="AT82" s="144">
        <f t="shared" si="83"/>
        <v>44022</v>
      </c>
      <c r="AU82" s="145">
        <f t="shared" si="84"/>
        <v>179844.62512386005</v>
      </c>
      <c r="AV82" s="148">
        <f t="shared" si="85"/>
        <v>21</v>
      </c>
      <c r="AW82" s="145">
        <f t="shared" si="86"/>
        <v>1033.9729699</v>
      </c>
      <c r="AX82" s="145">
        <f t="shared" si="87"/>
        <v>0</v>
      </c>
      <c r="AY82" s="155">
        <v>0</v>
      </c>
      <c r="AZ82" s="152">
        <f t="shared" si="91"/>
        <v>43993</v>
      </c>
      <c r="BA82" s="153">
        <f>SUM(AX82:AX$90)</f>
        <v>0</v>
      </c>
      <c r="BB82" s="154">
        <f t="shared" si="88"/>
        <v>1033.9729699</v>
      </c>
      <c r="BC82" s="143">
        <f t="shared" si="89"/>
        <v>70</v>
      </c>
      <c r="BD82" s="144">
        <f t="shared" si="79"/>
        <v>44053</v>
      </c>
      <c r="BE82" s="144">
        <f t="shared" si="80"/>
        <v>44053</v>
      </c>
      <c r="BF82" s="1"/>
      <c r="BG82" s="148">
        <f t="shared" si="90"/>
        <v>71</v>
      </c>
      <c r="BH82" s="144">
        <f t="shared" si="81"/>
        <v>44053</v>
      </c>
      <c r="BI82" s="151">
        <v>2.1687999999999999E-2</v>
      </c>
    </row>
    <row r="83" spans="1:192" x14ac:dyDescent="0.2">
      <c r="A83" s="125">
        <f t="shared" si="66"/>
        <v>41974</v>
      </c>
      <c r="B83" s="177">
        <f t="shared" si="50"/>
        <v>340606.84268370364</v>
      </c>
      <c r="C83" s="3">
        <f t="shared" si="67"/>
        <v>45981923.762299992</v>
      </c>
      <c r="D83" s="177">
        <f t="shared" si="68"/>
        <v>335591.56962959003</v>
      </c>
      <c r="E83" s="177">
        <f t="shared" si="69"/>
        <v>9119.7483639399998</v>
      </c>
      <c r="F83" s="178">
        <f t="shared" si="51"/>
        <v>326471.82126565004</v>
      </c>
      <c r="G83" s="179">
        <f t="shared" si="70"/>
        <v>3991.24</v>
      </c>
      <c r="H83" s="180">
        <f>IF(AND(N83=1,N82&gt;1),VLOOKUP(A82,[1]Plan1!$CW$105:$CY$215,3),H82)</f>
        <v>4008</v>
      </c>
      <c r="I83" s="181">
        <f t="shared" si="52"/>
        <v>41893</v>
      </c>
      <c r="J83" s="181">
        <f t="shared" si="71"/>
        <v>41923</v>
      </c>
      <c r="K83" s="182">
        <f t="shared" si="53"/>
        <v>4.1991962397651683E-3</v>
      </c>
      <c r="L83" s="213">
        <f t="shared" si="72"/>
        <v>41983</v>
      </c>
      <c r="M83" s="183">
        <f t="shared" si="73"/>
        <v>22</v>
      </c>
      <c r="N83" s="183">
        <f t="shared" si="54"/>
        <v>15</v>
      </c>
      <c r="O83" s="177">
        <f t="shared" si="55"/>
        <v>1.0028611700000001</v>
      </c>
      <c r="P83" s="184">
        <f t="shared" si="49"/>
        <v>1.00569971</v>
      </c>
      <c r="Q83" s="184">
        <f t="shared" si="74"/>
        <v>1.0082139592749999</v>
      </c>
      <c r="R83" s="177">
        <f t="shared" si="48"/>
        <v>1.01109863</v>
      </c>
      <c r="S83" s="177">
        <f t="shared" si="75"/>
        <v>1</v>
      </c>
      <c r="T83" s="177">
        <f t="shared" si="56"/>
        <v>335591.56962959003</v>
      </c>
      <c r="U83" s="177">
        <f t="shared" si="57"/>
        <v>0</v>
      </c>
      <c r="V83" s="177">
        <f t="shared" si="58"/>
        <v>3623.389949653581</v>
      </c>
      <c r="W83" s="177">
        <f t="shared" si="59"/>
        <v>339214.95957924362</v>
      </c>
      <c r="X83" s="185">
        <f t="shared" si="60"/>
        <v>0</v>
      </c>
      <c r="Y83" s="177">
        <f t="shared" si="61"/>
        <v>0</v>
      </c>
      <c r="Z83" s="186">
        <f t="shared" si="62"/>
        <v>0</v>
      </c>
      <c r="AA83" s="177">
        <f t="shared" si="76"/>
        <v>0</v>
      </c>
      <c r="AB83" s="187">
        <f t="shared" si="77"/>
        <v>7.1215000000000001E-2</v>
      </c>
      <c r="AC83" s="185">
        <f t="shared" si="63"/>
        <v>15</v>
      </c>
      <c r="AD83" s="185">
        <v>252</v>
      </c>
      <c r="AE83" s="184">
        <f t="shared" si="47"/>
        <v>1.0041032480000001</v>
      </c>
      <c r="AF83" s="177">
        <f t="shared" si="64"/>
        <v>1377.01543689</v>
      </c>
      <c r="AG83" s="177">
        <f t="shared" si="65"/>
        <v>1391.8831044599999</v>
      </c>
      <c r="AH83" s="188">
        <f t="shared" si="78"/>
        <v>0</v>
      </c>
      <c r="AI83" s="188"/>
      <c r="AJ83" s="188"/>
      <c r="AK83" s="188"/>
      <c r="AL83" s="8"/>
      <c r="AM83" s="8"/>
      <c r="AN83" s="8"/>
      <c r="AO83" s="8"/>
      <c r="AP83" s="8"/>
      <c r="AQ83" s="8"/>
      <c r="AR83" s="5"/>
      <c r="AS83" s="143">
        <f t="shared" si="82"/>
        <v>71</v>
      </c>
      <c r="AT83" s="144">
        <f t="shared" si="83"/>
        <v>44053</v>
      </c>
      <c r="AU83" s="145">
        <f t="shared" si="84"/>
        <v>179844.62512386005</v>
      </c>
      <c r="AV83" s="148">
        <f t="shared" si="85"/>
        <v>21</v>
      </c>
      <c r="AW83" s="145">
        <f t="shared" si="86"/>
        <v>1033.9729699</v>
      </c>
      <c r="AX83" s="145">
        <f t="shared" si="87"/>
        <v>0</v>
      </c>
      <c r="AY83" s="155">
        <v>0</v>
      </c>
      <c r="AZ83" s="152">
        <f t="shared" si="91"/>
        <v>44023</v>
      </c>
      <c r="BA83" s="153">
        <f>SUM(AX83:AX$90)</f>
        <v>0</v>
      </c>
      <c r="BB83" s="154">
        <f t="shared" si="88"/>
        <v>1033.9729699</v>
      </c>
      <c r="BC83" s="143">
        <f t="shared" si="89"/>
        <v>71</v>
      </c>
      <c r="BD83" s="144">
        <f t="shared" si="79"/>
        <v>44084</v>
      </c>
      <c r="BE83" s="144">
        <f t="shared" si="80"/>
        <v>44084</v>
      </c>
      <c r="BF83" s="1"/>
      <c r="BG83" s="148">
        <f t="shared" si="90"/>
        <v>72</v>
      </c>
      <c r="BH83" s="144">
        <f t="shared" si="81"/>
        <v>44084</v>
      </c>
      <c r="BI83" s="151">
        <v>2.2020999999999999E-2</v>
      </c>
    </row>
    <row r="84" spans="1:192" x14ac:dyDescent="0.2">
      <c r="A84" s="125">
        <f t="shared" si="66"/>
        <v>41975</v>
      </c>
      <c r="B84" s="177">
        <f t="shared" si="50"/>
        <v>340762.99444292759</v>
      </c>
      <c r="C84" s="3">
        <f t="shared" si="67"/>
        <v>46003004.249795228</v>
      </c>
      <c r="D84" s="177">
        <f t="shared" si="68"/>
        <v>335591.56962959003</v>
      </c>
      <c r="E84" s="177">
        <f t="shared" si="69"/>
        <v>9119.7483639399998</v>
      </c>
      <c r="F84" s="178">
        <f t="shared" si="51"/>
        <v>326471.82126565004</v>
      </c>
      <c r="G84" s="179">
        <f t="shared" si="70"/>
        <v>3991.24</v>
      </c>
      <c r="H84" s="180">
        <f>IF(AND(N84=1,N83&gt;1),VLOOKUP(A83,[1]Plan1!$CW$105:$CY$215,3),H83)</f>
        <v>4008</v>
      </c>
      <c r="I84" s="181">
        <f t="shared" si="52"/>
        <v>41893</v>
      </c>
      <c r="J84" s="181">
        <f t="shared" si="71"/>
        <v>41923</v>
      </c>
      <c r="K84" s="182">
        <f t="shared" si="53"/>
        <v>4.1991962397651683E-3</v>
      </c>
      <c r="L84" s="213">
        <f t="shared" si="72"/>
        <v>41983</v>
      </c>
      <c r="M84" s="183">
        <f t="shared" si="73"/>
        <v>22</v>
      </c>
      <c r="N84" s="183">
        <f t="shared" si="54"/>
        <v>16</v>
      </c>
      <c r="O84" s="177">
        <f t="shared" si="55"/>
        <v>1.0030522100000001</v>
      </c>
      <c r="P84" s="184">
        <f t="shared" si="49"/>
        <v>1.00569971</v>
      </c>
      <c r="Q84" s="184">
        <f t="shared" si="74"/>
        <v>1.0082139592749999</v>
      </c>
      <c r="R84" s="177">
        <f t="shared" si="48"/>
        <v>1.01129124</v>
      </c>
      <c r="S84" s="177">
        <f t="shared" si="75"/>
        <v>1</v>
      </c>
      <c r="T84" s="177">
        <f t="shared" si="56"/>
        <v>335591.56962959003</v>
      </c>
      <c r="U84" s="177">
        <f t="shared" si="57"/>
        <v>0</v>
      </c>
      <c r="V84" s="177">
        <f t="shared" si="58"/>
        <v>3686.27168714757</v>
      </c>
      <c r="W84" s="177">
        <f t="shared" si="59"/>
        <v>339277.84131673758</v>
      </c>
      <c r="X84" s="185">
        <f t="shared" si="60"/>
        <v>0</v>
      </c>
      <c r="Y84" s="177">
        <f t="shared" si="61"/>
        <v>0</v>
      </c>
      <c r="Z84" s="186">
        <f t="shared" si="62"/>
        <v>0</v>
      </c>
      <c r="AA84" s="177">
        <f t="shared" si="76"/>
        <v>0</v>
      </c>
      <c r="AB84" s="187">
        <f t="shared" si="77"/>
        <v>7.1215000000000001E-2</v>
      </c>
      <c r="AC84" s="185">
        <f t="shared" si="63"/>
        <v>16</v>
      </c>
      <c r="AD84" s="185">
        <v>252</v>
      </c>
      <c r="AE84" s="184">
        <f t="shared" si="47"/>
        <v>1.0043773949999999</v>
      </c>
      <c r="AF84" s="177">
        <f t="shared" si="64"/>
        <v>1469.0168589299999</v>
      </c>
      <c r="AG84" s="177">
        <f t="shared" si="65"/>
        <v>1485.15312619</v>
      </c>
      <c r="AH84" s="188">
        <f t="shared" si="78"/>
        <v>0</v>
      </c>
      <c r="AI84" s="188"/>
      <c r="AJ84" s="188"/>
      <c r="AK84" s="188"/>
      <c r="AL84" s="8"/>
      <c r="AM84" s="8"/>
      <c r="AN84" s="8"/>
      <c r="AO84" s="8"/>
      <c r="AP84" s="8"/>
      <c r="AQ84" s="8"/>
      <c r="AR84" s="5"/>
      <c r="AS84" s="143">
        <f t="shared" si="82"/>
        <v>72</v>
      </c>
      <c r="AT84" s="144">
        <f t="shared" si="83"/>
        <v>44084</v>
      </c>
      <c r="AU84" s="145">
        <f t="shared" si="84"/>
        <v>179844.62512386005</v>
      </c>
      <c r="AV84" s="148">
        <f t="shared" si="85"/>
        <v>22</v>
      </c>
      <c r="AW84" s="145">
        <f t="shared" si="86"/>
        <v>1083.3577644300001</v>
      </c>
      <c r="AX84" s="145">
        <f t="shared" si="87"/>
        <v>0</v>
      </c>
      <c r="AY84" s="155">
        <v>0</v>
      </c>
      <c r="AZ84" s="152">
        <f t="shared" si="91"/>
        <v>44054</v>
      </c>
      <c r="BA84" s="153">
        <f>SUM(AX84:AX$90)</f>
        <v>0</v>
      </c>
      <c r="BB84" s="154">
        <f t="shared" si="88"/>
        <v>1083.3577644300001</v>
      </c>
      <c r="BC84" s="143">
        <f t="shared" si="89"/>
        <v>72</v>
      </c>
      <c r="BD84" s="144">
        <f t="shared" si="79"/>
        <v>44117</v>
      </c>
      <c r="BE84" s="144">
        <f t="shared" si="80"/>
        <v>44117</v>
      </c>
      <c r="BF84" s="1"/>
      <c r="BG84" s="148">
        <f t="shared" si="90"/>
        <v>73</v>
      </c>
      <c r="BH84" s="144">
        <f t="shared" si="81"/>
        <v>44117</v>
      </c>
      <c r="BI84" s="151">
        <v>2.2928E-2</v>
      </c>
    </row>
    <row r="85" spans="1:192" x14ac:dyDescent="0.2">
      <c r="A85" s="125">
        <f t="shared" si="66"/>
        <v>41976</v>
      </c>
      <c r="B85" s="177">
        <f t="shared" si="50"/>
        <v>340919.21302952798</v>
      </c>
      <c r="C85" s="3">
        <f t="shared" si="67"/>
        <v>46024093.758986279</v>
      </c>
      <c r="D85" s="177">
        <f t="shared" si="68"/>
        <v>335591.56962959003</v>
      </c>
      <c r="E85" s="177">
        <f t="shared" si="69"/>
        <v>9119.7483639399998</v>
      </c>
      <c r="F85" s="178">
        <f t="shared" si="51"/>
        <v>326471.82126565004</v>
      </c>
      <c r="G85" s="179">
        <f t="shared" si="70"/>
        <v>3991.24</v>
      </c>
      <c r="H85" s="180">
        <f>IF(AND(N85=1,N84&gt;1),VLOOKUP(A84,[1]Plan1!$CW$105:$CY$215,3),H84)</f>
        <v>4008</v>
      </c>
      <c r="I85" s="181">
        <f t="shared" si="52"/>
        <v>41893</v>
      </c>
      <c r="J85" s="181">
        <f t="shared" si="71"/>
        <v>41923</v>
      </c>
      <c r="K85" s="182">
        <f t="shared" si="53"/>
        <v>4.1991962397651683E-3</v>
      </c>
      <c r="L85" s="213">
        <f t="shared" si="72"/>
        <v>41983</v>
      </c>
      <c r="M85" s="183">
        <f t="shared" si="73"/>
        <v>22</v>
      </c>
      <c r="N85" s="183">
        <f t="shared" si="54"/>
        <v>17</v>
      </c>
      <c r="O85" s="177">
        <f t="shared" si="55"/>
        <v>1.00324328</v>
      </c>
      <c r="P85" s="184">
        <f t="shared" si="49"/>
        <v>1.00569971</v>
      </c>
      <c r="Q85" s="184">
        <f t="shared" si="74"/>
        <v>1.0082139592749999</v>
      </c>
      <c r="R85" s="177">
        <f t="shared" si="48"/>
        <v>1.01148387</v>
      </c>
      <c r="S85" s="177">
        <f t="shared" si="75"/>
        <v>1</v>
      </c>
      <c r="T85" s="177">
        <f t="shared" si="56"/>
        <v>335591.56962959003</v>
      </c>
      <c r="U85" s="177">
        <f t="shared" si="57"/>
        <v>0</v>
      </c>
      <c r="V85" s="177">
        <f t="shared" si="58"/>
        <v>3749.1599540779448</v>
      </c>
      <c r="W85" s="177">
        <f t="shared" si="59"/>
        <v>339340.729583668</v>
      </c>
      <c r="X85" s="185">
        <f t="shared" si="60"/>
        <v>0</v>
      </c>
      <c r="Y85" s="177">
        <f t="shared" si="61"/>
        <v>0</v>
      </c>
      <c r="Z85" s="186">
        <f t="shared" si="62"/>
        <v>0</v>
      </c>
      <c r="AA85" s="177">
        <f t="shared" si="76"/>
        <v>0</v>
      </c>
      <c r="AB85" s="187">
        <f t="shared" si="77"/>
        <v>7.1215000000000001E-2</v>
      </c>
      <c r="AC85" s="185">
        <f t="shared" si="63"/>
        <v>17</v>
      </c>
      <c r="AD85" s="185">
        <v>252</v>
      </c>
      <c r="AE85" s="184">
        <f t="shared" si="47"/>
        <v>1.004651618</v>
      </c>
      <c r="AF85" s="177">
        <f t="shared" si="64"/>
        <v>1561.04378593</v>
      </c>
      <c r="AG85" s="177">
        <f t="shared" si="65"/>
        <v>1578.4834458600001</v>
      </c>
      <c r="AH85" s="188">
        <f t="shared" si="78"/>
        <v>0</v>
      </c>
      <c r="AI85" s="188"/>
      <c r="AJ85" s="188"/>
      <c r="AK85" s="188"/>
      <c r="AL85" s="8"/>
      <c r="AM85" s="8"/>
      <c r="AN85" s="8"/>
      <c r="AO85" s="8"/>
      <c r="AP85" s="8"/>
      <c r="AQ85" s="8"/>
      <c r="AR85" s="5"/>
      <c r="AS85" s="143">
        <f t="shared" si="82"/>
        <v>73</v>
      </c>
      <c r="AT85" s="144">
        <f t="shared" si="83"/>
        <v>44117</v>
      </c>
      <c r="AU85" s="145">
        <f t="shared" si="84"/>
        <v>179844.62512386005</v>
      </c>
      <c r="AV85" s="148">
        <f t="shared" si="85"/>
        <v>22</v>
      </c>
      <c r="AW85" s="145">
        <f t="shared" si="86"/>
        <v>1083.3577644300001</v>
      </c>
      <c r="AX85" s="145">
        <f t="shared" si="87"/>
        <v>0</v>
      </c>
      <c r="AY85" s="155">
        <v>0</v>
      </c>
      <c r="AZ85" s="152">
        <f t="shared" si="91"/>
        <v>44085</v>
      </c>
      <c r="BA85" s="153">
        <f>SUM(AX85:AX$90)</f>
        <v>0</v>
      </c>
      <c r="BB85" s="154">
        <f t="shared" si="88"/>
        <v>1083.3577644300001</v>
      </c>
      <c r="BC85" s="143">
        <f t="shared" si="89"/>
        <v>73</v>
      </c>
      <c r="BD85" s="144">
        <f t="shared" si="79"/>
        <v>44145</v>
      </c>
      <c r="BE85" s="144">
        <f t="shared" si="80"/>
        <v>44145</v>
      </c>
      <c r="BF85" s="1"/>
      <c r="BG85" s="148">
        <f t="shared" si="90"/>
        <v>74</v>
      </c>
      <c r="BH85" s="144">
        <f t="shared" si="81"/>
        <v>44145</v>
      </c>
      <c r="BI85" s="151">
        <v>2.3875E-2</v>
      </c>
    </row>
    <row r="86" spans="1:192" x14ac:dyDescent="0.2">
      <c r="A86" s="125">
        <f t="shared" si="66"/>
        <v>41977</v>
      </c>
      <c r="B86" s="177">
        <f t="shared" si="50"/>
        <v>341075.50762681948</v>
      </c>
      <c r="C86" s="3">
        <f t="shared" si="67"/>
        <v>46045193.529620633</v>
      </c>
      <c r="D86" s="177">
        <f t="shared" si="68"/>
        <v>335591.56962959003</v>
      </c>
      <c r="E86" s="177">
        <f t="shared" si="69"/>
        <v>9119.7483639399998</v>
      </c>
      <c r="F86" s="178">
        <f t="shared" si="51"/>
        <v>326471.82126565004</v>
      </c>
      <c r="G86" s="179">
        <f t="shared" si="70"/>
        <v>3991.24</v>
      </c>
      <c r="H86" s="180">
        <f>IF(AND(N86=1,N85&gt;1),VLOOKUP(A85,[1]Plan1!$CW$105:$CY$215,3),H85)</f>
        <v>4008</v>
      </c>
      <c r="I86" s="181">
        <f t="shared" si="52"/>
        <v>41893</v>
      </c>
      <c r="J86" s="181">
        <f t="shared" si="71"/>
        <v>41923</v>
      </c>
      <c r="K86" s="182">
        <f t="shared" si="53"/>
        <v>4.1991962397651683E-3</v>
      </c>
      <c r="L86" s="213">
        <f t="shared" si="72"/>
        <v>41983</v>
      </c>
      <c r="M86" s="183">
        <f t="shared" si="73"/>
        <v>22</v>
      </c>
      <c r="N86" s="183">
        <f t="shared" si="54"/>
        <v>18</v>
      </c>
      <c r="O86" s="177">
        <f t="shared" si="55"/>
        <v>1.00343439</v>
      </c>
      <c r="P86" s="184">
        <f t="shared" si="49"/>
        <v>1.00569971</v>
      </c>
      <c r="Q86" s="184">
        <f t="shared" si="74"/>
        <v>1.0082139592749999</v>
      </c>
      <c r="R86" s="177">
        <f t="shared" si="48"/>
        <v>1.01167655</v>
      </c>
      <c r="S86" s="177">
        <f t="shared" si="75"/>
        <v>1</v>
      </c>
      <c r="T86" s="177">
        <f t="shared" si="56"/>
        <v>335591.56962959003</v>
      </c>
      <c r="U86" s="177">
        <f t="shared" si="57"/>
        <v>0</v>
      </c>
      <c r="V86" s="177">
        <f t="shared" si="58"/>
        <v>3812.0645445994287</v>
      </c>
      <c r="W86" s="177">
        <f t="shared" si="59"/>
        <v>339403.63417418947</v>
      </c>
      <c r="X86" s="185">
        <f t="shared" si="60"/>
        <v>0</v>
      </c>
      <c r="Y86" s="177">
        <f t="shared" si="61"/>
        <v>0</v>
      </c>
      <c r="Z86" s="186">
        <f t="shared" si="62"/>
        <v>0</v>
      </c>
      <c r="AA86" s="177">
        <f t="shared" si="76"/>
        <v>0</v>
      </c>
      <c r="AB86" s="187">
        <f t="shared" si="77"/>
        <v>7.1215000000000001E-2</v>
      </c>
      <c r="AC86" s="185">
        <f t="shared" si="63"/>
        <v>18</v>
      </c>
      <c r="AD86" s="185">
        <v>252</v>
      </c>
      <c r="AE86" s="184">
        <f t="shared" si="47"/>
        <v>1.0049259150000001</v>
      </c>
      <c r="AF86" s="177">
        <f t="shared" si="64"/>
        <v>1653.09554671</v>
      </c>
      <c r="AG86" s="177">
        <f t="shared" si="65"/>
        <v>1671.87345263</v>
      </c>
      <c r="AH86" s="188">
        <f t="shared" si="78"/>
        <v>0</v>
      </c>
      <c r="AI86" s="188"/>
      <c r="AJ86" s="188"/>
      <c r="AK86" s="188"/>
      <c r="AL86" s="8"/>
      <c r="AM86" s="8"/>
      <c r="AN86" s="8"/>
      <c r="AO86" s="8"/>
      <c r="AP86" s="8"/>
      <c r="AQ86" s="8"/>
      <c r="AR86" s="5"/>
      <c r="AS86" s="143">
        <f t="shared" si="82"/>
        <v>74</v>
      </c>
      <c r="AT86" s="144">
        <f t="shared" si="83"/>
        <v>44145</v>
      </c>
      <c r="AU86" s="145">
        <f t="shared" si="84"/>
        <v>179844.62512386005</v>
      </c>
      <c r="AV86" s="148">
        <f t="shared" si="85"/>
        <v>19</v>
      </c>
      <c r="AW86" s="145">
        <f t="shared" si="86"/>
        <v>935.24384588999999</v>
      </c>
      <c r="AX86" s="145">
        <f t="shared" si="87"/>
        <v>0</v>
      </c>
      <c r="AY86" s="155">
        <v>0</v>
      </c>
      <c r="AZ86" s="152">
        <f t="shared" si="91"/>
        <v>44118</v>
      </c>
      <c r="BA86" s="153">
        <f>SUM(AX86:AX$90)</f>
        <v>0</v>
      </c>
      <c r="BB86" s="154">
        <f t="shared" si="88"/>
        <v>935.24384588999999</v>
      </c>
      <c r="BC86" s="143">
        <f t="shared" si="89"/>
        <v>74</v>
      </c>
      <c r="BD86" s="144">
        <f t="shared" si="79"/>
        <v>44175</v>
      </c>
      <c r="BE86" s="144">
        <f t="shared" si="80"/>
        <v>44175</v>
      </c>
      <c r="BF86" s="1"/>
      <c r="BG86" s="148">
        <f t="shared" si="90"/>
        <v>75</v>
      </c>
      <c r="BH86" s="144">
        <f t="shared" si="81"/>
        <v>44175</v>
      </c>
      <c r="BI86" s="151">
        <v>2.4043999999999999E-2</v>
      </c>
    </row>
    <row r="87" spans="1:192" x14ac:dyDescent="0.2">
      <c r="A87" s="125">
        <f t="shared" si="66"/>
        <v>41978</v>
      </c>
      <c r="B87" s="177">
        <f t="shared" si="50"/>
        <v>341231.87565942376</v>
      </c>
      <c r="C87" s="3">
        <f t="shared" si="67"/>
        <v>46066303.214022212</v>
      </c>
      <c r="D87" s="177">
        <f t="shared" si="68"/>
        <v>335591.56962959003</v>
      </c>
      <c r="E87" s="177">
        <f t="shared" si="69"/>
        <v>9119.7483639399998</v>
      </c>
      <c r="F87" s="178">
        <f t="shared" si="51"/>
        <v>326471.82126565004</v>
      </c>
      <c r="G87" s="179">
        <f t="shared" si="70"/>
        <v>3991.24</v>
      </c>
      <c r="H87" s="180">
        <f>IF(AND(N87=1,N86&gt;1),VLOOKUP(A86,[1]Plan1!$CW$105:$CY$215,3),H86)</f>
        <v>4008</v>
      </c>
      <c r="I87" s="181">
        <f t="shared" si="52"/>
        <v>41893</v>
      </c>
      <c r="J87" s="181">
        <f t="shared" si="71"/>
        <v>41923</v>
      </c>
      <c r="K87" s="182">
        <f t="shared" si="53"/>
        <v>4.1991962397651683E-3</v>
      </c>
      <c r="L87" s="213">
        <f t="shared" si="72"/>
        <v>41983</v>
      </c>
      <c r="M87" s="183">
        <f t="shared" si="73"/>
        <v>22</v>
      </c>
      <c r="N87" s="183">
        <f t="shared" si="54"/>
        <v>19</v>
      </c>
      <c r="O87" s="177">
        <f t="shared" si="55"/>
        <v>1.00362554</v>
      </c>
      <c r="P87" s="184">
        <f t="shared" si="49"/>
        <v>1.00569971</v>
      </c>
      <c r="Q87" s="184">
        <f t="shared" si="74"/>
        <v>1.0082139592749999</v>
      </c>
      <c r="R87" s="177">
        <f t="shared" si="48"/>
        <v>1.01186927</v>
      </c>
      <c r="S87" s="177">
        <f t="shared" si="75"/>
        <v>1</v>
      </c>
      <c r="T87" s="177">
        <f t="shared" si="56"/>
        <v>335591.56962959003</v>
      </c>
      <c r="U87" s="177">
        <f t="shared" si="57"/>
        <v>0</v>
      </c>
      <c r="V87" s="177">
        <f t="shared" si="58"/>
        <v>3874.982193993756</v>
      </c>
      <c r="W87" s="177">
        <f t="shared" si="59"/>
        <v>339466.55182358378</v>
      </c>
      <c r="X87" s="185">
        <f t="shared" si="60"/>
        <v>0</v>
      </c>
      <c r="Y87" s="177">
        <f t="shared" si="61"/>
        <v>0</v>
      </c>
      <c r="Z87" s="186">
        <f t="shared" si="62"/>
        <v>0</v>
      </c>
      <c r="AA87" s="177">
        <f t="shared" si="76"/>
        <v>0</v>
      </c>
      <c r="AB87" s="187">
        <f t="shared" si="77"/>
        <v>7.1215000000000001E-2</v>
      </c>
      <c r="AC87" s="185">
        <f t="shared" si="63"/>
        <v>19</v>
      </c>
      <c r="AD87" s="185">
        <v>252</v>
      </c>
      <c r="AE87" s="184">
        <f t="shared" si="47"/>
        <v>1.0052002879999999</v>
      </c>
      <c r="AF87" s="177">
        <f t="shared" si="64"/>
        <v>1745.1728124399999</v>
      </c>
      <c r="AG87" s="177">
        <f t="shared" si="65"/>
        <v>1765.3238358399999</v>
      </c>
      <c r="AH87" s="188">
        <f t="shared" si="78"/>
        <v>0</v>
      </c>
      <c r="AI87" s="188"/>
      <c r="AJ87" s="188"/>
      <c r="AK87" s="188"/>
      <c r="AL87" s="8"/>
      <c r="AM87" s="8"/>
      <c r="AN87" s="8"/>
      <c r="AO87" s="8"/>
      <c r="AP87" s="8"/>
      <c r="AQ87" s="8"/>
      <c r="AR87" s="5"/>
      <c r="AS87" s="143">
        <f t="shared" si="82"/>
        <v>75</v>
      </c>
      <c r="AT87" s="144">
        <f t="shared" si="83"/>
        <v>44175</v>
      </c>
      <c r="AU87" s="145">
        <f t="shared" si="84"/>
        <v>179844.62512386005</v>
      </c>
      <c r="AV87" s="148">
        <f t="shared" si="85"/>
        <v>22</v>
      </c>
      <c r="AW87" s="145">
        <f t="shared" si="86"/>
        <v>1083.3577644300001</v>
      </c>
      <c r="AX87" s="145">
        <f t="shared" si="87"/>
        <v>0</v>
      </c>
      <c r="AY87" s="155">
        <v>0</v>
      </c>
      <c r="AZ87" s="152">
        <f t="shared" si="91"/>
        <v>44146</v>
      </c>
      <c r="BA87" s="153">
        <f>SUM(AX87:AX$90)</f>
        <v>0</v>
      </c>
      <c r="BB87" s="154">
        <f t="shared" si="88"/>
        <v>1083.3577644300001</v>
      </c>
      <c r="BC87" s="143">
        <f t="shared" si="89"/>
        <v>75</v>
      </c>
      <c r="BD87" s="144">
        <f t="shared" si="79"/>
        <v>44207</v>
      </c>
      <c r="BE87" s="144">
        <f t="shared" si="80"/>
        <v>44207</v>
      </c>
      <c r="BF87" s="1"/>
      <c r="BG87" s="148">
        <f t="shared" si="90"/>
        <v>76</v>
      </c>
      <c r="BH87" s="144">
        <f t="shared" si="81"/>
        <v>44207</v>
      </c>
      <c r="BI87" s="151">
        <v>2.5607999999999999E-2</v>
      </c>
    </row>
    <row r="88" spans="1:192" x14ac:dyDescent="0.2">
      <c r="A88" s="125">
        <f t="shared" si="66"/>
        <v>41979</v>
      </c>
      <c r="B88" s="177">
        <f t="shared" si="50"/>
        <v>341388.3131908027</v>
      </c>
      <c r="C88" s="3">
        <f t="shared" si="67"/>
        <v>46087422.280758366</v>
      </c>
      <c r="D88" s="177">
        <f t="shared" si="68"/>
        <v>335591.56962959003</v>
      </c>
      <c r="E88" s="177">
        <f t="shared" si="69"/>
        <v>9119.7483639399998</v>
      </c>
      <c r="F88" s="178">
        <f t="shared" si="51"/>
        <v>326471.82126565004</v>
      </c>
      <c r="G88" s="179">
        <f t="shared" si="70"/>
        <v>3991.24</v>
      </c>
      <c r="H88" s="180">
        <f>IF(AND(N88=1,N87&gt;1),VLOOKUP(A87,[1]Plan1!$CW$105:$CY$215,3),H87)</f>
        <v>4008</v>
      </c>
      <c r="I88" s="181">
        <f t="shared" si="52"/>
        <v>41893</v>
      </c>
      <c r="J88" s="181">
        <f t="shared" si="71"/>
        <v>41923</v>
      </c>
      <c r="K88" s="182">
        <f t="shared" si="53"/>
        <v>4.1991962397651683E-3</v>
      </c>
      <c r="L88" s="213">
        <f t="shared" si="72"/>
        <v>41983</v>
      </c>
      <c r="M88" s="183">
        <f t="shared" si="73"/>
        <v>22</v>
      </c>
      <c r="N88" s="183">
        <f t="shared" si="54"/>
        <v>20</v>
      </c>
      <c r="O88" s="177">
        <f t="shared" si="55"/>
        <v>1.0038167200000001</v>
      </c>
      <c r="P88" s="184">
        <f t="shared" si="49"/>
        <v>1.00569971</v>
      </c>
      <c r="Q88" s="184">
        <f t="shared" si="74"/>
        <v>1.0082139592749999</v>
      </c>
      <c r="R88" s="177">
        <f t="shared" si="48"/>
        <v>1.0120620199999999</v>
      </c>
      <c r="S88" s="177">
        <f t="shared" si="75"/>
        <v>1</v>
      </c>
      <c r="T88" s="177">
        <f t="shared" si="56"/>
        <v>335591.56962959003</v>
      </c>
      <c r="U88" s="177">
        <f t="shared" si="57"/>
        <v>0</v>
      </c>
      <c r="V88" s="177">
        <f t="shared" si="58"/>
        <v>3937.909637542662</v>
      </c>
      <c r="W88" s="177">
        <f t="shared" si="59"/>
        <v>339529.4792671327</v>
      </c>
      <c r="X88" s="185">
        <f t="shared" si="60"/>
        <v>0</v>
      </c>
      <c r="Y88" s="177">
        <f t="shared" si="61"/>
        <v>0</v>
      </c>
      <c r="Z88" s="186">
        <f t="shared" si="62"/>
        <v>0</v>
      </c>
      <c r="AA88" s="177">
        <f t="shared" si="76"/>
        <v>0</v>
      </c>
      <c r="AB88" s="187">
        <f t="shared" si="77"/>
        <v>7.1215000000000001E-2</v>
      </c>
      <c r="AC88" s="185">
        <f t="shared" si="63"/>
        <v>20</v>
      </c>
      <c r="AD88" s="185">
        <v>252</v>
      </c>
      <c r="AE88" s="184">
        <f t="shared" si="47"/>
        <v>1.005474735</v>
      </c>
      <c r="AF88" s="177">
        <f t="shared" si="64"/>
        <v>1837.2749119499999</v>
      </c>
      <c r="AG88" s="177">
        <f t="shared" si="65"/>
        <v>1858.8339236700001</v>
      </c>
      <c r="AH88" s="188">
        <f t="shared" si="78"/>
        <v>0</v>
      </c>
      <c r="AI88" s="188"/>
      <c r="AJ88" s="188"/>
      <c r="AK88" s="188"/>
      <c r="AL88" s="8"/>
      <c r="AM88" s="8"/>
      <c r="AN88" s="8"/>
      <c r="AO88" s="8"/>
      <c r="AP88" s="8"/>
      <c r="AQ88" s="8"/>
      <c r="AR88" s="5"/>
      <c r="AS88" s="143">
        <f t="shared" si="82"/>
        <v>76</v>
      </c>
      <c r="AT88" s="144">
        <f t="shared" si="83"/>
        <v>44207</v>
      </c>
      <c r="AU88" s="145">
        <f t="shared" si="84"/>
        <v>179844.62512386005</v>
      </c>
      <c r="AV88" s="148">
        <f t="shared" si="85"/>
        <v>20</v>
      </c>
      <c r="AW88" s="145">
        <f t="shared" si="86"/>
        <v>984.60166372000003</v>
      </c>
      <c r="AX88" s="145">
        <f t="shared" si="87"/>
        <v>0</v>
      </c>
      <c r="AY88" s="155">
        <v>0</v>
      </c>
      <c r="AZ88" s="152">
        <f t="shared" si="91"/>
        <v>44176</v>
      </c>
      <c r="BA88" s="153">
        <f>SUM(AX88:AX$90)</f>
        <v>0</v>
      </c>
      <c r="BB88" s="154">
        <f t="shared" si="88"/>
        <v>984.60166372000003</v>
      </c>
      <c r="BC88" s="143">
        <f t="shared" si="89"/>
        <v>76</v>
      </c>
      <c r="BD88" s="144">
        <f t="shared" si="79"/>
        <v>44237</v>
      </c>
      <c r="BE88" s="144">
        <f t="shared" si="80"/>
        <v>44237</v>
      </c>
      <c r="BF88" s="1"/>
      <c r="BG88" s="148">
        <f t="shared" si="90"/>
        <v>77</v>
      </c>
      <c r="BH88" s="144">
        <f t="shared" si="81"/>
        <v>44237</v>
      </c>
      <c r="BI88" s="151">
        <v>2.5319999999999999E-2</v>
      </c>
    </row>
    <row r="89" spans="1:192" x14ac:dyDescent="0.2">
      <c r="A89" s="125">
        <f t="shared" si="66"/>
        <v>41980</v>
      </c>
      <c r="B89" s="177">
        <f t="shared" si="50"/>
        <v>341388.3131908027</v>
      </c>
      <c r="C89" s="3">
        <f t="shared" si="67"/>
        <v>46087422.280758366</v>
      </c>
      <c r="D89" s="177">
        <f t="shared" si="68"/>
        <v>335591.56962959003</v>
      </c>
      <c r="E89" s="177">
        <f t="shared" si="69"/>
        <v>9119.7483639399998</v>
      </c>
      <c r="F89" s="178">
        <f t="shared" si="51"/>
        <v>326471.82126565004</v>
      </c>
      <c r="G89" s="179">
        <f t="shared" si="70"/>
        <v>3991.24</v>
      </c>
      <c r="H89" s="180">
        <f>IF(AND(N89=1,N88&gt;1),VLOOKUP(A88,[1]Plan1!$CW$105:$CY$215,3),H88)</f>
        <v>4008</v>
      </c>
      <c r="I89" s="181">
        <f t="shared" si="52"/>
        <v>41893</v>
      </c>
      <c r="J89" s="181">
        <f t="shared" si="71"/>
        <v>41923</v>
      </c>
      <c r="K89" s="182">
        <f t="shared" si="53"/>
        <v>4.1991962397651683E-3</v>
      </c>
      <c r="L89" s="213">
        <f t="shared" si="72"/>
        <v>41983</v>
      </c>
      <c r="M89" s="183">
        <f t="shared" si="73"/>
        <v>22</v>
      </c>
      <c r="N89" s="183">
        <f t="shared" si="54"/>
        <v>20</v>
      </c>
      <c r="O89" s="177">
        <f t="shared" si="55"/>
        <v>1.0038167200000001</v>
      </c>
      <c r="P89" s="184">
        <f t="shared" si="49"/>
        <v>1.00569971</v>
      </c>
      <c r="Q89" s="184">
        <f t="shared" si="74"/>
        <v>1.0082139592749999</v>
      </c>
      <c r="R89" s="177">
        <f t="shared" si="48"/>
        <v>1.0120620199999999</v>
      </c>
      <c r="S89" s="177">
        <f t="shared" si="75"/>
        <v>1</v>
      </c>
      <c r="T89" s="177">
        <f t="shared" si="56"/>
        <v>335591.56962959003</v>
      </c>
      <c r="U89" s="177">
        <f t="shared" si="57"/>
        <v>0</v>
      </c>
      <c r="V89" s="177">
        <f t="shared" si="58"/>
        <v>3937.909637542662</v>
      </c>
      <c r="W89" s="177">
        <f t="shared" si="59"/>
        <v>339529.4792671327</v>
      </c>
      <c r="X89" s="185">
        <f t="shared" si="60"/>
        <v>0</v>
      </c>
      <c r="Y89" s="177">
        <f t="shared" si="61"/>
        <v>0</v>
      </c>
      <c r="Z89" s="186">
        <f t="shared" si="62"/>
        <v>0</v>
      </c>
      <c r="AA89" s="177">
        <f t="shared" si="76"/>
        <v>0</v>
      </c>
      <c r="AB89" s="187">
        <f t="shared" si="77"/>
        <v>7.1215000000000001E-2</v>
      </c>
      <c r="AC89" s="185">
        <f t="shared" si="63"/>
        <v>20</v>
      </c>
      <c r="AD89" s="185">
        <v>252</v>
      </c>
      <c r="AE89" s="184">
        <f t="shared" si="47"/>
        <v>1.005474735</v>
      </c>
      <c r="AF89" s="177">
        <f t="shared" si="64"/>
        <v>1837.2749119499999</v>
      </c>
      <c r="AG89" s="177">
        <f t="shared" si="65"/>
        <v>1858.8339236700001</v>
      </c>
      <c r="AH89" s="188">
        <f t="shared" si="78"/>
        <v>0</v>
      </c>
      <c r="AI89" s="188"/>
      <c r="AJ89" s="188"/>
      <c r="AK89" s="188"/>
      <c r="AL89" s="8"/>
      <c r="AM89" s="8"/>
      <c r="AN89" s="13"/>
      <c r="AO89" s="13"/>
      <c r="AP89" s="13"/>
      <c r="AQ89" s="13"/>
      <c r="AR89" s="5"/>
      <c r="AS89" s="143">
        <f t="shared" si="82"/>
        <v>77</v>
      </c>
      <c r="AT89" s="144">
        <f t="shared" si="83"/>
        <v>44237</v>
      </c>
      <c r="AU89" s="145">
        <f t="shared" si="84"/>
        <v>179844.62512386005</v>
      </c>
      <c r="AV89" s="148">
        <f t="shared" si="85"/>
        <v>22</v>
      </c>
      <c r="AW89" s="145">
        <f t="shared" si="86"/>
        <v>1083.3577644300001</v>
      </c>
      <c r="AX89" s="145">
        <f t="shared" si="87"/>
        <v>0</v>
      </c>
      <c r="AY89" s="155">
        <v>0</v>
      </c>
      <c r="AZ89" s="152">
        <f t="shared" si="91"/>
        <v>44208</v>
      </c>
      <c r="BA89" s="153">
        <f>SUM(AX89:AX$90)</f>
        <v>0</v>
      </c>
      <c r="BB89" s="154">
        <f t="shared" si="88"/>
        <v>1083.3577644300001</v>
      </c>
      <c r="BC89" s="143">
        <f t="shared" si="89"/>
        <v>77</v>
      </c>
      <c r="BD89" s="144">
        <f t="shared" si="79"/>
        <v>44265</v>
      </c>
      <c r="BE89" s="144">
        <f t="shared" si="80"/>
        <v>44265</v>
      </c>
      <c r="BF89" s="17"/>
      <c r="BG89" s="148">
        <f t="shared" si="90"/>
        <v>78</v>
      </c>
      <c r="BH89" s="144">
        <f t="shared" si="81"/>
        <v>44265</v>
      </c>
      <c r="BI89" s="151">
        <v>2.7512999999999999E-2</v>
      </c>
      <c r="BJ89" s="17"/>
      <c r="BK89" s="84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</row>
    <row r="90" spans="1:192" x14ac:dyDescent="0.2">
      <c r="A90" s="125">
        <f t="shared" si="66"/>
        <v>41981</v>
      </c>
      <c r="B90" s="177">
        <f t="shared" si="50"/>
        <v>341388.3131908027</v>
      </c>
      <c r="C90" s="3">
        <f t="shared" si="67"/>
        <v>46087422.280758366</v>
      </c>
      <c r="D90" s="177">
        <f t="shared" si="68"/>
        <v>335591.56962959003</v>
      </c>
      <c r="E90" s="177">
        <f t="shared" si="69"/>
        <v>9119.7483639399998</v>
      </c>
      <c r="F90" s="178">
        <f t="shared" si="51"/>
        <v>326471.82126565004</v>
      </c>
      <c r="G90" s="179">
        <f t="shared" si="70"/>
        <v>3991.24</v>
      </c>
      <c r="H90" s="180">
        <f>IF(AND(N90=1,N89&gt;1),VLOOKUP(A89,[1]Plan1!$CW$105:$CY$215,3),H89)</f>
        <v>4008</v>
      </c>
      <c r="I90" s="181">
        <f t="shared" si="52"/>
        <v>41893</v>
      </c>
      <c r="J90" s="181">
        <f t="shared" si="71"/>
        <v>41923</v>
      </c>
      <c r="K90" s="182">
        <f t="shared" si="53"/>
        <v>4.1991962397651683E-3</v>
      </c>
      <c r="L90" s="213">
        <f t="shared" si="72"/>
        <v>41983</v>
      </c>
      <c r="M90" s="183">
        <f t="shared" si="73"/>
        <v>22</v>
      </c>
      <c r="N90" s="183">
        <f t="shared" si="54"/>
        <v>20</v>
      </c>
      <c r="O90" s="177">
        <f t="shared" si="55"/>
        <v>1.0038167200000001</v>
      </c>
      <c r="P90" s="184">
        <f t="shared" si="49"/>
        <v>1.00569971</v>
      </c>
      <c r="Q90" s="184">
        <f t="shared" si="74"/>
        <v>1.0082139592749999</v>
      </c>
      <c r="R90" s="177">
        <f t="shared" si="48"/>
        <v>1.0120620199999999</v>
      </c>
      <c r="S90" s="177">
        <f t="shared" si="75"/>
        <v>1</v>
      </c>
      <c r="T90" s="177">
        <f t="shared" si="56"/>
        <v>335591.56962959003</v>
      </c>
      <c r="U90" s="177">
        <f t="shared" si="57"/>
        <v>0</v>
      </c>
      <c r="V90" s="177">
        <f t="shared" si="58"/>
        <v>3937.909637542662</v>
      </c>
      <c r="W90" s="177">
        <f t="shared" si="59"/>
        <v>339529.4792671327</v>
      </c>
      <c r="X90" s="185">
        <f t="shared" si="60"/>
        <v>0</v>
      </c>
      <c r="Y90" s="177">
        <f t="shared" si="61"/>
        <v>0</v>
      </c>
      <c r="Z90" s="186">
        <f t="shared" si="62"/>
        <v>0</v>
      </c>
      <c r="AA90" s="177">
        <f t="shared" si="76"/>
        <v>0</v>
      </c>
      <c r="AB90" s="187">
        <f t="shared" si="77"/>
        <v>7.1215000000000001E-2</v>
      </c>
      <c r="AC90" s="185">
        <f t="shared" si="63"/>
        <v>20</v>
      </c>
      <c r="AD90" s="185">
        <v>252</v>
      </c>
      <c r="AE90" s="184">
        <f t="shared" si="47"/>
        <v>1.005474735</v>
      </c>
      <c r="AF90" s="177">
        <f t="shared" si="64"/>
        <v>1837.2749119499999</v>
      </c>
      <c r="AG90" s="177">
        <f t="shared" si="65"/>
        <v>1858.8339236700001</v>
      </c>
      <c r="AH90" s="188">
        <f t="shared" si="78"/>
        <v>0</v>
      </c>
      <c r="AI90" s="188"/>
      <c r="AJ90" s="188"/>
      <c r="AK90" s="188"/>
      <c r="AL90" s="8"/>
      <c r="AM90" s="8"/>
      <c r="AN90" s="8"/>
      <c r="AO90" s="8"/>
      <c r="AP90" s="8"/>
      <c r="AQ90" s="8"/>
      <c r="AR90" s="5"/>
      <c r="AS90" s="143">
        <f t="shared" si="82"/>
        <v>78</v>
      </c>
      <c r="AT90" s="144">
        <f t="shared" si="83"/>
        <v>44265</v>
      </c>
      <c r="AU90" s="145">
        <f t="shared" si="84"/>
        <v>179844.62512386005</v>
      </c>
      <c r="AV90" s="148">
        <f t="shared" si="85"/>
        <v>18</v>
      </c>
      <c r="AW90" s="145">
        <f t="shared" si="86"/>
        <v>885.89933656000005</v>
      </c>
      <c r="AX90" s="145">
        <f t="shared" si="87"/>
        <v>0</v>
      </c>
      <c r="AY90" s="155">
        <v>0</v>
      </c>
      <c r="AZ90" s="152">
        <f t="shared" si="91"/>
        <v>44238</v>
      </c>
      <c r="BA90" s="153">
        <f>SUM(AX90:AX$90)</f>
        <v>0</v>
      </c>
      <c r="BB90" s="154">
        <f t="shared" si="88"/>
        <v>885.89933656000005</v>
      </c>
      <c r="BC90" s="143">
        <f t="shared" si="89"/>
        <v>78</v>
      </c>
      <c r="BD90" s="144">
        <f t="shared" si="79"/>
        <v>44298</v>
      </c>
      <c r="BE90" s="144">
        <f t="shared" si="80"/>
        <v>44298</v>
      </c>
      <c r="BF90" s="1"/>
      <c r="BG90" s="148">
        <f t="shared" si="90"/>
        <v>79</v>
      </c>
      <c r="BH90" s="144">
        <f t="shared" si="81"/>
        <v>44298</v>
      </c>
      <c r="BI90" s="151">
        <v>2.7608000000000001E-2</v>
      </c>
    </row>
    <row r="91" spans="1:192" x14ac:dyDescent="0.2">
      <c r="A91" s="125">
        <f t="shared" si="66"/>
        <v>41982</v>
      </c>
      <c r="B91" s="177">
        <f t="shared" si="50"/>
        <v>341544.82714954281</v>
      </c>
      <c r="C91" s="3">
        <f t="shared" si="67"/>
        <v>46108551.665188275</v>
      </c>
      <c r="D91" s="177">
        <f t="shared" si="68"/>
        <v>335591.56962959003</v>
      </c>
      <c r="E91" s="177">
        <f t="shared" si="69"/>
        <v>9119.7483639399998</v>
      </c>
      <c r="F91" s="178">
        <f t="shared" si="51"/>
        <v>326471.82126565004</v>
      </c>
      <c r="G91" s="179">
        <f t="shared" si="70"/>
        <v>3991.24</v>
      </c>
      <c r="H91" s="180">
        <f>IF(AND(N91=1,N90&gt;1),VLOOKUP(A90,[1]Plan1!$CW$105:$CY$215,3),H90)</f>
        <v>4008</v>
      </c>
      <c r="I91" s="181">
        <f t="shared" si="52"/>
        <v>41893</v>
      </c>
      <c r="J91" s="181">
        <f t="shared" si="71"/>
        <v>41923</v>
      </c>
      <c r="K91" s="182">
        <f t="shared" si="53"/>
        <v>4.1991962397651683E-3</v>
      </c>
      <c r="L91" s="213">
        <f t="shared" si="72"/>
        <v>41983</v>
      </c>
      <c r="M91" s="183">
        <f t="shared" si="73"/>
        <v>22</v>
      </c>
      <c r="N91" s="183">
        <f t="shared" si="54"/>
        <v>21</v>
      </c>
      <c r="O91" s="177">
        <f t="shared" si="55"/>
        <v>1.0040079399999999</v>
      </c>
      <c r="P91" s="184">
        <f t="shared" si="49"/>
        <v>1.00569971</v>
      </c>
      <c r="Q91" s="184">
        <f t="shared" si="74"/>
        <v>1.0082139592749999</v>
      </c>
      <c r="R91" s="177">
        <f t="shared" si="48"/>
        <v>1.0122548200000001</v>
      </c>
      <c r="S91" s="177">
        <f t="shared" si="75"/>
        <v>1</v>
      </c>
      <c r="T91" s="177">
        <f t="shared" si="56"/>
        <v>335591.56962959003</v>
      </c>
      <c r="U91" s="177">
        <f t="shared" si="57"/>
        <v>0</v>
      </c>
      <c r="V91" s="177">
        <f t="shared" si="58"/>
        <v>4000.8534046827494</v>
      </c>
      <c r="W91" s="177">
        <f t="shared" si="59"/>
        <v>339592.4230342728</v>
      </c>
      <c r="X91" s="185">
        <f t="shared" si="60"/>
        <v>0</v>
      </c>
      <c r="Y91" s="177">
        <f t="shared" si="61"/>
        <v>0</v>
      </c>
      <c r="Z91" s="186">
        <f t="shared" si="62"/>
        <v>0</v>
      </c>
      <c r="AA91" s="177">
        <f t="shared" si="76"/>
        <v>0</v>
      </c>
      <c r="AB91" s="187">
        <f t="shared" si="77"/>
        <v>7.1215000000000001E-2</v>
      </c>
      <c r="AC91" s="185">
        <f t="shared" si="63"/>
        <v>21</v>
      </c>
      <c r="AD91" s="185">
        <v>252</v>
      </c>
      <c r="AE91" s="184">
        <f t="shared" si="47"/>
        <v>1.005749257</v>
      </c>
      <c r="AF91" s="177">
        <f t="shared" si="64"/>
        <v>1929.4021808299999</v>
      </c>
      <c r="AG91" s="177">
        <f t="shared" si="65"/>
        <v>1952.4041152699999</v>
      </c>
      <c r="AH91" s="188">
        <f t="shared" si="78"/>
        <v>0</v>
      </c>
      <c r="AI91" s="188"/>
      <c r="AJ91" s="188"/>
      <c r="AK91" s="188"/>
      <c r="AL91" s="8"/>
      <c r="AM91" s="8"/>
      <c r="AN91" s="8"/>
      <c r="AO91" s="8"/>
      <c r="AP91" s="8"/>
      <c r="AQ91" s="8"/>
      <c r="AR91" s="5"/>
      <c r="AS91" s="143">
        <f t="shared" si="82"/>
        <v>79</v>
      </c>
      <c r="AT91" s="144">
        <f t="shared" si="83"/>
        <v>44298</v>
      </c>
      <c r="AU91" s="145">
        <f t="shared" si="84"/>
        <v>179844.62512386005</v>
      </c>
      <c r="AV91" s="148">
        <f t="shared" si="85"/>
        <v>22</v>
      </c>
      <c r="AW91" s="145">
        <f t="shared" si="86"/>
        <v>1083.3577644300001</v>
      </c>
      <c r="AX91" s="145">
        <f t="shared" si="87"/>
        <v>0</v>
      </c>
      <c r="AY91" s="155">
        <v>0</v>
      </c>
      <c r="AZ91" s="152">
        <f t="shared" si="91"/>
        <v>44266</v>
      </c>
      <c r="BA91" s="153">
        <v>0</v>
      </c>
      <c r="BB91" s="154">
        <f t="shared" si="88"/>
        <v>1083.3577644300001</v>
      </c>
      <c r="BC91" s="143">
        <f t="shared" si="89"/>
        <v>79</v>
      </c>
      <c r="BD91" s="144">
        <f t="shared" si="79"/>
        <v>44326</v>
      </c>
      <c r="BE91" s="144">
        <f t="shared" si="80"/>
        <v>44326</v>
      </c>
      <c r="BF91" s="1"/>
      <c r="BG91" s="148">
        <f t="shared" si="90"/>
        <v>80</v>
      </c>
      <c r="BH91" s="144">
        <f t="shared" si="81"/>
        <v>44326</v>
      </c>
      <c r="BI91" s="151">
        <v>2.8829E-2</v>
      </c>
      <c r="BK91" s="85"/>
    </row>
    <row r="92" spans="1:192" x14ac:dyDescent="0.2">
      <c r="A92" s="125">
        <f t="shared" si="66"/>
        <v>41983</v>
      </c>
      <c r="B92" s="177">
        <f t="shared" si="50"/>
        <v>341701.40771010914</v>
      </c>
      <c r="C92" s="3">
        <f t="shared" si="67"/>
        <v>46129690.040864736</v>
      </c>
      <c r="D92" s="177">
        <f t="shared" si="68"/>
        <v>335591.56962959003</v>
      </c>
      <c r="E92" s="177">
        <f t="shared" si="69"/>
        <v>9119.7483639399998</v>
      </c>
      <c r="F92" s="178">
        <f t="shared" si="51"/>
        <v>326471.82126565004</v>
      </c>
      <c r="G92" s="179">
        <f t="shared" si="70"/>
        <v>3991.24</v>
      </c>
      <c r="H92" s="180">
        <f>IF(AND(N92=1,N91&gt;1),VLOOKUP(A91,[1]Plan1!$CW$105:$CY$215,3),H91)</f>
        <v>4008</v>
      </c>
      <c r="I92" s="181">
        <f t="shared" si="52"/>
        <v>41893</v>
      </c>
      <c r="J92" s="181">
        <f t="shared" si="71"/>
        <v>41923</v>
      </c>
      <c r="K92" s="182">
        <f t="shared" si="53"/>
        <v>4.1991962397651683E-3</v>
      </c>
      <c r="L92" s="213">
        <f t="shared" si="72"/>
        <v>41983</v>
      </c>
      <c r="M92" s="183">
        <f t="shared" si="73"/>
        <v>22</v>
      </c>
      <c r="N92" s="183">
        <f t="shared" si="54"/>
        <v>22</v>
      </c>
      <c r="O92" s="177">
        <f t="shared" si="55"/>
        <v>1.00419919</v>
      </c>
      <c r="P92" s="184">
        <f t="shared" si="49"/>
        <v>1.00569971</v>
      </c>
      <c r="Q92" s="184">
        <f t="shared" si="74"/>
        <v>1.0082139592749999</v>
      </c>
      <c r="R92" s="177">
        <f t="shared" si="48"/>
        <v>1.01244764</v>
      </c>
      <c r="S92" s="177">
        <f t="shared" si="75"/>
        <v>1</v>
      </c>
      <c r="T92" s="177">
        <f t="shared" si="56"/>
        <v>335591.56962959003</v>
      </c>
      <c r="U92" s="177">
        <f t="shared" si="57"/>
        <v>0</v>
      </c>
      <c r="V92" s="177">
        <f t="shared" si="58"/>
        <v>4063.8037012591503</v>
      </c>
      <c r="W92" s="177">
        <f t="shared" si="59"/>
        <v>339655.37333084916</v>
      </c>
      <c r="X92" s="185">
        <f t="shared" si="60"/>
        <v>3</v>
      </c>
      <c r="Y92" s="177">
        <f t="shared" si="61"/>
        <v>2123.9590441800001</v>
      </c>
      <c r="Z92" s="186">
        <f t="shared" si="62"/>
        <v>6.3290000000000004E-3</v>
      </c>
      <c r="AA92" s="177">
        <f t="shared" si="76"/>
        <v>2123.9590441800001</v>
      </c>
      <c r="AB92" s="187">
        <f t="shared" si="77"/>
        <v>7.1215000000000001E-2</v>
      </c>
      <c r="AC92" s="185">
        <f t="shared" si="63"/>
        <v>22</v>
      </c>
      <c r="AD92" s="185">
        <v>252</v>
      </c>
      <c r="AE92" s="184">
        <f t="shared" si="47"/>
        <v>1.0060238539999999</v>
      </c>
      <c r="AF92" s="177">
        <f t="shared" si="64"/>
        <v>2021.5546190699999</v>
      </c>
      <c r="AG92" s="177">
        <f t="shared" si="65"/>
        <v>2046.0343792599999</v>
      </c>
      <c r="AH92" s="188">
        <f t="shared" si="78"/>
        <v>4145.5136632499998</v>
      </c>
      <c r="AI92" s="188"/>
      <c r="AJ92" s="188"/>
      <c r="AK92" s="188"/>
      <c r="AL92" s="13"/>
      <c r="AM92" s="13"/>
      <c r="AN92" s="8"/>
      <c r="AO92" s="8"/>
      <c r="AP92" s="8"/>
      <c r="AQ92" s="8"/>
      <c r="AR92" s="5"/>
      <c r="AS92" s="143">
        <f t="shared" si="82"/>
        <v>80</v>
      </c>
      <c r="AT92" s="144">
        <f t="shared" si="83"/>
        <v>44326</v>
      </c>
      <c r="AU92" s="145">
        <f t="shared" si="84"/>
        <v>179844.62512386005</v>
      </c>
      <c r="AV92" s="148">
        <f t="shared" si="85"/>
        <v>19</v>
      </c>
      <c r="AW92" s="145">
        <f t="shared" si="86"/>
        <v>935.24384588999999</v>
      </c>
      <c r="AX92" s="145">
        <f t="shared" si="87"/>
        <v>0</v>
      </c>
      <c r="AY92" s="155">
        <v>0</v>
      </c>
      <c r="AZ92" s="152">
        <f t="shared" si="91"/>
        <v>44299</v>
      </c>
      <c r="BA92" s="153">
        <f>SUM(AX92:AX$102)</f>
        <v>0</v>
      </c>
      <c r="BB92" s="154">
        <f t="shared" si="88"/>
        <v>935.24384588999999</v>
      </c>
      <c r="BC92" s="143">
        <f t="shared" si="89"/>
        <v>80</v>
      </c>
      <c r="BD92" s="144">
        <f t="shared" si="79"/>
        <v>44357</v>
      </c>
      <c r="BE92" s="144">
        <f t="shared" si="80"/>
        <v>44357</v>
      </c>
      <c r="BF92" s="1"/>
      <c r="BG92" s="148">
        <f t="shared" si="90"/>
        <v>81</v>
      </c>
      <c r="BH92" s="144">
        <f t="shared" si="81"/>
        <v>44357</v>
      </c>
      <c r="BI92" s="151">
        <v>2.9298999999999999E-2</v>
      </c>
    </row>
    <row r="93" spans="1:192" x14ac:dyDescent="0.2">
      <c r="A93" s="125">
        <f t="shared" si="66"/>
        <v>41984</v>
      </c>
      <c r="B93" s="177">
        <f t="shared" si="50"/>
        <v>337703.66181640275</v>
      </c>
      <c r="C93" s="3">
        <f t="shared" si="67"/>
        <v>45589994.345214374</v>
      </c>
      <c r="D93" s="177">
        <f t="shared" si="68"/>
        <v>333467.61058540997</v>
      </c>
      <c r="E93" s="177">
        <f t="shared" si="69"/>
        <v>6995.7893197600006</v>
      </c>
      <c r="F93" s="178">
        <f t="shared" si="51"/>
        <v>326471.82126564998</v>
      </c>
      <c r="G93" s="179">
        <f t="shared" si="70"/>
        <v>4008</v>
      </c>
      <c r="H93" s="180">
        <f>IF(AND(N93=1,N92&gt;1),VLOOKUP(A92,[1]Plan1!$CW$105:$CY$215,3),H92)</f>
        <v>4028.44</v>
      </c>
      <c r="I93" s="181">
        <f t="shared" si="52"/>
        <v>41923</v>
      </c>
      <c r="J93" s="181">
        <f t="shared" si="71"/>
        <v>41954</v>
      </c>
      <c r="K93" s="182">
        <f t="shared" si="53"/>
        <v>5.0998003992015484E-3</v>
      </c>
      <c r="L93" s="213">
        <f t="shared" si="72"/>
        <v>42016</v>
      </c>
      <c r="M93" s="183">
        <f t="shared" si="73"/>
        <v>21</v>
      </c>
      <c r="N93" s="183">
        <f t="shared" si="54"/>
        <v>1</v>
      </c>
      <c r="O93" s="177">
        <f t="shared" si="55"/>
        <v>1.0002422500000001</v>
      </c>
      <c r="P93" s="184">
        <f t="shared" si="49"/>
        <v>1.00419919</v>
      </c>
      <c r="Q93" s="184">
        <f t="shared" si="74"/>
        <v>1.012447641250648</v>
      </c>
      <c r="R93" s="177">
        <f t="shared" si="48"/>
        <v>1.0126929</v>
      </c>
      <c r="S93" s="177">
        <f t="shared" si="75"/>
        <v>1</v>
      </c>
      <c r="T93" s="177">
        <f t="shared" si="56"/>
        <v>333467.61058540997</v>
      </c>
      <c r="U93" s="177">
        <f t="shared" si="57"/>
        <v>0</v>
      </c>
      <c r="V93" s="177">
        <f t="shared" si="58"/>
        <v>4143.8741801427714</v>
      </c>
      <c r="W93" s="177">
        <f t="shared" si="59"/>
        <v>337611.48476555274</v>
      </c>
      <c r="X93" s="185">
        <f t="shared" si="60"/>
        <v>0</v>
      </c>
      <c r="Y93" s="177">
        <f t="shared" si="61"/>
        <v>0</v>
      </c>
      <c r="Z93" s="186">
        <f t="shared" si="62"/>
        <v>0</v>
      </c>
      <c r="AA93" s="177">
        <f t="shared" si="76"/>
        <v>0</v>
      </c>
      <c r="AB93" s="187">
        <f t="shared" si="77"/>
        <v>7.1215000000000001E-2</v>
      </c>
      <c r="AC93" s="185">
        <f t="shared" si="63"/>
        <v>1</v>
      </c>
      <c r="AD93" s="185">
        <v>252</v>
      </c>
      <c r="AE93" s="184">
        <f t="shared" si="47"/>
        <v>1.000273027</v>
      </c>
      <c r="AF93" s="177">
        <f t="shared" si="64"/>
        <v>91.04566131</v>
      </c>
      <c r="AG93" s="177">
        <f t="shared" si="65"/>
        <v>92.177050850000001</v>
      </c>
      <c r="AH93" s="188">
        <f t="shared" si="78"/>
        <v>0</v>
      </c>
      <c r="AI93" s="188"/>
      <c r="AJ93" s="188"/>
      <c r="AK93" s="188"/>
      <c r="AL93" s="8"/>
      <c r="AM93" s="8"/>
      <c r="AN93" s="8"/>
      <c r="AO93" s="8"/>
      <c r="AP93" s="8"/>
      <c r="AQ93" s="8"/>
      <c r="AR93" s="5"/>
      <c r="AS93" s="143">
        <f t="shared" si="82"/>
        <v>81</v>
      </c>
      <c r="AT93" s="144">
        <f t="shared" si="83"/>
        <v>44357</v>
      </c>
      <c r="AU93" s="145">
        <f t="shared" si="84"/>
        <v>179844.62512386005</v>
      </c>
      <c r="AV93" s="148">
        <f t="shared" si="85"/>
        <v>22</v>
      </c>
      <c r="AW93" s="145">
        <f t="shared" si="86"/>
        <v>1083.3577644300001</v>
      </c>
      <c r="AX93" s="145">
        <f t="shared" si="87"/>
        <v>0</v>
      </c>
      <c r="AY93" s="155">
        <v>0</v>
      </c>
      <c r="AZ93" s="152">
        <f t="shared" si="91"/>
        <v>44327</v>
      </c>
      <c r="BA93" s="153">
        <f>SUM(AX93:AX$102)</f>
        <v>0</v>
      </c>
      <c r="BB93" s="154">
        <f t="shared" si="88"/>
        <v>1083.3577644300001</v>
      </c>
      <c r="BC93" s="143">
        <f t="shared" si="89"/>
        <v>81</v>
      </c>
      <c r="BD93" s="144">
        <f t="shared" si="79"/>
        <v>44389</v>
      </c>
      <c r="BE93" s="144">
        <f t="shared" si="80"/>
        <v>44389</v>
      </c>
      <c r="BF93" s="1"/>
      <c r="BG93" s="148">
        <f t="shared" si="90"/>
        <v>82</v>
      </c>
      <c r="BH93" s="144">
        <f t="shared" si="81"/>
        <v>44389</v>
      </c>
      <c r="BI93" s="151">
        <v>3.0639E-2</v>
      </c>
    </row>
    <row r="94" spans="1:192" x14ac:dyDescent="0.2">
      <c r="A94" s="125">
        <f t="shared" si="66"/>
        <v>41985</v>
      </c>
      <c r="B94" s="177">
        <f t="shared" si="50"/>
        <v>337876.00452781207</v>
      </c>
      <c r="C94" s="3">
        <f t="shared" si="67"/>
        <v>45613260.611254632</v>
      </c>
      <c r="D94" s="177">
        <f t="shared" si="68"/>
        <v>333467.61058540997</v>
      </c>
      <c r="E94" s="177">
        <f t="shared" si="69"/>
        <v>6995.7893197600006</v>
      </c>
      <c r="F94" s="178">
        <f t="shared" si="51"/>
        <v>326471.82126564998</v>
      </c>
      <c r="G94" s="179">
        <f t="shared" si="70"/>
        <v>4008</v>
      </c>
      <c r="H94" s="180">
        <f>IF(AND(N94=1,N93&gt;1),VLOOKUP(A93,[1]Plan1!$CW$105:$CY$215,3),H93)</f>
        <v>4028.44</v>
      </c>
      <c r="I94" s="181">
        <f t="shared" si="52"/>
        <v>41923</v>
      </c>
      <c r="J94" s="181">
        <f t="shared" si="71"/>
        <v>41954</v>
      </c>
      <c r="K94" s="182">
        <f t="shared" si="53"/>
        <v>5.0998003992015484E-3</v>
      </c>
      <c r="L94" s="213">
        <f t="shared" si="72"/>
        <v>42016</v>
      </c>
      <c r="M94" s="183">
        <f t="shared" si="73"/>
        <v>21</v>
      </c>
      <c r="N94" s="183">
        <f t="shared" si="54"/>
        <v>2</v>
      </c>
      <c r="O94" s="177">
        <f t="shared" si="55"/>
        <v>1.00048457</v>
      </c>
      <c r="P94" s="184">
        <f t="shared" si="49"/>
        <v>1.00419919</v>
      </c>
      <c r="Q94" s="184">
        <f t="shared" si="74"/>
        <v>1.012447641250648</v>
      </c>
      <c r="R94" s="177">
        <f t="shared" si="48"/>
        <v>1.01293824</v>
      </c>
      <c r="S94" s="177">
        <f t="shared" si="75"/>
        <v>1</v>
      </c>
      <c r="T94" s="177">
        <f t="shared" si="56"/>
        <v>333467.61058540997</v>
      </c>
      <c r="U94" s="177">
        <f t="shared" si="57"/>
        <v>0</v>
      </c>
      <c r="V94" s="177">
        <f t="shared" si="58"/>
        <v>4223.9707767720802</v>
      </c>
      <c r="W94" s="177">
        <f t="shared" si="59"/>
        <v>337691.58136218204</v>
      </c>
      <c r="X94" s="185">
        <f t="shared" si="60"/>
        <v>0</v>
      </c>
      <c r="Y94" s="177">
        <f t="shared" si="61"/>
        <v>0</v>
      </c>
      <c r="Z94" s="186">
        <f t="shared" si="62"/>
        <v>0</v>
      </c>
      <c r="AA94" s="177">
        <f t="shared" si="76"/>
        <v>0</v>
      </c>
      <c r="AB94" s="187">
        <f t="shared" si="77"/>
        <v>7.1215000000000001E-2</v>
      </c>
      <c r="AC94" s="185">
        <f t="shared" si="63"/>
        <v>2</v>
      </c>
      <c r="AD94" s="185">
        <v>252</v>
      </c>
      <c r="AE94" s="184">
        <f t="shared" si="47"/>
        <v>1.000546129</v>
      </c>
      <c r="AF94" s="177">
        <f t="shared" si="64"/>
        <v>182.11633269999999</v>
      </c>
      <c r="AG94" s="177">
        <f t="shared" si="65"/>
        <v>184.42316563</v>
      </c>
      <c r="AH94" s="188">
        <f t="shared" si="78"/>
        <v>0</v>
      </c>
      <c r="AI94" s="188"/>
      <c r="AJ94" s="188"/>
      <c r="AK94" s="188"/>
      <c r="AL94" s="8"/>
      <c r="AM94" s="8"/>
      <c r="AN94" s="8"/>
      <c r="AO94" s="8"/>
      <c r="AP94" s="8"/>
      <c r="AQ94" s="8"/>
      <c r="AR94" s="5"/>
      <c r="AS94" s="143">
        <f t="shared" si="82"/>
        <v>82</v>
      </c>
      <c r="AT94" s="144">
        <f t="shared" si="83"/>
        <v>44389</v>
      </c>
      <c r="AU94" s="145">
        <f t="shared" si="84"/>
        <v>179844.62512386005</v>
      </c>
      <c r="AV94" s="148">
        <f t="shared" si="85"/>
        <v>22</v>
      </c>
      <c r="AW94" s="145">
        <f t="shared" si="86"/>
        <v>1083.3577644300001</v>
      </c>
      <c r="AX94" s="145">
        <f t="shared" si="87"/>
        <v>0</v>
      </c>
      <c r="AY94" s="155">
        <v>0</v>
      </c>
      <c r="AZ94" s="152">
        <f t="shared" si="91"/>
        <v>44358</v>
      </c>
      <c r="BA94" s="153">
        <f>SUM(AX94:AX$102)</f>
        <v>0</v>
      </c>
      <c r="BB94" s="154">
        <f t="shared" si="88"/>
        <v>1083.3577644300001</v>
      </c>
      <c r="BC94" s="143">
        <f t="shared" si="89"/>
        <v>82</v>
      </c>
      <c r="BD94" s="144">
        <f t="shared" si="79"/>
        <v>44418</v>
      </c>
      <c r="BE94" s="144">
        <f t="shared" si="80"/>
        <v>44418</v>
      </c>
      <c r="BF94" s="1"/>
      <c r="BG94" s="148">
        <f t="shared" si="90"/>
        <v>83</v>
      </c>
      <c r="BH94" s="144">
        <f t="shared" si="81"/>
        <v>44418</v>
      </c>
      <c r="BI94" s="151">
        <v>3.1515000000000001E-2</v>
      </c>
    </row>
    <row r="95" spans="1:192" x14ac:dyDescent="0.2">
      <c r="A95" s="125">
        <f t="shared" si="66"/>
        <v>41986</v>
      </c>
      <c r="B95" s="177">
        <f t="shared" si="50"/>
        <v>338048.4359255507</v>
      </c>
      <c r="C95" s="3">
        <f t="shared" si="67"/>
        <v>45636538.849949345</v>
      </c>
      <c r="D95" s="177">
        <f t="shared" si="68"/>
        <v>333467.61058540997</v>
      </c>
      <c r="E95" s="177">
        <f t="shared" si="69"/>
        <v>6995.7893197600006</v>
      </c>
      <c r="F95" s="178">
        <f t="shared" si="51"/>
        <v>326471.82126564998</v>
      </c>
      <c r="G95" s="179">
        <f t="shared" si="70"/>
        <v>4008</v>
      </c>
      <c r="H95" s="180">
        <f>IF(AND(N95=1,N94&gt;1),VLOOKUP(A94,[1]Plan1!$CW$105:$CY$215,3),H94)</f>
        <v>4028.44</v>
      </c>
      <c r="I95" s="181">
        <f t="shared" si="52"/>
        <v>41923</v>
      </c>
      <c r="J95" s="181">
        <f t="shared" si="71"/>
        <v>41954</v>
      </c>
      <c r="K95" s="182">
        <f t="shared" si="53"/>
        <v>5.0998003992015484E-3</v>
      </c>
      <c r="L95" s="213">
        <f t="shared" si="72"/>
        <v>42016</v>
      </c>
      <c r="M95" s="183">
        <f t="shared" si="73"/>
        <v>21</v>
      </c>
      <c r="N95" s="183">
        <f t="shared" si="54"/>
        <v>3</v>
      </c>
      <c r="O95" s="177">
        <f t="shared" si="55"/>
        <v>1.00072695</v>
      </c>
      <c r="P95" s="184">
        <f t="shared" si="49"/>
        <v>1.00419919</v>
      </c>
      <c r="Q95" s="184">
        <f t="shared" si="74"/>
        <v>1.012447641250648</v>
      </c>
      <c r="R95" s="177">
        <f t="shared" si="48"/>
        <v>1.0131836400000001</v>
      </c>
      <c r="S95" s="177">
        <f t="shared" si="75"/>
        <v>1</v>
      </c>
      <c r="T95" s="177">
        <f t="shared" si="56"/>
        <v>333467.61058540997</v>
      </c>
      <c r="U95" s="177">
        <f t="shared" si="57"/>
        <v>0</v>
      </c>
      <c r="V95" s="177">
        <f t="shared" si="58"/>
        <v>4304.086961710691</v>
      </c>
      <c r="W95" s="177">
        <f t="shared" si="59"/>
        <v>337771.69754712068</v>
      </c>
      <c r="X95" s="185">
        <f t="shared" si="60"/>
        <v>0</v>
      </c>
      <c r="Y95" s="177">
        <f t="shared" si="61"/>
        <v>0</v>
      </c>
      <c r="Z95" s="186">
        <f t="shared" si="62"/>
        <v>0</v>
      </c>
      <c r="AA95" s="177">
        <f t="shared" si="76"/>
        <v>0</v>
      </c>
      <c r="AB95" s="187">
        <f t="shared" si="77"/>
        <v>7.1215000000000001E-2</v>
      </c>
      <c r="AC95" s="185">
        <f t="shared" si="63"/>
        <v>3</v>
      </c>
      <c r="AD95" s="185">
        <v>252</v>
      </c>
      <c r="AE95" s="184">
        <f t="shared" ref="AE95:AE158" si="92">ROUND((1+AB95)^TRUNC((AC95/AD95),9),9)</f>
        <v>1.0008193059999999</v>
      </c>
      <c r="AF95" s="177">
        <f t="shared" si="64"/>
        <v>273.21201415000002</v>
      </c>
      <c r="AG95" s="177">
        <f t="shared" si="65"/>
        <v>276.73837843000001</v>
      </c>
      <c r="AH95" s="188">
        <f t="shared" si="78"/>
        <v>0</v>
      </c>
      <c r="AI95" s="188"/>
      <c r="AJ95" s="188"/>
      <c r="AK95" s="188"/>
      <c r="AL95" s="8"/>
      <c r="AM95" s="8"/>
      <c r="AN95" s="8"/>
      <c r="AO95" s="8"/>
      <c r="AP95" s="8"/>
      <c r="AQ95" s="8"/>
      <c r="AR95" s="5"/>
      <c r="AS95" s="143">
        <f t="shared" si="82"/>
        <v>83</v>
      </c>
      <c r="AT95" s="144">
        <f t="shared" si="83"/>
        <v>44418</v>
      </c>
      <c r="AU95" s="145">
        <f t="shared" si="84"/>
        <v>179844.62512386005</v>
      </c>
      <c r="AV95" s="148">
        <f t="shared" si="85"/>
        <v>21</v>
      </c>
      <c r="AW95" s="145">
        <f t="shared" si="86"/>
        <v>1033.9729699</v>
      </c>
      <c r="AX95" s="145">
        <f t="shared" si="87"/>
        <v>0</v>
      </c>
      <c r="AY95" s="155">
        <v>0</v>
      </c>
      <c r="AZ95" s="152">
        <f t="shared" si="91"/>
        <v>44390</v>
      </c>
      <c r="BA95" s="153">
        <f>SUM(AX95:AX$102)</f>
        <v>0</v>
      </c>
      <c r="BB95" s="154">
        <f t="shared" si="88"/>
        <v>1033.9729699</v>
      </c>
      <c r="BC95" s="143">
        <f t="shared" si="89"/>
        <v>83</v>
      </c>
      <c r="BD95" s="144">
        <f t="shared" si="79"/>
        <v>44449</v>
      </c>
      <c r="BE95" s="144">
        <f t="shared" si="80"/>
        <v>44449</v>
      </c>
      <c r="BF95" s="1"/>
      <c r="BG95" s="148">
        <f t="shared" si="90"/>
        <v>84</v>
      </c>
      <c r="BH95" s="144">
        <f t="shared" si="81"/>
        <v>44449</v>
      </c>
      <c r="BI95" s="151">
        <v>3.2737000000000002E-2</v>
      </c>
    </row>
    <row r="96" spans="1:192" x14ac:dyDescent="0.2">
      <c r="A96" s="125">
        <f t="shared" si="66"/>
        <v>41987</v>
      </c>
      <c r="B96" s="177">
        <f t="shared" si="50"/>
        <v>338048.4359255507</v>
      </c>
      <c r="C96" s="3">
        <f t="shared" si="67"/>
        <v>45636538.849949345</v>
      </c>
      <c r="D96" s="177">
        <f t="shared" si="68"/>
        <v>333467.61058540997</v>
      </c>
      <c r="E96" s="177">
        <f t="shared" si="69"/>
        <v>6995.7893197600006</v>
      </c>
      <c r="F96" s="178">
        <f t="shared" si="51"/>
        <v>326471.82126564998</v>
      </c>
      <c r="G96" s="179">
        <f t="shared" si="70"/>
        <v>4008</v>
      </c>
      <c r="H96" s="180">
        <f>IF(AND(N96=1,N95&gt;1),VLOOKUP(A95,[1]Plan1!$CW$105:$CY$215,3),H95)</f>
        <v>4028.44</v>
      </c>
      <c r="I96" s="181">
        <f t="shared" si="52"/>
        <v>41923</v>
      </c>
      <c r="J96" s="181">
        <f t="shared" si="71"/>
        <v>41954</v>
      </c>
      <c r="K96" s="182">
        <f t="shared" si="53"/>
        <v>5.0998003992015484E-3</v>
      </c>
      <c r="L96" s="213">
        <f t="shared" si="72"/>
        <v>42016</v>
      </c>
      <c r="M96" s="183">
        <f t="shared" si="73"/>
        <v>21</v>
      </c>
      <c r="N96" s="183">
        <f t="shared" si="54"/>
        <v>3</v>
      </c>
      <c r="O96" s="177">
        <f t="shared" si="55"/>
        <v>1.00072695</v>
      </c>
      <c r="P96" s="184">
        <f t="shared" si="49"/>
        <v>1.00419919</v>
      </c>
      <c r="Q96" s="184">
        <f t="shared" si="74"/>
        <v>1.012447641250648</v>
      </c>
      <c r="R96" s="177">
        <f t="shared" si="48"/>
        <v>1.0131836400000001</v>
      </c>
      <c r="S96" s="177">
        <f t="shared" si="75"/>
        <v>1</v>
      </c>
      <c r="T96" s="177">
        <f t="shared" si="56"/>
        <v>333467.61058540997</v>
      </c>
      <c r="U96" s="177">
        <f t="shared" si="57"/>
        <v>0</v>
      </c>
      <c r="V96" s="177">
        <f t="shared" si="58"/>
        <v>4304.086961710691</v>
      </c>
      <c r="W96" s="177">
        <f t="shared" si="59"/>
        <v>337771.69754712068</v>
      </c>
      <c r="X96" s="185">
        <f t="shared" si="60"/>
        <v>0</v>
      </c>
      <c r="Y96" s="177">
        <f t="shared" si="61"/>
        <v>0</v>
      </c>
      <c r="Z96" s="186">
        <f t="shared" si="62"/>
        <v>0</v>
      </c>
      <c r="AA96" s="177">
        <f t="shared" si="76"/>
        <v>0</v>
      </c>
      <c r="AB96" s="187">
        <f t="shared" si="77"/>
        <v>7.1215000000000001E-2</v>
      </c>
      <c r="AC96" s="185">
        <f t="shared" si="63"/>
        <v>3</v>
      </c>
      <c r="AD96" s="185">
        <v>252</v>
      </c>
      <c r="AE96" s="184">
        <f t="shared" si="92"/>
        <v>1.0008193059999999</v>
      </c>
      <c r="AF96" s="177">
        <f t="shared" si="64"/>
        <v>273.21201415000002</v>
      </c>
      <c r="AG96" s="177">
        <f t="shared" si="65"/>
        <v>276.73837843000001</v>
      </c>
      <c r="AH96" s="188">
        <f t="shared" si="78"/>
        <v>0</v>
      </c>
      <c r="AI96" s="188"/>
      <c r="AJ96" s="188"/>
      <c r="AK96" s="188"/>
      <c r="AL96" s="8"/>
      <c r="AM96" s="8"/>
      <c r="AN96" s="8"/>
      <c r="AO96" s="8"/>
      <c r="AP96" s="8"/>
      <c r="AQ96" s="8"/>
      <c r="AR96" s="5"/>
      <c r="AS96" s="143">
        <f t="shared" si="82"/>
        <v>84</v>
      </c>
      <c r="AT96" s="144">
        <f t="shared" si="83"/>
        <v>44449</v>
      </c>
      <c r="AU96" s="145">
        <f t="shared" si="84"/>
        <v>179844.62512386005</v>
      </c>
      <c r="AV96" s="148">
        <f t="shared" si="85"/>
        <v>22</v>
      </c>
      <c r="AW96" s="145">
        <f t="shared" si="86"/>
        <v>1083.3577644300001</v>
      </c>
      <c r="AX96" s="145">
        <f t="shared" si="87"/>
        <v>0</v>
      </c>
      <c r="AY96" s="155">
        <v>0</v>
      </c>
      <c r="AZ96" s="152">
        <f t="shared" si="91"/>
        <v>44419</v>
      </c>
      <c r="BA96" s="153">
        <f>SUM(AX96:AX$102)</f>
        <v>0</v>
      </c>
      <c r="BB96" s="154">
        <f t="shared" si="88"/>
        <v>1083.3577644300001</v>
      </c>
      <c r="BC96" s="143">
        <f t="shared" si="89"/>
        <v>84</v>
      </c>
      <c r="BD96" s="144">
        <f t="shared" si="79"/>
        <v>44480</v>
      </c>
      <c r="BE96" s="144">
        <f t="shared" si="80"/>
        <v>44480</v>
      </c>
      <c r="BF96" s="1"/>
      <c r="BG96" s="148">
        <f t="shared" si="90"/>
        <v>85</v>
      </c>
      <c r="BH96" s="144">
        <f t="shared" si="81"/>
        <v>44480</v>
      </c>
      <c r="BI96" s="151">
        <v>3.4597000000000003E-2</v>
      </c>
    </row>
    <row r="97" spans="1:206" x14ac:dyDescent="0.2">
      <c r="A97" s="125">
        <f t="shared" si="66"/>
        <v>41988</v>
      </c>
      <c r="B97" s="177">
        <f t="shared" si="50"/>
        <v>338048.4359255507</v>
      </c>
      <c r="C97" s="3">
        <f t="shared" si="67"/>
        <v>45636538.849949345</v>
      </c>
      <c r="D97" s="177">
        <f t="shared" si="68"/>
        <v>333467.61058540997</v>
      </c>
      <c r="E97" s="177">
        <f t="shared" si="69"/>
        <v>6995.7893197600006</v>
      </c>
      <c r="F97" s="178">
        <f t="shared" si="51"/>
        <v>326471.82126564998</v>
      </c>
      <c r="G97" s="179">
        <f t="shared" si="70"/>
        <v>4008</v>
      </c>
      <c r="H97" s="180">
        <f>IF(AND(N97=1,N96&gt;1),VLOOKUP(A96,[1]Plan1!$CW$105:$CY$215,3),H96)</f>
        <v>4028.44</v>
      </c>
      <c r="I97" s="181">
        <f t="shared" si="52"/>
        <v>41923</v>
      </c>
      <c r="J97" s="181">
        <f t="shared" si="71"/>
        <v>41954</v>
      </c>
      <c r="K97" s="182">
        <f t="shared" si="53"/>
        <v>5.0998003992015484E-3</v>
      </c>
      <c r="L97" s="213">
        <f t="shared" si="72"/>
        <v>42016</v>
      </c>
      <c r="M97" s="183">
        <f t="shared" si="73"/>
        <v>21</v>
      </c>
      <c r="N97" s="183">
        <f t="shared" si="54"/>
        <v>3</v>
      </c>
      <c r="O97" s="177">
        <f t="shared" si="55"/>
        <v>1.00072695</v>
      </c>
      <c r="P97" s="184">
        <f t="shared" si="49"/>
        <v>1.00419919</v>
      </c>
      <c r="Q97" s="184">
        <f t="shared" si="74"/>
        <v>1.012447641250648</v>
      </c>
      <c r="R97" s="177">
        <f t="shared" si="48"/>
        <v>1.0131836400000001</v>
      </c>
      <c r="S97" s="177">
        <f t="shared" si="75"/>
        <v>1</v>
      </c>
      <c r="T97" s="177">
        <f t="shared" si="56"/>
        <v>333467.61058540997</v>
      </c>
      <c r="U97" s="177">
        <f t="shared" si="57"/>
        <v>0</v>
      </c>
      <c r="V97" s="177">
        <f t="shared" si="58"/>
        <v>4304.086961710691</v>
      </c>
      <c r="W97" s="177">
        <f t="shared" si="59"/>
        <v>337771.69754712068</v>
      </c>
      <c r="X97" s="185">
        <f t="shared" si="60"/>
        <v>0</v>
      </c>
      <c r="Y97" s="177">
        <f t="shared" si="61"/>
        <v>0</v>
      </c>
      <c r="Z97" s="186">
        <f t="shared" si="62"/>
        <v>0</v>
      </c>
      <c r="AA97" s="177">
        <f t="shared" si="76"/>
        <v>0</v>
      </c>
      <c r="AB97" s="187">
        <f t="shared" si="77"/>
        <v>7.1215000000000001E-2</v>
      </c>
      <c r="AC97" s="185">
        <f t="shared" si="63"/>
        <v>3</v>
      </c>
      <c r="AD97" s="185">
        <v>252</v>
      </c>
      <c r="AE97" s="184">
        <f t="shared" si="92"/>
        <v>1.0008193059999999</v>
      </c>
      <c r="AF97" s="177">
        <f t="shared" si="64"/>
        <v>273.21201415000002</v>
      </c>
      <c r="AG97" s="177">
        <f t="shared" si="65"/>
        <v>276.73837843000001</v>
      </c>
      <c r="AH97" s="188">
        <f t="shared" si="78"/>
        <v>0</v>
      </c>
      <c r="AI97" s="188"/>
      <c r="AJ97" s="188"/>
      <c r="AK97" s="188"/>
      <c r="AL97" s="8"/>
      <c r="AM97" s="8"/>
      <c r="AN97" s="8"/>
      <c r="AO97" s="8"/>
      <c r="AP97" s="8"/>
      <c r="AQ97" s="8"/>
      <c r="AR97" s="5"/>
      <c r="AS97" s="143">
        <f t="shared" si="82"/>
        <v>85</v>
      </c>
      <c r="AT97" s="144">
        <f t="shared" si="83"/>
        <v>44480</v>
      </c>
      <c r="AU97" s="145">
        <f t="shared" si="84"/>
        <v>179844.62512386005</v>
      </c>
      <c r="AV97" s="148">
        <f t="shared" si="85"/>
        <v>21</v>
      </c>
      <c r="AW97" s="145">
        <f t="shared" si="86"/>
        <v>1033.9729699</v>
      </c>
      <c r="AX97" s="145">
        <f t="shared" si="87"/>
        <v>0</v>
      </c>
      <c r="AY97" s="155">
        <v>0</v>
      </c>
      <c r="AZ97" s="152">
        <f t="shared" si="91"/>
        <v>44450</v>
      </c>
      <c r="BA97" s="153">
        <f>SUM(AX97:AX$102)</f>
        <v>0</v>
      </c>
      <c r="BB97" s="154">
        <f t="shared" si="88"/>
        <v>1033.9729699</v>
      </c>
      <c r="BC97" s="143">
        <f t="shared" si="89"/>
        <v>85</v>
      </c>
      <c r="BD97" s="144">
        <f t="shared" si="79"/>
        <v>44510</v>
      </c>
      <c r="BE97" s="144">
        <f t="shared" si="80"/>
        <v>44510</v>
      </c>
      <c r="BF97" s="1"/>
      <c r="BG97" s="148">
        <f t="shared" si="90"/>
        <v>86</v>
      </c>
      <c r="BH97" s="144">
        <f t="shared" si="81"/>
        <v>44510</v>
      </c>
      <c r="BI97" s="151">
        <v>3.5758999999999999E-2</v>
      </c>
    </row>
    <row r="98" spans="1:206" x14ac:dyDescent="0.2">
      <c r="A98" s="125">
        <f t="shared" si="66"/>
        <v>41989</v>
      </c>
      <c r="B98" s="177">
        <f t="shared" si="50"/>
        <v>338220.95243754034</v>
      </c>
      <c r="C98" s="3">
        <f t="shared" si="67"/>
        <v>45659828.579067945</v>
      </c>
      <c r="D98" s="177">
        <f t="shared" si="68"/>
        <v>333467.61058540997</v>
      </c>
      <c r="E98" s="177">
        <f t="shared" si="69"/>
        <v>6995.7893197600006</v>
      </c>
      <c r="F98" s="178">
        <f t="shared" si="51"/>
        <v>326471.82126564998</v>
      </c>
      <c r="G98" s="179">
        <f t="shared" si="70"/>
        <v>4008</v>
      </c>
      <c r="H98" s="180">
        <f>IF(AND(N98=1,N97&gt;1),VLOOKUP(A97,[1]Plan1!$CW$105:$CY$215,3),H97)</f>
        <v>4028.44</v>
      </c>
      <c r="I98" s="181">
        <f t="shared" si="52"/>
        <v>41923</v>
      </c>
      <c r="J98" s="181">
        <f t="shared" si="71"/>
        <v>41954</v>
      </c>
      <c r="K98" s="182">
        <f t="shared" si="53"/>
        <v>5.0998003992015484E-3</v>
      </c>
      <c r="L98" s="213">
        <f t="shared" si="72"/>
        <v>42016</v>
      </c>
      <c r="M98" s="183">
        <f t="shared" si="73"/>
        <v>21</v>
      </c>
      <c r="N98" s="183">
        <f t="shared" si="54"/>
        <v>4</v>
      </c>
      <c r="O98" s="177">
        <f t="shared" si="55"/>
        <v>1.0009693900000001</v>
      </c>
      <c r="P98" s="184">
        <f t="shared" si="49"/>
        <v>1.00419919</v>
      </c>
      <c r="Q98" s="184">
        <f t="shared" si="74"/>
        <v>1.012447641250648</v>
      </c>
      <c r="R98" s="177">
        <f t="shared" si="48"/>
        <v>1.01342909</v>
      </c>
      <c r="S98" s="177">
        <f t="shared" si="75"/>
        <v>1</v>
      </c>
      <c r="T98" s="177">
        <f t="shared" si="56"/>
        <v>333467.61058540997</v>
      </c>
      <c r="U98" s="177">
        <f t="shared" si="57"/>
        <v>0</v>
      </c>
      <c r="V98" s="177">
        <f t="shared" si="58"/>
        <v>4384.2194702403385</v>
      </c>
      <c r="W98" s="177">
        <f t="shared" si="59"/>
        <v>337851.83005565032</v>
      </c>
      <c r="X98" s="185">
        <f t="shared" si="60"/>
        <v>0</v>
      </c>
      <c r="Y98" s="177">
        <f t="shared" si="61"/>
        <v>0</v>
      </c>
      <c r="Z98" s="186">
        <f t="shared" si="62"/>
        <v>0</v>
      </c>
      <c r="AA98" s="177">
        <f t="shared" si="76"/>
        <v>0</v>
      </c>
      <c r="AB98" s="187">
        <f t="shared" si="77"/>
        <v>7.1215000000000001E-2</v>
      </c>
      <c r="AC98" s="185">
        <f t="shared" si="63"/>
        <v>4</v>
      </c>
      <c r="AD98" s="185">
        <v>252</v>
      </c>
      <c r="AE98" s="184">
        <f t="shared" si="92"/>
        <v>1.001092557</v>
      </c>
      <c r="AF98" s="177">
        <f t="shared" si="64"/>
        <v>364.33237221000002</v>
      </c>
      <c r="AG98" s="177">
        <f t="shared" si="65"/>
        <v>369.12238188999999</v>
      </c>
      <c r="AH98" s="188">
        <f t="shared" si="78"/>
        <v>0</v>
      </c>
      <c r="AI98" s="188"/>
      <c r="AJ98" s="188"/>
      <c r="AK98" s="188"/>
      <c r="AL98" s="8"/>
      <c r="AM98" s="8"/>
      <c r="AN98" s="8"/>
      <c r="AO98" s="8"/>
      <c r="AP98" s="8"/>
      <c r="AQ98" s="8"/>
      <c r="AR98" s="5"/>
      <c r="AS98" s="143">
        <f t="shared" si="82"/>
        <v>86</v>
      </c>
      <c r="AT98" s="144">
        <f t="shared" si="83"/>
        <v>44510</v>
      </c>
      <c r="AU98" s="145">
        <f t="shared" si="84"/>
        <v>179844.62512386005</v>
      </c>
      <c r="AV98" s="148">
        <f t="shared" si="85"/>
        <v>20</v>
      </c>
      <c r="AW98" s="145">
        <f t="shared" si="86"/>
        <v>984.60166372000003</v>
      </c>
      <c r="AX98" s="145">
        <f t="shared" si="87"/>
        <v>0</v>
      </c>
      <c r="AY98" s="155">
        <v>0</v>
      </c>
      <c r="AZ98" s="152">
        <f t="shared" si="91"/>
        <v>44481</v>
      </c>
      <c r="BA98" s="153">
        <f>SUM(AX98:AX$102)</f>
        <v>0</v>
      </c>
      <c r="BB98" s="154">
        <f t="shared" si="88"/>
        <v>984.60166372000003</v>
      </c>
      <c r="BC98" s="143">
        <f t="shared" si="89"/>
        <v>86</v>
      </c>
      <c r="BD98" s="144">
        <f t="shared" si="79"/>
        <v>44540</v>
      </c>
      <c r="BE98" s="144">
        <f t="shared" si="80"/>
        <v>44540</v>
      </c>
      <c r="BF98" s="1"/>
      <c r="BG98" s="148">
        <f t="shared" si="90"/>
        <v>87</v>
      </c>
      <c r="BH98" s="144">
        <f t="shared" si="81"/>
        <v>44540</v>
      </c>
      <c r="BI98" s="151">
        <v>3.7297999999999998E-2</v>
      </c>
    </row>
    <row r="99" spans="1:206" x14ac:dyDescent="0.2">
      <c r="A99" s="125">
        <f t="shared" si="66"/>
        <v>41990</v>
      </c>
      <c r="B99" s="177">
        <f t="shared" si="50"/>
        <v>338393.55770205928</v>
      </c>
      <c r="C99" s="3">
        <f t="shared" si="67"/>
        <v>45683130.289778002</v>
      </c>
      <c r="D99" s="177">
        <f t="shared" si="68"/>
        <v>333467.61058540997</v>
      </c>
      <c r="E99" s="177">
        <f t="shared" si="69"/>
        <v>6995.7893197600006</v>
      </c>
      <c r="F99" s="178">
        <f t="shared" si="51"/>
        <v>326471.82126564998</v>
      </c>
      <c r="G99" s="179">
        <f t="shared" si="70"/>
        <v>4008</v>
      </c>
      <c r="H99" s="180">
        <f>IF(AND(N99=1,N98&gt;1),VLOOKUP(A98,[1]Plan1!$CW$105:$CY$215,3),H98)</f>
        <v>4028.44</v>
      </c>
      <c r="I99" s="181">
        <f t="shared" si="52"/>
        <v>41923</v>
      </c>
      <c r="J99" s="181">
        <f t="shared" si="71"/>
        <v>41954</v>
      </c>
      <c r="K99" s="182">
        <f t="shared" si="53"/>
        <v>5.0998003992015484E-3</v>
      </c>
      <c r="L99" s="213">
        <f t="shared" si="72"/>
        <v>42016</v>
      </c>
      <c r="M99" s="183">
        <f t="shared" si="73"/>
        <v>21</v>
      </c>
      <c r="N99" s="183">
        <f t="shared" si="54"/>
        <v>5</v>
      </c>
      <c r="O99" s="177">
        <f t="shared" si="55"/>
        <v>1.0012118800000001</v>
      </c>
      <c r="P99" s="184">
        <f t="shared" si="49"/>
        <v>1.00419919</v>
      </c>
      <c r="Q99" s="184">
        <f t="shared" si="74"/>
        <v>1.012447641250648</v>
      </c>
      <c r="R99" s="177">
        <f t="shared" si="48"/>
        <v>1.0136746000000001</v>
      </c>
      <c r="S99" s="177">
        <f t="shared" si="75"/>
        <v>1</v>
      </c>
      <c r="T99" s="177">
        <f t="shared" si="56"/>
        <v>333467.61058540997</v>
      </c>
      <c r="U99" s="177">
        <f t="shared" si="57"/>
        <v>0</v>
      </c>
      <c r="V99" s="177">
        <f t="shared" si="58"/>
        <v>4464.3715670792872</v>
      </c>
      <c r="W99" s="177">
        <f t="shared" si="59"/>
        <v>337931.98215248925</v>
      </c>
      <c r="X99" s="185">
        <f t="shared" si="60"/>
        <v>0</v>
      </c>
      <c r="Y99" s="177">
        <f t="shared" si="61"/>
        <v>0</v>
      </c>
      <c r="Z99" s="186">
        <f t="shared" si="62"/>
        <v>0</v>
      </c>
      <c r="AA99" s="177">
        <f t="shared" si="76"/>
        <v>0</v>
      </c>
      <c r="AB99" s="187">
        <f t="shared" si="77"/>
        <v>7.1215000000000001E-2</v>
      </c>
      <c r="AC99" s="185">
        <f t="shared" si="63"/>
        <v>5</v>
      </c>
      <c r="AD99" s="185">
        <v>252</v>
      </c>
      <c r="AE99" s="184">
        <f t="shared" si="92"/>
        <v>1.0013658830000001</v>
      </c>
      <c r="AF99" s="177">
        <f t="shared" si="64"/>
        <v>455.47774034000003</v>
      </c>
      <c r="AG99" s="177">
        <f t="shared" si="65"/>
        <v>461.57554957000002</v>
      </c>
      <c r="AH99" s="188">
        <f t="shared" si="78"/>
        <v>0</v>
      </c>
      <c r="AI99" s="188"/>
      <c r="AJ99" s="188"/>
      <c r="AK99" s="188"/>
      <c r="AL99" s="8"/>
      <c r="AM99" s="8"/>
      <c r="AN99" s="8"/>
      <c r="AO99" s="8"/>
      <c r="AP99" s="8"/>
      <c r="AQ99" s="8"/>
      <c r="AR99" s="5"/>
      <c r="AS99" s="143">
        <f t="shared" si="82"/>
        <v>87</v>
      </c>
      <c r="AT99" s="144">
        <f t="shared" si="83"/>
        <v>44540</v>
      </c>
      <c r="AU99" s="145">
        <f t="shared" si="84"/>
        <v>179844.62512386005</v>
      </c>
      <c r="AV99" s="148">
        <f t="shared" si="85"/>
        <v>21</v>
      </c>
      <c r="AW99" s="145">
        <f t="shared" si="86"/>
        <v>1033.9729699</v>
      </c>
      <c r="AX99" s="145">
        <f t="shared" si="87"/>
        <v>0</v>
      </c>
      <c r="AY99" s="155">
        <v>0</v>
      </c>
      <c r="AZ99" s="152">
        <f t="shared" si="91"/>
        <v>44511</v>
      </c>
      <c r="BA99" s="153">
        <f>SUM(AX99:AX$102)</f>
        <v>0</v>
      </c>
      <c r="BB99" s="154">
        <f t="shared" si="88"/>
        <v>1033.9729699</v>
      </c>
      <c r="BC99" s="143">
        <f t="shared" si="89"/>
        <v>87</v>
      </c>
      <c r="BD99" s="144">
        <f t="shared" si="79"/>
        <v>44571</v>
      </c>
      <c r="BE99" s="144">
        <f t="shared" si="80"/>
        <v>44571</v>
      </c>
      <c r="BF99" s="1"/>
      <c r="BG99" s="148">
        <f t="shared" si="90"/>
        <v>88</v>
      </c>
      <c r="BH99" s="144">
        <f t="shared" si="81"/>
        <v>44571</v>
      </c>
      <c r="BI99" s="151">
        <v>3.8966000000000001E-2</v>
      </c>
    </row>
    <row r="100" spans="1:206" x14ac:dyDescent="0.2">
      <c r="A100" s="125">
        <f t="shared" si="66"/>
        <v>41991</v>
      </c>
      <c r="B100" s="177">
        <f t="shared" si="50"/>
        <v>338566.25141520746</v>
      </c>
      <c r="C100" s="3">
        <f t="shared" si="67"/>
        <v>45706443.941053011</v>
      </c>
      <c r="D100" s="177">
        <f t="shared" si="68"/>
        <v>333467.61058540997</v>
      </c>
      <c r="E100" s="177">
        <f t="shared" si="69"/>
        <v>6995.7893197600006</v>
      </c>
      <c r="F100" s="178">
        <f t="shared" si="51"/>
        <v>326471.82126564998</v>
      </c>
      <c r="G100" s="179">
        <f t="shared" si="70"/>
        <v>4008</v>
      </c>
      <c r="H100" s="180">
        <f>IF(AND(N100=1,N99&gt;1),VLOOKUP(A99,[1]Plan1!$CW$105:$CY$215,3),H99)</f>
        <v>4028.44</v>
      </c>
      <c r="I100" s="181">
        <f t="shared" si="52"/>
        <v>41923</v>
      </c>
      <c r="J100" s="181">
        <f t="shared" si="71"/>
        <v>41954</v>
      </c>
      <c r="K100" s="182">
        <f t="shared" si="53"/>
        <v>5.0998003992015484E-3</v>
      </c>
      <c r="L100" s="213">
        <f t="shared" si="72"/>
        <v>42016</v>
      </c>
      <c r="M100" s="183">
        <f t="shared" si="73"/>
        <v>21</v>
      </c>
      <c r="N100" s="183">
        <f t="shared" si="54"/>
        <v>6</v>
      </c>
      <c r="O100" s="177">
        <f t="shared" si="55"/>
        <v>1.0014544299999999</v>
      </c>
      <c r="P100" s="184">
        <f t="shared" si="49"/>
        <v>1.00419919</v>
      </c>
      <c r="Q100" s="184">
        <f t="shared" si="74"/>
        <v>1.012447641250648</v>
      </c>
      <c r="R100" s="177">
        <f t="shared" si="48"/>
        <v>1.01392017</v>
      </c>
      <c r="S100" s="177">
        <f t="shared" si="75"/>
        <v>1</v>
      </c>
      <c r="T100" s="177">
        <f t="shared" si="56"/>
        <v>333467.61058540997</v>
      </c>
      <c r="U100" s="177">
        <f t="shared" si="57"/>
        <v>0</v>
      </c>
      <c r="V100" s="177">
        <f t="shared" si="58"/>
        <v>4544.5432522274659</v>
      </c>
      <c r="W100" s="177">
        <f t="shared" si="59"/>
        <v>338012.15383763745</v>
      </c>
      <c r="X100" s="185">
        <f t="shared" si="60"/>
        <v>0</v>
      </c>
      <c r="Y100" s="177">
        <f t="shared" si="61"/>
        <v>0</v>
      </c>
      <c r="Z100" s="186">
        <f t="shared" si="62"/>
        <v>0</v>
      </c>
      <c r="AA100" s="177">
        <f t="shared" si="76"/>
        <v>0</v>
      </c>
      <c r="AB100" s="187">
        <f t="shared" si="77"/>
        <v>7.1215000000000001E-2</v>
      </c>
      <c r="AC100" s="185">
        <f t="shared" si="63"/>
        <v>6</v>
      </c>
      <c r="AD100" s="185">
        <v>252</v>
      </c>
      <c r="AE100" s="184">
        <f t="shared" si="92"/>
        <v>1.001639283</v>
      </c>
      <c r="AF100" s="177">
        <f t="shared" si="64"/>
        <v>546.64778507999995</v>
      </c>
      <c r="AG100" s="177">
        <f t="shared" si="65"/>
        <v>554.09757757</v>
      </c>
      <c r="AH100" s="188">
        <f t="shared" si="78"/>
        <v>0</v>
      </c>
      <c r="AI100" s="188"/>
      <c r="AJ100" s="188"/>
      <c r="AK100" s="188"/>
      <c r="AL100" s="8"/>
      <c r="AM100" s="8"/>
      <c r="AN100" s="8"/>
      <c r="AO100" s="8"/>
      <c r="AP100" s="8"/>
      <c r="AQ100" s="8"/>
      <c r="AR100" s="5"/>
      <c r="AS100" s="143">
        <f t="shared" si="82"/>
        <v>88</v>
      </c>
      <c r="AT100" s="144">
        <f t="shared" si="83"/>
        <v>44571</v>
      </c>
      <c r="AU100" s="145">
        <f t="shared" si="84"/>
        <v>179844.62512386005</v>
      </c>
      <c r="AV100" s="148">
        <f t="shared" si="85"/>
        <v>21</v>
      </c>
      <c r="AW100" s="145">
        <f t="shared" si="86"/>
        <v>1033.9729699</v>
      </c>
      <c r="AX100" s="145">
        <f t="shared" si="87"/>
        <v>0</v>
      </c>
      <c r="AY100" s="155">
        <v>0</v>
      </c>
      <c r="AZ100" s="152">
        <f t="shared" si="91"/>
        <v>44541</v>
      </c>
      <c r="BA100" s="153">
        <f>SUM(AX100:AX$102)</f>
        <v>0</v>
      </c>
      <c r="BB100" s="154">
        <f t="shared" si="88"/>
        <v>1033.9729699</v>
      </c>
      <c r="BC100" s="143">
        <f t="shared" si="89"/>
        <v>88</v>
      </c>
      <c r="BD100" s="144">
        <f t="shared" si="79"/>
        <v>44602</v>
      </c>
      <c r="BE100" s="144">
        <f t="shared" si="80"/>
        <v>44602</v>
      </c>
      <c r="BF100" s="1"/>
      <c r="BG100" s="148">
        <f t="shared" si="90"/>
        <v>89</v>
      </c>
      <c r="BH100" s="144">
        <f t="shared" si="81"/>
        <v>44602</v>
      </c>
      <c r="BI100" s="151">
        <v>4.0230000000000002E-2</v>
      </c>
    </row>
    <row r="101" spans="1:206" x14ac:dyDescent="0.2">
      <c r="A101" s="125">
        <f t="shared" si="66"/>
        <v>41992</v>
      </c>
      <c r="B101" s="177">
        <f t="shared" si="50"/>
        <v>338739.03721990308</v>
      </c>
      <c r="C101" s="3">
        <f t="shared" si="67"/>
        <v>45729770.024686918</v>
      </c>
      <c r="D101" s="177">
        <f t="shared" si="68"/>
        <v>333467.61058540997</v>
      </c>
      <c r="E101" s="177">
        <f t="shared" si="69"/>
        <v>6995.7893197600006</v>
      </c>
      <c r="F101" s="178">
        <f t="shared" si="51"/>
        <v>326471.82126564998</v>
      </c>
      <c r="G101" s="179">
        <f t="shared" si="70"/>
        <v>4008</v>
      </c>
      <c r="H101" s="180">
        <f>IF(AND(N101=1,N100&gt;1),VLOOKUP(A100,[1]Plan1!$CW$105:$CY$215,3),H100)</f>
        <v>4028.44</v>
      </c>
      <c r="I101" s="181">
        <f t="shared" si="52"/>
        <v>41923</v>
      </c>
      <c r="J101" s="181">
        <f t="shared" si="71"/>
        <v>41954</v>
      </c>
      <c r="K101" s="182">
        <f t="shared" si="53"/>
        <v>5.0998003992015484E-3</v>
      </c>
      <c r="L101" s="213">
        <f t="shared" si="72"/>
        <v>42016</v>
      </c>
      <c r="M101" s="183">
        <f t="shared" si="73"/>
        <v>21</v>
      </c>
      <c r="N101" s="183">
        <f t="shared" si="54"/>
        <v>7</v>
      </c>
      <c r="O101" s="177">
        <f t="shared" si="55"/>
        <v>1.00169705</v>
      </c>
      <c r="P101" s="184">
        <f t="shared" si="49"/>
        <v>1.00419919</v>
      </c>
      <c r="Q101" s="184">
        <f t="shared" si="74"/>
        <v>1.012447641250648</v>
      </c>
      <c r="R101" s="177">
        <f t="shared" si="48"/>
        <v>1.0141658099999999</v>
      </c>
      <c r="S101" s="177">
        <f t="shared" si="75"/>
        <v>1</v>
      </c>
      <c r="T101" s="177">
        <f t="shared" si="56"/>
        <v>333467.61058540997</v>
      </c>
      <c r="U101" s="177">
        <f t="shared" si="57"/>
        <v>0</v>
      </c>
      <c r="V101" s="177">
        <f t="shared" si="58"/>
        <v>4624.7377904031391</v>
      </c>
      <c r="W101" s="177">
        <f t="shared" si="59"/>
        <v>338092.3483758131</v>
      </c>
      <c r="X101" s="185">
        <f t="shared" si="60"/>
        <v>0</v>
      </c>
      <c r="Y101" s="177">
        <f t="shared" si="61"/>
        <v>0</v>
      </c>
      <c r="Z101" s="186">
        <f t="shared" si="62"/>
        <v>0</v>
      </c>
      <c r="AA101" s="177">
        <f t="shared" si="76"/>
        <v>0</v>
      </c>
      <c r="AB101" s="187">
        <f t="shared" si="77"/>
        <v>7.1215000000000001E-2</v>
      </c>
      <c r="AC101" s="185">
        <f t="shared" si="63"/>
        <v>7</v>
      </c>
      <c r="AD101" s="185">
        <v>252</v>
      </c>
      <c r="AE101" s="184">
        <f t="shared" si="92"/>
        <v>1.001912758</v>
      </c>
      <c r="AF101" s="177">
        <f t="shared" si="64"/>
        <v>637.84283988000004</v>
      </c>
      <c r="AG101" s="177">
        <f t="shared" si="65"/>
        <v>646.68884408999998</v>
      </c>
      <c r="AH101" s="188">
        <f t="shared" si="78"/>
        <v>0</v>
      </c>
      <c r="AI101" s="188"/>
      <c r="AJ101" s="188"/>
      <c r="AK101" s="188"/>
      <c r="AL101" s="8"/>
      <c r="AM101" s="8"/>
      <c r="AN101" s="13"/>
      <c r="AO101" s="13"/>
      <c r="AP101" s="13"/>
      <c r="AQ101" s="13"/>
      <c r="AR101" s="5"/>
      <c r="AS101" s="143">
        <f t="shared" si="82"/>
        <v>89</v>
      </c>
      <c r="AT101" s="144">
        <f t="shared" si="83"/>
        <v>44602</v>
      </c>
      <c r="AU101" s="145">
        <f t="shared" si="84"/>
        <v>179844.62512386005</v>
      </c>
      <c r="AV101" s="148">
        <f t="shared" si="85"/>
        <v>23</v>
      </c>
      <c r="AW101" s="145">
        <f t="shared" si="86"/>
        <v>1132.7560473000001</v>
      </c>
      <c r="AX101" s="145">
        <f t="shared" si="87"/>
        <v>0</v>
      </c>
      <c r="AY101" s="155">
        <v>0</v>
      </c>
      <c r="AZ101" s="152">
        <f t="shared" si="91"/>
        <v>44572</v>
      </c>
      <c r="BA101" s="153">
        <f>SUM(AX101:AX$102)</f>
        <v>0</v>
      </c>
      <c r="BB101" s="154">
        <f t="shared" si="88"/>
        <v>1132.7560473000001</v>
      </c>
      <c r="BC101" s="143">
        <f t="shared" si="89"/>
        <v>89</v>
      </c>
      <c r="BD101" s="144">
        <f t="shared" si="79"/>
        <v>44630</v>
      </c>
      <c r="BE101" s="144">
        <f t="shared" si="80"/>
        <v>44630</v>
      </c>
      <c r="BF101" s="17"/>
      <c r="BG101" s="148">
        <f t="shared" si="90"/>
        <v>90</v>
      </c>
      <c r="BH101" s="144">
        <f t="shared" si="81"/>
        <v>44630</v>
      </c>
      <c r="BI101" s="151">
        <v>4.3553000000000001E-2</v>
      </c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</row>
    <row r="102" spans="1:206" x14ac:dyDescent="0.2">
      <c r="A102" s="125">
        <f t="shared" si="66"/>
        <v>41993</v>
      </c>
      <c r="B102" s="177">
        <f t="shared" si="50"/>
        <v>338911.90860921988</v>
      </c>
      <c r="C102" s="3">
        <f t="shared" si="67"/>
        <v>45753107.662244685</v>
      </c>
      <c r="D102" s="177">
        <f t="shared" si="68"/>
        <v>333467.61058540997</v>
      </c>
      <c r="E102" s="177">
        <f t="shared" si="69"/>
        <v>6995.7893197600006</v>
      </c>
      <c r="F102" s="178">
        <f t="shared" si="51"/>
        <v>326471.82126564998</v>
      </c>
      <c r="G102" s="179">
        <f t="shared" si="70"/>
        <v>4008</v>
      </c>
      <c r="H102" s="180">
        <f>IF(AND(N102=1,N101&gt;1),VLOOKUP(A101,[1]Plan1!$CW$105:$CY$215,3),H101)</f>
        <v>4028.44</v>
      </c>
      <c r="I102" s="181">
        <f t="shared" si="52"/>
        <v>41923</v>
      </c>
      <c r="J102" s="181">
        <f t="shared" si="71"/>
        <v>41954</v>
      </c>
      <c r="K102" s="182">
        <f t="shared" si="53"/>
        <v>5.0998003992015484E-3</v>
      </c>
      <c r="L102" s="213">
        <f t="shared" si="72"/>
        <v>42016</v>
      </c>
      <c r="M102" s="183">
        <f t="shared" si="73"/>
        <v>21</v>
      </c>
      <c r="N102" s="183">
        <f t="shared" si="54"/>
        <v>8</v>
      </c>
      <c r="O102" s="177">
        <f t="shared" si="55"/>
        <v>1.00193972</v>
      </c>
      <c r="P102" s="184">
        <f t="shared" si="49"/>
        <v>1.00419919</v>
      </c>
      <c r="Q102" s="184">
        <f t="shared" si="74"/>
        <v>1.012447641250648</v>
      </c>
      <c r="R102" s="177">
        <f t="shared" si="48"/>
        <v>1.0144115</v>
      </c>
      <c r="S102" s="177">
        <f t="shared" si="75"/>
        <v>1</v>
      </c>
      <c r="T102" s="177">
        <f t="shared" si="56"/>
        <v>333467.61058540997</v>
      </c>
      <c r="U102" s="177">
        <f t="shared" si="57"/>
        <v>0</v>
      </c>
      <c r="V102" s="177">
        <f t="shared" si="58"/>
        <v>4704.9486521699218</v>
      </c>
      <c r="W102" s="177">
        <f t="shared" si="59"/>
        <v>338172.55923757987</v>
      </c>
      <c r="X102" s="185">
        <f t="shared" si="60"/>
        <v>0</v>
      </c>
      <c r="Y102" s="177">
        <f t="shared" si="61"/>
        <v>0</v>
      </c>
      <c r="Z102" s="186">
        <f t="shared" si="62"/>
        <v>0</v>
      </c>
      <c r="AA102" s="177">
        <f t="shared" si="76"/>
        <v>0</v>
      </c>
      <c r="AB102" s="187">
        <f t="shared" si="77"/>
        <v>7.1215000000000001E-2</v>
      </c>
      <c r="AC102" s="185">
        <f t="shared" si="63"/>
        <v>8</v>
      </c>
      <c r="AD102" s="185">
        <v>252</v>
      </c>
      <c r="AE102" s="184">
        <f t="shared" si="92"/>
        <v>1.002186308</v>
      </c>
      <c r="AF102" s="177">
        <f t="shared" si="64"/>
        <v>729.06290476000004</v>
      </c>
      <c r="AG102" s="177">
        <f t="shared" si="65"/>
        <v>739.34937163999996</v>
      </c>
      <c r="AH102" s="188">
        <f t="shared" si="78"/>
        <v>0</v>
      </c>
      <c r="AI102" s="188"/>
      <c r="AJ102" s="188"/>
      <c r="AK102" s="188"/>
      <c r="AL102" s="8"/>
      <c r="AM102" s="8"/>
      <c r="AN102" s="8"/>
      <c r="AO102" s="8"/>
      <c r="AP102" s="8"/>
      <c r="AQ102" s="8"/>
      <c r="AR102" s="5"/>
      <c r="AS102" s="143">
        <f t="shared" si="82"/>
        <v>90</v>
      </c>
      <c r="AT102" s="144">
        <f t="shared" si="83"/>
        <v>44630</v>
      </c>
      <c r="AU102" s="145">
        <f t="shared" si="84"/>
        <v>179844.62512386005</v>
      </c>
      <c r="AV102" s="148">
        <f t="shared" si="85"/>
        <v>18</v>
      </c>
      <c r="AW102" s="145">
        <f t="shared" si="86"/>
        <v>885.89933656000005</v>
      </c>
      <c r="AX102" s="145">
        <f t="shared" si="87"/>
        <v>0</v>
      </c>
      <c r="AY102" s="155">
        <v>0</v>
      </c>
      <c r="AZ102" s="152">
        <f t="shared" si="91"/>
        <v>44603</v>
      </c>
      <c r="BA102" s="153">
        <f>SUM(AX102:AX$102)</f>
        <v>0</v>
      </c>
      <c r="BB102" s="154">
        <f t="shared" si="88"/>
        <v>885.89933656000005</v>
      </c>
      <c r="BC102" s="143">
        <f t="shared" si="89"/>
        <v>90</v>
      </c>
      <c r="BD102" s="144">
        <f t="shared" si="79"/>
        <v>44662</v>
      </c>
      <c r="BE102" s="144">
        <f t="shared" si="80"/>
        <v>44662</v>
      </c>
      <c r="BF102" s="17"/>
      <c r="BG102" s="148">
        <f t="shared" si="90"/>
        <v>91</v>
      </c>
      <c r="BH102" s="144">
        <f t="shared" si="81"/>
        <v>44662</v>
      </c>
      <c r="BI102" s="151">
        <v>4.4936999999999998E-2</v>
      </c>
    </row>
    <row r="103" spans="1:206" x14ac:dyDescent="0.2">
      <c r="A103" s="125">
        <f t="shared" si="66"/>
        <v>41994</v>
      </c>
      <c r="B103" s="177">
        <f t="shared" si="50"/>
        <v>338911.90860921988</v>
      </c>
      <c r="C103" s="3">
        <f t="shared" si="67"/>
        <v>45753107.662244685</v>
      </c>
      <c r="D103" s="177">
        <f t="shared" si="68"/>
        <v>333467.61058540997</v>
      </c>
      <c r="E103" s="177">
        <f t="shared" si="69"/>
        <v>6995.7893197600006</v>
      </c>
      <c r="F103" s="178">
        <f t="shared" si="51"/>
        <v>326471.82126564998</v>
      </c>
      <c r="G103" s="179">
        <f t="shared" si="70"/>
        <v>4008</v>
      </c>
      <c r="H103" s="180">
        <f>IF(AND(N103=1,N102&gt;1),VLOOKUP(A102,[1]Plan1!$CW$105:$CY$215,3),H102)</f>
        <v>4028.44</v>
      </c>
      <c r="I103" s="181">
        <f t="shared" si="52"/>
        <v>41923</v>
      </c>
      <c r="J103" s="181">
        <f t="shared" si="71"/>
        <v>41954</v>
      </c>
      <c r="K103" s="182">
        <f t="shared" si="53"/>
        <v>5.0998003992015484E-3</v>
      </c>
      <c r="L103" s="213">
        <f t="shared" si="72"/>
        <v>42016</v>
      </c>
      <c r="M103" s="183">
        <f t="shared" si="73"/>
        <v>21</v>
      </c>
      <c r="N103" s="183">
        <f t="shared" si="54"/>
        <v>8</v>
      </c>
      <c r="O103" s="177">
        <f t="shared" si="55"/>
        <v>1.00193972</v>
      </c>
      <c r="P103" s="184">
        <f t="shared" si="49"/>
        <v>1.00419919</v>
      </c>
      <c r="Q103" s="184">
        <f t="shared" si="74"/>
        <v>1.012447641250648</v>
      </c>
      <c r="R103" s="177">
        <f t="shared" si="48"/>
        <v>1.0144115</v>
      </c>
      <c r="S103" s="177">
        <f t="shared" si="75"/>
        <v>1</v>
      </c>
      <c r="T103" s="177">
        <f t="shared" si="56"/>
        <v>333467.61058540997</v>
      </c>
      <c r="U103" s="177">
        <f t="shared" si="57"/>
        <v>0</v>
      </c>
      <c r="V103" s="177">
        <f t="shared" si="58"/>
        <v>4704.9486521699218</v>
      </c>
      <c r="W103" s="177">
        <f t="shared" si="59"/>
        <v>338172.55923757987</v>
      </c>
      <c r="X103" s="185">
        <f t="shared" si="60"/>
        <v>0</v>
      </c>
      <c r="Y103" s="177">
        <f t="shared" si="61"/>
        <v>0</v>
      </c>
      <c r="Z103" s="186">
        <f t="shared" si="62"/>
        <v>0</v>
      </c>
      <c r="AA103" s="177">
        <f t="shared" si="76"/>
        <v>0</v>
      </c>
      <c r="AB103" s="187">
        <f t="shared" si="77"/>
        <v>7.1215000000000001E-2</v>
      </c>
      <c r="AC103" s="185">
        <f t="shared" si="63"/>
        <v>8</v>
      </c>
      <c r="AD103" s="185">
        <v>252</v>
      </c>
      <c r="AE103" s="184">
        <f t="shared" si="92"/>
        <v>1.002186308</v>
      </c>
      <c r="AF103" s="177">
        <f t="shared" si="64"/>
        <v>729.06290476000004</v>
      </c>
      <c r="AG103" s="177">
        <f t="shared" si="65"/>
        <v>739.34937163999996</v>
      </c>
      <c r="AH103" s="188">
        <f t="shared" si="78"/>
        <v>0</v>
      </c>
      <c r="AI103" s="188"/>
      <c r="AJ103" s="188"/>
      <c r="AK103" s="188"/>
      <c r="AL103" s="8"/>
      <c r="AM103" s="8"/>
      <c r="AN103" s="8"/>
      <c r="AO103" s="8"/>
      <c r="AP103" s="8"/>
      <c r="AQ103" s="8"/>
      <c r="AR103" s="5"/>
      <c r="AS103" s="143">
        <f t="shared" si="82"/>
        <v>91</v>
      </c>
      <c r="AT103" s="144">
        <f t="shared" si="83"/>
        <v>44662</v>
      </c>
      <c r="AU103" s="145">
        <f t="shared" si="84"/>
        <v>179844.62512386005</v>
      </c>
      <c r="AV103" s="148">
        <f t="shared" si="85"/>
        <v>22</v>
      </c>
      <c r="AW103" s="145">
        <f t="shared" si="86"/>
        <v>1083.3577644300001</v>
      </c>
      <c r="AX103" s="145">
        <f t="shared" si="87"/>
        <v>0</v>
      </c>
      <c r="AY103" s="155">
        <v>0</v>
      </c>
      <c r="AZ103" s="152">
        <f t="shared" si="91"/>
        <v>44631</v>
      </c>
      <c r="BA103" s="153">
        <v>0</v>
      </c>
      <c r="BB103" s="154">
        <f t="shared" si="88"/>
        <v>1083.3577644300001</v>
      </c>
      <c r="BC103" s="143">
        <f t="shared" si="89"/>
        <v>91</v>
      </c>
      <c r="BD103" s="144">
        <f t="shared" si="79"/>
        <v>44691</v>
      </c>
      <c r="BE103" s="144">
        <f t="shared" si="80"/>
        <v>44691</v>
      </c>
      <c r="BF103" s="1"/>
      <c r="BG103" s="148">
        <f t="shared" si="90"/>
        <v>92</v>
      </c>
      <c r="BH103" s="144">
        <f t="shared" si="81"/>
        <v>44691</v>
      </c>
      <c r="BI103" s="151">
        <v>4.7595999999999999E-2</v>
      </c>
    </row>
    <row r="104" spans="1:206" x14ac:dyDescent="0.2">
      <c r="A104" s="125">
        <f t="shared" si="66"/>
        <v>41995</v>
      </c>
      <c r="B104" s="177">
        <f t="shared" si="50"/>
        <v>338911.90860921988</v>
      </c>
      <c r="C104" s="3">
        <f t="shared" si="67"/>
        <v>45753107.662244685</v>
      </c>
      <c r="D104" s="177">
        <f t="shared" si="68"/>
        <v>333467.61058540997</v>
      </c>
      <c r="E104" s="177">
        <f t="shared" si="69"/>
        <v>6995.7893197600006</v>
      </c>
      <c r="F104" s="178">
        <f t="shared" si="51"/>
        <v>326471.82126564998</v>
      </c>
      <c r="G104" s="179">
        <f t="shared" si="70"/>
        <v>4008</v>
      </c>
      <c r="H104" s="180">
        <f>IF(AND(N104=1,N103&gt;1),VLOOKUP(A103,[1]Plan1!$CW$105:$CY$215,3),H103)</f>
        <v>4028.44</v>
      </c>
      <c r="I104" s="181">
        <f t="shared" si="52"/>
        <v>41923</v>
      </c>
      <c r="J104" s="181">
        <f t="shared" si="71"/>
        <v>41954</v>
      </c>
      <c r="K104" s="182">
        <f t="shared" si="53"/>
        <v>5.0998003992015484E-3</v>
      </c>
      <c r="L104" s="213">
        <f t="shared" si="72"/>
        <v>42016</v>
      </c>
      <c r="M104" s="183">
        <f t="shared" si="73"/>
        <v>21</v>
      </c>
      <c r="N104" s="183">
        <f t="shared" si="54"/>
        <v>8</v>
      </c>
      <c r="O104" s="177">
        <f t="shared" si="55"/>
        <v>1.00193972</v>
      </c>
      <c r="P104" s="184">
        <f t="shared" si="49"/>
        <v>1.00419919</v>
      </c>
      <c r="Q104" s="184">
        <f t="shared" si="74"/>
        <v>1.012447641250648</v>
      </c>
      <c r="R104" s="177">
        <f t="shared" si="48"/>
        <v>1.0144115</v>
      </c>
      <c r="S104" s="177">
        <f t="shared" si="75"/>
        <v>1</v>
      </c>
      <c r="T104" s="177">
        <f t="shared" si="56"/>
        <v>333467.61058540997</v>
      </c>
      <c r="U104" s="177">
        <f t="shared" si="57"/>
        <v>0</v>
      </c>
      <c r="V104" s="177">
        <f t="shared" si="58"/>
        <v>4704.9486521699218</v>
      </c>
      <c r="W104" s="177">
        <f t="shared" si="59"/>
        <v>338172.55923757987</v>
      </c>
      <c r="X104" s="185">
        <f t="shared" si="60"/>
        <v>0</v>
      </c>
      <c r="Y104" s="177">
        <f t="shared" si="61"/>
        <v>0</v>
      </c>
      <c r="Z104" s="186">
        <f t="shared" si="62"/>
        <v>0</v>
      </c>
      <c r="AA104" s="177">
        <f t="shared" si="76"/>
        <v>0</v>
      </c>
      <c r="AB104" s="187">
        <f t="shared" si="77"/>
        <v>7.1215000000000001E-2</v>
      </c>
      <c r="AC104" s="185">
        <f t="shared" si="63"/>
        <v>8</v>
      </c>
      <c r="AD104" s="185">
        <v>252</v>
      </c>
      <c r="AE104" s="184">
        <f t="shared" si="92"/>
        <v>1.002186308</v>
      </c>
      <c r="AF104" s="177">
        <f t="shared" si="64"/>
        <v>729.06290476000004</v>
      </c>
      <c r="AG104" s="177">
        <f t="shared" si="65"/>
        <v>739.34937163999996</v>
      </c>
      <c r="AH104" s="188">
        <f t="shared" si="78"/>
        <v>0</v>
      </c>
      <c r="AI104" s="188"/>
      <c r="AJ104" s="188"/>
      <c r="AK104" s="188"/>
      <c r="AL104" s="8"/>
      <c r="AM104" s="8"/>
      <c r="AN104" s="8"/>
      <c r="AO104" s="8"/>
      <c r="AP104" s="8"/>
      <c r="AQ104" s="8"/>
      <c r="AR104" s="5"/>
      <c r="AS104" s="143">
        <f t="shared" si="82"/>
        <v>92</v>
      </c>
      <c r="AT104" s="144">
        <f t="shared" si="83"/>
        <v>44691</v>
      </c>
      <c r="AU104" s="145">
        <f t="shared" si="84"/>
        <v>179844.62512386005</v>
      </c>
      <c r="AV104" s="148">
        <f t="shared" si="85"/>
        <v>19</v>
      </c>
      <c r="AW104" s="145">
        <f t="shared" si="86"/>
        <v>935.24384588999999</v>
      </c>
      <c r="AX104" s="145">
        <f t="shared" si="87"/>
        <v>0</v>
      </c>
      <c r="AY104" s="155">
        <v>0</v>
      </c>
      <c r="AZ104" s="152">
        <f t="shared" si="91"/>
        <v>44663</v>
      </c>
      <c r="BA104" s="153">
        <f>SUM(AX104:AX$114)</f>
        <v>0</v>
      </c>
      <c r="BB104" s="154">
        <f t="shared" si="88"/>
        <v>935.24384588999999</v>
      </c>
      <c r="BC104" s="143">
        <f t="shared" si="89"/>
        <v>92</v>
      </c>
      <c r="BD104" s="144">
        <f t="shared" si="79"/>
        <v>44722</v>
      </c>
      <c r="BE104" s="144">
        <f t="shared" si="80"/>
        <v>44722</v>
      </c>
      <c r="BF104" s="1"/>
      <c r="BG104" s="148">
        <f t="shared" si="90"/>
        <v>93</v>
      </c>
      <c r="BH104" s="144">
        <f t="shared" si="81"/>
        <v>44722</v>
      </c>
      <c r="BI104" s="151">
        <v>4.9424999999999997E-2</v>
      </c>
    </row>
    <row r="105" spans="1:206" x14ac:dyDescent="0.2">
      <c r="A105" s="125">
        <f t="shared" si="66"/>
        <v>41996</v>
      </c>
      <c r="B105" s="177">
        <f t="shared" si="50"/>
        <v>339084.86854909593</v>
      </c>
      <c r="C105" s="3">
        <f t="shared" si="67"/>
        <v>45776457.254127949</v>
      </c>
      <c r="D105" s="177">
        <f t="shared" si="68"/>
        <v>333467.61058540997</v>
      </c>
      <c r="E105" s="177">
        <f t="shared" si="69"/>
        <v>6995.7893197600006</v>
      </c>
      <c r="F105" s="178">
        <f t="shared" si="51"/>
        <v>326471.82126564998</v>
      </c>
      <c r="G105" s="179">
        <f t="shared" si="70"/>
        <v>4008</v>
      </c>
      <c r="H105" s="180">
        <f>IF(AND(N105=1,N104&gt;1),VLOOKUP(A104,[1]Plan1!$CW$105:$CY$215,3),H104)</f>
        <v>4028.44</v>
      </c>
      <c r="I105" s="181">
        <f t="shared" si="52"/>
        <v>41923</v>
      </c>
      <c r="J105" s="181">
        <f t="shared" si="71"/>
        <v>41954</v>
      </c>
      <c r="K105" s="182">
        <f t="shared" si="53"/>
        <v>5.0998003992015484E-3</v>
      </c>
      <c r="L105" s="213">
        <f t="shared" si="72"/>
        <v>42016</v>
      </c>
      <c r="M105" s="183">
        <f t="shared" si="73"/>
        <v>21</v>
      </c>
      <c r="N105" s="183">
        <f t="shared" si="54"/>
        <v>9</v>
      </c>
      <c r="O105" s="177">
        <f t="shared" si="55"/>
        <v>1.0021824500000001</v>
      </c>
      <c r="P105" s="184">
        <f t="shared" si="49"/>
        <v>1.00419919</v>
      </c>
      <c r="Q105" s="184">
        <f t="shared" si="74"/>
        <v>1.012447641250648</v>
      </c>
      <c r="R105" s="177">
        <f t="shared" ref="R105:R168" si="93">TRUNC(TRUNC((O105*Q105),15),8)</f>
        <v>1.01465725</v>
      </c>
      <c r="S105" s="177">
        <f t="shared" si="75"/>
        <v>1</v>
      </c>
      <c r="T105" s="177">
        <f t="shared" si="56"/>
        <v>333467.61058540997</v>
      </c>
      <c r="U105" s="177">
        <f t="shared" si="57"/>
        <v>0</v>
      </c>
      <c r="V105" s="177">
        <f t="shared" si="58"/>
        <v>4785.1791022459338</v>
      </c>
      <c r="W105" s="177">
        <f t="shared" si="59"/>
        <v>338252.78968765592</v>
      </c>
      <c r="X105" s="185">
        <f t="shared" si="60"/>
        <v>0</v>
      </c>
      <c r="Y105" s="177">
        <f t="shared" si="61"/>
        <v>0</v>
      </c>
      <c r="Z105" s="186">
        <f t="shared" si="62"/>
        <v>0</v>
      </c>
      <c r="AA105" s="177">
        <f t="shared" si="76"/>
        <v>0</v>
      </c>
      <c r="AB105" s="187">
        <f t="shared" si="77"/>
        <v>7.1215000000000001E-2</v>
      </c>
      <c r="AC105" s="185">
        <f t="shared" si="63"/>
        <v>9</v>
      </c>
      <c r="AD105" s="185">
        <v>252</v>
      </c>
      <c r="AE105" s="184">
        <f t="shared" si="92"/>
        <v>1.0024599320000001</v>
      </c>
      <c r="AF105" s="177">
        <f t="shared" si="64"/>
        <v>820.30764624000005</v>
      </c>
      <c r="AG105" s="177">
        <f t="shared" si="65"/>
        <v>832.07886143999997</v>
      </c>
      <c r="AH105" s="188">
        <f t="shared" si="78"/>
        <v>0</v>
      </c>
      <c r="AI105" s="188"/>
      <c r="AJ105" s="188"/>
      <c r="AK105" s="188"/>
      <c r="AL105" s="8"/>
      <c r="AM105" s="8"/>
      <c r="AN105" s="8"/>
      <c r="AO105" s="8"/>
      <c r="AP105" s="8"/>
      <c r="AQ105" s="8"/>
      <c r="AR105" s="5"/>
      <c r="AS105" s="143">
        <f t="shared" si="82"/>
        <v>93</v>
      </c>
      <c r="AT105" s="144">
        <f t="shared" si="83"/>
        <v>44722</v>
      </c>
      <c r="AU105" s="145">
        <f t="shared" si="84"/>
        <v>179844.62512386005</v>
      </c>
      <c r="AV105" s="148">
        <f t="shared" si="85"/>
        <v>23</v>
      </c>
      <c r="AW105" s="145">
        <f t="shared" si="86"/>
        <v>1132.7560473000001</v>
      </c>
      <c r="AX105" s="145">
        <f t="shared" si="87"/>
        <v>0</v>
      </c>
      <c r="AY105" s="155">
        <v>0</v>
      </c>
      <c r="AZ105" s="152">
        <f t="shared" si="91"/>
        <v>44692</v>
      </c>
      <c r="BA105" s="153">
        <f>SUM(AX105:AX$114)</f>
        <v>0</v>
      </c>
      <c r="BB105" s="154">
        <f t="shared" si="88"/>
        <v>1132.7560473000001</v>
      </c>
      <c r="BC105" s="143">
        <f t="shared" si="89"/>
        <v>93</v>
      </c>
      <c r="BD105" s="144">
        <f t="shared" si="79"/>
        <v>44753</v>
      </c>
      <c r="BE105" s="144">
        <f t="shared" si="80"/>
        <v>44753</v>
      </c>
      <c r="BF105" s="1"/>
      <c r="BG105" s="148">
        <f t="shared" si="90"/>
        <v>94</v>
      </c>
      <c r="BH105" s="144">
        <f t="shared" si="81"/>
        <v>44753</v>
      </c>
      <c r="BI105" s="151">
        <v>5.3421000000000003E-2</v>
      </c>
    </row>
    <row r="106" spans="1:206" x14ac:dyDescent="0.2">
      <c r="A106" s="125">
        <f t="shared" si="66"/>
        <v>41997</v>
      </c>
      <c r="B106" s="177">
        <f t="shared" si="50"/>
        <v>339257.91741175117</v>
      </c>
      <c r="C106" s="3">
        <f t="shared" si="67"/>
        <v>45799818.850586407</v>
      </c>
      <c r="D106" s="177">
        <f t="shared" si="68"/>
        <v>333467.61058540997</v>
      </c>
      <c r="E106" s="177">
        <f t="shared" si="69"/>
        <v>6995.7893197600006</v>
      </c>
      <c r="F106" s="178">
        <f t="shared" si="51"/>
        <v>326471.82126564998</v>
      </c>
      <c r="G106" s="179">
        <f t="shared" si="70"/>
        <v>4008</v>
      </c>
      <c r="H106" s="180">
        <f>IF(AND(N106=1,N105&gt;1),VLOOKUP(A105,[1]Plan1!$CW$105:$CY$215,3),H105)</f>
        <v>4028.44</v>
      </c>
      <c r="I106" s="181">
        <f t="shared" si="52"/>
        <v>41923</v>
      </c>
      <c r="J106" s="181">
        <f t="shared" si="71"/>
        <v>41954</v>
      </c>
      <c r="K106" s="182">
        <f t="shared" si="53"/>
        <v>5.0998003992015484E-3</v>
      </c>
      <c r="L106" s="213">
        <f t="shared" si="72"/>
        <v>42016</v>
      </c>
      <c r="M106" s="183">
        <f t="shared" si="73"/>
        <v>21</v>
      </c>
      <c r="N106" s="183">
        <f t="shared" si="54"/>
        <v>10</v>
      </c>
      <c r="O106" s="177">
        <f t="shared" si="55"/>
        <v>1.00242524</v>
      </c>
      <c r="P106" s="184">
        <f t="shared" ref="P106:P169" si="94">IF(L106&gt;L105,O105,P105)</f>
        <v>1.00419919</v>
      </c>
      <c r="Q106" s="184">
        <f t="shared" si="74"/>
        <v>1.012447641250648</v>
      </c>
      <c r="R106" s="177">
        <f t="shared" si="93"/>
        <v>1.01490306</v>
      </c>
      <c r="S106" s="177">
        <f t="shared" si="75"/>
        <v>1</v>
      </c>
      <c r="T106" s="177">
        <f t="shared" si="56"/>
        <v>333467.61058540997</v>
      </c>
      <c r="U106" s="177">
        <f t="shared" si="57"/>
        <v>0</v>
      </c>
      <c r="V106" s="177">
        <f t="shared" si="58"/>
        <v>4865.4291406312468</v>
      </c>
      <c r="W106" s="177">
        <f t="shared" si="59"/>
        <v>338333.0397260412</v>
      </c>
      <c r="X106" s="185">
        <f t="shared" si="60"/>
        <v>0</v>
      </c>
      <c r="Y106" s="177">
        <f t="shared" si="61"/>
        <v>0</v>
      </c>
      <c r="Z106" s="186">
        <f t="shared" si="62"/>
        <v>0</v>
      </c>
      <c r="AA106" s="177">
        <f t="shared" si="76"/>
        <v>0</v>
      </c>
      <c r="AB106" s="187">
        <f t="shared" si="77"/>
        <v>7.1215000000000001E-2</v>
      </c>
      <c r="AC106" s="185">
        <f t="shared" si="63"/>
        <v>10</v>
      </c>
      <c r="AD106" s="185">
        <v>252</v>
      </c>
      <c r="AE106" s="184">
        <f t="shared" si="92"/>
        <v>1.0027336309999999</v>
      </c>
      <c r="AF106" s="177">
        <f t="shared" si="64"/>
        <v>911.57739778999996</v>
      </c>
      <c r="AG106" s="177">
        <f t="shared" si="65"/>
        <v>924.87768571000004</v>
      </c>
      <c r="AH106" s="188">
        <f t="shared" si="78"/>
        <v>0</v>
      </c>
      <c r="AI106" s="188"/>
      <c r="AJ106" s="188"/>
      <c r="AK106" s="188"/>
      <c r="AL106" s="8"/>
      <c r="AM106" s="8"/>
      <c r="AN106" s="8"/>
      <c r="AO106" s="8"/>
      <c r="AP106" s="8"/>
      <c r="AQ106" s="8"/>
      <c r="AR106" s="5"/>
      <c r="AS106" s="143">
        <f t="shared" si="82"/>
        <v>94</v>
      </c>
      <c r="AT106" s="144">
        <f t="shared" si="83"/>
        <v>44753</v>
      </c>
      <c r="AU106" s="145">
        <f t="shared" si="84"/>
        <v>179844.62512386005</v>
      </c>
      <c r="AV106" s="148">
        <f t="shared" si="85"/>
        <v>20</v>
      </c>
      <c r="AW106" s="145">
        <f t="shared" si="86"/>
        <v>984.60166372000003</v>
      </c>
      <c r="AX106" s="145">
        <f t="shared" si="87"/>
        <v>0</v>
      </c>
      <c r="AY106" s="155">
        <v>0</v>
      </c>
      <c r="AZ106" s="152">
        <f t="shared" si="91"/>
        <v>44723</v>
      </c>
      <c r="BA106" s="153">
        <f>SUM(AX106:AX$114)</f>
        <v>0</v>
      </c>
      <c r="BB106" s="154">
        <f t="shared" si="88"/>
        <v>984.60166372000003</v>
      </c>
      <c r="BC106" s="143">
        <f t="shared" si="89"/>
        <v>94</v>
      </c>
      <c r="BD106" s="144">
        <f t="shared" si="79"/>
        <v>44783</v>
      </c>
      <c r="BE106" s="144">
        <f t="shared" si="80"/>
        <v>44783</v>
      </c>
      <c r="BF106" s="1"/>
      <c r="BG106" s="148">
        <f t="shared" si="90"/>
        <v>95</v>
      </c>
      <c r="BH106" s="144">
        <f t="shared" si="81"/>
        <v>44783</v>
      </c>
      <c r="BI106" s="151">
        <v>5.5631E-2</v>
      </c>
    </row>
    <row r="107" spans="1:206" x14ac:dyDescent="0.2">
      <c r="A107" s="125">
        <f t="shared" si="66"/>
        <v>41998</v>
      </c>
      <c r="B107" s="177">
        <f t="shared" si="50"/>
        <v>339431.05523134582</v>
      </c>
      <c r="C107" s="3">
        <f t="shared" si="67"/>
        <v>45823192.456231683</v>
      </c>
      <c r="D107" s="177">
        <f t="shared" si="68"/>
        <v>333467.61058540997</v>
      </c>
      <c r="E107" s="177">
        <f t="shared" si="69"/>
        <v>6995.7893197600006</v>
      </c>
      <c r="F107" s="178">
        <f t="shared" si="51"/>
        <v>326471.82126564998</v>
      </c>
      <c r="G107" s="179">
        <f t="shared" si="70"/>
        <v>4008</v>
      </c>
      <c r="H107" s="180">
        <f>IF(AND(N107=1,N106&gt;1),VLOOKUP(A106,[1]Plan1!$CW$105:$CY$215,3),H106)</f>
        <v>4028.44</v>
      </c>
      <c r="I107" s="181">
        <f t="shared" si="52"/>
        <v>41923</v>
      </c>
      <c r="J107" s="181">
        <f t="shared" si="71"/>
        <v>41954</v>
      </c>
      <c r="K107" s="182">
        <f t="shared" si="53"/>
        <v>5.0998003992015484E-3</v>
      </c>
      <c r="L107" s="213">
        <f t="shared" si="72"/>
        <v>42016</v>
      </c>
      <c r="M107" s="183">
        <f t="shared" si="73"/>
        <v>21</v>
      </c>
      <c r="N107" s="183">
        <f t="shared" si="54"/>
        <v>11</v>
      </c>
      <c r="O107" s="177">
        <f t="shared" si="55"/>
        <v>1.0026680800000001</v>
      </c>
      <c r="P107" s="184">
        <f t="shared" si="94"/>
        <v>1.00419919</v>
      </c>
      <c r="Q107" s="184">
        <f t="shared" si="74"/>
        <v>1.012447641250648</v>
      </c>
      <c r="R107" s="177">
        <f t="shared" si="93"/>
        <v>1.0151489300000001</v>
      </c>
      <c r="S107" s="177">
        <f t="shared" si="75"/>
        <v>1</v>
      </c>
      <c r="T107" s="177">
        <f t="shared" si="56"/>
        <v>333467.61058540997</v>
      </c>
      <c r="U107" s="177">
        <f t="shared" si="57"/>
        <v>0</v>
      </c>
      <c r="V107" s="177">
        <f t="shared" si="58"/>
        <v>4945.6987673258627</v>
      </c>
      <c r="W107" s="177">
        <f t="shared" si="59"/>
        <v>338413.30935273581</v>
      </c>
      <c r="X107" s="185">
        <f t="shared" si="60"/>
        <v>0</v>
      </c>
      <c r="Y107" s="177">
        <f t="shared" si="61"/>
        <v>0</v>
      </c>
      <c r="Z107" s="186">
        <f t="shared" si="62"/>
        <v>0</v>
      </c>
      <c r="AA107" s="177">
        <f t="shared" si="76"/>
        <v>0</v>
      </c>
      <c r="AB107" s="187">
        <f t="shared" si="77"/>
        <v>7.1215000000000001E-2</v>
      </c>
      <c r="AC107" s="185">
        <f t="shared" si="63"/>
        <v>11</v>
      </c>
      <c r="AD107" s="185">
        <v>252</v>
      </c>
      <c r="AE107" s="184">
        <f t="shared" si="92"/>
        <v>1.003007405</v>
      </c>
      <c r="AF107" s="177">
        <f t="shared" si="64"/>
        <v>1002.87215941</v>
      </c>
      <c r="AG107" s="177">
        <f t="shared" si="65"/>
        <v>1017.74587861</v>
      </c>
      <c r="AH107" s="188">
        <f t="shared" si="78"/>
        <v>0</v>
      </c>
      <c r="AI107" s="188"/>
      <c r="AJ107" s="188"/>
      <c r="AK107" s="188"/>
      <c r="AL107" s="8"/>
      <c r="AM107" s="8"/>
      <c r="AN107" s="8"/>
      <c r="AO107" s="8"/>
      <c r="AP107" s="8"/>
      <c r="AQ107" s="8"/>
      <c r="AR107" s="5"/>
      <c r="AS107" s="143">
        <f t="shared" si="82"/>
        <v>95</v>
      </c>
      <c r="AT107" s="144">
        <f t="shared" si="83"/>
        <v>44783</v>
      </c>
      <c r="AU107" s="145">
        <f t="shared" si="84"/>
        <v>179844.62512386005</v>
      </c>
      <c r="AV107" s="148">
        <f t="shared" si="85"/>
        <v>22</v>
      </c>
      <c r="AW107" s="145">
        <f t="shared" si="86"/>
        <v>1083.3577644300001</v>
      </c>
      <c r="AX107" s="145">
        <f t="shared" si="87"/>
        <v>0</v>
      </c>
      <c r="AY107" s="155">
        <v>0</v>
      </c>
      <c r="AZ107" s="152">
        <f t="shared" si="91"/>
        <v>44754</v>
      </c>
      <c r="BA107" s="153">
        <f>SUM(AX107:AX$114)</f>
        <v>0</v>
      </c>
      <c r="BB107" s="154">
        <f t="shared" si="88"/>
        <v>1083.3577644300001</v>
      </c>
      <c r="BC107" s="143">
        <f t="shared" si="89"/>
        <v>95</v>
      </c>
      <c r="BD107" s="144">
        <f t="shared" si="79"/>
        <v>44816</v>
      </c>
      <c r="BE107" s="144">
        <f t="shared" si="80"/>
        <v>44816</v>
      </c>
      <c r="BF107" s="1"/>
      <c r="BG107" s="148">
        <f t="shared" si="90"/>
        <v>96</v>
      </c>
      <c r="BH107" s="144">
        <f t="shared" si="81"/>
        <v>44816</v>
      </c>
      <c r="BI107" s="151">
        <v>5.9827999999999999E-2</v>
      </c>
    </row>
    <row r="108" spans="1:206" x14ac:dyDescent="0.2">
      <c r="A108" s="125">
        <f t="shared" si="66"/>
        <v>41999</v>
      </c>
      <c r="B108" s="177">
        <f t="shared" si="50"/>
        <v>339431.05523134582</v>
      </c>
      <c r="C108" s="3">
        <f t="shared" si="67"/>
        <v>45823192.456231683</v>
      </c>
      <c r="D108" s="177">
        <f t="shared" si="68"/>
        <v>333467.61058540997</v>
      </c>
      <c r="E108" s="177">
        <f t="shared" si="69"/>
        <v>6995.7893197600006</v>
      </c>
      <c r="F108" s="178">
        <f t="shared" si="51"/>
        <v>326471.82126564998</v>
      </c>
      <c r="G108" s="179">
        <f t="shared" si="70"/>
        <v>4008</v>
      </c>
      <c r="H108" s="180">
        <f>IF(AND(N108=1,N107&gt;1),VLOOKUP(A107,[1]Plan1!$CW$105:$CY$215,3),H107)</f>
        <v>4028.44</v>
      </c>
      <c r="I108" s="181">
        <f t="shared" si="52"/>
        <v>41923</v>
      </c>
      <c r="J108" s="181">
        <f t="shared" si="71"/>
        <v>41954</v>
      </c>
      <c r="K108" s="182">
        <f t="shared" si="53"/>
        <v>5.0998003992015484E-3</v>
      </c>
      <c r="L108" s="213">
        <f t="shared" si="72"/>
        <v>42016</v>
      </c>
      <c r="M108" s="183">
        <f t="shared" si="73"/>
        <v>21</v>
      </c>
      <c r="N108" s="183">
        <f t="shared" si="54"/>
        <v>11</v>
      </c>
      <c r="O108" s="177">
        <f t="shared" si="55"/>
        <v>1.0026680800000001</v>
      </c>
      <c r="P108" s="184">
        <f t="shared" si="94"/>
        <v>1.00419919</v>
      </c>
      <c r="Q108" s="184">
        <f t="shared" si="74"/>
        <v>1.012447641250648</v>
      </c>
      <c r="R108" s="177">
        <f t="shared" si="93"/>
        <v>1.0151489300000001</v>
      </c>
      <c r="S108" s="177">
        <f t="shared" si="75"/>
        <v>1</v>
      </c>
      <c r="T108" s="177">
        <f t="shared" si="56"/>
        <v>333467.61058540997</v>
      </c>
      <c r="U108" s="177">
        <f t="shared" si="57"/>
        <v>0</v>
      </c>
      <c r="V108" s="177">
        <f t="shared" si="58"/>
        <v>4945.6987673258627</v>
      </c>
      <c r="W108" s="177">
        <f t="shared" si="59"/>
        <v>338413.30935273581</v>
      </c>
      <c r="X108" s="185">
        <f t="shared" si="60"/>
        <v>0</v>
      </c>
      <c r="Y108" s="177">
        <f t="shared" si="61"/>
        <v>0</v>
      </c>
      <c r="Z108" s="186">
        <f t="shared" si="62"/>
        <v>0</v>
      </c>
      <c r="AA108" s="177">
        <f t="shared" si="76"/>
        <v>0</v>
      </c>
      <c r="AB108" s="187">
        <f t="shared" si="77"/>
        <v>7.1215000000000001E-2</v>
      </c>
      <c r="AC108" s="185">
        <f t="shared" si="63"/>
        <v>11</v>
      </c>
      <c r="AD108" s="185">
        <v>252</v>
      </c>
      <c r="AE108" s="184">
        <f t="shared" si="92"/>
        <v>1.003007405</v>
      </c>
      <c r="AF108" s="177">
        <f t="shared" si="64"/>
        <v>1002.87215941</v>
      </c>
      <c r="AG108" s="177">
        <f t="shared" si="65"/>
        <v>1017.74587861</v>
      </c>
      <c r="AH108" s="188">
        <f t="shared" si="78"/>
        <v>0</v>
      </c>
      <c r="AI108" s="188"/>
      <c r="AJ108" s="188"/>
      <c r="AK108" s="188"/>
      <c r="AL108" s="8"/>
      <c r="AM108" s="8"/>
      <c r="AN108" s="8"/>
      <c r="AO108" s="8"/>
      <c r="AP108" s="8"/>
      <c r="AQ108" s="8"/>
      <c r="AR108" s="5"/>
      <c r="AS108" s="143">
        <f t="shared" si="82"/>
        <v>96</v>
      </c>
      <c r="AT108" s="144">
        <f t="shared" si="83"/>
        <v>44816</v>
      </c>
      <c r="AU108" s="145">
        <f t="shared" si="84"/>
        <v>179844.62512386005</v>
      </c>
      <c r="AV108" s="148">
        <f t="shared" si="85"/>
        <v>22</v>
      </c>
      <c r="AW108" s="145">
        <f t="shared" si="86"/>
        <v>1083.3577644300001</v>
      </c>
      <c r="AX108" s="145">
        <f t="shared" si="87"/>
        <v>0</v>
      </c>
      <c r="AY108" s="155">
        <v>0</v>
      </c>
      <c r="AZ108" s="152">
        <f t="shared" si="91"/>
        <v>44784</v>
      </c>
      <c r="BA108" s="153">
        <f>SUM(AX108:AX$114)</f>
        <v>0</v>
      </c>
      <c r="BB108" s="154">
        <f t="shared" si="88"/>
        <v>1083.3577644300001</v>
      </c>
      <c r="BC108" s="143">
        <f t="shared" si="89"/>
        <v>96</v>
      </c>
      <c r="BD108" s="144">
        <f t="shared" si="79"/>
        <v>44844</v>
      </c>
      <c r="BE108" s="144">
        <f t="shared" si="80"/>
        <v>44844</v>
      </c>
      <c r="BF108" s="1"/>
      <c r="BG108" s="148">
        <f t="shared" si="90"/>
        <v>97</v>
      </c>
      <c r="BH108" s="144">
        <f t="shared" si="81"/>
        <v>44844</v>
      </c>
      <c r="BI108" s="151">
        <v>6.4001000000000002E-2</v>
      </c>
    </row>
    <row r="109" spans="1:206" x14ac:dyDescent="0.2">
      <c r="A109" s="125">
        <f t="shared" si="66"/>
        <v>42000</v>
      </c>
      <c r="B109" s="177">
        <f t="shared" si="50"/>
        <v>339604.28170351963</v>
      </c>
      <c r="C109" s="3">
        <f t="shared" si="67"/>
        <v>45846578.029975154</v>
      </c>
      <c r="D109" s="177">
        <f t="shared" si="68"/>
        <v>333467.61058540997</v>
      </c>
      <c r="E109" s="177">
        <f t="shared" si="69"/>
        <v>6995.7893197600006</v>
      </c>
      <c r="F109" s="178">
        <f t="shared" si="51"/>
        <v>326471.82126564998</v>
      </c>
      <c r="G109" s="179">
        <f t="shared" si="70"/>
        <v>4008</v>
      </c>
      <c r="H109" s="180">
        <f>IF(AND(N109=1,N108&gt;1),VLOOKUP(A108,[1]Plan1!$CW$105:$CY$215,3),H108)</f>
        <v>4028.44</v>
      </c>
      <c r="I109" s="181">
        <f t="shared" si="52"/>
        <v>41923</v>
      </c>
      <c r="J109" s="181">
        <f t="shared" si="71"/>
        <v>41954</v>
      </c>
      <c r="K109" s="182">
        <f t="shared" si="53"/>
        <v>5.0998003992015484E-3</v>
      </c>
      <c r="L109" s="213">
        <f t="shared" si="72"/>
        <v>42016</v>
      </c>
      <c r="M109" s="183">
        <f t="shared" si="73"/>
        <v>21</v>
      </c>
      <c r="N109" s="183">
        <f t="shared" si="54"/>
        <v>12</v>
      </c>
      <c r="O109" s="177">
        <f t="shared" si="55"/>
        <v>1.0029109899999999</v>
      </c>
      <c r="P109" s="184">
        <f t="shared" si="94"/>
        <v>1.00419919</v>
      </c>
      <c r="Q109" s="184">
        <f t="shared" si="74"/>
        <v>1.012447641250648</v>
      </c>
      <c r="R109" s="177">
        <f t="shared" si="93"/>
        <v>1.01539486</v>
      </c>
      <c r="S109" s="177">
        <f t="shared" si="75"/>
        <v>1</v>
      </c>
      <c r="T109" s="177">
        <f t="shared" si="56"/>
        <v>333467.61058540997</v>
      </c>
      <c r="U109" s="177">
        <f t="shared" si="57"/>
        <v>0</v>
      </c>
      <c r="V109" s="177">
        <f t="shared" si="58"/>
        <v>5025.9879823297078</v>
      </c>
      <c r="W109" s="177">
        <f t="shared" si="59"/>
        <v>338493.59856773965</v>
      </c>
      <c r="X109" s="185">
        <f t="shared" si="60"/>
        <v>0</v>
      </c>
      <c r="Y109" s="177">
        <f t="shared" si="61"/>
        <v>0</v>
      </c>
      <c r="Z109" s="186">
        <f t="shared" si="62"/>
        <v>0</v>
      </c>
      <c r="AA109" s="177">
        <f t="shared" si="76"/>
        <v>0</v>
      </c>
      <c r="AB109" s="187">
        <f t="shared" si="77"/>
        <v>7.1215000000000001E-2</v>
      </c>
      <c r="AC109" s="185">
        <f t="shared" si="63"/>
        <v>12</v>
      </c>
      <c r="AD109" s="185">
        <v>252</v>
      </c>
      <c r="AE109" s="184">
        <f t="shared" si="92"/>
        <v>1.0032812529999999</v>
      </c>
      <c r="AF109" s="177">
        <f t="shared" si="64"/>
        <v>1094.1915976299999</v>
      </c>
      <c r="AG109" s="177">
        <f t="shared" si="65"/>
        <v>1110.6831357799999</v>
      </c>
      <c r="AH109" s="188">
        <f t="shared" si="78"/>
        <v>0</v>
      </c>
      <c r="AI109" s="188"/>
      <c r="AJ109" s="188"/>
      <c r="AK109" s="188"/>
      <c r="AL109" s="8"/>
      <c r="AM109" s="8"/>
      <c r="AN109" s="8"/>
      <c r="AO109" s="8"/>
      <c r="AP109" s="8"/>
      <c r="AQ109" s="8"/>
      <c r="AR109" s="5"/>
      <c r="AS109" s="143">
        <f t="shared" si="82"/>
        <v>97</v>
      </c>
      <c r="AT109" s="144">
        <f t="shared" si="83"/>
        <v>44844</v>
      </c>
      <c r="AU109" s="145">
        <f t="shared" si="84"/>
        <v>179844.62512386005</v>
      </c>
      <c r="AV109" s="148">
        <f t="shared" si="85"/>
        <v>20</v>
      </c>
      <c r="AW109" s="145">
        <f t="shared" si="86"/>
        <v>984.60166372000003</v>
      </c>
      <c r="AX109" s="145">
        <f t="shared" si="87"/>
        <v>0</v>
      </c>
      <c r="AY109" s="155">
        <v>0</v>
      </c>
      <c r="AZ109" s="152">
        <f t="shared" si="91"/>
        <v>44817</v>
      </c>
      <c r="BA109" s="153">
        <f>SUM(AX109:AX$114)</f>
        <v>0</v>
      </c>
      <c r="BB109" s="154">
        <f t="shared" si="88"/>
        <v>984.60166372000003</v>
      </c>
      <c r="BC109" s="143">
        <f t="shared" si="89"/>
        <v>97</v>
      </c>
      <c r="BD109" s="144">
        <f t="shared" si="79"/>
        <v>44875</v>
      </c>
      <c r="BE109" s="144">
        <f t="shared" si="80"/>
        <v>44875</v>
      </c>
      <c r="BF109" s="1"/>
      <c r="BG109" s="148">
        <f t="shared" si="90"/>
        <v>98</v>
      </c>
      <c r="BH109" s="144">
        <f t="shared" si="81"/>
        <v>44875</v>
      </c>
      <c r="BI109" s="151">
        <v>6.8769999999999998E-2</v>
      </c>
    </row>
    <row r="110" spans="1:206" x14ac:dyDescent="0.2">
      <c r="A110" s="125">
        <f t="shared" si="66"/>
        <v>42001</v>
      </c>
      <c r="B110" s="177">
        <f t="shared" si="50"/>
        <v>339604.28170351963</v>
      </c>
      <c r="C110" s="3">
        <f t="shared" si="67"/>
        <v>45846578.029975154</v>
      </c>
      <c r="D110" s="177">
        <f t="shared" si="68"/>
        <v>333467.61058540997</v>
      </c>
      <c r="E110" s="177">
        <f t="shared" si="69"/>
        <v>6995.7893197600006</v>
      </c>
      <c r="F110" s="178">
        <f t="shared" si="51"/>
        <v>326471.82126564998</v>
      </c>
      <c r="G110" s="179">
        <f t="shared" si="70"/>
        <v>4008</v>
      </c>
      <c r="H110" s="180">
        <f>IF(AND(N110=1,N109&gt;1),VLOOKUP(A109,[1]Plan1!$CW$105:$CY$215,3),H109)</f>
        <v>4028.44</v>
      </c>
      <c r="I110" s="181">
        <f t="shared" si="52"/>
        <v>41923</v>
      </c>
      <c r="J110" s="181">
        <f t="shared" si="71"/>
        <v>41954</v>
      </c>
      <c r="K110" s="182">
        <f t="shared" si="53"/>
        <v>5.0998003992015484E-3</v>
      </c>
      <c r="L110" s="213">
        <f t="shared" si="72"/>
        <v>42016</v>
      </c>
      <c r="M110" s="183">
        <f t="shared" si="73"/>
        <v>21</v>
      </c>
      <c r="N110" s="183">
        <f t="shared" si="54"/>
        <v>12</v>
      </c>
      <c r="O110" s="177">
        <f t="shared" si="55"/>
        <v>1.0029109899999999</v>
      </c>
      <c r="P110" s="184">
        <f t="shared" si="94"/>
        <v>1.00419919</v>
      </c>
      <c r="Q110" s="184">
        <f t="shared" si="74"/>
        <v>1.012447641250648</v>
      </c>
      <c r="R110" s="177">
        <f t="shared" si="93"/>
        <v>1.01539486</v>
      </c>
      <c r="S110" s="177">
        <f t="shared" si="75"/>
        <v>1</v>
      </c>
      <c r="T110" s="177">
        <f t="shared" si="56"/>
        <v>333467.61058540997</v>
      </c>
      <c r="U110" s="177">
        <f t="shared" si="57"/>
        <v>0</v>
      </c>
      <c r="V110" s="177">
        <f t="shared" si="58"/>
        <v>5025.9879823297078</v>
      </c>
      <c r="W110" s="177">
        <f t="shared" si="59"/>
        <v>338493.59856773965</v>
      </c>
      <c r="X110" s="185">
        <f t="shared" si="60"/>
        <v>0</v>
      </c>
      <c r="Y110" s="177">
        <f t="shared" si="61"/>
        <v>0</v>
      </c>
      <c r="Z110" s="186">
        <f t="shared" si="62"/>
        <v>0</v>
      </c>
      <c r="AA110" s="177">
        <f t="shared" si="76"/>
        <v>0</v>
      </c>
      <c r="AB110" s="187">
        <f t="shared" si="77"/>
        <v>7.1215000000000001E-2</v>
      </c>
      <c r="AC110" s="185">
        <f t="shared" si="63"/>
        <v>12</v>
      </c>
      <c r="AD110" s="185">
        <v>252</v>
      </c>
      <c r="AE110" s="184">
        <f t="shared" si="92"/>
        <v>1.0032812529999999</v>
      </c>
      <c r="AF110" s="177">
        <f t="shared" si="64"/>
        <v>1094.1915976299999</v>
      </c>
      <c r="AG110" s="177">
        <f t="shared" si="65"/>
        <v>1110.6831357799999</v>
      </c>
      <c r="AH110" s="188">
        <f t="shared" si="78"/>
        <v>0</v>
      </c>
      <c r="AI110" s="188"/>
      <c r="AJ110" s="188"/>
      <c r="AK110" s="188"/>
      <c r="AL110" s="8"/>
      <c r="AM110" s="8"/>
      <c r="AN110" s="8"/>
      <c r="AO110" s="8"/>
      <c r="AP110" s="8"/>
      <c r="AQ110" s="8"/>
      <c r="AR110" s="5"/>
      <c r="AS110" s="143">
        <f t="shared" si="82"/>
        <v>98</v>
      </c>
      <c r="AT110" s="144">
        <f t="shared" si="83"/>
        <v>44875</v>
      </c>
      <c r="AU110" s="145">
        <f t="shared" si="84"/>
        <v>179844.62512386005</v>
      </c>
      <c r="AV110" s="148">
        <f t="shared" si="85"/>
        <v>21</v>
      </c>
      <c r="AW110" s="145">
        <f t="shared" si="86"/>
        <v>1033.9729699</v>
      </c>
      <c r="AX110" s="145">
        <f t="shared" si="87"/>
        <v>0</v>
      </c>
      <c r="AY110" s="155">
        <v>0</v>
      </c>
      <c r="AZ110" s="152">
        <f t="shared" si="91"/>
        <v>44845</v>
      </c>
      <c r="BA110" s="153">
        <f>SUM(AX110:AX$114)</f>
        <v>0</v>
      </c>
      <c r="BB110" s="154">
        <f t="shared" si="88"/>
        <v>1033.9729699</v>
      </c>
      <c r="BC110" s="143">
        <f t="shared" si="89"/>
        <v>98</v>
      </c>
      <c r="BD110" s="144">
        <f t="shared" si="79"/>
        <v>44907</v>
      </c>
      <c r="BE110" s="144">
        <f t="shared" si="80"/>
        <v>44907</v>
      </c>
      <c r="BF110" s="1"/>
      <c r="BG110" s="148">
        <f t="shared" si="90"/>
        <v>99</v>
      </c>
      <c r="BH110" s="144">
        <f t="shared" si="81"/>
        <v>44907</v>
      </c>
      <c r="BI110" s="151">
        <v>7.4548000000000003E-2</v>
      </c>
    </row>
    <row r="111" spans="1:206" x14ac:dyDescent="0.2">
      <c r="A111" s="125">
        <f t="shared" si="66"/>
        <v>42002</v>
      </c>
      <c r="B111" s="177">
        <f t="shared" si="50"/>
        <v>339604.28170351963</v>
      </c>
      <c r="C111" s="3">
        <f t="shared" si="67"/>
        <v>45846578.029975154</v>
      </c>
      <c r="D111" s="177">
        <f t="shared" si="68"/>
        <v>333467.61058540997</v>
      </c>
      <c r="E111" s="177">
        <f t="shared" si="69"/>
        <v>6995.7893197600006</v>
      </c>
      <c r="F111" s="178">
        <f t="shared" si="51"/>
        <v>326471.82126564998</v>
      </c>
      <c r="G111" s="179">
        <f t="shared" si="70"/>
        <v>4008</v>
      </c>
      <c r="H111" s="180">
        <f>IF(AND(N111=1,N110&gt;1),VLOOKUP(A110,[1]Plan1!$CW$105:$CY$215,3),H110)</f>
        <v>4028.44</v>
      </c>
      <c r="I111" s="181">
        <f t="shared" si="52"/>
        <v>41923</v>
      </c>
      <c r="J111" s="181">
        <f t="shared" si="71"/>
        <v>41954</v>
      </c>
      <c r="K111" s="182">
        <f t="shared" si="53"/>
        <v>5.0998003992015484E-3</v>
      </c>
      <c r="L111" s="213">
        <f t="shared" si="72"/>
        <v>42016</v>
      </c>
      <c r="M111" s="183">
        <f t="shared" si="73"/>
        <v>21</v>
      </c>
      <c r="N111" s="183">
        <f t="shared" si="54"/>
        <v>12</v>
      </c>
      <c r="O111" s="177">
        <f t="shared" si="55"/>
        <v>1.0029109899999999</v>
      </c>
      <c r="P111" s="184">
        <f t="shared" si="94"/>
        <v>1.00419919</v>
      </c>
      <c r="Q111" s="184">
        <f t="shared" si="74"/>
        <v>1.012447641250648</v>
      </c>
      <c r="R111" s="177">
        <f t="shared" si="93"/>
        <v>1.01539486</v>
      </c>
      <c r="S111" s="177">
        <f t="shared" si="75"/>
        <v>1</v>
      </c>
      <c r="T111" s="177">
        <f t="shared" si="56"/>
        <v>333467.61058540997</v>
      </c>
      <c r="U111" s="177">
        <f t="shared" si="57"/>
        <v>0</v>
      </c>
      <c r="V111" s="177">
        <f t="shared" si="58"/>
        <v>5025.9879823297078</v>
      </c>
      <c r="W111" s="177">
        <f t="shared" si="59"/>
        <v>338493.59856773965</v>
      </c>
      <c r="X111" s="185">
        <f t="shared" si="60"/>
        <v>0</v>
      </c>
      <c r="Y111" s="177">
        <f t="shared" si="61"/>
        <v>0</v>
      </c>
      <c r="Z111" s="186">
        <f t="shared" si="62"/>
        <v>0</v>
      </c>
      <c r="AA111" s="177">
        <f t="shared" si="76"/>
        <v>0</v>
      </c>
      <c r="AB111" s="187">
        <f t="shared" si="77"/>
        <v>7.1215000000000001E-2</v>
      </c>
      <c r="AC111" s="185">
        <f t="shared" si="63"/>
        <v>12</v>
      </c>
      <c r="AD111" s="185">
        <v>252</v>
      </c>
      <c r="AE111" s="184">
        <f t="shared" si="92"/>
        <v>1.0032812529999999</v>
      </c>
      <c r="AF111" s="177">
        <f t="shared" si="64"/>
        <v>1094.1915976299999</v>
      </c>
      <c r="AG111" s="177">
        <f t="shared" si="65"/>
        <v>1110.6831357799999</v>
      </c>
      <c r="AH111" s="188">
        <f t="shared" si="78"/>
        <v>0</v>
      </c>
      <c r="AI111" s="188"/>
      <c r="AJ111" s="188"/>
      <c r="AK111" s="188"/>
      <c r="AL111" s="8"/>
      <c r="AM111" s="8"/>
      <c r="AN111" s="8"/>
      <c r="AO111" s="8"/>
      <c r="AP111" s="8"/>
      <c r="AQ111" s="8"/>
      <c r="AR111" s="5"/>
      <c r="AS111" s="143">
        <f t="shared" si="82"/>
        <v>99</v>
      </c>
      <c r="AT111" s="144">
        <f t="shared" si="83"/>
        <v>44907</v>
      </c>
      <c r="AU111" s="145">
        <f t="shared" si="84"/>
        <v>179844.62512386005</v>
      </c>
      <c r="AV111" s="148">
        <f t="shared" si="85"/>
        <v>21</v>
      </c>
      <c r="AW111" s="145">
        <f t="shared" si="86"/>
        <v>1033.9729699</v>
      </c>
      <c r="AX111" s="145">
        <f t="shared" si="87"/>
        <v>0</v>
      </c>
      <c r="AY111" s="155">
        <v>0</v>
      </c>
      <c r="AZ111" s="152">
        <f t="shared" si="91"/>
        <v>44876</v>
      </c>
      <c r="BA111" s="153">
        <f>SUM(AX111:AX$114)</f>
        <v>0</v>
      </c>
      <c r="BB111" s="154">
        <f t="shared" si="88"/>
        <v>1033.9729699</v>
      </c>
      <c r="BC111" s="143">
        <f t="shared" si="89"/>
        <v>99</v>
      </c>
      <c r="BD111" s="144">
        <f t="shared" si="79"/>
        <v>44936</v>
      </c>
      <c r="BE111" s="144">
        <f t="shared" si="80"/>
        <v>44936</v>
      </c>
      <c r="BF111" s="1"/>
      <c r="BG111" s="148">
        <f t="shared" si="90"/>
        <v>100</v>
      </c>
      <c r="BH111" s="144">
        <f t="shared" si="81"/>
        <v>44936</v>
      </c>
      <c r="BI111" s="151">
        <v>8.0445000000000003E-2</v>
      </c>
    </row>
    <row r="112" spans="1:206" x14ac:dyDescent="0.2">
      <c r="A112" s="125">
        <f t="shared" si="66"/>
        <v>42003</v>
      </c>
      <c r="B112" s="177">
        <f t="shared" si="50"/>
        <v>339777.59753933281</v>
      </c>
      <c r="C112" s="3">
        <f t="shared" si="67"/>
        <v>45869975.667809926</v>
      </c>
      <c r="D112" s="177">
        <f t="shared" si="68"/>
        <v>333467.61058540997</v>
      </c>
      <c r="E112" s="177">
        <f t="shared" si="69"/>
        <v>6995.7893197600006</v>
      </c>
      <c r="F112" s="178">
        <f t="shared" si="51"/>
        <v>326471.82126564998</v>
      </c>
      <c r="G112" s="179">
        <f t="shared" si="70"/>
        <v>4008</v>
      </c>
      <c r="H112" s="180">
        <f>IF(AND(N112=1,N111&gt;1),VLOOKUP(A111,[1]Plan1!$CW$105:$CY$215,3),H111)</f>
        <v>4028.44</v>
      </c>
      <c r="I112" s="181">
        <f t="shared" si="52"/>
        <v>41923</v>
      </c>
      <c r="J112" s="181">
        <f t="shared" si="71"/>
        <v>41954</v>
      </c>
      <c r="K112" s="182">
        <f t="shared" si="53"/>
        <v>5.0998003992015484E-3</v>
      </c>
      <c r="L112" s="213">
        <f t="shared" si="72"/>
        <v>42016</v>
      </c>
      <c r="M112" s="183">
        <f t="shared" si="73"/>
        <v>21</v>
      </c>
      <c r="N112" s="183">
        <f t="shared" si="54"/>
        <v>13</v>
      </c>
      <c r="O112" s="177">
        <f t="shared" si="55"/>
        <v>1.00315395</v>
      </c>
      <c r="P112" s="184">
        <f t="shared" si="94"/>
        <v>1.00419919</v>
      </c>
      <c r="Q112" s="184">
        <f t="shared" si="74"/>
        <v>1.012447641250648</v>
      </c>
      <c r="R112" s="177">
        <f t="shared" si="93"/>
        <v>1.01564085</v>
      </c>
      <c r="S112" s="177">
        <f t="shared" si="75"/>
        <v>1</v>
      </c>
      <c r="T112" s="177">
        <f t="shared" si="56"/>
        <v>333467.61058540997</v>
      </c>
      <c r="U112" s="177">
        <f t="shared" si="57"/>
        <v>0</v>
      </c>
      <c r="V112" s="177">
        <f t="shared" si="58"/>
        <v>5106.296785642854</v>
      </c>
      <c r="W112" s="177">
        <f t="shared" si="59"/>
        <v>338573.90737105283</v>
      </c>
      <c r="X112" s="185">
        <f t="shared" si="60"/>
        <v>0</v>
      </c>
      <c r="Y112" s="177">
        <f t="shared" si="61"/>
        <v>0</v>
      </c>
      <c r="Z112" s="186">
        <f t="shared" si="62"/>
        <v>0</v>
      </c>
      <c r="AA112" s="177">
        <f t="shared" si="76"/>
        <v>0</v>
      </c>
      <c r="AB112" s="187">
        <f t="shared" si="77"/>
        <v>7.1215000000000001E-2</v>
      </c>
      <c r="AC112" s="185">
        <f t="shared" si="63"/>
        <v>13</v>
      </c>
      <c r="AD112" s="185">
        <v>252</v>
      </c>
      <c r="AE112" s="184">
        <f t="shared" si="92"/>
        <v>1.003555177</v>
      </c>
      <c r="AF112" s="177">
        <f t="shared" si="64"/>
        <v>1185.5363793900001</v>
      </c>
      <c r="AG112" s="177">
        <f t="shared" si="65"/>
        <v>1203.6901682800001</v>
      </c>
      <c r="AH112" s="188">
        <f t="shared" si="78"/>
        <v>0</v>
      </c>
      <c r="AI112" s="188"/>
      <c r="AJ112" s="188"/>
      <c r="AK112" s="188"/>
      <c r="AL112" s="8"/>
      <c r="AM112" s="8"/>
      <c r="AN112" s="8"/>
      <c r="AO112" s="8"/>
      <c r="AP112" s="8"/>
      <c r="AQ112" s="8"/>
      <c r="AR112" s="5"/>
      <c r="AS112" s="143">
        <f t="shared" si="82"/>
        <v>100</v>
      </c>
      <c r="AT112" s="144">
        <f t="shared" si="83"/>
        <v>44936</v>
      </c>
      <c r="AU112" s="145">
        <f t="shared" si="84"/>
        <v>179844.62512386005</v>
      </c>
      <c r="AV112" s="148">
        <f t="shared" si="85"/>
        <v>21</v>
      </c>
      <c r="AW112" s="145">
        <f t="shared" si="86"/>
        <v>1033.9729699</v>
      </c>
      <c r="AX112" s="145">
        <f t="shared" si="87"/>
        <v>0</v>
      </c>
      <c r="AY112" s="155">
        <v>0</v>
      </c>
      <c r="AZ112" s="152">
        <f t="shared" si="91"/>
        <v>44908</v>
      </c>
      <c r="BA112" s="153">
        <f>SUM(AX112:AX$114)</f>
        <v>0</v>
      </c>
      <c r="BB112" s="154">
        <f t="shared" si="88"/>
        <v>1033.9729699</v>
      </c>
      <c r="BC112" s="143">
        <f t="shared" si="89"/>
        <v>100</v>
      </c>
      <c r="BD112" s="144">
        <f t="shared" si="79"/>
        <v>44967</v>
      </c>
      <c r="BE112" s="144">
        <f t="shared" si="80"/>
        <v>44967</v>
      </c>
      <c r="BF112" s="1"/>
      <c r="BG112" s="148">
        <f t="shared" si="90"/>
        <v>101</v>
      </c>
      <c r="BH112" s="144">
        <f t="shared" si="81"/>
        <v>44967</v>
      </c>
      <c r="BI112" s="151">
        <v>8.7734999999999994E-2</v>
      </c>
    </row>
    <row r="113" spans="1:192" x14ac:dyDescent="0.2">
      <c r="A113" s="125">
        <f t="shared" si="66"/>
        <v>42004</v>
      </c>
      <c r="B113" s="177">
        <f t="shared" si="50"/>
        <v>339951.00209589518</v>
      </c>
      <c r="C113" s="3">
        <f t="shared" si="67"/>
        <v>45893385.282945849</v>
      </c>
      <c r="D113" s="177">
        <f t="shared" si="68"/>
        <v>333467.61058540997</v>
      </c>
      <c r="E113" s="177">
        <f t="shared" si="69"/>
        <v>6995.7893197600006</v>
      </c>
      <c r="F113" s="178">
        <f t="shared" si="51"/>
        <v>326471.82126564998</v>
      </c>
      <c r="G113" s="179">
        <f t="shared" si="70"/>
        <v>4008</v>
      </c>
      <c r="H113" s="180">
        <f>IF(AND(N113=1,N112&gt;1),VLOOKUP(A112,[1]Plan1!$CW$105:$CY$215,3),H112)</f>
        <v>4028.44</v>
      </c>
      <c r="I113" s="181">
        <f t="shared" si="52"/>
        <v>41923</v>
      </c>
      <c r="J113" s="181">
        <f t="shared" si="71"/>
        <v>41954</v>
      </c>
      <c r="K113" s="182">
        <f t="shared" si="53"/>
        <v>5.0998003992015484E-3</v>
      </c>
      <c r="L113" s="213">
        <f t="shared" si="72"/>
        <v>42016</v>
      </c>
      <c r="M113" s="183">
        <f t="shared" si="73"/>
        <v>21</v>
      </c>
      <c r="N113" s="183">
        <f t="shared" si="54"/>
        <v>14</v>
      </c>
      <c r="O113" s="177">
        <f t="shared" si="55"/>
        <v>1.00339698</v>
      </c>
      <c r="P113" s="184">
        <f t="shared" si="94"/>
        <v>1.00419919</v>
      </c>
      <c r="Q113" s="184">
        <f t="shared" si="74"/>
        <v>1.012447641250648</v>
      </c>
      <c r="R113" s="177">
        <f t="shared" si="93"/>
        <v>1.0158868999999999</v>
      </c>
      <c r="S113" s="177">
        <f t="shared" si="75"/>
        <v>1</v>
      </c>
      <c r="T113" s="177">
        <f t="shared" si="56"/>
        <v>333467.61058540997</v>
      </c>
      <c r="U113" s="177">
        <f t="shared" si="57"/>
        <v>0</v>
      </c>
      <c r="V113" s="177">
        <f t="shared" si="58"/>
        <v>5186.6251772652304</v>
      </c>
      <c r="W113" s="177">
        <f t="shared" si="59"/>
        <v>338654.23576267518</v>
      </c>
      <c r="X113" s="185">
        <f t="shared" si="60"/>
        <v>0</v>
      </c>
      <c r="Y113" s="177">
        <f t="shared" si="61"/>
        <v>0</v>
      </c>
      <c r="Z113" s="186">
        <f t="shared" si="62"/>
        <v>0</v>
      </c>
      <c r="AA113" s="177">
        <f t="shared" si="76"/>
        <v>0</v>
      </c>
      <c r="AB113" s="187">
        <f t="shared" si="77"/>
        <v>7.1215000000000001E-2</v>
      </c>
      <c r="AC113" s="185">
        <f t="shared" si="63"/>
        <v>14</v>
      </c>
      <c r="AD113" s="185">
        <v>252</v>
      </c>
      <c r="AE113" s="184">
        <f t="shared" si="92"/>
        <v>1.0038291749999999</v>
      </c>
      <c r="AF113" s="177">
        <f t="shared" si="64"/>
        <v>1276.9058377599999</v>
      </c>
      <c r="AG113" s="177">
        <f t="shared" si="65"/>
        <v>1296.76633322</v>
      </c>
      <c r="AH113" s="188">
        <f t="shared" si="78"/>
        <v>0</v>
      </c>
      <c r="AI113" s="188"/>
      <c r="AJ113" s="188"/>
      <c r="AK113" s="188"/>
      <c r="AL113" s="8"/>
      <c r="AM113" s="8"/>
      <c r="AN113" s="8"/>
      <c r="AO113" s="8"/>
      <c r="AP113" s="8"/>
      <c r="AQ113" s="8"/>
      <c r="AR113" s="5"/>
      <c r="AS113" s="143">
        <f t="shared" si="82"/>
        <v>101</v>
      </c>
      <c r="AT113" s="144">
        <f t="shared" si="83"/>
        <v>44967</v>
      </c>
      <c r="AU113" s="145">
        <f t="shared" si="84"/>
        <v>179844.62512386005</v>
      </c>
      <c r="AV113" s="148">
        <f t="shared" si="85"/>
        <v>23</v>
      </c>
      <c r="AW113" s="145">
        <f t="shared" si="86"/>
        <v>1132.7560473000001</v>
      </c>
      <c r="AX113" s="145">
        <f t="shared" si="87"/>
        <v>0</v>
      </c>
      <c r="AY113" s="155">
        <v>0</v>
      </c>
      <c r="AZ113" s="152">
        <f t="shared" si="91"/>
        <v>44937</v>
      </c>
      <c r="BA113" s="153">
        <f>SUM(AX113:AX$114)</f>
        <v>0</v>
      </c>
      <c r="BB113" s="154">
        <f t="shared" si="88"/>
        <v>1132.7560473000001</v>
      </c>
      <c r="BC113" s="143">
        <f t="shared" si="89"/>
        <v>101</v>
      </c>
      <c r="BD113" s="144">
        <f t="shared" si="79"/>
        <v>44995</v>
      </c>
      <c r="BE113" s="144">
        <f t="shared" si="80"/>
        <v>44995</v>
      </c>
      <c r="BF113" s="1"/>
      <c r="BG113" s="148">
        <f t="shared" si="90"/>
        <v>102</v>
      </c>
      <c r="BH113" s="144">
        <f t="shared" si="81"/>
        <v>44995</v>
      </c>
      <c r="BI113" s="151">
        <v>9.8151000000000002E-2</v>
      </c>
    </row>
    <row r="114" spans="1:192" x14ac:dyDescent="0.2">
      <c r="A114" s="125">
        <f t="shared" si="66"/>
        <v>42005</v>
      </c>
      <c r="B114" s="177">
        <f t="shared" si="50"/>
        <v>340124.49574587686</v>
      </c>
      <c r="C114" s="3">
        <f t="shared" si="67"/>
        <v>45916806.925693378</v>
      </c>
      <c r="D114" s="177">
        <f t="shared" si="68"/>
        <v>333467.61058540997</v>
      </c>
      <c r="E114" s="177">
        <f t="shared" si="69"/>
        <v>6995.7893197600006</v>
      </c>
      <c r="F114" s="178">
        <f t="shared" si="51"/>
        <v>326471.82126564998</v>
      </c>
      <c r="G114" s="179">
        <f t="shared" si="70"/>
        <v>4008</v>
      </c>
      <c r="H114" s="180">
        <f>IF(AND(N114=1,N113&gt;1),VLOOKUP(A113,[1]Plan1!$CW$105:$CY$215,3),H113)</f>
        <v>4028.44</v>
      </c>
      <c r="I114" s="181">
        <f t="shared" si="52"/>
        <v>41923</v>
      </c>
      <c r="J114" s="181">
        <f t="shared" si="71"/>
        <v>41954</v>
      </c>
      <c r="K114" s="182">
        <f t="shared" si="53"/>
        <v>5.0998003992015484E-3</v>
      </c>
      <c r="L114" s="213">
        <f t="shared" si="72"/>
        <v>42016</v>
      </c>
      <c r="M114" s="183">
        <f t="shared" si="73"/>
        <v>21</v>
      </c>
      <c r="N114" s="183">
        <f t="shared" si="54"/>
        <v>15</v>
      </c>
      <c r="O114" s="177">
        <f t="shared" si="55"/>
        <v>1.0036400599999999</v>
      </c>
      <c r="P114" s="184">
        <f t="shared" si="94"/>
        <v>1.00419919</v>
      </c>
      <c r="Q114" s="184">
        <f t="shared" si="74"/>
        <v>1.012447641250648</v>
      </c>
      <c r="R114" s="177">
        <f t="shared" si="93"/>
        <v>1.0161330099999999</v>
      </c>
      <c r="S114" s="177">
        <f t="shared" si="75"/>
        <v>1</v>
      </c>
      <c r="T114" s="177">
        <f t="shared" si="56"/>
        <v>333467.61058540997</v>
      </c>
      <c r="U114" s="177">
        <f t="shared" si="57"/>
        <v>0</v>
      </c>
      <c r="V114" s="177">
        <f t="shared" si="58"/>
        <v>5266.9731571969087</v>
      </c>
      <c r="W114" s="177">
        <f t="shared" si="59"/>
        <v>338734.58374260686</v>
      </c>
      <c r="X114" s="185">
        <f t="shared" si="60"/>
        <v>0</v>
      </c>
      <c r="Y114" s="177">
        <f t="shared" si="61"/>
        <v>0</v>
      </c>
      <c r="Z114" s="186">
        <f t="shared" si="62"/>
        <v>0</v>
      </c>
      <c r="AA114" s="177">
        <f t="shared" si="76"/>
        <v>0</v>
      </c>
      <c r="AB114" s="187">
        <f t="shared" si="77"/>
        <v>7.1215000000000001E-2</v>
      </c>
      <c r="AC114" s="185">
        <f t="shared" si="63"/>
        <v>15</v>
      </c>
      <c r="AD114" s="185">
        <v>252</v>
      </c>
      <c r="AE114" s="184">
        <f t="shared" si="92"/>
        <v>1.0041032480000001</v>
      </c>
      <c r="AF114" s="177">
        <f t="shared" si="64"/>
        <v>1368.3003061899999</v>
      </c>
      <c r="AG114" s="177">
        <f t="shared" si="65"/>
        <v>1389.91200327</v>
      </c>
      <c r="AH114" s="188">
        <f t="shared" si="78"/>
        <v>0</v>
      </c>
      <c r="AI114" s="188"/>
      <c r="AJ114" s="188"/>
      <c r="AK114" s="188"/>
      <c r="AL114" s="8"/>
      <c r="AM114" s="8"/>
      <c r="AN114" s="8"/>
      <c r="AO114" s="8"/>
      <c r="AP114" s="8"/>
      <c r="AQ114" s="8"/>
      <c r="AR114" s="5"/>
      <c r="AS114" s="143">
        <f t="shared" si="82"/>
        <v>102</v>
      </c>
      <c r="AT114" s="144">
        <f t="shared" si="83"/>
        <v>44995</v>
      </c>
      <c r="AU114" s="145">
        <f t="shared" si="84"/>
        <v>179844.62512386005</v>
      </c>
      <c r="AV114" s="148">
        <f t="shared" si="85"/>
        <v>18</v>
      </c>
      <c r="AW114" s="145">
        <f t="shared" si="86"/>
        <v>885.89933656000005</v>
      </c>
      <c r="AX114" s="145">
        <f t="shared" si="87"/>
        <v>0</v>
      </c>
      <c r="AY114" s="155">
        <v>0</v>
      </c>
      <c r="AZ114" s="152">
        <f t="shared" si="91"/>
        <v>44968</v>
      </c>
      <c r="BA114" s="153">
        <f>SUM(AX114:AX$114)</f>
        <v>0</v>
      </c>
      <c r="BB114" s="154">
        <f t="shared" si="88"/>
        <v>885.89933656000005</v>
      </c>
      <c r="BC114" s="143">
        <f t="shared" si="89"/>
        <v>102</v>
      </c>
      <c r="BD114" s="144">
        <f t="shared" si="79"/>
        <v>45026</v>
      </c>
      <c r="BE114" s="144">
        <f t="shared" si="80"/>
        <v>45026</v>
      </c>
      <c r="BF114" s="1"/>
      <c r="BG114" s="148">
        <f t="shared" si="90"/>
        <v>103</v>
      </c>
      <c r="BH114" s="144">
        <f t="shared" si="81"/>
        <v>45026</v>
      </c>
      <c r="BI114" s="151">
        <v>0.10882</v>
      </c>
    </row>
    <row r="115" spans="1:192" x14ac:dyDescent="0.2">
      <c r="A115" s="125">
        <f t="shared" si="66"/>
        <v>42006</v>
      </c>
      <c r="B115" s="177">
        <f t="shared" si="50"/>
        <v>340124.49574587686</v>
      </c>
      <c r="C115" s="3">
        <f t="shared" si="67"/>
        <v>45916806.925693378</v>
      </c>
      <c r="D115" s="177">
        <f t="shared" si="68"/>
        <v>333467.61058540997</v>
      </c>
      <c r="E115" s="177">
        <f t="shared" si="69"/>
        <v>6995.7893197600006</v>
      </c>
      <c r="F115" s="178">
        <f t="shared" si="51"/>
        <v>326471.82126564998</v>
      </c>
      <c r="G115" s="179">
        <f t="shared" si="70"/>
        <v>4008</v>
      </c>
      <c r="H115" s="180">
        <f>IF(AND(N115=1,N114&gt;1),VLOOKUP(A114,[1]Plan1!$CW$105:$CY$215,3),H114)</f>
        <v>4028.44</v>
      </c>
      <c r="I115" s="181">
        <f t="shared" si="52"/>
        <v>41923</v>
      </c>
      <c r="J115" s="181">
        <f t="shared" si="71"/>
        <v>41954</v>
      </c>
      <c r="K115" s="182">
        <f t="shared" si="53"/>
        <v>5.0998003992015484E-3</v>
      </c>
      <c r="L115" s="213">
        <f t="shared" si="72"/>
        <v>42016</v>
      </c>
      <c r="M115" s="183">
        <f t="shared" si="73"/>
        <v>21</v>
      </c>
      <c r="N115" s="183">
        <f t="shared" si="54"/>
        <v>15</v>
      </c>
      <c r="O115" s="177">
        <f t="shared" si="55"/>
        <v>1.0036400599999999</v>
      </c>
      <c r="P115" s="184">
        <f t="shared" si="94"/>
        <v>1.00419919</v>
      </c>
      <c r="Q115" s="184">
        <f t="shared" si="74"/>
        <v>1.012447641250648</v>
      </c>
      <c r="R115" s="177">
        <f t="shared" si="93"/>
        <v>1.0161330099999999</v>
      </c>
      <c r="S115" s="177">
        <f t="shared" si="75"/>
        <v>1</v>
      </c>
      <c r="T115" s="177">
        <f t="shared" si="56"/>
        <v>333467.61058540997</v>
      </c>
      <c r="U115" s="177">
        <f t="shared" si="57"/>
        <v>0</v>
      </c>
      <c r="V115" s="177">
        <f t="shared" si="58"/>
        <v>5266.9731571969087</v>
      </c>
      <c r="W115" s="177">
        <f t="shared" si="59"/>
        <v>338734.58374260686</v>
      </c>
      <c r="X115" s="185">
        <f t="shared" si="60"/>
        <v>0</v>
      </c>
      <c r="Y115" s="177">
        <f t="shared" si="61"/>
        <v>0</v>
      </c>
      <c r="Z115" s="186">
        <f t="shared" si="62"/>
        <v>0</v>
      </c>
      <c r="AA115" s="177">
        <f t="shared" si="76"/>
        <v>0</v>
      </c>
      <c r="AB115" s="187">
        <f t="shared" si="77"/>
        <v>7.1215000000000001E-2</v>
      </c>
      <c r="AC115" s="185">
        <f t="shared" si="63"/>
        <v>15</v>
      </c>
      <c r="AD115" s="185">
        <v>252</v>
      </c>
      <c r="AE115" s="184">
        <f t="shared" si="92"/>
        <v>1.0041032480000001</v>
      </c>
      <c r="AF115" s="177">
        <f t="shared" si="64"/>
        <v>1368.3003061899999</v>
      </c>
      <c r="AG115" s="177">
        <f t="shared" si="65"/>
        <v>1389.91200327</v>
      </c>
      <c r="AH115" s="188">
        <f t="shared" si="78"/>
        <v>0</v>
      </c>
      <c r="AI115" s="188"/>
      <c r="AJ115" s="188"/>
      <c r="AK115" s="188"/>
      <c r="AL115" s="8"/>
      <c r="AM115" s="8"/>
      <c r="AN115" s="8"/>
      <c r="AO115" s="8"/>
      <c r="AP115" s="8"/>
      <c r="AQ115" s="8"/>
      <c r="AR115" s="5"/>
      <c r="AS115" s="143">
        <f t="shared" si="82"/>
        <v>103</v>
      </c>
      <c r="AT115" s="144">
        <f t="shared" si="83"/>
        <v>45026</v>
      </c>
      <c r="AU115" s="145">
        <f t="shared" si="84"/>
        <v>179844.62512386005</v>
      </c>
      <c r="AV115" s="148">
        <f t="shared" si="85"/>
        <v>20</v>
      </c>
      <c r="AW115" s="145">
        <f t="shared" si="86"/>
        <v>984.60166372000003</v>
      </c>
      <c r="AX115" s="145">
        <f t="shared" si="87"/>
        <v>0</v>
      </c>
      <c r="AY115" s="155">
        <v>0</v>
      </c>
      <c r="AZ115" s="152">
        <f t="shared" si="91"/>
        <v>44996</v>
      </c>
      <c r="BA115" s="153">
        <v>0</v>
      </c>
      <c r="BB115" s="154">
        <f t="shared" si="88"/>
        <v>984.60166372000003</v>
      </c>
      <c r="BC115" s="143">
        <f t="shared" si="89"/>
        <v>103</v>
      </c>
      <c r="BD115" s="144">
        <f t="shared" si="79"/>
        <v>45056</v>
      </c>
      <c r="BE115" s="144">
        <f t="shared" si="80"/>
        <v>45056</v>
      </c>
      <c r="BF115" s="1"/>
      <c r="BG115" s="148">
        <f t="shared" si="90"/>
        <v>104</v>
      </c>
      <c r="BH115" s="144">
        <f t="shared" si="81"/>
        <v>45056</v>
      </c>
      <c r="BI115" s="151">
        <v>0.122776</v>
      </c>
    </row>
    <row r="116" spans="1:192" x14ac:dyDescent="0.2">
      <c r="A116" s="125">
        <f t="shared" si="66"/>
        <v>42007</v>
      </c>
      <c r="B116" s="177">
        <f t="shared" si="50"/>
        <v>340298.07490562968</v>
      </c>
      <c r="C116" s="3">
        <f t="shared" si="67"/>
        <v>45940240.112260006</v>
      </c>
      <c r="D116" s="177">
        <f t="shared" si="68"/>
        <v>333467.61058540997</v>
      </c>
      <c r="E116" s="177">
        <f t="shared" si="69"/>
        <v>6995.7893197600006</v>
      </c>
      <c r="F116" s="178">
        <f t="shared" si="51"/>
        <v>326471.82126564998</v>
      </c>
      <c r="G116" s="179">
        <f t="shared" si="70"/>
        <v>4008</v>
      </c>
      <c r="H116" s="180">
        <f>IF(AND(N116=1,N115&gt;1),VLOOKUP(A115,[1]Plan1!$CW$105:$CY$215,3),H115)</f>
        <v>4028.44</v>
      </c>
      <c r="I116" s="181">
        <f t="shared" si="52"/>
        <v>41923</v>
      </c>
      <c r="J116" s="181">
        <f t="shared" si="71"/>
        <v>41954</v>
      </c>
      <c r="K116" s="182">
        <f t="shared" si="53"/>
        <v>5.0998003992015484E-3</v>
      </c>
      <c r="L116" s="213">
        <f t="shared" si="72"/>
        <v>42016</v>
      </c>
      <c r="M116" s="183">
        <f t="shared" si="73"/>
        <v>21</v>
      </c>
      <c r="N116" s="183">
        <f t="shared" si="54"/>
        <v>16</v>
      </c>
      <c r="O116" s="177">
        <f t="shared" si="55"/>
        <v>1.0038832</v>
      </c>
      <c r="P116" s="184">
        <f t="shared" si="94"/>
        <v>1.00419919</v>
      </c>
      <c r="Q116" s="184">
        <f t="shared" si="74"/>
        <v>1.012447641250648</v>
      </c>
      <c r="R116" s="177">
        <f t="shared" si="93"/>
        <v>1.01637917</v>
      </c>
      <c r="S116" s="177">
        <f t="shared" si="75"/>
        <v>1</v>
      </c>
      <c r="T116" s="177">
        <f t="shared" si="56"/>
        <v>333467.61058540997</v>
      </c>
      <c r="U116" s="177">
        <f t="shared" si="57"/>
        <v>0</v>
      </c>
      <c r="V116" s="177">
        <f t="shared" si="58"/>
        <v>5347.3374607196956</v>
      </c>
      <c r="W116" s="177">
        <f t="shared" si="59"/>
        <v>338814.94804612966</v>
      </c>
      <c r="X116" s="185">
        <f t="shared" si="60"/>
        <v>0</v>
      </c>
      <c r="Y116" s="177">
        <f t="shared" si="61"/>
        <v>0</v>
      </c>
      <c r="Z116" s="186">
        <f t="shared" si="62"/>
        <v>0</v>
      </c>
      <c r="AA116" s="177">
        <f t="shared" si="76"/>
        <v>0</v>
      </c>
      <c r="AB116" s="187">
        <f t="shared" si="77"/>
        <v>7.1215000000000001E-2</v>
      </c>
      <c r="AC116" s="185">
        <f t="shared" si="63"/>
        <v>16</v>
      </c>
      <c r="AD116" s="185">
        <v>252</v>
      </c>
      <c r="AE116" s="184">
        <f t="shared" si="92"/>
        <v>1.0043773949999999</v>
      </c>
      <c r="AF116" s="177">
        <f t="shared" si="64"/>
        <v>1459.71945123</v>
      </c>
      <c r="AG116" s="177">
        <f t="shared" si="65"/>
        <v>1483.1268594999999</v>
      </c>
      <c r="AH116" s="188">
        <f t="shared" si="78"/>
        <v>0</v>
      </c>
      <c r="AI116" s="188"/>
      <c r="AJ116" s="188"/>
      <c r="AK116" s="188"/>
      <c r="AL116" s="8"/>
      <c r="AM116" s="8"/>
      <c r="AN116" s="8"/>
      <c r="AO116" s="8"/>
      <c r="AP116" s="8"/>
      <c r="AQ116" s="8"/>
      <c r="AR116" s="5"/>
      <c r="AS116" s="143">
        <f t="shared" si="82"/>
        <v>104</v>
      </c>
      <c r="AT116" s="144">
        <f t="shared" si="83"/>
        <v>45056</v>
      </c>
      <c r="AU116" s="145">
        <f t="shared" si="84"/>
        <v>179844.62512386005</v>
      </c>
      <c r="AV116" s="148">
        <f t="shared" si="85"/>
        <v>20</v>
      </c>
      <c r="AW116" s="145">
        <f t="shared" si="86"/>
        <v>984.60166372000003</v>
      </c>
      <c r="AX116" s="145">
        <f t="shared" si="87"/>
        <v>0</v>
      </c>
      <c r="AY116" s="155">
        <v>0</v>
      </c>
      <c r="AZ116" s="152">
        <f t="shared" si="91"/>
        <v>45027</v>
      </c>
      <c r="BA116" s="153">
        <f>SUM(AX116:AX$126)</f>
        <v>0</v>
      </c>
      <c r="BB116" s="154">
        <f t="shared" si="88"/>
        <v>984.60166372000003</v>
      </c>
      <c r="BC116" s="143">
        <f t="shared" si="89"/>
        <v>104</v>
      </c>
      <c r="BD116" s="144">
        <f t="shared" si="79"/>
        <v>45089</v>
      </c>
      <c r="BE116" s="144">
        <f t="shared" si="80"/>
        <v>45089</v>
      </c>
      <c r="BF116" s="1"/>
      <c r="BG116" s="148">
        <f t="shared" si="90"/>
        <v>105</v>
      </c>
      <c r="BH116" s="144">
        <f t="shared" si="81"/>
        <v>45089</v>
      </c>
      <c r="BI116" s="151">
        <v>0.14045199999999999</v>
      </c>
    </row>
    <row r="117" spans="1:192" x14ac:dyDescent="0.2">
      <c r="A117" s="125">
        <f t="shared" si="66"/>
        <v>42008</v>
      </c>
      <c r="B117" s="177">
        <f t="shared" si="50"/>
        <v>340298.07490562968</v>
      </c>
      <c r="C117" s="3">
        <f t="shared" si="67"/>
        <v>45940240.112260006</v>
      </c>
      <c r="D117" s="177">
        <f t="shared" si="68"/>
        <v>333467.61058540997</v>
      </c>
      <c r="E117" s="177">
        <f t="shared" si="69"/>
        <v>6995.7893197600006</v>
      </c>
      <c r="F117" s="178">
        <f t="shared" si="51"/>
        <v>326471.82126564998</v>
      </c>
      <c r="G117" s="179">
        <f t="shared" si="70"/>
        <v>4008</v>
      </c>
      <c r="H117" s="180">
        <f>IF(AND(N117=1,N116&gt;1),VLOOKUP(A116,[1]Plan1!$CW$105:$CY$215,3),H116)</f>
        <v>4028.44</v>
      </c>
      <c r="I117" s="181">
        <f t="shared" si="52"/>
        <v>41923</v>
      </c>
      <c r="J117" s="181">
        <f t="shared" si="71"/>
        <v>41954</v>
      </c>
      <c r="K117" s="182">
        <f t="shared" si="53"/>
        <v>5.0998003992015484E-3</v>
      </c>
      <c r="L117" s="213">
        <f t="shared" si="72"/>
        <v>42016</v>
      </c>
      <c r="M117" s="183">
        <f t="shared" si="73"/>
        <v>21</v>
      </c>
      <c r="N117" s="183">
        <f t="shared" si="54"/>
        <v>16</v>
      </c>
      <c r="O117" s="177">
        <f t="shared" si="55"/>
        <v>1.0038832</v>
      </c>
      <c r="P117" s="184">
        <f t="shared" si="94"/>
        <v>1.00419919</v>
      </c>
      <c r="Q117" s="184">
        <f t="shared" si="74"/>
        <v>1.012447641250648</v>
      </c>
      <c r="R117" s="177">
        <f t="shared" si="93"/>
        <v>1.01637917</v>
      </c>
      <c r="S117" s="177">
        <f t="shared" si="75"/>
        <v>1</v>
      </c>
      <c r="T117" s="177">
        <f t="shared" si="56"/>
        <v>333467.61058540997</v>
      </c>
      <c r="U117" s="177">
        <f t="shared" si="57"/>
        <v>0</v>
      </c>
      <c r="V117" s="177">
        <f t="shared" si="58"/>
        <v>5347.3374607196956</v>
      </c>
      <c r="W117" s="177">
        <f t="shared" si="59"/>
        <v>338814.94804612966</v>
      </c>
      <c r="X117" s="185">
        <f t="shared" si="60"/>
        <v>0</v>
      </c>
      <c r="Y117" s="177">
        <f t="shared" si="61"/>
        <v>0</v>
      </c>
      <c r="Z117" s="186">
        <f t="shared" si="62"/>
        <v>0</v>
      </c>
      <c r="AA117" s="177">
        <f t="shared" si="76"/>
        <v>0</v>
      </c>
      <c r="AB117" s="187">
        <f t="shared" si="77"/>
        <v>7.1215000000000001E-2</v>
      </c>
      <c r="AC117" s="185">
        <f t="shared" si="63"/>
        <v>16</v>
      </c>
      <c r="AD117" s="185">
        <v>252</v>
      </c>
      <c r="AE117" s="184">
        <f t="shared" si="92"/>
        <v>1.0043773949999999</v>
      </c>
      <c r="AF117" s="177">
        <f t="shared" si="64"/>
        <v>1459.71945123</v>
      </c>
      <c r="AG117" s="177">
        <f t="shared" si="65"/>
        <v>1483.1268594999999</v>
      </c>
      <c r="AH117" s="188">
        <f t="shared" si="78"/>
        <v>0</v>
      </c>
      <c r="AI117" s="188"/>
      <c r="AJ117" s="188"/>
      <c r="AK117" s="188"/>
      <c r="AL117" s="8"/>
      <c r="AM117" s="8"/>
      <c r="AN117" s="8"/>
      <c r="AO117" s="8"/>
      <c r="AP117" s="8"/>
      <c r="AQ117" s="8"/>
      <c r="AR117" s="5"/>
      <c r="AS117" s="143">
        <f t="shared" si="82"/>
        <v>105</v>
      </c>
      <c r="AT117" s="144">
        <f t="shared" si="83"/>
        <v>45089</v>
      </c>
      <c r="AU117" s="145">
        <f t="shared" si="84"/>
        <v>179844.62512386005</v>
      </c>
      <c r="AV117" s="148">
        <f t="shared" si="85"/>
        <v>22</v>
      </c>
      <c r="AW117" s="145">
        <f t="shared" si="86"/>
        <v>1083.3577644300001</v>
      </c>
      <c r="AX117" s="145">
        <f t="shared" si="87"/>
        <v>0</v>
      </c>
      <c r="AY117" s="155">
        <v>0</v>
      </c>
      <c r="AZ117" s="152">
        <f t="shared" si="91"/>
        <v>45057</v>
      </c>
      <c r="BA117" s="153">
        <f>SUM(AX117:AX$126)</f>
        <v>0</v>
      </c>
      <c r="BB117" s="154">
        <f t="shared" si="88"/>
        <v>1083.3577644300001</v>
      </c>
      <c r="BC117" s="143">
        <f t="shared" si="89"/>
        <v>105</v>
      </c>
      <c r="BD117" s="144">
        <f t="shared" si="79"/>
        <v>45117</v>
      </c>
      <c r="BE117" s="144">
        <f t="shared" si="80"/>
        <v>45117</v>
      </c>
      <c r="BF117" s="1"/>
      <c r="BG117" s="148">
        <f t="shared" si="90"/>
        <v>106</v>
      </c>
      <c r="BH117" s="144">
        <f t="shared" si="81"/>
        <v>45117</v>
      </c>
      <c r="BI117" s="151">
        <v>0.16434099999999999</v>
      </c>
    </row>
    <row r="118" spans="1:192" x14ac:dyDescent="0.2">
      <c r="A118" s="125">
        <f t="shared" si="66"/>
        <v>42009</v>
      </c>
      <c r="B118" s="177">
        <f t="shared" si="50"/>
        <v>340298.07490562968</v>
      </c>
      <c r="C118" s="3">
        <f t="shared" si="67"/>
        <v>45940240.112260006</v>
      </c>
      <c r="D118" s="177">
        <f t="shared" si="68"/>
        <v>333467.61058540997</v>
      </c>
      <c r="E118" s="177">
        <f t="shared" si="69"/>
        <v>6995.7893197600006</v>
      </c>
      <c r="F118" s="178">
        <f t="shared" si="51"/>
        <v>326471.82126564998</v>
      </c>
      <c r="G118" s="179">
        <f t="shared" si="70"/>
        <v>4008</v>
      </c>
      <c r="H118" s="180">
        <f>IF(AND(N118=1,N117&gt;1),VLOOKUP(A117,[1]Plan1!$CW$105:$CY$215,3),H117)</f>
        <v>4028.44</v>
      </c>
      <c r="I118" s="181">
        <f t="shared" si="52"/>
        <v>41923</v>
      </c>
      <c r="J118" s="181">
        <f t="shared" si="71"/>
        <v>41954</v>
      </c>
      <c r="K118" s="182">
        <f t="shared" si="53"/>
        <v>5.0998003992015484E-3</v>
      </c>
      <c r="L118" s="213">
        <f t="shared" si="72"/>
        <v>42016</v>
      </c>
      <c r="M118" s="183">
        <f t="shared" si="73"/>
        <v>21</v>
      </c>
      <c r="N118" s="183">
        <f t="shared" si="54"/>
        <v>16</v>
      </c>
      <c r="O118" s="177">
        <f t="shared" si="55"/>
        <v>1.0038832</v>
      </c>
      <c r="P118" s="184">
        <f t="shared" si="94"/>
        <v>1.00419919</v>
      </c>
      <c r="Q118" s="184">
        <f t="shared" si="74"/>
        <v>1.012447641250648</v>
      </c>
      <c r="R118" s="177">
        <f t="shared" si="93"/>
        <v>1.01637917</v>
      </c>
      <c r="S118" s="177">
        <f t="shared" si="75"/>
        <v>1</v>
      </c>
      <c r="T118" s="177">
        <f t="shared" si="56"/>
        <v>333467.61058540997</v>
      </c>
      <c r="U118" s="177">
        <f t="shared" si="57"/>
        <v>0</v>
      </c>
      <c r="V118" s="177">
        <f t="shared" si="58"/>
        <v>5347.3374607196956</v>
      </c>
      <c r="W118" s="177">
        <f t="shared" si="59"/>
        <v>338814.94804612966</v>
      </c>
      <c r="X118" s="185">
        <f t="shared" si="60"/>
        <v>0</v>
      </c>
      <c r="Y118" s="177">
        <f t="shared" si="61"/>
        <v>0</v>
      </c>
      <c r="Z118" s="186">
        <f t="shared" si="62"/>
        <v>0</v>
      </c>
      <c r="AA118" s="177">
        <f t="shared" si="76"/>
        <v>0</v>
      </c>
      <c r="AB118" s="187">
        <f t="shared" si="77"/>
        <v>7.1215000000000001E-2</v>
      </c>
      <c r="AC118" s="185">
        <f t="shared" si="63"/>
        <v>16</v>
      </c>
      <c r="AD118" s="185">
        <v>252</v>
      </c>
      <c r="AE118" s="184">
        <f t="shared" si="92"/>
        <v>1.0043773949999999</v>
      </c>
      <c r="AF118" s="177">
        <f t="shared" si="64"/>
        <v>1459.71945123</v>
      </c>
      <c r="AG118" s="177">
        <f t="shared" si="65"/>
        <v>1483.1268594999999</v>
      </c>
      <c r="AH118" s="188">
        <f t="shared" si="78"/>
        <v>0</v>
      </c>
      <c r="AI118" s="188"/>
      <c r="AJ118" s="188"/>
      <c r="AK118" s="188"/>
      <c r="AL118" s="8"/>
      <c r="AM118" s="8"/>
      <c r="AN118" s="8"/>
      <c r="AO118" s="8"/>
      <c r="AP118" s="8"/>
      <c r="AQ118" s="8"/>
      <c r="AR118" s="5"/>
      <c r="AS118" s="143">
        <f t="shared" si="82"/>
        <v>106</v>
      </c>
      <c r="AT118" s="144">
        <f t="shared" si="83"/>
        <v>45117</v>
      </c>
      <c r="AU118" s="145">
        <f t="shared" si="84"/>
        <v>179844.62512386005</v>
      </c>
      <c r="AV118" s="148">
        <f t="shared" si="85"/>
        <v>20</v>
      </c>
      <c r="AW118" s="145">
        <f t="shared" si="86"/>
        <v>984.60166372000003</v>
      </c>
      <c r="AX118" s="145">
        <f t="shared" si="87"/>
        <v>0</v>
      </c>
      <c r="AY118" s="155">
        <v>0</v>
      </c>
      <c r="AZ118" s="152">
        <f t="shared" si="91"/>
        <v>45090</v>
      </c>
      <c r="BA118" s="153">
        <f>SUM(AX118:AX$126)</f>
        <v>0</v>
      </c>
      <c r="BB118" s="154">
        <f t="shared" si="88"/>
        <v>984.60166372000003</v>
      </c>
      <c r="BC118" s="143">
        <f t="shared" si="89"/>
        <v>106</v>
      </c>
      <c r="BD118" s="144">
        <f t="shared" si="79"/>
        <v>45148</v>
      </c>
      <c r="BE118" s="144">
        <f t="shared" si="80"/>
        <v>45148</v>
      </c>
      <c r="BF118" s="1"/>
      <c r="BG118" s="148">
        <f t="shared" si="90"/>
        <v>107</v>
      </c>
      <c r="BH118" s="144">
        <f t="shared" si="81"/>
        <v>45148</v>
      </c>
      <c r="BI118" s="151">
        <v>0.197242</v>
      </c>
    </row>
    <row r="119" spans="1:192" x14ac:dyDescent="0.2">
      <c r="A119" s="125">
        <f t="shared" si="66"/>
        <v>42010</v>
      </c>
      <c r="B119" s="177">
        <f t="shared" si="50"/>
        <v>340471.74684401986</v>
      </c>
      <c r="C119" s="3">
        <f t="shared" si="67"/>
        <v>45963685.823942684</v>
      </c>
      <c r="D119" s="177">
        <f t="shared" si="68"/>
        <v>333467.61058540997</v>
      </c>
      <c r="E119" s="177">
        <f t="shared" si="69"/>
        <v>6995.7893197600006</v>
      </c>
      <c r="F119" s="178">
        <f t="shared" si="51"/>
        <v>326471.82126564998</v>
      </c>
      <c r="G119" s="179">
        <f t="shared" si="70"/>
        <v>4008</v>
      </c>
      <c r="H119" s="180">
        <f>IF(AND(N119=1,N118&gt;1),VLOOKUP(A118,[1]Plan1!$CW$105:$CY$215,3),H118)</f>
        <v>4028.44</v>
      </c>
      <c r="I119" s="181">
        <f t="shared" si="52"/>
        <v>41923</v>
      </c>
      <c r="J119" s="181">
        <f t="shared" si="71"/>
        <v>41954</v>
      </c>
      <c r="K119" s="182">
        <f t="shared" si="53"/>
        <v>5.0998003992015484E-3</v>
      </c>
      <c r="L119" s="213">
        <f t="shared" si="72"/>
        <v>42016</v>
      </c>
      <c r="M119" s="183">
        <f t="shared" si="73"/>
        <v>21</v>
      </c>
      <c r="N119" s="183">
        <f t="shared" si="54"/>
        <v>17</v>
      </c>
      <c r="O119" s="177">
        <f t="shared" si="55"/>
        <v>1.0041264000000001</v>
      </c>
      <c r="P119" s="184">
        <f t="shared" si="94"/>
        <v>1.00419919</v>
      </c>
      <c r="Q119" s="184">
        <f t="shared" si="74"/>
        <v>1.012447641250648</v>
      </c>
      <c r="R119" s="177">
        <f t="shared" si="93"/>
        <v>1.0166253999999999</v>
      </c>
      <c r="S119" s="177">
        <f t="shared" si="75"/>
        <v>1</v>
      </c>
      <c r="T119" s="177">
        <f t="shared" si="56"/>
        <v>333467.61058540997</v>
      </c>
      <c r="U119" s="177">
        <f t="shared" si="57"/>
        <v>0</v>
      </c>
      <c r="V119" s="177">
        <f t="shared" si="58"/>
        <v>5427.7246172699051</v>
      </c>
      <c r="W119" s="177">
        <f t="shared" si="59"/>
        <v>338895.33520267985</v>
      </c>
      <c r="X119" s="185">
        <f t="shared" si="60"/>
        <v>0</v>
      </c>
      <c r="Y119" s="177">
        <f t="shared" si="61"/>
        <v>0</v>
      </c>
      <c r="Z119" s="186">
        <f t="shared" si="62"/>
        <v>0</v>
      </c>
      <c r="AA119" s="177">
        <f t="shared" si="76"/>
        <v>0</v>
      </c>
      <c r="AB119" s="187">
        <f t="shared" si="77"/>
        <v>7.1215000000000001E-2</v>
      </c>
      <c r="AC119" s="185">
        <f t="shared" si="63"/>
        <v>17</v>
      </c>
      <c r="AD119" s="185">
        <v>252</v>
      </c>
      <c r="AE119" s="184">
        <f t="shared" si="92"/>
        <v>1.004651618</v>
      </c>
      <c r="AF119" s="177">
        <f t="shared" si="64"/>
        <v>1551.1639398100001</v>
      </c>
      <c r="AG119" s="177">
        <f t="shared" si="65"/>
        <v>1576.41164134</v>
      </c>
      <c r="AH119" s="188">
        <f t="shared" si="78"/>
        <v>0</v>
      </c>
      <c r="AI119" s="188"/>
      <c r="AJ119" s="188"/>
      <c r="AK119" s="188"/>
      <c r="AL119" s="8"/>
      <c r="AM119" s="8"/>
      <c r="AN119" s="8"/>
      <c r="AO119" s="8"/>
      <c r="AP119" s="8"/>
      <c r="AQ119" s="8"/>
      <c r="AR119" s="5"/>
      <c r="AS119" s="143">
        <f t="shared" si="82"/>
        <v>107</v>
      </c>
      <c r="AT119" s="144">
        <f t="shared" si="83"/>
        <v>45148</v>
      </c>
      <c r="AU119" s="145">
        <f t="shared" si="84"/>
        <v>179844.62512386005</v>
      </c>
      <c r="AV119" s="148">
        <f t="shared" si="85"/>
        <v>23</v>
      </c>
      <c r="AW119" s="145">
        <f t="shared" si="86"/>
        <v>1132.7560473000001</v>
      </c>
      <c r="AX119" s="145">
        <f t="shared" si="87"/>
        <v>0</v>
      </c>
      <c r="AY119" s="155">
        <v>0</v>
      </c>
      <c r="AZ119" s="152">
        <f t="shared" si="91"/>
        <v>45118</v>
      </c>
      <c r="BA119" s="153">
        <f>SUM(AX119:AX$126)</f>
        <v>0</v>
      </c>
      <c r="BB119" s="154">
        <f t="shared" si="88"/>
        <v>1132.7560473000001</v>
      </c>
      <c r="BC119" s="143">
        <f t="shared" si="89"/>
        <v>107</v>
      </c>
      <c r="BD119" s="144">
        <f t="shared" si="79"/>
        <v>45180</v>
      </c>
      <c r="BE119" s="144">
        <f t="shared" si="80"/>
        <v>45180</v>
      </c>
      <c r="BF119" s="1"/>
      <c r="BG119" s="148">
        <f t="shared" si="90"/>
        <v>108</v>
      </c>
      <c r="BH119" s="144">
        <f t="shared" si="81"/>
        <v>45180</v>
      </c>
      <c r="BI119" s="176">
        <v>0.24807699999999999</v>
      </c>
    </row>
    <row r="120" spans="1:192" x14ac:dyDescent="0.2">
      <c r="A120" s="125">
        <f t="shared" si="66"/>
        <v>42011</v>
      </c>
      <c r="B120" s="177">
        <f t="shared" si="50"/>
        <v>340645.50763942942</v>
      </c>
      <c r="C120" s="3">
        <f t="shared" si="67"/>
        <v>45987143.531322971</v>
      </c>
      <c r="D120" s="177">
        <f t="shared" si="68"/>
        <v>333467.61058540997</v>
      </c>
      <c r="E120" s="177">
        <f t="shared" si="69"/>
        <v>6995.7893197600006</v>
      </c>
      <c r="F120" s="178">
        <f t="shared" si="51"/>
        <v>326471.82126564998</v>
      </c>
      <c r="G120" s="179">
        <f t="shared" si="70"/>
        <v>4008</v>
      </c>
      <c r="H120" s="180">
        <f>IF(AND(N120=1,N119&gt;1),VLOOKUP(A119,[1]Plan1!$CW$105:$CY$215,3),H119)</f>
        <v>4028.44</v>
      </c>
      <c r="I120" s="181">
        <f t="shared" si="52"/>
        <v>41923</v>
      </c>
      <c r="J120" s="181">
        <f t="shared" si="71"/>
        <v>41954</v>
      </c>
      <c r="K120" s="182">
        <f t="shared" si="53"/>
        <v>5.0998003992015484E-3</v>
      </c>
      <c r="L120" s="213">
        <f t="shared" si="72"/>
        <v>42016</v>
      </c>
      <c r="M120" s="183">
        <f t="shared" si="73"/>
        <v>21</v>
      </c>
      <c r="N120" s="183">
        <f t="shared" si="54"/>
        <v>18</v>
      </c>
      <c r="O120" s="177">
        <f t="shared" si="55"/>
        <v>1.0043696600000001</v>
      </c>
      <c r="P120" s="184">
        <f t="shared" si="94"/>
        <v>1.00419919</v>
      </c>
      <c r="Q120" s="184">
        <f t="shared" si="74"/>
        <v>1.012447641250648</v>
      </c>
      <c r="R120" s="177">
        <f t="shared" si="93"/>
        <v>1.0168716900000001</v>
      </c>
      <c r="S120" s="177">
        <f t="shared" si="75"/>
        <v>1</v>
      </c>
      <c r="T120" s="177">
        <f t="shared" si="56"/>
        <v>333467.61058540997</v>
      </c>
      <c r="U120" s="177">
        <f t="shared" si="57"/>
        <v>0</v>
      </c>
      <c r="V120" s="177">
        <f t="shared" si="58"/>
        <v>5508.1313621294885</v>
      </c>
      <c r="W120" s="177">
        <f t="shared" si="59"/>
        <v>338975.74194753944</v>
      </c>
      <c r="X120" s="185">
        <f t="shared" si="60"/>
        <v>0</v>
      </c>
      <c r="Y120" s="177">
        <f t="shared" si="61"/>
        <v>0</v>
      </c>
      <c r="Z120" s="186">
        <f t="shared" si="62"/>
        <v>0</v>
      </c>
      <c r="AA120" s="177">
        <f t="shared" si="76"/>
        <v>0</v>
      </c>
      <c r="AB120" s="187">
        <f t="shared" si="77"/>
        <v>7.1215000000000001E-2</v>
      </c>
      <c r="AC120" s="185">
        <f t="shared" si="63"/>
        <v>18</v>
      </c>
      <c r="AD120" s="185">
        <v>252</v>
      </c>
      <c r="AE120" s="184">
        <f t="shared" si="92"/>
        <v>1.0049259150000001</v>
      </c>
      <c r="AF120" s="177">
        <f t="shared" si="64"/>
        <v>1642.63310499</v>
      </c>
      <c r="AG120" s="177">
        <f t="shared" si="65"/>
        <v>1669.76569189</v>
      </c>
      <c r="AH120" s="188">
        <f t="shared" si="78"/>
        <v>0</v>
      </c>
      <c r="AI120" s="188"/>
      <c r="AJ120" s="188"/>
      <c r="AK120" s="188"/>
      <c r="AL120" s="8"/>
      <c r="AM120" s="8"/>
      <c r="AN120" s="8"/>
      <c r="AO120" s="8"/>
      <c r="AP120" s="8"/>
      <c r="AQ120" s="8"/>
      <c r="AR120" s="5"/>
      <c r="AS120" s="143">
        <f t="shared" si="82"/>
        <v>108</v>
      </c>
      <c r="AT120" s="144">
        <f t="shared" si="83"/>
        <v>45180</v>
      </c>
      <c r="AU120" s="145">
        <f t="shared" si="84"/>
        <v>179844.62512386005</v>
      </c>
      <c r="AV120" s="148">
        <f t="shared" si="85"/>
        <v>21</v>
      </c>
      <c r="AW120" s="145">
        <f t="shared" si="86"/>
        <v>1033.9729699</v>
      </c>
      <c r="AX120" s="145">
        <f t="shared" si="87"/>
        <v>0</v>
      </c>
      <c r="AY120" s="155">
        <v>0</v>
      </c>
      <c r="AZ120" s="152">
        <f t="shared" si="91"/>
        <v>45149</v>
      </c>
      <c r="BA120" s="153">
        <f>SUM(AX120:AX$126)</f>
        <v>0</v>
      </c>
      <c r="BB120" s="154">
        <f t="shared" si="88"/>
        <v>1033.9729699</v>
      </c>
      <c r="BC120" s="143">
        <f t="shared" si="89"/>
        <v>108</v>
      </c>
      <c r="BD120" s="144">
        <f t="shared" si="79"/>
        <v>45209</v>
      </c>
      <c r="BE120" s="144">
        <f t="shared" si="80"/>
        <v>45209</v>
      </c>
      <c r="BF120" s="1"/>
      <c r="BG120" s="148">
        <f t="shared" si="90"/>
        <v>109</v>
      </c>
      <c r="BH120" s="144">
        <f t="shared" si="81"/>
        <v>45209</v>
      </c>
      <c r="BI120" s="176">
        <v>0.331181</v>
      </c>
    </row>
    <row r="121" spans="1:192" x14ac:dyDescent="0.2">
      <c r="A121" s="125">
        <f t="shared" si="66"/>
        <v>42012</v>
      </c>
      <c r="B121" s="177">
        <f t="shared" si="50"/>
        <v>340819.35800393822</v>
      </c>
      <c r="C121" s="3">
        <f t="shared" si="67"/>
        <v>46010613.330531657</v>
      </c>
      <c r="D121" s="177">
        <f t="shared" si="68"/>
        <v>333467.61058540997</v>
      </c>
      <c r="E121" s="177">
        <f t="shared" si="69"/>
        <v>6995.7893197600006</v>
      </c>
      <c r="F121" s="178">
        <f t="shared" si="51"/>
        <v>326471.82126564998</v>
      </c>
      <c r="G121" s="179">
        <f t="shared" si="70"/>
        <v>4008</v>
      </c>
      <c r="H121" s="180">
        <f>IF(AND(N121=1,N120&gt;1),VLOOKUP(A120,[1]Plan1!$CW$105:$CY$215,3),H120)</f>
        <v>4028.44</v>
      </c>
      <c r="I121" s="181">
        <f t="shared" si="52"/>
        <v>41923</v>
      </c>
      <c r="J121" s="181">
        <f t="shared" si="71"/>
        <v>41954</v>
      </c>
      <c r="K121" s="182">
        <f t="shared" si="53"/>
        <v>5.0998003992015484E-3</v>
      </c>
      <c r="L121" s="213">
        <f t="shared" si="72"/>
        <v>42016</v>
      </c>
      <c r="M121" s="183">
        <f t="shared" si="73"/>
        <v>21</v>
      </c>
      <c r="N121" s="183">
        <f t="shared" si="54"/>
        <v>19</v>
      </c>
      <c r="O121" s="177">
        <f t="shared" si="55"/>
        <v>1.0046129800000001</v>
      </c>
      <c r="P121" s="184">
        <f t="shared" si="94"/>
        <v>1.00419919</v>
      </c>
      <c r="Q121" s="184">
        <f t="shared" si="74"/>
        <v>1.012447641250648</v>
      </c>
      <c r="R121" s="177">
        <f t="shared" si="93"/>
        <v>1.0171180399999999</v>
      </c>
      <c r="S121" s="177">
        <f t="shared" si="75"/>
        <v>1</v>
      </c>
      <c r="T121" s="177">
        <f t="shared" si="56"/>
        <v>333467.61058540997</v>
      </c>
      <c r="U121" s="177">
        <f t="shared" si="57"/>
        <v>0</v>
      </c>
      <c r="V121" s="177">
        <f t="shared" si="58"/>
        <v>5588.5576952982292</v>
      </c>
      <c r="W121" s="177">
        <f t="shared" si="59"/>
        <v>339056.1682807082</v>
      </c>
      <c r="X121" s="185">
        <f t="shared" si="60"/>
        <v>0</v>
      </c>
      <c r="Y121" s="177">
        <f t="shared" si="61"/>
        <v>0</v>
      </c>
      <c r="Z121" s="186">
        <f t="shared" si="62"/>
        <v>0</v>
      </c>
      <c r="AA121" s="177">
        <f t="shared" si="76"/>
        <v>0</v>
      </c>
      <c r="AB121" s="187">
        <f t="shared" si="77"/>
        <v>7.1215000000000001E-2</v>
      </c>
      <c r="AC121" s="185">
        <f t="shared" si="63"/>
        <v>19</v>
      </c>
      <c r="AD121" s="185">
        <v>252</v>
      </c>
      <c r="AE121" s="184">
        <f t="shared" si="92"/>
        <v>1.0052002879999999</v>
      </c>
      <c r="AF121" s="177">
        <f t="shared" si="64"/>
        <v>1734.1276137100001</v>
      </c>
      <c r="AG121" s="177">
        <f t="shared" si="65"/>
        <v>1763.18972323</v>
      </c>
      <c r="AH121" s="188">
        <f t="shared" si="78"/>
        <v>0</v>
      </c>
      <c r="AI121" s="188"/>
      <c r="AJ121" s="188"/>
      <c r="AK121" s="188"/>
      <c r="AL121" s="8"/>
      <c r="AM121" s="8"/>
      <c r="AN121" s="11"/>
      <c r="AO121" s="11"/>
      <c r="AP121" s="11"/>
      <c r="AQ121" s="11"/>
      <c r="AR121" s="5"/>
      <c r="AS121" s="143">
        <f t="shared" si="82"/>
        <v>109</v>
      </c>
      <c r="AT121" s="144">
        <f t="shared" si="83"/>
        <v>45209</v>
      </c>
      <c r="AU121" s="145">
        <f t="shared" si="84"/>
        <v>179844.62512386005</v>
      </c>
      <c r="AV121" s="148">
        <f t="shared" si="85"/>
        <v>21</v>
      </c>
      <c r="AW121" s="145">
        <f t="shared" si="86"/>
        <v>1033.9729699</v>
      </c>
      <c r="AX121" s="145">
        <f t="shared" si="87"/>
        <v>0</v>
      </c>
      <c r="AY121" s="155">
        <v>0</v>
      </c>
      <c r="AZ121" s="152">
        <f t="shared" si="91"/>
        <v>45181</v>
      </c>
      <c r="BA121" s="153">
        <f>SUM(AX121:AX$126)</f>
        <v>0</v>
      </c>
      <c r="BB121" s="154">
        <f t="shared" si="88"/>
        <v>1033.9729699</v>
      </c>
      <c r="BC121" s="143">
        <f t="shared" si="89"/>
        <v>109</v>
      </c>
      <c r="BD121" s="144">
        <f t="shared" si="79"/>
        <v>45240</v>
      </c>
      <c r="BE121" s="144">
        <f t="shared" si="80"/>
        <v>45240</v>
      </c>
      <c r="BF121" s="7"/>
      <c r="BG121" s="148">
        <f t="shared" si="90"/>
        <v>110</v>
      </c>
      <c r="BH121" s="144">
        <f t="shared" si="81"/>
        <v>45240</v>
      </c>
      <c r="BI121" s="176">
        <v>0.49842952699999998</v>
      </c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</row>
    <row r="122" spans="1:192" x14ac:dyDescent="0.2">
      <c r="A122" s="125">
        <f t="shared" si="66"/>
        <v>42013</v>
      </c>
      <c r="B122" s="177">
        <f t="shared" si="50"/>
        <v>340993.29729373631</v>
      </c>
      <c r="C122" s="3">
        <f t="shared" si="67"/>
        <v>46034095.134654403</v>
      </c>
      <c r="D122" s="177">
        <f t="shared" si="68"/>
        <v>333467.61058540997</v>
      </c>
      <c r="E122" s="177">
        <f t="shared" si="69"/>
        <v>6995.7893197600006</v>
      </c>
      <c r="F122" s="178">
        <f t="shared" si="51"/>
        <v>326471.82126564998</v>
      </c>
      <c r="G122" s="179">
        <f t="shared" si="70"/>
        <v>4008</v>
      </c>
      <c r="H122" s="180">
        <f>IF(AND(N122=1,N121&gt;1),VLOOKUP(A121,[1]Plan1!$CW$105:$CY$215,3),H121)</f>
        <v>4028.44</v>
      </c>
      <c r="I122" s="181">
        <f t="shared" si="52"/>
        <v>41923</v>
      </c>
      <c r="J122" s="181">
        <f t="shared" si="71"/>
        <v>41954</v>
      </c>
      <c r="K122" s="182">
        <f t="shared" si="53"/>
        <v>5.0998003992015484E-3</v>
      </c>
      <c r="L122" s="213">
        <f t="shared" si="72"/>
        <v>42016</v>
      </c>
      <c r="M122" s="183">
        <f t="shared" si="73"/>
        <v>21</v>
      </c>
      <c r="N122" s="183">
        <f t="shared" si="54"/>
        <v>20</v>
      </c>
      <c r="O122" s="177">
        <f t="shared" si="55"/>
        <v>1.00485636</v>
      </c>
      <c r="P122" s="184">
        <f t="shared" si="94"/>
        <v>1.00419919</v>
      </c>
      <c r="Q122" s="184">
        <f t="shared" si="74"/>
        <v>1.012447641250648</v>
      </c>
      <c r="R122" s="177">
        <f t="shared" si="93"/>
        <v>1.0173644500000001</v>
      </c>
      <c r="S122" s="177">
        <f t="shared" si="75"/>
        <v>1</v>
      </c>
      <c r="T122" s="177">
        <f t="shared" si="56"/>
        <v>333467.61058540997</v>
      </c>
      <c r="U122" s="177">
        <f t="shared" si="57"/>
        <v>0</v>
      </c>
      <c r="V122" s="177">
        <f t="shared" si="58"/>
        <v>5669.0036167763437</v>
      </c>
      <c r="W122" s="177">
        <f t="shared" si="59"/>
        <v>339136.61420218629</v>
      </c>
      <c r="X122" s="185">
        <f t="shared" si="60"/>
        <v>0</v>
      </c>
      <c r="Y122" s="177">
        <f t="shared" si="61"/>
        <v>0</v>
      </c>
      <c r="Z122" s="186">
        <f t="shared" si="62"/>
        <v>0</v>
      </c>
      <c r="AA122" s="177">
        <f t="shared" si="76"/>
        <v>0</v>
      </c>
      <c r="AB122" s="187">
        <f t="shared" si="77"/>
        <v>7.1215000000000001E-2</v>
      </c>
      <c r="AC122" s="185">
        <f t="shared" si="63"/>
        <v>20</v>
      </c>
      <c r="AD122" s="185">
        <v>252</v>
      </c>
      <c r="AE122" s="184">
        <f t="shared" si="92"/>
        <v>1.005474735</v>
      </c>
      <c r="AF122" s="177">
        <f t="shared" si="64"/>
        <v>1825.64679903</v>
      </c>
      <c r="AG122" s="177">
        <f t="shared" si="65"/>
        <v>1856.68309155</v>
      </c>
      <c r="AH122" s="188">
        <f t="shared" si="78"/>
        <v>0</v>
      </c>
      <c r="AI122" s="188"/>
      <c r="AJ122" s="188"/>
      <c r="AK122" s="188"/>
      <c r="AL122" s="8"/>
      <c r="AM122" s="8"/>
      <c r="AN122" s="8"/>
      <c r="AO122" s="8"/>
      <c r="AP122" s="8"/>
      <c r="AQ122" s="8"/>
      <c r="AR122" s="5"/>
      <c r="AS122" s="143">
        <f t="shared" si="82"/>
        <v>110</v>
      </c>
      <c r="AT122" s="144">
        <f t="shared" si="83"/>
        <v>45240</v>
      </c>
      <c r="AU122" s="145">
        <f t="shared" si="84"/>
        <v>179844.62512386005</v>
      </c>
      <c r="AV122" s="148">
        <f t="shared" si="85"/>
        <v>21</v>
      </c>
      <c r="AW122" s="145">
        <f t="shared" si="86"/>
        <v>1033.9729699</v>
      </c>
      <c r="AX122" s="145">
        <f t="shared" si="87"/>
        <v>0</v>
      </c>
      <c r="AY122" s="155">
        <v>0</v>
      </c>
      <c r="AZ122" s="152">
        <f t="shared" si="91"/>
        <v>45210</v>
      </c>
      <c r="BA122" s="153">
        <f>SUM(AX122:AX$126)</f>
        <v>0</v>
      </c>
      <c r="BB122" s="154">
        <f t="shared" si="88"/>
        <v>1033.9729699</v>
      </c>
      <c r="BC122" s="143">
        <f t="shared" si="89"/>
        <v>110</v>
      </c>
      <c r="BD122" s="144">
        <f t="shared" si="79"/>
        <v>45271</v>
      </c>
      <c r="BE122" s="144">
        <f t="shared" si="80"/>
        <v>45271</v>
      </c>
      <c r="BF122" s="1"/>
      <c r="BG122" s="148">
        <f t="shared" si="90"/>
        <v>111</v>
      </c>
      <c r="BH122" s="144">
        <f t="shared" si="81"/>
        <v>45271</v>
      </c>
      <c r="BI122" s="176">
        <v>1</v>
      </c>
    </row>
    <row r="123" spans="1:192" x14ac:dyDescent="0.2">
      <c r="A123" s="125">
        <f t="shared" si="66"/>
        <v>42014</v>
      </c>
      <c r="B123" s="177">
        <f t="shared" si="50"/>
        <v>341167.32588202367</v>
      </c>
      <c r="C123" s="3">
        <f t="shared" si="67"/>
        <v>46057588.994073197</v>
      </c>
      <c r="D123" s="177">
        <f t="shared" si="68"/>
        <v>333467.61058540997</v>
      </c>
      <c r="E123" s="177">
        <f t="shared" si="69"/>
        <v>6995.7893197600006</v>
      </c>
      <c r="F123" s="178">
        <f t="shared" si="51"/>
        <v>326471.82126564998</v>
      </c>
      <c r="G123" s="179">
        <f t="shared" si="70"/>
        <v>4008</v>
      </c>
      <c r="H123" s="180">
        <f>IF(AND(N123=1,N122&gt;1),VLOOKUP(A122,[1]Plan1!$CW$105:$CY$215,3),H122)</f>
        <v>4028.44</v>
      </c>
      <c r="I123" s="181">
        <f t="shared" si="52"/>
        <v>41923</v>
      </c>
      <c r="J123" s="181">
        <f t="shared" si="71"/>
        <v>41954</v>
      </c>
      <c r="K123" s="182">
        <f t="shared" si="53"/>
        <v>5.0998003992015484E-3</v>
      </c>
      <c r="L123" s="213">
        <f t="shared" si="72"/>
        <v>42016</v>
      </c>
      <c r="M123" s="183">
        <f t="shared" si="73"/>
        <v>21</v>
      </c>
      <c r="N123" s="183">
        <f t="shared" si="54"/>
        <v>21</v>
      </c>
      <c r="O123" s="177">
        <f t="shared" si="55"/>
        <v>1.0050998</v>
      </c>
      <c r="P123" s="184">
        <f t="shared" si="94"/>
        <v>1.00419919</v>
      </c>
      <c r="Q123" s="184">
        <f t="shared" si="74"/>
        <v>1.012447641250648</v>
      </c>
      <c r="R123" s="177">
        <f t="shared" si="93"/>
        <v>1.0176109200000001</v>
      </c>
      <c r="S123" s="177">
        <f t="shared" si="75"/>
        <v>1</v>
      </c>
      <c r="T123" s="177">
        <f t="shared" si="56"/>
        <v>333467.61058540997</v>
      </c>
      <c r="U123" s="177">
        <f t="shared" si="57"/>
        <v>0</v>
      </c>
      <c r="V123" s="177">
        <f t="shared" si="58"/>
        <v>5749.4691265636884</v>
      </c>
      <c r="W123" s="177">
        <f t="shared" si="59"/>
        <v>339217.07971197367</v>
      </c>
      <c r="X123" s="185">
        <f t="shared" si="60"/>
        <v>0</v>
      </c>
      <c r="Y123" s="177">
        <f t="shared" si="61"/>
        <v>0</v>
      </c>
      <c r="Z123" s="186">
        <f t="shared" si="62"/>
        <v>0</v>
      </c>
      <c r="AA123" s="177">
        <f t="shared" si="76"/>
        <v>0</v>
      </c>
      <c r="AB123" s="187">
        <f t="shared" si="77"/>
        <v>7.1215000000000001E-2</v>
      </c>
      <c r="AC123" s="185">
        <f t="shared" si="63"/>
        <v>21</v>
      </c>
      <c r="AD123" s="185">
        <v>252</v>
      </c>
      <c r="AE123" s="184">
        <f t="shared" si="92"/>
        <v>1.005749257</v>
      </c>
      <c r="AF123" s="177">
        <f t="shared" si="64"/>
        <v>1917.19099443</v>
      </c>
      <c r="AG123" s="177">
        <f t="shared" si="65"/>
        <v>1950.24617005</v>
      </c>
      <c r="AH123" s="188">
        <f t="shared" si="78"/>
        <v>0</v>
      </c>
      <c r="AI123" s="188"/>
      <c r="AJ123" s="188"/>
      <c r="AK123" s="188"/>
      <c r="AL123" s="8"/>
      <c r="AM123" s="8"/>
      <c r="AN123" s="8"/>
      <c r="AO123" s="8"/>
      <c r="AP123" s="8"/>
      <c r="AQ123" s="8"/>
      <c r="AR123" s="5"/>
      <c r="AS123" s="143">
        <f t="shared" si="82"/>
        <v>111</v>
      </c>
      <c r="AT123" s="144">
        <f t="shared" si="83"/>
        <v>45271</v>
      </c>
      <c r="AU123" s="145">
        <f t="shared" si="84"/>
        <v>179844.62512386005</v>
      </c>
      <c r="AV123" s="148">
        <f t="shared" si="85"/>
        <v>20</v>
      </c>
      <c r="AW123" s="145">
        <f t="shared" si="86"/>
        <v>984.60166372000003</v>
      </c>
      <c r="AX123" s="145">
        <f t="shared" si="87"/>
        <v>0</v>
      </c>
      <c r="AY123" s="155">
        <v>0</v>
      </c>
      <c r="AZ123" s="152">
        <f t="shared" si="91"/>
        <v>45241</v>
      </c>
      <c r="BA123" s="153">
        <f>SUM(AX123:AX$126)</f>
        <v>0</v>
      </c>
      <c r="BB123" s="154">
        <f t="shared" si="88"/>
        <v>984.60166372000003</v>
      </c>
      <c r="BC123" s="143">
        <f t="shared" si="89"/>
        <v>111</v>
      </c>
      <c r="BD123" s="144">
        <f t="shared" si="79"/>
        <v>45301</v>
      </c>
      <c r="BE123" s="144">
        <f t="shared" si="80"/>
        <v>45301</v>
      </c>
      <c r="BF123" s="1"/>
      <c r="BG123" s="1"/>
      <c r="BH123" s="1"/>
      <c r="BI123" s="1"/>
    </row>
    <row r="124" spans="1:192" x14ac:dyDescent="0.2">
      <c r="A124" s="125">
        <f t="shared" si="66"/>
        <v>42015</v>
      </c>
      <c r="B124" s="177">
        <f t="shared" si="50"/>
        <v>341167.32588202367</v>
      </c>
      <c r="C124" s="3">
        <f t="shared" si="67"/>
        <v>46057588.994073197</v>
      </c>
      <c r="D124" s="177">
        <f t="shared" si="68"/>
        <v>333467.61058540997</v>
      </c>
      <c r="E124" s="177">
        <f t="shared" si="69"/>
        <v>6995.7893197600006</v>
      </c>
      <c r="F124" s="178">
        <f t="shared" si="51"/>
        <v>326471.82126564998</v>
      </c>
      <c r="G124" s="179">
        <f t="shared" si="70"/>
        <v>4008</v>
      </c>
      <c r="H124" s="180">
        <f>IF(AND(N124=1,N123&gt;1),VLOOKUP(A123,[1]Plan1!$CW$105:$CY$215,3),H123)</f>
        <v>4028.44</v>
      </c>
      <c r="I124" s="181">
        <f t="shared" si="52"/>
        <v>41923</v>
      </c>
      <c r="J124" s="181">
        <f t="shared" si="71"/>
        <v>41954</v>
      </c>
      <c r="K124" s="182">
        <f t="shared" si="53"/>
        <v>5.0998003992015484E-3</v>
      </c>
      <c r="L124" s="213">
        <f t="shared" si="72"/>
        <v>42016</v>
      </c>
      <c r="M124" s="183">
        <f t="shared" si="73"/>
        <v>21</v>
      </c>
      <c r="N124" s="183">
        <f t="shared" si="54"/>
        <v>21</v>
      </c>
      <c r="O124" s="177">
        <f t="shared" si="55"/>
        <v>1.0050998</v>
      </c>
      <c r="P124" s="184">
        <f t="shared" si="94"/>
        <v>1.00419919</v>
      </c>
      <c r="Q124" s="184">
        <f t="shared" si="74"/>
        <v>1.012447641250648</v>
      </c>
      <c r="R124" s="177">
        <f t="shared" si="93"/>
        <v>1.0176109200000001</v>
      </c>
      <c r="S124" s="177">
        <f t="shared" si="75"/>
        <v>1</v>
      </c>
      <c r="T124" s="177">
        <f t="shared" si="56"/>
        <v>333467.61058540997</v>
      </c>
      <c r="U124" s="177">
        <f t="shared" si="57"/>
        <v>0</v>
      </c>
      <c r="V124" s="177">
        <f t="shared" si="58"/>
        <v>5749.4691265636884</v>
      </c>
      <c r="W124" s="177">
        <f t="shared" si="59"/>
        <v>339217.07971197367</v>
      </c>
      <c r="X124" s="185">
        <f t="shared" si="60"/>
        <v>0</v>
      </c>
      <c r="Y124" s="177">
        <f t="shared" si="61"/>
        <v>0</v>
      </c>
      <c r="Z124" s="186">
        <f t="shared" si="62"/>
        <v>0</v>
      </c>
      <c r="AA124" s="177">
        <f t="shared" si="76"/>
        <v>0</v>
      </c>
      <c r="AB124" s="187">
        <f t="shared" si="77"/>
        <v>7.1215000000000001E-2</v>
      </c>
      <c r="AC124" s="185">
        <f t="shared" si="63"/>
        <v>21</v>
      </c>
      <c r="AD124" s="185">
        <v>252</v>
      </c>
      <c r="AE124" s="184">
        <f t="shared" si="92"/>
        <v>1.005749257</v>
      </c>
      <c r="AF124" s="177">
        <f t="shared" si="64"/>
        <v>1917.19099443</v>
      </c>
      <c r="AG124" s="177">
        <f t="shared" si="65"/>
        <v>1950.24617005</v>
      </c>
      <c r="AH124" s="188">
        <f t="shared" si="78"/>
        <v>0</v>
      </c>
      <c r="AI124" s="188"/>
      <c r="AJ124" s="188"/>
      <c r="AK124" s="188"/>
      <c r="AL124" s="8"/>
      <c r="AM124" s="8"/>
      <c r="AN124" s="8"/>
      <c r="AO124" s="8"/>
      <c r="AP124" s="8"/>
      <c r="AQ124" s="8"/>
      <c r="AR124" s="5"/>
      <c r="AS124" s="143">
        <f t="shared" si="82"/>
        <v>112</v>
      </c>
      <c r="AT124" s="144">
        <f t="shared" ref="AT124:AT146" si="95">AZ306</f>
        <v>45301</v>
      </c>
      <c r="AU124" s="145">
        <f t="shared" ref="AU124:AU146" si="96">(AU123-AX124)</f>
        <v>179844.62512386005</v>
      </c>
      <c r="AV124" s="148">
        <f t="shared" ref="AV124:AV146" si="97">NETWORKDAYS(AT123,AT124,$AT$194:$AT$348)-1</f>
        <v>20</v>
      </c>
      <c r="AW124" s="145">
        <f t="shared" ref="AW124:AW146" si="98">TRUNC(AU123*(ROUND((1+AW$9)^(AV124/252),9)-1),8)</f>
        <v>984.60166372000003</v>
      </c>
      <c r="AX124" s="145">
        <f t="shared" ref="AX124:AX146" si="99">TRUNC((AU123*AY124),8)</f>
        <v>0</v>
      </c>
      <c r="AY124" s="155">
        <v>0</v>
      </c>
      <c r="AZ124" s="152">
        <f t="shared" ref="AZ124:AZ146" si="100">(AT123+1)</f>
        <v>45272</v>
      </c>
      <c r="BA124" s="153">
        <f>SUM(AX124:AX$126)</f>
        <v>0</v>
      </c>
      <c r="BB124" s="154">
        <f t="shared" ref="BB124:BB146" si="101">(AW124+AX124)</f>
        <v>984.60166372000003</v>
      </c>
      <c r="BC124" s="143">
        <f t="shared" si="89"/>
        <v>112</v>
      </c>
      <c r="BD124" s="144">
        <f t="shared" ref="BD124:BD146" si="102">AT125</f>
        <v>45336</v>
      </c>
      <c r="BE124" s="144">
        <f t="shared" ref="BE124:BE146" si="103">AZ307</f>
        <v>45336</v>
      </c>
      <c r="BF124" s="1"/>
      <c r="BG124" s="1"/>
      <c r="BH124" s="1"/>
      <c r="BI124" s="1"/>
    </row>
    <row r="125" spans="1:192" x14ac:dyDescent="0.2">
      <c r="A125" s="125">
        <f t="shared" si="66"/>
        <v>42016</v>
      </c>
      <c r="B125" s="177">
        <f t="shared" si="50"/>
        <v>341167.32588202367</v>
      </c>
      <c r="C125" s="3">
        <f t="shared" si="67"/>
        <v>46057588.994073197</v>
      </c>
      <c r="D125" s="177">
        <f t="shared" si="68"/>
        <v>333467.61058540997</v>
      </c>
      <c r="E125" s="177">
        <f t="shared" si="69"/>
        <v>6995.7893197600006</v>
      </c>
      <c r="F125" s="178">
        <f t="shared" si="51"/>
        <v>326471.82126564998</v>
      </c>
      <c r="G125" s="179">
        <f t="shared" si="70"/>
        <v>4008</v>
      </c>
      <c r="H125" s="180">
        <f>IF(AND(N125=1,N124&gt;1),VLOOKUP(A124,[1]Plan1!$CW$105:$CY$215,3),H124)</f>
        <v>4028.44</v>
      </c>
      <c r="I125" s="181">
        <f t="shared" si="52"/>
        <v>41923</v>
      </c>
      <c r="J125" s="181">
        <f t="shared" si="71"/>
        <v>41954</v>
      </c>
      <c r="K125" s="182">
        <f t="shared" si="53"/>
        <v>5.0998003992015484E-3</v>
      </c>
      <c r="L125" s="213">
        <f t="shared" si="72"/>
        <v>42016</v>
      </c>
      <c r="M125" s="183">
        <f t="shared" si="73"/>
        <v>21</v>
      </c>
      <c r="N125" s="183">
        <f t="shared" si="54"/>
        <v>21</v>
      </c>
      <c r="O125" s="177">
        <f t="shared" si="55"/>
        <v>1.0050998</v>
      </c>
      <c r="P125" s="184">
        <f t="shared" si="94"/>
        <v>1.00419919</v>
      </c>
      <c r="Q125" s="184">
        <f t="shared" si="74"/>
        <v>1.012447641250648</v>
      </c>
      <c r="R125" s="177">
        <f t="shared" si="93"/>
        <v>1.0176109200000001</v>
      </c>
      <c r="S125" s="177">
        <f t="shared" si="75"/>
        <v>1</v>
      </c>
      <c r="T125" s="177">
        <f t="shared" si="56"/>
        <v>333467.61058540997</v>
      </c>
      <c r="U125" s="177">
        <f t="shared" si="57"/>
        <v>0</v>
      </c>
      <c r="V125" s="177">
        <f t="shared" si="58"/>
        <v>5749.4691265636884</v>
      </c>
      <c r="W125" s="177">
        <f t="shared" si="59"/>
        <v>339217.07971197367</v>
      </c>
      <c r="X125" s="185">
        <f t="shared" si="60"/>
        <v>4</v>
      </c>
      <c r="Y125" s="177">
        <f t="shared" si="61"/>
        <v>2319.9341668400002</v>
      </c>
      <c r="Z125" s="186">
        <f t="shared" si="62"/>
        <v>6.9569999999999996E-3</v>
      </c>
      <c r="AA125" s="177">
        <f t="shared" si="76"/>
        <v>2319.9341668400002</v>
      </c>
      <c r="AB125" s="187">
        <f t="shared" si="77"/>
        <v>7.1215000000000001E-2</v>
      </c>
      <c r="AC125" s="185">
        <f t="shared" si="63"/>
        <v>21</v>
      </c>
      <c r="AD125" s="185">
        <v>252</v>
      </c>
      <c r="AE125" s="184">
        <f t="shared" si="92"/>
        <v>1.005749257</v>
      </c>
      <c r="AF125" s="177">
        <f t="shared" si="64"/>
        <v>1917.19099443</v>
      </c>
      <c r="AG125" s="177">
        <f t="shared" si="65"/>
        <v>1950.24617005</v>
      </c>
      <c r="AH125" s="188">
        <f t="shared" si="78"/>
        <v>4237.1251612699998</v>
      </c>
      <c r="AI125" s="188"/>
      <c r="AJ125" s="188"/>
      <c r="AK125" s="188"/>
      <c r="AL125" s="8"/>
      <c r="AM125" s="8"/>
      <c r="AN125" s="8"/>
      <c r="AO125" s="8"/>
      <c r="AP125" s="8"/>
      <c r="AQ125" s="8"/>
      <c r="AR125" s="5"/>
      <c r="AS125" s="143">
        <f t="shared" si="82"/>
        <v>113</v>
      </c>
      <c r="AT125" s="144">
        <f t="shared" si="95"/>
        <v>45336</v>
      </c>
      <c r="AU125" s="145">
        <f t="shared" si="96"/>
        <v>179844.62512386005</v>
      </c>
      <c r="AV125" s="148">
        <f t="shared" si="97"/>
        <v>23</v>
      </c>
      <c r="AW125" s="145">
        <f t="shared" si="98"/>
        <v>1132.7560473000001</v>
      </c>
      <c r="AX125" s="145">
        <f t="shared" si="99"/>
        <v>0</v>
      </c>
      <c r="AY125" s="155">
        <v>0</v>
      </c>
      <c r="AZ125" s="152">
        <f t="shared" si="100"/>
        <v>45302</v>
      </c>
      <c r="BA125" s="153">
        <f>SUM(AX125:AX$126)</f>
        <v>0</v>
      </c>
      <c r="BB125" s="154">
        <f t="shared" si="101"/>
        <v>1132.7560473000001</v>
      </c>
      <c r="BC125" s="143">
        <f t="shared" si="89"/>
        <v>113</v>
      </c>
      <c r="BD125" s="144">
        <f t="shared" si="102"/>
        <v>45362</v>
      </c>
      <c r="BE125" s="144">
        <f t="shared" si="103"/>
        <v>45362</v>
      </c>
      <c r="BF125" s="1"/>
      <c r="BG125" s="1"/>
      <c r="BH125" s="1"/>
      <c r="BI125" s="1"/>
    </row>
    <row r="126" spans="1:192" x14ac:dyDescent="0.2">
      <c r="A126" s="125">
        <f t="shared" si="66"/>
        <v>42017</v>
      </c>
      <c r="B126" s="177">
        <f t="shared" si="50"/>
        <v>337112.09082479303</v>
      </c>
      <c r="C126" s="3">
        <f t="shared" si="67"/>
        <v>45510132.261347063</v>
      </c>
      <c r="D126" s="177">
        <f t="shared" si="68"/>
        <v>331147.67641856999</v>
      </c>
      <c r="E126" s="177">
        <f t="shared" si="69"/>
        <v>4675.8551529199995</v>
      </c>
      <c r="F126" s="178">
        <f t="shared" si="51"/>
        <v>326471.82126564998</v>
      </c>
      <c r="G126" s="179">
        <f t="shared" si="70"/>
        <v>4028.44</v>
      </c>
      <c r="H126" s="180">
        <f>IF(AND(N126=1,N125&gt;1),VLOOKUP(A125,[1]Plan1!$CW$105:$CY$215,3),H125)</f>
        <v>4059.86</v>
      </c>
      <c r="I126" s="181">
        <f t="shared" si="52"/>
        <v>41956</v>
      </c>
      <c r="J126" s="181">
        <f t="shared" si="71"/>
        <v>41986</v>
      </c>
      <c r="K126" s="182">
        <f t="shared" si="53"/>
        <v>7.7995452333905479E-3</v>
      </c>
      <c r="L126" s="213">
        <f t="shared" si="72"/>
        <v>42045</v>
      </c>
      <c r="M126" s="183">
        <f t="shared" si="73"/>
        <v>21</v>
      </c>
      <c r="N126" s="183">
        <f t="shared" si="54"/>
        <v>1</v>
      </c>
      <c r="O126" s="177">
        <f t="shared" si="55"/>
        <v>1.00037003</v>
      </c>
      <c r="P126" s="184">
        <f t="shared" si="94"/>
        <v>1.0050998</v>
      </c>
      <c r="Q126" s="184">
        <f t="shared" si="74"/>
        <v>1.0176109217314981</v>
      </c>
      <c r="R126" s="177">
        <f t="shared" si="93"/>
        <v>1.0179874600000001</v>
      </c>
      <c r="S126" s="177">
        <f t="shared" si="75"/>
        <v>1</v>
      </c>
      <c r="T126" s="177">
        <f t="shared" si="56"/>
        <v>331147.67641856999</v>
      </c>
      <c r="U126" s="177">
        <f t="shared" si="57"/>
        <v>0</v>
      </c>
      <c r="V126" s="177">
        <f t="shared" si="58"/>
        <v>5872.3988261430504</v>
      </c>
      <c r="W126" s="177">
        <f t="shared" si="59"/>
        <v>337020.07524471305</v>
      </c>
      <c r="X126" s="185">
        <f t="shared" si="60"/>
        <v>0</v>
      </c>
      <c r="Y126" s="177">
        <f t="shared" si="61"/>
        <v>0</v>
      </c>
      <c r="Z126" s="186">
        <f t="shared" si="62"/>
        <v>0</v>
      </c>
      <c r="AA126" s="177">
        <f t="shared" si="76"/>
        <v>0</v>
      </c>
      <c r="AB126" s="187">
        <f t="shared" si="77"/>
        <v>7.1215000000000001E-2</v>
      </c>
      <c r="AC126" s="185">
        <f t="shared" si="63"/>
        <v>1</v>
      </c>
      <c r="AD126" s="185">
        <v>252</v>
      </c>
      <c r="AE126" s="184">
        <f t="shared" si="92"/>
        <v>1.000273027</v>
      </c>
      <c r="AF126" s="177">
        <f t="shared" si="64"/>
        <v>90.412256639999995</v>
      </c>
      <c r="AG126" s="177">
        <f t="shared" si="65"/>
        <v>92.015580080000007</v>
      </c>
      <c r="AH126" s="188">
        <f t="shared" si="78"/>
        <v>0</v>
      </c>
      <c r="AI126" s="188"/>
      <c r="AJ126" s="188"/>
      <c r="AK126" s="188"/>
      <c r="AL126" s="8"/>
      <c r="AM126" s="8"/>
      <c r="AN126" s="8"/>
      <c r="AO126" s="8"/>
      <c r="AP126" s="8"/>
      <c r="AQ126" s="8"/>
      <c r="AR126" s="5"/>
      <c r="AS126" s="143">
        <f t="shared" si="82"/>
        <v>114</v>
      </c>
      <c r="AT126" s="144">
        <f t="shared" si="95"/>
        <v>45362</v>
      </c>
      <c r="AU126" s="145">
        <f t="shared" si="96"/>
        <v>179844.62512386005</v>
      </c>
      <c r="AV126" s="148">
        <f t="shared" si="97"/>
        <v>18</v>
      </c>
      <c r="AW126" s="145">
        <f t="shared" si="98"/>
        <v>885.89933656000005</v>
      </c>
      <c r="AX126" s="145">
        <f t="shared" si="99"/>
        <v>0</v>
      </c>
      <c r="AY126" s="155">
        <v>0</v>
      </c>
      <c r="AZ126" s="152">
        <f t="shared" si="100"/>
        <v>45337</v>
      </c>
      <c r="BA126" s="153">
        <f>SUM(AX126:AX$126)</f>
        <v>0</v>
      </c>
      <c r="BB126" s="154">
        <f t="shared" si="101"/>
        <v>885.89933656000005</v>
      </c>
      <c r="BC126" s="143">
        <f t="shared" si="89"/>
        <v>114</v>
      </c>
      <c r="BD126" s="144">
        <f t="shared" si="102"/>
        <v>45392</v>
      </c>
      <c r="BE126" s="144">
        <f t="shared" si="103"/>
        <v>45392</v>
      </c>
      <c r="BF126" s="1"/>
      <c r="BG126" s="1"/>
      <c r="BH126" s="1"/>
      <c r="BI126" s="1"/>
    </row>
    <row r="127" spans="1:192" x14ac:dyDescent="0.2">
      <c r="A127" s="125">
        <f t="shared" si="66"/>
        <v>42018</v>
      </c>
      <c r="B127" s="177">
        <f t="shared" si="50"/>
        <v>337327.17751395557</v>
      </c>
      <c r="C127" s="3">
        <f t="shared" si="67"/>
        <v>45539168.964384004</v>
      </c>
      <c r="D127" s="177">
        <f t="shared" si="68"/>
        <v>331147.67641856999</v>
      </c>
      <c r="E127" s="177">
        <f t="shared" si="69"/>
        <v>4675.8551529199995</v>
      </c>
      <c r="F127" s="178">
        <f t="shared" si="51"/>
        <v>326471.82126564998</v>
      </c>
      <c r="G127" s="179">
        <f t="shared" si="70"/>
        <v>4028.44</v>
      </c>
      <c r="H127" s="180">
        <f>IF(AND(N127=1,N126&gt;1),VLOOKUP(A126,[1]Plan1!$CW$105:$CY$215,3),H126)</f>
        <v>4059.86</v>
      </c>
      <c r="I127" s="181">
        <f t="shared" si="52"/>
        <v>41956</v>
      </c>
      <c r="J127" s="181">
        <f t="shared" si="71"/>
        <v>41986</v>
      </c>
      <c r="K127" s="182">
        <f t="shared" si="53"/>
        <v>7.7995452333905479E-3</v>
      </c>
      <c r="L127" s="213">
        <f t="shared" si="72"/>
        <v>42045</v>
      </c>
      <c r="M127" s="183">
        <f t="shared" si="73"/>
        <v>21</v>
      </c>
      <c r="N127" s="183">
        <f t="shared" si="54"/>
        <v>2</v>
      </c>
      <c r="O127" s="177">
        <f t="shared" si="55"/>
        <v>1.0007402000000001</v>
      </c>
      <c r="P127" s="184">
        <f t="shared" si="94"/>
        <v>1.0050998</v>
      </c>
      <c r="Q127" s="184">
        <f t="shared" si="74"/>
        <v>1.0176109217314981</v>
      </c>
      <c r="R127" s="177">
        <f t="shared" si="93"/>
        <v>1.01836415</v>
      </c>
      <c r="S127" s="177">
        <f t="shared" si="75"/>
        <v>1</v>
      </c>
      <c r="T127" s="177">
        <f t="shared" si="56"/>
        <v>331147.67641856999</v>
      </c>
      <c r="U127" s="177">
        <f t="shared" si="57"/>
        <v>0</v>
      </c>
      <c r="V127" s="177">
        <f t="shared" si="58"/>
        <v>5995.3774964955937</v>
      </c>
      <c r="W127" s="177">
        <f t="shared" si="59"/>
        <v>337143.0539150656</v>
      </c>
      <c r="X127" s="185">
        <f t="shared" si="60"/>
        <v>0</v>
      </c>
      <c r="Y127" s="177">
        <f t="shared" si="61"/>
        <v>0</v>
      </c>
      <c r="Z127" s="186">
        <f t="shared" si="62"/>
        <v>0</v>
      </c>
      <c r="AA127" s="177">
        <f t="shared" si="76"/>
        <v>0</v>
      </c>
      <c r="AB127" s="187">
        <f t="shared" si="77"/>
        <v>7.1215000000000001E-2</v>
      </c>
      <c r="AC127" s="185">
        <f t="shared" si="63"/>
        <v>2</v>
      </c>
      <c r="AD127" s="185">
        <v>252</v>
      </c>
      <c r="AE127" s="184">
        <f t="shared" si="92"/>
        <v>1.000546129</v>
      </c>
      <c r="AF127" s="177">
        <f t="shared" si="64"/>
        <v>180.84934937</v>
      </c>
      <c r="AG127" s="177">
        <f t="shared" si="65"/>
        <v>184.12359889000001</v>
      </c>
      <c r="AH127" s="188">
        <f t="shared" si="78"/>
        <v>0</v>
      </c>
      <c r="AI127" s="188"/>
      <c r="AJ127" s="188"/>
      <c r="AK127" s="188"/>
      <c r="AL127" s="8"/>
      <c r="AM127" s="8"/>
      <c r="AN127" s="8"/>
      <c r="AO127" s="8"/>
      <c r="AP127" s="8"/>
      <c r="AQ127" s="8"/>
      <c r="AR127" s="5"/>
      <c r="AS127" s="143">
        <f t="shared" si="82"/>
        <v>115</v>
      </c>
      <c r="AT127" s="144">
        <f t="shared" si="95"/>
        <v>45392</v>
      </c>
      <c r="AU127" s="145">
        <f t="shared" si="96"/>
        <v>179844.62512386005</v>
      </c>
      <c r="AV127" s="148">
        <f t="shared" si="97"/>
        <v>21</v>
      </c>
      <c r="AW127" s="145">
        <f t="shared" si="98"/>
        <v>1033.9729699</v>
      </c>
      <c r="AX127" s="145">
        <f t="shared" si="99"/>
        <v>0</v>
      </c>
      <c r="AY127" s="155">
        <v>0</v>
      </c>
      <c r="AZ127" s="152">
        <f t="shared" si="100"/>
        <v>45363</v>
      </c>
      <c r="BA127" s="153">
        <f>SUM(AX$126:AX127)</f>
        <v>0</v>
      </c>
      <c r="BB127" s="154">
        <f t="shared" si="101"/>
        <v>1033.9729699</v>
      </c>
      <c r="BC127" s="143">
        <f t="shared" si="89"/>
        <v>115</v>
      </c>
      <c r="BD127" s="144">
        <f t="shared" si="102"/>
        <v>45422</v>
      </c>
      <c r="BE127" s="144">
        <f t="shared" si="103"/>
        <v>45422</v>
      </c>
      <c r="BF127" s="1"/>
      <c r="BG127" s="1"/>
      <c r="BH127" s="1"/>
      <c r="BI127" s="1"/>
    </row>
    <row r="128" spans="1:192" x14ac:dyDescent="0.2">
      <c r="A128" s="125">
        <f t="shared" si="66"/>
        <v>42019</v>
      </c>
      <c r="B128" s="177">
        <f t="shared" si="50"/>
        <v>337542.4024130131</v>
      </c>
      <c r="C128" s="3">
        <f t="shared" si="67"/>
        <v>45568224.325756766</v>
      </c>
      <c r="D128" s="177">
        <f t="shared" si="68"/>
        <v>331147.67641856999</v>
      </c>
      <c r="E128" s="177">
        <f t="shared" si="69"/>
        <v>4675.8551529199995</v>
      </c>
      <c r="F128" s="178">
        <f t="shared" si="51"/>
        <v>326471.82126564998</v>
      </c>
      <c r="G128" s="179">
        <f t="shared" si="70"/>
        <v>4028.44</v>
      </c>
      <c r="H128" s="180">
        <f>IF(AND(N128=1,N127&gt;1),VLOOKUP(A127,[1]Plan1!$CW$105:$CY$215,3),H127)</f>
        <v>4059.86</v>
      </c>
      <c r="I128" s="181">
        <f t="shared" si="52"/>
        <v>41956</v>
      </c>
      <c r="J128" s="181">
        <f t="shared" si="71"/>
        <v>41986</v>
      </c>
      <c r="K128" s="182">
        <f t="shared" si="53"/>
        <v>7.7995452333905479E-3</v>
      </c>
      <c r="L128" s="213">
        <f t="shared" si="72"/>
        <v>42045</v>
      </c>
      <c r="M128" s="183">
        <f t="shared" si="73"/>
        <v>21</v>
      </c>
      <c r="N128" s="183">
        <f t="shared" si="54"/>
        <v>3</v>
      </c>
      <c r="O128" s="177">
        <f t="shared" si="55"/>
        <v>1.00111051</v>
      </c>
      <c r="P128" s="184">
        <f t="shared" si="94"/>
        <v>1.0050998</v>
      </c>
      <c r="Q128" s="184">
        <f t="shared" si="74"/>
        <v>1.0176109217314981</v>
      </c>
      <c r="R128" s="177">
        <f t="shared" si="93"/>
        <v>1.01874098</v>
      </c>
      <c r="S128" s="177">
        <f t="shared" si="75"/>
        <v>1</v>
      </c>
      <c r="T128" s="177">
        <f t="shared" si="56"/>
        <v>331147.67641856999</v>
      </c>
      <c r="U128" s="177">
        <f t="shared" si="57"/>
        <v>0</v>
      </c>
      <c r="V128" s="177">
        <f t="shared" si="58"/>
        <v>6118.4018729031268</v>
      </c>
      <c r="W128" s="177">
        <f t="shared" si="59"/>
        <v>337266.0782914731</v>
      </c>
      <c r="X128" s="185">
        <f t="shared" si="60"/>
        <v>0</v>
      </c>
      <c r="Y128" s="177">
        <f t="shared" si="61"/>
        <v>0</v>
      </c>
      <c r="Z128" s="186">
        <f t="shared" si="62"/>
        <v>0</v>
      </c>
      <c r="AA128" s="177">
        <f t="shared" si="76"/>
        <v>0</v>
      </c>
      <c r="AB128" s="187">
        <f t="shared" si="77"/>
        <v>7.1215000000000001E-2</v>
      </c>
      <c r="AC128" s="185">
        <f t="shared" si="63"/>
        <v>3</v>
      </c>
      <c r="AD128" s="185">
        <v>252</v>
      </c>
      <c r="AE128" s="184">
        <f t="shared" si="92"/>
        <v>1.0008193059999999</v>
      </c>
      <c r="AF128" s="177">
        <f t="shared" si="64"/>
        <v>271.31127816999998</v>
      </c>
      <c r="AG128" s="177">
        <f t="shared" si="65"/>
        <v>276.32412154000002</v>
      </c>
      <c r="AH128" s="188">
        <f t="shared" si="78"/>
        <v>0</v>
      </c>
      <c r="AI128" s="188"/>
      <c r="AJ128" s="188"/>
      <c r="AK128" s="188"/>
      <c r="AL128" s="8"/>
      <c r="AM128" s="8"/>
      <c r="AN128" s="8"/>
      <c r="AO128" s="8"/>
      <c r="AP128" s="8"/>
      <c r="AQ128" s="8"/>
      <c r="AR128" s="5"/>
      <c r="AS128" s="143">
        <f t="shared" si="82"/>
        <v>116</v>
      </c>
      <c r="AT128" s="144">
        <f t="shared" si="95"/>
        <v>45422</v>
      </c>
      <c r="AU128" s="145">
        <f t="shared" si="96"/>
        <v>179844.62512386005</v>
      </c>
      <c r="AV128" s="148">
        <f t="shared" si="97"/>
        <v>21</v>
      </c>
      <c r="AW128" s="145">
        <f t="shared" si="98"/>
        <v>1033.9729699</v>
      </c>
      <c r="AX128" s="145">
        <f t="shared" si="99"/>
        <v>0</v>
      </c>
      <c r="AY128" s="155">
        <v>0</v>
      </c>
      <c r="AZ128" s="152">
        <f t="shared" si="100"/>
        <v>45393</v>
      </c>
      <c r="BA128" s="153">
        <f>SUM(AX$126:AX128)</f>
        <v>0</v>
      </c>
      <c r="BB128" s="154">
        <f t="shared" si="101"/>
        <v>1033.9729699</v>
      </c>
      <c r="BC128" s="143">
        <f t="shared" si="89"/>
        <v>116</v>
      </c>
      <c r="BD128" s="144">
        <f t="shared" si="102"/>
        <v>45453</v>
      </c>
      <c r="BE128" s="144">
        <f t="shared" si="103"/>
        <v>45453</v>
      </c>
      <c r="BF128" s="1"/>
      <c r="BG128" s="1"/>
      <c r="BH128" s="1"/>
      <c r="BI128" s="1"/>
    </row>
    <row r="129" spans="1:63" x14ac:dyDescent="0.2">
      <c r="A129" s="125">
        <f t="shared" si="66"/>
        <v>42020</v>
      </c>
      <c r="B129" s="177">
        <f t="shared" si="50"/>
        <v>337757.76524970564</v>
      </c>
      <c r="C129" s="3">
        <f t="shared" si="67"/>
        <v>45597298.308710262</v>
      </c>
      <c r="D129" s="177">
        <f t="shared" si="68"/>
        <v>331147.67641856999</v>
      </c>
      <c r="E129" s="177">
        <f t="shared" si="69"/>
        <v>4675.8551529199995</v>
      </c>
      <c r="F129" s="178">
        <f t="shared" si="51"/>
        <v>326471.82126564998</v>
      </c>
      <c r="G129" s="179">
        <f t="shared" si="70"/>
        <v>4028.44</v>
      </c>
      <c r="H129" s="180">
        <f>IF(AND(N129=1,N128&gt;1),VLOOKUP(A128,[1]Plan1!$CW$105:$CY$215,3),H128)</f>
        <v>4059.86</v>
      </c>
      <c r="I129" s="181">
        <f t="shared" si="52"/>
        <v>41956</v>
      </c>
      <c r="J129" s="181">
        <f t="shared" si="71"/>
        <v>41986</v>
      </c>
      <c r="K129" s="182">
        <f t="shared" si="53"/>
        <v>7.7995452333905479E-3</v>
      </c>
      <c r="L129" s="213">
        <f t="shared" si="72"/>
        <v>42045</v>
      </c>
      <c r="M129" s="183">
        <f t="shared" si="73"/>
        <v>21</v>
      </c>
      <c r="N129" s="183">
        <f t="shared" si="54"/>
        <v>4</v>
      </c>
      <c r="O129" s="177">
        <f t="shared" si="55"/>
        <v>1.0014809499999999</v>
      </c>
      <c r="P129" s="184">
        <f t="shared" si="94"/>
        <v>1.0050998</v>
      </c>
      <c r="Q129" s="184">
        <f t="shared" si="74"/>
        <v>1.0176109217314981</v>
      </c>
      <c r="R129" s="177">
        <f t="shared" si="93"/>
        <v>1.0191179500000001</v>
      </c>
      <c r="S129" s="177">
        <f t="shared" si="75"/>
        <v>1</v>
      </c>
      <c r="T129" s="177">
        <f t="shared" si="56"/>
        <v>331147.67641856999</v>
      </c>
      <c r="U129" s="177">
        <f t="shared" si="57"/>
        <v>0</v>
      </c>
      <c r="V129" s="177">
        <f t="shared" si="58"/>
        <v>6241.4719553656496</v>
      </c>
      <c r="W129" s="177">
        <f t="shared" si="59"/>
        <v>337389.14837393566</v>
      </c>
      <c r="X129" s="185">
        <f t="shared" si="60"/>
        <v>0</v>
      </c>
      <c r="Y129" s="177">
        <f t="shared" si="61"/>
        <v>0</v>
      </c>
      <c r="Z129" s="186">
        <f t="shared" si="62"/>
        <v>0</v>
      </c>
      <c r="AA129" s="177">
        <f t="shared" si="76"/>
        <v>0</v>
      </c>
      <c r="AB129" s="187">
        <f t="shared" si="77"/>
        <v>7.1215000000000001E-2</v>
      </c>
      <c r="AC129" s="185">
        <f t="shared" si="63"/>
        <v>4</v>
      </c>
      <c r="AD129" s="185">
        <v>252</v>
      </c>
      <c r="AE129" s="184">
        <f t="shared" si="92"/>
        <v>1.001092557</v>
      </c>
      <c r="AF129" s="177">
        <f t="shared" si="64"/>
        <v>361.79771190000002</v>
      </c>
      <c r="AG129" s="177">
        <f t="shared" si="65"/>
        <v>368.61687576999998</v>
      </c>
      <c r="AH129" s="188">
        <f t="shared" si="78"/>
        <v>0</v>
      </c>
      <c r="AI129" s="188"/>
      <c r="AJ129" s="188"/>
      <c r="AK129" s="188"/>
      <c r="AL129" s="8"/>
      <c r="AM129" s="8"/>
      <c r="AN129" s="8"/>
      <c r="AO129" s="8"/>
      <c r="AP129" s="8"/>
      <c r="AQ129" s="8"/>
      <c r="AR129" s="5"/>
      <c r="AS129" s="143">
        <f t="shared" si="82"/>
        <v>117</v>
      </c>
      <c r="AT129" s="144">
        <f t="shared" si="95"/>
        <v>45453</v>
      </c>
      <c r="AU129" s="145">
        <f t="shared" si="96"/>
        <v>179844.62512386005</v>
      </c>
      <c r="AV129" s="148">
        <f t="shared" si="97"/>
        <v>20</v>
      </c>
      <c r="AW129" s="145">
        <f t="shared" si="98"/>
        <v>984.60166372000003</v>
      </c>
      <c r="AX129" s="145">
        <f t="shared" si="99"/>
        <v>0</v>
      </c>
      <c r="AY129" s="155">
        <v>0</v>
      </c>
      <c r="AZ129" s="152">
        <f t="shared" si="100"/>
        <v>45423</v>
      </c>
      <c r="BA129" s="153">
        <f>SUM(AX$126:AX129)</f>
        <v>0</v>
      </c>
      <c r="BB129" s="154">
        <f t="shared" si="101"/>
        <v>984.60166372000003</v>
      </c>
      <c r="BC129" s="143">
        <f t="shared" si="89"/>
        <v>117</v>
      </c>
      <c r="BD129" s="144">
        <f t="shared" si="102"/>
        <v>45483</v>
      </c>
      <c r="BE129" s="144">
        <f t="shared" si="103"/>
        <v>45483</v>
      </c>
      <c r="BF129" s="1"/>
      <c r="BG129" s="1"/>
      <c r="BH129" s="1"/>
      <c r="BI129" s="1"/>
    </row>
    <row r="130" spans="1:63" x14ac:dyDescent="0.2">
      <c r="A130" s="125">
        <f t="shared" si="66"/>
        <v>42021</v>
      </c>
      <c r="B130" s="177">
        <f t="shared" si="50"/>
        <v>337973.26642636309</v>
      </c>
      <c r="C130" s="3">
        <f t="shared" si="67"/>
        <v>45626390.967559017</v>
      </c>
      <c r="D130" s="177">
        <f t="shared" si="68"/>
        <v>331147.67641856999</v>
      </c>
      <c r="E130" s="177">
        <f t="shared" si="69"/>
        <v>4675.8551529199995</v>
      </c>
      <c r="F130" s="178">
        <f t="shared" si="51"/>
        <v>326471.82126564998</v>
      </c>
      <c r="G130" s="179">
        <f t="shared" si="70"/>
        <v>4028.44</v>
      </c>
      <c r="H130" s="180">
        <f>IF(AND(N130=1,N129&gt;1),VLOOKUP(A129,[1]Plan1!$CW$105:$CY$215,3),H129)</f>
        <v>4059.86</v>
      </c>
      <c r="I130" s="181">
        <f t="shared" si="52"/>
        <v>41956</v>
      </c>
      <c r="J130" s="181">
        <f t="shared" si="71"/>
        <v>41986</v>
      </c>
      <c r="K130" s="182">
        <f t="shared" si="53"/>
        <v>7.7995452333905479E-3</v>
      </c>
      <c r="L130" s="213">
        <f t="shared" si="72"/>
        <v>42045</v>
      </c>
      <c r="M130" s="183">
        <f t="shared" si="73"/>
        <v>21</v>
      </c>
      <c r="N130" s="183">
        <f t="shared" si="54"/>
        <v>5</v>
      </c>
      <c r="O130" s="177">
        <f t="shared" si="55"/>
        <v>1.0018515400000001</v>
      </c>
      <c r="P130" s="184">
        <f t="shared" si="94"/>
        <v>1.0050998</v>
      </c>
      <c r="Q130" s="184">
        <f t="shared" si="74"/>
        <v>1.0176109217314981</v>
      </c>
      <c r="R130" s="177">
        <f t="shared" si="93"/>
        <v>1.0194950599999999</v>
      </c>
      <c r="S130" s="177">
        <f t="shared" si="75"/>
        <v>1</v>
      </c>
      <c r="T130" s="177">
        <f t="shared" si="56"/>
        <v>331147.67641856999</v>
      </c>
      <c r="U130" s="177">
        <f t="shared" si="57"/>
        <v>0</v>
      </c>
      <c r="V130" s="177">
        <f t="shared" si="58"/>
        <v>6364.5877438830885</v>
      </c>
      <c r="W130" s="177">
        <f t="shared" si="59"/>
        <v>337512.26416245307</v>
      </c>
      <c r="X130" s="185">
        <f t="shared" si="60"/>
        <v>0</v>
      </c>
      <c r="Y130" s="177">
        <f t="shared" si="61"/>
        <v>0</v>
      </c>
      <c r="Z130" s="186">
        <f t="shared" si="62"/>
        <v>0</v>
      </c>
      <c r="AA130" s="177">
        <f t="shared" si="76"/>
        <v>0</v>
      </c>
      <c r="AB130" s="187">
        <f t="shared" si="77"/>
        <v>7.1215000000000001E-2</v>
      </c>
      <c r="AC130" s="185">
        <f t="shared" si="63"/>
        <v>5</v>
      </c>
      <c r="AD130" s="185">
        <v>252</v>
      </c>
      <c r="AE130" s="184">
        <f t="shared" si="92"/>
        <v>1.0013658830000001</v>
      </c>
      <c r="AF130" s="177">
        <f t="shared" si="64"/>
        <v>452.3089817</v>
      </c>
      <c r="AG130" s="177">
        <f t="shared" si="65"/>
        <v>461.00226391000001</v>
      </c>
      <c r="AH130" s="188">
        <f t="shared" si="78"/>
        <v>0</v>
      </c>
      <c r="AI130" s="188"/>
      <c r="AJ130" s="188"/>
      <c r="AK130" s="188"/>
      <c r="AL130" s="8"/>
      <c r="AM130" s="8"/>
      <c r="AN130" s="8"/>
      <c r="AO130" s="8"/>
      <c r="AP130" s="8"/>
      <c r="AQ130" s="8"/>
      <c r="AR130" s="5"/>
      <c r="AS130" s="143">
        <f t="shared" si="82"/>
        <v>118</v>
      </c>
      <c r="AT130" s="144">
        <f t="shared" si="95"/>
        <v>45483</v>
      </c>
      <c r="AU130" s="145">
        <f t="shared" si="96"/>
        <v>179844.62512386005</v>
      </c>
      <c r="AV130" s="148">
        <f t="shared" si="97"/>
        <v>22</v>
      </c>
      <c r="AW130" s="145">
        <f t="shared" si="98"/>
        <v>1083.3577644300001</v>
      </c>
      <c r="AX130" s="145">
        <f t="shared" si="99"/>
        <v>0</v>
      </c>
      <c r="AY130" s="155">
        <v>0</v>
      </c>
      <c r="AZ130" s="152">
        <f t="shared" si="100"/>
        <v>45454</v>
      </c>
      <c r="BA130" s="153">
        <f>SUM(AX$126:AX130)</f>
        <v>0</v>
      </c>
      <c r="BB130" s="154">
        <f t="shared" si="101"/>
        <v>1083.3577644300001</v>
      </c>
      <c r="BC130" s="143">
        <f t="shared" si="89"/>
        <v>118</v>
      </c>
      <c r="BD130" s="144">
        <f t="shared" si="102"/>
        <v>45516</v>
      </c>
      <c r="BE130" s="144">
        <f t="shared" si="103"/>
        <v>45516</v>
      </c>
      <c r="BF130" s="1"/>
      <c r="BG130" s="1"/>
      <c r="BH130" s="1"/>
      <c r="BI130" s="1"/>
    </row>
    <row r="131" spans="1:63" x14ac:dyDescent="0.2">
      <c r="A131" s="125">
        <f t="shared" si="66"/>
        <v>42022</v>
      </c>
      <c r="B131" s="177">
        <f t="shared" si="50"/>
        <v>337973.26642636309</v>
      </c>
      <c r="C131" s="3">
        <f t="shared" si="67"/>
        <v>45626390.967559017</v>
      </c>
      <c r="D131" s="177">
        <f t="shared" si="68"/>
        <v>331147.67641856999</v>
      </c>
      <c r="E131" s="177">
        <f t="shared" si="69"/>
        <v>4675.8551529199995</v>
      </c>
      <c r="F131" s="178">
        <f t="shared" si="51"/>
        <v>326471.82126564998</v>
      </c>
      <c r="G131" s="179">
        <f t="shared" si="70"/>
        <v>4028.44</v>
      </c>
      <c r="H131" s="180">
        <f>IF(AND(N131=1,N130&gt;1),VLOOKUP(A130,[1]Plan1!$CW$105:$CY$215,3),H130)</f>
        <v>4059.86</v>
      </c>
      <c r="I131" s="181">
        <f t="shared" si="52"/>
        <v>41956</v>
      </c>
      <c r="J131" s="181">
        <f t="shared" si="71"/>
        <v>41986</v>
      </c>
      <c r="K131" s="182">
        <f t="shared" si="53"/>
        <v>7.7995452333905479E-3</v>
      </c>
      <c r="L131" s="213">
        <f t="shared" si="72"/>
        <v>42045</v>
      </c>
      <c r="M131" s="183">
        <f t="shared" si="73"/>
        <v>21</v>
      </c>
      <c r="N131" s="183">
        <f t="shared" si="54"/>
        <v>5</v>
      </c>
      <c r="O131" s="177">
        <f t="shared" si="55"/>
        <v>1.0018515400000001</v>
      </c>
      <c r="P131" s="184">
        <f t="shared" si="94"/>
        <v>1.0050998</v>
      </c>
      <c r="Q131" s="184">
        <f t="shared" si="74"/>
        <v>1.0176109217314981</v>
      </c>
      <c r="R131" s="177">
        <f t="shared" si="93"/>
        <v>1.0194950599999999</v>
      </c>
      <c r="S131" s="177">
        <f t="shared" si="75"/>
        <v>1</v>
      </c>
      <c r="T131" s="177">
        <f t="shared" si="56"/>
        <v>331147.67641856999</v>
      </c>
      <c r="U131" s="177">
        <f t="shared" si="57"/>
        <v>0</v>
      </c>
      <c r="V131" s="177">
        <f t="shared" si="58"/>
        <v>6364.5877438830885</v>
      </c>
      <c r="W131" s="177">
        <f t="shared" si="59"/>
        <v>337512.26416245307</v>
      </c>
      <c r="X131" s="185">
        <f t="shared" si="60"/>
        <v>0</v>
      </c>
      <c r="Y131" s="177">
        <f t="shared" si="61"/>
        <v>0</v>
      </c>
      <c r="Z131" s="186">
        <f t="shared" si="62"/>
        <v>0</v>
      </c>
      <c r="AA131" s="177">
        <f t="shared" si="76"/>
        <v>0</v>
      </c>
      <c r="AB131" s="187">
        <f t="shared" si="77"/>
        <v>7.1215000000000001E-2</v>
      </c>
      <c r="AC131" s="185">
        <f t="shared" si="63"/>
        <v>5</v>
      </c>
      <c r="AD131" s="185">
        <v>252</v>
      </c>
      <c r="AE131" s="184">
        <f t="shared" si="92"/>
        <v>1.0013658830000001</v>
      </c>
      <c r="AF131" s="177">
        <f t="shared" si="64"/>
        <v>452.3089817</v>
      </c>
      <c r="AG131" s="177">
        <f t="shared" si="65"/>
        <v>461.00226391000001</v>
      </c>
      <c r="AH131" s="188">
        <f t="shared" si="78"/>
        <v>0</v>
      </c>
      <c r="AI131" s="188"/>
      <c r="AJ131" s="188"/>
      <c r="AK131" s="188"/>
      <c r="AL131" s="8"/>
      <c r="AM131" s="8"/>
      <c r="AN131" s="8"/>
      <c r="AO131" s="8"/>
      <c r="AP131" s="8"/>
      <c r="AQ131" s="8"/>
      <c r="AR131" s="5"/>
      <c r="AS131" s="143">
        <f t="shared" si="82"/>
        <v>119</v>
      </c>
      <c r="AT131" s="144">
        <f t="shared" si="95"/>
        <v>45516</v>
      </c>
      <c r="AU131" s="145">
        <f t="shared" si="96"/>
        <v>179844.62512386005</v>
      </c>
      <c r="AV131" s="148">
        <f t="shared" si="97"/>
        <v>23</v>
      </c>
      <c r="AW131" s="145">
        <f t="shared" si="98"/>
        <v>1132.7560473000001</v>
      </c>
      <c r="AX131" s="145">
        <f t="shared" si="99"/>
        <v>0</v>
      </c>
      <c r="AY131" s="155">
        <v>0</v>
      </c>
      <c r="AZ131" s="152">
        <f t="shared" si="100"/>
        <v>45484</v>
      </c>
      <c r="BA131" s="153">
        <f>SUM(AX$126:AX131)</f>
        <v>0</v>
      </c>
      <c r="BB131" s="154">
        <f t="shared" si="101"/>
        <v>1132.7560473000001</v>
      </c>
      <c r="BC131" s="143">
        <f t="shared" si="89"/>
        <v>119</v>
      </c>
      <c r="BD131" s="144">
        <f t="shared" si="102"/>
        <v>45545</v>
      </c>
      <c r="BE131" s="144">
        <f t="shared" si="103"/>
        <v>45545</v>
      </c>
      <c r="BF131" s="1"/>
      <c r="BG131" s="1"/>
      <c r="BH131" s="1"/>
      <c r="BI131" s="1"/>
    </row>
    <row r="132" spans="1:63" x14ac:dyDescent="0.2">
      <c r="A132" s="125">
        <f t="shared" si="66"/>
        <v>42023</v>
      </c>
      <c r="B132" s="177">
        <f t="shared" si="50"/>
        <v>337973.26642636309</v>
      </c>
      <c r="C132" s="3">
        <f t="shared" si="67"/>
        <v>45626390.967559017</v>
      </c>
      <c r="D132" s="177">
        <f t="shared" si="68"/>
        <v>331147.67641856999</v>
      </c>
      <c r="E132" s="177">
        <f t="shared" si="69"/>
        <v>4675.8551529199995</v>
      </c>
      <c r="F132" s="178">
        <f t="shared" si="51"/>
        <v>326471.82126564998</v>
      </c>
      <c r="G132" s="179">
        <f t="shared" si="70"/>
        <v>4028.44</v>
      </c>
      <c r="H132" s="180">
        <f>IF(AND(N132=1,N131&gt;1),VLOOKUP(A131,[1]Plan1!$CW$105:$CY$215,3),H131)</f>
        <v>4059.86</v>
      </c>
      <c r="I132" s="181">
        <f t="shared" si="52"/>
        <v>41956</v>
      </c>
      <c r="J132" s="181">
        <f t="shared" si="71"/>
        <v>41986</v>
      </c>
      <c r="K132" s="182">
        <f t="shared" si="53"/>
        <v>7.7995452333905479E-3</v>
      </c>
      <c r="L132" s="213">
        <f t="shared" si="72"/>
        <v>42045</v>
      </c>
      <c r="M132" s="183">
        <f t="shared" si="73"/>
        <v>21</v>
      </c>
      <c r="N132" s="183">
        <f t="shared" si="54"/>
        <v>5</v>
      </c>
      <c r="O132" s="177">
        <f t="shared" si="55"/>
        <v>1.0018515400000001</v>
      </c>
      <c r="P132" s="184">
        <f t="shared" si="94"/>
        <v>1.0050998</v>
      </c>
      <c r="Q132" s="184">
        <f t="shared" si="74"/>
        <v>1.0176109217314981</v>
      </c>
      <c r="R132" s="177">
        <f t="shared" si="93"/>
        <v>1.0194950599999999</v>
      </c>
      <c r="S132" s="177">
        <f t="shared" si="75"/>
        <v>1</v>
      </c>
      <c r="T132" s="177">
        <f t="shared" si="56"/>
        <v>331147.67641856999</v>
      </c>
      <c r="U132" s="177">
        <f t="shared" si="57"/>
        <v>0</v>
      </c>
      <c r="V132" s="177">
        <f t="shared" si="58"/>
        <v>6364.5877438830885</v>
      </c>
      <c r="W132" s="177">
        <f t="shared" si="59"/>
        <v>337512.26416245307</v>
      </c>
      <c r="X132" s="185">
        <f t="shared" si="60"/>
        <v>0</v>
      </c>
      <c r="Y132" s="177">
        <f t="shared" si="61"/>
        <v>0</v>
      </c>
      <c r="Z132" s="186">
        <f t="shared" si="62"/>
        <v>0</v>
      </c>
      <c r="AA132" s="177">
        <f t="shared" si="76"/>
        <v>0</v>
      </c>
      <c r="AB132" s="187">
        <f t="shared" si="77"/>
        <v>7.1215000000000001E-2</v>
      </c>
      <c r="AC132" s="185">
        <f t="shared" si="63"/>
        <v>5</v>
      </c>
      <c r="AD132" s="185">
        <v>252</v>
      </c>
      <c r="AE132" s="184">
        <f t="shared" si="92"/>
        <v>1.0013658830000001</v>
      </c>
      <c r="AF132" s="177">
        <f t="shared" si="64"/>
        <v>452.3089817</v>
      </c>
      <c r="AG132" s="177">
        <f t="shared" si="65"/>
        <v>461.00226391000001</v>
      </c>
      <c r="AH132" s="188">
        <f t="shared" si="78"/>
        <v>0</v>
      </c>
      <c r="AI132" s="188"/>
      <c r="AJ132" s="188"/>
      <c r="AK132" s="188"/>
      <c r="AL132" s="8"/>
      <c r="AM132" s="8"/>
      <c r="AN132" s="8"/>
      <c r="AO132" s="8"/>
      <c r="AP132" s="8"/>
      <c r="AQ132" s="8"/>
      <c r="AR132" s="5"/>
      <c r="AS132" s="143">
        <f t="shared" si="82"/>
        <v>120</v>
      </c>
      <c r="AT132" s="144">
        <f t="shared" si="95"/>
        <v>45545</v>
      </c>
      <c r="AU132" s="145">
        <f t="shared" si="96"/>
        <v>179844.62512386005</v>
      </c>
      <c r="AV132" s="148">
        <f t="shared" si="97"/>
        <v>21</v>
      </c>
      <c r="AW132" s="145">
        <f t="shared" si="98"/>
        <v>1033.9729699</v>
      </c>
      <c r="AX132" s="145">
        <f t="shared" si="99"/>
        <v>0</v>
      </c>
      <c r="AY132" s="155">
        <v>0</v>
      </c>
      <c r="AZ132" s="152">
        <f t="shared" si="100"/>
        <v>45517</v>
      </c>
      <c r="BA132" s="153">
        <f>SUM(AX$126:AX132)</f>
        <v>0</v>
      </c>
      <c r="BB132" s="154">
        <f t="shared" si="101"/>
        <v>1033.9729699</v>
      </c>
      <c r="BC132" s="143">
        <f t="shared" si="89"/>
        <v>120</v>
      </c>
      <c r="BD132" s="144">
        <f t="shared" si="102"/>
        <v>45575</v>
      </c>
      <c r="BE132" s="144">
        <f t="shared" si="103"/>
        <v>45575</v>
      </c>
      <c r="BF132" s="1"/>
      <c r="BG132" s="1"/>
      <c r="BH132" s="1"/>
      <c r="BI132" s="1"/>
    </row>
    <row r="133" spans="1:63" x14ac:dyDescent="0.2">
      <c r="A133" s="125">
        <f t="shared" si="66"/>
        <v>42024</v>
      </c>
      <c r="B133" s="177">
        <f t="shared" si="50"/>
        <v>338188.90567049559</v>
      </c>
      <c r="C133" s="3">
        <f t="shared" si="67"/>
        <v>45655502.265516907</v>
      </c>
      <c r="D133" s="177">
        <f t="shared" si="68"/>
        <v>331147.67641856999</v>
      </c>
      <c r="E133" s="177">
        <f t="shared" si="69"/>
        <v>4675.8551529199995</v>
      </c>
      <c r="F133" s="178">
        <f t="shared" si="51"/>
        <v>326471.82126564998</v>
      </c>
      <c r="G133" s="179">
        <f t="shared" si="70"/>
        <v>4028.44</v>
      </c>
      <c r="H133" s="180">
        <f>IF(AND(N133=1,N132&gt;1),VLOOKUP(A132,[1]Plan1!$CW$105:$CY$215,3),H132)</f>
        <v>4059.86</v>
      </c>
      <c r="I133" s="181">
        <f t="shared" si="52"/>
        <v>41956</v>
      </c>
      <c r="J133" s="181">
        <f t="shared" si="71"/>
        <v>41986</v>
      </c>
      <c r="K133" s="182">
        <f t="shared" si="53"/>
        <v>7.7995452333905479E-3</v>
      </c>
      <c r="L133" s="213">
        <f t="shared" si="72"/>
        <v>42045</v>
      </c>
      <c r="M133" s="183">
        <f t="shared" si="73"/>
        <v>21</v>
      </c>
      <c r="N133" s="183">
        <f t="shared" si="54"/>
        <v>6</v>
      </c>
      <c r="O133" s="177">
        <f t="shared" si="55"/>
        <v>1.0022222599999999</v>
      </c>
      <c r="P133" s="184">
        <f t="shared" si="94"/>
        <v>1.0050998</v>
      </c>
      <c r="Q133" s="184">
        <f t="shared" si="74"/>
        <v>1.0176109217314981</v>
      </c>
      <c r="R133" s="177">
        <f t="shared" si="93"/>
        <v>1.01987231</v>
      </c>
      <c r="S133" s="177">
        <f t="shared" si="75"/>
        <v>1</v>
      </c>
      <c r="T133" s="177">
        <f t="shared" si="56"/>
        <v>331147.67641856999</v>
      </c>
      <c r="U133" s="177">
        <f t="shared" si="57"/>
        <v>0</v>
      </c>
      <c r="V133" s="177">
        <f t="shared" si="58"/>
        <v>6487.7492384555899</v>
      </c>
      <c r="W133" s="177">
        <f t="shared" si="59"/>
        <v>337635.4256570256</v>
      </c>
      <c r="X133" s="185">
        <f t="shared" si="60"/>
        <v>0</v>
      </c>
      <c r="Y133" s="177">
        <f t="shared" si="61"/>
        <v>0</v>
      </c>
      <c r="Z133" s="186">
        <f t="shared" si="62"/>
        <v>0</v>
      </c>
      <c r="AA133" s="177">
        <f t="shared" si="76"/>
        <v>0</v>
      </c>
      <c r="AB133" s="187">
        <f t="shared" si="77"/>
        <v>7.1215000000000001E-2</v>
      </c>
      <c r="AC133" s="185">
        <f t="shared" si="63"/>
        <v>6</v>
      </c>
      <c r="AD133" s="185">
        <v>252</v>
      </c>
      <c r="AE133" s="184">
        <f t="shared" si="92"/>
        <v>1.001639283</v>
      </c>
      <c r="AF133" s="177">
        <f t="shared" si="64"/>
        <v>542.84475643999997</v>
      </c>
      <c r="AG133" s="177">
        <f t="shared" si="65"/>
        <v>553.48001347000002</v>
      </c>
      <c r="AH133" s="188">
        <f t="shared" si="78"/>
        <v>0</v>
      </c>
      <c r="AI133" s="188"/>
      <c r="AJ133" s="188"/>
      <c r="AK133" s="188"/>
      <c r="AL133" s="8"/>
      <c r="AM133" s="8"/>
      <c r="AN133" s="8"/>
      <c r="AO133" s="8"/>
      <c r="AP133" s="8"/>
      <c r="AQ133" s="8"/>
      <c r="AR133" s="5"/>
      <c r="AS133" s="143">
        <f t="shared" si="82"/>
        <v>121</v>
      </c>
      <c r="AT133" s="144">
        <f t="shared" si="95"/>
        <v>45575</v>
      </c>
      <c r="AU133" s="145">
        <f t="shared" si="96"/>
        <v>179844.62512386005</v>
      </c>
      <c r="AV133" s="148">
        <f t="shared" si="97"/>
        <v>22</v>
      </c>
      <c r="AW133" s="145">
        <f t="shared" si="98"/>
        <v>1083.3577644300001</v>
      </c>
      <c r="AX133" s="145">
        <f t="shared" si="99"/>
        <v>0</v>
      </c>
      <c r="AY133" s="155">
        <v>0</v>
      </c>
      <c r="AZ133" s="152">
        <f t="shared" si="100"/>
        <v>45546</v>
      </c>
      <c r="BA133" s="153">
        <f>SUM(AX$126:AX133)</f>
        <v>0</v>
      </c>
      <c r="BB133" s="154">
        <f t="shared" si="101"/>
        <v>1083.3577644300001</v>
      </c>
      <c r="BC133" s="143">
        <f t="shared" si="89"/>
        <v>121</v>
      </c>
      <c r="BD133" s="144">
        <f t="shared" si="102"/>
        <v>45607</v>
      </c>
      <c r="BE133" s="144">
        <f t="shared" si="103"/>
        <v>45607</v>
      </c>
      <c r="BF133" s="1"/>
      <c r="BG133" s="1"/>
      <c r="BH133" s="1"/>
      <c r="BI133" s="1"/>
    </row>
    <row r="134" spans="1:63" x14ac:dyDescent="0.2">
      <c r="A134" s="125">
        <f t="shared" si="66"/>
        <v>42025</v>
      </c>
      <c r="B134" s="177">
        <f t="shared" si="50"/>
        <v>338404.68011375482</v>
      </c>
      <c r="C134" s="3">
        <f t="shared" si="67"/>
        <v>45684631.815356903</v>
      </c>
      <c r="D134" s="177">
        <f t="shared" si="68"/>
        <v>331147.67641856999</v>
      </c>
      <c r="E134" s="177">
        <f t="shared" si="69"/>
        <v>4675.8551529199995</v>
      </c>
      <c r="F134" s="178">
        <f t="shared" si="51"/>
        <v>326471.82126564998</v>
      </c>
      <c r="G134" s="179">
        <f t="shared" si="70"/>
        <v>4028.44</v>
      </c>
      <c r="H134" s="180">
        <f>IF(AND(N134=1,N133&gt;1),VLOOKUP(A133,[1]Plan1!$CW$105:$CY$215,3),H133)</f>
        <v>4059.86</v>
      </c>
      <c r="I134" s="181">
        <f t="shared" si="52"/>
        <v>41956</v>
      </c>
      <c r="J134" s="181">
        <f t="shared" si="71"/>
        <v>41986</v>
      </c>
      <c r="K134" s="182">
        <f t="shared" si="53"/>
        <v>7.7995452333905479E-3</v>
      </c>
      <c r="L134" s="213">
        <f t="shared" si="72"/>
        <v>42045</v>
      </c>
      <c r="M134" s="183">
        <f t="shared" si="73"/>
        <v>21</v>
      </c>
      <c r="N134" s="183">
        <f t="shared" si="54"/>
        <v>7</v>
      </c>
      <c r="O134" s="177">
        <f t="shared" si="55"/>
        <v>1.0025931100000001</v>
      </c>
      <c r="P134" s="184">
        <f t="shared" si="94"/>
        <v>1.0050998</v>
      </c>
      <c r="Q134" s="184">
        <f t="shared" si="74"/>
        <v>1.0176109217314981</v>
      </c>
      <c r="R134" s="177">
        <f t="shared" si="93"/>
        <v>1.02024969</v>
      </c>
      <c r="S134" s="177">
        <f t="shared" si="75"/>
        <v>1</v>
      </c>
      <c r="T134" s="177">
        <f t="shared" si="56"/>
        <v>331147.67641856999</v>
      </c>
      <c r="U134" s="177">
        <f t="shared" si="57"/>
        <v>0</v>
      </c>
      <c r="V134" s="177">
        <f t="shared" si="58"/>
        <v>6610.9531743648158</v>
      </c>
      <c r="W134" s="177">
        <f t="shared" si="59"/>
        <v>337758.6295929348</v>
      </c>
      <c r="X134" s="185">
        <f t="shared" si="60"/>
        <v>0</v>
      </c>
      <c r="Y134" s="177">
        <f t="shared" si="61"/>
        <v>0</v>
      </c>
      <c r="Z134" s="186">
        <f t="shared" si="62"/>
        <v>0</v>
      </c>
      <c r="AA134" s="177">
        <f t="shared" si="76"/>
        <v>0</v>
      </c>
      <c r="AB134" s="187">
        <f t="shared" si="77"/>
        <v>7.1215000000000001E-2</v>
      </c>
      <c r="AC134" s="185">
        <f t="shared" si="63"/>
        <v>7</v>
      </c>
      <c r="AD134" s="185">
        <v>252</v>
      </c>
      <c r="AE134" s="184">
        <f t="shared" si="92"/>
        <v>1.001912758</v>
      </c>
      <c r="AF134" s="177">
        <f t="shared" si="64"/>
        <v>633.40536725000004</v>
      </c>
      <c r="AG134" s="177">
        <f t="shared" si="65"/>
        <v>646.05052081999997</v>
      </c>
      <c r="AH134" s="188">
        <f t="shared" si="78"/>
        <v>0</v>
      </c>
      <c r="AI134" s="188"/>
      <c r="AJ134" s="188"/>
      <c r="AK134" s="188"/>
      <c r="AL134" s="8"/>
      <c r="AM134" s="8"/>
      <c r="AN134" s="8"/>
      <c r="AO134" s="8"/>
      <c r="AP134" s="8"/>
      <c r="AQ134" s="8"/>
      <c r="AR134" s="5"/>
      <c r="AS134" s="143">
        <f t="shared" si="82"/>
        <v>122</v>
      </c>
      <c r="AT134" s="144">
        <f t="shared" si="95"/>
        <v>45607</v>
      </c>
      <c r="AU134" s="145">
        <f t="shared" si="96"/>
        <v>179844.62512386005</v>
      </c>
      <c r="AV134" s="148">
        <f t="shared" si="97"/>
        <v>22</v>
      </c>
      <c r="AW134" s="145">
        <f t="shared" si="98"/>
        <v>1083.3577644300001</v>
      </c>
      <c r="AX134" s="145">
        <f t="shared" si="99"/>
        <v>0</v>
      </c>
      <c r="AY134" s="155">
        <v>0</v>
      </c>
      <c r="AZ134" s="152">
        <f t="shared" si="100"/>
        <v>45576</v>
      </c>
      <c r="BA134" s="153">
        <f>SUM(AX$126:AX134)</f>
        <v>0</v>
      </c>
      <c r="BB134" s="154">
        <f t="shared" si="101"/>
        <v>1083.3577644300001</v>
      </c>
      <c r="BC134" s="143">
        <f t="shared" si="89"/>
        <v>122</v>
      </c>
      <c r="BD134" s="144">
        <f t="shared" si="102"/>
        <v>45636</v>
      </c>
      <c r="BE134" s="144">
        <f t="shared" si="103"/>
        <v>45636</v>
      </c>
      <c r="BF134" s="17"/>
      <c r="BG134" s="1"/>
      <c r="BH134" s="1"/>
      <c r="BI134" s="1"/>
    </row>
    <row r="135" spans="1:63" x14ac:dyDescent="0.2">
      <c r="A135" s="125">
        <f t="shared" si="66"/>
        <v>42026</v>
      </c>
      <c r="B135" s="177">
        <f t="shared" si="50"/>
        <v>338620.59963423543</v>
      </c>
      <c r="C135" s="3">
        <f t="shared" si="67"/>
        <v>45713780.950621784</v>
      </c>
      <c r="D135" s="177">
        <f t="shared" si="68"/>
        <v>331147.67641856999</v>
      </c>
      <c r="E135" s="177">
        <f t="shared" si="69"/>
        <v>4675.8551529199995</v>
      </c>
      <c r="F135" s="178">
        <f t="shared" si="51"/>
        <v>326471.82126564998</v>
      </c>
      <c r="G135" s="179">
        <f t="shared" si="70"/>
        <v>4028.44</v>
      </c>
      <c r="H135" s="180">
        <f>IF(AND(N135=1,N134&gt;1),VLOOKUP(A134,[1]Plan1!$CW$105:$CY$215,3),H134)</f>
        <v>4059.86</v>
      </c>
      <c r="I135" s="181">
        <f t="shared" si="52"/>
        <v>41956</v>
      </c>
      <c r="J135" s="181">
        <f t="shared" si="71"/>
        <v>41986</v>
      </c>
      <c r="K135" s="182">
        <f t="shared" si="53"/>
        <v>7.7995452333905479E-3</v>
      </c>
      <c r="L135" s="213">
        <f t="shared" si="72"/>
        <v>42045</v>
      </c>
      <c r="M135" s="183">
        <f t="shared" si="73"/>
        <v>21</v>
      </c>
      <c r="N135" s="183">
        <f t="shared" si="54"/>
        <v>8</v>
      </c>
      <c r="O135" s="177">
        <f t="shared" si="55"/>
        <v>1.00296411</v>
      </c>
      <c r="P135" s="184">
        <f t="shared" si="94"/>
        <v>1.0050998</v>
      </c>
      <c r="Q135" s="184">
        <f t="shared" si="74"/>
        <v>1.0176109217314981</v>
      </c>
      <c r="R135" s="177">
        <f t="shared" si="93"/>
        <v>1.0206272300000001</v>
      </c>
      <c r="S135" s="177">
        <f t="shared" si="75"/>
        <v>1</v>
      </c>
      <c r="T135" s="177">
        <f t="shared" si="56"/>
        <v>331147.67641856999</v>
      </c>
      <c r="U135" s="177">
        <f t="shared" si="57"/>
        <v>0</v>
      </c>
      <c r="V135" s="177">
        <f t="shared" si="58"/>
        <v>6734.2093457654883</v>
      </c>
      <c r="W135" s="177">
        <f t="shared" si="59"/>
        <v>337881.88576433546</v>
      </c>
      <c r="X135" s="185">
        <f t="shared" si="60"/>
        <v>0</v>
      </c>
      <c r="Y135" s="177">
        <f t="shared" si="61"/>
        <v>0</v>
      </c>
      <c r="Z135" s="186">
        <f t="shared" si="62"/>
        <v>0</v>
      </c>
      <c r="AA135" s="177">
        <f t="shared" si="76"/>
        <v>0</v>
      </c>
      <c r="AB135" s="187">
        <f t="shared" si="77"/>
        <v>7.1215000000000001E-2</v>
      </c>
      <c r="AC135" s="185">
        <f t="shared" si="63"/>
        <v>8</v>
      </c>
      <c r="AD135" s="185">
        <v>252</v>
      </c>
      <c r="AE135" s="184">
        <f t="shared" si="92"/>
        <v>1.002186308</v>
      </c>
      <c r="AF135" s="177">
        <f t="shared" si="64"/>
        <v>723.99081412999999</v>
      </c>
      <c r="AG135" s="177">
        <f t="shared" si="65"/>
        <v>738.71386989999996</v>
      </c>
      <c r="AH135" s="188">
        <f t="shared" si="78"/>
        <v>0</v>
      </c>
      <c r="AI135" s="188"/>
      <c r="AJ135" s="188"/>
      <c r="AK135" s="188"/>
      <c r="AL135" s="8"/>
      <c r="AM135" s="8"/>
      <c r="AN135" s="8"/>
      <c r="AO135" s="8"/>
      <c r="AP135" s="8"/>
      <c r="AQ135" s="8"/>
      <c r="AR135" s="5"/>
      <c r="AS135" s="143">
        <f t="shared" si="82"/>
        <v>123</v>
      </c>
      <c r="AT135" s="144">
        <f t="shared" si="95"/>
        <v>45636</v>
      </c>
      <c r="AU135" s="145">
        <f t="shared" si="96"/>
        <v>179844.62512386005</v>
      </c>
      <c r="AV135" s="148">
        <f t="shared" si="97"/>
        <v>19</v>
      </c>
      <c r="AW135" s="145">
        <f t="shared" si="98"/>
        <v>935.24384588999999</v>
      </c>
      <c r="AX135" s="145">
        <f t="shared" si="99"/>
        <v>0</v>
      </c>
      <c r="AY135" s="155">
        <v>0</v>
      </c>
      <c r="AZ135" s="152">
        <f t="shared" si="100"/>
        <v>45608</v>
      </c>
      <c r="BA135" s="153">
        <f>SUM(AX$126:AX135)</f>
        <v>0</v>
      </c>
      <c r="BB135" s="154">
        <f t="shared" si="101"/>
        <v>935.24384588999999</v>
      </c>
      <c r="BC135" s="143">
        <f t="shared" si="89"/>
        <v>123</v>
      </c>
      <c r="BD135" s="144">
        <f t="shared" si="102"/>
        <v>45667</v>
      </c>
      <c r="BE135" s="144">
        <f t="shared" si="103"/>
        <v>45667</v>
      </c>
      <c r="BF135" s="1"/>
      <c r="BG135" s="1"/>
      <c r="BH135" s="1"/>
      <c r="BI135" s="1"/>
    </row>
    <row r="136" spans="1:63" x14ac:dyDescent="0.2">
      <c r="A136" s="125">
        <f t="shared" si="66"/>
        <v>42027</v>
      </c>
      <c r="B136" s="177">
        <f t="shared" si="50"/>
        <v>338836.65087353461</v>
      </c>
      <c r="C136" s="3">
        <f t="shared" si="67"/>
        <v>45742947.867927171</v>
      </c>
      <c r="D136" s="177">
        <f t="shared" si="68"/>
        <v>331147.67641856999</v>
      </c>
      <c r="E136" s="177">
        <f t="shared" si="69"/>
        <v>4675.8551529199995</v>
      </c>
      <c r="F136" s="178">
        <f t="shared" si="51"/>
        <v>326471.82126564998</v>
      </c>
      <c r="G136" s="179">
        <f t="shared" si="70"/>
        <v>4028.44</v>
      </c>
      <c r="H136" s="180">
        <f>IF(AND(N136=1,N135&gt;1),VLOOKUP(A135,[1]Plan1!$CW$105:$CY$215,3),H135)</f>
        <v>4059.86</v>
      </c>
      <c r="I136" s="181">
        <f t="shared" si="52"/>
        <v>41956</v>
      </c>
      <c r="J136" s="181">
        <f t="shared" si="71"/>
        <v>41986</v>
      </c>
      <c r="K136" s="182">
        <f t="shared" si="53"/>
        <v>7.7995452333905479E-3</v>
      </c>
      <c r="L136" s="213">
        <f t="shared" si="72"/>
        <v>42045</v>
      </c>
      <c r="M136" s="183">
        <f t="shared" si="73"/>
        <v>21</v>
      </c>
      <c r="N136" s="183">
        <f t="shared" si="54"/>
        <v>9</v>
      </c>
      <c r="O136" s="177">
        <f t="shared" si="55"/>
        <v>1.00333524</v>
      </c>
      <c r="P136" s="184">
        <f t="shared" si="94"/>
        <v>1.0050998</v>
      </c>
      <c r="Q136" s="184">
        <f t="shared" si="74"/>
        <v>1.0176109217314981</v>
      </c>
      <c r="R136" s="177">
        <f t="shared" si="93"/>
        <v>1.0210048899999999</v>
      </c>
      <c r="S136" s="177">
        <f t="shared" si="75"/>
        <v>1</v>
      </c>
      <c r="T136" s="177">
        <f t="shared" si="56"/>
        <v>331147.67641856999</v>
      </c>
      <c r="U136" s="177">
        <f t="shared" si="57"/>
        <v>0</v>
      </c>
      <c r="V136" s="177">
        <f t="shared" si="58"/>
        <v>6857.50469378462</v>
      </c>
      <c r="W136" s="177">
        <f t="shared" si="59"/>
        <v>338005.18111235462</v>
      </c>
      <c r="X136" s="185">
        <f t="shared" si="60"/>
        <v>0</v>
      </c>
      <c r="Y136" s="177">
        <f t="shared" si="61"/>
        <v>0</v>
      </c>
      <c r="Z136" s="186">
        <f t="shared" si="62"/>
        <v>0</v>
      </c>
      <c r="AA136" s="177">
        <f t="shared" si="76"/>
        <v>0</v>
      </c>
      <c r="AB136" s="187">
        <f t="shared" si="77"/>
        <v>7.1215000000000001E-2</v>
      </c>
      <c r="AC136" s="185">
        <f t="shared" si="63"/>
        <v>9</v>
      </c>
      <c r="AD136" s="185">
        <v>252</v>
      </c>
      <c r="AE136" s="184">
        <f t="shared" si="92"/>
        <v>1.0024599320000001</v>
      </c>
      <c r="AF136" s="177">
        <f t="shared" si="64"/>
        <v>814.60076593999997</v>
      </c>
      <c r="AG136" s="177">
        <f t="shared" si="65"/>
        <v>831.46976117999998</v>
      </c>
      <c r="AH136" s="188">
        <f t="shared" si="78"/>
        <v>0</v>
      </c>
      <c r="AI136" s="188"/>
      <c r="AJ136" s="188"/>
      <c r="AK136" s="188"/>
      <c r="AL136" s="8"/>
      <c r="AM136" s="8"/>
      <c r="AN136" s="8"/>
      <c r="AO136" s="8"/>
      <c r="AP136" s="8"/>
      <c r="AQ136" s="8"/>
      <c r="AR136" s="5"/>
      <c r="AS136" s="143">
        <f t="shared" si="82"/>
        <v>124</v>
      </c>
      <c r="AT136" s="144">
        <f t="shared" si="95"/>
        <v>45667</v>
      </c>
      <c r="AU136" s="145">
        <f t="shared" si="96"/>
        <v>179844.62512386005</v>
      </c>
      <c r="AV136" s="148">
        <f t="shared" si="97"/>
        <v>21</v>
      </c>
      <c r="AW136" s="145">
        <f t="shared" si="98"/>
        <v>1033.9729699</v>
      </c>
      <c r="AX136" s="145">
        <f t="shared" si="99"/>
        <v>0</v>
      </c>
      <c r="AY136" s="155">
        <v>0</v>
      </c>
      <c r="AZ136" s="152">
        <f t="shared" si="100"/>
        <v>45637</v>
      </c>
      <c r="BA136" s="153">
        <f>SUM(AX$126:AX136)</f>
        <v>0</v>
      </c>
      <c r="BB136" s="154">
        <f t="shared" si="101"/>
        <v>1033.9729699</v>
      </c>
      <c r="BC136" s="143">
        <f t="shared" si="89"/>
        <v>124</v>
      </c>
      <c r="BD136" s="144">
        <f t="shared" si="102"/>
        <v>45698</v>
      </c>
      <c r="BE136" s="144">
        <f t="shared" si="103"/>
        <v>45698</v>
      </c>
      <c r="BF136" s="1"/>
      <c r="BG136" s="1"/>
      <c r="BH136" s="1"/>
      <c r="BI136" s="1"/>
    </row>
    <row r="137" spans="1:63" x14ac:dyDescent="0.2">
      <c r="A137" s="125">
        <f t="shared" si="66"/>
        <v>42028</v>
      </c>
      <c r="B137" s="177">
        <f t="shared" si="50"/>
        <v>339052.84405024705</v>
      </c>
      <c r="C137" s="3">
        <f t="shared" si="67"/>
        <v>45772133.946783349</v>
      </c>
      <c r="D137" s="177">
        <f t="shared" si="68"/>
        <v>331147.67641856999</v>
      </c>
      <c r="E137" s="177">
        <f t="shared" si="69"/>
        <v>4675.8551529199995</v>
      </c>
      <c r="F137" s="178">
        <f t="shared" si="51"/>
        <v>326471.82126564998</v>
      </c>
      <c r="G137" s="179">
        <f t="shared" si="70"/>
        <v>4028.44</v>
      </c>
      <c r="H137" s="180">
        <f>IF(AND(N137=1,N136&gt;1),VLOOKUP(A136,[1]Plan1!$CW$105:$CY$215,3),H136)</f>
        <v>4059.86</v>
      </c>
      <c r="I137" s="181">
        <f t="shared" si="52"/>
        <v>41956</v>
      </c>
      <c r="J137" s="181">
        <f t="shared" si="71"/>
        <v>41986</v>
      </c>
      <c r="K137" s="182">
        <f t="shared" si="53"/>
        <v>7.7995452333905479E-3</v>
      </c>
      <c r="L137" s="213">
        <f t="shared" si="72"/>
        <v>42045</v>
      </c>
      <c r="M137" s="183">
        <f t="shared" si="73"/>
        <v>21</v>
      </c>
      <c r="N137" s="183">
        <f t="shared" si="54"/>
        <v>10</v>
      </c>
      <c r="O137" s="177">
        <f t="shared" si="55"/>
        <v>1.00370651</v>
      </c>
      <c r="P137" s="184">
        <f t="shared" si="94"/>
        <v>1.0050998</v>
      </c>
      <c r="Q137" s="184">
        <f t="shared" si="74"/>
        <v>1.0176109217314981</v>
      </c>
      <c r="R137" s="177">
        <f t="shared" si="93"/>
        <v>1.0213827</v>
      </c>
      <c r="S137" s="177">
        <f t="shared" si="75"/>
        <v>1</v>
      </c>
      <c r="T137" s="177">
        <f t="shared" si="56"/>
        <v>331147.67641856999</v>
      </c>
      <c r="U137" s="177">
        <f t="shared" si="57"/>
        <v>0</v>
      </c>
      <c r="V137" s="177">
        <f t="shared" si="58"/>
        <v>6980.8490125770059</v>
      </c>
      <c r="W137" s="177">
        <f t="shared" si="59"/>
        <v>338128.52543114702</v>
      </c>
      <c r="X137" s="185">
        <f t="shared" si="60"/>
        <v>0</v>
      </c>
      <c r="Y137" s="177">
        <f t="shared" si="61"/>
        <v>0</v>
      </c>
      <c r="Z137" s="186">
        <f t="shared" si="62"/>
        <v>0</v>
      </c>
      <c r="AA137" s="177">
        <f t="shared" si="76"/>
        <v>0</v>
      </c>
      <c r="AB137" s="187">
        <f t="shared" si="77"/>
        <v>7.1215000000000001E-2</v>
      </c>
      <c r="AC137" s="185">
        <f t="shared" si="63"/>
        <v>10</v>
      </c>
      <c r="AD137" s="185">
        <v>252</v>
      </c>
      <c r="AE137" s="184">
        <f t="shared" si="92"/>
        <v>1.0027336309999999</v>
      </c>
      <c r="AF137" s="177">
        <f t="shared" si="64"/>
        <v>905.23555382999996</v>
      </c>
      <c r="AG137" s="177">
        <f t="shared" si="65"/>
        <v>924.31861909999998</v>
      </c>
      <c r="AH137" s="188">
        <f t="shared" si="78"/>
        <v>0</v>
      </c>
      <c r="AI137" s="188"/>
      <c r="AJ137" s="188"/>
      <c r="AK137" s="188"/>
      <c r="AL137" s="8"/>
      <c r="AM137" s="8"/>
      <c r="AN137" s="8"/>
      <c r="AO137" s="8"/>
      <c r="AP137" s="8"/>
      <c r="AQ137" s="8"/>
      <c r="AR137" s="5"/>
      <c r="AS137" s="143">
        <f t="shared" si="82"/>
        <v>125</v>
      </c>
      <c r="AT137" s="144">
        <f t="shared" si="95"/>
        <v>45698</v>
      </c>
      <c r="AU137" s="145">
        <f t="shared" si="96"/>
        <v>179844.62512386005</v>
      </c>
      <c r="AV137" s="148">
        <f t="shared" si="97"/>
        <v>21</v>
      </c>
      <c r="AW137" s="145">
        <f t="shared" si="98"/>
        <v>1033.9729699</v>
      </c>
      <c r="AX137" s="145">
        <f t="shared" si="99"/>
        <v>0</v>
      </c>
      <c r="AY137" s="155">
        <v>0</v>
      </c>
      <c r="AZ137" s="152">
        <f t="shared" si="100"/>
        <v>45668</v>
      </c>
      <c r="BA137" s="153">
        <f>SUM(AX$126:AX137)</f>
        <v>0</v>
      </c>
      <c r="BB137" s="154">
        <f t="shared" si="101"/>
        <v>1033.9729699</v>
      </c>
      <c r="BC137" s="143">
        <f t="shared" si="89"/>
        <v>125</v>
      </c>
      <c r="BD137" s="144">
        <f t="shared" si="102"/>
        <v>45726</v>
      </c>
      <c r="BE137" s="144">
        <f t="shared" si="103"/>
        <v>45726</v>
      </c>
      <c r="BF137" s="1"/>
      <c r="BG137" s="1"/>
      <c r="BH137" s="1"/>
      <c r="BI137" s="1"/>
    </row>
    <row r="138" spans="1:63" x14ac:dyDescent="0.2">
      <c r="A138" s="125">
        <f t="shared" si="66"/>
        <v>42029</v>
      </c>
      <c r="B138" s="177">
        <f t="shared" ref="B138:B201" si="104">(W138+AG138)</f>
        <v>339052.84405024705</v>
      </c>
      <c r="C138" s="3">
        <f t="shared" si="67"/>
        <v>45772133.946783349</v>
      </c>
      <c r="D138" s="177">
        <f t="shared" si="68"/>
        <v>331147.67641856999</v>
      </c>
      <c r="E138" s="177">
        <f t="shared" si="69"/>
        <v>4675.8551529199995</v>
      </c>
      <c r="F138" s="178">
        <f t="shared" ref="F138:F201" si="105">(D138-E138)</f>
        <v>326471.82126564998</v>
      </c>
      <c r="G138" s="179">
        <f t="shared" si="70"/>
        <v>4028.44</v>
      </c>
      <c r="H138" s="180">
        <f>IF(AND(N138=1,N137&gt;1),VLOOKUP(A137,[1]Plan1!$CW$105:$CY$215,3),H137)</f>
        <v>4059.86</v>
      </c>
      <c r="I138" s="181">
        <f t="shared" ref="I138:I201" si="106">EDATE(J138,-1)</f>
        <v>41956</v>
      </c>
      <c r="J138" s="181">
        <f t="shared" si="71"/>
        <v>41986</v>
      </c>
      <c r="K138" s="182">
        <f t="shared" ref="K138:K201" si="107">(H138/G138)-1</f>
        <v>7.7995452333905479E-3</v>
      </c>
      <c r="L138" s="213">
        <f t="shared" si="72"/>
        <v>42045</v>
      </c>
      <c r="M138" s="183">
        <f t="shared" si="73"/>
        <v>21</v>
      </c>
      <c r="N138" s="183">
        <f t="shared" ref="N138:N201" si="108">(M138-(NETWORKDAYS(A138,L138,$AT$194:$AT$348)-1))</f>
        <v>10</v>
      </c>
      <c r="O138" s="177">
        <f t="shared" ref="O138:O201" si="109">TRUNC((H138/G138)^TRUNC((N138/M138),9),8)</f>
        <v>1.00370651</v>
      </c>
      <c r="P138" s="184">
        <f t="shared" si="94"/>
        <v>1.0050998</v>
      </c>
      <c r="Q138" s="184">
        <f t="shared" si="74"/>
        <v>1.0176109217314981</v>
      </c>
      <c r="R138" s="177">
        <f t="shared" si="93"/>
        <v>1.0213827</v>
      </c>
      <c r="S138" s="177">
        <f t="shared" si="75"/>
        <v>1</v>
      </c>
      <c r="T138" s="177">
        <f t="shared" ref="T138:T201" si="110">TRUNC(D138*S138,8)</f>
        <v>331147.67641856999</v>
      </c>
      <c r="U138" s="177">
        <f t="shared" ref="U138:U201" si="111">(E138*(S138-1))</f>
        <v>0</v>
      </c>
      <c r="V138" s="177">
        <f t="shared" ref="V138:V201" si="112">(F138*(R138-1))</f>
        <v>6980.8490125770059</v>
      </c>
      <c r="W138" s="177">
        <f t="shared" ref="W138:W201" si="113">(D138+U138+V138)</f>
        <v>338128.52543114702</v>
      </c>
      <c r="X138" s="185">
        <f t="shared" ref="X138:X201" si="114">IF(VLOOKUP(A138,AT$10:BC$190,10)=VLOOKUP(A137,AT$10:BC$190,10),0,VLOOKUP(A138,AT$10:BC$190,10))</f>
        <v>0</v>
      </c>
      <c r="Y138" s="177">
        <f t="shared" ref="Y138:Y201" si="115">IF(X138&gt;0,VLOOKUP(A138,AT$12:AX$190,5),0)</f>
        <v>0</v>
      </c>
      <c r="Z138" s="186">
        <f t="shared" ref="Z138:Z201" si="116">IF(X138&gt;0,VLOOKUP($A138,$AT$10:$AY$190,6),0)</f>
        <v>0</v>
      </c>
      <c r="AA138" s="177">
        <f t="shared" si="76"/>
        <v>0</v>
      </c>
      <c r="AB138" s="187">
        <f t="shared" si="77"/>
        <v>7.1215000000000001E-2</v>
      </c>
      <c r="AC138" s="185">
        <f t="shared" ref="AC138:AC201" si="117">N138</f>
        <v>10</v>
      </c>
      <c r="AD138" s="185">
        <v>252</v>
      </c>
      <c r="AE138" s="184">
        <f t="shared" si="92"/>
        <v>1.0027336309999999</v>
      </c>
      <c r="AF138" s="177">
        <f t="shared" ref="AF138:AF201" si="118">TRUNC((T138*(AE138-1)),8)</f>
        <v>905.23555382999996</v>
      </c>
      <c r="AG138" s="177">
        <f t="shared" ref="AG138:AG201" si="119">TRUNC((W138*(AE138-1)),8)</f>
        <v>924.31861909999998</v>
      </c>
      <c r="AH138" s="188">
        <f t="shared" si="78"/>
        <v>0</v>
      </c>
      <c r="AI138" s="188"/>
      <c r="AJ138" s="188"/>
      <c r="AK138" s="188"/>
      <c r="AL138" s="8"/>
      <c r="AM138" s="8"/>
      <c r="AN138" s="8"/>
      <c r="AO138" s="8"/>
      <c r="AP138" s="8"/>
      <c r="AQ138" s="8"/>
      <c r="AR138" s="5"/>
      <c r="AS138" s="143">
        <f t="shared" si="82"/>
        <v>126</v>
      </c>
      <c r="AT138" s="144">
        <f t="shared" si="95"/>
        <v>45726</v>
      </c>
      <c r="AU138" s="145">
        <f t="shared" si="96"/>
        <v>179844.62512386005</v>
      </c>
      <c r="AV138" s="148">
        <f t="shared" si="97"/>
        <v>18</v>
      </c>
      <c r="AW138" s="145">
        <f t="shared" si="98"/>
        <v>885.89933656000005</v>
      </c>
      <c r="AX138" s="145">
        <f t="shared" si="99"/>
        <v>0</v>
      </c>
      <c r="AY138" s="155">
        <v>0</v>
      </c>
      <c r="AZ138" s="152">
        <f t="shared" si="100"/>
        <v>45699</v>
      </c>
      <c r="BA138" s="153">
        <f>SUM(AX$126:AX138)</f>
        <v>0</v>
      </c>
      <c r="BB138" s="154">
        <f t="shared" si="101"/>
        <v>885.89933656000005</v>
      </c>
      <c r="BC138" s="143">
        <f t="shared" si="89"/>
        <v>126</v>
      </c>
      <c r="BD138" s="144">
        <f t="shared" si="102"/>
        <v>45757</v>
      </c>
      <c r="BE138" s="144">
        <f t="shared" si="103"/>
        <v>45757</v>
      </c>
      <c r="BF138" s="1"/>
      <c r="BG138" s="1"/>
      <c r="BH138" s="1"/>
      <c r="BI138" s="1"/>
      <c r="BK138" s="6" t="e">
        <f>#REF!/#REF!</f>
        <v>#REF!</v>
      </c>
    </row>
    <row r="139" spans="1:63" x14ac:dyDescent="0.2">
      <c r="A139" s="125">
        <f t="shared" ref="A139:A202" si="120">(A138+1)</f>
        <v>42030</v>
      </c>
      <c r="B139" s="177">
        <f t="shared" si="104"/>
        <v>339052.84405024705</v>
      </c>
      <c r="C139" s="3">
        <f t="shared" ref="C139:C202" si="121">B139*135</f>
        <v>45772133.946783349</v>
      </c>
      <c r="D139" s="177">
        <f t="shared" ref="D139:D202" si="122">TRUNC(IF(X138&gt;0,VLOOKUP(A138,$AT$12:$AU$190,2),D138),8)</f>
        <v>331147.67641856999</v>
      </c>
      <c r="E139" s="177">
        <f t="shared" ref="E139:E202" si="123">IF(ISERROR(VLOOKUP(A139,AZ$12:BB$174,2,FALSE)=TRUE),E138,VLOOKUP(A139,AZ$12:BB$174,2,FALSE))</f>
        <v>4675.8551529199995</v>
      </c>
      <c r="F139" s="178">
        <f t="shared" si="105"/>
        <v>326471.82126564998</v>
      </c>
      <c r="G139" s="179">
        <f t="shared" ref="G139:G202" si="124">IF(H139=H138,G138,H138)</f>
        <v>4028.44</v>
      </c>
      <c r="H139" s="180">
        <f>IF(AND(N139=1,N138&gt;1),VLOOKUP(A138,[1]Plan1!$CW$105:$CY$215,3),H138)</f>
        <v>4059.86</v>
      </c>
      <c r="I139" s="181">
        <f t="shared" si="106"/>
        <v>41956</v>
      </c>
      <c r="J139" s="181">
        <f t="shared" ref="J139:J202" si="125">IF(X138&gt;0,EDATE(A139,-1),+J138)</f>
        <v>41986</v>
      </c>
      <c r="K139" s="182">
        <f t="shared" si="107"/>
        <v>7.7995452333905479E-3</v>
      </c>
      <c r="L139" s="213">
        <f t="shared" ref="L139:L202" si="126">VLOOKUP(A138,AZ$193:BA$372,2)</f>
        <v>42045</v>
      </c>
      <c r="M139" s="183">
        <f t="shared" ref="M139:M202" si="127">IF(L139=L138,M138,NETWORKDAYS(L138,L139,$AT$194:$AT$348)-1)</f>
        <v>21</v>
      </c>
      <c r="N139" s="183">
        <f t="shared" si="108"/>
        <v>10</v>
      </c>
      <c r="O139" s="177">
        <f t="shared" si="109"/>
        <v>1.00370651</v>
      </c>
      <c r="P139" s="184">
        <f t="shared" si="94"/>
        <v>1.0050998</v>
      </c>
      <c r="Q139" s="184">
        <f t="shared" ref="Q139:Q202" si="128">IF(L139&gt;L138,Q138*P139,Q138)</f>
        <v>1.0176109217314981</v>
      </c>
      <c r="R139" s="177">
        <f t="shared" si="93"/>
        <v>1.0213827</v>
      </c>
      <c r="S139" s="177">
        <f t="shared" ref="S139:S202" si="129">IF(AND(X139&gt;0,MONTH(A139)=S$9),R139,S138)</f>
        <v>1</v>
      </c>
      <c r="T139" s="177">
        <f t="shared" si="110"/>
        <v>331147.67641856999</v>
      </c>
      <c r="U139" s="177">
        <f t="shared" si="111"/>
        <v>0</v>
      </c>
      <c r="V139" s="177">
        <f t="shared" si="112"/>
        <v>6980.8490125770059</v>
      </c>
      <c r="W139" s="177">
        <f t="shared" si="113"/>
        <v>338128.52543114702</v>
      </c>
      <c r="X139" s="185">
        <f t="shared" si="114"/>
        <v>0</v>
      </c>
      <c r="Y139" s="177">
        <f t="shared" si="115"/>
        <v>0</v>
      </c>
      <c r="Z139" s="186">
        <f t="shared" si="116"/>
        <v>0</v>
      </c>
      <c r="AA139" s="177">
        <f t="shared" ref="AA139:AA202" si="130">IF(Z139&gt;0,TRUNC(Z139*T139,8),0)</f>
        <v>0</v>
      </c>
      <c r="AB139" s="187">
        <f t="shared" ref="AB139:AB202" si="131">(AB138)</f>
        <v>7.1215000000000001E-2</v>
      </c>
      <c r="AC139" s="185">
        <f t="shared" si="117"/>
        <v>10</v>
      </c>
      <c r="AD139" s="185">
        <v>252</v>
      </c>
      <c r="AE139" s="184">
        <f t="shared" si="92"/>
        <v>1.0027336309999999</v>
      </c>
      <c r="AF139" s="177">
        <f t="shared" si="118"/>
        <v>905.23555382999996</v>
      </c>
      <c r="AG139" s="177">
        <f t="shared" si="119"/>
        <v>924.31861909999998</v>
      </c>
      <c r="AH139" s="188">
        <f t="shared" ref="AH139:AH202" si="132">IF(AA139&gt;0,AA139+AF139,0)</f>
        <v>0</v>
      </c>
      <c r="AI139" s="188"/>
      <c r="AJ139" s="188"/>
      <c r="AK139" s="188"/>
      <c r="AL139" s="8"/>
      <c r="AM139" s="8"/>
      <c r="AN139" s="8"/>
      <c r="AO139" s="8"/>
      <c r="AP139" s="8"/>
      <c r="AQ139" s="8"/>
      <c r="AR139" s="5"/>
      <c r="AS139" s="143">
        <f t="shared" si="82"/>
        <v>127</v>
      </c>
      <c r="AT139" s="144">
        <f t="shared" si="95"/>
        <v>45757</v>
      </c>
      <c r="AU139" s="145">
        <f t="shared" si="96"/>
        <v>179844.62512386005</v>
      </c>
      <c r="AV139" s="148">
        <f t="shared" si="97"/>
        <v>23</v>
      </c>
      <c r="AW139" s="145">
        <f t="shared" si="98"/>
        <v>1132.7560473000001</v>
      </c>
      <c r="AX139" s="145">
        <f t="shared" si="99"/>
        <v>0</v>
      </c>
      <c r="AY139" s="155">
        <v>0</v>
      </c>
      <c r="AZ139" s="152">
        <f t="shared" si="100"/>
        <v>45727</v>
      </c>
      <c r="BA139" s="153">
        <f>SUM(AX$126:AX139)</f>
        <v>0</v>
      </c>
      <c r="BB139" s="154">
        <f t="shared" si="101"/>
        <v>1132.7560473000001</v>
      </c>
      <c r="BC139" s="143">
        <f t="shared" si="89"/>
        <v>127</v>
      </c>
      <c r="BD139" s="144">
        <f t="shared" si="102"/>
        <v>45789</v>
      </c>
      <c r="BE139" s="144">
        <f t="shared" si="103"/>
        <v>45789</v>
      </c>
      <c r="BF139" s="1"/>
      <c r="BG139" s="1"/>
      <c r="BH139" s="1"/>
      <c r="BI139" s="1"/>
    </row>
    <row r="140" spans="1:63" x14ac:dyDescent="0.2">
      <c r="A140" s="125">
        <f t="shared" si="120"/>
        <v>42031</v>
      </c>
      <c r="B140" s="177">
        <f t="shared" si="104"/>
        <v>339269.17268325615</v>
      </c>
      <c r="C140" s="3">
        <f t="shared" si="121"/>
        <v>45801338.31223958</v>
      </c>
      <c r="D140" s="177">
        <f t="shared" si="122"/>
        <v>331147.67641856999</v>
      </c>
      <c r="E140" s="177">
        <f t="shared" si="123"/>
        <v>4675.8551529199995</v>
      </c>
      <c r="F140" s="178">
        <f t="shared" si="105"/>
        <v>326471.82126564998</v>
      </c>
      <c r="G140" s="179">
        <f t="shared" si="124"/>
        <v>4028.44</v>
      </c>
      <c r="H140" s="180">
        <f>IF(AND(N140=1,N139&gt;1),VLOOKUP(A139,[1]Plan1!$CW$105:$CY$215,3),H139)</f>
        <v>4059.86</v>
      </c>
      <c r="I140" s="181">
        <f t="shared" si="106"/>
        <v>41956</v>
      </c>
      <c r="J140" s="181">
        <f t="shared" si="125"/>
        <v>41986</v>
      </c>
      <c r="K140" s="182">
        <f t="shared" si="107"/>
        <v>7.7995452333905479E-3</v>
      </c>
      <c r="L140" s="213">
        <f t="shared" si="126"/>
        <v>42045</v>
      </c>
      <c r="M140" s="183">
        <f t="shared" si="127"/>
        <v>21</v>
      </c>
      <c r="N140" s="183">
        <f t="shared" si="108"/>
        <v>11</v>
      </c>
      <c r="O140" s="177">
        <f t="shared" si="109"/>
        <v>1.0040779099999999</v>
      </c>
      <c r="P140" s="184">
        <f t="shared" si="94"/>
        <v>1.0050998</v>
      </c>
      <c r="Q140" s="184">
        <f t="shared" si="128"/>
        <v>1.0176109217314981</v>
      </c>
      <c r="R140" s="177">
        <f t="shared" si="93"/>
        <v>1.0217606400000001</v>
      </c>
      <c r="S140" s="177">
        <f t="shared" si="129"/>
        <v>1</v>
      </c>
      <c r="T140" s="177">
        <f t="shared" si="110"/>
        <v>331147.67641856999</v>
      </c>
      <c r="U140" s="177">
        <f t="shared" si="111"/>
        <v>0</v>
      </c>
      <c r="V140" s="177">
        <f t="shared" si="112"/>
        <v>7104.235772706189</v>
      </c>
      <c r="W140" s="177">
        <f t="shared" si="113"/>
        <v>338251.91219127615</v>
      </c>
      <c r="X140" s="185">
        <f t="shared" si="114"/>
        <v>0</v>
      </c>
      <c r="Y140" s="177">
        <f t="shared" si="115"/>
        <v>0</v>
      </c>
      <c r="Z140" s="186">
        <f t="shared" si="116"/>
        <v>0</v>
      </c>
      <c r="AA140" s="177">
        <f t="shared" si="130"/>
        <v>0</v>
      </c>
      <c r="AB140" s="187">
        <f t="shared" si="131"/>
        <v>7.1215000000000001E-2</v>
      </c>
      <c r="AC140" s="185">
        <f t="shared" si="117"/>
        <v>11</v>
      </c>
      <c r="AD140" s="185">
        <v>252</v>
      </c>
      <c r="AE140" s="184">
        <f t="shared" si="92"/>
        <v>1.003007405</v>
      </c>
      <c r="AF140" s="177">
        <f t="shared" si="118"/>
        <v>995.89517779000005</v>
      </c>
      <c r="AG140" s="177">
        <f t="shared" si="119"/>
        <v>1017.26049198</v>
      </c>
      <c r="AH140" s="188">
        <f t="shared" si="132"/>
        <v>0</v>
      </c>
      <c r="AI140" s="188"/>
      <c r="AJ140" s="188"/>
      <c r="AK140" s="188"/>
      <c r="AL140" s="8"/>
      <c r="AM140" s="8"/>
      <c r="AN140" s="8"/>
      <c r="AO140" s="8"/>
      <c r="AP140" s="8"/>
      <c r="AQ140" s="8"/>
      <c r="AR140" s="5"/>
      <c r="AS140" s="143">
        <f t="shared" si="82"/>
        <v>128</v>
      </c>
      <c r="AT140" s="144">
        <f t="shared" si="95"/>
        <v>45789</v>
      </c>
      <c r="AU140" s="145">
        <f t="shared" si="96"/>
        <v>179844.62512386005</v>
      </c>
      <c r="AV140" s="148">
        <f t="shared" si="97"/>
        <v>19</v>
      </c>
      <c r="AW140" s="145">
        <f t="shared" si="98"/>
        <v>935.24384588999999</v>
      </c>
      <c r="AX140" s="145">
        <f t="shared" si="99"/>
        <v>0</v>
      </c>
      <c r="AY140" s="155">
        <v>0</v>
      </c>
      <c r="AZ140" s="152">
        <f t="shared" si="100"/>
        <v>45758</v>
      </c>
      <c r="BA140" s="153">
        <f>SUM(AX$126:AX140)</f>
        <v>0</v>
      </c>
      <c r="BB140" s="154">
        <f t="shared" si="101"/>
        <v>935.24384588999999</v>
      </c>
      <c r="BC140" s="143">
        <f t="shared" si="89"/>
        <v>128</v>
      </c>
      <c r="BD140" s="144">
        <f t="shared" si="102"/>
        <v>45818</v>
      </c>
      <c r="BE140" s="144">
        <f t="shared" si="103"/>
        <v>45818</v>
      </c>
      <c r="BF140" s="1"/>
      <c r="BG140" s="1"/>
      <c r="BH140" s="1"/>
      <c r="BI140" s="1"/>
      <c r="BK140" s="6" t="e">
        <f>#REF!/#REF!</f>
        <v>#REF!</v>
      </c>
    </row>
    <row r="141" spans="1:63" x14ac:dyDescent="0.2">
      <c r="A141" s="125">
        <f t="shared" si="120"/>
        <v>42032</v>
      </c>
      <c r="B141" s="177">
        <f t="shared" si="104"/>
        <v>339485.64632309665</v>
      </c>
      <c r="C141" s="3">
        <f t="shared" si="121"/>
        <v>45830562.253618047</v>
      </c>
      <c r="D141" s="177">
        <f t="shared" si="122"/>
        <v>331147.67641856999</v>
      </c>
      <c r="E141" s="177">
        <f t="shared" si="123"/>
        <v>4675.8551529199995</v>
      </c>
      <c r="F141" s="178">
        <f t="shared" si="105"/>
        <v>326471.82126564998</v>
      </c>
      <c r="G141" s="179">
        <f t="shared" si="124"/>
        <v>4028.44</v>
      </c>
      <c r="H141" s="180">
        <f>IF(AND(N141=1,N140&gt;1),VLOOKUP(A140,[1]Plan1!$CW$105:$CY$215,3),H140)</f>
        <v>4059.86</v>
      </c>
      <c r="I141" s="181">
        <f t="shared" si="106"/>
        <v>41956</v>
      </c>
      <c r="J141" s="181">
        <f t="shared" si="125"/>
        <v>41986</v>
      </c>
      <c r="K141" s="182">
        <f t="shared" si="107"/>
        <v>7.7995452333905479E-3</v>
      </c>
      <c r="L141" s="213">
        <f t="shared" si="126"/>
        <v>42045</v>
      </c>
      <c r="M141" s="183">
        <f t="shared" si="127"/>
        <v>21</v>
      </c>
      <c r="N141" s="183">
        <f t="shared" si="108"/>
        <v>12</v>
      </c>
      <c r="O141" s="177">
        <f t="shared" si="109"/>
        <v>1.00444946</v>
      </c>
      <c r="P141" s="184">
        <f t="shared" si="94"/>
        <v>1.0050998</v>
      </c>
      <c r="Q141" s="184">
        <f t="shared" si="128"/>
        <v>1.0176109217314981</v>
      </c>
      <c r="R141" s="177">
        <f t="shared" si="93"/>
        <v>1.0221387399999999</v>
      </c>
      <c r="S141" s="177">
        <f t="shared" si="129"/>
        <v>1</v>
      </c>
      <c r="T141" s="177">
        <f t="shared" si="110"/>
        <v>331147.67641856999</v>
      </c>
      <c r="U141" s="177">
        <f t="shared" si="111"/>
        <v>0</v>
      </c>
      <c r="V141" s="177">
        <f t="shared" si="112"/>
        <v>7227.6747683266749</v>
      </c>
      <c r="W141" s="177">
        <f t="shared" si="113"/>
        <v>338375.35118689667</v>
      </c>
      <c r="X141" s="185">
        <f t="shared" si="114"/>
        <v>0</v>
      </c>
      <c r="Y141" s="177">
        <f t="shared" si="115"/>
        <v>0</v>
      </c>
      <c r="Z141" s="186">
        <f t="shared" si="116"/>
        <v>0</v>
      </c>
      <c r="AA141" s="177">
        <f t="shared" si="130"/>
        <v>0</v>
      </c>
      <c r="AB141" s="187">
        <f t="shared" si="131"/>
        <v>7.1215000000000001E-2</v>
      </c>
      <c r="AC141" s="185">
        <f t="shared" si="117"/>
        <v>12</v>
      </c>
      <c r="AD141" s="185">
        <v>252</v>
      </c>
      <c r="AE141" s="184">
        <f t="shared" si="92"/>
        <v>1.0032812529999999</v>
      </c>
      <c r="AF141" s="177">
        <f t="shared" si="118"/>
        <v>1086.5793066900001</v>
      </c>
      <c r="AG141" s="177">
        <f t="shared" si="119"/>
        <v>1110.2951361999999</v>
      </c>
      <c r="AH141" s="188">
        <f t="shared" si="132"/>
        <v>0</v>
      </c>
      <c r="AI141" s="188"/>
      <c r="AJ141" s="188"/>
      <c r="AK141" s="188"/>
      <c r="AL141" s="8"/>
      <c r="AM141" s="8"/>
      <c r="AN141" s="8"/>
      <c r="AO141" s="8"/>
      <c r="AP141" s="8"/>
      <c r="AQ141" s="8"/>
      <c r="AR141" s="5"/>
      <c r="AS141" s="143">
        <f t="shared" ref="AS141:AS165" si="133">AS140+1</f>
        <v>129</v>
      </c>
      <c r="AT141" s="144">
        <f t="shared" si="95"/>
        <v>45818</v>
      </c>
      <c r="AU141" s="145">
        <f t="shared" si="96"/>
        <v>179844.62512386005</v>
      </c>
      <c r="AV141" s="148">
        <f t="shared" si="97"/>
        <v>21</v>
      </c>
      <c r="AW141" s="145">
        <f t="shared" si="98"/>
        <v>1033.9729699</v>
      </c>
      <c r="AX141" s="145">
        <f t="shared" si="99"/>
        <v>0</v>
      </c>
      <c r="AY141" s="155">
        <v>0</v>
      </c>
      <c r="AZ141" s="152">
        <f t="shared" si="100"/>
        <v>45790</v>
      </c>
      <c r="BA141" s="153">
        <f>SUM(AX$126:AX141)</f>
        <v>0</v>
      </c>
      <c r="BB141" s="154">
        <f t="shared" si="101"/>
        <v>1033.9729699</v>
      </c>
      <c r="BC141" s="143">
        <f t="shared" ref="BC141:BC165" si="134">BC140+1</f>
        <v>129</v>
      </c>
      <c r="BD141" s="144">
        <f t="shared" si="102"/>
        <v>45848</v>
      </c>
      <c r="BE141" s="144">
        <f t="shared" si="103"/>
        <v>45848</v>
      </c>
      <c r="BF141" s="1"/>
      <c r="BG141" s="1"/>
      <c r="BH141" s="1"/>
      <c r="BI141" s="1"/>
    </row>
    <row r="142" spans="1:63" x14ac:dyDescent="0.2">
      <c r="A142" s="125">
        <f t="shared" si="120"/>
        <v>42033</v>
      </c>
      <c r="B142" s="177">
        <f t="shared" si="104"/>
        <v>339702.25261179579</v>
      </c>
      <c r="C142" s="3">
        <f t="shared" si="121"/>
        <v>45859804.102592431</v>
      </c>
      <c r="D142" s="177">
        <f t="shared" si="122"/>
        <v>331147.67641856999</v>
      </c>
      <c r="E142" s="177">
        <f t="shared" si="123"/>
        <v>4675.8551529199995</v>
      </c>
      <c r="F142" s="178">
        <f t="shared" si="105"/>
        <v>326471.82126564998</v>
      </c>
      <c r="G142" s="179">
        <f t="shared" si="124"/>
        <v>4028.44</v>
      </c>
      <c r="H142" s="180">
        <f>IF(AND(N142=1,N141&gt;1),VLOOKUP(A141,[1]Plan1!$CW$105:$CY$215,3),H141)</f>
        <v>4059.86</v>
      </c>
      <c r="I142" s="181">
        <f t="shared" si="106"/>
        <v>41956</v>
      </c>
      <c r="J142" s="181">
        <f t="shared" si="125"/>
        <v>41986</v>
      </c>
      <c r="K142" s="182">
        <f t="shared" si="107"/>
        <v>7.7995452333905479E-3</v>
      </c>
      <c r="L142" s="213">
        <f t="shared" si="126"/>
        <v>42045</v>
      </c>
      <c r="M142" s="183">
        <f t="shared" si="127"/>
        <v>21</v>
      </c>
      <c r="N142" s="183">
        <f t="shared" si="108"/>
        <v>13</v>
      </c>
      <c r="O142" s="177">
        <f t="shared" si="109"/>
        <v>1.00482114</v>
      </c>
      <c r="P142" s="184">
        <f t="shared" si="94"/>
        <v>1.0050998</v>
      </c>
      <c r="Q142" s="184">
        <f t="shared" si="128"/>
        <v>1.0176109217314981</v>
      </c>
      <c r="R142" s="177">
        <f t="shared" si="93"/>
        <v>1.0225169599999999</v>
      </c>
      <c r="S142" s="177">
        <f t="shared" si="129"/>
        <v>1</v>
      </c>
      <c r="T142" s="177">
        <f t="shared" si="110"/>
        <v>331147.67641856999</v>
      </c>
      <c r="U142" s="177">
        <f t="shared" si="111"/>
        <v>0</v>
      </c>
      <c r="V142" s="177">
        <f t="shared" si="112"/>
        <v>7351.1529405657639</v>
      </c>
      <c r="W142" s="177">
        <f t="shared" si="113"/>
        <v>338498.82935913577</v>
      </c>
      <c r="X142" s="185">
        <f t="shared" si="114"/>
        <v>0</v>
      </c>
      <c r="Y142" s="177">
        <f t="shared" si="115"/>
        <v>0</v>
      </c>
      <c r="Z142" s="186">
        <f t="shared" si="116"/>
        <v>0</v>
      </c>
      <c r="AA142" s="177">
        <f t="shared" si="130"/>
        <v>0</v>
      </c>
      <c r="AB142" s="187">
        <f t="shared" si="131"/>
        <v>7.1215000000000001E-2</v>
      </c>
      <c r="AC142" s="185">
        <f t="shared" si="117"/>
        <v>13</v>
      </c>
      <c r="AD142" s="185">
        <v>252</v>
      </c>
      <c r="AE142" s="184">
        <f t="shared" si="92"/>
        <v>1.003555177</v>
      </c>
      <c r="AF142" s="177">
        <f t="shared" si="118"/>
        <v>1177.2886028</v>
      </c>
      <c r="AG142" s="177">
        <f t="shared" si="119"/>
        <v>1203.4232526599999</v>
      </c>
      <c r="AH142" s="188">
        <f t="shared" si="132"/>
        <v>0</v>
      </c>
      <c r="AI142" s="188"/>
      <c r="AJ142" s="188"/>
      <c r="AK142" s="188"/>
      <c r="AL142" s="8"/>
      <c r="AM142" s="8"/>
      <c r="AN142" s="8"/>
      <c r="AO142" s="8"/>
      <c r="AP142" s="8"/>
      <c r="AQ142" s="8"/>
      <c r="AR142" s="5"/>
      <c r="AS142" s="143">
        <f t="shared" si="133"/>
        <v>130</v>
      </c>
      <c r="AT142" s="144">
        <f t="shared" si="95"/>
        <v>45848</v>
      </c>
      <c r="AU142" s="145">
        <f t="shared" si="96"/>
        <v>179844.62512386005</v>
      </c>
      <c r="AV142" s="148">
        <f t="shared" si="97"/>
        <v>21</v>
      </c>
      <c r="AW142" s="145">
        <f t="shared" si="98"/>
        <v>1033.9729699</v>
      </c>
      <c r="AX142" s="145">
        <f t="shared" si="99"/>
        <v>0</v>
      </c>
      <c r="AY142" s="155">
        <v>0</v>
      </c>
      <c r="AZ142" s="152">
        <f t="shared" si="100"/>
        <v>45819</v>
      </c>
      <c r="BA142" s="153">
        <f>SUM(AX$126:AX142)</f>
        <v>0</v>
      </c>
      <c r="BB142" s="154">
        <f t="shared" si="101"/>
        <v>1033.9729699</v>
      </c>
      <c r="BC142" s="143">
        <f t="shared" si="134"/>
        <v>130</v>
      </c>
      <c r="BD142" s="144">
        <f t="shared" si="102"/>
        <v>45880</v>
      </c>
      <c r="BE142" s="144">
        <f t="shared" si="103"/>
        <v>45880</v>
      </c>
      <c r="BF142" s="1"/>
      <c r="BG142" s="1"/>
      <c r="BH142" s="1"/>
      <c r="BI142" s="1"/>
    </row>
    <row r="143" spans="1:63" x14ac:dyDescent="0.2">
      <c r="A143" s="125">
        <f t="shared" si="120"/>
        <v>42034</v>
      </c>
      <c r="B143" s="177">
        <f t="shared" si="104"/>
        <v>339919.00076409808</v>
      </c>
      <c r="C143" s="3">
        <f t="shared" si="121"/>
        <v>45889065.103153244</v>
      </c>
      <c r="D143" s="177">
        <f t="shared" si="122"/>
        <v>331147.67641856999</v>
      </c>
      <c r="E143" s="177">
        <f t="shared" si="123"/>
        <v>4675.8551529199995</v>
      </c>
      <c r="F143" s="178">
        <f t="shared" si="105"/>
        <v>326471.82126564998</v>
      </c>
      <c r="G143" s="179">
        <f t="shared" si="124"/>
        <v>4028.44</v>
      </c>
      <c r="H143" s="180">
        <f>IF(AND(N143=1,N142&gt;1),VLOOKUP(A142,[1]Plan1!$CW$105:$CY$215,3),H142)</f>
        <v>4059.86</v>
      </c>
      <c r="I143" s="181">
        <f t="shared" si="106"/>
        <v>41956</v>
      </c>
      <c r="J143" s="181">
        <f t="shared" si="125"/>
        <v>41986</v>
      </c>
      <c r="K143" s="182">
        <f t="shared" si="107"/>
        <v>7.7995452333905479E-3</v>
      </c>
      <c r="L143" s="213">
        <f t="shared" si="126"/>
        <v>42045</v>
      </c>
      <c r="M143" s="183">
        <f t="shared" si="127"/>
        <v>21</v>
      </c>
      <c r="N143" s="183">
        <f t="shared" si="108"/>
        <v>14</v>
      </c>
      <c r="O143" s="177">
        <f t="shared" si="109"/>
        <v>1.00519296</v>
      </c>
      <c r="P143" s="184">
        <f t="shared" si="94"/>
        <v>1.0050998</v>
      </c>
      <c r="Q143" s="184">
        <f t="shared" si="128"/>
        <v>1.0176109217314981</v>
      </c>
      <c r="R143" s="177">
        <f t="shared" si="93"/>
        <v>1.0228953300000001</v>
      </c>
      <c r="S143" s="177">
        <f t="shared" si="129"/>
        <v>1</v>
      </c>
      <c r="T143" s="177">
        <f t="shared" si="110"/>
        <v>331147.67641856999</v>
      </c>
      <c r="U143" s="177">
        <f t="shared" si="111"/>
        <v>0</v>
      </c>
      <c r="V143" s="177">
        <f t="shared" si="112"/>
        <v>7474.6800835781078</v>
      </c>
      <c r="W143" s="177">
        <f t="shared" si="113"/>
        <v>338622.35650214809</v>
      </c>
      <c r="X143" s="185">
        <f t="shared" si="114"/>
        <v>0</v>
      </c>
      <c r="Y143" s="177">
        <f t="shared" si="115"/>
        <v>0</v>
      </c>
      <c r="Z143" s="186">
        <f t="shared" si="116"/>
        <v>0</v>
      </c>
      <c r="AA143" s="177">
        <f t="shared" si="130"/>
        <v>0</v>
      </c>
      <c r="AB143" s="187">
        <f t="shared" si="131"/>
        <v>7.1215000000000001E-2</v>
      </c>
      <c r="AC143" s="185">
        <f t="shared" si="117"/>
        <v>14</v>
      </c>
      <c r="AD143" s="185">
        <v>252</v>
      </c>
      <c r="AE143" s="184">
        <f t="shared" si="92"/>
        <v>1.0038291749999999</v>
      </c>
      <c r="AF143" s="177">
        <f t="shared" si="118"/>
        <v>1268.02240385</v>
      </c>
      <c r="AG143" s="177">
        <f t="shared" si="119"/>
        <v>1296.6442619500001</v>
      </c>
      <c r="AH143" s="188">
        <f t="shared" si="132"/>
        <v>0</v>
      </c>
      <c r="AI143" s="188"/>
      <c r="AJ143" s="188"/>
      <c r="AK143" s="188"/>
      <c r="AL143" s="8"/>
      <c r="AM143" s="8"/>
      <c r="AN143" s="8"/>
      <c r="AO143" s="8"/>
      <c r="AP143" s="8"/>
      <c r="AQ143" s="8"/>
      <c r="AR143" s="5"/>
      <c r="AS143" s="143">
        <f t="shared" si="133"/>
        <v>131</v>
      </c>
      <c r="AT143" s="144">
        <f t="shared" si="95"/>
        <v>45880</v>
      </c>
      <c r="AU143" s="145">
        <f t="shared" si="96"/>
        <v>179844.62512386005</v>
      </c>
      <c r="AV143" s="148">
        <f t="shared" si="97"/>
        <v>22</v>
      </c>
      <c r="AW143" s="145">
        <f t="shared" si="98"/>
        <v>1083.3577644300001</v>
      </c>
      <c r="AX143" s="145">
        <f t="shared" si="99"/>
        <v>0</v>
      </c>
      <c r="AY143" s="155">
        <v>0</v>
      </c>
      <c r="AZ143" s="152">
        <f t="shared" si="100"/>
        <v>45849</v>
      </c>
      <c r="BA143" s="153">
        <f>SUM(AX$126:AX143)</f>
        <v>0</v>
      </c>
      <c r="BB143" s="154">
        <f t="shared" si="101"/>
        <v>1083.3577644300001</v>
      </c>
      <c r="BC143" s="143">
        <f t="shared" si="134"/>
        <v>131</v>
      </c>
      <c r="BD143" s="144">
        <f t="shared" si="102"/>
        <v>45910</v>
      </c>
      <c r="BE143" s="144">
        <f t="shared" si="103"/>
        <v>45910</v>
      </c>
      <c r="BF143" s="1"/>
      <c r="BG143" s="1"/>
      <c r="BH143" s="1"/>
      <c r="BI143" s="1"/>
    </row>
    <row r="144" spans="1:63" x14ac:dyDescent="0.2">
      <c r="A144" s="125">
        <f t="shared" si="120"/>
        <v>42035</v>
      </c>
      <c r="B144" s="177">
        <f t="shared" si="104"/>
        <v>340135.8846302171</v>
      </c>
      <c r="C144" s="3">
        <f t="shared" si="121"/>
        <v>45918344.425079308</v>
      </c>
      <c r="D144" s="177">
        <f t="shared" si="122"/>
        <v>331147.67641856999</v>
      </c>
      <c r="E144" s="177">
        <f t="shared" si="123"/>
        <v>4675.8551529199995</v>
      </c>
      <c r="F144" s="178">
        <f t="shared" si="105"/>
        <v>326471.82126564998</v>
      </c>
      <c r="G144" s="179">
        <f t="shared" si="124"/>
        <v>4028.44</v>
      </c>
      <c r="H144" s="180">
        <f>IF(AND(N144=1,N143&gt;1),VLOOKUP(A143,[1]Plan1!$CW$105:$CY$215,3),H143)</f>
        <v>4059.86</v>
      </c>
      <c r="I144" s="181">
        <f t="shared" si="106"/>
        <v>41956</v>
      </c>
      <c r="J144" s="181">
        <f t="shared" si="125"/>
        <v>41986</v>
      </c>
      <c r="K144" s="182">
        <f t="shared" si="107"/>
        <v>7.7995452333905479E-3</v>
      </c>
      <c r="L144" s="213">
        <f t="shared" si="126"/>
        <v>42045</v>
      </c>
      <c r="M144" s="183">
        <f t="shared" si="127"/>
        <v>21</v>
      </c>
      <c r="N144" s="183">
        <f t="shared" si="108"/>
        <v>15</v>
      </c>
      <c r="O144" s="177">
        <f t="shared" si="109"/>
        <v>1.0055649099999999</v>
      </c>
      <c r="P144" s="184">
        <f t="shared" si="94"/>
        <v>1.0050998</v>
      </c>
      <c r="Q144" s="184">
        <f t="shared" si="128"/>
        <v>1.0176109217314981</v>
      </c>
      <c r="R144" s="177">
        <f t="shared" si="93"/>
        <v>1.0232738299999999</v>
      </c>
      <c r="S144" s="177">
        <f t="shared" si="129"/>
        <v>1</v>
      </c>
      <c r="T144" s="177">
        <f t="shared" si="110"/>
        <v>331147.67641856999</v>
      </c>
      <c r="U144" s="177">
        <f t="shared" si="111"/>
        <v>0</v>
      </c>
      <c r="V144" s="177">
        <f t="shared" si="112"/>
        <v>7598.2496679271026</v>
      </c>
      <c r="W144" s="177">
        <f t="shared" si="113"/>
        <v>338745.92608649709</v>
      </c>
      <c r="X144" s="185">
        <f t="shared" si="114"/>
        <v>0</v>
      </c>
      <c r="Y144" s="177">
        <f t="shared" si="115"/>
        <v>0</v>
      </c>
      <c r="Z144" s="186">
        <f t="shared" si="116"/>
        <v>0</v>
      </c>
      <c r="AA144" s="177">
        <f t="shared" si="130"/>
        <v>0</v>
      </c>
      <c r="AB144" s="187">
        <f t="shared" si="131"/>
        <v>7.1215000000000001E-2</v>
      </c>
      <c r="AC144" s="185">
        <f t="shared" si="117"/>
        <v>15</v>
      </c>
      <c r="AD144" s="185">
        <v>252</v>
      </c>
      <c r="AE144" s="184">
        <f t="shared" si="92"/>
        <v>1.0041032480000001</v>
      </c>
      <c r="AF144" s="177">
        <f t="shared" si="118"/>
        <v>1358.7810409599999</v>
      </c>
      <c r="AG144" s="177">
        <f t="shared" si="119"/>
        <v>1389.9585437200001</v>
      </c>
      <c r="AH144" s="188">
        <f t="shared" si="132"/>
        <v>0</v>
      </c>
      <c r="AI144" s="188"/>
      <c r="AJ144" s="188"/>
      <c r="AK144" s="188"/>
      <c r="AL144" s="8"/>
      <c r="AM144" s="8"/>
      <c r="AN144" s="8"/>
      <c r="AO144" s="8"/>
      <c r="AP144" s="8"/>
      <c r="AQ144" s="8"/>
      <c r="AR144" s="5"/>
      <c r="AS144" s="143">
        <f t="shared" si="133"/>
        <v>132</v>
      </c>
      <c r="AT144" s="144">
        <f t="shared" si="95"/>
        <v>45910</v>
      </c>
      <c r="AU144" s="145">
        <f t="shared" si="96"/>
        <v>179844.62512386005</v>
      </c>
      <c r="AV144" s="148">
        <f t="shared" si="97"/>
        <v>22</v>
      </c>
      <c r="AW144" s="145">
        <f t="shared" si="98"/>
        <v>1083.3577644300001</v>
      </c>
      <c r="AX144" s="145">
        <f t="shared" si="99"/>
        <v>0</v>
      </c>
      <c r="AY144" s="155">
        <v>0</v>
      </c>
      <c r="AZ144" s="152">
        <f t="shared" si="100"/>
        <v>45881</v>
      </c>
      <c r="BA144" s="153">
        <f>SUM(AX$126:AX144)</f>
        <v>0</v>
      </c>
      <c r="BB144" s="154">
        <f t="shared" si="101"/>
        <v>1083.3577644300001</v>
      </c>
      <c r="BC144" s="143">
        <f t="shared" si="134"/>
        <v>132</v>
      </c>
      <c r="BD144" s="144">
        <f t="shared" si="102"/>
        <v>45940</v>
      </c>
      <c r="BE144" s="144">
        <f t="shared" si="103"/>
        <v>45940</v>
      </c>
      <c r="BF144" s="1"/>
      <c r="BG144" s="1"/>
      <c r="BH144" s="1"/>
      <c r="BI144" s="1"/>
    </row>
    <row r="145" spans="1:192" x14ac:dyDescent="0.2">
      <c r="A145" s="125">
        <f t="shared" si="120"/>
        <v>42036</v>
      </c>
      <c r="B145" s="177">
        <f t="shared" si="104"/>
        <v>340135.8846302171</v>
      </c>
      <c r="C145" s="3">
        <f t="shared" si="121"/>
        <v>45918344.425079308</v>
      </c>
      <c r="D145" s="177">
        <f t="shared" si="122"/>
        <v>331147.67641856999</v>
      </c>
      <c r="E145" s="177">
        <f t="shared" si="123"/>
        <v>4675.8551529199995</v>
      </c>
      <c r="F145" s="178">
        <f t="shared" si="105"/>
        <v>326471.82126564998</v>
      </c>
      <c r="G145" s="179">
        <f t="shared" si="124"/>
        <v>4028.44</v>
      </c>
      <c r="H145" s="180">
        <f>IF(AND(N145=1,N144&gt;1),VLOOKUP(A144,[1]Plan1!$CW$105:$CY$215,3),H144)</f>
        <v>4059.86</v>
      </c>
      <c r="I145" s="181">
        <f t="shared" si="106"/>
        <v>41956</v>
      </c>
      <c r="J145" s="181">
        <f t="shared" si="125"/>
        <v>41986</v>
      </c>
      <c r="K145" s="182">
        <f t="shared" si="107"/>
        <v>7.7995452333905479E-3</v>
      </c>
      <c r="L145" s="213">
        <f t="shared" si="126"/>
        <v>42045</v>
      </c>
      <c r="M145" s="183">
        <f t="shared" si="127"/>
        <v>21</v>
      </c>
      <c r="N145" s="183">
        <f t="shared" si="108"/>
        <v>15</v>
      </c>
      <c r="O145" s="177">
        <f t="shared" si="109"/>
        <v>1.0055649099999999</v>
      </c>
      <c r="P145" s="184">
        <f t="shared" si="94"/>
        <v>1.0050998</v>
      </c>
      <c r="Q145" s="184">
        <f t="shared" si="128"/>
        <v>1.0176109217314981</v>
      </c>
      <c r="R145" s="177">
        <f t="shared" si="93"/>
        <v>1.0232738299999999</v>
      </c>
      <c r="S145" s="177">
        <f t="shared" si="129"/>
        <v>1</v>
      </c>
      <c r="T145" s="177">
        <f t="shared" si="110"/>
        <v>331147.67641856999</v>
      </c>
      <c r="U145" s="177">
        <f t="shared" si="111"/>
        <v>0</v>
      </c>
      <c r="V145" s="177">
        <f t="shared" si="112"/>
        <v>7598.2496679271026</v>
      </c>
      <c r="W145" s="177">
        <f t="shared" si="113"/>
        <v>338745.92608649709</v>
      </c>
      <c r="X145" s="185">
        <f t="shared" si="114"/>
        <v>0</v>
      </c>
      <c r="Y145" s="177">
        <f t="shared" si="115"/>
        <v>0</v>
      </c>
      <c r="Z145" s="186">
        <f t="shared" si="116"/>
        <v>0</v>
      </c>
      <c r="AA145" s="177">
        <f t="shared" si="130"/>
        <v>0</v>
      </c>
      <c r="AB145" s="187">
        <f t="shared" si="131"/>
        <v>7.1215000000000001E-2</v>
      </c>
      <c r="AC145" s="185">
        <f t="shared" si="117"/>
        <v>15</v>
      </c>
      <c r="AD145" s="185">
        <v>252</v>
      </c>
      <c r="AE145" s="184">
        <f t="shared" si="92"/>
        <v>1.0041032480000001</v>
      </c>
      <c r="AF145" s="177">
        <f t="shared" si="118"/>
        <v>1358.7810409599999</v>
      </c>
      <c r="AG145" s="177">
        <f t="shared" si="119"/>
        <v>1389.9585437200001</v>
      </c>
      <c r="AH145" s="188">
        <f t="shared" si="132"/>
        <v>0</v>
      </c>
      <c r="AI145" s="188"/>
      <c r="AJ145" s="188"/>
      <c r="AK145" s="188"/>
      <c r="AL145" s="8"/>
      <c r="AM145" s="8"/>
      <c r="AN145" s="8"/>
      <c r="AO145" s="8"/>
      <c r="AP145" s="8"/>
      <c r="AQ145" s="8"/>
      <c r="AR145" s="5"/>
      <c r="AS145" s="143">
        <f t="shared" si="133"/>
        <v>133</v>
      </c>
      <c r="AT145" s="144">
        <f t="shared" si="95"/>
        <v>45940</v>
      </c>
      <c r="AU145" s="145">
        <f t="shared" si="96"/>
        <v>179844.62512386005</v>
      </c>
      <c r="AV145" s="148">
        <f t="shared" si="97"/>
        <v>22</v>
      </c>
      <c r="AW145" s="145">
        <f t="shared" si="98"/>
        <v>1083.3577644300001</v>
      </c>
      <c r="AX145" s="145">
        <f t="shared" si="99"/>
        <v>0</v>
      </c>
      <c r="AY145" s="155">
        <v>0</v>
      </c>
      <c r="AZ145" s="152">
        <f t="shared" si="100"/>
        <v>45911</v>
      </c>
      <c r="BA145" s="153">
        <f>SUM(AX$126:AX145)</f>
        <v>0</v>
      </c>
      <c r="BB145" s="154">
        <f t="shared" si="101"/>
        <v>1083.3577644300001</v>
      </c>
      <c r="BC145" s="143">
        <f t="shared" si="134"/>
        <v>133</v>
      </c>
      <c r="BD145" s="144">
        <f t="shared" si="102"/>
        <v>45971</v>
      </c>
      <c r="BE145" s="144">
        <f t="shared" si="103"/>
        <v>45971</v>
      </c>
      <c r="BF145" s="1"/>
      <c r="BG145" s="1"/>
      <c r="BH145" s="1"/>
      <c r="BI145" s="1"/>
    </row>
    <row r="146" spans="1:192" x14ac:dyDescent="0.2">
      <c r="A146" s="125">
        <f t="shared" si="120"/>
        <v>42037</v>
      </c>
      <c r="B146" s="177">
        <f t="shared" si="104"/>
        <v>340135.8846302171</v>
      </c>
      <c r="C146" s="3">
        <f t="shared" si="121"/>
        <v>45918344.425079308</v>
      </c>
      <c r="D146" s="177">
        <f t="shared" si="122"/>
        <v>331147.67641856999</v>
      </c>
      <c r="E146" s="177">
        <f t="shared" si="123"/>
        <v>4675.8551529199995</v>
      </c>
      <c r="F146" s="178">
        <f t="shared" si="105"/>
        <v>326471.82126564998</v>
      </c>
      <c r="G146" s="179">
        <f t="shared" si="124"/>
        <v>4028.44</v>
      </c>
      <c r="H146" s="180">
        <f>IF(AND(N146=1,N145&gt;1),VLOOKUP(A145,[1]Plan1!$CW$105:$CY$215,3),H145)</f>
        <v>4059.86</v>
      </c>
      <c r="I146" s="181">
        <f t="shared" si="106"/>
        <v>41956</v>
      </c>
      <c r="J146" s="181">
        <f t="shared" si="125"/>
        <v>41986</v>
      </c>
      <c r="K146" s="182">
        <f t="shared" si="107"/>
        <v>7.7995452333905479E-3</v>
      </c>
      <c r="L146" s="213">
        <f t="shared" si="126"/>
        <v>42045</v>
      </c>
      <c r="M146" s="183">
        <f t="shared" si="127"/>
        <v>21</v>
      </c>
      <c r="N146" s="183">
        <f t="shared" si="108"/>
        <v>15</v>
      </c>
      <c r="O146" s="177">
        <f t="shared" si="109"/>
        <v>1.0055649099999999</v>
      </c>
      <c r="P146" s="184">
        <f t="shared" si="94"/>
        <v>1.0050998</v>
      </c>
      <c r="Q146" s="184">
        <f t="shared" si="128"/>
        <v>1.0176109217314981</v>
      </c>
      <c r="R146" s="177">
        <f t="shared" si="93"/>
        <v>1.0232738299999999</v>
      </c>
      <c r="S146" s="177">
        <f t="shared" si="129"/>
        <v>1</v>
      </c>
      <c r="T146" s="177">
        <f t="shared" si="110"/>
        <v>331147.67641856999</v>
      </c>
      <c r="U146" s="177">
        <f t="shared" si="111"/>
        <v>0</v>
      </c>
      <c r="V146" s="177">
        <f t="shared" si="112"/>
        <v>7598.2496679271026</v>
      </c>
      <c r="W146" s="177">
        <f t="shared" si="113"/>
        <v>338745.92608649709</v>
      </c>
      <c r="X146" s="185">
        <f t="shared" si="114"/>
        <v>0</v>
      </c>
      <c r="Y146" s="177">
        <f t="shared" si="115"/>
        <v>0</v>
      </c>
      <c r="Z146" s="186">
        <f t="shared" si="116"/>
        <v>0</v>
      </c>
      <c r="AA146" s="177">
        <f t="shared" si="130"/>
        <v>0</v>
      </c>
      <c r="AB146" s="187">
        <f t="shared" si="131"/>
        <v>7.1215000000000001E-2</v>
      </c>
      <c r="AC146" s="185">
        <f t="shared" si="117"/>
        <v>15</v>
      </c>
      <c r="AD146" s="185">
        <v>252</v>
      </c>
      <c r="AE146" s="184">
        <f t="shared" si="92"/>
        <v>1.0041032480000001</v>
      </c>
      <c r="AF146" s="177">
        <f t="shared" si="118"/>
        <v>1358.7810409599999</v>
      </c>
      <c r="AG146" s="177">
        <f t="shared" si="119"/>
        <v>1389.9585437200001</v>
      </c>
      <c r="AH146" s="188">
        <f t="shared" si="132"/>
        <v>0</v>
      </c>
      <c r="AI146" s="188"/>
      <c r="AJ146" s="188"/>
      <c r="AK146" s="188"/>
      <c r="AL146" s="8"/>
      <c r="AM146" s="8"/>
      <c r="AN146" s="8"/>
      <c r="AO146" s="8"/>
      <c r="AP146" s="8"/>
      <c r="AQ146" s="8"/>
      <c r="AR146" s="5"/>
      <c r="AS146" s="143">
        <f t="shared" si="133"/>
        <v>134</v>
      </c>
      <c r="AT146" s="144">
        <f t="shared" si="95"/>
        <v>45971</v>
      </c>
      <c r="AU146" s="145">
        <f t="shared" si="96"/>
        <v>179844.62512386005</v>
      </c>
      <c r="AV146" s="148">
        <f t="shared" si="97"/>
        <v>21</v>
      </c>
      <c r="AW146" s="145">
        <f t="shared" si="98"/>
        <v>1033.9729699</v>
      </c>
      <c r="AX146" s="145">
        <f t="shared" si="99"/>
        <v>0</v>
      </c>
      <c r="AY146" s="155">
        <v>0</v>
      </c>
      <c r="AZ146" s="152">
        <f t="shared" si="100"/>
        <v>45941</v>
      </c>
      <c r="BA146" s="153">
        <f>SUM(AX$126:AX146)</f>
        <v>0</v>
      </c>
      <c r="BB146" s="154">
        <f t="shared" si="101"/>
        <v>1033.9729699</v>
      </c>
      <c r="BC146" s="143">
        <f t="shared" si="134"/>
        <v>134</v>
      </c>
      <c r="BD146" s="144">
        <f t="shared" si="102"/>
        <v>46001</v>
      </c>
      <c r="BE146" s="144">
        <f t="shared" si="103"/>
        <v>46001</v>
      </c>
      <c r="BF146" s="1"/>
      <c r="BG146" s="1"/>
      <c r="BH146" s="1"/>
      <c r="BI146" s="1"/>
    </row>
    <row r="147" spans="1:192" x14ac:dyDescent="0.2">
      <c r="A147" s="125">
        <f t="shared" si="120"/>
        <v>42038</v>
      </c>
      <c r="B147" s="177">
        <f t="shared" si="104"/>
        <v>340352.91049197933</v>
      </c>
      <c r="C147" s="3">
        <f t="shared" si="121"/>
        <v>45947642.916417211</v>
      </c>
      <c r="D147" s="177">
        <f t="shared" si="122"/>
        <v>331147.67641856999</v>
      </c>
      <c r="E147" s="177">
        <f t="shared" si="123"/>
        <v>4675.8551529199995</v>
      </c>
      <c r="F147" s="178">
        <f t="shared" si="105"/>
        <v>326471.82126564998</v>
      </c>
      <c r="G147" s="179">
        <f t="shared" si="124"/>
        <v>4028.44</v>
      </c>
      <c r="H147" s="180">
        <f>IF(AND(N147=1,N146&gt;1),VLOOKUP(A146,[1]Plan1!$CW$105:$CY$215,3),H146)</f>
        <v>4059.86</v>
      </c>
      <c r="I147" s="181">
        <f t="shared" si="106"/>
        <v>41956</v>
      </c>
      <c r="J147" s="181">
        <f t="shared" si="125"/>
        <v>41986</v>
      </c>
      <c r="K147" s="182">
        <f t="shared" si="107"/>
        <v>7.7995452333905479E-3</v>
      </c>
      <c r="L147" s="213">
        <f t="shared" si="126"/>
        <v>42045</v>
      </c>
      <c r="M147" s="183">
        <f t="shared" si="127"/>
        <v>21</v>
      </c>
      <c r="N147" s="183">
        <f t="shared" si="108"/>
        <v>16</v>
      </c>
      <c r="O147" s="177">
        <f t="shared" si="109"/>
        <v>1.00593701</v>
      </c>
      <c r="P147" s="184">
        <f t="shared" si="94"/>
        <v>1.0050998</v>
      </c>
      <c r="Q147" s="184">
        <f t="shared" si="128"/>
        <v>1.0176109217314981</v>
      </c>
      <c r="R147" s="177">
        <f t="shared" si="93"/>
        <v>1.02365248</v>
      </c>
      <c r="S147" s="177">
        <f t="shared" si="129"/>
        <v>1</v>
      </c>
      <c r="T147" s="177">
        <f t="shared" si="110"/>
        <v>331147.67641856999</v>
      </c>
      <c r="U147" s="177">
        <f t="shared" si="111"/>
        <v>0</v>
      </c>
      <c r="V147" s="177">
        <f t="shared" si="112"/>
        <v>7721.8682230493532</v>
      </c>
      <c r="W147" s="177">
        <f t="shared" si="113"/>
        <v>338869.54464161932</v>
      </c>
      <c r="X147" s="185">
        <f t="shared" si="114"/>
        <v>0</v>
      </c>
      <c r="Y147" s="177">
        <f t="shared" si="115"/>
        <v>0</v>
      </c>
      <c r="Z147" s="186">
        <f t="shared" si="116"/>
        <v>0</v>
      </c>
      <c r="AA147" s="177">
        <f t="shared" si="130"/>
        <v>0</v>
      </c>
      <c r="AB147" s="187">
        <f t="shared" si="131"/>
        <v>7.1215000000000001E-2</v>
      </c>
      <c r="AC147" s="185">
        <f t="shared" si="117"/>
        <v>16</v>
      </c>
      <c r="AD147" s="185">
        <v>252</v>
      </c>
      <c r="AE147" s="184">
        <f t="shared" si="92"/>
        <v>1.0043773949999999</v>
      </c>
      <c r="AF147" s="177">
        <f t="shared" si="118"/>
        <v>1449.5641830100001</v>
      </c>
      <c r="AG147" s="177">
        <f t="shared" si="119"/>
        <v>1483.36585036</v>
      </c>
      <c r="AH147" s="188">
        <f t="shared" si="132"/>
        <v>0</v>
      </c>
      <c r="AI147" s="188"/>
      <c r="AJ147" s="188"/>
      <c r="AK147" s="188"/>
      <c r="AL147" s="8"/>
      <c r="AM147" s="8"/>
      <c r="AN147" s="8"/>
      <c r="AO147" s="8"/>
      <c r="AP147" s="8"/>
      <c r="AQ147" s="8"/>
      <c r="AR147" s="5"/>
      <c r="AS147" s="143">
        <f t="shared" si="133"/>
        <v>135</v>
      </c>
      <c r="AT147" s="144">
        <f t="shared" ref="AT147:AT165" si="135">AZ329</f>
        <v>46001</v>
      </c>
      <c r="AU147" s="145">
        <f t="shared" ref="AU147:AU165" si="136">(AU146-AX147)</f>
        <v>179844.62512386005</v>
      </c>
      <c r="AV147" s="148">
        <f t="shared" ref="AV147:AV165" si="137">NETWORKDAYS(AT146,AT147,$AT$194:$AT$348)-1</f>
        <v>21</v>
      </c>
      <c r="AW147" s="145">
        <f t="shared" ref="AW147:AW165" si="138">TRUNC(AU146*(ROUND((1+AW$9)^(AV147/252),9)-1),8)</f>
        <v>1033.9729699</v>
      </c>
      <c r="AX147" s="145">
        <f t="shared" ref="AX147:AX165" si="139">TRUNC((AU146*AY147),8)</f>
        <v>0</v>
      </c>
      <c r="AY147" s="155">
        <v>0</v>
      </c>
      <c r="AZ147" s="152">
        <f t="shared" ref="AZ147:AZ165" si="140">(AT146+1)</f>
        <v>45972</v>
      </c>
      <c r="BA147" s="153">
        <f>SUM(AX$126:AX147)</f>
        <v>0</v>
      </c>
      <c r="BB147" s="154">
        <f t="shared" ref="BB147:BB165" si="141">(AW147+AX147)</f>
        <v>1033.9729699</v>
      </c>
      <c r="BC147" s="143">
        <f t="shared" si="134"/>
        <v>135</v>
      </c>
      <c r="BD147" s="144">
        <f t="shared" ref="BD147:BD165" si="142">AT148</f>
        <v>46034</v>
      </c>
      <c r="BE147" s="144">
        <f t="shared" ref="BE147:BE165" si="143">AZ330</f>
        <v>46034</v>
      </c>
      <c r="BF147" s="1"/>
      <c r="BG147" s="1"/>
      <c r="BH147" s="1"/>
      <c r="BI147" s="1"/>
    </row>
    <row r="148" spans="1:192" x14ac:dyDescent="0.2">
      <c r="A148" s="125">
        <f t="shared" si="120"/>
        <v>42039</v>
      </c>
      <c r="B148" s="177">
        <f t="shared" si="104"/>
        <v>340570.07581520657</v>
      </c>
      <c r="C148" s="3">
        <f t="shared" si="121"/>
        <v>45976960.235052884</v>
      </c>
      <c r="D148" s="177">
        <f t="shared" si="122"/>
        <v>331147.67641856999</v>
      </c>
      <c r="E148" s="177">
        <f t="shared" si="123"/>
        <v>4675.8551529199995</v>
      </c>
      <c r="F148" s="178">
        <f t="shared" si="105"/>
        <v>326471.82126564998</v>
      </c>
      <c r="G148" s="179">
        <f t="shared" si="124"/>
        <v>4028.44</v>
      </c>
      <c r="H148" s="180">
        <f>IF(AND(N148=1,N147&gt;1),VLOOKUP(A147,[1]Plan1!$CW$105:$CY$215,3),H147)</f>
        <v>4059.86</v>
      </c>
      <c r="I148" s="181">
        <f t="shared" si="106"/>
        <v>41956</v>
      </c>
      <c r="J148" s="181">
        <f t="shared" si="125"/>
        <v>41986</v>
      </c>
      <c r="K148" s="182">
        <f t="shared" si="107"/>
        <v>7.7995452333905479E-3</v>
      </c>
      <c r="L148" s="213">
        <f t="shared" si="126"/>
        <v>42045</v>
      </c>
      <c r="M148" s="183">
        <f t="shared" si="127"/>
        <v>21</v>
      </c>
      <c r="N148" s="183">
        <f t="shared" si="108"/>
        <v>17</v>
      </c>
      <c r="O148" s="177">
        <f t="shared" si="109"/>
        <v>1.00630924</v>
      </c>
      <c r="P148" s="184">
        <f t="shared" si="94"/>
        <v>1.0050998</v>
      </c>
      <c r="Q148" s="184">
        <f t="shared" si="128"/>
        <v>1.0176109217314981</v>
      </c>
      <c r="R148" s="177">
        <f t="shared" si="93"/>
        <v>1.02403127</v>
      </c>
      <c r="S148" s="177">
        <f t="shared" si="129"/>
        <v>1</v>
      </c>
      <c r="T148" s="177">
        <f t="shared" si="110"/>
        <v>331147.67641856999</v>
      </c>
      <c r="U148" s="177">
        <f t="shared" si="111"/>
        <v>0</v>
      </c>
      <c r="V148" s="177">
        <f t="shared" si="112"/>
        <v>7845.5324842265927</v>
      </c>
      <c r="W148" s="177">
        <f t="shared" si="113"/>
        <v>338993.20890279656</v>
      </c>
      <c r="X148" s="185">
        <f t="shared" si="114"/>
        <v>0</v>
      </c>
      <c r="Y148" s="177">
        <f t="shared" si="115"/>
        <v>0</v>
      </c>
      <c r="Z148" s="186">
        <f t="shared" si="116"/>
        <v>0</v>
      </c>
      <c r="AA148" s="177">
        <f t="shared" si="130"/>
        <v>0</v>
      </c>
      <c r="AB148" s="187">
        <f t="shared" si="131"/>
        <v>7.1215000000000001E-2</v>
      </c>
      <c r="AC148" s="185">
        <f t="shared" si="117"/>
        <v>17</v>
      </c>
      <c r="AD148" s="185">
        <v>252</v>
      </c>
      <c r="AE148" s="184">
        <f t="shared" si="92"/>
        <v>1.004651618</v>
      </c>
      <c r="AF148" s="177">
        <f t="shared" si="118"/>
        <v>1540.37249228</v>
      </c>
      <c r="AG148" s="177">
        <f t="shared" si="119"/>
        <v>1576.8669124099999</v>
      </c>
      <c r="AH148" s="188">
        <f t="shared" si="132"/>
        <v>0</v>
      </c>
      <c r="AI148" s="188"/>
      <c r="AJ148" s="188"/>
      <c r="AK148" s="188"/>
      <c r="AL148" s="8"/>
      <c r="AM148" s="8"/>
      <c r="AN148" s="8"/>
      <c r="AO148" s="8"/>
      <c r="AP148" s="8"/>
      <c r="AQ148" s="8"/>
      <c r="AR148" s="5"/>
      <c r="AS148" s="143">
        <f t="shared" si="133"/>
        <v>136</v>
      </c>
      <c r="AT148" s="144">
        <f t="shared" si="135"/>
        <v>46034</v>
      </c>
      <c r="AU148" s="145">
        <f t="shared" si="136"/>
        <v>179844.62512386005</v>
      </c>
      <c r="AV148" s="148">
        <f t="shared" si="137"/>
        <v>21</v>
      </c>
      <c r="AW148" s="145">
        <f t="shared" si="138"/>
        <v>1033.9729699</v>
      </c>
      <c r="AX148" s="145">
        <f t="shared" si="139"/>
        <v>0</v>
      </c>
      <c r="AY148" s="155">
        <v>0</v>
      </c>
      <c r="AZ148" s="152">
        <f t="shared" si="140"/>
        <v>46002</v>
      </c>
      <c r="BA148" s="153">
        <f>SUM(AX$126:AX148)</f>
        <v>0</v>
      </c>
      <c r="BB148" s="154">
        <f t="shared" si="141"/>
        <v>1033.9729699</v>
      </c>
      <c r="BC148" s="143">
        <f t="shared" si="134"/>
        <v>136</v>
      </c>
      <c r="BD148" s="144">
        <f t="shared" si="142"/>
        <v>46063</v>
      </c>
      <c r="BE148" s="144">
        <f t="shared" si="143"/>
        <v>46063</v>
      </c>
      <c r="BF148" s="1"/>
      <c r="BG148" s="1"/>
      <c r="BH148" s="1"/>
      <c r="BI148" s="1"/>
    </row>
    <row r="149" spans="1:192" x14ac:dyDescent="0.2">
      <c r="A149" s="125">
        <f t="shared" si="120"/>
        <v>42040</v>
      </c>
      <c r="B149" s="177">
        <f t="shared" si="104"/>
        <v>340787.37998743873</v>
      </c>
      <c r="C149" s="3">
        <f t="shared" si="121"/>
        <v>46006296.29830423</v>
      </c>
      <c r="D149" s="177">
        <f t="shared" si="122"/>
        <v>331147.67641856999</v>
      </c>
      <c r="E149" s="177">
        <f t="shared" si="123"/>
        <v>4675.8551529199995</v>
      </c>
      <c r="F149" s="178">
        <f t="shared" si="105"/>
        <v>326471.82126564998</v>
      </c>
      <c r="G149" s="179">
        <f t="shared" si="124"/>
        <v>4028.44</v>
      </c>
      <c r="H149" s="180">
        <f>IF(AND(N149=1,N148&gt;1),VLOOKUP(A148,[1]Plan1!$CW$105:$CY$215,3),H148)</f>
        <v>4059.86</v>
      </c>
      <c r="I149" s="181">
        <f t="shared" si="106"/>
        <v>41956</v>
      </c>
      <c r="J149" s="181">
        <f t="shared" si="125"/>
        <v>41986</v>
      </c>
      <c r="K149" s="182">
        <f t="shared" si="107"/>
        <v>7.7995452333905479E-3</v>
      </c>
      <c r="L149" s="213">
        <f t="shared" si="126"/>
        <v>42045</v>
      </c>
      <c r="M149" s="183">
        <f t="shared" si="127"/>
        <v>21</v>
      </c>
      <c r="N149" s="183">
        <f t="shared" si="108"/>
        <v>18</v>
      </c>
      <c r="O149" s="177">
        <f t="shared" si="109"/>
        <v>1.00668161</v>
      </c>
      <c r="P149" s="184">
        <f t="shared" si="94"/>
        <v>1.0050998</v>
      </c>
      <c r="Q149" s="184">
        <f t="shared" si="128"/>
        <v>1.0176109217314981</v>
      </c>
      <c r="R149" s="177">
        <f t="shared" si="93"/>
        <v>1.0244101999999999</v>
      </c>
      <c r="S149" s="177">
        <f t="shared" si="129"/>
        <v>1</v>
      </c>
      <c r="T149" s="177">
        <f t="shared" si="110"/>
        <v>331147.67641856999</v>
      </c>
      <c r="U149" s="177">
        <f t="shared" si="111"/>
        <v>0</v>
      </c>
      <c r="V149" s="177">
        <f t="shared" si="112"/>
        <v>7969.2424514587492</v>
      </c>
      <c r="W149" s="177">
        <f t="shared" si="113"/>
        <v>339116.91887002875</v>
      </c>
      <c r="X149" s="185">
        <f t="shared" si="114"/>
        <v>0</v>
      </c>
      <c r="Y149" s="177">
        <f t="shared" si="115"/>
        <v>0</v>
      </c>
      <c r="Z149" s="186">
        <f t="shared" si="116"/>
        <v>0</v>
      </c>
      <c r="AA149" s="177">
        <f t="shared" si="130"/>
        <v>0</v>
      </c>
      <c r="AB149" s="187">
        <f t="shared" si="131"/>
        <v>7.1215000000000001E-2</v>
      </c>
      <c r="AC149" s="185">
        <f t="shared" si="117"/>
        <v>18</v>
      </c>
      <c r="AD149" s="185">
        <v>252</v>
      </c>
      <c r="AE149" s="184">
        <f t="shared" si="92"/>
        <v>1.0049259150000001</v>
      </c>
      <c r="AF149" s="177">
        <f t="shared" si="118"/>
        <v>1631.20530648</v>
      </c>
      <c r="AG149" s="177">
        <f t="shared" si="119"/>
        <v>1670.46111741</v>
      </c>
      <c r="AH149" s="188">
        <f t="shared" si="132"/>
        <v>0</v>
      </c>
      <c r="AI149" s="188"/>
      <c r="AJ149" s="188"/>
      <c r="AK149" s="188"/>
      <c r="AL149" s="8"/>
      <c r="AM149" s="8"/>
      <c r="AN149" s="8"/>
      <c r="AO149" s="8"/>
      <c r="AP149" s="8"/>
      <c r="AQ149" s="8"/>
      <c r="AR149" s="5"/>
      <c r="AS149" s="143">
        <f t="shared" si="133"/>
        <v>137</v>
      </c>
      <c r="AT149" s="144">
        <f t="shared" si="135"/>
        <v>46063</v>
      </c>
      <c r="AU149" s="145">
        <f t="shared" si="136"/>
        <v>179844.62512386005</v>
      </c>
      <c r="AV149" s="148">
        <f t="shared" si="137"/>
        <v>21</v>
      </c>
      <c r="AW149" s="145">
        <f t="shared" si="138"/>
        <v>1033.9729699</v>
      </c>
      <c r="AX149" s="145">
        <f t="shared" si="139"/>
        <v>0</v>
      </c>
      <c r="AY149" s="155">
        <v>0</v>
      </c>
      <c r="AZ149" s="152">
        <f t="shared" si="140"/>
        <v>46035</v>
      </c>
      <c r="BA149" s="153">
        <f>SUM(AX$126:AX149)</f>
        <v>0</v>
      </c>
      <c r="BB149" s="154">
        <f t="shared" si="141"/>
        <v>1033.9729699</v>
      </c>
      <c r="BC149" s="143">
        <f t="shared" si="134"/>
        <v>137</v>
      </c>
      <c r="BD149" s="144">
        <f t="shared" si="142"/>
        <v>46091</v>
      </c>
      <c r="BE149" s="144">
        <f t="shared" si="143"/>
        <v>46091</v>
      </c>
      <c r="BF149" s="1"/>
      <c r="BG149" s="1"/>
      <c r="BH149" s="1"/>
      <c r="BI149" s="1"/>
    </row>
    <row r="150" spans="1:192" x14ac:dyDescent="0.2">
      <c r="A150" s="125">
        <f t="shared" si="120"/>
        <v>42041</v>
      </c>
      <c r="B150" s="177">
        <f t="shared" si="104"/>
        <v>341004.82047055766</v>
      </c>
      <c r="C150" s="3">
        <f t="shared" si="121"/>
        <v>46035650.763525285</v>
      </c>
      <c r="D150" s="177">
        <f t="shared" si="122"/>
        <v>331147.67641856999</v>
      </c>
      <c r="E150" s="177">
        <f t="shared" si="123"/>
        <v>4675.8551529199995</v>
      </c>
      <c r="F150" s="178">
        <f t="shared" si="105"/>
        <v>326471.82126564998</v>
      </c>
      <c r="G150" s="179">
        <f t="shared" si="124"/>
        <v>4028.44</v>
      </c>
      <c r="H150" s="180">
        <f>IF(AND(N150=1,N149&gt;1),VLOOKUP(A149,[1]Plan1!$CW$105:$CY$215,3),H149)</f>
        <v>4059.86</v>
      </c>
      <c r="I150" s="181">
        <f t="shared" si="106"/>
        <v>41956</v>
      </c>
      <c r="J150" s="181">
        <f t="shared" si="125"/>
        <v>41986</v>
      </c>
      <c r="K150" s="182">
        <f t="shared" si="107"/>
        <v>7.7995452333905479E-3</v>
      </c>
      <c r="L150" s="213">
        <f t="shared" si="126"/>
        <v>42045</v>
      </c>
      <c r="M150" s="183">
        <f t="shared" si="127"/>
        <v>21</v>
      </c>
      <c r="N150" s="183">
        <f t="shared" si="108"/>
        <v>19</v>
      </c>
      <c r="O150" s="177">
        <f t="shared" si="109"/>
        <v>1.0070541099999999</v>
      </c>
      <c r="P150" s="184">
        <f t="shared" si="94"/>
        <v>1.0050998</v>
      </c>
      <c r="Q150" s="184">
        <f t="shared" si="128"/>
        <v>1.0176109217314981</v>
      </c>
      <c r="R150" s="177">
        <f t="shared" si="93"/>
        <v>1.0247892599999999</v>
      </c>
      <c r="S150" s="177">
        <f t="shared" si="129"/>
        <v>1</v>
      </c>
      <c r="T150" s="177">
        <f t="shared" si="110"/>
        <v>331147.67641856999</v>
      </c>
      <c r="U150" s="177">
        <f t="shared" si="111"/>
        <v>0</v>
      </c>
      <c r="V150" s="177">
        <f t="shared" si="112"/>
        <v>8092.9948600277021</v>
      </c>
      <c r="W150" s="177">
        <f t="shared" si="113"/>
        <v>339240.67127859767</v>
      </c>
      <c r="X150" s="185">
        <f t="shared" si="114"/>
        <v>0</v>
      </c>
      <c r="Y150" s="177">
        <f t="shared" si="115"/>
        <v>0</v>
      </c>
      <c r="Z150" s="186">
        <f t="shared" si="116"/>
        <v>0</v>
      </c>
      <c r="AA150" s="177">
        <f t="shared" si="130"/>
        <v>0</v>
      </c>
      <c r="AB150" s="187">
        <f t="shared" si="131"/>
        <v>7.1215000000000001E-2</v>
      </c>
      <c r="AC150" s="185">
        <f t="shared" si="117"/>
        <v>19</v>
      </c>
      <c r="AD150" s="185">
        <v>252</v>
      </c>
      <c r="AE150" s="184">
        <f t="shared" si="92"/>
        <v>1.0052002879999999</v>
      </c>
      <c r="AF150" s="177">
        <f t="shared" si="118"/>
        <v>1722.0632879</v>
      </c>
      <c r="AG150" s="177">
        <f t="shared" si="119"/>
        <v>1764.1491919600001</v>
      </c>
      <c r="AH150" s="188">
        <f t="shared" si="132"/>
        <v>0</v>
      </c>
      <c r="AI150" s="188"/>
      <c r="AJ150" s="188"/>
      <c r="AK150" s="188"/>
      <c r="AL150" s="8"/>
      <c r="AM150" s="8"/>
      <c r="AN150" s="8"/>
      <c r="AO150" s="8"/>
      <c r="AP150" s="8"/>
      <c r="AQ150" s="8"/>
      <c r="AR150" s="5"/>
      <c r="AS150" s="143">
        <f t="shared" si="133"/>
        <v>138</v>
      </c>
      <c r="AT150" s="144">
        <f t="shared" si="135"/>
        <v>46091</v>
      </c>
      <c r="AU150" s="145">
        <f t="shared" si="136"/>
        <v>179844.62512386005</v>
      </c>
      <c r="AV150" s="148">
        <f t="shared" si="137"/>
        <v>18</v>
      </c>
      <c r="AW150" s="145">
        <f t="shared" si="138"/>
        <v>885.89933656000005</v>
      </c>
      <c r="AX150" s="145">
        <f t="shared" si="139"/>
        <v>0</v>
      </c>
      <c r="AY150" s="155">
        <v>0</v>
      </c>
      <c r="AZ150" s="152">
        <f t="shared" si="140"/>
        <v>46064</v>
      </c>
      <c r="BA150" s="153">
        <f>SUM(AX$126:AX150)</f>
        <v>0</v>
      </c>
      <c r="BB150" s="154">
        <f t="shared" si="141"/>
        <v>885.89933656000005</v>
      </c>
      <c r="BC150" s="143">
        <f t="shared" si="134"/>
        <v>138</v>
      </c>
      <c r="BD150" s="144">
        <f t="shared" si="142"/>
        <v>46122</v>
      </c>
      <c r="BE150" s="144">
        <f t="shared" si="143"/>
        <v>46122</v>
      </c>
      <c r="BF150" s="1"/>
      <c r="BG150" s="1"/>
      <c r="BH150" s="1"/>
      <c r="BI150" s="1"/>
    </row>
    <row r="151" spans="1:192" x14ac:dyDescent="0.2">
      <c r="A151" s="125">
        <f t="shared" si="120"/>
        <v>42042</v>
      </c>
      <c r="B151" s="177">
        <f t="shared" si="104"/>
        <v>341222.40321414988</v>
      </c>
      <c r="C151" s="3">
        <f t="shared" si="121"/>
        <v>46065024.433910236</v>
      </c>
      <c r="D151" s="177">
        <f t="shared" si="122"/>
        <v>331147.67641856999</v>
      </c>
      <c r="E151" s="177">
        <f t="shared" si="123"/>
        <v>4675.8551529199995</v>
      </c>
      <c r="F151" s="178">
        <f t="shared" si="105"/>
        <v>326471.82126564998</v>
      </c>
      <c r="G151" s="179">
        <f t="shared" si="124"/>
        <v>4028.44</v>
      </c>
      <c r="H151" s="180">
        <f>IF(AND(N151=1,N150&gt;1),VLOOKUP(A150,[1]Plan1!$CW$105:$CY$215,3),H150)</f>
        <v>4059.86</v>
      </c>
      <c r="I151" s="181">
        <f t="shared" si="106"/>
        <v>41956</v>
      </c>
      <c r="J151" s="181">
        <f t="shared" si="125"/>
        <v>41986</v>
      </c>
      <c r="K151" s="182">
        <f t="shared" si="107"/>
        <v>7.7995452333905479E-3</v>
      </c>
      <c r="L151" s="213">
        <f t="shared" si="126"/>
        <v>42045</v>
      </c>
      <c r="M151" s="183">
        <f t="shared" si="127"/>
        <v>21</v>
      </c>
      <c r="N151" s="183">
        <f t="shared" si="108"/>
        <v>20</v>
      </c>
      <c r="O151" s="177">
        <f t="shared" si="109"/>
        <v>1.00742676</v>
      </c>
      <c r="P151" s="184">
        <f t="shared" si="94"/>
        <v>1.0050998</v>
      </c>
      <c r="Q151" s="184">
        <f t="shared" si="128"/>
        <v>1.0176109217314981</v>
      </c>
      <c r="R151" s="177">
        <f t="shared" si="93"/>
        <v>1.0251684700000001</v>
      </c>
      <c r="S151" s="177">
        <f t="shared" si="129"/>
        <v>1</v>
      </c>
      <c r="T151" s="177">
        <f t="shared" si="110"/>
        <v>331147.67641856999</v>
      </c>
      <c r="U151" s="177">
        <f t="shared" si="111"/>
        <v>0</v>
      </c>
      <c r="V151" s="177">
        <f t="shared" si="112"/>
        <v>8216.796239369909</v>
      </c>
      <c r="W151" s="177">
        <f t="shared" si="113"/>
        <v>339364.47265793988</v>
      </c>
      <c r="X151" s="185">
        <f t="shared" si="114"/>
        <v>0</v>
      </c>
      <c r="Y151" s="177">
        <f t="shared" si="115"/>
        <v>0</v>
      </c>
      <c r="Z151" s="186">
        <f t="shared" si="116"/>
        <v>0</v>
      </c>
      <c r="AA151" s="177">
        <f t="shared" si="130"/>
        <v>0</v>
      </c>
      <c r="AB151" s="187">
        <f t="shared" si="131"/>
        <v>7.1215000000000001E-2</v>
      </c>
      <c r="AC151" s="185">
        <f t="shared" si="117"/>
        <v>20</v>
      </c>
      <c r="AD151" s="185">
        <v>252</v>
      </c>
      <c r="AE151" s="184">
        <f t="shared" si="92"/>
        <v>1.005474735</v>
      </c>
      <c r="AF151" s="177">
        <f t="shared" si="118"/>
        <v>1812.9457742500001</v>
      </c>
      <c r="AG151" s="177">
        <f t="shared" si="119"/>
        <v>1857.9305562100001</v>
      </c>
      <c r="AH151" s="188">
        <f t="shared" si="132"/>
        <v>0</v>
      </c>
      <c r="AI151" s="188"/>
      <c r="AJ151" s="188"/>
      <c r="AK151" s="188"/>
      <c r="AL151" s="8"/>
      <c r="AM151" s="8"/>
      <c r="AN151" s="11"/>
      <c r="AO151" s="11"/>
      <c r="AP151" s="11"/>
      <c r="AQ151" s="11"/>
      <c r="AR151" s="5"/>
      <c r="AS151" s="143">
        <f t="shared" si="133"/>
        <v>139</v>
      </c>
      <c r="AT151" s="144">
        <f t="shared" si="135"/>
        <v>46122</v>
      </c>
      <c r="AU151" s="145">
        <f t="shared" si="136"/>
        <v>179844.62512386005</v>
      </c>
      <c r="AV151" s="148">
        <f t="shared" si="137"/>
        <v>22</v>
      </c>
      <c r="AW151" s="145">
        <f t="shared" si="138"/>
        <v>1083.3577644300001</v>
      </c>
      <c r="AX151" s="145">
        <f t="shared" si="139"/>
        <v>0</v>
      </c>
      <c r="AY151" s="155">
        <v>0</v>
      </c>
      <c r="AZ151" s="152">
        <f t="shared" si="140"/>
        <v>46092</v>
      </c>
      <c r="BA151" s="153">
        <f>SUM(AX$126:AX151)</f>
        <v>0</v>
      </c>
      <c r="BB151" s="154">
        <f t="shared" si="141"/>
        <v>1083.3577644300001</v>
      </c>
      <c r="BC151" s="143">
        <f t="shared" si="134"/>
        <v>139</v>
      </c>
      <c r="BD151" s="144">
        <f t="shared" si="142"/>
        <v>46153</v>
      </c>
      <c r="BE151" s="144">
        <f t="shared" si="143"/>
        <v>46153</v>
      </c>
      <c r="BF151" s="7"/>
      <c r="BG151" s="1"/>
      <c r="BH151" s="1"/>
      <c r="BI151" s="1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</row>
    <row r="152" spans="1:192" x14ac:dyDescent="0.2">
      <c r="A152" s="125">
        <f t="shared" si="120"/>
        <v>42043</v>
      </c>
      <c r="B152" s="177">
        <f t="shared" si="104"/>
        <v>341222.40321414988</v>
      </c>
      <c r="C152" s="3">
        <f t="shared" si="121"/>
        <v>46065024.433910236</v>
      </c>
      <c r="D152" s="177">
        <f t="shared" si="122"/>
        <v>331147.67641856999</v>
      </c>
      <c r="E152" s="177">
        <f t="shared" si="123"/>
        <v>4675.8551529199995</v>
      </c>
      <c r="F152" s="178">
        <f t="shared" si="105"/>
        <v>326471.82126564998</v>
      </c>
      <c r="G152" s="179">
        <f t="shared" si="124"/>
        <v>4028.44</v>
      </c>
      <c r="H152" s="180">
        <f>IF(AND(N152=1,N151&gt;1),VLOOKUP(A151,[1]Plan1!$CW$105:$CY$215,3),H151)</f>
        <v>4059.86</v>
      </c>
      <c r="I152" s="181">
        <f t="shared" si="106"/>
        <v>41956</v>
      </c>
      <c r="J152" s="181">
        <f t="shared" si="125"/>
        <v>41986</v>
      </c>
      <c r="K152" s="182">
        <f t="shared" si="107"/>
        <v>7.7995452333905479E-3</v>
      </c>
      <c r="L152" s="213">
        <f t="shared" si="126"/>
        <v>42045</v>
      </c>
      <c r="M152" s="183">
        <f t="shared" si="127"/>
        <v>21</v>
      </c>
      <c r="N152" s="183">
        <f t="shared" si="108"/>
        <v>20</v>
      </c>
      <c r="O152" s="177">
        <f t="shared" si="109"/>
        <v>1.00742676</v>
      </c>
      <c r="P152" s="184">
        <f t="shared" si="94"/>
        <v>1.0050998</v>
      </c>
      <c r="Q152" s="184">
        <f t="shared" si="128"/>
        <v>1.0176109217314981</v>
      </c>
      <c r="R152" s="177">
        <f t="shared" si="93"/>
        <v>1.0251684700000001</v>
      </c>
      <c r="S152" s="177">
        <f t="shared" si="129"/>
        <v>1</v>
      </c>
      <c r="T152" s="177">
        <f t="shared" si="110"/>
        <v>331147.67641856999</v>
      </c>
      <c r="U152" s="177">
        <f t="shared" si="111"/>
        <v>0</v>
      </c>
      <c r="V152" s="177">
        <f t="shared" si="112"/>
        <v>8216.796239369909</v>
      </c>
      <c r="W152" s="177">
        <f t="shared" si="113"/>
        <v>339364.47265793988</v>
      </c>
      <c r="X152" s="185">
        <f t="shared" si="114"/>
        <v>0</v>
      </c>
      <c r="Y152" s="177">
        <f t="shared" si="115"/>
        <v>0</v>
      </c>
      <c r="Z152" s="186">
        <f t="shared" si="116"/>
        <v>0</v>
      </c>
      <c r="AA152" s="177">
        <f t="shared" si="130"/>
        <v>0</v>
      </c>
      <c r="AB152" s="187">
        <f t="shared" si="131"/>
        <v>7.1215000000000001E-2</v>
      </c>
      <c r="AC152" s="185">
        <f t="shared" si="117"/>
        <v>20</v>
      </c>
      <c r="AD152" s="185">
        <v>252</v>
      </c>
      <c r="AE152" s="184">
        <f t="shared" si="92"/>
        <v>1.005474735</v>
      </c>
      <c r="AF152" s="177">
        <f t="shared" si="118"/>
        <v>1812.9457742500001</v>
      </c>
      <c r="AG152" s="177">
        <f t="shared" si="119"/>
        <v>1857.9305562100001</v>
      </c>
      <c r="AH152" s="188">
        <f t="shared" si="132"/>
        <v>0</v>
      </c>
      <c r="AI152" s="188"/>
      <c r="AJ152" s="188"/>
      <c r="AK152" s="188"/>
      <c r="AL152" s="8"/>
      <c r="AM152" s="8"/>
      <c r="AN152" s="8"/>
      <c r="AO152" s="8"/>
      <c r="AP152" s="8"/>
      <c r="AQ152" s="8"/>
      <c r="AR152" s="5"/>
      <c r="AS152" s="143">
        <f t="shared" si="133"/>
        <v>140</v>
      </c>
      <c r="AT152" s="144">
        <f t="shared" si="135"/>
        <v>46153</v>
      </c>
      <c r="AU152" s="145">
        <f t="shared" si="136"/>
        <v>179844.62512386005</v>
      </c>
      <c r="AV152" s="148">
        <f t="shared" si="137"/>
        <v>19</v>
      </c>
      <c r="AW152" s="145">
        <f t="shared" si="138"/>
        <v>935.24384588999999</v>
      </c>
      <c r="AX152" s="145">
        <f t="shared" si="139"/>
        <v>0</v>
      </c>
      <c r="AY152" s="155">
        <v>0</v>
      </c>
      <c r="AZ152" s="152">
        <f t="shared" si="140"/>
        <v>46123</v>
      </c>
      <c r="BA152" s="153">
        <f>SUM(AX$126:AX152)</f>
        <v>0</v>
      </c>
      <c r="BB152" s="154">
        <f t="shared" si="141"/>
        <v>935.24384588999999</v>
      </c>
      <c r="BC152" s="143">
        <f t="shared" si="134"/>
        <v>140</v>
      </c>
      <c r="BD152" s="144">
        <f t="shared" si="142"/>
        <v>46183</v>
      </c>
      <c r="BE152" s="144">
        <f t="shared" si="143"/>
        <v>46183</v>
      </c>
      <c r="BF152" s="1"/>
      <c r="BG152" s="1"/>
      <c r="BH152" s="1"/>
      <c r="BI152" s="1"/>
    </row>
    <row r="153" spans="1:192" x14ac:dyDescent="0.2">
      <c r="A153" s="125">
        <f t="shared" si="120"/>
        <v>42044</v>
      </c>
      <c r="B153" s="177">
        <f t="shared" si="104"/>
        <v>341222.40321414988</v>
      </c>
      <c r="C153" s="3">
        <f t="shared" si="121"/>
        <v>46065024.433910236</v>
      </c>
      <c r="D153" s="177">
        <f t="shared" si="122"/>
        <v>331147.67641856999</v>
      </c>
      <c r="E153" s="177">
        <f t="shared" si="123"/>
        <v>4675.8551529199995</v>
      </c>
      <c r="F153" s="178">
        <f t="shared" si="105"/>
        <v>326471.82126564998</v>
      </c>
      <c r="G153" s="179">
        <f t="shared" si="124"/>
        <v>4028.44</v>
      </c>
      <c r="H153" s="180">
        <f>IF(AND(N153=1,N152&gt;1),VLOOKUP(A152,[1]Plan1!$CW$105:$CY$215,3),H152)</f>
        <v>4059.86</v>
      </c>
      <c r="I153" s="181">
        <f t="shared" si="106"/>
        <v>41956</v>
      </c>
      <c r="J153" s="181">
        <f t="shared" si="125"/>
        <v>41986</v>
      </c>
      <c r="K153" s="182">
        <f t="shared" si="107"/>
        <v>7.7995452333905479E-3</v>
      </c>
      <c r="L153" s="213">
        <f t="shared" si="126"/>
        <v>42045</v>
      </c>
      <c r="M153" s="183">
        <f t="shared" si="127"/>
        <v>21</v>
      </c>
      <c r="N153" s="183">
        <f t="shared" si="108"/>
        <v>20</v>
      </c>
      <c r="O153" s="177">
        <f t="shared" si="109"/>
        <v>1.00742676</v>
      </c>
      <c r="P153" s="184">
        <f t="shared" si="94"/>
        <v>1.0050998</v>
      </c>
      <c r="Q153" s="184">
        <f t="shared" si="128"/>
        <v>1.0176109217314981</v>
      </c>
      <c r="R153" s="177">
        <f t="shared" si="93"/>
        <v>1.0251684700000001</v>
      </c>
      <c r="S153" s="177">
        <f t="shared" si="129"/>
        <v>1</v>
      </c>
      <c r="T153" s="177">
        <f t="shared" si="110"/>
        <v>331147.67641856999</v>
      </c>
      <c r="U153" s="177">
        <f t="shared" si="111"/>
        <v>0</v>
      </c>
      <c r="V153" s="177">
        <f t="shared" si="112"/>
        <v>8216.796239369909</v>
      </c>
      <c r="W153" s="177">
        <f t="shared" si="113"/>
        <v>339364.47265793988</v>
      </c>
      <c r="X153" s="185">
        <f t="shared" si="114"/>
        <v>0</v>
      </c>
      <c r="Y153" s="177">
        <f t="shared" si="115"/>
        <v>0</v>
      </c>
      <c r="Z153" s="186">
        <f t="shared" si="116"/>
        <v>0</v>
      </c>
      <c r="AA153" s="177">
        <f t="shared" si="130"/>
        <v>0</v>
      </c>
      <c r="AB153" s="187">
        <f t="shared" si="131"/>
        <v>7.1215000000000001E-2</v>
      </c>
      <c r="AC153" s="185">
        <f t="shared" si="117"/>
        <v>20</v>
      </c>
      <c r="AD153" s="185">
        <v>252</v>
      </c>
      <c r="AE153" s="184">
        <f t="shared" si="92"/>
        <v>1.005474735</v>
      </c>
      <c r="AF153" s="177">
        <f t="shared" si="118"/>
        <v>1812.9457742500001</v>
      </c>
      <c r="AG153" s="177">
        <f t="shared" si="119"/>
        <v>1857.9305562100001</v>
      </c>
      <c r="AH153" s="188">
        <f t="shared" si="132"/>
        <v>0</v>
      </c>
      <c r="AI153" s="188"/>
      <c r="AJ153" s="188"/>
      <c r="AK153" s="188"/>
      <c r="AL153" s="8"/>
      <c r="AM153" s="8"/>
      <c r="AN153" s="8"/>
      <c r="AO153" s="8"/>
      <c r="AP153" s="8"/>
      <c r="AQ153" s="8"/>
      <c r="AR153" s="5"/>
      <c r="AS153" s="143">
        <f t="shared" si="133"/>
        <v>141</v>
      </c>
      <c r="AT153" s="144">
        <f t="shared" si="135"/>
        <v>46183</v>
      </c>
      <c r="AU153" s="145">
        <f t="shared" si="136"/>
        <v>179844.62512386005</v>
      </c>
      <c r="AV153" s="148">
        <f t="shared" si="137"/>
        <v>21</v>
      </c>
      <c r="AW153" s="145">
        <f t="shared" si="138"/>
        <v>1033.9729699</v>
      </c>
      <c r="AX153" s="145">
        <f t="shared" si="139"/>
        <v>0</v>
      </c>
      <c r="AY153" s="155">
        <v>0</v>
      </c>
      <c r="AZ153" s="152">
        <f t="shared" si="140"/>
        <v>46154</v>
      </c>
      <c r="BA153" s="153">
        <f>SUM(AX$126:AX153)</f>
        <v>0</v>
      </c>
      <c r="BB153" s="154">
        <f t="shared" si="141"/>
        <v>1033.9729699</v>
      </c>
      <c r="BC153" s="143">
        <f t="shared" si="134"/>
        <v>141</v>
      </c>
      <c r="BD153" s="144">
        <f t="shared" si="142"/>
        <v>46213</v>
      </c>
      <c r="BE153" s="144">
        <f t="shared" si="143"/>
        <v>46213</v>
      </c>
      <c r="BF153" s="1"/>
      <c r="BG153" s="1"/>
      <c r="BH153" s="1"/>
      <c r="BI153" s="1"/>
    </row>
    <row r="154" spans="1:192" x14ac:dyDescent="0.2">
      <c r="A154" s="125">
        <f t="shared" si="120"/>
        <v>42045</v>
      </c>
      <c r="B154" s="177">
        <f t="shared" si="104"/>
        <v>341440.12205854879</v>
      </c>
      <c r="C154" s="3">
        <f t="shared" si="121"/>
        <v>46094416.477904089</v>
      </c>
      <c r="D154" s="177">
        <f t="shared" si="122"/>
        <v>331147.67641856999</v>
      </c>
      <c r="E154" s="177">
        <f t="shared" si="123"/>
        <v>4675.8551529199995</v>
      </c>
      <c r="F154" s="178">
        <f t="shared" si="105"/>
        <v>326471.82126564998</v>
      </c>
      <c r="G154" s="179">
        <f t="shared" si="124"/>
        <v>4028.44</v>
      </c>
      <c r="H154" s="180">
        <f>IF(AND(N154=1,N153&gt;1),VLOOKUP(A153,[1]Plan1!$CW$105:$CY$215,3),H153)</f>
        <v>4059.86</v>
      </c>
      <c r="I154" s="181">
        <f t="shared" si="106"/>
        <v>41956</v>
      </c>
      <c r="J154" s="181">
        <f t="shared" si="125"/>
        <v>41986</v>
      </c>
      <c r="K154" s="182">
        <f t="shared" si="107"/>
        <v>7.7995452333905479E-3</v>
      </c>
      <c r="L154" s="213">
        <f t="shared" si="126"/>
        <v>42045</v>
      </c>
      <c r="M154" s="183">
        <f t="shared" si="127"/>
        <v>21</v>
      </c>
      <c r="N154" s="183">
        <f t="shared" si="108"/>
        <v>21</v>
      </c>
      <c r="O154" s="177">
        <f t="shared" si="109"/>
        <v>1.0077995399999999</v>
      </c>
      <c r="P154" s="184">
        <f t="shared" si="94"/>
        <v>1.0050998</v>
      </c>
      <c r="Q154" s="184">
        <f t="shared" si="128"/>
        <v>1.0176109217314981</v>
      </c>
      <c r="R154" s="177">
        <f t="shared" si="93"/>
        <v>1.0255478099999999</v>
      </c>
      <c r="S154" s="177">
        <f t="shared" si="129"/>
        <v>1</v>
      </c>
      <c r="T154" s="177">
        <f t="shared" si="110"/>
        <v>331147.67641856999</v>
      </c>
      <c r="U154" s="177">
        <f t="shared" si="111"/>
        <v>0</v>
      </c>
      <c r="V154" s="177">
        <f t="shared" si="112"/>
        <v>8340.6400600487686</v>
      </c>
      <c r="W154" s="177">
        <f t="shared" si="113"/>
        <v>339488.31647861877</v>
      </c>
      <c r="X154" s="185">
        <f t="shared" si="114"/>
        <v>5</v>
      </c>
      <c r="Y154" s="177">
        <f t="shared" si="115"/>
        <v>2150.8041583300001</v>
      </c>
      <c r="Z154" s="186">
        <f t="shared" si="116"/>
        <v>6.4949999999999999E-3</v>
      </c>
      <c r="AA154" s="177">
        <f t="shared" si="130"/>
        <v>2150.8041583300001</v>
      </c>
      <c r="AB154" s="187">
        <f t="shared" si="131"/>
        <v>7.1215000000000001E-2</v>
      </c>
      <c r="AC154" s="185">
        <f t="shared" si="117"/>
        <v>21</v>
      </c>
      <c r="AD154" s="185">
        <v>252</v>
      </c>
      <c r="AE154" s="184">
        <f t="shared" si="92"/>
        <v>1.005749257</v>
      </c>
      <c r="AF154" s="177">
        <f t="shared" si="118"/>
        <v>1903.8530966799999</v>
      </c>
      <c r="AG154" s="177">
        <f t="shared" si="119"/>
        <v>1951.80557993</v>
      </c>
      <c r="AH154" s="188">
        <f t="shared" si="132"/>
        <v>4054.65725501</v>
      </c>
      <c r="AI154" s="188"/>
      <c r="AJ154" s="188"/>
      <c r="AK154" s="188"/>
      <c r="AL154" s="8"/>
      <c r="AM154" s="8"/>
      <c r="AN154" s="8"/>
      <c r="AO154" s="8"/>
      <c r="AP154" s="8"/>
      <c r="AQ154" s="8"/>
      <c r="AR154" s="5"/>
      <c r="AS154" s="143">
        <f t="shared" si="133"/>
        <v>142</v>
      </c>
      <c r="AT154" s="144">
        <f t="shared" si="135"/>
        <v>46213</v>
      </c>
      <c r="AU154" s="145">
        <f t="shared" si="136"/>
        <v>179844.62512386005</v>
      </c>
      <c r="AV154" s="148">
        <f t="shared" si="137"/>
        <v>22</v>
      </c>
      <c r="AW154" s="145">
        <f t="shared" si="138"/>
        <v>1083.3577644300001</v>
      </c>
      <c r="AX154" s="145">
        <f t="shared" si="139"/>
        <v>0</v>
      </c>
      <c r="AY154" s="155">
        <v>0</v>
      </c>
      <c r="AZ154" s="152">
        <f t="shared" si="140"/>
        <v>46184</v>
      </c>
      <c r="BA154" s="153">
        <f>SUM(AX$126:AX154)</f>
        <v>0</v>
      </c>
      <c r="BB154" s="154">
        <f t="shared" si="141"/>
        <v>1083.3577644300001</v>
      </c>
      <c r="BC154" s="143">
        <f t="shared" si="134"/>
        <v>142</v>
      </c>
      <c r="BD154" s="144">
        <f t="shared" si="142"/>
        <v>46244</v>
      </c>
      <c r="BE154" s="144">
        <f t="shared" si="143"/>
        <v>46244</v>
      </c>
      <c r="BF154" s="1"/>
      <c r="BG154" s="1"/>
      <c r="BH154" s="1"/>
      <c r="BI154" s="1"/>
    </row>
    <row r="155" spans="1:192" x14ac:dyDescent="0.2">
      <c r="A155" s="125">
        <f t="shared" si="120"/>
        <v>42046</v>
      </c>
      <c r="B155" s="177">
        <f t="shared" si="104"/>
        <v>337658.97465733474</v>
      </c>
      <c r="C155" s="3">
        <f t="shared" si="121"/>
        <v>45583961.578740187</v>
      </c>
      <c r="D155" s="177">
        <f t="shared" si="122"/>
        <v>328996.87226024002</v>
      </c>
      <c r="E155" s="177">
        <f t="shared" si="123"/>
        <v>2525.0509945899998</v>
      </c>
      <c r="F155" s="178">
        <f t="shared" si="105"/>
        <v>326471.82126565004</v>
      </c>
      <c r="G155" s="179">
        <f t="shared" si="124"/>
        <v>4059.86</v>
      </c>
      <c r="H155" s="180">
        <f>IF(AND(N155=1,N154&gt;1),VLOOKUP(A154,[1]Plan1!$CW$105:$CY$215,3),H154)</f>
        <v>4110.2</v>
      </c>
      <c r="I155" s="181">
        <f t="shared" si="106"/>
        <v>41984</v>
      </c>
      <c r="J155" s="181">
        <f t="shared" si="125"/>
        <v>42015</v>
      </c>
      <c r="K155" s="182">
        <f t="shared" si="107"/>
        <v>1.2399442345302436E-2</v>
      </c>
      <c r="L155" s="213">
        <f t="shared" si="126"/>
        <v>42073</v>
      </c>
      <c r="M155" s="183">
        <f t="shared" si="127"/>
        <v>18</v>
      </c>
      <c r="N155" s="183">
        <f t="shared" si="108"/>
        <v>1</v>
      </c>
      <c r="O155" s="177">
        <f t="shared" si="109"/>
        <v>1.0006848500000001</v>
      </c>
      <c r="P155" s="184">
        <f t="shared" si="94"/>
        <v>1.0077995399999999</v>
      </c>
      <c r="Q155" s="184">
        <f t="shared" si="128"/>
        <v>1.0255478188199798</v>
      </c>
      <c r="R155" s="177">
        <f t="shared" si="93"/>
        <v>1.02625016</v>
      </c>
      <c r="S155" s="177">
        <f t="shared" si="129"/>
        <v>1</v>
      </c>
      <c r="T155" s="177">
        <f t="shared" si="110"/>
        <v>328996.87226024002</v>
      </c>
      <c r="U155" s="177">
        <f t="shared" si="111"/>
        <v>0</v>
      </c>
      <c r="V155" s="177">
        <f t="shared" si="112"/>
        <v>8569.9375437147228</v>
      </c>
      <c r="W155" s="177">
        <f t="shared" si="113"/>
        <v>337566.80980395473</v>
      </c>
      <c r="X155" s="185">
        <f t="shared" si="114"/>
        <v>0</v>
      </c>
      <c r="Y155" s="177">
        <f t="shared" si="115"/>
        <v>0</v>
      </c>
      <c r="Z155" s="186">
        <f t="shared" si="116"/>
        <v>0</v>
      </c>
      <c r="AA155" s="177">
        <f t="shared" si="130"/>
        <v>0</v>
      </c>
      <c r="AB155" s="187">
        <f t="shared" si="131"/>
        <v>7.1215000000000001E-2</v>
      </c>
      <c r="AC155" s="185">
        <f t="shared" si="117"/>
        <v>1</v>
      </c>
      <c r="AD155" s="185">
        <v>252</v>
      </c>
      <c r="AE155" s="184">
        <f t="shared" si="92"/>
        <v>1.000273027</v>
      </c>
      <c r="AF155" s="177">
        <f t="shared" si="118"/>
        <v>89.825029040000004</v>
      </c>
      <c r="AG155" s="177">
        <f t="shared" si="119"/>
        <v>92.164853379999997</v>
      </c>
      <c r="AH155" s="188">
        <f t="shared" si="132"/>
        <v>0</v>
      </c>
      <c r="AI155" s="188"/>
      <c r="AJ155" s="188"/>
      <c r="AK155" s="188"/>
      <c r="AL155" s="8"/>
      <c r="AM155" s="8"/>
      <c r="AN155" s="8"/>
      <c r="AO155" s="8"/>
      <c r="AP155" s="8"/>
      <c r="AQ155" s="8"/>
      <c r="AR155" s="5"/>
      <c r="AS155" s="143">
        <f t="shared" si="133"/>
        <v>143</v>
      </c>
      <c r="AT155" s="144">
        <f t="shared" si="135"/>
        <v>46244</v>
      </c>
      <c r="AU155" s="145">
        <f t="shared" si="136"/>
        <v>179844.62512386005</v>
      </c>
      <c r="AV155" s="148">
        <f t="shared" si="137"/>
        <v>21</v>
      </c>
      <c r="AW155" s="145">
        <f t="shared" si="138"/>
        <v>1033.9729699</v>
      </c>
      <c r="AX155" s="145">
        <f t="shared" si="139"/>
        <v>0</v>
      </c>
      <c r="AY155" s="155">
        <v>0</v>
      </c>
      <c r="AZ155" s="152">
        <f t="shared" si="140"/>
        <v>46214</v>
      </c>
      <c r="BA155" s="153">
        <f>SUM(AX$126:AX155)</f>
        <v>0</v>
      </c>
      <c r="BB155" s="154">
        <f t="shared" si="141"/>
        <v>1033.9729699</v>
      </c>
      <c r="BC155" s="143">
        <f t="shared" si="134"/>
        <v>143</v>
      </c>
      <c r="BD155" s="144">
        <f t="shared" si="142"/>
        <v>46275</v>
      </c>
      <c r="BE155" s="144">
        <f t="shared" si="143"/>
        <v>46275</v>
      </c>
      <c r="BF155" s="1"/>
      <c r="BG155" s="1"/>
      <c r="BH155" s="1"/>
      <c r="BI155" s="1"/>
    </row>
    <row r="156" spans="1:192" x14ac:dyDescent="0.2">
      <c r="A156" s="125">
        <f t="shared" si="120"/>
        <v>42047</v>
      </c>
      <c r="B156" s="177">
        <f t="shared" si="104"/>
        <v>337980.74759645306</v>
      </c>
      <c r="C156" s="3">
        <f t="shared" si="121"/>
        <v>45627400.925521165</v>
      </c>
      <c r="D156" s="177">
        <f t="shared" si="122"/>
        <v>328996.87226024002</v>
      </c>
      <c r="E156" s="177">
        <f t="shared" si="123"/>
        <v>2525.0509945899998</v>
      </c>
      <c r="F156" s="178">
        <f t="shared" si="105"/>
        <v>326471.82126565004</v>
      </c>
      <c r="G156" s="179">
        <f t="shared" si="124"/>
        <v>4059.86</v>
      </c>
      <c r="H156" s="180">
        <f>IF(AND(N156=1,N155&gt;1),VLOOKUP(A155,[1]Plan1!$CW$105:$CY$215,3),H155)</f>
        <v>4110.2</v>
      </c>
      <c r="I156" s="181">
        <f t="shared" si="106"/>
        <v>41984</v>
      </c>
      <c r="J156" s="181">
        <f t="shared" si="125"/>
        <v>42015</v>
      </c>
      <c r="K156" s="182">
        <f t="shared" si="107"/>
        <v>1.2399442345302436E-2</v>
      </c>
      <c r="L156" s="213">
        <f t="shared" si="126"/>
        <v>42073</v>
      </c>
      <c r="M156" s="183">
        <f t="shared" si="127"/>
        <v>18</v>
      </c>
      <c r="N156" s="183">
        <f t="shared" si="108"/>
        <v>2</v>
      </c>
      <c r="O156" s="177">
        <f t="shared" si="109"/>
        <v>1.0013701800000001</v>
      </c>
      <c r="P156" s="184">
        <f t="shared" si="94"/>
        <v>1.0077995399999999</v>
      </c>
      <c r="Q156" s="184">
        <f t="shared" si="128"/>
        <v>1.0255478188199798</v>
      </c>
      <c r="R156" s="177">
        <f t="shared" si="93"/>
        <v>1.026953</v>
      </c>
      <c r="S156" s="177">
        <f t="shared" si="129"/>
        <v>1</v>
      </c>
      <c r="T156" s="177">
        <f t="shared" si="110"/>
        <v>328996.87226024002</v>
      </c>
      <c r="U156" s="177">
        <f t="shared" si="111"/>
        <v>0</v>
      </c>
      <c r="V156" s="177">
        <f t="shared" si="112"/>
        <v>8799.3949985730669</v>
      </c>
      <c r="W156" s="177">
        <f t="shared" si="113"/>
        <v>337796.26725881308</v>
      </c>
      <c r="X156" s="185">
        <f t="shared" si="114"/>
        <v>0</v>
      </c>
      <c r="Y156" s="177">
        <f t="shared" si="115"/>
        <v>0</v>
      </c>
      <c r="Z156" s="186">
        <f t="shared" si="116"/>
        <v>0</v>
      </c>
      <c r="AA156" s="177">
        <f t="shared" si="130"/>
        <v>0</v>
      </c>
      <c r="AB156" s="187">
        <f t="shared" si="131"/>
        <v>7.1215000000000001E-2</v>
      </c>
      <c r="AC156" s="185">
        <f t="shared" si="117"/>
        <v>2</v>
      </c>
      <c r="AD156" s="185">
        <v>252</v>
      </c>
      <c r="AE156" s="184">
        <f t="shared" si="92"/>
        <v>1.000546129</v>
      </c>
      <c r="AF156" s="177">
        <f t="shared" si="118"/>
        <v>179.67473285</v>
      </c>
      <c r="AG156" s="177">
        <f t="shared" si="119"/>
        <v>184.48033763999999</v>
      </c>
      <c r="AH156" s="188">
        <f t="shared" si="132"/>
        <v>0</v>
      </c>
      <c r="AI156" s="188"/>
      <c r="AJ156" s="188"/>
      <c r="AK156" s="188"/>
      <c r="AL156" s="8"/>
      <c r="AM156" s="8"/>
      <c r="AN156" s="8"/>
      <c r="AO156" s="8"/>
      <c r="AP156" s="8"/>
      <c r="AQ156" s="8"/>
      <c r="AR156" s="5"/>
      <c r="AS156" s="143">
        <f t="shared" si="133"/>
        <v>144</v>
      </c>
      <c r="AT156" s="144">
        <f t="shared" si="135"/>
        <v>46275</v>
      </c>
      <c r="AU156" s="145">
        <f t="shared" si="136"/>
        <v>179844.62512386005</v>
      </c>
      <c r="AV156" s="148">
        <f t="shared" si="137"/>
        <v>22</v>
      </c>
      <c r="AW156" s="145">
        <f t="shared" si="138"/>
        <v>1083.3577644300001</v>
      </c>
      <c r="AX156" s="145">
        <f t="shared" si="139"/>
        <v>0</v>
      </c>
      <c r="AY156" s="155">
        <v>0</v>
      </c>
      <c r="AZ156" s="152">
        <f t="shared" si="140"/>
        <v>46245</v>
      </c>
      <c r="BA156" s="153">
        <f>SUM(AX$126:AX156)</f>
        <v>0</v>
      </c>
      <c r="BB156" s="154">
        <f t="shared" si="141"/>
        <v>1083.3577644300001</v>
      </c>
      <c r="BC156" s="143">
        <f t="shared" si="134"/>
        <v>144</v>
      </c>
      <c r="BD156" s="144">
        <f t="shared" si="142"/>
        <v>46308</v>
      </c>
      <c r="BE156" s="144">
        <f t="shared" si="143"/>
        <v>46308</v>
      </c>
      <c r="BF156" s="1"/>
      <c r="BG156" s="1"/>
      <c r="BH156" s="1"/>
      <c r="BI156" s="1"/>
    </row>
    <row r="157" spans="1:192" x14ac:dyDescent="0.2">
      <c r="A157" s="125">
        <f t="shared" si="120"/>
        <v>42048</v>
      </c>
      <c r="B157" s="177">
        <f t="shared" si="104"/>
        <v>338302.82478554745</v>
      </c>
      <c r="C157" s="3">
        <f t="shared" si="121"/>
        <v>45670881.346048906</v>
      </c>
      <c r="D157" s="177">
        <f t="shared" si="122"/>
        <v>328996.87226024002</v>
      </c>
      <c r="E157" s="177">
        <f t="shared" si="123"/>
        <v>2525.0509945899998</v>
      </c>
      <c r="F157" s="178">
        <f t="shared" si="105"/>
        <v>326471.82126565004</v>
      </c>
      <c r="G157" s="179">
        <f t="shared" si="124"/>
        <v>4059.86</v>
      </c>
      <c r="H157" s="180">
        <f>IF(AND(N157=1,N156&gt;1),VLOOKUP(A156,[1]Plan1!$CW$105:$CY$215,3),H156)</f>
        <v>4110.2</v>
      </c>
      <c r="I157" s="181">
        <f t="shared" si="106"/>
        <v>41984</v>
      </c>
      <c r="J157" s="181">
        <f t="shared" si="125"/>
        <v>42015</v>
      </c>
      <c r="K157" s="182">
        <f t="shared" si="107"/>
        <v>1.2399442345302436E-2</v>
      </c>
      <c r="L157" s="213">
        <f t="shared" si="126"/>
        <v>42073</v>
      </c>
      <c r="M157" s="183">
        <f t="shared" si="127"/>
        <v>18</v>
      </c>
      <c r="N157" s="183">
        <f t="shared" si="108"/>
        <v>3</v>
      </c>
      <c r="O157" s="177">
        <f t="shared" si="109"/>
        <v>1.00205597</v>
      </c>
      <c r="P157" s="184">
        <f t="shared" si="94"/>
        <v>1.0077995399999999</v>
      </c>
      <c r="Q157" s="184">
        <f t="shared" si="128"/>
        <v>1.0255478188199798</v>
      </c>
      <c r="R157" s="177">
        <f t="shared" si="93"/>
        <v>1.02765631</v>
      </c>
      <c r="S157" s="177">
        <f t="shared" si="129"/>
        <v>1</v>
      </c>
      <c r="T157" s="177">
        <f t="shared" si="110"/>
        <v>328996.87226024002</v>
      </c>
      <c r="U157" s="177">
        <f t="shared" si="111"/>
        <v>0</v>
      </c>
      <c r="V157" s="177">
        <f t="shared" si="112"/>
        <v>9029.0058951874162</v>
      </c>
      <c r="W157" s="177">
        <f t="shared" si="113"/>
        <v>338025.87815542746</v>
      </c>
      <c r="X157" s="185">
        <f t="shared" si="114"/>
        <v>0</v>
      </c>
      <c r="Y157" s="177">
        <f t="shared" si="115"/>
        <v>0</v>
      </c>
      <c r="Z157" s="186">
        <f t="shared" si="116"/>
        <v>0</v>
      </c>
      <c r="AA157" s="177">
        <f t="shared" si="130"/>
        <v>0</v>
      </c>
      <c r="AB157" s="187">
        <f t="shared" si="131"/>
        <v>7.1215000000000001E-2</v>
      </c>
      <c r="AC157" s="185">
        <f t="shared" si="117"/>
        <v>3</v>
      </c>
      <c r="AD157" s="185">
        <v>252</v>
      </c>
      <c r="AE157" s="184">
        <f t="shared" si="92"/>
        <v>1.0008193059999999</v>
      </c>
      <c r="AF157" s="177">
        <f t="shared" si="118"/>
        <v>269.54911141999997</v>
      </c>
      <c r="AG157" s="177">
        <f t="shared" si="119"/>
        <v>276.94663012000001</v>
      </c>
      <c r="AH157" s="188">
        <f t="shared" si="132"/>
        <v>0</v>
      </c>
      <c r="AI157" s="188"/>
      <c r="AJ157" s="188"/>
      <c r="AK157" s="188"/>
      <c r="AL157" s="8"/>
      <c r="AM157" s="8"/>
      <c r="AN157" s="8"/>
      <c r="AO157" s="8"/>
      <c r="AP157" s="8"/>
      <c r="AQ157" s="8"/>
      <c r="AR157" s="5"/>
      <c r="AS157" s="143">
        <f t="shared" si="133"/>
        <v>145</v>
      </c>
      <c r="AT157" s="144">
        <f t="shared" si="135"/>
        <v>46308</v>
      </c>
      <c r="AU157" s="145">
        <f t="shared" si="136"/>
        <v>179844.62512386005</v>
      </c>
      <c r="AV157" s="148">
        <f t="shared" si="137"/>
        <v>22</v>
      </c>
      <c r="AW157" s="145">
        <f t="shared" si="138"/>
        <v>1083.3577644300001</v>
      </c>
      <c r="AX157" s="145">
        <f t="shared" si="139"/>
        <v>0</v>
      </c>
      <c r="AY157" s="155">
        <v>0</v>
      </c>
      <c r="AZ157" s="152">
        <f t="shared" si="140"/>
        <v>46276</v>
      </c>
      <c r="BA157" s="153">
        <f>SUM(AX$126:AX157)</f>
        <v>0</v>
      </c>
      <c r="BB157" s="154">
        <f t="shared" si="141"/>
        <v>1083.3577644300001</v>
      </c>
      <c r="BC157" s="143">
        <f t="shared" si="134"/>
        <v>145</v>
      </c>
      <c r="BD157" s="144">
        <f t="shared" si="142"/>
        <v>46336</v>
      </c>
      <c r="BE157" s="144">
        <f t="shared" si="143"/>
        <v>46336</v>
      </c>
      <c r="BF157" s="1"/>
      <c r="BG157" s="1"/>
      <c r="BH157" s="1"/>
      <c r="BI157" s="1"/>
    </row>
    <row r="158" spans="1:192" x14ac:dyDescent="0.2">
      <c r="A158" s="125">
        <f t="shared" si="120"/>
        <v>42049</v>
      </c>
      <c r="B158" s="177">
        <f t="shared" si="104"/>
        <v>338625.21260035422</v>
      </c>
      <c r="C158" s="3">
        <f t="shared" si="121"/>
        <v>45714403.701047823</v>
      </c>
      <c r="D158" s="177">
        <f t="shared" si="122"/>
        <v>328996.87226024002</v>
      </c>
      <c r="E158" s="177">
        <f t="shared" si="123"/>
        <v>2525.0509945899998</v>
      </c>
      <c r="F158" s="178">
        <f t="shared" si="105"/>
        <v>326471.82126565004</v>
      </c>
      <c r="G158" s="179">
        <f t="shared" si="124"/>
        <v>4059.86</v>
      </c>
      <c r="H158" s="180">
        <f>IF(AND(N158=1,N157&gt;1),VLOOKUP(A157,[1]Plan1!$CW$105:$CY$215,3),H157)</f>
        <v>4110.2</v>
      </c>
      <c r="I158" s="181">
        <f t="shared" si="106"/>
        <v>41984</v>
      </c>
      <c r="J158" s="181">
        <f t="shared" si="125"/>
        <v>42015</v>
      </c>
      <c r="K158" s="182">
        <f t="shared" si="107"/>
        <v>1.2399442345302436E-2</v>
      </c>
      <c r="L158" s="213">
        <f t="shared" si="126"/>
        <v>42073</v>
      </c>
      <c r="M158" s="183">
        <f t="shared" si="127"/>
        <v>18</v>
      </c>
      <c r="N158" s="183">
        <f t="shared" si="108"/>
        <v>4</v>
      </c>
      <c r="O158" s="177">
        <f t="shared" si="109"/>
        <v>1.0027422399999999</v>
      </c>
      <c r="P158" s="184">
        <f t="shared" si="94"/>
        <v>1.0077995399999999</v>
      </c>
      <c r="Q158" s="184">
        <f t="shared" si="128"/>
        <v>1.0255478188199798</v>
      </c>
      <c r="R158" s="177">
        <f t="shared" si="93"/>
        <v>1.0283601099999999</v>
      </c>
      <c r="S158" s="177">
        <f t="shared" si="129"/>
        <v>1</v>
      </c>
      <c r="T158" s="177">
        <f t="shared" si="110"/>
        <v>328996.87226024002</v>
      </c>
      <c r="U158" s="177">
        <f t="shared" si="111"/>
        <v>0</v>
      </c>
      <c r="V158" s="177">
        <f t="shared" si="112"/>
        <v>9258.7767629941536</v>
      </c>
      <c r="W158" s="177">
        <f t="shared" si="113"/>
        <v>338255.6490232342</v>
      </c>
      <c r="X158" s="185">
        <f t="shared" si="114"/>
        <v>0</v>
      </c>
      <c r="Y158" s="177">
        <f t="shared" si="115"/>
        <v>0</v>
      </c>
      <c r="Z158" s="186">
        <f t="shared" si="116"/>
        <v>0</v>
      </c>
      <c r="AA158" s="177">
        <f t="shared" si="130"/>
        <v>0</v>
      </c>
      <c r="AB158" s="187">
        <f t="shared" si="131"/>
        <v>7.1215000000000001E-2</v>
      </c>
      <c r="AC158" s="185">
        <f t="shared" si="117"/>
        <v>4</v>
      </c>
      <c r="AD158" s="185">
        <v>252</v>
      </c>
      <c r="AE158" s="184">
        <f t="shared" si="92"/>
        <v>1.001092557</v>
      </c>
      <c r="AF158" s="177">
        <f t="shared" si="118"/>
        <v>359.44783575999998</v>
      </c>
      <c r="AG158" s="177">
        <f t="shared" si="119"/>
        <v>369.56357711999999</v>
      </c>
      <c r="AH158" s="188">
        <f t="shared" si="132"/>
        <v>0</v>
      </c>
      <c r="AI158" s="188"/>
      <c r="AJ158" s="188"/>
      <c r="AK158" s="188"/>
      <c r="AL158" s="8"/>
      <c r="AM158" s="8"/>
      <c r="AN158" s="8"/>
      <c r="AO158" s="8"/>
      <c r="AP158" s="8"/>
      <c r="AQ158" s="8"/>
      <c r="AR158" s="5"/>
      <c r="AS158" s="143">
        <f t="shared" si="133"/>
        <v>146</v>
      </c>
      <c r="AT158" s="144">
        <f t="shared" si="135"/>
        <v>46336</v>
      </c>
      <c r="AU158" s="145">
        <f t="shared" si="136"/>
        <v>179844.62512386005</v>
      </c>
      <c r="AV158" s="148">
        <f t="shared" si="137"/>
        <v>20</v>
      </c>
      <c r="AW158" s="145">
        <f t="shared" si="138"/>
        <v>984.60166372000003</v>
      </c>
      <c r="AX158" s="145">
        <f t="shared" si="139"/>
        <v>0</v>
      </c>
      <c r="AY158" s="155">
        <v>0</v>
      </c>
      <c r="AZ158" s="152">
        <f t="shared" si="140"/>
        <v>46309</v>
      </c>
      <c r="BA158" s="153">
        <f>SUM(AX$126:AX158)</f>
        <v>0</v>
      </c>
      <c r="BB158" s="154">
        <f t="shared" si="141"/>
        <v>984.60166372000003</v>
      </c>
      <c r="BC158" s="143">
        <f t="shared" si="134"/>
        <v>146</v>
      </c>
      <c r="BD158" s="144">
        <f t="shared" si="142"/>
        <v>46366</v>
      </c>
      <c r="BE158" s="144">
        <f t="shared" si="143"/>
        <v>46366</v>
      </c>
      <c r="BF158" s="1"/>
      <c r="BG158" s="1"/>
      <c r="BH158" s="1"/>
      <c r="BI158" s="1"/>
    </row>
    <row r="159" spans="1:192" x14ac:dyDescent="0.2">
      <c r="A159" s="125">
        <f t="shared" si="120"/>
        <v>42050</v>
      </c>
      <c r="B159" s="177">
        <f t="shared" si="104"/>
        <v>338625.21260035422</v>
      </c>
      <c r="C159" s="3">
        <f t="shared" si="121"/>
        <v>45714403.701047823</v>
      </c>
      <c r="D159" s="177">
        <f t="shared" si="122"/>
        <v>328996.87226024002</v>
      </c>
      <c r="E159" s="177">
        <f t="shared" si="123"/>
        <v>2525.0509945899998</v>
      </c>
      <c r="F159" s="178">
        <f t="shared" si="105"/>
        <v>326471.82126565004</v>
      </c>
      <c r="G159" s="179">
        <f t="shared" si="124"/>
        <v>4059.86</v>
      </c>
      <c r="H159" s="180">
        <f>IF(AND(N159=1,N158&gt;1),VLOOKUP(A158,[1]Plan1!$CW$105:$CY$215,3),H158)</f>
        <v>4110.2</v>
      </c>
      <c r="I159" s="181">
        <f t="shared" si="106"/>
        <v>41984</v>
      </c>
      <c r="J159" s="181">
        <f t="shared" si="125"/>
        <v>42015</v>
      </c>
      <c r="K159" s="182">
        <f t="shared" si="107"/>
        <v>1.2399442345302436E-2</v>
      </c>
      <c r="L159" s="213">
        <f t="shared" si="126"/>
        <v>42073</v>
      </c>
      <c r="M159" s="183">
        <f t="shared" si="127"/>
        <v>18</v>
      </c>
      <c r="N159" s="183">
        <f t="shared" si="108"/>
        <v>4</v>
      </c>
      <c r="O159" s="177">
        <f t="shared" si="109"/>
        <v>1.0027422399999999</v>
      </c>
      <c r="P159" s="184">
        <f t="shared" si="94"/>
        <v>1.0077995399999999</v>
      </c>
      <c r="Q159" s="184">
        <f t="shared" si="128"/>
        <v>1.0255478188199798</v>
      </c>
      <c r="R159" s="177">
        <f t="shared" si="93"/>
        <v>1.0283601099999999</v>
      </c>
      <c r="S159" s="177">
        <f t="shared" si="129"/>
        <v>1</v>
      </c>
      <c r="T159" s="177">
        <f t="shared" si="110"/>
        <v>328996.87226024002</v>
      </c>
      <c r="U159" s="177">
        <f t="shared" si="111"/>
        <v>0</v>
      </c>
      <c r="V159" s="177">
        <f t="shared" si="112"/>
        <v>9258.7767629941536</v>
      </c>
      <c r="W159" s="177">
        <f t="shared" si="113"/>
        <v>338255.6490232342</v>
      </c>
      <c r="X159" s="185">
        <f t="shared" si="114"/>
        <v>0</v>
      </c>
      <c r="Y159" s="177">
        <f t="shared" si="115"/>
        <v>0</v>
      </c>
      <c r="Z159" s="186">
        <f t="shared" si="116"/>
        <v>0</v>
      </c>
      <c r="AA159" s="177">
        <f t="shared" si="130"/>
        <v>0</v>
      </c>
      <c r="AB159" s="187">
        <f t="shared" si="131"/>
        <v>7.1215000000000001E-2</v>
      </c>
      <c r="AC159" s="185">
        <f t="shared" si="117"/>
        <v>4</v>
      </c>
      <c r="AD159" s="185">
        <v>252</v>
      </c>
      <c r="AE159" s="184">
        <f t="shared" ref="AE159:AE222" si="144">ROUND((1+AB159)^TRUNC((AC159/AD159),9),9)</f>
        <v>1.001092557</v>
      </c>
      <c r="AF159" s="177">
        <f t="shared" si="118"/>
        <v>359.44783575999998</v>
      </c>
      <c r="AG159" s="177">
        <f t="shared" si="119"/>
        <v>369.56357711999999</v>
      </c>
      <c r="AH159" s="188">
        <f t="shared" si="132"/>
        <v>0</v>
      </c>
      <c r="AI159" s="188"/>
      <c r="AJ159" s="188"/>
      <c r="AK159" s="188"/>
      <c r="AL159" s="8"/>
      <c r="AM159" s="8"/>
      <c r="AN159" s="8"/>
      <c r="AO159" s="8"/>
      <c r="AP159" s="8"/>
      <c r="AQ159" s="8"/>
      <c r="AR159" s="5"/>
      <c r="AS159" s="143">
        <f t="shared" si="133"/>
        <v>147</v>
      </c>
      <c r="AT159" s="144">
        <f t="shared" si="135"/>
        <v>46366</v>
      </c>
      <c r="AU159" s="145">
        <f t="shared" si="136"/>
        <v>179844.62512386005</v>
      </c>
      <c r="AV159" s="148">
        <f t="shared" si="137"/>
        <v>22</v>
      </c>
      <c r="AW159" s="145">
        <f t="shared" si="138"/>
        <v>1083.3577644300001</v>
      </c>
      <c r="AX159" s="145">
        <f t="shared" si="139"/>
        <v>0</v>
      </c>
      <c r="AY159" s="155">
        <v>0</v>
      </c>
      <c r="AZ159" s="152">
        <f t="shared" si="140"/>
        <v>46337</v>
      </c>
      <c r="BA159" s="153">
        <f>SUM(AX$126:AX159)</f>
        <v>0</v>
      </c>
      <c r="BB159" s="154">
        <f t="shared" si="141"/>
        <v>1083.3577644300001</v>
      </c>
      <c r="BC159" s="143">
        <f t="shared" si="134"/>
        <v>147</v>
      </c>
      <c r="BD159" s="144">
        <f t="shared" si="142"/>
        <v>46398</v>
      </c>
      <c r="BE159" s="144">
        <f t="shared" si="143"/>
        <v>46398</v>
      </c>
      <c r="BF159" s="1"/>
      <c r="BG159" s="1"/>
      <c r="BH159" s="1"/>
      <c r="BI159" s="1"/>
    </row>
    <row r="160" spans="1:192" x14ac:dyDescent="0.2">
      <c r="A160" s="125">
        <f t="shared" si="120"/>
        <v>42051</v>
      </c>
      <c r="B160" s="177">
        <f t="shared" si="104"/>
        <v>338625.21260035422</v>
      </c>
      <c r="C160" s="3">
        <f t="shared" si="121"/>
        <v>45714403.701047823</v>
      </c>
      <c r="D160" s="177">
        <f t="shared" si="122"/>
        <v>328996.87226024002</v>
      </c>
      <c r="E160" s="177">
        <f t="shared" si="123"/>
        <v>2525.0509945899998</v>
      </c>
      <c r="F160" s="178">
        <f t="shared" si="105"/>
        <v>326471.82126565004</v>
      </c>
      <c r="G160" s="179">
        <f t="shared" si="124"/>
        <v>4059.86</v>
      </c>
      <c r="H160" s="180">
        <f>IF(AND(N160=1,N159&gt;1),VLOOKUP(A159,[1]Plan1!$CW$105:$CY$215,3),H159)</f>
        <v>4110.2</v>
      </c>
      <c r="I160" s="181">
        <f t="shared" si="106"/>
        <v>41984</v>
      </c>
      <c r="J160" s="181">
        <f t="shared" si="125"/>
        <v>42015</v>
      </c>
      <c r="K160" s="182">
        <f t="shared" si="107"/>
        <v>1.2399442345302436E-2</v>
      </c>
      <c r="L160" s="213">
        <f t="shared" si="126"/>
        <v>42073</v>
      </c>
      <c r="M160" s="183">
        <f t="shared" si="127"/>
        <v>18</v>
      </c>
      <c r="N160" s="183">
        <f t="shared" si="108"/>
        <v>4</v>
      </c>
      <c r="O160" s="177">
        <f t="shared" si="109"/>
        <v>1.0027422399999999</v>
      </c>
      <c r="P160" s="184">
        <f t="shared" si="94"/>
        <v>1.0077995399999999</v>
      </c>
      <c r="Q160" s="184">
        <f t="shared" si="128"/>
        <v>1.0255478188199798</v>
      </c>
      <c r="R160" s="177">
        <f t="shared" si="93"/>
        <v>1.0283601099999999</v>
      </c>
      <c r="S160" s="177">
        <f t="shared" si="129"/>
        <v>1</v>
      </c>
      <c r="T160" s="177">
        <f t="shared" si="110"/>
        <v>328996.87226024002</v>
      </c>
      <c r="U160" s="177">
        <f t="shared" si="111"/>
        <v>0</v>
      </c>
      <c r="V160" s="177">
        <f t="shared" si="112"/>
        <v>9258.7767629941536</v>
      </c>
      <c r="W160" s="177">
        <f t="shared" si="113"/>
        <v>338255.6490232342</v>
      </c>
      <c r="X160" s="185">
        <f t="shared" si="114"/>
        <v>0</v>
      </c>
      <c r="Y160" s="177">
        <f t="shared" si="115"/>
        <v>0</v>
      </c>
      <c r="Z160" s="186">
        <f t="shared" si="116"/>
        <v>0</v>
      </c>
      <c r="AA160" s="177">
        <f t="shared" si="130"/>
        <v>0</v>
      </c>
      <c r="AB160" s="187">
        <f t="shared" si="131"/>
        <v>7.1215000000000001E-2</v>
      </c>
      <c r="AC160" s="185">
        <f t="shared" si="117"/>
        <v>4</v>
      </c>
      <c r="AD160" s="185">
        <v>252</v>
      </c>
      <c r="AE160" s="184">
        <f t="shared" si="144"/>
        <v>1.001092557</v>
      </c>
      <c r="AF160" s="177">
        <f t="shared" si="118"/>
        <v>359.44783575999998</v>
      </c>
      <c r="AG160" s="177">
        <f t="shared" si="119"/>
        <v>369.56357711999999</v>
      </c>
      <c r="AH160" s="188">
        <f t="shared" si="132"/>
        <v>0</v>
      </c>
      <c r="AI160" s="188"/>
      <c r="AJ160" s="188"/>
      <c r="AK160" s="188"/>
      <c r="AL160" s="8"/>
      <c r="AM160" s="8"/>
      <c r="AN160" s="8"/>
      <c r="AO160" s="8"/>
      <c r="AP160" s="8"/>
      <c r="AQ160" s="8"/>
      <c r="AR160" s="5"/>
      <c r="AS160" s="143">
        <f t="shared" si="133"/>
        <v>148</v>
      </c>
      <c r="AT160" s="144">
        <f t="shared" si="135"/>
        <v>46398</v>
      </c>
      <c r="AU160" s="145">
        <f t="shared" si="136"/>
        <v>179844.62512386005</v>
      </c>
      <c r="AV160" s="148">
        <f t="shared" si="137"/>
        <v>22</v>
      </c>
      <c r="AW160" s="145">
        <f t="shared" si="138"/>
        <v>1083.3577644300001</v>
      </c>
      <c r="AX160" s="145">
        <f t="shared" si="139"/>
        <v>0</v>
      </c>
      <c r="AY160" s="155">
        <v>0</v>
      </c>
      <c r="AZ160" s="152">
        <f t="shared" si="140"/>
        <v>46367</v>
      </c>
      <c r="BA160" s="153">
        <f>SUM(AX$126:AX160)</f>
        <v>0</v>
      </c>
      <c r="BB160" s="154">
        <f t="shared" si="141"/>
        <v>1083.3577644300001</v>
      </c>
      <c r="BC160" s="143">
        <f t="shared" si="134"/>
        <v>148</v>
      </c>
      <c r="BD160" s="144">
        <f t="shared" si="142"/>
        <v>46428</v>
      </c>
      <c r="BE160" s="144">
        <f t="shared" si="143"/>
        <v>46428</v>
      </c>
      <c r="BF160" s="1"/>
      <c r="BG160" s="1"/>
      <c r="BH160" s="1"/>
      <c r="BI160" s="1"/>
    </row>
    <row r="161" spans="1:61" x14ac:dyDescent="0.2">
      <c r="A161" s="125">
        <f t="shared" si="120"/>
        <v>42052</v>
      </c>
      <c r="B161" s="177">
        <f t="shared" si="104"/>
        <v>338625.21260035422</v>
      </c>
      <c r="C161" s="3">
        <f t="shared" si="121"/>
        <v>45714403.701047823</v>
      </c>
      <c r="D161" s="177">
        <f t="shared" si="122"/>
        <v>328996.87226024002</v>
      </c>
      <c r="E161" s="177">
        <f t="shared" si="123"/>
        <v>2525.0509945899998</v>
      </c>
      <c r="F161" s="178">
        <f t="shared" si="105"/>
        <v>326471.82126565004</v>
      </c>
      <c r="G161" s="179">
        <f t="shared" si="124"/>
        <v>4059.86</v>
      </c>
      <c r="H161" s="180">
        <f>IF(AND(N161=1,N160&gt;1),VLOOKUP(A160,[1]Plan1!$CW$105:$CY$215,3),H160)</f>
        <v>4110.2</v>
      </c>
      <c r="I161" s="181">
        <f t="shared" si="106"/>
        <v>41984</v>
      </c>
      <c r="J161" s="181">
        <f t="shared" si="125"/>
        <v>42015</v>
      </c>
      <c r="K161" s="182">
        <f t="shared" si="107"/>
        <v>1.2399442345302436E-2</v>
      </c>
      <c r="L161" s="213">
        <f t="shared" si="126"/>
        <v>42073</v>
      </c>
      <c r="M161" s="183">
        <f t="shared" si="127"/>
        <v>18</v>
      </c>
      <c r="N161" s="183">
        <f t="shared" si="108"/>
        <v>4</v>
      </c>
      <c r="O161" s="177">
        <f t="shared" si="109"/>
        <v>1.0027422399999999</v>
      </c>
      <c r="P161" s="184">
        <f t="shared" si="94"/>
        <v>1.0077995399999999</v>
      </c>
      <c r="Q161" s="184">
        <f t="shared" si="128"/>
        <v>1.0255478188199798</v>
      </c>
      <c r="R161" s="177">
        <f t="shared" si="93"/>
        <v>1.0283601099999999</v>
      </c>
      <c r="S161" s="177">
        <f t="shared" si="129"/>
        <v>1</v>
      </c>
      <c r="T161" s="177">
        <f t="shared" si="110"/>
        <v>328996.87226024002</v>
      </c>
      <c r="U161" s="177">
        <f t="shared" si="111"/>
        <v>0</v>
      </c>
      <c r="V161" s="177">
        <f t="shared" si="112"/>
        <v>9258.7767629941536</v>
      </c>
      <c r="W161" s="177">
        <f t="shared" si="113"/>
        <v>338255.6490232342</v>
      </c>
      <c r="X161" s="185">
        <f t="shared" si="114"/>
        <v>0</v>
      </c>
      <c r="Y161" s="177">
        <f t="shared" si="115"/>
        <v>0</v>
      </c>
      <c r="Z161" s="186">
        <f t="shared" si="116"/>
        <v>0</v>
      </c>
      <c r="AA161" s="177">
        <f t="shared" si="130"/>
        <v>0</v>
      </c>
      <c r="AB161" s="187">
        <f t="shared" si="131"/>
        <v>7.1215000000000001E-2</v>
      </c>
      <c r="AC161" s="185">
        <f t="shared" si="117"/>
        <v>4</v>
      </c>
      <c r="AD161" s="185">
        <v>252</v>
      </c>
      <c r="AE161" s="184">
        <f t="shared" si="144"/>
        <v>1.001092557</v>
      </c>
      <c r="AF161" s="177">
        <f t="shared" si="118"/>
        <v>359.44783575999998</v>
      </c>
      <c r="AG161" s="177">
        <f t="shared" si="119"/>
        <v>369.56357711999999</v>
      </c>
      <c r="AH161" s="188">
        <f t="shared" si="132"/>
        <v>0</v>
      </c>
      <c r="AI161" s="188"/>
      <c r="AJ161" s="188"/>
      <c r="AK161" s="188"/>
      <c r="AL161" s="8"/>
      <c r="AM161" s="8"/>
      <c r="AN161" s="8"/>
      <c r="AO161" s="8"/>
      <c r="AP161" s="8"/>
      <c r="AQ161" s="8"/>
      <c r="AR161" s="5"/>
      <c r="AS161" s="143">
        <f t="shared" si="133"/>
        <v>149</v>
      </c>
      <c r="AT161" s="144">
        <f t="shared" si="135"/>
        <v>46428</v>
      </c>
      <c r="AU161" s="145">
        <f t="shared" si="136"/>
        <v>179844.62512386005</v>
      </c>
      <c r="AV161" s="148">
        <f t="shared" si="137"/>
        <v>22</v>
      </c>
      <c r="AW161" s="145">
        <f t="shared" si="138"/>
        <v>1083.3577644300001</v>
      </c>
      <c r="AX161" s="145">
        <f t="shared" si="139"/>
        <v>0</v>
      </c>
      <c r="AY161" s="155">
        <v>0</v>
      </c>
      <c r="AZ161" s="152">
        <f t="shared" si="140"/>
        <v>46399</v>
      </c>
      <c r="BA161" s="153">
        <f>SUM(AX$126:AX161)</f>
        <v>0</v>
      </c>
      <c r="BB161" s="154">
        <f t="shared" si="141"/>
        <v>1083.3577644300001</v>
      </c>
      <c r="BC161" s="143">
        <f t="shared" si="134"/>
        <v>149</v>
      </c>
      <c r="BD161" s="144">
        <f t="shared" si="142"/>
        <v>46456</v>
      </c>
      <c r="BE161" s="144">
        <f t="shared" si="143"/>
        <v>46456</v>
      </c>
      <c r="BF161" s="1"/>
      <c r="BG161" s="1"/>
      <c r="BH161" s="1"/>
      <c r="BI161" s="1"/>
    </row>
    <row r="162" spans="1:61" x14ac:dyDescent="0.2">
      <c r="A162" s="125">
        <f t="shared" si="120"/>
        <v>42053</v>
      </c>
      <c r="B162" s="177">
        <f t="shared" si="104"/>
        <v>338625.21260035422</v>
      </c>
      <c r="C162" s="3">
        <f t="shared" si="121"/>
        <v>45714403.701047823</v>
      </c>
      <c r="D162" s="177">
        <f t="shared" si="122"/>
        <v>328996.87226024002</v>
      </c>
      <c r="E162" s="177">
        <f t="shared" si="123"/>
        <v>2525.0509945899998</v>
      </c>
      <c r="F162" s="178">
        <f t="shared" si="105"/>
        <v>326471.82126565004</v>
      </c>
      <c r="G162" s="179">
        <f t="shared" si="124"/>
        <v>4059.86</v>
      </c>
      <c r="H162" s="180">
        <f>IF(AND(N162=1,N161&gt;1),VLOOKUP(A161,[1]Plan1!$CW$105:$CY$215,3),H161)</f>
        <v>4110.2</v>
      </c>
      <c r="I162" s="181">
        <f t="shared" si="106"/>
        <v>41984</v>
      </c>
      <c r="J162" s="181">
        <f t="shared" si="125"/>
        <v>42015</v>
      </c>
      <c r="K162" s="182">
        <f t="shared" si="107"/>
        <v>1.2399442345302436E-2</v>
      </c>
      <c r="L162" s="213">
        <f t="shared" si="126"/>
        <v>42073</v>
      </c>
      <c r="M162" s="183">
        <f t="shared" si="127"/>
        <v>18</v>
      </c>
      <c r="N162" s="183">
        <f t="shared" si="108"/>
        <v>4</v>
      </c>
      <c r="O162" s="177">
        <f t="shared" si="109"/>
        <v>1.0027422399999999</v>
      </c>
      <c r="P162" s="184">
        <f t="shared" si="94"/>
        <v>1.0077995399999999</v>
      </c>
      <c r="Q162" s="184">
        <f t="shared" si="128"/>
        <v>1.0255478188199798</v>
      </c>
      <c r="R162" s="177">
        <f t="shared" si="93"/>
        <v>1.0283601099999999</v>
      </c>
      <c r="S162" s="177">
        <f t="shared" si="129"/>
        <v>1</v>
      </c>
      <c r="T162" s="177">
        <f t="shared" si="110"/>
        <v>328996.87226024002</v>
      </c>
      <c r="U162" s="177">
        <f t="shared" si="111"/>
        <v>0</v>
      </c>
      <c r="V162" s="177">
        <f t="shared" si="112"/>
        <v>9258.7767629941536</v>
      </c>
      <c r="W162" s="177">
        <f t="shared" si="113"/>
        <v>338255.6490232342</v>
      </c>
      <c r="X162" s="185">
        <f t="shared" si="114"/>
        <v>0</v>
      </c>
      <c r="Y162" s="177">
        <f t="shared" si="115"/>
        <v>0</v>
      </c>
      <c r="Z162" s="186">
        <f t="shared" si="116"/>
        <v>0</v>
      </c>
      <c r="AA162" s="177">
        <f t="shared" si="130"/>
        <v>0</v>
      </c>
      <c r="AB162" s="187">
        <f t="shared" si="131"/>
        <v>7.1215000000000001E-2</v>
      </c>
      <c r="AC162" s="185">
        <f t="shared" si="117"/>
        <v>4</v>
      </c>
      <c r="AD162" s="185">
        <v>252</v>
      </c>
      <c r="AE162" s="184">
        <f t="shared" si="144"/>
        <v>1.001092557</v>
      </c>
      <c r="AF162" s="177">
        <f t="shared" si="118"/>
        <v>359.44783575999998</v>
      </c>
      <c r="AG162" s="177">
        <f t="shared" si="119"/>
        <v>369.56357711999999</v>
      </c>
      <c r="AH162" s="188">
        <f t="shared" si="132"/>
        <v>0</v>
      </c>
      <c r="AI162" s="188"/>
      <c r="AJ162" s="188"/>
      <c r="AK162" s="188"/>
      <c r="AL162" s="8"/>
      <c r="AM162" s="8"/>
      <c r="AN162" s="8"/>
      <c r="AO162" s="8"/>
      <c r="AP162" s="8"/>
      <c r="AQ162" s="8"/>
      <c r="AR162" s="5"/>
      <c r="AS162" s="143">
        <f t="shared" si="133"/>
        <v>150</v>
      </c>
      <c r="AT162" s="144">
        <f t="shared" si="135"/>
        <v>46456</v>
      </c>
      <c r="AU162" s="145">
        <f t="shared" si="136"/>
        <v>179844.62512386005</v>
      </c>
      <c r="AV162" s="148">
        <f t="shared" si="137"/>
        <v>20</v>
      </c>
      <c r="AW162" s="145">
        <f t="shared" si="138"/>
        <v>984.60166372000003</v>
      </c>
      <c r="AX162" s="145">
        <f t="shared" si="139"/>
        <v>0</v>
      </c>
      <c r="AY162" s="155">
        <v>0</v>
      </c>
      <c r="AZ162" s="152">
        <f t="shared" si="140"/>
        <v>46429</v>
      </c>
      <c r="BA162" s="153">
        <f>SUM(AX$126:AX162)</f>
        <v>0</v>
      </c>
      <c r="BB162" s="154">
        <f t="shared" si="141"/>
        <v>984.60166372000003</v>
      </c>
      <c r="BC162" s="143">
        <f t="shared" si="134"/>
        <v>150</v>
      </c>
      <c r="BD162" s="144">
        <f t="shared" si="142"/>
        <v>46489</v>
      </c>
      <c r="BE162" s="144">
        <f t="shared" si="143"/>
        <v>46489</v>
      </c>
      <c r="BF162" s="1"/>
      <c r="BG162" s="1"/>
      <c r="BH162" s="1"/>
      <c r="BI162" s="1"/>
    </row>
    <row r="163" spans="1:61" x14ac:dyDescent="0.2">
      <c r="A163" s="125">
        <f t="shared" si="120"/>
        <v>42054</v>
      </c>
      <c r="B163" s="177">
        <f t="shared" si="104"/>
        <v>338947.90829232521</v>
      </c>
      <c r="C163" s="3">
        <f t="shared" si="121"/>
        <v>45757967.619463906</v>
      </c>
      <c r="D163" s="177">
        <f t="shared" si="122"/>
        <v>328996.87226024002</v>
      </c>
      <c r="E163" s="177">
        <f t="shared" si="123"/>
        <v>2525.0509945899998</v>
      </c>
      <c r="F163" s="178">
        <f t="shared" si="105"/>
        <v>326471.82126565004</v>
      </c>
      <c r="G163" s="179">
        <f t="shared" si="124"/>
        <v>4059.86</v>
      </c>
      <c r="H163" s="180">
        <f>IF(AND(N163=1,N162&gt;1),VLOOKUP(A162,[1]Plan1!$CW$105:$CY$215,3),H162)</f>
        <v>4110.2</v>
      </c>
      <c r="I163" s="181">
        <f t="shared" si="106"/>
        <v>41984</v>
      </c>
      <c r="J163" s="181">
        <f t="shared" si="125"/>
        <v>42015</v>
      </c>
      <c r="K163" s="182">
        <f t="shared" si="107"/>
        <v>1.2399442345302436E-2</v>
      </c>
      <c r="L163" s="213">
        <f t="shared" si="126"/>
        <v>42073</v>
      </c>
      <c r="M163" s="183">
        <f t="shared" si="127"/>
        <v>18</v>
      </c>
      <c r="N163" s="183">
        <f t="shared" si="108"/>
        <v>5</v>
      </c>
      <c r="O163" s="177">
        <f t="shared" si="109"/>
        <v>1.0034289700000001</v>
      </c>
      <c r="P163" s="184">
        <f t="shared" si="94"/>
        <v>1.0077995399999999</v>
      </c>
      <c r="Q163" s="184">
        <f t="shared" si="128"/>
        <v>1.0255478188199798</v>
      </c>
      <c r="R163" s="177">
        <f t="shared" si="93"/>
        <v>1.0290643900000001</v>
      </c>
      <c r="S163" s="177">
        <f t="shared" si="129"/>
        <v>1</v>
      </c>
      <c r="T163" s="177">
        <f t="shared" si="110"/>
        <v>328996.87226024002</v>
      </c>
      <c r="U163" s="177">
        <f t="shared" si="111"/>
        <v>0</v>
      </c>
      <c r="V163" s="177">
        <f t="shared" si="112"/>
        <v>9488.7043372751632</v>
      </c>
      <c r="W163" s="177">
        <f t="shared" si="113"/>
        <v>338485.5765975152</v>
      </c>
      <c r="X163" s="185">
        <f t="shared" si="114"/>
        <v>0</v>
      </c>
      <c r="Y163" s="177">
        <f t="shared" si="115"/>
        <v>0</v>
      </c>
      <c r="Z163" s="186">
        <f t="shared" si="116"/>
        <v>0</v>
      </c>
      <c r="AA163" s="177">
        <f t="shared" si="130"/>
        <v>0</v>
      </c>
      <c r="AB163" s="187">
        <f t="shared" si="131"/>
        <v>7.1215000000000001E-2</v>
      </c>
      <c r="AC163" s="185">
        <f t="shared" si="117"/>
        <v>5</v>
      </c>
      <c r="AD163" s="185">
        <v>252</v>
      </c>
      <c r="AE163" s="184">
        <f t="shared" si="144"/>
        <v>1.0013658830000001</v>
      </c>
      <c r="AF163" s="177">
        <f t="shared" si="118"/>
        <v>449.37123487000002</v>
      </c>
      <c r="AG163" s="177">
        <f t="shared" si="119"/>
        <v>462.33169480999999</v>
      </c>
      <c r="AH163" s="188">
        <f t="shared" si="132"/>
        <v>0</v>
      </c>
      <c r="AI163" s="188"/>
      <c r="AJ163" s="188"/>
      <c r="AK163" s="188"/>
      <c r="AL163" s="8"/>
      <c r="AM163" s="8"/>
      <c r="AN163" s="8"/>
      <c r="AO163" s="8"/>
      <c r="AP163" s="8"/>
      <c r="AQ163" s="8"/>
      <c r="AR163" s="5"/>
      <c r="AS163" s="143">
        <f t="shared" si="133"/>
        <v>151</v>
      </c>
      <c r="AT163" s="144">
        <f t="shared" si="135"/>
        <v>46489</v>
      </c>
      <c r="AU163" s="145">
        <f t="shared" si="136"/>
        <v>179844.62512386005</v>
      </c>
      <c r="AV163" s="148">
        <f t="shared" si="137"/>
        <v>23</v>
      </c>
      <c r="AW163" s="145">
        <f t="shared" si="138"/>
        <v>1132.7560473000001</v>
      </c>
      <c r="AX163" s="145">
        <f t="shared" si="139"/>
        <v>0</v>
      </c>
      <c r="AY163" s="155">
        <v>0</v>
      </c>
      <c r="AZ163" s="152">
        <f t="shared" si="140"/>
        <v>46457</v>
      </c>
      <c r="BA163" s="153">
        <f>SUM(AX$126:AX163)</f>
        <v>0</v>
      </c>
      <c r="BB163" s="154">
        <f t="shared" si="141"/>
        <v>1132.7560473000001</v>
      </c>
      <c r="BC163" s="143">
        <f t="shared" si="134"/>
        <v>151</v>
      </c>
      <c r="BD163" s="144">
        <f t="shared" si="142"/>
        <v>46517</v>
      </c>
      <c r="BE163" s="144">
        <f t="shared" si="143"/>
        <v>46517</v>
      </c>
      <c r="BF163" s="17"/>
      <c r="BG163" s="1"/>
      <c r="BH163" s="1"/>
      <c r="BI163" s="1"/>
    </row>
    <row r="164" spans="1:61" x14ac:dyDescent="0.2">
      <c r="A164" s="125">
        <f t="shared" si="120"/>
        <v>42055</v>
      </c>
      <c r="B164" s="177">
        <f t="shared" si="104"/>
        <v>339270.91170298035</v>
      </c>
      <c r="C164" s="3">
        <f t="shared" si="121"/>
        <v>45801573.079902343</v>
      </c>
      <c r="D164" s="177">
        <f t="shared" si="122"/>
        <v>328996.87226024002</v>
      </c>
      <c r="E164" s="177">
        <f t="shared" si="123"/>
        <v>2525.0509945899998</v>
      </c>
      <c r="F164" s="178">
        <f t="shared" si="105"/>
        <v>326471.82126565004</v>
      </c>
      <c r="G164" s="179">
        <f t="shared" si="124"/>
        <v>4059.86</v>
      </c>
      <c r="H164" s="180">
        <f>IF(AND(N164=1,N163&gt;1),VLOOKUP(A163,[1]Plan1!$CW$105:$CY$215,3),H163)</f>
        <v>4110.2</v>
      </c>
      <c r="I164" s="181">
        <f t="shared" si="106"/>
        <v>41984</v>
      </c>
      <c r="J164" s="181">
        <f t="shared" si="125"/>
        <v>42015</v>
      </c>
      <c r="K164" s="182">
        <f t="shared" si="107"/>
        <v>1.2399442345302436E-2</v>
      </c>
      <c r="L164" s="213">
        <f t="shared" si="126"/>
        <v>42073</v>
      </c>
      <c r="M164" s="183">
        <f t="shared" si="127"/>
        <v>18</v>
      </c>
      <c r="N164" s="183">
        <f t="shared" si="108"/>
        <v>6</v>
      </c>
      <c r="O164" s="177">
        <f t="shared" si="109"/>
        <v>1.00411618</v>
      </c>
      <c r="P164" s="184">
        <f t="shared" si="94"/>
        <v>1.0077995399999999</v>
      </c>
      <c r="Q164" s="184">
        <f t="shared" si="128"/>
        <v>1.0255478188199798</v>
      </c>
      <c r="R164" s="177">
        <f t="shared" si="93"/>
        <v>1.0297691499999999</v>
      </c>
      <c r="S164" s="177">
        <f t="shared" si="129"/>
        <v>1</v>
      </c>
      <c r="T164" s="177">
        <f t="shared" si="110"/>
        <v>328996.87226024002</v>
      </c>
      <c r="U164" s="177">
        <f t="shared" si="111"/>
        <v>0</v>
      </c>
      <c r="V164" s="177">
        <f t="shared" si="112"/>
        <v>9718.7886180302976</v>
      </c>
      <c r="W164" s="177">
        <f t="shared" si="113"/>
        <v>338715.66087827034</v>
      </c>
      <c r="X164" s="185">
        <f t="shared" si="114"/>
        <v>0</v>
      </c>
      <c r="Y164" s="177">
        <f t="shared" si="115"/>
        <v>0</v>
      </c>
      <c r="Z164" s="186">
        <f t="shared" si="116"/>
        <v>0</v>
      </c>
      <c r="AA164" s="177">
        <f t="shared" si="130"/>
        <v>0</v>
      </c>
      <c r="AB164" s="187">
        <f t="shared" si="131"/>
        <v>7.1215000000000001E-2</v>
      </c>
      <c r="AC164" s="185">
        <f t="shared" si="117"/>
        <v>6</v>
      </c>
      <c r="AD164" s="185">
        <v>252</v>
      </c>
      <c r="AE164" s="184">
        <f t="shared" si="144"/>
        <v>1.001639283</v>
      </c>
      <c r="AF164" s="177">
        <f t="shared" si="118"/>
        <v>539.31897974000003</v>
      </c>
      <c r="AG164" s="177">
        <f t="shared" si="119"/>
        <v>555.25082470999996</v>
      </c>
      <c r="AH164" s="188">
        <f t="shared" si="132"/>
        <v>0</v>
      </c>
      <c r="AI164" s="188"/>
      <c r="AJ164" s="188"/>
      <c r="AK164" s="188"/>
      <c r="AL164" s="8"/>
      <c r="AM164" s="8"/>
      <c r="AN164" s="8"/>
      <c r="AO164" s="8"/>
      <c r="AP164" s="8"/>
      <c r="AQ164" s="8"/>
      <c r="AR164" s="5"/>
      <c r="AS164" s="143">
        <f t="shared" si="133"/>
        <v>152</v>
      </c>
      <c r="AT164" s="144">
        <f t="shared" si="135"/>
        <v>46517</v>
      </c>
      <c r="AU164" s="145">
        <f t="shared" si="136"/>
        <v>179844.62512386005</v>
      </c>
      <c r="AV164" s="148">
        <f t="shared" si="137"/>
        <v>20</v>
      </c>
      <c r="AW164" s="145">
        <f t="shared" si="138"/>
        <v>984.60166372000003</v>
      </c>
      <c r="AX164" s="145">
        <f t="shared" si="139"/>
        <v>0</v>
      </c>
      <c r="AY164" s="155">
        <v>0</v>
      </c>
      <c r="AZ164" s="152">
        <f t="shared" si="140"/>
        <v>46490</v>
      </c>
      <c r="BA164" s="153">
        <f>SUM(AX$126:AX164)</f>
        <v>0</v>
      </c>
      <c r="BB164" s="154">
        <f t="shared" si="141"/>
        <v>984.60166372000003</v>
      </c>
      <c r="BC164" s="143">
        <f t="shared" si="134"/>
        <v>152</v>
      </c>
      <c r="BD164" s="144">
        <f t="shared" si="142"/>
        <v>46548</v>
      </c>
      <c r="BE164" s="144">
        <f t="shared" si="143"/>
        <v>46548</v>
      </c>
      <c r="BF164" s="1"/>
      <c r="BG164" s="1"/>
      <c r="BH164" s="1"/>
      <c r="BI164" s="1"/>
    </row>
    <row r="165" spans="1:61" x14ac:dyDescent="0.2">
      <c r="A165" s="125">
        <f t="shared" si="120"/>
        <v>42056</v>
      </c>
      <c r="B165" s="177">
        <f t="shared" si="104"/>
        <v>339594.22335085971</v>
      </c>
      <c r="C165" s="3">
        <f t="shared" si="121"/>
        <v>45845220.152366064</v>
      </c>
      <c r="D165" s="177">
        <f t="shared" si="122"/>
        <v>328996.87226024002</v>
      </c>
      <c r="E165" s="177">
        <f t="shared" si="123"/>
        <v>2525.0509945899998</v>
      </c>
      <c r="F165" s="178">
        <f t="shared" si="105"/>
        <v>326471.82126565004</v>
      </c>
      <c r="G165" s="179">
        <f t="shared" si="124"/>
        <v>4059.86</v>
      </c>
      <c r="H165" s="180">
        <f>IF(AND(N165=1,N164&gt;1),VLOOKUP(A164,[1]Plan1!$CW$105:$CY$215,3),H164)</f>
        <v>4110.2</v>
      </c>
      <c r="I165" s="181">
        <f t="shared" si="106"/>
        <v>41984</v>
      </c>
      <c r="J165" s="181">
        <f t="shared" si="125"/>
        <v>42015</v>
      </c>
      <c r="K165" s="182">
        <f t="shared" si="107"/>
        <v>1.2399442345302436E-2</v>
      </c>
      <c r="L165" s="213">
        <f t="shared" si="126"/>
        <v>42073</v>
      </c>
      <c r="M165" s="183">
        <f t="shared" si="127"/>
        <v>18</v>
      </c>
      <c r="N165" s="183">
        <f t="shared" si="108"/>
        <v>7</v>
      </c>
      <c r="O165" s="177">
        <f t="shared" si="109"/>
        <v>1.0048038500000001</v>
      </c>
      <c r="P165" s="184">
        <f t="shared" si="94"/>
        <v>1.0077995399999999</v>
      </c>
      <c r="Q165" s="184">
        <f t="shared" si="128"/>
        <v>1.0255478188199798</v>
      </c>
      <c r="R165" s="177">
        <f t="shared" si="93"/>
        <v>1.03047439</v>
      </c>
      <c r="S165" s="177">
        <f t="shared" si="129"/>
        <v>1</v>
      </c>
      <c r="T165" s="177">
        <f t="shared" si="110"/>
        <v>328996.87226024002</v>
      </c>
      <c r="U165" s="177">
        <f t="shared" si="111"/>
        <v>0</v>
      </c>
      <c r="V165" s="177">
        <f t="shared" si="112"/>
        <v>9949.0296052597005</v>
      </c>
      <c r="W165" s="177">
        <f t="shared" si="113"/>
        <v>338945.90186549973</v>
      </c>
      <c r="X165" s="185">
        <f t="shared" si="114"/>
        <v>0</v>
      </c>
      <c r="Y165" s="177">
        <f t="shared" si="115"/>
        <v>0</v>
      </c>
      <c r="Z165" s="186">
        <f t="shared" si="116"/>
        <v>0</v>
      </c>
      <c r="AA165" s="177">
        <f t="shared" si="130"/>
        <v>0</v>
      </c>
      <c r="AB165" s="187">
        <f t="shared" si="131"/>
        <v>7.1215000000000001E-2</v>
      </c>
      <c r="AC165" s="185">
        <f t="shared" si="117"/>
        <v>7</v>
      </c>
      <c r="AD165" s="185">
        <v>252</v>
      </c>
      <c r="AE165" s="184">
        <f t="shared" si="144"/>
        <v>1.001912758</v>
      </c>
      <c r="AF165" s="177">
        <f t="shared" si="118"/>
        <v>629.29139939000004</v>
      </c>
      <c r="AG165" s="177">
        <f t="shared" si="119"/>
        <v>648.32148536</v>
      </c>
      <c r="AH165" s="188">
        <f t="shared" si="132"/>
        <v>0</v>
      </c>
      <c r="AI165" s="188"/>
      <c r="AJ165" s="188"/>
      <c r="AK165" s="188"/>
      <c r="AL165" s="8"/>
      <c r="AM165" s="8"/>
      <c r="AN165" s="8"/>
      <c r="AO165" s="8"/>
      <c r="AP165" s="8"/>
      <c r="AQ165" s="8"/>
      <c r="AR165" s="5"/>
      <c r="AS165" s="143">
        <f t="shared" si="133"/>
        <v>153</v>
      </c>
      <c r="AT165" s="144">
        <f t="shared" si="135"/>
        <v>46548</v>
      </c>
      <c r="AU165" s="145">
        <f t="shared" si="136"/>
        <v>179844.62512386005</v>
      </c>
      <c r="AV165" s="148">
        <f t="shared" si="137"/>
        <v>23</v>
      </c>
      <c r="AW165" s="145">
        <f t="shared" si="138"/>
        <v>1132.7560473000001</v>
      </c>
      <c r="AX165" s="145">
        <f t="shared" si="139"/>
        <v>0</v>
      </c>
      <c r="AY165" s="155">
        <v>0</v>
      </c>
      <c r="AZ165" s="152">
        <f t="shared" si="140"/>
        <v>46518</v>
      </c>
      <c r="BA165" s="153">
        <f>SUM(AX$126:AX165)</f>
        <v>0</v>
      </c>
      <c r="BB165" s="154">
        <f t="shared" si="141"/>
        <v>1132.7560473000001</v>
      </c>
      <c r="BC165" s="143">
        <f t="shared" si="134"/>
        <v>153</v>
      </c>
      <c r="BD165" s="144">
        <f t="shared" si="142"/>
        <v>0</v>
      </c>
      <c r="BE165" s="144">
        <f t="shared" si="143"/>
        <v>46580</v>
      </c>
      <c r="BF165" s="1"/>
      <c r="BG165" s="1"/>
      <c r="BH165" s="1"/>
      <c r="BI165" s="1"/>
    </row>
    <row r="166" spans="1:61" x14ac:dyDescent="0.2">
      <c r="A166" s="125">
        <f t="shared" si="120"/>
        <v>42057</v>
      </c>
      <c r="B166" s="177">
        <f t="shared" si="104"/>
        <v>339594.22335085971</v>
      </c>
      <c r="C166" s="3">
        <f t="shared" si="121"/>
        <v>45845220.152366064</v>
      </c>
      <c r="D166" s="177">
        <f t="shared" si="122"/>
        <v>328996.87226024002</v>
      </c>
      <c r="E166" s="177">
        <f t="shared" si="123"/>
        <v>2525.0509945899998</v>
      </c>
      <c r="F166" s="178">
        <f t="shared" si="105"/>
        <v>326471.82126565004</v>
      </c>
      <c r="G166" s="179">
        <f t="shared" si="124"/>
        <v>4059.86</v>
      </c>
      <c r="H166" s="180">
        <f>IF(AND(N166=1,N165&gt;1),VLOOKUP(A165,[1]Plan1!$CW$105:$CY$215,3),H165)</f>
        <v>4110.2</v>
      </c>
      <c r="I166" s="181">
        <f t="shared" si="106"/>
        <v>41984</v>
      </c>
      <c r="J166" s="181">
        <f t="shared" si="125"/>
        <v>42015</v>
      </c>
      <c r="K166" s="182">
        <f t="shared" si="107"/>
        <v>1.2399442345302436E-2</v>
      </c>
      <c r="L166" s="213">
        <f t="shared" si="126"/>
        <v>42073</v>
      </c>
      <c r="M166" s="183">
        <f t="shared" si="127"/>
        <v>18</v>
      </c>
      <c r="N166" s="183">
        <f t="shared" si="108"/>
        <v>7</v>
      </c>
      <c r="O166" s="177">
        <f t="shared" si="109"/>
        <v>1.0048038500000001</v>
      </c>
      <c r="P166" s="184">
        <f t="shared" si="94"/>
        <v>1.0077995399999999</v>
      </c>
      <c r="Q166" s="184">
        <f t="shared" si="128"/>
        <v>1.0255478188199798</v>
      </c>
      <c r="R166" s="177">
        <f t="shared" si="93"/>
        <v>1.03047439</v>
      </c>
      <c r="S166" s="177">
        <f t="shared" si="129"/>
        <v>1</v>
      </c>
      <c r="T166" s="177">
        <f t="shared" si="110"/>
        <v>328996.87226024002</v>
      </c>
      <c r="U166" s="177">
        <f t="shared" si="111"/>
        <v>0</v>
      </c>
      <c r="V166" s="177">
        <f t="shared" si="112"/>
        <v>9949.0296052597005</v>
      </c>
      <c r="W166" s="177">
        <f t="shared" si="113"/>
        <v>338945.90186549973</v>
      </c>
      <c r="X166" s="185">
        <f t="shared" si="114"/>
        <v>0</v>
      </c>
      <c r="Y166" s="177">
        <f t="shared" si="115"/>
        <v>0</v>
      </c>
      <c r="Z166" s="186">
        <f t="shared" si="116"/>
        <v>0</v>
      </c>
      <c r="AA166" s="177">
        <f t="shared" si="130"/>
        <v>0</v>
      </c>
      <c r="AB166" s="187">
        <f t="shared" si="131"/>
        <v>7.1215000000000001E-2</v>
      </c>
      <c r="AC166" s="185">
        <f t="shared" si="117"/>
        <v>7</v>
      </c>
      <c r="AD166" s="185">
        <v>252</v>
      </c>
      <c r="AE166" s="184">
        <f t="shared" si="144"/>
        <v>1.001912758</v>
      </c>
      <c r="AF166" s="177">
        <f t="shared" si="118"/>
        <v>629.29139939000004</v>
      </c>
      <c r="AG166" s="177">
        <f t="shared" si="119"/>
        <v>648.32148536</v>
      </c>
      <c r="AH166" s="188">
        <f t="shared" si="132"/>
        <v>0</v>
      </c>
      <c r="AI166" s="188"/>
      <c r="AJ166" s="188"/>
      <c r="AK166" s="188"/>
      <c r="AL166" s="8"/>
      <c r="AM166" s="8"/>
      <c r="AN166" s="8"/>
      <c r="AO166" s="8"/>
      <c r="AP166" s="8"/>
      <c r="AQ166" s="8"/>
      <c r="AR166" s="5"/>
      <c r="AS166" s="143"/>
      <c r="AT166" s="144"/>
      <c r="AU166" s="145"/>
      <c r="AV166" s="148"/>
      <c r="AW166" s="154"/>
      <c r="AX166" s="145"/>
      <c r="AY166" s="155"/>
      <c r="AZ166" s="152"/>
      <c r="BA166" s="153"/>
      <c r="BB166" s="154"/>
      <c r="BC166" s="143"/>
      <c r="BD166" s="144"/>
      <c r="BE166" s="144"/>
      <c r="BF166" s="1"/>
      <c r="BG166" s="1"/>
      <c r="BH166" s="1"/>
      <c r="BI166" s="1"/>
    </row>
    <row r="167" spans="1:61" x14ac:dyDescent="0.2">
      <c r="A167" s="125">
        <f t="shared" si="120"/>
        <v>42058</v>
      </c>
      <c r="B167" s="177">
        <f t="shared" si="104"/>
        <v>339594.22335085971</v>
      </c>
      <c r="C167" s="3">
        <f t="shared" si="121"/>
        <v>45845220.152366064</v>
      </c>
      <c r="D167" s="177">
        <f t="shared" si="122"/>
        <v>328996.87226024002</v>
      </c>
      <c r="E167" s="177">
        <f t="shared" si="123"/>
        <v>2525.0509945899998</v>
      </c>
      <c r="F167" s="178">
        <f t="shared" si="105"/>
        <v>326471.82126565004</v>
      </c>
      <c r="G167" s="179">
        <f t="shared" si="124"/>
        <v>4059.86</v>
      </c>
      <c r="H167" s="180">
        <f>IF(AND(N167=1,N166&gt;1),VLOOKUP(A166,[1]Plan1!$CW$105:$CY$215,3),H166)</f>
        <v>4110.2</v>
      </c>
      <c r="I167" s="181">
        <f t="shared" si="106"/>
        <v>41984</v>
      </c>
      <c r="J167" s="181">
        <f t="shared" si="125"/>
        <v>42015</v>
      </c>
      <c r="K167" s="182">
        <f t="shared" si="107"/>
        <v>1.2399442345302436E-2</v>
      </c>
      <c r="L167" s="213">
        <f t="shared" si="126"/>
        <v>42073</v>
      </c>
      <c r="M167" s="183">
        <f t="shared" si="127"/>
        <v>18</v>
      </c>
      <c r="N167" s="183">
        <f t="shared" si="108"/>
        <v>7</v>
      </c>
      <c r="O167" s="177">
        <f t="shared" si="109"/>
        <v>1.0048038500000001</v>
      </c>
      <c r="P167" s="184">
        <f t="shared" si="94"/>
        <v>1.0077995399999999</v>
      </c>
      <c r="Q167" s="184">
        <f t="shared" si="128"/>
        <v>1.0255478188199798</v>
      </c>
      <c r="R167" s="177">
        <f t="shared" si="93"/>
        <v>1.03047439</v>
      </c>
      <c r="S167" s="177">
        <f t="shared" si="129"/>
        <v>1</v>
      </c>
      <c r="T167" s="177">
        <f t="shared" si="110"/>
        <v>328996.87226024002</v>
      </c>
      <c r="U167" s="177">
        <f t="shared" si="111"/>
        <v>0</v>
      </c>
      <c r="V167" s="177">
        <f t="shared" si="112"/>
        <v>9949.0296052597005</v>
      </c>
      <c r="W167" s="177">
        <f t="shared" si="113"/>
        <v>338945.90186549973</v>
      </c>
      <c r="X167" s="185">
        <f t="shared" si="114"/>
        <v>0</v>
      </c>
      <c r="Y167" s="177">
        <f t="shared" si="115"/>
        <v>0</v>
      </c>
      <c r="Z167" s="186">
        <f t="shared" si="116"/>
        <v>0</v>
      </c>
      <c r="AA167" s="177">
        <f t="shared" si="130"/>
        <v>0</v>
      </c>
      <c r="AB167" s="187">
        <f t="shared" si="131"/>
        <v>7.1215000000000001E-2</v>
      </c>
      <c r="AC167" s="185">
        <f t="shared" si="117"/>
        <v>7</v>
      </c>
      <c r="AD167" s="185">
        <v>252</v>
      </c>
      <c r="AE167" s="184">
        <f t="shared" si="144"/>
        <v>1.001912758</v>
      </c>
      <c r="AF167" s="177">
        <f t="shared" si="118"/>
        <v>629.29139939000004</v>
      </c>
      <c r="AG167" s="177">
        <f t="shared" si="119"/>
        <v>648.32148536</v>
      </c>
      <c r="AH167" s="188">
        <f t="shared" si="132"/>
        <v>0</v>
      </c>
      <c r="AI167" s="188"/>
      <c r="AJ167" s="188"/>
      <c r="AK167" s="188"/>
      <c r="AL167" s="8"/>
      <c r="AM167" s="8"/>
      <c r="AN167" s="8"/>
      <c r="AO167" s="8"/>
      <c r="AP167" s="8"/>
      <c r="AQ167" s="8"/>
      <c r="AR167" s="5"/>
      <c r="AS167" s="143"/>
      <c r="AT167" s="144"/>
      <c r="AU167" s="145"/>
      <c r="AV167" s="148"/>
      <c r="AW167" s="154"/>
      <c r="AX167" s="145"/>
      <c r="AY167" s="155"/>
      <c r="AZ167" s="152"/>
      <c r="BA167" s="153"/>
      <c r="BB167" s="154"/>
      <c r="BC167" s="143"/>
      <c r="BD167" s="144"/>
      <c r="BE167" s="144"/>
      <c r="BF167" s="1"/>
      <c r="BG167" s="1"/>
      <c r="BH167" s="1"/>
      <c r="BI167" s="1"/>
    </row>
    <row r="168" spans="1:61" x14ac:dyDescent="0.2">
      <c r="A168" s="125">
        <f t="shared" si="120"/>
        <v>42059</v>
      </c>
      <c r="B168" s="177">
        <f t="shared" si="104"/>
        <v>339917.84668819146</v>
      </c>
      <c r="C168" s="3">
        <f t="shared" si="121"/>
        <v>45888909.30290585</v>
      </c>
      <c r="D168" s="177">
        <f t="shared" si="122"/>
        <v>328996.87226024002</v>
      </c>
      <c r="E168" s="177">
        <f t="shared" si="123"/>
        <v>2525.0509945899998</v>
      </c>
      <c r="F168" s="178">
        <f t="shared" si="105"/>
        <v>326471.82126565004</v>
      </c>
      <c r="G168" s="179">
        <f t="shared" si="124"/>
        <v>4059.86</v>
      </c>
      <c r="H168" s="180">
        <f>IF(AND(N168=1,N167&gt;1),VLOOKUP(A167,[1]Plan1!$CW$105:$CY$215,3),H167)</f>
        <v>4110.2</v>
      </c>
      <c r="I168" s="181">
        <f t="shared" si="106"/>
        <v>41984</v>
      </c>
      <c r="J168" s="181">
        <f t="shared" si="125"/>
        <v>42015</v>
      </c>
      <c r="K168" s="182">
        <f t="shared" si="107"/>
        <v>1.2399442345302436E-2</v>
      </c>
      <c r="L168" s="213">
        <f t="shared" si="126"/>
        <v>42073</v>
      </c>
      <c r="M168" s="183">
        <f t="shared" si="127"/>
        <v>18</v>
      </c>
      <c r="N168" s="183">
        <f t="shared" si="108"/>
        <v>8</v>
      </c>
      <c r="O168" s="177">
        <f t="shared" si="109"/>
        <v>1.0054920000000001</v>
      </c>
      <c r="P168" s="184">
        <f t="shared" si="94"/>
        <v>1.0077995399999999</v>
      </c>
      <c r="Q168" s="184">
        <f t="shared" si="128"/>
        <v>1.0255478188199798</v>
      </c>
      <c r="R168" s="177">
        <f t="shared" si="93"/>
        <v>1.0311801199999999</v>
      </c>
      <c r="S168" s="177">
        <f t="shared" si="129"/>
        <v>1</v>
      </c>
      <c r="T168" s="177">
        <f t="shared" si="110"/>
        <v>328996.87226024002</v>
      </c>
      <c r="U168" s="177">
        <f t="shared" si="111"/>
        <v>0</v>
      </c>
      <c r="V168" s="177">
        <f t="shared" si="112"/>
        <v>10179.430563681495</v>
      </c>
      <c r="W168" s="177">
        <f t="shared" si="113"/>
        <v>339176.30282392149</v>
      </c>
      <c r="X168" s="185">
        <f t="shared" si="114"/>
        <v>0</v>
      </c>
      <c r="Y168" s="177">
        <f t="shared" si="115"/>
        <v>0</v>
      </c>
      <c r="Z168" s="186">
        <f t="shared" si="116"/>
        <v>0</v>
      </c>
      <c r="AA168" s="177">
        <f t="shared" si="130"/>
        <v>0</v>
      </c>
      <c r="AB168" s="187">
        <f t="shared" si="131"/>
        <v>7.1215000000000001E-2</v>
      </c>
      <c r="AC168" s="185">
        <f t="shared" si="117"/>
        <v>8</v>
      </c>
      <c r="AD168" s="185">
        <v>252</v>
      </c>
      <c r="AE168" s="184">
        <f t="shared" si="144"/>
        <v>1.002186308</v>
      </c>
      <c r="AF168" s="177">
        <f t="shared" si="118"/>
        <v>719.28849378999996</v>
      </c>
      <c r="AG168" s="177">
        <f t="shared" si="119"/>
        <v>741.54386426999997</v>
      </c>
      <c r="AH168" s="188">
        <f t="shared" si="132"/>
        <v>0</v>
      </c>
      <c r="AI168" s="188"/>
      <c r="AJ168" s="188"/>
      <c r="AK168" s="188"/>
      <c r="AL168" s="8"/>
      <c r="AM168" s="8"/>
      <c r="AN168" s="8"/>
      <c r="AO168" s="8"/>
      <c r="AP168" s="8"/>
      <c r="AQ168" s="8"/>
      <c r="AR168" s="5"/>
      <c r="AS168" s="143"/>
      <c r="AT168" s="144"/>
      <c r="AU168" s="145"/>
      <c r="AV168" s="148"/>
      <c r="AW168" s="154"/>
      <c r="AX168" s="145"/>
      <c r="AY168" s="155"/>
      <c r="AZ168" s="152"/>
      <c r="BA168" s="153"/>
      <c r="BB168" s="154"/>
      <c r="BC168" s="143"/>
      <c r="BD168" s="144"/>
      <c r="BE168" s="144"/>
      <c r="BF168" s="1"/>
      <c r="BG168" s="1"/>
      <c r="BH168" s="1"/>
      <c r="BI168" s="1"/>
    </row>
    <row r="169" spans="1:61" x14ac:dyDescent="0.2">
      <c r="A169" s="125">
        <f t="shared" si="120"/>
        <v>42060</v>
      </c>
      <c r="B169" s="177">
        <f t="shared" si="104"/>
        <v>340241.78155869577</v>
      </c>
      <c r="C169" s="3">
        <f t="shared" si="121"/>
        <v>45932640.510423928</v>
      </c>
      <c r="D169" s="177">
        <f t="shared" si="122"/>
        <v>328996.87226024002</v>
      </c>
      <c r="E169" s="177">
        <f t="shared" si="123"/>
        <v>2525.0509945899998</v>
      </c>
      <c r="F169" s="178">
        <f t="shared" si="105"/>
        <v>326471.82126565004</v>
      </c>
      <c r="G169" s="179">
        <f t="shared" si="124"/>
        <v>4059.86</v>
      </c>
      <c r="H169" s="180">
        <f>IF(AND(N169=1,N168&gt;1),VLOOKUP(A168,[1]Plan1!$CW$105:$CY$215,3),H168)</f>
        <v>4110.2</v>
      </c>
      <c r="I169" s="181">
        <f t="shared" si="106"/>
        <v>41984</v>
      </c>
      <c r="J169" s="181">
        <f t="shared" si="125"/>
        <v>42015</v>
      </c>
      <c r="K169" s="182">
        <f t="shared" si="107"/>
        <v>1.2399442345302436E-2</v>
      </c>
      <c r="L169" s="213">
        <f t="shared" si="126"/>
        <v>42073</v>
      </c>
      <c r="M169" s="183">
        <f t="shared" si="127"/>
        <v>18</v>
      </c>
      <c r="N169" s="183">
        <f t="shared" si="108"/>
        <v>9</v>
      </c>
      <c r="O169" s="177">
        <f t="shared" si="109"/>
        <v>1.0061806200000001</v>
      </c>
      <c r="P169" s="184">
        <f t="shared" si="94"/>
        <v>1.0077995399999999</v>
      </c>
      <c r="Q169" s="184">
        <f t="shared" si="128"/>
        <v>1.0255478188199798</v>
      </c>
      <c r="R169" s="177">
        <f t="shared" ref="R169:R232" si="145">TRUNC(TRUNC((O169*Q169),15),8)</f>
        <v>1.03188634</v>
      </c>
      <c r="S169" s="177">
        <f t="shared" si="129"/>
        <v>1</v>
      </c>
      <c r="T169" s="177">
        <f t="shared" si="110"/>
        <v>328996.87226024002</v>
      </c>
      <c r="U169" s="177">
        <f t="shared" si="111"/>
        <v>0</v>
      </c>
      <c r="V169" s="177">
        <f t="shared" si="112"/>
        <v>10409.991493295751</v>
      </c>
      <c r="W169" s="177">
        <f t="shared" si="113"/>
        <v>339406.86375353578</v>
      </c>
      <c r="X169" s="185">
        <f t="shared" si="114"/>
        <v>0</v>
      </c>
      <c r="Y169" s="177">
        <f t="shared" si="115"/>
        <v>0</v>
      </c>
      <c r="Z169" s="186">
        <f t="shared" si="116"/>
        <v>0</v>
      </c>
      <c r="AA169" s="177">
        <f t="shared" si="130"/>
        <v>0</v>
      </c>
      <c r="AB169" s="187">
        <f t="shared" si="131"/>
        <v>7.1215000000000001E-2</v>
      </c>
      <c r="AC169" s="185">
        <f t="shared" si="117"/>
        <v>9</v>
      </c>
      <c r="AD169" s="185">
        <v>252</v>
      </c>
      <c r="AE169" s="184">
        <f t="shared" si="144"/>
        <v>1.0024599320000001</v>
      </c>
      <c r="AF169" s="177">
        <f t="shared" si="118"/>
        <v>809.30993396999997</v>
      </c>
      <c r="AG169" s="177">
        <f t="shared" si="119"/>
        <v>834.91780515999994</v>
      </c>
      <c r="AH169" s="188">
        <f t="shared" si="132"/>
        <v>0</v>
      </c>
      <c r="AI169" s="188"/>
      <c r="AJ169" s="188"/>
      <c r="AK169" s="188"/>
      <c r="AL169" s="8"/>
      <c r="AM169" s="8"/>
      <c r="AN169" s="8"/>
      <c r="AO169" s="8"/>
      <c r="AP169" s="8"/>
      <c r="AQ169" s="8"/>
      <c r="AR169" s="5"/>
      <c r="AS169" s="143"/>
      <c r="AT169" s="144"/>
      <c r="AU169" s="145"/>
      <c r="AV169" s="148"/>
      <c r="AW169" s="154"/>
      <c r="AX169" s="145"/>
      <c r="AY169" s="155"/>
      <c r="AZ169" s="152"/>
      <c r="BA169" s="153"/>
      <c r="BB169" s="154"/>
      <c r="BC169" s="143"/>
      <c r="BD169" s="144"/>
      <c r="BE169" s="144"/>
      <c r="BF169" s="1"/>
      <c r="BG169" s="1"/>
      <c r="BH169" s="1"/>
      <c r="BI169" s="1"/>
    </row>
    <row r="170" spans="1:61" x14ac:dyDescent="0.2">
      <c r="A170" s="125">
        <f t="shared" si="120"/>
        <v>42061</v>
      </c>
      <c r="B170" s="177">
        <f t="shared" si="104"/>
        <v>340566.02193722595</v>
      </c>
      <c r="C170" s="3">
        <f t="shared" si="121"/>
        <v>45976412.9615255</v>
      </c>
      <c r="D170" s="177">
        <f t="shared" si="122"/>
        <v>328996.87226024002</v>
      </c>
      <c r="E170" s="177">
        <f t="shared" si="123"/>
        <v>2525.0509945899998</v>
      </c>
      <c r="F170" s="178">
        <f t="shared" si="105"/>
        <v>326471.82126565004</v>
      </c>
      <c r="G170" s="179">
        <f t="shared" si="124"/>
        <v>4059.86</v>
      </c>
      <c r="H170" s="180">
        <f>IF(AND(N170=1,N169&gt;1),VLOOKUP(A169,[1]Plan1!$CW$105:$CY$215,3),H169)</f>
        <v>4110.2</v>
      </c>
      <c r="I170" s="181">
        <f t="shared" si="106"/>
        <v>41984</v>
      </c>
      <c r="J170" s="181">
        <f t="shared" si="125"/>
        <v>42015</v>
      </c>
      <c r="K170" s="182">
        <f t="shared" si="107"/>
        <v>1.2399442345302436E-2</v>
      </c>
      <c r="L170" s="213">
        <f t="shared" si="126"/>
        <v>42073</v>
      </c>
      <c r="M170" s="183">
        <f t="shared" si="127"/>
        <v>18</v>
      </c>
      <c r="N170" s="183">
        <f t="shared" si="108"/>
        <v>10</v>
      </c>
      <c r="O170" s="177">
        <f t="shared" si="109"/>
        <v>1.0068697099999999</v>
      </c>
      <c r="P170" s="184">
        <f t="shared" ref="P170:P233" si="146">IF(L170&gt;L169,O169,P169)</f>
        <v>1.0077995399999999</v>
      </c>
      <c r="Q170" s="184">
        <f t="shared" si="128"/>
        <v>1.0255478188199798</v>
      </c>
      <c r="R170" s="177">
        <f t="shared" si="145"/>
        <v>1.0325930299999999</v>
      </c>
      <c r="S170" s="177">
        <f t="shared" si="129"/>
        <v>1</v>
      </c>
      <c r="T170" s="177">
        <f t="shared" si="110"/>
        <v>328996.87226024002</v>
      </c>
      <c r="U170" s="177">
        <f t="shared" si="111"/>
        <v>0</v>
      </c>
      <c r="V170" s="177">
        <f t="shared" si="112"/>
        <v>10640.705864665941</v>
      </c>
      <c r="W170" s="177">
        <f t="shared" si="113"/>
        <v>339637.57812490594</v>
      </c>
      <c r="X170" s="185">
        <f t="shared" si="114"/>
        <v>0</v>
      </c>
      <c r="Y170" s="177">
        <f t="shared" si="115"/>
        <v>0</v>
      </c>
      <c r="Z170" s="186">
        <f t="shared" si="116"/>
        <v>0</v>
      </c>
      <c r="AA170" s="177">
        <f t="shared" si="130"/>
        <v>0</v>
      </c>
      <c r="AB170" s="187">
        <f t="shared" si="131"/>
        <v>7.1215000000000001E-2</v>
      </c>
      <c r="AC170" s="185">
        <f t="shared" si="117"/>
        <v>10</v>
      </c>
      <c r="AD170" s="185">
        <v>252</v>
      </c>
      <c r="AE170" s="184">
        <f t="shared" si="144"/>
        <v>1.0027336309999999</v>
      </c>
      <c r="AF170" s="177">
        <f t="shared" si="118"/>
        <v>899.35604891000003</v>
      </c>
      <c r="AG170" s="177">
        <f t="shared" si="119"/>
        <v>928.44381232000001</v>
      </c>
      <c r="AH170" s="188">
        <f t="shared" si="132"/>
        <v>0</v>
      </c>
      <c r="AI170" s="188"/>
      <c r="AJ170" s="188"/>
      <c r="AK170" s="188"/>
      <c r="AL170" s="8"/>
      <c r="AM170" s="8"/>
      <c r="AN170" s="8"/>
      <c r="AO170" s="8"/>
      <c r="AP170" s="8"/>
      <c r="AQ170" s="8"/>
      <c r="AR170" s="5"/>
      <c r="AS170" s="143"/>
      <c r="AT170" s="144"/>
      <c r="AU170" s="145"/>
      <c r="AV170" s="148"/>
      <c r="AW170" s="154"/>
      <c r="AX170" s="145"/>
      <c r="AY170" s="155"/>
      <c r="AZ170" s="152"/>
      <c r="BA170" s="153"/>
      <c r="BB170" s="154"/>
      <c r="BC170" s="143"/>
      <c r="BD170" s="144"/>
      <c r="BE170" s="144"/>
      <c r="BF170" s="1"/>
      <c r="BG170" s="1"/>
      <c r="BH170" s="1"/>
      <c r="BI170" s="1"/>
    </row>
    <row r="171" spans="1:61" x14ac:dyDescent="0.2">
      <c r="A171" s="125">
        <f t="shared" si="120"/>
        <v>42062</v>
      </c>
      <c r="B171" s="177">
        <f t="shared" si="104"/>
        <v>340890.57455075864</v>
      </c>
      <c r="C171" s="3">
        <f t="shared" si="121"/>
        <v>46020227.564352416</v>
      </c>
      <c r="D171" s="177">
        <f t="shared" si="122"/>
        <v>328996.87226024002</v>
      </c>
      <c r="E171" s="177">
        <f t="shared" si="123"/>
        <v>2525.0509945899998</v>
      </c>
      <c r="F171" s="178">
        <f t="shared" si="105"/>
        <v>326471.82126565004</v>
      </c>
      <c r="G171" s="179">
        <f t="shared" si="124"/>
        <v>4059.86</v>
      </c>
      <c r="H171" s="180">
        <f>IF(AND(N171=1,N170&gt;1),VLOOKUP(A170,[1]Plan1!$CW$105:$CY$215,3),H170)</f>
        <v>4110.2</v>
      </c>
      <c r="I171" s="181">
        <f t="shared" si="106"/>
        <v>41984</v>
      </c>
      <c r="J171" s="181">
        <f t="shared" si="125"/>
        <v>42015</v>
      </c>
      <c r="K171" s="182">
        <f t="shared" si="107"/>
        <v>1.2399442345302436E-2</v>
      </c>
      <c r="L171" s="213">
        <f t="shared" si="126"/>
        <v>42073</v>
      </c>
      <c r="M171" s="183">
        <f t="shared" si="127"/>
        <v>18</v>
      </c>
      <c r="N171" s="183">
        <f t="shared" si="108"/>
        <v>11</v>
      </c>
      <c r="O171" s="177">
        <f t="shared" si="109"/>
        <v>1.00755927</v>
      </c>
      <c r="P171" s="184">
        <f t="shared" si="146"/>
        <v>1.0077995399999999</v>
      </c>
      <c r="Q171" s="184">
        <f t="shared" si="128"/>
        <v>1.0255478188199798</v>
      </c>
      <c r="R171" s="177">
        <f t="shared" si="145"/>
        <v>1.0333002099999999</v>
      </c>
      <c r="S171" s="177">
        <f t="shared" si="129"/>
        <v>1</v>
      </c>
      <c r="T171" s="177">
        <f t="shared" si="110"/>
        <v>328996.87226024002</v>
      </c>
      <c r="U171" s="177">
        <f t="shared" si="111"/>
        <v>0</v>
      </c>
      <c r="V171" s="177">
        <f t="shared" si="112"/>
        <v>10871.580207228593</v>
      </c>
      <c r="W171" s="177">
        <f t="shared" si="113"/>
        <v>339868.45246746863</v>
      </c>
      <c r="X171" s="185">
        <f t="shared" si="114"/>
        <v>0</v>
      </c>
      <c r="Y171" s="177">
        <f t="shared" si="115"/>
        <v>0</v>
      </c>
      <c r="Z171" s="186">
        <f t="shared" si="116"/>
        <v>0</v>
      </c>
      <c r="AA171" s="177">
        <f t="shared" si="130"/>
        <v>0</v>
      </c>
      <c r="AB171" s="187">
        <f t="shared" si="131"/>
        <v>7.1215000000000001E-2</v>
      </c>
      <c r="AC171" s="185">
        <f t="shared" si="117"/>
        <v>11</v>
      </c>
      <c r="AD171" s="185">
        <v>252</v>
      </c>
      <c r="AE171" s="184">
        <f t="shared" si="144"/>
        <v>1.003007405</v>
      </c>
      <c r="AF171" s="177">
        <f t="shared" si="118"/>
        <v>989.42683861</v>
      </c>
      <c r="AG171" s="177">
        <f t="shared" si="119"/>
        <v>1022.12208329</v>
      </c>
      <c r="AH171" s="188">
        <f t="shared" si="132"/>
        <v>0</v>
      </c>
      <c r="AI171" s="188"/>
      <c r="AJ171" s="188"/>
      <c r="AK171" s="188"/>
      <c r="AL171" s="8"/>
      <c r="AM171" s="8"/>
      <c r="AN171" s="8"/>
      <c r="AO171" s="8"/>
      <c r="AP171" s="8"/>
      <c r="AQ171" s="8"/>
      <c r="AR171" s="5"/>
      <c r="AS171" s="143"/>
      <c r="AT171" s="144"/>
      <c r="AU171" s="145"/>
      <c r="AV171" s="148"/>
      <c r="AW171" s="154"/>
      <c r="AX171" s="145"/>
      <c r="AY171" s="155"/>
      <c r="AZ171" s="152"/>
      <c r="BA171" s="153"/>
      <c r="BB171" s="154"/>
      <c r="BC171" s="143"/>
      <c r="BD171" s="144"/>
      <c r="BE171" s="144"/>
      <c r="BF171" s="1"/>
      <c r="BG171" s="1"/>
      <c r="BH171" s="1"/>
      <c r="BI171" s="1"/>
    </row>
    <row r="172" spans="1:61" x14ac:dyDescent="0.2">
      <c r="A172" s="125">
        <f t="shared" si="120"/>
        <v>42063</v>
      </c>
      <c r="B172" s="177">
        <f t="shared" si="104"/>
        <v>341215.43596708548</v>
      </c>
      <c r="C172" s="3">
        <f t="shared" si="121"/>
        <v>46064083.85555654</v>
      </c>
      <c r="D172" s="177">
        <f t="shared" si="122"/>
        <v>328996.87226024002</v>
      </c>
      <c r="E172" s="177">
        <f t="shared" si="123"/>
        <v>2525.0509945899998</v>
      </c>
      <c r="F172" s="178">
        <f t="shared" si="105"/>
        <v>326471.82126565004</v>
      </c>
      <c r="G172" s="179">
        <f t="shared" si="124"/>
        <v>4059.86</v>
      </c>
      <c r="H172" s="180">
        <f>IF(AND(N172=1,N171&gt;1),VLOOKUP(A171,[1]Plan1!$CW$105:$CY$215,3),H171)</f>
        <v>4110.2</v>
      </c>
      <c r="I172" s="181">
        <f t="shared" si="106"/>
        <v>41984</v>
      </c>
      <c r="J172" s="181">
        <f t="shared" si="125"/>
        <v>42015</v>
      </c>
      <c r="K172" s="182">
        <f t="shared" si="107"/>
        <v>1.2399442345302436E-2</v>
      </c>
      <c r="L172" s="213">
        <f t="shared" si="126"/>
        <v>42073</v>
      </c>
      <c r="M172" s="183">
        <f t="shared" si="127"/>
        <v>18</v>
      </c>
      <c r="N172" s="183">
        <f t="shared" si="108"/>
        <v>12</v>
      </c>
      <c r="O172" s="177">
        <f t="shared" si="109"/>
        <v>1.0082492999999999</v>
      </c>
      <c r="P172" s="184">
        <f t="shared" si="146"/>
        <v>1.0077995399999999</v>
      </c>
      <c r="Q172" s="184">
        <f t="shared" si="128"/>
        <v>1.0255478188199798</v>
      </c>
      <c r="R172" s="177">
        <f t="shared" si="145"/>
        <v>1.0340078699999999</v>
      </c>
      <c r="S172" s="177">
        <f t="shared" si="129"/>
        <v>1</v>
      </c>
      <c r="T172" s="177">
        <f t="shared" si="110"/>
        <v>328996.87226024002</v>
      </c>
      <c r="U172" s="177">
        <f t="shared" si="111"/>
        <v>0</v>
      </c>
      <c r="V172" s="177">
        <f t="shared" si="112"/>
        <v>11102.611256265442</v>
      </c>
      <c r="W172" s="177">
        <f t="shared" si="113"/>
        <v>340099.48351650545</v>
      </c>
      <c r="X172" s="185">
        <f t="shared" si="114"/>
        <v>0</v>
      </c>
      <c r="Y172" s="177">
        <f t="shared" si="115"/>
        <v>0</v>
      </c>
      <c r="Z172" s="186">
        <f t="shared" si="116"/>
        <v>0</v>
      </c>
      <c r="AA172" s="177">
        <f t="shared" si="130"/>
        <v>0</v>
      </c>
      <c r="AB172" s="187">
        <f t="shared" si="131"/>
        <v>7.1215000000000001E-2</v>
      </c>
      <c r="AC172" s="185">
        <f t="shared" si="117"/>
        <v>12</v>
      </c>
      <c r="AD172" s="185">
        <v>252</v>
      </c>
      <c r="AE172" s="184">
        <f t="shared" si="144"/>
        <v>1.0032812529999999</v>
      </c>
      <c r="AF172" s="177">
        <f t="shared" si="118"/>
        <v>1079.52197409</v>
      </c>
      <c r="AG172" s="177">
        <f t="shared" si="119"/>
        <v>1115.95245058</v>
      </c>
      <c r="AH172" s="188">
        <f t="shared" si="132"/>
        <v>0</v>
      </c>
      <c r="AI172" s="188"/>
      <c r="AJ172" s="188"/>
      <c r="AK172" s="188"/>
      <c r="AL172" s="8"/>
      <c r="AM172" s="8"/>
      <c r="AN172" s="8"/>
      <c r="AO172" s="8"/>
      <c r="AP172" s="8"/>
      <c r="AQ172" s="8"/>
      <c r="AR172" s="5"/>
      <c r="AS172" s="143"/>
      <c r="AT172" s="144"/>
      <c r="AU172" s="145"/>
      <c r="AV172" s="148"/>
      <c r="AW172" s="154"/>
      <c r="AX172" s="145"/>
      <c r="AY172" s="155"/>
      <c r="AZ172" s="152"/>
      <c r="BA172" s="153"/>
      <c r="BB172" s="154"/>
      <c r="BC172" s="143"/>
      <c r="BD172" s="144"/>
      <c r="BE172" s="144"/>
      <c r="BF172" s="1"/>
      <c r="BG172" s="1"/>
      <c r="BH172" s="1"/>
      <c r="BI172" s="1"/>
    </row>
    <row r="173" spans="1:61" x14ac:dyDescent="0.2">
      <c r="A173" s="125">
        <f t="shared" si="120"/>
        <v>42064</v>
      </c>
      <c r="B173" s="177">
        <f t="shared" si="104"/>
        <v>341215.43596708548</v>
      </c>
      <c r="C173" s="3">
        <f t="shared" si="121"/>
        <v>46064083.85555654</v>
      </c>
      <c r="D173" s="177">
        <f t="shared" si="122"/>
        <v>328996.87226024002</v>
      </c>
      <c r="E173" s="177">
        <f t="shared" si="123"/>
        <v>2525.0509945899998</v>
      </c>
      <c r="F173" s="178">
        <f t="shared" si="105"/>
        <v>326471.82126565004</v>
      </c>
      <c r="G173" s="179">
        <f t="shared" si="124"/>
        <v>4059.86</v>
      </c>
      <c r="H173" s="180">
        <f>IF(AND(N173=1,N172&gt;1),VLOOKUP(A172,[1]Plan1!$CW$105:$CY$215,3),H172)</f>
        <v>4110.2</v>
      </c>
      <c r="I173" s="181">
        <f t="shared" si="106"/>
        <v>41984</v>
      </c>
      <c r="J173" s="181">
        <f t="shared" si="125"/>
        <v>42015</v>
      </c>
      <c r="K173" s="182">
        <f t="shared" si="107"/>
        <v>1.2399442345302436E-2</v>
      </c>
      <c r="L173" s="213">
        <f t="shared" si="126"/>
        <v>42073</v>
      </c>
      <c r="M173" s="183">
        <f t="shared" si="127"/>
        <v>18</v>
      </c>
      <c r="N173" s="183">
        <f t="shared" si="108"/>
        <v>12</v>
      </c>
      <c r="O173" s="177">
        <f t="shared" si="109"/>
        <v>1.0082492999999999</v>
      </c>
      <c r="P173" s="184">
        <f t="shared" si="146"/>
        <v>1.0077995399999999</v>
      </c>
      <c r="Q173" s="184">
        <f t="shared" si="128"/>
        <v>1.0255478188199798</v>
      </c>
      <c r="R173" s="177">
        <f t="shared" si="145"/>
        <v>1.0340078699999999</v>
      </c>
      <c r="S173" s="177">
        <f t="shared" si="129"/>
        <v>1</v>
      </c>
      <c r="T173" s="177">
        <f t="shared" si="110"/>
        <v>328996.87226024002</v>
      </c>
      <c r="U173" s="177">
        <f t="shared" si="111"/>
        <v>0</v>
      </c>
      <c r="V173" s="177">
        <f t="shared" si="112"/>
        <v>11102.611256265442</v>
      </c>
      <c r="W173" s="177">
        <f t="shared" si="113"/>
        <v>340099.48351650545</v>
      </c>
      <c r="X173" s="185">
        <f t="shared" si="114"/>
        <v>0</v>
      </c>
      <c r="Y173" s="177">
        <f t="shared" si="115"/>
        <v>0</v>
      </c>
      <c r="Z173" s="186">
        <f t="shared" si="116"/>
        <v>0</v>
      </c>
      <c r="AA173" s="177">
        <f t="shared" si="130"/>
        <v>0</v>
      </c>
      <c r="AB173" s="187">
        <f t="shared" si="131"/>
        <v>7.1215000000000001E-2</v>
      </c>
      <c r="AC173" s="185">
        <f t="shared" si="117"/>
        <v>12</v>
      </c>
      <c r="AD173" s="185">
        <v>252</v>
      </c>
      <c r="AE173" s="184">
        <f t="shared" si="144"/>
        <v>1.0032812529999999</v>
      </c>
      <c r="AF173" s="177">
        <f t="shared" si="118"/>
        <v>1079.52197409</v>
      </c>
      <c r="AG173" s="177">
        <f t="shared" si="119"/>
        <v>1115.95245058</v>
      </c>
      <c r="AH173" s="188">
        <f t="shared" si="132"/>
        <v>0</v>
      </c>
      <c r="AI173" s="188"/>
      <c r="AJ173" s="188"/>
      <c r="AK173" s="188"/>
      <c r="AL173" s="8"/>
      <c r="AM173" s="8"/>
      <c r="AN173" s="8"/>
      <c r="AO173" s="8"/>
      <c r="AP173" s="8"/>
      <c r="AQ173" s="8"/>
      <c r="AR173" s="5"/>
      <c r="AS173" s="143"/>
      <c r="AT173" s="144"/>
      <c r="AU173" s="145"/>
      <c r="AV173" s="148"/>
      <c r="AW173" s="154"/>
      <c r="AX173" s="145"/>
      <c r="AY173" s="155"/>
      <c r="AZ173" s="152"/>
      <c r="BA173" s="153"/>
      <c r="BB173" s="154"/>
      <c r="BC173" s="143"/>
      <c r="BD173" s="144"/>
      <c r="BE173" s="144"/>
      <c r="BF173" s="1"/>
      <c r="BG173" s="1"/>
      <c r="BH173" s="1"/>
      <c r="BI173" s="1"/>
    </row>
    <row r="174" spans="1:61" x14ac:dyDescent="0.2">
      <c r="A174" s="125">
        <f t="shared" si="120"/>
        <v>42065</v>
      </c>
      <c r="B174" s="177">
        <f t="shared" si="104"/>
        <v>341215.43596708548</v>
      </c>
      <c r="C174" s="3">
        <f t="shared" si="121"/>
        <v>46064083.85555654</v>
      </c>
      <c r="D174" s="177">
        <f t="shared" si="122"/>
        <v>328996.87226024002</v>
      </c>
      <c r="E174" s="177">
        <f t="shared" si="123"/>
        <v>2525.0509945899998</v>
      </c>
      <c r="F174" s="178">
        <f t="shared" si="105"/>
        <v>326471.82126565004</v>
      </c>
      <c r="G174" s="179">
        <f t="shared" si="124"/>
        <v>4059.86</v>
      </c>
      <c r="H174" s="180">
        <f>IF(AND(N174=1,N173&gt;1),VLOOKUP(A173,[1]Plan1!$CW$105:$CY$215,3),H173)</f>
        <v>4110.2</v>
      </c>
      <c r="I174" s="181">
        <f t="shared" si="106"/>
        <v>41984</v>
      </c>
      <c r="J174" s="181">
        <f t="shared" si="125"/>
        <v>42015</v>
      </c>
      <c r="K174" s="182">
        <f t="shared" si="107"/>
        <v>1.2399442345302436E-2</v>
      </c>
      <c r="L174" s="213">
        <f t="shared" si="126"/>
        <v>42073</v>
      </c>
      <c r="M174" s="183">
        <f t="shared" si="127"/>
        <v>18</v>
      </c>
      <c r="N174" s="183">
        <f t="shared" si="108"/>
        <v>12</v>
      </c>
      <c r="O174" s="177">
        <f t="shared" si="109"/>
        <v>1.0082492999999999</v>
      </c>
      <c r="P174" s="184">
        <f t="shared" si="146"/>
        <v>1.0077995399999999</v>
      </c>
      <c r="Q174" s="184">
        <f t="shared" si="128"/>
        <v>1.0255478188199798</v>
      </c>
      <c r="R174" s="177">
        <f t="shared" si="145"/>
        <v>1.0340078699999999</v>
      </c>
      <c r="S174" s="177">
        <f t="shared" si="129"/>
        <v>1</v>
      </c>
      <c r="T174" s="177">
        <f t="shared" si="110"/>
        <v>328996.87226024002</v>
      </c>
      <c r="U174" s="177">
        <f t="shared" si="111"/>
        <v>0</v>
      </c>
      <c r="V174" s="177">
        <f t="shared" si="112"/>
        <v>11102.611256265442</v>
      </c>
      <c r="W174" s="177">
        <f t="shared" si="113"/>
        <v>340099.48351650545</v>
      </c>
      <c r="X174" s="185">
        <f t="shared" si="114"/>
        <v>0</v>
      </c>
      <c r="Y174" s="177">
        <f t="shared" si="115"/>
        <v>0</v>
      </c>
      <c r="Z174" s="186">
        <f t="shared" si="116"/>
        <v>0</v>
      </c>
      <c r="AA174" s="177">
        <f t="shared" si="130"/>
        <v>0</v>
      </c>
      <c r="AB174" s="187">
        <f t="shared" si="131"/>
        <v>7.1215000000000001E-2</v>
      </c>
      <c r="AC174" s="185">
        <f t="shared" si="117"/>
        <v>12</v>
      </c>
      <c r="AD174" s="185">
        <v>252</v>
      </c>
      <c r="AE174" s="184">
        <f t="shared" si="144"/>
        <v>1.0032812529999999</v>
      </c>
      <c r="AF174" s="177">
        <f t="shared" si="118"/>
        <v>1079.52197409</v>
      </c>
      <c r="AG174" s="177">
        <f t="shared" si="119"/>
        <v>1115.95245058</v>
      </c>
      <c r="AH174" s="188">
        <f t="shared" si="132"/>
        <v>0</v>
      </c>
      <c r="AI174" s="188"/>
      <c r="AJ174" s="188"/>
      <c r="AK174" s="188"/>
      <c r="AL174" s="8"/>
      <c r="AM174" s="8"/>
      <c r="AN174" s="8"/>
      <c r="AO174" s="8"/>
      <c r="AP174" s="8"/>
      <c r="AQ174" s="8"/>
      <c r="AR174" s="5"/>
      <c r="AS174" s="143"/>
      <c r="AT174" s="144"/>
      <c r="AU174" s="145"/>
      <c r="AV174" s="148"/>
      <c r="AW174" s="154"/>
      <c r="AX174" s="145"/>
      <c r="AY174" s="155"/>
      <c r="AZ174" s="152"/>
      <c r="BA174" s="153"/>
      <c r="BB174" s="154"/>
      <c r="BC174" s="143"/>
      <c r="BD174" s="144"/>
      <c r="BE174" s="144"/>
      <c r="BF174" s="1"/>
      <c r="BG174" s="1"/>
      <c r="BH174" s="1"/>
      <c r="BI174" s="1"/>
    </row>
    <row r="175" spans="1:61" x14ac:dyDescent="0.2">
      <c r="A175" s="125">
        <f t="shared" si="120"/>
        <v>42066</v>
      </c>
      <c r="B175" s="177">
        <f t="shared" si="104"/>
        <v>341540.61032323475</v>
      </c>
      <c r="C175" s="3">
        <f t="shared" si="121"/>
        <v>46107982.393636689</v>
      </c>
      <c r="D175" s="177">
        <f t="shared" si="122"/>
        <v>328996.87226024002</v>
      </c>
      <c r="E175" s="177">
        <f t="shared" si="123"/>
        <v>2525.0509945899998</v>
      </c>
      <c r="F175" s="178">
        <f t="shared" si="105"/>
        <v>326471.82126565004</v>
      </c>
      <c r="G175" s="179">
        <f t="shared" si="124"/>
        <v>4059.86</v>
      </c>
      <c r="H175" s="180">
        <f>IF(AND(N175=1,N174&gt;1),VLOOKUP(A174,[1]Plan1!$CW$105:$CY$215,3),H174)</f>
        <v>4110.2</v>
      </c>
      <c r="I175" s="181">
        <f t="shared" si="106"/>
        <v>41984</v>
      </c>
      <c r="J175" s="181">
        <f t="shared" si="125"/>
        <v>42015</v>
      </c>
      <c r="K175" s="182">
        <f t="shared" si="107"/>
        <v>1.2399442345302436E-2</v>
      </c>
      <c r="L175" s="213">
        <f t="shared" si="126"/>
        <v>42073</v>
      </c>
      <c r="M175" s="183">
        <f t="shared" si="127"/>
        <v>18</v>
      </c>
      <c r="N175" s="183">
        <f t="shared" si="108"/>
        <v>13</v>
      </c>
      <c r="O175" s="177">
        <f t="shared" si="109"/>
        <v>1.00893981</v>
      </c>
      <c r="P175" s="184">
        <f t="shared" si="146"/>
        <v>1.0077995399999999</v>
      </c>
      <c r="Q175" s="184">
        <f t="shared" si="128"/>
        <v>1.0255478188199798</v>
      </c>
      <c r="R175" s="177">
        <f t="shared" si="145"/>
        <v>1.0347160200000001</v>
      </c>
      <c r="S175" s="177">
        <f t="shared" si="129"/>
        <v>1</v>
      </c>
      <c r="T175" s="177">
        <f t="shared" si="110"/>
        <v>328996.87226024002</v>
      </c>
      <c r="U175" s="177">
        <f t="shared" si="111"/>
        <v>0</v>
      </c>
      <c r="V175" s="177">
        <f t="shared" si="112"/>
        <v>11333.802276494755</v>
      </c>
      <c r="W175" s="177">
        <f t="shared" si="113"/>
        <v>340330.67453673476</v>
      </c>
      <c r="X175" s="185">
        <f t="shared" si="114"/>
        <v>0</v>
      </c>
      <c r="Y175" s="177">
        <f t="shared" si="115"/>
        <v>0</v>
      </c>
      <c r="Z175" s="186">
        <f t="shared" si="116"/>
        <v>0</v>
      </c>
      <c r="AA175" s="177">
        <f t="shared" si="130"/>
        <v>0</v>
      </c>
      <c r="AB175" s="187">
        <f t="shared" si="131"/>
        <v>7.1215000000000001E-2</v>
      </c>
      <c r="AC175" s="185">
        <f t="shared" si="117"/>
        <v>13</v>
      </c>
      <c r="AD175" s="185">
        <v>252</v>
      </c>
      <c r="AE175" s="184">
        <f t="shared" si="144"/>
        <v>1.003555177</v>
      </c>
      <c r="AF175" s="177">
        <f t="shared" si="118"/>
        <v>1169.64211333</v>
      </c>
      <c r="AG175" s="177">
        <f t="shared" si="119"/>
        <v>1209.9357864999999</v>
      </c>
      <c r="AH175" s="188">
        <f t="shared" si="132"/>
        <v>0</v>
      </c>
      <c r="AI175" s="188"/>
      <c r="AJ175" s="188"/>
      <c r="AK175" s="188"/>
      <c r="AL175" s="8"/>
      <c r="AM175" s="8"/>
      <c r="AN175" s="8"/>
      <c r="AO175" s="8"/>
      <c r="AP175" s="8"/>
      <c r="AQ175" s="8"/>
      <c r="AR175" s="5"/>
      <c r="AS175" s="143"/>
      <c r="AT175" s="144"/>
      <c r="AU175" s="145"/>
      <c r="AV175" s="148"/>
      <c r="AW175" s="154"/>
      <c r="AX175" s="145"/>
      <c r="AY175" s="155"/>
      <c r="AZ175" s="155"/>
      <c r="BA175" s="155"/>
      <c r="BB175" s="154"/>
      <c r="BC175" s="143"/>
      <c r="BD175" s="144"/>
      <c r="BE175" s="144"/>
      <c r="BF175" s="1"/>
      <c r="BG175" s="1"/>
      <c r="BH175" s="1"/>
      <c r="BI175" s="1"/>
    </row>
    <row r="176" spans="1:61" x14ac:dyDescent="0.2">
      <c r="A176" s="125">
        <f t="shared" si="120"/>
        <v>42067</v>
      </c>
      <c r="B176" s="177">
        <f t="shared" si="104"/>
        <v>341866.09384503821</v>
      </c>
      <c r="C176" s="3">
        <f t="shared" si="121"/>
        <v>46151922.669080161</v>
      </c>
      <c r="D176" s="177">
        <f t="shared" si="122"/>
        <v>328996.87226024002</v>
      </c>
      <c r="E176" s="177">
        <f t="shared" si="123"/>
        <v>2525.0509945899998</v>
      </c>
      <c r="F176" s="178">
        <f t="shared" si="105"/>
        <v>326471.82126565004</v>
      </c>
      <c r="G176" s="179">
        <f t="shared" si="124"/>
        <v>4059.86</v>
      </c>
      <c r="H176" s="180">
        <f>IF(AND(N176=1,N175&gt;1),VLOOKUP(A175,[1]Plan1!$CW$105:$CY$215,3),H175)</f>
        <v>4110.2</v>
      </c>
      <c r="I176" s="181">
        <f t="shared" si="106"/>
        <v>41984</v>
      </c>
      <c r="J176" s="181">
        <f t="shared" si="125"/>
        <v>42015</v>
      </c>
      <c r="K176" s="182">
        <f t="shared" si="107"/>
        <v>1.2399442345302436E-2</v>
      </c>
      <c r="L176" s="213">
        <f t="shared" si="126"/>
        <v>42073</v>
      </c>
      <c r="M176" s="183">
        <f t="shared" si="127"/>
        <v>18</v>
      </c>
      <c r="N176" s="183">
        <f t="shared" si="108"/>
        <v>14</v>
      </c>
      <c r="O176" s="177">
        <f t="shared" si="109"/>
        <v>1.0096307899999999</v>
      </c>
      <c r="P176" s="184">
        <f t="shared" si="146"/>
        <v>1.0077995399999999</v>
      </c>
      <c r="Q176" s="184">
        <f t="shared" si="128"/>
        <v>1.0255478188199798</v>
      </c>
      <c r="R176" s="177">
        <f t="shared" si="145"/>
        <v>1.0354246499999999</v>
      </c>
      <c r="S176" s="177">
        <f t="shared" si="129"/>
        <v>1</v>
      </c>
      <c r="T176" s="177">
        <f t="shared" si="110"/>
        <v>328996.87226024002</v>
      </c>
      <c r="U176" s="177">
        <f t="shared" si="111"/>
        <v>0</v>
      </c>
      <c r="V176" s="177">
        <f t="shared" si="112"/>
        <v>11565.150003198192</v>
      </c>
      <c r="W176" s="177">
        <f t="shared" si="113"/>
        <v>340562.02226343821</v>
      </c>
      <c r="X176" s="185">
        <f t="shared" si="114"/>
        <v>0</v>
      </c>
      <c r="Y176" s="177">
        <f t="shared" si="115"/>
        <v>0</v>
      </c>
      <c r="Z176" s="186">
        <f t="shared" si="116"/>
        <v>0</v>
      </c>
      <c r="AA176" s="177">
        <f t="shared" si="130"/>
        <v>0</v>
      </c>
      <c r="AB176" s="187">
        <f t="shared" si="131"/>
        <v>7.1215000000000001E-2</v>
      </c>
      <c r="AC176" s="185">
        <f t="shared" si="117"/>
        <v>14</v>
      </c>
      <c r="AD176" s="185">
        <v>252</v>
      </c>
      <c r="AE176" s="184">
        <f t="shared" si="144"/>
        <v>1.0038291749999999</v>
      </c>
      <c r="AF176" s="177">
        <f t="shared" si="118"/>
        <v>1259.7865983300001</v>
      </c>
      <c r="AG176" s="177">
        <f t="shared" si="119"/>
        <v>1304.0715815999999</v>
      </c>
      <c r="AH176" s="188">
        <f t="shared" si="132"/>
        <v>0</v>
      </c>
      <c r="AI176" s="188"/>
      <c r="AJ176" s="188"/>
      <c r="AK176" s="188"/>
      <c r="AL176" s="8"/>
      <c r="AM176" s="8"/>
      <c r="AN176" s="8"/>
      <c r="AO176" s="8"/>
      <c r="AP176" s="8"/>
      <c r="AQ176" s="8"/>
      <c r="AR176" s="5"/>
      <c r="AS176" s="143"/>
      <c r="AT176" s="144"/>
      <c r="AU176" s="145"/>
      <c r="AV176" s="148"/>
      <c r="AW176" s="154"/>
      <c r="AX176" s="145"/>
      <c r="AY176" s="155"/>
      <c r="AZ176" s="155"/>
      <c r="BA176" s="155"/>
      <c r="BB176" s="154"/>
      <c r="BC176" s="143"/>
      <c r="BD176" s="144"/>
      <c r="BE176" s="144"/>
      <c r="BF176" s="1"/>
      <c r="BG176" s="1"/>
      <c r="BH176" s="1"/>
      <c r="BI176" s="1"/>
    </row>
    <row r="177" spans="1:192" x14ac:dyDescent="0.2">
      <c r="A177" s="125">
        <f t="shared" si="120"/>
        <v>42068</v>
      </c>
      <c r="B177" s="177">
        <f t="shared" si="104"/>
        <v>342191.88705344591</v>
      </c>
      <c r="C177" s="3">
        <f t="shared" si="121"/>
        <v>46195904.752215199</v>
      </c>
      <c r="D177" s="177">
        <f t="shared" si="122"/>
        <v>328996.87226024002</v>
      </c>
      <c r="E177" s="177">
        <f t="shared" si="123"/>
        <v>2525.0509945899998</v>
      </c>
      <c r="F177" s="178">
        <f t="shared" si="105"/>
        <v>326471.82126565004</v>
      </c>
      <c r="G177" s="179">
        <f t="shared" si="124"/>
        <v>4059.86</v>
      </c>
      <c r="H177" s="180">
        <f>IF(AND(N177=1,N176&gt;1),VLOOKUP(A176,[1]Plan1!$CW$105:$CY$215,3),H176)</f>
        <v>4110.2</v>
      </c>
      <c r="I177" s="181">
        <f t="shared" si="106"/>
        <v>41984</v>
      </c>
      <c r="J177" s="181">
        <f t="shared" si="125"/>
        <v>42015</v>
      </c>
      <c r="K177" s="182">
        <f t="shared" si="107"/>
        <v>1.2399442345302436E-2</v>
      </c>
      <c r="L177" s="213">
        <f t="shared" si="126"/>
        <v>42073</v>
      </c>
      <c r="M177" s="183">
        <f t="shared" si="127"/>
        <v>18</v>
      </c>
      <c r="N177" s="183">
        <f t="shared" si="108"/>
        <v>15</v>
      </c>
      <c r="O177" s="177">
        <f t="shared" si="109"/>
        <v>1.01032224</v>
      </c>
      <c r="P177" s="184">
        <f t="shared" si="146"/>
        <v>1.0077995399999999</v>
      </c>
      <c r="Q177" s="184">
        <f t="shared" si="128"/>
        <v>1.0255478188199798</v>
      </c>
      <c r="R177" s="177">
        <f t="shared" si="145"/>
        <v>1.03613376</v>
      </c>
      <c r="S177" s="177">
        <f t="shared" si="129"/>
        <v>1</v>
      </c>
      <c r="T177" s="177">
        <f t="shared" si="110"/>
        <v>328996.87226024002</v>
      </c>
      <c r="U177" s="177">
        <f t="shared" si="111"/>
        <v>0</v>
      </c>
      <c r="V177" s="177">
        <f t="shared" si="112"/>
        <v>11796.6544363759</v>
      </c>
      <c r="W177" s="177">
        <f t="shared" si="113"/>
        <v>340793.52669661591</v>
      </c>
      <c r="X177" s="185">
        <f t="shared" si="114"/>
        <v>0</v>
      </c>
      <c r="Y177" s="177">
        <f t="shared" si="115"/>
        <v>0</v>
      </c>
      <c r="Z177" s="186">
        <f t="shared" si="116"/>
        <v>0</v>
      </c>
      <c r="AA177" s="177">
        <f t="shared" si="130"/>
        <v>0</v>
      </c>
      <c r="AB177" s="187">
        <f t="shared" si="131"/>
        <v>7.1215000000000001E-2</v>
      </c>
      <c r="AC177" s="185">
        <f t="shared" si="117"/>
        <v>15</v>
      </c>
      <c r="AD177" s="185">
        <v>252</v>
      </c>
      <c r="AE177" s="184">
        <f t="shared" si="144"/>
        <v>1.0041032480000001</v>
      </c>
      <c r="AF177" s="177">
        <f t="shared" si="118"/>
        <v>1349.9557580999999</v>
      </c>
      <c r="AG177" s="177">
        <f t="shared" si="119"/>
        <v>1398.36035683</v>
      </c>
      <c r="AH177" s="188">
        <f t="shared" si="132"/>
        <v>0</v>
      </c>
      <c r="AI177" s="188"/>
      <c r="AJ177" s="188"/>
      <c r="AK177" s="188"/>
      <c r="AL177" s="8"/>
      <c r="AM177" s="8"/>
      <c r="AN177" s="8"/>
      <c r="AO177" s="8"/>
      <c r="AP177" s="8"/>
      <c r="AQ177" s="8"/>
      <c r="AR177" s="5"/>
      <c r="AS177" s="143"/>
      <c r="AT177" s="144"/>
      <c r="AU177" s="145"/>
      <c r="AV177" s="148"/>
      <c r="AW177" s="154"/>
      <c r="AX177" s="145"/>
      <c r="AY177" s="155"/>
      <c r="AZ177" s="155"/>
      <c r="BA177" s="155"/>
      <c r="BB177" s="154"/>
      <c r="BC177" s="143"/>
      <c r="BD177" s="144"/>
      <c r="BE177" s="144"/>
      <c r="BF177" s="1"/>
      <c r="BG177" s="1"/>
      <c r="BH177" s="1"/>
      <c r="BI177" s="1"/>
    </row>
    <row r="178" spans="1:192" x14ac:dyDescent="0.2">
      <c r="A178" s="125">
        <f t="shared" si="120"/>
        <v>42069</v>
      </c>
      <c r="B178" s="177">
        <f t="shared" si="104"/>
        <v>342517.99306737602</v>
      </c>
      <c r="C178" s="3">
        <f t="shared" si="121"/>
        <v>46239929.064095765</v>
      </c>
      <c r="D178" s="177">
        <f t="shared" si="122"/>
        <v>328996.87226024002</v>
      </c>
      <c r="E178" s="177">
        <f t="shared" si="123"/>
        <v>2525.0509945899998</v>
      </c>
      <c r="F178" s="178">
        <f t="shared" si="105"/>
        <v>326471.82126565004</v>
      </c>
      <c r="G178" s="179">
        <f t="shared" si="124"/>
        <v>4059.86</v>
      </c>
      <c r="H178" s="180">
        <f>IF(AND(N178=1,N177&gt;1),VLOOKUP(A177,[1]Plan1!$CW$105:$CY$215,3),H177)</f>
        <v>4110.2</v>
      </c>
      <c r="I178" s="181">
        <f t="shared" si="106"/>
        <v>41984</v>
      </c>
      <c r="J178" s="181">
        <f t="shared" si="125"/>
        <v>42015</v>
      </c>
      <c r="K178" s="182">
        <f t="shared" si="107"/>
        <v>1.2399442345302436E-2</v>
      </c>
      <c r="L178" s="213">
        <f t="shared" si="126"/>
        <v>42073</v>
      </c>
      <c r="M178" s="183">
        <f t="shared" si="127"/>
        <v>18</v>
      </c>
      <c r="N178" s="183">
        <f t="shared" si="108"/>
        <v>16</v>
      </c>
      <c r="O178" s="177">
        <f t="shared" si="109"/>
        <v>1.01101416</v>
      </c>
      <c r="P178" s="184">
        <f t="shared" si="146"/>
        <v>1.0077995399999999</v>
      </c>
      <c r="Q178" s="184">
        <f t="shared" si="128"/>
        <v>1.0255478188199798</v>
      </c>
      <c r="R178" s="177">
        <f t="shared" si="145"/>
        <v>1.03684336</v>
      </c>
      <c r="S178" s="177">
        <f t="shared" si="129"/>
        <v>1</v>
      </c>
      <c r="T178" s="177">
        <f t="shared" si="110"/>
        <v>328996.87226024002</v>
      </c>
      <c r="U178" s="177">
        <f t="shared" si="111"/>
        <v>0</v>
      </c>
      <c r="V178" s="177">
        <f t="shared" si="112"/>
        <v>12028.318840745997</v>
      </c>
      <c r="W178" s="177">
        <f t="shared" si="113"/>
        <v>341025.19110098603</v>
      </c>
      <c r="X178" s="185">
        <f t="shared" si="114"/>
        <v>0</v>
      </c>
      <c r="Y178" s="177">
        <f t="shared" si="115"/>
        <v>0</v>
      </c>
      <c r="Z178" s="186">
        <f t="shared" si="116"/>
        <v>0</v>
      </c>
      <c r="AA178" s="177">
        <f t="shared" si="130"/>
        <v>0</v>
      </c>
      <c r="AB178" s="187">
        <f t="shared" si="131"/>
        <v>7.1215000000000001E-2</v>
      </c>
      <c r="AC178" s="185">
        <f t="shared" si="117"/>
        <v>16</v>
      </c>
      <c r="AD178" s="185">
        <v>252</v>
      </c>
      <c r="AE178" s="184">
        <f t="shared" si="144"/>
        <v>1.0043773949999999</v>
      </c>
      <c r="AF178" s="177">
        <f t="shared" si="118"/>
        <v>1440.1492636400001</v>
      </c>
      <c r="AG178" s="177">
        <f t="shared" si="119"/>
        <v>1492.80196639</v>
      </c>
      <c r="AH178" s="188">
        <f t="shared" si="132"/>
        <v>0</v>
      </c>
      <c r="AI178" s="188"/>
      <c r="AJ178" s="188"/>
      <c r="AK178" s="188"/>
      <c r="AL178" s="8"/>
      <c r="AM178" s="8"/>
      <c r="AN178" s="8"/>
      <c r="AO178" s="8"/>
      <c r="AP178" s="8"/>
      <c r="AQ178" s="8"/>
      <c r="AR178" s="5"/>
      <c r="AS178" s="143"/>
      <c r="AT178" s="144"/>
      <c r="AU178" s="145"/>
      <c r="AV178" s="148"/>
      <c r="AW178" s="154"/>
      <c r="AX178" s="145"/>
      <c r="AY178" s="155"/>
      <c r="AZ178" s="155"/>
      <c r="BA178" s="155"/>
      <c r="BB178" s="154"/>
      <c r="BC178" s="143"/>
      <c r="BD178" s="144"/>
      <c r="BE178" s="144"/>
      <c r="BF178" s="1"/>
      <c r="BG178" s="1"/>
      <c r="BH178" s="1"/>
      <c r="BI178" s="1"/>
    </row>
    <row r="179" spans="1:192" x14ac:dyDescent="0.2">
      <c r="A179" s="125">
        <f t="shared" si="120"/>
        <v>42070</v>
      </c>
      <c r="B179" s="177">
        <f t="shared" si="104"/>
        <v>342844.41275235859</v>
      </c>
      <c r="C179" s="3">
        <f t="shared" si="121"/>
        <v>46283995.721568413</v>
      </c>
      <c r="D179" s="177">
        <f t="shared" si="122"/>
        <v>328996.87226024002</v>
      </c>
      <c r="E179" s="177">
        <f t="shared" si="123"/>
        <v>2525.0509945899998</v>
      </c>
      <c r="F179" s="178">
        <f t="shared" si="105"/>
        <v>326471.82126565004</v>
      </c>
      <c r="G179" s="179">
        <f t="shared" si="124"/>
        <v>4059.86</v>
      </c>
      <c r="H179" s="180">
        <f>IF(AND(N179=1,N178&gt;1),VLOOKUP(A178,[1]Plan1!$CW$105:$CY$215,3),H178)</f>
        <v>4110.2</v>
      </c>
      <c r="I179" s="181">
        <f t="shared" si="106"/>
        <v>41984</v>
      </c>
      <c r="J179" s="181">
        <f t="shared" si="125"/>
        <v>42015</v>
      </c>
      <c r="K179" s="182">
        <f t="shared" si="107"/>
        <v>1.2399442345302436E-2</v>
      </c>
      <c r="L179" s="213">
        <f t="shared" si="126"/>
        <v>42073</v>
      </c>
      <c r="M179" s="183">
        <f t="shared" si="127"/>
        <v>18</v>
      </c>
      <c r="N179" s="183">
        <f t="shared" si="108"/>
        <v>17</v>
      </c>
      <c r="O179" s="177">
        <f t="shared" si="109"/>
        <v>1.0117065599999999</v>
      </c>
      <c r="P179" s="184">
        <f t="shared" si="146"/>
        <v>1.0077995399999999</v>
      </c>
      <c r="Q179" s="184">
        <f t="shared" si="128"/>
        <v>1.0255478188199798</v>
      </c>
      <c r="R179" s="177">
        <f t="shared" si="145"/>
        <v>1.0375534500000001</v>
      </c>
      <c r="S179" s="177">
        <f t="shared" si="129"/>
        <v>1</v>
      </c>
      <c r="T179" s="177">
        <f t="shared" si="110"/>
        <v>328996.87226024002</v>
      </c>
      <c r="U179" s="177">
        <f t="shared" si="111"/>
        <v>0</v>
      </c>
      <c r="V179" s="177">
        <f t="shared" si="112"/>
        <v>12260.143216308557</v>
      </c>
      <c r="W179" s="177">
        <f t="shared" si="113"/>
        <v>341257.01547654858</v>
      </c>
      <c r="X179" s="185">
        <f t="shared" si="114"/>
        <v>0</v>
      </c>
      <c r="Y179" s="177">
        <f t="shared" si="115"/>
        <v>0</v>
      </c>
      <c r="Z179" s="186">
        <f t="shared" si="116"/>
        <v>0</v>
      </c>
      <c r="AA179" s="177">
        <f t="shared" si="130"/>
        <v>0</v>
      </c>
      <c r="AB179" s="187">
        <f t="shared" si="131"/>
        <v>7.1215000000000001E-2</v>
      </c>
      <c r="AC179" s="185">
        <f t="shared" si="117"/>
        <v>17</v>
      </c>
      <c r="AD179" s="185">
        <v>252</v>
      </c>
      <c r="AE179" s="184">
        <f t="shared" si="144"/>
        <v>1.004651618</v>
      </c>
      <c r="AF179" s="177">
        <f t="shared" si="118"/>
        <v>1530.3677729399999</v>
      </c>
      <c r="AG179" s="177">
        <f t="shared" si="119"/>
        <v>1587.3972758100001</v>
      </c>
      <c r="AH179" s="188">
        <f t="shared" si="132"/>
        <v>0</v>
      </c>
      <c r="AI179" s="188"/>
      <c r="AJ179" s="188"/>
      <c r="AK179" s="188"/>
      <c r="AL179" s="8"/>
      <c r="AM179" s="8"/>
      <c r="AN179" s="8"/>
      <c r="AO179" s="8"/>
      <c r="AP179" s="8"/>
      <c r="AQ179" s="8"/>
      <c r="AR179" s="5"/>
      <c r="AS179" s="143"/>
      <c r="AT179" s="144"/>
      <c r="AU179" s="145"/>
      <c r="AV179" s="148"/>
      <c r="AW179" s="154"/>
      <c r="AX179" s="145"/>
      <c r="AY179" s="155"/>
      <c r="AZ179" s="155"/>
      <c r="BA179" s="155"/>
      <c r="BB179" s="154"/>
      <c r="BC179" s="143"/>
      <c r="BD179" s="144"/>
      <c r="BE179" s="144"/>
      <c r="BF179" s="1"/>
      <c r="BG179" s="1"/>
      <c r="BH179" s="1"/>
      <c r="BI179" s="1"/>
    </row>
    <row r="180" spans="1:192" x14ac:dyDescent="0.2">
      <c r="A180" s="125">
        <f t="shared" si="120"/>
        <v>42071</v>
      </c>
      <c r="B180" s="177">
        <f t="shared" si="104"/>
        <v>342844.41275235859</v>
      </c>
      <c r="C180" s="3">
        <f t="shared" si="121"/>
        <v>46283995.721568413</v>
      </c>
      <c r="D180" s="177">
        <f t="shared" si="122"/>
        <v>328996.87226024002</v>
      </c>
      <c r="E180" s="177">
        <f t="shared" si="123"/>
        <v>2525.0509945899998</v>
      </c>
      <c r="F180" s="178">
        <f t="shared" si="105"/>
        <v>326471.82126565004</v>
      </c>
      <c r="G180" s="179">
        <f t="shared" si="124"/>
        <v>4059.86</v>
      </c>
      <c r="H180" s="180">
        <f>IF(AND(N180=1,N179&gt;1),VLOOKUP(A179,[1]Plan1!$CW$105:$CY$215,3),H179)</f>
        <v>4110.2</v>
      </c>
      <c r="I180" s="181">
        <f t="shared" si="106"/>
        <v>41984</v>
      </c>
      <c r="J180" s="181">
        <f t="shared" si="125"/>
        <v>42015</v>
      </c>
      <c r="K180" s="182">
        <f t="shared" si="107"/>
        <v>1.2399442345302436E-2</v>
      </c>
      <c r="L180" s="213">
        <f t="shared" si="126"/>
        <v>42073</v>
      </c>
      <c r="M180" s="183">
        <f t="shared" si="127"/>
        <v>18</v>
      </c>
      <c r="N180" s="183">
        <f t="shared" si="108"/>
        <v>17</v>
      </c>
      <c r="O180" s="177">
        <f t="shared" si="109"/>
        <v>1.0117065599999999</v>
      </c>
      <c r="P180" s="184">
        <f t="shared" si="146"/>
        <v>1.0077995399999999</v>
      </c>
      <c r="Q180" s="184">
        <f t="shared" si="128"/>
        <v>1.0255478188199798</v>
      </c>
      <c r="R180" s="177">
        <f t="shared" si="145"/>
        <v>1.0375534500000001</v>
      </c>
      <c r="S180" s="177">
        <f t="shared" si="129"/>
        <v>1</v>
      </c>
      <c r="T180" s="177">
        <f t="shared" si="110"/>
        <v>328996.87226024002</v>
      </c>
      <c r="U180" s="177">
        <f t="shared" si="111"/>
        <v>0</v>
      </c>
      <c r="V180" s="177">
        <f t="shared" si="112"/>
        <v>12260.143216308557</v>
      </c>
      <c r="W180" s="177">
        <f t="shared" si="113"/>
        <v>341257.01547654858</v>
      </c>
      <c r="X180" s="185">
        <f t="shared" si="114"/>
        <v>0</v>
      </c>
      <c r="Y180" s="177">
        <f t="shared" si="115"/>
        <v>0</v>
      </c>
      <c r="Z180" s="186">
        <f t="shared" si="116"/>
        <v>0</v>
      </c>
      <c r="AA180" s="177">
        <f t="shared" si="130"/>
        <v>0</v>
      </c>
      <c r="AB180" s="187">
        <f t="shared" si="131"/>
        <v>7.1215000000000001E-2</v>
      </c>
      <c r="AC180" s="185">
        <f t="shared" si="117"/>
        <v>17</v>
      </c>
      <c r="AD180" s="185">
        <v>252</v>
      </c>
      <c r="AE180" s="184">
        <f t="shared" si="144"/>
        <v>1.004651618</v>
      </c>
      <c r="AF180" s="177">
        <f t="shared" si="118"/>
        <v>1530.3677729399999</v>
      </c>
      <c r="AG180" s="177">
        <f t="shared" si="119"/>
        <v>1587.3972758100001</v>
      </c>
      <c r="AH180" s="188">
        <f t="shared" si="132"/>
        <v>0</v>
      </c>
      <c r="AI180" s="188"/>
      <c r="AJ180" s="188"/>
      <c r="AK180" s="188"/>
      <c r="AL180" s="8"/>
      <c r="AM180" s="8"/>
      <c r="AN180" s="11"/>
      <c r="AO180" s="11"/>
      <c r="AP180" s="11"/>
      <c r="AQ180" s="11"/>
      <c r="AR180" s="5"/>
      <c r="AS180" s="143"/>
      <c r="AT180" s="144"/>
      <c r="AU180" s="145"/>
      <c r="AV180" s="148"/>
      <c r="AW180" s="154"/>
      <c r="AX180" s="145"/>
      <c r="AY180" s="155"/>
      <c r="AZ180" s="155"/>
      <c r="BA180" s="155"/>
      <c r="BB180" s="154"/>
      <c r="BC180" s="143"/>
      <c r="BD180" s="144"/>
      <c r="BE180" s="144"/>
      <c r="BF180" s="7"/>
      <c r="BG180" s="1"/>
      <c r="BH180" s="1"/>
      <c r="BI180" s="1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</row>
    <row r="181" spans="1:192" x14ac:dyDescent="0.2">
      <c r="A181" s="125">
        <f t="shared" si="120"/>
        <v>42072</v>
      </c>
      <c r="B181" s="177">
        <f t="shared" si="104"/>
        <v>342844.41275235859</v>
      </c>
      <c r="C181" s="3">
        <f t="shared" si="121"/>
        <v>46283995.721568413</v>
      </c>
      <c r="D181" s="177">
        <f t="shared" si="122"/>
        <v>328996.87226024002</v>
      </c>
      <c r="E181" s="177">
        <f t="shared" si="123"/>
        <v>2525.0509945899998</v>
      </c>
      <c r="F181" s="178">
        <f t="shared" si="105"/>
        <v>326471.82126565004</v>
      </c>
      <c r="G181" s="179">
        <f t="shared" si="124"/>
        <v>4059.86</v>
      </c>
      <c r="H181" s="180">
        <f>IF(AND(N181=1,N180&gt;1),VLOOKUP(A180,[1]Plan1!$CW$105:$CY$215,3),H180)</f>
        <v>4110.2</v>
      </c>
      <c r="I181" s="181">
        <f t="shared" si="106"/>
        <v>41984</v>
      </c>
      <c r="J181" s="181">
        <f t="shared" si="125"/>
        <v>42015</v>
      </c>
      <c r="K181" s="182">
        <f t="shared" si="107"/>
        <v>1.2399442345302436E-2</v>
      </c>
      <c r="L181" s="213">
        <f t="shared" si="126"/>
        <v>42073</v>
      </c>
      <c r="M181" s="183">
        <f t="shared" si="127"/>
        <v>18</v>
      </c>
      <c r="N181" s="183">
        <f t="shared" si="108"/>
        <v>17</v>
      </c>
      <c r="O181" s="177">
        <f t="shared" si="109"/>
        <v>1.0117065599999999</v>
      </c>
      <c r="P181" s="184">
        <f t="shared" si="146"/>
        <v>1.0077995399999999</v>
      </c>
      <c r="Q181" s="184">
        <f t="shared" si="128"/>
        <v>1.0255478188199798</v>
      </c>
      <c r="R181" s="177">
        <f t="shared" si="145"/>
        <v>1.0375534500000001</v>
      </c>
      <c r="S181" s="177">
        <f t="shared" si="129"/>
        <v>1</v>
      </c>
      <c r="T181" s="177">
        <f t="shared" si="110"/>
        <v>328996.87226024002</v>
      </c>
      <c r="U181" s="177">
        <f t="shared" si="111"/>
        <v>0</v>
      </c>
      <c r="V181" s="177">
        <f t="shared" si="112"/>
        <v>12260.143216308557</v>
      </c>
      <c r="W181" s="177">
        <f t="shared" si="113"/>
        <v>341257.01547654858</v>
      </c>
      <c r="X181" s="185">
        <f t="shared" si="114"/>
        <v>0</v>
      </c>
      <c r="Y181" s="177">
        <f t="shared" si="115"/>
        <v>0</v>
      </c>
      <c r="Z181" s="186">
        <f t="shared" si="116"/>
        <v>0</v>
      </c>
      <c r="AA181" s="177">
        <f t="shared" si="130"/>
        <v>0</v>
      </c>
      <c r="AB181" s="187">
        <f t="shared" si="131"/>
        <v>7.1215000000000001E-2</v>
      </c>
      <c r="AC181" s="185">
        <f t="shared" si="117"/>
        <v>17</v>
      </c>
      <c r="AD181" s="185">
        <v>252</v>
      </c>
      <c r="AE181" s="184">
        <f t="shared" si="144"/>
        <v>1.004651618</v>
      </c>
      <c r="AF181" s="177">
        <f t="shared" si="118"/>
        <v>1530.3677729399999</v>
      </c>
      <c r="AG181" s="177">
        <f t="shared" si="119"/>
        <v>1587.3972758100001</v>
      </c>
      <c r="AH181" s="188">
        <f t="shared" si="132"/>
        <v>0</v>
      </c>
      <c r="AI181" s="188"/>
      <c r="AJ181" s="188"/>
      <c r="AK181" s="188"/>
      <c r="AL181" s="8"/>
      <c r="AM181" s="8"/>
      <c r="AN181" s="8"/>
      <c r="AO181" s="8"/>
      <c r="AP181" s="8"/>
      <c r="AQ181" s="8"/>
      <c r="AR181" s="5"/>
      <c r="AS181" s="143"/>
      <c r="AT181" s="144"/>
      <c r="AU181" s="145"/>
      <c r="AV181" s="148"/>
      <c r="AW181" s="154"/>
      <c r="AX181" s="145"/>
      <c r="AY181" s="155"/>
      <c r="AZ181" s="155"/>
      <c r="BA181" s="155"/>
      <c r="BB181" s="154"/>
      <c r="BC181" s="143"/>
      <c r="BD181" s="144"/>
      <c r="BE181" s="144"/>
      <c r="BF181" s="1"/>
      <c r="BG181" s="1"/>
      <c r="BH181" s="1"/>
      <c r="BI181" s="1"/>
    </row>
    <row r="182" spans="1:192" x14ac:dyDescent="0.2">
      <c r="A182" s="125">
        <f t="shared" si="120"/>
        <v>42073</v>
      </c>
      <c r="B182" s="177">
        <f t="shared" si="104"/>
        <v>343171.14560986351</v>
      </c>
      <c r="C182" s="3">
        <f t="shared" si="121"/>
        <v>46328104.657331571</v>
      </c>
      <c r="D182" s="177">
        <f t="shared" si="122"/>
        <v>328996.87226024002</v>
      </c>
      <c r="E182" s="177">
        <f t="shared" si="123"/>
        <v>2525.0509945899998</v>
      </c>
      <c r="F182" s="178">
        <f t="shared" si="105"/>
        <v>326471.82126565004</v>
      </c>
      <c r="G182" s="179">
        <f t="shared" si="124"/>
        <v>4059.86</v>
      </c>
      <c r="H182" s="180">
        <f>IF(AND(N182=1,N181&gt;1),VLOOKUP(A181,[1]Plan1!$CW$105:$CY$215,3),H181)</f>
        <v>4110.2</v>
      </c>
      <c r="I182" s="181">
        <f t="shared" si="106"/>
        <v>41984</v>
      </c>
      <c r="J182" s="181">
        <f t="shared" si="125"/>
        <v>42015</v>
      </c>
      <c r="K182" s="182">
        <f t="shared" si="107"/>
        <v>1.2399442345302436E-2</v>
      </c>
      <c r="L182" s="213">
        <f t="shared" si="126"/>
        <v>42073</v>
      </c>
      <c r="M182" s="183">
        <f t="shared" si="127"/>
        <v>18</v>
      </c>
      <c r="N182" s="183">
        <f t="shared" si="108"/>
        <v>18</v>
      </c>
      <c r="O182" s="177">
        <f t="shared" si="109"/>
        <v>1.01239944</v>
      </c>
      <c r="P182" s="184">
        <f t="shared" si="146"/>
        <v>1.0077995399999999</v>
      </c>
      <c r="Q182" s="184">
        <f t="shared" si="128"/>
        <v>1.0255478188199798</v>
      </c>
      <c r="R182" s="177">
        <f t="shared" si="145"/>
        <v>1.0382640299999999</v>
      </c>
      <c r="S182" s="177">
        <f t="shared" si="129"/>
        <v>1</v>
      </c>
      <c r="T182" s="177">
        <f t="shared" si="110"/>
        <v>328996.87226024002</v>
      </c>
      <c r="U182" s="177">
        <f t="shared" si="111"/>
        <v>0</v>
      </c>
      <c r="V182" s="177">
        <f t="shared" si="112"/>
        <v>12492.127563063435</v>
      </c>
      <c r="W182" s="177">
        <f t="shared" si="113"/>
        <v>341488.99982330349</v>
      </c>
      <c r="X182" s="185">
        <f t="shared" si="114"/>
        <v>6</v>
      </c>
      <c r="Y182" s="177">
        <f t="shared" si="115"/>
        <v>2525.0509945899998</v>
      </c>
      <c r="Z182" s="186">
        <f t="shared" si="116"/>
        <v>7.6750000000000004E-3</v>
      </c>
      <c r="AA182" s="177">
        <f t="shared" si="130"/>
        <v>2525.0509945899998</v>
      </c>
      <c r="AB182" s="187">
        <f t="shared" si="131"/>
        <v>7.1215000000000001E-2</v>
      </c>
      <c r="AC182" s="185">
        <f t="shared" si="117"/>
        <v>18</v>
      </c>
      <c r="AD182" s="185">
        <v>252</v>
      </c>
      <c r="AE182" s="184">
        <f t="shared" si="144"/>
        <v>1.0049259150000001</v>
      </c>
      <c r="AF182" s="177">
        <f t="shared" si="118"/>
        <v>1620.61062801</v>
      </c>
      <c r="AG182" s="177">
        <f t="shared" si="119"/>
        <v>1682.14578656</v>
      </c>
      <c r="AH182" s="188">
        <f t="shared" si="132"/>
        <v>4145.6616225999996</v>
      </c>
      <c r="AI182" s="188"/>
      <c r="AJ182" s="188"/>
      <c r="AK182" s="188"/>
      <c r="AL182" s="8"/>
      <c r="AM182" s="8"/>
      <c r="AN182" s="8"/>
      <c r="AO182" s="8"/>
      <c r="AP182" s="8"/>
      <c r="AQ182" s="8"/>
      <c r="AR182" s="5"/>
      <c r="AS182" s="143"/>
      <c r="AT182" s="144"/>
      <c r="AU182" s="145"/>
      <c r="AV182" s="148"/>
      <c r="AW182" s="154"/>
      <c r="AX182" s="145"/>
      <c r="AY182" s="155"/>
      <c r="AZ182" s="155"/>
      <c r="BA182" s="155"/>
      <c r="BB182" s="154"/>
      <c r="BC182" s="143"/>
      <c r="BD182" s="144"/>
      <c r="BE182" s="144"/>
      <c r="BF182" s="1"/>
      <c r="BG182" s="1"/>
      <c r="BH182" s="1"/>
      <c r="BI182" s="1"/>
    </row>
    <row r="183" spans="1:192" x14ac:dyDescent="0.2">
      <c r="A183" s="125">
        <f t="shared" si="120"/>
        <v>42074</v>
      </c>
      <c r="B183" s="177">
        <f t="shared" si="104"/>
        <v>339243.41536487773</v>
      </c>
      <c r="C183" s="3">
        <f t="shared" si="121"/>
        <v>45797861.074258491</v>
      </c>
      <c r="D183" s="177">
        <f t="shared" si="122"/>
        <v>326471.82126564998</v>
      </c>
      <c r="E183" s="177">
        <f t="shared" si="123"/>
        <v>0</v>
      </c>
      <c r="F183" s="178">
        <f t="shared" si="105"/>
        <v>326471.82126564998</v>
      </c>
      <c r="G183" s="179">
        <f t="shared" si="124"/>
        <v>4110.2</v>
      </c>
      <c r="H183" s="180">
        <f>IF(AND(N183=1,N182&gt;1),VLOOKUP(A182,[1]Plan1!$CW$105:$CY$215,3),H182)</f>
        <v>4160.34</v>
      </c>
      <c r="I183" s="181">
        <f t="shared" si="106"/>
        <v>42015</v>
      </c>
      <c r="J183" s="181">
        <f t="shared" si="125"/>
        <v>42046</v>
      </c>
      <c r="K183" s="182">
        <f t="shared" si="107"/>
        <v>1.2198919760595617E-2</v>
      </c>
      <c r="L183" s="213">
        <f t="shared" si="126"/>
        <v>42104</v>
      </c>
      <c r="M183" s="183">
        <f t="shared" si="127"/>
        <v>22</v>
      </c>
      <c r="N183" s="183">
        <f t="shared" si="108"/>
        <v>1</v>
      </c>
      <c r="O183" s="177">
        <f t="shared" si="109"/>
        <v>1.00055129</v>
      </c>
      <c r="P183" s="184">
        <f t="shared" si="146"/>
        <v>1.01239944</v>
      </c>
      <c r="Q183" s="184">
        <f t="shared" si="128"/>
        <v>1.038264037466569</v>
      </c>
      <c r="R183" s="177">
        <f t="shared" si="145"/>
        <v>1.03883642</v>
      </c>
      <c r="S183" s="177">
        <f t="shared" si="129"/>
        <v>1</v>
      </c>
      <c r="T183" s="177">
        <f t="shared" si="110"/>
        <v>326471.82126564998</v>
      </c>
      <c r="U183" s="177">
        <f t="shared" si="111"/>
        <v>0</v>
      </c>
      <c r="V183" s="177">
        <f t="shared" si="112"/>
        <v>12678.996768837709</v>
      </c>
      <c r="W183" s="177">
        <f t="shared" si="113"/>
        <v>339150.81803448772</v>
      </c>
      <c r="X183" s="185">
        <f t="shared" si="114"/>
        <v>0</v>
      </c>
      <c r="Y183" s="177">
        <f t="shared" si="115"/>
        <v>0</v>
      </c>
      <c r="Z183" s="186">
        <f t="shared" si="116"/>
        <v>0</v>
      </c>
      <c r="AA183" s="177">
        <f t="shared" si="130"/>
        <v>0</v>
      </c>
      <c r="AB183" s="187">
        <f t="shared" si="131"/>
        <v>7.1215000000000001E-2</v>
      </c>
      <c r="AC183" s="185">
        <f t="shared" si="117"/>
        <v>1</v>
      </c>
      <c r="AD183" s="185">
        <v>252</v>
      </c>
      <c r="AE183" s="184">
        <f t="shared" si="144"/>
        <v>1.000273027</v>
      </c>
      <c r="AF183" s="177">
        <f t="shared" si="118"/>
        <v>89.135621939999993</v>
      </c>
      <c r="AG183" s="177">
        <f t="shared" si="119"/>
        <v>92.597330389999996</v>
      </c>
      <c r="AH183" s="188">
        <f t="shared" si="132"/>
        <v>0</v>
      </c>
      <c r="AI183" s="188"/>
      <c r="AJ183" s="188"/>
      <c r="AK183" s="188"/>
      <c r="AL183" s="8"/>
      <c r="AM183" s="8"/>
      <c r="AN183" s="8"/>
      <c r="AO183" s="8"/>
      <c r="AP183" s="8"/>
      <c r="AQ183" s="8"/>
      <c r="AR183" s="5"/>
      <c r="AS183" s="143"/>
      <c r="AT183" s="144"/>
      <c r="AU183" s="145"/>
      <c r="AV183" s="148"/>
      <c r="AW183" s="154"/>
      <c r="AX183" s="145"/>
      <c r="AY183" s="155"/>
      <c r="AZ183" s="155"/>
      <c r="BA183" s="155"/>
      <c r="BB183" s="154"/>
      <c r="BC183" s="143"/>
      <c r="BD183" s="144"/>
      <c r="BE183" s="144"/>
      <c r="BF183" s="1"/>
      <c r="BG183" s="1"/>
      <c r="BH183" s="1"/>
      <c r="BI183" s="1"/>
    </row>
    <row r="184" spans="1:192" x14ac:dyDescent="0.2">
      <c r="A184" s="125">
        <f t="shared" si="120"/>
        <v>42075</v>
      </c>
      <c r="B184" s="177">
        <f t="shared" si="104"/>
        <v>339523.11065358651</v>
      </c>
      <c r="C184" s="3">
        <f t="shared" si="121"/>
        <v>45835619.93823418</v>
      </c>
      <c r="D184" s="177">
        <f t="shared" si="122"/>
        <v>326471.82126564998</v>
      </c>
      <c r="E184" s="177">
        <f t="shared" si="123"/>
        <v>0</v>
      </c>
      <c r="F184" s="178">
        <f t="shared" si="105"/>
        <v>326471.82126564998</v>
      </c>
      <c r="G184" s="179">
        <f t="shared" si="124"/>
        <v>4110.2</v>
      </c>
      <c r="H184" s="180">
        <f>IF(AND(N184=1,N183&gt;1),VLOOKUP(A183,[1]Plan1!$CW$105:$CY$215,3),H183)</f>
        <v>4160.34</v>
      </c>
      <c r="I184" s="181">
        <f t="shared" si="106"/>
        <v>42015</v>
      </c>
      <c r="J184" s="181">
        <f t="shared" si="125"/>
        <v>42046</v>
      </c>
      <c r="K184" s="182">
        <f t="shared" si="107"/>
        <v>1.2198919760595617E-2</v>
      </c>
      <c r="L184" s="213">
        <f t="shared" si="126"/>
        <v>42104</v>
      </c>
      <c r="M184" s="183">
        <f t="shared" si="127"/>
        <v>22</v>
      </c>
      <c r="N184" s="183">
        <f t="shared" si="108"/>
        <v>2</v>
      </c>
      <c r="O184" s="177">
        <f t="shared" si="109"/>
        <v>1.0011028900000001</v>
      </c>
      <c r="P184" s="184">
        <f t="shared" si="146"/>
        <v>1.01239944</v>
      </c>
      <c r="Q184" s="184">
        <f t="shared" si="128"/>
        <v>1.038264037466569</v>
      </c>
      <c r="R184" s="177">
        <f t="shared" si="145"/>
        <v>1.03940912</v>
      </c>
      <c r="S184" s="177">
        <f t="shared" si="129"/>
        <v>1</v>
      </c>
      <c r="T184" s="177">
        <f t="shared" si="110"/>
        <v>326471.82126564998</v>
      </c>
      <c r="U184" s="177">
        <f t="shared" si="111"/>
        <v>0</v>
      </c>
      <c r="V184" s="177">
        <f t="shared" si="112"/>
        <v>12865.96718087654</v>
      </c>
      <c r="W184" s="177">
        <f t="shared" si="113"/>
        <v>339337.78844652651</v>
      </c>
      <c r="X184" s="185">
        <f t="shared" si="114"/>
        <v>0</v>
      </c>
      <c r="Y184" s="177">
        <f t="shared" si="115"/>
        <v>0</v>
      </c>
      <c r="Z184" s="186">
        <f t="shared" si="116"/>
        <v>0</v>
      </c>
      <c r="AA184" s="177">
        <f t="shared" si="130"/>
        <v>0</v>
      </c>
      <c r="AB184" s="187">
        <f t="shared" si="131"/>
        <v>7.1215000000000001E-2</v>
      </c>
      <c r="AC184" s="185">
        <f t="shared" si="117"/>
        <v>2</v>
      </c>
      <c r="AD184" s="185">
        <v>252</v>
      </c>
      <c r="AE184" s="184">
        <f t="shared" si="144"/>
        <v>1.000546129</v>
      </c>
      <c r="AF184" s="177">
        <f t="shared" si="118"/>
        <v>178.29572927000001</v>
      </c>
      <c r="AG184" s="177">
        <f t="shared" si="119"/>
        <v>185.32220706000001</v>
      </c>
      <c r="AH184" s="188">
        <f t="shared" si="132"/>
        <v>0</v>
      </c>
      <c r="AI184" s="188"/>
      <c r="AJ184" s="188"/>
      <c r="AK184" s="188"/>
      <c r="AL184" s="8"/>
      <c r="AM184" s="8"/>
      <c r="AN184" s="8"/>
      <c r="AO184" s="8"/>
      <c r="AP184" s="8"/>
      <c r="AQ184" s="8"/>
      <c r="AR184" s="5"/>
      <c r="AS184" s="143"/>
      <c r="AT184" s="144"/>
      <c r="AU184" s="145"/>
      <c r="AV184" s="148"/>
      <c r="AW184" s="154"/>
      <c r="AX184" s="145"/>
      <c r="AY184" s="155"/>
      <c r="AZ184" s="155"/>
      <c r="BA184" s="155"/>
      <c r="BB184" s="154"/>
      <c r="BC184" s="143"/>
      <c r="BD184" s="144"/>
      <c r="BE184" s="144"/>
      <c r="BF184" s="1"/>
      <c r="BG184" s="1"/>
      <c r="BH184" s="1"/>
      <c r="BI184" s="1"/>
    </row>
    <row r="185" spans="1:192" x14ac:dyDescent="0.2">
      <c r="A185" s="125">
        <f t="shared" si="120"/>
        <v>42076</v>
      </c>
      <c r="B185" s="177">
        <f t="shared" si="104"/>
        <v>339803.03808721818</v>
      </c>
      <c r="C185" s="3">
        <f t="shared" si="121"/>
        <v>45873410.141774453</v>
      </c>
      <c r="D185" s="177">
        <f t="shared" si="122"/>
        <v>326471.82126564998</v>
      </c>
      <c r="E185" s="177">
        <f t="shared" si="123"/>
        <v>0</v>
      </c>
      <c r="F185" s="178">
        <f t="shared" si="105"/>
        <v>326471.82126564998</v>
      </c>
      <c r="G185" s="179">
        <f t="shared" si="124"/>
        <v>4110.2</v>
      </c>
      <c r="H185" s="180">
        <f>IF(AND(N185=1,N184&gt;1),VLOOKUP(A184,[1]Plan1!$CW$105:$CY$215,3),H184)</f>
        <v>4160.34</v>
      </c>
      <c r="I185" s="181">
        <f t="shared" si="106"/>
        <v>42015</v>
      </c>
      <c r="J185" s="181">
        <f t="shared" si="125"/>
        <v>42046</v>
      </c>
      <c r="K185" s="182">
        <f t="shared" si="107"/>
        <v>1.2198919760595617E-2</v>
      </c>
      <c r="L185" s="213">
        <f t="shared" si="126"/>
        <v>42104</v>
      </c>
      <c r="M185" s="183">
        <f t="shared" si="127"/>
        <v>22</v>
      </c>
      <c r="N185" s="183">
        <f t="shared" si="108"/>
        <v>3</v>
      </c>
      <c r="O185" s="177">
        <f t="shared" si="109"/>
        <v>1.0016547899999999</v>
      </c>
      <c r="P185" s="184">
        <f t="shared" si="146"/>
        <v>1.01239944</v>
      </c>
      <c r="Q185" s="184">
        <f t="shared" si="128"/>
        <v>1.038264037466569</v>
      </c>
      <c r="R185" s="177">
        <f t="shared" si="145"/>
        <v>1.03998214</v>
      </c>
      <c r="S185" s="177">
        <f t="shared" si="129"/>
        <v>1</v>
      </c>
      <c r="T185" s="177">
        <f t="shared" si="110"/>
        <v>326471.82126564998</v>
      </c>
      <c r="U185" s="177">
        <f t="shared" si="111"/>
        <v>0</v>
      </c>
      <c r="V185" s="177">
        <f t="shared" si="112"/>
        <v>13053.042063898194</v>
      </c>
      <c r="W185" s="177">
        <f t="shared" si="113"/>
        <v>339524.86332954816</v>
      </c>
      <c r="X185" s="185">
        <f t="shared" si="114"/>
        <v>0</v>
      </c>
      <c r="Y185" s="177">
        <f t="shared" si="115"/>
        <v>0</v>
      </c>
      <c r="Z185" s="186">
        <f t="shared" si="116"/>
        <v>0</v>
      </c>
      <c r="AA185" s="177">
        <f t="shared" si="130"/>
        <v>0</v>
      </c>
      <c r="AB185" s="187">
        <f t="shared" si="131"/>
        <v>7.1215000000000001E-2</v>
      </c>
      <c r="AC185" s="185">
        <f t="shared" si="117"/>
        <v>3</v>
      </c>
      <c r="AD185" s="185">
        <v>252</v>
      </c>
      <c r="AE185" s="184">
        <f t="shared" si="144"/>
        <v>1.0008193059999999</v>
      </c>
      <c r="AF185" s="177">
        <f t="shared" si="118"/>
        <v>267.48032198999999</v>
      </c>
      <c r="AG185" s="177">
        <f t="shared" si="119"/>
        <v>278.17475767000002</v>
      </c>
      <c r="AH185" s="188">
        <f t="shared" si="132"/>
        <v>0</v>
      </c>
      <c r="AI185" s="188"/>
      <c r="AJ185" s="188"/>
      <c r="AK185" s="188"/>
      <c r="AL185" s="8"/>
      <c r="AM185" s="8"/>
      <c r="AN185" s="8"/>
      <c r="AO185" s="8"/>
      <c r="AP185" s="8"/>
      <c r="AQ185" s="8"/>
      <c r="AR185" s="5"/>
      <c r="AS185" s="143"/>
      <c r="AT185" s="144"/>
      <c r="AU185" s="145"/>
      <c r="AV185" s="148"/>
      <c r="AW185" s="154"/>
      <c r="AX185" s="145"/>
      <c r="AY185" s="155"/>
      <c r="AZ185" s="155"/>
      <c r="BA185" s="155"/>
      <c r="BB185" s="154"/>
      <c r="BC185" s="143"/>
      <c r="BD185" s="144"/>
      <c r="BE185" s="144"/>
      <c r="BF185" s="1"/>
      <c r="BG185" s="1"/>
      <c r="BH185" s="1"/>
      <c r="BI185" s="1"/>
    </row>
    <row r="186" spans="1:192" x14ac:dyDescent="0.2">
      <c r="A186" s="125">
        <f t="shared" si="120"/>
        <v>42077</v>
      </c>
      <c r="B186" s="177">
        <f t="shared" si="104"/>
        <v>340083.19418548438</v>
      </c>
      <c r="C186" s="3">
        <f t="shared" si="121"/>
        <v>45911231.215040393</v>
      </c>
      <c r="D186" s="177">
        <f t="shared" si="122"/>
        <v>326471.82126564998</v>
      </c>
      <c r="E186" s="177">
        <f t="shared" si="123"/>
        <v>0</v>
      </c>
      <c r="F186" s="178">
        <f t="shared" si="105"/>
        <v>326471.82126564998</v>
      </c>
      <c r="G186" s="179">
        <f t="shared" si="124"/>
        <v>4110.2</v>
      </c>
      <c r="H186" s="180">
        <f>IF(AND(N186=1,N185&gt;1),VLOOKUP(A185,[1]Plan1!$CW$105:$CY$215,3),H185)</f>
        <v>4160.34</v>
      </c>
      <c r="I186" s="181">
        <f t="shared" si="106"/>
        <v>42015</v>
      </c>
      <c r="J186" s="181">
        <f t="shared" si="125"/>
        <v>42046</v>
      </c>
      <c r="K186" s="182">
        <f t="shared" si="107"/>
        <v>1.2198919760595617E-2</v>
      </c>
      <c r="L186" s="213">
        <f t="shared" si="126"/>
        <v>42104</v>
      </c>
      <c r="M186" s="183">
        <f t="shared" si="127"/>
        <v>22</v>
      </c>
      <c r="N186" s="183">
        <f t="shared" si="108"/>
        <v>4</v>
      </c>
      <c r="O186" s="177">
        <f t="shared" si="109"/>
        <v>1.0022069899999999</v>
      </c>
      <c r="P186" s="184">
        <f t="shared" si="146"/>
        <v>1.01239944</v>
      </c>
      <c r="Q186" s="184">
        <f t="shared" si="128"/>
        <v>1.038264037466569</v>
      </c>
      <c r="R186" s="177">
        <f t="shared" si="145"/>
        <v>1.0405554699999999</v>
      </c>
      <c r="S186" s="177">
        <f t="shared" si="129"/>
        <v>1</v>
      </c>
      <c r="T186" s="177">
        <f t="shared" si="110"/>
        <v>326471.82126564998</v>
      </c>
      <c r="U186" s="177">
        <f t="shared" si="111"/>
        <v>0</v>
      </c>
      <c r="V186" s="177">
        <f t="shared" si="112"/>
        <v>13240.218153184405</v>
      </c>
      <c r="W186" s="177">
        <f t="shared" si="113"/>
        <v>339712.03941883438</v>
      </c>
      <c r="X186" s="185">
        <f t="shared" si="114"/>
        <v>0</v>
      </c>
      <c r="Y186" s="177">
        <f t="shared" si="115"/>
        <v>0</v>
      </c>
      <c r="Z186" s="186">
        <f t="shared" si="116"/>
        <v>0</v>
      </c>
      <c r="AA186" s="177">
        <f t="shared" si="130"/>
        <v>0</v>
      </c>
      <c r="AB186" s="187">
        <f t="shared" si="131"/>
        <v>7.1215000000000001E-2</v>
      </c>
      <c r="AC186" s="185">
        <f t="shared" si="117"/>
        <v>4</v>
      </c>
      <c r="AD186" s="185">
        <v>252</v>
      </c>
      <c r="AE186" s="184">
        <f t="shared" si="144"/>
        <v>1.001092557</v>
      </c>
      <c r="AF186" s="177">
        <f t="shared" si="118"/>
        <v>356.68907361999999</v>
      </c>
      <c r="AG186" s="177">
        <f t="shared" si="119"/>
        <v>371.15476665</v>
      </c>
      <c r="AH186" s="188">
        <f t="shared" si="132"/>
        <v>0</v>
      </c>
      <c r="AI186" s="188"/>
      <c r="AJ186" s="188"/>
      <c r="AK186" s="188"/>
      <c r="AL186" s="8"/>
      <c r="AM186" s="8"/>
      <c r="AN186" s="8"/>
      <c r="AO186" s="8"/>
      <c r="AP186" s="8"/>
      <c r="AQ186" s="8"/>
      <c r="AR186" s="5"/>
      <c r="AS186" s="143"/>
      <c r="AT186" s="144"/>
      <c r="AU186" s="145"/>
      <c r="AV186" s="148"/>
      <c r="AW186" s="154"/>
      <c r="AX186" s="145"/>
      <c r="AY186" s="155"/>
      <c r="AZ186" s="155"/>
      <c r="BA186" s="155"/>
      <c r="BB186" s="154"/>
      <c r="BC186" s="143"/>
      <c r="BD186" s="144"/>
      <c r="BE186" s="144"/>
      <c r="BF186" s="1"/>
      <c r="BG186" s="1"/>
      <c r="BH186" s="1"/>
      <c r="BI186" s="1"/>
    </row>
    <row r="187" spans="1:192" x14ac:dyDescent="0.2">
      <c r="A187" s="125">
        <f t="shared" si="120"/>
        <v>42078</v>
      </c>
      <c r="B187" s="177">
        <f t="shared" si="104"/>
        <v>340083.19418548438</v>
      </c>
      <c r="C187" s="3">
        <f t="shared" si="121"/>
        <v>45911231.215040393</v>
      </c>
      <c r="D187" s="177">
        <f t="shared" si="122"/>
        <v>326471.82126564998</v>
      </c>
      <c r="E187" s="177">
        <f t="shared" si="123"/>
        <v>0</v>
      </c>
      <c r="F187" s="178">
        <f t="shared" si="105"/>
        <v>326471.82126564998</v>
      </c>
      <c r="G187" s="179">
        <f t="shared" si="124"/>
        <v>4110.2</v>
      </c>
      <c r="H187" s="180">
        <f>IF(AND(N187=1,N186&gt;1),VLOOKUP(A186,[1]Plan1!$CW$105:$CY$215,3),H186)</f>
        <v>4160.34</v>
      </c>
      <c r="I187" s="181">
        <f t="shared" si="106"/>
        <v>42015</v>
      </c>
      <c r="J187" s="181">
        <f t="shared" si="125"/>
        <v>42046</v>
      </c>
      <c r="K187" s="182">
        <f t="shared" si="107"/>
        <v>1.2198919760595617E-2</v>
      </c>
      <c r="L187" s="213">
        <f t="shared" si="126"/>
        <v>42104</v>
      </c>
      <c r="M187" s="183">
        <f t="shared" si="127"/>
        <v>22</v>
      </c>
      <c r="N187" s="183">
        <f t="shared" si="108"/>
        <v>4</v>
      </c>
      <c r="O187" s="177">
        <f t="shared" si="109"/>
        <v>1.0022069899999999</v>
      </c>
      <c r="P187" s="184">
        <f t="shared" si="146"/>
        <v>1.01239944</v>
      </c>
      <c r="Q187" s="184">
        <f t="shared" si="128"/>
        <v>1.038264037466569</v>
      </c>
      <c r="R187" s="177">
        <f t="shared" si="145"/>
        <v>1.0405554699999999</v>
      </c>
      <c r="S187" s="177">
        <f t="shared" si="129"/>
        <v>1</v>
      </c>
      <c r="T187" s="177">
        <f t="shared" si="110"/>
        <v>326471.82126564998</v>
      </c>
      <c r="U187" s="177">
        <f t="shared" si="111"/>
        <v>0</v>
      </c>
      <c r="V187" s="177">
        <f t="shared" si="112"/>
        <v>13240.218153184405</v>
      </c>
      <c r="W187" s="177">
        <f t="shared" si="113"/>
        <v>339712.03941883438</v>
      </c>
      <c r="X187" s="185">
        <f t="shared" si="114"/>
        <v>0</v>
      </c>
      <c r="Y187" s="177">
        <f t="shared" si="115"/>
        <v>0</v>
      </c>
      <c r="Z187" s="186">
        <f t="shared" si="116"/>
        <v>0</v>
      </c>
      <c r="AA187" s="177">
        <f t="shared" si="130"/>
        <v>0</v>
      </c>
      <c r="AB187" s="187">
        <f t="shared" si="131"/>
        <v>7.1215000000000001E-2</v>
      </c>
      <c r="AC187" s="185">
        <f t="shared" si="117"/>
        <v>4</v>
      </c>
      <c r="AD187" s="185">
        <v>252</v>
      </c>
      <c r="AE187" s="184">
        <f t="shared" si="144"/>
        <v>1.001092557</v>
      </c>
      <c r="AF187" s="177">
        <f t="shared" si="118"/>
        <v>356.68907361999999</v>
      </c>
      <c r="AG187" s="177">
        <f t="shared" si="119"/>
        <v>371.15476665</v>
      </c>
      <c r="AH187" s="188">
        <f t="shared" si="132"/>
        <v>0</v>
      </c>
      <c r="AI187" s="188"/>
      <c r="AJ187" s="188"/>
      <c r="AK187" s="188"/>
      <c r="AL187" s="8"/>
      <c r="AM187" s="8"/>
      <c r="AN187" s="8"/>
      <c r="AO187" s="8"/>
      <c r="AP187" s="8"/>
      <c r="AQ187" s="8"/>
      <c r="AR187" s="5"/>
      <c r="AS187" s="143"/>
      <c r="AT187" s="144"/>
      <c r="AU187" s="145"/>
      <c r="AV187" s="148"/>
      <c r="AW187" s="154"/>
      <c r="AX187" s="145"/>
      <c r="AY187" s="155"/>
      <c r="AZ187" s="155"/>
      <c r="BA187" s="155"/>
      <c r="BB187" s="154"/>
      <c r="BC187" s="143"/>
      <c r="BD187" s="144"/>
      <c r="BE187" s="144"/>
      <c r="BF187" s="1"/>
      <c r="BG187" s="1"/>
      <c r="BH187" s="1"/>
      <c r="BI187" s="1"/>
    </row>
    <row r="188" spans="1:192" x14ac:dyDescent="0.2">
      <c r="A188" s="125">
        <f t="shared" si="120"/>
        <v>42079</v>
      </c>
      <c r="B188" s="177">
        <f t="shared" si="104"/>
        <v>340083.19418548438</v>
      </c>
      <c r="C188" s="3">
        <f t="shared" si="121"/>
        <v>45911231.215040393</v>
      </c>
      <c r="D188" s="177">
        <f t="shared" si="122"/>
        <v>326471.82126564998</v>
      </c>
      <c r="E188" s="177">
        <f t="shared" si="123"/>
        <v>0</v>
      </c>
      <c r="F188" s="178">
        <f t="shared" si="105"/>
        <v>326471.82126564998</v>
      </c>
      <c r="G188" s="179">
        <f t="shared" si="124"/>
        <v>4110.2</v>
      </c>
      <c r="H188" s="180">
        <f>IF(AND(N188=1,N187&gt;1),VLOOKUP(A187,[1]Plan1!$CW$105:$CY$215,3),H187)</f>
        <v>4160.34</v>
      </c>
      <c r="I188" s="181">
        <f t="shared" si="106"/>
        <v>42015</v>
      </c>
      <c r="J188" s="181">
        <f t="shared" si="125"/>
        <v>42046</v>
      </c>
      <c r="K188" s="182">
        <f t="shared" si="107"/>
        <v>1.2198919760595617E-2</v>
      </c>
      <c r="L188" s="213">
        <f t="shared" si="126"/>
        <v>42104</v>
      </c>
      <c r="M188" s="183">
        <f t="shared" si="127"/>
        <v>22</v>
      </c>
      <c r="N188" s="183">
        <f t="shared" si="108"/>
        <v>4</v>
      </c>
      <c r="O188" s="177">
        <f t="shared" si="109"/>
        <v>1.0022069899999999</v>
      </c>
      <c r="P188" s="184">
        <f t="shared" si="146"/>
        <v>1.01239944</v>
      </c>
      <c r="Q188" s="184">
        <f t="shared" si="128"/>
        <v>1.038264037466569</v>
      </c>
      <c r="R188" s="177">
        <f t="shared" si="145"/>
        <v>1.0405554699999999</v>
      </c>
      <c r="S188" s="177">
        <f t="shared" si="129"/>
        <v>1</v>
      </c>
      <c r="T188" s="177">
        <f t="shared" si="110"/>
        <v>326471.82126564998</v>
      </c>
      <c r="U188" s="177">
        <f t="shared" si="111"/>
        <v>0</v>
      </c>
      <c r="V188" s="177">
        <f t="shared" si="112"/>
        <v>13240.218153184405</v>
      </c>
      <c r="W188" s="177">
        <f t="shared" si="113"/>
        <v>339712.03941883438</v>
      </c>
      <c r="X188" s="185">
        <f t="shared" si="114"/>
        <v>0</v>
      </c>
      <c r="Y188" s="177">
        <f t="shared" si="115"/>
        <v>0</v>
      </c>
      <c r="Z188" s="186">
        <f t="shared" si="116"/>
        <v>0</v>
      </c>
      <c r="AA188" s="177">
        <f t="shared" si="130"/>
        <v>0</v>
      </c>
      <c r="AB188" s="187">
        <f t="shared" si="131"/>
        <v>7.1215000000000001E-2</v>
      </c>
      <c r="AC188" s="185">
        <f t="shared" si="117"/>
        <v>4</v>
      </c>
      <c r="AD188" s="185">
        <v>252</v>
      </c>
      <c r="AE188" s="184">
        <f t="shared" si="144"/>
        <v>1.001092557</v>
      </c>
      <c r="AF188" s="177">
        <f t="shared" si="118"/>
        <v>356.68907361999999</v>
      </c>
      <c r="AG188" s="177">
        <f t="shared" si="119"/>
        <v>371.15476665</v>
      </c>
      <c r="AH188" s="188">
        <f t="shared" si="132"/>
        <v>0</v>
      </c>
      <c r="AI188" s="188"/>
      <c r="AJ188" s="188"/>
      <c r="AK188" s="188"/>
      <c r="AL188" s="8"/>
      <c r="AM188" s="8"/>
      <c r="AN188" s="8"/>
      <c r="AO188" s="8"/>
      <c r="AP188" s="8"/>
      <c r="AQ188" s="8"/>
      <c r="AR188" s="5"/>
      <c r="AS188" s="143"/>
      <c r="AT188" s="144"/>
      <c r="AU188" s="145"/>
      <c r="AV188" s="148"/>
      <c r="AW188" s="154"/>
      <c r="AX188" s="145"/>
      <c r="AY188" s="155"/>
      <c r="AZ188" s="155"/>
      <c r="BA188" s="155"/>
      <c r="BB188" s="154"/>
      <c r="BC188" s="143"/>
      <c r="BD188" s="144"/>
      <c r="BE188" s="144"/>
      <c r="BF188" s="1"/>
      <c r="BG188" s="1"/>
      <c r="BH188" s="1"/>
      <c r="BI188" s="1"/>
    </row>
    <row r="189" spans="1:192" x14ac:dyDescent="0.2">
      <c r="A189" s="125">
        <f t="shared" si="120"/>
        <v>42080</v>
      </c>
      <c r="B189" s="177">
        <f t="shared" si="104"/>
        <v>340363.58268197341</v>
      </c>
      <c r="C189" s="3">
        <f t="shared" si="121"/>
        <v>45949083.662066408</v>
      </c>
      <c r="D189" s="177">
        <f t="shared" si="122"/>
        <v>326471.82126564998</v>
      </c>
      <c r="E189" s="177">
        <f t="shared" si="123"/>
        <v>0</v>
      </c>
      <c r="F189" s="178">
        <f t="shared" si="105"/>
        <v>326471.82126564998</v>
      </c>
      <c r="G189" s="179">
        <f t="shared" si="124"/>
        <v>4110.2</v>
      </c>
      <c r="H189" s="180">
        <f>IF(AND(N189=1,N188&gt;1),VLOOKUP(A188,[1]Plan1!$CW$105:$CY$215,3),H188)</f>
        <v>4160.34</v>
      </c>
      <c r="I189" s="181">
        <f t="shared" si="106"/>
        <v>42015</v>
      </c>
      <c r="J189" s="181">
        <f t="shared" si="125"/>
        <v>42046</v>
      </c>
      <c r="K189" s="182">
        <f t="shared" si="107"/>
        <v>1.2198919760595617E-2</v>
      </c>
      <c r="L189" s="213">
        <f t="shared" si="126"/>
        <v>42104</v>
      </c>
      <c r="M189" s="183">
        <f t="shared" si="127"/>
        <v>22</v>
      </c>
      <c r="N189" s="183">
        <f t="shared" si="108"/>
        <v>5</v>
      </c>
      <c r="O189" s="177">
        <f t="shared" si="109"/>
        <v>1.0027595</v>
      </c>
      <c r="P189" s="184">
        <f t="shared" si="146"/>
        <v>1.01239944</v>
      </c>
      <c r="Q189" s="184">
        <f t="shared" si="128"/>
        <v>1.038264037466569</v>
      </c>
      <c r="R189" s="177">
        <f t="shared" si="145"/>
        <v>1.0411291199999999</v>
      </c>
      <c r="S189" s="177">
        <f t="shared" si="129"/>
        <v>1</v>
      </c>
      <c r="T189" s="177">
        <f t="shared" si="110"/>
        <v>326471.82126564998</v>
      </c>
      <c r="U189" s="177">
        <f t="shared" si="111"/>
        <v>0</v>
      </c>
      <c r="V189" s="177">
        <f t="shared" si="112"/>
        <v>13427.49871345344</v>
      </c>
      <c r="W189" s="177">
        <f t="shared" si="113"/>
        <v>339899.3199791034</v>
      </c>
      <c r="X189" s="185">
        <f t="shared" si="114"/>
        <v>0</v>
      </c>
      <c r="Y189" s="177">
        <f t="shared" si="115"/>
        <v>0</v>
      </c>
      <c r="Z189" s="186">
        <f t="shared" si="116"/>
        <v>0</v>
      </c>
      <c r="AA189" s="177">
        <f t="shared" si="130"/>
        <v>0</v>
      </c>
      <c r="AB189" s="187">
        <f t="shared" si="131"/>
        <v>7.1215000000000001E-2</v>
      </c>
      <c r="AC189" s="185">
        <f t="shared" si="117"/>
        <v>5</v>
      </c>
      <c r="AD189" s="185">
        <v>252</v>
      </c>
      <c r="AE189" s="184">
        <f t="shared" si="144"/>
        <v>1.0013658830000001</v>
      </c>
      <c r="AF189" s="177">
        <f t="shared" si="118"/>
        <v>445.92231063999998</v>
      </c>
      <c r="AG189" s="177">
        <f t="shared" si="119"/>
        <v>464.26270287</v>
      </c>
      <c r="AH189" s="188">
        <f t="shared" si="132"/>
        <v>0</v>
      </c>
      <c r="AI189" s="188"/>
      <c r="AJ189" s="188"/>
      <c r="AK189" s="188"/>
      <c r="AL189" s="8"/>
      <c r="AM189" s="8"/>
      <c r="AN189" s="8"/>
      <c r="AO189" s="8"/>
      <c r="AP189" s="8"/>
      <c r="AQ189" s="8"/>
      <c r="AR189" s="5"/>
      <c r="AS189" s="143"/>
      <c r="AT189" s="144"/>
      <c r="AU189" s="145"/>
      <c r="AV189" s="148"/>
      <c r="AW189" s="154"/>
      <c r="AX189" s="145"/>
      <c r="AY189" s="155"/>
      <c r="AZ189" s="155"/>
      <c r="BA189" s="155"/>
      <c r="BB189" s="154"/>
      <c r="BC189" s="143"/>
      <c r="BD189" s="144"/>
      <c r="BE189" s="144"/>
      <c r="BF189" s="1"/>
      <c r="BG189" s="1"/>
      <c r="BH189" s="1"/>
      <c r="BI189" s="1"/>
    </row>
    <row r="190" spans="1:192" x14ac:dyDescent="0.2">
      <c r="A190" s="125">
        <f t="shared" si="120"/>
        <v>42081</v>
      </c>
      <c r="B190" s="177">
        <f t="shared" si="104"/>
        <v>340644.20663447358</v>
      </c>
      <c r="C190" s="3">
        <f t="shared" si="121"/>
        <v>45986967.895653933</v>
      </c>
      <c r="D190" s="177">
        <f t="shared" si="122"/>
        <v>326471.82126564998</v>
      </c>
      <c r="E190" s="177">
        <f t="shared" si="123"/>
        <v>0</v>
      </c>
      <c r="F190" s="178">
        <f t="shared" si="105"/>
        <v>326471.82126564998</v>
      </c>
      <c r="G190" s="179">
        <f t="shared" si="124"/>
        <v>4110.2</v>
      </c>
      <c r="H190" s="180">
        <f>IF(AND(N190=1,N189&gt;1),VLOOKUP(A189,[1]Plan1!$CW$105:$CY$215,3),H189)</f>
        <v>4160.34</v>
      </c>
      <c r="I190" s="181">
        <f t="shared" si="106"/>
        <v>42015</v>
      </c>
      <c r="J190" s="181">
        <f t="shared" si="125"/>
        <v>42046</v>
      </c>
      <c r="K190" s="182">
        <f t="shared" si="107"/>
        <v>1.2198919760595617E-2</v>
      </c>
      <c r="L190" s="213">
        <f t="shared" si="126"/>
        <v>42104</v>
      </c>
      <c r="M190" s="183">
        <f t="shared" si="127"/>
        <v>22</v>
      </c>
      <c r="N190" s="183">
        <f t="shared" si="108"/>
        <v>6</v>
      </c>
      <c r="O190" s="177">
        <f t="shared" si="109"/>
        <v>1.00331232</v>
      </c>
      <c r="P190" s="184">
        <f t="shared" si="146"/>
        <v>1.01239944</v>
      </c>
      <c r="Q190" s="184">
        <f t="shared" si="128"/>
        <v>1.038264037466569</v>
      </c>
      <c r="R190" s="177">
        <f t="shared" si="145"/>
        <v>1.0417031000000001</v>
      </c>
      <c r="S190" s="177">
        <f t="shared" si="129"/>
        <v>1</v>
      </c>
      <c r="T190" s="177">
        <f t="shared" si="110"/>
        <v>326471.82126564998</v>
      </c>
      <c r="U190" s="177">
        <f t="shared" si="111"/>
        <v>0</v>
      </c>
      <c r="V190" s="177">
        <f t="shared" si="112"/>
        <v>13614.887009423561</v>
      </c>
      <c r="W190" s="177">
        <f t="shared" si="113"/>
        <v>340086.70827507356</v>
      </c>
      <c r="X190" s="185">
        <f t="shared" si="114"/>
        <v>0</v>
      </c>
      <c r="Y190" s="177">
        <f t="shared" si="115"/>
        <v>0</v>
      </c>
      <c r="Z190" s="186">
        <f t="shared" si="116"/>
        <v>0</v>
      </c>
      <c r="AA190" s="177">
        <f t="shared" si="130"/>
        <v>0</v>
      </c>
      <c r="AB190" s="187">
        <f t="shared" si="131"/>
        <v>7.1215000000000001E-2</v>
      </c>
      <c r="AC190" s="185">
        <f t="shared" si="117"/>
        <v>6</v>
      </c>
      <c r="AD190" s="185">
        <v>252</v>
      </c>
      <c r="AE190" s="184">
        <f t="shared" si="144"/>
        <v>1.001639283</v>
      </c>
      <c r="AF190" s="177">
        <f t="shared" si="118"/>
        <v>535.17970657000001</v>
      </c>
      <c r="AG190" s="177">
        <f t="shared" si="119"/>
        <v>557.49835940000003</v>
      </c>
      <c r="AH190" s="188">
        <f t="shared" si="132"/>
        <v>0</v>
      </c>
      <c r="AI190" s="188"/>
      <c r="AJ190" s="188"/>
      <c r="AK190" s="188"/>
      <c r="AL190" s="8"/>
      <c r="AM190" s="8"/>
      <c r="AN190" s="8"/>
      <c r="AO190" s="8"/>
      <c r="AP190" s="8"/>
      <c r="AQ190" s="8"/>
      <c r="AR190" s="5"/>
      <c r="AS190" s="143"/>
      <c r="AT190" s="144"/>
      <c r="AU190" s="145"/>
      <c r="AV190" s="148"/>
      <c r="AW190" s="154"/>
      <c r="AX190" s="156"/>
      <c r="AY190" s="155"/>
      <c r="AZ190" s="155"/>
      <c r="BA190" s="155"/>
      <c r="BB190" s="154"/>
      <c r="BC190" s="143"/>
      <c r="BD190" s="144"/>
      <c r="BE190" s="144"/>
      <c r="BF190" s="1"/>
      <c r="BG190" s="1"/>
      <c r="BH190" s="1"/>
      <c r="BI190" s="1"/>
    </row>
    <row r="191" spans="1:192" x14ac:dyDescent="0.2">
      <c r="A191" s="125">
        <f t="shared" si="120"/>
        <v>42082</v>
      </c>
      <c r="B191" s="177">
        <f t="shared" si="104"/>
        <v>340925.05670032994</v>
      </c>
      <c r="C191" s="3">
        <f t="shared" si="121"/>
        <v>46024882.65454454</v>
      </c>
      <c r="D191" s="177">
        <f t="shared" si="122"/>
        <v>326471.82126564998</v>
      </c>
      <c r="E191" s="177">
        <f t="shared" si="123"/>
        <v>0</v>
      </c>
      <c r="F191" s="178">
        <f t="shared" si="105"/>
        <v>326471.82126564998</v>
      </c>
      <c r="G191" s="179">
        <f t="shared" si="124"/>
        <v>4110.2</v>
      </c>
      <c r="H191" s="180">
        <f>IF(AND(N191=1,N190&gt;1),VLOOKUP(A190,[1]Plan1!$CW$105:$CY$215,3),H190)</f>
        <v>4160.34</v>
      </c>
      <c r="I191" s="181">
        <f t="shared" si="106"/>
        <v>42015</v>
      </c>
      <c r="J191" s="181">
        <f t="shared" si="125"/>
        <v>42046</v>
      </c>
      <c r="K191" s="182">
        <f t="shared" si="107"/>
        <v>1.2198919760595617E-2</v>
      </c>
      <c r="L191" s="213">
        <f t="shared" si="126"/>
        <v>42104</v>
      </c>
      <c r="M191" s="183">
        <f t="shared" si="127"/>
        <v>22</v>
      </c>
      <c r="N191" s="183">
        <f t="shared" si="108"/>
        <v>7</v>
      </c>
      <c r="O191" s="177">
        <f t="shared" si="109"/>
        <v>1.00386544</v>
      </c>
      <c r="P191" s="184">
        <f t="shared" si="146"/>
        <v>1.01239944</v>
      </c>
      <c r="Q191" s="184">
        <f t="shared" si="128"/>
        <v>1.038264037466569</v>
      </c>
      <c r="R191" s="177">
        <f t="shared" si="145"/>
        <v>1.04227738</v>
      </c>
      <c r="S191" s="177">
        <f t="shared" si="129"/>
        <v>1</v>
      </c>
      <c r="T191" s="177">
        <f t="shared" si="110"/>
        <v>326471.82126564998</v>
      </c>
      <c r="U191" s="177">
        <f t="shared" si="111"/>
        <v>0</v>
      </c>
      <c r="V191" s="177">
        <f t="shared" si="112"/>
        <v>13802.373246939975</v>
      </c>
      <c r="W191" s="177">
        <f t="shared" si="113"/>
        <v>340274.19451258995</v>
      </c>
      <c r="X191" s="185">
        <f t="shared" si="114"/>
        <v>0</v>
      </c>
      <c r="Y191" s="177">
        <f t="shared" si="115"/>
        <v>0</v>
      </c>
      <c r="Z191" s="186">
        <f t="shared" si="116"/>
        <v>0</v>
      </c>
      <c r="AA191" s="177">
        <f t="shared" si="130"/>
        <v>0</v>
      </c>
      <c r="AB191" s="187">
        <f t="shared" si="131"/>
        <v>7.1215000000000001E-2</v>
      </c>
      <c r="AC191" s="185">
        <f t="shared" si="117"/>
        <v>7</v>
      </c>
      <c r="AD191" s="185">
        <v>252</v>
      </c>
      <c r="AE191" s="184">
        <f t="shared" si="144"/>
        <v>1.001912758</v>
      </c>
      <c r="AF191" s="177">
        <f t="shared" si="118"/>
        <v>624.46158790000004</v>
      </c>
      <c r="AG191" s="177">
        <f t="shared" si="119"/>
        <v>650.86218773999997</v>
      </c>
      <c r="AH191" s="188">
        <f t="shared" si="132"/>
        <v>0</v>
      </c>
      <c r="AI191" s="188"/>
      <c r="AJ191" s="188"/>
      <c r="AK191" s="188"/>
      <c r="AL191" s="8"/>
      <c r="AM191" s="8"/>
      <c r="AN191" s="8"/>
      <c r="AO191" s="8"/>
      <c r="AP191" s="8"/>
      <c r="AQ191" s="8"/>
      <c r="AR191" s="5"/>
      <c r="AS191" s="5"/>
      <c r="AT191" s="5"/>
      <c r="AV191" s="20"/>
      <c r="AW191" s="3"/>
      <c r="AY191" s="14">
        <v>1</v>
      </c>
      <c r="AZ191" s="14">
        <v>2</v>
      </c>
      <c r="BA191" s="14">
        <v>3</v>
      </c>
      <c r="BB191" s="14">
        <v>4</v>
      </c>
      <c r="BC191" s="14">
        <v>5</v>
      </c>
      <c r="BD191" s="14">
        <v>6</v>
      </c>
      <c r="BF191" s="1"/>
      <c r="BG191" s="1"/>
      <c r="BH191" s="1"/>
      <c r="BI191" s="1"/>
    </row>
    <row r="192" spans="1:192" x14ac:dyDescent="0.2">
      <c r="A192" s="125">
        <f t="shared" si="120"/>
        <v>42083</v>
      </c>
      <c r="B192" s="177">
        <f t="shared" si="104"/>
        <v>341206.13954580919</v>
      </c>
      <c r="C192" s="3">
        <f t="shared" si="121"/>
        <v>46062828.838684238</v>
      </c>
      <c r="D192" s="177">
        <f t="shared" si="122"/>
        <v>326471.82126564998</v>
      </c>
      <c r="E192" s="177">
        <f t="shared" si="123"/>
        <v>0</v>
      </c>
      <c r="F192" s="178">
        <f t="shared" si="105"/>
        <v>326471.82126564998</v>
      </c>
      <c r="G192" s="179">
        <f t="shared" si="124"/>
        <v>4110.2</v>
      </c>
      <c r="H192" s="180">
        <f>IF(AND(N192=1,N191&gt;1),VLOOKUP(A191,[1]Plan1!$CW$105:$CY$215,3),H191)</f>
        <v>4160.34</v>
      </c>
      <c r="I192" s="181">
        <f t="shared" si="106"/>
        <v>42015</v>
      </c>
      <c r="J192" s="181">
        <f t="shared" si="125"/>
        <v>42046</v>
      </c>
      <c r="K192" s="182">
        <f t="shared" si="107"/>
        <v>1.2198919760595617E-2</v>
      </c>
      <c r="L192" s="213">
        <f t="shared" si="126"/>
        <v>42104</v>
      </c>
      <c r="M192" s="183">
        <f t="shared" si="127"/>
        <v>22</v>
      </c>
      <c r="N192" s="183">
        <f t="shared" si="108"/>
        <v>8</v>
      </c>
      <c r="O192" s="177">
        <f t="shared" si="109"/>
        <v>1.0044188599999999</v>
      </c>
      <c r="P192" s="184">
        <f t="shared" si="146"/>
        <v>1.01239944</v>
      </c>
      <c r="Q192" s="184">
        <f t="shared" si="128"/>
        <v>1.038264037466569</v>
      </c>
      <c r="R192" s="177">
        <f t="shared" si="145"/>
        <v>1.04285198</v>
      </c>
      <c r="S192" s="177">
        <f t="shared" si="129"/>
        <v>1</v>
      </c>
      <c r="T192" s="177">
        <f t="shared" si="110"/>
        <v>326471.82126564998</v>
      </c>
      <c r="U192" s="177">
        <f t="shared" si="111"/>
        <v>0</v>
      </c>
      <c r="V192" s="177">
        <f t="shared" si="112"/>
        <v>13989.963955439212</v>
      </c>
      <c r="W192" s="177">
        <f t="shared" si="113"/>
        <v>340461.7852210892</v>
      </c>
      <c r="X192" s="185">
        <f t="shared" si="114"/>
        <v>0</v>
      </c>
      <c r="Y192" s="177">
        <f t="shared" si="115"/>
        <v>0</v>
      </c>
      <c r="Z192" s="186">
        <f t="shared" si="116"/>
        <v>0</v>
      </c>
      <c r="AA192" s="177">
        <f t="shared" si="130"/>
        <v>0</v>
      </c>
      <c r="AB192" s="187">
        <f t="shared" si="131"/>
        <v>7.1215000000000001E-2</v>
      </c>
      <c r="AC192" s="185">
        <f t="shared" si="117"/>
        <v>8</v>
      </c>
      <c r="AD192" s="185">
        <v>252</v>
      </c>
      <c r="AE192" s="184">
        <f t="shared" si="144"/>
        <v>1.002186308</v>
      </c>
      <c r="AF192" s="177">
        <f t="shared" si="118"/>
        <v>713.76795460000005</v>
      </c>
      <c r="AG192" s="177">
        <f t="shared" si="119"/>
        <v>744.35432472000002</v>
      </c>
      <c r="AH192" s="188">
        <f t="shared" si="132"/>
        <v>0</v>
      </c>
      <c r="AI192" s="188"/>
      <c r="AJ192" s="188"/>
      <c r="AK192" s="188"/>
      <c r="AL192" s="8"/>
      <c r="AM192" s="8"/>
      <c r="AN192" s="8"/>
      <c r="AO192" s="8"/>
      <c r="AP192" s="8"/>
      <c r="AQ192" s="8"/>
      <c r="AR192" s="5"/>
      <c r="AS192" s="5"/>
      <c r="AT192" s="5"/>
      <c r="AV192" s="20"/>
      <c r="AW192" s="3"/>
      <c r="AX192" s="169" t="s">
        <v>100</v>
      </c>
      <c r="AY192" s="170" t="s">
        <v>101</v>
      </c>
      <c r="AZ192" s="169" t="s">
        <v>102</v>
      </c>
      <c r="BA192" s="171" t="s">
        <v>103</v>
      </c>
      <c r="BB192" s="169" t="s">
        <v>104</v>
      </c>
      <c r="BC192" s="172" t="s">
        <v>105</v>
      </c>
      <c r="BD192" s="171" t="s">
        <v>106</v>
      </c>
      <c r="BF192" s="1"/>
      <c r="BG192" s="1"/>
      <c r="BH192" s="1"/>
      <c r="BI192" s="1"/>
    </row>
    <row r="193" spans="1:61" x14ac:dyDescent="0.2">
      <c r="A193" s="125">
        <f t="shared" si="120"/>
        <v>42084</v>
      </c>
      <c r="B193" s="177">
        <f t="shared" si="104"/>
        <v>341487.4516854331</v>
      </c>
      <c r="C193" s="3">
        <f t="shared" si="121"/>
        <v>46100805.977533467</v>
      </c>
      <c r="D193" s="177">
        <f t="shared" si="122"/>
        <v>326471.82126564998</v>
      </c>
      <c r="E193" s="177">
        <f t="shared" si="123"/>
        <v>0</v>
      </c>
      <c r="F193" s="178">
        <f t="shared" si="105"/>
        <v>326471.82126564998</v>
      </c>
      <c r="G193" s="179">
        <f t="shared" si="124"/>
        <v>4110.2</v>
      </c>
      <c r="H193" s="180">
        <f>IF(AND(N193=1,N192&gt;1),VLOOKUP(A192,[1]Plan1!$CW$105:$CY$215,3),H192)</f>
        <v>4160.34</v>
      </c>
      <c r="I193" s="181">
        <f t="shared" si="106"/>
        <v>42015</v>
      </c>
      <c r="J193" s="181">
        <f t="shared" si="125"/>
        <v>42046</v>
      </c>
      <c r="K193" s="182">
        <f t="shared" si="107"/>
        <v>1.2198919760595617E-2</v>
      </c>
      <c r="L193" s="213">
        <f t="shared" si="126"/>
        <v>42104</v>
      </c>
      <c r="M193" s="183">
        <f t="shared" si="127"/>
        <v>22</v>
      </c>
      <c r="N193" s="183">
        <f t="shared" si="108"/>
        <v>9</v>
      </c>
      <c r="O193" s="177">
        <f t="shared" si="109"/>
        <v>1.0049725899999999</v>
      </c>
      <c r="P193" s="184">
        <f t="shared" si="146"/>
        <v>1.01239944</v>
      </c>
      <c r="Q193" s="184">
        <f t="shared" si="128"/>
        <v>1.038264037466569</v>
      </c>
      <c r="R193" s="177">
        <f t="shared" si="145"/>
        <v>1.0434268900000001</v>
      </c>
      <c r="S193" s="177">
        <f t="shared" si="129"/>
        <v>1</v>
      </c>
      <c r="T193" s="177">
        <f t="shared" si="110"/>
        <v>326471.82126564998</v>
      </c>
      <c r="U193" s="177">
        <f t="shared" si="111"/>
        <v>0</v>
      </c>
      <c r="V193" s="177">
        <f t="shared" si="112"/>
        <v>14177.655870203078</v>
      </c>
      <c r="W193" s="177">
        <f t="shared" si="113"/>
        <v>340649.47713585309</v>
      </c>
      <c r="X193" s="185">
        <f t="shared" si="114"/>
        <v>0</v>
      </c>
      <c r="Y193" s="177">
        <f t="shared" si="115"/>
        <v>0</v>
      </c>
      <c r="Z193" s="186">
        <f t="shared" si="116"/>
        <v>0</v>
      </c>
      <c r="AA193" s="177">
        <f t="shared" si="130"/>
        <v>0</v>
      </c>
      <c r="AB193" s="187">
        <f t="shared" si="131"/>
        <v>7.1215000000000001E-2</v>
      </c>
      <c r="AC193" s="185">
        <f t="shared" si="117"/>
        <v>9</v>
      </c>
      <c r="AD193" s="185">
        <v>252</v>
      </c>
      <c r="AE193" s="184">
        <f t="shared" si="144"/>
        <v>1.0024599320000001</v>
      </c>
      <c r="AF193" s="177">
        <f t="shared" si="118"/>
        <v>803.09848022000006</v>
      </c>
      <c r="AG193" s="177">
        <f t="shared" si="119"/>
        <v>837.97454958000003</v>
      </c>
      <c r="AH193" s="188">
        <f t="shared" si="132"/>
        <v>0</v>
      </c>
      <c r="AI193" s="188"/>
      <c r="AJ193" s="188"/>
      <c r="AK193" s="188"/>
      <c r="AL193" s="8"/>
      <c r="AM193" s="8"/>
      <c r="AN193" s="8"/>
      <c r="AO193" s="8"/>
      <c r="AP193" s="8"/>
      <c r="AQ193" s="8"/>
      <c r="AR193" s="5"/>
      <c r="AS193" s="173"/>
      <c r="AT193" s="173" t="s">
        <v>107</v>
      </c>
      <c r="AU193" s="174"/>
      <c r="AV193" s="20"/>
      <c r="AW193" s="3"/>
      <c r="AX193" s="163"/>
      <c r="AY193" s="163"/>
      <c r="AZ193" s="163"/>
      <c r="BA193" s="163"/>
      <c r="BB193" s="167"/>
      <c r="BC193" s="144"/>
      <c r="BD193" s="163"/>
      <c r="BF193" s="1"/>
      <c r="BG193" s="1"/>
      <c r="BH193" s="1"/>
      <c r="BI193" s="1"/>
    </row>
    <row r="194" spans="1:61" x14ac:dyDescent="0.2">
      <c r="A194" s="125">
        <f t="shared" si="120"/>
        <v>42085</v>
      </c>
      <c r="B194" s="177">
        <f t="shared" si="104"/>
        <v>341487.4516854331</v>
      </c>
      <c r="C194" s="3">
        <f t="shared" si="121"/>
        <v>46100805.977533467</v>
      </c>
      <c r="D194" s="177">
        <f t="shared" si="122"/>
        <v>326471.82126564998</v>
      </c>
      <c r="E194" s="177">
        <f t="shared" si="123"/>
        <v>0</v>
      </c>
      <c r="F194" s="178">
        <f t="shared" si="105"/>
        <v>326471.82126564998</v>
      </c>
      <c r="G194" s="179">
        <f t="shared" si="124"/>
        <v>4110.2</v>
      </c>
      <c r="H194" s="180">
        <f>IF(AND(N194=1,N193&gt;1),VLOOKUP(A193,[1]Plan1!$CW$105:$CY$215,3),H193)</f>
        <v>4160.34</v>
      </c>
      <c r="I194" s="181">
        <f t="shared" si="106"/>
        <v>42015</v>
      </c>
      <c r="J194" s="181">
        <f t="shared" si="125"/>
        <v>42046</v>
      </c>
      <c r="K194" s="182">
        <f t="shared" si="107"/>
        <v>1.2198919760595617E-2</v>
      </c>
      <c r="L194" s="213">
        <f t="shared" si="126"/>
        <v>42104</v>
      </c>
      <c r="M194" s="183">
        <f t="shared" si="127"/>
        <v>22</v>
      </c>
      <c r="N194" s="183">
        <f t="shared" si="108"/>
        <v>9</v>
      </c>
      <c r="O194" s="177">
        <f t="shared" si="109"/>
        <v>1.0049725899999999</v>
      </c>
      <c r="P194" s="184">
        <f t="shared" si="146"/>
        <v>1.01239944</v>
      </c>
      <c r="Q194" s="184">
        <f t="shared" si="128"/>
        <v>1.038264037466569</v>
      </c>
      <c r="R194" s="177">
        <f t="shared" si="145"/>
        <v>1.0434268900000001</v>
      </c>
      <c r="S194" s="177">
        <f t="shared" si="129"/>
        <v>1</v>
      </c>
      <c r="T194" s="177">
        <f t="shared" si="110"/>
        <v>326471.82126564998</v>
      </c>
      <c r="U194" s="177">
        <f t="shared" si="111"/>
        <v>0</v>
      </c>
      <c r="V194" s="177">
        <f t="shared" si="112"/>
        <v>14177.655870203078</v>
      </c>
      <c r="W194" s="177">
        <f t="shared" si="113"/>
        <v>340649.47713585309</v>
      </c>
      <c r="X194" s="185">
        <f t="shared" si="114"/>
        <v>0</v>
      </c>
      <c r="Y194" s="177">
        <f t="shared" si="115"/>
        <v>0</v>
      </c>
      <c r="Z194" s="186">
        <f t="shared" si="116"/>
        <v>0</v>
      </c>
      <c r="AA194" s="177">
        <f t="shared" si="130"/>
        <v>0</v>
      </c>
      <c r="AB194" s="187">
        <f t="shared" si="131"/>
        <v>7.1215000000000001E-2</v>
      </c>
      <c r="AC194" s="185">
        <f t="shared" si="117"/>
        <v>9</v>
      </c>
      <c r="AD194" s="185">
        <v>252</v>
      </c>
      <c r="AE194" s="184">
        <f t="shared" si="144"/>
        <v>1.0024599320000001</v>
      </c>
      <c r="AF194" s="177">
        <f t="shared" si="118"/>
        <v>803.09848022000006</v>
      </c>
      <c r="AG194" s="177">
        <f t="shared" si="119"/>
        <v>837.97454958000003</v>
      </c>
      <c r="AH194" s="188">
        <f t="shared" si="132"/>
        <v>0</v>
      </c>
      <c r="AI194" s="188"/>
      <c r="AJ194" s="188"/>
      <c r="AK194" s="188"/>
      <c r="AL194" s="8"/>
      <c r="AM194" s="8"/>
      <c r="AN194" s="8"/>
      <c r="AO194" s="8"/>
      <c r="AP194" s="8"/>
      <c r="AQ194" s="8"/>
      <c r="AR194" s="5"/>
      <c r="AS194" s="143"/>
      <c r="AT194" s="221">
        <f>[2]Plan1!$A158</f>
        <v>41640</v>
      </c>
      <c r="AU194" s="157" t="str">
        <f>[2]Plan1!$C158</f>
        <v>Confraternização Universal</v>
      </c>
      <c r="AV194" s="20"/>
      <c r="AW194" s="3"/>
      <c r="AX194" s="168">
        <v>41892</v>
      </c>
      <c r="AY194" s="168">
        <f t="shared" ref="AY194:AY257" si="147">WORKDAY(AX194,-1,AT$194:AT$348)</f>
        <v>41891</v>
      </c>
      <c r="AZ194" s="168">
        <f t="shared" ref="AZ194:AZ257" si="148">WORKDAY(AY194,1,AT$194:AT$348)</f>
        <v>41892</v>
      </c>
      <c r="BA194" s="168">
        <f t="shared" ref="BA194:BA257" si="149">AZ195</f>
        <v>41922</v>
      </c>
      <c r="BB194" s="168">
        <f t="shared" ref="BB194:BB257" si="150">WORKDAY(AZ194,2,AT$194:AT$348)</f>
        <v>41894</v>
      </c>
      <c r="BC194" s="168">
        <f t="shared" ref="BC194:BC257" si="151">BB195</f>
        <v>41926</v>
      </c>
      <c r="BD194" s="148">
        <f t="shared" ref="BD194:BD257" si="152">NETWORKDAYS(BB194,BC194,$AT$194:$AT$348)-1</f>
        <v>22</v>
      </c>
      <c r="BF194" s="17"/>
      <c r="BG194" s="17"/>
      <c r="BH194" s="17"/>
      <c r="BI194" s="17"/>
    </row>
    <row r="195" spans="1:61" x14ac:dyDescent="0.2">
      <c r="A195" s="125">
        <f t="shared" si="120"/>
        <v>42086</v>
      </c>
      <c r="B195" s="177">
        <f t="shared" si="104"/>
        <v>341487.4516854331</v>
      </c>
      <c r="C195" s="3">
        <f t="shared" si="121"/>
        <v>46100805.977533467</v>
      </c>
      <c r="D195" s="177">
        <f t="shared" si="122"/>
        <v>326471.82126564998</v>
      </c>
      <c r="E195" s="177">
        <f t="shared" si="123"/>
        <v>0</v>
      </c>
      <c r="F195" s="178">
        <f t="shared" si="105"/>
        <v>326471.82126564998</v>
      </c>
      <c r="G195" s="179">
        <f t="shared" si="124"/>
        <v>4110.2</v>
      </c>
      <c r="H195" s="180">
        <f>IF(AND(N195=1,N194&gt;1),VLOOKUP(A194,[1]Plan1!$CW$105:$CY$215,3),H194)</f>
        <v>4160.34</v>
      </c>
      <c r="I195" s="181">
        <f t="shared" si="106"/>
        <v>42015</v>
      </c>
      <c r="J195" s="181">
        <f t="shared" si="125"/>
        <v>42046</v>
      </c>
      <c r="K195" s="182">
        <f t="shared" si="107"/>
        <v>1.2198919760595617E-2</v>
      </c>
      <c r="L195" s="213">
        <f t="shared" si="126"/>
        <v>42104</v>
      </c>
      <c r="M195" s="183">
        <f t="shared" si="127"/>
        <v>22</v>
      </c>
      <c r="N195" s="183">
        <f t="shared" si="108"/>
        <v>9</v>
      </c>
      <c r="O195" s="177">
        <f t="shared" si="109"/>
        <v>1.0049725899999999</v>
      </c>
      <c r="P195" s="184">
        <f t="shared" si="146"/>
        <v>1.01239944</v>
      </c>
      <c r="Q195" s="184">
        <f t="shared" si="128"/>
        <v>1.038264037466569</v>
      </c>
      <c r="R195" s="177">
        <f t="shared" si="145"/>
        <v>1.0434268900000001</v>
      </c>
      <c r="S195" s="177">
        <f t="shared" si="129"/>
        <v>1</v>
      </c>
      <c r="T195" s="177">
        <f t="shared" si="110"/>
        <v>326471.82126564998</v>
      </c>
      <c r="U195" s="177">
        <f t="shared" si="111"/>
        <v>0</v>
      </c>
      <c r="V195" s="177">
        <f t="shared" si="112"/>
        <v>14177.655870203078</v>
      </c>
      <c r="W195" s="177">
        <f t="shared" si="113"/>
        <v>340649.47713585309</v>
      </c>
      <c r="X195" s="185">
        <f t="shared" si="114"/>
        <v>0</v>
      </c>
      <c r="Y195" s="177">
        <f t="shared" si="115"/>
        <v>0</v>
      </c>
      <c r="Z195" s="186">
        <f t="shared" si="116"/>
        <v>0</v>
      </c>
      <c r="AA195" s="177">
        <f t="shared" si="130"/>
        <v>0</v>
      </c>
      <c r="AB195" s="187">
        <f t="shared" si="131"/>
        <v>7.1215000000000001E-2</v>
      </c>
      <c r="AC195" s="185">
        <f t="shared" si="117"/>
        <v>9</v>
      </c>
      <c r="AD195" s="185">
        <v>252</v>
      </c>
      <c r="AE195" s="184">
        <f t="shared" si="144"/>
        <v>1.0024599320000001</v>
      </c>
      <c r="AF195" s="177">
        <f t="shared" si="118"/>
        <v>803.09848022000006</v>
      </c>
      <c r="AG195" s="177">
        <f t="shared" si="119"/>
        <v>837.97454958000003</v>
      </c>
      <c r="AH195" s="188">
        <f t="shared" si="132"/>
        <v>0</v>
      </c>
      <c r="AI195" s="188"/>
      <c r="AJ195" s="188"/>
      <c r="AK195" s="188"/>
      <c r="AL195" s="8"/>
      <c r="AM195" s="8"/>
      <c r="AN195" s="8"/>
      <c r="AO195" s="8"/>
      <c r="AP195" s="8"/>
      <c r="AQ195" s="8"/>
      <c r="AR195" s="5"/>
      <c r="AS195" s="143"/>
      <c r="AT195" s="221">
        <f>[2]Plan1!$A159</f>
        <v>41701</v>
      </c>
      <c r="AU195" s="157" t="str">
        <f>[2]Plan1!$C159</f>
        <v>Carnaval</v>
      </c>
      <c r="AV195" s="20"/>
      <c r="AW195" s="3"/>
      <c r="AX195" s="168">
        <f t="shared" ref="AX195:AX258" si="153">EDATE(AX194,1)</f>
        <v>41922</v>
      </c>
      <c r="AY195" s="168">
        <f t="shared" si="147"/>
        <v>41921</v>
      </c>
      <c r="AZ195" s="168">
        <f t="shared" si="148"/>
        <v>41922</v>
      </c>
      <c r="BA195" s="168">
        <f t="shared" si="149"/>
        <v>41953</v>
      </c>
      <c r="BB195" s="168">
        <f t="shared" si="150"/>
        <v>41926</v>
      </c>
      <c r="BC195" s="168">
        <f t="shared" si="151"/>
        <v>41955</v>
      </c>
      <c r="BD195" s="148">
        <f t="shared" si="152"/>
        <v>21</v>
      </c>
      <c r="BF195" s="1"/>
      <c r="BG195" s="1"/>
      <c r="BH195" s="1"/>
      <c r="BI195" s="1"/>
    </row>
    <row r="196" spans="1:61" x14ac:dyDescent="0.2">
      <c r="A196" s="125">
        <f t="shared" si="120"/>
        <v>42087</v>
      </c>
      <c r="B196" s="177">
        <f t="shared" si="104"/>
        <v>341769.00013208785</v>
      </c>
      <c r="C196" s="3">
        <f t="shared" si="121"/>
        <v>46138815.017831862</v>
      </c>
      <c r="D196" s="177">
        <f t="shared" si="122"/>
        <v>326471.82126564998</v>
      </c>
      <c r="E196" s="177">
        <f t="shared" si="123"/>
        <v>0</v>
      </c>
      <c r="F196" s="178">
        <f t="shared" si="105"/>
        <v>326471.82126564998</v>
      </c>
      <c r="G196" s="179">
        <f t="shared" si="124"/>
        <v>4110.2</v>
      </c>
      <c r="H196" s="180">
        <f>IF(AND(N196=1,N195&gt;1),VLOOKUP(A195,[1]Plan1!$CW$105:$CY$215,3),H195)</f>
        <v>4160.34</v>
      </c>
      <c r="I196" s="181">
        <f t="shared" si="106"/>
        <v>42015</v>
      </c>
      <c r="J196" s="181">
        <f t="shared" si="125"/>
        <v>42046</v>
      </c>
      <c r="K196" s="182">
        <f t="shared" si="107"/>
        <v>1.2198919760595617E-2</v>
      </c>
      <c r="L196" s="213">
        <f t="shared" si="126"/>
        <v>42104</v>
      </c>
      <c r="M196" s="183">
        <f t="shared" si="127"/>
        <v>22</v>
      </c>
      <c r="N196" s="183">
        <f t="shared" si="108"/>
        <v>10</v>
      </c>
      <c r="O196" s="177">
        <f t="shared" si="109"/>
        <v>1.0055266300000001</v>
      </c>
      <c r="P196" s="184">
        <f t="shared" si="146"/>
        <v>1.01239944</v>
      </c>
      <c r="Q196" s="184">
        <f t="shared" si="128"/>
        <v>1.038264037466569</v>
      </c>
      <c r="R196" s="177">
        <f t="shared" si="145"/>
        <v>1.04400213</v>
      </c>
      <c r="S196" s="177">
        <f t="shared" si="129"/>
        <v>1</v>
      </c>
      <c r="T196" s="177">
        <f t="shared" si="110"/>
        <v>326471.82126564998</v>
      </c>
      <c r="U196" s="177">
        <f t="shared" si="111"/>
        <v>0</v>
      </c>
      <c r="V196" s="177">
        <f t="shared" si="112"/>
        <v>14365.455520667887</v>
      </c>
      <c r="W196" s="177">
        <f t="shared" si="113"/>
        <v>340837.27678631787</v>
      </c>
      <c r="X196" s="185">
        <f t="shared" si="114"/>
        <v>0</v>
      </c>
      <c r="Y196" s="177">
        <f t="shared" si="115"/>
        <v>0</v>
      </c>
      <c r="Z196" s="186">
        <f t="shared" si="116"/>
        <v>0</v>
      </c>
      <c r="AA196" s="177">
        <f t="shared" si="130"/>
        <v>0</v>
      </c>
      <c r="AB196" s="187">
        <f t="shared" si="131"/>
        <v>7.1215000000000001E-2</v>
      </c>
      <c r="AC196" s="185">
        <f t="shared" si="117"/>
        <v>10</v>
      </c>
      <c r="AD196" s="185">
        <v>252</v>
      </c>
      <c r="AE196" s="184">
        <f t="shared" si="144"/>
        <v>1.0027336309999999</v>
      </c>
      <c r="AF196" s="177">
        <f t="shared" si="118"/>
        <v>892.45349123000005</v>
      </c>
      <c r="AG196" s="177">
        <f t="shared" si="119"/>
        <v>931.72334577000004</v>
      </c>
      <c r="AH196" s="188">
        <f t="shared" si="132"/>
        <v>0</v>
      </c>
      <c r="AI196" s="188"/>
      <c r="AJ196" s="188"/>
      <c r="AK196" s="188"/>
      <c r="AL196" s="8"/>
      <c r="AM196" s="8"/>
      <c r="AN196" s="8"/>
      <c r="AO196" s="8"/>
      <c r="AP196" s="8"/>
      <c r="AQ196" s="8"/>
      <c r="AR196" s="5"/>
      <c r="AS196" s="143"/>
      <c r="AT196" s="221">
        <f>[2]Plan1!$A160</f>
        <v>41702</v>
      </c>
      <c r="AU196" s="157" t="str">
        <f>[2]Plan1!$C160</f>
        <v>Carnaval</v>
      </c>
      <c r="AV196" s="20"/>
      <c r="AW196" s="3"/>
      <c r="AX196" s="168">
        <f t="shared" si="153"/>
        <v>41953</v>
      </c>
      <c r="AY196" s="168">
        <f t="shared" si="147"/>
        <v>41950</v>
      </c>
      <c r="AZ196" s="168">
        <f t="shared" si="148"/>
        <v>41953</v>
      </c>
      <c r="BA196" s="168">
        <f t="shared" si="149"/>
        <v>41983</v>
      </c>
      <c r="BB196" s="168">
        <f t="shared" si="150"/>
        <v>41955</v>
      </c>
      <c r="BC196" s="168">
        <f t="shared" si="151"/>
        <v>41985</v>
      </c>
      <c r="BD196" s="148">
        <f t="shared" si="152"/>
        <v>22</v>
      </c>
      <c r="BF196" s="1"/>
      <c r="BG196" s="1"/>
      <c r="BH196" s="1"/>
      <c r="BI196" s="1"/>
    </row>
    <row r="197" spans="1:61" x14ac:dyDescent="0.2">
      <c r="A197" s="125">
        <f t="shared" si="120"/>
        <v>42088</v>
      </c>
      <c r="B197" s="177">
        <f t="shared" si="104"/>
        <v>342050.77846740728</v>
      </c>
      <c r="C197" s="3">
        <f t="shared" si="121"/>
        <v>46176855.093099982</v>
      </c>
      <c r="D197" s="177">
        <f t="shared" si="122"/>
        <v>326471.82126564998</v>
      </c>
      <c r="E197" s="177">
        <f t="shared" si="123"/>
        <v>0</v>
      </c>
      <c r="F197" s="178">
        <f t="shared" si="105"/>
        <v>326471.82126564998</v>
      </c>
      <c r="G197" s="179">
        <f t="shared" si="124"/>
        <v>4110.2</v>
      </c>
      <c r="H197" s="180">
        <f>IF(AND(N197=1,N196&gt;1),VLOOKUP(A196,[1]Plan1!$CW$105:$CY$215,3),H196)</f>
        <v>4160.34</v>
      </c>
      <c r="I197" s="181">
        <f t="shared" si="106"/>
        <v>42015</v>
      </c>
      <c r="J197" s="181">
        <f t="shared" si="125"/>
        <v>42046</v>
      </c>
      <c r="K197" s="182">
        <f t="shared" si="107"/>
        <v>1.2198919760595617E-2</v>
      </c>
      <c r="L197" s="213">
        <f t="shared" si="126"/>
        <v>42104</v>
      </c>
      <c r="M197" s="183">
        <f t="shared" si="127"/>
        <v>22</v>
      </c>
      <c r="N197" s="183">
        <f t="shared" si="108"/>
        <v>11</v>
      </c>
      <c r="O197" s="177">
        <f t="shared" si="109"/>
        <v>1.00608097</v>
      </c>
      <c r="P197" s="184">
        <f t="shared" si="146"/>
        <v>1.01239944</v>
      </c>
      <c r="Q197" s="184">
        <f t="shared" si="128"/>
        <v>1.038264037466569</v>
      </c>
      <c r="R197" s="177">
        <f t="shared" si="145"/>
        <v>1.04457768</v>
      </c>
      <c r="S197" s="177">
        <f t="shared" si="129"/>
        <v>1</v>
      </c>
      <c r="T197" s="177">
        <f t="shared" si="110"/>
        <v>326471.82126564998</v>
      </c>
      <c r="U197" s="177">
        <f t="shared" si="111"/>
        <v>0</v>
      </c>
      <c r="V197" s="177">
        <f t="shared" si="112"/>
        <v>14553.356377397324</v>
      </c>
      <c r="W197" s="177">
        <f t="shared" si="113"/>
        <v>341025.1776430473</v>
      </c>
      <c r="X197" s="185">
        <f t="shared" si="114"/>
        <v>0</v>
      </c>
      <c r="Y197" s="177">
        <f t="shared" si="115"/>
        <v>0</v>
      </c>
      <c r="Z197" s="186">
        <f t="shared" si="116"/>
        <v>0</v>
      </c>
      <c r="AA197" s="177">
        <f t="shared" si="130"/>
        <v>0</v>
      </c>
      <c r="AB197" s="187">
        <f t="shared" si="131"/>
        <v>7.1215000000000001E-2</v>
      </c>
      <c r="AC197" s="185">
        <f t="shared" si="117"/>
        <v>11</v>
      </c>
      <c r="AD197" s="185">
        <v>252</v>
      </c>
      <c r="AE197" s="184">
        <f t="shared" si="144"/>
        <v>1.003007405</v>
      </c>
      <c r="AF197" s="177">
        <f t="shared" si="118"/>
        <v>981.83298763000005</v>
      </c>
      <c r="AG197" s="177">
        <f t="shared" si="119"/>
        <v>1025.6008243599999</v>
      </c>
      <c r="AH197" s="188">
        <f t="shared" si="132"/>
        <v>0</v>
      </c>
      <c r="AI197" s="188"/>
      <c r="AJ197" s="188"/>
      <c r="AK197" s="188"/>
      <c r="AL197" s="8"/>
      <c r="AM197" s="8"/>
      <c r="AN197" s="8"/>
      <c r="AO197" s="8"/>
      <c r="AP197" s="8"/>
      <c r="AQ197" s="8"/>
      <c r="AR197" s="5"/>
      <c r="AS197" s="143"/>
      <c r="AT197" s="221">
        <f>[2]Plan1!$A161</f>
        <v>41747</v>
      </c>
      <c r="AU197" s="157" t="str">
        <f>[2]Plan1!$C161</f>
        <v>Paixão de Cristo</v>
      </c>
      <c r="AV197" s="20"/>
      <c r="AW197" s="3"/>
      <c r="AX197" s="168">
        <f t="shared" si="153"/>
        <v>41983</v>
      </c>
      <c r="AY197" s="168">
        <f t="shared" si="147"/>
        <v>41982</v>
      </c>
      <c r="AZ197" s="168">
        <f t="shared" si="148"/>
        <v>41983</v>
      </c>
      <c r="BA197" s="168">
        <f t="shared" si="149"/>
        <v>42016</v>
      </c>
      <c r="BB197" s="168">
        <f t="shared" si="150"/>
        <v>41985</v>
      </c>
      <c r="BC197" s="168">
        <f t="shared" si="151"/>
        <v>42018</v>
      </c>
      <c r="BD197" s="148">
        <f t="shared" si="152"/>
        <v>21</v>
      </c>
      <c r="BF197" s="1"/>
      <c r="BG197" s="1"/>
      <c r="BH197" s="1"/>
      <c r="BI197" s="1"/>
    </row>
    <row r="198" spans="1:61" x14ac:dyDescent="0.2">
      <c r="A198" s="125">
        <f t="shared" si="120"/>
        <v>42089</v>
      </c>
      <c r="B198" s="177">
        <f t="shared" si="104"/>
        <v>342332.78975101956</v>
      </c>
      <c r="C198" s="3">
        <f t="shared" si="121"/>
        <v>46214926.616387643</v>
      </c>
      <c r="D198" s="177">
        <f t="shared" si="122"/>
        <v>326471.82126564998</v>
      </c>
      <c r="E198" s="177">
        <f t="shared" si="123"/>
        <v>0</v>
      </c>
      <c r="F198" s="178">
        <f t="shared" si="105"/>
        <v>326471.82126564998</v>
      </c>
      <c r="G198" s="179">
        <f t="shared" si="124"/>
        <v>4110.2</v>
      </c>
      <c r="H198" s="180">
        <f>IF(AND(N198=1,N197&gt;1),VLOOKUP(A197,[1]Plan1!$CW$105:$CY$215,3),H197)</f>
        <v>4160.34</v>
      </c>
      <c r="I198" s="181">
        <f t="shared" si="106"/>
        <v>42015</v>
      </c>
      <c r="J198" s="181">
        <f t="shared" si="125"/>
        <v>42046</v>
      </c>
      <c r="K198" s="182">
        <f t="shared" si="107"/>
        <v>1.2198919760595617E-2</v>
      </c>
      <c r="L198" s="213">
        <f t="shared" si="126"/>
        <v>42104</v>
      </c>
      <c r="M198" s="183">
        <f t="shared" si="127"/>
        <v>22</v>
      </c>
      <c r="N198" s="183">
        <f t="shared" si="108"/>
        <v>12</v>
      </c>
      <c r="O198" s="177">
        <f t="shared" si="109"/>
        <v>1.00663561</v>
      </c>
      <c r="P198" s="184">
        <f t="shared" si="146"/>
        <v>1.01239944</v>
      </c>
      <c r="Q198" s="184">
        <f t="shared" si="128"/>
        <v>1.038264037466569</v>
      </c>
      <c r="R198" s="177">
        <f t="shared" si="145"/>
        <v>1.04515355</v>
      </c>
      <c r="S198" s="177">
        <f t="shared" si="129"/>
        <v>1</v>
      </c>
      <c r="T198" s="177">
        <f t="shared" si="110"/>
        <v>326471.82126564998</v>
      </c>
      <c r="U198" s="177">
        <f t="shared" si="111"/>
        <v>0</v>
      </c>
      <c r="V198" s="177">
        <f t="shared" si="112"/>
        <v>14741.361705109586</v>
      </c>
      <c r="W198" s="177">
        <f t="shared" si="113"/>
        <v>341213.18297075958</v>
      </c>
      <c r="X198" s="185">
        <f t="shared" si="114"/>
        <v>0</v>
      </c>
      <c r="Y198" s="177">
        <f t="shared" si="115"/>
        <v>0</v>
      </c>
      <c r="Z198" s="186">
        <f t="shared" si="116"/>
        <v>0</v>
      </c>
      <c r="AA198" s="177">
        <f t="shared" si="130"/>
        <v>0</v>
      </c>
      <c r="AB198" s="187">
        <f t="shared" si="131"/>
        <v>7.1215000000000001E-2</v>
      </c>
      <c r="AC198" s="185">
        <f t="shared" si="117"/>
        <v>12</v>
      </c>
      <c r="AD198" s="185">
        <v>252</v>
      </c>
      <c r="AE198" s="184">
        <f t="shared" si="144"/>
        <v>1.0032812529999999</v>
      </c>
      <c r="AF198" s="177">
        <f t="shared" si="118"/>
        <v>1071.2366429399999</v>
      </c>
      <c r="AG198" s="177">
        <f t="shared" si="119"/>
        <v>1119.6067802600001</v>
      </c>
      <c r="AH198" s="188">
        <f t="shared" si="132"/>
        <v>0</v>
      </c>
      <c r="AI198" s="188"/>
      <c r="AJ198" s="188"/>
      <c r="AK198" s="188"/>
      <c r="AL198" s="8"/>
      <c r="AM198" s="8"/>
      <c r="AN198" s="8"/>
      <c r="AO198" s="8"/>
      <c r="AP198" s="8"/>
      <c r="AQ198" s="8"/>
      <c r="AR198" s="5"/>
      <c r="AS198" s="143"/>
      <c r="AT198" s="221">
        <f>[2]Plan1!$A162</f>
        <v>41750</v>
      </c>
      <c r="AU198" s="157" t="str">
        <f>[2]Plan1!$C162</f>
        <v>Tiradentes</v>
      </c>
      <c r="AV198" s="20"/>
      <c r="AW198" s="3"/>
      <c r="AX198" s="168">
        <f t="shared" si="153"/>
        <v>42014</v>
      </c>
      <c r="AY198" s="168">
        <f t="shared" si="147"/>
        <v>42013</v>
      </c>
      <c r="AZ198" s="168">
        <f t="shared" si="148"/>
        <v>42016</v>
      </c>
      <c r="BA198" s="168">
        <f t="shared" si="149"/>
        <v>42045</v>
      </c>
      <c r="BB198" s="168">
        <f t="shared" si="150"/>
        <v>42018</v>
      </c>
      <c r="BC198" s="168">
        <f t="shared" si="151"/>
        <v>42047</v>
      </c>
      <c r="BD198" s="148">
        <f t="shared" si="152"/>
        <v>21</v>
      </c>
      <c r="BF198" s="1"/>
      <c r="BG198" s="1"/>
      <c r="BH198" s="1"/>
      <c r="BI198" s="1"/>
    </row>
    <row r="199" spans="1:61" x14ac:dyDescent="0.2">
      <c r="A199" s="125">
        <f t="shared" si="120"/>
        <v>42090</v>
      </c>
      <c r="B199" s="177">
        <f t="shared" si="104"/>
        <v>342615.03151694639</v>
      </c>
      <c r="C199" s="3">
        <f t="shared" si="121"/>
        <v>46253029.254787765</v>
      </c>
      <c r="D199" s="177">
        <f t="shared" si="122"/>
        <v>326471.82126564998</v>
      </c>
      <c r="E199" s="177">
        <f t="shared" si="123"/>
        <v>0</v>
      </c>
      <c r="F199" s="178">
        <f t="shared" si="105"/>
        <v>326471.82126564998</v>
      </c>
      <c r="G199" s="179">
        <f t="shared" si="124"/>
        <v>4110.2</v>
      </c>
      <c r="H199" s="180">
        <f>IF(AND(N199=1,N198&gt;1),VLOOKUP(A198,[1]Plan1!$CW$105:$CY$215,3),H198)</f>
        <v>4160.34</v>
      </c>
      <c r="I199" s="181">
        <f t="shared" si="106"/>
        <v>42015</v>
      </c>
      <c r="J199" s="181">
        <f t="shared" si="125"/>
        <v>42046</v>
      </c>
      <c r="K199" s="182">
        <f t="shared" si="107"/>
        <v>1.2198919760595617E-2</v>
      </c>
      <c r="L199" s="213">
        <f t="shared" si="126"/>
        <v>42104</v>
      </c>
      <c r="M199" s="183">
        <f t="shared" si="127"/>
        <v>22</v>
      </c>
      <c r="N199" s="183">
        <f t="shared" si="108"/>
        <v>13</v>
      </c>
      <c r="O199" s="177">
        <f t="shared" si="109"/>
        <v>1.00719056</v>
      </c>
      <c r="P199" s="184">
        <f t="shared" si="146"/>
        <v>1.01239944</v>
      </c>
      <c r="Q199" s="184">
        <f t="shared" si="128"/>
        <v>1.038264037466569</v>
      </c>
      <c r="R199" s="177">
        <f t="shared" si="145"/>
        <v>1.0457297299999999</v>
      </c>
      <c r="S199" s="177">
        <f t="shared" si="129"/>
        <v>1</v>
      </c>
      <c r="T199" s="177">
        <f t="shared" si="110"/>
        <v>326471.82126564998</v>
      </c>
      <c r="U199" s="177">
        <f t="shared" si="111"/>
        <v>0</v>
      </c>
      <c r="V199" s="177">
        <f t="shared" si="112"/>
        <v>14929.468239086404</v>
      </c>
      <c r="W199" s="177">
        <f t="shared" si="113"/>
        <v>341401.28950473637</v>
      </c>
      <c r="X199" s="185">
        <f t="shared" si="114"/>
        <v>0</v>
      </c>
      <c r="Y199" s="177">
        <f t="shared" si="115"/>
        <v>0</v>
      </c>
      <c r="Z199" s="186">
        <f t="shared" si="116"/>
        <v>0</v>
      </c>
      <c r="AA199" s="177">
        <f t="shared" si="130"/>
        <v>0</v>
      </c>
      <c r="AB199" s="187">
        <f t="shared" si="131"/>
        <v>7.1215000000000001E-2</v>
      </c>
      <c r="AC199" s="185">
        <f t="shared" si="117"/>
        <v>13</v>
      </c>
      <c r="AD199" s="185">
        <v>252</v>
      </c>
      <c r="AE199" s="184">
        <f t="shared" si="144"/>
        <v>1.003555177</v>
      </c>
      <c r="AF199" s="177">
        <f t="shared" si="118"/>
        <v>1160.6651101099999</v>
      </c>
      <c r="AG199" s="177">
        <f t="shared" si="119"/>
        <v>1213.74201221</v>
      </c>
      <c r="AH199" s="188">
        <f t="shared" si="132"/>
        <v>0</v>
      </c>
      <c r="AI199" s="188"/>
      <c r="AJ199" s="188"/>
      <c r="AK199" s="188"/>
      <c r="AL199" s="8"/>
      <c r="AM199" s="8"/>
      <c r="AN199" s="8"/>
      <c r="AO199" s="8"/>
      <c r="AP199" s="8"/>
      <c r="AQ199" s="8"/>
      <c r="AR199" s="5"/>
      <c r="AS199" s="143"/>
      <c r="AT199" s="221">
        <f>[2]Plan1!$A163</f>
        <v>41760</v>
      </c>
      <c r="AU199" s="157" t="str">
        <f>[2]Plan1!$C163</f>
        <v>Dia do Trabalho</v>
      </c>
      <c r="AV199" s="20"/>
      <c r="AW199" s="3"/>
      <c r="AX199" s="168">
        <f t="shared" si="153"/>
        <v>42045</v>
      </c>
      <c r="AY199" s="168">
        <f t="shared" si="147"/>
        <v>42044</v>
      </c>
      <c r="AZ199" s="168">
        <f t="shared" si="148"/>
        <v>42045</v>
      </c>
      <c r="BA199" s="168">
        <f t="shared" si="149"/>
        <v>42073</v>
      </c>
      <c r="BB199" s="168">
        <f t="shared" si="150"/>
        <v>42047</v>
      </c>
      <c r="BC199" s="168">
        <f t="shared" si="151"/>
        <v>42075</v>
      </c>
      <c r="BD199" s="148">
        <f t="shared" si="152"/>
        <v>18</v>
      </c>
      <c r="BF199" s="1"/>
      <c r="BG199" s="1"/>
      <c r="BH199" s="1"/>
      <c r="BI199" s="1"/>
    </row>
    <row r="200" spans="1:61" x14ac:dyDescent="0.2">
      <c r="A200" s="125">
        <f t="shared" si="120"/>
        <v>42091</v>
      </c>
      <c r="B200" s="177">
        <f t="shared" si="104"/>
        <v>342897.50976252428</v>
      </c>
      <c r="C200" s="3">
        <f t="shared" si="121"/>
        <v>46291163.817940779</v>
      </c>
      <c r="D200" s="177">
        <f t="shared" si="122"/>
        <v>326471.82126564998</v>
      </c>
      <c r="E200" s="177">
        <f t="shared" si="123"/>
        <v>0</v>
      </c>
      <c r="F200" s="178">
        <f t="shared" si="105"/>
        <v>326471.82126564998</v>
      </c>
      <c r="G200" s="179">
        <f t="shared" si="124"/>
        <v>4110.2</v>
      </c>
      <c r="H200" s="180">
        <f>IF(AND(N200=1,N199&gt;1),VLOOKUP(A199,[1]Plan1!$CW$105:$CY$215,3),H199)</f>
        <v>4160.34</v>
      </c>
      <c r="I200" s="181">
        <f t="shared" si="106"/>
        <v>42015</v>
      </c>
      <c r="J200" s="181">
        <f t="shared" si="125"/>
        <v>42046</v>
      </c>
      <c r="K200" s="182">
        <f t="shared" si="107"/>
        <v>1.2198919760595617E-2</v>
      </c>
      <c r="L200" s="213">
        <f t="shared" si="126"/>
        <v>42104</v>
      </c>
      <c r="M200" s="183">
        <f t="shared" si="127"/>
        <v>22</v>
      </c>
      <c r="N200" s="183">
        <f t="shared" si="108"/>
        <v>14</v>
      </c>
      <c r="O200" s="177">
        <f t="shared" si="109"/>
        <v>1.00774582</v>
      </c>
      <c r="P200" s="184">
        <f t="shared" si="146"/>
        <v>1.01239944</v>
      </c>
      <c r="Q200" s="184">
        <f t="shared" si="128"/>
        <v>1.038264037466569</v>
      </c>
      <c r="R200" s="177">
        <f t="shared" si="145"/>
        <v>1.0463062400000001</v>
      </c>
      <c r="S200" s="177">
        <f t="shared" si="129"/>
        <v>1</v>
      </c>
      <c r="T200" s="177">
        <f t="shared" si="110"/>
        <v>326471.82126564998</v>
      </c>
      <c r="U200" s="177">
        <f t="shared" si="111"/>
        <v>0</v>
      </c>
      <c r="V200" s="177">
        <f t="shared" si="112"/>
        <v>15117.68250876431</v>
      </c>
      <c r="W200" s="177">
        <f t="shared" si="113"/>
        <v>341589.5037744143</v>
      </c>
      <c r="X200" s="185">
        <f t="shared" si="114"/>
        <v>0</v>
      </c>
      <c r="Y200" s="177">
        <f t="shared" si="115"/>
        <v>0</v>
      </c>
      <c r="Z200" s="186">
        <f t="shared" si="116"/>
        <v>0</v>
      </c>
      <c r="AA200" s="177">
        <f t="shared" si="130"/>
        <v>0</v>
      </c>
      <c r="AB200" s="187">
        <f t="shared" si="131"/>
        <v>7.1215000000000001E-2</v>
      </c>
      <c r="AC200" s="185">
        <f t="shared" si="117"/>
        <v>14</v>
      </c>
      <c r="AD200" s="185">
        <v>252</v>
      </c>
      <c r="AE200" s="184">
        <f t="shared" si="144"/>
        <v>1.0038291749999999</v>
      </c>
      <c r="AF200" s="177">
        <f t="shared" si="118"/>
        <v>1250.11773619</v>
      </c>
      <c r="AG200" s="177">
        <f t="shared" si="119"/>
        <v>1308.0059881100001</v>
      </c>
      <c r="AH200" s="188">
        <f t="shared" si="132"/>
        <v>0</v>
      </c>
      <c r="AI200" s="188"/>
      <c r="AJ200" s="188"/>
      <c r="AK200" s="188"/>
      <c r="AL200" s="8"/>
      <c r="AM200" s="8"/>
      <c r="AN200" s="8"/>
      <c r="AO200" s="8"/>
      <c r="AP200" s="8"/>
      <c r="AQ200" s="8"/>
      <c r="AR200" s="5"/>
      <c r="AS200" s="143"/>
      <c r="AT200" s="221">
        <f>[2]Plan1!$A164</f>
        <v>41809</v>
      </c>
      <c r="AU200" s="157" t="str">
        <f>[2]Plan1!$C164</f>
        <v>Corpus Christi</v>
      </c>
      <c r="AV200" s="20"/>
      <c r="AW200" s="3"/>
      <c r="AX200" s="168">
        <f t="shared" si="153"/>
        <v>42073</v>
      </c>
      <c r="AY200" s="168">
        <f t="shared" si="147"/>
        <v>42072</v>
      </c>
      <c r="AZ200" s="168">
        <f t="shared" si="148"/>
        <v>42073</v>
      </c>
      <c r="BA200" s="168">
        <f t="shared" si="149"/>
        <v>42104</v>
      </c>
      <c r="BB200" s="168">
        <f t="shared" si="150"/>
        <v>42075</v>
      </c>
      <c r="BC200" s="168">
        <f t="shared" si="151"/>
        <v>42108</v>
      </c>
      <c r="BD200" s="148">
        <f t="shared" si="152"/>
        <v>22</v>
      </c>
      <c r="BF200" s="1"/>
      <c r="BG200" s="1"/>
      <c r="BH200" s="1"/>
      <c r="BI200" s="1"/>
    </row>
    <row r="201" spans="1:61" x14ac:dyDescent="0.2">
      <c r="A201" s="125">
        <f t="shared" si="120"/>
        <v>42092</v>
      </c>
      <c r="B201" s="177">
        <f t="shared" si="104"/>
        <v>342897.50976252428</v>
      </c>
      <c r="C201" s="3">
        <f t="shared" si="121"/>
        <v>46291163.817940779</v>
      </c>
      <c r="D201" s="177">
        <f t="shared" si="122"/>
        <v>326471.82126564998</v>
      </c>
      <c r="E201" s="177">
        <f t="shared" si="123"/>
        <v>0</v>
      </c>
      <c r="F201" s="178">
        <f t="shared" si="105"/>
        <v>326471.82126564998</v>
      </c>
      <c r="G201" s="179">
        <f t="shared" si="124"/>
        <v>4110.2</v>
      </c>
      <c r="H201" s="180">
        <f>IF(AND(N201=1,N200&gt;1),VLOOKUP(A200,[1]Plan1!$CW$105:$CY$215,3),H200)</f>
        <v>4160.34</v>
      </c>
      <c r="I201" s="181">
        <f t="shared" si="106"/>
        <v>42015</v>
      </c>
      <c r="J201" s="181">
        <f t="shared" si="125"/>
        <v>42046</v>
      </c>
      <c r="K201" s="182">
        <f t="shared" si="107"/>
        <v>1.2198919760595617E-2</v>
      </c>
      <c r="L201" s="213">
        <f t="shared" si="126"/>
        <v>42104</v>
      </c>
      <c r="M201" s="183">
        <f t="shared" si="127"/>
        <v>22</v>
      </c>
      <c r="N201" s="183">
        <f t="shared" si="108"/>
        <v>14</v>
      </c>
      <c r="O201" s="177">
        <f t="shared" si="109"/>
        <v>1.00774582</v>
      </c>
      <c r="P201" s="184">
        <f t="shared" si="146"/>
        <v>1.01239944</v>
      </c>
      <c r="Q201" s="184">
        <f t="shared" si="128"/>
        <v>1.038264037466569</v>
      </c>
      <c r="R201" s="177">
        <f t="shared" si="145"/>
        <v>1.0463062400000001</v>
      </c>
      <c r="S201" s="177">
        <f t="shared" si="129"/>
        <v>1</v>
      </c>
      <c r="T201" s="177">
        <f t="shared" si="110"/>
        <v>326471.82126564998</v>
      </c>
      <c r="U201" s="177">
        <f t="shared" si="111"/>
        <v>0</v>
      </c>
      <c r="V201" s="177">
        <f t="shared" si="112"/>
        <v>15117.68250876431</v>
      </c>
      <c r="W201" s="177">
        <f t="shared" si="113"/>
        <v>341589.5037744143</v>
      </c>
      <c r="X201" s="185">
        <f t="shared" si="114"/>
        <v>0</v>
      </c>
      <c r="Y201" s="177">
        <f t="shared" si="115"/>
        <v>0</v>
      </c>
      <c r="Z201" s="186">
        <f t="shared" si="116"/>
        <v>0</v>
      </c>
      <c r="AA201" s="177">
        <f t="shared" si="130"/>
        <v>0</v>
      </c>
      <c r="AB201" s="187">
        <f t="shared" si="131"/>
        <v>7.1215000000000001E-2</v>
      </c>
      <c r="AC201" s="185">
        <f t="shared" si="117"/>
        <v>14</v>
      </c>
      <c r="AD201" s="185">
        <v>252</v>
      </c>
      <c r="AE201" s="184">
        <f t="shared" si="144"/>
        <v>1.0038291749999999</v>
      </c>
      <c r="AF201" s="177">
        <f t="shared" si="118"/>
        <v>1250.11773619</v>
      </c>
      <c r="AG201" s="177">
        <f t="shared" si="119"/>
        <v>1308.0059881100001</v>
      </c>
      <c r="AH201" s="188">
        <f t="shared" si="132"/>
        <v>0</v>
      </c>
      <c r="AI201" s="188"/>
      <c r="AJ201" s="188"/>
      <c r="AK201" s="188"/>
      <c r="AL201" s="8"/>
      <c r="AM201" s="8"/>
      <c r="AN201" s="8"/>
      <c r="AO201" s="8"/>
      <c r="AP201" s="8"/>
      <c r="AQ201" s="8"/>
      <c r="AR201" s="5"/>
      <c r="AS201" s="143"/>
      <c r="AT201" s="221">
        <f>[2]Plan1!$A165</f>
        <v>41889</v>
      </c>
      <c r="AU201" s="157" t="str">
        <f>[2]Plan1!$C165</f>
        <v>Independência do Brasil</v>
      </c>
      <c r="AV201" s="20"/>
      <c r="AW201" s="3"/>
      <c r="AX201" s="168">
        <f t="shared" si="153"/>
        <v>42104</v>
      </c>
      <c r="AY201" s="168">
        <f t="shared" si="147"/>
        <v>42103</v>
      </c>
      <c r="AZ201" s="168">
        <f t="shared" si="148"/>
        <v>42104</v>
      </c>
      <c r="BA201" s="168">
        <f t="shared" si="149"/>
        <v>42135</v>
      </c>
      <c r="BB201" s="168">
        <f t="shared" si="150"/>
        <v>42108</v>
      </c>
      <c r="BC201" s="168">
        <f t="shared" si="151"/>
        <v>42137</v>
      </c>
      <c r="BD201" s="148">
        <f t="shared" si="152"/>
        <v>19</v>
      </c>
      <c r="BF201" s="1"/>
      <c r="BG201" s="1"/>
      <c r="BH201" s="1"/>
      <c r="BI201" s="1"/>
    </row>
    <row r="202" spans="1:61" x14ac:dyDescent="0.2">
      <c r="A202" s="125">
        <f t="shared" si="120"/>
        <v>42093</v>
      </c>
      <c r="B202" s="177">
        <f t="shared" ref="B202:B265" si="154">(W202+AG202)</f>
        <v>342897.50976252428</v>
      </c>
      <c r="C202" s="3">
        <f t="shared" si="121"/>
        <v>46291163.817940779</v>
      </c>
      <c r="D202" s="177">
        <f t="shared" si="122"/>
        <v>326471.82126564998</v>
      </c>
      <c r="E202" s="177">
        <f t="shared" si="123"/>
        <v>0</v>
      </c>
      <c r="F202" s="178">
        <f t="shared" ref="F202:F265" si="155">(D202-E202)</f>
        <v>326471.82126564998</v>
      </c>
      <c r="G202" s="179">
        <f t="shared" si="124"/>
        <v>4110.2</v>
      </c>
      <c r="H202" s="180">
        <f>IF(AND(N202=1,N201&gt;1),VLOOKUP(A201,[1]Plan1!$CW$105:$CY$215,3),H201)</f>
        <v>4160.34</v>
      </c>
      <c r="I202" s="181">
        <f t="shared" ref="I202:I265" si="156">EDATE(J202,-1)</f>
        <v>42015</v>
      </c>
      <c r="J202" s="181">
        <f t="shared" si="125"/>
        <v>42046</v>
      </c>
      <c r="K202" s="182">
        <f t="shared" ref="K202:K265" si="157">(H202/G202)-1</f>
        <v>1.2198919760595617E-2</v>
      </c>
      <c r="L202" s="213">
        <f t="shared" si="126"/>
        <v>42104</v>
      </c>
      <c r="M202" s="183">
        <f t="shared" si="127"/>
        <v>22</v>
      </c>
      <c r="N202" s="183">
        <f t="shared" ref="N202:N265" si="158">(M202-(NETWORKDAYS(A202,L202,$AT$194:$AT$348)-1))</f>
        <v>14</v>
      </c>
      <c r="O202" s="177">
        <f t="shared" ref="O202:O265" si="159">TRUNC((H202/G202)^TRUNC((N202/M202),9),8)</f>
        <v>1.00774582</v>
      </c>
      <c r="P202" s="184">
        <f t="shared" si="146"/>
        <v>1.01239944</v>
      </c>
      <c r="Q202" s="184">
        <f t="shared" si="128"/>
        <v>1.038264037466569</v>
      </c>
      <c r="R202" s="177">
        <f t="shared" si="145"/>
        <v>1.0463062400000001</v>
      </c>
      <c r="S202" s="177">
        <f t="shared" si="129"/>
        <v>1</v>
      </c>
      <c r="T202" s="177">
        <f t="shared" ref="T202:T265" si="160">TRUNC(D202*S202,8)</f>
        <v>326471.82126564998</v>
      </c>
      <c r="U202" s="177">
        <f t="shared" ref="U202:U265" si="161">(E202*(S202-1))</f>
        <v>0</v>
      </c>
      <c r="V202" s="177">
        <f t="shared" ref="V202:V265" si="162">(F202*(R202-1))</f>
        <v>15117.68250876431</v>
      </c>
      <c r="W202" s="177">
        <f t="shared" ref="W202:W265" si="163">(D202+U202+V202)</f>
        <v>341589.5037744143</v>
      </c>
      <c r="X202" s="185">
        <f t="shared" ref="X202:X265" si="164">IF(VLOOKUP(A202,AT$10:BC$190,10)=VLOOKUP(A201,AT$10:BC$190,10),0,VLOOKUP(A202,AT$10:BC$190,10))</f>
        <v>0</v>
      </c>
      <c r="Y202" s="177">
        <f t="shared" ref="Y202:Y265" si="165">IF(X202&gt;0,VLOOKUP(A202,AT$12:AX$190,5),0)</f>
        <v>0</v>
      </c>
      <c r="Z202" s="186">
        <f t="shared" ref="Z202:Z265" si="166">IF(X202&gt;0,VLOOKUP($A202,$AT$10:$AY$190,6),0)</f>
        <v>0</v>
      </c>
      <c r="AA202" s="177">
        <f t="shared" si="130"/>
        <v>0</v>
      </c>
      <c r="AB202" s="187">
        <f t="shared" si="131"/>
        <v>7.1215000000000001E-2</v>
      </c>
      <c r="AC202" s="185">
        <f t="shared" ref="AC202:AC265" si="167">N202</f>
        <v>14</v>
      </c>
      <c r="AD202" s="185">
        <v>252</v>
      </c>
      <c r="AE202" s="184">
        <f t="shared" si="144"/>
        <v>1.0038291749999999</v>
      </c>
      <c r="AF202" s="177">
        <f t="shared" ref="AF202:AF265" si="168">TRUNC((T202*(AE202-1)),8)</f>
        <v>1250.11773619</v>
      </c>
      <c r="AG202" s="177">
        <f t="shared" ref="AG202:AG265" si="169">TRUNC((W202*(AE202-1)),8)</f>
        <v>1308.0059881100001</v>
      </c>
      <c r="AH202" s="188">
        <f t="shared" si="132"/>
        <v>0</v>
      </c>
      <c r="AI202" s="188"/>
      <c r="AJ202" s="188"/>
      <c r="AK202" s="188"/>
      <c r="AL202" s="8"/>
      <c r="AM202" s="8"/>
      <c r="AN202" s="8"/>
      <c r="AO202" s="8"/>
      <c r="AP202" s="8"/>
      <c r="AQ202" s="8"/>
      <c r="AR202" s="5"/>
      <c r="AS202" s="143"/>
      <c r="AT202" s="221">
        <f>[2]Plan1!$A166</f>
        <v>41924</v>
      </c>
      <c r="AU202" s="157" t="str">
        <f>[2]Plan1!$C166</f>
        <v>Nossa Sr.a Aparecida - Padroeira do Brasil</v>
      </c>
      <c r="AV202" s="20"/>
      <c r="AW202" s="3"/>
      <c r="AX202" s="168">
        <f t="shared" si="153"/>
        <v>42134</v>
      </c>
      <c r="AY202" s="168">
        <f t="shared" si="147"/>
        <v>42132</v>
      </c>
      <c r="AZ202" s="168">
        <f t="shared" si="148"/>
        <v>42135</v>
      </c>
      <c r="BA202" s="168">
        <f t="shared" si="149"/>
        <v>42165</v>
      </c>
      <c r="BB202" s="168">
        <f t="shared" si="150"/>
        <v>42137</v>
      </c>
      <c r="BC202" s="168">
        <f t="shared" si="151"/>
        <v>42167</v>
      </c>
      <c r="BD202" s="148">
        <f t="shared" si="152"/>
        <v>21</v>
      </c>
      <c r="BF202" s="1"/>
      <c r="BG202" s="1"/>
      <c r="BH202" s="1"/>
      <c r="BI202" s="1"/>
    </row>
    <row r="203" spans="1:61" x14ac:dyDescent="0.2">
      <c r="A203" s="125">
        <f t="shared" ref="A203:A266" si="170">(A202+1)</f>
        <v>42094</v>
      </c>
      <c r="B203" s="177">
        <f t="shared" si="154"/>
        <v>343180.21840363677</v>
      </c>
      <c r="C203" s="3">
        <f t="shared" ref="C203:C266" si="171">B203*135</f>
        <v>46329329.484490961</v>
      </c>
      <c r="D203" s="177">
        <f t="shared" ref="D203:D266" si="172">TRUNC(IF(X202&gt;0,VLOOKUP(A202,$AT$12:$AU$190,2),D202),8)</f>
        <v>326471.82126564998</v>
      </c>
      <c r="E203" s="177">
        <f t="shared" ref="E203:E266" si="173">IF(ISERROR(VLOOKUP(A203,AZ$12:BB$174,2,FALSE)=TRUE),E202,VLOOKUP(A203,AZ$12:BB$174,2,FALSE))</f>
        <v>0</v>
      </c>
      <c r="F203" s="178">
        <f t="shared" si="155"/>
        <v>326471.82126564998</v>
      </c>
      <c r="G203" s="179">
        <f t="shared" ref="G203:G266" si="174">IF(H203=H202,G202,H202)</f>
        <v>4110.2</v>
      </c>
      <c r="H203" s="180">
        <f>IF(AND(N203=1,N202&gt;1),VLOOKUP(A202,[1]Plan1!$CW$105:$CY$215,3),H202)</f>
        <v>4160.34</v>
      </c>
      <c r="I203" s="181">
        <f t="shared" si="156"/>
        <v>42015</v>
      </c>
      <c r="J203" s="181">
        <f t="shared" ref="J203:J266" si="175">IF(X202&gt;0,EDATE(A203,-1),+J202)</f>
        <v>42046</v>
      </c>
      <c r="K203" s="182">
        <f t="shared" si="157"/>
        <v>1.2198919760595617E-2</v>
      </c>
      <c r="L203" s="213">
        <f t="shared" ref="L203:L266" si="176">VLOOKUP(A202,AZ$193:BA$372,2)</f>
        <v>42104</v>
      </c>
      <c r="M203" s="183">
        <f t="shared" ref="M203:M266" si="177">IF(L203=L202,M202,NETWORKDAYS(L202,L203,$AT$194:$AT$348)-1)</f>
        <v>22</v>
      </c>
      <c r="N203" s="183">
        <f t="shared" si="158"/>
        <v>15</v>
      </c>
      <c r="O203" s="177">
        <f t="shared" si="159"/>
        <v>1.00830138</v>
      </c>
      <c r="P203" s="184">
        <f t="shared" si="146"/>
        <v>1.01239944</v>
      </c>
      <c r="Q203" s="184">
        <f t="shared" ref="Q203:Q266" si="178">IF(L203&gt;L202,Q202*P203,Q202)</f>
        <v>1.038264037466569</v>
      </c>
      <c r="R203" s="177">
        <f t="shared" si="145"/>
        <v>1.0468830600000001</v>
      </c>
      <c r="S203" s="177">
        <f t="shared" ref="S203:S266" si="179">IF(AND(X203&gt;0,MONTH(A203)=S$9),R203,S202)</f>
        <v>1</v>
      </c>
      <c r="T203" s="177">
        <f t="shared" si="160"/>
        <v>326471.82126564998</v>
      </c>
      <c r="U203" s="177">
        <f t="shared" si="161"/>
        <v>0</v>
      </c>
      <c r="V203" s="177">
        <f t="shared" si="162"/>
        <v>15305.997984706773</v>
      </c>
      <c r="W203" s="177">
        <f t="shared" si="163"/>
        <v>341777.81925035676</v>
      </c>
      <c r="X203" s="185">
        <f t="shared" si="164"/>
        <v>0</v>
      </c>
      <c r="Y203" s="177">
        <f t="shared" si="165"/>
        <v>0</v>
      </c>
      <c r="Z203" s="186">
        <f t="shared" si="166"/>
        <v>0</v>
      </c>
      <c r="AA203" s="177">
        <f t="shared" ref="AA203:AA266" si="180">IF(Z203&gt;0,TRUNC(Z203*T203,8),0)</f>
        <v>0</v>
      </c>
      <c r="AB203" s="187">
        <f t="shared" ref="AB203:AB266" si="181">(AB202)</f>
        <v>7.1215000000000001E-2</v>
      </c>
      <c r="AC203" s="185">
        <f t="shared" si="167"/>
        <v>15</v>
      </c>
      <c r="AD203" s="185">
        <v>252</v>
      </c>
      <c r="AE203" s="184">
        <f t="shared" si="144"/>
        <v>1.0041032480000001</v>
      </c>
      <c r="AF203" s="177">
        <f t="shared" si="168"/>
        <v>1339.5948476599999</v>
      </c>
      <c r="AG203" s="177">
        <f t="shared" si="169"/>
        <v>1402.3991532800001</v>
      </c>
      <c r="AH203" s="188">
        <f t="shared" ref="AH203:AH266" si="182">IF(AA203&gt;0,AA203+AF203,0)</f>
        <v>0</v>
      </c>
      <c r="AI203" s="188"/>
      <c r="AJ203" s="188"/>
      <c r="AK203" s="188"/>
      <c r="AL203" s="8"/>
      <c r="AM203" s="8"/>
      <c r="AN203" s="8"/>
      <c r="AO203" s="8"/>
      <c r="AP203" s="8"/>
      <c r="AQ203" s="8"/>
      <c r="AR203" s="5"/>
      <c r="AS203" s="143"/>
      <c r="AT203" s="221">
        <f>[2]Plan1!$A167</f>
        <v>41945</v>
      </c>
      <c r="AU203" s="157" t="str">
        <f>[2]Plan1!$C167</f>
        <v>Finados</v>
      </c>
      <c r="AV203" s="20"/>
      <c r="AW203" s="3"/>
      <c r="AX203" s="168">
        <f t="shared" si="153"/>
        <v>42165</v>
      </c>
      <c r="AY203" s="168">
        <f t="shared" si="147"/>
        <v>42164</v>
      </c>
      <c r="AZ203" s="168">
        <f t="shared" si="148"/>
        <v>42165</v>
      </c>
      <c r="BA203" s="168">
        <f t="shared" si="149"/>
        <v>42195</v>
      </c>
      <c r="BB203" s="168">
        <f t="shared" si="150"/>
        <v>42167</v>
      </c>
      <c r="BC203" s="168">
        <f t="shared" si="151"/>
        <v>42199</v>
      </c>
      <c r="BD203" s="148">
        <f t="shared" si="152"/>
        <v>22</v>
      </c>
      <c r="BF203" s="1"/>
      <c r="BG203" s="1"/>
      <c r="BH203" s="1"/>
      <c r="BI203" s="1"/>
    </row>
    <row r="204" spans="1:61" x14ac:dyDescent="0.2">
      <c r="A204" s="125">
        <f t="shared" si="170"/>
        <v>42095</v>
      </c>
      <c r="B204" s="177">
        <f t="shared" si="154"/>
        <v>343463.16050291195</v>
      </c>
      <c r="C204" s="3">
        <f t="shared" si="171"/>
        <v>46367526.667893112</v>
      </c>
      <c r="D204" s="177">
        <f t="shared" si="172"/>
        <v>326471.82126564998</v>
      </c>
      <c r="E204" s="177">
        <f t="shared" si="173"/>
        <v>0</v>
      </c>
      <c r="F204" s="178">
        <f t="shared" si="155"/>
        <v>326471.82126564998</v>
      </c>
      <c r="G204" s="179">
        <f t="shared" si="174"/>
        <v>4110.2</v>
      </c>
      <c r="H204" s="180">
        <f>IF(AND(N204=1,N203&gt;1),VLOOKUP(A203,[1]Plan1!$CW$105:$CY$215,3),H203)</f>
        <v>4160.34</v>
      </c>
      <c r="I204" s="181">
        <f t="shared" si="156"/>
        <v>42015</v>
      </c>
      <c r="J204" s="181">
        <f t="shared" si="175"/>
        <v>42046</v>
      </c>
      <c r="K204" s="182">
        <f t="shared" si="157"/>
        <v>1.2198919760595617E-2</v>
      </c>
      <c r="L204" s="213">
        <f t="shared" si="176"/>
        <v>42104</v>
      </c>
      <c r="M204" s="183">
        <f t="shared" si="177"/>
        <v>22</v>
      </c>
      <c r="N204" s="183">
        <f t="shared" si="158"/>
        <v>16</v>
      </c>
      <c r="O204" s="177">
        <f t="shared" si="159"/>
        <v>1.0088572499999999</v>
      </c>
      <c r="P204" s="184">
        <f t="shared" si="146"/>
        <v>1.01239944</v>
      </c>
      <c r="Q204" s="184">
        <f t="shared" si="178"/>
        <v>1.038264037466569</v>
      </c>
      <c r="R204" s="177">
        <f t="shared" si="145"/>
        <v>1.0474602</v>
      </c>
      <c r="S204" s="177">
        <f t="shared" si="179"/>
        <v>1</v>
      </c>
      <c r="T204" s="177">
        <f t="shared" si="160"/>
        <v>326471.82126564998</v>
      </c>
      <c r="U204" s="177">
        <f t="shared" si="161"/>
        <v>0</v>
      </c>
      <c r="V204" s="177">
        <f t="shared" si="162"/>
        <v>15494.417931631986</v>
      </c>
      <c r="W204" s="177">
        <f t="shared" si="163"/>
        <v>341966.23919728195</v>
      </c>
      <c r="X204" s="185">
        <f t="shared" si="164"/>
        <v>0</v>
      </c>
      <c r="Y204" s="177">
        <f t="shared" si="165"/>
        <v>0</v>
      </c>
      <c r="Z204" s="186">
        <f t="shared" si="166"/>
        <v>0</v>
      </c>
      <c r="AA204" s="177">
        <f t="shared" si="180"/>
        <v>0</v>
      </c>
      <c r="AB204" s="187">
        <f t="shared" si="181"/>
        <v>7.1215000000000001E-2</v>
      </c>
      <c r="AC204" s="185">
        <f t="shared" si="167"/>
        <v>16</v>
      </c>
      <c r="AD204" s="185">
        <v>252</v>
      </c>
      <c r="AE204" s="184">
        <f t="shared" si="144"/>
        <v>1.0043773949999999</v>
      </c>
      <c r="AF204" s="177">
        <f t="shared" si="168"/>
        <v>1429.09611804</v>
      </c>
      <c r="AG204" s="177">
        <f t="shared" si="169"/>
        <v>1496.92130563</v>
      </c>
      <c r="AH204" s="188">
        <f t="shared" si="182"/>
        <v>0</v>
      </c>
      <c r="AI204" s="188"/>
      <c r="AJ204" s="188"/>
      <c r="AK204" s="188"/>
      <c r="AL204" s="8"/>
      <c r="AM204" s="8"/>
      <c r="AN204" s="8"/>
      <c r="AO204" s="8"/>
      <c r="AP204" s="8"/>
      <c r="AQ204" s="8"/>
      <c r="AR204" s="5"/>
      <c r="AS204" s="143"/>
      <c r="AT204" s="221">
        <f>[2]Plan1!$A168</f>
        <v>41958</v>
      </c>
      <c r="AU204" s="157" t="str">
        <f>[2]Plan1!$C168</f>
        <v>Proclamação da República</v>
      </c>
      <c r="AV204" s="20"/>
      <c r="AW204" s="3"/>
      <c r="AX204" s="168">
        <f t="shared" si="153"/>
        <v>42195</v>
      </c>
      <c r="AY204" s="168">
        <f t="shared" si="147"/>
        <v>42194</v>
      </c>
      <c r="AZ204" s="168">
        <f t="shared" si="148"/>
        <v>42195</v>
      </c>
      <c r="BA204" s="168">
        <f t="shared" si="149"/>
        <v>42226</v>
      </c>
      <c r="BB204" s="168">
        <f t="shared" si="150"/>
        <v>42199</v>
      </c>
      <c r="BC204" s="168">
        <f t="shared" si="151"/>
        <v>42228</v>
      </c>
      <c r="BD204" s="148">
        <f t="shared" si="152"/>
        <v>21</v>
      </c>
      <c r="BF204" s="1"/>
      <c r="BG204" s="1"/>
      <c r="BH204" s="1"/>
      <c r="BI204" s="1"/>
    </row>
    <row r="205" spans="1:61" x14ac:dyDescent="0.2">
      <c r="A205" s="125">
        <f t="shared" si="170"/>
        <v>42096</v>
      </c>
      <c r="B205" s="177">
        <f t="shared" si="154"/>
        <v>343746.33687240008</v>
      </c>
      <c r="C205" s="3">
        <f t="shared" si="171"/>
        <v>46405755.477774009</v>
      </c>
      <c r="D205" s="177">
        <f t="shared" si="172"/>
        <v>326471.82126564998</v>
      </c>
      <c r="E205" s="177">
        <f t="shared" si="173"/>
        <v>0</v>
      </c>
      <c r="F205" s="178">
        <f t="shared" si="155"/>
        <v>326471.82126564998</v>
      </c>
      <c r="G205" s="179">
        <f t="shared" si="174"/>
        <v>4110.2</v>
      </c>
      <c r="H205" s="180">
        <f>IF(AND(N205=1,N204&gt;1),VLOOKUP(A204,[1]Plan1!$CW$105:$CY$215,3),H204)</f>
        <v>4160.34</v>
      </c>
      <c r="I205" s="181">
        <f t="shared" si="156"/>
        <v>42015</v>
      </c>
      <c r="J205" s="181">
        <f t="shared" si="175"/>
        <v>42046</v>
      </c>
      <c r="K205" s="182">
        <f t="shared" si="157"/>
        <v>1.2198919760595617E-2</v>
      </c>
      <c r="L205" s="213">
        <f t="shared" si="176"/>
        <v>42104</v>
      </c>
      <c r="M205" s="183">
        <f t="shared" si="177"/>
        <v>22</v>
      </c>
      <c r="N205" s="183">
        <f t="shared" si="158"/>
        <v>17</v>
      </c>
      <c r="O205" s="177">
        <f t="shared" si="159"/>
        <v>1.0094134299999999</v>
      </c>
      <c r="P205" s="184">
        <f t="shared" si="146"/>
        <v>1.01239944</v>
      </c>
      <c r="Q205" s="184">
        <f t="shared" si="178"/>
        <v>1.038264037466569</v>
      </c>
      <c r="R205" s="177">
        <f t="shared" si="145"/>
        <v>1.0480376600000001</v>
      </c>
      <c r="S205" s="177">
        <f t="shared" si="179"/>
        <v>1</v>
      </c>
      <c r="T205" s="177">
        <f t="shared" si="160"/>
        <v>326471.82126564998</v>
      </c>
      <c r="U205" s="177">
        <f t="shared" si="161"/>
        <v>0</v>
      </c>
      <c r="V205" s="177">
        <f t="shared" si="162"/>
        <v>15682.942349540093</v>
      </c>
      <c r="W205" s="177">
        <f t="shared" si="163"/>
        <v>342154.76361519005</v>
      </c>
      <c r="X205" s="185">
        <f t="shared" si="164"/>
        <v>0</v>
      </c>
      <c r="Y205" s="177">
        <f t="shared" si="165"/>
        <v>0</v>
      </c>
      <c r="Z205" s="186">
        <f t="shared" si="166"/>
        <v>0</v>
      </c>
      <c r="AA205" s="177">
        <f t="shared" si="180"/>
        <v>0</v>
      </c>
      <c r="AB205" s="187">
        <f t="shared" si="181"/>
        <v>7.1215000000000001E-2</v>
      </c>
      <c r="AC205" s="185">
        <f t="shared" si="167"/>
        <v>17</v>
      </c>
      <c r="AD205" s="185">
        <v>252</v>
      </c>
      <c r="AE205" s="184">
        <f t="shared" si="144"/>
        <v>1.004651618</v>
      </c>
      <c r="AF205" s="177">
        <f t="shared" si="168"/>
        <v>1518.6222002899999</v>
      </c>
      <c r="AG205" s="177">
        <f t="shared" si="169"/>
        <v>1591.5732572100001</v>
      </c>
      <c r="AH205" s="188">
        <f t="shared" si="182"/>
        <v>0</v>
      </c>
      <c r="AI205" s="188"/>
      <c r="AJ205" s="188"/>
      <c r="AK205" s="188"/>
      <c r="AL205" s="8"/>
      <c r="AM205" s="8"/>
      <c r="AN205" s="8"/>
      <c r="AO205" s="8"/>
      <c r="AP205" s="8"/>
      <c r="AQ205" s="8"/>
      <c r="AR205" s="5"/>
      <c r="AS205" s="143"/>
      <c r="AT205" s="221">
        <f>[2]Plan1!$A169</f>
        <v>41998</v>
      </c>
      <c r="AU205" s="157" t="str">
        <f>[2]Plan1!$C169</f>
        <v>Natal</v>
      </c>
      <c r="AV205" s="20"/>
      <c r="AW205" s="3"/>
      <c r="AX205" s="168">
        <f t="shared" si="153"/>
        <v>42226</v>
      </c>
      <c r="AY205" s="168">
        <f t="shared" si="147"/>
        <v>42223</v>
      </c>
      <c r="AZ205" s="168">
        <f t="shared" si="148"/>
        <v>42226</v>
      </c>
      <c r="BA205" s="168">
        <f t="shared" si="149"/>
        <v>42257</v>
      </c>
      <c r="BB205" s="168">
        <f t="shared" si="150"/>
        <v>42228</v>
      </c>
      <c r="BC205" s="168">
        <f t="shared" si="151"/>
        <v>42261</v>
      </c>
      <c r="BD205" s="148">
        <f t="shared" si="152"/>
        <v>22</v>
      </c>
      <c r="BF205" s="1"/>
      <c r="BG205" s="1"/>
      <c r="BH205" s="1"/>
      <c r="BI205" s="1"/>
    </row>
    <row r="206" spans="1:61" x14ac:dyDescent="0.2">
      <c r="A206" s="125">
        <f t="shared" si="170"/>
        <v>42097</v>
      </c>
      <c r="B206" s="177">
        <f t="shared" si="154"/>
        <v>344029.74367556267</v>
      </c>
      <c r="C206" s="3">
        <f t="shared" si="171"/>
        <v>46444015.396200962</v>
      </c>
      <c r="D206" s="177">
        <f t="shared" si="172"/>
        <v>326471.82126564998</v>
      </c>
      <c r="E206" s="177">
        <f t="shared" si="173"/>
        <v>0</v>
      </c>
      <c r="F206" s="178">
        <f t="shared" si="155"/>
        <v>326471.82126564998</v>
      </c>
      <c r="G206" s="179">
        <f t="shared" si="174"/>
        <v>4110.2</v>
      </c>
      <c r="H206" s="180">
        <f>IF(AND(N206=1,N205&gt;1),VLOOKUP(A205,[1]Plan1!$CW$105:$CY$215,3),H205)</f>
        <v>4160.34</v>
      </c>
      <c r="I206" s="181">
        <f t="shared" si="156"/>
        <v>42015</v>
      </c>
      <c r="J206" s="181">
        <f t="shared" si="175"/>
        <v>42046</v>
      </c>
      <c r="K206" s="182">
        <f t="shared" si="157"/>
        <v>1.2198919760595617E-2</v>
      </c>
      <c r="L206" s="213">
        <f t="shared" si="176"/>
        <v>42104</v>
      </c>
      <c r="M206" s="183">
        <f t="shared" si="177"/>
        <v>22</v>
      </c>
      <c r="N206" s="183">
        <f t="shared" si="158"/>
        <v>18</v>
      </c>
      <c r="O206" s="177">
        <f t="shared" si="159"/>
        <v>1.0099699099999999</v>
      </c>
      <c r="P206" s="184">
        <f t="shared" si="146"/>
        <v>1.01239944</v>
      </c>
      <c r="Q206" s="184">
        <f t="shared" si="178"/>
        <v>1.038264037466569</v>
      </c>
      <c r="R206" s="177">
        <f t="shared" si="145"/>
        <v>1.0486154299999999</v>
      </c>
      <c r="S206" s="177">
        <f t="shared" si="179"/>
        <v>1</v>
      </c>
      <c r="T206" s="177">
        <f t="shared" si="160"/>
        <v>326471.82126564998</v>
      </c>
      <c r="U206" s="177">
        <f t="shared" si="161"/>
        <v>0</v>
      </c>
      <c r="V206" s="177">
        <f t="shared" si="162"/>
        <v>15871.567973712687</v>
      </c>
      <c r="W206" s="177">
        <f t="shared" si="163"/>
        <v>342343.38923936267</v>
      </c>
      <c r="X206" s="185">
        <f t="shared" si="164"/>
        <v>0</v>
      </c>
      <c r="Y206" s="177">
        <f t="shared" si="165"/>
        <v>0</v>
      </c>
      <c r="Z206" s="186">
        <f t="shared" si="166"/>
        <v>0</v>
      </c>
      <c r="AA206" s="177">
        <f t="shared" si="180"/>
        <v>0</v>
      </c>
      <c r="AB206" s="187">
        <f t="shared" si="181"/>
        <v>7.1215000000000001E-2</v>
      </c>
      <c r="AC206" s="185">
        <f t="shared" si="167"/>
        <v>18</v>
      </c>
      <c r="AD206" s="185">
        <v>252</v>
      </c>
      <c r="AE206" s="184">
        <f t="shared" si="144"/>
        <v>1.0049259150000001</v>
      </c>
      <c r="AF206" s="177">
        <f t="shared" si="168"/>
        <v>1608.1724414400001</v>
      </c>
      <c r="AG206" s="177">
        <f t="shared" si="169"/>
        <v>1686.3544362</v>
      </c>
      <c r="AH206" s="188">
        <f t="shared" si="182"/>
        <v>0</v>
      </c>
      <c r="AI206" s="188"/>
      <c r="AJ206" s="188"/>
      <c r="AK206" s="188"/>
      <c r="AL206" s="8"/>
      <c r="AM206" s="8"/>
      <c r="AN206" s="8"/>
      <c r="AO206" s="8"/>
      <c r="AP206" s="8"/>
      <c r="AQ206" s="8"/>
      <c r="AR206" s="5"/>
      <c r="AS206" s="143"/>
      <c r="AT206" s="221">
        <f>[2]Plan1!$A170</f>
        <v>42005</v>
      </c>
      <c r="AU206" s="157" t="str">
        <f>[2]Plan1!$C170</f>
        <v>Confraternização Universal</v>
      </c>
      <c r="AV206" s="20"/>
      <c r="AW206" s="3"/>
      <c r="AX206" s="168">
        <f t="shared" si="153"/>
        <v>42257</v>
      </c>
      <c r="AY206" s="168">
        <f t="shared" si="147"/>
        <v>42256</v>
      </c>
      <c r="AZ206" s="168">
        <f t="shared" si="148"/>
        <v>42257</v>
      </c>
      <c r="BA206" s="168">
        <f t="shared" si="149"/>
        <v>42290</v>
      </c>
      <c r="BB206" s="168">
        <f t="shared" si="150"/>
        <v>42261</v>
      </c>
      <c r="BC206" s="168">
        <f t="shared" si="151"/>
        <v>42292</v>
      </c>
      <c r="BD206" s="148">
        <f t="shared" si="152"/>
        <v>22</v>
      </c>
      <c r="BF206" s="1"/>
      <c r="BG206" s="1"/>
      <c r="BH206" s="1"/>
      <c r="BI206" s="1"/>
    </row>
    <row r="207" spans="1:61" x14ac:dyDescent="0.2">
      <c r="A207" s="125">
        <f t="shared" si="170"/>
        <v>42098</v>
      </c>
      <c r="B207" s="177">
        <f t="shared" si="154"/>
        <v>344029.74367556267</v>
      </c>
      <c r="C207" s="3">
        <f t="shared" si="171"/>
        <v>46444015.396200962</v>
      </c>
      <c r="D207" s="177">
        <f t="shared" si="172"/>
        <v>326471.82126564998</v>
      </c>
      <c r="E207" s="177">
        <f t="shared" si="173"/>
        <v>0</v>
      </c>
      <c r="F207" s="178">
        <f t="shared" si="155"/>
        <v>326471.82126564998</v>
      </c>
      <c r="G207" s="179">
        <f t="shared" si="174"/>
        <v>4110.2</v>
      </c>
      <c r="H207" s="180">
        <f>IF(AND(N207=1,N206&gt;1),VLOOKUP(A206,[1]Plan1!$CW$105:$CY$215,3),H206)</f>
        <v>4160.34</v>
      </c>
      <c r="I207" s="181">
        <f t="shared" si="156"/>
        <v>42015</v>
      </c>
      <c r="J207" s="181">
        <f t="shared" si="175"/>
        <v>42046</v>
      </c>
      <c r="K207" s="182">
        <f t="shared" si="157"/>
        <v>1.2198919760595617E-2</v>
      </c>
      <c r="L207" s="213">
        <f t="shared" si="176"/>
        <v>42104</v>
      </c>
      <c r="M207" s="183">
        <f t="shared" si="177"/>
        <v>22</v>
      </c>
      <c r="N207" s="183">
        <f t="shared" si="158"/>
        <v>18</v>
      </c>
      <c r="O207" s="177">
        <f t="shared" si="159"/>
        <v>1.0099699099999999</v>
      </c>
      <c r="P207" s="184">
        <f t="shared" si="146"/>
        <v>1.01239944</v>
      </c>
      <c r="Q207" s="184">
        <f t="shared" si="178"/>
        <v>1.038264037466569</v>
      </c>
      <c r="R207" s="177">
        <f t="shared" si="145"/>
        <v>1.0486154299999999</v>
      </c>
      <c r="S207" s="177">
        <f t="shared" si="179"/>
        <v>1</v>
      </c>
      <c r="T207" s="177">
        <f t="shared" si="160"/>
        <v>326471.82126564998</v>
      </c>
      <c r="U207" s="177">
        <f t="shared" si="161"/>
        <v>0</v>
      </c>
      <c r="V207" s="177">
        <f t="shared" si="162"/>
        <v>15871.567973712687</v>
      </c>
      <c r="W207" s="177">
        <f t="shared" si="163"/>
        <v>342343.38923936267</v>
      </c>
      <c r="X207" s="185">
        <f t="shared" si="164"/>
        <v>0</v>
      </c>
      <c r="Y207" s="177">
        <f t="shared" si="165"/>
        <v>0</v>
      </c>
      <c r="Z207" s="186">
        <f t="shared" si="166"/>
        <v>0</v>
      </c>
      <c r="AA207" s="177">
        <f t="shared" si="180"/>
        <v>0</v>
      </c>
      <c r="AB207" s="187">
        <f t="shared" si="181"/>
        <v>7.1215000000000001E-2</v>
      </c>
      <c r="AC207" s="185">
        <f t="shared" si="167"/>
        <v>18</v>
      </c>
      <c r="AD207" s="185">
        <v>252</v>
      </c>
      <c r="AE207" s="184">
        <f t="shared" si="144"/>
        <v>1.0049259150000001</v>
      </c>
      <c r="AF207" s="177">
        <f t="shared" si="168"/>
        <v>1608.1724414400001</v>
      </c>
      <c r="AG207" s="177">
        <f t="shared" si="169"/>
        <v>1686.3544362</v>
      </c>
      <c r="AH207" s="188">
        <f t="shared" si="182"/>
        <v>0</v>
      </c>
      <c r="AI207" s="188"/>
      <c r="AJ207" s="188"/>
      <c r="AK207" s="188"/>
      <c r="AL207" s="8"/>
      <c r="AM207" s="8"/>
      <c r="AN207" s="8"/>
      <c r="AO207" s="8"/>
      <c r="AP207" s="8"/>
      <c r="AQ207" s="8"/>
      <c r="AR207" s="5"/>
      <c r="AS207" s="143"/>
      <c r="AT207" s="221">
        <f>[2]Plan1!$A171</f>
        <v>42051</v>
      </c>
      <c r="AU207" s="157" t="str">
        <f>[2]Plan1!$C171</f>
        <v>Carnaval</v>
      </c>
      <c r="AV207" s="20"/>
      <c r="AW207" s="3"/>
      <c r="AX207" s="168">
        <f t="shared" si="153"/>
        <v>42287</v>
      </c>
      <c r="AY207" s="168">
        <f t="shared" si="147"/>
        <v>42286</v>
      </c>
      <c r="AZ207" s="168">
        <f t="shared" si="148"/>
        <v>42290</v>
      </c>
      <c r="BA207" s="168">
        <f t="shared" si="149"/>
        <v>42318</v>
      </c>
      <c r="BB207" s="168">
        <f t="shared" si="150"/>
        <v>42292</v>
      </c>
      <c r="BC207" s="168">
        <f t="shared" si="151"/>
        <v>42320</v>
      </c>
      <c r="BD207" s="148">
        <f t="shared" si="152"/>
        <v>19</v>
      </c>
      <c r="BF207" s="1"/>
      <c r="BG207" s="1"/>
      <c r="BH207" s="1"/>
      <c r="BI207" s="1"/>
    </row>
    <row r="208" spans="1:61" x14ac:dyDescent="0.2">
      <c r="A208" s="125">
        <f t="shared" si="170"/>
        <v>42099</v>
      </c>
      <c r="B208" s="177">
        <f t="shared" si="154"/>
        <v>344029.74367556267</v>
      </c>
      <c r="C208" s="3">
        <f t="shared" si="171"/>
        <v>46444015.396200962</v>
      </c>
      <c r="D208" s="177">
        <f t="shared" si="172"/>
        <v>326471.82126564998</v>
      </c>
      <c r="E208" s="177">
        <f t="shared" si="173"/>
        <v>0</v>
      </c>
      <c r="F208" s="178">
        <f t="shared" si="155"/>
        <v>326471.82126564998</v>
      </c>
      <c r="G208" s="179">
        <f t="shared" si="174"/>
        <v>4110.2</v>
      </c>
      <c r="H208" s="180">
        <f>IF(AND(N208=1,N207&gt;1),VLOOKUP(A207,[1]Plan1!$CW$105:$CY$215,3),H207)</f>
        <v>4160.34</v>
      </c>
      <c r="I208" s="181">
        <f t="shared" si="156"/>
        <v>42015</v>
      </c>
      <c r="J208" s="181">
        <f t="shared" si="175"/>
        <v>42046</v>
      </c>
      <c r="K208" s="182">
        <f t="shared" si="157"/>
        <v>1.2198919760595617E-2</v>
      </c>
      <c r="L208" s="213">
        <f t="shared" si="176"/>
        <v>42104</v>
      </c>
      <c r="M208" s="183">
        <f t="shared" si="177"/>
        <v>22</v>
      </c>
      <c r="N208" s="183">
        <f t="shared" si="158"/>
        <v>18</v>
      </c>
      <c r="O208" s="177">
        <f t="shared" si="159"/>
        <v>1.0099699099999999</v>
      </c>
      <c r="P208" s="184">
        <f t="shared" si="146"/>
        <v>1.01239944</v>
      </c>
      <c r="Q208" s="184">
        <f t="shared" si="178"/>
        <v>1.038264037466569</v>
      </c>
      <c r="R208" s="177">
        <f t="shared" si="145"/>
        <v>1.0486154299999999</v>
      </c>
      <c r="S208" s="177">
        <f t="shared" si="179"/>
        <v>1</v>
      </c>
      <c r="T208" s="177">
        <f t="shared" si="160"/>
        <v>326471.82126564998</v>
      </c>
      <c r="U208" s="177">
        <f t="shared" si="161"/>
        <v>0</v>
      </c>
      <c r="V208" s="177">
        <f t="shared" si="162"/>
        <v>15871.567973712687</v>
      </c>
      <c r="W208" s="177">
        <f t="shared" si="163"/>
        <v>342343.38923936267</v>
      </c>
      <c r="X208" s="185">
        <f t="shared" si="164"/>
        <v>0</v>
      </c>
      <c r="Y208" s="177">
        <f t="shared" si="165"/>
        <v>0</v>
      </c>
      <c r="Z208" s="186">
        <f t="shared" si="166"/>
        <v>0</v>
      </c>
      <c r="AA208" s="177">
        <f t="shared" si="180"/>
        <v>0</v>
      </c>
      <c r="AB208" s="187">
        <f t="shared" si="181"/>
        <v>7.1215000000000001E-2</v>
      </c>
      <c r="AC208" s="185">
        <f t="shared" si="167"/>
        <v>18</v>
      </c>
      <c r="AD208" s="185">
        <v>252</v>
      </c>
      <c r="AE208" s="184">
        <f t="shared" si="144"/>
        <v>1.0049259150000001</v>
      </c>
      <c r="AF208" s="177">
        <f t="shared" si="168"/>
        <v>1608.1724414400001</v>
      </c>
      <c r="AG208" s="177">
        <f t="shared" si="169"/>
        <v>1686.3544362</v>
      </c>
      <c r="AH208" s="188">
        <f t="shared" si="182"/>
        <v>0</v>
      </c>
      <c r="AI208" s="188"/>
      <c r="AJ208" s="188"/>
      <c r="AK208" s="188"/>
      <c r="AL208" s="8"/>
      <c r="AM208" s="8"/>
      <c r="AN208" s="8"/>
      <c r="AO208" s="8"/>
      <c r="AP208" s="8"/>
      <c r="AQ208" s="8"/>
      <c r="AR208" s="5"/>
      <c r="AS208" s="158"/>
      <c r="AT208" s="221">
        <f>[2]Plan1!$A172</f>
        <v>42052</v>
      </c>
      <c r="AU208" s="157" t="str">
        <f>[2]Plan1!$C172</f>
        <v>Carnaval</v>
      </c>
      <c r="AV208" s="20"/>
      <c r="AW208" s="3"/>
      <c r="AX208" s="168">
        <f t="shared" si="153"/>
        <v>42318</v>
      </c>
      <c r="AY208" s="168">
        <f t="shared" si="147"/>
        <v>42317</v>
      </c>
      <c r="AZ208" s="168">
        <f t="shared" si="148"/>
        <v>42318</v>
      </c>
      <c r="BA208" s="168">
        <f t="shared" si="149"/>
        <v>42348</v>
      </c>
      <c r="BB208" s="168">
        <f t="shared" si="150"/>
        <v>42320</v>
      </c>
      <c r="BC208" s="168">
        <f t="shared" si="151"/>
        <v>42352</v>
      </c>
      <c r="BD208" s="148">
        <f t="shared" si="152"/>
        <v>22</v>
      </c>
      <c r="BF208" s="1"/>
      <c r="BG208" s="1"/>
      <c r="BH208" s="1"/>
      <c r="BI208" s="1"/>
    </row>
    <row r="209" spans="1:192" x14ac:dyDescent="0.2">
      <c r="A209" s="125">
        <f t="shared" si="170"/>
        <v>42100</v>
      </c>
      <c r="B209" s="177">
        <f t="shared" si="154"/>
        <v>344029.74367556267</v>
      </c>
      <c r="C209" s="3">
        <f t="shared" si="171"/>
        <v>46444015.396200962</v>
      </c>
      <c r="D209" s="177">
        <f t="shared" si="172"/>
        <v>326471.82126564998</v>
      </c>
      <c r="E209" s="177">
        <f t="shared" si="173"/>
        <v>0</v>
      </c>
      <c r="F209" s="178">
        <f t="shared" si="155"/>
        <v>326471.82126564998</v>
      </c>
      <c r="G209" s="179">
        <f t="shared" si="174"/>
        <v>4110.2</v>
      </c>
      <c r="H209" s="180">
        <f>IF(AND(N209=1,N208&gt;1),VLOOKUP(A208,[1]Plan1!$CW$105:$CY$215,3),H208)</f>
        <v>4160.34</v>
      </c>
      <c r="I209" s="181">
        <f t="shared" si="156"/>
        <v>42015</v>
      </c>
      <c r="J209" s="181">
        <f t="shared" si="175"/>
        <v>42046</v>
      </c>
      <c r="K209" s="182">
        <f t="shared" si="157"/>
        <v>1.2198919760595617E-2</v>
      </c>
      <c r="L209" s="213">
        <f t="shared" si="176"/>
        <v>42104</v>
      </c>
      <c r="M209" s="183">
        <f t="shared" si="177"/>
        <v>22</v>
      </c>
      <c r="N209" s="183">
        <f t="shared" si="158"/>
        <v>18</v>
      </c>
      <c r="O209" s="177">
        <f t="shared" si="159"/>
        <v>1.0099699099999999</v>
      </c>
      <c r="P209" s="184">
        <f t="shared" si="146"/>
        <v>1.01239944</v>
      </c>
      <c r="Q209" s="184">
        <f t="shared" si="178"/>
        <v>1.038264037466569</v>
      </c>
      <c r="R209" s="177">
        <f t="shared" si="145"/>
        <v>1.0486154299999999</v>
      </c>
      <c r="S209" s="177">
        <f t="shared" si="179"/>
        <v>1</v>
      </c>
      <c r="T209" s="177">
        <f t="shared" si="160"/>
        <v>326471.82126564998</v>
      </c>
      <c r="U209" s="177">
        <f t="shared" si="161"/>
        <v>0</v>
      </c>
      <c r="V209" s="177">
        <f t="shared" si="162"/>
        <v>15871.567973712687</v>
      </c>
      <c r="W209" s="177">
        <f t="shared" si="163"/>
        <v>342343.38923936267</v>
      </c>
      <c r="X209" s="185">
        <f t="shared" si="164"/>
        <v>0</v>
      </c>
      <c r="Y209" s="177">
        <f t="shared" si="165"/>
        <v>0</v>
      </c>
      <c r="Z209" s="186">
        <f t="shared" si="166"/>
        <v>0</v>
      </c>
      <c r="AA209" s="177">
        <f t="shared" si="180"/>
        <v>0</v>
      </c>
      <c r="AB209" s="187">
        <f t="shared" si="181"/>
        <v>7.1215000000000001E-2</v>
      </c>
      <c r="AC209" s="185">
        <f t="shared" si="167"/>
        <v>18</v>
      </c>
      <c r="AD209" s="185">
        <v>252</v>
      </c>
      <c r="AE209" s="184">
        <f t="shared" si="144"/>
        <v>1.0049259150000001</v>
      </c>
      <c r="AF209" s="177">
        <f t="shared" si="168"/>
        <v>1608.1724414400001</v>
      </c>
      <c r="AG209" s="177">
        <f t="shared" si="169"/>
        <v>1686.3544362</v>
      </c>
      <c r="AH209" s="188">
        <f t="shared" si="182"/>
        <v>0</v>
      </c>
      <c r="AI209" s="188"/>
      <c r="AJ209" s="188"/>
      <c r="AK209" s="188"/>
      <c r="AL209" s="8"/>
      <c r="AM209" s="8"/>
      <c r="AN209" s="8"/>
      <c r="AO209" s="8"/>
      <c r="AP209" s="8"/>
      <c r="AQ209" s="8"/>
      <c r="AR209" s="5"/>
      <c r="AS209" s="143"/>
      <c r="AT209" s="221">
        <f>[2]Plan1!$A173</f>
        <v>42097</v>
      </c>
      <c r="AU209" s="157" t="str">
        <f>[2]Plan1!$C173</f>
        <v>Paixão de Cristo</v>
      </c>
      <c r="AV209" s="20"/>
      <c r="AW209" s="3"/>
      <c r="AX209" s="168">
        <f t="shared" si="153"/>
        <v>42348</v>
      </c>
      <c r="AY209" s="168">
        <f t="shared" si="147"/>
        <v>42347</v>
      </c>
      <c r="AZ209" s="168">
        <f t="shared" si="148"/>
        <v>42348</v>
      </c>
      <c r="BA209" s="168">
        <f t="shared" si="149"/>
        <v>42380</v>
      </c>
      <c r="BB209" s="168">
        <f t="shared" si="150"/>
        <v>42352</v>
      </c>
      <c r="BC209" s="168">
        <f t="shared" si="151"/>
        <v>42382</v>
      </c>
      <c r="BD209" s="148">
        <f t="shared" si="152"/>
        <v>20</v>
      </c>
      <c r="BF209" s="1"/>
      <c r="BG209" s="1"/>
      <c r="BH209" s="1"/>
      <c r="BI209" s="1"/>
    </row>
    <row r="210" spans="1:192" x14ac:dyDescent="0.2">
      <c r="A210" s="125">
        <f t="shared" si="170"/>
        <v>42101</v>
      </c>
      <c r="B210" s="177">
        <f t="shared" si="154"/>
        <v>344313.38828599639</v>
      </c>
      <c r="C210" s="3">
        <f t="shared" si="171"/>
        <v>46482307.418609515</v>
      </c>
      <c r="D210" s="177">
        <f t="shared" si="172"/>
        <v>326471.82126564998</v>
      </c>
      <c r="E210" s="177">
        <f t="shared" si="173"/>
        <v>0</v>
      </c>
      <c r="F210" s="178">
        <f t="shared" si="155"/>
        <v>326471.82126564998</v>
      </c>
      <c r="G210" s="179">
        <f t="shared" si="174"/>
        <v>4110.2</v>
      </c>
      <c r="H210" s="180">
        <f>IF(AND(N210=1,N209&gt;1),VLOOKUP(A209,[1]Plan1!$CW$105:$CY$215,3),H209)</f>
        <v>4160.34</v>
      </c>
      <c r="I210" s="181">
        <f t="shared" si="156"/>
        <v>42015</v>
      </c>
      <c r="J210" s="181">
        <f t="shared" si="175"/>
        <v>42046</v>
      </c>
      <c r="K210" s="182">
        <f t="shared" si="157"/>
        <v>1.2198919760595617E-2</v>
      </c>
      <c r="L210" s="213">
        <f t="shared" si="176"/>
        <v>42104</v>
      </c>
      <c r="M210" s="183">
        <f t="shared" si="177"/>
        <v>22</v>
      </c>
      <c r="N210" s="183">
        <f t="shared" si="158"/>
        <v>19</v>
      </c>
      <c r="O210" s="177">
        <f t="shared" si="159"/>
        <v>1.0105267</v>
      </c>
      <c r="P210" s="184">
        <f t="shared" si="146"/>
        <v>1.01239944</v>
      </c>
      <c r="Q210" s="184">
        <f t="shared" si="178"/>
        <v>1.038264037466569</v>
      </c>
      <c r="R210" s="177">
        <f t="shared" si="145"/>
        <v>1.0491935299999999</v>
      </c>
      <c r="S210" s="177">
        <f t="shared" si="179"/>
        <v>1</v>
      </c>
      <c r="T210" s="177">
        <f t="shared" si="160"/>
        <v>326471.82126564998</v>
      </c>
      <c r="U210" s="177">
        <f t="shared" si="161"/>
        <v>0</v>
      </c>
      <c r="V210" s="177">
        <f t="shared" si="162"/>
        <v>16060.301333586367</v>
      </c>
      <c r="W210" s="177">
        <f t="shared" si="163"/>
        <v>342532.12259923638</v>
      </c>
      <c r="X210" s="185">
        <f t="shared" si="164"/>
        <v>0</v>
      </c>
      <c r="Y210" s="177">
        <f t="shared" si="165"/>
        <v>0</v>
      </c>
      <c r="Z210" s="186">
        <f t="shared" si="166"/>
        <v>0</v>
      </c>
      <c r="AA210" s="177">
        <f t="shared" si="180"/>
        <v>0</v>
      </c>
      <c r="AB210" s="187">
        <f t="shared" si="181"/>
        <v>7.1215000000000001E-2</v>
      </c>
      <c r="AC210" s="185">
        <f t="shared" si="167"/>
        <v>19</v>
      </c>
      <c r="AD210" s="185">
        <v>252</v>
      </c>
      <c r="AE210" s="184">
        <f t="shared" si="144"/>
        <v>1.0052002879999999</v>
      </c>
      <c r="AF210" s="177">
        <f t="shared" si="168"/>
        <v>1697.7474944600001</v>
      </c>
      <c r="AG210" s="177">
        <f t="shared" si="169"/>
        <v>1781.2656867600001</v>
      </c>
      <c r="AH210" s="188">
        <f t="shared" si="182"/>
        <v>0</v>
      </c>
      <c r="AI210" s="188"/>
      <c r="AJ210" s="188"/>
      <c r="AK210" s="188"/>
      <c r="AL210" s="8"/>
      <c r="AM210" s="8"/>
      <c r="AN210" s="8"/>
      <c r="AO210" s="8"/>
      <c r="AP210" s="8"/>
      <c r="AQ210" s="8"/>
      <c r="AR210" s="5"/>
      <c r="AS210" s="143"/>
      <c r="AT210" s="221">
        <f>[2]Plan1!$A174</f>
        <v>42115</v>
      </c>
      <c r="AU210" s="157" t="str">
        <f>[2]Plan1!$C174</f>
        <v>Tiradentes</v>
      </c>
      <c r="AV210" s="20"/>
      <c r="AW210" s="3"/>
      <c r="AX210" s="168">
        <f t="shared" si="153"/>
        <v>42379</v>
      </c>
      <c r="AY210" s="168">
        <f t="shared" si="147"/>
        <v>42377</v>
      </c>
      <c r="AZ210" s="168">
        <f t="shared" si="148"/>
        <v>42380</v>
      </c>
      <c r="BA210" s="168">
        <f t="shared" si="149"/>
        <v>42410</v>
      </c>
      <c r="BB210" s="168">
        <f t="shared" si="150"/>
        <v>42382</v>
      </c>
      <c r="BC210" s="168">
        <f t="shared" si="151"/>
        <v>42412</v>
      </c>
      <c r="BD210" s="148">
        <f t="shared" si="152"/>
        <v>20</v>
      </c>
      <c r="BF210" s="1"/>
      <c r="BG210" s="1"/>
      <c r="BH210" s="1"/>
      <c r="BI210" s="1"/>
    </row>
    <row r="211" spans="1:192" x14ac:dyDescent="0.2">
      <c r="A211" s="125">
        <f t="shared" si="170"/>
        <v>42102</v>
      </c>
      <c r="B211" s="177">
        <f t="shared" si="154"/>
        <v>344597.26358479465</v>
      </c>
      <c r="C211" s="3">
        <f t="shared" si="171"/>
        <v>46520630.583947279</v>
      </c>
      <c r="D211" s="177">
        <f t="shared" si="172"/>
        <v>326471.82126564998</v>
      </c>
      <c r="E211" s="177">
        <f t="shared" si="173"/>
        <v>0</v>
      </c>
      <c r="F211" s="178">
        <f t="shared" si="155"/>
        <v>326471.82126564998</v>
      </c>
      <c r="G211" s="179">
        <f t="shared" si="174"/>
        <v>4110.2</v>
      </c>
      <c r="H211" s="180">
        <f>IF(AND(N211=1,N210&gt;1),VLOOKUP(A210,[1]Plan1!$CW$105:$CY$215,3),H210)</f>
        <v>4160.34</v>
      </c>
      <c r="I211" s="181">
        <f t="shared" si="156"/>
        <v>42015</v>
      </c>
      <c r="J211" s="181">
        <f t="shared" si="175"/>
        <v>42046</v>
      </c>
      <c r="K211" s="182">
        <f t="shared" si="157"/>
        <v>1.2198919760595617E-2</v>
      </c>
      <c r="L211" s="213">
        <f t="shared" si="176"/>
        <v>42104</v>
      </c>
      <c r="M211" s="183">
        <f t="shared" si="177"/>
        <v>22</v>
      </c>
      <c r="N211" s="183">
        <f t="shared" si="158"/>
        <v>20</v>
      </c>
      <c r="O211" s="177">
        <f t="shared" si="159"/>
        <v>1.0110838</v>
      </c>
      <c r="P211" s="184">
        <f t="shared" si="146"/>
        <v>1.01239944</v>
      </c>
      <c r="Q211" s="184">
        <f t="shared" si="178"/>
        <v>1.038264037466569</v>
      </c>
      <c r="R211" s="177">
        <f t="shared" si="145"/>
        <v>1.0497719400000001</v>
      </c>
      <c r="S211" s="177">
        <f t="shared" si="179"/>
        <v>1</v>
      </c>
      <c r="T211" s="177">
        <f t="shared" si="160"/>
        <v>326471.82126564998</v>
      </c>
      <c r="U211" s="177">
        <f t="shared" si="161"/>
        <v>0</v>
      </c>
      <c r="V211" s="177">
        <f t="shared" si="162"/>
        <v>16249.135899724677</v>
      </c>
      <c r="W211" s="177">
        <f t="shared" si="163"/>
        <v>342720.95716537465</v>
      </c>
      <c r="X211" s="185">
        <f t="shared" si="164"/>
        <v>0</v>
      </c>
      <c r="Y211" s="177">
        <f t="shared" si="165"/>
        <v>0</v>
      </c>
      <c r="Z211" s="186">
        <f t="shared" si="166"/>
        <v>0</v>
      </c>
      <c r="AA211" s="177">
        <f t="shared" si="180"/>
        <v>0</v>
      </c>
      <c r="AB211" s="187">
        <f t="shared" si="181"/>
        <v>7.1215000000000001E-2</v>
      </c>
      <c r="AC211" s="185">
        <f t="shared" si="167"/>
        <v>20</v>
      </c>
      <c r="AD211" s="185">
        <v>252</v>
      </c>
      <c r="AE211" s="184">
        <f t="shared" si="144"/>
        <v>1.005474735</v>
      </c>
      <c r="AF211" s="177">
        <f t="shared" si="168"/>
        <v>1787.34670639</v>
      </c>
      <c r="AG211" s="177">
        <f t="shared" si="169"/>
        <v>1876.3064194200001</v>
      </c>
      <c r="AH211" s="188">
        <f t="shared" si="182"/>
        <v>0</v>
      </c>
      <c r="AI211" s="188"/>
      <c r="AJ211" s="188"/>
      <c r="AK211" s="188"/>
      <c r="AL211" s="8"/>
      <c r="AM211" s="8"/>
      <c r="AN211" s="8"/>
      <c r="AO211" s="8"/>
      <c r="AP211" s="8"/>
      <c r="AQ211" s="8"/>
      <c r="AR211" s="5"/>
      <c r="AS211" s="143"/>
      <c r="AT211" s="221">
        <f>[2]Plan1!$A175</f>
        <v>42125</v>
      </c>
      <c r="AU211" s="157" t="str">
        <f>[2]Plan1!$C175</f>
        <v>Dia do Trabalho</v>
      </c>
      <c r="AV211" s="20"/>
      <c r="AW211" s="3"/>
      <c r="AX211" s="168">
        <f t="shared" si="153"/>
        <v>42410</v>
      </c>
      <c r="AY211" s="168">
        <f t="shared" si="147"/>
        <v>42405</v>
      </c>
      <c r="AZ211" s="168">
        <f t="shared" si="148"/>
        <v>42410</v>
      </c>
      <c r="BA211" s="168">
        <f t="shared" si="149"/>
        <v>42439</v>
      </c>
      <c r="BB211" s="168">
        <f t="shared" si="150"/>
        <v>42412</v>
      </c>
      <c r="BC211" s="168">
        <f t="shared" si="151"/>
        <v>42443</v>
      </c>
      <c r="BD211" s="148">
        <f t="shared" si="152"/>
        <v>21</v>
      </c>
      <c r="BF211" s="1"/>
      <c r="BG211" s="1"/>
      <c r="BH211" s="1"/>
      <c r="BI211" s="1"/>
    </row>
    <row r="212" spans="1:192" x14ac:dyDescent="0.2">
      <c r="A212" s="125">
        <f t="shared" si="170"/>
        <v>42103</v>
      </c>
      <c r="B212" s="177">
        <f t="shared" si="154"/>
        <v>344881.37332360575</v>
      </c>
      <c r="C212" s="3">
        <f t="shared" si="171"/>
        <v>46558985.398686774</v>
      </c>
      <c r="D212" s="177">
        <f t="shared" si="172"/>
        <v>326471.82126564998</v>
      </c>
      <c r="E212" s="177">
        <f t="shared" si="173"/>
        <v>0</v>
      </c>
      <c r="F212" s="178">
        <f t="shared" si="155"/>
        <v>326471.82126564998</v>
      </c>
      <c r="G212" s="179">
        <f t="shared" si="174"/>
        <v>4110.2</v>
      </c>
      <c r="H212" s="180">
        <f>IF(AND(N212=1,N211&gt;1),VLOOKUP(A211,[1]Plan1!$CW$105:$CY$215,3),H211)</f>
        <v>4160.34</v>
      </c>
      <c r="I212" s="181">
        <f t="shared" si="156"/>
        <v>42015</v>
      </c>
      <c r="J212" s="181">
        <f t="shared" si="175"/>
        <v>42046</v>
      </c>
      <c r="K212" s="182">
        <f t="shared" si="157"/>
        <v>1.2198919760595617E-2</v>
      </c>
      <c r="L212" s="213">
        <f t="shared" si="176"/>
        <v>42104</v>
      </c>
      <c r="M212" s="183">
        <f t="shared" si="177"/>
        <v>22</v>
      </c>
      <c r="N212" s="183">
        <f t="shared" si="158"/>
        <v>21</v>
      </c>
      <c r="O212" s="177">
        <f t="shared" si="159"/>
        <v>1.0116411999999999</v>
      </c>
      <c r="P212" s="184">
        <f t="shared" si="146"/>
        <v>1.01239944</v>
      </c>
      <c r="Q212" s="184">
        <f t="shared" si="178"/>
        <v>1.038264037466569</v>
      </c>
      <c r="R212" s="177">
        <f t="shared" si="145"/>
        <v>1.05035067</v>
      </c>
      <c r="S212" s="177">
        <f t="shared" si="179"/>
        <v>1</v>
      </c>
      <c r="T212" s="177">
        <f t="shared" si="160"/>
        <v>326471.82126564998</v>
      </c>
      <c r="U212" s="177">
        <f t="shared" si="161"/>
        <v>0</v>
      </c>
      <c r="V212" s="177">
        <f t="shared" si="162"/>
        <v>16438.07493684574</v>
      </c>
      <c r="W212" s="177">
        <f t="shared" si="163"/>
        <v>342909.89620249573</v>
      </c>
      <c r="X212" s="185">
        <f t="shared" si="164"/>
        <v>0</v>
      </c>
      <c r="Y212" s="177">
        <f t="shared" si="165"/>
        <v>0</v>
      </c>
      <c r="Z212" s="186">
        <f t="shared" si="166"/>
        <v>0</v>
      </c>
      <c r="AA212" s="177">
        <f t="shared" si="180"/>
        <v>0</v>
      </c>
      <c r="AB212" s="187">
        <f t="shared" si="181"/>
        <v>7.1215000000000001E-2</v>
      </c>
      <c r="AC212" s="185">
        <f t="shared" si="167"/>
        <v>21</v>
      </c>
      <c r="AD212" s="185">
        <v>252</v>
      </c>
      <c r="AE212" s="184">
        <f t="shared" si="144"/>
        <v>1.005749257</v>
      </c>
      <c r="AF212" s="177">
        <f t="shared" si="168"/>
        <v>1876.97040371</v>
      </c>
      <c r="AG212" s="177">
        <f t="shared" si="169"/>
        <v>1971.4771211100001</v>
      </c>
      <c r="AH212" s="188">
        <f t="shared" si="182"/>
        <v>0</v>
      </c>
      <c r="AI212" s="188"/>
      <c r="AJ212" s="188"/>
      <c r="AK212" s="188"/>
      <c r="AL212" s="8"/>
      <c r="AM212" s="8"/>
      <c r="AN212" s="11"/>
      <c r="AO212" s="11"/>
      <c r="AP212" s="11"/>
      <c r="AQ212" s="11"/>
      <c r="AR212" s="5"/>
      <c r="AS212" s="143"/>
      <c r="AT212" s="221">
        <f>[2]Plan1!$A176</f>
        <v>42159</v>
      </c>
      <c r="AU212" s="157" t="str">
        <f>[2]Plan1!$C176</f>
        <v>Corpus Christi</v>
      </c>
      <c r="AV212" s="20"/>
      <c r="AW212" s="10"/>
      <c r="AX212" s="168">
        <f t="shared" si="153"/>
        <v>42439</v>
      </c>
      <c r="AY212" s="168">
        <f t="shared" si="147"/>
        <v>42438</v>
      </c>
      <c r="AZ212" s="168">
        <f t="shared" si="148"/>
        <v>42439</v>
      </c>
      <c r="BA212" s="168">
        <f t="shared" si="149"/>
        <v>42471</v>
      </c>
      <c r="BB212" s="168">
        <f t="shared" si="150"/>
        <v>42443</v>
      </c>
      <c r="BC212" s="168">
        <f t="shared" si="151"/>
        <v>42473</v>
      </c>
      <c r="BD212" s="148">
        <f t="shared" si="152"/>
        <v>21</v>
      </c>
      <c r="BF212" s="7"/>
      <c r="BG212" s="7"/>
      <c r="BH212" s="7"/>
      <c r="BI212" s="7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</row>
    <row r="213" spans="1:192" x14ac:dyDescent="0.2">
      <c r="A213" s="125">
        <f t="shared" si="170"/>
        <v>42104</v>
      </c>
      <c r="B213" s="177">
        <f t="shared" si="154"/>
        <v>345165.71763096959</v>
      </c>
      <c r="C213" s="3">
        <f t="shared" si="171"/>
        <v>46597371.880180895</v>
      </c>
      <c r="D213" s="177">
        <f t="shared" si="172"/>
        <v>326471.82126564998</v>
      </c>
      <c r="E213" s="177">
        <f t="shared" si="173"/>
        <v>0</v>
      </c>
      <c r="F213" s="178">
        <f t="shared" si="155"/>
        <v>326471.82126564998</v>
      </c>
      <c r="G213" s="179">
        <f t="shared" si="174"/>
        <v>4110.2</v>
      </c>
      <c r="H213" s="180">
        <f>IF(AND(N213=1,N212&gt;1),VLOOKUP(A212,[1]Plan1!$CW$105:$CY$215,3),H212)</f>
        <v>4160.34</v>
      </c>
      <c r="I213" s="181">
        <f t="shared" si="156"/>
        <v>42015</v>
      </c>
      <c r="J213" s="181">
        <f t="shared" si="175"/>
        <v>42046</v>
      </c>
      <c r="K213" s="182">
        <f t="shared" si="157"/>
        <v>1.2198919760595617E-2</v>
      </c>
      <c r="L213" s="213">
        <f t="shared" si="176"/>
        <v>42104</v>
      </c>
      <c r="M213" s="183">
        <f t="shared" si="177"/>
        <v>22</v>
      </c>
      <c r="N213" s="183">
        <f t="shared" si="158"/>
        <v>22</v>
      </c>
      <c r="O213" s="177">
        <f t="shared" si="159"/>
        <v>1.01219891</v>
      </c>
      <c r="P213" s="184">
        <f t="shared" si="146"/>
        <v>1.01239944</v>
      </c>
      <c r="Q213" s="184">
        <f t="shared" si="178"/>
        <v>1.038264037466569</v>
      </c>
      <c r="R213" s="177">
        <f t="shared" si="145"/>
        <v>1.0509297200000001</v>
      </c>
      <c r="S213" s="177">
        <f t="shared" si="179"/>
        <v>1.0509297200000001</v>
      </c>
      <c r="T213" s="177">
        <f t="shared" si="160"/>
        <v>343098.93971060001</v>
      </c>
      <c r="U213" s="177">
        <f t="shared" si="161"/>
        <v>0</v>
      </c>
      <c r="V213" s="177">
        <f t="shared" si="162"/>
        <v>16627.118444949621</v>
      </c>
      <c r="W213" s="177">
        <f t="shared" si="163"/>
        <v>343098.9397105996</v>
      </c>
      <c r="X213" s="185">
        <f t="shared" si="164"/>
        <v>7</v>
      </c>
      <c r="Y213" s="177">
        <f t="shared" si="165"/>
        <v>2178.87293512</v>
      </c>
      <c r="Z213" s="186">
        <f t="shared" si="166"/>
        <v>6.6740000000000002E-3</v>
      </c>
      <c r="AA213" s="177">
        <f t="shared" si="180"/>
        <v>2289.8423236200001</v>
      </c>
      <c r="AB213" s="187">
        <f t="shared" si="181"/>
        <v>7.1215000000000001E-2</v>
      </c>
      <c r="AC213" s="185">
        <f t="shared" si="167"/>
        <v>22</v>
      </c>
      <c r="AD213" s="185">
        <v>252</v>
      </c>
      <c r="AE213" s="184">
        <f t="shared" si="144"/>
        <v>1.0060238539999999</v>
      </c>
      <c r="AF213" s="177">
        <f t="shared" si="168"/>
        <v>2066.7779203700002</v>
      </c>
      <c r="AG213" s="177">
        <f t="shared" si="169"/>
        <v>2066.7779203700002</v>
      </c>
      <c r="AH213" s="188">
        <f t="shared" si="182"/>
        <v>4356.6202439900007</v>
      </c>
      <c r="AI213" s="188"/>
      <c r="AJ213" s="188"/>
      <c r="AK213" s="188"/>
      <c r="AL213" s="8"/>
      <c r="AM213" s="8"/>
      <c r="AN213" s="8"/>
      <c r="AO213" s="8"/>
      <c r="AP213" s="8"/>
      <c r="AQ213" s="8"/>
      <c r="AR213" s="5"/>
      <c r="AS213" s="143"/>
      <c r="AT213" s="221">
        <f>[2]Plan1!$A177</f>
        <v>42254</v>
      </c>
      <c r="AU213" s="157" t="str">
        <f>[2]Plan1!$C177</f>
        <v>Independência do Brasil</v>
      </c>
      <c r="AV213" s="20"/>
      <c r="AW213" s="3"/>
      <c r="AX213" s="168">
        <f t="shared" si="153"/>
        <v>42470</v>
      </c>
      <c r="AY213" s="168">
        <f t="shared" si="147"/>
        <v>42468</v>
      </c>
      <c r="AZ213" s="168">
        <f t="shared" si="148"/>
        <v>42471</v>
      </c>
      <c r="BA213" s="168">
        <f t="shared" si="149"/>
        <v>42500</v>
      </c>
      <c r="BB213" s="168">
        <f t="shared" si="150"/>
        <v>42473</v>
      </c>
      <c r="BC213" s="168">
        <f t="shared" si="151"/>
        <v>42502</v>
      </c>
      <c r="BD213" s="148">
        <f t="shared" si="152"/>
        <v>20</v>
      </c>
      <c r="BF213" s="1"/>
      <c r="BG213" s="1"/>
      <c r="BH213" s="1"/>
      <c r="BI213" s="1"/>
    </row>
    <row r="214" spans="1:192" x14ac:dyDescent="0.2">
      <c r="A214" s="125">
        <f t="shared" si="170"/>
        <v>42105</v>
      </c>
      <c r="B214" s="177">
        <f t="shared" si="154"/>
        <v>341118.65580558736</v>
      </c>
      <c r="C214" s="3">
        <f t="shared" si="171"/>
        <v>46051018.533754297</v>
      </c>
      <c r="D214" s="177">
        <f t="shared" si="172"/>
        <v>324292.94833053002</v>
      </c>
      <c r="E214" s="177">
        <f t="shared" si="173"/>
        <v>26005.5927562</v>
      </c>
      <c r="F214" s="178">
        <f t="shared" si="155"/>
        <v>298287.35557433002</v>
      </c>
      <c r="G214" s="179">
        <f t="shared" si="174"/>
        <v>4160.34</v>
      </c>
      <c r="H214" s="180">
        <f>IF(AND(N214=1,N213&gt;1),VLOOKUP(A213,[1]Plan1!$CW$105:$CY$215,3),H213)</f>
        <v>4215.26</v>
      </c>
      <c r="I214" s="181">
        <f t="shared" si="156"/>
        <v>42046</v>
      </c>
      <c r="J214" s="181">
        <f t="shared" si="175"/>
        <v>42074</v>
      </c>
      <c r="K214" s="182">
        <f t="shared" si="157"/>
        <v>1.3200844161775249E-2</v>
      </c>
      <c r="L214" s="213">
        <f t="shared" si="176"/>
        <v>42135</v>
      </c>
      <c r="M214" s="183">
        <f t="shared" si="177"/>
        <v>19</v>
      </c>
      <c r="N214" s="183">
        <f t="shared" si="158"/>
        <v>1</v>
      </c>
      <c r="O214" s="177">
        <f t="shared" si="159"/>
        <v>1.0006904700000001</v>
      </c>
      <c r="P214" s="184">
        <f t="shared" si="146"/>
        <v>1.01219891</v>
      </c>
      <c r="Q214" s="184">
        <f t="shared" si="178"/>
        <v>1.0509297270158602</v>
      </c>
      <c r="R214" s="177">
        <f t="shared" si="145"/>
        <v>1.05165536</v>
      </c>
      <c r="S214" s="177">
        <f t="shared" si="179"/>
        <v>1.0509297200000001</v>
      </c>
      <c r="T214" s="177">
        <f t="shared" si="160"/>
        <v>340809.09738697001</v>
      </c>
      <c r="U214" s="177">
        <f t="shared" si="161"/>
        <v>1324.4575575072961</v>
      </c>
      <c r="V214" s="177">
        <f t="shared" si="162"/>
        <v>15408.140735640036</v>
      </c>
      <c r="W214" s="177">
        <f t="shared" si="163"/>
        <v>341025.54662367736</v>
      </c>
      <c r="X214" s="185">
        <f t="shared" si="164"/>
        <v>0</v>
      </c>
      <c r="Y214" s="177">
        <f t="shared" si="165"/>
        <v>0</v>
      </c>
      <c r="Z214" s="186">
        <f t="shared" si="166"/>
        <v>0</v>
      </c>
      <c r="AA214" s="177">
        <f t="shared" si="180"/>
        <v>0</v>
      </c>
      <c r="AB214" s="187">
        <f t="shared" si="181"/>
        <v>7.1215000000000001E-2</v>
      </c>
      <c r="AC214" s="185">
        <f t="shared" si="167"/>
        <v>1</v>
      </c>
      <c r="AD214" s="185">
        <v>252</v>
      </c>
      <c r="AE214" s="184">
        <f t="shared" si="144"/>
        <v>1.000273027</v>
      </c>
      <c r="AF214" s="177">
        <f t="shared" si="168"/>
        <v>93.050085429999996</v>
      </c>
      <c r="AG214" s="177">
        <f t="shared" si="169"/>
        <v>93.109181910000004</v>
      </c>
      <c r="AH214" s="188">
        <f t="shared" si="182"/>
        <v>0</v>
      </c>
      <c r="AI214" s="188"/>
      <c r="AJ214" s="188"/>
      <c r="AK214" s="188"/>
      <c r="AL214" s="8"/>
      <c r="AM214" s="8"/>
      <c r="AN214" s="8"/>
      <c r="AO214" s="8"/>
      <c r="AP214" s="8"/>
      <c r="AQ214" s="8"/>
      <c r="AR214" s="5"/>
      <c r="AS214" s="143"/>
      <c r="AT214" s="221">
        <f>[2]Plan1!$A178</f>
        <v>42289</v>
      </c>
      <c r="AU214" s="157" t="str">
        <f>[2]Plan1!$C178</f>
        <v>Nossa Sr.a Aparecida - Padroeira do Brasil</v>
      </c>
      <c r="AV214" s="20"/>
      <c r="AW214" s="3"/>
      <c r="AX214" s="168">
        <f t="shared" si="153"/>
        <v>42500</v>
      </c>
      <c r="AY214" s="168">
        <f t="shared" si="147"/>
        <v>42499</v>
      </c>
      <c r="AZ214" s="168">
        <f t="shared" si="148"/>
        <v>42500</v>
      </c>
      <c r="BA214" s="168">
        <f t="shared" si="149"/>
        <v>42531</v>
      </c>
      <c r="BB214" s="168">
        <f t="shared" si="150"/>
        <v>42502</v>
      </c>
      <c r="BC214" s="168">
        <f t="shared" si="151"/>
        <v>42535</v>
      </c>
      <c r="BD214" s="148">
        <f t="shared" si="152"/>
        <v>22</v>
      </c>
      <c r="BF214" s="1"/>
      <c r="BG214" s="1"/>
      <c r="BH214" s="1"/>
      <c r="BI214" s="1"/>
    </row>
    <row r="215" spans="1:192" x14ac:dyDescent="0.2">
      <c r="A215" s="125">
        <f t="shared" si="170"/>
        <v>42106</v>
      </c>
      <c r="B215" s="177">
        <f t="shared" si="154"/>
        <v>341118.65580558736</v>
      </c>
      <c r="C215" s="3">
        <f t="shared" si="171"/>
        <v>46051018.533754297</v>
      </c>
      <c r="D215" s="177">
        <f t="shared" si="172"/>
        <v>324292.94833053002</v>
      </c>
      <c r="E215" s="177">
        <f t="shared" si="173"/>
        <v>26005.5927562</v>
      </c>
      <c r="F215" s="178">
        <f t="shared" si="155"/>
        <v>298287.35557433002</v>
      </c>
      <c r="G215" s="179">
        <f t="shared" si="174"/>
        <v>4160.34</v>
      </c>
      <c r="H215" s="180">
        <f>IF(AND(N215=1,N214&gt;1),VLOOKUP(A214,[1]Plan1!$CW$105:$CY$215,3),H214)</f>
        <v>4215.26</v>
      </c>
      <c r="I215" s="181">
        <f t="shared" si="156"/>
        <v>42046</v>
      </c>
      <c r="J215" s="181">
        <f t="shared" si="175"/>
        <v>42074</v>
      </c>
      <c r="K215" s="182">
        <f t="shared" si="157"/>
        <v>1.3200844161775249E-2</v>
      </c>
      <c r="L215" s="213">
        <f t="shared" si="176"/>
        <v>42135</v>
      </c>
      <c r="M215" s="183">
        <f t="shared" si="177"/>
        <v>19</v>
      </c>
      <c r="N215" s="183">
        <f t="shared" si="158"/>
        <v>1</v>
      </c>
      <c r="O215" s="177">
        <f t="shared" si="159"/>
        <v>1.0006904700000001</v>
      </c>
      <c r="P215" s="184">
        <f t="shared" si="146"/>
        <v>1.01219891</v>
      </c>
      <c r="Q215" s="184">
        <f t="shared" si="178"/>
        <v>1.0509297270158602</v>
      </c>
      <c r="R215" s="177">
        <f t="shared" si="145"/>
        <v>1.05165536</v>
      </c>
      <c r="S215" s="177">
        <f t="shared" si="179"/>
        <v>1.0509297200000001</v>
      </c>
      <c r="T215" s="177">
        <f t="shared" si="160"/>
        <v>340809.09738697001</v>
      </c>
      <c r="U215" s="177">
        <f t="shared" si="161"/>
        <v>1324.4575575072961</v>
      </c>
      <c r="V215" s="177">
        <f t="shared" si="162"/>
        <v>15408.140735640036</v>
      </c>
      <c r="W215" s="177">
        <f t="shared" si="163"/>
        <v>341025.54662367736</v>
      </c>
      <c r="X215" s="185">
        <f t="shared" si="164"/>
        <v>0</v>
      </c>
      <c r="Y215" s="177">
        <f t="shared" si="165"/>
        <v>0</v>
      </c>
      <c r="Z215" s="186">
        <f t="shared" si="166"/>
        <v>0</v>
      </c>
      <c r="AA215" s="177">
        <f t="shared" si="180"/>
        <v>0</v>
      </c>
      <c r="AB215" s="187">
        <f t="shared" si="181"/>
        <v>7.1215000000000001E-2</v>
      </c>
      <c r="AC215" s="185">
        <f t="shared" si="167"/>
        <v>1</v>
      </c>
      <c r="AD215" s="185">
        <v>252</v>
      </c>
      <c r="AE215" s="184">
        <f t="shared" si="144"/>
        <v>1.000273027</v>
      </c>
      <c r="AF215" s="177">
        <f t="shared" si="168"/>
        <v>93.050085429999996</v>
      </c>
      <c r="AG215" s="177">
        <f t="shared" si="169"/>
        <v>93.109181910000004</v>
      </c>
      <c r="AH215" s="188">
        <f t="shared" si="182"/>
        <v>0</v>
      </c>
      <c r="AI215" s="188"/>
      <c r="AJ215" s="188"/>
      <c r="AK215" s="188"/>
      <c r="AL215" s="8"/>
      <c r="AM215" s="8"/>
      <c r="AN215" s="8"/>
      <c r="AO215" s="8"/>
      <c r="AP215" s="8"/>
      <c r="AQ215" s="8"/>
      <c r="AR215" s="5"/>
      <c r="AS215" s="159"/>
      <c r="AT215" s="221">
        <f>[2]Plan1!$A179</f>
        <v>42310</v>
      </c>
      <c r="AU215" s="157" t="str">
        <f>[2]Plan1!$C179</f>
        <v>Finados</v>
      </c>
      <c r="AV215" s="20"/>
      <c r="AW215" s="3"/>
      <c r="AX215" s="168">
        <f t="shared" si="153"/>
        <v>42531</v>
      </c>
      <c r="AY215" s="168">
        <f t="shared" si="147"/>
        <v>42530</v>
      </c>
      <c r="AZ215" s="168">
        <f t="shared" si="148"/>
        <v>42531</v>
      </c>
      <c r="BA215" s="168">
        <f t="shared" si="149"/>
        <v>42562</v>
      </c>
      <c r="BB215" s="168">
        <f t="shared" si="150"/>
        <v>42535</v>
      </c>
      <c r="BC215" s="168">
        <f t="shared" si="151"/>
        <v>42564</v>
      </c>
      <c r="BD215" s="148">
        <f t="shared" si="152"/>
        <v>21</v>
      </c>
      <c r="BF215" s="1"/>
      <c r="BG215" s="1"/>
      <c r="BH215" s="1"/>
      <c r="BI215" s="1"/>
    </row>
    <row r="216" spans="1:192" x14ac:dyDescent="0.2">
      <c r="A216" s="125">
        <f t="shared" si="170"/>
        <v>42107</v>
      </c>
      <c r="B216" s="177">
        <f t="shared" si="154"/>
        <v>341118.65580558736</v>
      </c>
      <c r="C216" s="3">
        <f t="shared" si="171"/>
        <v>46051018.533754297</v>
      </c>
      <c r="D216" s="177">
        <f t="shared" si="172"/>
        <v>324292.94833053002</v>
      </c>
      <c r="E216" s="177">
        <f t="shared" si="173"/>
        <v>26005.5927562</v>
      </c>
      <c r="F216" s="178">
        <f t="shared" si="155"/>
        <v>298287.35557433002</v>
      </c>
      <c r="G216" s="179">
        <f t="shared" si="174"/>
        <v>4160.34</v>
      </c>
      <c r="H216" s="180">
        <f>IF(AND(N216=1,N215&gt;1),VLOOKUP(A215,[1]Plan1!$CW$105:$CY$215,3),H215)</f>
        <v>4215.26</v>
      </c>
      <c r="I216" s="181">
        <f t="shared" si="156"/>
        <v>42046</v>
      </c>
      <c r="J216" s="181">
        <f t="shared" si="175"/>
        <v>42074</v>
      </c>
      <c r="K216" s="182">
        <f t="shared" si="157"/>
        <v>1.3200844161775249E-2</v>
      </c>
      <c r="L216" s="213">
        <f t="shared" si="176"/>
        <v>42135</v>
      </c>
      <c r="M216" s="183">
        <f t="shared" si="177"/>
        <v>19</v>
      </c>
      <c r="N216" s="183">
        <f t="shared" si="158"/>
        <v>1</v>
      </c>
      <c r="O216" s="177">
        <f t="shared" si="159"/>
        <v>1.0006904700000001</v>
      </c>
      <c r="P216" s="184">
        <f t="shared" si="146"/>
        <v>1.01219891</v>
      </c>
      <c r="Q216" s="184">
        <f t="shared" si="178"/>
        <v>1.0509297270158602</v>
      </c>
      <c r="R216" s="177">
        <f t="shared" si="145"/>
        <v>1.05165536</v>
      </c>
      <c r="S216" s="177">
        <f t="shared" si="179"/>
        <v>1.0509297200000001</v>
      </c>
      <c r="T216" s="177">
        <f t="shared" si="160"/>
        <v>340809.09738697001</v>
      </c>
      <c r="U216" s="177">
        <f t="shared" si="161"/>
        <v>1324.4575575072961</v>
      </c>
      <c r="V216" s="177">
        <f t="shared" si="162"/>
        <v>15408.140735640036</v>
      </c>
      <c r="W216" s="177">
        <f t="shared" si="163"/>
        <v>341025.54662367736</v>
      </c>
      <c r="X216" s="185">
        <f t="shared" si="164"/>
        <v>0</v>
      </c>
      <c r="Y216" s="177">
        <f t="shared" si="165"/>
        <v>0</v>
      </c>
      <c r="Z216" s="186">
        <f t="shared" si="166"/>
        <v>0</v>
      </c>
      <c r="AA216" s="177">
        <f t="shared" si="180"/>
        <v>0</v>
      </c>
      <c r="AB216" s="187">
        <f t="shared" si="181"/>
        <v>7.1215000000000001E-2</v>
      </c>
      <c r="AC216" s="185">
        <f t="shared" si="167"/>
        <v>1</v>
      </c>
      <c r="AD216" s="185">
        <v>252</v>
      </c>
      <c r="AE216" s="184">
        <f t="shared" si="144"/>
        <v>1.000273027</v>
      </c>
      <c r="AF216" s="177">
        <f t="shared" si="168"/>
        <v>93.050085429999996</v>
      </c>
      <c r="AG216" s="177">
        <f t="shared" si="169"/>
        <v>93.109181910000004</v>
      </c>
      <c r="AH216" s="188">
        <f t="shared" si="182"/>
        <v>0</v>
      </c>
      <c r="AI216" s="188"/>
      <c r="AJ216" s="188"/>
      <c r="AK216" s="188"/>
      <c r="AL216" s="8"/>
      <c r="AM216" s="8"/>
      <c r="AN216" s="8"/>
      <c r="AO216" s="8"/>
      <c r="AP216" s="8"/>
      <c r="AQ216" s="8"/>
      <c r="AR216" s="5"/>
      <c r="AS216" s="143"/>
      <c r="AT216" s="221">
        <f>[2]Plan1!$A180</f>
        <v>42323</v>
      </c>
      <c r="AU216" s="157" t="str">
        <f>[2]Plan1!$C180</f>
        <v>Proclamação da República</v>
      </c>
      <c r="AV216" s="20"/>
      <c r="AW216" s="3"/>
      <c r="AX216" s="168">
        <f t="shared" si="153"/>
        <v>42561</v>
      </c>
      <c r="AY216" s="168">
        <f t="shared" si="147"/>
        <v>42559</v>
      </c>
      <c r="AZ216" s="168">
        <f t="shared" si="148"/>
        <v>42562</v>
      </c>
      <c r="BA216" s="168">
        <f t="shared" si="149"/>
        <v>42592</v>
      </c>
      <c r="BB216" s="168">
        <f t="shared" si="150"/>
        <v>42564</v>
      </c>
      <c r="BC216" s="168">
        <f t="shared" si="151"/>
        <v>42594</v>
      </c>
      <c r="BD216" s="148">
        <f t="shared" si="152"/>
        <v>22</v>
      </c>
      <c r="BF216" s="1"/>
      <c r="BG216" s="1"/>
      <c r="BH216" s="1"/>
      <c r="BI216" s="1"/>
    </row>
    <row r="217" spans="1:192" x14ac:dyDescent="0.2">
      <c r="A217" s="125">
        <f t="shared" si="170"/>
        <v>42108</v>
      </c>
      <c r="B217" s="177">
        <f t="shared" si="154"/>
        <v>341428.5072354541</v>
      </c>
      <c r="C217" s="3">
        <f t="shared" si="171"/>
        <v>46092848.476786301</v>
      </c>
      <c r="D217" s="177">
        <f t="shared" si="172"/>
        <v>324292.94833053002</v>
      </c>
      <c r="E217" s="177">
        <f t="shared" si="173"/>
        <v>26005.5927562</v>
      </c>
      <c r="F217" s="178">
        <f t="shared" si="155"/>
        <v>298287.35557433002</v>
      </c>
      <c r="G217" s="179">
        <f t="shared" si="174"/>
        <v>4160.34</v>
      </c>
      <c r="H217" s="180">
        <f>IF(AND(N217=1,N216&gt;1),VLOOKUP(A216,[1]Plan1!$CW$105:$CY$215,3),H216)</f>
        <v>4215.26</v>
      </c>
      <c r="I217" s="181">
        <f t="shared" si="156"/>
        <v>42046</v>
      </c>
      <c r="J217" s="181">
        <f t="shared" si="175"/>
        <v>42074</v>
      </c>
      <c r="K217" s="182">
        <f t="shared" si="157"/>
        <v>1.3200844161775249E-2</v>
      </c>
      <c r="L217" s="213">
        <f t="shared" si="176"/>
        <v>42135</v>
      </c>
      <c r="M217" s="183">
        <f t="shared" si="177"/>
        <v>19</v>
      </c>
      <c r="N217" s="183">
        <f t="shared" si="158"/>
        <v>2</v>
      </c>
      <c r="O217" s="177">
        <f t="shared" si="159"/>
        <v>1.00138142</v>
      </c>
      <c r="P217" s="184">
        <f t="shared" si="146"/>
        <v>1.01219891</v>
      </c>
      <c r="Q217" s="184">
        <f t="shared" si="178"/>
        <v>1.0509297270158602</v>
      </c>
      <c r="R217" s="177">
        <f t="shared" si="145"/>
        <v>1.0523815000000001</v>
      </c>
      <c r="S217" s="177">
        <f t="shared" si="179"/>
        <v>1.0509297200000001</v>
      </c>
      <c r="T217" s="177">
        <f t="shared" si="160"/>
        <v>340809.09738697001</v>
      </c>
      <c r="U217" s="177">
        <f t="shared" si="161"/>
        <v>1324.4575575072961</v>
      </c>
      <c r="V217" s="177">
        <f t="shared" si="162"/>
        <v>15624.739116016792</v>
      </c>
      <c r="W217" s="177">
        <f t="shared" si="163"/>
        <v>341242.14500405412</v>
      </c>
      <c r="X217" s="185">
        <f t="shared" si="164"/>
        <v>0</v>
      </c>
      <c r="Y217" s="177">
        <f t="shared" si="165"/>
        <v>0</v>
      </c>
      <c r="Z217" s="186">
        <f t="shared" si="166"/>
        <v>0</v>
      </c>
      <c r="AA217" s="177">
        <f t="shared" si="180"/>
        <v>0</v>
      </c>
      <c r="AB217" s="187">
        <f t="shared" si="181"/>
        <v>7.1215000000000001E-2</v>
      </c>
      <c r="AC217" s="185">
        <f t="shared" si="167"/>
        <v>2</v>
      </c>
      <c r="AD217" s="185">
        <v>252</v>
      </c>
      <c r="AE217" s="184">
        <f t="shared" si="144"/>
        <v>1.000546129</v>
      </c>
      <c r="AF217" s="177">
        <f t="shared" si="168"/>
        <v>186.12573154</v>
      </c>
      <c r="AG217" s="177">
        <f t="shared" si="169"/>
        <v>186.36223140000001</v>
      </c>
      <c r="AH217" s="188">
        <f t="shared" si="182"/>
        <v>0</v>
      </c>
      <c r="AI217" s="188"/>
      <c r="AJ217" s="188"/>
      <c r="AK217" s="188"/>
      <c r="AL217" s="8"/>
      <c r="AM217" s="8"/>
      <c r="AN217" s="8"/>
      <c r="AO217" s="8"/>
      <c r="AP217" s="8"/>
      <c r="AQ217" s="8"/>
      <c r="AR217" s="5"/>
      <c r="AS217" s="143"/>
      <c r="AT217" s="221">
        <f>[2]Plan1!$A181</f>
        <v>42363</v>
      </c>
      <c r="AU217" s="157" t="str">
        <f>[2]Plan1!$C181</f>
        <v>Natal</v>
      </c>
      <c r="AV217" s="20"/>
      <c r="AW217" s="3"/>
      <c r="AX217" s="168">
        <f t="shared" si="153"/>
        <v>42592</v>
      </c>
      <c r="AY217" s="168">
        <f t="shared" si="147"/>
        <v>42591</v>
      </c>
      <c r="AZ217" s="168">
        <f t="shared" si="148"/>
        <v>42592</v>
      </c>
      <c r="BA217" s="168">
        <f t="shared" si="149"/>
        <v>42625</v>
      </c>
      <c r="BB217" s="168">
        <f t="shared" si="150"/>
        <v>42594</v>
      </c>
      <c r="BC217" s="168">
        <f t="shared" si="151"/>
        <v>42627</v>
      </c>
      <c r="BD217" s="148">
        <f t="shared" si="152"/>
        <v>22</v>
      </c>
      <c r="BF217" s="1"/>
      <c r="BG217" s="1"/>
      <c r="BH217" s="1"/>
      <c r="BI217" s="1"/>
    </row>
    <row r="218" spans="1:192" x14ac:dyDescent="0.2">
      <c r="A218" s="125">
        <f t="shared" si="170"/>
        <v>42109</v>
      </c>
      <c r="B218" s="177">
        <f t="shared" si="154"/>
        <v>341738.65184750862</v>
      </c>
      <c r="C218" s="3">
        <f t="shared" si="171"/>
        <v>46134717.999413662</v>
      </c>
      <c r="D218" s="177">
        <f t="shared" si="172"/>
        <v>324292.94833053002</v>
      </c>
      <c r="E218" s="177">
        <f t="shared" si="173"/>
        <v>26005.5927562</v>
      </c>
      <c r="F218" s="178">
        <f t="shared" si="155"/>
        <v>298287.35557433002</v>
      </c>
      <c r="G218" s="179">
        <f t="shared" si="174"/>
        <v>4160.34</v>
      </c>
      <c r="H218" s="180">
        <f>IF(AND(N218=1,N217&gt;1),VLOOKUP(A217,[1]Plan1!$CW$105:$CY$215,3),H217)</f>
        <v>4215.26</v>
      </c>
      <c r="I218" s="181">
        <f t="shared" si="156"/>
        <v>42046</v>
      </c>
      <c r="J218" s="181">
        <f t="shared" si="175"/>
        <v>42074</v>
      </c>
      <c r="K218" s="182">
        <f t="shared" si="157"/>
        <v>1.3200844161775249E-2</v>
      </c>
      <c r="L218" s="213">
        <f t="shared" si="176"/>
        <v>42135</v>
      </c>
      <c r="M218" s="183">
        <f t="shared" si="177"/>
        <v>19</v>
      </c>
      <c r="N218" s="183">
        <f t="shared" si="158"/>
        <v>3</v>
      </c>
      <c r="O218" s="177">
        <f t="shared" si="159"/>
        <v>1.00207285</v>
      </c>
      <c r="P218" s="184">
        <f t="shared" si="146"/>
        <v>1.01219891</v>
      </c>
      <c r="Q218" s="184">
        <f t="shared" si="178"/>
        <v>1.0509297270158602</v>
      </c>
      <c r="R218" s="177">
        <f t="shared" si="145"/>
        <v>1.05310814</v>
      </c>
      <c r="S218" s="177">
        <f t="shared" si="179"/>
        <v>1.0509297200000001</v>
      </c>
      <c r="T218" s="177">
        <f t="shared" si="160"/>
        <v>340809.09738697001</v>
      </c>
      <c r="U218" s="177">
        <f t="shared" si="161"/>
        <v>1324.4575575072961</v>
      </c>
      <c r="V218" s="177">
        <f t="shared" si="162"/>
        <v>15841.486640071291</v>
      </c>
      <c r="W218" s="177">
        <f t="shared" si="163"/>
        <v>341458.89252810861</v>
      </c>
      <c r="X218" s="185">
        <f t="shared" si="164"/>
        <v>0</v>
      </c>
      <c r="Y218" s="177">
        <f t="shared" si="165"/>
        <v>0</v>
      </c>
      <c r="Z218" s="186">
        <f t="shared" si="166"/>
        <v>0</v>
      </c>
      <c r="AA218" s="177">
        <f t="shared" si="180"/>
        <v>0</v>
      </c>
      <c r="AB218" s="187">
        <f t="shared" si="181"/>
        <v>7.1215000000000001E-2</v>
      </c>
      <c r="AC218" s="185">
        <f t="shared" si="167"/>
        <v>3</v>
      </c>
      <c r="AD218" s="185">
        <v>252</v>
      </c>
      <c r="AE218" s="184">
        <f t="shared" si="144"/>
        <v>1.0008193059999999</v>
      </c>
      <c r="AF218" s="177">
        <f t="shared" si="168"/>
        <v>279.22693834</v>
      </c>
      <c r="AG218" s="177">
        <f t="shared" si="169"/>
        <v>279.75931939999998</v>
      </c>
      <c r="AH218" s="188">
        <f t="shared" si="182"/>
        <v>0</v>
      </c>
      <c r="AI218" s="188"/>
      <c r="AJ218" s="188"/>
      <c r="AK218" s="188"/>
      <c r="AL218" s="8"/>
      <c r="AM218" s="8"/>
      <c r="AN218" s="8"/>
      <c r="AO218" s="8"/>
      <c r="AP218" s="8"/>
      <c r="AQ218" s="8"/>
      <c r="AR218" s="5"/>
      <c r="AS218" s="143"/>
      <c r="AT218" s="221">
        <f>[2]Plan1!$A182</f>
        <v>42370</v>
      </c>
      <c r="AU218" s="157" t="str">
        <f>[2]Plan1!$C182</f>
        <v>Confraternização Universal</v>
      </c>
      <c r="AV218" s="20"/>
      <c r="AW218" s="3"/>
      <c r="AX218" s="168">
        <f t="shared" si="153"/>
        <v>42623</v>
      </c>
      <c r="AY218" s="168">
        <f t="shared" si="147"/>
        <v>42622</v>
      </c>
      <c r="AZ218" s="168">
        <f t="shared" si="148"/>
        <v>42625</v>
      </c>
      <c r="BA218" s="168">
        <f t="shared" si="149"/>
        <v>42653</v>
      </c>
      <c r="BB218" s="168">
        <f t="shared" si="150"/>
        <v>42627</v>
      </c>
      <c r="BC218" s="168">
        <f t="shared" si="151"/>
        <v>42656</v>
      </c>
      <c r="BD218" s="148">
        <f t="shared" si="152"/>
        <v>20</v>
      </c>
      <c r="BF218" s="1"/>
      <c r="BG218" s="1"/>
      <c r="BH218" s="1"/>
      <c r="BI218" s="1"/>
    </row>
    <row r="219" spans="1:192" x14ac:dyDescent="0.2">
      <c r="A219" s="125">
        <f t="shared" si="170"/>
        <v>42110</v>
      </c>
      <c r="B219" s="177">
        <f t="shared" si="154"/>
        <v>342049.08947105095</v>
      </c>
      <c r="C219" s="3">
        <f t="shared" si="171"/>
        <v>46176627.078591876</v>
      </c>
      <c r="D219" s="177">
        <f t="shared" si="172"/>
        <v>324292.94833053002</v>
      </c>
      <c r="E219" s="177">
        <f t="shared" si="173"/>
        <v>26005.5927562</v>
      </c>
      <c r="F219" s="178">
        <f t="shared" si="155"/>
        <v>298287.35557433002</v>
      </c>
      <c r="G219" s="179">
        <f t="shared" si="174"/>
        <v>4160.34</v>
      </c>
      <c r="H219" s="180">
        <f>IF(AND(N219=1,N218&gt;1),VLOOKUP(A218,[1]Plan1!$CW$105:$CY$215,3),H218)</f>
        <v>4215.26</v>
      </c>
      <c r="I219" s="181">
        <f t="shared" si="156"/>
        <v>42046</v>
      </c>
      <c r="J219" s="181">
        <f t="shared" si="175"/>
        <v>42074</v>
      </c>
      <c r="K219" s="182">
        <f t="shared" si="157"/>
        <v>1.3200844161775249E-2</v>
      </c>
      <c r="L219" s="213">
        <f t="shared" si="176"/>
        <v>42135</v>
      </c>
      <c r="M219" s="183">
        <f t="shared" si="177"/>
        <v>19</v>
      </c>
      <c r="N219" s="183">
        <f t="shared" si="158"/>
        <v>4</v>
      </c>
      <c r="O219" s="177">
        <f t="shared" si="159"/>
        <v>1.0027647500000001</v>
      </c>
      <c r="P219" s="184">
        <f t="shared" si="146"/>
        <v>1.01219891</v>
      </c>
      <c r="Q219" s="184">
        <f t="shared" si="178"/>
        <v>1.0509297270158602</v>
      </c>
      <c r="R219" s="177">
        <f t="shared" si="145"/>
        <v>1.0538352799999999</v>
      </c>
      <c r="S219" s="177">
        <f t="shared" si="179"/>
        <v>1.0509297200000001</v>
      </c>
      <c r="T219" s="177">
        <f t="shared" si="160"/>
        <v>340809.09738697001</v>
      </c>
      <c r="U219" s="177">
        <f t="shared" si="161"/>
        <v>1324.4575575072961</v>
      </c>
      <c r="V219" s="177">
        <f t="shared" si="162"/>
        <v>16058.383307803597</v>
      </c>
      <c r="W219" s="177">
        <f t="shared" si="163"/>
        <v>341675.78919584095</v>
      </c>
      <c r="X219" s="185">
        <f t="shared" si="164"/>
        <v>0</v>
      </c>
      <c r="Y219" s="177">
        <f t="shared" si="165"/>
        <v>0</v>
      </c>
      <c r="Z219" s="186">
        <f t="shared" si="166"/>
        <v>0</v>
      </c>
      <c r="AA219" s="177">
        <f t="shared" si="180"/>
        <v>0</v>
      </c>
      <c r="AB219" s="187">
        <f t="shared" si="181"/>
        <v>7.1215000000000001E-2</v>
      </c>
      <c r="AC219" s="185">
        <f t="shared" si="167"/>
        <v>4</v>
      </c>
      <c r="AD219" s="185">
        <v>252</v>
      </c>
      <c r="AE219" s="184">
        <f t="shared" si="144"/>
        <v>1.001092557</v>
      </c>
      <c r="AF219" s="177">
        <f t="shared" si="168"/>
        <v>372.35336501</v>
      </c>
      <c r="AG219" s="177">
        <f t="shared" si="169"/>
        <v>373.30027521</v>
      </c>
      <c r="AH219" s="188">
        <f t="shared" si="182"/>
        <v>0</v>
      </c>
      <c r="AI219" s="188"/>
      <c r="AJ219" s="188"/>
      <c r="AK219" s="188"/>
      <c r="AL219" s="8"/>
      <c r="AM219" s="8"/>
      <c r="AN219" s="8"/>
      <c r="AO219" s="8"/>
      <c r="AP219" s="8"/>
      <c r="AQ219" s="8"/>
      <c r="AR219" s="5"/>
      <c r="AS219" s="143"/>
      <c r="AT219" s="221">
        <f>[2]Plan1!$A183</f>
        <v>42408</v>
      </c>
      <c r="AU219" s="157" t="str">
        <f>[2]Plan1!$C183</f>
        <v>Carnaval</v>
      </c>
      <c r="AV219" s="20"/>
      <c r="AW219" s="3"/>
      <c r="AX219" s="168">
        <f t="shared" si="153"/>
        <v>42653</v>
      </c>
      <c r="AY219" s="168">
        <f t="shared" si="147"/>
        <v>42650</v>
      </c>
      <c r="AZ219" s="168">
        <f t="shared" si="148"/>
        <v>42653</v>
      </c>
      <c r="BA219" s="168">
        <f t="shared" si="149"/>
        <v>42684</v>
      </c>
      <c r="BB219" s="168">
        <f t="shared" si="150"/>
        <v>42656</v>
      </c>
      <c r="BC219" s="168">
        <f t="shared" si="151"/>
        <v>42688</v>
      </c>
      <c r="BD219" s="148">
        <f t="shared" si="152"/>
        <v>21</v>
      </c>
      <c r="BF219" s="1"/>
      <c r="BG219" s="1"/>
      <c r="BH219" s="1"/>
      <c r="BI219" s="1"/>
    </row>
    <row r="220" spans="1:192" x14ac:dyDescent="0.2">
      <c r="A220" s="125">
        <f t="shared" si="170"/>
        <v>42111</v>
      </c>
      <c r="B220" s="177">
        <f t="shared" si="154"/>
        <v>342359.82061840105</v>
      </c>
      <c r="C220" s="3">
        <f t="shared" si="171"/>
        <v>46218575.783484139</v>
      </c>
      <c r="D220" s="177">
        <f t="shared" si="172"/>
        <v>324292.94833053002</v>
      </c>
      <c r="E220" s="177">
        <f t="shared" si="173"/>
        <v>26005.5927562</v>
      </c>
      <c r="F220" s="178">
        <f t="shared" si="155"/>
        <v>298287.35557433002</v>
      </c>
      <c r="G220" s="179">
        <f t="shared" si="174"/>
        <v>4160.34</v>
      </c>
      <c r="H220" s="180">
        <f>IF(AND(N220=1,N219&gt;1),VLOOKUP(A219,[1]Plan1!$CW$105:$CY$215,3),H219)</f>
        <v>4215.26</v>
      </c>
      <c r="I220" s="181">
        <f t="shared" si="156"/>
        <v>42046</v>
      </c>
      <c r="J220" s="181">
        <f t="shared" si="175"/>
        <v>42074</v>
      </c>
      <c r="K220" s="182">
        <f t="shared" si="157"/>
        <v>1.3200844161775249E-2</v>
      </c>
      <c r="L220" s="213">
        <f t="shared" si="176"/>
        <v>42135</v>
      </c>
      <c r="M220" s="183">
        <f t="shared" si="177"/>
        <v>19</v>
      </c>
      <c r="N220" s="183">
        <f t="shared" si="158"/>
        <v>5</v>
      </c>
      <c r="O220" s="177">
        <f t="shared" si="159"/>
        <v>1.0034571299999999</v>
      </c>
      <c r="P220" s="184">
        <f t="shared" si="146"/>
        <v>1.01219891</v>
      </c>
      <c r="Q220" s="184">
        <f t="shared" si="178"/>
        <v>1.0509297270158602</v>
      </c>
      <c r="R220" s="177">
        <f t="shared" si="145"/>
        <v>1.05456292</v>
      </c>
      <c r="S220" s="177">
        <f t="shared" si="179"/>
        <v>1.0509297200000001</v>
      </c>
      <c r="T220" s="177">
        <f t="shared" si="160"/>
        <v>340809.09738697001</v>
      </c>
      <c r="U220" s="177">
        <f t="shared" si="161"/>
        <v>1324.4575575072961</v>
      </c>
      <c r="V220" s="177">
        <f t="shared" si="162"/>
        <v>16275.429119213712</v>
      </c>
      <c r="W220" s="177">
        <f t="shared" si="163"/>
        <v>341892.83500725107</v>
      </c>
      <c r="X220" s="185">
        <f t="shared" si="164"/>
        <v>0</v>
      </c>
      <c r="Y220" s="177">
        <f t="shared" si="165"/>
        <v>0</v>
      </c>
      <c r="Z220" s="186">
        <f t="shared" si="166"/>
        <v>0</v>
      </c>
      <c r="AA220" s="177">
        <f t="shared" si="180"/>
        <v>0</v>
      </c>
      <c r="AB220" s="187">
        <f t="shared" si="181"/>
        <v>7.1215000000000001E-2</v>
      </c>
      <c r="AC220" s="185">
        <f t="shared" si="167"/>
        <v>5</v>
      </c>
      <c r="AD220" s="185">
        <v>252</v>
      </c>
      <c r="AE220" s="184">
        <f t="shared" si="144"/>
        <v>1.0013658830000001</v>
      </c>
      <c r="AF220" s="177">
        <f t="shared" si="168"/>
        <v>465.50535236000002</v>
      </c>
      <c r="AG220" s="177">
        <f t="shared" si="169"/>
        <v>466.98561115000001</v>
      </c>
      <c r="AH220" s="188">
        <f t="shared" si="182"/>
        <v>0</v>
      </c>
      <c r="AI220" s="188"/>
      <c r="AJ220" s="188"/>
      <c r="AK220" s="188"/>
      <c r="AL220" s="8"/>
      <c r="AM220" s="8"/>
      <c r="AN220" s="8"/>
      <c r="AO220" s="8"/>
      <c r="AP220" s="8"/>
      <c r="AQ220" s="8"/>
      <c r="AR220" s="5"/>
      <c r="AS220" s="143"/>
      <c r="AT220" s="221">
        <f>[2]Plan1!$A184</f>
        <v>42409</v>
      </c>
      <c r="AU220" s="157" t="str">
        <f>[2]Plan1!$C184</f>
        <v>Carnaval</v>
      </c>
      <c r="AV220" s="20"/>
      <c r="AW220" s="3"/>
      <c r="AX220" s="168">
        <f t="shared" si="153"/>
        <v>42684</v>
      </c>
      <c r="AY220" s="168">
        <f t="shared" si="147"/>
        <v>42683</v>
      </c>
      <c r="AZ220" s="168">
        <f t="shared" si="148"/>
        <v>42684</v>
      </c>
      <c r="BA220" s="168">
        <f t="shared" si="149"/>
        <v>42716</v>
      </c>
      <c r="BB220" s="168">
        <f t="shared" si="150"/>
        <v>42688</v>
      </c>
      <c r="BC220" s="168">
        <f t="shared" si="151"/>
        <v>42718</v>
      </c>
      <c r="BD220" s="148">
        <f t="shared" si="152"/>
        <v>21</v>
      </c>
      <c r="BF220" s="1"/>
      <c r="BG220" s="1"/>
      <c r="BH220" s="1"/>
      <c r="BI220" s="1"/>
    </row>
    <row r="221" spans="1:192" x14ac:dyDescent="0.2">
      <c r="A221" s="125">
        <f t="shared" si="170"/>
        <v>42112</v>
      </c>
      <c r="B221" s="177">
        <f t="shared" si="154"/>
        <v>342670.84810634248</v>
      </c>
      <c r="C221" s="3">
        <f t="shared" si="171"/>
        <v>46260564.494356237</v>
      </c>
      <c r="D221" s="177">
        <f t="shared" si="172"/>
        <v>324292.94833053002</v>
      </c>
      <c r="E221" s="177">
        <f t="shared" si="173"/>
        <v>26005.5927562</v>
      </c>
      <c r="F221" s="178">
        <f t="shared" si="155"/>
        <v>298287.35557433002</v>
      </c>
      <c r="G221" s="179">
        <f t="shared" si="174"/>
        <v>4160.34</v>
      </c>
      <c r="H221" s="180">
        <f>IF(AND(N221=1,N220&gt;1),VLOOKUP(A220,[1]Plan1!$CW$105:$CY$215,3),H220)</f>
        <v>4215.26</v>
      </c>
      <c r="I221" s="181">
        <f t="shared" si="156"/>
        <v>42046</v>
      </c>
      <c r="J221" s="181">
        <f t="shared" si="175"/>
        <v>42074</v>
      </c>
      <c r="K221" s="182">
        <f t="shared" si="157"/>
        <v>1.3200844161775249E-2</v>
      </c>
      <c r="L221" s="213">
        <f t="shared" si="176"/>
        <v>42135</v>
      </c>
      <c r="M221" s="183">
        <f t="shared" si="177"/>
        <v>19</v>
      </c>
      <c r="N221" s="183">
        <f t="shared" si="158"/>
        <v>6</v>
      </c>
      <c r="O221" s="177">
        <f t="shared" si="159"/>
        <v>1.0041499899999999</v>
      </c>
      <c r="P221" s="184">
        <f t="shared" si="146"/>
        <v>1.01219891</v>
      </c>
      <c r="Q221" s="184">
        <f t="shared" si="178"/>
        <v>1.0509297270158602</v>
      </c>
      <c r="R221" s="177">
        <f t="shared" si="145"/>
        <v>1.05529107</v>
      </c>
      <c r="S221" s="177">
        <f t="shared" si="179"/>
        <v>1.0509297200000001</v>
      </c>
      <c r="T221" s="177">
        <f t="shared" si="160"/>
        <v>340809.09738697001</v>
      </c>
      <c r="U221" s="177">
        <f t="shared" si="161"/>
        <v>1324.4575575072961</v>
      </c>
      <c r="V221" s="177">
        <f t="shared" si="162"/>
        <v>16492.62705717517</v>
      </c>
      <c r="W221" s="177">
        <f t="shared" si="163"/>
        <v>342110.0329452125</v>
      </c>
      <c r="X221" s="185">
        <f t="shared" si="164"/>
        <v>0</v>
      </c>
      <c r="Y221" s="177">
        <f t="shared" si="165"/>
        <v>0</v>
      </c>
      <c r="Z221" s="186">
        <f t="shared" si="166"/>
        <v>0</v>
      </c>
      <c r="AA221" s="177">
        <f t="shared" si="180"/>
        <v>0</v>
      </c>
      <c r="AB221" s="187">
        <f t="shared" si="181"/>
        <v>7.1215000000000001E-2</v>
      </c>
      <c r="AC221" s="185">
        <f t="shared" si="167"/>
        <v>6</v>
      </c>
      <c r="AD221" s="185">
        <v>252</v>
      </c>
      <c r="AE221" s="184">
        <f t="shared" si="144"/>
        <v>1.001639283</v>
      </c>
      <c r="AF221" s="177">
        <f t="shared" si="168"/>
        <v>558.68255958999998</v>
      </c>
      <c r="AG221" s="177">
        <f t="shared" si="169"/>
        <v>560.81516112999998</v>
      </c>
      <c r="AH221" s="188">
        <f t="shared" si="182"/>
        <v>0</v>
      </c>
      <c r="AI221" s="188"/>
      <c r="AJ221" s="188"/>
      <c r="AK221" s="188"/>
      <c r="AL221" s="8"/>
      <c r="AM221" s="8"/>
      <c r="AN221" s="8"/>
      <c r="AO221" s="8"/>
      <c r="AP221" s="8"/>
      <c r="AQ221" s="8"/>
      <c r="AR221" s="5"/>
      <c r="AS221" s="143"/>
      <c r="AT221" s="221">
        <f>[2]Plan1!$A185</f>
        <v>42454</v>
      </c>
      <c r="AU221" s="157" t="str">
        <f>[2]Plan1!$C185</f>
        <v>Paixão de Cristo</v>
      </c>
      <c r="AV221" s="20"/>
      <c r="AW221" s="3"/>
      <c r="AX221" s="168">
        <f t="shared" si="153"/>
        <v>42714</v>
      </c>
      <c r="AY221" s="168">
        <f t="shared" si="147"/>
        <v>42713</v>
      </c>
      <c r="AZ221" s="168">
        <f t="shared" si="148"/>
        <v>42716</v>
      </c>
      <c r="BA221" s="168">
        <f t="shared" si="149"/>
        <v>42745</v>
      </c>
      <c r="BB221" s="168">
        <f t="shared" si="150"/>
        <v>42718</v>
      </c>
      <c r="BC221" s="168">
        <f t="shared" si="151"/>
        <v>42747</v>
      </c>
      <c r="BD221" s="148">
        <f t="shared" si="152"/>
        <v>21</v>
      </c>
      <c r="BF221" s="1"/>
      <c r="BG221" s="1"/>
      <c r="BH221" s="1"/>
      <c r="BI221" s="1"/>
    </row>
    <row r="222" spans="1:192" x14ac:dyDescent="0.2">
      <c r="A222" s="125">
        <f t="shared" si="170"/>
        <v>42113</v>
      </c>
      <c r="B222" s="177">
        <f t="shared" si="154"/>
        <v>342670.84810634248</v>
      </c>
      <c r="C222" s="3">
        <f t="shared" si="171"/>
        <v>46260564.494356237</v>
      </c>
      <c r="D222" s="177">
        <f t="shared" si="172"/>
        <v>324292.94833053002</v>
      </c>
      <c r="E222" s="177">
        <f t="shared" si="173"/>
        <v>26005.5927562</v>
      </c>
      <c r="F222" s="178">
        <f t="shared" si="155"/>
        <v>298287.35557433002</v>
      </c>
      <c r="G222" s="179">
        <f t="shared" si="174"/>
        <v>4160.34</v>
      </c>
      <c r="H222" s="180">
        <f>IF(AND(N222=1,N221&gt;1),VLOOKUP(A221,[1]Plan1!$CW$105:$CY$215,3),H221)</f>
        <v>4215.26</v>
      </c>
      <c r="I222" s="181">
        <f t="shared" si="156"/>
        <v>42046</v>
      </c>
      <c r="J222" s="181">
        <f t="shared" si="175"/>
        <v>42074</v>
      </c>
      <c r="K222" s="182">
        <f t="shared" si="157"/>
        <v>1.3200844161775249E-2</v>
      </c>
      <c r="L222" s="213">
        <f t="shared" si="176"/>
        <v>42135</v>
      </c>
      <c r="M222" s="183">
        <f t="shared" si="177"/>
        <v>19</v>
      </c>
      <c r="N222" s="183">
        <f t="shared" si="158"/>
        <v>6</v>
      </c>
      <c r="O222" s="177">
        <f t="shared" si="159"/>
        <v>1.0041499899999999</v>
      </c>
      <c r="P222" s="184">
        <f t="shared" si="146"/>
        <v>1.01219891</v>
      </c>
      <c r="Q222" s="184">
        <f t="shared" si="178"/>
        <v>1.0509297270158602</v>
      </c>
      <c r="R222" s="177">
        <f t="shared" si="145"/>
        <v>1.05529107</v>
      </c>
      <c r="S222" s="177">
        <f t="shared" si="179"/>
        <v>1.0509297200000001</v>
      </c>
      <c r="T222" s="177">
        <f t="shared" si="160"/>
        <v>340809.09738697001</v>
      </c>
      <c r="U222" s="177">
        <f t="shared" si="161"/>
        <v>1324.4575575072961</v>
      </c>
      <c r="V222" s="177">
        <f t="shared" si="162"/>
        <v>16492.62705717517</v>
      </c>
      <c r="W222" s="177">
        <f t="shared" si="163"/>
        <v>342110.0329452125</v>
      </c>
      <c r="X222" s="185">
        <f t="shared" si="164"/>
        <v>0</v>
      </c>
      <c r="Y222" s="177">
        <f t="shared" si="165"/>
        <v>0</v>
      </c>
      <c r="Z222" s="186">
        <f t="shared" si="166"/>
        <v>0</v>
      </c>
      <c r="AA222" s="177">
        <f t="shared" si="180"/>
        <v>0</v>
      </c>
      <c r="AB222" s="187">
        <f t="shared" si="181"/>
        <v>7.1215000000000001E-2</v>
      </c>
      <c r="AC222" s="185">
        <f t="shared" si="167"/>
        <v>6</v>
      </c>
      <c r="AD222" s="185">
        <v>252</v>
      </c>
      <c r="AE222" s="184">
        <f t="shared" si="144"/>
        <v>1.001639283</v>
      </c>
      <c r="AF222" s="177">
        <f t="shared" si="168"/>
        <v>558.68255958999998</v>
      </c>
      <c r="AG222" s="177">
        <f t="shared" si="169"/>
        <v>560.81516112999998</v>
      </c>
      <c r="AH222" s="188">
        <f t="shared" si="182"/>
        <v>0</v>
      </c>
      <c r="AI222" s="188"/>
      <c r="AJ222" s="188"/>
      <c r="AK222" s="188"/>
      <c r="AL222" s="8"/>
      <c r="AM222" s="8"/>
      <c r="AN222" s="8"/>
      <c r="AO222" s="8"/>
      <c r="AP222" s="8"/>
      <c r="AQ222" s="8"/>
      <c r="AR222" s="5"/>
      <c r="AS222" s="143"/>
      <c r="AT222" s="221">
        <f>[2]Plan1!$A186</f>
        <v>42481</v>
      </c>
      <c r="AU222" s="157" t="str">
        <f>[2]Plan1!$C186</f>
        <v>Tiradentes</v>
      </c>
      <c r="AV222" s="20"/>
      <c r="AW222" s="3"/>
      <c r="AX222" s="168">
        <f t="shared" si="153"/>
        <v>42745</v>
      </c>
      <c r="AY222" s="168">
        <f t="shared" si="147"/>
        <v>42744</v>
      </c>
      <c r="AZ222" s="168">
        <f t="shared" si="148"/>
        <v>42745</v>
      </c>
      <c r="BA222" s="168">
        <f t="shared" si="149"/>
        <v>42776</v>
      </c>
      <c r="BB222" s="168">
        <f t="shared" si="150"/>
        <v>42747</v>
      </c>
      <c r="BC222" s="168">
        <f t="shared" si="151"/>
        <v>42780</v>
      </c>
      <c r="BD222" s="148">
        <f t="shared" si="152"/>
        <v>23</v>
      </c>
      <c r="BF222" s="1"/>
      <c r="BG222" s="1"/>
      <c r="BH222" s="1"/>
      <c r="BI222" s="1"/>
    </row>
    <row r="223" spans="1:192" x14ac:dyDescent="0.2">
      <c r="A223" s="125">
        <f t="shared" si="170"/>
        <v>42114</v>
      </c>
      <c r="B223" s="177">
        <f t="shared" si="154"/>
        <v>342670.84810634248</v>
      </c>
      <c r="C223" s="3">
        <f t="shared" si="171"/>
        <v>46260564.494356237</v>
      </c>
      <c r="D223" s="177">
        <f t="shared" si="172"/>
        <v>324292.94833053002</v>
      </c>
      <c r="E223" s="177">
        <f t="shared" si="173"/>
        <v>26005.5927562</v>
      </c>
      <c r="F223" s="178">
        <f t="shared" si="155"/>
        <v>298287.35557433002</v>
      </c>
      <c r="G223" s="179">
        <f t="shared" si="174"/>
        <v>4160.34</v>
      </c>
      <c r="H223" s="180">
        <f>IF(AND(N223=1,N222&gt;1),VLOOKUP(A222,[1]Plan1!$CW$105:$CY$215,3),H222)</f>
        <v>4215.26</v>
      </c>
      <c r="I223" s="181">
        <f t="shared" si="156"/>
        <v>42046</v>
      </c>
      <c r="J223" s="181">
        <f t="shared" si="175"/>
        <v>42074</v>
      </c>
      <c r="K223" s="182">
        <f t="shared" si="157"/>
        <v>1.3200844161775249E-2</v>
      </c>
      <c r="L223" s="213">
        <f t="shared" si="176"/>
        <v>42135</v>
      </c>
      <c r="M223" s="183">
        <f t="shared" si="177"/>
        <v>19</v>
      </c>
      <c r="N223" s="183">
        <f t="shared" si="158"/>
        <v>6</v>
      </c>
      <c r="O223" s="177">
        <f t="shared" si="159"/>
        <v>1.0041499899999999</v>
      </c>
      <c r="P223" s="184">
        <f t="shared" si="146"/>
        <v>1.01219891</v>
      </c>
      <c r="Q223" s="184">
        <f t="shared" si="178"/>
        <v>1.0509297270158602</v>
      </c>
      <c r="R223" s="177">
        <f t="shared" si="145"/>
        <v>1.05529107</v>
      </c>
      <c r="S223" s="177">
        <f t="shared" si="179"/>
        <v>1.0509297200000001</v>
      </c>
      <c r="T223" s="177">
        <f t="shared" si="160"/>
        <v>340809.09738697001</v>
      </c>
      <c r="U223" s="177">
        <f t="shared" si="161"/>
        <v>1324.4575575072961</v>
      </c>
      <c r="V223" s="177">
        <f t="shared" si="162"/>
        <v>16492.62705717517</v>
      </c>
      <c r="W223" s="177">
        <f t="shared" si="163"/>
        <v>342110.0329452125</v>
      </c>
      <c r="X223" s="185">
        <f t="shared" si="164"/>
        <v>0</v>
      </c>
      <c r="Y223" s="177">
        <f t="shared" si="165"/>
        <v>0</v>
      </c>
      <c r="Z223" s="186">
        <f t="shared" si="166"/>
        <v>0</v>
      </c>
      <c r="AA223" s="177">
        <f t="shared" si="180"/>
        <v>0</v>
      </c>
      <c r="AB223" s="187">
        <f t="shared" si="181"/>
        <v>7.1215000000000001E-2</v>
      </c>
      <c r="AC223" s="185">
        <f t="shared" si="167"/>
        <v>6</v>
      </c>
      <c r="AD223" s="185">
        <v>252</v>
      </c>
      <c r="AE223" s="184">
        <f t="shared" ref="AE223:AE286" si="183">ROUND((1+AB223)^TRUNC((AC223/AD223),9),9)</f>
        <v>1.001639283</v>
      </c>
      <c r="AF223" s="177">
        <f t="shared" si="168"/>
        <v>558.68255958999998</v>
      </c>
      <c r="AG223" s="177">
        <f t="shared" si="169"/>
        <v>560.81516112999998</v>
      </c>
      <c r="AH223" s="188">
        <f t="shared" si="182"/>
        <v>0</v>
      </c>
      <c r="AI223" s="188"/>
      <c r="AJ223" s="188"/>
      <c r="AK223" s="188"/>
      <c r="AL223" s="8"/>
      <c r="AM223" s="8"/>
      <c r="AN223" s="8"/>
      <c r="AO223" s="8"/>
      <c r="AP223" s="8"/>
      <c r="AQ223" s="8"/>
      <c r="AR223" s="5"/>
      <c r="AS223" s="143"/>
      <c r="AT223" s="221">
        <f>[2]Plan1!$A187</f>
        <v>42491</v>
      </c>
      <c r="AU223" s="157" t="str">
        <f>[2]Plan1!$C187</f>
        <v>Dia do Trabalho</v>
      </c>
      <c r="AV223" s="20"/>
      <c r="AW223" s="3"/>
      <c r="AX223" s="168">
        <f t="shared" si="153"/>
        <v>42776</v>
      </c>
      <c r="AY223" s="168">
        <f t="shared" si="147"/>
        <v>42775</v>
      </c>
      <c r="AZ223" s="168">
        <f t="shared" si="148"/>
        <v>42776</v>
      </c>
      <c r="BA223" s="168">
        <f t="shared" si="149"/>
        <v>42804</v>
      </c>
      <c r="BB223" s="168">
        <f t="shared" si="150"/>
        <v>42780</v>
      </c>
      <c r="BC223" s="168">
        <f t="shared" si="151"/>
        <v>42808</v>
      </c>
      <c r="BD223" s="148">
        <f t="shared" si="152"/>
        <v>18</v>
      </c>
      <c r="BF223" s="1"/>
      <c r="BG223" s="1"/>
      <c r="BH223" s="1"/>
      <c r="BI223" s="1"/>
    </row>
    <row r="224" spans="1:192" x14ac:dyDescent="0.2">
      <c r="A224" s="125">
        <f t="shared" si="170"/>
        <v>42115</v>
      </c>
      <c r="B224" s="177">
        <f t="shared" si="154"/>
        <v>342982.16946161177</v>
      </c>
      <c r="C224" s="3">
        <f t="shared" si="171"/>
        <v>46302592.877317593</v>
      </c>
      <c r="D224" s="177">
        <f t="shared" si="172"/>
        <v>324292.94833053002</v>
      </c>
      <c r="E224" s="177">
        <f t="shared" si="173"/>
        <v>26005.5927562</v>
      </c>
      <c r="F224" s="178">
        <f t="shared" si="155"/>
        <v>298287.35557433002</v>
      </c>
      <c r="G224" s="179">
        <f t="shared" si="174"/>
        <v>4160.34</v>
      </c>
      <c r="H224" s="180">
        <f>IF(AND(N224=1,N223&gt;1),VLOOKUP(A223,[1]Plan1!$CW$105:$CY$215,3),H223)</f>
        <v>4215.26</v>
      </c>
      <c r="I224" s="181">
        <f t="shared" si="156"/>
        <v>42046</v>
      </c>
      <c r="J224" s="181">
        <f t="shared" si="175"/>
        <v>42074</v>
      </c>
      <c r="K224" s="182">
        <f t="shared" si="157"/>
        <v>1.3200844161775249E-2</v>
      </c>
      <c r="L224" s="213">
        <f t="shared" si="176"/>
        <v>42135</v>
      </c>
      <c r="M224" s="183">
        <f t="shared" si="177"/>
        <v>19</v>
      </c>
      <c r="N224" s="183">
        <f t="shared" si="158"/>
        <v>7</v>
      </c>
      <c r="O224" s="177">
        <f t="shared" si="159"/>
        <v>1.0048433299999999</v>
      </c>
      <c r="P224" s="184">
        <f t="shared" si="146"/>
        <v>1.01219891</v>
      </c>
      <c r="Q224" s="184">
        <f t="shared" si="178"/>
        <v>1.0509297270158602</v>
      </c>
      <c r="R224" s="177">
        <f t="shared" si="145"/>
        <v>1.0560197200000001</v>
      </c>
      <c r="S224" s="177">
        <f t="shared" si="179"/>
        <v>1.0509297200000001</v>
      </c>
      <c r="T224" s="177">
        <f t="shared" si="160"/>
        <v>340809.09738697001</v>
      </c>
      <c r="U224" s="177">
        <f t="shared" si="161"/>
        <v>1324.4575575072961</v>
      </c>
      <c r="V224" s="177">
        <f t="shared" si="162"/>
        <v>16709.974138814439</v>
      </c>
      <c r="W224" s="177">
        <f t="shared" si="163"/>
        <v>342327.38002685178</v>
      </c>
      <c r="X224" s="185">
        <f t="shared" si="164"/>
        <v>0</v>
      </c>
      <c r="Y224" s="177">
        <f t="shared" si="165"/>
        <v>0</v>
      </c>
      <c r="Z224" s="186">
        <f t="shared" si="166"/>
        <v>0</v>
      </c>
      <c r="AA224" s="177">
        <f t="shared" si="180"/>
        <v>0</v>
      </c>
      <c r="AB224" s="187">
        <f t="shared" si="181"/>
        <v>7.1215000000000001E-2</v>
      </c>
      <c r="AC224" s="185">
        <f t="shared" si="167"/>
        <v>7</v>
      </c>
      <c r="AD224" s="185">
        <v>252</v>
      </c>
      <c r="AE224" s="184">
        <f t="shared" si="183"/>
        <v>1.001912758</v>
      </c>
      <c r="AF224" s="177">
        <f t="shared" si="168"/>
        <v>651.88532749000001</v>
      </c>
      <c r="AG224" s="177">
        <f t="shared" si="169"/>
        <v>654.78943475999995</v>
      </c>
      <c r="AH224" s="188">
        <f t="shared" si="182"/>
        <v>0</v>
      </c>
      <c r="AI224" s="188"/>
      <c r="AJ224" s="188"/>
      <c r="AK224" s="188"/>
      <c r="AL224" s="8"/>
      <c r="AM224" s="8"/>
      <c r="AN224" s="8"/>
      <c r="AO224" s="8"/>
      <c r="AP224" s="8"/>
      <c r="AQ224" s="8"/>
      <c r="AR224" s="5"/>
      <c r="AS224" s="143"/>
      <c r="AT224" s="221">
        <f>[2]Plan1!$A188</f>
        <v>42516</v>
      </c>
      <c r="AU224" s="157" t="str">
        <f>[2]Plan1!$C188</f>
        <v>Corpus Christi</v>
      </c>
      <c r="AV224" s="20"/>
      <c r="AW224" s="3"/>
      <c r="AX224" s="168">
        <f t="shared" si="153"/>
        <v>42804</v>
      </c>
      <c r="AY224" s="168">
        <f t="shared" si="147"/>
        <v>42803</v>
      </c>
      <c r="AZ224" s="168">
        <f t="shared" si="148"/>
        <v>42804</v>
      </c>
      <c r="BA224" s="168">
        <f t="shared" si="149"/>
        <v>42835</v>
      </c>
      <c r="BB224" s="168">
        <f t="shared" si="150"/>
        <v>42808</v>
      </c>
      <c r="BC224" s="168">
        <f t="shared" si="151"/>
        <v>42837</v>
      </c>
      <c r="BD224" s="148">
        <f t="shared" si="152"/>
        <v>21</v>
      </c>
      <c r="BF224" s="1"/>
      <c r="BG224" s="1"/>
      <c r="BH224" s="1"/>
      <c r="BI224" s="1"/>
    </row>
    <row r="225" spans="1:61" x14ac:dyDescent="0.2">
      <c r="A225" s="125">
        <f t="shared" si="170"/>
        <v>42116</v>
      </c>
      <c r="B225" s="177">
        <f t="shared" si="154"/>
        <v>342982.16946161177</v>
      </c>
      <c r="C225" s="3">
        <f t="shared" si="171"/>
        <v>46302592.877317593</v>
      </c>
      <c r="D225" s="177">
        <f t="shared" si="172"/>
        <v>324292.94833053002</v>
      </c>
      <c r="E225" s="177">
        <f t="shared" si="173"/>
        <v>26005.5927562</v>
      </c>
      <c r="F225" s="178">
        <f t="shared" si="155"/>
        <v>298287.35557433002</v>
      </c>
      <c r="G225" s="179">
        <f t="shared" si="174"/>
        <v>4160.34</v>
      </c>
      <c r="H225" s="180">
        <f>IF(AND(N225=1,N224&gt;1),VLOOKUP(A224,[1]Plan1!$CW$105:$CY$215,3),H224)</f>
        <v>4215.26</v>
      </c>
      <c r="I225" s="181">
        <f t="shared" si="156"/>
        <v>42046</v>
      </c>
      <c r="J225" s="181">
        <f t="shared" si="175"/>
        <v>42074</v>
      </c>
      <c r="K225" s="182">
        <f t="shared" si="157"/>
        <v>1.3200844161775249E-2</v>
      </c>
      <c r="L225" s="213">
        <f t="shared" si="176"/>
        <v>42135</v>
      </c>
      <c r="M225" s="183">
        <f t="shared" si="177"/>
        <v>19</v>
      </c>
      <c r="N225" s="183">
        <f t="shared" si="158"/>
        <v>7</v>
      </c>
      <c r="O225" s="177">
        <f t="shared" si="159"/>
        <v>1.0048433299999999</v>
      </c>
      <c r="P225" s="184">
        <f t="shared" si="146"/>
        <v>1.01219891</v>
      </c>
      <c r="Q225" s="184">
        <f t="shared" si="178"/>
        <v>1.0509297270158602</v>
      </c>
      <c r="R225" s="177">
        <f t="shared" si="145"/>
        <v>1.0560197200000001</v>
      </c>
      <c r="S225" s="177">
        <f t="shared" si="179"/>
        <v>1.0509297200000001</v>
      </c>
      <c r="T225" s="177">
        <f t="shared" si="160"/>
        <v>340809.09738697001</v>
      </c>
      <c r="U225" s="177">
        <f t="shared" si="161"/>
        <v>1324.4575575072961</v>
      </c>
      <c r="V225" s="177">
        <f t="shared" si="162"/>
        <v>16709.974138814439</v>
      </c>
      <c r="W225" s="177">
        <f t="shared" si="163"/>
        <v>342327.38002685178</v>
      </c>
      <c r="X225" s="185">
        <f t="shared" si="164"/>
        <v>0</v>
      </c>
      <c r="Y225" s="177">
        <f t="shared" si="165"/>
        <v>0</v>
      </c>
      <c r="Z225" s="186">
        <f t="shared" si="166"/>
        <v>0</v>
      </c>
      <c r="AA225" s="177">
        <f t="shared" si="180"/>
        <v>0</v>
      </c>
      <c r="AB225" s="187">
        <f t="shared" si="181"/>
        <v>7.1215000000000001E-2</v>
      </c>
      <c r="AC225" s="185">
        <f t="shared" si="167"/>
        <v>7</v>
      </c>
      <c r="AD225" s="185">
        <v>252</v>
      </c>
      <c r="AE225" s="184">
        <f t="shared" si="183"/>
        <v>1.001912758</v>
      </c>
      <c r="AF225" s="177">
        <f t="shared" si="168"/>
        <v>651.88532749000001</v>
      </c>
      <c r="AG225" s="177">
        <f t="shared" si="169"/>
        <v>654.78943475999995</v>
      </c>
      <c r="AH225" s="188">
        <f t="shared" si="182"/>
        <v>0</v>
      </c>
      <c r="AI225" s="188"/>
      <c r="AJ225" s="188"/>
      <c r="AK225" s="188"/>
      <c r="AL225" s="8"/>
      <c r="AM225" s="8"/>
      <c r="AN225" s="8"/>
      <c r="AO225" s="8"/>
      <c r="AP225" s="8"/>
      <c r="AQ225" s="8"/>
      <c r="AR225" s="5"/>
      <c r="AS225" s="143"/>
      <c r="AT225" s="221">
        <f>[2]Plan1!$A189</f>
        <v>42620</v>
      </c>
      <c r="AU225" s="157" t="str">
        <f>[2]Plan1!$C189</f>
        <v>Independência do Brasil</v>
      </c>
      <c r="AV225" s="20"/>
      <c r="AW225" s="3"/>
      <c r="AX225" s="168">
        <f t="shared" si="153"/>
        <v>42835</v>
      </c>
      <c r="AY225" s="168">
        <f t="shared" si="147"/>
        <v>42832</v>
      </c>
      <c r="AZ225" s="168">
        <f t="shared" si="148"/>
        <v>42835</v>
      </c>
      <c r="BA225" s="168">
        <f t="shared" si="149"/>
        <v>42865</v>
      </c>
      <c r="BB225" s="168">
        <f t="shared" si="150"/>
        <v>42837</v>
      </c>
      <c r="BC225" s="168">
        <f t="shared" si="151"/>
        <v>42867</v>
      </c>
      <c r="BD225" s="148">
        <f t="shared" si="152"/>
        <v>19</v>
      </c>
      <c r="BF225" s="1"/>
      <c r="BG225" s="1"/>
      <c r="BH225" s="1"/>
      <c r="BI225" s="1"/>
    </row>
    <row r="226" spans="1:61" x14ac:dyDescent="0.2">
      <c r="A226" s="125">
        <f t="shared" si="170"/>
        <v>42117</v>
      </c>
      <c r="B226" s="177">
        <f t="shared" si="154"/>
        <v>343293.78784487233</v>
      </c>
      <c r="C226" s="3">
        <f t="shared" si="171"/>
        <v>46344661.359057762</v>
      </c>
      <c r="D226" s="177">
        <f t="shared" si="172"/>
        <v>324292.94833053002</v>
      </c>
      <c r="E226" s="177">
        <f t="shared" si="173"/>
        <v>26005.5927562</v>
      </c>
      <c r="F226" s="178">
        <f t="shared" si="155"/>
        <v>298287.35557433002</v>
      </c>
      <c r="G226" s="179">
        <f t="shared" si="174"/>
        <v>4160.34</v>
      </c>
      <c r="H226" s="180">
        <f>IF(AND(N226=1,N225&gt;1),VLOOKUP(A225,[1]Plan1!$CW$105:$CY$215,3),H225)</f>
        <v>4215.26</v>
      </c>
      <c r="I226" s="181">
        <f t="shared" si="156"/>
        <v>42046</v>
      </c>
      <c r="J226" s="181">
        <f t="shared" si="175"/>
        <v>42074</v>
      </c>
      <c r="K226" s="182">
        <f t="shared" si="157"/>
        <v>1.3200844161775249E-2</v>
      </c>
      <c r="L226" s="213">
        <f t="shared" si="176"/>
        <v>42135</v>
      </c>
      <c r="M226" s="183">
        <f t="shared" si="177"/>
        <v>19</v>
      </c>
      <c r="N226" s="183">
        <f t="shared" si="158"/>
        <v>8</v>
      </c>
      <c r="O226" s="177">
        <f t="shared" si="159"/>
        <v>1.0055371500000001</v>
      </c>
      <c r="P226" s="184">
        <f t="shared" si="146"/>
        <v>1.01219891</v>
      </c>
      <c r="Q226" s="184">
        <f t="shared" si="178"/>
        <v>1.0509297270158602</v>
      </c>
      <c r="R226" s="177">
        <f t="shared" si="145"/>
        <v>1.05674888</v>
      </c>
      <c r="S226" s="177">
        <f t="shared" si="179"/>
        <v>1.0509297200000001</v>
      </c>
      <c r="T226" s="177">
        <f t="shared" si="160"/>
        <v>340809.09738697001</v>
      </c>
      <c r="U226" s="177">
        <f t="shared" si="161"/>
        <v>1324.4575575072961</v>
      </c>
      <c r="V226" s="177">
        <f t="shared" si="162"/>
        <v>16927.473347004987</v>
      </c>
      <c r="W226" s="177">
        <f t="shared" si="163"/>
        <v>342544.87923504232</v>
      </c>
      <c r="X226" s="185">
        <f t="shared" si="164"/>
        <v>0</v>
      </c>
      <c r="Y226" s="177">
        <f t="shared" si="165"/>
        <v>0</v>
      </c>
      <c r="Z226" s="186">
        <f t="shared" si="166"/>
        <v>0</v>
      </c>
      <c r="AA226" s="177">
        <f t="shared" si="180"/>
        <v>0</v>
      </c>
      <c r="AB226" s="187">
        <f t="shared" si="181"/>
        <v>7.1215000000000001E-2</v>
      </c>
      <c r="AC226" s="185">
        <f t="shared" si="167"/>
        <v>8</v>
      </c>
      <c r="AD226" s="185">
        <v>252</v>
      </c>
      <c r="AE226" s="184">
        <f t="shared" si="183"/>
        <v>1.002186308</v>
      </c>
      <c r="AF226" s="177">
        <f t="shared" si="168"/>
        <v>745.11365608000006</v>
      </c>
      <c r="AG226" s="177">
        <f t="shared" si="169"/>
        <v>748.90860983000005</v>
      </c>
      <c r="AH226" s="188">
        <f t="shared" si="182"/>
        <v>0</v>
      </c>
      <c r="AI226" s="188"/>
      <c r="AJ226" s="188"/>
      <c r="AK226" s="188"/>
      <c r="AL226" s="8"/>
      <c r="AM226" s="8"/>
      <c r="AN226" s="8"/>
      <c r="AO226" s="8"/>
      <c r="AP226" s="8"/>
      <c r="AQ226" s="8"/>
      <c r="AR226" s="5"/>
      <c r="AS226" s="143"/>
      <c r="AT226" s="221">
        <f>[2]Plan1!$A190</f>
        <v>42655</v>
      </c>
      <c r="AU226" s="157" t="str">
        <f>[2]Plan1!$C190</f>
        <v>Nossa Sr.a Aparecida - Padroeira do Brasil</v>
      </c>
      <c r="AV226" s="20"/>
      <c r="AW226" s="3"/>
      <c r="AX226" s="168">
        <f t="shared" si="153"/>
        <v>42865</v>
      </c>
      <c r="AY226" s="168">
        <f t="shared" si="147"/>
        <v>42864</v>
      </c>
      <c r="AZ226" s="168">
        <f t="shared" si="148"/>
        <v>42865</v>
      </c>
      <c r="BA226" s="168">
        <f t="shared" si="149"/>
        <v>42898</v>
      </c>
      <c r="BB226" s="168">
        <f t="shared" si="150"/>
        <v>42867</v>
      </c>
      <c r="BC226" s="168">
        <f t="shared" si="151"/>
        <v>42900</v>
      </c>
      <c r="BD226" s="148">
        <f t="shared" si="152"/>
        <v>23</v>
      </c>
      <c r="BF226" s="1"/>
      <c r="BG226" s="1"/>
      <c r="BH226" s="1"/>
      <c r="BI226" s="1"/>
    </row>
    <row r="227" spans="1:61" x14ac:dyDescent="0.2">
      <c r="A227" s="125">
        <f t="shared" si="170"/>
        <v>42118</v>
      </c>
      <c r="B227" s="177">
        <f t="shared" si="154"/>
        <v>343605.70009692071</v>
      </c>
      <c r="C227" s="3">
        <f t="shared" si="171"/>
        <v>46386769.5130843</v>
      </c>
      <c r="D227" s="177">
        <f t="shared" si="172"/>
        <v>324292.94833053002</v>
      </c>
      <c r="E227" s="177">
        <f t="shared" si="173"/>
        <v>26005.5927562</v>
      </c>
      <c r="F227" s="178">
        <f t="shared" si="155"/>
        <v>298287.35557433002</v>
      </c>
      <c r="G227" s="179">
        <f t="shared" si="174"/>
        <v>4160.34</v>
      </c>
      <c r="H227" s="180">
        <f>IF(AND(N227=1,N226&gt;1),VLOOKUP(A226,[1]Plan1!$CW$105:$CY$215,3),H226)</f>
        <v>4215.26</v>
      </c>
      <c r="I227" s="181">
        <f t="shared" si="156"/>
        <v>42046</v>
      </c>
      <c r="J227" s="181">
        <f t="shared" si="175"/>
        <v>42074</v>
      </c>
      <c r="K227" s="182">
        <f t="shared" si="157"/>
        <v>1.3200844161775249E-2</v>
      </c>
      <c r="L227" s="213">
        <f t="shared" si="176"/>
        <v>42135</v>
      </c>
      <c r="M227" s="183">
        <f t="shared" si="177"/>
        <v>19</v>
      </c>
      <c r="N227" s="183">
        <f t="shared" si="158"/>
        <v>9</v>
      </c>
      <c r="O227" s="177">
        <f t="shared" si="159"/>
        <v>1.00623145</v>
      </c>
      <c r="P227" s="184">
        <f t="shared" si="146"/>
        <v>1.01219891</v>
      </c>
      <c r="Q227" s="184">
        <f t="shared" si="178"/>
        <v>1.0509297270158602</v>
      </c>
      <c r="R227" s="177">
        <f t="shared" si="145"/>
        <v>1.05747854</v>
      </c>
      <c r="S227" s="177">
        <f t="shared" si="179"/>
        <v>1.0509297200000001</v>
      </c>
      <c r="T227" s="177">
        <f t="shared" si="160"/>
        <v>340809.09738697001</v>
      </c>
      <c r="U227" s="177">
        <f t="shared" si="161"/>
        <v>1324.4575575072961</v>
      </c>
      <c r="V227" s="177">
        <f t="shared" si="162"/>
        <v>17145.121698873343</v>
      </c>
      <c r="W227" s="177">
        <f t="shared" si="163"/>
        <v>342762.5275869107</v>
      </c>
      <c r="X227" s="185">
        <f t="shared" si="164"/>
        <v>0</v>
      </c>
      <c r="Y227" s="177">
        <f t="shared" si="165"/>
        <v>0</v>
      </c>
      <c r="Z227" s="186">
        <f t="shared" si="166"/>
        <v>0</v>
      </c>
      <c r="AA227" s="177">
        <f t="shared" si="180"/>
        <v>0</v>
      </c>
      <c r="AB227" s="187">
        <f t="shared" si="181"/>
        <v>7.1215000000000001E-2</v>
      </c>
      <c r="AC227" s="185">
        <f t="shared" si="167"/>
        <v>9</v>
      </c>
      <c r="AD227" s="185">
        <v>252</v>
      </c>
      <c r="AE227" s="184">
        <f t="shared" si="183"/>
        <v>1.0024599320000001</v>
      </c>
      <c r="AF227" s="177">
        <f t="shared" si="168"/>
        <v>838.36720455</v>
      </c>
      <c r="AG227" s="177">
        <f t="shared" si="169"/>
        <v>843.17251001</v>
      </c>
      <c r="AH227" s="188">
        <f t="shared" si="182"/>
        <v>0</v>
      </c>
      <c r="AI227" s="188"/>
      <c r="AJ227" s="188"/>
      <c r="AK227" s="188"/>
      <c r="AL227" s="8"/>
      <c r="AM227" s="8"/>
      <c r="AN227" s="8"/>
      <c r="AO227" s="8"/>
      <c r="AP227" s="8"/>
      <c r="AQ227" s="8"/>
      <c r="AR227" s="5"/>
      <c r="AS227" s="143"/>
      <c r="AT227" s="221">
        <f>[2]Plan1!$A191</f>
        <v>42676</v>
      </c>
      <c r="AU227" s="157" t="str">
        <f>[2]Plan1!$C191</f>
        <v>Finados</v>
      </c>
      <c r="AV227" s="20"/>
      <c r="AW227" s="3"/>
      <c r="AX227" s="168">
        <f t="shared" si="153"/>
        <v>42896</v>
      </c>
      <c r="AY227" s="168">
        <f t="shared" si="147"/>
        <v>42895</v>
      </c>
      <c r="AZ227" s="168">
        <f t="shared" si="148"/>
        <v>42898</v>
      </c>
      <c r="BA227" s="168">
        <f t="shared" si="149"/>
        <v>42926</v>
      </c>
      <c r="BB227" s="168">
        <f t="shared" si="150"/>
        <v>42900</v>
      </c>
      <c r="BC227" s="168">
        <f t="shared" si="151"/>
        <v>42928</v>
      </c>
      <c r="BD227" s="148">
        <f t="shared" si="152"/>
        <v>19</v>
      </c>
      <c r="BF227" s="1"/>
      <c r="BG227" s="1"/>
      <c r="BH227" s="1"/>
      <c r="BI227" s="1"/>
    </row>
    <row r="228" spans="1:61" x14ac:dyDescent="0.2">
      <c r="A228" s="125">
        <f t="shared" si="170"/>
        <v>42119</v>
      </c>
      <c r="B228" s="177">
        <f t="shared" si="154"/>
        <v>343917.90374046331</v>
      </c>
      <c r="C228" s="3">
        <f t="shared" si="171"/>
        <v>46428917.004962549</v>
      </c>
      <c r="D228" s="177">
        <f t="shared" si="172"/>
        <v>324292.94833053002</v>
      </c>
      <c r="E228" s="177">
        <f t="shared" si="173"/>
        <v>26005.5927562</v>
      </c>
      <c r="F228" s="178">
        <f t="shared" si="155"/>
        <v>298287.35557433002</v>
      </c>
      <c r="G228" s="179">
        <f t="shared" si="174"/>
        <v>4160.34</v>
      </c>
      <c r="H228" s="180">
        <f>IF(AND(N228=1,N227&gt;1),VLOOKUP(A227,[1]Plan1!$CW$105:$CY$215,3),H227)</f>
        <v>4215.26</v>
      </c>
      <c r="I228" s="181">
        <f t="shared" si="156"/>
        <v>42046</v>
      </c>
      <c r="J228" s="181">
        <f t="shared" si="175"/>
        <v>42074</v>
      </c>
      <c r="K228" s="182">
        <f t="shared" si="157"/>
        <v>1.3200844161775249E-2</v>
      </c>
      <c r="L228" s="213">
        <f t="shared" si="176"/>
        <v>42135</v>
      </c>
      <c r="M228" s="183">
        <f t="shared" si="177"/>
        <v>19</v>
      </c>
      <c r="N228" s="183">
        <f t="shared" si="158"/>
        <v>10</v>
      </c>
      <c r="O228" s="177">
        <f t="shared" si="159"/>
        <v>1.00692622</v>
      </c>
      <c r="P228" s="184">
        <f t="shared" si="146"/>
        <v>1.01219891</v>
      </c>
      <c r="Q228" s="184">
        <f t="shared" si="178"/>
        <v>1.0509297270158602</v>
      </c>
      <c r="R228" s="177">
        <f t="shared" si="145"/>
        <v>1.0582086900000001</v>
      </c>
      <c r="S228" s="177">
        <f t="shared" si="179"/>
        <v>1.0509297200000001</v>
      </c>
      <c r="T228" s="177">
        <f t="shared" si="160"/>
        <v>340809.09738697001</v>
      </c>
      <c r="U228" s="177">
        <f t="shared" si="161"/>
        <v>1324.4575575072961</v>
      </c>
      <c r="V228" s="177">
        <f t="shared" si="162"/>
        <v>17362.916211545966</v>
      </c>
      <c r="W228" s="177">
        <f t="shared" si="163"/>
        <v>342980.32209958334</v>
      </c>
      <c r="X228" s="185">
        <f t="shared" si="164"/>
        <v>0</v>
      </c>
      <c r="Y228" s="177">
        <f t="shared" si="165"/>
        <v>0</v>
      </c>
      <c r="Z228" s="186">
        <f t="shared" si="166"/>
        <v>0</v>
      </c>
      <c r="AA228" s="177">
        <f t="shared" si="180"/>
        <v>0</v>
      </c>
      <c r="AB228" s="187">
        <f t="shared" si="181"/>
        <v>7.1215000000000001E-2</v>
      </c>
      <c r="AC228" s="185">
        <f t="shared" si="167"/>
        <v>10</v>
      </c>
      <c r="AD228" s="185">
        <v>252</v>
      </c>
      <c r="AE228" s="184">
        <f t="shared" si="183"/>
        <v>1.0027336309999999</v>
      </c>
      <c r="AF228" s="177">
        <f t="shared" si="168"/>
        <v>931.64631369000006</v>
      </c>
      <c r="AG228" s="177">
        <f t="shared" si="169"/>
        <v>937.58164088000001</v>
      </c>
      <c r="AH228" s="188">
        <f t="shared" si="182"/>
        <v>0</v>
      </c>
      <c r="AI228" s="188"/>
      <c r="AJ228" s="188"/>
      <c r="AK228" s="188"/>
      <c r="AL228" s="8"/>
      <c r="AM228" s="8"/>
      <c r="AN228" s="8"/>
      <c r="AO228" s="8"/>
      <c r="AP228" s="8"/>
      <c r="AQ228" s="8"/>
      <c r="AR228" s="5"/>
      <c r="AS228" s="143"/>
      <c r="AT228" s="221">
        <f>[2]Plan1!$A192</f>
        <v>42689</v>
      </c>
      <c r="AU228" s="157" t="str">
        <f>[2]Plan1!$C192</f>
        <v>Proclamação da República</v>
      </c>
      <c r="AV228" s="20"/>
      <c r="AW228" s="3"/>
      <c r="AX228" s="168">
        <f t="shared" si="153"/>
        <v>42926</v>
      </c>
      <c r="AY228" s="168">
        <f t="shared" si="147"/>
        <v>42923</v>
      </c>
      <c r="AZ228" s="168">
        <f t="shared" si="148"/>
        <v>42926</v>
      </c>
      <c r="BA228" s="168">
        <f t="shared" si="149"/>
        <v>42957</v>
      </c>
      <c r="BB228" s="168">
        <f t="shared" si="150"/>
        <v>42928</v>
      </c>
      <c r="BC228" s="168">
        <f t="shared" si="151"/>
        <v>42961</v>
      </c>
      <c r="BD228" s="148">
        <f t="shared" si="152"/>
        <v>23</v>
      </c>
      <c r="BF228" s="1"/>
      <c r="BG228" s="1"/>
      <c r="BH228" s="1"/>
      <c r="BI228" s="1"/>
    </row>
    <row r="229" spans="1:61" x14ac:dyDescent="0.2">
      <c r="A229" s="125">
        <f t="shared" si="170"/>
        <v>42120</v>
      </c>
      <c r="B229" s="177">
        <f t="shared" si="154"/>
        <v>343917.90374046331</v>
      </c>
      <c r="C229" s="3">
        <f t="shared" si="171"/>
        <v>46428917.004962549</v>
      </c>
      <c r="D229" s="177">
        <f t="shared" si="172"/>
        <v>324292.94833053002</v>
      </c>
      <c r="E229" s="177">
        <f t="shared" si="173"/>
        <v>26005.5927562</v>
      </c>
      <c r="F229" s="178">
        <f t="shared" si="155"/>
        <v>298287.35557433002</v>
      </c>
      <c r="G229" s="179">
        <f t="shared" si="174"/>
        <v>4160.34</v>
      </c>
      <c r="H229" s="180">
        <f>IF(AND(N229=1,N228&gt;1),VLOOKUP(A228,[1]Plan1!$CW$105:$CY$215,3),H228)</f>
        <v>4215.26</v>
      </c>
      <c r="I229" s="181">
        <f t="shared" si="156"/>
        <v>42046</v>
      </c>
      <c r="J229" s="181">
        <f t="shared" si="175"/>
        <v>42074</v>
      </c>
      <c r="K229" s="182">
        <f t="shared" si="157"/>
        <v>1.3200844161775249E-2</v>
      </c>
      <c r="L229" s="213">
        <f t="shared" si="176"/>
        <v>42135</v>
      </c>
      <c r="M229" s="183">
        <f t="shared" si="177"/>
        <v>19</v>
      </c>
      <c r="N229" s="183">
        <f t="shared" si="158"/>
        <v>10</v>
      </c>
      <c r="O229" s="177">
        <f t="shared" si="159"/>
        <v>1.00692622</v>
      </c>
      <c r="P229" s="184">
        <f t="shared" si="146"/>
        <v>1.01219891</v>
      </c>
      <c r="Q229" s="184">
        <f t="shared" si="178"/>
        <v>1.0509297270158602</v>
      </c>
      <c r="R229" s="177">
        <f t="shared" si="145"/>
        <v>1.0582086900000001</v>
      </c>
      <c r="S229" s="177">
        <f t="shared" si="179"/>
        <v>1.0509297200000001</v>
      </c>
      <c r="T229" s="177">
        <f t="shared" si="160"/>
        <v>340809.09738697001</v>
      </c>
      <c r="U229" s="177">
        <f t="shared" si="161"/>
        <v>1324.4575575072961</v>
      </c>
      <c r="V229" s="177">
        <f t="shared" si="162"/>
        <v>17362.916211545966</v>
      </c>
      <c r="W229" s="177">
        <f t="shared" si="163"/>
        <v>342980.32209958334</v>
      </c>
      <c r="X229" s="185">
        <f t="shared" si="164"/>
        <v>0</v>
      </c>
      <c r="Y229" s="177">
        <f t="shared" si="165"/>
        <v>0</v>
      </c>
      <c r="Z229" s="186">
        <f t="shared" si="166"/>
        <v>0</v>
      </c>
      <c r="AA229" s="177">
        <f t="shared" si="180"/>
        <v>0</v>
      </c>
      <c r="AB229" s="187">
        <f t="shared" si="181"/>
        <v>7.1215000000000001E-2</v>
      </c>
      <c r="AC229" s="185">
        <f t="shared" si="167"/>
        <v>10</v>
      </c>
      <c r="AD229" s="185">
        <v>252</v>
      </c>
      <c r="AE229" s="184">
        <f t="shared" si="183"/>
        <v>1.0027336309999999</v>
      </c>
      <c r="AF229" s="177">
        <f t="shared" si="168"/>
        <v>931.64631369000006</v>
      </c>
      <c r="AG229" s="177">
        <f t="shared" si="169"/>
        <v>937.58164088000001</v>
      </c>
      <c r="AH229" s="188">
        <f t="shared" si="182"/>
        <v>0</v>
      </c>
      <c r="AI229" s="188"/>
      <c r="AJ229" s="188"/>
      <c r="AK229" s="188"/>
      <c r="AL229" s="8"/>
      <c r="AM229" s="8"/>
      <c r="AN229" s="8"/>
      <c r="AO229" s="8"/>
      <c r="AP229" s="8"/>
      <c r="AQ229" s="8"/>
      <c r="AR229" s="5"/>
      <c r="AS229" s="143"/>
      <c r="AT229" s="221">
        <f>[2]Plan1!$A193</f>
        <v>42729</v>
      </c>
      <c r="AU229" s="157" t="str">
        <f>[2]Plan1!$C193</f>
        <v>Natal</v>
      </c>
      <c r="AV229" s="20"/>
      <c r="AW229" s="3"/>
      <c r="AX229" s="168">
        <f t="shared" si="153"/>
        <v>42957</v>
      </c>
      <c r="AY229" s="168">
        <f t="shared" si="147"/>
        <v>42956</v>
      </c>
      <c r="AZ229" s="168">
        <f t="shared" si="148"/>
        <v>42957</v>
      </c>
      <c r="BA229" s="168">
        <f t="shared" si="149"/>
        <v>42989</v>
      </c>
      <c r="BB229" s="168">
        <f t="shared" si="150"/>
        <v>42961</v>
      </c>
      <c r="BC229" s="168">
        <f t="shared" si="151"/>
        <v>42991</v>
      </c>
      <c r="BD229" s="148">
        <f t="shared" si="152"/>
        <v>21</v>
      </c>
      <c r="BF229" s="1"/>
      <c r="BG229" s="1"/>
      <c r="BH229" s="1"/>
      <c r="BI229" s="1"/>
    </row>
    <row r="230" spans="1:61" x14ac:dyDescent="0.2">
      <c r="A230" s="125">
        <f t="shared" si="170"/>
        <v>42121</v>
      </c>
      <c r="B230" s="177">
        <f t="shared" si="154"/>
        <v>343917.90374046331</v>
      </c>
      <c r="C230" s="3">
        <f t="shared" si="171"/>
        <v>46428917.004962549</v>
      </c>
      <c r="D230" s="177">
        <f t="shared" si="172"/>
        <v>324292.94833053002</v>
      </c>
      <c r="E230" s="177">
        <f t="shared" si="173"/>
        <v>26005.5927562</v>
      </c>
      <c r="F230" s="178">
        <f t="shared" si="155"/>
        <v>298287.35557433002</v>
      </c>
      <c r="G230" s="179">
        <f t="shared" si="174"/>
        <v>4160.34</v>
      </c>
      <c r="H230" s="180">
        <f>IF(AND(N230=1,N229&gt;1),VLOOKUP(A229,[1]Plan1!$CW$105:$CY$215,3),H229)</f>
        <v>4215.26</v>
      </c>
      <c r="I230" s="181">
        <f t="shared" si="156"/>
        <v>42046</v>
      </c>
      <c r="J230" s="181">
        <f t="shared" si="175"/>
        <v>42074</v>
      </c>
      <c r="K230" s="182">
        <f t="shared" si="157"/>
        <v>1.3200844161775249E-2</v>
      </c>
      <c r="L230" s="213">
        <f t="shared" si="176"/>
        <v>42135</v>
      </c>
      <c r="M230" s="183">
        <f t="shared" si="177"/>
        <v>19</v>
      </c>
      <c r="N230" s="183">
        <f t="shared" si="158"/>
        <v>10</v>
      </c>
      <c r="O230" s="177">
        <f t="shared" si="159"/>
        <v>1.00692622</v>
      </c>
      <c r="P230" s="184">
        <f t="shared" si="146"/>
        <v>1.01219891</v>
      </c>
      <c r="Q230" s="184">
        <f t="shared" si="178"/>
        <v>1.0509297270158602</v>
      </c>
      <c r="R230" s="177">
        <f t="shared" si="145"/>
        <v>1.0582086900000001</v>
      </c>
      <c r="S230" s="177">
        <f t="shared" si="179"/>
        <v>1.0509297200000001</v>
      </c>
      <c r="T230" s="177">
        <f t="shared" si="160"/>
        <v>340809.09738697001</v>
      </c>
      <c r="U230" s="177">
        <f t="shared" si="161"/>
        <v>1324.4575575072961</v>
      </c>
      <c r="V230" s="177">
        <f t="shared" si="162"/>
        <v>17362.916211545966</v>
      </c>
      <c r="W230" s="177">
        <f t="shared" si="163"/>
        <v>342980.32209958334</v>
      </c>
      <c r="X230" s="185">
        <f t="shared" si="164"/>
        <v>0</v>
      </c>
      <c r="Y230" s="177">
        <f t="shared" si="165"/>
        <v>0</v>
      </c>
      <c r="Z230" s="186">
        <f t="shared" si="166"/>
        <v>0</v>
      </c>
      <c r="AA230" s="177">
        <f t="shared" si="180"/>
        <v>0</v>
      </c>
      <c r="AB230" s="187">
        <f t="shared" si="181"/>
        <v>7.1215000000000001E-2</v>
      </c>
      <c r="AC230" s="185">
        <f t="shared" si="167"/>
        <v>10</v>
      </c>
      <c r="AD230" s="185">
        <v>252</v>
      </c>
      <c r="AE230" s="184">
        <f t="shared" si="183"/>
        <v>1.0027336309999999</v>
      </c>
      <c r="AF230" s="177">
        <f t="shared" si="168"/>
        <v>931.64631369000006</v>
      </c>
      <c r="AG230" s="177">
        <f t="shared" si="169"/>
        <v>937.58164088000001</v>
      </c>
      <c r="AH230" s="188">
        <f t="shared" si="182"/>
        <v>0</v>
      </c>
      <c r="AI230" s="188"/>
      <c r="AJ230" s="188"/>
      <c r="AK230" s="188"/>
      <c r="AL230" s="8"/>
      <c r="AM230" s="8"/>
      <c r="AN230" s="8"/>
      <c r="AO230" s="8"/>
      <c r="AP230" s="8"/>
      <c r="AQ230" s="8"/>
      <c r="AR230" s="5"/>
      <c r="AS230" s="143"/>
      <c r="AT230" s="221">
        <f>[2]Plan1!$A194</f>
        <v>42736</v>
      </c>
      <c r="AU230" s="157" t="str">
        <f>[2]Plan1!$C194</f>
        <v>Confraternização Universal</v>
      </c>
      <c r="AV230" s="20"/>
      <c r="AW230" s="3"/>
      <c r="AX230" s="168">
        <f t="shared" si="153"/>
        <v>42988</v>
      </c>
      <c r="AY230" s="168">
        <f t="shared" si="147"/>
        <v>42986</v>
      </c>
      <c r="AZ230" s="168">
        <f t="shared" si="148"/>
        <v>42989</v>
      </c>
      <c r="BA230" s="168">
        <f t="shared" si="149"/>
        <v>43018</v>
      </c>
      <c r="BB230" s="168">
        <f t="shared" si="150"/>
        <v>42991</v>
      </c>
      <c r="BC230" s="168">
        <f t="shared" si="151"/>
        <v>43021</v>
      </c>
      <c r="BD230" s="148">
        <f t="shared" si="152"/>
        <v>21</v>
      </c>
      <c r="BF230" s="1"/>
      <c r="BG230" s="1"/>
      <c r="BH230" s="1"/>
      <c r="BI230" s="1"/>
    </row>
    <row r="231" spans="1:61" x14ac:dyDescent="0.2">
      <c r="A231" s="125">
        <f t="shared" si="170"/>
        <v>42122</v>
      </c>
      <c r="B231" s="177">
        <f t="shared" si="154"/>
        <v>344230.40792004083</v>
      </c>
      <c r="C231" s="3">
        <f t="shared" si="171"/>
        <v>46471105.069205515</v>
      </c>
      <c r="D231" s="177">
        <f t="shared" si="172"/>
        <v>324292.94833053002</v>
      </c>
      <c r="E231" s="177">
        <f t="shared" si="173"/>
        <v>26005.5927562</v>
      </c>
      <c r="F231" s="178">
        <f t="shared" si="155"/>
        <v>298287.35557433002</v>
      </c>
      <c r="G231" s="179">
        <f t="shared" si="174"/>
        <v>4160.34</v>
      </c>
      <c r="H231" s="180">
        <f>IF(AND(N231=1,N230&gt;1),VLOOKUP(A230,[1]Plan1!$CW$105:$CY$215,3),H230)</f>
        <v>4215.26</v>
      </c>
      <c r="I231" s="181">
        <f t="shared" si="156"/>
        <v>42046</v>
      </c>
      <c r="J231" s="181">
        <f t="shared" si="175"/>
        <v>42074</v>
      </c>
      <c r="K231" s="182">
        <f t="shared" si="157"/>
        <v>1.3200844161775249E-2</v>
      </c>
      <c r="L231" s="213">
        <f t="shared" si="176"/>
        <v>42135</v>
      </c>
      <c r="M231" s="183">
        <f t="shared" si="177"/>
        <v>19</v>
      </c>
      <c r="N231" s="183">
        <f t="shared" si="158"/>
        <v>11</v>
      </c>
      <c r="O231" s="177">
        <f t="shared" si="159"/>
        <v>1.0076214800000001</v>
      </c>
      <c r="P231" s="184">
        <f t="shared" si="146"/>
        <v>1.01219891</v>
      </c>
      <c r="Q231" s="184">
        <f t="shared" si="178"/>
        <v>1.0509297270158602</v>
      </c>
      <c r="R231" s="177">
        <f t="shared" si="145"/>
        <v>1.0589393600000001</v>
      </c>
      <c r="S231" s="177">
        <f t="shared" si="179"/>
        <v>1.0509297200000001</v>
      </c>
      <c r="T231" s="177">
        <f t="shared" si="160"/>
        <v>340809.09738697001</v>
      </c>
      <c r="U231" s="177">
        <f t="shared" si="161"/>
        <v>1324.4575575072961</v>
      </c>
      <c r="V231" s="177">
        <f t="shared" si="162"/>
        <v>17580.865833643475</v>
      </c>
      <c r="W231" s="177">
        <f t="shared" si="163"/>
        <v>343198.27172168082</v>
      </c>
      <c r="X231" s="185">
        <f t="shared" si="164"/>
        <v>0</v>
      </c>
      <c r="Y231" s="177">
        <f t="shared" si="165"/>
        <v>0</v>
      </c>
      <c r="Z231" s="186">
        <f t="shared" si="166"/>
        <v>0</v>
      </c>
      <c r="AA231" s="177">
        <f t="shared" si="180"/>
        <v>0</v>
      </c>
      <c r="AB231" s="187">
        <f t="shared" si="181"/>
        <v>7.1215000000000001E-2</v>
      </c>
      <c r="AC231" s="185">
        <f t="shared" si="167"/>
        <v>11</v>
      </c>
      <c r="AD231" s="185">
        <v>252</v>
      </c>
      <c r="AE231" s="184">
        <f t="shared" si="183"/>
        <v>1.003007405</v>
      </c>
      <c r="AF231" s="177">
        <f t="shared" si="168"/>
        <v>1024.9509835199999</v>
      </c>
      <c r="AG231" s="177">
        <f t="shared" si="169"/>
        <v>1032.13619836</v>
      </c>
      <c r="AH231" s="188">
        <f t="shared" si="182"/>
        <v>0</v>
      </c>
      <c r="AI231" s="188"/>
      <c r="AJ231" s="188"/>
      <c r="AK231" s="188"/>
      <c r="AL231" s="8"/>
      <c r="AM231" s="8"/>
      <c r="AN231" s="8"/>
      <c r="AO231" s="8"/>
      <c r="AP231" s="8"/>
      <c r="AQ231" s="8"/>
      <c r="AR231" s="5"/>
      <c r="AS231" s="143"/>
      <c r="AT231" s="221">
        <f>[2]Plan1!$A195</f>
        <v>42793</v>
      </c>
      <c r="AU231" s="157" t="str">
        <f>[2]Plan1!$C195</f>
        <v>Carnaval</v>
      </c>
      <c r="AV231" s="20"/>
      <c r="AW231" s="3"/>
      <c r="AX231" s="168">
        <f t="shared" si="153"/>
        <v>43018</v>
      </c>
      <c r="AY231" s="168">
        <f t="shared" si="147"/>
        <v>43017</v>
      </c>
      <c r="AZ231" s="168">
        <f t="shared" si="148"/>
        <v>43018</v>
      </c>
      <c r="BA231" s="168">
        <f t="shared" si="149"/>
        <v>43049</v>
      </c>
      <c r="BB231" s="168">
        <f t="shared" si="150"/>
        <v>43021</v>
      </c>
      <c r="BC231" s="168">
        <f t="shared" si="151"/>
        <v>43053</v>
      </c>
      <c r="BD231" s="148">
        <f t="shared" si="152"/>
        <v>21</v>
      </c>
      <c r="BF231" s="1"/>
      <c r="BG231" s="1"/>
      <c r="BH231" s="1"/>
      <c r="BI231" s="1"/>
    </row>
    <row r="232" spans="1:61" x14ac:dyDescent="0.2">
      <c r="A232" s="125">
        <f t="shared" si="170"/>
        <v>42123</v>
      </c>
      <c r="B232" s="177">
        <f t="shared" si="154"/>
        <v>344543.20947601961</v>
      </c>
      <c r="C232" s="3">
        <f t="shared" si="171"/>
        <v>46513333.279262647</v>
      </c>
      <c r="D232" s="177">
        <f t="shared" si="172"/>
        <v>324292.94833053002</v>
      </c>
      <c r="E232" s="177">
        <f t="shared" si="173"/>
        <v>26005.5927562</v>
      </c>
      <c r="F232" s="178">
        <f t="shared" si="155"/>
        <v>298287.35557433002</v>
      </c>
      <c r="G232" s="179">
        <f t="shared" si="174"/>
        <v>4160.34</v>
      </c>
      <c r="H232" s="180">
        <f>IF(AND(N232=1,N231&gt;1),VLOOKUP(A231,[1]Plan1!$CW$105:$CY$215,3),H231)</f>
        <v>4215.26</v>
      </c>
      <c r="I232" s="181">
        <f t="shared" si="156"/>
        <v>42046</v>
      </c>
      <c r="J232" s="181">
        <f t="shared" si="175"/>
        <v>42074</v>
      </c>
      <c r="K232" s="182">
        <f t="shared" si="157"/>
        <v>1.3200844161775249E-2</v>
      </c>
      <c r="L232" s="213">
        <f t="shared" si="176"/>
        <v>42135</v>
      </c>
      <c r="M232" s="183">
        <f t="shared" si="177"/>
        <v>19</v>
      </c>
      <c r="N232" s="183">
        <f t="shared" si="158"/>
        <v>12</v>
      </c>
      <c r="O232" s="177">
        <f t="shared" si="159"/>
        <v>1.0083172199999999</v>
      </c>
      <c r="P232" s="184">
        <f t="shared" si="146"/>
        <v>1.01219891</v>
      </c>
      <c r="Q232" s="184">
        <f t="shared" si="178"/>
        <v>1.0509297270158602</v>
      </c>
      <c r="R232" s="177">
        <f t="shared" si="145"/>
        <v>1.0596705399999999</v>
      </c>
      <c r="S232" s="177">
        <f t="shared" si="179"/>
        <v>1.0509297200000001</v>
      </c>
      <c r="T232" s="177">
        <f t="shared" si="160"/>
        <v>340809.09738697001</v>
      </c>
      <c r="U232" s="177">
        <f t="shared" si="161"/>
        <v>1324.4575575072961</v>
      </c>
      <c r="V232" s="177">
        <f t="shared" si="162"/>
        <v>17798.967582292265</v>
      </c>
      <c r="W232" s="177">
        <f t="shared" si="163"/>
        <v>343416.37347032962</v>
      </c>
      <c r="X232" s="185">
        <f t="shared" si="164"/>
        <v>0</v>
      </c>
      <c r="Y232" s="177">
        <f t="shared" si="165"/>
        <v>0</v>
      </c>
      <c r="Z232" s="186">
        <f t="shared" si="166"/>
        <v>0</v>
      </c>
      <c r="AA232" s="177">
        <f t="shared" si="180"/>
        <v>0</v>
      </c>
      <c r="AB232" s="187">
        <f t="shared" si="181"/>
        <v>7.1215000000000001E-2</v>
      </c>
      <c r="AC232" s="185">
        <f t="shared" si="167"/>
        <v>12</v>
      </c>
      <c r="AD232" s="185">
        <v>252</v>
      </c>
      <c r="AE232" s="184">
        <f t="shared" si="183"/>
        <v>1.0032812529999999</v>
      </c>
      <c r="AF232" s="177">
        <f t="shared" si="168"/>
        <v>1118.2808732200001</v>
      </c>
      <c r="AG232" s="177">
        <f t="shared" si="169"/>
        <v>1126.8360056900001</v>
      </c>
      <c r="AH232" s="188">
        <f t="shared" si="182"/>
        <v>0</v>
      </c>
      <c r="AI232" s="188"/>
      <c r="AJ232" s="188"/>
      <c r="AK232" s="188"/>
      <c r="AL232" s="8"/>
      <c r="AM232" s="8"/>
      <c r="AN232" s="8"/>
      <c r="AO232" s="8"/>
      <c r="AP232" s="8"/>
      <c r="AQ232" s="8"/>
      <c r="AR232" s="5"/>
      <c r="AS232" s="143"/>
      <c r="AT232" s="221">
        <f>[2]Plan1!$A196</f>
        <v>42794</v>
      </c>
      <c r="AU232" s="157" t="str">
        <f>[2]Plan1!$C196</f>
        <v>Carnaval</v>
      </c>
      <c r="AV232" s="20"/>
      <c r="AW232" s="3"/>
      <c r="AX232" s="168">
        <f t="shared" si="153"/>
        <v>43049</v>
      </c>
      <c r="AY232" s="168">
        <f t="shared" si="147"/>
        <v>43048</v>
      </c>
      <c r="AZ232" s="168">
        <f t="shared" si="148"/>
        <v>43049</v>
      </c>
      <c r="BA232" s="168">
        <f t="shared" si="149"/>
        <v>43080</v>
      </c>
      <c r="BB232" s="168">
        <f t="shared" si="150"/>
        <v>43053</v>
      </c>
      <c r="BC232" s="168">
        <f t="shared" si="151"/>
        <v>43082</v>
      </c>
      <c r="BD232" s="148">
        <f t="shared" si="152"/>
        <v>20</v>
      </c>
      <c r="BF232" s="1"/>
      <c r="BG232" s="1"/>
      <c r="BH232" s="1"/>
      <c r="BI232" s="1"/>
    </row>
    <row r="233" spans="1:61" x14ac:dyDescent="0.2">
      <c r="A233" s="125">
        <f t="shared" si="170"/>
        <v>42124</v>
      </c>
      <c r="B233" s="177">
        <f t="shared" si="154"/>
        <v>344856.30028862914</v>
      </c>
      <c r="C233" s="3">
        <f t="shared" si="171"/>
        <v>46555600.538964935</v>
      </c>
      <c r="D233" s="177">
        <f t="shared" si="172"/>
        <v>324292.94833053002</v>
      </c>
      <c r="E233" s="177">
        <f t="shared" si="173"/>
        <v>26005.5927562</v>
      </c>
      <c r="F233" s="178">
        <f t="shared" si="155"/>
        <v>298287.35557433002</v>
      </c>
      <c r="G233" s="179">
        <f t="shared" si="174"/>
        <v>4160.34</v>
      </c>
      <c r="H233" s="180">
        <f>IF(AND(N233=1,N232&gt;1),VLOOKUP(A232,[1]Plan1!$CW$105:$CY$215,3),H232)</f>
        <v>4215.26</v>
      </c>
      <c r="I233" s="181">
        <f t="shared" si="156"/>
        <v>42046</v>
      </c>
      <c r="J233" s="181">
        <f t="shared" si="175"/>
        <v>42074</v>
      </c>
      <c r="K233" s="182">
        <f t="shared" si="157"/>
        <v>1.3200844161775249E-2</v>
      </c>
      <c r="L233" s="213">
        <f t="shared" si="176"/>
        <v>42135</v>
      </c>
      <c r="M233" s="183">
        <f t="shared" si="177"/>
        <v>19</v>
      </c>
      <c r="N233" s="183">
        <f t="shared" si="158"/>
        <v>13</v>
      </c>
      <c r="O233" s="177">
        <f t="shared" si="159"/>
        <v>1.00901343</v>
      </c>
      <c r="P233" s="184">
        <f t="shared" si="146"/>
        <v>1.01219891</v>
      </c>
      <c r="Q233" s="184">
        <f t="shared" si="178"/>
        <v>1.0509297270158602</v>
      </c>
      <c r="R233" s="177">
        <f t="shared" ref="R233:R296" si="184">TRUNC(TRUNC((O233*Q233),15),8)</f>
        <v>1.0604022</v>
      </c>
      <c r="S233" s="177">
        <f t="shared" si="179"/>
        <v>1.0509297200000001</v>
      </c>
      <c r="T233" s="177">
        <f t="shared" si="160"/>
        <v>340809.09738697001</v>
      </c>
      <c r="U233" s="177">
        <f t="shared" si="161"/>
        <v>1324.4575575072961</v>
      </c>
      <c r="V233" s="177">
        <f t="shared" si="162"/>
        <v>18017.212508871784</v>
      </c>
      <c r="W233" s="177">
        <f t="shared" si="163"/>
        <v>343634.61839690915</v>
      </c>
      <c r="X233" s="185">
        <f t="shared" si="164"/>
        <v>0</v>
      </c>
      <c r="Y233" s="177">
        <f t="shared" si="165"/>
        <v>0</v>
      </c>
      <c r="Z233" s="186">
        <f t="shared" si="166"/>
        <v>0</v>
      </c>
      <c r="AA233" s="177">
        <f t="shared" si="180"/>
        <v>0</v>
      </c>
      <c r="AB233" s="187">
        <f t="shared" si="181"/>
        <v>7.1215000000000001E-2</v>
      </c>
      <c r="AC233" s="185">
        <f t="shared" si="167"/>
        <v>13</v>
      </c>
      <c r="AD233" s="185">
        <v>252</v>
      </c>
      <c r="AE233" s="184">
        <f t="shared" si="183"/>
        <v>1.003555177</v>
      </c>
      <c r="AF233" s="177">
        <f t="shared" si="168"/>
        <v>1211.63666442</v>
      </c>
      <c r="AG233" s="177">
        <f t="shared" si="169"/>
        <v>1221.6818917200001</v>
      </c>
      <c r="AH233" s="188">
        <f t="shared" si="182"/>
        <v>0</v>
      </c>
      <c r="AI233" s="188"/>
      <c r="AJ233" s="188"/>
      <c r="AK233" s="188"/>
      <c r="AL233" s="8"/>
      <c r="AM233" s="8"/>
      <c r="AN233" s="8"/>
      <c r="AO233" s="8"/>
      <c r="AP233" s="8"/>
      <c r="AQ233" s="8"/>
      <c r="AR233" s="5"/>
      <c r="AS233" s="143"/>
      <c r="AT233" s="221">
        <f>[2]Plan1!$A197</f>
        <v>42839</v>
      </c>
      <c r="AU233" s="157" t="str">
        <f>[2]Plan1!$C197</f>
        <v>Paixão de Cristo</v>
      </c>
      <c r="AV233" s="20"/>
      <c r="AW233" s="3"/>
      <c r="AX233" s="168">
        <f t="shared" si="153"/>
        <v>43079</v>
      </c>
      <c r="AY233" s="168">
        <f t="shared" si="147"/>
        <v>43077</v>
      </c>
      <c r="AZ233" s="168">
        <f t="shared" si="148"/>
        <v>43080</v>
      </c>
      <c r="BA233" s="168">
        <f t="shared" si="149"/>
        <v>43110</v>
      </c>
      <c r="BB233" s="168">
        <f t="shared" si="150"/>
        <v>43082</v>
      </c>
      <c r="BC233" s="168">
        <f t="shared" si="151"/>
        <v>43112</v>
      </c>
      <c r="BD233" s="148">
        <f t="shared" si="152"/>
        <v>20</v>
      </c>
      <c r="BF233" s="1"/>
      <c r="BG233" s="1"/>
      <c r="BH233" s="1"/>
      <c r="BI233" s="1"/>
    </row>
    <row r="234" spans="1:61" x14ac:dyDescent="0.2">
      <c r="A234" s="125">
        <f t="shared" si="170"/>
        <v>42125</v>
      </c>
      <c r="B234" s="177">
        <f t="shared" si="154"/>
        <v>345169.69480905717</v>
      </c>
      <c r="C234" s="3">
        <f t="shared" si="171"/>
        <v>46597908.799222715</v>
      </c>
      <c r="D234" s="177">
        <f t="shared" si="172"/>
        <v>324292.94833053002</v>
      </c>
      <c r="E234" s="177">
        <f t="shared" si="173"/>
        <v>26005.5927562</v>
      </c>
      <c r="F234" s="178">
        <f t="shared" si="155"/>
        <v>298287.35557433002</v>
      </c>
      <c r="G234" s="179">
        <f t="shared" si="174"/>
        <v>4160.34</v>
      </c>
      <c r="H234" s="180">
        <f>IF(AND(N234=1,N233&gt;1),VLOOKUP(A233,[1]Plan1!$CW$105:$CY$215,3),H233)</f>
        <v>4215.26</v>
      </c>
      <c r="I234" s="181">
        <f t="shared" si="156"/>
        <v>42046</v>
      </c>
      <c r="J234" s="181">
        <f t="shared" si="175"/>
        <v>42074</v>
      </c>
      <c r="K234" s="182">
        <f t="shared" si="157"/>
        <v>1.3200844161775249E-2</v>
      </c>
      <c r="L234" s="213">
        <f t="shared" si="176"/>
        <v>42135</v>
      </c>
      <c r="M234" s="183">
        <f t="shared" si="177"/>
        <v>19</v>
      </c>
      <c r="N234" s="183">
        <f t="shared" si="158"/>
        <v>14</v>
      </c>
      <c r="O234" s="177">
        <f t="shared" si="159"/>
        <v>1.00971013</v>
      </c>
      <c r="P234" s="184">
        <f t="shared" ref="P234:P297" si="185">IF(L234&gt;L233,O233,P233)</f>
        <v>1.01219891</v>
      </c>
      <c r="Q234" s="184">
        <f t="shared" si="178"/>
        <v>1.0509297270158602</v>
      </c>
      <c r="R234" s="177">
        <f t="shared" si="184"/>
        <v>1.0611343900000001</v>
      </c>
      <c r="S234" s="177">
        <f t="shared" si="179"/>
        <v>1.0509297200000001</v>
      </c>
      <c r="T234" s="177">
        <f t="shared" si="160"/>
        <v>340809.09738697001</v>
      </c>
      <c r="U234" s="177">
        <f t="shared" si="161"/>
        <v>1324.4575575072961</v>
      </c>
      <c r="V234" s="177">
        <f t="shared" si="162"/>
        <v>18235.615527749793</v>
      </c>
      <c r="W234" s="177">
        <f t="shared" si="163"/>
        <v>343853.02141578717</v>
      </c>
      <c r="X234" s="185">
        <f t="shared" si="164"/>
        <v>0</v>
      </c>
      <c r="Y234" s="177">
        <f t="shared" si="165"/>
        <v>0</v>
      </c>
      <c r="Z234" s="186">
        <f t="shared" si="166"/>
        <v>0</v>
      </c>
      <c r="AA234" s="177">
        <f t="shared" si="180"/>
        <v>0</v>
      </c>
      <c r="AB234" s="187">
        <f t="shared" si="181"/>
        <v>7.1215000000000001E-2</v>
      </c>
      <c r="AC234" s="185">
        <f t="shared" si="167"/>
        <v>14</v>
      </c>
      <c r="AD234" s="185">
        <v>252</v>
      </c>
      <c r="AE234" s="184">
        <f t="shared" si="183"/>
        <v>1.0038291749999999</v>
      </c>
      <c r="AF234" s="177">
        <f t="shared" si="168"/>
        <v>1305.01767548</v>
      </c>
      <c r="AG234" s="177">
        <f t="shared" si="169"/>
        <v>1316.6733932699999</v>
      </c>
      <c r="AH234" s="188">
        <f t="shared" si="182"/>
        <v>0</v>
      </c>
      <c r="AI234" s="188"/>
      <c r="AJ234" s="188"/>
      <c r="AK234" s="188"/>
      <c r="AL234" s="8"/>
      <c r="AM234" s="8"/>
      <c r="AN234" s="8"/>
      <c r="AO234" s="8"/>
      <c r="AP234" s="8"/>
      <c r="AQ234" s="8"/>
      <c r="AR234" s="5"/>
      <c r="AS234" s="143"/>
      <c r="AT234" s="221">
        <f>[2]Plan1!$A198</f>
        <v>42846</v>
      </c>
      <c r="AU234" s="157" t="str">
        <f>[2]Plan1!$C198</f>
        <v>Tiradentes</v>
      </c>
      <c r="AV234" s="20"/>
      <c r="AW234" s="3"/>
      <c r="AX234" s="168">
        <f t="shared" si="153"/>
        <v>43110</v>
      </c>
      <c r="AY234" s="168">
        <f t="shared" si="147"/>
        <v>43109</v>
      </c>
      <c r="AZ234" s="168">
        <f t="shared" si="148"/>
        <v>43110</v>
      </c>
      <c r="BA234" s="168">
        <f t="shared" si="149"/>
        <v>43145</v>
      </c>
      <c r="BB234" s="168">
        <f t="shared" si="150"/>
        <v>43112</v>
      </c>
      <c r="BC234" s="168">
        <f t="shared" si="151"/>
        <v>43147</v>
      </c>
      <c r="BD234" s="148">
        <f t="shared" si="152"/>
        <v>23</v>
      </c>
      <c r="BF234" s="1"/>
      <c r="BG234" s="1"/>
      <c r="BH234" s="1"/>
      <c r="BI234" s="1"/>
    </row>
    <row r="235" spans="1:61" x14ac:dyDescent="0.2">
      <c r="A235" s="125">
        <f t="shared" si="170"/>
        <v>42126</v>
      </c>
      <c r="B235" s="177">
        <f t="shared" si="154"/>
        <v>345169.69480905717</v>
      </c>
      <c r="C235" s="3">
        <f t="shared" si="171"/>
        <v>46597908.799222715</v>
      </c>
      <c r="D235" s="177">
        <f t="shared" si="172"/>
        <v>324292.94833053002</v>
      </c>
      <c r="E235" s="177">
        <f t="shared" si="173"/>
        <v>26005.5927562</v>
      </c>
      <c r="F235" s="178">
        <f t="shared" si="155"/>
        <v>298287.35557433002</v>
      </c>
      <c r="G235" s="179">
        <f t="shared" si="174"/>
        <v>4160.34</v>
      </c>
      <c r="H235" s="180">
        <f>IF(AND(N235=1,N234&gt;1),VLOOKUP(A234,[1]Plan1!$CW$105:$CY$215,3),H234)</f>
        <v>4215.26</v>
      </c>
      <c r="I235" s="181">
        <f t="shared" si="156"/>
        <v>42046</v>
      </c>
      <c r="J235" s="181">
        <f t="shared" si="175"/>
        <v>42074</v>
      </c>
      <c r="K235" s="182">
        <f t="shared" si="157"/>
        <v>1.3200844161775249E-2</v>
      </c>
      <c r="L235" s="213">
        <f t="shared" si="176"/>
        <v>42135</v>
      </c>
      <c r="M235" s="183">
        <f t="shared" si="177"/>
        <v>19</v>
      </c>
      <c r="N235" s="183">
        <f t="shared" si="158"/>
        <v>14</v>
      </c>
      <c r="O235" s="177">
        <f t="shared" si="159"/>
        <v>1.00971013</v>
      </c>
      <c r="P235" s="184">
        <f t="shared" si="185"/>
        <v>1.01219891</v>
      </c>
      <c r="Q235" s="184">
        <f t="shared" si="178"/>
        <v>1.0509297270158602</v>
      </c>
      <c r="R235" s="177">
        <f t="shared" si="184"/>
        <v>1.0611343900000001</v>
      </c>
      <c r="S235" s="177">
        <f t="shared" si="179"/>
        <v>1.0509297200000001</v>
      </c>
      <c r="T235" s="177">
        <f t="shared" si="160"/>
        <v>340809.09738697001</v>
      </c>
      <c r="U235" s="177">
        <f t="shared" si="161"/>
        <v>1324.4575575072961</v>
      </c>
      <c r="V235" s="177">
        <f t="shared" si="162"/>
        <v>18235.615527749793</v>
      </c>
      <c r="W235" s="177">
        <f t="shared" si="163"/>
        <v>343853.02141578717</v>
      </c>
      <c r="X235" s="185">
        <f t="shared" si="164"/>
        <v>0</v>
      </c>
      <c r="Y235" s="177">
        <f t="shared" si="165"/>
        <v>0</v>
      </c>
      <c r="Z235" s="186">
        <f t="shared" si="166"/>
        <v>0</v>
      </c>
      <c r="AA235" s="177">
        <f t="shared" si="180"/>
        <v>0</v>
      </c>
      <c r="AB235" s="187">
        <f t="shared" si="181"/>
        <v>7.1215000000000001E-2</v>
      </c>
      <c r="AC235" s="185">
        <f t="shared" si="167"/>
        <v>14</v>
      </c>
      <c r="AD235" s="185">
        <v>252</v>
      </c>
      <c r="AE235" s="184">
        <f t="shared" si="183"/>
        <v>1.0038291749999999</v>
      </c>
      <c r="AF235" s="177">
        <f t="shared" si="168"/>
        <v>1305.01767548</v>
      </c>
      <c r="AG235" s="177">
        <f t="shared" si="169"/>
        <v>1316.6733932699999</v>
      </c>
      <c r="AH235" s="188">
        <f t="shared" si="182"/>
        <v>0</v>
      </c>
      <c r="AI235" s="188"/>
      <c r="AJ235" s="188"/>
      <c r="AK235" s="188"/>
      <c r="AL235" s="8"/>
      <c r="AM235" s="8"/>
      <c r="AN235" s="8"/>
      <c r="AO235" s="8"/>
      <c r="AP235" s="8"/>
      <c r="AQ235" s="8"/>
      <c r="AR235" s="5"/>
      <c r="AS235" s="143"/>
      <c r="AT235" s="221">
        <f>[2]Plan1!$A199</f>
        <v>42856</v>
      </c>
      <c r="AU235" s="157" t="str">
        <f>[2]Plan1!$C199</f>
        <v>Dia do Trabalho</v>
      </c>
      <c r="AV235" s="20"/>
      <c r="AW235" s="3"/>
      <c r="AX235" s="168">
        <f t="shared" si="153"/>
        <v>43141</v>
      </c>
      <c r="AY235" s="168">
        <f t="shared" si="147"/>
        <v>43140</v>
      </c>
      <c r="AZ235" s="168">
        <f t="shared" si="148"/>
        <v>43145</v>
      </c>
      <c r="BA235" s="168">
        <f t="shared" si="149"/>
        <v>43171</v>
      </c>
      <c r="BB235" s="168">
        <f t="shared" si="150"/>
        <v>43147</v>
      </c>
      <c r="BC235" s="168">
        <f t="shared" si="151"/>
        <v>43173</v>
      </c>
      <c r="BD235" s="148">
        <f t="shared" si="152"/>
        <v>18</v>
      </c>
      <c r="BF235" s="1"/>
      <c r="BG235" s="1"/>
      <c r="BH235" s="1"/>
      <c r="BI235" s="1"/>
    </row>
    <row r="236" spans="1:61" x14ac:dyDescent="0.2">
      <c r="A236" s="125">
        <f t="shared" si="170"/>
        <v>42127</v>
      </c>
      <c r="B236" s="177">
        <f t="shared" si="154"/>
        <v>345169.69480905717</v>
      </c>
      <c r="C236" s="3">
        <f t="shared" si="171"/>
        <v>46597908.799222715</v>
      </c>
      <c r="D236" s="177">
        <f t="shared" si="172"/>
        <v>324292.94833053002</v>
      </c>
      <c r="E236" s="177">
        <f t="shared" si="173"/>
        <v>26005.5927562</v>
      </c>
      <c r="F236" s="178">
        <f t="shared" si="155"/>
        <v>298287.35557433002</v>
      </c>
      <c r="G236" s="179">
        <f t="shared" si="174"/>
        <v>4160.34</v>
      </c>
      <c r="H236" s="180">
        <f>IF(AND(N236=1,N235&gt;1),VLOOKUP(A235,[1]Plan1!$CW$105:$CY$215,3),H235)</f>
        <v>4215.26</v>
      </c>
      <c r="I236" s="181">
        <f t="shared" si="156"/>
        <v>42046</v>
      </c>
      <c r="J236" s="181">
        <f t="shared" si="175"/>
        <v>42074</v>
      </c>
      <c r="K236" s="182">
        <f t="shared" si="157"/>
        <v>1.3200844161775249E-2</v>
      </c>
      <c r="L236" s="213">
        <f t="shared" si="176"/>
        <v>42135</v>
      </c>
      <c r="M236" s="183">
        <f t="shared" si="177"/>
        <v>19</v>
      </c>
      <c r="N236" s="183">
        <f t="shared" si="158"/>
        <v>14</v>
      </c>
      <c r="O236" s="177">
        <f t="shared" si="159"/>
        <v>1.00971013</v>
      </c>
      <c r="P236" s="184">
        <f t="shared" si="185"/>
        <v>1.01219891</v>
      </c>
      <c r="Q236" s="184">
        <f t="shared" si="178"/>
        <v>1.0509297270158602</v>
      </c>
      <c r="R236" s="177">
        <f t="shared" si="184"/>
        <v>1.0611343900000001</v>
      </c>
      <c r="S236" s="177">
        <f t="shared" si="179"/>
        <v>1.0509297200000001</v>
      </c>
      <c r="T236" s="177">
        <f t="shared" si="160"/>
        <v>340809.09738697001</v>
      </c>
      <c r="U236" s="177">
        <f t="shared" si="161"/>
        <v>1324.4575575072961</v>
      </c>
      <c r="V236" s="177">
        <f t="shared" si="162"/>
        <v>18235.615527749793</v>
      </c>
      <c r="W236" s="177">
        <f t="shared" si="163"/>
        <v>343853.02141578717</v>
      </c>
      <c r="X236" s="185">
        <f t="shared" si="164"/>
        <v>0</v>
      </c>
      <c r="Y236" s="177">
        <f t="shared" si="165"/>
        <v>0</v>
      </c>
      <c r="Z236" s="186">
        <f t="shared" si="166"/>
        <v>0</v>
      </c>
      <c r="AA236" s="177">
        <f t="shared" si="180"/>
        <v>0</v>
      </c>
      <c r="AB236" s="187">
        <f t="shared" si="181"/>
        <v>7.1215000000000001E-2</v>
      </c>
      <c r="AC236" s="185">
        <f t="shared" si="167"/>
        <v>14</v>
      </c>
      <c r="AD236" s="185">
        <v>252</v>
      </c>
      <c r="AE236" s="184">
        <f t="shared" si="183"/>
        <v>1.0038291749999999</v>
      </c>
      <c r="AF236" s="177">
        <f t="shared" si="168"/>
        <v>1305.01767548</v>
      </c>
      <c r="AG236" s="177">
        <f t="shared" si="169"/>
        <v>1316.6733932699999</v>
      </c>
      <c r="AH236" s="188">
        <f t="shared" si="182"/>
        <v>0</v>
      </c>
      <c r="AI236" s="188"/>
      <c r="AJ236" s="188"/>
      <c r="AK236" s="188"/>
      <c r="AL236" s="8"/>
      <c r="AM236" s="8"/>
      <c r="AN236" s="8"/>
      <c r="AO236" s="8"/>
      <c r="AP236" s="8"/>
      <c r="AQ236" s="8"/>
      <c r="AR236" s="5"/>
      <c r="AS236" s="143"/>
      <c r="AT236" s="221">
        <f>[2]Plan1!$A200</f>
        <v>42901</v>
      </c>
      <c r="AU236" s="157" t="str">
        <f>[2]Plan1!$C200</f>
        <v>Corpus Christi</v>
      </c>
      <c r="AV236" s="20"/>
      <c r="AW236" s="3"/>
      <c r="AX236" s="168">
        <f t="shared" si="153"/>
        <v>43169</v>
      </c>
      <c r="AY236" s="168">
        <f t="shared" si="147"/>
        <v>43168</v>
      </c>
      <c r="AZ236" s="168">
        <f t="shared" si="148"/>
        <v>43171</v>
      </c>
      <c r="BA236" s="168">
        <f t="shared" si="149"/>
        <v>43200</v>
      </c>
      <c r="BB236" s="168">
        <f t="shared" si="150"/>
        <v>43173</v>
      </c>
      <c r="BC236" s="168">
        <f t="shared" si="151"/>
        <v>43202</v>
      </c>
      <c r="BD236" s="148">
        <f t="shared" si="152"/>
        <v>20</v>
      </c>
      <c r="BF236" s="1"/>
      <c r="BG236" s="1"/>
      <c r="BH236" s="1"/>
      <c r="BI236" s="1"/>
    </row>
    <row r="237" spans="1:61" x14ac:dyDescent="0.2">
      <c r="A237" s="125">
        <f t="shared" si="170"/>
        <v>42128</v>
      </c>
      <c r="B237" s="177">
        <f t="shared" si="154"/>
        <v>345169.69480905717</v>
      </c>
      <c r="C237" s="3">
        <f t="shared" si="171"/>
        <v>46597908.799222715</v>
      </c>
      <c r="D237" s="177">
        <f t="shared" si="172"/>
        <v>324292.94833053002</v>
      </c>
      <c r="E237" s="177">
        <f t="shared" si="173"/>
        <v>26005.5927562</v>
      </c>
      <c r="F237" s="178">
        <f t="shared" si="155"/>
        <v>298287.35557433002</v>
      </c>
      <c r="G237" s="179">
        <f t="shared" si="174"/>
        <v>4160.34</v>
      </c>
      <c r="H237" s="180">
        <f>IF(AND(N237=1,N236&gt;1),VLOOKUP(A236,[1]Plan1!$CW$105:$CY$215,3),H236)</f>
        <v>4215.26</v>
      </c>
      <c r="I237" s="181">
        <f t="shared" si="156"/>
        <v>42046</v>
      </c>
      <c r="J237" s="181">
        <f t="shared" si="175"/>
        <v>42074</v>
      </c>
      <c r="K237" s="182">
        <f t="shared" si="157"/>
        <v>1.3200844161775249E-2</v>
      </c>
      <c r="L237" s="213">
        <f t="shared" si="176"/>
        <v>42135</v>
      </c>
      <c r="M237" s="183">
        <f t="shared" si="177"/>
        <v>19</v>
      </c>
      <c r="N237" s="183">
        <f t="shared" si="158"/>
        <v>14</v>
      </c>
      <c r="O237" s="177">
        <f t="shared" si="159"/>
        <v>1.00971013</v>
      </c>
      <c r="P237" s="184">
        <f t="shared" si="185"/>
        <v>1.01219891</v>
      </c>
      <c r="Q237" s="184">
        <f t="shared" si="178"/>
        <v>1.0509297270158602</v>
      </c>
      <c r="R237" s="177">
        <f t="shared" si="184"/>
        <v>1.0611343900000001</v>
      </c>
      <c r="S237" s="177">
        <f t="shared" si="179"/>
        <v>1.0509297200000001</v>
      </c>
      <c r="T237" s="177">
        <f t="shared" si="160"/>
        <v>340809.09738697001</v>
      </c>
      <c r="U237" s="177">
        <f t="shared" si="161"/>
        <v>1324.4575575072961</v>
      </c>
      <c r="V237" s="177">
        <f t="shared" si="162"/>
        <v>18235.615527749793</v>
      </c>
      <c r="W237" s="177">
        <f t="shared" si="163"/>
        <v>343853.02141578717</v>
      </c>
      <c r="X237" s="185">
        <f t="shared" si="164"/>
        <v>0</v>
      </c>
      <c r="Y237" s="177">
        <f t="shared" si="165"/>
        <v>0</v>
      </c>
      <c r="Z237" s="186">
        <f t="shared" si="166"/>
        <v>0</v>
      </c>
      <c r="AA237" s="177">
        <f t="shared" si="180"/>
        <v>0</v>
      </c>
      <c r="AB237" s="187">
        <f t="shared" si="181"/>
        <v>7.1215000000000001E-2</v>
      </c>
      <c r="AC237" s="185">
        <f t="shared" si="167"/>
        <v>14</v>
      </c>
      <c r="AD237" s="185">
        <v>252</v>
      </c>
      <c r="AE237" s="184">
        <f t="shared" si="183"/>
        <v>1.0038291749999999</v>
      </c>
      <c r="AF237" s="177">
        <f t="shared" si="168"/>
        <v>1305.01767548</v>
      </c>
      <c r="AG237" s="177">
        <f t="shared" si="169"/>
        <v>1316.6733932699999</v>
      </c>
      <c r="AH237" s="188">
        <f t="shared" si="182"/>
        <v>0</v>
      </c>
      <c r="AI237" s="188"/>
      <c r="AJ237" s="188"/>
      <c r="AK237" s="188"/>
      <c r="AL237" s="8"/>
      <c r="AM237" s="8"/>
      <c r="AN237" s="8"/>
      <c r="AO237" s="8"/>
      <c r="AP237" s="8"/>
      <c r="AQ237" s="8"/>
      <c r="AR237" s="5"/>
      <c r="AS237" s="158"/>
      <c r="AT237" s="221">
        <f>[2]Plan1!$A201</f>
        <v>42985</v>
      </c>
      <c r="AU237" s="157" t="str">
        <f>[2]Plan1!$C201</f>
        <v>Independência do Brasil</v>
      </c>
      <c r="AV237" s="20"/>
      <c r="AW237" s="3"/>
      <c r="AX237" s="168">
        <f t="shared" si="153"/>
        <v>43200</v>
      </c>
      <c r="AY237" s="168">
        <f t="shared" si="147"/>
        <v>43199</v>
      </c>
      <c r="AZ237" s="168">
        <f t="shared" si="148"/>
        <v>43200</v>
      </c>
      <c r="BA237" s="168">
        <f t="shared" si="149"/>
        <v>43230</v>
      </c>
      <c r="BB237" s="168">
        <f t="shared" si="150"/>
        <v>43202</v>
      </c>
      <c r="BC237" s="168">
        <f t="shared" si="151"/>
        <v>43234</v>
      </c>
      <c r="BD237" s="148">
        <f t="shared" si="152"/>
        <v>21</v>
      </c>
      <c r="BF237" s="1"/>
      <c r="BG237" s="1"/>
      <c r="BH237" s="1"/>
      <c r="BI237" s="1"/>
    </row>
    <row r="238" spans="1:61" x14ac:dyDescent="0.2">
      <c r="A238" s="125">
        <f t="shared" si="170"/>
        <v>42129</v>
      </c>
      <c r="B238" s="177">
        <f t="shared" si="154"/>
        <v>345483.38157936925</v>
      </c>
      <c r="C238" s="3">
        <f t="shared" si="171"/>
        <v>46640256.513214849</v>
      </c>
      <c r="D238" s="177">
        <f t="shared" si="172"/>
        <v>324292.94833053002</v>
      </c>
      <c r="E238" s="177">
        <f t="shared" si="173"/>
        <v>26005.5927562</v>
      </c>
      <c r="F238" s="178">
        <f t="shared" si="155"/>
        <v>298287.35557433002</v>
      </c>
      <c r="G238" s="179">
        <f t="shared" si="174"/>
        <v>4160.34</v>
      </c>
      <c r="H238" s="180">
        <f>IF(AND(N238=1,N237&gt;1),VLOOKUP(A237,[1]Plan1!$CW$105:$CY$215,3),H237)</f>
        <v>4215.26</v>
      </c>
      <c r="I238" s="181">
        <f t="shared" si="156"/>
        <v>42046</v>
      </c>
      <c r="J238" s="181">
        <f t="shared" si="175"/>
        <v>42074</v>
      </c>
      <c r="K238" s="182">
        <f t="shared" si="157"/>
        <v>1.3200844161775249E-2</v>
      </c>
      <c r="L238" s="213">
        <f t="shared" si="176"/>
        <v>42135</v>
      </c>
      <c r="M238" s="183">
        <f t="shared" si="177"/>
        <v>19</v>
      </c>
      <c r="N238" s="183">
        <f t="shared" si="158"/>
        <v>15</v>
      </c>
      <c r="O238" s="177">
        <f t="shared" si="159"/>
        <v>1.0104073099999999</v>
      </c>
      <c r="P238" s="184">
        <f t="shared" si="185"/>
        <v>1.01219891</v>
      </c>
      <c r="Q238" s="184">
        <f t="shared" si="178"/>
        <v>1.0509297270158602</v>
      </c>
      <c r="R238" s="177">
        <f t="shared" si="184"/>
        <v>1.0618670699999999</v>
      </c>
      <c r="S238" s="177">
        <f t="shared" si="179"/>
        <v>1.0509297200000001</v>
      </c>
      <c r="T238" s="177">
        <f t="shared" si="160"/>
        <v>340809.09738697001</v>
      </c>
      <c r="U238" s="177">
        <f t="shared" si="161"/>
        <v>1324.4575575072961</v>
      </c>
      <c r="V238" s="177">
        <f t="shared" si="162"/>
        <v>18454.164707431941</v>
      </c>
      <c r="W238" s="177">
        <f t="shared" si="163"/>
        <v>344071.57059546927</v>
      </c>
      <c r="X238" s="185">
        <f t="shared" si="164"/>
        <v>0</v>
      </c>
      <c r="Y238" s="177">
        <f t="shared" si="165"/>
        <v>0</v>
      </c>
      <c r="Z238" s="186">
        <f t="shared" si="166"/>
        <v>0</v>
      </c>
      <c r="AA238" s="177">
        <f t="shared" si="180"/>
        <v>0</v>
      </c>
      <c r="AB238" s="187">
        <f t="shared" si="181"/>
        <v>7.1215000000000001E-2</v>
      </c>
      <c r="AC238" s="185">
        <f t="shared" si="167"/>
        <v>15</v>
      </c>
      <c r="AD238" s="185">
        <v>252</v>
      </c>
      <c r="AE238" s="184">
        <f t="shared" si="183"/>
        <v>1.0041032480000001</v>
      </c>
      <c r="AF238" s="177">
        <f t="shared" si="168"/>
        <v>1398.42424723</v>
      </c>
      <c r="AG238" s="177">
        <f t="shared" si="169"/>
        <v>1411.8109839000001</v>
      </c>
      <c r="AH238" s="188">
        <f t="shared" si="182"/>
        <v>0</v>
      </c>
      <c r="AI238" s="188"/>
      <c r="AJ238" s="188"/>
      <c r="AK238" s="188"/>
      <c r="AL238" s="8"/>
      <c r="AM238" s="8"/>
      <c r="AN238" s="8"/>
      <c r="AO238" s="8"/>
      <c r="AP238" s="8"/>
      <c r="AQ238" s="8"/>
      <c r="AR238" s="5"/>
      <c r="AS238" s="143"/>
      <c r="AT238" s="221">
        <f>[2]Plan1!$A202</f>
        <v>43020</v>
      </c>
      <c r="AU238" s="157" t="str">
        <f>[2]Plan1!$C202</f>
        <v>Nossa Sr.a Aparecida - Padroeira do Brasil</v>
      </c>
      <c r="AV238" s="20"/>
      <c r="AW238" s="3"/>
      <c r="AX238" s="168">
        <f t="shared" si="153"/>
        <v>43230</v>
      </c>
      <c r="AY238" s="168">
        <f t="shared" si="147"/>
        <v>43229</v>
      </c>
      <c r="AZ238" s="168">
        <f t="shared" si="148"/>
        <v>43230</v>
      </c>
      <c r="BA238" s="168">
        <f t="shared" si="149"/>
        <v>43262</v>
      </c>
      <c r="BB238" s="168">
        <f t="shared" si="150"/>
        <v>43234</v>
      </c>
      <c r="BC238" s="168">
        <f t="shared" si="151"/>
        <v>43264</v>
      </c>
      <c r="BD238" s="148">
        <f t="shared" si="152"/>
        <v>21</v>
      </c>
      <c r="BF238" s="1"/>
      <c r="BG238" s="1"/>
      <c r="BH238" s="1"/>
      <c r="BI238" s="1"/>
    </row>
    <row r="239" spans="1:61" x14ac:dyDescent="0.2">
      <c r="A239" s="125">
        <f t="shared" si="170"/>
        <v>42130</v>
      </c>
      <c r="B239" s="177">
        <f t="shared" si="154"/>
        <v>345797.36941239639</v>
      </c>
      <c r="C239" s="3">
        <f t="shared" si="171"/>
        <v>46682644.870673515</v>
      </c>
      <c r="D239" s="177">
        <f t="shared" si="172"/>
        <v>324292.94833053002</v>
      </c>
      <c r="E239" s="177">
        <f t="shared" si="173"/>
        <v>26005.5927562</v>
      </c>
      <c r="F239" s="178">
        <f t="shared" si="155"/>
        <v>298287.35557433002</v>
      </c>
      <c r="G239" s="179">
        <f t="shared" si="174"/>
        <v>4160.34</v>
      </c>
      <c r="H239" s="180">
        <f>IF(AND(N239=1,N238&gt;1),VLOOKUP(A238,[1]Plan1!$CW$105:$CY$215,3),H238)</f>
        <v>4215.26</v>
      </c>
      <c r="I239" s="181">
        <f t="shared" si="156"/>
        <v>42046</v>
      </c>
      <c r="J239" s="181">
        <f t="shared" si="175"/>
        <v>42074</v>
      </c>
      <c r="K239" s="182">
        <f t="shared" si="157"/>
        <v>1.3200844161775249E-2</v>
      </c>
      <c r="L239" s="213">
        <f t="shared" si="176"/>
        <v>42135</v>
      </c>
      <c r="M239" s="183">
        <f t="shared" si="177"/>
        <v>19</v>
      </c>
      <c r="N239" s="183">
        <f t="shared" si="158"/>
        <v>16</v>
      </c>
      <c r="O239" s="177">
        <f t="shared" si="159"/>
        <v>1.0111049700000001</v>
      </c>
      <c r="P239" s="184">
        <f t="shared" si="185"/>
        <v>1.01219891</v>
      </c>
      <c r="Q239" s="184">
        <f t="shared" si="178"/>
        <v>1.0509297270158602</v>
      </c>
      <c r="R239" s="177">
        <f t="shared" si="184"/>
        <v>1.0626002699999999</v>
      </c>
      <c r="S239" s="177">
        <f t="shared" si="179"/>
        <v>1.0509297200000001</v>
      </c>
      <c r="T239" s="177">
        <f t="shared" si="160"/>
        <v>340809.09738697001</v>
      </c>
      <c r="U239" s="177">
        <f t="shared" si="161"/>
        <v>1324.4575575072961</v>
      </c>
      <c r="V239" s="177">
        <f t="shared" si="162"/>
        <v>18672.868996539037</v>
      </c>
      <c r="W239" s="177">
        <f t="shared" si="163"/>
        <v>344290.27488457639</v>
      </c>
      <c r="X239" s="185">
        <f t="shared" si="164"/>
        <v>0</v>
      </c>
      <c r="Y239" s="177">
        <f t="shared" si="165"/>
        <v>0</v>
      </c>
      <c r="Z239" s="186">
        <f t="shared" si="166"/>
        <v>0</v>
      </c>
      <c r="AA239" s="177">
        <f t="shared" si="180"/>
        <v>0</v>
      </c>
      <c r="AB239" s="187">
        <f t="shared" si="181"/>
        <v>7.1215000000000001E-2</v>
      </c>
      <c r="AC239" s="185">
        <f t="shared" si="167"/>
        <v>16</v>
      </c>
      <c r="AD239" s="185">
        <v>252</v>
      </c>
      <c r="AE239" s="184">
        <f t="shared" si="183"/>
        <v>1.0043773949999999</v>
      </c>
      <c r="AF239" s="177">
        <f t="shared" si="168"/>
        <v>1491.85603885</v>
      </c>
      <c r="AG239" s="177">
        <f t="shared" si="169"/>
        <v>1507.0945278199999</v>
      </c>
      <c r="AH239" s="188">
        <f t="shared" si="182"/>
        <v>0</v>
      </c>
      <c r="AI239" s="188"/>
      <c r="AJ239" s="188"/>
      <c r="AK239" s="188"/>
      <c r="AL239" s="8"/>
      <c r="AM239" s="8"/>
      <c r="AN239" s="8"/>
      <c r="AO239" s="8"/>
      <c r="AP239" s="8"/>
      <c r="AQ239" s="8"/>
      <c r="AR239" s="5"/>
      <c r="AS239" s="143"/>
      <c r="AT239" s="221">
        <f>[2]Plan1!$A203</f>
        <v>43041</v>
      </c>
      <c r="AU239" s="157" t="str">
        <f>[2]Plan1!$C203</f>
        <v>Finados</v>
      </c>
      <c r="AV239" s="20"/>
      <c r="AW239" s="3"/>
      <c r="AX239" s="168">
        <f t="shared" si="153"/>
        <v>43261</v>
      </c>
      <c r="AY239" s="168">
        <f t="shared" si="147"/>
        <v>43259</v>
      </c>
      <c r="AZ239" s="168">
        <f t="shared" si="148"/>
        <v>43262</v>
      </c>
      <c r="BA239" s="168">
        <f t="shared" si="149"/>
        <v>43291</v>
      </c>
      <c r="BB239" s="168">
        <f t="shared" si="150"/>
        <v>43264</v>
      </c>
      <c r="BC239" s="168">
        <f t="shared" si="151"/>
        <v>43293</v>
      </c>
      <c r="BD239" s="148">
        <f t="shared" si="152"/>
        <v>21</v>
      </c>
      <c r="BF239" s="1"/>
      <c r="BG239" s="1"/>
      <c r="BH239" s="1"/>
      <c r="BI239" s="1"/>
    </row>
    <row r="240" spans="1:61" x14ac:dyDescent="0.2">
      <c r="A240" s="125">
        <f t="shared" si="170"/>
        <v>42131</v>
      </c>
      <c r="B240" s="177">
        <f t="shared" si="154"/>
        <v>346111.65018305776</v>
      </c>
      <c r="C240" s="3">
        <f t="shared" si="171"/>
        <v>46725072.774712801</v>
      </c>
      <c r="D240" s="177">
        <f t="shared" si="172"/>
        <v>324292.94833053002</v>
      </c>
      <c r="E240" s="177">
        <f t="shared" si="173"/>
        <v>26005.5927562</v>
      </c>
      <c r="F240" s="178">
        <f t="shared" si="155"/>
        <v>298287.35557433002</v>
      </c>
      <c r="G240" s="179">
        <f t="shared" si="174"/>
        <v>4160.34</v>
      </c>
      <c r="H240" s="180">
        <f>IF(AND(N240=1,N239&gt;1),VLOOKUP(A239,[1]Plan1!$CW$105:$CY$215,3),H239)</f>
        <v>4215.26</v>
      </c>
      <c r="I240" s="181">
        <f t="shared" si="156"/>
        <v>42046</v>
      </c>
      <c r="J240" s="181">
        <f t="shared" si="175"/>
        <v>42074</v>
      </c>
      <c r="K240" s="182">
        <f t="shared" si="157"/>
        <v>1.3200844161775249E-2</v>
      </c>
      <c r="L240" s="213">
        <f t="shared" si="176"/>
        <v>42135</v>
      </c>
      <c r="M240" s="183">
        <f t="shared" si="177"/>
        <v>19</v>
      </c>
      <c r="N240" s="183">
        <f t="shared" si="158"/>
        <v>17</v>
      </c>
      <c r="O240" s="177">
        <f t="shared" si="159"/>
        <v>1.01180311</v>
      </c>
      <c r="P240" s="184">
        <f t="shared" si="185"/>
        <v>1.01219891</v>
      </c>
      <c r="Q240" s="184">
        <f t="shared" si="178"/>
        <v>1.0509297270158602</v>
      </c>
      <c r="R240" s="177">
        <f t="shared" si="184"/>
        <v>1.06333396</v>
      </c>
      <c r="S240" s="177">
        <f t="shared" si="179"/>
        <v>1.0509297200000001</v>
      </c>
      <c r="T240" s="177">
        <f t="shared" si="160"/>
        <v>340809.09738697001</v>
      </c>
      <c r="U240" s="177">
        <f t="shared" si="161"/>
        <v>1324.4575575072961</v>
      </c>
      <c r="V240" s="177">
        <f t="shared" si="162"/>
        <v>18891.719446450403</v>
      </c>
      <c r="W240" s="177">
        <f t="shared" si="163"/>
        <v>344509.12533448776</v>
      </c>
      <c r="X240" s="185">
        <f t="shared" si="164"/>
        <v>0</v>
      </c>
      <c r="Y240" s="177">
        <f t="shared" si="165"/>
        <v>0</v>
      </c>
      <c r="Z240" s="186">
        <f t="shared" si="166"/>
        <v>0</v>
      </c>
      <c r="AA240" s="177">
        <f t="shared" si="180"/>
        <v>0</v>
      </c>
      <c r="AB240" s="187">
        <f t="shared" si="181"/>
        <v>7.1215000000000001E-2</v>
      </c>
      <c r="AC240" s="185">
        <f t="shared" si="167"/>
        <v>17</v>
      </c>
      <c r="AD240" s="185">
        <v>252</v>
      </c>
      <c r="AE240" s="184">
        <f t="shared" si="183"/>
        <v>1.004651618</v>
      </c>
      <c r="AF240" s="177">
        <f t="shared" si="168"/>
        <v>1585.31373196</v>
      </c>
      <c r="AG240" s="177">
        <f t="shared" si="169"/>
        <v>1602.5248485699999</v>
      </c>
      <c r="AH240" s="188">
        <f t="shared" si="182"/>
        <v>0</v>
      </c>
      <c r="AI240" s="188"/>
      <c r="AJ240" s="188"/>
      <c r="AK240" s="188"/>
      <c r="AL240" s="8"/>
      <c r="AM240" s="8"/>
      <c r="AN240" s="8"/>
      <c r="AO240" s="8"/>
      <c r="AP240" s="8"/>
      <c r="AQ240" s="8"/>
      <c r="AR240" s="5"/>
      <c r="AS240" s="143"/>
      <c r="AT240" s="221">
        <f>[2]Plan1!$A204</f>
        <v>43054</v>
      </c>
      <c r="AU240" s="157" t="str">
        <f>[2]Plan1!$C204</f>
        <v>Proclamação da República</v>
      </c>
      <c r="AV240" s="20"/>
      <c r="AW240" s="3"/>
      <c r="AX240" s="168">
        <f t="shared" si="153"/>
        <v>43291</v>
      </c>
      <c r="AY240" s="168">
        <f t="shared" si="147"/>
        <v>43290</v>
      </c>
      <c r="AZ240" s="168">
        <f t="shared" si="148"/>
        <v>43291</v>
      </c>
      <c r="BA240" s="168">
        <f t="shared" si="149"/>
        <v>43322</v>
      </c>
      <c r="BB240" s="168">
        <f t="shared" si="150"/>
        <v>43293</v>
      </c>
      <c r="BC240" s="168">
        <f t="shared" si="151"/>
        <v>43326</v>
      </c>
      <c r="BD240" s="148">
        <f t="shared" si="152"/>
        <v>23</v>
      </c>
      <c r="BF240" s="1"/>
      <c r="BG240" s="1"/>
      <c r="BH240" s="1"/>
      <c r="BI240" s="1"/>
    </row>
    <row r="241" spans="1:192" x14ac:dyDescent="0.2">
      <c r="A241" s="125">
        <f t="shared" si="170"/>
        <v>42132</v>
      </c>
      <c r="B241" s="177">
        <f t="shared" si="154"/>
        <v>346426.22936714039</v>
      </c>
      <c r="C241" s="3">
        <f t="shared" si="171"/>
        <v>46767540.964563951</v>
      </c>
      <c r="D241" s="177">
        <f t="shared" si="172"/>
        <v>324292.94833053002</v>
      </c>
      <c r="E241" s="177">
        <f t="shared" si="173"/>
        <v>26005.5927562</v>
      </c>
      <c r="F241" s="178">
        <f t="shared" si="155"/>
        <v>298287.35557433002</v>
      </c>
      <c r="G241" s="179">
        <f t="shared" si="174"/>
        <v>4160.34</v>
      </c>
      <c r="H241" s="180">
        <f>IF(AND(N241=1,N240&gt;1),VLOOKUP(A240,[1]Plan1!$CW$105:$CY$215,3),H240)</f>
        <v>4215.26</v>
      </c>
      <c r="I241" s="181">
        <f t="shared" si="156"/>
        <v>42046</v>
      </c>
      <c r="J241" s="181">
        <f t="shared" si="175"/>
        <v>42074</v>
      </c>
      <c r="K241" s="182">
        <f t="shared" si="157"/>
        <v>1.3200844161775249E-2</v>
      </c>
      <c r="L241" s="213">
        <f t="shared" si="176"/>
        <v>42135</v>
      </c>
      <c r="M241" s="183">
        <f t="shared" si="177"/>
        <v>19</v>
      </c>
      <c r="N241" s="183">
        <f t="shared" si="158"/>
        <v>18</v>
      </c>
      <c r="O241" s="177">
        <f t="shared" si="159"/>
        <v>1.0125017300000001</v>
      </c>
      <c r="P241" s="184">
        <f t="shared" si="185"/>
        <v>1.01219891</v>
      </c>
      <c r="Q241" s="184">
        <f t="shared" si="178"/>
        <v>1.0509297270158602</v>
      </c>
      <c r="R241" s="177">
        <f t="shared" si="184"/>
        <v>1.0640681599999999</v>
      </c>
      <c r="S241" s="177">
        <f t="shared" si="179"/>
        <v>1.0509297200000001</v>
      </c>
      <c r="T241" s="177">
        <f t="shared" si="160"/>
        <v>340809.09738697001</v>
      </c>
      <c r="U241" s="177">
        <f t="shared" si="161"/>
        <v>1324.4575575072961</v>
      </c>
      <c r="V241" s="177">
        <f t="shared" si="162"/>
        <v>19110.722022913047</v>
      </c>
      <c r="W241" s="177">
        <f t="shared" si="163"/>
        <v>344728.1279109504</v>
      </c>
      <c r="X241" s="185">
        <f t="shared" si="164"/>
        <v>0</v>
      </c>
      <c r="Y241" s="177">
        <f t="shared" si="165"/>
        <v>0</v>
      </c>
      <c r="Z241" s="186">
        <f t="shared" si="166"/>
        <v>0</v>
      </c>
      <c r="AA241" s="177">
        <f t="shared" si="180"/>
        <v>0</v>
      </c>
      <c r="AB241" s="187">
        <f t="shared" si="181"/>
        <v>7.1215000000000001E-2</v>
      </c>
      <c r="AC241" s="185">
        <f t="shared" si="167"/>
        <v>18</v>
      </c>
      <c r="AD241" s="185">
        <v>252</v>
      </c>
      <c r="AE241" s="184">
        <f t="shared" si="183"/>
        <v>1.0049259150000001</v>
      </c>
      <c r="AF241" s="177">
        <f t="shared" si="168"/>
        <v>1678.79664495</v>
      </c>
      <c r="AG241" s="177">
        <f t="shared" si="169"/>
        <v>1698.1014561899999</v>
      </c>
      <c r="AH241" s="188">
        <f t="shared" si="182"/>
        <v>0</v>
      </c>
      <c r="AI241" s="188"/>
      <c r="AJ241" s="188"/>
      <c r="AK241" s="188"/>
      <c r="AL241" s="8"/>
      <c r="AM241" s="8"/>
      <c r="AN241" s="8"/>
      <c r="AO241" s="8"/>
      <c r="AP241" s="8"/>
      <c r="AQ241" s="8"/>
      <c r="AR241" s="5"/>
      <c r="AS241" s="143"/>
      <c r="AT241" s="221">
        <f>[2]Plan1!$A205</f>
        <v>43094</v>
      </c>
      <c r="AU241" s="157" t="str">
        <f>[2]Plan1!$C205</f>
        <v>Natal</v>
      </c>
      <c r="AV241" s="20"/>
      <c r="AW241" s="3"/>
      <c r="AX241" s="168">
        <f t="shared" si="153"/>
        <v>43322</v>
      </c>
      <c r="AY241" s="168">
        <f t="shared" si="147"/>
        <v>43321</v>
      </c>
      <c r="AZ241" s="168">
        <f t="shared" si="148"/>
        <v>43322</v>
      </c>
      <c r="BA241" s="168">
        <f t="shared" si="149"/>
        <v>43353</v>
      </c>
      <c r="BB241" s="168">
        <f t="shared" si="150"/>
        <v>43326</v>
      </c>
      <c r="BC241" s="168">
        <f t="shared" si="151"/>
        <v>43355</v>
      </c>
      <c r="BD241" s="148">
        <f t="shared" si="152"/>
        <v>20</v>
      </c>
      <c r="BF241" s="1"/>
      <c r="BG241" s="1"/>
      <c r="BH241" s="1"/>
      <c r="BI241" s="1"/>
    </row>
    <row r="242" spans="1:192" x14ac:dyDescent="0.2">
      <c r="A242" s="125">
        <f t="shared" si="170"/>
        <v>42133</v>
      </c>
      <c r="B242" s="177">
        <f t="shared" si="154"/>
        <v>346741.11082675797</v>
      </c>
      <c r="C242" s="3">
        <f t="shared" si="171"/>
        <v>46810049.961612329</v>
      </c>
      <c r="D242" s="177">
        <f t="shared" si="172"/>
        <v>324292.94833053002</v>
      </c>
      <c r="E242" s="177">
        <f t="shared" si="173"/>
        <v>26005.5927562</v>
      </c>
      <c r="F242" s="178">
        <f t="shared" si="155"/>
        <v>298287.35557433002</v>
      </c>
      <c r="G242" s="179">
        <f t="shared" si="174"/>
        <v>4160.34</v>
      </c>
      <c r="H242" s="180">
        <f>IF(AND(N242=1,N241&gt;1),VLOOKUP(A241,[1]Plan1!$CW$105:$CY$215,3),H241)</f>
        <v>4215.26</v>
      </c>
      <c r="I242" s="181">
        <f t="shared" si="156"/>
        <v>42046</v>
      </c>
      <c r="J242" s="181">
        <f t="shared" si="175"/>
        <v>42074</v>
      </c>
      <c r="K242" s="182">
        <f t="shared" si="157"/>
        <v>1.3200844161775249E-2</v>
      </c>
      <c r="L242" s="213">
        <f t="shared" si="176"/>
        <v>42135</v>
      </c>
      <c r="M242" s="183">
        <f t="shared" si="177"/>
        <v>19</v>
      </c>
      <c r="N242" s="183">
        <f t="shared" si="158"/>
        <v>19</v>
      </c>
      <c r="O242" s="177">
        <f t="shared" si="159"/>
        <v>1.0132008400000001</v>
      </c>
      <c r="P242" s="184">
        <f t="shared" si="185"/>
        <v>1.01219891</v>
      </c>
      <c r="Q242" s="184">
        <f t="shared" si="178"/>
        <v>1.0509297270158602</v>
      </c>
      <c r="R242" s="177">
        <f t="shared" si="184"/>
        <v>1.06480288</v>
      </c>
      <c r="S242" s="177">
        <f t="shared" si="179"/>
        <v>1.0509297200000001</v>
      </c>
      <c r="T242" s="177">
        <f t="shared" si="160"/>
        <v>340809.09738697001</v>
      </c>
      <c r="U242" s="177">
        <f t="shared" si="161"/>
        <v>1324.4575575072961</v>
      </c>
      <c r="V242" s="177">
        <f t="shared" si="162"/>
        <v>19329.879708800643</v>
      </c>
      <c r="W242" s="177">
        <f t="shared" si="163"/>
        <v>344947.28559683799</v>
      </c>
      <c r="X242" s="185">
        <f t="shared" si="164"/>
        <v>0</v>
      </c>
      <c r="Y242" s="177">
        <f t="shared" si="165"/>
        <v>0</v>
      </c>
      <c r="Z242" s="186">
        <f t="shared" si="166"/>
        <v>0</v>
      </c>
      <c r="AA242" s="177">
        <f t="shared" si="180"/>
        <v>0</v>
      </c>
      <c r="AB242" s="187">
        <f t="shared" si="181"/>
        <v>7.1215000000000001E-2</v>
      </c>
      <c r="AC242" s="185">
        <f t="shared" si="167"/>
        <v>19</v>
      </c>
      <c r="AD242" s="185">
        <v>252</v>
      </c>
      <c r="AE242" s="184">
        <f t="shared" si="183"/>
        <v>1.0052002879999999</v>
      </c>
      <c r="AF242" s="177">
        <f t="shared" si="168"/>
        <v>1772.3054594299999</v>
      </c>
      <c r="AG242" s="177">
        <f t="shared" si="169"/>
        <v>1793.8252299200001</v>
      </c>
      <c r="AH242" s="188">
        <f t="shared" si="182"/>
        <v>0</v>
      </c>
      <c r="AI242" s="188"/>
      <c r="AJ242" s="188"/>
      <c r="AK242" s="188"/>
      <c r="AL242" s="8"/>
      <c r="AM242" s="8"/>
      <c r="AN242" s="11"/>
      <c r="AO242" s="11"/>
      <c r="AP242" s="11"/>
      <c r="AQ242" s="11"/>
      <c r="AR242" s="5"/>
      <c r="AS242" s="143"/>
      <c r="AT242" s="221">
        <f>[2]Plan1!$A206</f>
        <v>43101</v>
      </c>
      <c r="AU242" s="157" t="str">
        <f>[2]Plan1!$C206</f>
        <v>Confraternização Universal</v>
      </c>
      <c r="AV242" s="20"/>
      <c r="AW242" s="10"/>
      <c r="AX242" s="168">
        <f t="shared" si="153"/>
        <v>43353</v>
      </c>
      <c r="AY242" s="168">
        <f t="shared" si="147"/>
        <v>43349</v>
      </c>
      <c r="AZ242" s="168">
        <f t="shared" si="148"/>
        <v>43353</v>
      </c>
      <c r="BA242" s="168">
        <f t="shared" si="149"/>
        <v>43383</v>
      </c>
      <c r="BB242" s="168">
        <f t="shared" si="150"/>
        <v>43355</v>
      </c>
      <c r="BC242" s="168">
        <f t="shared" si="151"/>
        <v>43388</v>
      </c>
      <c r="BD242" s="148">
        <f t="shared" si="152"/>
        <v>22</v>
      </c>
      <c r="BF242" s="7"/>
      <c r="BG242" s="7"/>
      <c r="BH242" s="7"/>
      <c r="BI242" s="7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</row>
    <row r="243" spans="1:192" x14ac:dyDescent="0.2">
      <c r="A243" s="125">
        <f t="shared" si="170"/>
        <v>42134</v>
      </c>
      <c r="B243" s="177">
        <f t="shared" si="154"/>
        <v>346741.11082675797</v>
      </c>
      <c r="C243" s="3">
        <f t="shared" si="171"/>
        <v>46810049.961612329</v>
      </c>
      <c r="D243" s="177">
        <f t="shared" si="172"/>
        <v>324292.94833053002</v>
      </c>
      <c r="E243" s="177">
        <f t="shared" si="173"/>
        <v>26005.5927562</v>
      </c>
      <c r="F243" s="178">
        <f t="shared" si="155"/>
        <v>298287.35557433002</v>
      </c>
      <c r="G243" s="179">
        <f t="shared" si="174"/>
        <v>4160.34</v>
      </c>
      <c r="H243" s="180">
        <f>IF(AND(N243=1,N242&gt;1),VLOOKUP(A242,[1]Plan1!$CW$105:$CY$215,3),H242)</f>
        <v>4215.26</v>
      </c>
      <c r="I243" s="181">
        <f t="shared" si="156"/>
        <v>42046</v>
      </c>
      <c r="J243" s="181">
        <f t="shared" si="175"/>
        <v>42074</v>
      </c>
      <c r="K243" s="182">
        <f t="shared" si="157"/>
        <v>1.3200844161775249E-2</v>
      </c>
      <c r="L243" s="213">
        <f t="shared" si="176"/>
        <v>42135</v>
      </c>
      <c r="M243" s="183">
        <f t="shared" si="177"/>
        <v>19</v>
      </c>
      <c r="N243" s="183">
        <f t="shared" si="158"/>
        <v>19</v>
      </c>
      <c r="O243" s="177">
        <f t="shared" si="159"/>
        <v>1.0132008400000001</v>
      </c>
      <c r="P243" s="184">
        <f t="shared" si="185"/>
        <v>1.01219891</v>
      </c>
      <c r="Q243" s="184">
        <f t="shared" si="178"/>
        <v>1.0509297270158602</v>
      </c>
      <c r="R243" s="177">
        <f t="shared" si="184"/>
        <v>1.06480288</v>
      </c>
      <c r="S243" s="177">
        <f t="shared" si="179"/>
        <v>1.0509297200000001</v>
      </c>
      <c r="T243" s="177">
        <f t="shared" si="160"/>
        <v>340809.09738697001</v>
      </c>
      <c r="U243" s="177">
        <f t="shared" si="161"/>
        <v>1324.4575575072961</v>
      </c>
      <c r="V243" s="177">
        <f t="shared" si="162"/>
        <v>19329.879708800643</v>
      </c>
      <c r="W243" s="177">
        <f t="shared" si="163"/>
        <v>344947.28559683799</v>
      </c>
      <c r="X243" s="185">
        <f t="shared" si="164"/>
        <v>0</v>
      </c>
      <c r="Y243" s="177">
        <f t="shared" si="165"/>
        <v>0</v>
      </c>
      <c r="Z243" s="186">
        <f t="shared" si="166"/>
        <v>0</v>
      </c>
      <c r="AA243" s="177">
        <f t="shared" si="180"/>
        <v>0</v>
      </c>
      <c r="AB243" s="187">
        <f t="shared" si="181"/>
        <v>7.1215000000000001E-2</v>
      </c>
      <c r="AC243" s="185">
        <f t="shared" si="167"/>
        <v>19</v>
      </c>
      <c r="AD243" s="185">
        <v>252</v>
      </c>
      <c r="AE243" s="184">
        <f t="shared" si="183"/>
        <v>1.0052002879999999</v>
      </c>
      <c r="AF243" s="177">
        <f t="shared" si="168"/>
        <v>1772.3054594299999</v>
      </c>
      <c r="AG243" s="177">
        <f t="shared" si="169"/>
        <v>1793.8252299200001</v>
      </c>
      <c r="AH243" s="188">
        <f t="shared" si="182"/>
        <v>0</v>
      </c>
      <c r="AI243" s="188"/>
      <c r="AJ243" s="188"/>
      <c r="AK243" s="188"/>
      <c r="AL243" s="8"/>
      <c r="AM243" s="8"/>
      <c r="AN243" s="8"/>
      <c r="AO243" s="8"/>
      <c r="AP243" s="8"/>
      <c r="AQ243" s="8"/>
      <c r="AR243" s="5"/>
      <c r="AS243" s="148"/>
      <c r="AT243" s="221">
        <f>[2]Plan1!$A207</f>
        <v>43143</v>
      </c>
      <c r="AU243" s="157" t="str">
        <f>[2]Plan1!$C207</f>
        <v>Carnaval</v>
      </c>
      <c r="AV243" s="20"/>
      <c r="AW243" s="3"/>
      <c r="AX243" s="168">
        <f t="shared" si="153"/>
        <v>43383</v>
      </c>
      <c r="AY243" s="168">
        <f t="shared" si="147"/>
        <v>43382</v>
      </c>
      <c r="AZ243" s="168">
        <f t="shared" si="148"/>
        <v>43383</v>
      </c>
      <c r="BA243" s="168">
        <f t="shared" si="149"/>
        <v>43416</v>
      </c>
      <c r="BB243" s="168">
        <f t="shared" si="150"/>
        <v>43388</v>
      </c>
      <c r="BC243" s="168">
        <f t="shared" si="151"/>
        <v>43418</v>
      </c>
      <c r="BD243" s="148">
        <f t="shared" si="152"/>
        <v>21</v>
      </c>
      <c r="BF243" s="1"/>
      <c r="BG243" s="1"/>
      <c r="BH243" s="1"/>
      <c r="BI243" s="1"/>
    </row>
    <row r="244" spans="1:192" x14ac:dyDescent="0.2">
      <c r="A244" s="125">
        <f t="shared" si="170"/>
        <v>42135</v>
      </c>
      <c r="B244" s="177">
        <f t="shared" si="154"/>
        <v>346741.11082675797</v>
      </c>
      <c r="C244" s="3">
        <f t="shared" si="171"/>
        <v>46810049.961612329</v>
      </c>
      <c r="D244" s="177">
        <f t="shared" si="172"/>
        <v>324292.94833053002</v>
      </c>
      <c r="E244" s="177">
        <f t="shared" si="173"/>
        <v>26005.5927562</v>
      </c>
      <c r="F244" s="178">
        <f t="shared" si="155"/>
        <v>298287.35557433002</v>
      </c>
      <c r="G244" s="179">
        <f t="shared" si="174"/>
        <v>4160.34</v>
      </c>
      <c r="H244" s="180">
        <f>IF(AND(N244=1,N243&gt;1),VLOOKUP(A243,[1]Plan1!$CW$105:$CY$215,3),H243)</f>
        <v>4215.26</v>
      </c>
      <c r="I244" s="181">
        <f t="shared" si="156"/>
        <v>42046</v>
      </c>
      <c r="J244" s="181">
        <f t="shared" si="175"/>
        <v>42074</v>
      </c>
      <c r="K244" s="182">
        <f t="shared" si="157"/>
        <v>1.3200844161775249E-2</v>
      </c>
      <c r="L244" s="213">
        <f t="shared" si="176"/>
        <v>42135</v>
      </c>
      <c r="M244" s="183">
        <f t="shared" si="177"/>
        <v>19</v>
      </c>
      <c r="N244" s="183">
        <f t="shared" si="158"/>
        <v>19</v>
      </c>
      <c r="O244" s="177">
        <f t="shared" si="159"/>
        <v>1.0132008400000001</v>
      </c>
      <c r="P244" s="184">
        <f t="shared" si="185"/>
        <v>1.01219891</v>
      </c>
      <c r="Q244" s="184">
        <f t="shared" si="178"/>
        <v>1.0509297270158602</v>
      </c>
      <c r="R244" s="177">
        <f t="shared" si="184"/>
        <v>1.06480288</v>
      </c>
      <c r="S244" s="177">
        <f t="shared" si="179"/>
        <v>1.0509297200000001</v>
      </c>
      <c r="T244" s="177">
        <f t="shared" si="160"/>
        <v>340809.09738697001</v>
      </c>
      <c r="U244" s="177">
        <f t="shared" si="161"/>
        <v>1324.4575575072961</v>
      </c>
      <c r="V244" s="177">
        <f t="shared" si="162"/>
        <v>19329.879708800643</v>
      </c>
      <c r="W244" s="177">
        <f t="shared" si="163"/>
        <v>344947.28559683799</v>
      </c>
      <c r="X244" s="185">
        <f t="shared" si="164"/>
        <v>8</v>
      </c>
      <c r="Y244" s="177">
        <f t="shared" si="165"/>
        <v>2547.9696950299999</v>
      </c>
      <c r="Z244" s="186">
        <f t="shared" si="166"/>
        <v>7.8569999999999994E-3</v>
      </c>
      <c r="AA244" s="177">
        <f t="shared" si="180"/>
        <v>2677.7370781599998</v>
      </c>
      <c r="AB244" s="187">
        <f t="shared" si="181"/>
        <v>7.1215000000000001E-2</v>
      </c>
      <c r="AC244" s="185">
        <f t="shared" si="167"/>
        <v>19</v>
      </c>
      <c r="AD244" s="185">
        <v>252</v>
      </c>
      <c r="AE244" s="184">
        <f t="shared" si="183"/>
        <v>1.0052002879999999</v>
      </c>
      <c r="AF244" s="177">
        <f t="shared" si="168"/>
        <v>1772.3054594299999</v>
      </c>
      <c r="AG244" s="177">
        <f t="shared" si="169"/>
        <v>1793.8252299200001</v>
      </c>
      <c r="AH244" s="188">
        <f t="shared" si="182"/>
        <v>4450.0425375899995</v>
      </c>
      <c r="AI244" s="188"/>
      <c r="AJ244" s="188"/>
      <c r="AK244" s="188"/>
      <c r="AL244" s="8"/>
      <c r="AM244" s="8"/>
      <c r="AN244" s="8"/>
      <c r="AO244" s="8"/>
      <c r="AP244" s="8"/>
      <c r="AQ244" s="8"/>
      <c r="AR244" s="5"/>
      <c r="AS244" s="148"/>
      <c r="AT244" s="221">
        <f>[2]Plan1!$A208</f>
        <v>43144</v>
      </c>
      <c r="AU244" s="157" t="str">
        <f>[2]Plan1!$C208</f>
        <v>Carnaval</v>
      </c>
      <c r="AV244" s="20"/>
      <c r="AW244" s="3"/>
      <c r="AX244" s="168">
        <f t="shared" si="153"/>
        <v>43414</v>
      </c>
      <c r="AY244" s="168">
        <f t="shared" si="147"/>
        <v>43413</v>
      </c>
      <c r="AZ244" s="168">
        <f t="shared" si="148"/>
        <v>43416</v>
      </c>
      <c r="BA244" s="168">
        <f t="shared" si="149"/>
        <v>43444</v>
      </c>
      <c r="BB244" s="168">
        <f t="shared" si="150"/>
        <v>43418</v>
      </c>
      <c r="BC244" s="168">
        <f t="shared" si="151"/>
        <v>43446</v>
      </c>
      <c r="BD244" s="148">
        <f t="shared" si="152"/>
        <v>19</v>
      </c>
      <c r="BF244" s="1"/>
      <c r="BG244" s="1"/>
      <c r="BH244" s="1"/>
      <c r="BI244" s="1"/>
    </row>
    <row r="245" spans="1:192" x14ac:dyDescent="0.2">
      <c r="A245" s="125">
        <f t="shared" si="170"/>
        <v>42136</v>
      </c>
      <c r="B245" s="177">
        <f t="shared" si="154"/>
        <v>342470.05207072169</v>
      </c>
      <c r="C245" s="3">
        <f t="shared" si="171"/>
        <v>46233457.029547431</v>
      </c>
      <c r="D245" s="177">
        <f t="shared" si="172"/>
        <v>321744.97863550001</v>
      </c>
      <c r="E245" s="177">
        <f t="shared" si="173"/>
        <v>23457.623061169998</v>
      </c>
      <c r="F245" s="178">
        <f t="shared" si="155"/>
        <v>298287.35557433002</v>
      </c>
      <c r="G245" s="179">
        <f t="shared" si="174"/>
        <v>4215.26</v>
      </c>
      <c r="H245" s="180">
        <f>IF(AND(N245=1,N244&gt;1),VLOOKUP(A244,[1]Plan1!$CW$105:$CY$215,3),H244)</f>
        <v>4245.1899999999996</v>
      </c>
      <c r="I245" s="181">
        <f t="shared" si="156"/>
        <v>42075</v>
      </c>
      <c r="J245" s="181">
        <f t="shared" si="175"/>
        <v>42106</v>
      </c>
      <c r="K245" s="182">
        <f t="shared" si="157"/>
        <v>7.1003923838623972E-3</v>
      </c>
      <c r="L245" s="213">
        <f t="shared" si="176"/>
        <v>42165</v>
      </c>
      <c r="M245" s="183">
        <f t="shared" si="177"/>
        <v>21</v>
      </c>
      <c r="N245" s="183">
        <f t="shared" si="158"/>
        <v>1</v>
      </c>
      <c r="O245" s="177">
        <f t="shared" si="159"/>
        <v>1.00033697</v>
      </c>
      <c r="P245" s="184">
        <f t="shared" si="185"/>
        <v>1.0132008400000001</v>
      </c>
      <c r="Q245" s="184">
        <f t="shared" si="178"/>
        <v>1.0648028821934403</v>
      </c>
      <c r="R245" s="177">
        <f t="shared" si="184"/>
        <v>1.0651616800000001</v>
      </c>
      <c r="S245" s="177">
        <f t="shared" si="179"/>
        <v>1.0509297200000001</v>
      </c>
      <c r="T245" s="177">
        <f t="shared" si="160"/>
        <v>338131.36030881002</v>
      </c>
      <c r="U245" s="177">
        <f t="shared" si="161"/>
        <v>1194.6901743709325</v>
      </c>
      <c r="V245" s="177">
        <f t="shared" si="162"/>
        <v>19436.905211980742</v>
      </c>
      <c r="W245" s="177">
        <f t="shared" si="163"/>
        <v>342376.5740218517</v>
      </c>
      <c r="X245" s="185">
        <f t="shared" si="164"/>
        <v>0</v>
      </c>
      <c r="Y245" s="177">
        <f t="shared" si="165"/>
        <v>0</v>
      </c>
      <c r="Z245" s="186">
        <f t="shared" si="166"/>
        <v>0</v>
      </c>
      <c r="AA245" s="177">
        <f t="shared" si="180"/>
        <v>0</v>
      </c>
      <c r="AB245" s="187">
        <f t="shared" si="181"/>
        <v>7.1215000000000001E-2</v>
      </c>
      <c r="AC245" s="185">
        <f t="shared" si="167"/>
        <v>1</v>
      </c>
      <c r="AD245" s="185">
        <v>252</v>
      </c>
      <c r="AE245" s="184">
        <f t="shared" si="183"/>
        <v>1.000273027</v>
      </c>
      <c r="AF245" s="177">
        <f t="shared" si="168"/>
        <v>92.318990909999997</v>
      </c>
      <c r="AG245" s="177">
        <f t="shared" si="169"/>
        <v>93.478048869999995</v>
      </c>
      <c r="AH245" s="188">
        <f t="shared" si="182"/>
        <v>0</v>
      </c>
      <c r="AI245" s="188"/>
      <c r="AJ245" s="188"/>
      <c r="AK245" s="188"/>
      <c r="AL245" s="8"/>
      <c r="AM245" s="8"/>
      <c r="AN245" s="8"/>
      <c r="AO245" s="8"/>
      <c r="AP245" s="8"/>
      <c r="AQ245" s="8"/>
      <c r="AR245" s="5"/>
      <c r="AS245" s="160"/>
      <c r="AT245" s="221">
        <f>[2]Plan1!$A209</f>
        <v>43189</v>
      </c>
      <c r="AU245" s="157" t="str">
        <f>[2]Plan1!$C209</f>
        <v>Paixão de Cristo</v>
      </c>
      <c r="AV245" s="20"/>
      <c r="AW245" s="3"/>
      <c r="AX245" s="168">
        <f t="shared" si="153"/>
        <v>43444</v>
      </c>
      <c r="AY245" s="168">
        <f t="shared" si="147"/>
        <v>43441</v>
      </c>
      <c r="AZ245" s="168">
        <f t="shared" si="148"/>
        <v>43444</v>
      </c>
      <c r="BA245" s="168">
        <f t="shared" si="149"/>
        <v>43475</v>
      </c>
      <c r="BB245" s="168">
        <f t="shared" si="150"/>
        <v>43446</v>
      </c>
      <c r="BC245" s="168">
        <f t="shared" si="151"/>
        <v>43479</v>
      </c>
      <c r="BD245" s="148">
        <f t="shared" si="152"/>
        <v>21</v>
      </c>
      <c r="BF245" s="1"/>
      <c r="BG245" s="1"/>
      <c r="BH245" s="1"/>
      <c r="BI245" s="1"/>
    </row>
    <row r="246" spans="1:192" x14ac:dyDescent="0.2">
      <c r="A246" s="125">
        <f t="shared" si="170"/>
        <v>42137</v>
      </c>
      <c r="B246" s="177">
        <f t="shared" si="154"/>
        <v>342670.68153379153</v>
      </c>
      <c r="C246" s="3">
        <f t="shared" si="171"/>
        <v>46260542.007061854</v>
      </c>
      <c r="D246" s="177">
        <f t="shared" si="172"/>
        <v>321744.97863550001</v>
      </c>
      <c r="E246" s="177">
        <f t="shared" si="173"/>
        <v>23457.623061169998</v>
      </c>
      <c r="F246" s="178">
        <f t="shared" si="155"/>
        <v>298287.35557433002</v>
      </c>
      <c r="G246" s="179">
        <f t="shared" si="174"/>
        <v>4215.26</v>
      </c>
      <c r="H246" s="180">
        <f>IF(AND(N246=1,N245&gt;1),VLOOKUP(A245,[1]Plan1!$CW$105:$CY$215,3),H245)</f>
        <v>4245.1899999999996</v>
      </c>
      <c r="I246" s="181">
        <f t="shared" si="156"/>
        <v>42075</v>
      </c>
      <c r="J246" s="181">
        <f t="shared" si="175"/>
        <v>42106</v>
      </c>
      <c r="K246" s="182">
        <f t="shared" si="157"/>
        <v>7.1003923838623972E-3</v>
      </c>
      <c r="L246" s="213">
        <f t="shared" si="176"/>
        <v>42165</v>
      </c>
      <c r="M246" s="183">
        <f t="shared" si="177"/>
        <v>21</v>
      </c>
      <c r="N246" s="183">
        <f t="shared" si="158"/>
        <v>2</v>
      </c>
      <c r="O246" s="177">
        <f t="shared" si="159"/>
        <v>1.0006740599999999</v>
      </c>
      <c r="P246" s="184">
        <f t="shared" si="185"/>
        <v>1.0132008400000001</v>
      </c>
      <c r="Q246" s="184">
        <f t="shared" si="178"/>
        <v>1.0648028821934403</v>
      </c>
      <c r="R246" s="177">
        <f t="shared" si="184"/>
        <v>1.06552062</v>
      </c>
      <c r="S246" s="177">
        <f t="shared" si="179"/>
        <v>1.0509297200000001</v>
      </c>
      <c r="T246" s="177">
        <f t="shared" si="160"/>
        <v>338131.36030881002</v>
      </c>
      <c r="U246" s="177">
        <f t="shared" si="161"/>
        <v>1194.6901743709325</v>
      </c>
      <c r="V246" s="177">
        <f t="shared" si="162"/>
        <v>19543.972475390568</v>
      </c>
      <c r="W246" s="177">
        <f t="shared" si="163"/>
        <v>342483.64128526155</v>
      </c>
      <c r="X246" s="185">
        <f t="shared" si="164"/>
        <v>0</v>
      </c>
      <c r="Y246" s="177">
        <f t="shared" si="165"/>
        <v>0</v>
      </c>
      <c r="Z246" s="186">
        <f t="shared" si="166"/>
        <v>0</v>
      </c>
      <c r="AA246" s="177">
        <f t="shared" si="180"/>
        <v>0</v>
      </c>
      <c r="AB246" s="187">
        <f t="shared" si="181"/>
        <v>7.1215000000000001E-2</v>
      </c>
      <c r="AC246" s="185">
        <f t="shared" si="167"/>
        <v>2</v>
      </c>
      <c r="AD246" s="185">
        <v>252</v>
      </c>
      <c r="AE246" s="184">
        <f t="shared" si="183"/>
        <v>1.000546129</v>
      </c>
      <c r="AF246" s="177">
        <f t="shared" si="168"/>
        <v>184.66334166999999</v>
      </c>
      <c r="AG246" s="177">
        <f t="shared" si="169"/>
        <v>187.04024853000001</v>
      </c>
      <c r="AH246" s="188">
        <f t="shared" si="182"/>
        <v>0</v>
      </c>
      <c r="AI246" s="188"/>
      <c r="AJ246" s="188"/>
      <c r="AK246" s="188"/>
      <c r="AL246" s="8"/>
      <c r="AM246" s="8"/>
      <c r="AN246" s="8"/>
      <c r="AO246" s="8"/>
      <c r="AP246" s="8"/>
      <c r="AQ246" s="8"/>
      <c r="AR246" s="5"/>
      <c r="AS246" s="161"/>
      <c r="AT246" s="221">
        <f>[2]Plan1!$A210</f>
        <v>43211</v>
      </c>
      <c r="AU246" s="157" t="str">
        <f>[2]Plan1!$C210</f>
        <v>Tiradentes</v>
      </c>
      <c r="AV246" s="20"/>
      <c r="AW246" s="3"/>
      <c r="AX246" s="168">
        <f t="shared" si="153"/>
        <v>43475</v>
      </c>
      <c r="AY246" s="168">
        <f t="shared" si="147"/>
        <v>43474</v>
      </c>
      <c r="AZ246" s="168">
        <f t="shared" si="148"/>
        <v>43475</v>
      </c>
      <c r="BA246" s="168">
        <f t="shared" si="149"/>
        <v>43507</v>
      </c>
      <c r="BB246" s="168">
        <f t="shared" si="150"/>
        <v>43479</v>
      </c>
      <c r="BC246" s="168">
        <f t="shared" si="151"/>
        <v>43509</v>
      </c>
      <c r="BD246" s="148">
        <f t="shared" si="152"/>
        <v>22</v>
      </c>
      <c r="BF246" s="1"/>
      <c r="BG246" s="1"/>
      <c r="BH246" s="1"/>
      <c r="BI246" s="1"/>
    </row>
    <row r="247" spans="1:192" x14ac:dyDescent="0.2">
      <c r="A247" s="125">
        <f t="shared" si="170"/>
        <v>42138</v>
      </c>
      <c r="B247" s="177">
        <f t="shared" si="154"/>
        <v>342871.42801022046</v>
      </c>
      <c r="C247" s="3">
        <f t="shared" si="171"/>
        <v>46287642.781379759</v>
      </c>
      <c r="D247" s="177">
        <f t="shared" si="172"/>
        <v>321744.97863550001</v>
      </c>
      <c r="E247" s="177">
        <f t="shared" si="173"/>
        <v>23457.623061169998</v>
      </c>
      <c r="F247" s="178">
        <f t="shared" si="155"/>
        <v>298287.35557433002</v>
      </c>
      <c r="G247" s="179">
        <f t="shared" si="174"/>
        <v>4215.26</v>
      </c>
      <c r="H247" s="180">
        <f>IF(AND(N247=1,N246&gt;1),VLOOKUP(A246,[1]Plan1!$CW$105:$CY$215,3),H246)</f>
        <v>4245.1899999999996</v>
      </c>
      <c r="I247" s="181">
        <f t="shared" si="156"/>
        <v>42075</v>
      </c>
      <c r="J247" s="181">
        <f t="shared" si="175"/>
        <v>42106</v>
      </c>
      <c r="K247" s="182">
        <f t="shared" si="157"/>
        <v>7.1003923838623972E-3</v>
      </c>
      <c r="L247" s="213">
        <f t="shared" si="176"/>
        <v>42165</v>
      </c>
      <c r="M247" s="183">
        <f t="shared" si="177"/>
        <v>21</v>
      </c>
      <c r="N247" s="183">
        <f t="shared" si="158"/>
        <v>3</v>
      </c>
      <c r="O247" s="177">
        <f t="shared" si="159"/>
        <v>1.0010112600000001</v>
      </c>
      <c r="P247" s="184">
        <f t="shared" si="185"/>
        <v>1.0132008400000001</v>
      </c>
      <c r="Q247" s="184">
        <f t="shared" si="178"/>
        <v>1.0648028821934403</v>
      </c>
      <c r="R247" s="177">
        <f t="shared" si="184"/>
        <v>1.0658796699999999</v>
      </c>
      <c r="S247" s="177">
        <f t="shared" si="179"/>
        <v>1.0509297200000001</v>
      </c>
      <c r="T247" s="177">
        <f t="shared" si="160"/>
        <v>338131.36030881002</v>
      </c>
      <c r="U247" s="177">
        <f t="shared" si="161"/>
        <v>1194.6901743709325</v>
      </c>
      <c r="V247" s="177">
        <f t="shared" si="162"/>
        <v>19651.072550409506</v>
      </c>
      <c r="W247" s="177">
        <f t="shared" si="163"/>
        <v>342590.74136028049</v>
      </c>
      <c r="X247" s="185">
        <f t="shared" si="164"/>
        <v>0</v>
      </c>
      <c r="Y247" s="177">
        <f t="shared" si="165"/>
        <v>0</v>
      </c>
      <c r="Z247" s="186">
        <f t="shared" si="166"/>
        <v>0</v>
      </c>
      <c r="AA247" s="177">
        <f t="shared" si="180"/>
        <v>0</v>
      </c>
      <c r="AB247" s="187">
        <f t="shared" si="181"/>
        <v>7.1215000000000001E-2</v>
      </c>
      <c r="AC247" s="185">
        <f t="shared" si="167"/>
        <v>3</v>
      </c>
      <c r="AD247" s="185">
        <v>252</v>
      </c>
      <c r="AE247" s="184">
        <f t="shared" si="183"/>
        <v>1.0008193059999999</v>
      </c>
      <c r="AF247" s="177">
        <f t="shared" si="168"/>
        <v>277.03305227999999</v>
      </c>
      <c r="AG247" s="177">
        <f t="shared" si="169"/>
        <v>280.68664994</v>
      </c>
      <c r="AH247" s="188">
        <f t="shared" si="182"/>
        <v>0</v>
      </c>
      <c r="AI247" s="188"/>
      <c r="AJ247" s="188"/>
      <c r="AK247" s="188"/>
      <c r="AL247" s="8"/>
      <c r="AM247" s="8"/>
      <c r="AN247" s="8"/>
      <c r="AO247" s="8"/>
      <c r="AP247" s="8"/>
      <c r="AQ247" s="8"/>
      <c r="AR247" s="5"/>
      <c r="AS247" s="144"/>
      <c r="AT247" s="221">
        <f>[2]Plan1!$A211</f>
        <v>43221</v>
      </c>
      <c r="AU247" s="157" t="str">
        <f>[2]Plan1!$C211</f>
        <v>Dia do Trabalho</v>
      </c>
      <c r="AV247" s="20"/>
      <c r="AW247" s="3"/>
      <c r="AX247" s="168">
        <f t="shared" si="153"/>
        <v>43506</v>
      </c>
      <c r="AY247" s="168">
        <f t="shared" si="147"/>
        <v>43504</v>
      </c>
      <c r="AZ247" s="168">
        <f t="shared" si="148"/>
        <v>43507</v>
      </c>
      <c r="BA247" s="168">
        <f t="shared" si="149"/>
        <v>43535</v>
      </c>
      <c r="BB247" s="168">
        <f t="shared" si="150"/>
        <v>43509</v>
      </c>
      <c r="BC247" s="168">
        <f t="shared" si="151"/>
        <v>43537</v>
      </c>
      <c r="BD247" s="148">
        <f t="shared" si="152"/>
        <v>18</v>
      </c>
      <c r="BF247" s="1"/>
      <c r="BG247" s="1"/>
      <c r="BH247" s="1"/>
      <c r="BI247" s="1"/>
    </row>
    <row r="248" spans="1:192" x14ac:dyDescent="0.2">
      <c r="A248" s="125">
        <f t="shared" si="170"/>
        <v>42139</v>
      </c>
      <c r="B248" s="177">
        <f t="shared" si="154"/>
        <v>343072.29718056566</v>
      </c>
      <c r="C248" s="3">
        <f t="shared" si="171"/>
        <v>46314760.119376361</v>
      </c>
      <c r="D248" s="177">
        <f t="shared" si="172"/>
        <v>321744.97863550001</v>
      </c>
      <c r="E248" s="177">
        <f t="shared" si="173"/>
        <v>23457.623061169998</v>
      </c>
      <c r="F248" s="178">
        <f t="shared" si="155"/>
        <v>298287.35557433002</v>
      </c>
      <c r="G248" s="179">
        <f t="shared" si="174"/>
        <v>4215.26</v>
      </c>
      <c r="H248" s="180">
        <f>IF(AND(N248=1,N247&gt;1),VLOOKUP(A247,[1]Plan1!$CW$105:$CY$215,3),H247)</f>
        <v>4245.1899999999996</v>
      </c>
      <c r="I248" s="181">
        <f t="shared" si="156"/>
        <v>42075</v>
      </c>
      <c r="J248" s="181">
        <f t="shared" si="175"/>
        <v>42106</v>
      </c>
      <c r="K248" s="182">
        <f t="shared" si="157"/>
        <v>7.1003923838623972E-3</v>
      </c>
      <c r="L248" s="213">
        <f t="shared" si="176"/>
        <v>42165</v>
      </c>
      <c r="M248" s="183">
        <f t="shared" si="177"/>
        <v>21</v>
      </c>
      <c r="N248" s="183">
        <f t="shared" si="158"/>
        <v>4</v>
      </c>
      <c r="O248" s="177">
        <f t="shared" si="159"/>
        <v>1.0013485799999999</v>
      </c>
      <c r="P248" s="184">
        <f t="shared" si="185"/>
        <v>1.0132008400000001</v>
      </c>
      <c r="Q248" s="184">
        <f t="shared" si="178"/>
        <v>1.0648028821934403</v>
      </c>
      <c r="R248" s="177">
        <f t="shared" si="184"/>
        <v>1.06623885</v>
      </c>
      <c r="S248" s="177">
        <f t="shared" si="179"/>
        <v>1.0509297200000001</v>
      </c>
      <c r="T248" s="177">
        <f t="shared" si="160"/>
        <v>338131.36030881002</v>
      </c>
      <c r="U248" s="177">
        <f t="shared" si="161"/>
        <v>1194.6901743709325</v>
      </c>
      <c r="V248" s="177">
        <f t="shared" si="162"/>
        <v>19758.211402784698</v>
      </c>
      <c r="W248" s="177">
        <f t="shared" si="163"/>
        <v>342697.88021265564</v>
      </c>
      <c r="X248" s="185">
        <f t="shared" si="164"/>
        <v>0</v>
      </c>
      <c r="Y248" s="177">
        <f t="shared" si="165"/>
        <v>0</v>
      </c>
      <c r="Z248" s="186">
        <f t="shared" si="166"/>
        <v>0</v>
      </c>
      <c r="AA248" s="177">
        <f t="shared" si="180"/>
        <v>0</v>
      </c>
      <c r="AB248" s="187">
        <f t="shared" si="181"/>
        <v>7.1215000000000001E-2</v>
      </c>
      <c r="AC248" s="185">
        <f t="shared" si="167"/>
        <v>4</v>
      </c>
      <c r="AD248" s="185">
        <v>252</v>
      </c>
      <c r="AE248" s="184">
        <f t="shared" si="183"/>
        <v>1.001092557</v>
      </c>
      <c r="AF248" s="177">
        <f t="shared" si="168"/>
        <v>369.42778462000001</v>
      </c>
      <c r="AG248" s="177">
        <f t="shared" si="169"/>
        <v>374.41696790999998</v>
      </c>
      <c r="AH248" s="188">
        <f t="shared" si="182"/>
        <v>0</v>
      </c>
      <c r="AI248" s="188"/>
      <c r="AJ248" s="188"/>
      <c r="AK248" s="188"/>
      <c r="AL248" s="8"/>
      <c r="AM248" s="8"/>
      <c r="AN248" s="8"/>
      <c r="AO248" s="8"/>
      <c r="AP248" s="8"/>
      <c r="AQ248" s="8"/>
      <c r="AR248" s="5"/>
      <c r="AS248" s="144"/>
      <c r="AT248" s="221">
        <f>[2]Plan1!$A212</f>
        <v>43251</v>
      </c>
      <c r="AU248" s="157" t="str">
        <f>[2]Plan1!$C212</f>
        <v>Corpus Christi</v>
      </c>
      <c r="AV248" s="20"/>
      <c r="AW248" s="3"/>
      <c r="AX248" s="168">
        <f t="shared" si="153"/>
        <v>43534</v>
      </c>
      <c r="AY248" s="168">
        <f t="shared" si="147"/>
        <v>43532</v>
      </c>
      <c r="AZ248" s="168">
        <f t="shared" si="148"/>
        <v>43535</v>
      </c>
      <c r="BA248" s="168">
        <f t="shared" si="149"/>
        <v>43565</v>
      </c>
      <c r="BB248" s="168">
        <f t="shared" si="150"/>
        <v>43537</v>
      </c>
      <c r="BC248" s="168">
        <f t="shared" si="151"/>
        <v>43567</v>
      </c>
      <c r="BD248" s="148">
        <f t="shared" si="152"/>
        <v>22</v>
      </c>
      <c r="BF248" s="1"/>
      <c r="BG248" s="1"/>
      <c r="BH248" s="1"/>
      <c r="BI248" s="1"/>
    </row>
    <row r="249" spans="1:192" x14ac:dyDescent="0.2">
      <c r="A249" s="125">
        <f t="shared" si="170"/>
        <v>42140</v>
      </c>
      <c r="B249" s="177">
        <f t="shared" si="154"/>
        <v>343273.2864562535</v>
      </c>
      <c r="C249" s="3">
        <f t="shared" si="171"/>
        <v>46341893.671594225</v>
      </c>
      <c r="D249" s="177">
        <f t="shared" si="172"/>
        <v>321744.97863550001</v>
      </c>
      <c r="E249" s="177">
        <f t="shared" si="173"/>
        <v>23457.623061169998</v>
      </c>
      <c r="F249" s="178">
        <f t="shared" si="155"/>
        <v>298287.35557433002</v>
      </c>
      <c r="G249" s="179">
        <f t="shared" si="174"/>
        <v>4215.26</v>
      </c>
      <c r="H249" s="180">
        <f>IF(AND(N249=1,N248&gt;1),VLOOKUP(A248,[1]Plan1!$CW$105:$CY$215,3),H248)</f>
        <v>4245.1899999999996</v>
      </c>
      <c r="I249" s="181">
        <f t="shared" si="156"/>
        <v>42075</v>
      </c>
      <c r="J249" s="181">
        <f t="shared" si="175"/>
        <v>42106</v>
      </c>
      <c r="K249" s="182">
        <f t="shared" si="157"/>
        <v>7.1003923838623972E-3</v>
      </c>
      <c r="L249" s="213">
        <f t="shared" si="176"/>
        <v>42165</v>
      </c>
      <c r="M249" s="183">
        <f t="shared" si="177"/>
        <v>21</v>
      </c>
      <c r="N249" s="183">
        <f t="shared" si="158"/>
        <v>5</v>
      </c>
      <c r="O249" s="177">
        <f t="shared" si="159"/>
        <v>1.00168601</v>
      </c>
      <c r="P249" s="184">
        <f t="shared" si="185"/>
        <v>1.0132008400000001</v>
      </c>
      <c r="Q249" s="184">
        <f t="shared" si="178"/>
        <v>1.0648028821934403</v>
      </c>
      <c r="R249" s="177">
        <f t="shared" si="184"/>
        <v>1.0665981499999999</v>
      </c>
      <c r="S249" s="177">
        <f t="shared" si="179"/>
        <v>1.0509297200000001</v>
      </c>
      <c r="T249" s="177">
        <f t="shared" si="160"/>
        <v>338131.36030881002</v>
      </c>
      <c r="U249" s="177">
        <f t="shared" si="161"/>
        <v>1194.6901743709325</v>
      </c>
      <c r="V249" s="177">
        <f t="shared" si="162"/>
        <v>19865.38604964254</v>
      </c>
      <c r="W249" s="177">
        <f t="shared" si="163"/>
        <v>342805.05485951348</v>
      </c>
      <c r="X249" s="185">
        <f t="shared" si="164"/>
        <v>0</v>
      </c>
      <c r="Y249" s="177">
        <f t="shared" si="165"/>
        <v>0</v>
      </c>
      <c r="Z249" s="186">
        <f t="shared" si="166"/>
        <v>0</v>
      </c>
      <c r="AA249" s="177">
        <f t="shared" si="180"/>
        <v>0</v>
      </c>
      <c r="AB249" s="187">
        <f t="shared" si="181"/>
        <v>7.1215000000000001E-2</v>
      </c>
      <c r="AC249" s="185">
        <f t="shared" si="167"/>
        <v>5</v>
      </c>
      <c r="AD249" s="185">
        <v>252</v>
      </c>
      <c r="AE249" s="184">
        <f t="shared" si="183"/>
        <v>1.0013658830000001</v>
      </c>
      <c r="AF249" s="177">
        <f t="shared" si="168"/>
        <v>461.84787681</v>
      </c>
      <c r="AG249" s="177">
        <f t="shared" si="169"/>
        <v>468.23159673999999</v>
      </c>
      <c r="AH249" s="188">
        <f t="shared" si="182"/>
        <v>0</v>
      </c>
      <c r="AI249" s="188"/>
      <c r="AJ249" s="188"/>
      <c r="AK249" s="188"/>
      <c r="AL249" s="8"/>
      <c r="AM249" s="8"/>
      <c r="AN249" s="8"/>
      <c r="AO249" s="8"/>
      <c r="AP249" s="8"/>
      <c r="AQ249" s="8"/>
      <c r="AR249" s="5"/>
      <c r="AS249" s="144"/>
      <c r="AT249" s="221">
        <f>[2]Plan1!$A213</f>
        <v>43350</v>
      </c>
      <c r="AU249" s="157" t="str">
        <f>[2]Plan1!$C213</f>
        <v>Independência do Brasil</v>
      </c>
      <c r="AV249" s="20"/>
      <c r="AW249" s="3"/>
      <c r="AX249" s="168">
        <f t="shared" si="153"/>
        <v>43565</v>
      </c>
      <c r="AY249" s="168">
        <f t="shared" si="147"/>
        <v>43564</v>
      </c>
      <c r="AZ249" s="168">
        <f t="shared" si="148"/>
        <v>43565</v>
      </c>
      <c r="BA249" s="168">
        <f t="shared" si="149"/>
        <v>43595</v>
      </c>
      <c r="BB249" s="168">
        <f t="shared" si="150"/>
        <v>43567</v>
      </c>
      <c r="BC249" s="168">
        <f t="shared" si="151"/>
        <v>43599</v>
      </c>
      <c r="BD249" s="148">
        <f t="shared" si="152"/>
        <v>20</v>
      </c>
      <c r="BF249" s="1"/>
      <c r="BG249" s="1"/>
      <c r="BH249" s="1"/>
      <c r="BI249" s="1"/>
    </row>
    <row r="250" spans="1:192" x14ac:dyDescent="0.2">
      <c r="A250" s="125">
        <f t="shared" si="170"/>
        <v>42141</v>
      </c>
      <c r="B250" s="177">
        <f t="shared" si="154"/>
        <v>343273.2864562535</v>
      </c>
      <c r="C250" s="3">
        <f t="shared" si="171"/>
        <v>46341893.671594225</v>
      </c>
      <c r="D250" s="177">
        <f t="shared" si="172"/>
        <v>321744.97863550001</v>
      </c>
      <c r="E250" s="177">
        <f t="shared" si="173"/>
        <v>23457.623061169998</v>
      </c>
      <c r="F250" s="178">
        <f t="shared" si="155"/>
        <v>298287.35557433002</v>
      </c>
      <c r="G250" s="179">
        <f t="shared" si="174"/>
        <v>4215.26</v>
      </c>
      <c r="H250" s="180">
        <f>IF(AND(N250=1,N249&gt;1),VLOOKUP(A249,[1]Plan1!$CW$105:$CY$215,3),H249)</f>
        <v>4245.1899999999996</v>
      </c>
      <c r="I250" s="181">
        <f t="shared" si="156"/>
        <v>42075</v>
      </c>
      <c r="J250" s="181">
        <f t="shared" si="175"/>
        <v>42106</v>
      </c>
      <c r="K250" s="182">
        <f t="shared" si="157"/>
        <v>7.1003923838623972E-3</v>
      </c>
      <c r="L250" s="213">
        <f t="shared" si="176"/>
        <v>42165</v>
      </c>
      <c r="M250" s="183">
        <f t="shared" si="177"/>
        <v>21</v>
      </c>
      <c r="N250" s="183">
        <f t="shared" si="158"/>
        <v>5</v>
      </c>
      <c r="O250" s="177">
        <f t="shared" si="159"/>
        <v>1.00168601</v>
      </c>
      <c r="P250" s="184">
        <f t="shared" si="185"/>
        <v>1.0132008400000001</v>
      </c>
      <c r="Q250" s="184">
        <f t="shared" si="178"/>
        <v>1.0648028821934403</v>
      </c>
      <c r="R250" s="177">
        <f t="shared" si="184"/>
        <v>1.0665981499999999</v>
      </c>
      <c r="S250" s="177">
        <f t="shared" si="179"/>
        <v>1.0509297200000001</v>
      </c>
      <c r="T250" s="177">
        <f t="shared" si="160"/>
        <v>338131.36030881002</v>
      </c>
      <c r="U250" s="177">
        <f t="shared" si="161"/>
        <v>1194.6901743709325</v>
      </c>
      <c r="V250" s="177">
        <f t="shared" si="162"/>
        <v>19865.38604964254</v>
      </c>
      <c r="W250" s="177">
        <f t="shared" si="163"/>
        <v>342805.05485951348</v>
      </c>
      <c r="X250" s="185">
        <f t="shared" si="164"/>
        <v>0</v>
      </c>
      <c r="Y250" s="177">
        <f t="shared" si="165"/>
        <v>0</v>
      </c>
      <c r="Z250" s="186">
        <f t="shared" si="166"/>
        <v>0</v>
      </c>
      <c r="AA250" s="177">
        <f t="shared" si="180"/>
        <v>0</v>
      </c>
      <c r="AB250" s="187">
        <f t="shared" si="181"/>
        <v>7.1215000000000001E-2</v>
      </c>
      <c r="AC250" s="185">
        <f t="shared" si="167"/>
        <v>5</v>
      </c>
      <c r="AD250" s="185">
        <v>252</v>
      </c>
      <c r="AE250" s="184">
        <f t="shared" si="183"/>
        <v>1.0013658830000001</v>
      </c>
      <c r="AF250" s="177">
        <f t="shared" si="168"/>
        <v>461.84787681</v>
      </c>
      <c r="AG250" s="177">
        <f t="shared" si="169"/>
        <v>468.23159673999999</v>
      </c>
      <c r="AH250" s="188">
        <f t="shared" si="182"/>
        <v>0</v>
      </c>
      <c r="AI250" s="188"/>
      <c r="AJ250" s="188"/>
      <c r="AK250" s="188"/>
      <c r="AL250" s="8"/>
      <c r="AM250" s="8"/>
      <c r="AN250" s="8"/>
      <c r="AO250" s="8"/>
      <c r="AP250" s="8"/>
      <c r="AQ250" s="8"/>
      <c r="AR250" s="5"/>
      <c r="AS250" s="144"/>
      <c r="AT250" s="221">
        <f>[2]Plan1!$A214</f>
        <v>43385</v>
      </c>
      <c r="AU250" s="157" t="str">
        <f>[2]Plan1!$C214</f>
        <v>Nossa Sr.a Aparecida - Padroeira do Brasil</v>
      </c>
      <c r="AV250" s="20"/>
      <c r="AW250" s="3"/>
      <c r="AX250" s="168">
        <f t="shared" si="153"/>
        <v>43595</v>
      </c>
      <c r="AY250" s="168">
        <f t="shared" si="147"/>
        <v>43594</v>
      </c>
      <c r="AZ250" s="168">
        <f t="shared" si="148"/>
        <v>43595</v>
      </c>
      <c r="BA250" s="168">
        <f t="shared" si="149"/>
        <v>43626</v>
      </c>
      <c r="BB250" s="168">
        <f t="shared" si="150"/>
        <v>43599</v>
      </c>
      <c r="BC250" s="168">
        <f t="shared" si="151"/>
        <v>43628</v>
      </c>
      <c r="BD250" s="148">
        <f t="shared" si="152"/>
        <v>21</v>
      </c>
      <c r="BF250" s="1"/>
      <c r="BG250" s="1"/>
      <c r="BH250" s="1"/>
      <c r="BI250" s="1"/>
    </row>
    <row r="251" spans="1:192" x14ac:dyDescent="0.2">
      <c r="A251" s="125">
        <f t="shared" si="170"/>
        <v>42142</v>
      </c>
      <c r="B251" s="177">
        <f t="shared" si="154"/>
        <v>343273.2864562535</v>
      </c>
      <c r="C251" s="3">
        <f t="shared" si="171"/>
        <v>46341893.671594225</v>
      </c>
      <c r="D251" s="177">
        <f t="shared" si="172"/>
        <v>321744.97863550001</v>
      </c>
      <c r="E251" s="177">
        <f t="shared" si="173"/>
        <v>23457.623061169998</v>
      </c>
      <c r="F251" s="178">
        <f t="shared" si="155"/>
        <v>298287.35557433002</v>
      </c>
      <c r="G251" s="179">
        <f t="shared" si="174"/>
        <v>4215.26</v>
      </c>
      <c r="H251" s="180">
        <f>IF(AND(N251=1,N250&gt;1),VLOOKUP(A250,[1]Plan1!$CW$105:$CY$215,3),H250)</f>
        <v>4245.1899999999996</v>
      </c>
      <c r="I251" s="181">
        <f t="shared" si="156"/>
        <v>42075</v>
      </c>
      <c r="J251" s="181">
        <f t="shared" si="175"/>
        <v>42106</v>
      </c>
      <c r="K251" s="182">
        <f t="shared" si="157"/>
        <v>7.1003923838623972E-3</v>
      </c>
      <c r="L251" s="213">
        <f t="shared" si="176"/>
        <v>42165</v>
      </c>
      <c r="M251" s="183">
        <f t="shared" si="177"/>
        <v>21</v>
      </c>
      <c r="N251" s="183">
        <f t="shared" si="158"/>
        <v>5</v>
      </c>
      <c r="O251" s="177">
        <f t="shared" si="159"/>
        <v>1.00168601</v>
      </c>
      <c r="P251" s="184">
        <f t="shared" si="185"/>
        <v>1.0132008400000001</v>
      </c>
      <c r="Q251" s="184">
        <f t="shared" si="178"/>
        <v>1.0648028821934403</v>
      </c>
      <c r="R251" s="177">
        <f t="shared" si="184"/>
        <v>1.0665981499999999</v>
      </c>
      <c r="S251" s="177">
        <f t="shared" si="179"/>
        <v>1.0509297200000001</v>
      </c>
      <c r="T251" s="177">
        <f t="shared" si="160"/>
        <v>338131.36030881002</v>
      </c>
      <c r="U251" s="177">
        <f t="shared" si="161"/>
        <v>1194.6901743709325</v>
      </c>
      <c r="V251" s="177">
        <f t="shared" si="162"/>
        <v>19865.38604964254</v>
      </c>
      <c r="W251" s="177">
        <f t="shared" si="163"/>
        <v>342805.05485951348</v>
      </c>
      <c r="X251" s="185">
        <f t="shared" si="164"/>
        <v>0</v>
      </c>
      <c r="Y251" s="177">
        <f t="shared" si="165"/>
        <v>0</v>
      </c>
      <c r="Z251" s="186">
        <f t="shared" si="166"/>
        <v>0</v>
      </c>
      <c r="AA251" s="177">
        <f t="shared" si="180"/>
        <v>0</v>
      </c>
      <c r="AB251" s="187">
        <f t="shared" si="181"/>
        <v>7.1215000000000001E-2</v>
      </c>
      <c r="AC251" s="185">
        <f t="shared" si="167"/>
        <v>5</v>
      </c>
      <c r="AD251" s="185">
        <v>252</v>
      </c>
      <c r="AE251" s="184">
        <f t="shared" si="183"/>
        <v>1.0013658830000001</v>
      </c>
      <c r="AF251" s="177">
        <f t="shared" si="168"/>
        <v>461.84787681</v>
      </c>
      <c r="AG251" s="177">
        <f t="shared" si="169"/>
        <v>468.23159673999999</v>
      </c>
      <c r="AH251" s="188">
        <f t="shared" si="182"/>
        <v>0</v>
      </c>
      <c r="AI251" s="188"/>
      <c r="AJ251" s="188"/>
      <c r="AK251" s="188"/>
      <c r="AL251" s="8"/>
      <c r="AM251" s="8"/>
      <c r="AN251" s="8"/>
      <c r="AO251" s="8"/>
      <c r="AP251" s="8"/>
      <c r="AQ251" s="8"/>
      <c r="AR251" s="5"/>
      <c r="AS251" s="144"/>
      <c r="AT251" s="221">
        <f>[2]Plan1!$A215</f>
        <v>43406</v>
      </c>
      <c r="AU251" s="157" t="str">
        <f>[2]Plan1!$C215</f>
        <v>Finados</v>
      </c>
      <c r="AV251" s="20"/>
      <c r="AW251" s="3"/>
      <c r="AX251" s="168">
        <f t="shared" si="153"/>
        <v>43626</v>
      </c>
      <c r="AY251" s="168">
        <f t="shared" si="147"/>
        <v>43623</v>
      </c>
      <c r="AZ251" s="168">
        <f t="shared" si="148"/>
        <v>43626</v>
      </c>
      <c r="BA251" s="168">
        <f t="shared" si="149"/>
        <v>43656</v>
      </c>
      <c r="BB251" s="168">
        <f t="shared" si="150"/>
        <v>43628</v>
      </c>
      <c r="BC251" s="168">
        <f t="shared" si="151"/>
        <v>43658</v>
      </c>
      <c r="BD251" s="148">
        <f t="shared" si="152"/>
        <v>21</v>
      </c>
      <c r="BF251" s="1"/>
      <c r="BG251" s="1"/>
      <c r="BH251" s="1"/>
      <c r="BI251" s="1"/>
    </row>
    <row r="252" spans="1:192" x14ac:dyDescent="0.2">
      <c r="A252" s="125">
        <f t="shared" si="170"/>
        <v>42143</v>
      </c>
      <c r="B252" s="177">
        <f t="shared" si="154"/>
        <v>343474.39256008051</v>
      </c>
      <c r="C252" s="3">
        <f t="shared" si="171"/>
        <v>46369042.99561087</v>
      </c>
      <c r="D252" s="177">
        <f t="shared" si="172"/>
        <v>321744.97863550001</v>
      </c>
      <c r="E252" s="177">
        <f t="shared" si="173"/>
        <v>23457.623061169998</v>
      </c>
      <c r="F252" s="178">
        <f t="shared" si="155"/>
        <v>298287.35557433002</v>
      </c>
      <c r="G252" s="179">
        <f t="shared" si="174"/>
        <v>4215.26</v>
      </c>
      <c r="H252" s="180">
        <f>IF(AND(N252=1,N251&gt;1),VLOOKUP(A251,[1]Plan1!$CW$105:$CY$215,3),H251)</f>
        <v>4245.1899999999996</v>
      </c>
      <c r="I252" s="181">
        <f t="shared" si="156"/>
        <v>42075</v>
      </c>
      <c r="J252" s="181">
        <f t="shared" si="175"/>
        <v>42106</v>
      </c>
      <c r="K252" s="182">
        <f t="shared" si="157"/>
        <v>7.1003923838623972E-3</v>
      </c>
      <c r="L252" s="213">
        <f t="shared" si="176"/>
        <v>42165</v>
      </c>
      <c r="M252" s="183">
        <f t="shared" si="177"/>
        <v>21</v>
      </c>
      <c r="N252" s="183">
        <f t="shared" si="158"/>
        <v>6</v>
      </c>
      <c r="O252" s="177">
        <f t="shared" si="159"/>
        <v>1.0020235500000001</v>
      </c>
      <c r="P252" s="184">
        <f t="shared" si="185"/>
        <v>1.0132008400000001</v>
      </c>
      <c r="Q252" s="184">
        <f t="shared" si="178"/>
        <v>1.0648028821934403</v>
      </c>
      <c r="R252" s="177">
        <f t="shared" si="184"/>
        <v>1.0669575600000001</v>
      </c>
      <c r="S252" s="177">
        <f t="shared" si="179"/>
        <v>1.0509297200000001</v>
      </c>
      <c r="T252" s="177">
        <f t="shared" si="160"/>
        <v>338131.36030881002</v>
      </c>
      <c r="U252" s="177">
        <f t="shared" si="161"/>
        <v>1194.6901743709325</v>
      </c>
      <c r="V252" s="177">
        <f t="shared" si="162"/>
        <v>19972.593508109563</v>
      </c>
      <c r="W252" s="177">
        <f t="shared" si="163"/>
        <v>342912.26231798052</v>
      </c>
      <c r="X252" s="185">
        <f t="shared" si="164"/>
        <v>0</v>
      </c>
      <c r="Y252" s="177">
        <f t="shared" si="165"/>
        <v>0</v>
      </c>
      <c r="Z252" s="186">
        <f t="shared" si="166"/>
        <v>0</v>
      </c>
      <c r="AA252" s="177">
        <f t="shared" si="180"/>
        <v>0</v>
      </c>
      <c r="AB252" s="187">
        <f t="shared" si="181"/>
        <v>7.1215000000000001E-2</v>
      </c>
      <c r="AC252" s="185">
        <f t="shared" si="167"/>
        <v>6</v>
      </c>
      <c r="AD252" s="185">
        <v>252</v>
      </c>
      <c r="AE252" s="184">
        <f t="shared" si="183"/>
        <v>1.001639283</v>
      </c>
      <c r="AF252" s="177">
        <f t="shared" si="168"/>
        <v>554.29299072000003</v>
      </c>
      <c r="AG252" s="177">
        <f t="shared" si="169"/>
        <v>562.13024210000003</v>
      </c>
      <c r="AH252" s="188">
        <f t="shared" si="182"/>
        <v>0</v>
      </c>
      <c r="AI252" s="188"/>
      <c r="AJ252" s="188"/>
      <c r="AK252" s="188"/>
      <c r="AL252" s="8"/>
      <c r="AM252" s="8"/>
      <c r="AN252" s="8"/>
      <c r="AO252" s="8"/>
      <c r="AP252" s="8"/>
      <c r="AQ252" s="8"/>
      <c r="AR252" s="5"/>
      <c r="AS252" s="144"/>
      <c r="AT252" s="221">
        <f>[2]Plan1!$A216</f>
        <v>43419</v>
      </c>
      <c r="AU252" s="157" t="str">
        <f>[2]Plan1!$C216</f>
        <v>Proclamação da República</v>
      </c>
      <c r="AV252" s="20"/>
      <c r="AW252" s="3"/>
      <c r="AX252" s="168">
        <f t="shared" si="153"/>
        <v>43656</v>
      </c>
      <c r="AY252" s="168">
        <f t="shared" si="147"/>
        <v>43655</v>
      </c>
      <c r="AZ252" s="168">
        <f t="shared" si="148"/>
        <v>43656</v>
      </c>
      <c r="BA252" s="168">
        <f t="shared" si="149"/>
        <v>43689</v>
      </c>
      <c r="BB252" s="168">
        <f t="shared" si="150"/>
        <v>43658</v>
      </c>
      <c r="BC252" s="168">
        <f t="shared" si="151"/>
        <v>43691</v>
      </c>
      <c r="BD252" s="148">
        <f t="shared" si="152"/>
        <v>23</v>
      </c>
      <c r="BF252" s="1"/>
      <c r="BG252" s="1"/>
      <c r="BH252" s="1"/>
      <c r="BI252" s="1"/>
    </row>
    <row r="253" spans="1:192" x14ac:dyDescent="0.2">
      <c r="A253" s="125">
        <f t="shared" si="170"/>
        <v>42144</v>
      </c>
      <c r="B253" s="177">
        <f t="shared" si="154"/>
        <v>343675.62186294369</v>
      </c>
      <c r="C253" s="3">
        <f t="shared" si="171"/>
        <v>46396208.951497398</v>
      </c>
      <c r="D253" s="177">
        <f t="shared" si="172"/>
        <v>321744.97863550001</v>
      </c>
      <c r="E253" s="177">
        <f t="shared" si="173"/>
        <v>23457.623061169998</v>
      </c>
      <c r="F253" s="178">
        <f t="shared" si="155"/>
        <v>298287.35557433002</v>
      </c>
      <c r="G253" s="179">
        <f t="shared" si="174"/>
        <v>4215.26</v>
      </c>
      <c r="H253" s="180">
        <f>IF(AND(N253=1,N252&gt;1),VLOOKUP(A252,[1]Plan1!$CW$105:$CY$215,3),H252)</f>
        <v>4245.1899999999996</v>
      </c>
      <c r="I253" s="181">
        <f t="shared" si="156"/>
        <v>42075</v>
      </c>
      <c r="J253" s="181">
        <f t="shared" si="175"/>
        <v>42106</v>
      </c>
      <c r="K253" s="182">
        <f t="shared" si="157"/>
        <v>7.1003923838623972E-3</v>
      </c>
      <c r="L253" s="213">
        <f t="shared" si="176"/>
        <v>42165</v>
      </c>
      <c r="M253" s="183">
        <f t="shared" si="177"/>
        <v>21</v>
      </c>
      <c r="N253" s="183">
        <f t="shared" si="158"/>
        <v>7</v>
      </c>
      <c r="O253" s="177">
        <f t="shared" si="159"/>
        <v>1.0023612099999999</v>
      </c>
      <c r="P253" s="184">
        <f t="shared" si="185"/>
        <v>1.0132008400000001</v>
      </c>
      <c r="Q253" s="184">
        <f t="shared" si="178"/>
        <v>1.0648028821934403</v>
      </c>
      <c r="R253" s="177">
        <f t="shared" si="184"/>
        <v>1.0673170999999999</v>
      </c>
      <c r="S253" s="177">
        <f t="shared" si="179"/>
        <v>1.0509297200000001</v>
      </c>
      <c r="T253" s="177">
        <f t="shared" si="160"/>
        <v>338131.36030881002</v>
      </c>
      <c r="U253" s="177">
        <f t="shared" si="161"/>
        <v>1194.6901743709325</v>
      </c>
      <c r="V253" s="177">
        <f t="shared" si="162"/>
        <v>20079.839743932705</v>
      </c>
      <c r="W253" s="177">
        <f t="shared" si="163"/>
        <v>343019.50855380367</v>
      </c>
      <c r="X253" s="185">
        <f t="shared" si="164"/>
        <v>0</v>
      </c>
      <c r="Y253" s="177">
        <f t="shared" si="165"/>
        <v>0</v>
      </c>
      <c r="Z253" s="186">
        <f t="shared" si="166"/>
        <v>0</v>
      </c>
      <c r="AA253" s="177">
        <f t="shared" si="180"/>
        <v>0</v>
      </c>
      <c r="AB253" s="187">
        <f t="shared" si="181"/>
        <v>7.1215000000000001E-2</v>
      </c>
      <c r="AC253" s="185">
        <f t="shared" si="167"/>
        <v>7</v>
      </c>
      <c r="AD253" s="185">
        <v>252</v>
      </c>
      <c r="AE253" s="184">
        <f t="shared" si="183"/>
        <v>1.001912758</v>
      </c>
      <c r="AF253" s="177">
        <f t="shared" si="168"/>
        <v>646.76346448000004</v>
      </c>
      <c r="AG253" s="177">
        <f t="shared" si="169"/>
        <v>656.11330913999996</v>
      </c>
      <c r="AH253" s="188">
        <f t="shared" si="182"/>
        <v>0</v>
      </c>
      <c r="AI253" s="188"/>
      <c r="AJ253" s="188"/>
      <c r="AK253" s="188"/>
      <c r="AL253" s="8"/>
      <c r="AM253" s="8"/>
      <c r="AN253" s="8"/>
      <c r="AO253" s="8"/>
      <c r="AP253" s="8"/>
      <c r="AQ253" s="8"/>
      <c r="AR253" s="5"/>
      <c r="AS253" s="144"/>
      <c r="AT253" s="221">
        <f>[2]Plan1!$A217</f>
        <v>43459</v>
      </c>
      <c r="AU253" s="157" t="str">
        <f>[2]Plan1!$C217</f>
        <v>Natal</v>
      </c>
      <c r="AV253" s="20"/>
      <c r="AW253" s="3"/>
      <c r="AX253" s="168">
        <f t="shared" si="153"/>
        <v>43687</v>
      </c>
      <c r="AY253" s="168">
        <f t="shared" si="147"/>
        <v>43686</v>
      </c>
      <c r="AZ253" s="168">
        <f t="shared" si="148"/>
        <v>43689</v>
      </c>
      <c r="BA253" s="168">
        <f t="shared" si="149"/>
        <v>43718</v>
      </c>
      <c r="BB253" s="168">
        <f t="shared" si="150"/>
        <v>43691</v>
      </c>
      <c r="BC253" s="168">
        <f t="shared" si="151"/>
        <v>43720</v>
      </c>
      <c r="BD253" s="148">
        <f t="shared" si="152"/>
        <v>21</v>
      </c>
      <c r="BF253" s="1"/>
      <c r="BG253" s="1"/>
      <c r="BH253" s="1"/>
      <c r="BI253" s="1"/>
    </row>
    <row r="254" spans="1:192" x14ac:dyDescent="0.2">
      <c r="A254" s="125">
        <f t="shared" si="170"/>
        <v>42145</v>
      </c>
      <c r="B254" s="177">
        <f t="shared" si="154"/>
        <v>343876.97143136949</v>
      </c>
      <c r="C254" s="3">
        <f t="shared" si="171"/>
        <v>46423391.143234879</v>
      </c>
      <c r="D254" s="177">
        <f t="shared" si="172"/>
        <v>321744.97863550001</v>
      </c>
      <c r="E254" s="177">
        <f t="shared" si="173"/>
        <v>23457.623061169998</v>
      </c>
      <c r="F254" s="178">
        <f t="shared" si="155"/>
        <v>298287.35557433002</v>
      </c>
      <c r="G254" s="179">
        <f t="shared" si="174"/>
        <v>4215.26</v>
      </c>
      <c r="H254" s="180">
        <f>IF(AND(N254=1,N253&gt;1),VLOOKUP(A253,[1]Plan1!$CW$105:$CY$215,3),H253)</f>
        <v>4245.1899999999996</v>
      </c>
      <c r="I254" s="181">
        <f t="shared" si="156"/>
        <v>42075</v>
      </c>
      <c r="J254" s="181">
        <f t="shared" si="175"/>
        <v>42106</v>
      </c>
      <c r="K254" s="182">
        <f t="shared" si="157"/>
        <v>7.1003923838623972E-3</v>
      </c>
      <c r="L254" s="213">
        <f t="shared" si="176"/>
        <v>42165</v>
      </c>
      <c r="M254" s="183">
        <f t="shared" si="177"/>
        <v>21</v>
      </c>
      <c r="N254" s="183">
        <f t="shared" si="158"/>
        <v>8</v>
      </c>
      <c r="O254" s="177">
        <f t="shared" si="159"/>
        <v>1.0026989799999999</v>
      </c>
      <c r="P254" s="184">
        <f t="shared" si="185"/>
        <v>1.0132008400000001</v>
      </c>
      <c r="Q254" s="184">
        <f t="shared" si="178"/>
        <v>1.0648028821934403</v>
      </c>
      <c r="R254" s="177">
        <f t="shared" si="184"/>
        <v>1.0676767599999999</v>
      </c>
      <c r="S254" s="177">
        <f t="shared" si="179"/>
        <v>1.0509297200000001</v>
      </c>
      <c r="T254" s="177">
        <f t="shared" si="160"/>
        <v>338131.36030881002</v>
      </c>
      <c r="U254" s="177">
        <f t="shared" si="161"/>
        <v>1194.6901743709325</v>
      </c>
      <c r="V254" s="177">
        <f t="shared" si="162"/>
        <v>20187.121774238563</v>
      </c>
      <c r="W254" s="177">
        <f t="shared" si="163"/>
        <v>343126.79058410949</v>
      </c>
      <c r="X254" s="185">
        <f t="shared" si="164"/>
        <v>0</v>
      </c>
      <c r="Y254" s="177">
        <f t="shared" si="165"/>
        <v>0</v>
      </c>
      <c r="Z254" s="186">
        <f t="shared" si="166"/>
        <v>0</v>
      </c>
      <c r="AA254" s="177">
        <f t="shared" si="180"/>
        <v>0</v>
      </c>
      <c r="AB254" s="187">
        <f t="shared" si="181"/>
        <v>7.1215000000000001E-2</v>
      </c>
      <c r="AC254" s="185">
        <f t="shared" si="167"/>
        <v>8</v>
      </c>
      <c r="AD254" s="185">
        <v>252</v>
      </c>
      <c r="AE254" s="184">
        <f t="shared" si="183"/>
        <v>1.002186308</v>
      </c>
      <c r="AF254" s="177">
        <f t="shared" si="168"/>
        <v>739.25929809000002</v>
      </c>
      <c r="AG254" s="177">
        <f t="shared" si="169"/>
        <v>750.18084725999995</v>
      </c>
      <c r="AH254" s="188">
        <f t="shared" si="182"/>
        <v>0</v>
      </c>
      <c r="AI254" s="188"/>
      <c r="AJ254" s="188"/>
      <c r="AK254" s="188"/>
      <c r="AL254" s="8"/>
      <c r="AM254" s="8"/>
      <c r="AN254" s="8"/>
      <c r="AO254" s="8"/>
      <c r="AP254" s="8"/>
      <c r="AQ254" s="8"/>
      <c r="AR254" s="5"/>
      <c r="AS254" s="144"/>
      <c r="AT254" s="221">
        <f>[2]Plan1!$A218</f>
        <v>43466</v>
      </c>
      <c r="AU254" s="157" t="str">
        <f>[2]Plan1!$C218</f>
        <v>Confraternização Universal</v>
      </c>
      <c r="AV254" s="20"/>
      <c r="AW254" s="30"/>
      <c r="AX254" s="168">
        <f t="shared" si="153"/>
        <v>43718</v>
      </c>
      <c r="AY254" s="168">
        <f t="shared" si="147"/>
        <v>43717</v>
      </c>
      <c r="AZ254" s="168">
        <f t="shared" si="148"/>
        <v>43718</v>
      </c>
      <c r="BA254" s="168">
        <f t="shared" si="149"/>
        <v>43748</v>
      </c>
      <c r="BB254" s="168">
        <f t="shared" si="150"/>
        <v>43720</v>
      </c>
      <c r="BC254" s="168">
        <f t="shared" si="151"/>
        <v>43752</v>
      </c>
      <c r="BD254" s="148">
        <f t="shared" si="152"/>
        <v>22</v>
      </c>
      <c r="BF254" s="1"/>
      <c r="BG254" s="1"/>
      <c r="BH254" s="1"/>
      <c r="BI254" s="1"/>
    </row>
    <row r="255" spans="1:192" x14ac:dyDescent="0.2">
      <c r="A255" s="125">
        <f t="shared" si="170"/>
        <v>42146</v>
      </c>
      <c r="B255" s="177">
        <f t="shared" si="154"/>
        <v>344078.44396587164</v>
      </c>
      <c r="C255" s="3">
        <f t="shared" si="171"/>
        <v>46450589.93539267</v>
      </c>
      <c r="D255" s="177">
        <f t="shared" si="172"/>
        <v>321744.97863550001</v>
      </c>
      <c r="E255" s="177">
        <f t="shared" si="173"/>
        <v>23457.623061169998</v>
      </c>
      <c r="F255" s="178">
        <f t="shared" si="155"/>
        <v>298287.35557433002</v>
      </c>
      <c r="G255" s="179">
        <f t="shared" si="174"/>
        <v>4215.26</v>
      </c>
      <c r="H255" s="180">
        <f>IF(AND(N255=1,N254&gt;1),VLOOKUP(A254,[1]Plan1!$CW$105:$CY$215,3),H254)</f>
        <v>4245.1899999999996</v>
      </c>
      <c r="I255" s="181">
        <f t="shared" si="156"/>
        <v>42075</v>
      </c>
      <c r="J255" s="181">
        <f t="shared" si="175"/>
        <v>42106</v>
      </c>
      <c r="K255" s="182">
        <f t="shared" si="157"/>
        <v>7.1003923838623972E-3</v>
      </c>
      <c r="L255" s="213">
        <f t="shared" si="176"/>
        <v>42165</v>
      </c>
      <c r="M255" s="183">
        <f t="shared" si="177"/>
        <v>21</v>
      </c>
      <c r="N255" s="183">
        <f t="shared" si="158"/>
        <v>9</v>
      </c>
      <c r="O255" s="177">
        <f t="shared" si="159"/>
        <v>1.0030368700000001</v>
      </c>
      <c r="P255" s="184">
        <f t="shared" si="185"/>
        <v>1.0132008400000001</v>
      </c>
      <c r="Q255" s="184">
        <f t="shared" si="178"/>
        <v>1.0648028821934403</v>
      </c>
      <c r="R255" s="177">
        <f t="shared" si="184"/>
        <v>1.06803655</v>
      </c>
      <c r="S255" s="177">
        <f t="shared" si="179"/>
        <v>1.0509297200000001</v>
      </c>
      <c r="T255" s="177">
        <f t="shared" si="160"/>
        <v>338131.36030881002</v>
      </c>
      <c r="U255" s="177">
        <f t="shared" si="161"/>
        <v>1194.6901743709325</v>
      </c>
      <c r="V255" s="177">
        <f t="shared" si="162"/>
        <v>20294.442581900676</v>
      </c>
      <c r="W255" s="177">
        <f t="shared" si="163"/>
        <v>343234.11139177164</v>
      </c>
      <c r="X255" s="185">
        <f t="shared" si="164"/>
        <v>0</v>
      </c>
      <c r="Y255" s="177">
        <f t="shared" si="165"/>
        <v>0</v>
      </c>
      <c r="Z255" s="186">
        <f t="shared" si="166"/>
        <v>0</v>
      </c>
      <c r="AA255" s="177">
        <f t="shared" si="180"/>
        <v>0</v>
      </c>
      <c r="AB255" s="187">
        <f t="shared" si="181"/>
        <v>7.1215000000000001E-2</v>
      </c>
      <c r="AC255" s="185">
        <f t="shared" si="167"/>
        <v>9</v>
      </c>
      <c r="AD255" s="185">
        <v>252</v>
      </c>
      <c r="AE255" s="184">
        <f t="shared" si="183"/>
        <v>1.0024599320000001</v>
      </c>
      <c r="AF255" s="177">
        <f t="shared" si="168"/>
        <v>831.78015342000003</v>
      </c>
      <c r="AG255" s="177">
        <f t="shared" si="169"/>
        <v>844.33257409999999</v>
      </c>
      <c r="AH255" s="188">
        <f t="shared" si="182"/>
        <v>0</v>
      </c>
      <c r="AI255" s="188"/>
      <c r="AJ255" s="188"/>
      <c r="AK255" s="188"/>
      <c r="AL255" s="8"/>
      <c r="AM255" s="8"/>
      <c r="AN255" s="8"/>
      <c r="AO255" s="8"/>
      <c r="AP255" s="8"/>
      <c r="AQ255" s="8"/>
      <c r="AR255" s="5"/>
      <c r="AS255" s="144"/>
      <c r="AT255" s="221">
        <f>[2]Plan1!$A219</f>
        <v>43528</v>
      </c>
      <c r="AU255" s="157" t="str">
        <f>[2]Plan1!$C219</f>
        <v>Carnaval</v>
      </c>
      <c r="AV255" s="20"/>
      <c r="AW255" s="30"/>
      <c r="AX255" s="168">
        <f t="shared" si="153"/>
        <v>43748</v>
      </c>
      <c r="AY255" s="168">
        <f t="shared" si="147"/>
        <v>43747</v>
      </c>
      <c r="AZ255" s="168">
        <f t="shared" si="148"/>
        <v>43748</v>
      </c>
      <c r="BA255" s="168">
        <f t="shared" si="149"/>
        <v>43780</v>
      </c>
      <c r="BB255" s="168">
        <f t="shared" si="150"/>
        <v>43752</v>
      </c>
      <c r="BC255" s="168">
        <f t="shared" si="151"/>
        <v>43782</v>
      </c>
      <c r="BD255" s="148">
        <f t="shared" si="152"/>
        <v>22</v>
      </c>
      <c r="BF255" s="1"/>
      <c r="BG255" s="1"/>
      <c r="BH255" s="1"/>
      <c r="BI255" s="1"/>
    </row>
    <row r="256" spans="1:192" x14ac:dyDescent="0.2">
      <c r="A256" s="125">
        <f t="shared" si="170"/>
        <v>42147</v>
      </c>
      <c r="B256" s="177">
        <f t="shared" si="154"/>
        <v>344280.03388337285</v>
      </c>
      <c r="C256" s="3">
        <f t="shared" si="171"/>
        <v>46477804.574255332</v>
      </c>
      <c r="D256" s="177">
        <f t="shared" si="172"/>
        <v>321744.97863550001</v>
      </c>
      <c r="E256" s="177">
        <f t="shared" si="173"/>
        <v>23457.623061169998</v>
      </c>
      <c r="F256" s="178">
        <f t="shared" si="155"/>
        <v>298287.35557433002</v>
      </c>
      <c r="G256" s="179">
        <f t="shared" si="174"/>
        <v>4215.26</v>
      </c>
      <c r="H256" s="180">
        <f>IF(AND(N256=1,N255&gt;1),VLOOKUP(A255,[1]Plan1!$CW$105:$CY$215,3),H255)</f>
        <v>4245.1899999999996</v>
      </c>
      <c r="I256" s="181">
        <f t="shared" si="156"/>
        <v>42075</v>
      </c>
      <c r="J256" s="181">
        <f t="shared" si="175"/>
        <v>42106</v>
      </c>
      <c r="K256" s="182">
        <f t="shared" si="157"/>
        <v>7.1003923838623972E-3</v>
      </c>
      <c r="L256" s="213">
        <f t="shared" si="176"/>
        <v>42165</v>
      </c>
      <c r="M256" s="183">
        <f t="shared" si="177"/>
        <v>21</v>
      </c>
      <c r="N256" s="183">
        <f t="shared" si="158"/>
        <v>10</v>
      </c>
      <c r="O256" s="177">
        <f t="shared" si="159"/>
        <v>1.00337487</v>
      </c>
      <c r="P256" s="184">
        <f t="shared" si="185"/>
        <v>1.0132008400000001</v>
      </c>
      <c r="Q256" s="184">
        <f t="shared" si="178"/>
        <v>1.0648028821934403</v>
      </c>
      <c r="R256" s="177">
        <f t="shared" si="184"/>
        <v>1.0683964500000001</v>
      </c>
      <c r="S256" s="177">
        <f t="shared" si="179"/>
        <v>1.0509297200000001</v>
      </c>
      <c r="T256" s="177">
        <f t="shared" si="160"/>
        <v>338131.36030881002</v>
      </c>
      <c r="U256" s="177">
        <f t="shared" si="161"/>
        <v>1194.6901743709325</v>
      </c>
      <c r="V256" s="177">
        <f t="shared" si="162"/>
        <v>20401.796201171899</v>
      </c>
      <c r="W256" s="177">
        <f t="shared" si="163"/>
        <v>343341.46501104283</v>
      </c>
      <c r="X256" s="185">
        <f t="shared" si="164"/>
        <v>0</v>
      </c>
      <c r="Y256" s="177">
        <f t="shared" si="165"/>
        <v>0</v>
      </c>
      <c r="Z256" s="186">
        <f t="shared" si="166"/>
        <v>0</v>
      </c>
      <c r="AA256" s="177">
        <f t="shared" si="180"/>
        <v>0</v>
      </c>
      <c r="AB256" s="187">
        <f t="shared" si="181"/>
        <v>7.1215000000000001E-2</v>
      </c>
      <c r="AC256" s="185">
        <f t="shared" si="167"/>
        <v>10</v>
      </c>
      <c r="AD256" s="185">
        <v>252</v>
      </c>
      <c r="AE256" s="184">
        <f t="shared" si="183"/>
        <v>1.0027336309999999</v>
      </c>
      <c r="AF256" s="177">
        <f t="shared" si="168"/>
        <v>924.32636861000003</v>
      </c>
      <c r="AG256" s="177">
        <f t="shared" si="169"/>
        <v>938.56887232999998</v>
      </c>
      <c r="AH256" s="188">
        <f t="shared" si="182"/>
        <v>0</v>
      </c>
      <c r="AI256" s="188"/>
      <c r="AJ256" s="188"/>
      <c r="AK256" s="188"/>
      <c r="AL256" s="8"/>
      <c r="AM256" s="8"/>
      <c r="AN256" s="8"/>
      <c r="AO256" s="8"/>
      <c r="AP256" s="8"/>
      <c r="AQ256" s="8"/>
      <c r="AR256" s="5"/>
      <c r="AS256" s="144"/>
      <c r="AT256" s="221">
        <f>[2]Plan1!$A220</f>
        <v>43529</v>
      </c>
      <c r="AU256" s="157" t="str">
        <f>[2]Plan1!$C220</f>
        <v>Carnaval</v>
      </c>
      <c r="AV256" s="20"/>
      <c r="AW256" s="30"/>
      <c r="AX256" s="168">
        <f t="shared" si="153"/>
        <v>43779</v>
      </c>
      <c r="AY256" s="168">
        <f t="shared" si="147"/>
        <v>43777</v>
      </c>
      <c r="AZ256" s="168">
        <f t="shared" si="148"/>
        <v>43780</v>
      </c>
      <c r="BA256" s="168">
        <f t="shared" si="149"/>
        <v>43809</v>
      </c>
      <c r="BB256" s="168">
        <f t="shared" si="150"/>
        <v>43782</v>
      </c>
      <c r="BC256" s="168">
        <f t="shared" si="151"/>
        <v>43811</v>
      </c>
      <c r="BD256" s="148">
        <f t="shared" si="152"/>
        <v>20</v>
      </c>
      <c r="BF256" s="1"/>
      <c r="BG256" s="1"/>
      <c r="BH256" s="1"/>
      <c r="BI256" s="1"/>
    </row>
    <row r="257" spans="1:192" x14ac:dyDescent="0.2">
      <c r="A257" s="125">
        <f t="shared" si="170"/>
        <v>42148</v>
      </c>
      <c r="B257" s="177">
        <f t="shared" si="154"/>
        <v>344280.03388337285</v>
      </c>
      <c r="C257" s="3">
        <f t="shared" si="171"/>
        <v>46477804.574255332</v>
      </c>
      <c r="D257" s="177">
        <f t="shared" si="172"/>
        <v>321744.97863550001</v>
      </c>
      <c r="E257" s="177">
        <f t="shared" si="173"/>
        <v>23457.623061169998</v>
      </c>
      <c r="F257" s="178">
        <f t="shared" si="155"/>
        <v>298287.35557433002</v>
      </c>
      <c r="G257" s="179">
        <f t="shared" si="174"/>
        <v>4215.26</v>
      </c>
      <c r="H257" s="180">
        <f>IF(AND(N257=1,N256&gt;1),VLOOKUP(A256,[1]Plan1!$CW$105:$CY$215,3),H256)</f>
        <v>4245.1899999999996</v>
      </c>
      <c r="I257" s="181">
        <f t="shared" si="156"/>
        <v>42075</v>
      </c>
      <c r="J257" s="181">
        <f t="shared" si="175"/>
        <v>42106</v>
      </c>
      <c r="K257" s="182">
        <f t="shared" si="157"/>
        <v>7.1003923838623972E-3</v>
      </c>
      <c r="L257" s="213">
        <f t="shared" si="176"/>
        <v>42165</v>
      </c>
      <c r="M257" s="183">
        <f t="shared" si="177"/>
        <v>21</v>
      </c>
      <c r="N257" s="183">
        <f t="shared" si="158"/>
        <v>10</v>
      </c>
      <c r="O257" s="177">
        <f t="shared" si="159"/>
        <v>1.00337487</v>
      </c>
      <c r="P257" s="184">
        <f t="shared" si="185"/>
        <v>1.0132008400000001</v>
      </c>
      <c r="Q257" s="184">
        <f t="shared" si="178"/>
        <v>1.0648028821934403</v>
      </c>
      <c r="R257" s="177">
        <f t="shared" si="184"/>
        <v>1.0683964500000001</v>
      </c>
      <c r="S257" s="177">
        <f t="shared" si="179"/>
        <v>1.0509297200000001</v>
      </c>
      <c r="T257" s="177">
        <f t="shared" si="160"/>
        <v>338131.36030881002</v>
      </c>
      <c r="U257" s="177">
        <f t="shared" si="161"/>
        <v>1194.6901743709325</v>
      </c>
      <c r="V257" s="177">
        <f t="shared" si="162"/>
        <v>20401.796201171899</v>
      </c>
      <c r="W257" s="177">
        <f t="shared" si="163"/>
        <v>343341.46501104283</v>
      </c>
      <c r="X257" s="185">
        <f t="shared" si="164"/>
        <v>0</v>
      </c>
      <c r="Y257" s="177">
        <f t="shared" si="165"/>
        <v>0</v>
      </c>
      <c r="Z257" s="186">
        <f t="shared" si="166"/>
        <v>0</v>
      </c>
      <c r="AA257" s="177">
        <f t="shared" si="180"/>
        <v>0</v>
      </c>
      <c r="AB257" s="187">
        <f t="shared" si="181"/>
        <v>7.1215000000000001E-2</v>
      </c>
      <c r="AC257" s="185">
        <f t="shared" si="167"/>
        <v>10</v>
      </c>
      <c r="AD257" s="185">
        <v>252</v>
      </c>
      <c r="AE257" s="184">
        <f t="shared" si="183"/>
        <v>1.0027336309999999</v>
      </c>
      <c r="AF257" s="177">
        <f t="shared" si="168"/>
        <v>924.32636861000003</v>
      </c>
      <c r="AG257" s="177">
        <f t="shared" si="169"/>
        <v>938.56887232999998</v>
      </c>
      <c r="AH257" s="188">
        <f t="shared" si="182"/>
        <v>0</v>
      </c>
      <c r="AI257" s="188"/>
      <c r="AJ257" s="188"/>
      <c r="AK257" s="188"/>
      <c r="AL257" s="8"/>
      <c r="AM257" s="8"/>
      <c r="AN257" s="8"/>
      <c r="AO257" s="8"/>
      <c r="AP257" s="8"/>
      <c r="AQ257" s="8"/>
      <c r="AR257" s="5"/>
      <c r="AS257" s="144"/>
      <c r="AT257" s="221">
        <f>[2]Plan1!$A221</f>
        <v>43574</v>
      </c>
      <c r="AU257" s="157" t="str">
        <f>[2]Plan1!$C221</f>
        <v>Paixão de Cristo</v>
      </c>
      <c r="AV257" s="20"/>
      <c r="AW257" s="30"/>
      <c r="AX257" s="168">
        <f t="shared" si="153"/>
        <v>43809</v>
      </c>
      <c r="AY257" s="168">
        <f t="shared" si="147"/>
        <v>43808</v>
      </c>
      <c r="AZ257" s="168">
        <f t="shared" si="148"/>
        <v>43809</v>
      </c>
      <c r="BA257" s="168">
        <f t="shared" si="149"/>
        <v>43840</v>
      </c>
      <c r="BB257" s="168">
        <f t="shared" si="150"/>
        <v>43811</v>
      </c>
      <c r="BC257" s="168">
        <f t="shared" si="151"/>
        <v>43844</v>
      </c>
      <c r="BD257" s="148">
        <f t="shared" si="152"/>
        <v>21</v>
      </c>
      <c r="BF257" s="1"/>
      <c r="BG257" s="1"/>
      <c r="BH257" s="1"/>
      <c r="BI257" s="1"/>
    </row>
    <row r="258" spans="1:192" x14ac:dyDescent="0.2">
      <c r="A258" s="125">
        <f t="shared" si="170"/>
        <v>42149</v>
      </c>
      <c r="B258" s="177">
        <f t="shared" si="154"/>
        <v>344280.03388337285</v>
      </c>
      <c r="C258" s="3">
        <f t="shared" si="171"/>
        <v>46477804.574255332</v>
      </c>
      <c r="D258" s="177">
        <f t="shared" si="172"/>
        <v>321744.97863550001</v>
      </c>
      <c r="E258" s="177">
        <f t="shared" si="173"/>
        <v>23457.623061169998</v>
      </c>
      <c r="F258" s="178">
        <f t="shared" si="155"/>
        <v>298287.35557433002</v>
      </c>
      <c r="G258" s="179">
        <f t="shared" si="174"/>
        <v>4215.26</v>
      </c>
      <c r="H258" s="180">
        <f>IF(AND(N258=1,N257&gt;1),VLOOKUP(A257,[1]Plan1!$CW$105:$CY$215,3),H257)</f>
        <v>4245.1899999999996</v>
      </c>
      <c r="I258" s="181">
        <f t="shared" si="156"/>
        <v>42075</v>
      </c>
      <c r="J258" s="181">
        <f t="shared" si="175"/>
        <v>42106</v>
      </c>
      <c r="K258" s="182">
        <f t="shared" si="157"/>
        <v>7.1003923838623972E-3</v>
      </c>
      <c r="L258" s="213">
        <f t="shared" si="176"/>
        <v>42165</v>
      </c>
      <c r="M258" s="183">
        <f t="shared" si="177"/>
        <v>21</v>
      </c>
      <c r="N258" s="183">
        <f t="shared" si="158"/>
        <v>10</v>
      </c>
      <c r="O258" s="177">
        <f t="shared" si="159"/>
        <v>1.00337487</v>
      </c>
      <c r="P258" s="184">
        <f t="shared" si="185"/>
        <v>1.0132008400000001</v>
      </c>
      <c r="Q258" s="184">
        <f t="shared" si="178"/>
        <v>1.0648028821934403</v>
      </c>
      <c r="R258" s="177">
        <f t="shared" si="184"/>
        <v>1.0683964500000001</v>
      </c>
      <c r="S258" s="177">
        <f t="shared" si="179"/>
        <v>1.0509297200000001</v>
      </c>
      <c r="T258" s="177">
        <f t="shared" si="160"/>
        <v>338131.36030881002</v>
      </c>
      <c r="U258" s="177">
        <f t="shared" si="161"/>
        <v>1194.6901743709325</v>
      </c>
      <c r="V258" s="177">
        <f t="shared" si="162"/>
        <v>20401.796201171899</v>
      </c>
      <c r="W258" s="177">
        <f t="shared" si="163"/>
        <v>343341.46501104283</v>
      </c>
      <c r="X258" s="185">
        <f t="shared" si="164"/>
        <v>0</v>
      </c>
      <c r="Y258" s="177">
        <f t="shared" si="165"/>
        <v>0</v>
      </c>
      <c r="Z258" s="186">
        <f t="shared" si="166"/>
        <v>0</v>
      </c>
      <c r="AA258" s="177">
        <f t="shared" si="180"/>
        <v>0</v>
      </c>
      <c r="AB258" s="187">
        <f t="shared" si="181"/>
        <v>7.1215000000000001E-2</v>
      </c>
      <c r="AC258" s="185">
        <f t="shared" si="167"/>
        <v>10</v>
      </c>
      <c r="AD258" s="185">
        <v>252</v>
      </c>
      <c r="AE258" s="184">
        <f t="shared" si="183"/>
        <v>1.0027336309999999</v>
      </c>
      <c r="AF258" s="177">
        <f t="shared" si="168"/>
        <v>924.32636861000003</v>
      </c>
      <c r="AG258" s="177">
        <f t="shared" si="169"/>
        <v>938.56887232999998</v>
      </c>
      <c r="AH258" s="188">
        <f t="shared" si="182"/>
        <v>0</v>
      </c>
      <c r="AI258" s="188"/>
      <c r="AJ258" s="188"/>
      <c r="AK258" s="188"/>
      <c r="AL258" s="8"/>
      <c r="AM258" s="8"/>
      <c r="AN258" s="8"/>
      <c r="AO258" s="8"/>
      <c r="AP258" s="8"/>
      <c r="AQ258" s="8"/>
      <c r="AR258" s="5"/>
      <c r="AS258" s="144"/>
      <c r="AT258" s="221">
        <f>[2]Plan1!$A222</f>
        <v>43576</v>
      </c>
      <c r="AU258" s="157" t="str">
        <f>[2]Plan1!$C222</f>
        <v>Tiradentes</v>
      </c>
      <c r="AV258" s="20"/>
      <c r="AW258" s="30"/>
      <c r="AX258" s="168">
        <f t="shared" si="153"/>
        <v>43840</v>
      </c>
      <c r="AY258" s="168">
        <f t="shared" ref="AY258:AY321" si="186">WORKDAY(AX258,-1,AT$194:AT$348)</f>
        <v>43839</v>
      </c>
      <c r="AZ258" s="168">
        <f t="shared" ref="AZ258:AZ321" si="187">WORKDAY(AY258,1,AT$194:AT$348)</f>
        <v>43840</v>
      </c>
      <c r="BA258" s="168">
        <f t="shared" ref="BA258:BA321" si="188">AZ259</f>
        <v>43871</v>
      </c>
      <c r="BB258" s="168">
        <f t="shared" ref="BB258:BB321" si="189">WORKDAY(AZ258,2,AT$194:AT$348)</f>
        <v>43844</v>
      </c>
      <c r="BC258" s="168">
        <f t="shared" ref="BC258:BC321" si="190">BB259</f>
        <v>43873</v>
      </c>
      <c r="BD258" s="148">
        <f t="shared" ref="BD258:BD321" si="191">NETWORKDAYS(BB258,BC258,$AT$194:$AT$348)-1</f>
        <v>21</v>
      </c>
      <c r="BF258" s="1"/>
      <c r="BG258" s="1"/>
      <c r="BH258" s="1"/>
      <c r="BI258" s="1"/>
    </row>
    <row r="259" spans="1:192" x14ac:dyDescent="0.2">
      <c r="A259" s="125">
        <f t="shared" si="170"/>
        <v>42150</v>
      </c>
      <c r="B259" s="177">
        <f t="shared" si="154"/>
        <v>344481.74422683672</v>
      </c>
      <c r="C259" s="3">
        <f t="shared" si="171"/>
        <v>46505035.470622957</v>
      </c>
      <c r="D259" s="177">
        <f t="shared" si="172"/>
        <v>321744.97863550001</v>
      </c>
      <c r="E259" s="177">
        <f t="shared" si="173"/>
        <v>23457.623061169998</v>
      </c>
      <c r="F259" s="178">
        <f t="shared" si="155"/>
        <v>298287.35557433002</v>
      </c>
      <c r="G259" s="179">
        <f t="shared" si="174"/>
        <v>4215.26</v>
      </c>
      <c r="H259" s="180">
        <f>IF(AND(N259=1,N258&gt;1),VLOOKUP(A258,[1]Plan1!$CW$105:$CY$215,3),H258)</f>
        <v>4245.1899999999996</v>
      </c>
      <c r="I259" s="181">
        <f t="shared" si="156"/>
        <v>42075</v>
      </c>
      <c r="J259" s="181">
        <f t="shared" si="175"/>
        <v>42106</v>
      </c>
      <c r="K259" s="182">
        <f t="shared" si="157"/>
        <v>7.1003923838623972E-3</v>
      </c>
      <c r="L259" s="213">
        <f t="shared" si="176"/>
        <v>42165</v>
      </c>
      <c r="M259" s="183">
        <f t="shared" si="177"/>
        <v>21</v>
      </c>
      <c r="N259" s="183">
        <f t="shared" si="158"/>
        <v>11</v>
      </c>
      <c r="O259" s="177">
        <f t="shared" si="159"/>
        <v>1.00371298</v>
      </c>
      <c r="P259" s="184">
        <f t="shared" si="185"/>
        <v>1.0132008400000001</v>
      </c>
      <c r="Q259" s="184">
        <f t="shared" si="178"/>
        <v>1.0648028821934403</v>
      </c>
      <c r="R259" s="177">
        <f t="shared" si="184"/>
        <v>1.0687564700000001</v>
      </c>
      <c r="S259" s="177">
        <f t="shared" si="179"/>
        <v>1.0509297200000001</v>
      </c>
      <c r="T259" s="177">
        <f t="shared" si="160"/>
        <v>338131.36030881002</v>
      </c>
      <c r="U259" s="177">
        <f t="shared" si="161"/>
        <v>1194.6901743709325</v>
      </c>
      <c r="V259" s="177">
        <f t="shared" si="162"/>
        <v>20509.185614925776</v>
      </c>
      <c r="W259" s="177">
        <f t="shared" si="163"/>
        <v>343448.85442479671</v>
      </c>
      <c r="X259" s="185">
        <f t="shared" si="164"/>
        <v>0</v>
      </c>
      <c r="Y259" s="177">
        <f t="shared" si="165"/>
        <v>0</v>
      </c>
      <c r="Z259" s="186">
        <f t="shared" si="166"/>
        <v>0</v>
      </c>
      <c r="AA259" s="177">
        <f t="shared" si="180"/>
        <v>0</v>
      </c>
      <c r="AB259" s="187">
        <f t="shared" si="181"/>
        <v>7.1215000000000001E-2</v>
      </c>
      <c r="AC259" s="185">
        <f t="shared" si="167"/>
        <v>11</v>
      </c>
      <c r="AD259" s="185">
        <v>252</v>
      </c>
      <c r="AE259" s="184">
        <f t="shared" si="183"/>
        <v>1.003007405</v>
      </c>
      <c r="AF259" s="177">
        <f t="shared" si="168"/>
        <v>1016.89794364</v>
      </c>
      <c r="AG259" s="177">
        <f t="shared" si="169"/>
        <v>1032.8898020399999</v>
      </c>
      <c r="AH259" s="188">
        <f t="shared" si="182"/>
        <v>0</v>
      </c>
      <c r="AI259" s="188"/>
      <c r="AJ259" s="188"/>
      <c r="AK259" s="188"/>
      <c r="AL259" s="8"/>
      <c r="AM259" s="8"/>
      <c r="AN259" s="8"/>
      <c r="AO259" s="8"/>
      <c r="AP259" s="8"/>
      <c r="AQ259" s="8"/>
      <c r="AR259" s="5"/>
      <c r="AS259" s="144"/>
      <c r="AT259" s="221">
        <f>[2]Plan1!$A223</f>
        <v>43586</v>
      </c>
      <c r="AU259" s="157" t="str">
        <f>[2]Plan1!$C223</f>
        <v>Dia do Trabalho</v>
      </c>
      <c r="AV259" s="20"/>
      <c r="AW259" s="30"/>
      <c r="AX259" s="168">
        <f t="shared" ref="AX259:AX322" si="192">EDATE(AX258,1)</f>
        <v>43871</v>
      </c>
      <c r="AY259" s="168">
        <f t="shared" si="186"/>
        <v>43868</v>
      </c>
      <c r="AZ259" s="168">
        <f t="shared" si="187"/>
        <v>43871</v>
      </c>
      <c r="BA259" s="168">
        <f t="shared" si="188"/>
        <v>43900</v>
      </c>
      <c r="BB259" s="168">
        <f t="shared" si="189"/>
        <v>43873</v>
      </c>
      <c r="BC259" s="168">
        <f t="shared" si="190"/>
        <v>43902</v>
      </c>
      <c r="BD259" s="148">
        <f t="shared" si="191"/>
        <v>19</v>
      </c>
      <c r="BF259" s="1"/>
      <c r="BG259" s="1"/>
      <c r="BH259" s="1"/>
      <c r="BI259" s="1"/>
    </row>
    <row r="260" spans="1:192" x14ac:dyDescent="0.2">
      <c r="A260" s="125">
        <f t="shared" si="170"/>
        <v>42151</v>
      </c>
      <c r="B260" s="177">
        <f t="shared" si="154"/>
        <v>344683.57769890677</v>
      </c>
      <c r="C260" s="3">
        <f t="shared" si="171"/>
        <v>46532282.989352413</v>
      </c>
      <c r="D260" s="177">
        <f t="shared" si="172"/>
        <v>321744.97863550001</v>
      </c>
      <c r="E260" s="177">
        <f t="shared" si="173"/>
        <v>23457.623061169998</v>
      </c>
      <c r="F260" s="178">
        <f t="shared" si="155"/>
        <v>298287.35557433002</v>
      </c>
      <c r="G260" s="179">
        <f t="shared" si="174"/>
        <v>4215.26</v>
      </c>
      <c r="H260" s="180">
        <f>IF(AND(N260=1,N259&gt;1),VLOOKUP(A259,[1]Plan1!$CW$105:$CY$215,3),H259)</f>
        <v>4245.1899999999996</v>
      </c>
      <c r="I260" s="181">
        <f t="shared" si="156"/>
        <v>42075</v>
      </c>
      <c r="J260" s="181">
        <f t="shared" si="175"/>
        <v>42106</v>
      </c>
      <c r="K260" s="182">
        <f t="shared" si="157"/>
        <v>7.1003923838623972E-3</v>
      </c>
      <c r="L260" s="213">
        <f t="shared" si="176"/>
        <v>42165</v>
      </c>
      <c r="M260" s="183">
        <f t="shared" si="177"/>
        <v>21</v>
      </c>
      <c r="N260" s="183">
        <f t="shared" si="158"/>
        <v>12</v>
      </c>
      <c r="O260" s="177">
        <f t="shared" si="159"/>
        <v>1.0040512100000001</v>
      </c>
      <c r="P260" s="184">
        <f t="shared" si="185"/>
        <v>1.0132008400000001</v>
      </c>
      <c r="Q260" s="184">
        <f t="shared" si="178"/>
        <v>1.0648028821934403</v>
      </c>
      <c r="R260" s="177">
        <f t="shared" si="184"/>
        <v>1.06911662</v>
      </c>
      <c r="S260" s="177">
        <f t="shared" si="179"/>
        <v>1.0509297200000001</v>
      </c>
      <c r="T260" s="177">
        <f t="shared" si="160"/>
        <v>338131.36030881002</v>
      </c>
      <c r="U260" s="177">
        <f t="shared" si="161"/>
        <v>1194.6901743709325</v>
      </c>
      <c r="V260" s="177">
        <f t="shared" si="162"/>
        <v>20616.613806035839</v>
      </c>
      <c r="W260" s="177">
        <f t="shared" si="163"/>
        <v>343556.28261590679</v>
      </c>
      <c r="X260" s="185">
        <f t="shared" si="164"/>
        <v>0</v>
      </c>
      <c r="Y260" s="177">
        <f t="shared" si="165"/>
        <v>0</v>
      </c>
      <c r="Z260" s="186">
        <f t="shared" si="166"/>
        <v>0</v>
      </c>
      <c r="AA260" s="177">
        <f t="shared" si="180"/>
        <v>0</v>
      </c>
      <c r="AB260" s="187">
        <f t="shared" si="181"/>
        <v>7.1215000000000001E-2</v>
      </c>
      <c r="AC260" s="185">
        <f t="shared" si="167"/>
        <v>12</v>
      </c>
      <c r="AD260" s="185">
        <v>252</v>
      </c>
      <c r="AE260" s="184">
        <f t="shared" si="183"/>
        <v>1.0032812529999999</v>
      </c>
      <c r="AF260" s="177">
        <f t="shared" si="168"/>
        <v>1109.4945404</v>
      </c>
      <c r="AG260" s="177">
        <f t="shared" si="169"/>
        <v>1127.295083</v>
      </c>
      <c r="AH260" s="188">
        <f t="shared" si="182"/>
        <v>0</v>
      </c>
      <c r="AI260" s="188"/>
      <c r="AJ260" s="188"/>
      <c r="AK260" s="188"/>
      <c r="AL260" s="8"/>
      <c r="AM260" s="8"/>
      <c r="AN260" s="8"/>
      <c r="AO260" s="8"/>
      <c r="AP260" s="8"/>
      <c r="AQ260" s="8"/>
      <c r="AR260" s="5"/>
      <c r="AS260" s="144"/>
      <c r="AT260" s="221">
        <f>[2]Plan1!$A224</f>
        <v>43636</v>
      </c>
      <c r="AU260" s="157" t="str">
        <f>[2]Plan1!$C224</f>
        <v>Corpus Christi</v>
      </c>
      <c r="AV260" s="20"/>
      <c r="AW260" s="30"/>
      <c r="AX260" s="168">
        <f t="shared" si="192"/>
        <v>43900</v>
      </c>
      <c r="AY260" s="168">
        <f t="shared" si="186"/>
        <v>43899</v>
      </c>
      <c r="AZ260" s="168">
        <f t="shared" si="187"/>
        <v>43900</v>
      </c>
      <c r="BA260" s="168">
        <f t="shared" si="188"/>
        <v>43934</v>
      </c>
      <c r="BB260" s="168">
        <f t="shared" si="189"/>
        <v>43902</v>
      </c>
      <c r="BC260" s="168">
        <f t="shared" si="190"/>
        <v>43936</v>
      </c>
      <c r="BD260" s="148">
        <f t="shared" si="191"/>
        <v>23</v>
      </c>
      <c r="BF260" s="1"/>
      <c r="BG260" s="1"/>
      <c r="BH260" s="1"/>
      <c r="BI260" s="1"/>
    </row>
    <row r="261" spans="1:192" x14ac:dyDescent="0.2">
      <c r="A261" s="125">
        <f t="shared" si="170"/>
        <v>42152</v>
      </c>
      <c r="B261" s="177">
        <f t="shared" si="154"/>
        <v>344885.529055666</v>
      </c>
      <c r="C261" s="3">
        <f t="shared" si="171"/>
        <v>46559546.422514908</v>
      </c>
      <c r="D261" s="177">
        <f t="shared" si="172"/>
        <v>321744.97863550001</v>
      </c>
      <c r="E261" s="177">
        <f t="shared" si="173"/>
        <v>23457.623061169998</v>
      </c>
      <c r="F261" s="178">
        <f t="shared" si="155"/>
        <v>298287.35557433002</v>
      </c>
      <c r="G261" s="179">
        <f t="shared" si="174"/>
        <v>4215.26</v>
      </c>
      <c r="H261" s="180">
        <f>IF(AND(N261=1,N260&gt;1),VLOOKUP(A260,[1]Plan1!$CW$105:$CY$215,3),H260)</f>
        <v>4245.1899999999996</v>
      </c>
      <c r="I261" s="181">
        <f t="shared" si="156"/>
        <v>42075</v>
      </c>
      <c r="J261" s="181">
        <f t="shared" si="175"/>
        <v>42106</v>
      </c>
      <c r="K261" s="182">
        <f t="shared" si="157"/>
        <v>7.1003923838623972E-3</v>
      </c>
      <c r="L261" s="213">
        <f t="shared" si="176"/>
        <v>42165</v>
      </c>
      <c r="M261" s="183">
        <f t="shared" si="177"/>
        <v>21</v>
      </c>
      <c r="N261" s="183">
        <f t="shared" si="158"/>
        <v>13</v>
      </c>
      <c r="O261" s="177">
        <f t="shared" si="159"/>
        <v>1.00438955</v>
      </c>
      <c r="P261" s="184">
        <f t="shared" si="185"/>
        <v>1.0132008400000001</v>
      </c>
      <c r="Q261" s="184">
        <f t="shared" si="178"/>
        <v>1.0648028821934403</v>
      </c>
      <c r="R261" s="177">
        <f t="shared" si="184"/>
        <v>1.0694768800000001</v>
      </c>
      <c r="S261" s="177">
        <f t="shared" si="179"/>
        <v>1.0509297200000001</v>
      </c>
      <c r="T261" s="177">
        <f t="shared" si="160"/>
        <v>338131.36030881002</v>
      </c>
      <c r="U261" s="177">
        <f t="shared" si="161"/>
        <v>1194.6901743709325</v>
      </c>
      <c r="V261" s="177">
        <f t="shared" si="162"/>
        <v>20724.074808755082</v>
      </c>
      <c r="W261" s="177">
        <f t="shared" si="163"/>
        <v>343663.74361862603</v>
      </c>
      <c r="X261" s="185">
        <f t="shared" si="164"/>
        <v>0</v>
      </c>
      <c r="Y261" s="177">
        <f t="shared" si="165"/>
        <v>0</v>
      </c>
      <c r="Z261" s="186">
        <f t="shared" si="166"/>
        <v>0</v>
      </c>
      <c r="AA261" s="177">
        <f t="shared" si="180"/>
        <v>0</v>
      </c>
      <c r="AB261" s="187">
        <f t="shared" si="181"/>
        <v>7.1215000000000001E-2</v>
      </c>
      <c r="AC261" s="185">
        <f t="shared" si="167"/>
        <v>13</v>
      </c>
      <c r="AD261" s="185">
        <v>252</v>
      </c>
      <c r="AE261" s="184">
        <f t="shared" si="183"/>
        <v>1.003555177</v>
      </c>
      <c r="AF261" s="177">
        <f t="shared" si="168"/>
        <v>1202.1168351399999</v>
      </c>
      <c r="AG261" s="177">
        <f t="shared" si="169"/>
        <v>1221.78543704</v>
      </c>
      <c r="AH261" s="188">
        <f t="shared" si="182"/>
        <v>0</v>
      </c>
      <c r="AI261" s="188"/>
      <c r="AJ261" s="188"/>
      <c r="AK261" s="188"/>
      <c r="AL261" s="8"/>
      <c r="AM261" s="8"/>
      <c r="AN261" s="8"/>
      <c r="AO261" s="8"/>
      <c r="AP261" s="8"/>
      <c r="AQ261" s="8"/>
      <c r="AR261" s="5"/>
      <c r="AS261" s="144"/>
      <c r="AT261" s="221">
        <f>[2]Plan1!$A225</f>
        <v>43715</v>
      </c>
      <c r="AU261" s="157" t="str">
        <f>[2]Plan1!$C225</f>
        <v>Independência do Brasil</v>
      </c>
      <c r="AV261" s="20"/>
      <c r="AW261" s="30"/>
      <c r="AX261" s="168">
        <f t="shared" si="192"/>
        <v>43931</v>
      </c>
      <c r="AY261" s="168">
        <f t="shared" si="186"/>
        <v>43930</v>
      </c>
      <c r="AZ261" s="168">
        <f t="shared" si="187"/>
        <v>43934</v>
      </c>
      <c r="BA261" s="168">
        <f t="shared" si="188"/>
        <v>43962</v>
      </c>
      <c r="BB261" s="168">
        <f t="shared" si="189"/>
        <v>43936</v>
      </c>
      <c r="BC261" s="168">
        <f t="shared" si="190"/>
        <v>43964</v>
      </c>
      <c r="BD261" s="148">
        <f t="shared" si="191"/>
        <v>18</v>
      </c>
      <c r="BF261" s="1"/>
      <c r="BG261" s="1"/>
      <c r="BH261" s="1"/>
      <c r="BI261" s="1"/>
    </row>
    <row r="262" spans="1:192" x14ac:dyDescent="0.2">
      <c r="A262" s="125">
        <f t="shared" si="170"/>
        <v>42153</v>
      </c>
      <c r="B262" s="177">
        <f t="shared" si="154"/>
        <v>345087.60664393503</v>
      </c>
      <c r="C262" s="3">
        <f t="shared" si="171"/>
        <v>46586826.896931231</v>
      </c>
      <c r="D262" s="177">
        <f t="shared" si="172"/>
        <v>321744.97863550001</v>
      </c>
      <c r="E262" s="177">
        <f t="shared" si="173"/>
        <v>23457.623061169998</v>
      </c>
      <c r="F262" s="178">
        <f t="shared" si="155"/>
        <v>298287.35557433002</v>
      </c>
      <c r="G262" s="179">
        <f t="shared" si="174"/>
        <v>4215.26</v>
      </c>
      <c r="H262" s="180">
        <f>IF(AND(N262=1,N261&gt;1),VLOOKUP(A261,[1]Plan1!$CW$105:$CY$215,3),H261)</f>
        <v>4245.1899999999996</v>
      </c>
      <c r="I262" s="181">
        <f t="shared" si="156"/>
        <v>42075</v>
      </c>
      <c r="J262" s="181">
        <f t="shared" si="175"/>
        <v>42106</v>
      </c>
      <c r="K262" s="182">
        <f t="shared" si="157"/>
        <v>7.1003923838623972E-3</v>
      </c>
      <c r="L262" s="213">
        <f t="shared" si="176"/>
        <v>42165</v>
      </c>
      <c r="M262" s="183">
        <f t="shared" si="177"/>
        <v>21</v>
      </c>
      <c r="N262" s="183">
        <f t="shared" si="158"/>
        <v>14</v>
      </c>
      <c r="O262" s="177">
        <f t="shared" si="159"/>
        <v>1.00472801</v>
      </c>
      <c r="P262" s="184">
        <f t="shared" si="185"/>
        <v>1.0132008400000001</v>
      </c>
      <c r="Q262" s="184">
        <f t="shared" si="178"/>
        <v>1.0648028821934403</v>
      </c>
      <c r="R262" s="177">
        <f t="shared" si="184"/>
        <v>1.06983728</v>
      </c>
      <c r="S262" s="177">
        <f t="shared" si="179"/>
        <v>1.0509297200000001</v>
      </c>
      <c r="T262" s="177">
        <f t="shared" si="160"/>
        <v>338131.36030881002</v>
      </c>
      <c r="U262" s="177">
        <f t="shared" si="161"/>
        <v>1194.6901743709325</v>
      </c>
      <c r="V262" s="177">
        <f t="shared" si="162"/>
        <v>20831.577571704049</v>
      </c>
      <c r="W262" s="177">
        <f t="shared" si="163"/>
        <v>343771.24638157501</v>
      </c>
      <c r="X262" s="185">
        <f t="shared" si="164"/>
        <v>0</v>
      </c>
      <c r="Y262" s="177">
        <f t="shared" si="165"/>
        <v>0</v>
      </c>
      <c r="Z262" s="186">
        <f t="shared" si="166"/>
        <v>0</v>
      </c>
      <c r="AA262" s="177">
        <f t="shared" si="180"/>
        <v>0</v>
      </c>
      <c r="AB262" s="187">
        <f t="shared" si="181"/>
        <v>7.1215000000000001E-2</v>
      </c>
      <c r="AC262" s="185">
        <f t="shared" si="167"/>
        <v>14</v>
      </c>
      <c r="AD262" s="185">
        <v>252</v>
      </c>
      <c r="AE262" s="184">
        <f t="shared" si="183"/>
        <v>1.0038291749999999</v>
      </c>
      <c r="AF262" s="177">
        <f t="shared" si="168"/>
        <v>1294.76415161</v>
      </c>
      <c r="AG262" s="177">
        <f t="shared" si="169"/>
        <v>1316.36026236</v>
      </c>
      <c r="AH262" s="188">
        <f t="shared" si="182"/>
        <v>0</v>
      </c>
      <c r="AI262" s="188"/>
      <c r="AJ262" s="188"/>
      <c r="AK262" s="188"/>
      <c r="AL262" s="8"/>
      <c r="AM262" s="8"/>
      <c r="AN262" s="8"/>
      <c r="AO262" s="8"/>
      <c r="AP262" s="8"/>
      <c r="AQ262" s="8"/>
      <c r="AR262" s="5"/>
      <c r="AS262" s="144"/>
      <c r="AT262" s="221">
        <f>[2]Plan1!$A226</f>
        <v>43750</v>
      </c>
      <c r="AU262" s="157" t="str">
        <f>[2]Plan1!$C226</f>
        <v>Nossa Sr.a Aparecida - Padroeira do Brasil</v>
      </c>
      <c r="AV262" s="20"/>
      <c r="AW262" s="30"/>
      <c r="AX262" s="168">
        <f t="shared" si="192"/>
        <v>43961</v>
      </c>
      <c r="AY262" s="168">
        <f t="shared" si="186"/>
        <v>43959</v>
      </c>
      <c r="AZ262" s="168">
        <f t="shared" si="187"/>
        <v>43962</v>
      </c>
      <c r="BA262" s="168">
        <f t="shared" si="188"/>
        <v>43992</v>
      </c>
      <c r="BB262" s="168">
        <f t="shared" si="189"/>
        <v>43964</v>
      </c>
      <c r="BC262" s="168">
        <f t="shared" si="190"/>
        <v>43997</v>
      </c>
      <c r="BD262" s="148">
        <f t="shared" si="191"/>
        <v>22</v>
      </c>
      <c r="BF262" s="1"/>
      <c r="BG262" s="1"/>
      <c r="BH262" s="1"/>
      <c r="BI262" s="1"/>
    </row>
    <row r="263" spans="1:192" x14ac:dyDescent="0.2">
      <c r="A263" s="125">
        <f t="shared" si="170"/>
        <v>42154</v>
      </c>
      <c r="B263" s="177">
        <f t="shared" si="154"/>
        <v>345289.79888531956</v>
      </c>
      <c r="C263" s="3">
        <f t="shared" si="171"/>
        <v>46614122.849518143</v>
      </c>
      <c r="D263" s="177">
        <f t="shared" si="172"/>
        <v>321744.97863550001</v>
      </c>
      <c r="E263" s="177">
        <f t="shared" si="173"/>
        <v>23457.623061169998</v>
      </c>
      <c r="F263" s="178">
        <f t="shared" si="155"/>
        <v>298287.35557433002</v>
      </c>
      <c r="G263" s="179">
        <f t="shared" si="174"/>
        <v>4215.26</v>
      </c>
      <c r="H263" s="180">
        <f>IF(AND(N263=1,N262&gt;1),VLOOKUP(A262,[1]Plan1!$CW$105:$CY$215,3),H262)</f>
        <v>4245.1899999999996</v>
      </c>
      <c r="I263" s="181">
        <f t="shared" si="156"/>
        <v>42075</v>
      </c>
      <c r="J263" s="181">
        <f t="shared" si="175"/>
        <v>42106</v>
      </c>
      <c r="K263" s="182">
        <f t="shared" si="157"/>
        <v>7.1003923838623972E-3</v>
      </c>
      <c r="L263" s="213">
        <f t="shared" si="176"/>
        <v>42165</v>
      </c>
      <c r="M263" s="183">
        <f t="shared" si="177"/>
        <v>21</v>
      </c>
      <c r="N263" s="183">
        <f t="shared" si="158"/>
        <v>15</v>
      </c>
      <c r="O263" s="177">
        <f t="shared" si="159"/>
        <v>1.0050665700000001</v>
      </c>
      <c r="P263" s="184">
        <f t="shared" si="185"/>
        <v>1.0132008400000001</v>
      </c>
      <c r="Q263" s="184">
        <f t="shared" si="178"/>
        <v>1.0648028821934403</v>
      </c>
      <c r="R263" s="177">
        <f t="shared" si="184"/>
        <v>1.07019778</v>
      </c>
      <c r="S263" s="177">
        <f t="shared" si="179"/>
        <v>1.0509297200000001</v>
      </c>
      <c r="T263" s="177">
        <f t="shared" si="160"/>
        <v>338131.36030881002</v>
      </c>
      <c r="U263" s="177">
        <f t="shared" si="161"/>
        <v>1194.6901743709325</v>
      </c>
      <c r="V263" s="177">
        <f t="shared" si="162"/>
        <v>20939.110163388588</v>
      </c>
      <c r="W263" s="177">
        <f t="shared" si="163"/>
        <v>343878.77897325956</v>
      </c>
      <c r="X263" s="185">
        <f t="shared" si="164"/>
        <v>0</v>
      </c>
      <c r="Y263" s="177">
        <f t="shared" si="165"/>
        <v>0</v>
      </c>
      <c r="Z263" s="186">
        <f t="shared" si="166"/>
        <v>0</v>
      </c>
      <c r="AA263" s="177">
        <f t="shared" si="180"/>
        <v>0</v>
      </c>
      <c r="AB263" s="187">
        <f t="shared" si="181"/>
        <v>7.1215000000000001E-2</v>
      </c>
      <c r="AC263" s="185">
        <f t="shared" si="167"/>
        <v>15</v>
      </c>
      <c r="AD263" s="185">
        <v>252</v>
      </c>
      <c r="AE263" s="184">
        <f t="shared" si="183"/>
        <v>1.0041032480000001</v>
      </c>
      <c r="AF263" s="177">
        <f t="shared" si="168"/>
        <v>1387.43682792</v>
      </c>
      <c r="AG263" s="177">
        <f t="shared" si="169"/>
        <v>1411.01991206</v>
      </c>
      <c r="AH263" s="188">
        <f t="shared" si="182"/>
        <v>0</v>
      </c>
      <c r="AI263" s="188"/>
      <c r="AJ263" s="188"/>
      <c r="AK263" s="188"/>
      <c r="AL263" s="8"/>
      <c r="AM263" s="8"/>
      <c r="AN263" s="8"/>
      <c r="AO263" s="8"/>
      <c r="AP263" s="8"/>
      <c r="AQ263" s="8"/>
      <c r="AR263" s="5"/>
      <c r="AS263" s="144"/>
      <c r="AT263" s="221">
        <f>[2]Plan1!$A227</f>
        <v>43771</v>
      </c>
      <c r="AU263" s="157" t="str">
        <f>[2]Plan1!$C227</f>
        <v>Finados</v>
      </c>
      <c r="AV263" s="20"/>
      <c r="AW263" s="30"/>
      <c r="AX263" s="168">
        <f t="shared" si="192"/>
        <v>43992</v>
      </c>
      <c r="AY263" s="168">
        <f t="shared" si="186"/>
        <v>43991</v>
      </c>
      <c r="AZ263" s="168">
        <f t="shared" si="187"/>
        <v>43992</v>
      </c>
      <c r="BA263" s="168">
        <f t="shared" si="188"/>
        <v>44022</v>
      </c>
      <c r="BB263" s="168">
        <f t="shared" si="189"/>
        <v>43997</v>
      </c>
      <c r="BC263" s="168">
        <f t="shared" si="190"/>
        <v>44026</v>
      </c>
      <c r="BD263" s="148">
        <f t="shared" si="191"/>
        <v>21</v>
      </c>
      <c r="BF263" s="1"/>
      <c r="BG263" s="1"/>
      <c r="BH263" s="1"/>
      <c r="BI263" s="1"/>
    </row>
    <row r="264" spans="1:192" x14ac:dyDescent="0.2">
      <c r="A264" s="125">
        <f t="shared" si="170"/>
        <v>42155</v>
      </c>
      <c r="B264" s="177">
        <f t="shared" si="154"/>
        <v>345289.79888531956</v>
      </c>
      <c r="C264" s="3">
        <f t="shared" si="171"/>
        <v>46614122.849518143</v>
      </c>
      <c r="D264" s="177">
        <f t="shared" si="172"/>
        <v>321744.97863550001</v>
      </c>
      <c r="E264" s="177">
        <f t="shared" si="173"/>
        <v>23457.623061169998</v>
      </c>
      <c r="F264" s="178">
        <f t="shared" si="155"/>
        <v>298287.35557433002</v>
      </c>
      <c r="G264" s="179">
        <f t="shared" si="174"/>
        <v>4215.26</v>
      </c>
      <c r="H264" s="180">
        <f>IF(AND(N264=1,N263&gt;1),VLOOKUP(A263,[1]Plan1!$CW$105:$CY$215,3),H263)</f>
        <v>4245.1899999999996</v>
      </c>
      <c r="I264" s="181">
        <f t="shared" si="156"/>
        <v>42075</v>
      </c>
      <c r="J264" s="181">
        <f t="shared" si="175"/>
        <v>42106</v>
      </c>
      <c r="K264" s="182">
        <f t="shared" si="157"/>
        <v>7.1003923838623972E-3</v>
      </c>
      <c r="L264" s="213">
        <f t="shared" si="176"/>
        <v>42165</v>
      </c>
      <c r="M264" s="183">
        <f t="shared" si="177"/>
        <v>21</v>
      </c>
      <c r="N264" s="183">
        <f t="shared" si="158"/>
        <v>15</v>
      </c>
      <c r="O264" s="177">
        <f t="shared" si="159"/>
        <v>1.0050665700000001</v>
      </c>
      <c r="P264" s="184">
        <f t="shared" si="185"/>
        <v>1.0132008400000001</v>
      </c>
      <c r="Q264" s="184">
        <f t="shared" si="178"/>
        <v>1.0648028821934403</v>
      </c>
      <c r="R264" s="177">
        <f t="shared" si="184"/>
        <v>1.07019778</v>
      </c>
      <c r="S264" s="177">
        <f t="shared" si="179"/>
        <v>1.0509297200000001</v>
      </c>
      <c r="T264" s="177">
        <f t="shared" si="160"/>
        <v>338131.36030881002</v>
      </c>
      <c r="U264" s="177">
        <f t="shared" si="161"/>
        <v>1194.6901743709325</v>
      </c>
      <c r="V264" s="177">
        <f t="shared" si="162"/>
        <v>20939.110163388588</v>
      </c>
      <c r="W264" s="177">
        <f t="shared" si="163"/>
        <v>343878.77897325956</v>
      </c>
      <c r="X264" s="185">
        <f t="shared" si="164"/>
        <v>0</v>
      </c>
      <c r="Y264" s="177">
        <f t="shared" si="165"/>
        <v>0</v>
      </c>
      <c r="Z264" s="186">
        <f t="shared" si="166"/>
        <v>0</v>
      </c>
      <c r="AA264" s="177">
        <f t="shared" si="180"/>
        <v>0</v>
      </c>
      <c r="AB264" s="187">
        <f t="shared" si="181"/>
        <v>7.1215000000000001E-2</v>
      </c>
      <c r="AC264" s="185">
        <f t="shared" si="167"/>
        <v>15</v>
      </c>
      <c r="AD264" s="185">
        <v>252</v>
      </c>
      <c r="AE264" s="184">
        <f t="shared" si="183"/>
        <v>1.0041032480000001</v>
      </c>
      <c r="AF264" s="177">
        <f t="shared" si="168"/>
        <v>1387.43682792</v>
      </c>
      <c r="AG264" s="177">
        <f t="shared" si="169"/>
        <v>1411.01991206</v>
      </c>
      <c r="AH264" s="188">
        <f t="shared" si="182"/>
        <v>0</v>
      </c>
      <c r="AI264" s="188"/>
      <c r="AJ264" s="188"/>
      <c r="AK264" s="188"/>
      <c r="AL264" s="8"/>
      <c r="AM264" s="8"/>
      <c r="AN264" s="8"/>
      <c r="AO264" s="8"/>
      <c r="AP264" s="8"/>
      <c r="AQ264" s="8"/>
      <c r="AR264" s="5"/>
      <c r="AS264" s="144"/>
      <c r="AT264" s="221">
        <f>[2]Plan1!$A228</f>
        <v>43784</v>
      </c>
      <c r="AU264" s="157" t="str">
        <f>[2]Plan1!$C228</f>
        <v>Proclamação da República</v>
      </c>
      <c r="AV264" s="20"/>
      <c r="AW264" s="30"/>
      <c r="AX264" s="168">
        <f t="shared" si="192"/>
        <v>44022</v>
      </c>
      <c r="AY264" s="168">
        <f t="shared" si="186"/>
        <v>44021</v>
      </c>
      <c r="AZ264" s="168">
        <f t="shared" si="187"/>
        <v>44022</v>
      </c>
      <c r="BA264" s="168">
        <f t="shared" si="188"/>
        <v>44053</v>
      </c>
      <c r="BB264" s="168">
        <f t="shared" si="189"/>
        <v>44026</v>
      </c>
      <c r="BC264" s="168">
        <f t="shared" si="190"/>
        <v>44055</v>
      </c>
      <c r="BD264" s="148">
        <f t="shared" si="191"/>
        <v>21</v>
      </c>
      <c r="BF264" s="1"/>
      <c r="BG264" s="1"/>
      <c r="BH264" s="1"/>
      <c r="BI264" s="1"/>
    </row>
    <row r="265" spans="1:192" x14ac:dyDescent="0.2">
      <c r="A265" s="125">
        <f t="shared" si="170"/>
        <v>42156</v>
      </c>
      <c r="B265" s="177">
        <f t="shared" si="154"/>
        <v>345289.79888531956</v>
      </c>
      <c r="C265" s="3">
        <f t="shared" si="171"/>
        <v>46614122.849518143</v>
      </c>
      <c r="D265" s="177">
        <f t="shared" si="172"/>
        <v>321744.97863550001</v>
      </c>
      <c r="E265" s="177">
        <f t="shared" si="173"/>
        <v>23457.623061169998</v>
      </c>
      <c r="F265" s="178">
        <f t="shared" si="155"/>
        <v>298287.35557433002</v>
      </c>
      <c r="G265" s="179">
        <f t="shared" si="174"/>
        <v>4215.26</v>
      </c>
      <c r="H265" s="180">
        <f>IF(AND(N265=1,N264&gt;1),VLOOKUP(A264,[1]Plan1!$CW$105:$CY$215,3),H264)</f>
        <v>4245.1899999999996</v>
      </c>
      <c r="I265" s="181">
        <f t="shared" si="156"/>
        <v>42075</v>
      </c>
      <c r="J265" s="181">
        <f t="shared" si="175"/>
        <v>42106</v>
      </c>
      <c r="K265" s="182">
        <f t="shared" si="157"/>
        <v>7.1003923838623972E-3</v>
      </c>
      <c r="L265" s="213">
        <f t="shared" si="176"/>
        <v>42165</v>
      </c>
      <c r="M265" s="183">
        <f t="shared" si="177"/>
        <v>21</v>
      </c>
      <c r="N265" s="183">
        <f t="shared" si="158"/>
        <v>15</v>
      </c>
      <c r="O265" s="177">
        <f t="shared" si="159"/>
        <v>1.0050665700000001</v>
      </c>
      <c r="P265" s="184">
        <f t="shared" si="185"/>
        <v>1.0132008400000001</v>
      </c>
      <c r="Q265" s="184">
        <f t="shared" si="178"/>
        <v>1.0648028821934403</v>
      </c>
      <c r="R265" s="177">
        <f t="shared" si="184"/>
        <v>1.07019778</v>
      </c>
      <c r="S265" s="177">
        <f t="shared" si="179"/>
        <v>1.0509297200000001</v>
      </c>
      <c r="T265" s="177">
        <f t="shared" si="160"/>
        <v>338131.36030881002</v>
      </c>
      <c r="U265" s="177">
        <f t="shared" si="161"/>
        <v>1194.6901743709325</v>
      </c>
      <c r="V265" s="177">
        <f t="shared" si="162"/>
        <v>20939.110163388588</v>
      </c>
      <c r="W265" s="177">
        <f t="shared" si="163"/>
        <v>343878.77897325956</v>
      </c>
      <c r="X265" s="185">
        <f t="shared" si="164"/>
        <v>0</v>
      </c>
      <c r="Y265" s="177">
        <f t="shared" si="165"/>
        <v>0</v>
      </c>
      <c r="Z265" s="186">
        <f t="shared" si="166"/>
        <v>0</v>
      </c>
      <c r="AA265" s="177">
        <f t="shared" si="180"/>
        <v>0</v>
      </c>
      <c r="AB265" s="187">
        <f t="shared" si="181"/>
        <v>7.1215000000000001E-2</v>
      </c>
      <c r="AC265" s="185">
        <f t="shared" si="167"/>
        <v>15</v>
      </c>
      <c r="AD265" s="185">
        <v>252</v>
      </c>
      <c r="AE265" s="184">
        <f t="shared" si="183"/>
        <v>1.0041032480000001</v>
      </c>
      <c r="AF265" s="177">
        <f t="shared" si="168"/>
        <v>1387.43682792</v>
      </c>
      <c r="AG265" s="177">
        <f t="shared" si="169"/>
        <v>1411.01991206</v>
      </c>
      <c r="AH265" s="188">
        <f t="shared" si="182"/>
        <v>0</v>
      </c>
      <c r="AI265" s="188"/>
      <c r="AJ265" s="188"/>
      <c r="AK265" s="188"/>
      <c r="AL265" s="8"/>
      <c r="AM265" s="8"/>
      <c r="AN265" s="8"/>
      <c r="AO265" s="8"/>
      <c r="AP265" s="8"/>
      <c r="AQ265" s="8"/>
      <c r="AR265" s="5"/>
      <c r="AS265" s="144"/>
      <c r="AT265" s="221">
        <f>[2]Plan1!$A229</f>
        <v>43824</v>
      </c>
      <c r="AU265" s="157" t="str">
        <f>[2]Plan1!$C229</f>
        <v>Natal</v>
      </c>
      <c r="AV265" s="20"/>
      <c r="AW265" s="30"/>
      <c r="AX265" s="168">
        <f t="shared" si="192"/>
        <v>44053</v>
      </c>
      <c r="AY265" s="168">
        <f t="shared" si="186"/>
        <v>44050</v>
      </c>
      <c r="AZ265" s="168">
        <f t="shared" si="187"/>
        <v>44053</v>
      </c>
      <c r="BA265" s="168">
        <f t="shared" si="188"/>
        <v>44084</v>
      </c>
      <c r="BB265" s="168">
        <f t="shared" si="189"/>
        <v>44055</v>
      </c>
      <c r="BC265" s="168">
        <f t="shared" si="190"/>
        <v>44088</v>
      </c>
      <c r="BD265" s="148">
        <f t="shared" si="191"/>
        <v>22</v>
      </c>
      <c r="BF265" s="1"/>
      <c r="BG265" s="1"/>
      <c r="BH265" s="1"/>
      <c r="BI265" s="1"/>
    </row>
    <row r="266" spans="1:192" x14ac:dyDescent="0.2">
      <c r="A266" s="125">
        <f t="shared" si="170"/>
        <v>42157</v>
      </c>
      <c r="B266" s="177">
        <f t="shared" ref="B266:B329" si="193">(W266+AG266)</f>
        <v>345492.1144723504</v>
      </c>
      <c r="C266" s="3">
        <f t="shared" si="171"/>
        <v>46641435.453767307</v>
      </c>
      <c r="D266" s="177">
        <f t="shared" si="172"/>
        <v>321744.97863550001</v>
      </c>
      <c r="E266" s="177">
        <f t="shared" si="173"/>
        <v>23457.623061169998</v>
      </c>
      <c r="F266" s="178">
        <f t="shared" ref="F266:F329" si="194">(D266-E266)</f>
        <v>298287.35557433002</v>
      </c>
      <c r="G266" s="179">
        <f t="shared" si="174"/>
        <v>4215.26</v>
      </c>
      <c r="H266" s="180">
        <f>IF(AND(N266=1,N265&gt;1),VLOOKUP(A265,[1]Plan1!$CW$105:$CY$215,3),H265)</f>
        <v>4245.1899999999996</v>
      </c>
      <c r="I266" s="181">
        <f t="shared" ref="I266:I329" si="195">EDATE(J266,-1)</f>
        <v>42075</v>
      </c>
      <c r="J266" s="181">
        <f t="shared" si="175"/>
        <v>42106</v>
      </c>
      <c r="K266" s="182">
        <f t="shared" ref="K266:K329" si="196">(H266/G266)-1</f>
        <v>7.1003923838623972E-3</v>
      </c>
      <c r="L266" s="213">
        <f t="shared" si="176"/>
        <v>42165</v>
      </c>
      <c r="M266" s="183">
        <f t="shared" si="177"/>
        <v>21</v>
      </c>
      <c r="N266" s="183">
        <f t="shared" ref="N266:N329" si="197">(M266-(NETWORKDAYS(A266,L266,$AT$194:$AT$348)-1))</f>
        <v>16</v>
      </c>
      <c r="O266" s="177">
        <f t="shared" ref="O266:O329" si="198">TRUNC((H266/G266)^TRUNC((N266/M266),9),8)</f>
        <v>1.0054052600000001</v>
      </c>
      <c r="P266" s="184">
        <f t="shared" si="185"/>
        <v>1.0132008400000001</v>
      </c>
      <c r="Q266" s="184">
        <f t="shared" si="178"/>
        <v>1.0648028821934403</v>
      </c>
      <c r="R266" s="177">
        <f t="shared" si="184"/>
        <v>1.0705584100000001</v>
      </c>
      <c r="S266" s="177">
        <f t="shared" si="179"/>
        <v>1.0509297200000001</v>
      </c>
      <c r="T266" s="177">
        <f t="shared" ref="T266:T329" si="199">TRUNC(D266*S266,8)</f>
        <v>338131.36030881002</v>
      </c>
      <c r="U266" s="177">
        <f t="shared" ref="U266:U329" si="200">(E266*(S266-1))</f>
        <v>1194.6901743709325</v>
      </c>
      <c r="V266" s="177">
        <f t="shared" ref="V266:V329" si="201">(F266*(R266-1))</f>
        <v>21046.681532429386</v>
      </c>
      <c r="W266" s="177">
        <f t="shared" ref="W266:W329" si="202">(D266+U266+V266)</f>
        <v>343986.35034230037</v>
      </c>
      <c r="X266" s="185">
        <f t="shared" ref="X266:X329" si="203">IF(VLOOKUP(A266,AT$10:BC$190,10)=VLOOKUP(A265,AT$10:BC$190,10),0,VLOOKUP(A266,AT$10:BC$190,10))</f>
        <v>0</v>
      </c>
      <c r="Y266" s="177">
        <f t="shared" ref="Y266:Y329" si="204">IF(X266&gt;0,VLOOKUP(A266,AT$12:AX$190,5),0)</f>
        <v>0</v>
      </c>
      <c r="Z266" s="186">
        <f t="shared" ref="Z266:Z329" si="205">IF(X266&gt;0,VLOOKUP($A266,$AT$10:$AY$190,6),0)</f>
        <v>0</v>
      </c>
      <c r="AA266" s="177">
        <f t="shared" si="180"/>
        <v>0</v>
      </c>
      <c r="AB266" s="187">
        <f t="shared" si="181"/>
        <v>7.1215000000000001E-2</v>
      </c>
      <c r="AC266" s="185">
        <f t="shared" ref="AC266:AC329" si="206">N266</f>
        <v>16</v>
      </c>
      <c r="AD266" s="185">
        <v>252</v>
      </c>
      <c r="AE266" s="184">
        <f t="shared" si="183"/>
        <v>1.0043773949999999</v>
      </c>
      <c r="AF266" s="177">
        <f t="shared" ref="AF266:AF329" si="207">TRUNC((T266*(AE266-1)),8)</f>
        <v>1480.1345259499999</v>
      </c>
      <c r="AG266" s="177">
        <f t="shared" ref="AG266:AG329" si="208">TRUNC((W266*(AE266-1)),8)</f>
        <v>1505.7641300499999</v>
      </c>
      <c r="AH266" s="188">
        <f t="shared" si="182"/>
        <v>0</v>
      </c>
      <c r="AI266" s="188"/>
      <c r="AJ266" s="188"/>
      <c r="AK266" s="188"/>
      <c r="AL266" s="8"/>
      <c r="AM266" s="8"/>
      <c r="AN266" s="8"/>
      <c r="AO266" s="8"/>
      <c r="AP266" s="8"/>
      <c r="AQ266" s="8"/>
      <c r="AR266" s="5"/>
      <c r="AS266" s="144"/>
      <c r="AT266" s="221">
        <f>[2]Plan1!$A230</f>
        <v>43831</v>
      </c>
      <c r="AU266" s="157" t="str">
        <f>[2]Plan1!$C230</f>
        <v>Confraternização Universal</v>
      </c>
      <c r="AV266" s="20"/>
      <c r="AW266" s="30"/>
      <c r="AX266" s="168">
        <f t="shared" si="192"/>
        <v>44084</v>
      </c>
      <c r="AY266" s="168">
        <f t="shared" si="186"/>
        <v>44083</v>
      </c>
      <c r="AZ266" s="168">
        <f t="shared" si="187"/>
        <v>44084</v>
      </c>
      <c r="BA266" s="168">
        <f t="shared" si="188"/>
        <v>44117</v>
      </c>
      <c r="BB266" s="168">
        <f t="shared" si="189"/>
        <v>44088</v>
      </c>
      <c r="BC266" s="168">
        <f t="shared" si="190"/>
        <v>44119</v>
      </c>
      <c r="BD266" s="148">
        <f t="shared" si="191"/>
        <v>22</v>
      </c>
      <c r="BF266" s="1"/>
      <c r="BG266" s="1"/>
      <c r="BH266" s="1"/>
      <c r="BI266" s="1"/>
    </row>
    <row r="267" spans="1:192" x14ac:dyDescent="0.2">
      <c r="A267" s="125">
        <f t="shared" ref="A267:A330" si="209">(A266+1)</f>
        <v>42158</v>
      </c>
      <c r="B267" s="177">
        <f t="shared" si="193"/>
        <v>345694.55414899735</v>
      </c>
      <c r="C267" s="3">
        <f t="shared" ref="C267:C330" si="210">B267*135</f>
        <v>46668764.810114644</v>
      </c>
      <c r="D267" s="177">
        <f t="shared" ref="D267:D330" si="211">TRUNC(IF(X266&gt;0,VLOOKUP(A266,$AT$12:$AU$190,2),D266),8)</f>
        <v>321744.97863550001</v>
      </c>
      <c r="E267" s="177">
        <f t="shared" ref="E267:E330" si="212">IF(ISERROR(VLOOKUP(A267,AZ$12:BB$174,2,FALSE)=TRUE),E266,VLOOKUP(A267,AZ$12:BB$174,2,FALSE))</f>
        <v>23457.623061169998</v>
      </c>
      <c r="F267" s="178">
        <f t="shared" si="194"/>
        <v>298287.35557433002</v>
      </c>
      <c r="G267" s="179">
        <f t="shared" ref="G267:G330" si="213">IF(H267=H266,G266,H266)</f>
        <v>4215.26</v>
      </c>
      <c r="H267" s="180">
        <f>IF(AND(N267=1,N266&gt;1),VLOOKUP(A266,[1]Plan1!$CW$105:$CY$215,3),H266)</f>
        <v>4245.1899999999996</v>
      </c>
      <c r="I267" s="181">
        <f t="shared" si="195"/>
        <v>42075</v>
      </c>
      <c r="J267" s="181">
        <f t="shared" ref="J267:J330" si="214">IF(X266&gt;0,EDATE(A267,-1),+J266)</f>
        <v>42106</v>
      </c>
      <c r="K267" s="182">
        <f t="shared" si="196"/>
        <v>7.1003923838623972E-3</v>
      </c>
      <c r="L267" s="213">
        <f t="shared" ref="L267:L330" si="215">VLOOKUP(A266,AZ$193:BA$372,2)</f>
        <v>42165</v>
      </c>
      <c r="M267" s="183">
        <f t="shared" ref="M267:M330" si="216">IF(L267=L266,M266,NETWORKDAYS(L266,L267,$AT$194:$AT$348)-1)</f>
        <v>21</v>
      </c>
      <c r="N267" s="183">
        <f t="shared" si="197"/>
        <v>17</v>
      </c>
      <c r="O267" s="177">
        <f t="shared" si="198"/>
        <v>1.0057440600000001</v>
      </c>
      <c r="P267" s="184">
        <f t="shared" si="185"/>
        <v>1.0132008400000001</v>
      </c>
      <c r="Q267" s="184">
        <f t="shared" ref="Q267:Q330" si="217">IF(L267&gt;L266,Q266*P267,Q266)</f>
        <v>1.0648028821934403</v>
      </c>
      <c r="R267" s="177">
        <f t="shared" si="184"/>
        <v>1.07091917</v>
      </c>
      <c r="S267" s="177">
        <f t="shared" ref="S267:S330" si="218">IF(AND(X267&gt;0,MONTH(A267)=S$9),R267,S266)</f>
        <v>1.0509297200000001</v>
      </c>
      <c r="T267" s="177">
        <f t="shared" si="199"/>
        <v>338131.36030881002</v>
      </c>
      <c r="U267" s="177">
        <f t="shared" si="200"/>
        <v>1194.6901743709325</v>
      </c>
      <c r="V267" s="177">
        <f t="shared" si="201"/>
        <v>21154.291678826368</v>
      </c>
      <c r="W267" s="177">
        <f t="shared" si="202"/>
        <v>344093.96048869734</v>
      </c>
      <c r="X267" s="185">
        <f t="shared" si="203"/>
        <v>0</v>
      </c>
      <c r="Y267" s="177">
        <f t="shared" si="204"/>
        <v>0</v>
      </c>
      <c r="Z267" s="186">
        <f t="shared" si="205"/>
        <v>0</v>
      </c>
      <c r="AA267" s="177">
        <f t="shared" ref="AA267:AA330" si="219">IF(Z267&gt;0,TRUNC(Z267*T267,8),0)</f>
        <v>0</v>
      </c>
      <c r="AB267" s="187">
        <f t="shared" ref="AB267:AB330" si="220">(AB266)</f>
        <v>7.1215000000000001E-2</v>
      </c>
      <c r="AC267" s="185">
        <f t="shared" si="206"/>
        <v>17</v>
      </c>
      <c r="AD267" s="185">
        <v>252</v>
      </c>
      <c r="AE267" s="184">
        <f t="shared" si="183"/>
        <v>1.004651618</v>
      </c>
      <c r="AF267" s="177">
        <f t="shared" si="207"/>
        <v>1572.85792197</v>
      </c>
      <c r="AG267" s="177">
        <f t="shared" si="208"/>
        <v>1600.5936603</v>
      </c>
      <c r="AH267" s="188">
        <f t="shared" ref="AH267:AH330" si="221">IF(AA267&gt;0,AA267+AF267,0)</f>
        <v>0</v>
      </c>
      <c r="AI267" s="188"/>
      <c r="AJ267" s="188"/>
      <c r="AK267" s="188"/>
      <c r="AL267" s="8"/>
      <c r="AM267" s="8"/>
      <c r="AN267" s="8"/>
      <c r="AO267" s="8"/>
      <c r="AP267" s="8"/>
      <c r="AQ267" s="8"/>
      <c r="AR267" s="5"/>
      <c r="AS267" s="144"/>
      <c r="AT267" s="221">
        <f>[2]Plan1!$A231</f>
        <v>43885</v>
      </c>
      <c r="AU267" s="157" t="str">
        <f>[2]Plan1!$C231</f>
        <v>Carnaval</v>
      </c>
      <c r="AV267" s="20"/>
      <c r="AW267" s="30"/>
      <c r="AX267" s="168">
        <f t="shared" si="192"/>
        <v>44114</v>
      </c>
      <c r="AY267" s="168">
        <f t="shared" si="186"/>
        <v>44113</v>
      </c>
      <c r="AZ267" s="168">
        <f t="shared" si="187"/>
        <v>44117</v>
      </c>
      <c r="BA267" s="168">
        <f t="shared" si="188"/>
        <v>44145</v>
      </c>
      <c r="BB267" s="168">
        <f t="shared" si="189"/>
        <v>44119</v>
      </c>
      <c r="BC267" s="168">
        <f t="shared" si="190"/>
        <v>44147</v>
      </c>
      <c r="BD267" s="148">
        <f t="shared" si="191"/>
        <v>19</v>
      </c>
      <c r="BF267" s="1"/>
      <c r="BG267" s="1"/>
      <c r="BH267" s="1"/>
      <c r="BI267" s="1"/>
    </row>
    <row r="268" spans="1:192" x14ac:dyDescent="0.2">
      <c r="A268" s="125">
        <f t="shared" si="209"/>
        <v>42159</v>
      </c>
      <c r="B268" s="177">
        <f t="shared" si="193"/>
        <v>345897.11128814338</v>
      </c>
      <c r="C268" s="3">
        <f t="shared" si="210"/>
        <v>46696110.023899354</v>
      </c>
      <c r="D268" s="177">
        <f t="shared" si="211"/>
        <v>321744.97863550001</v>
      </c>
      <c r="E268" s="177">
        <f t="shared" si="212"/>
        <v>23457.623061169998</v>
      </c>
      <c r="F268" s="178">
        <f t="shared" si="194"/>
        <v>298287.35557433002</v>
      </c>
      <c r="G268" s="179">
        <f t="shared" si="213"/>
        <v>4215.26</v>
      </c>
      <c r="H268" s="180">
        <f>IF(AND(N268=1,N267&gt;1),VLOOKUP(A267,[1]Plan1!$CW$105:$CY$215,3),H267)</f>
        <v>4245.1899999999996</v>
      </c>
      <c r="I268" s="181">
        <f t="shared" si="195"/>
        <v>42075</v>
      </c>
      <c r="J268" s="181">
        <f t="shared" si="214"/>
        <v>42106</v>
      </c>
      <c r="K268" s="182">
        <f t="shared" si="196"/>
        <v>7.1003923838623972E-3</v>
      </c>
      <c r="L268" s="213">
        <f t="shared" si="215"/>
        <v>42165</v>
      </c>
      <c r="M268" s="183">
        <f t="shared" si="216"/>
        <v>21</v>
      </c>
      <c r="N268" s="183">
        <f t="shared" si="197"/>
        <v>18</v>
      </c>
      <c r="O268" s="177">
        <f t="shared" si="198"/>
        <v>1.00608297</v>
      </c>
      <c r="P268" s="184">
        <f t="shared" si="185"/>
        <v>1.0132008400000001</v>
      </c>
      <c r="Q268" s="184">
        <f t="shared" si="217"/>
        <v>1.0648028821934403</v>
      </c>
      <c r="R268" s="177">
        <f t="shared" si="184"/>
        <v>1.07128004</v>
      </c>
      <c r="S268" s="177">
        <f t="shared" si="218"/>
        <v>1.0509297200000001</v>
      </c>
      <c r="T268" s="177">
        <f t="shared" si="199"/>
        <v>338131.36030881002</v>
      </c>
      <c r="U268" s="177">
        <f t="shared" si="200"/>
        <v>1194.6901743709325</v>
      </c>
      <c r="V268" s="177">
        <f t="shared" si="201"/>
        <v>21261.934636832462</v>
      </c>
      <c r="W268" s="177">
        <f t="shared" si="202"/>
        <v>344201.6034467034</v>
      </c>
      <c r="X268" s="185">
        <f t="shared" si="203"/>
        <v>0</v>
      </c>
      <c r="Y268" s="177">
        <f t="shared" si="204"/>
        <v>0</v>
      </c>
      <c r="Z268" s="186">
        <f t="shared" si="205"/>
        <v>0</v>
      </c>
      <c r="AA268" s="177">
        <f t="shared" si="219"/>
        <v>0</v>
      </c>
      <c r="AB268" s="187">
        <f t="shared" si="220"/>
        <v>7.1215000000000001E-2</v>
      </c>
      <c r="AC268" s="185">
        <f t="shared" si="206"/>
        <v>18</v>
      </c>
      <c r="AD268" s="185">
        <v>252</v>
      </c>
      <c r="AE268" s="184">
        <f t="shared" si="183"/>
        <v>1.0049259150000001</v>
      </c>
      <c r="AF268" s="177">
        <f t="shared" si="207"/>
        <v>1665.6063397099999</v>
      </c>
      <c r="AG268" s="177">
        <f t="shared" si="208"/>
        <v>1695.50784144</v>
      </c>
      <c r="AH268" s="188">
        <f t="shared" si="221"/>
        <v>0</v>
      </c>
      <c r="AI268" s="188"/>
      <c r="AJ268" s="188"/>
      <c r="AK268" s="188"/>
      <c r="AL268" s="8"/>
      <c r="AM268" s="8"/>
      <c r="AN268" s="8"/>
      <c r="AO268" s="8"/>
      <c r="AP268" s="8"/>
      <c r="AQ268" s="8"/>
      <c r="AR268" s="5"/>
      <c r="AS268" s="144"/>
      <c r="AT268" s="221">
        <f>[2]Plan1!$A232</f>
        <v>43886</v>
      </c>
      <c r="AU268" s="157" t="str">
        <f>[2]Plan1!$C232</f>
        <v>Carnaval</v>
      </c>
      <c r="AV268" s="20"/>
      <c r="AW268" s="30"/>
      <c r="AX268" s="168">
        <f t="shared" si="192"/>
        <v>44145</v>
      </c>
      <c r="AY268" s="168">
        <f t="shared" si="186"/>
        <v>44144</v>
      </c>
      <c r="AZ268" s="168">
        <f t="shared" si="187"/>
        <v>44145</v>
      </c>
      <c r="BA268" s="168">
        <f t="shared" si="188"/>
        <v>44175</v>
      </c>
      <c r="BB268" s="168">
        <f t="shared" si="189"/>
        <v>44147</v>
      </c>
      <c r="BC268" s="168">
        <f t="shared" si="190"/>
        <v>44179</v>
      </c>
      <c r="BD268" s="148">
        <f t="shared" si="191"/>
        <v>22</v>
      </c>
      <c r="BF268" s="1"/>
      <c r="BG268" s="1"/>
      <c r="BH268" s="1"/>
      <c r="BI268" s="1"/>
    </row>
    <row r="269" spans="1:192" x14ac:dyDescent="0.2">
      <c r="A269" s="125">
        <f t="shared" si="209"/>
        <v>42160</v>
      </c>
      <c r="B269" s="177">
        <f t="shared" si="193"/>
        <v>345897.11128814338</v>
      </c>
      <c r="C269" s="3">
        <f t="shared" si="210"/>
        <v>46696110.023899354</v>
      </c>
      <c r="D269" s="177">
        <f t="shared" si="211"/>
        <v>321744.97863550001</v>
      </c>
      <c r="E269" s="177">
        <f t="shared" si="212"/>
        <v>23457.623061169998</v>
      </c>
      <c r="F269" s="178">
        <f t="shared" si="194"/>
        <v>298287.35557433002</v>
      </c>
      <c r="G269" s="179">
        <f t="shared" si="213"/>
        <v>4215.26</v>
      </c>
      <c r="H269" s="180">
        <f>IF(AND(N269=1,N268&gt;1),VLOOKUP(A268,[1]Plan1!$CW$105:$CY$215,3),H268)</f>
        <v>4245.1899999999996</v>
      </c>
      <c r="I269" s="181">
        <f t="shared" si="195"/>
        <v>42075</v>
      </c>
      <c r="J269" s="181">
        <f t="shared" si="214"/>
        <v>42106</v>
      </c>
      <c r="K269" s="182">
        <f t="shared" si="196"/>
        <v>7.1003923838623972E-3</v>
      </c>
      <c r="L269" s="213">
        <f t="shared" si="215"/>
        <v>42165</v>
      </c>
      <c r="M269" s="183">
        <f t="shared" si="216"/>
        <v>21</v>
      </c>
      <c r="N269" s="183">
        <f t="shared" si="197"/>
        <v>18</v>
      </c>
      <c r="O269" s="177">
        <f t="shared" si="198"/>
        <v>1.00608297</v>
      </c>
      <c r="P269" s="184">
        <f t="shared" si="185"/>
        <v>1.0132008400000001</v>
      </c>
      <c r="Q269" s="184">
        <f t="shared" si="217"/>
        <v>1.0648028821934403</v>
      </c>
      <c r="R269" s="177">
        <f t="shared" si="184"/>
        <v>1.07128004</v>
      </c>
      <c r="S269" s="177">
        <f t="shared" si="218"/>
        <v>1.0509297200000001</v>
      </c>
      <c r="T269" s="177">
        <f t="shared" si="199"/>
        <v>338131.36030881002</v>
      </c>
      <c r="U269" s="177">
        <f t="shared" si="200"/>
        <v>1194.6901743709325</v>
      </c>
      <c r="V269" s="177">
        <f t="shared" si="201"/>
        <v>21261.934636832462</v>
      </c>
      <c r="W269" s="177">
        <f t="shared" si="202"/>
        <v>344201.6034467034</v>
      </c>
      <c r="X269" s="185">
        <f t="shared" si="203"/>
        <v>0</v>
      </c>
      <c r="Y269" s="177">
        <f t="shared" si="204"/>
        <v>0</v>
      </c>
      <c r="Z269" s="186">
        <f t="shared" si="205"/>
        <v>0</v>
      </c>
      <c r="AA269" s="177">
        <f t="shared" si="219"/>
        <v>0</v>
      </c>
      <c r="AB269" s="187">
        <f t="shared" si="220"/>
        <v>7.1215000000000001E-2</v>
      </c>
      <c r="AC269" s="185">
        <f t="shared" si="206"/>
        <v>18</v>
      </c>
      <c r="AD269" s="185">
        <v>252</v>
      </c>
      <c r="AE269" s="184">
        <f t="shared" si="183"/>
        <v>1.0049259150000001</v>
      </c>
      <c r="AF269" s="177">
        <f t="shared" si="207"/>
        <v>1665.6063397099999</v>
      </c>
      <c r="AG269" s="177">
        <f t="shared" si="208"/>
        <v>1695.50784144</v>
      </c>
      <c r="AH269" s="188">
        <f t="shared" si="221"/>
        <v>0</v>
      </c>
      <c r="AI269" s="188"/>
      <c r="AJ269" s="188"/>
      <c r="AK269" s="188"/>
      <c r="AL269" s="8"/>
      <c r="AM269" s="8"/>
      <c r="AN269" s="8"/>
      <c r="AO269" s="8"/>
      <c r="AP269" s="8"/>
      <c r="AQ269" s="8"/>
      <c r="AR269" s="5"/>
      <c r="AS269" s="162"/>
      <c r="AT269" s="221">
        <f>[2]Plan1!$A233</f>
        <v>43931</v>
      </c>
      <c r="AU269" s="157" t="str">
        <f>[2]Plan1!$C233</f>
        <v>Paixão de Cristo</v>
      </c>
      <c r="AV269" s="20"/>
      <c r="AW269" s="30"/>
      <c r="AX269" s="168">
        <f t="shared" si="192"/>
        <v>44175</v>
      </c>
      <c r="AY269" s="168">
        <f t="shared" si="186"/>
        <v>44174</v>
      </c>
      <c r="AZ269" s="168">
        <f t="shared" si="187"/>
        <v>44175</v>
      </c>
      <c r="BA269" s="168">
        <f t="shared" si="188"/>
        <v>44207</v>
      </c>
      <c r="BB269" s="168">
        <f t="shared" si="189"/>
        <v>44179</v>
      </c>
      <c r="BC269" s="168">
        <f t="shared" si="190"/>
        <v>44209</v>
      </c>
      <c r="BD269" s="148">
        <f t="shared" si="191"/>
        <v>20</v>
      </c>
      <c r="BF269" s="1"/>
      <c r="BG269" s="1"/>
      <c r="BH269" s="1"/>
      <c r="BI269" s="1"/>
    </row>
    <row r="270" spans="1:192" x14ac:dyDescent="0.2">
      <c r="A270" s="125">
        <f t="shared" si="209"/>
        <v>42161</v>
      </c>
      <c r="B270" s="177">
        <f t="shared" si="193"/>
        <v>346099.7896276922</v>
      </c>
      <c r="C270" s="3">
        <f t="shared" si="210"/>
        <v>46723471.599738449</v>
      </c>
      <c r="D270" s="177">
        <f t="shared" si="211"/>
        <v>321744.97863550001</v>
      </c>
      <c r="E270" s="177">
        <f t="shared" si="212"/>
        <v>23457.623061169998</v>
      </c>
      <c r="F270" s="178">
        <f t="shared" si="194"/>
        <v>298287.35557433002</v>
      </c>
      <c r="G270" s="179">
        <f t="shared" si="213"/>
        <v>4215.26</v>
      </c>
      <c r="H270" s="180">
        <f>IF(AND(N270=1,N269&gt;1),VLOOKUP(A269,[1]Plan1!$CW$105:$CY$215,3),H269)</f>
        <v>4245.1899999999996</v>
      </c>
      <c r="I270" s="181">
        <f t="shared" si="195"/>
        <v>42075</v>
      </c>
      <c r="J270" s="181">
        <f t="shared" si="214"/>
        <v>42106</v>
      </c>
      <c r="K270" s="182">
        <f t="shared" si="196"/>
        <v>7.1003923838623972E-3</v>
      </c>
      <c r="L270" s="213">
        <f t="shared" si="215"/>
        <v>42165</v>
      </c>
      <c r="M270" s="183">
        <f t="shared" si="216"/>
        <v>21</v>
      </c>
      <c r="N270" s="183">
        <f t="shared" si="197"/>
        <v>19</v>
      </c>
      <c r="O270" s="177">
        <f t="shared" si="198"/>
        <v>1.00642199</v>
      </c>
      <c r="P270" s="184">
        <f t="shared" si="185"/>
        <v>1.0132008400000001</v>
      </c>
      <c r="Q270" s="184">
        <f t="shared" si="217"/>
        <v>1.0648028821934403</v>
      </c>
      <c r="R270" s="177">
        <f t="shared" si="184"/>
        <v>1.0716410300000001</v>
      </c>
      <c r="S270" s="177">
        <f t="shared" si="218"/>
        <v>1.0509297200000001</v>
      </c>
      <c r="T270" s="177">
        <f t="shared" si="199"/>
        <v>338131.36030881002</v>
      </c>
      <c r="U270" s="177">
        <f t="shared" si="200"/>
        <v>1194.6901743709325</v>
      </c>
      <c r="V270" s="177">
        <f t="shared" si="201"/>
        <v>21369.613389321275</v>
      </c>
      <c r="W270" s="177">
        <f t="shared" si="202"/>
        <v>344309.28219919221</v>
      </c>
      <c r="X270" s="185">
        <f t="shared" si="203"/>
        <v>0</v>
      </c>
      <c r="Y270" s="177">
        <f t="shared" si="204"/>
        <v>0</v>
      </c>
      <c r="Z270" s="186">
        <f t="shared" si="205"/>
        <v>0</v>
      </c>
      <c r="AA270" s="177">
        <f t="shared" si="219"/>
        <v>0</v>
      </c>
      <c r="AB270" s="187">
        <f t="shared" si="220"/>
        <v>7.1215000000000001E-2</v>
      </c>
      <c r="AC270" s="185">
        <f t="shared" si="206"/>
        <v>19</v>
      </c>
      <c r="AD270" s="185">
        <v>252</v>
      </c>
      <c r="AE270" s="184">
        <f t="shared" si="183"/>
        <v>1.0052002879999999</v>
      </c>
      <c r="AF270" s="177">
        <f t="shared" si="207"/>
        <v>1758.38045543</v>
      </c>
      <c r="AG270" s="177">
        <f t="shared" si="208"/>
        <v>1790.5074285000001</v>
      </c>
      <c r="AH270" s="188">
        <f t="shared" si="221"/>
        <v>0</v>
      </c>
      <c r="AI270" s="188"/>
      <c r="AJ270" s="188"/>
      <c r="AK270" s="188"/>
      <c r="AL270" s="8"/>
      <c r="AM270" s="8"/>
      <c r="AN270" s="8"/>
      <c r="AO270" s="8"/>
      <c r="AP270" s="8"/>
      <c r="AQ270" s="8"/>
      <c r="AR270" s="5"/>
      <c r="AS270" s="144"/>
      <c r="AT270" s="221">
        <f>[2]Plan1!$A234</f>
        <v>43942</v>
      </c>
      <c r="AU270" s="157" t="str">
        <f>[2]Plan1!$C234</f>
        <v>Tiradentes</v>
      </c>
      <c r="AV270" s="20"/>
      <c r="AW270" s="30"/>
      <c r="AX270" s="168">
        <f t="shared" si="192"/>
        <v>44206</v>
      </c>
      <c r="AY270" s="168">
        <f t="shared" si="186"/>
        <v>44204</v>
      </c>
      <c r="AZ270" s="168">
        <f t="shared" si="187"/>
        <v>44207</v>
      </c>
      <c r="BA270" s="168">
        <f t="shared" si="188"/>
        <v>44237</v>
      </c>
      <c r="BB270" s="168">
        <f t="shared" si="189"/>
        <v>44209</v>
      </c>
      <c r="BC270" s="168">
        <f t="shared" si="190"/>
        <v>44239</v>
      </c>
      <c r="BD270" s="148">
        <f t="shared" si="191"/>
        <v>22</v>
      </c>
      <c r="BF270" s="1"/>
      <c r="BG270" s="1"/>
      <c r="BH270" s="1"/>
      <c r="BI270" s="1"/>
    </row>
    <row r="271" spans="1:192" x14ac:dyDescent="0.2">
      <c r="A271" s="125">
        <f t="shared" si="209"/>
        <v>42162</v>
      </c>
      <c r="B271" s="177">
        <f t="shared" si="193"/>
        <v>346099.7896276922</v>
      </c>
      <c r="C271" s="3">
        <f t="shared" si="210"/>
        <v>46723471.599738449</v>
      </c>
      <c r="D271" s="177">
        <f t="shared" si="211"/>
        <v>321744.97863550001</v>
      </c>
      <c r="E271" s="177">
        <f t="shared" si="212"/>
        <v>23457.623061169998</v>
      </c>
      <c r="F271" s="178">
        <f t="shared" si="194"/>
        <v>298287.35557433002</v>
      </c>
      <c r="G271" s="179">
        <f t="shared" si="213"/>
        <v>4215.26</v>
      </c>
      <c r="H271" s="180">
        <f>IF(AND(N271=1,N270&gt;1),VLOOKUP(A270,[1]Plan1!$CW$105:$CY$215,3),H270)</f>
        <v>4245.1899999999996</v>
      </c>
      <c r="I271" s="181">
        <f t="shared" si="195"/>
        <v>42075</v>
      </c>
      <c r="J271" s="181">
        <f t="shared" si="214"/>
        <v>42106</v>
      </c>
      <c r="K271" s="182">
        <f t="shared" si="196"/>
        <v>7.1003923838623972E-3</v>
      </c>
      <c r="L271" s="213">
        <f t="shared" si="215"/>
        <v>42165</v>
      </c>
      <c r="M271" s="183">
        <f t="shared" si="216"/>
        <v>21</v>
      </c>
      <c r="N271" s="183">
        <f t="shared" si="197"/>
        <v>19</v>
      </c>
      <c r="O271" s="177">
        <f t="shared" si="198"/>
        <v>1.00642199</v>
      </c>
      <c r="P271" s="184">
        <f t="shared" si="185"/>
        <v>1.0132008400000001</v>
      </c>
      <c r="Q271" s="184">
        <f t="shared" si="217"/>
        <v>1.0648028821934403</v>
      </c>
      <c r="R271" s="177">
        <f t="shared" si="184"/>
        <v>1.0716410300000001</v>
      </c>
      <c r="S271" s="177">
        <f t="shared" si="218"/>
        <v>1.0509297200000001</v>
      </c>
      <c r="T271" s="177">
        <f t="shared" si="199"/>
        <v>338131.36030881002</v>
      </c>
      <c r="U271" s="177">
        <f t="shared" si="200"/>
        <v>1194.6901743709325</v>
      </c>
      <c r="V271" s="177">
        <f t="shared" si="201"/>
        <v>21369.613389321275</v>
      </c>
      <c r="W271" s="177">
        <f t="shared" si="202"/>
        <v>344309.28219919221</v>
      </c>
      <c r="X271" s="185">
        <f t="shared" si="203"/>
        <v>0</v>
      </c>
      <c r="Y271" s="177">
        <f t="shared" si="204"/>
        <v>0</v>
      </c>
      <c r="Z271" s="186">
        <f t="shared" si="205"/>
        <v>0</v>
      </c>
      <c r="AA271" s="177">
        <f t="shared" si="219"/>
        <v>0</v>
      </c>
      <c r="AB271" s="187">
        <f t="shared" si="220"/>
        <v>7.1215000000000001E-2</v>
      </c>
      <c r="AC271" s="185">
        <f t="shared" si="206"/>
        <v>19</v>
      </c>
      <c r="AD271" s="185">
        <v>252</v>
      </c>
      <c r="AE271" s="184">
        <f t="shared" si="183"/>
        <v>1.0052002879999999</v>
      </c>
      <c r="AF271" s="177">
        <f t="shared" si="207"/>
        <v>1758.38045543</v>
      </c>
      <c r="AG271" s="177">
        <f t="shared" si="208"/>
        <v>1790.5074285000001</v>
      </c>
      <c r="AH271" s="188">
        <f t="shared" si="221"/>
        <v>0</v>
      </c>
      <c r="AI271" s="188"/>
      <c r="AJ271" s="188"/>
      <c r="AK271" s="188"/>
      <c r="AL271" s="8"/>
      <c r="AM271" s="8"/>
      <c r="AN271" s="8"/>
      <c r="AO271" s="8"/>
      <c r="AP271" s="8"/>
      <c r="AQ271" s="8"/>
      <c r="AR271" s="5"/>
      <c r="AS271" s="144"/>
      <c r="AT271" s="221">
        <f>[2]Plan1!$A235</f>
        <v>43952</v>
      </c>
      <c r="AU271" s="157" t="str">
        <f>[2]Plan1!$C235</f>
        <v>Dia do Trabalho</v>
      </c>
      <c r="AV271" s="20"/>
      <c r="AW271" s="30"/>
      <c r="AX271" s="168">
        <f t="shared" si="192"/>
        <v>44237</v>
      </c>
      <c r="AY271" s="168">
        <f t="shared" si="186"/>
        <v>44236</v>
      </c>
      <c r="AZ271" s="168">
        <f t="shared" si="187"/>
        <v>44237</v>
      </c>
      <c r="BA271" s="168">
        <f t="shared" si="188"/>
        <v>44265</v>
      </c>
      <c r="BB271" s="168">
        <f t="shared" si="189"/>
        <v>44239</v>
      </c>
      <c r="BC271" s="168">
        <f t="shared" si="190"/>
        <v>44267</v>
      </c>
      <c r="BD271" s="148">
        <f t="shared" si="191"/>
        <v>18</v>
      </c>
      <c r="BF271" s="1"/>
      <c r="BG271" s="1"/>
      <c r="BH271" s="1"/>
      <c r="BI271" s="1"/>
    </row>
    <row r="272" spans="1:192" x14ac:dyDescent="0.2">
      <c r="A272" s="125">
        <f t="shared" si="209"/>
        <v>42163</v>
      </c>
      <c r="B272" s="177">
        <f t="shared" si="193"/>
        <v>346099.7896276922</v>
      </c>
      <c r="C272" s="3">
        <f t="shared" si="210"/>
        <v>46723471.599738449</v>
      </c>
      <c r="D272" s="177">
        <f t="shared" si="211"/>
        <v>321744.97863550001</v>
      </c>
      <c r="E272" s="177">
        <f t="shared" si="212"/>
        <v>23457.623061169998</v>
      </c>
      <c r="F272" s="178">
        <f t="shared" si="194"/>
        <v>298287.35557433002</v>
      </c>
      <c r="G272" s="179">
        <f t="shared" si="213"/>
        <v>4215.26</v>
      </c>
      <c r="H272" s="180">
        <f>IF(AND(N272=1,N271&gt;1),VLOOKUP(A271,[1]Plan1!$CW$105:$CY$215,3),H271)</f>
        <v>4245.1899999999996</v>
      </c>
      <c r="I272" s="181">
        <f t="shared" si="195"/>
        <v>42075</v>
      </c>
      <c r="J272" s="181">
        <f t="shared" si="214"/>
        <v>42106</v>
      </c>
      <c r="K272" s="182">
        <f t="shared" si="196"/>
        <v>7.1003923838623972E-3</v>
      </c>
      <c r="L272" s="213">
        <f t="shared" si="215"/>
        <v>42165</v>
      </c>
      <c r="M272" s="183">
        <f t="shared" si="216"/>
        <v>21</v>
      </c>
      <c r="N272" s="183">
        <f t="shared" si="197"/>
        <v>19</v>
      </c>
      <c r="O272" s="177">
        <f t="shared" si="198"/>
        <v>1.00642199</v>
      </c>
      <c r="P272" s="184">
        <f t="shared" si="185"/>
        <v>1.0132008400000001</v>
      </c>
      <c r="Q272" s="184">
        <f t="shared" si="217"/>
        <v>1.0648028821934403</v>
      </c>
      <c r="R272" s="177">
        <f t="shared" si="184"/>
        <v>1.0716410300000001</v>
      </c>
      <c r="S272" s="177">
        <f t="shared" si="218"/>
        <v>1.0509297200000001</v>
      </c>
      <c r="T272" s="177">
        <f t="shared" si="199"/>
        <v>338131.36030881002</v>
      </c>
      <c r="U272" s="177">
        <f t="shared" si="200"/>
        <v>1194.6901743709325</v>
      </c>
      <c r="V272" s="177">
        <f t="shared" si="201"/>
        <v>21369.613389321275</v>
      </c>
      <c r="W272" s="177">
        <f t="shared" si="202"/>
        <v>344309.28219919221</v>
      </c>
      <c r="X272" s="185">
        <f t="shared" si="203"/>
        <v>0</v>
      </c>
      <c r="Y272" s="177">
        <f t="shared" si="204"/>
        <v>0</v>
      </c>
      <c r="Z272" s="186">
        <f t="shared" si="205"/>
        <v>0</v>
      </c>
      <c r="AA272" s="177">
        <f t="shared" si="219"/>
        <v>0</v>
      </c>
      <c r="AB272" s="187">
        <f t="shared" si="220"/>
        <v>7.1215000000000001E-2</v>
      </c>
      <c r="AC272" s="185">
        <f t="shared" si="206"/>
        <v>19</v>
      </c>
      <c r="AD272" s="185">
        <v>252</v>
      </c>
      <c r="AE272" s="184">
        <f t="shared" si="183"/>
        <v>1.0052002879999999</v>
      </c>
      <c r="AF272" s="177">
        <f t="shared" si="207"/>
        <v>1758.38045543</v>
      </c>
      <c r="AG272" s="177">
        <f t="shared" si="208"/>
        <v>1790.5074285000001</v>
      </c>
      <c r="AH272" s="188">
        <f t="shared" si="221"/>
        <v>0</v>
      </c>
      <c r="AI272" s="188"/>
      <c r="AJ272" s="188"/>
      <c r="AK272" s="188"/>
      <c r="AL272" s="8"/>
      <c r="AM272" s="8"/>
      <c r="AN272" s="11"/>
      <c r="AO272" s="11"/>
      <c r="AP272" s="11"/>
      <c r="AQ272" s="11"/>
      <c r="AR272" s="5"/>
      <c r="AS272" s="144"/>
      <c r="AT272" s="221">
        <f>[2]Plan1!$A236</f>
        <v>43993</v>
      </c>
      <c r="AU272" s="157" t="str">
        <f>[2]Plan1!$C236</f>
        <v>Corpus Christi</v>
      </c>
      <c r="AV272" s="20"/>
      <c r="AW272" s="31"/>
      <c r="AX272" s="168">
        <f t="shared" si="192"/>
        <v>44265</v>
      </c>
      <c r="AY272" s="168">
        <f t="shared" si="186"/>
        <v>44264</v>
      </c>
      <c r="AZ272" s="168">
        <f t="shared" si="187"/>
        <v>44265</v>
      </c>
      <c r="BA272" s="168">
        <f t="shared" si="188"/>
        <v>44298</v>
      </c>
      <c r="BB272" s="168">
        <f t="shared" si="189"/>
        <v>44267</v>
      </c>
      <c r="BC272" s="168">
        <f t="shared" si="190"/>
        <v>44300</v>
      </c>
      <c r="BD272" s="148">
        <f t="shared" si="191"/>
        <v>22</v>
      </c>
      <c r="BF272" s="7"/>
      <c r="BG272" s="7"/>
      <c r="BH272" s="7"/>
      <c r="BI272" s="7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</row>
    <row r="273" spans="1:61" x14ac:dyDescent="0.2">
      <c r="A273" s="125">
        <f t="shared" si="209"/>
        <v>42164</v>
      </c>
      <c r="B273" s="177">
        <f t="shared" si="193"/>
        <v>346302.5915320472</v>
      </c>
      <c r="C273" s="3">
        <f t="shared" si="210"/>
        <v>46750849.856826372</v>
      </c>
      <c r="D273" s="177">
        <f t="shared" si="211"/>
        <v>321744.97863550001</v>
      </c>
      <c r="E273" s="177">
        <f t="shared" si="212"/>
        <v>23457.623061169998</v>
      </c>
      <c r="F273" s="178">
        <f t="shared" si="194"/>
        <v>298287.35557433002</v>
      </c>
      <c r="G273" s="179">
        <f t="shared" si="213"/>
        <v>4215.26</v>
      </c>
      <c r="H273" s="180">
        <f>IF(AND(N273=1,N272&gt;1),VLOOKUP(A272,[1]Plan1!$CW$105:$CY$215,3),H272)</f>
        <v>4245.1899999999996</v>
      </c>
      <c r="I273" s="181">
        <f t="shared" si="195"/>
        <v>42075</v>
      </c>
      <c r="J273" s="181">
        <f t="shared" si="214"/>
        <v>42106</v>
      </c>
      <c r="K273" s="182">
        <f t="shared" si="196"/>
        <v>7.1003923838623972E-3</v>
      </c>
      <c r="L273" s="213">
        <f t="shared" si="215"/>
        <v>42165</v>
      </c>
      <c r="M273" s="183">
        <f t="shared" si="216"/>
        <v>21</v>
      </c>
      <c r="N273" s="183">
        <f t="shared" si="197"/>
        <v>20</v>
      </c>
      <c r="O273" s="177">
        <f t="shared" si="198"/>
        <v>1.0067611299999999</v>
      </c>
      <c r="P273" s="184">
        <f t="shared" si="185"/>
        <v>1.0132008400000001</v>
      </c>
      <c r="Q273" s="184">
        <f t="shared" si="217"/>
        <v>1.0648028821934403</v>
      </c>
      <c r="R273" s="177">
        <f t="shared" si="184"/>
        <v>1.0720021500000001</v>
      </c>
      <c r="S273" s="177">
        <f t="shared" si="218"/>
        <v>1.0509297200000001</v>
      </c>
      <c r="T273" s="177">
        <f t="shared" si="199"/>
        <v>338131.36030881002</v>
      </c>
      <c r="U273" s="177">
        <f t="shared" si="200"/>
        <v>1194.6901743709325</v>
      </c>
      <c r="V273" s="177">
        <f t="shared" si="201"/>
        <v>21477.330919166277</v>
      </c>
      <c r="W273" s="177">
        <f t="shared" si="202"/>
        <v>344416.99972903723</v>
      </c>
      <c r="X273" s="185">
        <f t="shared" si="203"/>
        <v>0</v>
      </c>
      <c r="Y273" s="177">
        <f t="shared" si="204"/>
        <v>0</v>
      </c>
      <c r="Z273" s="186">
        <f t="shared" si="205"/>
        <v>0</v>
      </c>
      <c r="AA273" s="177">
        <f t="shared" si="219"/>
        <v>0</v>
      </c>
      <c r="AB273" s="187">
        <f t="shared" si="220"/>
        <v>7.1215000000000001E-2</v>
      </c>
      <c r="AC273" s="185">
        <f t="shared" si="206"/>
        <v>20</v>
      </c>
      <c r="AD273" s="185">
        <v>252</v>
      </c>
      <c r="AE273" s="184">
        <f t="shared" si="183"/>
        <v>1.005474735</v>
      </c>
      <c r="AF273" s="177">
        <f t="shared" si="207"/>
        <v>1851.17959288</v>
      </c>
      <c r="AG273" s="177">
        <f t="shared" si="208"/>
        <v>1885.5918030099999</v>
      </c>
      <c r="AH273" s="188">
        <f t="shared" si="221"/>
        <v>0</v>
      </c>
      <c r="AI273" s="188"/>
      <c r="AJ273" s="188"/>
      <c r="AK273" s="188"/>
      <c r="AL273" s="8"/>
      <c r="AM273" s="8"/>
      <c r="AN273" s="8"/>
      <c r="AO273" s="8"/>
      <c r="AP273" s="8"/>
      <c r="AQ273" s="8"/>
      <c r="AR273" s="5"/>
      <c r="AS273" s="144"/>
      <c r="AT273" s="221">
        <f>[2]Plan1!$A237</f>
        <v>44081</v>
      </c>
      <c r="AU273" s="157" t="str">
        <f>[2]Plan1!$C237</f>
        <v>Independência do Brasil</v>
      </c>
      <c r="AV273" s="20"/>
      <c r="AW273" s="30"/>
      <c r="AX273" s="168">
        <f t="shared" si="192"/>
        <v>44296</v>
      </c>
      <c r="AY273" s="168">
        <f t="shared" si="186"/>
        <v>44295</v>
      </c>
      <c r="AZ273" s="168">
        <f t="shared" si="187"/>
        <v>44298</v>
      </c>
      <c r="BA273" s="168">
        <f t="shared" si="188"/>
        <v>44326</v>
      </c>
      <c r="BB273" s="168">
        <f t="shared" si="189"/>
        <v>44300</v>
      </c>
      <c r="BC273" s="168">
        <f t="shared" si="190"/>
        <v>44328</v>
      </c>
      <c r="BD273" s="148">
        <f t="shared" si="191"/>
        <v>19</v>
      </c>
      <c r="BF273" s="1"/>
      <c r="BG273" s="1"/>
      <c r="BH273" s="1"/>
      <c r="BI273" s="1"/>
    </row>
    <row r="274" spans="1:61" x14ac:dyDescent="0.2">
      <c r="A274" s="125">
        <f t="shared" si="209"/>
        <v>42165</v>
      </c>
      <c r="B274" s="177">
        <f t="shared" si="193"/>
        <v>346505.51440152485</v>
      </c>
      <c r="C274" s="3">
        <f t="shared" si="210"/>
        <v>46778244.444205858</v>
      </c>
      <c r="D274" s="177">
        <f t="shared" si="211"/>
        <v>321744.97863550001</v>
      </c>
      <c r="E274" s="177">
        <f t="shared" si="212"/>
        <v>23457.623061169998</v>
      </c>
      <c r="F274" s="178">
        <f t="shared" si="194"/>
        <v>298287.35557433002</v>
      </c>
      <c r="G274" s="179">
        <f t="shared" si="213"/>
        <v>4215.26</v>
      </c>
      <c r="H274" s="180">
        <f>IF(AND(N274=1,N273&gt;1),VLOOKUP(A273,[1]Plan1!$CW$105:$CY$215,3),H273)</f>
        <v>4245.1899999999996</v>
      </c>
      <c r="I274" s="181">
        <f t="shared" si="195"/>
        <v>42075</v>
      </c>
      <c r="J274" s="181">
        <f t="shared" si="214"/>
        <v>42106</v>
      </c>
      <c r="K274" s="182">
        <f t="shared" si="196"/>
        <v>7.1003923838623972E-3</v>
      </c>
      <c r="L274" s="213">
        <f t="shared" si="215"/>
        <v>42165</v>
      </c>
      <c r="M274" s="183">
        <f t="shared" si="216"/>
        <v>21</v>
      </c>
      <c r="N274" s="183">
        <f t="shared" si="197"/>
        <v>21</v>
      </c>
      <c r="O274" s="177">
        <f t="shared" si="198"/>
        <v>1.00710039</v>
      </c>
      <c r="P274" s="184">
        <f t="shared" si="185"/>
        <v>1.0132008400000001</v>
      </c>
      <c r="Q274" s="184">
        <f t="shared" si="217"/>
        <v>1.0648028821934403</v>
      </c>
      <c r="R274" s="177">
        <f t="shared" si="184"/>
        <v>1.07236339</v>
      </c>
      <c r="S274" s="177">
        <f t="shared" si="218"/>
        <v>1.0509297200000001</v>
      </c>
      <c r="T274" s="177">
        <f t="shared" si="199"/>
        <v>338131.36030881002</v>
      </c>
      <c r="U274" s="177">
        <f t="shared" si="200"/>
        <v>1194.6901743709325</v>
      </c>
      <c r="V274" s="177">
        <f t="shared" si="201"/>
        <v>21585.084243493926</v>
      </c>
      <c r="W274" s="177">
        <f t="shared" si="202"/>
        <v>344524.75305336487</v>
      </c>
      <c r="X274" s="185">
        <f t="shared" si="203"/>
        <v>9</v>
      </c>
      <c r="Y274" s="177">
        <f t="shared" si="204"/>
        <v>2207.4922984099999</v>
      </c>
      <c r="Z274" s="186">
        <f t="shared" si="205"/>
        <v>6.8609999999999999E-3</v>
      </c>
      <c r="AA274" s="177">
        <f t="shared" si="219"/>
        <v>2319.9192630699999</v>
      </c>
      <c r="AB274" s="187">
        <f t="shared" si="220"/>
        <v>7.1215000000000001E-2</v>
      </c>
      <c r="AC274" s="185">
        <f t="shared" si="206"/>
        <v>21</v>
      </c>
      <c r="AD274" s="185">
        <v>252</v>
      </c>
      <c r="AE274" s="184">
        <f t="shared" si="183"/>
        <v>1.005749257</v>
      </c>
      <c r="AF274" s="177">
        <f t="shared" si="207"/>
        <v>1944.0040901699999</v>
      </c>
      <c r="AG274" s="177">
        <f t="shared" si="208"/>
        <v>1980.7613481599999</v>
      </c>
      <c r="AH274" s="188">
        <f t="shared" si="221"/>
        <v>4263.9233532399994</v>
      </c>
      <c r="AI274" s="188"/>
      <c r="AJ274" s="188"/>
      <c r="AK274" s="188"/>
      <c r="AL274" s="8"/>
      <c r="AM274" s="8"/>
      <c r="AN274" s="8"/>
      <c r="AO274" s="8"/>
      <c r="AP274" s="8"/>
      <c r="AQ274" s="8"/>
      <c r="AR274" s="5"/>
      <c r="AS274" s="144"/>
      <c r="AT274" s="221">
        <f>[2]Plan1!$A238</f>
        <v>44116</v>
      </c>
      <c r="AU274" s="157" t="str">
        <f>[2]Plan1!$C238</f>
        <v>Nossa Sr.a Aparecida - Padroeira do Brasil</v>
      </c>
      <c r="AV274" s="20"/>
      <c r="AW274" s="30"/>
      <c r="AX274" s="168">
        <f t="shared" si="192"/>
        <v>44326</v>
      </c>
      <c r="AY274" s="168">
        <f t="shared" si="186"/>
        <v>44323</v>
      </c>
      <c r="AZ274" s="168">
        <f t="shared" si="187"/>
        <v>44326</v>
      </c>
      <c r="BA274" s="168">
        <f t="shared" si="188"/>
        <v>44357</v>
      </c>
      <c r="BB274" s="168">
        <f t="shared" si="189"/>
        <v>44328</v>
      </c>
      <c r="BC274" s="168">
        <f t="shared" si="190"/>
        <v>44361</v>
      </c>
      <c r="BD274" s="148">
        <f t="shared" si="191"/>
        <v>22</v>
      </c>
      <c r="BF274" s="1"/>
      <c r="BG274" s="1"/>
      <c r="BH274" s="1"/>
      <c r="BI274" s="1"/>
    </row>
    <row r="275" spans="1:61" x14ac:dyDescent="0.2">
      <c r="A275" s="125">
        <f t="shared" si="209"/>
        <v>42166</v>
      </c>
      <c r="B275" s="177">
        <f t="shared" si="193"/>
        <v>342405.492727381</v>
      </c>
      <c r="C275" s="3">
        <f t="shared" si="210"/>
        <v>46224741.518196434</v>
      </c>
      <c r="D275" s="177">
        <f t="shared" si="211"/>
        <v>319537.48633709003</v>
      </c>
      <c r="E275" s="177">
        <f t="shared" si="212"/>
        <v>21250.13076276</v>
      </c>
      <c r="F275" s="178">
        <f t="shared" si="194"/>
        <v>298287.35557433002</v>
      </c>
      <c r="G275" s="179">
        <f t="shared" si="213"/>
        <v>4245.1899999999996</v>
      </c>
      <c r="H275" s="180">
        <f>IF(AND(N275=1,N274&gt;1),VLOOKUP(A274,[1]Plan1!$CW$105:$CY$215,3),H274)</f>
        <v>4276.6000000000004</v>
      </c>
      <c r="I275" s="181">
        <f t="shared" si="195"/>
        <v>42105</v>
      </c>
      <c r="J275" s="181">
        <f t="shared" si="214"/>
        <v>42135</v>
      </c>
      <c r="K275" s="182">
        <f t="shared" si="196"/>
        <v>7.3989621194812116E-3</v>
      </c>
      <c r="L275" s="213">
        <f t="shared" si="215"/>
        <v>42195</v>
      </c>
      <c r="M275" s="183">
        <f t="shared" si="216"/>
        <v>22</v>
      </c>
      <c r="N275" s="183">
        <f t="shared" si="197"/>
        <v>1</v>
      </c>
      <c r="O275" s="177">
        <f t="shared" si="198"/>
        <v>1.0003351300000001</v>
      </c>
      <c r="P275" s="184">
        <f t="shared" si="185"/>
        <v>1.00710039</v>
      </c>
      <c r="Q275" s="184">
        <f t="shared" si="217"/>
        <v>1.0723633979301377</v>
      </c>
      <c r="R275" s="177">
        <f t="shared" si="184"/>
        <v>1.0727227699999999</v>
      </c>
      <c r="S275" s="177">
        <f t="shared" si="218"/>
        <v>1.0509297200000001</v>
      </c>
      <c r="T275" s="177">
        <f t="shared" si="199"/>
        <v>335811.44104573998</v>
      </c>
      <c r="U275" s="177">
        <f t="shared" si="200"/>
        <v>1082.2632097107546</v>
      </c>
      <c r="V275" s="177">
        <f t="shared" si="201"/>
        <v>21692.282753340201</v>
      </c>
      <c r="W275" s="177">
        <f t="shared" si="202"/>
        <v>342312.032300141</v>
      </c>
      <c r="X275" s="185">
        <f t="shared" si="203"/>
        <v>0</v>
      </c>
      <c r="Y275" s="177">
        <f t="shared" si="204"/>
        <v>0</v>
      </c>
      <c r="Z275" s="186">
        <f t="shared" si="205"/>
        <v>0</v>
      </c>
      <c r="AA275" s="177">
        <f t="shared" si="219"/>
        <v>0</v>
      </c>
      <c r="AB275" s="187">
        <f t="shared" si="220"/>
        <v>7.1215000000000001E-2</v>
      </c>
      <c r="AC275" s="185">
        <f t="shared" si="206"/>
        <v>1</v>
      </c>
      <c r="AD275" s="185">
        <v>252</v>
      </c>
      <c r="AE275" s="184">
        <f t="shared" si="183"/>
        <v>1.000273027</v>
      </c>
      <c r="AF275" s="177">
        <f t="shared" si="207"/>
        <v>91.685590309999995</v>
      </c>
      <c r="AG275" s="177">
        <f t="shared" si="208"/>
        <v>93.460427240000001</v>
      </c>
      <c r="AH275" s="188">
        <f t="shared" si="221"/>
        <v>0</v>
      </c>
      <c r="AI275" s="188"/>
      <c r="AJ275" s="188"/>
      <c r="AK275" s="188"/>
      <c r="AL275" s="8"/>
      <c r="AM275" s="8"/>
      <c r="AN275" s="8"/>
      <c r="AO275" s="8"/>
      <c r="AP275" s="8"/>
      <c r="AQ275" s="8"/>
      <c r="AR275" s="5"/>
      <c r="AS275" s="144"/>
      <c r="AT275" s="221">
        <f>[2]Plan1!$A239</f>
        <v>44137</v>
      </c>
      <c r="AU275" s="157" t="str">
        <f>[2]Plan1!$C239</f>
        <v>Finados</v>
      </c>
      <c r="AV275" s="20"/>
      <c r="AW275" s="30"/>
      <c r="AX275" s="168">
        <f t="shared" si="192"/>
        <v>44357</v>
      </c>
      <c r="AY275" s="168">
        <f t="shared" si="186"/>
        <v>44356</v>
      </c>
      <c r="AZ275" s="168">
        <f t="shared" si="187"/>
        <v>44357</v>
      </c>
      <c r="BA275" s="168">
        <f t="shared" si="188"/>
        <v>44389</v>
      </c>
      <c r="BB275" s="168">
        <f t="shared" si="189"/>
        <v>44361</v>
      </c>
      <c r="BC275" s="168">
        <f t="shared" si="190"/>
        <v>44391</v>
      </c>
      <c r="BD275" s="148">
        <f t="shared" si="191"/>
        <v>22</v>
      </c>
      <c r="BF275" s="1"/>
      <c r="BG275" s="1"/>
      <c r="BH275" s="1"/>
      <c r="BI275" s="1"/>
    </row>
    <row r="276" spans="1:61" x14ac:dyDescent="0.2">
      <c r="A276" s="125">
        <f t="shared" si="209"/>
        <v>42167</v>
      </c>
      <c r="B276" s="177">
        <f t="shared" si="193"/>
        <v>342606.27468062355</v>
      </c>
      <c r="C276" s="3">
        <f t="shared" si="210"/>
        <v>46251847.081884183</v>
      </c>
      <c r="D276" s="177">
        <f t="shared" si="211"/>
        <v>319537.48633709003</v>
      </c>
      <c r="E276" s="177">
        <f t="shared" si="212"/>
        <v>21250.13076276</v>
      </c>
      <c r="F276" s="178">
        <f t="shared" si="194"/>
        <v>298287.35557433002</v>
      </c>
      <c r="G276" s="179">
        <f t="shared" si="213"/>
        <v>4245.1899999999996</v>
      </c>
      <c r="H276" s="180">
        <f>IF(AND(N276=1,N275&gt;1),VLOOKUP(A275,[1]Plan1!$CW$105:$CY$215,3),H275)</f>
        <v>4276.6000000000004</v>
      </c>
      <c r="I276" s="181">
        <f t="shared" si="195"/>
        <v>42105</v>
      </c>
      <c r="J276" s="181">
        <f t="shared" si="214"/>
        <v>42135</v>
      </c>
      <c r="K276" s="182">
        <f t="shared" si="196"/>
        <v>7.3989621194812116E-3</v>
      </c>
      <c r="L276" s="213">
        <f t="shared" si="215"/>
        <v>42195</v>
      </c>
      <c r="M276" s="183">
        <f t="shared" si="216"/>
        <v>22</v>
      </c>
      <c r="N276" s="183">
        <f t="shared" si="197"/>
        <v>2</v>
      </c>
      <c r="O276" s="177">
        <f t="shared" si="198"/>
        <v>1.0006703800000001</v>
      </c>
      <c r="P276" s="184">
        <f t="shared" si="185"/>
        <v>1.00710039</v>
      </c>
      <c r="Q276" s="184">
        <f t="shared" si="217"/>
        <v>1.0723633979301377</v>
      </c>
      <c r="R276" s="177">
        <f t="shared" si="184"/>
        <v>1.0730822799999999</v>
      </c>
      <c r="S276" s="177">
        <f t="shared" si="218"/>
        <v>1.0509297200000001</v>
      </c>
      <c r="T276" s="177">
        <f t="shared" si="199"/>
        <v>335811.44104573998</v>
      </c>
      <c r="U276" s="177">
        <f t="shared" si="200"/>
        <v>1082.2632097107546</v>
      </c>
      <c r="V276" s="177">
        <f t="shared" si="201"/>
        <v>21799.520040542731</v>
      </c>
      <c r="W276" s="177">
        <f t="shared" si="202"/>
        <v>342419.26958734356</v>
      </c>
      <c r="X276" s="185">
        <f t="shared" si="203"/>
        <v>0</v>
      </c>
      <c r="Y276" s="177">
        <f t="shared" si="204"/>
        <v>0</v>
      </c>
      <c r="Z276" s="186">
        <f t="shared" si="205"/>
        <v>0</v>
      </c>
      <c r="AA276" s="177">
        <f t="shared" si="219"/>
        <v>0</v>
      </c>
      <c r="AB276" s="187">
        <f t="shared" si="220"/>
        <v>7.1215000000000001E-2</v>
      </c>
      <c r="AC276" s="185">
        <f t="shared" si="206"/>
        <v>2</v>
      </c>
      <c r="AD276" s="185">
        <v>252</v>
      </c>
      <c r="AE276" s="184">
        <f t="shared" si="183"/>
        <v>1.000546129</v>
      </c>
      <c r="AF276" s="177">
        <f t="shared" si="207"/>
        <v>183.39636648000001</v>
      </c>
      <c r="AG276" s="177">
        <f t="shared" si="208"/>
        <v>187.00509328000001</v>
      </c>
      <c r="AH276" s="188">
        <f t="shared" si="221"/>
        <v>0</v>
      </c>
      <c r="AI276" s="188"/>
      <c r="AJ276" s="188"/>
      <c r="AK276" s="188"/>
      <c r="AL276" s="8"/>
      <c r="AM276" s="8"/>
      <c r="AN276" s="8"/>
      <c r="AO276" s="8"/>
      <c r="AP276" s="8"/>
      <c r="AQ276" s="8"/>
      <c r="AR276" s="5"/>
      <c r="AS276" s="144"/>
      <c r="AT276" s="221">
        <f>[2]Plan1!$A240</f>
        <v>44150</v>
      </c>
      <c r="AU276" s="157" t="str">
        <f>[2]Plan1!$C240</f>
        <v>Proclamação da República</v>
      </c>
      <c r="AV276" s="20"/>
      <c r="AW276" s="30"/>
      <c r="AX276" s="168">
        <f t="shared" si="192"/>
        <v>44387</v>
      </c>
      <c r="AY276" s="168">
        <f t="shared" si="186"/>
        <v>44386</v>
      </c>
      <c r="AZ276" s="168">
        <f t="shared" si="187"/>
        <v>44389</v>
      </c>
      <c r="BA276" s="168">
        <f t="shared" si="188"/>
        <v>44418</v>
      </c>
      <c r="BB276" s="168">
        <f t="shared" si="189"/>
        <v>44391</v>
      </c>
      <c r="BC276" s="168">
        <f t="shared" si="190"/>
        <v>44420</v>
      </c>
      <c r="BD276" s="148">
        <f t="shared" si="191"/>
        <v>21</v>
      </c>
      <c r="BF276" s="1"/>
      <c r="BG276" s="1"/>
      <c r="BH276" s="1"/>
      <c r="BI276" s="1"/>
    </row>
    <row r="277" spans="1:61" x14ac:dyDescent="0.2">
      <c r="A277" s="125">
        <f t="shared" si="209"/>
        <v>42168</v>
      </c>
      <c r="B277" s="177">
        <f t="shared" si="193"/>
        <v>342807.17672058882</v>
      </c>
      <c r="C277" s="3">
        <f t="shared" si="210"/>
        <v>46278968.857279487</v>
      </c>
      <c r="D277" s="177">
        <f t="shared" si="211"/>
        <v>319537.48633709003</v>
      </c>
      <c r="E277" s="177">
        <f t="shared" si="212"/>
        <v>21250.13076276</v>
      </c>
      <c r="F277" s="178">
        <f t="shared" si="194"/>
        <v>298287.35557433002</v>
      </c>
      <c r="G277" s="179">
        <f t="shared" si="213"/>
        <v>4245.1899999999996</v>
      </c>
      <c r="H277" s="180">
        <f>IF(AND(N277=1,N276&gt;1),VLOOKUP(A276,[1]Plan1!$CW$105:$CY$215,3),H276)</f>
        <v>4276.6000000000004</v>
      </c>
      <c r="I277" s="181">
        <f t="shared" si="195"/>
        <v>42105</v>
      </c>
      <c r="J277" s="181">
        <f t="shared" si="214"/>
        <v>42135</v>
      </c>
      <c r="K277" s="182">
        <f t="shared" si="196"/>
        <v>7.3989621194812116E-3</v>
      </c>
      <c r="L277" s="213">
        <f t="shared" si="215"/>
        <v>42195</v>
      </c>
      <c r="M277" s="183">
        <f t="shared" si="216"/>
        <v>22</v>
      </c>
      <c r="N277" s="183">
        <f t="shared" si="197"/>
        <v>3</v>
      </c>
      <c r="O277" s="177">
        <f t="shared" si="198"/>
        <v>1.0010057400000001</v>
      </c>
      <c r="P277" s="184">
        <f t="shared" si="185"/>
        <v>1.00710039</v>
      </c>
      <c r="Q277" s="184">
        <f t="shared" si="217"/>
        <v>1.0723633979301377</v>
      </c>
      <c r="R277" s="177">
        <f t="shared" si="184"/>
        <v>1.0734419100000001</v>
      </c>
      <c r="S277" s="177">
        <f t="shared" si="218"/>
        <v>1.0509297200000001</v>
      </c>
      <c r="T277" s="177">
        <f t="shared" si="199"/>
        <v>335811.44104573998</v>
      </c>
      <c r="U277" s="177">
        <f t="shared" si="200"/>
        <v>1082.2632097107546</v>
      </c>
      <c r="V277" s="177">
        <f t="shared" si="201"/>
        <v>21906.793122227977</v>
      </c>
      <c r="W277" s="177">
        <f t="shared" si="202"/>
        <v>342526.5426690288</v>
      </c>
      <c r="X277" s="185">
        <f t="shared" si="203"/>
        <v>0</v>
      </c>
      <c r="Y277" s="177">
        <f t="shared" si="204"/>
        <v>0</v>
      </c>
      <c r="Z277" s="186">
        <f t="shared" si="205"/>
        <v>0</v>
      </c>
      <c r="AA277" s="177">
        <f t="shared" si="219"/>
        <v>0</v>
      </c>
      <c r="AB277" s="187">
        <f t="shared" si="220"/>
        <v>7.1215000000000001E-2</v>
      </c>
      <c r="AC277" s="185">
        <f t="shared" si="206"/>
        <v>3</v>
      </c>
      <c r="AD277" s="185">
        <v>252</v>
      </c>
      <c r="AE277" s="184">
        <f t="shared" si="183"/>
        <v>1.0008193059999999</v>
      </c>
      <c r="AF277" s="177">
        <f t="shared" si="207"/>
        <v>275.13232850999998</v>
      </c>
      <c r="AG277" s="177">
        <f t="shared" si="208"/>
        <v>280.63405155999999</v>
      </c>
      <c r="AH277" s="188">
        <f t="shared" si="221"/>
        <v>0</v>
      </c>
      <c r="AI277" s="188"/>
      <c r="AJ277" s="188"/>
      <c r="AK277" s="188"/>
      <c r="AL277" s="8"/>
      <c r="AM277" s="8"/>
      <c r="AN277" s="8"/>
      <c r="AO277" s="8"/>
      <c r="AP277" s="8"/>
      <c r="AQ277" s="8"/>
      <c r="AR277" s="5"/>
      <c r="AS277" s="144"/>
      <c r="AT277" s="221">
        <f>[2]Plan1!$A241</f>
        <v>44190</v>
      </c>
      <c r="AU277" s="157" t="str">
        <f>[2]Plan1!$C241</f>
        <v>Natal</v>
      </c>
      <c r="AV277" s="20"/>
      <c r="AW277" s="30"/>
      <c r="AX277" s="168">
        <f t="shared" si="192"/>
        <v>44418</v>
      </c>
      <c r="AY277" s="168">
        <f t="shared" si="186"/>
        <v>44417</v>
      </c>
      <c r="AZ277" s="168">
        <f t="shared" si="187"/>
        <v>44418</v>
      </c>
      <c r="BA277" s="168">
        <f t="shared" si="188"/>
        <v>44449</v>
      </c>
      <c r="BB277" s="168">
        <f t="shared" si="189"/>
        <v>44420</v>
      </c>
      <c r="BC277" s="168">
        <f t="shared" si="190"/>
        <v>44453</v>
      </c>
      <c r="BD277" s="148">
        <f t="shared" si="191"/>
        <v>22</v>
      </c>
      <c r="BF277" s="1"/>
      <c r="BG277" s="1"/>
      <c r="BH277" s="1"/>
      <c r="BI277" s="1"/>
    </row>
    <row r="278" spans="1:61" x14ac:dyDescent="0.2">
      <c r="A278" s="125">
        <f t="shared" si="209"/>
        <v>42169</v>
      </c>
      <c r="B278" s="177">
        <f t="shared" si="193"/>
        <v>342807.17672058882</v>
      </c>
      <c r="C278" s="3">
        <f t="shared" si="210"/>
        <v>46278968.857279487</v>
      </c>
      <c r="D278" s="177">
        <f t="shared" si="211"/>
        <v>319537.48633709003</v>
      </c>
      <c r="E278" s="177">
        <f t="shared" si="212"/>
        <v>21250.13076276</v>
      </c>
      <c r="F278" s="178">
        <f t="shared" si="194"/>
        <v>298287.35557433002</v>
      </c>
      <c r="G278" s="179">
        <f t="shared" si="213"/>
        <v>4245.1899999999996</v>
      </c>
      <c r="H278" s="180">
        <f>IF(AND(N278=1,N277&gt;1),VLOOKUP(A277,[1]Plan1!$CW$105:$CY$215,3),H277)</f>
        <v>4276.6000000000004</v>
      </c>
      <c r="I278" s="181">
        <f t="shared" si="195"/>
        <v>42105</v>
      </c>
      <c r="J278" s="181">
        <f t="shared" si="214"/>
        <v>42135</v>
      </c>
      <c r="K278" s="182">
        <f t="shared" si="196"/>
        <v>7.3989621194812116E-3</v>
      </c>
      <c r="L278" s="213">
        <f t="shared" si="215"/>
        <v>42195</v>
      </c>
      <c r="M278" s="183">
        <f t="shared" si="216"/>
        <v>22</v>
      </c>
      <c r="N278" s="183">
        <f t="shared" si="197"/>
        <v>3</v>
      </c>
      <c r="O278" s="177">
        <f t="shared" si="198"/>
        <v>1.0010057400000001</v>
      </c>
      <c r="P278" s="184">
        <f t="shared" si="185"/>
        <v>1.00710039</v>
      </c>
      <c r="Q278" s="184">
        <f t="shared" si="217"/>
        <v>1.0723633979301377</v>
      </c>
      <c r="R278" s="177">
        <f t="shared" si="184"/>
        <v>1.0734419100000001</v>
      </c>
      <c r="S278" s="177">
        <f t="shared" si="218"/>
        <v>1.0509297200000001</v>
      </c>
      <c r="T278" s="177">
        <f t="shared" si="199"/>
        <v>335811.44104573998</v>
      </c>
      <c r="U278" s="177">
        <f t="shared" si="200"/>
        <v>1082.2632097107546</v>
      </c>
      <c r="V278" s="177">
        <f t="shared" si="201"/>
        <v>21906.793122227977</v>
      </c>
      <c r="W278" s="177">
        <f t="shared" si="202"/>
        <v>342526.5426690288</v>
      </c>
      <c r="X278" s="185">
        <f t="shared" si="203"/>
        <v>0</v>
      </c>
      <c r="Y278" s="177">
        <f t="shared" si="204"/>
        <v>0</v>
      </c>
      <c r="Z278" s="186">
        <f t="shared" si="205"/>
        <v>0</v>
      </c>
      <c r="AA278" s="177">
        <f t="shared" si="219"/>
        <v>0</v>
      </c>
      <c r="AB278" s="187">
        <f t="shared" si="220"/>
        <v>7.1215000000000001E-2</v>
      </c>
      <c r="AC278" s="185">
        <f t="shared" si="206"/>
        <v>3</v>
      </c>
      <c r="AD278" s="185">
        <v>252</v>
      </c>
      <c r="AE278" s="184">
        <f t="shared" si="183"/>
        <v>1.0008193059999999</v>
      </c>
      <c r="AF278" s="177">
        <f t="shared" si="207"/>
        <v>275.13232850999998</v>
      </c>
      <c r="AG278" s="177">
        <f t="shared" si="208"/>
        <v>280.63405155999999</v>
      </c>
      <c r="AH278" s="188">
        <f t="shared" si="221"/>
        <v>0</v>
      </c>
      <c r="AI278" s="188"/>
      <c r="AJ278" s="188"/>
      <c r="AK278" s="188"/>
      <c r="AL278" s="8"/>
      <c r="AM278" s="8"/>
      <c r="AN278" s="8"/>
      <c r="AO278" s="8"/>
      <c r="AP278" s="8"/>
      <c r="AQ278" s="8"/>
      <c r="AR278" s="5"/>
      <c r="AS278" s="144"/>
      <c r="AT278" s="221">
        <f>[2]Plan1!$A242</f>
        <v>44197</v>
      </c>
      <c r="AU278" s="157" t="str">
        <f>[2]Plan1!$C242</f>
        <v>Confraternização Universal</v>
      </c>
      <c r="AV278" s="20"/>
      <c r="AW278" s="30"/>
      <c r="AX278" s="168">
        <f t="shared" si="192"/>
        <v>44449</v>
      </c>
      <c r="AY278" s="168">
        <f t="shared" si="186"/>
        <v>44448</v>
      </c>
      <c r="AZ278" s="168">
        <f t="shared" si="187"/>
        <v>44449</v>
      </c>
      <c r="BA278" s="168">
        <f t="shared" si="188"/>
        <v>44480</v>
      </c>
      <c r="BB278" s="168">
        <f t="shared" si="189"/>
        <v>44453</v>
      </c>
      <c r="BC278" s="168">
        <f t="shared" si="190"/>
        <v>44483</v>
      </c>
      <c r="BD278" s="148">
        <f t="shared" si="191"/>
        <v>21</v>
      </c>
      <c r="BF278" s="1"/>
      <c r="BG278" s="1"/>
      <c r="BH278" s="1"/>
      <c r="BI278" s="1"/>
    </row>
    <row r="279" spans="1:61" x14ac:dyDescent="0.2">
      <c r="A279" s="125">
        <f t="shared" si="209"/>
        <v>42170</v>
      </c>
      <c r="B279" s="177">
        <f t="shared" si="193"/>
        <v>342807.17672058882</v>
      </c>
      <c r="C279" s="3">
        <f t="shared" si="210"/>
        <v>46278968.857279487</v>
      </c>
      <c r="D279" s="177">
        <f t="shared" si="211"/>
        <v>319537.48633709003</v>
      </c>
      <c r="E279" s="177">
        <f t="shared" si="212"/>
        <v>21250.13076276</v>
      </c>
      <c r="F279" s="178">
        <f t="shared" si="194"/>
        <v>298287.35557433002</v>
      </c>
      <c r="G279" s="179">
        <f t="shared" si="213"/>
        <v>4245.1899999999996</v>
      </c>
      <c r="H279" s="180">
        <f>IF(AND(N279=1,N278&gt;1),VLOOKUP(A278,[1]Plan1!$CW$105:$CY$215,3),H278)</f>
        <v>4276.6000000000004</v>
      </c>
      <c r="I279" s="181">
        <f t="shared" si="195"/>
        <v>42105</v>
      </c>
      <c r="J279" s="181">
        <f t="shared" si="214"/>
        <v>42135</v>
      </c>
      <c r="K279" s="182">
        <f t="shared" si="196"/>
        <v>7.3989621194812116E-3</v>
      </c>
      <c r="L279" s="213">
        <f t="shared" si="215"/>
        <v>42195</v>
      </c>
      <c r="M279" s="183">
        <f t="shared" si="216"/>
        <v>22</v>
      </c>
      <c r="N279" s="183">
        <f t="shared" si="197"/>
        <v>3</v>
      </c>
      <c r="O279" s="177">
        <f t="shared" si="198"/>
        <v>1.0010057400000001</v>
      </c>
      <c r="P279" s="184">
        <f t="shared" si="185"/>
        <v>1.00710039</v>
      </c>
      <c r="Q279" s="184">
        <f t="shared" si="217"/>
        <v>1.0723633979301377</v>
      </c>
      <c r="R279" s="177">
        <f t="shared" si="184"/>
        <v>1.0734419100000001</v>
      </c>
      <c r="S279" s="177">
        <f t="shared" si="218"/>
        <v>1.0509297200000001</v>
      </c>
      <c r="T279" s="177">
        <f t="shared" si="199"/>
        <v>335811.44104573998</v>
      </c>
      <c r="U279" s="177">
        <f t="shared" si="200"/>
        <v>1082.2632097107546</v>
      </c>
      <c r="V279" s="177">
        <f t="shared" si="201"/>
        <v>21906.793122227977</v>
      </c>
      <c r="W279" s="177">
        <f t="shared" si="202"/>
        <v>342526.5426690288</v>
      </c>
      <c r="X279" s="185">
        <f t="shared" si="203"/>
        <v>0</v>
      </c>
      <c r="Y279" s="177">
        <f t="shared" si="204"/>
        <v>0</v>
      </c>
      <c r="Z279" s="186">
        <f t="shared" si="205"/>
        <v>0</v>
      </c>
      <c r="AA279" s="177">
        <f t="shared" si="219"/>
        <v>0</v>
      </c>
      <c r="AB279" s="187">
        <f t="shared" si="220"/>
        <v>7.1215000000000001E-2</v>
      </c>
      <c r="AC279" s="185">
        <f t="shared" si="206"/>
        <v>3</v>
      </c>
      <c r="AD279" s="185">
        <v>252</v>
      </c>
      <c r="AE279" s="184">
        <f t="shared" si="183"/>
        <v>1.0008193059999999</v>
      </c>
      <c r="AF279" s="177">
        <f t="shared" si="207"/>
        <v>275.13232850999998</v>
      </c>
      <c r="AG279" s="177">
        <f t="shared" si="208"/>
        <v>280.63405155999999</v>
      </c>
      <c r="AH279" s="188">
        <f t="shared" si="221"/>
        <v>0</v>
      </c>
      <c r="AI279" s="188"/>
      <c r="AJ279" s="188"/>
      <c r="AK279" s="188"/>
      <c r="AL279" s="8"/>
      <c r="AM279" s="8"/>
      <c r="AN279" s="8"/>
      <c r="AO279" s="8"/>
      <c r="AP279" s="8"/>
      <c r="AQ279" s="8"/>
      <c r="AR279" s="5"/>
      <c r="AS279" s="144"/>
      <c r="AT279" s="221">
        <f>[2]Plan1!$A243</f>
        <v>44242</v>
      </c>
      <c r="AU279" s="157" t="str">
        <f>[2]Plan1!$C243</f>
        <v>Carnaval</v>
      </c>
      <c r="AV279" s="20"/>
      <c r="AW279" s="30"/>
      <c r="AX279" s="168">
        <f t="shared" si="192"/>
        <v>44479</v>
      </c>
      <c r="AY279" s="168">
        <f t="shared" si="186"/>
        <v>44477</v>
      </c>
      <c r="AZ279" s="168">
        <f t="shared" si="187"/>
        <v>44480</v>
      </c>
      <c r="BA279" s="168">
        <f t="shared" si="188"/>
        <v>44510</v>
      </c>
      <c r="BB279" s="168">
        <f t="shared" si="189"/>
        <v>44483</v>
      </c>
      <c r="BC279" s="168">
        <f t="shared" si="190"/>
        <v>44512</v>
      </c>
      <c r="BD279" s="148">
        <f t="shared" si="191"/>
        <v>20</v>
      </c>
      <c r="BF279" s="1"/>
      <c r="BG279" s="1"/>
      <c r="BH279" s="1"/>
      <c r="BI279" s="1"/>
    </row>
    <row r="280" spans="1:61" x14ac:dyDescent="0.2">
      <c r="A280" s="125">
        <f t="shared" si="209"/>
        <v>42171</v>
      </c>
      <c r="B280" s="177">
        <f t="shared" si="193"/>
        <v>343008.19855813659</v>
      </c>
      <c r="C280" s="3">
        <f t="shared" si="210"/>
        <v>46306106.805348441</v>
      </c>
      <c r="D280" s="177">
        <f t="shared" si="211"/>
        <v>319537.48633709003</v>
      </c>
      <c r="E280" s="177">
        <f t="shared" si="212"/>
        <v>21250.13076276</v>
      </c>
      <c r="F280" s="178">
        <f t="shared" si="194"/>
        <v>298287.35557433002</v>
      </c>
      <c r="G280" s="179">
        <f t="shared" si="213"/>
        <v>4245.1899999999996</v>
      </c>
      <c r="H280" s="180">
        <f>IF(AND(N280=1,N279&gt;1),VLOOKUP(A279,[1]Plan1!$CW$105:$CY$215,3),H279)</f>
        <v>4276.6000000000004</v>
      </c>
      <c r="I280" s="181">
        <f t="shared" si="195"/>
        <v>42105</v>
      </c>
      <c r="J280" s="181">
        <f t="shared" si="214"/>
        <v>42135</v>
      </c>
      <c r="K280" s="182">
        <f t="shared" si="196"/>
        <v>7.3989621194812116E-3</v>
      </c>
      <c r="L280" s="213">
        <f t="shared" si="215"/>
        <v>42195</v>
      </c>
      <c r="M280" s="183">
        <f t="shared" si="216"/>
        <v>22</v>
      </c>
      <c r="N280" s="183">
        <f t="shared" si="197"/>
        <v>4</v>
      </c>
      <c r="O280" s="177">
        <f t="shared" si="198"/>
        <v>1.0013412100000001</v>
      </c>
      <c r="P280" s="184">
        <f t="shared" si="185"/>
        <v>1.00710039</v>
      </c>
      <c r="Q280" s="184">
        <f t="shared" si="217"/>
        <v>1.0723633979301377</v>
      </c>
      <c r="R280" s="177">
        <f t="shared" si="184"/>
        <v>1.07380166</v>
      </c>
      <c r="S280" s="177">
        <f t="shared" si="218"/>
        <v>1.0509297200000001</v>
      </c>
      <c r="T280" s="177">
        <f t="shared" si="199"/>
        <v>335811.44104573998</v>
      </c>
      <c r="U280" s="177">
        <f t="shared" si="200"/>
        <v>1082.2632097107546</v>
      </c>
      <c r="V280" s="177">
        <f t="shared" si="201"/>
        <v>22014.101998395807</v>
      </c>
      <c r="W280" s="177">
        <f t="shared" si="202"/>
        <v>342633.85154519661</v>
      </c>
      <c r="X280" s="185">
        <f t="shared" si="203"/>
        <v>0</v>
      </c>
      <c r="Y280" s="177">
        <f t="shared" si="204"/>
        <v>0</v>
      </c>
      <c r="Z280" s="186">
        <f t="shared" si="205"/>
        <v>0</v>
      </c>
      <c r="AA280" s="177">
        <f t="shared" si="219"/>
        <v>0</v>
      </c>
      <c r="AB280" s="187">
        <f t="shared" si="220"/>
        <v>7.1215000000000001E-2</v>
      </c>
      <c r="AC280" s="185">
        <f t="shared" si="206"/>
        <v>4</v>
      </c>
      <c r="AD280" s="185">
        <v>252</v>
      </c>
      <c r="AE280" s="184">
        <f t="shared" si="183"/>
        <v>1.001092557</v>
      </c>
      <c r="AF280" s="177">
        <f t="shared" si="207"/>
        <v>366.89314058999997</v>
      </c>
      <c r="AG280" s="177">
        <f t="shared" si="208"/>
        <v>374.34701294000001</v>
      </c>
      <c r="AH280" s="188">
        <f t="shared" si="221"/>
        <v>0</v>
      </c>
      <c r="AI280" s="188"/>
      <c r="AJ280" s="188"/>
      <c r="AK280" s="188"/>
      <c r="AL280" s="8"/>
      <c r="AM280" s="8"/>
      <c r="AN280" s="8"/>
      <c r="AO280" s="8"/>
      <c r="AP280" s="8"/>
      <c r="AQ280" s="8"/>
      <c r="AR280" s="5"/>
      <c r="AS280" s="144"/>
      <c r="AT280" s="221">
        <f>[2]Plan1!$A244</f>
        <v>44243</v>
      </c>
      <c r="AU280" s="157" t="str">
        <f>[2]Plan1!$C244</f>
        <v>Carnaval</v>
      </c>
      <c r="AV280" s="20"/>
      <c r="AW280" s="30"/>
      <c r="AX280" s="168">
        <f t="shared" si="192"/>
        <v>44510</v>
      </c>
      <c r="AY280" s="168">
        <f t="shared" si="186"/>
        <v>44509</v>
      </c>
      <c r="AZ280" s="168">
        <f t="shared" si="187"/>
        <v>44510</v>
      </c>
      <c r="BA280" s="168">
        <f t="shared" si="188"/>
        <v>44540</v>
      </c>
      <c r="BB280" s="168">
        <f t="shared" si="189"/>
        <v>44512</v>
      </c>
      <c r="BC280" s="168">
        <f t="shared" si="190"/>
        <v>44544</v>
      </c>
      <c r="BD280" s="148">
        <f t="shared" si="191"/>
        <v>21</v>
      </c>
      <c r="BF280" s="1"/>
      <c r="BG280" s="1"/>
      <c r="BH280" s="1"/>
      <c r="BI280" s="1"/>
    </row>
    <row r="281" spans="1:61" x14ac:dyDescent="0.2">
      <c r="A281" s="125">
        <f t="shared" si="209"/>
        <v>42172</v>
      </c>
      <c r="B281" s="177">
        <f t="shared" si="193"/>
        <v>343209.33760220365</v>
      </c>
      <c r="C281" s="3">
        <f t="shared" si="210"/>
        <v>46333260.576297492</v>
      </c>
      <c r="D281" s="177">
        <f t="shared" si="211"/>
        <v>319537.48633709003</v>
      </c>
      <c r="E281" s="177">
        <f t="shared" si="212"/>
        <v>21250.13076276</v>
      </c>
      <c r="F281" s="178">
        <f t="shared" si="194"/>
        <v>298287.35557433002</v>
      </c>
      <c r="G281" s="179">
        <f t="shared" si="213"/>
        <v>4245.1899999999996</v>
      </c>
      <c r="H281" s="180">
        <f>IF(AND(N281=1,N280&gt;1),VLOOKUP(A280,[1]Plan1!$CW$105:$CY$215,3),H280)</f>
        <v>4276.6000000000004</v>
      </c>
      <c r="I281" s="181">
        <f t="shared" si="195"/>
        <v>42105</v>
      </c>
      <c r="J281" s="181">
        <f t="shared" si="214"/>
        <v>42135</v>
      </c>
      <c r="K281" s="182">
        <f t="shared" si="196"/>
        <v>7.3989621194812116E-3</v>
      </c>
      <c r="L281" s="213">
        <f t="shared" si="215"/>
        <v>42195</v>
      </c>
      <c r="M281" s="183">
        <f t="shared" si="216"/>
        <v>22</v>
      </c>
      <c r="N281" s="183">
        <f t="shared" si="197"/>
        <v>5</v>
      </c>
      <c r="O281" s="177">
        <f t="shared" si="198"/>
        <v>1.0016767900000001</v>
      </c>
      <c r="P281" s="184">
        <f t="shared" si="185"/>
        <v>1.00710039</v>
      </c>
      <c r="Q281" s="184">
        <f t="shared" si="217"/>
        <v>1.0723633979301377</v>
      </c>
      <c r="R281" s="177">
        <f t="shared" si="184"/>
        <v>1.0741615200000001</v>
      </c>
      <c r="S281" s="177">
        <f t="shared" si="218"/>
        <v>1.0509297200000001</v>
      </c>
      <c r="T281" s="177">
        <f t="shared" si="199"/>
        <v>335811.44104573998</v>
      </c>
      <c r="U281" s="177">
        <f t="shared" si="200"/>
        <v>1082.2632097107546</v>
      </c>
      <c r="V281" s="177">
        <f t="shared" si="201"/>
        <v>22121.443686172814</v>
      </c>
      <c r="W281" s="177">
        <f t="shared" si="202"/>
        <v>342741.19323297363</v>
      </c>
      <c r="X281" s="185">
        <f t="shared" si="203"/>
        <v>0</v>
      </c>
      <c r="Y281" s="177">
        <f t="shared" si="204"/>
        <v>0</v>
      </c>
      <c r="Z281" s="186">
        <f t="shared" si="205"/>
        <v>0</v>
      </c>
      <c r="AA281" s="177">
        <f t="shared" si="219"/>
        <v>0</v>
      </c>
      <c r="AB281" s="187">
        <f t="shared" si="220"/>
        <v>7.1215000000000001E-2</v>
      </c>
      <c r="AC281" s="185">
        <f t="shared" si="206"/>
        <v>5</v>
      </c>
      <c r="AD281" s="185">
        <v>252</v>
      </c>
      <c r="AE281" s="184">
        <f t="shared" si="183"/>
        <v>1.0013658830000001</v>
      </c>
      <c r="AF281" s="177">
        <f t="shared" si="207"/>
        <v>458.67913851999998</v>
      </c>
      <c r="AG281" s="177">
        <f t="shared" si="208"/>
        <v>468.14436923</v>
      </c>
      <c r="AH281" s="188">
        <f t="shared" si="221"/>
        <v>0</v>
      </c>
      <c r="AI281" s="188"/>
      <c r="AJ281" s="188"/>
      <c r="AK281" s="188"/>
      <c r="AL281" s="8"/>
      <c r="AM281" s="8"/>
      <c r="AN281" s="8"/>
      <c r="AO281" s="8"/>
      <c r="AP281" s="8"/>
      <c r="AQ281" s="8"/>
      <c r="AR281" s="5"/>
      <c r="AS281" s="144"/>
      <c r="AT281" s="221">
        <f>[2]Plan1!$A245</f>
        <v>44288</v>
      </c>
      <c r="AU281" s="157" t="str">
        <f>[2]Plan1!$C245</f>
        <v>Paixão de Cristo</v>
      </c>
      <c r="AV281" s="20"/>
      <c r="AW281" s="30"/>
      <c r="AX281" s="168">
        <f t="shared" si="192"/>
        <v>44540</v>
      </c>
      <c r="AY281" s="168">
        <f t="shared" si="186"/>
        <v>44539</v>
      </c>
      <c r="AZ281" s="168">
        <f t="shared" si="187"/>
        <v>44540</v>
      </c>
      <c r="BA281" s="168">
        <f t="shared" si="188"/>
        <v>44571</v>
      </c>
      <c r="BB281" s="168">
        <f t="shared" si="189"/>
        <v>44544</v>
      </c>
      <c r="BC281" s="168">
        <f t="shared" si="190"/>
        <v>44573</v>
      </c>
      <c r="BD281" s="148">
        <f t="shared" si="191"/>
        <v>21</v>
      </c>
      <c r="BF281" s="1"/>
      <c r="BG281" s="1"/>
      <c r="BH281" s="1"/>
      <c r="BI281" s="1"/>
    </row>
    <row r="282" spans="1:61" x14ac:dyDescent="0.2">
      <c r="A282" s="125">
        <f t="shared" si="209"/>
        <v>42173</v>
      </c>
      <c r="B282" s="177">
        <f t="shared" si="193"/>
        <v>343410.59953653679</v>
      </c>
      <c r="C282" s="3">
        <f t="shared" si="210"/>
        <v>46360430.937432468</v>
      </c>
      <c r="D282" s="177">
        <f t="shared" si="211"/>
        <v>319537.48633709003</v>
      </c>
      <c r="E282" s="177">
        <f t="shared" si="212"/>
        <v>21250.13076276</v>
      </c>
      <c r="F282" s="178">
        <f t="shared" si="194"/>
        <v>298287.35557433002</v>
      </c>
      <c r="G282" s="179">
        <f t="shared" si="213"/>
        <v>4245.1899999999996</v>
      </c>
      <c r="H282" s="180">
        <f>IF(AND(N282=1,N281&gt;1),VLOOKUP(A281,[1]Plan1!$CW$105:$CY$215,3),H281)</f>
        <v>4276.6000000000004</v>
      </c>
      <c r="I282" s="181">
        <f t="shared" si="195"/>
        <v>42105</v>
      </c>
      <c r="J282" s="181">
        <f t="shared" si="214"/>
        <v>42135</v>
      </c>
      <c r="K282" s="182">
        <f t="shared" si="196"/>
        <v>7.3989621194812116E-3</v>
      </c>
      <c r="L282" s="213">
        <f t="shared" si="215"/>
        <v>42195</v>
      </c>
      <c r="M282" s="183">
        <f t="shared" si="216"/>
        <v>22</v>
      </c>
      <c r="N282" s="183">
        <f t="shared" si="197"/>
        <v>6</v>
      </c>
      <c r="O282" s="177">
        <f t="shared" si="198"/>
        <v>1.00201249</v>
      </c>
      <c r="P282" s="184">
        <f t="shared" si="185"/>
        <v>1.00710039</v>
      </c>
      <c r="Q282" s="184">
        <f t="shared" si="217"/>
        <v>1.0723633979301377</v>
      </c>
      <c r="R282" s="177">
        <f t="shared" si="184"/>
        <v>1.0745215100000001</v>
      </c>
      <c r="S282" s="177">
        <f t="shared" si="218"/>
        <v>1.0509297200000001</v>
      </c>
      <c r="T282" s="177">
        <f t="shared" si="199"/>
        <v>335811.44104573998</v>
      </c>
      <c r="U282" s="177">
        <f t="shared" si="200"/>
        <v>1082.2632097107546</v>
      </c>
      <c r="V282" s="177">
        <f t="shared" si="201"/>
        <v>22228.824151306009</v>
      </c>
      <c r="W282" s="177">
        <f t="shared" si="202"/>
        <v>342848.5736981068</v>
      </c>
      <c r="X282" s="185">
        <f t="shared" si="203"/>
        <v>0</v>
      </c>
      <c r="Y282" s="177">
        <f t="shared" si="204"/>
        <v>0</v>
      </c>
      <c r="Z282" s="186">
        <f t="shared" si="205"/>
        <v>0</v>
      </c>
      <c r="AA282" s="177">
        <f t="shared" si="219"/>
        <v>0</v>
      </c>
      <c r="AB282" s="187">
        <f t="shared" si="220"/>
        <v>7.1215000000000001E-2</v>
      </c>
      <c r="AC282" s="185">
        <f t="shared" si="206"/>
        <v>6</v>
      </c>
      <c r="AD282" s="185">
        <v>252</v>
      </c>
      <c r="AE282" s="184">
        <f t="shared" si="183"/>
        <v>1.001639283</v>
      </c>
      <c r="AF282" s="177">
        <f t="shared" si="207"/>
        <v>550.48998650999999</v>
      </c>
      <c r="AG282" s="177">
        <f t="shared" si="208"/>
        <v>562.02583843000002</v>
      </c>
      <c r="AH282" s="188">
        <f t="shared" si="221"/>
        <v>0</v>
      </c>
      <c r="AI282" s="188"/>
      <c r="AJ282" s="188"/>
      <c r="AK282" s="188"/>
      <c r="AL282" s="8"/>
      <c r="AM282" s="8"/>
      <c r="AN282" s="8"/>
      <c r="AO282" s="8"/>
      <c r="AP282" s="8"/>
      <c r="AQ282" s="8"/>
      <c r="AR282" s="5"/>
      <c r="AS282" s="144"/>
      <c r="AT282" s="221">
        <f>[2]Plan1!$A246</f>
        <v>44307</v>
      </c>
      <c r="AU282" s="157" t="str">
        <f>[2]Plan1!$C246</f>
        <v>Tiradentes</v>
      </c>
      <c r="AV282" s="20"/>
      <c r="AW282" s="30"/>
      <c r="AX282" s="168">
        <f t="shared" si="192"/>
        <v>44571</v>
      </c>
      <c r="AY282" s="168">
        <f t="shared" si="186"/>
        <v>44568</v>
      </c>
      <c r="AZ282" s="168">
        <f t="shared" si="187"/>
        <v>44571</v>
      </c>
      <c r="BA282" s="168">
        <f t="shared" si="188"/>
        <v>44602</v>
      </c>
      <c r="BB282" s="168">
        <f t="shared" si="189"/>
        <v>44573</v>
      </c>
      <c r="BC282" s="168">
        <f t="shared" si="190"/>
        <v>44606</v>
      </c>
      <c r="BD282" s="148">
        <f t="shared" si="191"/>
        <v>23</v>
      </c>
      <c r="BF282" s="1"/>
      <c r="BG282" s="1"/>
      <c r="BH282" s="1"/>
      <c r="BI282" s="1"/>
    </row>
    <row r="283" spans="1:61" x14ac:dyDescent="0.2">
      <c r="A283" s="125">
        <f t="shared" si="209"/>
        <v>42174</v>
      </c>
      <c r="B283" s="177">
        <f t="shared" si="193"/>
        <v>343611.98177115264</v>
      </c>
      <c r="C283" s="3">
        <f t="shared" si="210"/>
        <v>46387617.539105609</v>
      </c>
      <c r="D283" s="177">
        <f t="shared" si="211"/>
        <v>319537.48633709003</v>
      </c>
      <c r="E283" s="177">
        <f t="shared" si="212"/>
        <v>21250.13076276</v>
      </c>
      <c r="F283" s="178">
        <f t="shared" si="194"/>
        <v>298287.35557433002</v>
      </c>
      <c r="G283" s="179">
        <f t="shared" si="213"/>
        <v>4245.1899999999996</v>
      </c>
      <c r="H283" s="180">
        <f>IF(AND(N283=1,N282&gt;1),VLOOKUP(A282,[1]Plan1!$CW$105:$CY$215,3),H282)</f>
        <v>4276.6000000000004</v>
      </c>
      <c r="I283" s="181">
        <f t="shared" si="195"/>
        <v>42105</v>
      </c>
      <c r="J283" s="181">
        <f t="shared" si="214"/>
        <v>42135</v>
      </c>
      <c r="K283" s="182">
        <f t="shared" si="196"/>
        <v>7.3989621194812116E-3</v>
      </c>
      <c r="L283" s="213">
        <f t="shared" si="215"/>
        <v>42195</v>
      </c>
      <c r="M283" s="183">
        <f t="shared" si="216"/>
        <v>22</v>
      </c>
      <c r="N283" s="183">
        <f t="shared" si="197"/>
        <v>7</v>
      </c>
      <c r="O283" s="177">
        <f t="shared" si="198"/>
        <v>1.0023483</v>
      </c>
      <c r="P283" s="184">
        <f t="shared" si="185"/>
        <v>1.00710039</v>
      </c>
      <c r="Q283" s="184">
        <f t="shared" si="217"/>
        <v>1.0723633979301377</v>
      </c>
      <c r="R283" s="177">
        <f t="shared" si="184"/>
        <v>1.07488162</v>
      </c>
      <c r="S283" s="177">
        <f t="shared" si="218"/>
        <v>1.0509297200000001</v>
      </c>
      <c r="T283" s="177">
        <f t="shared" si="199"/>
        <v>335811.44104573998</v>
      </c>
      <c r="U283" s="177">
        <f t="shared" si="200"/>
        <v>1082.2632097107546</v>
      </c>
      <c r="V283" s="177">
        <f t="shared" si="201"/>
        <v>22336.240410921859</v>
      </c>
      <c r="W283" s="177">
        <f t="shared" si="202"/>
        <v>342955.98995772266</v>
      </c>
      <c r="X283" s="185">
        <f t="shared" si="203"/>
        <v>0</v>
      </c>
      <c r="Y283" s="177">
        <f t="shared" si="204"/>
        <v>0</v>
      </c>
      <c r="Z283" s="186">
        <f t="shared" si="205"/>
        <v>0</v>
      </c>
      <c r="AA283" s="177">
        <f t="shared" si="219"/>
        <v>0</v>
      </c>
      <c r="AB283" s="187">
        <f t="shared" si="220"/>
        <v>7.1215000000000001E-2</v>
      </c>
      <c r="AC283" s="185">
        <f t="shared" si="206"/>
        <v>7</v>
      </c>
      <c r="AD283" s="185">
        <v>252</v>
      </c>
      <c r="AE283" s="184">
        <f t="shared" si="183"/>
        <v>1.001912758</v>
      </c>
      <c r="AF283" s="177">
        <f t="shared" si="207"/>
        <v>642.32602035000002</v>
      </c>
      <c r="AG283" s="177">
        <f t="shared" si="208"/>
        <v>655.99181342999998</v>
      </c>
      <c r="AH283" s="188">
        <f t="shared" si="221"/>
        <v>0</v>
      </c>
      <c r="AI283" s="188"/>
      <c r="AJ283" s="188"/>
      <c r="AK283" s="188"/>
      <c r="AL283" s="8"/>
      <c r="AM283" s="8"/>
      <c r="AN283" s="8"/>
      <c r="AO283" s="8"/>
      <c r="AP283" s="8"/>
      <c r="AQ283" s="8"/>
      <c r="AR283" s="5"/>
      <c r="AS283" s="144"/>
      <c r="AT283" s="221">
        <f>[2]Plan1!$A247</f>
        <v>44317</v>
      </c>
      <c r="AU283" s="157" t="str">
        <f>[2]Plan1!$C247</f>
        <v>Dia do Trabalho</v>
      </c>
      <c r="AV283" s="20"/>
      <c r="AW283" s="30"/>
      <c r="AX283" s="168">
        <f t="shared" si="192"/>
        <v>44602</v>
      </c>
      <c r="AY283" s="168">
        <f t="shared" si="186"/>
        <v>44601</v>
      </c>
      <c r="AZ283" s="168">
        <f t="shared" si="187"/>
        <v>44602</v>
      </c>
      <c r="BA283" s="168">
        <f t="shared" si="188"/>
        <v>44630</v>
      </c>
      <c r="BB283" s="168">
        <f t="shared" si="189"/>
        <v>44606</v>
      </c>
      <c r="BC283" s="168">
        <f t="shared" si="190"/>
        <v>44634</v>
      </c>
      <c r="BD283" s="148">
        <f t="shared" si="191"/>
        <v>18</v>
      </c>
      <c r="BF283" s="1"/>
      <c r="BG283" s="1"/>
      <c r="BH283" s="1"/>
      <c r="BI283" s="1"/>
    </row>
    <row r="284" spans="1:61" x14ac:dyDescent="0.2">
      <c r="A284" s="125">
        <f t="shared" si="209"/>
        <v>42175</v>
      </c>
      <c r="B284" s="177">
        <f t="shared" si="193"/>
        <v>343813.48435959121</v>
      </c>
      <c r="C284" s="3">
        <f t="shared" si="210"/>
        <v>46414820.388544813</v>
      </c>
      <c r="D284" s="177">
        <f t="shared" si="211"/>
        <v>319537.48633709003</v>
      </c>
      <c r="E284" s="177">
        <f t="shared" si="212"/>
        <v>21250.13076276</v>
      </c>
      <c r="F284" s="178">
        <f t="shared" si="194"/>
        <v>298287.35557433002</v>
      </c>
      <c r="G284" s="179">
        <f t="shared" si="213"/>
        <v>4245.1899999999996</v>
      </c>
      <c r="H284" s="180">
        <f>IF(AND(N284=1,N283&gt;1),VLOOKUP(A283,[1]Plan1!$CW$105:$CY$215,3),H283)</f>
        <v>4276.6000000000004</v>
      </c>
      <c r="I284" s="181">
        <f t="shared" si="195"/>
        <v>42105</v>
      </c>
      <c r="J284" s="181">
        <f t="shared" si="214"/>
        <v>42135</v>
      </c>
      <c r="K284" s="182">
        <f t="shared" si="196"/>
        <v>7.3989621194812116E-3</v>
      </c>
      <c r="L284" s="213">
        <f t="shared" si="215"/>
        <v>42195</v>
      </c>
      <c r="M284" s="183">
        <f t="shared" si="216"/>
        <v>22</v>
      </c>
      <c r="N284" s="183">
        <f t="shared" si="197"/>
        <v>8</v>
      </c>
      <c r="O284" s="177">
        <f t="shared" si="198"/>
        <v>1.0026842199999999</v>
      </c>
      <c r="P284" s="184">
        <f t="shared" si="185"/>
        <v>1.00710039</v>
      </c>
      <c r="Q284" s="184">
        <f t="shared" si="217"/>
        <v>1.0723633979301377</v>
      </c>
      <c r="R284" s="177">
        <f t="shared" si="184"/>
        <v>1.0752418500000001</v>
      </c>
      <c r="S284" s="177">
        <f t="shared" si="218"/>
        <v>1.0509297200000001</v>
      </c>
      <c r="T284" s="177">
        <f t="shared" si="199"/>
        <v>335811.44104573998</v>
      </c>
      <c r="U284" s="177">
        <f t="shared" si="200"/>
        <v>1082.2632097107546</v>
      </c>
      <c r="V284" s="177">
        <f t="shared" si="201"/>
        <v>22443.69246502042</v>
      </c>
      <c r="W284" s="177">
        <f t="shared" si="202"/>
        <v>343063.4420118212</v>
      </c>
      <c r="X284" s="185">
        <f t="shared" si="203"/>
        <v>0</v>
      </c>
      <c r="Y284" s="177">
        <f t="shared" si="204"/>
        <v>0</v>
      </c>
      <c r="Z284" s="186">
        <f t="shared" si="205"/>
        <v>0</v>
      </c>
      <c r="AA284" s="177">
        <f t="shared" si="219"/>
        <v>0</v>
      </c>
      <c r="AB284" s="187">
        <f t="shared" si="220"/>
        <v>7.1215000000000001E-2</v>
      </c>
      <c r="AC284" s="185">
        <f t="shared" si="206"/>
        <v>8</v>
      </c>
      <c r="AD284" s="185">
        <v>252</v>
      </c>
      <c r="AE284" s="184">
        <f t="shared" si="183"/>
        <v>1.002186308</v>
      </c>
      <c r="AF284" s="177">
        <f t="shared" si="207"/>
        <v>734.18724004000001</v>
      </c>
      <c r="AG284" s="177">
        <f t="shared" si="208"/>
        <v>750.04234776999999</v>
      </c>
      <c r="AH284" s="188">
        <f t="shared" si="221"/>
        <v>0</v>
      </c>
      <c r="AI284" s="188"/>
      <c r="AJ284" s="188"/>
      <c r="AK284" s="188"/>
      <c r="AL284" s="8"/>
      <c r="AM284" s="8"/>
      <c r="AN284" s="8"/>
      <c r="AO284" s="8"/>
      <c r="AP284" s="8"/>
      <c r="AQ284" s="8"/>
      <c r="AR284" s="5"/>
      <c r="AS284" s="144"/>
      <c r="AT284" s="221">
        <f>[2]Plan1!$A248</f>
        <v>44350</v>
      </c>
      <c r="AU284" s="157" t="str">
        <f>[2]Plan1!$C248</f>
        <v>Corpus Christi</v>
      </c>
      <c r="AV284" s="20"/>
      <c r="AW284" s="30"/>
      <c r="AX284" s="168">
        <f t="shared" si="192"/>
        <v>44630</v>
      </c>
      <c r="AY284" s="168">
        <f t="shared" si="186"/>
        <v>44629</v>
      </c>
      <c r="AZ284" s="168">
        <f t="shared" si="187"/>
        <v>44630</v>
      </c>
      <c r="BA284" s="168">
        <f t="shared" si="188"/>
        <v>44662</v>
      </c>
      <c r="BB284" s="168">
        <f t="shared" si="189"/>
        <v>44634</v>
      </c>
      <c r="BC284" s="168">
        <f t="shared" si="190"/>
        <v>44664</v>
      </c>
      <c r="BD284" s="148">
        <f t="shared" si="191"/>
        <v>22</v>
      </c>
      <c r="BF284" s="1"/>
      <c r="BG284" s="1"/>
      <c r="BH284" s="1"/>
      <c r="BI284" s="1"/>
    </row>
    <row r="285" spans="1:61" x14ac:dyDescent="0.2">
      <c r="A285" s="125">
        <f t="shared" si="209"/>
        <v>42176</v>
      </c>
      <c r="B285" s="177">
        <f t="shared" si="193"/>
        <v>343813.48435959121</v>
      </c>
      <c r="C285" s="3">
        <f t="shared" si="210"/>
        <v>46414820.388544813</v>
      </c>
      <c r="D285" s="177">
        <f t="shared" si="211"/>
        <v>319537.48633709003</v>
      </c>
      <c r="E285" s="177">
        <f t="shared" si="212"/>
        <v>21250.13076276</v>
      </c>
      <c r="F285" s="178">
        <f t="shared" si="194"/>
        <v>298287.35557433002</v>
      </c>
      <c r="G285" s="179">
        <f t="shared" si="213"/>
        <v>4245.1899999999996</v>
      </c>
      <c r="H285" s="180">
        <f>IF(AND(N285=1,N284&gt;1),VLOOKUP(A284,[1]Plan1!$CW$105:$CY$215,3),H284)</f>
        <v>4276.6000000000004</v>
      </c>
      <c r="I285" s="181">
        <f t="shared" si="195"/>
        <v>42105</v>
      </c>
      <c r="J285" s="181">
        <f t="shared" si="214"/>
        <v>42135</v>
      </c>
      <c r="K285" s="182">
        <f t="shared" si="196"/>
        <v>7.3989621194812116E-3</v>
      </c>
      <c r="L285" s="213">
        <f t="shared" si="215"/>
        <v>42195</v>
      </c>
      <c r="M285" s="183">
        <f t="shared" si="216"/>
        <v>22</v>
      </c>
      <c r="N285" s="183">
        <f t="shared" si="197"/>
        <v>8</v>
      </c>
      <c r="O285" s="177">
        <f t="shared" si="198"/>
        <v>1.0026842199999999</v>
      </c>
      <c r="P285" s="184">
        <f t="shared" si="185"/>
        <v>1.00710039</v>
      </c>
      <c r="Q285" s="184">
        <f t="shared" si="217"/>
        <v>1.0723633979301377</v>
      </c>
      <c r="R285" s="177">
        <f t="shared" si="184"/>
        <v>1.0752418500000001</v>
      </c>
      <c r="S285" s="177">
        <f t="shared" si="218"/>
        <v>1.0509297200000001</v>
      </c>
      <c r="T285" s="177">
        <f t="shared" si="199"/>
        <v>335811.44104573998</v>
      </c>
      <c r="U285" s="177">
        <f t="shared" si="200"/>
        <v>1082.2632097107546</v>
      </c>
      <c r="V285" s="177">
        <f t="shared" si="201"/>
        <v>22443.69246502042</v>
      </c>
      <c r="W285" s="177">
        <f t="shared" si="202"/>
        <v>343063.4420118212</v>
      </c>
      <c r="X285" s="185">
        <f t="shared" si="203"/>
        <v>0</v>
      </c>
      <c r="Y285" s="177">
        <f t="shared" si="204"/>
        <v>0</v>
      </c>
      <c r="Z285" s="186">
        <f t="shared" si="205"/>
        <v>0</v>
      </c>
      <c r="AA285" s="177">
        <f t="shared" si="219"/>
        <v>0</v>
      </c>
      <c r="AB285" s="187">
        <f t="shared" si="220"/>
        <v>7.1215000000000001E-2</v>
      </c>
      <c r="AC285" s="185">
        <f t="shared" si="206"/>
        <v>8</v>
      </c>
      <c r="AD285" s="185">
        <v>252</v>
      </c>
      <c r="AE285" s="184">
        <f t="shared" si="183"/>
        <v>1.002186308</v>
      </c>
      <c r="AF285" s="177">
        <f t="shared" si="207"/>
        <v>734.18724004000001</v>
      </c>
      <c r="AG285" s="177">
        <f t="shared" si="208"/>
        <v>750.04234776999999</v>
      </c>
      <c r="AH285" s="188">
        <f t="shared" si="221"/>
        <v>0</v>
      </c>
      <c r="AI285" s="188"/>
      <c r="AJ285" s="188"/>
      <c r="AK285" s="188"/>
      <c r="AL285" s="8"/>
      <c r="AM285" s="8"/>
      <c r="AN285" s="8"/>
      <c r="AO285" s="8"/>
      <c r="AP285" s="8"/>
      <c r="AQ285" s="8"/>
      <c r="AR285" s="5"/>
      <c r="AS285" s="144"/>
      <c r="AT285" s="221">
        <f>[2]Plan1!$A249</f>
        <v>44446</v>
      </c>
      <c r="AU285" s="157" t="str">
        <f>[2]Plan1!$C249</f>
        <v>Independência do Brasil</v>
      </c>
      <c r="AV285" s="20"/>
      <c r="AW285" s="30"/>
      <c r="AX285" s="168">
        <f t="shared" si="192"/>
        <v>44661</v>
      </c>
      <c r="AY285" s="168">
        <f t="shared" si="186"/>
        <v>44659</v>
      </c>
      <c r="AZ285" s="168">
        <f t="shared" si="187"/>
        <v>44662</v>
      </c>
      <c r="BA285" s="168">
        <f t="shared" si="188"/>
        <v>44691</v>
      </c>
      <c r="BB285" s="168">
        <f t="shared" si="189"/>
        <v>44664</v>
      </c>
      <c r="BC285" s="168">
        <f t="shared" si="190"/>
        <v>44693</v>
      </c>
      <c r="BD285" s="148">
        <f t="shared" si="191"/>
        <v>19</v>
      </c>
      <c r="BF285" s="1"/>
      <c r="BG285" s="1"/>
      <c r="BH285" s="1"/>
      <c r="BI285" s="1"/>
    </row>
    <row r="286" spans="1:61" x14ac:dyDescent="0.2">
      <c r="A286" s="125">
        <f t="shared" si="209"/>
        <v>42177</v>
      </c>
      <c r="B286" s="177">
        <f t="shared" si="193"/>
        <v>343813.48435959121</v>
      </c>
      <c r="C286" s="3">
        <f t="shared" si="210"/>
        <v>46414820.388544813</v>
      </c>
      <c r="D286" s="177">
        <f t="shared" si="211"/>
        <v>319537.48633709003</v>
      </c>
      <c r="E286" s="177">
        <f t="shared" si="212"/>
        <v>21250.13076276</v>
      </c>
      <c r="F286" s="178">
        <f t="shared" si="194"/>
        <v>298287.35557433002</v>
      </c>
      <c r="G286" s="179">
        <f t="shared" si="213"/>
        <v>4245.1899999999996</v>
      </c>
      <c r="H286" s="180">
        <f>IF(AND(N286=1,N285&gt;1),VLOOKUP(A285,[1]Plan1!$CW$105:$CY$215,3),H285)</f>
        <v>4276.6000000000004</v>
      </c>
      <c r="I286" s="181">
        <f t="shared" si="195"/>
        <v>42105</v>
      </c>
      <c r="J286" s="181">
        <f t="shared" si="214"/>
        <v>42135</v>
      </c>
      <c r="K286" s="182">
        <f t="shared" si="196"/>
        <v>7.3989621194812116E-3</v>
      </c>
      <c r="L286" s="213">
        <f t="shared" si="215"/>
        <v>42195</v>
      </c>
      <c r="M286" s="183">
        <f t="shared" si="216"/>
        <v>22</v>
      </c>
      <c r="N286" s="183">
        <f t="shared" si="197"/>
        <v>8</v>
      </c>
      <c r="O286" s="177">
        <f t="shared" si="198"/>
        <v>1.0026842199999999</v>
      </c>
      <c r="P286" s="184">
        <f t="shared" si="185"/>
        <v>1.00710039</v>
      </c>
      <c r="Q286" s="184">
        <f t="shared" si="217"/>
        <v>1.0723633979301377</v>
      </c>
      <c r="R286" s="177">
        <f t="shared" si="184"/>
        <v>1.0752418500000001</v>
      </c>
      <c r="S286" s="177">
        <f t="shared" si="218"/>
        <v>1.0509297200000001</v>
      </c>
      <c r="T286" s="177">
        <f t="shared" si="199"/>
        <v>335811.44104573998</v>
      </c>
      <c r="U286" s="177">
        <f t="shared" si="200"/>
        <v>1082.2632097107546</v>
      </c>
      <c r="V286" s="177">
        <f t="shared" si="201"/>
        <v>22443.69246502042</v>
      </c>
      <c r="W286" s="177">
        <f t="shared" si="202"/>
        <v>343063.4420118212</v>
      </c>
      <c r="X286" s="185">
        <f t="shared" si="203"/>
        <v>0</v>
      </c>
      <c r="Y286" s="177">
        <f t="shared" si="204"/>
        <v>0</v>
      </c>
      <c r="Z286" s="186">
        <f t="shared" si="205"/>
        <v>0</v>
      </c>
      <c r="AA286" s="177">
        <f t="shared" si="219"/>
        <v>0</v>
      </c>
      <c r="AB286" s="187">
        <f t="shared" si="220"/>
        <v>7.1215000000000001E-2</v>
      </c>
      <c r="AC286" s="185">
        <f t="shared" si="206"/>
        <v>8</v>
      </c>
      <c r="AD286" s="185">
        <v>252</v>
      </c>
      <c r="AE286" s="184">
        <f t="shared" si="183"/>
        <v>1.002186308</v>
      </c>
      <c r="AF286" s="177">
        <f t="shared" si="207"/>
        <v>734.18724004000001</v>
      </c>
      <c r="AG286" s="177">
        <f t="shared" si="208"/>
        <v>750.04234776999999</v>
      </c>
      <c r="AH286" s="188">
        <f t="shared" si="221"/>
        <v>0</v>
      </c>
      <c r="AI286" s="188"/>
      <c r="AJ286" s="188"/>
      <c r="AK286" s="188"/>
      <c r="AL286" s="8"/>
      <c r="AM286" s="8"/>
      <c r="AN286" s="8"/>
      <c r="AO286" s="8"/>
      <c r="AP286" s="8"/>
      <c r="AQ286" s="8"/>
      <c r="AR286" s="5"/>
      <c r="AS286" s="144"/>
      <c r="AT286" s="221">
        <f>[2]Plan1!$A250</f>
        <v>44481</v>
      </c>
      <c r="AU286" s="157" t="str">
        <f>[2]Plan1!$C250</f>
        <v>Nossa Sr.a Aparecida - Padroeira do Brasil</v>
      </c>
      <c r="AV286" s="20"/>
      <c r="AW286" s="30"/>
      <c r="AX286" s="168">
        <f t="shared" si="192"/>
        <v>44691</v>
      </c>
      <c r="AY286" s="168">
        <f t="shared" si="186"/>
        <v>44690</v>
      </c>
      <c r="AZ286" s="168">
        <f t="shared" si="187"/>
        <v>44691</v>
      </c>
      <c r="BA286" s="168">
        <f t="shared" si="188"/>
        <v>44722</v>
      </c>
      <c r="BB286" s="168">
        <f t="shared" si="189"/>
        <v>44693</v>
      </c>
      <c r="BC286" s="168">
        <f t="shared" si="190"/>
        <v>44726</v>
      </c>
      <c r="BD286" s="148">
        <f t="shared" si="191"/>
        <v>23</v>
      </c>
      <c r="BF286" s="1"/>
      <c r="BG286" s="1"/>
      <c r="BH286" s="1"/>
      <c r="BI286" s="1"/>
    </row>
    <row r="287" spans="1:61" x14ac:dyDescent="0.2">
      <c r="A287" s="125">
        <f t="shared" si="209"/>
        <v>42178</v>
      </c>
      <c r="B287" s="177">
        <f t="shared" si="193"/>
        <v>344015.10701223242</v>
      </c>
      <c r="C287" s="3">
        <f t="shared" si="210"/>
        <v>46442039.446651377</v>
      </c>
      <c r="D287" s="177">
        <f t="shared" si="211"/>
        <v>319537.48633709003</v>
      </c>
      <c r="E287" s="177">
        <f t="shared" si="212"/>
        <v>21250.13076276</v>
      </c>
      <c r="F287" s="178">
        <f t="shared" si="194"/>
        <v>298287.35557433002</v>
      </c>
      <c r="G287" s="179">
        <f t="shared" si="213"/>
        <v>4245.1899999999996</v>
      </c>
      <c r="H287" s="180">
        <f>IF(AND(N287=1,N286&gt;1),VLOOKUP(A286,[1]Plan1!$CW$105:$CY$215,3),H286)</f>
        <v>4276.6000000000004</v>
      </c>
      <c r="I287" s="181">
        <f t="shared" si="195"/>
        <v>42105</v>
      </c>
      <c r="J287" s="181">
        <f t="shared" si="214"/>
        <v>42135</v>
      </c>
      <c r="K287" s="182">
        <f t="shared" si="196"/>
        <v>7.3989621194812116E-3</v>
      </c>
      <c r="L287" s="213">
        <f t="shared" si="215"/>
        <v>42195</v>
      </c>
      <c r="M287" s="183">
        <f t="shared" si="216"/>
        <v>22</v>
      </c>
      <c r="N287" s="183">
        <f t="shared" si="197"/>
        <v>9</v>
      </c>
      <c r="O287" s="177">
        <f t="shared" si="198"/>
        <v>1.0030202500000001</v>
      </c>
      <c r="P287" s="184">
        <f t="shared" si="185"/>
        <v>1.00710039</v>
      </c>
      <c r="Q287" s="184">
        <f t="shared" si="217"/>
        <v>1.0723633979301377</v>
      </c>
      <c r="R287" s="177">
        <f t="shared" si="184"/>
        <v>1.0756022000000001</v>
      </c>
      <c r="S287" s="177">
        <f t="shared" si="218"/>
        <v>1.0509297200000001</v>
      </c>
      <c r="T287" s="177">
        <f t="shared" si="199"/>
        <v>335811.44104573998</v>
      </c>
      <c r="U287" s="177">
        <f t="shared" si="200"/>
        <v>1082.2632097107546</v>
      </c>
      <c r="V287" s="177">
        <f t="shared" si="201"/>
        <v>22551.180313601631</v>
      </c>
      <c r="W287" s="177">
        <f t="shared" si="202"/>
        <v>343170.92986040242</v>
      </c>
      <c r="X287" s="185">
        <f t="shared" si="203"/>
        <v>0</v>
      </c>
      <c r="Y287" s="177">
        <f t="shared" si="204"/>
        <v>0</v>
      </c>
      <c r="Z287" s="186">
        <f t="shared" si="205"/>
        <v>0</v>
      </c>
      <c r="AA287" s="177">
        <f t="shared" si="219"/>
        <v>0</v>
      </c>
      <c r="AB287" s="187">
        <f t="shared" si="220"/>
        <v>7.1215000000000001E-2</v>
      </c>
      <c r="AC287" s="185">
        <f t="shared" si="206"/>
        <v>9</v>
      </c>
      <c r="AD287" s="185">
        <v>252</v>
      </c>
      <c r="AE287" s="184">
        <f t="shared" ref="AE287:AE350" si="222">ROUND((1+AB287)^TRUNC((AC287/AD287),9),9)</f>
        <v>1.0024599320000001</v>
      </c>
      <c r="AF287" s="177">
        <f t="shared" si="207"/>
        <v>826.07330979000005</v>
      </c>
      <c r="AG287" s="177">
        <f t="shared" si="208"/>
        <v>844.17715182999996</v>
      </c>
      <c r="AH287" s="188">
        <f t="shared" si="221"/>
        <v>0</v>
      </c>
      <c r="AI287" s="188"/>
      <c r="AJ287" s="188"/>
      <c r="AK287" s="188"/>
      <c r="AL287" s="8"/>
      <c r="AM287" s="8"/>
      <c r="AN287" s="8"/>
      <c r="AO287" s="8"/>
      <c r="AP287" s="8"/>
      <c r="AQ287" s="8"/>
      <c r="AR287" s="5"/>
      <c r="AS287" s="144"/>
      <c r="AT287" s="221">
        <f>[2]Plan1!$A251</f>
        <v>44502</v>
      </c>
      <c r="AU287" s="157" t="str">
        <f>[2]Plan1!$C251</f>
        <v>Finados</v>
      </c>
      <c r="AV287" s="20"/>
      <c r="AW287" s="30"/>
      <c r="AX287" s="168">
        <f t="shared" si="192"/>
        <v>44722</v>
      </c>
      <c r="AY287" s="168">
        <f t="shared" si="186"/>
        <v>44721</v>
      </c>
      <c r="AZ287" s="168">
        <f t="shared" si="187"/>
        <v>44722</v>
      </c>
      <c r="BA287" s="168">
        <f t="shared" si="188"/>
        <v>44753</v>
      </c>
      <c r="BB287" s="168">
        <f t="shared" si="189"/>
        <v>44726</v>
      </c>
      <c r="BC287" s="168">
        <f t="shared" si="190"/>
        <v>44755</v>
      </c>
      <c r="BD287" s="148">
        <f t="shared" si="191"/>
        <v>20</v>
      </c>
      <c r="BF287" s="1"/>
      <c r="BG287" s="1"/>
      <c r="BH287" s="1"/>
      <c r="BI287" s="1"/>
    </row>
    <row r="288" spans="1:61" x14ac:dyDescent="0.2">
      <c r="A288" s="125">
        <f t="shared" si="209"/>
        <v>42179</v>
      </c>
      <c r="B288" s="177">
        <f t="shared" si="193"/>
        <v>344216.85012558626</v>
      </c>
      <c r="C288" s="3">
        <f t="shared" si="210"/>
        <v>46469274.766954146</v>
      </c>
      <c r="D288" s="177">
        <f t="shared" si="211"/>
        <v>319537.48633709003</v>
      </c>
      <c r="E288" s="177">
        <f t="shared" si="212"/>
        <v>21250.13076276</v>
      </c>
      <c r="F288" s="178">
        <f t="shared" si="194"/>
        <v>298287.35557433002</v>
      </c>
      <c r="G288" s="179">
        <f t="shared" si="213"/>
        <v>4245.1899999999996</v>
      </c>
      <c r="H288" s="180">
        <f>IF(AND(N288=1,N287&gt;1),VLOOKUP(A287,[1]Plan1!$CW$105:$CY$215,3),H287)</f>
        <v>4276.6000000000004</v>
      </c>
      <c r="I288" s="181">
        <f t="shared" si="195"/>
        <v>42105</v>
      </c>
      <c r="J288" s="181">
        <f t="shared" si="214"/>
        <v>42135</v>
      </c>
      <c r="K288" s="182">
        <f t="shared" si="196"/>
        <v>7.3989621194812116E-3</v>
      </c>
      <c r="L288" s="213">
        <f t="shared" si="215"/>
        <v>42195</v>
      </c>
      <c r="M288" s="183">
        <f t="shared" si="216"/>
        <v>22</v>
      </c>
      <c r="N288" s="183">
        <f t="shared" si="197"/>
        <v>10</v>
      </c>
      <c r="O288" s="177">
        <f t="shared" si="198"/>
        <v>1.0033563999999999</v>
      </c>
      <c r="P288" s="184">
        <f t="shared" si="185"/>
        <v>1.00710039</v>
      </c>
      <c r="Q288" s="184">
        <f t="shared" si="217"/>
        <v>1.0723633979301377</v>
      </c>
      <c r="R288" s="177">
        <f t="shared" si="184"/>
        <v>1.07596267</v>
      </c>
      <c r="S288" s="177">
        <f t="shared" si="218"/>
        <v>1.0509297200000001</v>
      </c>
      <c r="T288" s="177">
        <f t="shared" si="199"/>
        <v>335811.44104573998</v>
      </c>
      <c r="U288" s="177">
        <f t="shared" si="200"/>
        <v>1082.2632097107546</v>
      </c>
      <c r="V288" s="177">
        <f t="shared" si="201"/>
        <v>22658.703956665497</v>
      </c>
      <c r="W288" s="177">
        <f t="shared" si="202"/>
        <v>343278.45350346627</v>
      </c>
      <c r="X288" s="185">
        <f t="shared" si="203"/>
        <v>0</v>
      </c>
      <c r="Y288" s="177">
        <f t="shared" si="204"/>
        <v>0</v>
      </c>
      <c r="Z288" s="186">
        <f t="shared" si="205"/>
        <v>0</v>
      </c>
      <c r="AA288" s="177">
        <f t="shared" si="219"/>
        <v>0</v>
      </c>
      <c r="AB288" s="187">
        <f t="shared" si="220"/>
        <v>7.1215000000000001E-2</v>
      </c>
      <c r="AC288" s="185">
        <f t="shared" si="206"/>
        <v>10</v>
      </c>
      <c r="AD288" s="185">
        <v>252</v>
      </c>
      <c r="AE288" s="184">
        <f t="shared" si="222"/>
        <v>1.0027336309999999</v>
      </c>
      <c r="AF288" s="177">
        <f t="shared" si="207"/>
        <v>917.98456538999994</v>
      </c>
      <c r="AG288" s="177">
        <f t="shared" si="208"/>
        <v>938.39662211999996</v>
      </c>
      <c r="AH288" s="188">
        <f t="shared" si="221"/>
        <v>0</v>
      </c>
      <c r="AI288" s="188"/>
      <c r="AJ288" s="188"/>
      <c r="AK288" s="188"/>
      <c r="AL288" s="8"/>
      <c r="AM288" s="8"/>
      <c r="AN288" s="8"/>
      <c r="AO288" s="8"/>
      <c r="AP288" s="8"/>
      <c r="AQ288" s="8"/>
      <c r="AR288" s="5"/>
      <c r="AS288" s="144"/>
      <c r="AT288" s="221">
        <f>[2]Plan1!$A252</f>
        <v>44515</v>
      </c>
      <c r="AU288" s="157" t="str">
        <f>[2]Plan1!$C252</f>
        <v>Proclamação da República</v>
      </c>
      <c r="AV288" s="20"/>
      <c r="AW288" s="30"/>
      <c r="AX288" s="168">
        <f t="shared" si="192"/>
        <v>44752</v>
      </c>
      <c r="AY288" s="168">
        <f t="shared" si="186"/>
        <v>44750</v>
      </c>
      <c r="AZ288" s="168">
        <f t="shared" si="187"/>
        <v>44753</v>
      </c>
      <c r="BA288" s="168">
        <f t="shared" si="188"/>
        <v>44783</v>
      </c>
      <c r="BB288" s="168">
        <f t="shared" si="189"/>
        <v>44755</v>
      </c>
      <c r="BC288" s="168">
        <f t="shared" si="190"/>
        <v>44785</v>
      </c>
      <c r="BD288" s="148">
        <f t="shared" si="191"/>
        <v>22</v>
      </c>
      <c r="BF288" s="1"/>
      <c r="BG288" s="1"/>
      <c r="BH288" s="1"/>
      <c r="BI288" s="1"/>
    </row>
    <row r="289" spans="1:192" x14ac:dyDescent="0.2">
      <c r="A289" s="125">
        <f t="shared" si="209"/>
        <v>42180</v>
      </c>
      <c r="B289" s="177">
        <f t="shared" si="193"/>
        <v>344418.71674509638</v>
      </c>
      <c r="C289" s="3">
        <f t="shared" si="210"/>
        <v>46496526.760588013</v>
      </c>
      <c r="D289" s="177">
        <f t="shared" si="211"/>
        <v>319537.48633709003</v>
      </c>
      <c r="E289" s="177">
        <f t="shared" si="212"/>
        <v>21250.13076276</v>
      </c>
      <c r="F289" s="178">
        <f t="shared" si="194"/>
        <v>298287.35557433002</v>
      </c>
      <c r="G289" s="179">
        <f t="shared" si="213"/>
        <v>4245.1899999999996</v>
      </c>
      <c r="H289" s="180">
        <f>IF(AND(N289=1,N288&gt;1),VLOOKUP(A288,[1]Plan1!$CW$105:$CY$215,3),H288)</f>
        <v>4276.6000000000004</v>
      </c>
      <c r="I289" s="181">
        <f t="shared" si="195"/>
        <v>42105</v>
      </c>
      <c r="J289" s="181">
        <f t="shared" si="214"/>
        <v>42135</v>
      </c>
      <c r="K289" s="182">
        <f t="shared" si="196"/>
        <v>7.3989621194812116E-3</v>
      </c>
      <c r="L289" s="213">
        <f t="shared" si="215"/>
        <v>42195</v>
      </c>
      <c r="M289" s="183">
        <f t="shared" si="216"/>
        <v>22</v>
      </c>
      <c r="N289" s="183">
        <f t="shared" si="197"/>
        <v>11</v>
      </c>
      <c r="O289" s="177">
        <f t="shared" si="198"/>
        <v>1.00369266</v>
      </c>
      <c r="P289" s="184">
        <f t="shared" si="185"/>
        <v>1.00710039</v>
      </c>
      <c r="Q289" s="184">
        <f t="shared" si="217"/>
        <v>1.0723633979301377</v>
      </c>
      <c r="R289" s="177">
        <f t="shared" si="184"/>
        <v>1.0763232700000001</v>
      </c>
      <c r="S289" s="177">
        <f t="shared" si="218"/>
        <v>1.0509297200000001</v>
      </c>
      <c r="T289" s="177">
        <f t="shared" si="199"/>
        <v>335811.44104573998</v>
      </c>
      <c r="U289" s="177">
        <f t="shared" si="200"/>
        <v>1082.2632097107546</v>
      </c>
      <c r="V289" s="177">
        <f t="shared" si="201"/>
        <v>22766.266377085612</v>
      </c>
      <c r="W289" s="177">
        <f t="shared" si="202"/>
        <v>343386.01592388639</v>
      </c>
      <c r="X289" s="185">
        <f t="shared" si="203"/>
        <v>0</v>
      </c>
      <c r="Y289" s="177">
        <f t="shared" si="204"/>
        <v>0</v>
      </c>
      <c r="Z289" s="186">
        <f t="shared" si="205"/>
        <v>0</v>
      </c>
      <c r="AA289" s="177">
        <f t="shared" si="219"/>
        <v>0</v>
      </c>
      <c r="AB289" s="187">
        <f t="shared" si="220"/>
        <v>7.1215000000000001E-2</v>
      </c>
      <c r="AC289" s="185">
        <f t="shared" si="206"/>
        <v>11</v>
      </c>
      <c r="AD289" s="185">
        <v>252</v>
      </c>
      <c r="AE289" s="184">
        <f t="shared" si="222"/>
        <v>1.003007405</v>
      </c>
      <c r="AF289" s="177">
        <f t="shared" si="207"/>
        <v>1009.92100685</v>
      </c>
      <c r="AG289" s="177">
        <f t="shared" si="208"/>
        <v>1032.70082121</v>
      </c>
      <c r="AH289" s="188">
        <f t="shared" si="221"/>
        <v>0</v>
      </c>
      <c r="AI289" s="188"/>
      <c r="AJ289" s="188"/>
      <c r="AK289" s="188"/>
      <c r="AL289" s="8"/>
      <c r="AM289" s="8"/>
      <c r="AN289" s="8"/>
      <c r="AO289" s="8"/>
      <c r="AP289" s="8"/>
      <c r="AQ289" s="8"/>
      <c r="AR289" s="5"/>
      <c r="AS289" s="144"/>
      <c r="AT289" s="221">
        <f>[2]Plan1!$A253</f>
        <v>44555</v>
      </c>
      <c r="AU289" s="157" t="str">
        <f>[2]Plan1!$C253</f>
        <v>Natal</v>
      </c>
      <c r="AV289" s="20"/>
      <c r="AW289" s="30"/>
      <c r="AX289" s="168">
        <f t="shared" si="192"/>
        <v>44783</v>
      </c>
      <c r="AY289" s="168">
        <f t="shared" si="186"/>
        <v>44782</v>
      </c>
      <c r="AZ289" s="168">
        <f t="shared" si="187"/>
        <v>44783</v>
      </c>
      <c r="BA289" s="168">
        <f t="shared" si="188"/>
        <v>44816</v>
      </c>
      <c r="BB289" s="168">
        <f t="shared" si="189"/>
        <v>44785</v>
      </c>
      <c r="BC289" s="168">
        <f t="shared" si="190"/>
        <v>44818</v>
      </c>
      <c r="BD289" s="148">
        <f t="shared" si="191"/>
        <v>22</v>
      </c>
      <c r="BF289" s="1"/>
      <c r="BG289" s="1"/>
      <c r="BH289" s="1"/>
      <c r="BI289" s="1"/>
    </row>
    <row r="290" spans="1:192" x14ac:dyDescent="0.2">
      <c r="A290" s="125">
        <f t="shared" si="209"/>
        <v>42181</v>
      </c>
      <c r="B290" s="177">
        <f t="shared" si="193"/>
        <v>344620.70059799566</v>
      </c>
      <c r="C290" s="3">
        <f t="shared" si="210"/>
        <v>46523794.580729418</v>
      </c>
      <c r="D290" s="177">
        <f t="shared" si="211"/>
        <v>319537.48633709003</v>
      </c>
      <c r="E290" s="177">
        <f t="shared" si="212"/>
        <v>21250.13076276</v>
      </c>
      <c r="F290" s="178">
        <f t="shared" si="194"/>
        <v>298287.35557433002</v>
      </c>
      <c r="G290" s="179">
        <f t="shared" si="213"/>
        <v>4245.1899999999996</v>
      </c>
      <c r="H290" s="180">
        <f>IF(AND(N290=1,N289&gt;1),VLOOKUP(A289,[1]Plan1!$CW$105:$CY$215,3),H289)</f>
        <v>4276.6000000000004</v>
      </c>
      <c r="I290" s="181">
        <f t="shared" si="195"/>
        <v>42105</v>
      </c>
      <c r="J290" s="181">
        <f t="shared" si="214"/>
        <v>42135</v>
      </c>
      <c r="K290" s="182">
        <f t="shared" si="196"/>
        <v>7.3989621194812116E-3</v>
      </c>
      <c r="L290" s="213">
        <f t="shared" si="215"/>
        <v>42195</v>
      </c>
      <c r="M290" s="183">
        <f t="shared" si="216"/>
        <v>22</v>
      </c>
      <c r="N290" s="183">
        <f t="shared" si="197"/>
        <v>12</v>
      </c>
      <c r="O290" s="177">
        <f t="shared" si="198"/>
        <v>1.0040290300000001</v>
      </c>
      <c r="P290" s="184">
        <f t="shared" si="185"/>
        <v>1.00710039</v>
      </c>
      <c r="Q290" s="184">
        <f t="shared" si="217"/>
        <v>1.0723633979301377</v>
      </c>
      <c r="R290" s="177">
        <f t="shared" si="184"/>
        <v>1.0766839800000001</v>
      </c>
      <c r="S290" s="177">
        <f t="shared" si="218"/>
        <v>1.0509297200000001</v>
      </c>
      <c r="T290" s="177">
        <f t="shared" si="199"/>
        <v>335811.44104573998</v>
      </c>
      <c r="U290" s="177">
        <f t="shared" si="200"/>
        <v>1082.2632097107546</v>
      </c>
      <c r="V290" s="177">
        <f t="shared" si="201"/>
        <v>22873.86160911484</v>
      </c>
      <c r="W290" s="177">
        <f t="shared" si="202"/>
        <v>343493.61115591566</v>
      </c>
      <c r="X290" s="185">
        <f t="shared" si="203"/>
        <v>0</v>
      </c>
      <c r="Y290" s="177">
        <f t="shared" si="204"/>
        <v>0</v>
      </c>
      <c r="Z290" s="186">
        <f t="shared" si="205"/>
        <v>0</v>
      </c>
      <c r="AA290" s="177">
        <f t="shared" si="219"/>
        <v>0</v>
      </c>
      <c r="AB290" s="187">
        <f t="shared" si="220"/>
        <v>7.1215000000000001E-2</v>
      </c>
      <c r="AC290" s="185">
        <f t="shared" si="206"/>
        <v>12</v>
      </c>
      <c r="AD290" s="185">
        <v>252</v>
      </c>
      <c r="AE290" s="184">
        <f t="shared" si="222"/>
        <v>1.0032812529999999</v>
      </c>
      <c r="AF290" s="177">
        <f t="shared" si="207"/>
        <v>1101.88229836</v>
      </c>
      <c r="AG290" s="177">
        <f t="shared" si="208"/>
        <v>1127.08944208</v>
      </c>
      <c r="AH290" s="188">
        <f t="shared" si="221"/>
        <v>0</v>
      </c>
      <c r="AI290" s="188"/>
      <c r="AJ290" s="188"/>
      <c r="AK290" s="188"/>
      <c r="AL290" s="8"/>
      <c r="AM290" s="8"/>
      <c r="AN290" s="8"/>
      <c r="AO290" s="8"/>
      <c r="AP290" s="8"/>
      <c r="AQ290" s="8"/>
      <c r="AR290" s="5"/>
      <c r="AS290" s="144"/>
      <c r="AT290" s="221">
        <f>[2]Plan1!$A254</f>
        <v>44562</v>
      </c>
      <c r="AU290" s="157" t="str">
        <f>[2]Plan1!$C254</f>
        <v>Confraternização Universal</v>
      </c>
      <c r="AV290" s="20"/>
      <c r="AW290" s="30"/>
      <c r="AX290" s="168">
        <f t="shared" si="192"/>
        <v>44814</v>
      </c>
      <c r="AY290" s="168">
        <f t="shared" si="186"/>
        <v>44813</v>
      </c>
      <c r="AZ290" s="168">
        <f t="shared" si="187"/>
        <v>44816</v>
      </c>
      <c r="BA290" s="168">
        <f t="shared" si="188"/>
        <v>44844</v>
      </c>
      <c r="BB290" s="168">
        <f t="shared" si="189"/>
        <v>44818</v>
      </c>
      <c r="BC290" s="168">
        <f t="shared" si="190"/>
        <v>44847</v>
      </c>
      <c r="BD290" s="148">
        <f t="shared" si="191"/>
        <v>20</v>
      </c>
      <c r="BF290" s="1"/>
      <c r="BG290" s="1"/>
      <c r="BH290" s="1"/>
      <c r="BI290" s="1"/>
    </row>
    <row r="291" spans="1:192" x14ac:dyDescent="0.2">
      <c r="A291" s="125">
        <f t="shared" si="209"/>
        <v>42182</v>
      </c>
      <c r="B291" s="177">
        <f t="shared" si="193"/>
        <v>344822.80840928108</v>
      </c>
      <c r="C291" s="3">
        <f t="shared" si="210"/>
        <v>46551079.135252945</v>
      </c>
      <c r="D291" s="177">
        <f t="shared" si="211"/>
        <v>319537.48633709003</v>
      </c>
      <c r="E291" s="177">
        <f t="shared" si="212"/>
        <v>21250.13076276</v>
      </c>
      <c r="F291" s="178">
        <f t="shared" si="194"/>
        <v>298287.35557433002</v>
      </c>
      <c r="G291" s="179">
        <f t="shared" si="213"/>
        <v>4245.1899999999996</v>
      </c>
      <c r="H291" s="180">
        <f>IF(AND(N291=1,N290&gt;1),VLOOKUP(A290,[1]Plan1!$CW$105:$CY$215,3),H290)</f>
        <v>4276.6000000000004</v>
      </c>
      <c r="I291" s="181">
        <f t="shared" si="195"/>
        <v>42105</v>
      </c>
      <c r="J291" s="181">
        <f t="shared" si="214"/>
        <v>42135</v>
      </c>
      <c r="K291" s="182">
        <f t="shared" si="196"/>
        <v>7.3989621194812116E-3</v>
      </c>
      <c r="L291" s="213">
        <f t="shared" si="215"/>
        <v>42195</v>
      </c>
      <c r="M291" s="183">
        <f t="shared" si="216"/>
        <v>22</v>
      </c>
      <c r="N291" s="183">
        <f t="shared" si="197"/>
        <v>13</v>
      </c>
      <c r="O291" s="177">
        <f t="shared" si="198"/>
        <v>1.0043655199999999</v>
      </c>
      <c r="P291" s="184">
        <f t="shared" si="185"/>
        <v>1.00710039</v>
      </c>
      <c r="Q291" s="184">
        <f t="shared" si="217"/>
        <v>1.0723633979301377</v>
      </c>
      <c r="R291" s="177">
        <f t="shared" si="184"/>
        <v>1.07704482</v>
      </c>
      <c r="S291" s="177">
        <f t="shared" si="218"/>
        <v>1.0509297200000001</v>
      </c>
      <c r="T291" s="177">
        <f t="shared" si="199"/>
        <v>335811.44104573998</v>
      </c>
      <c r="U291" s="177">
        <f t="shared" si="200"/>
        <v>1082.2632097107546</v>
      </c>
      <c r="V291" s="177">
        <f t="shared" si="201"/>
        <v>22981.495618500256</v>
      </c>
      <c r="W291" s="177">
        <f t="shared" si="202"/>
        <v>343601.24516530108</v>
      </c>
      <c r="X291" s="185">
        <f t="shared" si="203"/>
        <v>0</v>
      </c>
      <c r="Y291" s="177">
        <f t="shared" si="204"/>
        <v>0</v>
      </c>
      <c r="Z291" s="186">
        <f t="shared" si="205"/>
        <v>0</v>
      </c>
      <c r="AA291" s="177">
        <f t="shared" si="219"/>
        <v>0</v>
      </c>
      <c r="AB291" s="187">
        <f t="shared" si="220"/>
        <v>7.1215000000000001E-2</v>
      </c>
      <c r="AC291" s="185">
        <f t="shared" si="206"/>
        <v>13</v>
      </c>
      <c r="AD291" s="185">
        <v>252</v>
      </c>
      <c r="AE291" s="184">
        <f t="shared" si="222"/>
        <v>1.003555177</v>
      </c>
      <c r="AF291" s="177">
        <f t="shared" si="207"/>
        <v>1193.8691115399999</v>
      </c>
      <c r="AG291" s="177">
        <f t="shared" si="208"/>
        <v>1221.5632439799999</v>
      </c>
      <c r="AH291" s="188">
        <f t="shared" si="221"/>
        <v>0</v>
      </c>
      <c r="AI291" s="188"/>
      <c r="AJ291" s="188"/>
      <c r="AK291" s="188"/>
      <c r="AL291" s="8"/>
      <c r="AM291" s="8"/>
      <c r="AN291" s="8"/>
      <c r="AO291" s="8"/>
      <c r="AP291" s="8"/>
      <c r="AQ291" s="8"/>
      <c r="AR291" s="5"/>
      <c r="AS291" s="144"/>
      <c r="AT291" s="221">
        <f>[2]Plan1!$A255</f>
        <v>44620</v>
      </c>
      <c r="AU291" s="157" t="str">
        <f>[2]Plan1!$C255</f>
        <v>Carnaval</v>
      </c>
      <c r="AV291" s="20"/>
      <c r="AW291" s="30"/>
      <c r="AX291" s="168">
        <f t="shared" si="192"/>
        <v>44844</v>
      </c>
      <c r="AY291" s="168">
        <f t="shared" si="186"/>
        <v>44841</v>
      </c>
      <c r="AZ291" s="168">
        <f t="shared" si="187"/>
        <v>44844</v>
      </c>
      <c r="BA291" s="168">
        <f t="shared" si="188"/>
        <v>44875</v>
      </c>
      <c r="BB291" s="168">
        <f t="shared" si="189"/>
        <v>44847</v>
      </c>
      <c r="BC291" s="168">
        <f t="shared" si="190"/>
        <v>44879</v>
      </c>
      <c r="BD291" s="148">
        <f t="shared" si="191"/>
        <v>21</v>
      </c>
      <c r="BF291" s="1"/>
      <c r="BG291" s="1"/>
      <c r="BH291" s="1"/>
      <c r="BI291" s="1"/>
    </row>
    <row r="292" spans="1:192" x14ac:dyDescent="0.2">
      <c r="A292" s="125">
        <f t="shared" si="209"/>
        <v>42183</v>
      </c>
      <c r="B292" s="177">
        <f t="shared" si="193"/>
        <v>344822.80840928108</v>
      </c>
      <c r="C292" s="3">
        <f t="shared" si="210"/>
        <v>46551079.135252945</v>
      </c>
      <c r="D292" s="177">
        <f t="shared" si="211"/>
        <v>319537.48633709003</v>
      </c>
      <c r="E292" s="177">
        <f t="shared" si="212"/>
        <v>21250.13076276</v>
      </c>
      <c r="F292" s="178">
        <f t="shared" si="194"/>
        <v>298287.35557433002</v>
      </c>
      <c r="G292" s="179">
        <f t="shared" si="213"/>
        <v>4245.1899999999996</v>
      </c>
      <c r="H292" s="180">
        <f>IF(AND(N292=1,N291&gt;1),VLOOKUP(A291,[1]Plan1!$CW$105:$CY$215,3),H291)</f>
        <v>4276.6000000000004</v>
      </c>
      <c r="I292" s="181">
        <f t="shared" si="195"/>
        <v>42105</v>
      </c>
      <c r="J292" s="181">
        <f t="shared" si="214"/>
        <v>42135</v>
      </c>
      <c r="K292" s="182">
        <f t="shared" si="196"/>
        <v>7.3989621194812116E-3</v>
      </c>
      <c r="L292" s="213">
        <f t="shared" si="215"/>
        <v>42195</v>
      </c>
      <c r="M292" s="183">
        <f t="shared" si="216"/>
        <v>22</v>
      </c>
      <c r="N292" s="183">
        <f t="shared" si="197"/>
        <v>13</v>
      </c>
      <c r="O292" s="177">
        <f t="shared" si="198"/>
        <v>1.0043655199999999</v>
      </c>
      <c r="P292" s="184">
        <f t="shared" si="185"/>
        <v>1.00710039</v>
      </c>
      <c r="Q292" s="184">
        <f t="shared" si="217"/>
        <v>1.0723633979301377</v>
      </c>
      <c r="R292" s="177">
        <f t="shared" si="184"/>
        <v>1.07704482</v>
      </c>
      <c r="S292" s="177">
        <f t="shared" si="218"/>
        <v>1.0509297200000001</v>
      </c>
      <c r="T292" s="177">
        <f t="shared" si="199"/>
        <v>335811.44104573998</v>
      </c>
      <c r="U292" s="177">
        <f t="shared" si="200"/>
        <v>1082.2632097107546</v>
      </c>
      <c r="V292" s="177">
        <f t="shared" si="201"/>
        <v>22981.495618500256</v>
      </c>
      <c r="W292" s="177">
        <f t="shared" si="202"/>
        <v>343601.24516530108</v>
      </c>
      <c r="X292" s="185">
        <f t="shared" si="203"/>
        <v>0</v>
      </c>
      <c r="Y292" s="177">
        <f t="shared" si="204"/>
        <v>0</v>
      </c>
      <c r="Z292" s="186">
        <f t="shared" si="205"/>
        <v>0</v>
      </c>
      <c r="AA292" s="177">
        <f t="shared" si="219"/>
        <v>0</v>
      </c>
      <c r="AB292" s="187">
        <f t="shared" si="220"/>
        <v>7.1215000000000001E-2</v>
      </c>
      <c r="AC292" s="185">
        <f t="shared" si="206"/>
        <v>13</v>
      </c>
      <c r="AD292" s="185">
        <v>252</v>
      </c>
      <c r="AE292" s="184">
        <f t="shared" si="222"/>
        <v>1.003555177</v>
      </c>
      <c r="AF292" s="177">
        <f t="shared" si="207"/>
        <v>1193.8691115399999</v>
      </c>
      <c r="AG292" s="177">
        <f t="shared" si="208"/>
        <v>1221.5632439799999</v>
      </c>
      <c r="AH292" s="188">
        <f t="shared" si="221"/>
        <v>0</v>
      </c>
      <c r="AI292" s="188"/>
      <c r="AJ292" s="188"/>
      <c r="AK292" s="188"/>
      <c r="AL292" s="8"/>
      <c r="AM292" s="8"/>
      <c r="AN292" s="8"/>
      <c r="AO292" s="8"/>
      <c r="AP292" s="8"/>
      <c r="AQ292" s="8"/>
      <c r="AR292" s="5"/>
      <c r="AS292" s="144"/>
      <c r="AT292" s="221">
        <f>[2]Plan1!$A256</f>
        <v>44621</v>
      </c>
      <c r="AU292" s="157" t="str">
        <f>[2]Plan1!$C256</f>
        <v>Carnaval</v>
      </c>
      <c r="AV292" s="20"/>
      <c r="AW292" s="30"/>
      <c r="AX292" s="168">
        <f t="shared" si="192"/>
        <v>44875</v>
      </c>
      <c r="AY292" s="168">
        <f t="shared" si="186"/>
        <v>44874</v>
      </c>
      <c r="AZ292" s="168">
        <f t="shared" si="187"/>
        <v>44875</v>
      </c>
      <c r="BA292" s="168">
        <f t="shared" si="188"/>
        <v>44907</v>
      </c>
      <c r="BB292" s="168">
        <f t="shared" si="189"/>
        <v>44879</v>
      </c>
      <c r="BC292" s="168">
        <f t="shared" si="190"/>
        <v>44909</v>
      </c>
      <c r="BD292" s="148">
        <f t="shared" si="191"/>
        <v>21</v>
      </c>
      <c r="BF292" s="1"/>
      <c r="BG292" s="1"/>
      <c r="BH292" s="1"/>
      <c r="BI292" s="1"/>
    </row>
    <row r="293" spans="1:192" x14ac:dyDescent="0.2">
      <c r="A293" s="125">
        <f t="shared" si="209"/>
        <v>42184</v>
      </c>
      <c r="B293" s="177">
        <f t="shared" si="193"/>
        <v>344822.80840928108</v>
      </c>
      <c r="C293" s="3">
        <f t="shared" si="210"/>
        <v>46551079.135252945</v>
      </c>
      <c r="D293" s="177">
        <f t="shared" si="211"/>
        <v>319537.48633709003</v>
      </c>
      <c r="E293" s="177">
        <f t="shared" si="212"/>
        <v>21250.13076276</v>
      </c>
      <c r="F293" s="178">
        <f t="shared" si="194"/>
        <v>298287.35557433002</v>
      </c>
      <c r="G293" s="179">
        <f t="shared" si="213"/>
        <v>4245.1899999999996</v>
      </c>
      <c r="H293" s="180">
        <f>IF(AND(N293=1,N292&gt;1),VLOOKUP(A292,[1]Plan1!$CW$105:$CY$215,3),H292)</f>
        <v>4276.6000000000004</v>
      </c>
      <c r="I293" s="181">
        <f t="shared" si="195"/>
        <v>42105</v>
      </c>
      <c r="J293" s="181">
        <f t="shared" si="214"/>
        <v>42135</v>
      </c>
      <c r="K293" s="182">
        <f t="shared" si="196"/>
        <v>7.3989621194812116E-3</v>
      </c>
      <c r="L293" s="213">
        <f t="shared" si="215"/>
        <v>42195</v>
      </c>
      <c r="M293" s="183">
        <f t="shared" si="216"/>
        <v>22</v>
      </c>
      <c r="N293" s="183">
        <f t="shared" si="197"/>
        <v>13</v>
      </c>
      <c r="O293" s="177">
        <f t="shared" si="198"/>
        <v>1.0043655199999999</v>
      </c>
      <c r="P293" s="184">
        <f t="shared" si="185"/>
        <v>1.00710039</v>
      </c>
      <c r="Q293" s="184">
        <f t="shared" si="217"/>
        <v>1.0723633979301377</v>
      </c>
      <c r="R293" s="177">
        <f t="shared" si="184"/>
        <v>1.07704482</v>
      </c>
      <c r="S293" s="177">
        <f t="shared" si="218"/>
        <v>1.0509297200000001</v>
      </c>
      <c r="T293" s="177">
        <f t="shared" si="199"/>
        <v>335811.44104573998</v>
      </c>
      <c r="U293" s="177">
        <f t="shared" si="200"/>
        <v>1082.2632097107546</v>
      </c>
      <c r="V293" s="177">
        <f t="shared" si="201"/>
        <v>22981.495618500256</v>
      </c>
      <c r="W293" s="177">
        <f t="shared" si="202"/>
        <v>343601.24516530108</v>
      </c>
      <c r="X293" s="185">
        <f t="shared" si="203"/>
        <v>0</v>
      </c>
      <c r="Y293" s="177">
        <f t="shared" si="204"/>
        <v>0</v>
      </c>
      <c r="Z293" s="186">
        <f t="shared" si="205"/>
        <v>0</v>
      </c>
      <c r="AA293" s="177">
        <f t="shared" si="219"/>
        <v>0</v>
      </c>
      <c r="AB293" s="187">
        <f t="shared" si="220"/>
        <v>7.1215000000000001E-2</v>
      </c>
      <c r="AC293" s="185">
        <f t="shared" si="206"/>
        <v>13</v>
      </c>
      <c r="AD293" s="185">
        <v>252</v>
      </c>
      <c r="AE293" s="184">
        <f t="shared" si="222"/>
        <v>1.003555177</v>
      </c>
      <c r="AF293" s="177">
        <f t="shared" si="207"/>
        <v>1193.8691115399999</v>
      </c>
      <c r="AG293" s="177">
        <f t="shared" si="208"/>
        <v>1221.5632439799999</v>
      </c>
      <c r="AH293" s="188">
        <f t="shared" si="221"/>
        <v>0</v>
      </c>
      <c r="AI293" s="188"/>
      <c r="AJ293" s="188"/>
      <c r="AK293" s="188"/>
      <c r="AL293" s="8"/>
      <c r="AM293" s="8"/>
      <c r="AN293" s="8"/>
      <c r="AO293" s="8"/>
      <c r="AP293" s="8"/>
      <c r="AQ293" s="8"/>
      <c r="AR293" s="5"/>
      <c r="AS293" s="144"/>
      <c r="AT293" s="221">
        <f>[2]Plan1!$A257</f>
        <v>44666</v>
      </c>
      <c r="AU293" s="157" t="str">
        <f>[2]Plan1!$C257</f>
        <v>Paixão de Cristo</v>
      </c>
      <c r="AV293" s="20"/>
      <c r="AW293" s="30"/>
      <c r="AX293" s="168">
        <f t="shared" si="192"/>
        <v>44905</v>
      </c>
      <c r="AY293" s="168">
        <f t="shared" si="186"/>
        <v>44904</v>
      </c>
      <c r="AZ293" s="168">
        <f t="shared" si="187"/>
        <v>44907</v>
      </c>
      <c r="BA293" s="168">
        <f t="shared" si="188"/>
        <v>44936</v>
      </c>
      <c r="BB293" s="168">
        <f t="shared" si="189"/>
        <v>44909</v>
      </c>
      <c r="BC293" s="168">
        <f t="shared" si="190"/>
        <v>44938</v>
      </c>
      <c r="BD293" s="148">
        <f t="shared" si="191"/>
        <v>21</v>
      </c>
      <c r="BF293" s="1"/>
      <c r="BG293" s="1"/>
      <c r="BH293" s="1"/>
      <c r="BI293" s="1"/>
    </row>
    <row r="294" spans="1:192" x14ac:dyDescent="0.2">
      <c r="A294" s="125">
        <f t="shared" si="209"/>
        <v>42185</v>
      </c>
      <c r="B294" s="177">
        <f t="shared" si="193"/>
        <v>345025.03056505206</v>
      </c>
      <c r="C294" s="3">
        <f t="shared" si="210"/>
        <v>46578379.126282029</v>
      </c>
      <c r="D294" s="177">
        <f t="shared" si="211"/>
        <v>319537.48633709003</v>
      </c>
      <c r="E294" s="177">
        <f t="shared" si="212"/>
        <v>21250.13076276</v>
      </c>
      <c r="F294" s="178">
        <f t="shared" si="194"/>
        <v>298287.35557433002</v>
      </c>
      <c r="G294" s="179">
        <f t="shared" si="213"/>
        <v>4245.1899999999996</v>
      </c>
      <c r="H294" s="180">
        <f>IF(AND(N294=1,N293&gt;1),VLOOKUP(A293,[1]Plan1!$CW$105:$CY$215,3),H293)</f>
        <v>4276.6000000000004</v>
      </c>
      <c r="I294" s="181">
        <f t="shared" si="195"/>
        <v>42105</v>
      </c>
      <c r="J294" s="181">
        <f t="shared" si="214"/>
        <v>42135</v>
      </c>
      <c r="K294" s="182">
        <f t="shared" si="196"/>
        <v>7.3989621194812116E-3</v>
      </c>
      <c r="L294" s="213">
        <f t="shared" si="215"/>
        <v>42195</v>
      </c>
      <c r="M294" s="183">
        <f t="shared" si="216"/>
        <v>22</v>
      </c>
      <c r="N294" s="183">
        <f t="shared" si="197"/>
        <v>14</v>
      </c>
      <c r="O294" s="177">
        <f t="shared" si="198"/>
        <v>1.00470211</v>
      </c>
      <c r="P294" s="184">
        <f t="shared" si="185"/>
        <v>1.00710039</v>
      </c>
      <c r="Q294" s="184">
        <f t="shared" si="217"/>
        <v>1.0723633979301377</v>
      </c>
      <c r="R294" s="177">
        <f t="shared" si="184"/>
        <v>1.07740576</v>
      </c>
      <c r="S294" s="177">
        <f t="shared" si="218"/>
        <v>1.0509297200000001</v>
      </c>
      <c r="T294" s="177">
        <f t="shared" si="199"/>
        <v>335811.44104573998</v>
      </c>
      <c r="U294" s="177">
        <f t="shared" si="200"/>
        <v>1082.2632097107546</v>
      </c>
      <c r="V294" s="177">
        <f t="shared" si="201"/>
        <v>23089.159456621248</v>
      </c>
      <c r="W294" s="177">
        <f t="shared" si="202"/>
        <v>343708.90900342207</v>
      </c>
      <c r="X294" s="185">
        <f t="shared" si="203"/>
        <v>0</v>
      </c>
      <c r="Y294" s="177">
        <f t="shared" si="204"/>
        <v>0</v>
      </c>
      <c r="Z294" s="186">
        <f t="shared" si="205"/>
        <v>0</v>
      </c>
      <c r="AA294" s="177">
        <f t="shared" si="219"/>
        <v>0</v>
      </c>
      <c r="AB294" s="187">
        <f t="shared" si="220"/>
        <v>7.1215000000000001E-2</v>
      </c>
      <c r="AC294" s="185">
        <f t="shared" si="206"/>
        <v>14</v>
      </c>
      <c r="AD294" s="185">
        <v>252</v>
      </c>
      <c r="AE294" s="184">
        <f t="shared" si="222"/>
        <v>1.0038291749999999</v>
      </c>
      <c r="AF294" s="177">
        <f t="shared" si="207"/>
        <v>1285.8807747599999</v>
      </c>
      <c r="AG294" s="177">
        <f t="shared" si="208"/>
        <v>1316.1215616300001</v>
      </c>
      <c r="AH294" s="188">
        <f t="shared" si="221"/>
        <v>0</v>
      </c>
      <c r="AI294" s="188"/>
      <c r="AJ294" s="188"/>
      <c r="AK294" s="188"/>
      <c r="AL294" s="8"/>
      <c r="AM294" s="8"/>
      <c r="AN294" s="8"/>
      <c r="AO294" s="8"/>
      <c r="AP294" s="8"/>
      <c r="AQ294" s="8"/>
      <c r="AR294" s="5"/>
      <c r="AS294" s="144"/>
      <c r="AT294" s="221">
        <f>[2]Plan1!$A258</f>
        <v>44672</v>
      </c>
      <c r="AU294" s="157" t="str">
        <f>[2]Plan1!$C258</f>
        <v>Tiradentes</v>
      </c>
      <c r="AV294" s="20"/>
      <c r="AW294" s="30"/>
      <c r="AX294" s="168">
        <f t="shared" si="192"/>
        <v>44936</v>
      </c>
      <c r="AY294" s="168">
        <f t="shared" si="186"/>
        <v>44935</v>
      </c>
      <c r="AZ294" s="168">
        <f t="shared" si="187"/>
        <v>44936</v>
      </c>
      <c r="BA294" s="168">
        <f t="shared" si="188"/>
        <v>44967</v>
      </c>
      <c r="BB294" s="168">
        <f t="shared" si="189"/>
        <v>44938</v>
      </c>
      <c r="BC294" s="168">
        <f t="shared" si="190"/>
        <v>44971</v>
      </c>
      <c r="BD294" s="148">
        <f t="shared" si="191"/>
        <v>23</v>
      </c>
      <c r="BF294" s="1"/>
      <c r="BG294" s="1"/>
      <c r="BH294" s="1"/>
      <c r="BI294" s="1"/>
    </row>
    <row r="295" spans="1:192" x14ac:dyDescent="0.2">
      <c r="A295" s="125">
        <f t="shared" si="209"/>
        <v>42186</v>
      </c>
      <c r="B295" s="177">
        <f t="shared" si="193"/>
        <v>345227.37943800288</v>
      </c>
      <c r="C295" s="3">
        <f t="shared" si="210"/>
        <v>46605696.224130392</v>
      </c>
      <c r="D295" s="177">
        <f t="shared" si="211"/>
        <v>319537.48633709003</v>
      </c>
      <c r="E295" s="177">
        <f t="shared" si="212"/>
        <v>21250.13076276</v>
      </c>
      <c r="F295" s="178">
        <f t="shared" si="194"/>
        <v>298287.35557433002</v>
      </c>
      <c r="G295" s="179">
        <f t="shared" si="213"/>
        <v>4245.1899999999996</v>
      </c>
      <c r="H295" s="180">
        <f>IF(AND(N295=1,N294&gt;1),VLOOKUP(A294,[1]Plan1!$CW$105:$CY$215,3),H294)</f>
        <v>4276.6000000000004</v>
      </c>
      <c r="I295" s="181">
        <f t="shared" si="195"/>
        <v>42105</v>
      </c>
      <c r="J295" s="181">
        <f t="shared" si="214"/>
        <v>42135</v>
      </c>
      <c r="K295" s="182">
        <f t="shared" si="196"/>
        <v>7.3989621194812116E-3</v>
      </c>
      <c r="L295" s="213">
        <f t="shared" si="215"/>
        <v>42195</v>
      </c>
      <c r="M295" s="183">
        <f t="shared" si="216"/>
        <v>22</v>
      </c>
      <c r="N295" s="183">
        <f t="shared" si="197"/>
        <v>15</v>
      </c>
      <c r="O295" s="177">
        <f t="shared" si="198"/>
        <v>1.00503882</v>
      </c>
      <c r="P295" s="184">
        <f t="shared" si="185"/>
        <v>1.00710039</v>
      </c>
      <c r="Q295" s="184">
        <f t="shared" si="217"/>
        <v>1.0723633979301377</v>
      </c>
      <c r="R295" s="177">
        <f t="shared" si="184"/>
        <v>1.07776684</v>
      </c>
      <c r="S295" s="177">
        <f t="shared" si="218"/>
        <v>1.0509297200000001</v>
      </c>
      <c r="T295" s="177">
        <f t="shared" si="199"/>
        <v>335811.44104573998</v>
      </c>
      <c r="U295" s="177">
        <f t="shared" si="200"/>
        <v>1082.2632097107546</v>
      </c>
      <c r="V295" s="177">
        <f t="shared" si="201"/>
        <v>23196.865054972033</v>
      </c>
      <c r="W295" s="177">
        <f t="shared" si="202"/>
        <v>343816.61460177286</v>
      </c>
      <c r="X295" s="185">
        <f t="shared" si="203"/>
        <v>0</v>
      </c>
      <c r="Y295" s="177">
        <f t="shared" si="204"/>
        <v>0</v>
      </c>
      <c r="Z295" s="186">
        <f t="shared" si="205"/>
        <v>0</v>
      </c>
      <c r="AA295" s="177">
        <f t="shared" si="219"/>
        <v>0</v>
      </c>
      <c r="AB295" s="187">
        <f t="shared" si="220"/>
        <v>7.1215000000000001E-2</v>
      </c>
      <c r="AC295" s="185">
        <f t="shared" si="206"/>
        <v>15</v>
      </c>
      <c r="AD295" s="185">
        <v>252</v>
      </c>
      <c r="AE295" s="184">
        <f t="shared" si="222"/>
        <v>1.0041032480000001</v>
      </c>
      <c r="AF295" s="177">
        <f t="shared" si="207"/>
        <v>1377.91762384</v>
      </c>
      <c r="AG295" s="177">
        <f t="shared" si="208"/>
        <v>1410.7648362299999</v>
      </c>
      <c r="AH295" s="188">
        <f t="shared" si="221"/>
        <v>0</v>
      </c>
      <c r="AI295" s="188"/>
      <c r="AJ295" s="188"/>
      <c r="AK295" s="188"/>
      <c r="AL295" s="8"/>
      <c r="AM295" s="8"/>
      <c r="AN295" s="8"/>
      <c r="AO295" s="8"/>
      <c r="AP295" s="8"/>
      <c r="AQ295" s="8"/>
      <c r="AR295" s="5"/>
      <c r="AS295" s="144"/>
      <c r="AT295" s="221">
        <f>[2]Plan1!$A259</f>
        <v>44682</v>
      </c>
      <c r="AU295" s="157" t="str">
        <f>[2]Plan1!$C259</f>
        <v>Dia do Trabalho</v>
      </c>
      <c r="AV295" s="20"/>
      <c r="AW295" s="30"/>
      <c r="AX295" s="168">
        <f t="shared" si="192"/>
        <v>44967</v>
      </c>
      <c r="AY295" s="168">
        <f t="shared" si="186"/>
        <v>44966</v>
      </c>
      <c r="AZ295" s="168">
        <f t="shared" si="187"/>
        <v>44967</v>
      </c>
      <c r="BA295" s="168">
        <f t="shared" si="188"/>
        <v>44995</v>
      </c>
      <c r="BB295" s="168">
        <f t="shared" si="189"/>
        <v>44971</v>
      </c>
      <c r="BC295" s="168">
        <f t="shared" si="190"/>
        <v>44999</v>
      </c>
      <c r="BD295" s="148">
        <f t="shared" si="191"/>
        <v>18</v>
      </c>
      <c r="BF295" s="1"/>
      <c r="BG295" s="1"/>
      <c r="BH295" s="1"/>
      <c r="BI295" s="1"/>
    </row>
    <row r="296" spans="1:192" x14ac:dyDescent="0.2">
      <c r="A296" s="125">
        <f t="shared" si="209"/>
        <v>42187</v>
      </c>
      <c r="B296" s="177">
        <f t="shared" si="193"/>
        <v>345429.8487509063</v>
      </c>
      <c r="C296" s="3">
        <f t="shared" si="210"/>
        <v>46633029.58137235</v>
      </c>
      <c r="D296" s="177">
        <f t="shared" si="211"/>
        <v>319537.48633709003</v>
      </c>
      <c r="E296" s="177">
        <f t="shared" si="212"/>
        <v>21250.13076276</v>
      </c>
      <c r="F296" s="178">
        <f t="shared" si="194"/>
        <v>298287.35557433002</v>
      </c>
      <c r="G296" s="179">
        <f t="shared" si="213"/>
        <v>4245.1899999999996</v>
      </c>
      <c r="H296" s="180">
        <f>IF(AND(N296=1,N295&gt;1),VLOOKUP(A295,[1]Plan1!$CW$105:$CY$215,3),H295)</f>
        <v>4276.6000000000004</v>
      </c>
      <c r="I296" s="181">
        <f t="shared" si="195"/>
        <v>42105</v>
      </c>
      <c r="J296" s="181">
        <f t="shared" si="214"/>
        <v>42135</v>
      </c>
      <c r="K296" s="182">
        <f t="shared" si="196"/>
        <v>7.3989621194812116E-3</v>
      </c>
      <c r="L296" s="213">
        <f t="shared" si="215"/>
        <v>42195</v>
      </c>
      <c r="M296" s="183">
        <f t="shared" si="216"/>
        <v>22</v>
      </c>
      <c r="N296" s="183">
        <f t="shared" si="197"/>
        <v>16</v>
      </c>
      <c r="O296" s="177">
        <f t="shared" si="198"/>
        <v>1.00537565</v>
      </c>
      <c r="P296" s="184">
        <f t="shared" si="185"/>
        <v>1.00710039</v>
      </c>
      <c r="Q296" s="184">
        <f t="shared" si="217"/>
        <v>1.0723633979301377</v>
      </c>
      <c r="R296" s="177">
        <f t="shared" si="184"/>
        <v>1.07812804</v>
      </c>
      <c r="S296" s="177">
        <f t="shared" si="218"/>
        <v>1.0509297200000001</v>
      </c>
      <c r="T296" s="177">
        <f t="shared" si="199"/>
        <v>335811.44104573998</v>
      </c>
      <c r="U296" s="177">
        <f t="shared" si="200"/>
        <v>1082.2632097107546</v>
      </c>
      <c r="V296" s="177">
        <f t="shared" si="201"/>
        <v>23304.606447805465</v>
      </c>
      <c r="W296" s="177">
        <f t="shared" si="202"/>
        <v>343924.35599460627</v>
      </c>
      <c r="X296" s="185">
        <f t="shared" si="203"/>
        <v>0</v>
      </c>
      <c r="Y296" s="177">
        <f t="shared" si="204"/>
        <v>0</v>
      </c>
      <c r="Z296" s="186">
        <f t="shared" si="205"/>
        <v>0</v>
      </c>
      <c r="AA296" s="177">
        <f t="shared" si="219"/>
        <v>0</v>
      </c>
      <c r="AB296" s="187">
        <f t="shared" si="220"/>
        <v>7.1215000000000001E-2</v>
      </c>
      <c r="AC296" s="185">
        <f t="shared" si="206"/>
        <v>16</v>
      </c>
      <c r="AD296" s="185">
        <v>252</v>
      </c>
      <c r="AE296" s="184">
        <f t="shared" si="222"/>
        <v>1.0043773949999999</v>
      </c>
      <c r="AF296" s="177">
        <f t="shared" si="207"/>
        <v>1469.9793229700001</v>
      </c>
      <c r="AG296" s="177">
        <f t="shared" si="208"/>
        <v>1505.4927563000001</v>
      </c>
      <c r="AH296" s="188">
        <f t="shared" si="221"/>
        <v>0</v>
      </c>
      <c r="AI296" s="188"/>
      <c r="AJ296" s="188"/>
      <c r="AK296" s="188"/>
      <c r="AL296" s="8"/>
      <c r="AM296" s="8"/>
      <c r="AN296" s="8"/>
      <c r="AO296" s="8"/>
      <c r="AP296" s="8"/>
      <c r="AQ296" s="8"/>
      <c r="AR296" s="5"/>
      <c r="AS296" s="144"/>
      <c r="AT296" s="221">
        <f>[2]Plan1!$A260</f>
        <v>44728</v>
      </c>
      <c r="AU296" s="157" t="str">
        <f>[2]Plan1!$C260</f>
        <v>Corpus Christi</v>
      </c>
      <c r="AV296" s="20"/>
      <c r="AW296" s="30"/>
      <c r="AX296" s="168">
        <f t="shared" si="192"/>
        <v>44995</v>
      </c>
      <c r="AY296" s="168">
        <f t="shared" si="186"/>
        <v>44994</v>
      </c>
      <c r="AZ296" s="168">
        <f t="shared" si="187"/>
        <v>44995</v>
      </c>
      <c r="BA296" s="168">
        <f t="shared" si="188"/>
        <v>45026</v>
      </c>
      <c r="BB296" s="168">
        <f t="shared" si="189"/>
        <v>44999</v>
      </c>
      <c r="BC296" s="168">
        <f t="shared" si="190"/>
        <v>45028</v>
      </c>
      <c r="BD296" s="148">
        <f t="shared" si="191"/>
        <v>20</v>
      </c>
      <c r="BF296" s="1"/>
      <c r="BG296" s="1"/>
      <c r="BH296" s="1"/>
      <c r="BI296" s="1"/>
    </row>
    <row r="297" spans="1:192" x14ac:dyDescent="0.2">
      <c r="A297" s="125">
        <f t="shared" si="209"/>
        <v>42188</v>
      </c>
      <c r="B297" s="177">
        <f t="shared" si="193"/>
        <v>345632.43624845881</v>
      </c>
      <c r="C297" s="3">
        <f t="shared" si="210"/>
        <v>46660378.89354194</v>
      </c>
      <c r="D297" s="177">
        <f t="shared" si="211"/>
        <v>319537.48633709003</v>
      </c>
      <c r="E297" s="177">
        <f t="shared" si="212"/>
        <v>21250.13076276</v>
      </c>
      <c r="F297" s="178">
        <f t="shared" si="194"/>
        <v>298287.35557433002</v>
      </c>
      <c r="G297" s="179">
        <f t="shared" si="213"/>
        <v>4245.1899999999996</v>
      </c>
      <c r="H297" s="180">
        <f>IF(AND(N297=1,N296&gt;1),VLOOKUP(A296,[1]Plan1!$CW$105:$CY$215,3),H296)</f>
        <v>4276.6000000000004</v>
      </c>
      <c r="I297" s="181">
        <f t="shared" si="195"/>
        <v>42105</v>
      </c>
      <c r="J297" s="181">
        <f t="shared" si="214"/>
        <v>42135</v>
      </c>
      <c r="K297" s="182">
        <f t="shared" si="196"/>
        <v>7.3989621194812116E-3</v>
      </c>
      <c r="L297" s="213">
        <f t="shared" si="215"/>
        <v>42195</v>
      </c>
      <c r="M297" s="183">
        <f t="shared" si="216"/>
        <v>22</v>
      </c>
      <c r="N297" s="183">
        <f t="shared" si="197"/>
        <v>17</v>
      </c>
      <c r="O297" s="177">
        <f t="shared" si="198"/>
        <v>1.00571258</v>
      </c>
      <c r="P297" s="184">
        <f t="shared" si="185"/>
        <v>1.00710039</v>
      </c>
      <c r="Q297" s="184">
        <f t="shared" si="217"/>
        <v>1.0723633979301377</v>
      </c>
      <c r="R297" s="177">
        <f t="shared" ref="R297:R360" si="223">TRUNC(TRUNC((O297*Q297),15),8)</f>
        <v>1.0784893499999999</v>
      </c>
      <c r="S297" s="177">
        <f t="shared" si="218"/>
        <v>1.0509297200000001</v>
      </c>
      <c r="T297" s="177">
        <f t="shared" si="199"/>
        <v>335811.44104573998</v>
      </c>
      <c r="U297" s="177">
        <f t="shared" si="200"/>
        <v>1082.2632097107546</v>
      </c>
      <c r="V297" s="177">
        <f t="shared" si="201"/>
        <v>23412.380652248012</v>
      </c>
      <c r="W297" s="177">
        <f t="shared" si="202"/>
        <v>344032.13019904878</v>
      </c>
      <c r="X297" s="185">
        <f t="shared" si="203"/>
        <v>0</v>
      </c>
      <c r="Y297" s="177">
        <f t="shared" si="204"/>
        <v>0</v>
      </c>
      <c r="Z297" s="186">
        <f t="shared" si="205"/>
        <v>0</v>
      </c>
      <c r="AA297" s="177">
        <f t="shared" si="219"/>
        <v>0</v>
      </c>
      <c r="AB297" s="187">
        <f t="shared" si="220"/>
        <v>7.1215000000000001E-2</v>
      </c>
      <c r="AC297" s="185">
        <f t="shared" si="206"/>
        <v>17</v>
      </c>
      <c r="AD297" s="185">
        <v>252</v>
      </c>
      <c r="AE297" s="184">
        <f t="shared" si="222"/>
        <v>1.004651618</v>
      </c>
      <c r="AF297" s="177">
        <f t="shared" si="207"/>
        <v>1562.06654377</v>
      </c>
      <c r="AG297" s="177">
        <f t="shared" si="208"/>
        <v>1600.30604941</v>
      </c>
      <c r="AH297" s="188">
        <f t="shared" si="221"/>
        <v>0</v>
      </c>
      <c r="AI297" s="188"/>
      <c r="AJ297" s="188"/>
      <c r="AK297" s="188"/>
      <c r="AL297" s="8"/>
      <c r="AM297" s="8"/>
      <c r="AN297" s="8"/>
      <c r="AO297" s="8"/>
      <c r="AP297" s="8"/>
      <c r="AQ297" s="8"/>
      <c r="AR297" s="5"/>
      <c r="AS297" s="144"/>
      <c r="AT297" s="221">
        <f>[2]Plan1!$A261</f>
        <v>44811</v>
      </c>
      <c r="AU297" s="157" t="str">
        <f>[2]Plan1!$C261</f>
        <v>Independência do Brasil</v>
      </c>
      <c r="AV297" s="20"/>
      <c r="AW297" s="30"/>
      <c r="AX297" s="168">
        <f t="shared" si="192"/>
        <v>45026</v>
      </c>
      <c r="AY297" s="168">
        <f t="shared" si="186"/>
        <v>45022</v>
      </c>
      <c r="AZ297" s="168">
        <f t="shared" si="187"/>
        <v>45026</v>
      </c>
      <c r="BA297" s="168">
        <f t="shared" si="188"/>
        <v>45056</v>
      </c>
      <c r="BB297" s="168">
        <f t="shared" si="189"/>
        <v>45028</v>
      </c>
      <c r="BC297" s="168">
        <f t="shared" si="190"/>
        <v>45058</v>
      </c>
      <c r="BD297" s="148">
        <f t="shared" si="191"/>
        <v>20</v>
      </c>
      <c r="BF297" s="1"/>
      <c r="BG297" s="1"/>
      <c r="BH297" s="1"/>
      <c r="BI297" s="1"/>
    </row>
    <row r="298" spans="1:192" x14ac:dyDescent="0.2">
      <c r="A298" s="125">
        <f t="shared" si="209"/>
        <v>42189</v>
      </c>
      <c r="B298" s="177">
        <f t="shared" si="193"/>
        <v>345835.14728905761</v>
      </c>
      <c r="C298" s="3">
        <f t="shared" si="210"/>
        <v>46687744.88402278</v>
      </c>
      <c r="D298" s="177">
        <f t="shared" si="211"/>
        <v>319537.48633709003</v>
      </c>
      <c r="E298" s="177">
        <f t="shared" si="212"/>
        <v>21250.13076276</v>
      </c>
      <c r="F298" s="178">
        <f t="shared" si="194"/>
        <v>298287.35557433002</v>
      </c>
      <c r="G298" s="179">
        <f t="shared" si="213"/>
        <v>4245.1899999999996</v>
      </c>
      <c r="H298" s="180">
        <f>IF(AND(N298=1,N297&gt;1),VLOOKUP(A297,[1]Plan1!$CW$105:$CY$215,3),H297)</f>
        <v>4276.6000000000004</v>
      </c>
      <c r="I298" s="181">
        <f t="shared" si="195"/>
        <v>42105</v>
      </c>
      <c r="J298" s="181">
        <f t="shared" si="214"/>
        <v>42135</v>
      </c>
      <c r="K298" s="182">
        <f t="shared" si="196"/>
        <v>7.3989621194812116E-3</v>
      </c>
      <c r="L298" s="213">
        <f t="shared" si="215"/>
        <v>42195</v>
      </c>
      <c r="M298" s="183">
        <f t="shared" si="216"/>
        <v>22</v>
      </c>
      <c r="N298" s="183">
        <f t="shared" si="197"/>
        <v>18</v>
      </c>
      <c r="O298" s="177">
        <f t="shared" si="198"/>
        <v>1.0060496299999999</v>
      </c>
      <c r="P298" s="184">
        <f t="shared" ref="P298:P361" si="224">IF(L298&gt;L297,O297,P297)</f>
        <v>1.00710039</v>
      </c>
      <c r="Q298" s="184">
        <f t="shared" si="217"/>
        <v>1.0723633979301377</v>
      </c>
      <c r="R298" s="177">
        <f t="shared" si="223"/>
        <v>1.0788507899999999</v>
      </c>
      <c r="S298" s="177">
        <f t="shared" si="218"/>
        <v>1.0509297200000001</v>
      </c>
      <c r="T298" s="177">
        <f t="shared" si="199"/>
        <v>335811.44104573998</v>
      </c>
      <c r="U298" s="177">
        <f t="shared" si="200"/>
        <v>1082.2632097107546</v>
      </c>
      <c r="V298" s="177">
        <f t="shared" si="201"/>
        <v>23520.193634046809</v>
      </c>
      <c r="W298" s="177">
        <f t="shared" si="202"/>
        <v>344139.94318084762</v>
      </c>
      <c r="X298" s="185">
        <f t="shared" si="203"/>
        <v>0</v>
      </c>
      <c r="Y298" s="177">
        <f t="shared" si="204"/>
        <v>0</v>
      </c>
      <c r="Z298" s="186">
        <f t="shared" si="205"/>
        <v>0</v>
      </c>
      <c r="AA298" s="177">
        <f t="shared" si="219"/>
        <v>0</v>
      </c>
      <c r="AB298" s="187">
        <f t="shared" si="220"/>
        <v>7.1215000000000001E-2</v>
      </c>
      <c r="AC298" s="185">
        <f t="shared" si="206"/>
        <v>18</v>
      </c>
      <c r="AD298" s="185">
        <v>252</v>
      </c>
      <c r="AE298" s="184">
        <f t="shared" si="222"/>
        <v>1.0049259150000001</v>
      </c>
      <c r="AF298" s="177">
        <f t="shared" si="207"/>
        <v>1654.1786146100001</v>
      </c>
      <c r="AG298" s="177">
        <f t="shared" si="208"/>
        <v>1695.20410821</v>
      </c>
      <c r="AH298" s="188">
        <f t="shared" si="221"/>
        <v>0</v>
      </c>
      <c r="AI298" s="188"/>
      <c r="AJ298" s="188"/>
      <c r="AK298" s="188"/>
      <c r="AL298" s="8"/>
      <c r="AM298" s="8"/>
      <c r="AN298" s="8"/>
      <c r="AO298" s="8"/>
      <c r="AP298" s="8"/>
      <c r="AQ298" s="8"/>
      <c r="AR298" s="5"/>
      <c r="AS298" s="144"/>
      <c r="AT298" s="221">
        <f>[2]Plan1!$A262</f>
        <v>44846</v>
      </c>
      <c r="AU298" s="157" t="str">
        <f>[2]Plan1!$C262</f>
        <v>Nossa Sr.a Aparecida - Padroeira do Brasil</v>
      </c>
      <c r="AV298" s="20"/>
      <c r="AW298" s="30"/>
      <c r="AX298" s="168">
        <f t="shared" si="192"/>
        <v>45056</v>
      </c>
      <c r="AY298" s="168">
        <f t="shared" si="186"/>
        <v>45055</v>
      </c>
      <c r="AZ298" s="168">
        <f t="shared" si="187"/>
        <v>45056</v>
      </c>
      <c r="BA298" s="168">
        <f t="shared" si="188"/>
        <v>45089</v>
      </c>
      <c r="BB298" s="168">
        <f t="shared" si="189"/>
        <v>45058</v>
      </c>
      <c r="BC298" s="168">
        <f t="shared" si="190"/>
        <v>45091</v>
      </c>
      <c r="BD298" s="148">
        <f t="shared" si="191"/>
        <v>22</v>
      </c>
      <c r="BF298" s="1"/>
      <c r="BG298" s="1"/>
      <c r="BH298" s="1"/>
      <c r="BI298" s="1"/>
    </row>
    <row r="299" spans="1:192" x14ac:dyDescent="0.2">
      <c r="A299" s="125">
        <f t="shared" si="209"/>
        <v>42190</v>
      </c>
      <c r="B299" s="177">
        <f t="shared" si="193"/>
        <v>345835.14728905761</v>
      </c>
      <c r="C299" s="3">
        <f t="shared" si="210"/>
        <v>46687744.88402278</v>
      </c>
      <c r="D299" s="177">
        <f t="shared" si="211"/>
        <v>319537.48633709003</v>
      </c>
      <c r="E299" s="177">
        <f t="shared" si="212"/>
        <v>21250.13076276</v>
      </c>
      <c r="F299" s="178">
        <f t="shared" si="194"/>
        <v>298287.35557433002</v>
      </c>
      <c r="G299" s="179">
        <f t="shared" si="213"/>
        <v>4245.1899999999996</v>
      </c>
      <c r="H299" s="180">
        <f>IF(AND(N299=1,N298&gt;1),VLOOKUP(A298,[1]Plan1!$CW$105:$CY$215,3),H298)</f>
        <v>4276.6000000000004</v>
      </c>
      <c r="I299" s="181">
        <f t="shared" si="195"/>
        <v>42105</v>
      </c>
      <c r="J299" s="181">
        <f t="shared" si="214"/>
        <v>42135</v>
      </c>
      <c r="K299" s="182">
        <f t="shared" si="196"/>
        <v>7.3989621194812116E-3</v>
      </c>
      <c r="L299" s="213">
        <f t="shared" si="215"/>
        <v>42195</v>
      </c>
      <c r="M299" s="183">
        <f t="shared" si="216"/>
        <v>22</v>
      </c>
      <c r="N299" s="183">
        <f t="shared" si="197"/>
        <v>18</v>
      </c>
      <c r="O299" s="177">
        <f t="shared" si="198"/>
        <v>1.0060496299999999</v>
      </c>
      <c r="P299" s="184">
        <f t="shared" si="224"/>
        <v>1.00710039</v>
      </c>
      <c r="Q299" s="184">
        <f t="shared" si="217"/>
        <v>1.0723633979301377</v>
      </c>
      <c r="R299" s="177">
        <f t="shared" si="223"/>
        <v>1.0788507899999999</v>
      </c>
      <c r="S299" s="177">
        <f t="shared" si="218"/>
        <v>1.0509297200000001</v>
      </c>
      <c r="T299" s="177">
        <f t="shared" si="199"/>
        <v>335811.44104573998</v>
      </c>
      <c r="U299" s="177">
        <f t="shared" si="200"/>
        <v>1082.2632097107546</v>
      </c>
      <c r="V299" s="177">
        <f t="shared" si="201"/>
        <v>23520.193634046809</v>
      </c>
      <c r="W299" s="177">
        <f t="shared" si="202"/>
        <v>344139.94318084762</v>
      </c>
      <c r="X299" s="185">
        <f t="shared" si="203"/>
        <v>0</v>
      </c>
      <c r="Y299" s="177">
        <f t="shared" si="204"/>
        <v>0</v>
      </c>
      <c r="Z299" s="186">
        <f t="shared" si="205"/>
        <v>0</v>
      </c>
      <c r="AA299" s="177">
        <f t="shared" si="219"/>
        <v>0</v>
      </c>
      <c r="AB299" s="187">
        <f t="shared" si="220"/>
        <v>7.1215000000000001E-2</v>
      </c>
      <c r="AC299" s="185">
        <f t="shared" si="206"/>
        <v>18</v>
      </c>
      <c r="AD299" s="185">
        <v>252</v>
      </c>
      <c r="AE299" s="184">
        <f t="shared" si="222"/>
        <v>1.0049259150000001</v>
      </c>
      <c r="AF299" s="177">
        <f t="shared" si="207"/>
        <v>1654.1786146100001</v>
      </c>
      <c r="AG299" s="177">
        <f t="shared" si="208"/>
        <v>1695.20410821</v>
      </c>
      <c r="AH299" s="188">
        <f t="shared" si="221"/>
        <v>0</v>
      </c>
      <c r="AI299" s="188"/>
      <c r="AJ299" s="188"/>
      <c r="AK299" s="188"/>
      <c r="AL299" s="8"/>
      <c r="AM299" s="8"/>
      <c r="AN299" s="8"/>
      <c r="AO299" s="8"/>
      <c r="AP299" s="8"/>
      <c r="AQ299" s="8"/>
      <c r="AR299" s="5"/>
      <c r="AS299" s="162"/>
      <c r="AT299" s="221">
        <f>[2]Plan1!$A263</f>
        <v>44867</v>
      </c>
      <c r="AU299" s="157" t="str">
        <f>[2]Plan1!$C263</f>
        <v>Finados</v>
      </c>
      <c r="AV299" s="20"/>
      <c r="AW299" s="30"/>
      <c r="AX299" s="168">
        <f t="shared" si="192"/>
        <v>45087</v>
      </c>
      <c r="AY299" s="168">
        <f t="shared" si="186"/>
        <v>45086</v>
      </c>
      <c r="AZ299" s="168">
        <f t="shared" si="187"/>
        <v>45089</v>
      </c>
      <c r="BA299" s="168">
        <f t="shared" si="188"/>
        <v>45117</v>
      </c>
      <c r="BB299" s="168">
        <f t="shared" si="189"/>
        <v>45091</v>
      </c>
      <c r="BC299" s="168">
        <f t="shared" si="190"/>
        <v>45119</v>
      </c>
      <c r="BD299" s="148">
        <f t="shared" si="191"/>
        <v>20</v>
      </c>
      <c r="BF299" s="1"/>
      <c r="BG299" s="1"/>
      <c r="BH299" s="1"/>
      <c r="BI299" s="1"/>
    </row>
    <row r="300" spans="1:192" x14ac:dyDescent="0.2">
      <c r="A300" s="125">
        <f t="shared" si="209"/>
        <v>42191</v>
      </c>
      <c r="B300" s="177">
        <f t="shared" si="193"/>
        <v>345835.14728905761</v>
      </c>
      <c r="C300" s="3">
        <f t="shared" si="210"/>
        <v>46687744.88402278</v>
      </c>
      <c r="D300" s="177">
        <f t="shared" si="211"/>
        <v>319537.48633709003</v>
      </c>
      <c r="E300" s="177">
        <f t="shared" si="212"/>
        <v>21250.13076276</v>
      </c>
      <c r="F300" s="178">
        <f t="shared" si="194"/>
        <v>298287.35557433002</v>
      </c>
      <c r="G300" s="179">
        <f t="shared" si="213"/>
        <v>4245.1899999999996</v>
      </c>
      <c r="H300" s="180">
        <f>IF(AND(N300=1,N299&gt;1),VLOOKUP(A299,[1]Plan1!$CW$105:$CY$215,3),H299)</f>
        <v>4276.6000000000004</v>
      </c>
      <c r="I300" s="181">
        <f t="shared" si="195"/>
        <v>42105</v>
      </c>
      <c r="J300" s="181">
        <f t="shared" si="214"/>
        <v>42135</v>
      </c>
      <c r="K300" s="182">
        <f t="shared" si="196"/>
        <v>7.3989621194812116E-3</v>
      </c>
      <c r="L300" s="213">
        <f t="shared" si="215"/>
        <v>42195</v>
      </c>
      <c r="M300" s="183">
        <f t="shared" si="216"/>
        <v>22</v>
      </c>
      <c r="N300" s="183">
        <f t="shared" si="197"/>
        <v>18</v>
      </c>
      <c r="O300" s="177">
        <f t="shared" si="198"/>
        <v>1.0060496299999999</v>
      </c>
      <c r="P300" s="184">
        <f t="shared" si="224"/>
        <v>1.00710039</v>
      </c>
      <c r="Q300" s="184">
        <f t="shared" si="217"/>
        <v>1.0723633979301377</v>
      </c>
      <c r="R300" s="177">
        <f t="shared" si="223"/>
        <v>1.0788507899999999</v>
      </c>
      <c r="S300" s="177">
        <f t="shared" si="218"/>
        <v>1.0509297200000001</v>
      </c>
      <c r="T300" s="177">
        <f t="shared" si="199"/>
        <v>335811.44104573998</v>
      </c>
      <c r="U300" s="177">
        <f t="shared" si="200"/>
        <v>1082.2632097107546</v>
      </c>
      <c r="V300" s="177">
        <f t="shared" si="201"/>
        <v>23520.193634046809</v>
      </c>
      <c r="W300" s="177">
        <f t="shared" si="202"/>
        <v>344139.94318084762</v>
      </c>
      <c r="X300" s="185">
        <f t="shared" si="203"/>
        <v>0</v>
      </c>
      <c r="Y300" s="177">
        <f t="shared" si="204"/>
        <v>0</v>
      </c>
      <c r="Z300" s="186">
        <f t="shared" si="205"/>
        <v>0</v>
      </c>
      <c r="AA300" s="177">
        <f t="shared" si="219"/>
        <v>0</v>
      </c>
      <c r="AB300" s="187">
        <f t="shared" si="220"/>
        <v>7.1215000000000001E-2</v>
      </c>
      <c r="AC300" s="185">
        <f t="shared" si="206"/>
        <v>18</v>
      </c>
      <c r="AD300" s="185">
        <v>252</v>
      </c>
      <c r="AE300" s="184">
        <f t="shared" si="222"/>
        <v>1.0049259150000001</v>
      </c>
      <c r="AF300" s="177">
        <f t="shared" si="207"/>
        <v>1654.1786146100001</v>
      </c>
      <c r="AG300" s="177">
        <f t="shared" si="208"/>
        <v>1695.20410821</v>
      </c>
      <c r="AH300" s="188">
        <f t="shared" si="221"/>
        <v>0</v>
      </c>
      <c r="AI300" s="188"/>
      <c r="AJ300" s="188"/>
      <c r="AK300" s="188"/>
      <c r="AL300" s="8"/>
      <c r="AM300" s="8"/>
      <c r="AN300" s="8"/>
      <c r="AO300" s="8"/>
      <c r="AP300" s="8"/>
      <c r="AQ300" s="8"/>
      <c r="AR300" s="5"/>
      <c r="AS300" s="144"/>
      <c r="AT300" s="221">
        <f>[2]Plan1!$A264</f>
        <v>44880</v>
      </c>
      <c r="AU300" s="157" t="str">
        <f>[2]Plan1!$C264</f>
        <v>Proclamação da República</v>
      </c>
      <c r="AV300" s="20"/>
      <c r="AW300" s="30"/>
      <c r="AX300" s="168">
        <f t="shared" si="192"/>
        <v>45117</v>
      </c>
      <c r="AY300" s="168">
        <f t="shared" si="186"/>
        <v>45114</v>
      </c>
      <c r="AZ300" s="168">
        <f t="shared" si="187"/>
        <v>45117</v>
      </c>
      <c r="BA300" s="168">
        <f t="shared" si="188"/>
        <v>45148</v>
      </c>
      <c r="BB300" s="168">
        <f t="shared" si="189"/>
        <v>45119</v>
      </c>
      <c r="BC300" s="168">
        <f t="shared" si="190"/>
        <v>45152</v>
      </c>
      <c r="BD300" s="148">
        <f t="shared" si="191"/>
        <v>23</v>
      </c>
      <c r="BF300" s="1"/>
      <c r="BG300" s="1"/>
      <c r="BH300" s="1"/>
      <c r="BI300" s="1"/>
    </row>
    <row r="301" spans="1:192" x14ac:dyDescent="0.2">
      <c r="A301" s="125">
        <f t="shared" si="209"/>
        <v>42192</v>
      </c>
      <c r="B301" s="177">
        <f t="shared" si="193"/>
        <v>346037.97961866908</v>
      </c>
      <c r="C301" s="3">
        <f t="shared" si="210"/>
        <v>46715127.248520322</v>
      </c>
      <c r="D301" s="177">
        <f t="shared" si="211"/>
        <v>319537.48633709003</v>
      </c>
      <c r="E301" s="177">
        <f t="shared" si="212"/>
        <v>21250.13076276</v>
      </c>
      <c r="F301" s="178">
        <f t="shared" si="194"/>
        <v>298287.35557433002</v>
      </c>
      <c r="G301" s="179">
        <f t="shared" si="213"/>
        <v>4245.1899999999996</v>
      </c>
      <c r="H301" s="180">
        <f>IF(AND(N301=1,N300&gt;1),VLOOKUP(A300,[1]Plan1!$CW$105:$CY$215,3),H300)</f>
        <v>4276.6000000000004</v>
      </c>
      <c r="I301" s="181">
        <f t="shared" si="195"/>
        <v>42105</v>
      </c>
      <c r="J301" s="181">
        <f t="shared" si="214"/>
        <v>42135</v>
      </c>
      <c r="K301" s="182">
        <f t="shared" si="196"/>
        <v>7.3989621194812116E-3</v>
      </c>
      <c r="L301" s="213">
        <f t="shared" si="215"/>
        <v>42195</v>
      </c>
      <c r="M301" s="183">
        <f t="shared" si="216"/>
        <v>22</v>
      </c>
      <c r="N301" s="183">
        <f t="shared" si="197"/>
        <v>19</v>
      </c>
      <c r="O301" s="177">
        <f t="shared" si="198"/>
        <v>1.0063867900000001</v>
      </c>
      <c r="P301" s="184">
        <f t="shared" si="224"/>
        <v>1.00710039</v>
      </c>
      <c r="Q301" s="184">
        <f t="shared" si="217"/>
        <v>1.0723633979301377</v>
      </c>
      <c r="R301" s="177">
        <f t="shared" si="223"/>
        <v>1.0792123499999999</v>
      </c>
      <c r="S301" s="177">
        <f t="shared" si="218"/>
        <v>1.0509297200000001</v>
      </c>
      <c r="T301" s="177">
        <f t="shared" si="199"/>
        <v>335811.44104573998</v>
      </c>
      <c r="U301" s="177">
        <f t="shared" si="200"/>
        <v>1082.2632097107546</v>
      </c>
      <c r="V301" s="177">
        <f t="shared" si="201"/>
        <v>23628.04241032826</v>
      </c>
      <c r="W301" s="177">
        <f t="shared" si="202"/>
        <v>344247.79195712908</v>
      </c>
      <c r="X301" s="185">
        <f t="shared" si="203"/>
        <v>0</v>
      </c>
      <c r="Y301" s="177">
        <f t="shared" si="204"/>
        <v>0</v>
      </c>
      <c r="Z301" s="186">
        <f t="shared" si="205"/>
        <v>0</v>
      </c>
      <c r="AA301" s="177">
        <f t="shared" si="219"/>
        <v>0</v>
      </c>
      <c r="AB301" s="187">
        <f t="shared" si="220"/>
        <v>7.1215000000000001E-2</v>
      </c>
      <c r="AC301" s="185">
        <f t="shared" si="206"/>
        <v>19</v>
      </c>
      <c r="AD301" s="185">
        <v>252</v>
      </c>
      <c r="AE301" s="184">
        <f t="shared" si="222"/>
        <v>1.0052002879999999</v>
      </c>
      <c r="AF301" s="177">
        <f t="shared" si="207"/>
        <v>1746.3162071300001</v>
      </c>
      <c r="AG301" s="177">
        <f t="shared" si="208"/>
        <v>1790.1876615399999</v>
      </c>
      <c r="AH301" s="188">
        <f t="shared" si="221"/>
        <v>0</v>
      </c>
      <c r="AI301" s="188"/>
      <c r="AJ301" s="188"/>
      <c r="AK301" s="188"/>
      <c r="AL301" s="8"/>
      <c r="AM301" s="8"/>
      <c r="AN301" s="8"/>
      <c r="AO301" s="8"/>
      <c r="AP301" s="8"/>
      <c r="AQ301" s="8"/>
      <c r="AR301" s="5"/>
      <c r="AS301" s="144"/>
      <c r="AT301" s="221">
        <f>[2]Plan1!$A265</f>
        <v>44920</v>
      </c>
      <c r="AU301" s="157" t="str">
        <f>[2]Plan1!$C265</f>
        <v>Natal</v>
      </c>
      <c r="AV301" s="20"/>
      <c r="AW301" s="30"/>
      <c r="AX301" s="168">
        <f t="shared" si="192"/>
        <v>45148</v>
      </c>
      <c r="AY301" s="168">
        <f t="shared" si="186"/>
        <v>45147</v>
      </c>
      <c r="AZ301" s="168">
        <f t="shared" si="187"/>
        <v>45148</v>
      </c>
      <c r="BA301" s="168">
        <f t="shared" si="188"/>
        <v>45180</v>
      </c>
      <c r="BB301" s="168">
        <f t="shared" si="189"/>
        <v>45152</v>
      </c>
      <c r="BC301" s="168">
        <f t="shared" si="190"/>
        <v>45182</v>
      </c>
      <c r="BD301" s="148">
        <f t="shared" si="191"/>
        <v>21</v>
      </c>
      <c r="BF301" s="1"/>
      <c r="BG301" s="1"/>
      <c r="BH301" s="1"/>
      <c r="BI301" s="1"/>
    </row>
    <row r="302" spans="1:192" x14ac:dyDescent="0.2">
      <c r="A302" s="125">
        <f t="shared" si="209"/>
        <v>42193</v>
      </c>
      <c r="B302" s="177">
        <f t="shared" si="193"/>
        <v>346240.93560182676</v>
      </c>
      <c r="C302" s="3">
        <f t="shared" si="210"/>
        <v>46742526.306246608</v>
      </c>
      <c r="D302" s="177">
        <f t="shared" si="211"/>
        <v>319537.48633709003</v>
      </c>
      <c r="E302" s="177">
        <f t="shared" si="212"/>
        <v>21250.13076276</v>
      </c>
      <c r="F302" s="178">
        <f t="shared" si="194"/>
        <v>298287.35557433002</v>
      </c>
      <c r="G302" s="179">
        <f t="shared" si="213"/>
        <v>4245.1899999999996</v>
      </c>
      <c r="H302" s="180">
        <f>IF(AND(N302=1,N301&gt;1),VLOOKUP(A301,[1]Plan1!$CW$105:$CY$215,3),H301)</f>
        <v>4276.6000000000004</v>
      </c>
      <c r="I302" s="181">
        <f t="shared" si="195"/>
        <v>42105</v>
      </c>
      <c r="J302" s="181">
        <f t="shared" si="214"/>
        <v>42135</v>
      </c>
      <c r="K302" s="182">
        <f t="shared" si="196"/>
        <v>7.3989621194812116E-3</v>
      </c>
      <c r="L302" s="213">
        <f t="shared" si="215"/>
        <v>42195</v>
      </c>
      <c r="M302" s="183">
        <f t="shared" si="216"/>
        <v>22</v>
      </c>
      <c r="N302" s="183">
        <f t="shared" si="197"/>
        <v>20</v>
      </c>
      <c r="O302" s="177">
        <f t="shared" si="198"/>
        <v>1.00672407</v>
      </c>
      <c r="P302" s="184">
        <f t="shared" si="224"/>
        <v>1.00710039</v>
      </c>
      <c r="Q302" s="184">
        <f t="shared" si="217"/>
        <v>1.0723633979301377</v>
      </c>
      <c r="R302" s="177">
        <f t="shared" si="223"/>
        <v>1.07957404</v>
      </c>
      <c r="S302" s="177">
        <f t="shared" si="218"/>
        <v>1.0509297200000001</v>
      </c>
      <c r="T302" s="177">
        <f t="shared" si="199"/>
        <v>335811.44104573998</v>
      </c>
      <c r="U302" s="177">
        <f t="shared" si="200"/>
        <v>1082.2632097107546</v>
      </c>
      <c r="V302" s="177">
        <f t="shared" si="201"/>
        <v>23735.929963965966</v>
      </c>
      <c r="W302" s="177">
        <f t="shared" si="202"/>
        <v>344355.67951076676</v>
      </c>
      <c r="X302" s="185">
        <f t="shared" si="203"/>
        <v>0</v>
      </c>
      <c r="Y302" s="177">
        <f t="shared" si="204"/>
        <v>0</v>
      </c>
      <c r="Z302" s="186">
        <f t="shared" si="205"/>
        <v>0</v>
      </c>
      <c r="AA302" s="177">
        <f t="shared" si="219"/>
        <v>0</v>
      </c>
      <c r="AB302" s="187">
        <f t="shared" si="220"/>
        <v>7.1215000000000001E-2</v>
      </c>
      <c r="AC302" s="185">
        <f t="shared" si="206"/>
        <v>20</v>
      </c>
      <c r="AD302" s="185">
        <v>252</v>
      </c>
      <c r="AE302" s="184">
        <f t="shared" si="222"/>
        <v>1.005474735</v>
      </c>
      <c r="AF302" s="177">
        <f t="shared" si="207"/>
        <v>1838.4786496900001</v>
      </c>
      <c r="AG302" s="177">
        <f t="shared" si="208"/>
        <v>1885.25609106</v>
      </c>
      <c r="AH302" s="188">
        <f t="shared" si="221"/>
        <v>0</v>
      </c>
      <c r="AI302" s="188"/>
      <c r="AJ302" s="188"/>
      <c r="AK302" s="188"/>
      <c r="AL302" s="8"/>
      <c r="AM302" s="8"/>
      <c r="AN302" s="8"/>
      <c r="AO302" s="8"/>
      <c r="AP302" s="8"/>
      <c r="AQ302" s="8"/>
      <c r="AR302" s="5"/>
      <c r="AS302" s="144"/>
      <c r="AT302" s="221">
        <f>[2]Plan1!$A266</f>
        <v>44927</v>
      </c>
      <c r="AU302" s="157" t="str">
        <f>[2]Plan1!$C266</f>
        <v>Confraternização Universal</v>
      </c>
      <c r="AV302" s="20"/>
      <c r="AW302" s="30"/>
      <c r="AX302" s="168">
        <f t="shared" si="192"/>
        <v>45179</v>
      </c>
      <c r="AY302" s="168">
        <f t="shared" si="186"/>
        <v>45177</v>
      </c>
      <c r="AZ302" s="168">
        <f t="shared" si="187"/>
        <v>45180</v>
      </c>
      <c r="BA302" s="168">
        <f t="shared" si="188"/>
        <v>45209</v>
      </c>
      <c r="BB302" s="168">
        <f t="shared" si="189"/>
        <v>45182</v>
      </c>
      <c r="BC302" s="168">
        <f t="shared" si="190"/>
        <v>45212</v>
      </c>
      <c r="BD302" s="148">
        <f t="shared" si="191"/>
        <v>21</v>
      </c>
      <c r="BF302" s="1"/>
      <c r="BG302" s="1"/>
      <c r="BH302" s="1"/>
      <c r="BI302" s="1"/>
    </row>
    <row r="303" spans="1:192" x14ac:dyDescent="0.2">
      <c r="A303" s="125">
        <f t="shared" si="209"/>
        <v>42194</v>
      </c>
      <c r="B303" s="177">
        <f t="shared" si="193"/>
        <v>346444.00963884359</v>
      </c>
      <c r="C303" s="3">
        <f t="shared" si="210"/>
        <v>46769941.301243886</v>
      </c>
      <c r="D303" s="177">
        <f t="shared" si="211"/>
        <v>319537.48633709003</v>
      </c>
      <c r="E303" s="177">
        <f t="shared" si="212"/>
        <v>21250.13076276</v>
      </c>
      <c r="F303" s="178">
        <f t="shared" si="194"/>
        <v>298287.35557433002</v>
      </c>
      <c r="G303" s="179">
        <f t="shared" si="213"/>
        <v>4245.1899999999996</v>
      </c>
      <c r="H303" s="180">
        <f>IF(AND(N303=1,N302&gt;1),VLOOKUP(A302,[1]Plan1!$CW$105:$CY$215,3),H302)</f>
        <v>4276.6000000000004</v>
      </c>
      <c r="I303" s="181">
        <f t="shared" si="195"/>
        <v>42105</v>
      </c>
      <c r="J303" s="181">
        <f t="shared" si="214"/>
        <v>42135</v>
      </c>
      <c r="K303" s="182">
        <f t="shared" si="196"/>
        <v>7.3989621194812116E-3</v>
      </c>
      <c r="L303" s="213">
        <f t="shared" si="215"/>
        <v>42195</v>
      </c>
      <c r="M303" s="183">
        <f t="shared" si="216"/>
        <v>22</v>
      </c>
      <c r="N303" s="183">
        <f t="shared" si="197"/>
        <v>21</v>
      </c>
      <c r="O303" s="177">
        <f t="shared" si="198"/>
        <v>1.0070614600000001</v>
      </c>
      <c r="P303" s="184">
        <f t="shared" si="224"/>
        <v>1.00710039</v>
      </c>
      <c r="Q303" s="184">
        <f t="shared" si="217"/>
        <v>1.0723633979301377</v>
      </c>
      <c r="R303" s="177">
        <f t="shared" si="223"/>
        <v>1.0799358400000001</v>
      </c>
      <c r="S303" s="177">
        <f t="shared" si="218"/>
        <v>1.0509297200000001</v>
      </c>
      <c r="T303" s="177">
        <f t="shared" si="199"/>
        <v>335811.44104573998</v>
      </c>
      <c r="U303" s="177">
        <f t="shared" si="200"/>
        <v>1082.2632097107546</v>
      </c>
      <c r="V303" s="177">
        <f t="shared" si="201"/>
        <v>23843.850329212779</v>
      </c>
      <c r="W303" s="177">
        <f t="shared" si="202"/>
        <v>344463.59987601358</v>
      </c>
      <c r="X303" s="185">
        <f t="shared" si="203"/>
        <v>0</v>
      </c>
      <c r="Y303" s="177">
        <f t="shared" si="204"/>
        <v>0</v>
      </c>
      <c r="Z303" s="186">
        <f t="shared" si="205"/>
        <v>0</v>
      </c>
      <c r="AA303" s="177">
        <f t="shared" si="219"/>
        <v>0</v>
      </c>
      <c r="AB303" s="187">
        <f t="shared" si="220"/>
        <v>7.1215000000000001E-2</v>
      </c>
      <c r="AC303" s="185">
        <f t="shared" si="206"/>
        <v>21</v>
      </c>
      <c r="AD303" s="185">
        <v>252</v>
      </c>
      <c r="AE303" s="184">
        <f t="shared" si="222"/>
        <v>1.005749257</v>
      </c>
      <c r="AF303" s="177">
        <f t="shared" si="207"/>
        <v>1930.6662781099999</v>
      </c>
      <c r="AG303" s="177">
        <f t="shared" si="208"/>
        <v>1980.4097628300001</v>
      </c>
      <c r="AH303" s="188">
        <f t="shared" si="221"/>
        <v>0</v>
      </c>
      <c r="AI303" s="188"/>
      <c r="AJ303" s="188"/>
      <c r="AK303" s="188"/>
      <c r="AL303" s="8"/>
      <c r="AM303" s="8"/>
      <c r="AN303" s="11"/>
      <c r="AO303" s="11"/>
      <c r="AP303" s="11"/>
      <c r="AQ303" s="11"/>
      <c r="AR303" s="5"/>
      <c r="AS303" s="144"/>
      <c r="AT303" s="221">
        <f>[2]Plan1!$A267</f>
        <v>44977</v>
      </c>
      <c r="AU303" s="157" t="str">
        <f>[2]Plan1!$C267</f>
        <v>Carnaval</v>
      </c>
      <c r="AV303" s="20"/>
      <c r="AW303" s="31"/>
      <c r="AX303" s="168">
        <f t="shared" si="192"/>
        <v>45209</v>
      </c>
      <c r="AY303" s="168">
        <f t="shared" si="186"/>
        <v>45208</v>
      </c>
      <c r="AZ303" s="168">
        <f t="shared" si="187"/>
        <v>45209</v>
      </c>
      <c r="BA303" s="168">
        <f t="shared" si="188"/>
        <v>45240</v>
      </c>
      <c r="BB303" s="168">
        <f t="shared" si="189"/>
        <v>45212</v>
      </c>
      <c r="BC303" s="168">
        <f t="shared" si="190"/>
        <v>45244</v>
      </c>
      <c r="BD303" s="148">
        <f t="shared" si="191"/>
        <v>21</v>
      </c>
      <c r="BF303" s="7"/>
      <c r="BG303" s="7"/>
      <c r="BH303" s="7"/>
      <c r="BI303" s="7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</row>
    <row r="304" spans="1:192" x14ac:dyDescent="0.2">
      <c r="A304" s="125">
        <f t="shared" si="209"/>
        <v>42195</v>
      </c>
      <c r="B304" s="177">
        <f t="shared" si="193"/>
        <v>346647.20778269658</v>
      </c>
      <c r="C304" s="3">
        <f t="shared" si="210"/>
        <v>46797373.050664037</v>
      </c>
      <c r="D304" s="177">
        <f t="shared" si="211"/>
        <v>319537.48633709003</v>
      </c>
      <c r="E304" s="177">
        <f t="shared" si="212"/>
        <v>21250.13076276</v>
      </c>
      <c r="F304" s="178">
        <f t="shared" si="194"/>
        <v>298287.35557433002</v>
      </c>
      <c r="G304" s="179">
        <f t="shared" si="213"/>
        <v>4245.1899999999996</v>
      </c>
      <c r="H304" s="180">
        <f>IF(AND(N304=1,N303&gt;1),VLOOKUP(A303,[1]Plan1!$CW$105:$CY$215,3),H303)</f>
        <v>4276.6000000000004</v>
      </c>
      <c r="I304" s="181">
        <f t="shared" si="195"/>
        <v>42105</v>
      </c>
      <c r="J304" s="181">
        <f t="shared" si="214"/>
        <v>42135</v>
      </c>
      <c r="K304" s="182">
        <f t="shared" si="196"/>
        <v>7.3989621194812116E-3</v>
      </c>
      <c r="L304" s="213">
        <f t="shared" si="215"/>
        <v>42195</v>
      </c>
      <c r="M304" s="183">
        <f t="shared" si="216"/>
        <v>22</v>
      </c>
      <c r="N304" s="183">
        <f t="shared" si="197"/>
        <v>22</v>
      </c>
      <c r="O304" s="177">
        <f t="shared" si="198"/>
        <v>1.00739896</v>
      </c>
      <c r="P304" s="184">
        <f t="shared" si="224"/>
        <v>1.00710039</v>
      </c>
      <c r="Q304" s="184">
        <f t="shared" si="217"/>
        <v>1.0723633979301377</v>
      </c>
      <c r="R304" s="177">
        <f t="shared" si="223"/>
        <v>1.08029777</v>
      </c>
      <c r="S304" s="177">
        <f t="shared" si="218"/>
        <v>1.0509297200000001</v>
      </c>
      <c r="T304" s="177">
        <f t="shared" si="199"/>
        <v>335811.44104573998</v>
      </c>
      <c r="U304" s="177">
        <f t="shared" si="200"/>
        <v>1082.2632097107546</v>
      </c>
      <c r="V304" s="177">
        <f t="shared" si="201"/>
        <v>23951.809471815784</v>
      </c>
      <c r="W304" s="177">
        <f t="shared" si="202"/>
        <v>344571.55901861656</v>
      </c>
      <c r="X304" s="185">
        <f t="shared" si="203"/>
        <v>10</v>
      </c>
      <c r="Y304" s="177">
        <f t="shared" si="204"/>
        <v>2220.7855300400001</v>
      </c>
      <c r="Z304" s="186">
        <f t="shared" si="205"/>
        <v>6.9499999999999996E-3</v>
      </c>
      <c r="AA304" s="177">
        <f t="shared" si="219"/>
        <v>2333.8895152599998</v>
      </c>
      <c r="AB304" s="187">
        <f t="shared" si="220"/>
        <v>7.1215000000000001E-2</v>
      </c>
      <c r="AC304" s="185">
        <f t="shared" si="206"/>
        <v>22</v>
      </c>
      <c r="AD304" s="185">
        <v>252</v>
      </c>
      <c r="AE304" s="184">
        <f t="shared" si="222"/>
        <v>1.0060238539999999</v>
      </c>
      <c r="AF304" s="177">
        <f t="shared" si="207"/>
        <v>2022.87909238</v>
      </c>
      <c r="AG304" s="177">
        <f t="shared" si="208"/>
        <v>2075.6487640800001</v>
      </c>
      <c r="AH304" s="188">
        <f t="shared" si="221"/>
        <v>4356.7686076399996</v>
      </c>
      <c r="AI304" s="188"/>
      <c r="AJ304" s="188"/>
      <c r="AK304" s="188"/>
      <c r="AL304" s="8"/>
      <c r="AM304" s="8"/>
      <c r="AN304" s="8"/>
      <c r="AO304" s="8"/>
      <c r="AP304" s="8"/>
      <c r="AQ304" s="8"/>
      <c r="AR304" s="5"/>
      <c r="AS304" s="144"/>
      <c r="AT304" s="221">
        <f>[2]Plan1!$A268</f>
        <v>44978</v>
      </c>
      <c r="AU304" s="157" t="str">
        <f>[2]Plan1!$C268</f>
        <v>Carnaval</v>
      </c>
      <c r="AV304" s="20"/>
      <c r="AW304" s="30"/>
      <c r="AX304" s="168">
        <f t="shared" si="192"/>
        <v>45240</v>
      </c>
      <c r="AY304" s="168">
        <f t="shared" si="186"/>
        <v>45239</v>
      </c>
      <c r="AZ304" s="168">
        <f t="shared" si="187"/>
        <v>45240</v>
      </c>
      <c r="BA304" s="168">
        <f t="shared" si="188"/>
        <v>45271</v>
      </c>
      <c r="BB304" s="168">
        <f t="shared" si="189"/>
        <v>45244</v>
      </c>
      <c r="BC304" s="168">
        <f t="shared" si="190"/>
        <v>45273</v>
      </c>
      <c r="BD304" s="148">
        <f t="shared" si="191"/>
        <v>20</v>
      </c>
      <c r="BF304" s="1"/>
      <c r="BG304" s="1"/>
      <c r="BH304" s="1"/>
      <c r="BI304" s="1"/>
    </row>
    <row r="305" spans="1:206" x14ac:dyDescent="0.2">
      <c r="A305" s="125">
        <f t="shared" si="209"/>
        <v>42196</v>
      </c>
      <c r="B305" s="177">
        <f t="shared" si="193"/>
        <v>342451.92512044066</v>
      </c>
      <c r="C305" s="3">
        <f t="shared" si="210"/>
        <v>46231009.891259491</v>
      </c>
      <c r="D305" s="177">
        <f t="shared" si="211"/>
        <v>317316.70080704999</v>
      </c>
      <c r="E305" s="177">
        <f t="shared" si="212"/>
        <v>19029.345232719999</v>
      </c>
      <c r="F305" s="178">
        <f t="shared" si="194"/>
        <v>298287.35557432997</v>
      </c>
      <c r="G305" s="179">
        <f t="shared" si="213"/>
        <v>4276.6000000000004</v>
      </c>
      <c r="H305" s="180">
        <f>IF(AND(N305=1,N304&gt;1),VLOOKUP(A304,[1]Plan1!$CW$105:$CY$215,3),H304)</f>
        <v>4310.3900000000003</v>
      </c>
      <c r="I305" s="181">
        <f t="shared" si="195"/>
        <v>42135</v>
      </c>
      <c r="J305" s="181">
        <f t="shared" si="214"/>
        <v>42166</v>
      </c>
      <c r="K305" s="182">
        <f t="shared" si="196"/>
        <v>7.9011364167795861E-3</v>
      </c>
      <c r="L305" s="213">
        <f t="shared" si="215"/>
        <v>42226</v>
      </c>
      <c r="M305" s="183">
        <f t="shared" si="216"/>
        <v>21</v>
      </c>
      <c r="N305" s="183">
        <f t="shared" si="197"/>
        <v>1</v>
      </c>
      <c r="O305" s="177">
        <f t="shared" si="198"/>
        <v>1.0003748299999999</v>
      </c>
      <c r="P305" s="184">
        <f t="shared" si="224"/>
        <v>1.00739896</v>
      </c>
      <c r="Q305" s="184">
        <f t="shared" si="217"/>
        <v>1.0802977718168869</v>
      </c>
      <c r="R305" s="177">
        <f t="shared" si="223"/>
        <v>1.0807026900000001</v>
      </c>
      <c r="S305" s="177">
        <f t="shared" si="218"/>
        <v>1.0509297200000001</v>
      </c>
      <c r="T305" s="177">
        <f t="shared" si="199"/>
        <v>333477.55153047002</v>
      </c>
      <c r="U305" s="177">
        <f t="shared" si="200"/>
        <v>969.15922448576566</v>
      </c>
      <c r="V305" s="177">
        <f t="shared" si="201"/>
        <v>24072.591987834945</v>
      </c>
      <c r="W305" s="177">
        <f t="shared" si="202"/>
        <v>342358.45201937068</v>
      </c>
      <c r="X305" s="185">
        <f t="shared" si="203"/>
        <v>0</v>
      </c>
      <c r="Y305" s="177">
        <f t="shared" si="204"/>
        <v>0</v>
      </c>
      <c r="Z305" s="186">
        <f t="shared" si="205"/>
        <v>0</v>
      </c>
      <c r="AA305" s="177">
        <f t="shared" si="219"/>
        <v>0</v>
      </c>
      <c r="AB305" s="187">
        <f t="shared" si="220"/>
        <v>7.1215000000000001E-2</v>
      </c>
      <c r="AC305" s="185">
        <f t="shared" si="206"/>
        <v>1</v>
      </c>
      <c r="AD305" s="185">
        <v>252</v>
      </c>
      <c r="AE305" s="184">
        <f t="shared" si="222"/>
        <v>1.000273027</v>
      </c>
      <c r="AF305" s="177">
        <f t="shared" si="207"/>
        <v>91.048375460000003</v>
      </c>
      <c r="AG305" s="177">
        <f t="shared" si="208"/>
        <v>93.473101069999998</v>
      </c>
      <c r="AH305" s="188">
        <f t="shared" si="221"/>
        <v>0</v>
      </c>
      <c r="AI305" s="188"/>
      <c r="AJ305" s="188"/>
      <c r="AK305" s="188"/>
      <c r="AL305" s="8"/>
      <c r="AM305" s="8"/>
      <c r="AN305" s="8"/>
      <c r="AO305" s="8"/>
      <c r="AP305" s="8"/>
      <c r="AQ305" s="8"/>
      <c r="AR305" s="5"/>
      <c r="AS305" s="144"/>
      <c r="AT305" s="221">
        <f>[2]Plan1!$A269</f>
        <v>45023</v>
      </c>
      <c r="AU305" s="157" t="str">
        <f>[2]Plan1!$C269</f>
        <v>Paixão de Cristo</v>
      </c>
      <c r="AV305" s="20"/>
      <c r="AW305" s="30"/>
      <c r="AX305" s="168">
        <f t="shared" si="192"/>
        <v>45270</v>
      </c>
      <c r="AY305" s="168">
        <f t="shared" si="186"/>
        <v>45268</v>
      </c>
      <c r="AZ305" s="168">
        <f t="shared" si="187"/>
        <v>45271</v>
      </c>
      <c r="BA305" s="168">
        <f t="shared" si="188"/>
        <v>45301</v>
      </c>
      <c r="BB305" s="168">
        <f t="shared" si="189"/>
        <v>45273</v>
      </c>
      <c r="BC305" s="168">
        <f t="shared" si="190"/>
        <v>45303</v>
      </c>
      <c r="BD305" s="148">
        <f t="shared" si="191"/>
        <v>20</v>
      </c>
      <c r="BF305" s="1"/>
      <c r="BG305" s="1"/>
      <c r="BH305" s="1"/>
      <c r="BI305" s="1"/>
    </row>
    <row r="306" spans="1:206" x14ac:dyDescent="0.2">
      <c r="A306" s="125">
        <f t="shared" si="209"/>
        <v>42197</v>
      </c>
      <c r="B306" s="177">
        <f t="shared" si="193"/>
        <v>342451.92512044066</v>
      </c>
      <c r="C306" s="3">
        <f t="shared" si="210"/>
        <v>46231009.891259491</v>
      </c>
      <c r="D306" s="177">
        <f t="shared" si="211"/>
        <v>317316.70080704999</v>
      </c>
      <c r="E306" s="177">
        <f t="shared" si="212"/>
        <v>19029.345232719999</v>
      </c>
      <c r="F306" s="178">
        <f t="shared" si="194"/>
        <v>298287.35557432997</v>
      </c>
      <c r="G306" s="179">
        <f t="shared" si="213"/>
        <v>4276.6000000000004</v>
      </c>
      <c r="H306" s="180">
        <f>IF(AND(N306=1,N305&gt;1),VLOOKUP(A305,[1]Plan1!$CW$105:$CY$215,3),H305)</f>
        <v>4310.3900000000003</v>
      </c>
      <c r="I306" s="181">
        <f t="shared" si="195"/>
        <v>42135</v>
      </c>
      <c r="J306" s="181">
        <f t="shared" si="214"/>
        <v>42166</v>
      </c>
      <c r="K306" s="182">
        <f t="shared" si="196"/>
        <v>7.9011364167795861E-3</v>
      </c>
      <c r="L306" s="213">
        <f t="shared" si="215"/>
        <v>42226</v>
      </c>
      <c r="M306" s="183">
        <f t="shared" si="216"/>
        <v>21</v>
      </c>
      <c r="N306" s="183">
        <f t="shared" si="197"/>
        <v>1</v>
      </c>
      <c r="O306" s="177">
        <f t="shared" si="198"/>
        <v>1.0003748299999999</v>
      </c>
      <c r="P306" s="184">
        <f t="shared" si="224"/>
        <v>1.00739896</v>
      </c>
      <c r="Q306" s="184">
        <f t="shared" si="217"/>
        <v>1.0802977718168869</v>
      </c>
      <c r="R306" s="177">
        <f t="shared" si="223"/>
        <v>1.0807026900000001</v>
      </c>
      <c r="S306" s="177">
        <f t="shared" si="218"/>
        <v>1.0509297200000001</v>
      </c>
      <c r="T306" s="177">
        <f t="shared" si="199"/>
        <v>333477.55153047002</v>
      </c>
      <c r="U306" s="177">
        <f t="shared" si="200"/>
        <v>969.15922448576566</v>
      </c>
      <c r="V306" s="177">
        <f t="shared" si="201"/>
        <v>24072.591987834945</v>
      </c>
      <c r="W306" s="177">
        <f t="shared" si="202"/>
        <v>342358.45201937068</v>
      </c>
      <c r="X306" s="185">
        <f t="shared" si="203"/>
        <v>0</v>
      </c>
      <c r="Y306" s="177">
        <f t="shared" si="204"/>
        <v>0</v>
      </c>
      <c r="Z306" s="186">
        <f t="shared" si="205"/>
        <v>0</v>
      </c>
      <c r="AA306" s="177">
        <f t="shared" si="219"/>
        <v>0</v>
      </c>
      <c r="AB306" s="187">
        <f t="shared" si="220"/>
        <v>7.1215000000000001E-2</v>
      </c>
      <c r="AC306" s="185">
        <f t="shared" si="206"/>
        <v>1</v>
      </c>
      <c r="AD306" s="185">
        <v>252</v>
      </c>
      <c r="AE306" s="184">
        <f t="shared" si="222"/>
        <v>1.000273027</v>
      </c>
      <c r="AF306" s="177">
        <f t="shared" si="207"/>
        <v>91.048375460000003</v>
      </c>
      <c r="AG306" s="177">
        <f t="shared" si="208"/>
        <v>93.473101069999998</v>
      </c>
      <c r="AH306" s="188">
        <f t="shared" si="221"/>
        <v>0</v>
      </c>
      <c r="AI306" s="188"/>
      <c r="AJ306" s="188"/>
      <c r="AK306" s="188"/>
      <c r="AL306" s="8"/>
      <c r="AM306" s="8"/>
      <c r="AN306" s="8"/>
      <c r="AO306" s="8"/>
      <c r="AP306" s="8"/>
      <c r="AQ306" s="8"/>
      <c r="AR306" s="5"/>
      <c r="AS306" s="152"/>
      <c r="AT306" s="221">
        <f>[2]Plan1!$A270</f>
        <v>45037</v>
      </c>
      <c r="AU306" s="157" t="str">
        <f>[2]Plan1!$C270</f>
        <v>Tiradentes</v>
      </c>
      <c r="AV306" s="20"/>
      <c r="AW306" s="30"/>
      <c r="AX306" s="168">
        <f t="shared" si="192"/>
        <v>45301</v>
      </c>
      <c r="AY306" s="168">
        <f t="shared" si="186"/>
        <v>45300</v>
      </c>
      <c r="AZ306" s="168">
        <f t="shared" si="187"/>
        <v>45301</v>
      </c>
      <c r="BA306" s="168">
        <f t="shared" si="188"/>
        <v>45336</v>
      </c>
      <c r="BB306" s="168">
        <f t="shared" si="189"/>
        <v>45303</v>
      </c>
      <c r="BC306" s="168">
        <f t="shared" si="190"/>
        <v>45338</v>
      </c>
      <c r="BD306" s="148">
        <f t="shared" si="191"/>
        <v>23</v>
      </c>
      <c r="BF306" s="1"/>
      <c r="BG306" s="1"/>
      <c r="BH306" s="1"/>
      <c r="BI306" s="1"/>
    </row>
    <row r="307" spans="1:206" x14ac:dyDescent="0.2">
      <c r="A307" s="125">
        <f t="shared" si="209"/>
        <v>42198</v>
      </c>
      <c r="B307" s="177">
        <f t="shared" si="193"/>
        <v>342451.92512044066</v>
      </c>
      <c r="C307" s="3">
        <f t="shared" si="210"/>
        <v>46231009.891259491</v>
      </c>
      <c r="D307" s="177">
        <f t="shared" si="211"/>
        <v>317316.70080704999</v>
      </c>
      <c r="E307" s="177">
        <f t="shared" si="212"/>
        <v>19029.345232719999</v>
      </c>
      <c r="F307" s="178">
        <f t="shared" si="194"/>
        <v>298287.35557432997</v>
      </c>
      <c r="G307" s="179">
        <f t="shared" si="213"/>
        <v>4276.6000000000004</v>
      </c>
      <c r="H307" s="180">
        <f>IF(AND(N307=1,N306&gt;1),VLOOKUP(A306,[1]Plan1!$CW$105:$CY$215,3),H306)</f>
        <v>4310.3900000000003</v>
      </c>
      <c r="I307" s="181">
        <f t="shared" si="195"/>
        <v>42135</v>
      </c>
      <c r="J307" s="181">
        <f t="shared" si="214"/>
        <v>42166</v>
      </c>
      <c r="K307" s="182">
        <f t="shared" si="196"/>
        <v>7.9011364167795861E-3</v>
      </c>
      <c r="L307" s="213">
        <f t="shared" si="215"/>
        <v>42226</v>
      </c>
      <c r="M307" s="183">
        <f t="shared" si="216"/>
        <v>21</v>
      </c>
      <c r="N307" s="183">
        <f t="shared" si="197"/>
        <v>1</v>
      </c>
      <c r="O307" s="177">
        <f t="shared" si="198"/>
        <v>1.0003748299999999</v>
      </c>
      <c r="P307" s="184">
        <f t="shared" si="224"/>
        <v>1.00739896</v>
      </c>
      <c r="Q307" s="184">
        <f t="shared" si="217"/>
        <v>1.0802977718168869</v>
      </c>
      <c r="R307" s="177">
        <f t="shared" si="223"/>
        <v>1.0807026900000001</v>
      </c>
      <c r="S307" s="177">
        <f t="shared" si="218"/>
        <v>1.0509297200000001</v>
      </c>
      <c r="T307" s="177">
        <f t="shared" si="199"/>
        <v>333477.55153047002</v>
      </c>
      <c r="U307" s="177">
        <f t="shared" si="200"/>
        <v>969.15922448576566</v>
      </c>
      <c r="V307" s="177">
        <f t="shared" si="201"/>
        <v>24072.591987834945</v>
      </c>
      <c r="W307" s="177">
        <f t="shared" si="202"/>
        <v>342358.45201937068</v>
      </c>
      <c r="X307" s="185">
        <f t="shared" si="203"/>
        <v>0</v>
      </c>
      <c r="Y307" s="177">
        <f t="shared" si="204"/>
        <v>0</v>
      </c>
      <c r="Z307" s="186">
        <f t="shared" si="205"/>
        <v>0</v>
      </c>
      <c r="AA307" s="177">
        <f t="shared" si="219"/>
        <v>0</v>
      </c>
      <c r="AB307" s="187">
        <f t="shared" si="220"/>
        <v>7.1215000000000001E-2</v>
      </c>
      <c r="AC307" s="185">
        <f t="shared" si="206"/>
        <v>1</v>
      </c>
      <c r="AD307" s="185">
        <v>252</v>
      </c>
      <c r="AE307" s="184">
        <f t="shared" si="222"/>
        <v>1.000273027</v>
      </c>
      <c r="AF307" s="177">
        <f t="shared" si="207"/>
        <v>91.048375460000003</v>
      </c>
      <c r="AG307" s="177">
        <f t="shared" si="208"/>
        <v>93.473101069999998</v>
      </c>
      <c r="AH307" s="188">
        <f t="shared" si="221"/>
        <v>0</v>
      </c>
      <c r="AI307" s="188"/>
      <c r="AJ307" s="188"/>
      <c r="AK307" s="188"/>
      <c r="AL307" s="8"/>
      <c r="AM307" s="8"/>
      <c r="AN307" s="8"/>
      <c r="AO307" s="8"/>
      <c r="AP307" s="8"/>
      <c r="AQ307" s="8"/>
      <c r="AR307" s="5"/>
      <c r="AS307" s="152"/>
      <c r="AT307" s="221">
        <f>[2]Plan1!$A271</f>
        <v>45047</v>
      </c>
      <c r="AU307" s="157" t="str">
        <f>[2]Plan1!$C271</f>
        <v>Dia do Trabalho</v>
      </c>
      <c r="AV307" s="20"/>
      <c r="AW307" s="30"/>
      <c r="AX307" s="168">
        <f t="shared" si="192"/>
        <v>45332</v>
      </c>
      <c r="AY307" s="168">
        <f t="shared" si="186"/>
        <v>45331</v>
      </c>
      <c r="AZ307" s="168">
        <f t="shared" si="187"/>
        <v>45336</v>
      </c>
      <c r="BA307" s="168">
        <f t="shared" si="188"/>
        <v>45362</v>
      </c>
      <c r="BB307" s="168">
        <f t="shared" si="189"/>
        <v>45338</v>
      </c>
      <c r="BC307" s="168">
        <f t="shared" si="190"/>
        <v>45364</v>
      </c>
      <c r="BD307" s="148">
        <f t="shared" si="191"/>
        <v>18</v>
      </c>
      <c r="BF307" s="1"/>
      <c r="BG307" s="1"/>
      <c r="BH307" s="1"/>
      <c r="BI307" s="1"/>
    </row>
    <row r="308" spans="1:206" x14ac:dyDescent="0.2">
      <c r="A308" s="125">
        <f t="shared" si="209"/>
        <v>42199</v>
      </c>
      <c r="B308" s="177">
        <f t="shared" si="193"/>
        <v>342666.32311381027</v>
      </c>
      <c r="C308" s="3">
        <f t="shared" si="210"/>
        <v>46259953.620364383</v>
      </c>
      <c r="D308" s="177">
        <f t="shared" si="211"/>
        <v>317316.70080704999</v>
      </c>
      <c r="E308" s="177">
        <f t="shared" si="212"/>
        <v>19029.345232719999</v>
      </c>
      <c r="F308" s="178">
        <f t="shared" si="194"/>
        <v>298287.35557432997</v>
      </c>
      <c r="G308" s="179">
        <f t="shared" si="213"/>
        <v>4276.6000000000004</v>
      </c>
      <c r="H308" s="180">
        <f>IF(AND(N308=1,N307&gt;1),VLOOKUP(A307,[1]Plan1!$CW$105:$CY$215,3),H307)</f>
        <v>4310.3900000000003</v>
      </c>
      <c r="I308" s="181">
        <f t="shared" si="195"/>
        <v>42135</v>
      </c>
      <c r="J308" s="181">
        <f t="shared" si="214"/>
        <v>42166</v>
      </c>
      <c r="K308" s="182">
        <f t="shared" si="196"/>
        <v>7.9011364167795861E-3</v>
      </c>
      <c r="L308" s="213">
        <f t="shared" si="215"/>
        <v>42226</v>
      </c>
      <c r="M308" s="183">
        <f t="shared" si="216"/>
        <v>21</v>
      </c>
      <c r="N308" s="183">
        <f t="shared" si="197"/>
        <v>2</v>
      </c>
      <c r="O308" s="177">
        <f t="shared" si="198"/>
        <v>1.0007498100000001</v>
      </c>
      <c r="P308" s="184">
        <f t="shared" si="224"/>
        <v>1.00739896</v>
      </c>
      <c r="Q308" s="184">
        <f t="shared" si="217"/>
        <v>1.0802977718168869</v>
      </c>
      <c r="R308" s="177">
        <f t="shared" si="223"/>
        <v>1.08110778</v>
      </c>
      <c r="S308" s="177">
        <f t="shared" si="218"/>
        <v>1.0509297200000001</v>
      </c>
      <c r="T308" s="177">
        <f t="shared" si="199"/>
        <v>333477.55153047002</v>
      </c>
      <c r="U308" s="177">
        <f t="shared" si="200"/>
        <v>969.15922448576566</v>
      </c>
      <c r="V308" s="177">
        <f t="shared" si="201"/>
        <v>24193.425212704518</v>
      </c>
      <c r="W308" s="177">
        <f t="shared" si="202"/>
        <v>342479.28524424025</v>
      </c>
      <c r="X308" s="185">
        <f t="shared" si="203"/>
        <v>0</v>
      </c>
      <c r="Y308" s="177">
        <f t="shared" si="204"/>
        <v>0</v>
      </c>
      <c r="Z308" s="186">
        <f t="shared" si="205"/>
        <v>0</v>
      </c>
      <c r="AA308" s="177">
        <f t="shared" si="219"/>
        <v>0</v>
      </c>
      <c r="AB308" s="187">
        <f t="shared" si="220"/>
        <v>7.1215000000000001E-2</v>
      </c>
      <c r="AC308" s="185">
        <f t="shared" si="206"/>
        <v>2</v>
      </c>
      <c r="AD308" s="185">
        <v>252</v>
      </c>
      <c r="AE308" s="184">
        <f t="shared" si="222"/>
        <v>1.000546129</v>
      </c>
      <c r="AF308" s="177">
        <f t="shared" si="207"/>
        <v>182.12176173</v>
      </c>
      <c r="AG308" s="177">
        <f t="shared" si="208"/>
        <v>187.03786957</v>
      </c>
      <c r="AH308" s="188">
        <f t="shared" si="221"/>
        <v>0</v>
      </c>
      <c r="AI308" s="188"/>
      <c r="AJ308" s="188"/>
      <c r="AK308" s="188"/>
      <c r="AL308" s="8"/>
      <c r="AM308" s="8"/>
      <c r="AN308" s="8"/>
      <c r="AO308" s="8"/>
      <c r="AP308" s="8"/>
      <c r="AQ308" s="8"/>
      <c r="AR308" s="5"/>
      <c r="AS308" s="152"/>
      <c r="AT308" s="221">
        <f>[2]Plan1!$A272</f>
        <v>45085</v>
      </c>
      <c r="AU308" s="157" t="str">
        <f>[2]Plan1!$C272</f>
        <v>Corpus Christi</v>
      </c>
      <c r="AV308" s="20"/>
      <c r="AW308" s="30"/>
      <c r="AX308" s="168">
        <f t="shared" si="192"/>
        <v>45361</v>
      </c>
      <c r="AY308" s="168">
        <f t="shared" si="186"/>
        <v>45359</v>
      </c>
      <c r="AZ308" s="168">
        <f t="shared" si="187"/>
        <v>45362</v>
      </c>
      <c r="BA308" s="168">
        <f t="shared" si="188"/>
        <v>45392</v>
      </c>
      <c r="BB308" s="168">
        <f t="shared" si="189"/>
        <v>45364</v>
      </c>
      <c r="BC308" s="168">
        <f t="shared" si="190"/>
        <v>45394</v>
      </c>
      <c r="BD308" s="148">
        <f t="shared" si="191"/>
        <v>21</v>
      </c>
      <c r="BF308" s="1"/>
      <c r="BG308" s="1"/>
      <c r="BH308" s="1"/>
      <c r="BI308" s="1"/>
    </row>
    <row r="309" spans="1:206" x14ac:dyDescent="0.2">
      <c r="A309" s="125">
        <f t="shared" si="209"/>
        <v>42200</v>
      </c>
      <c r="B309" s="177">
        <f t="shared" si="193"/>
        <v>342880.86056684674</v>
      </c>
      <c r="C309" s="3">
        <f t="shared" si="210"/>
        <v>46288916.176524311</v>
      </c>
      <c r="D309" s="177">
        <f t="shared" si="211"/>
        <v>317316.70080704999</v>
      </c>
      <c r="E309" s="177">
        <f t="shared" si="212"/>
        <v>19029.345232719999</v>
      </c>
      <c r="F309" s="178">
        <f t="shared" si="194"/>
        <v>298287.35557432997</v>
      </c>
      <c r="G309" s="179">
        <f t="shared" si="213"/>
        <v>4276.6000000000004</v>
      </c>
      <c r="H309" s="180">
        <f>IF(AND(N309=1,N308&gt;1),VLOOKUP(A308,[1]Plan1!$CW$105:$CY$215,3),H308)</f>
        <v>4310.3900000000003</v>
      </c>
      <c r="I309" s="181">
        <f t="shared" si="195"/>
        <v>42135</v>
      </c>
      <c r="J309" s="181">
        <f t="shared" si="214"/>
        <v>42166</v>
      </c>
      <c r="K309" s="182">
        <f t="shared" si="196"/>
        <v>7.9011364167795861E-3</v>
      </c>
      <c r="L309" s="213">
        <f t="shared" si="215"/>
        <v>42226</v>
      </c>
      <c r="M309" s="183">
        <f t="shared" si="216"/>
        <v>21</v>
      </c>
      <c r="N309" s="183">
        <f t="shared" si="197"/>
        <v>3</v>
      </c>
      <c r="O309" s="177">
        <f t="shared" si="198"/>
        <v>1.00112493</v>
      </c>
      <c r="P309" s="184">
        <f t="shared" si="224"/>
        <v>1.00739896</v>
      </c>
      <c r="Q309" s="184">
        <f t="shared" si="217"/>
        <v>1.0802977718168869</v>
      </c>
      <c r="R309" s="177">
        <f t="shared" si="223"/>
        <v>1.08151303</v>
      </c>
      <c r="S309" s="177">
        <f t="shared" si="218"/>
        <v>1.0509297200000001</v>
      </c>
      <c r="T309" s="177">
        <f t="shared" si="199"/>
        <v>333477.55153047002</v>
      </c>
      <c r="U309" s="177">
        <f t="shared" si="200"/>
        <v>969.15922448576566</v>
      </c>
      <c r="V309" s="177">
        <f t="shared" si="201"/>
        <v>24314.30616355102</v>
      </c>
      <c r="W309" s="177">
        <f t="shared" si="202"/>
        <v>342600.16619508673</v>
      </c>
      <c r="X309" s="185">
        <f t="shared" si="203"/>
        <v>0</v>
      </c>
      <c r="Y309" s="177">
        <f t="shared" si="204"/>
        <v>0</v>
      </c>
      <c r="Z309" s="186">
        <f t="shared" si="205"/>
        <v>0</v>
      </c>
      <c r="AA309" s="177">
        <f t="shared" si="219"/>
        <v>0</v>
      </c>
      <c r="AB309" s="187">
        <f t="shared" si="220"/>
        <v>7.1215000000000001E-2</v>
      </c>
      <c r="AC309" s="185">
        <f t="shared" si="206"/>
        <v>3</v>
      </c>
      <c r="AD309" s="185">
        <v>252</v>
      </c>
      <c r="AE309" s="184">
        <f t="shared" si="222"/>
        <v>1.0008193059999999</v>
      </c>
      <c r="AF309" s="177">
        <f t="shared" si="207"/>
        <v>273.22015883</v>
      </c>
      <c r="AG309" s="177">
        <f t="shared" si="208"/>
        <v>280.69437176000002</v>
      </c>
      <c r="AH309" s="188">
        <f t="shared" si="221"/>
        <v>0</v>
      </c>
      <c r="AI309" s="188"/>
      <c r="AJ309" s="188"/>
      <c r="AK309" s="188"/>
      <c r="AL309" s="8"/>
      <c r="AM309" s="8"/>
      <c r="AN309" s="8"/>
      <c r="AO309" s="8"/>
      <c r="AP309" s="8"/>
      <c r="AQ309" s="8"/>
      <c r="AR309" s="5"/>
      <c r="AS309" s="152"/>
      <c r="AT309" s="221">
        <f>[2]Plan1!$A273</f>
        <v>45176</v>
      </c>
      <c r="AU309" s="157" t="str">
        <f>[2]Plan1!$C273</f>
        <v>Independência do Brasil</v>
      </c>
      <c r="AV309" s="20"/>
      <c r="AW309" s="30"/>
      <c r="AX309" s="168">
        <f t="shared" si="192"/>
        <v>45392</v>
      </c>
      <c r="AY309" s="168">
        <f t="shared" si="186"/>
        <v>45391</v>
      </c>
      <c r="AZ309" s="168">
        <f t="shared" si="187"/>
        <v>45392</v>
      </c>
      <c r="BA309" s="168">
        <f t="shared" si="188"/>
        <v>45422</v>
      </c>
      <c r="BB309" s="168">
        <f t="shared" si="189"/>
        <v>45394</v>
      </c>
      <c r="BC309" s="168">
        <f t="shared" si="190"/>
        <v>45426</v>
      </c>
      <c r="BD309" s="148">
        <f t="shared" si="191"/>
        <v>21</v>
      </c>
      <c r="BF309" s="1"/>
      <c r="BG309" s="1"/>
      <c r="BH309" s="1"/>
      <c r="BI309" s="1"/>
    </row>
    <row r="310" spans="1:206" x14ac:dyDescent="0.2">
      <c r="A310" s="125">
        <f t="shared" si="209"/>
        <v>42201</v>
      </c>
      <c r="B310" s="177">
        <f t="shared" si="193"/>
        <v>343095.52824475954</v>
      </c>
      <c r="C310" s="3">
        <f t="shared" si="210"/>
        <v>46317896.313042536</v>
      </c>
      <c r="D310" s="177">
        <f t="shared" si="211"/>
        <v>317316.70080704999</v>
      </c>
      <c r="E310" s="177">
        <f t="shared" si="212"/>
        <v>19029.345232719999</v>
      </c>
      <c r="F310" s="178">
        <f t="shared" si="194"/>
        <v>298287.35557432997</v>
      </c>
      <c r="G310" s="179">
        <f t="shared" si="213"/>
        <v>4276.6000000000004</v>
      </c>
      <c r="H310" s="180">
        <f>IF(AND(N310=1,N309&gt;1),VLOOKUP(A309,[1]Plan1!$CW$105:$CY$215,3),H309)</f>
        <v>4310.3900000000003</v>
      </c>
      <c r="I310" s="181">
        <f t="shared" si="195"/>
        <v>42135</v>
      </c>
      <c r="J310" s="181">
        <f t="shared" si="214"/>
        <v>42166</v>
      </c>
      <c r="K310" s="182">
        <f t="shared" si="196"/>
        <v>7.9011364167795861E-3</v>
      </c>
      <c r="L310" s="213">
        <f t="shared" si="215"/>
        <v>42226</v>
      </c>
      <c r="M310" s="183">
        <f t="shared" si="216"/>
        <v>21</v>
      </c>
      <c r="N310" s="183">
        <f t="shared" si="197"/>
        <v>4</v>
      </c>
      <c r="O310" s="177">
        <f t="shared" si="198"/>
        <v>1.0015001800000001</v>
      </c>
      <c r="P310" s="184">
        <f t="shared" si="224"/>
        <v>1.00739896</v>
      </c>
      <c r="Q310" s="184">
        <f t="shared" si="217"/>
        <v>1.0802977718168869</v>
      </c>
      <c r="R310" s="177">
        <f t="shared" si="223"/>
        <v>1.0819184100000001</v>
      </c>
      <c r="S310" s="177">
        <f t="shared" si="218"/>
        <v>1.0509297200000001</v>
      </c>
      <c r="T310" s="177">
        <f t="shared" si="199"/>
        <v>333477.55153047002</v>
      </c>
      <c r="U310" s="177">
        <f t="shared" si="200"/>
        <v>969.15922448576566</v>
      </c>
      <c r="V310" s="177">
        <f t="shared" si="201"/>
        <v>24435.22589175378</v>
      </c>
      <c r="W310" s="177">
        <f t="shared" si="202"/>
        <v>342721.08592328953</v>
      </c>
      <c r="X310" s="185">
        <f t="shared" si="203"/>
        <v>0</v>
      </c>
      <c r="Y310" s="177">
        <f t="shared" si="204"/>
        <v>0</v>
      </c>
      <c r="Z310" s="186">
        <f t="shared" si="205"/>
        <v>0</v>
      </c>
      <c r="AA310" s="177">
        <f t="shared" si="219"/>
        <v>0</v>
      </c>
      <c r="AB310" s="187">
        <f t="shared" si="220"/>
        <v>7.1215000000000001E-2</v>
      </c>
      <c r="AC310" s="185">
        <f t="shared" si="206"/>
        <v>4</v>
      </c>
      <c r="AD310" s="185">
        <v>252</v>
      </c>
      <c r="AE310" s="184">
        <f t="shared" si="222"/>
        <v>1.001092557</v>
      </c>
      <c r="AF310" s="177">
        <f t="shared" si="207"/>
        <v>364.34323325999998</v>
      </c>
      <c r="AG310" s="177">
        <f t="shared" si="208"/>
        <v>374.44232147000002</v>
      </c>
      <c r="AH310" s="188">
        <f t="shared" si="221"/>
        <v>0</v>
      </c>
      <c r="AI310" s="188"/>
      <c r="AJ310" s="188"/>
      <c r="AK310" s="188"/>
      <c r="AL310" s="8"/>
      <c r="AM310" s="8"/>
      <c r="AN310" s="8"/>
      <c r="AO310" s="8"/>
      <c r="AP310" s="8"/>
      <c r="AQ310" s="8"/>
      <c r="AR310" s="5"/>
      <c r="AS310" s="152"/>
      <c r="AT310" s="221">
        <f>[2]Plan1!$A274</f>
        <v>45211</v>
      </c>
      <c r="AU310" s="157" t="str">
        <f>[2]Plan1!$C274</f>
        <v>Nossa Sr.a Aparecida - Padroeira do Brasil</v>
      </c>
      <c r="AV310" s="20"/>
      <c r="AW310" s="30"/>
      <c r="AX310" s="168">
        <f t="shared" si="192"/>
        <v>45422</v>
      </c>
      <c r="AY310" s="168">
        <f t="shared" si="186"/>
        <v>45421</v>
      </c>
      <c r="AZ310" s="168">
        <f t="shared" si="187"/>
        <v>45422</v>
      </c>
      <c r="BA310" s="168">
        <f t="shared" si="188"/>
        <v>45453</v>
      </c>
      <c r="BB310" s="168">
        <f t="shared" si="189"/>
        <v>45426</v>
      </c>
      <c r="BC310" s="168">
        <f t="shared" si="190"/>
        <v>45455</v>
      </c>
      <c r="BD310" s="148">
        <f t="shared" si="191"/>
        <v>20</v>
      </c>
      <c r="BF310" s="1"/>
      <c r="BG310" s="1"/>
      <c r="BH310" s="1"/>
      <c r="BI310" s="1"/>
    </row>
    <row r="311" spans="1:206" x14ac:dyDescent="0.2">
      <c r="A311" s="125">
        <f t="shared" si="209"/>
        <v>42202</v>
      </c>
      <c r="B311" s="177">
        <f t="shared" si="193"/>
        <v>343310.33550985908</v>
      </c>
      <c r="C311" s="3">
        <f t="shared" si="210"/>
        <v>46346895.293830976</v>
      </c>
      <c r="D311" s="177">
        <f t="shared" si="211"/>
        <v>317316.70080704999</v>
      </c>
      <c r="E311" s="177">
        <f t="shared" si="212"/>
        <v>19029.345232719999</v>
      </c>
      <c r="F311" s="178">
        <f t="shared" si="194"/>
        <v>298287.35557432997</v>
      </c>
      <c r="G311" s="179">
        <f t="shared" si="213"/>
        <v>4276.6000000000004</v>
      </c>
      <c r="H311" s="180">
        <f>IF(AND(N311=1,N310&gt;1),VLOOKUP(A310,[1]Plan1!$CW$105:$CY$215,3),H310)</f>
        <v>4310.3900000000003</v>
      </c>
      <c r="I311" s="181">
        <f t="shared" si="195"/>
        <v>42135</v>
      </c>
      <c r="J311" s="181">
        <f t="shared" si="214"/>
        <v>42166</v>
      </c>
      <c r="K311" s="182">
        <f t="shared" si="196"/>
        <v>7.9011364167795861E-3</v>
      </c>
      <c r="L311" s="213">
        <f t="shared" si="215"/>
        <v>42226</v>
      </c>
      <c r="M311" s="183">
        <f t="shared" si="216"/>
        <v>21</v>
      </c>
      <c r="N311" s="183">
        <f t="shared" si="197"/>
        <v>5</v>
      </c>
      <c r="O311" s="177">
        <f t="shared" si="198"/>
        <v>1.0018755800000001</v>
      </c>
      <c r="P311" s="184">
        <f t="shared" si="224"/>
        <v>1.00739896</v>
      </c>
      <c r="Q311" s="184">
        <f t="shared" si="217"/>
        <v>1.0802977718168869</v>
      </c>
      <c r="R311" s="177">
        <f t="shared" si="223"/>
        <v>1.0823239499999999</v>
      </c>
      <c r="S311" s="177">
        <f t="shared" si="218"/>
        <v>1.0509297200000001</v>
      </c>
      <c r="T311" s="177">
        <f t="shared" si="199"/>
        <v>333477.55153047002</v>
      </c>
      <c r="U311" s="177">
        <f t="shared" si="200"/>
        <v>969.15922448576566</v>
      </c>
      <c r="V311" s="177">
        <f t="shared" si="201"/>
        <v>24556.193345933338</v>
      </c>
      <c r="W311" s="177">
        <f t="shared" si="202"/>
        <v>342842.05337746907</v>
      </c>
      <c r="X311" s="185">
        <f t="shared" si="203"/>
        <v>0</v>
      </c>
      <c r="Y311" s="177">
        <f t="shared" si="204"/>
        <v>0</v>
      </c>
      <c r="Z311" s="186">
        <f t="shared" si="205"/>
        <v>0</v>
      </c>
      <c r="AA311" s="177">
        <f t="shared" si="219"/>
        <v>0</v>
      </c>
      <c r="AB311" s="187">
        <f t="shared" si="220"/>
        <v>7.1215000000000001E-2</v>
      </c>
      <c r="AC311" s="185">
        <f t="shared" si="206"/>
        <v>5</v>
      </c>
      <c r="AD311" s="185">
        <v>252</v>
      </c>
      <c r="AE311" s="184">
        <f t="shared" si="222"/>
        <v>1.0013658830000001</v>
      </c>
      <c r="AF311" s="177">
        <f t="shared" si="207"/>
        <v>455.49131850999999</v>
      </c>
      <c r="AG311" s="177">
        <f t="shared" si="208"/>
        <v>468.28213239000002</v>
      </c>
      <c r="AH311" s="188">
        <f t="shared" si="221"/>
        <v>0</v>
      </c>
      <c r="AI311" s="188"/>
      <c r="AJ311" s="188"/>
      <c r="AK311" s="188"/>
      <c r="AL311" s="8"/>
      <c r="AM311" s="8"/>
      <c r="AN311" s="8"/>
      <c r="AO311" s="8"/>
      <c r="AP311" s="8"/>
      <c r="AQ311" s="8"/>
      <c r="AR311" s="5"/>
      <c r="AS311" s="163"/>
      <c r="AT311" s="221">
        <f>[2]Plan1!$A275</f>
        <v>45232</v>
      </c>
      <c r="AU311" s="157" t="str">
        <f>[2]Plan1!$C275</f>
        <v>Finados</v>
      </c>
      <c r="AV311" s="20"/>
      <c r="AW311" s="30"/>
      <c r="AX311" s="168">
        <f t="shared" si="192"/>
        <v>45453</v>
      </c>
      <c r="AY311" s="168">
        <f t="shared" si="186"/>
        <v>45450</v>
      </c>
      <c r="AZ311" s="168">
        <f t="shared" si="187"/>
        <v>45453</v>
      </c>
      <c r="BA311" s="168">
        <f t="shared" si="188"/>
        <v>45483</v>
      </c>
      <c r="BB311" s="168">
        <f t="shared" si="189"/>
        <v>45455</v>
      </c>
      <c r="BC311" s="168">
        <f t="shared" si="190"/>
        <v>45485</v>
      </c>
      <c r="BD311" s="148">
        <f t="shared" si="191"/>
        <v>22</v>
      </c>
      <c r="BF311" s="1"/>
      <c r="BG311" s="1"/>
      <c r="BH311" s="1"/>
      <c r="BI311" s="1"/>
    </row>
    <row r="312" spans="1:206" x14ac:dyDescent="0.2">
      <c r="A312" s="125">
        <f t="shared" si="209"/>
        <v>42203</v>
      </c>
      <c r="B312" s="177">
        <f t="shared" si="193"/>
        <v>343525.28208553564</v>
      </c>
      <c r="C312" s="3">
        <f t="shared" si="210"/>
        <v>46375913.081547312</v>
      </c>
      <c r="D312" s="177">
        <f t="shared" si="211"/>
        <v>317316.70080704999</v>
      </c>
      <c r="E312" s="177">
        <f t="shared" si="212"/>
        <v>19029.345232719999</v>
      </c>
      <c r="F312" s="178">
        <f t="shared" si="194"/>
        <v>298287.35557432997</v>
      </c>
      <c r="G312" s="179">
        <f t="shared" si="213"/>
        <v>4276.6000000000004</v>
      </c>
      <c r="H312" s="180">
        <f>IF(AND(N312=1,N311&gt;1),VLOOKUP(A311,[1]Plan1!$CW$105:$CY$215,3),H311)</f>
        <v>4310.3900000000003</v>
      </c>
      <c r="I312" s="181">
        <f t="shared" si="195"/>
        <v>42135</v>
      </c>
      <c r="J312" s="181">
        <f t="shared" si="214"/>
        <v>42166</v>
      </c>
      <c r="K312" s="182">
        <f t="shared" si="196"/>
        <v>7.9011364167795861E-3</v>
      </c>
      <c r="L312" s="213">
        <f t="shared" si="215"/>
        <v>42226</v>
      </c>
      <c r="M312" s="183">
        <f t="shared" si="216"/>
        <v>21</v>
      </c>
      <c r="N312" s="183">
        <f t="shared" si="197"/>
        <v>6</v>
      </c>
      <c r="O312" s="177">
        <f t="shared" si="198"/>
        <v>1.0022511199999999</v>
      </c>
      <c r="P312" s="184">
        <f t="shared" si="224"/>
        <v>1.00739896</v>
      </c>
      <c r="Q312" s="184">
        <f t="shared" si="217"/>
        <v>1.0802977718168869</v>
      </c>
      <c r="R312" s="177">
        <f t="shared" si="223"/>
        <v>1.0827296500000001</v>
      </c>
      <c r="S312" s="177">
        <f t="shared" si="218"/>
        <v>1.0509297200000001</v>
      </c>
      <c r="T312" s="177">
        <f t="shared" si="199"/>
        <v>333477.55153047002</v>
      </c>
      <c r="U312" s="177">
        <f t="shared" si="200"/>
        <v>969.15922448576566</v>
      </c>
      <c r="V312" s="177">
        <f t="shared" si="201"/>
        <v>24677.208526089897</v>
      </c>
      <c r="W312" s="177">
        <f t="shared" si="202"/>
        <v>342963.06855762564</v>
      </c>
      <c r="X312" s="185">
        <f t="shared" si="203"/>
        <v>0</v>
      </c>
      <c r="Y312" s="177">
        <f t="shared" si="204"/>
        <v>0</v>
      </c>
      <c r="Z312" s="186">
        <f t="shared" si="205"/>
        <v>0</v>
      </c>
      <c r="AA312" s="177">
        <f t="shared" si="219"/>
        <v>0</v>
      </c>
      <c r="AB312" s="187">
        <f t="shared" si="220"/>
        <v>7.1215000000000001E-2</v>
      </c>
      <c r="AC312" s="185">
        <f t="shared" si="206"/>
        <v>6</v>
      </c>
      <c r="AD312" s="185">
        <v>252</v>
      </c>
      <c r="AE312" s="184">
        <f t="shared" si="222"/>
        <v>1.001639283</v>
      </c>
      <c r="AF312" s="177">
        <f t="shared" si="207"/>
        <v>546.66408109999998</v>
      </c>
      <c r="AG312" s="177">
        <f t="shared" si="208"/>
        <v>562.21352791000004</v>
      </c>
      <c r="AH312" s="188">
        <f t="shared" si="221"/>
        <v>0</v>
      </c>
      <c r="AI312" s="188"/>
      <c r="AJ312" s="188"/>
      <c r="AK312" s="188"/>
      <c r="AL312" s="8"/>
      <c r="AM312" s="8"/>
      <c r="AN312" s="8"/>
      <c r="AO312" s="8"/>
      <c r="AP312" s="8"/>
      <c r="AQ312" s="8"/>
      <c r="AR312" s="5"/>
      <c r="AS312" s="163"/>
      <c r="AT312" s="221">
        <f>[2]Plan1!$A276</f>
        <v>45245</v>
      </c>
      <c r="AU312" s="157" t="str">
        <f>[2]Plan1!$C276</f>
        <v>Proclamação da República</v>
      </c>
      <c r="AV312" s="20"/>
      <c r="AW312" s="30"/>
      <c r="AX312" s="168">
        <f t="shared" si="192"/>
        <v>45483</v>
      </c>
      <c r="AY312" s="168">
        <f t="shared" si="186"/>
        <v>45482</v>
      </c>
      <c r="AZ312" s="168">
        <f t="shared" si="187"/>
        <v>45483</v>
      </c>
      <c r="BA312" s="168">
        <f t="shared" si="188"/>
        <v>45516</v>
      </c>
      <c r="BB312" s="168">
        <f t="shared" si="189"/>
        <v>45485</v>
      </c>
      <c r="BC312" s="168">
        <f t="shared" si="190"/>
        <v>45518</v>
      </c>
      <c r="BD312" s="148">
        <f t="shared" si="191"/>
        <v>23</v>
      </c>
      <c r="BF312" s="1"/>
      <c r="BG312" s="1"/>
      <c r="BH312" s="1"/>
      <c r="BI312" s="1"/>
    </row>
    <row r="313" spans="1:206" x14ac:dyDescent="0.2">
      <c r="A313" s="125">
        <f t="shared" si="209"/>
        <v>42204</v>
      </c>
      <c r="B313" s="177">
        <f t="shared" si="193"/>
        <v>343525.28208553564</v>
      </c>
      <c r="C313" s="3">
        <f t="shared" si="210"/>
        <v>46375913.081547312</v>
      </c>
      <c r="D313" s="177">
        <f t="shared" si="211"/>
        <v>317316.70080704999</v>
      </c>
      <c r="E313" s="177">
        <f t="shared" si="212"/>
        <v>19029.345232719999</v>
      </c>
      <c r="F313" s="178">
        <f t="shared" si="194"/>
        <v>298287.35557432997</v>
      </c>
      <c r="G313" s="179">
        <f t="shared" si="213"/>
        <v>4276.6000000000004</v>
      </c>
      <c r="H313" s="180">
        <f>IF(AND(N313=1,N312&gt;1),VLOOKUP(A312,[1]Plan1!$CW$105:$CY$215,3),H312)</f>
        <v>4310.3900000000003</v>
      </c>
      <c r="I313" s="181">
        <f t="shared" si="195"/>
        <v>42135</v>
      </c>
      <c r="J313" s="181">
        <f t="shared" si="214"/>
        <v>42166</v>
      </c>
      <c r="K313" s="182">
        <f t="shared" si="196"/>
        <v>7.9011364167795861E-3</v>
      </c>
      <c r="L313" s="213">
        <f t="shared" si="215"/>
        <v>42226</v>
      </c>
      <c r="M313" s="183">
        <f t="shared" si="216"/>
        <v>21</v>
      </c>
      <c r="N313" s="183">
        <f t="shared" si="197"/>
        <v>6</v>
      </c>
      <c r="O313" s="177">
        <f t="shared" si="198"/>
        <v>1.0022511199999999</v>
      </c>
      <c r="P313" s="184">
        <f t="shared" si="224"/>
        <v>1.00739896</v>
      </c>
      <c r="Q313" s="184">
        <f t="shared" si="217"/>
        <v>1.0802977718168869</v>
      </c>
      <c r="R313" s="177">
        <f t="shared" si="223"/>
        <v>1.0827296500000001</v>
      </c>
      <c r="S313" s="177">
        <f t="shared" si="218"/>
        <v>1.0509297200000001</v>
      </c>
      <c r="T313" s="177">
        <f t="shared" si="199"/>
        <v>333477.55153047002</v>
      </c>
      <c r="U313" s="177">
        <f t="shared" si="200"/>
        <v>969.15922448576566</v>
      </c>
      <c r="V313" s="177">
        <f t="shared" si="201"/>
        <v>24677.208526089897</v>
      </c>
      <c r="W313" s="177">
        <f t="shared" si="202"/>
        <v>342963.06855762564</v>
      </c>
      <c r="X313" s="185">
        <f t="shared" si="203"/>
        <v>0</v>
      </c>
      <c r="Y313" s="177">
        <f t="shared" si="204"/>
        <v>0</v>
      </c>
      <c r="Z313" s="186">
        <f t="shared" si="205"/>
        <v>0</v>
      </c>
      <c r="AA313" s="177">
        <f t="shared" si="219"/>
        <v>0</v>
      </c>
      <c r="AB313" s="187">
        <f t="shared" si="220"/>
        <v>7.1215000000000001E-2</v>
      </c>
      <c r="AC313" s="185">
        <f t="shared" si="206"/>
        <v>6</v>
      </c>
      <c r="AD313" s="185">
        <v>252</v>
      </c>
      <c r="AE313" s="184">
        <f t="shared" si="222"/>
        <v>1.001639283</v>
      </c>
      <c r="AF313" s="177">
        <f t="shared" si="207"/>
        <v>546.66408109999998</v>
      </c>
      <c r="AG313" s="177">
        <f t="shared" si="208"/>
        <v>562.21352791000004</v>
      </c>
      <c r="AH313" s="188">
        <f t="shared" si="221"/>
        <v>0</v>
      </c>
      <c r="AI313" s="188"/>
      <c r="AJ313" s="188"/>
      <c r="AK313" s="188"/>
      <c r="AL313" s="8"/>
      <c r="AM313" s="8"/>
      <c r="AN313" s="8"/>
      <c r="AO313" s="8"/>
      <c r="AP313" s="8"/>
      <c r="AQ313" s="8"/>
      <c r="AR313" s="5"/>
      <c r="AS313" s="163"/>
      <c r="AT313" s="221">
        <f>[2]Plan1!$A277</f>
        <v>45285</v>
      </c>
      <c r="AU313" s="157" t="str">
        <f>[2]Plan1!$C277</f>
        <v>Natal</v>
      </c>
      <c r="AV313" s="20"/>
      <c r="AW313" s="30"/>
      <c r="AX313" s="168">
        <f t="shared" si="192"/>
        <v>45514</v>
      </c>
      <c r="AY313" s="168">
        <f t="shared" si="186"/>
        <v>45513</v>
      </c>
      <c r="AZ313" s="168">
        <f t="shared" si="187"/>
        <v>45516</v>
      </c>
      <c r="BA313" s="168">
        <f t="shared" si="188"/>
        <v>45545</v>
      </c>
      <c r="BB313" s="168">
        <f t="shared" si="189"/>
        <v>45518</v>
      </c>
      <c r="BC313" s="168">
        <f t="shared" si="190"/>
        <v>45547</v>
      </c>
      <c r="BD313" s="148">
        <f t="shared" si="191"/>
        <v>21</v>
      </c>
      <c r="BF313" s="1"/>
      <c r="BG313" s="1"/>
      <c r="BH313" s="1"/>
      <c r="BI313" s="1"/>
    </row>
    <row r="314" spans="1:206" x14ac:dyDescent="0.2">
      <c r="A314" s="125">
        <f t="shared" si="209"/>
        <v>42205</v>
      </c>
      <c r="B314" s="177">
        <f t="shared" si="193"/>
        <v>343525.28208553564</v>
      </c>
      <c r="C314" s="3">
        <f t="shared" si="210"/>
        <v>46375913.081547312</v>
      </c>
      <c r="D314" s="177">
        <f t="shared" si="211"/>
        <v>317316.70080704999</v>
      </c>
      <c r="E314" s="177">
        <f t="shared" si="212"/>
        <v>19029.345232719999</v>
      </c>
      <c r="F314" s="178">
        <f t="shared" si="194"/>
        <v>298287.35557432997</v>
      </c>
      <c r="G314" s="179">
        <f t="shared" si="213"/>
        <v>4276.6000000000004</v>
      </c>
      <c r="H314" s="180">
        <f>IF(AND(N314=1,N313&gt;1),VLOOKUP(A313,[1]Plan1!$CW$105:$CY$215,3),H313)</f>
        <v>4310.3900000000003</v>
      </c>
      <c r="I314" s="181">
        <f t="shared" si="195"/>
        <v>42135</v>
      </c>
      <c r="J314" s="181">
        <f t="shared" si="214"/>
        <v>42166</v>
      </c>
      <c r="K314" s="182">
        <f t="shared" si="196"/>
        <v>7.9011364167795861E-3</v>
      </c>
      <c r="L314" s="213">
        <f t="shared" si="215"/>
        <v>42226</v>
      </c>
      <c r="M314" s="183">
        <f t="shared" si="216"/>
        <v>21</v>
      </c>
      <c r="N314" s="183">
        <f t="shared" si="197"/>
        <v>6</v>
      </c>
      <c r="O314" s="177">
        <f t="shared" si="198"/>
        <v>1.0022511199999999</v>
      </c>
      <c r="P314" s="184">
        <f t="shared" si="224"/>
        <v>1.00739896</v>
      </c>
      <c r="Q314" s="184">
        <f t="shared" si="217"/>
        <v>1.0802977718168869</v>
      </c>
      <c r="R314" s="177">
        <f t="shared" si="223"/>
        <v>1.0827296500000001</v>
      </c>
      <c r="S314" s="177">
        <f t="shared" si="218"/>
        <v>1.0509297200000001</v>
      </c>
      <c r="T314" s="177">
        <f t="shared" si="199"/>
        <v>333477.55153047002</v>
      </c>
      <c r="U314" s="177">
        <f t="shared" si="200"/>
        <v>969.15922448576566</v>
      </c>
      <c r="V314" s="177">
        <f t="shared" si="201"/>
        <v>24677.208526089897</v>
      </c>
      <c r="W314" s="177">
        <f t="shared" si="202"/>
        <v>342963.06855762564</v>
      </c>
      <c r="X314" s="185">
        <f t="shared" si="203"/>
        <v>0</v>
      </c>
      <c r="Y314" s="177">
        <f t="shared" si="204"/>
        <v>0</v>
      </c>
      <c r="Z314" s="186">
        <f t="shared" si="205"/>
        <v>0</v>
      </c>
      <c r="AA314" s="177">
        <f t="shared" si="219"/>
        <v>0</v>
      </c>
      <c r="AB314" s="187">
        <f t="shared" si="220"/>
        <v>7.1215000000000001E-2</v>
      </c>
      <c r="AC314" s="185">
        <f t="shared" si="206"/>
        <v>6</v>
      </c>
      <c r="AD314" s="185">
        <v>252</v>
      </c>
      <c r="AE314" s="184">
        <f t="shared" si="222"/>
        <v>1.001639283</v>
      </c>
      <c r="AF314" s="177">
        <f t="shared" si="207"/>
        <v>546.66408109999998</v>
      </c>
      <c r="AG314" s="177">
        <f t="shared" si="208"/>
        <v>562.21352791000004</v>
      </c>
      <c r="AH314" s="188">
        <f t="shared" si="221"/>
        <v>0</v>
      </c>
      <c r="AI314" s="188"/>
      <c r="AJ314" s="188"/>
      <c r="AK314" s="188"/>
      <c r="AL314" s="8"/>
      <c r="AM314" s="8"/>
      <c r="AN314" s="13"/>
      <c r="AO314" s="13"/>
      <c r="AP314" s="13"/>
      <c r="AQ314" s="13"/>
      <c r="AR314" s="5"/>
      <c r="AS314" s="164"/>
      <c r="AT314" s="221">
        <f>[2]Plan1!$A278</f>
        <v>45292</v>
      </c>
      <c r="AU314" s="157" t="str">
        <f>[2]Plan1!$C278</f>
        <v>Confraternização Universal</v>
      </c>
      <c r="AV314" s="21"/>
      <c r="AW314" s="25"/>
      <c r="AX314" s="168">
        <f t="shared" si="192"/>
        <v>45545</v>
      </c>
      <c r="AY314" s="168">
        <f t="shared" si="186"/>
        <v>45544</v>
      </c>
      <c r="AZ314" s="168">
        <f t="shared" si="187"/>
        <v>45545</v>
      </c>
      <c r="BA314" s="168">
        <f t="shared" si="188"/>
        <v>45575</v>
      </c>
      <c r="BB314" s="168">
        <f t="shared" si="189"/>
        <v>45547</v>
      </c>
      <c r="BC314" s="168">
        <f t="shared" si="190"/>
        <v>45579</v>
      </c>
      <c r="BD314" s="148">
        <f t="shared" si="191"/>
        <v>22</v>
      </c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</row>
    <row r="315" spans="1:206" x14ac:dyDescent="0.2">
      <c r="A315" s="125">
        <f t="shared" si="209"/>
        <v>42206</v>
      </c>
      <c r="B315" s="177">
        <f t="shared" si="193"/>
        <v>343740.36240372196</v>
      </c>
      <c r="C315" s="3">
        <f t="shared" si="210"/>
        <v>46404948.924502462</v>
      </c>
      <c r="D315" s="177">
        <f t="shared" si="211"/>
        <v>317316.70080704999</v>
      </c>
      <c r="E315" s="177">
        <f t="shared" si="212"/>
        <v>19029.345232719999</v>
      </c>
      <c r="F315" s="178">
        <f t="shared" si="194"/>
        <v>298287.35557432997</v>
      </c>
      <c r="G315" s="179">
        <f t="shared" si="213"/>
        <v>4276.6000000000004</v>
      </c>
      <c r="H315" s="180">
        <f>IF(AND(N315=1,N314&gt;1),VLOOKUP(A314,[1]Plan1!$CW$105:$CY$215,3),H314)</f>
        <v>4310.3900000000003</v>
      </c>
      <c r="I315" s="181">
        <f t="shared" si="195"/>
        <v>42135</v>
      </c>
      <c r="J315" s="181">
        <f t="shared" si="214"/>
        <v>42166</v>
      </c>
      <c r="K315" s="182">
        <f t="shared" si="196"/>
        <v>7.9011364167795861E-3</v>
      </c>
      <c r="L315" s="213">
        <f t="shared" si="215"/>
        <v>42226</v>
      </c>
      <c r="M315" s="183">
        <f t="shared" si="216"/>
        <v>21</v>
      </c>
      <c r="N315" s="183">
        <f t="shared" si="197"/>
        <v>7</v>
      </c>
      <c r="O315" s="177">
        <f t="shared" si="198"/>
        <v>1.0026268</v>
      </c>
      <c r="P315" s="184">
        <f t="shared" si="224"/>
        <v>1.00739896</v>
      </c>
      <c r="Q315" s="184">
        <f t="shared" si="217"/>
        <v>1.0802977718168869</v>
      </c>
      <c r="R315" s="177">
        <f t="shared" si="223"/>
        <v>1.0831354900000001</v>
      </c>
      <c r="S315" s="177">
        <f t="shared" si="218"/>
        <v>1.0509297200000001</v>
      </c>
      <c r="T315" s="177">
        <f t="shared" si="199"/>
        <v>333477.55153047002</v>
      </c>
      <c r="U315" s="177">
        <f t="shared" si="200"/>
        <v>969.15922448576566</v>
      </c>
      <c r="V315" s="177">
        <f t="shared" si="201"/>
        <v>24798.265466476179</v>
      </c>
      <c r="W315" s="177">
        <f t="shared" si="202"/>
        <v>343084.12549801194</v>
      </c>
      <c r="X315" s="185">
        <f t="shared" si="203"/>
        <v>0</v>
      </c>
      <c r="Y315" s="177">
        <f t="shared" si="204"/>
        <v>0</v>
      </c>
      <c r="Z315" s="186">
        <f t="shared" si="205"/>
        <v>0</v>
      </c>
      <c r="AA315" s="177">
        <f t="shared" si="219"/>
        <v>0</v>
      </c>
      <c r="AB315" s="187">
        <f t="shared" si="220"/>
        <v>7.1215000000000001E-2</v>
      </c>
      <c r="AC315" s="185">
        <f t="shared" si="206"/>
        <v>7</v>
      </c>
      <c r="AD315" s="185">
        <v>252</v>
      </c>
      <c r="AE315" s="184">
        <f t="shared" si="222"/>
        <v>1.001912758</v>
      </c>
      <c r="AF315" s="177">
        <f t="shared" si="207"/>
        <v>637.86185450999994</v>
      </c>
      <c r="AG315" s="177">
        <f t="shared" si="208"/>
        <v>656.23690570999997</v>
      </c>
      <c r="AH315" s="188">
        <f t="shared" si="221"/>
        <v>0</v>
      </c>
      <c r="AI315" s="188"/>
      <c r="AJ315" s="188"/>
      <c r="AK315" s="188"/>
      <c r="AL315" s="8"/>
      <c r="AM315" s="8"/>
      <c r="AN315" s="8"/>
      <c r="AO315" s="8"/>
      <c r="AP315" s="8"/>
      <c r="AQ315" s="8"/>
      <c r="AR315" s="5"/>
      <c r="AS315" s="163"/>
      <c r="AT315" s="221">
        <f>[2]Plan1!$A279</f>
        <v>45334</v>
      </c>
      <c r="AU315" s="157" t="str">
        <f>[2]Plan1!$C279</f>
        <v>Carnaval</v>
      </c>
      <c r="AV315" s="20"/>
      <c r="AW315" s="30"/>
      <c r="AX315" s="168">
        <f t="shared" si="192"/>
        <v>45575</v>
      </c>
      <c r="AY315" s="168">
        <f t="shared" si="186"/>
        <v>45574</v>
      </c>
      <c r="AZ315" s="168">
        <f t="shared" si="187"/>
        <v>45575</v>
      </c>
      <c r="BA315" s="168">
        <f t="shared" si="188"/>
        <v>45607</v>
      </c>
      <c r="BB315" s="168">
        <f t="shared" si="189"/>
        <v>45579</v>
      </c>
      <c r="BC315" s="168">
        <f t="shared" si="190"/>
        <v>45609</v>
      </c>
      <c r="BD315" s="148">
        <f t="shared" si="191"/>
        <v>22</v>
      </c>
      <c r="BF315" s="1"/>
      <c r="BG315" s="1"/>
      <c r="BH315" s="1"/>
      <c r="BI315" s="1"/>
    </row>
    <row r="316" spans="1:206" x14ac:dyDescent="0.2">
      <c r="A316" s="125">
        <f t="shared" si="209"/>
        <v>42207</v>
      </c>
      <c r="B316" s="177">
        <f t="shared" si="193"/>
        <v>343955.58250472503</v>
      </c>
      <c r="C316" s="3">
        <f t="shared" si="210"/>
        <v>46434003.638137877</v>
      </c>
      <c r="D316" s="177">
        <f t="shared" si="211"/>
        <v>317316.70080704999</v>
      </c>
      <c r="E316" s="177">
        <f t="shared" si="212"/>
        <v>19029.345232719999</v>
      </c>
      <c r="F316" s="178">
        <f t="shared" si="194"/>
        <v>298287.35557432997</v>
      </c>
      <c r="G316" s="179">
        <f t="shared" si="213"/>
        <v>4276.6000000000004</v>
      </c>
      <c r="H316" s="180">
        <f>IF(AND(N316=1,N315&gt;1),VLOOKUP(A315,[1]Plan1!$CW$105:$CY$215,3),H315)</f>
        <v>4310.3900000000003</v>
      </c>
      <c r="I316" s="181">
        <f t="shared" si="195"/>
        <v>42135</v>
      </c>
      <c r="J316" s="181">
        <f t="shared" si="214"/>
        <v>42166</v>
      </c>
      <c r="K316" s="182">
        <f t="shared" si="196"/>
        <v>7.9011364167795861E-3</v>
      </c>
      <c r="L316" s="213">
        <f t="shared" si="215"/>
        <v>42226</v>
      </c>
      <c r="M316" s="183">
        <f t="shared" si="216"/>
        <v>21</v>
      </c>
      <c r="N316" s="183">
        <f t="shared" si="197"/>
        <v>8</v>
      </c>
      <c r="O316" s="177">
        <f t="shared" si="198"/>
        <v>1.00300262</v>
      </c>
      <c r="P316" s="184">
        <f t="shared" si="224"/>
        <v>1.00739896</v>
      </c>
      <c r="Q316" s="184">
        <f t="shared" si="217"/>
        <v>1.0802977718168869</v>
      </c>
      <c r="R316" s="177">
        <f t="shared" si="223"/>
        <v>1.08354149</v>
      </c>
      <c r="S316" s="177">
        <f t="shared" si="218"/>
        <v>1.0509297200000001</v>
      </c>
      <c r="T316" s="177">
        <f t="shared" si="199"/>
        <v>333477.55153047002</v>
      </c>
      <c r="U316" s="177">
        <f t="shared" si="200"/>
        <v>969.15922448576566</v>
      </c>
      <c r="V316" s="177">
        <f t="shared" si="201"/>
        <v>24919.370132839329</v>
      </c>
      <c r="W316" s="177">
        <f t="shared" si="202"/>
        <v>343205.23016437504</v>
      </c>
      <c r="X316" s="185">
        <f t="shared" si="203"/>
        <v>0</v>
      </c>
      <c r="Y316" s="177">
        <f t="shared" si="204"/>
        <v>0</v>
      </c>
      <c r="Z316" s="186">
        <f t="shared" si="205"/>
        <v>0</v>
      </c>
      <c r="AA316" s="177">
        <f t="shared" si="219"/>
        <v>0</v>
      </c>
      <c r="AB316" s="187">
        <f t="shared" si="220"/>
        <v>7.1215000000000001E-2</v>
      </c>
      <c r="AC316" s="185">
        <f t="shared" si="206"/>
        <v>8</v>
      </c>
      <c r="AD316" s="185">
        <v>252</v>
      </c>
      <c r="AE316" s="184">
        <f t="shared" si="222"/>
        <v>1.002186308</v>
      </c>
      <c r="AF316" s="177">
        <f t="shared" si="207"/>
        <v>729.08463873000005</v>
      </c>
      <c r="AG316" s="177">
        <f t="shared" si="208"/>
        <v>750.35234034999996</v>
      </c>
      <c r="AH316" s="188">
        <f t="shared" si="221"/>
        <v>0</v>
      </c>
      <c r="AI316" s="188"/>
      <c r="AJ316" s="188"/>
      <c r="AK316" s="188"/>
      <c r="AL316" s="8"/>
      <c r="AM316" s="8"/>
      <c r="AN316" s="8"/>
      <c r="AO316" s="8"/>
      <c r="AP316" s="8"/>
      <c r="AQ316" s="8"/>
      <c r="AR316" s="5"/>
      <c r="AS316" s="163"/>
      <c r="AT316" s="221">
        <f>[2]Plan1!$A280</f>
        <v>45335</v>
      </c>
      <c r="AU316" s="157" t="str">
        <f>[2]Plan1!$C280</f>
        <v>Carnaval</v>
      </c>
      <c r="AV316" s="20"/>
      <c r="AW316" s="30"/>
      <c r="AX316" s="168">
        <f t="shared" si="192"/>
        <v>45606</v>
      </c>
      <c r="AY316" s="168">
        <f t="shared" si="186"/>
        <v>45604</v>
      </c>
      <c r="AZ316" s="168">
        <f t="shared" si="187"/>
        <v>45607</v>
      </c>
      <c r="BA316" s="168">
        <f t="shared" si="188"/>
        <v>45636</v>
      </c>
      <c r="BB316" s="168">
        <f t="shared" si="189"/>
        <v>45609</v>
      </c>
      <c r="BC316" s="168">
        <f t="shared" si="190"/>
        <v>45638</v>
      </c>
      <c r="BD316" s="148">
        <f t="shared" si="191"/>
        <v>19</v>
      </c>
      <c r="BF316" s="1"/>
      <c r="BG316" s="1"/>
      <c r="BH316" s="1"/>
      <c r="BI316" s="1"/>
    </row>
    <row r="317" spans="1:206" x14ac:dyDescent="0.2">
      <c r="A317" s="125">
        <f t="shared" si="209"/>
        <v>42208</v>
      </c>
      <c r="B317" s="177">
        <f t="shared" si="193"/>
        <v>344170.93912139157</v>
      </c>
      <c r="C317" s="3">
        <f t="shared" si="210"/>
        <v>46463076.781387858</v>
      </c>
      <c r="D317" s="177">
        <f t="shared" si="211"/>
        <v>317316.70080704999</v>
      </c>
      <c r="E317" s="177">
        <f t="shared" si="212"/>
        <v>19029.345232719999</v>
      </c>
      <c r="F317" s="178">
        <f t="shared" si="194"/>
        <v>298287.35557432997</v>
      </c>
      <c r="G317" s="179">
        <f t="shared" si="213"/>
        <v>4276.6000000000004</v>
      </c>
      <c r="H317" s="180">
        <f>IF(AND(N317=1,N316&gt;1),VLOOKUP(A316,[1]Plan1!$CW$105:$CY$215,3),H316)</f>
        <v>4310.3900000000003</v>
      </c>
      <c r="I317" s="181">
        <f t="shared" si="195"/>
        <v>42135</v>
      </c>
      <c r="J317" s="181">
        <f t="shared" si="214"/>
        <v>42166</v>
      </c>
      <c r="K317" s="182">
        <f t="shared" si="196"/>
        <v>7.9011364167795861E-3</v>
      </c>
      <c r="L317" s="213">
        <f t="shared" si="215"/>
        <v>42226</v>
      </c>
      <c r="M317" s="183">
        <f t="shared" si="216"/>
        <v>21</v>
      </c>
      <c r="N317" s="183">
        <f t="shared" si="197"/>
        <v>9</v>
      </c>
      <c r="O317" s="177">
        <f t="shared" si="198"/>
        <v>1.0033785799999999</v>
      </c>
      <c r="P317" s="184">
        <f t="shared" si="224"/>
        <v>1.00739896</v>
      </c>
      <c r="Q317" s="184">
        <f t="shared" si="217"/>
        <v>1.0802977718168869</v>
      </c>
      <c r="R317" s="177">
        <f t="shared" si="223"/>
        <v>1.0839476400000001</v>
      </c>
      <c r="S317" s="177">
        <f t="shared" si="218"/>
        <v>1.0509297200000001</v>
      </c>
      <c r="T317" s="177">
        <f t="shared" si="199"/>
        <v>333477.55153047002</v>
      </c>
      <c r="U317" s="177">
        <f t="shared" si="200"/>
        <v>969.15922448576566</v>
      </c>
      <c r="V317" s="177">
        <f t="shared" si="201"/>
        <v>25040.519542305876</v>
      </c>
      <c r="W317" s="177">
        <f t="shared" si="202"/>
        <v>343326.37957384158</v>
      </c>
      <c r="X317" s="185">
        <f t="shared" si="203"/>
        <v>0</v>
      </c>
      <c r="Y317" s="177">
        <f t="shared" si="204"/>
        <v>0</v>
      </c>
      <c r="Z317" s="186">
        <f t="shared" si="205"/>
        <v>0</v>
      </c>
      <c r="AA317" s="177">
        <f t="shared" si="219"/>
        <v>0</v>
      </c>
      <c r="AB317" s="187">
        <f t="shared" si="220"/>
        <v>7.1215000000000001E-2</v>
      </c>
      <c r="AC317" s="185">
        <f t="shared" si="206"/>
        <v>9</v>
      </c>
      <c r="AD317" s="185">
        <v>252</v>
      </c>
      <c r="AE317" s="184">
        <f t="shared" si="222"/>
        <v>1.0024599320000001</v>
      </c>
      <c r="AF317" s="177">
        <f t="shared" si="207"/>
        <v>820.33210028999997</v>
      </c>
      <c r="AG317" s="177">
        <f t="shared" si="208"/>
        <v>844.55954755000005</v>
      </c>
      <c r="AH317" s="188">
        <f t="shared" si="221"/>
        <v>0</v>
      </c>
      <c r="AI317" s="188"/>
      <c r="AJ317" s="188"/>
      <c r="AK317" s="188"/>
      <c r="AL317" s="8"/>
      <c r="AM317" s="8"/>
      <c r="AN317" s="8"/>
      <c r="AO317" s="8"/>
      <c r="AP317" s="8"/>
      <c r="AQ317" s="8"/>
      <c r="AR317" s="5"/>
      <c r="AS317" s="163"/>
      <c r="AT317" s="221">
        <f>[2]Plan1!$A281</f>
        <v>45380</v>
      </c>
      <c r="AU317" s="157" t="str">
        <f>[2]Plan1!$C281</f>
        <v>Paixão de Cristo</v>
      </c>
      <c r="AV317" s="20"/>
      <c r="AW317" s="30"/>
      <c r="AX317" s="168">
        <f t="shared" si="192"/>
        <v>45636</v>
      </c>
      <c r="AY317" s="168">
        <f t="shared" si="186"/>
        <v>45635</v>
      </c>
      <c r="AZ317" s="168">
        <f t="shared" si="187"/>
        <v>45636</v>
      </c>
      <c r="BA317" s="168">
        <f t="shared" si="188"/>
        <v>45667</v>
      </c>
      <c r="BB317" s="168">
        <f t="shared" si="189"/>
        <v>45638</v>
      </c>
      <c r="BC317" s="168">
        <f t="shared" si="190"/>
        <v>45671</v>
      </c>
      <c r="BD317" s="148">
        <f t="shared" si="191"/>
        <v>21</v>
      </c>
      <c r="BF317" s="1"/>
      <c r="BG317" s="1"/>
      <c r="BH317" s="1"/>
      <c r="BI317" s="1"/>
    </row>
    <row r="318" spans="1:206" x14ac:dyDescent="0.2">
      <c r="A318" s="125">
        <f t="shared" si="209"/>
        <v>42209</v>
      </c>
      <c r="B318" s="177">
        <f t="shared" si="193"/>
        <v>344386.43565184495</v>
      </c>
      <c r="C318" s="3">
        <f t="shared" si="210"/>
        <v>46492168.81299907</v>
      </c>
      <c r="D318" s="177">
        <f t="shared" si="211"/>
        <v>317316.70080704999</v>
      </c>
      <c r="E318" s="177">
        <f t="shared" si="212"/>
        <v>19029.345232719999</v>
      </c>
      <c r="F318" s="178">
        <f t="shared" si="194"/>
        <v>298287.35557432997</v>
      </c>
      <c r="G318" s="179">
        <f t="shared" si="213"/>
        <v>4276.6000000000004</v>
      </c>
      <c r="H318" s="180">
        <f>IF(AND(N318=1,N317&gt;1),VLOOKUP(A317,[1]Plan1!$CW$105:$CY$215,3),H317)</f>
        <v>4310.3900000000003</v>
      </c>
      <c r="I318" s="181">
        <f t="shared" si="195"/>
        <v>42135</v>
      </c>
      <c r="J318" s="181">
        <f t="shared" si="214"/>
        <v>42166</v>
      </c>
      <c r="K318" s="182">
        <f t="shared" si="196"/>
        <v>7.9011364167795861E-3</v>
      </c>
      <c r="L318" s="213">
        <f t="shared" si="215"/>
        <v>42226</v>
      </c>
      <c r="M318" s="183">
        <f t="shared" si="216"/>
        <v>21</v>
      </c>
      <c r="N318" s="183">
        <f t="shared" si="197"/>
        <v>10</v>
      </c>
      <c r="O318" s="177">
        <f t="shared" si="198"/>
        <v>1.0037546900000001</v>
      </c>
      <c r="P318" s="184">
        <f t="shared" si="224"/>
        <v>1.00739896</v>
      </c>
      <c r="Q318" s="184">
        <f t="shared" si="217"/>
        <v>1.0802977718168869</v>
      </c>
      <c r="R318" s="177">
        <f t="shared" si="223"/>
        <v>1.0843539499999999</v>
      </c>
      <c r="S318" s="177">
        <f t="shared" si="218"/>
        <v>1.0509297200000001</v>
      </c>
      <c r="T318" s="177">
        <f t="shared" si="199"/>
        <v>333477.55153047002</v>
      </c>
      <c r="U318" s="177">
        <f t="shared" si="200"/>
        <v>969.15922448576566</v>
      </c>
      <c r="V318" s="177">
        <f t="shared" si="201"/>
        <v>25161.71667774922</v>
      </c>
      <c r="W318" s="177">
        <f t="shared" si="202"/>
        <v>343447.57670928497</v>
      </c>
      <c r="X318" s="185">
        <f t="shared" si="203"/>
        <v>0</v>
      </c>
      <c r="Y318" s="177">
        <f t="shared" si="204"/>
        <v>0</v>
      </c>
      <c r="Z318" s="186">
        <f t="shared" si="205"/>
        <v>0</v>
      </c>
      <c r="AA318" s="177">
        <f t="shared" si="219"/>
        <v>0</v>
      </c>
      <c r="AB318" s="187">
        <f t="shared" si="220"/>
        <v>7.1215000000000001E-2</v>
      </c>
      <c r="AC318" s="185">
        <f t="shared" si="206"/>
        <v>10</v>
      </c>
      <c r="AD318" s="185">
        <v>252</v>
      </c>
      <c r="AE318" s="184">
        <f t="shared" si="222"/>
        <v>1.0027336309999999</v>
      </c>
      <c r="AF318" s="177">
        <f t="shared" si="207"/>
        <v>911.60457266000003</v>
      </c>
      <c r="AG318" s="177">
        <f t="shared" si="208"/>
        <v>938.85894255999995</v>
      </c>
      <c r="AH318" s="188">
        <f t="shared" si="221"/>
        <v>0</v>
      </c>
      <c r="AI318" s="188"/>
      <c r="AJ318" s="188"/>
      <c r="AK318" s="188"/>
      <c r="AL318" s="8"/>
      <c r="AM318" s="8"/>
      <c r="AN318" s="8"/>
      <c r="AO318" s="8"/>
      <c r="AP318" s="8"/>
      <c r="AQ318" s="8"/>
      <c r="AR318" s="5"/>
      <c r="AS318" s="163"/>
      <c r="AT318" s="221">
        <f>[2]Plan1!$A282</f>
        <v>45403</v>
      </c>
      <c r="AU318" s="157" t="str">
        <f>[2]Plan1!$C282</f>
        <v>Tiradentes</v>
      </c>
      <c r="AV318" s="20"/>
      <c r="AW318" s="30"/>
      <c r="AX318" s="168">
        <f t="shared" si="192"/>
        <v>45667</v>
      </c>
      <c r="AY318" s="168">
        <f t="shared" si="186"/>
        <v>45666</v>
      </c>
      <c r="AZ318" s="168">
        <f t="shared" si="187"/>
        <v>45667</v>
      </c>
      <c r="BA318" s="168">
        <f t="shared" si="188"/>
        <v>45698</v>
      </c>
      <c r="BB318" s="168">
        <f t="shared" si="189"/>
        <v>45671</v>
      </c>
      <c r="BC318" s="168">
        <f t="shared" si="190"/>
        <v>45700</v>
      </c>
      <c r="BD318" s="148">
        <f t="shared" si="191"/>
        <v>21</v>
      </c>
      <c r="BF318" s="1"/>
      <c r="BG318" s="1"/>
      <c r="BH318" s="1"/>
      <c r="BI318" s="1"/>
    </row>
    <row r="319" spans="1:206" x14ac:dyDescent="0.2">
      <c r="A319" s="125">
        <f t="shared" si="209"/>
        <v>42210</v>
      </c>
      <c r="B319" s="177">
        <f t="shared" si="193"/>
        <v>344602.06617884815</v>
      </c>
      <c r="C319" s="3">
        <f t="shared" si="210"/>
        <v>46521278.934144497</v>
      </c>
      <c r="D319" s="177">
        <f t="shared" si="211"/>
        <v>317316.70080704999</v>
      </c>
      <c r="E319" s="177">
        <f t="shared" si="212"/>
        <v>19029.345232719999</v>
      </c>
      <c r="F319" s="178">
        <f t="shared" si="194"/>
        <v>298287.35557432997</v>
      </c>
      <c r="G319" s="179">
        <f t="shared" si="213"/>
        <v>4276.6000000000004</v>
      </c>
      <c r="H319" s="180">
        <f>IF(AND(N319=1,N318&gt;1),VLOOKUP(A318,[1]Plan1!$CW$105:$CY$215,3),H318)</f>
        <v>4310.3900000000003</v>
      </c>
      <c r="I319" s="181">
        <f t="shared" si="195"/>
        <v>42135</v>
      </c>
      <c r="J319" s="181">
        <f t="shared" si="214"/>
        <v>42166</v>
      </c>
      <c r="K319" s="182">
        <f t="shared" si="196"/>
        <v>7.9011364167795861E-3</v>
      </c>
      <c r="L319" s="213">
        <f t="shared" si="215"/>
        <v>42226</v>
      </c>
      <c r="M319" s="183">
        <f t="shared" si="216"/>
        <v>21</v>
      </c>
      <c r="N319" s="183">
        <f t="shared" si="197"/>
        <v>11</v>
      </c>
      <c r="O319" s="177">
        <f t="shared" si="198"/>
        <v>1.0041309300000001</v>
      </c>
      <c r="P319" s="184">
        <f t="shared" si="224"/>
        <v>1.00739896</v>
      </c>
      <c r="Q319" s="184">
        <f t="shared" si="217"/>
        <v>1.0802977718168869</v>
      </c>
      <c r="R319" s="177">
        <f t="shared" si="223"/>
        <v>1.0847604</v>
      </c>
      <c r="S319" s="177">
        <f t="shared" si="218"/>
        <v>1.0509297200000001</v>
      </c>
      <c r="T319" s="177">
        <f t="shared" si="199"/>
        <v>333477.55153047002</v>
      </c>
      <c r="U319" s="177">
        <f t="shared" si="200"/>
        <v>969.15922448576566</v>
      </c>
      <c r="V319" s="177">
        <f t="shared" si="201"/>
        <v>25282.955573422427</v>
      </c>
      <c r="W319" s="177">
        <f t="shared" si="202"/>
        <v>343568.81560495816</v>
      </c>
      <c r="X319" s="185">
        <f t="shared" si="203"/>
        <v>0</v>
      </c>
      <c r="Y319" s="177">
        <f t="shared" si="204"/>
        <v>0</v>
      </c>
      <c r="Z319" s="186">
        <f t="shared" si="205"/>
        <v>0</v>
      </c>
      <c r="AA319" s="177">
        <f t="shared" si="219"/>
        <v>0</v>
      </c>
      <c r="AB319" s="187">
        <f t="shared" si="220"/>
        <v>7.1215000000000001E-2</v>
      </c>
      <c r="AC319" s="185">
        <f t="shared" si="206"/>
        <v>11</v>
      </c>
      <c r="AD319" s="185">
        <v>252</v>
      </c>
      <c r="AE319" s="184">
        <f t="shared" si="222"/>
        <v>1.003007405</v>
      </c>
      <c r="AF319" s="177">
        <f t="shared" si="207"/>
        <v>1002.90205586</v>
      </c>
      <c r="AG319" s="177">
        <f t="shared" si="208"/>
        <v>1033.2505738899999</v>
      </c>
      <c r="AH319" s="188">
        <f t="shared" si="221"/>
        <v>0</v>
      </c>
      <c r="AI319" s="188"/>
      <c r="AJ319" s="188"/>
      <c r="AK319" s="188"/>
      <c r="AL319" s="8"/>
      <c r="AM319" s="8"/>
      <c r="AN319" s="8"/>
      <c r="AO319" s="8"/>
      <c r="AP319" s="8"/>
      <c r="AQ319" s="8"/>
      <c r="AR319" s="5"/>
      <c r="AS319" s="163"/>
      <c r="AT319" s="221">
        <f>[2]Plan1!$A283</f>
        <v>45413</v>
      </c>
      <c r="AU319" s="157" t="str">
        <f>[2]Plan1!$C283</f>
        <v>Dia do Trabalho</v>
      </c>
      <c r="AV319" s="20"/>
      <c r="AW319" s="30"/>
      <c r="AX319" s="168">
        <f t="shared" si="192"/>
        <v>45698</v>
      </c>
      <c r="AY319" s="168">
        <f t="shared" si="186"/>
        <v>45695</v>
      </c>
      <c r="AZ319" s="168">
        <f t="shared" si="187"/>
        <v>45698</v>
      </c>
      <c r="BA319" s="168">
        <f t="shared" si="188"/>
        <v>45726</v>
      </c>
      <c r="BB319" s="168">
        <f t="shared" si="189"/>
        <v>45700</v>
      </c>
      <c r="BC319" s="168">
        <f t="shared" si="190"/>
        <v>45728</v>
      </c>
      <c r="BD319" s="148">
        <f t="shared" si="191"/>
        <v>18</v>
      </c>
      <c r="BF319" s="1"/>
      <c r="BG319" s="1"/>
      <c r="BH319" s="1"/>
      <c r="BI319" s="1"/>
    </row>
    <row r="320" spans="1:206" x14ac:dyDescent="0.2">
      <c r="A320" s="125">
        <f t="shared" si="209"/>
        <v>42211</v>
      </c>
      <c r="B320" s="177">
        <f t="shared" si="193"/>
        <v>344602.06617884815</v>
      </c>
      <c r="C320" s="3">
        <f t="shared" si="210"/>
        <v>46521278.934144497</v>
      </c>
      <c r="D320" s="177">
        <f t="shared" si="211"/>
        <v>317316.70080704999</v>
      </c>
      <c r="E320" s="177">
        <f t="shared" si="212"/>
        <v>19029.345232719999</v>
      </c>
      <c r="F320" s="178">
        <f t="shared" si="194"/>
        <v>298287.35557432997</v>
      </c>
      <c r="G320" s="179">
        <f t="shared" si="213"/>
        <v>4276.6000000000004</v>
      </c>
      <c r="H320" s="180">
        <f>IF(AND(N320=1,N319&gt;1),VLOOKUP(A319,[1]Plan1!$CW$105:$CY$215,3),H319)</f>
        <v>4310.3900000000003</v>
      </c>
      <c r="I320" s="181">
        <f t="shared" si="195"/>
        <v>42135</v>
      </c>
      <c r="J320" s="181">
        <f t="shared" si="214"/>
        <v>42166</v>
      </c>
      <c r="K320" s="182">
        <f t="shared" si="196"/>
        <v>7.9011364167795861E-3</v>
      </c>
      <c r="L320" s="213">
        <f t="shared" si="215"/>
        <v>42226</v>
      </c>
      <c r="M320" s="183">
        <f t="shared" si="216"/>
        <v>21</v>
      </c>
      <c r="N320" s="183">
        <f t="shared" si="197"/>
        <v>11</v>
      </c>
      <c r="O320" s="177">
        <f t="shared" si="198"/>
        <v>1.0041309300000001</v>
      </c>
      <c r="P320" s="184">
        <f t="shared" si="224"/>
        <v>1.00739896</v>
      </c>
      <c r="Q320" s="184">
        <f t="shared" si="217"/>
        <v>1.0802977718168869</v>
      </c>
      <c r="R320" s="177">
        <f t="shared" si="223"/>
        <v>1.0847604</v>
      </c>
      <c r="S320" s="177">
        <f t="shared" si="218"/>
        <v>1.0509297200000001</v>
      </c>
      <c r="T320" s="177">
        <f t="shared" si="199"/>
        <v>333477.55153047002</v>
      </c>
      <c r="U320" s="177">
        <f t="shared" si="200"/>
        <v>969.15922448576566</v>
      </c>
      <c r="V320" s="177">
        <f t="shared" si="201"/>
        <v>25282.955573422427</v>
      </c>
      <c r="W320" s="177">
        <f t="shared" si="202"/>
        <v>343568.81560495816</v>
      </c>
      <c r="X320" s="185">
        <f t="shared" si="203"/>
        <v>0</v>
      </c>
      <c r="Y320" s="177">
        <f t="shared" si="204"/>
        <v>0</v>
      </c>
      <c r="Z320" s="186">
        <f t="shared" si="205"/>
        <v>0</v>
      </c>
      <c r="AA320" s="177">
        <f t="shared" si="219"/>
        <v>0</v>
      </c>
      <c r="AB320" s="187">
        <f t="shared" si="220"/>
        <v>7.1215000000000001E-2</v>
      </c>
      <c r="AC320" s="185">
        <f t="shared" si="206"/>
        <v>11</v>
      </c>
      <c r="AD320" s="185">
        <v>252</v>
      </c>
      <c r="AE320" s="184">
        <f t="shared" si="222"/>
        <v>1.003007405</v>
      </c>
      <c r="AF320" s="177">
        <f t="shared" si="207"/>
        <v>1002.90205586</v>
      </c>
      <c r="AG320" s="177">
        <f t="shared" si="208"/>
        <v>1033.2505738899999</v>
      </c>
      <c r="AH320" s="188">
        <f t="shared" si="221"/>
        <v>0</v>
      </c>
      <c r="AI320" s="188"/>
      <c r="AJ320" s="188"/>
      <c r="AK320" s="188"/>
      <c r="AL320" s="8"/>
      <c r="AM320" s="8"/>
      <c r="AN320" s="8"/>
      <c r="AO320" s="8"/>
      <c r="AP320" s="8"/>
      <c r="AQ320" s="8"/>
      <c r="AR320" s="5"/>
      <c r="AS320" s="163"/>
      <c r="AT320" s="221">
        <f>[2]Plan1!$A284</f>
        <v>45442</v>
      </c>
      <c r="AU320" s="157" t="str">
        <f>[2]Plan1!$C284</f>
        <v>Corpus Christi</v>
      </c>
      <c r="AV320" s="20"/>
      <c r="AW320" s="30"/>
      <c r="AX320" s="168">
        <f t="shared" si="192"/>
        <v>45726</v>
      </c>
      <c r="AY320" s="168">
        <f t="shared" si="186"/>
        <v>45723</v>
      </c>
      <c r="AZ320" s="168">
        <f t="shared" si="187"/>
        <v>45726</v>
      </c>
      <c r="BA320" s="168">
        <f t="shared" si="188"/>
        <v>45757</v>
      </c>
      <c r="BB320" s="168">
        <f t="shared" si="189"/>
        <v>45728</v>
      </c>
      <c r="BC320" s="168">
        <f t="shared" si="190"/>
        <v>45761</v>
      </c>
      <c r="BD320" s="148">
        <f t="shared" si="191"/>
        <v>23</v>
      </c>
      <c r="BF320" s="1"/>
      <c r="BG320" s="1"/>
      <c r="BH320" s="1"/>
      <c r="BI320" s="1"/>
    </row>
    <row r="321" spans="1:192" x14ac:dyDescent="0.2">
      <c r="A321" s="125">
        <f t="shared" si="209"/>
        <v>42212</v>
      </c>
      <c r="B321" s="177">
        <f t="shared" si="193"/>
        <v>344602.06617884815</v>
      </c>
      <c r="C321" s="3">
        <f t="shared" si="210"/>
        <v>46521278.934144497</v>
      </c>
      <c r="D321" s="177">
        <f t="shared" si="211"/>
        <v>317316.70080704999</v>
      </c>
      <c r="E321" s="177">
        <f t="shared" si="212"/>
        <v>19029.345232719999</v>
      </c>
      <c r="F321" s="178">
        <f t="shared" si="194"/>
        <v>298287.35557432997</v>
      </c>
      <c r="G321" s="179">
        <f t="shared" si="213"/>
        <v>4276.6000000000004</v>
      </c>
      <c r="H321" s="180">
        <f>IF(AND(N321=1,N320&gt;1),VLOOKUP(A320,[1]Plan1!$CW$105:$CY$215,3),H320)</f>
        <v>4310.3900000000003</v>
      </c>
      <c r="I321" s="181">
        <f t="shared" si="195"/>
        <v>42135</v>
      </c>
      <c r="J321" s="181">
        <f t="shared" si="214"/>
        <v>42166</v>
      </c>
      <c r="K321" s="182">
        <f t="shared" si="196"/>
        <v>7.9011364167795861E-3</v>
      </c>
      <c r="L321" s="213">
        <f t="shared" si="215"/>
        <v>42226</v>
      </c>
      <c r="M321" s="183">
        <f t="shared" si="216"/>
        <v>21</v>
      </c>
      <c r="N321" s="183">
        <f t="shared" si="197"/>
        <v>11</v>
      </c>
      <c r="O321" s="177">
        <f t="shared" si="198"/>
        <v>1.0041309300000001</v>
      </c>
      <c r="P321" s="184">
        <f t="shared" si="224"/>
        <v>1.00739896</v>
      </c>
      <c r="Q321" s="184">
        <f t="shared" si="217"/>
        <v>1.0802977718168869</v>
      </c>
      <c r="R321" s="177">
        <f t="shared" si="223"/>
        <v>1.0847604</v>
      </c>
      <c r="S321" s="177">
        <f t="shared" si="218"/>
        <v>1.0509297200000001</v>
      </c>
      <c r="T321" s="177">
        <f t="shared" si="199"/>
        <v>333477.55153047002</v>
      </c>
      <c r="U321" s="177">
        <f t="shared" si="200"/>
        <v>969.15922448576566</v>
      </c>
      <c r="V321" s="177">
        <f t="shared" si="201"/>
        <v>25282.955573422427</v>
      </c>
      <c r="W321" s="177">
        <f t="shared" si="202"/>
        <v>343568.81560495816</v>
      </c>
      <c r="X321" s="185">
        <f t="shared" si="203"/>
        <v>0</v>
      </c>
      <c r="Y321" s="177">
        <f t="shared" si="204"/>
        <v>0</v>
      </c>
      <c r="Z321" s="186">
        <f t="shared" si="205"/>
        <v>0</v>
      </c>
      <c r="AA321" s="177">
        <f t="shared" si="219"/>
        <v>0</v>
      </c>
      <c r="AB321" s="187">
        <f t="shared" si="220"/>
        <v>7.1215000000000001E-2</v>
      </c>
      <c r="AC321" s="185">
        <f t="shared" si="206"/>
        <v>11</v>
      </c>
      <c r="AD321" s="185">
        <v>252</v>
      </c>
      <c r="AE321" s="184">
        <f t="shared" si="222"/>
        <v>1.003007405</v>
      </c>
      <c r="AF321" s="177">
        <f t="shared" si="207"/>
        <v>1002.90205586</v>
      </c>
      <c r="AG321" s="177">
        <f t="shared" si="208"/>
        <v>1033.2505738899999</v>
      </c>
      <c r="AH321" s="188">
        <f t="shared" si="221"/>
        <v>0</v>
      </c>
      <c r="AI321" s="188"/>
      <c r="AJ321" s="188"/>
      <c r="AK321" s="188"/>
      <c r="AL321" s="8"/>
      <c r="AM321" s="8"/>
      <c r="AN321" s="8"/>
      <c r="AO321" s="8"/>
      <c r="AP321" s="8"/>
      <c r="AQ321" s="8"/>
      <c r="AR321" s="5"/>
      <c r="AS321" s="163"/>
      <c r="AT321" s="221">
        <f>[2]Plan1!$A285</f>
        <v>45542</v>
      </c>
      <c r="AU321" s="157" t="str">
        <f>[2]Plan1!$C285</f>
        <v>Independência do Brasil</v>
      </c>
      <c r="AV321" s="20"/>
      <c r="AW321" s="30"/>
      <c r="AX321" s="168">
        <f t="shared" si="192"/>
        <v>45757</v>
      </c>
      <c r="AY321" s="168">
        <f t="shared" si="186"/>
        <v>45756</v>
      </c>
      <c r="AZ321" s="168">
        <f t="shared" si="187"/>
        <v>45757</v>
      </c>
      <c r="BA321" s="168">
        <f t="shared" si="188"/>
        <v>45789</v>
      </c>
      <c r="BB321" s="168">
        <f t="shared" si="189"/>
        <v>45761</v>
      </c>
      <c r="BC321" s="168">
        <f t="shared" si="190"/>
        <v>45791</v>
      </c>
      <c r="BD321" s="148">
        <f t="shared" si="191"/>
        <v>19</v>
      </c>
      <c r="BF321" s="1"/>
      <c r="BG321" s="1"/>
      <c r="BH321" s="1"/>
      <c r="BI321" s="1"/>
    </row>
    <row r="322" spans="1:192" x14ac:dyDescent="0.2">
      <c r="A322" s="125">
        <f t="shared" si="209"/>
        <v>42213</v>
      </c>
      <c r="B322" s="177">
        <f t="shared" si="193"/>
        <v>344817.83341294469</v>
      </c>
      <c r="C322" s="3">
        <f t="shared" si="210"/>
        <v>46550407.51074753</v>
      </c>
      <c r="D322" s="177">
        <f t="shared" si="211"/>
        <v>317316.70080704999</v>
      </c>
      <c r="E322" s="177">
        <f t="shared" si="212"/>
        <v>19029.345232719999</v>
      </c>
      <c r="F322" s="178">
        <f t="shared" si="194"/>
        <v>298287.35557432997</v>
      </c>
      <c r="G322" s="179">
        <f t="shared" si="213"/>
        <v>4276.6000000000004</v>
      </c>
      <c r="H322" s="180">
        <f>IF(AND(N322=1,N321&gt;1),VLOOKUP(A321,[1]Plan1!$CW$105:$CY$215,3),H321)</f>
        <v>4310.3900000000003</v>
      </c>
      <c r="I322" s="181">
        <f t="shared" si="195"/>
        <v>42135</v>
      </c>
      <c r="J322" s="181">
        <f t="shared" si="214"/>
        <v>42166</v>
      </c>
      <c r="K322" s="182">
        <f t="shared" si="196"/>
        <v>7.9011364167795861E-3</v>
      </c>
      <c r="L322" s="213">
        <f t="shared" si="215"/>
        <v>42226</v>
      </c>
      <c r="M322" s="183">
        <f t="shared" si="216"/>
        <v>21</v>
      </c>
      <c r="N322" s="183">
        <f t="shared" si="197"/>
        <v>12</v>
      </c>
      <c r="O322" s="177">
        <f t="shared" si="198"/>
        <v>1.0045073099999999</v>
      </c>
      <c r="P322" s="184">
        <f t="shared" si="224"/>
        <v>1.00739896</v>
      </c>
      <c r="Q322" s="184">
        <f t="shared" si="217"/>
        <v>1.0802977718168869</v>
      </c>
      <c r="R322" s="177">
        <f t="shared" si="223"/>
        <v>1.085167</v>
      </c>
      <c r="S322" s="177">
        <f t="shared" si="218"/>
        <v>1.0509297200000001</v>
      </c>
      <c r="T322" s="177">
        <f t="shared" si="199"/>
        <v>333477.55153047002</v>
      </c>
      <c r="U322" s="177">
        <f t="shared" si="200"/>
        <v>969.15922448576566</v>
      </c>
      <c r="V322" s="177">
        <f t="shared" si="201"/>
        <v>25404.239212198958</v>
      </c>
      <c r="W322" s="177">
        <f t="shared" si="202"/>
        <v>343690.09924373467</v>
      </c>
      <c r="X322" s="185">
        <f t="shared" si="203"/>
        <v>0</v>
      </c>
      <c r="Y322" s="177">
        <f t="shared" si="204"/>
        <v>0</v>
      </c>
      <c r="Z322" s="186">
        <f t="shared" si="205"/>
        <v>0</v>
      </c>
      <c r="AA322" s="177">
        <f t="shared" si="219"/>
        <v>0</v>
      </c>
      <c r="AB322" s="187">
        <f t="shared" si="220"/>
        <v>7.1215000000000001E-2</v>
      </c>
      <c r="AC322" s="185">
        <f t="shared" si="206"/>
        <v>12</v>
      </c>
      <c r="AD322" s="185">
        <v>252</v>
      </c>
      <c r="AE322" s="184">
        <f t="shared" si="222"/>
        <v>1.0032812529999999</v>
      </c>
      <c r="AF322" s="177">
        <f t="shared" si="207"/>
        <v>1094.22421639</v>
      </c>
      <c r="AG322" s="177">
        <f t="shared" si="208"/>
        <v>1127.7341692099999</v>
      </c>
      <c r="AH322" s="188">
        <f t="shared" si="221"/>
        <v>0</v>
      </c>
      <c r="AI322" s="188"/>
      <c r="AJ322" s="188"/>
      <c r="AK322" s="188"/>
      <c r="AL322" s="8"/>
      <c r="AM322" s="8"/>
      <c r="AN322" s="8"/>
      <c r="AO322" s="8"/>
      <c r="AP322" s="8"/>
      <c r="AQ322" s="8"/>
      <c r="AR322" s="5"/>
      <c r="AS322" s="163"/>
      <c r="AT322" s="221">
        <f>[2]Plan1!$A286</f>
        <v>45577</v>
      </c>
      <c r="AU322" s="157" t="str">
        <f>[2]Plan1!$C286</f>
        <v>Nossa Sr.a Aparecida - Padroeira do Brasil</v>
      </c>
      <c r="AV322" s="20"/>
      <c r="AW322" s="30"/>
      <c r="AX322" s="168">
        <f t="shared" si="192"/>
        <v>45787</v>
      </c>
      <c r="AY322" s="168">
        <f t="shared" ref="AY322:AY373" si="225">WORKDAY(AX322,-1,AT$194:AT$348)</f>
        <v>45786</v>
      </c>
      <c r="AZ322" s="168">
        <f t="shared" ref="AZ322:AZ373" si="226">WORKDAY(AY322,1,AT$194:AT$348)</f>
        <v>45789</v>
      </c>
      <c r="BA322" s="168">
        <f t="shared" ref="BA322:BA372" si="227">AZ323</f>
        <v>45818</v>
      </c>
      <c r="BB322" s="168">
        <f t="shared" ref="BB322:BB373" si="228">WORKDAY(AZ322,2,AT$194:AT$348)</f>
        <v>45791</v>
      </c>
      <c r="BC322" s="168">
        <f t="shared" ref="BC322:BC372" si="229">BB323</f>
        <v>45820</v>
      </c>
      <c r="BD322" s="148">
        <f t="shared" ref="BD322:BD372" si="230">NETWORKDAYS(BB322,BC322,$AT$194:$AT$348)-1</f>
        <v>21</v>
      </c>
      <c r="BF322" s="1"/>
      <c r="BG322" s="1"/>
      <c r="BH322" s="1"/>
      <c r="BI322" s="1"/>
    </row>
    <row r="323" spans="1:192" x14ac:dyDescent="0.2">
      <c r="A323" s="125">
        <f t="shared" si="209"/>
        <v>42214</v>
      </c>
      <c r="B323" s="177">
        <f t="shared" si="193"/>
        <v>345033.7440924017</v>
      </c>
      <c r="C323" s="3">
        <f t="shared" si="210"/>
        <v>46579555.452474229</v>
      </c>
      <c r="D323" s="177">
        <f t="shared" si="211"/>
        <v>317316.70080704999</v>
      </c>
      <c r="E323" s="177">
        <f t="shared" si="212"/>
        <v>19029.345232719999</v>
      </c>
      <c r="F323" s="178">
        <f t="shared" si="194"/>
        <v>298287.35557432997</v>
      </c>
      <c r="G323" s="179">
        <f t="shared" si="213"/>
        <v>4276.6000000000004</v>
      </c>
      <c r="H323" s="180">
        <f>IF(AND(N323=1,N322&gt;1),VLOOKUP(A322,[1]Plan1!$CW$105:$CY$215,3),H322)</f>
        <v>4310.3900000000003</v>
      </c>
      <c r="I323" s="181">
        <f t="shared" si="195"/>
        <v>42135</v>
      </c>
      <c r="J323" s="181">
        <f t="shared" si="214"/>
        <v>42166</v>
      </c>
      <c r="K323" s="182">
        <f t="shared" si="196"/>
        <v>7.9011364167795861E-3</v>
      </c>
      <c r="L323" s="213">
        <f t="shared" si="215"/>
        <v>42226</v>
      </c>
      <c r="M323" s="183">
        <f t="shared" si="216"/>
        <v>21</v>
      </c>
      <c r="N323" s="183">
        <f t="shared" si="197"/>
        <v>13</v>
      </c>
      <c r="O323" s="177">
        <f t="shared" si="198"/>
        <v>1.00488384</v>
      </c>
      <c r="P323" s="184">
        <f t="shared" si="224"/>
        <v>1.00739896</v>
      </c>
      <c r="Q323" s="184">
        <f t="shared" si="217"/>
        <v>1.0802977718168869</v>
      </c>
      <c r="R323" s="177">
        <f t="shared" si="223"/>
        <v>1.0855737700000001</v>
      </c>
      <c r="S323" s="177">
        <f t="shared" si="218"/>
        <v>1.0509297200000001</v>
      </c>
      <c r="T323" s="177">
        <f t="shared" si="199"/>
        <v>333477.55153047002</v>
      </c>
      <c r="U323" s="177">
        <f t="shared" si="200"/>
        <v>969.15922448576566</v>
      </c>
      <c r="V323" s="177">
        <f t="shared" si="201"/>
        <v>25525.57355982596</v>
      </c>
      <c r="W323" s="177">
        <f t="shared" si="202"/>
        <v>343811.43359136168</v>
      </c>
      <c r="X323" s="185">
        <f t="shared" si="203"/>
        <v>0</v>
      </c>
      <c r="Y323" s="177">
        <f t="shared" si="204"/>
        <v>0</v>
      </c>
      <c r="Z323" s="186">
        <f t="shared" si="205"/>
        <v>0</v>
      </c>
      <c r="AA323" s="177">
        <f t="shared" si="219"/>
        <v>0</v>
      </c>
      <c r="AB323" s="187">
        <f t="shared" si="220"/>
        <v>7.1215000000000001E-2</v>
      </c>
      <c r="AC323" s="185">
        <f t="shared" si="206"/>
        <v>13</v>
      </c>
      <c r="AD323" s="185">
        <v>252</v>
      </c>
      <c r="AE323" s="184">
        <f t="shared" si="222"/>
        <v>1.003555177</v>
      </c>
      <c r="AF323" s="177">
        <f t="shared" si="207"/>
        <v>1185.5717212100001</v>
      </c>
      <c r="AG323" s="177">
        <f t="shared" si="208"/>
        <v>1222.31050104</v>
      </c>
      <c r="AH323" s="188">
        <f t="shared" si="221"/>
        <v>0</v>
      </c>
      <c r="AI323" s="188"/>
      <c r="AJ323" s="188"/>
      <c r="AK323" s="188"/>
      <c r="AL323" s="8"/>
      <c r="AM323" s="8"/>
      <c r="AN323" s="8"/>
      <c r="AO323" s="8"/>
      <c r="AP323" s="8"/>
      <c r="AQ323" s="8"/>
      <c r="AR323" s="5"/>
      <c r="AS323" s="163"/>
      <c r="AT323" s="221">
        <f>[2]Plan1!$A287</f>
        <v>45598</v>
      </c>
      <c r="AU323" s="157" t="str">
        <f>[2]Plan1!$C287</f>
        <v>Finados</v>
      </c>
      <c r="AV323" s="20"/>
      <c r="AW323" s="30"/>
      <c r="AX323" s="168">
        <f t="shared" ref="AX323:AX373" si="231">EDATE(AX322,1)</f>
        <v>45818</v>
      </c>
      <c r="AY323" s="168">
        <f t="shared" si="225"/>
        <v>45817</v>
      </c>
      <c r="AZ323" s="168">
        <f t="shared" si="226"/>
        <v>45818</v>
      </c>
      <c r="BA323" s="168">
        <f t="shared" si="227"/>
        <v>45848</v>
      </c>
      <c r="BB323" s="168">
        <f t="shared" si="228"/>
        <v>45820</v>
      </c>
      <c r="BC323" s="168">
        <f t="shared" si="229"/>
        <v>45852</v>
      </c>
      <c r="BD323" s="148">
        <f t="shared" si="230"/>
        <v>21</v>
      </c>
      <c r="BF323" s="1"/>
      <c r="BG323" s="1"/>
      <c r="BH323" s="1"/>
      <c r="BI323" s="1"/>
    </row>
    <row r="324" spans="1:192" x14ac:dyDescent="0.2">
      <c r="A324" s="125">
        <f t="shared" si="209"/>
        <v>42215</v>
      </c>
      <c r="B324" s="177">
        <f t="shared" si="193"/>
        <v>345249.78861578845</v>
      </c>
      <c r="C324" s="3">
        <f t="shared" si="210"/>
        <v>46608721.463131443</v>
      </c>
      <c r="D324" s="177">
        <f t="shared" si="211"/>
        <v>317316.70080704999</v>
      </c>
      <c r="E324" s="177">
        <f t="shared" si="212"/>
        <v>19029.345232719999</v>
      </c>
      <c r="F324" s="178">
        <f t="shared" si="194"/>
        <v>298287.35557432997</v>
      </c>
      <c r="G324" s="179">
        <f t="shared" si="213"/>
        <v>4276.6000000000004</v>
      </c>
      <c r="H324" s="180">
        <f>IF(AND(N324=1,N323&gt;1),VLOOKUP(A323,[1]Plan1!$CW$105:$CY$215,3),H323)</f>
        <v>4310.3900000000003</v>
      </c>
      <c r="I324" s="181">
        <f t="shared" si="195"/>
        <v>42135</v>
      </c>
      <c r="J324" s="181">
        <f t="shared" si="214"/>
        <v>42166</v>
      </c>
      <c r="K324" s="182">
        <f t="shared" si="196"/>
        <v>7.9011364167795861E-3</v>
      </c>
      <c r="L324" s="213">
        <f t="shared" si="215"/>
        <v>42226</v>
      </c>
      <c r="M324" s="183">
        <f t="shared" si="216"/>
        <v>21</v>
      </c>
      <c r="N324" s="183">
        <f t="shared" si="197"/>
        <v>14</v>
      </c>
      <c r="O324" s="177">
        <f t="shared" si="198"/>
        <v>1.0052605100000001</v>
      </c>
      <c r="P324" s="184">
        <f t="shared" si="224"/>
        <v>1.00739896</v>
      </c>
      <c r="Q324" s="184">
        <f t="shared" si="217"/>
        <v>1.0802977718168869</v>
      </c>
      <c r="R324" s="177">
        <f t="shared" si="223"/>
        <v>1.08598068</v>
      </c>
      <c r="S324" s="177">
        <f t="shared" si="218"/>
        <v>1.0509297200000001</v>
      </c>
      <c r="T324" s="177">
        <f t="shared" si="199"/>
        <v>333477.55153047002</v>
      </c>
      <c r="U324" s="177">
        <f t="shared" si="200"/>
        <v>969.15922448576566</v>
      </c>
      <c r="V324" s="177">
        <f t="shared" si="201"/>
        <v>25646.949667682689</v>
      </c>
      <c r="W324" s="177">
        <f t="shared" si="202"/>
        <v>343932.80969921843</v>
      </c>
      <c r="X324" s="185">
        <f t="shared" si="203"/>
        <v>0</v>
      </c>
      <c r="Y324" s="177">
        <f t="shared" si="204"/>
        <v>0</v>
      </c>
      <c r="Z324" s="186">
        <f t="shared" si="205"/>
        <v>0</v>
      </c>
      <c r="AA324" s="177">
        <f t="shared" si="219"/>
        <v>0</v>
      </c>
      <c r="AB324" s="187">
        <f t="shared" si="220"/>
        <v>7.1215000000000001E-2</v>
      </c>
      <c r="AC324" s="185">
        <f t="shared" si="206"/>
        <v>14</v>
      </c>
      <c r="AD324" s="185">
        <v>252</v>
      </c>
      <c r="AE324" s="184">
        <f t="shared" si="222"/>
        <v>1.0038291749999999</v>
      </c>
      <c r="AF324" s="177">
        <f t="shared" si="207"/>
        <v>1276.9439033799999</v>
      </c>
      <c r="AG324" s="177">
        <f t="shared" si="208"/>
        <v>1316.9789165699999</v>
      </c>
      <c r="AH324" s="188">
        <f t="shared" si="221"/>
        <v>0</v>
      </c>
      <c r="AI324" s="188"/>
      <c r="AJ324" s="188"/>
      <c r="AK324" s="188"/>
      <c r="AL324" s="8"/>
      <c r="AM324" s="8"/>
      <c r="AN324" s="8"/>
      <c r="AO324" s="8"/>
      <c r="AP324" s="8"/>
      <c r="AQ324" s="8"/>
      <c r="AR324" s="5"/>
      <c r="AS324" s="163"/>
      <c r="AT324" s="221">
        <f>[2]Plan1!$A288</f>
        <v>45611</v>
      </c>
      <c r="AU324" s="157" t="str">
        <f>[2]Plan1!$C288</f>
        <v>Proclamação da República</v>
      </c>
      <c r="AV324" s="20"/>
      <c r="AW324" s="30"/>
      <c r="AX324" s="168">
        <f t="shared" si="231"/>
        <v>45848</v>
      </c>
      <c r="AY324" s="168">
        <f t="shared" si="225"/>
        <v>45847</v>
      </c>
      <c r="AZ324" s="168">
        <f t="shared" si="226"/>
        <v>45848</v>
      </c>
      <c r="BA324" s="168">
        <f t="shared" si="227"/>
        <v>45880</v>
      </c>
      <c r="BB324" s="168">
        <f t="shared" si="228"/>
        <v>45852</v>
      </c>
      <c r="BC324" s="168">
        <f t="shared" si="229"/>
        <v>45882</v>
      </c>
      <c r="BD324" s="148">
        <f t="shared" si="230"/>
        <v>22</v>
      </c>
      <c r="BF324" s="1"/>
      <c r="BG324" s="1"/>
      <c r="BH324" s="1"/>
      <c r="BI324" s="1"/>
    </row>
    <row r="325" spans="1:192" x14ac:dyDescent="0.2">
      <c r="A325" s="125">
        <f t="shared" si="209"/>
        <v>42216</v>
      </c>
      <c r="B325" s="177">
        <f t="shared" si="193"/>
        <v>345465.9733786821</v>
      </c>
      <c r="C325" s="3">
        <f t="shared" si="210"/>
        <v>46637906.406122081</v>
      </c>
      <c r="D325" s="177">
        <f t="shared" si="211"/>
        <v>317316.70080704999</v>
      </c>
      <c r="E325" s="177">
        <f t="shared" si="212"/>
        <v>19029.345232719999</v>
      </c>
      <c r="F325" s="178">
        <f t="shared" si="194"/>
        <v>298287.35557432997</v>
      </c>
      <c r="G325" s="179">
        <f t="shared" si="213"/>
        <v>4276.6000000000004</v>
      </c>
      <c r="H325" s="180">
        <f>IF(AND(N325=1,N324&gt;1),VLOOKUP(A324,[1]Plan1!$CW$105:$CY$215,3),H324)</f>
        <v>4310.3900000000003</v>
      </c>
      <c r="I325" s="181">
        <f t="shared" si="195"/>
        <v>42135</v>
      </c>
      <c r="J325" s="181">
        <f t="shared" si="214"/>
        <v>42166</v>
      </c>
      <c r="K325" s="182">
        <f t="shared" si="196"/>
        <v>7.9011364167795861E-3</v>
      </c>
      <c r="L325" s="213">
        <f t="shared" si="215"/>
        <v>42226</v>
      </c>
      <c r="M325" s="183">
        <f t="shared" si="216"/>
        <v>21</v>
      </c>
      <c r="N325" s="183">
        <f t="shared" si="197"/>
        <v>15</v>
      </c>
      <c r="O325" s="177">
        <f t="shared" si="198"/>
        <v>1.0056373199999999</v>
      </c>
      <c r="P325" s="184">
        <f t="shared" si="224"/>
        <v>1.00739896</v>
      </c>
      <c r="Q325" s="184">
        <f t="shared" si="217"/>
        <v>1.0802977718168869</v>
      </c>
      <c r="R325" s="177">
        <f t="shared" si="223"/>
        <v>1.0863877500000001</v>
      </c>
      <c r="S325" s="177">
        <f t="shared" si="218"/>
        <v>1.0509297200000001</v>
      </c>
      <c r="T325" s="177">
        <f t="shared" si="199"/>
        <v>333477.55153047002</v>
      </c>
      <c r="U325" s="177">
        <f t="shared" si="200"/>
        <v>969.15922448576566</v>
      </c>
      <c r="V325" s="177">
        <f t="shared" si="201"/>
        <v>25768.373501516351</v>
      </c>
      <c r="W325" s="177">
        <f t="shared" si="202"/>
        <v>344054.23353305209</v>
      </c>
      <c r="X325" s="185">
        <f t="shared" si="203"/>
        <v>0</v>
      </c>
      <c r="Y325" s="177">
        <f t="shared" si="204"/>
        <v>0</v>
      </c>
      <c r="Z325" s="186">
        <f t="shared" si="205"/>
        <v>0</v>
      </c>
      <c r="AA325" s="177">
        <f t="shared" si="219"/>
        <v>0</v>
      </c>
      <c r="AB325" s="187">
        <f t="shared" si="220"/>
        <v>7.1215000000000001E-2</v>
      </c>
      <c r="AC325" s="185">
        <f t="shared" si="206"/>
        <v>15</v>
      </c>
      <c r="AD325" s="185">
        <v>252</v>
      </c>
      <c r="AE325" s="184">
        <f t="shared" si="222"/>
        <v>1.0041032480000001</v>
      </c>
      <c r="AF325" s="177">
        <f t="shared" si="207"/>
        <v>1368.3410963599999</v>
      </c>
      <c r="AG325" s="177">
        <f t="shared" si="208"/>
        <v>1411.73984563</v>
      </c>
      <c r="AH325" s="188">
        <f t="shared" si="221"/>
        <v>0</v>
      </c>
      <c r="AI325" s="188"/>
      <c r="AJ325" s="188"/>
      <c r="AK325" s="188"/>
      <c r="AL325" s="8"/>
      <c r="AM325" s="8"/>
      <c r="AN325" s="8"/>
      <c r="AO325" s="8"/>
      <c r="AP325" s="8"/>
      <c r="AQ325" s="8"/>
      <c r="AR325" s="5"/>
      <c r="AS325" s="163"/>
      <c r="AT325" s="221">
        <f>[2]Plan1!$A289</f>
        <v>45616</v>
      </c>
      <c r="AU325" s="157" t="str">
        <f>[2]Plan1!$C289</f>
        <v>Dia Nacional de Zumbi e da Consciência Negra</v>
      </c>
      <c r="AV325" s="20"/>
      <c r="AW325" s="30"/>
      <c r="AX325" s="168">
        <f t="shared" si="231"/>
        <v>45879</v>
      </c>
      <c r="AY325" s="168">
        <f t="shared" si="225"/>
        <v>45877</v>
      </c>
      <c r="AZ325" s="168">
        <f t="shared" si="226"/>
        <v>45880</v>
      </c>
      <c r="BA325" s="168">
        <f t="shared" si="227"/>
        <v>45910</v>
      </c>
      <c r="BB325" s="168">
        <f t="shared" si="228"/>
        <v>45882</v>
      </c>
      <c r="BC325" s="168">
        <f t="shared" si="229"/>
        <v>45912</v>
      </c>
      <c r="BD325" s="148">
        <f t="shared" si="230"/>
        <v>22</v>
      </c>
      <c r="BF325" s="1"/>
      <c r="BG325" s="1"/>
      <c r="BH325" s="1"/>
      <c r="BI325" s="1"/>
    </row>
    <row r="326" spans="1:192" x14ac:dyDescent="0.2">
      <c r="A326" s="125">
        <f t="shared" si="209"/>
        <v>42217</v>
      </c>
      <c r="B326" s="177">
        <f t="shared" si="193"/>
        <v>345682.29211159551</v>
      </c>
      <c r="C326" s="3">
        <f t="shared" si="210"/>
        <v>46667109.435065396</v>
      </c>
      <c r="D326" s="177">
        <f t="shared" si="211"/>
        <v>317316.70080704999</v>
      </c>
      <c r="E326" s="177">
        <f t="shared" si="212"/>
        <v>19029.345232719999</v>
      </c>
      <c r="F326" s="178">
        <f t="shared" si="194"/>
        <v>298287.35557432997</v>
      </c>
      <c r="G326" s="179">
        <f t="shared" si="213"/>
        <v>4276.6000000000004</v>
      </c>
      <c r="H326" s="180">
        <f>IF(AND(N326=1,N325&gt;1),VLOOKUP(A325,[1]Plan1!$CW$105:$CY$215,3),H325)</f>
        <v>4310.3900000000003</v>
      </c>
      <c r="I326" s="181">
        <f t="shared" si="195"/>
        <v>42135</v>
      </c>
      <c r="J326" s="181">
        <f t="shared" si="214"/>
        <v>42166</v>
      </c>
      <c r="K326" s="182">
        <f t="shared" si="196"/>
        <v>7.9011364167795861E-3</v>
      </c>
      <c r="L326" s="213">
        <f t="shared" si="215"/>
        <v>42226</v>
      </c>
      <c r="M326" s="183">
        <f t="shared" si="216"/>
        <v>21</v>
      </c>
      <c r="N326" s="183">
        <f t="shared" si="197"/>
        <v>16</v>
      </c>
      <c r="O326" s="177">
        <f t="shared" si="198"/>
        <v>1.0060142599999999</v>
      </c>
      <c r="P326" s="184">
        <f t="shared" si="224"/>
        <v>1.00739896</v>
      </c>
      <c r="Q326" s="184">
        <f t="shared" si="217"/>
        <v>1.0802977718168869</v>
      </c>
      <c r="R326" s="177">
        <f t="shared" si="223"/>
        <v>1.08679496</v>
      </c>
      <c r="S326" s="177">
        <f t="shared" si="218"/>
        <v>1.0509297200000001</v>
      </c>
      <c r="T326" s="177">
        <f t="shared" si="199"/>
        <v>333477.55153047002</v>
      </c>
      <c r="U326" s="177">
        <f t="shared" si="200"/>
        <v>969.15922448576566</v>
      </c>
      <c r="V326" s="177">
        <f t="shared" si="201"/>
        <v>25889.83909557974</v>
      </c>
      <c r="W326" s="177">
        <f t="shared" si="202"/>
        <v>344175.69912711548</v>
      </c>
      <c r="X326" s="185">
        <f t="shared" si="203"/>
        <v>0</v>
      </c>
      <c r="Y326" s="177">
        <f t="shared" si="204"/>
        <v>0</v>
      </c>
      <c r="Z326" s="186">
        <f t="shared" si="205"/>
        <v>0</v>
      </c>
      <c r="AA326" s="177">
        <f t="shared" si="219"/>
        <v>0</v>
      </c>
      <c r="AB326" s="187">
        <f t="shared" si="220"/>
        <v>7.1215000000000001E-2</v>
      </c>
      <c r="AC326" s="185">
        <f t="shared" si="206"/>
        <v>16</v>
      </c>
      <c r="AD326" s="185">
        <v>252</v>
      </c>
      <c r="AE326" s="184">
        <f t="shared" si="222"/>
        <v>1.0043773949999999</v>
      </c>
      <c r="AF326" s="177">
        <f t="shared" si="207"/>
        <v>1459.7629666800001</v>
      </c>
      <c r="AG326" s="177">
        <f t="shared" si="208"/>
        <v>1506.59298448</v>
      </c>
      <c r="AH326" s="188">
        <f t="shared" si="221"/>
        <v>0</v>
      </c>
      <c r="AI326" s="188"/>
      <c r="AJ326" s="188"/>
      <c r="AK326" s="188"/>
      <c r="AL326" s="8"/>
      <c r="AM326" s="8"/>
      <c r="AN326" s="8"/>
      <c r="AO326" s="8"/>
      <c r="AP326" s="8"/>
      <c r="AQ326" s="8"/>
      <c r="AR326" s="5"/>
      <c r="AS326" s="163"/>
      <c r="AT326" s="221">
        <f>[2]Plan1!$A290</f>
        <v>45651</v>
      </c>
      <c r="AU326" s="157" t="str">
        <f>[2]Plan1!$C290</f>
        <v>Natal</v>
      </c>
      <c r="AV326" s="20"/>
      <c r="AW326" s="30"/>
      <c r="AX326" s="168">
        <f t="shared" si="231"/>
        <v>45910</v>
      </c>
      <c r="AY326" s="168">
        <f t="shared" si="225"/>
        <v>45909</v>
      </c>
      <c r="AZ326" s="168">
        <f t="shared" si="226"/>
        <v>45910</v>
      </c>
      <c r="BA326" s="168">
        <f t="shared" si="227"/>
        <v>45940</v>
      </c>
      <c r="BB326" s="168">
        <f t="shared" si="228"/>
        <v>45912</v>
      </c>
      <c r="BC326" s="168">
        <f t="shared" si="229"/>
        <v>45944</v>
      </c>
      <c r="BD326" s="148">
        <f t="shared" si="230"/>
        <v>22</v>
      </c>
      <c r="BF326" s="1"/>
      <c r="BG326" s="1"/>
      <c r="BH326" s="1"/>
      <c r="BI326" s="1"/>
    </row>
    <row r="327" spans="1:192" x14ac:dyDescent="0.2">
      <c r="A327" s="125">
        <f t="shared" si="209"/>
        <v>42218</v>
      </c>
      <c r="B327" s="177">
        <f t="shared" si="193"/>
        <v>345682.29211159551</v>
      </c>
      <c r="C327" s="3">
        <f t="shared" si="210"/>
        <v>46667109.435065396</v>
      </c>
      <c r="D327" s="177">
        <f t="shared" si="211"/>
        <v>317316.70080704999</v>
      </c>
      <c r="E327" s="177">
        <f t="shared" si="212"/>
        <v>19029.345232719999</v>
      </c>
      <c r="F327" s="178">
        <f t="shared" si="194"/>
        <v>298287.35557432997</v>
      </c>
      <c r="G327" s="179">
        <f t="shared" si="213"/>
        <v>4276.6000000000004</v>
      </c>
      <c r="H327" s="180">
        <f>IF(AND(N327=1,N326&gt;1),VLOOKUP(A326,[1]Plan1!$CW$105:$CY$215,3),H326)</f>
        <v>4310.3900000000003</v>
      </c>
      <c r="I327" s="181">
        <f t="shared" si="195"/>
        <v>42135</v>
      </c>
      <c r="J327" s="181">
        <f t="shared" si="214"/>
        <v>42166</v>
      </c>
      <c r="K327" s="182">
        <f t="shared" si="196"/>
        <v>7.9011364167795861E-3</v>
      </c>
      <c r="L327" s="213">
        <f t="shared" si="215"/>
        <v>42226</v>
      </c>
      <c r="M327" s="183">
        <f t="shared" si="216"/>
        <v>21</v>
      </c>
      <c r="N327" s="183">
        <f t="shared" si="197"/>
        <v>16</v>
      </c>
      <c r="O327" s="177">
        <f t="shared" si="198"/>
        <v>1.0060142599999999</v>
      </c>
      <c r="P327" s="184">
        <f t="shared" si="224"/>
        <v>1.00739896</v>
      </c>
      <c r="Q327" s="184">
        <f t="shared" si="217"/>
        <v>1.0802977718168869</v>
      </c>
      <c r="R327" s="177">
        <f t="shared" si="223"/>
        <v>1.08679496</v>
      </c>
      <c r="S327" s="177">
        <f t="shared" si="218"/>
        <v>1.0509297200000001</v>
      </c>
      <c r="T327" s="177">
        <f t="shared" si="199"/>
        <v>333477.55153047002</v>
      </c>
      <c r="U327" s="177">
        <f t="shared" si="200"/>
        <v>969.15922448576566</v>
      </c>
      <c r="V327" s="177">
        <f t="shared" si="201"/>
        <v>25889.83909557974</v>
      </c>
      <c r="W327" s="177">
        <f t="shared" si="202"/>
        <v>344175.69912711548</v>
      </c>
      <c r="X327" s="185">
        <f t="shared" si="203"/>
        <v>0</v>
      </c>
      <c r="Y327" s="177">
        <f t="shared" si="204"/>
        <v>0</v>
      </c>
      <c r="Z327" s="186">
        <f t="shared" si="205"/>
        <v>0</v>
      </c>
      <c r="AA327" s="177">
        <f t="shared" si="219"/>
        <v>0</v>
      </c>
      <c r="AB327" s="187">
        <f t="shared" si="220"/>
        <v>7.1215000000000001E-2</v>
      </c>
      <c r="AC327" s="185">
        <f t="shared" si="206"/>
        <v>16</v>
      </c>
      <c r="AD327" s="185">
        <v>252</v>
      </c>
      <c r="AE327" s="184">
        <f t="shared" si="222"/>
        <v>1.0043773949999999</v>
      </c>
      <c r="AF327" s="177">
        <f t="shared" si="207"/>
        <v>1459.7629666800001</v>
      </c>
      <c r="AG327" s="177">
        <f t="shared" si="208"/>
        <v>1506.59298448</v>
      </c>
      <c r="AH327" s="188">
        <f t="shared" si="221"/>
        <v>0</v>
      </c>
      <c r="AI327" s="188"/>
      <c r="AJ327" s="188"/>
      <c r="AK327" s="188"/>
      <c r="AL327" s="8"/>
      <c r="AM327" s="8"/>
      <c r="AN327" s="8"/>
      <c r="AO327" s="8"/>
      <c r="AP327" s="8"/>
      <c r="AQ327" s="8"/>
      <c r="AR327" s="5"/>
      <c r="AS327" s="163"/>
      <c r="AT327" s="221">
        <f>[2]Plan1!$A291</f>
        <v>45658</v>
      </c>
      <c r="AU327" s="157" t="str">
        <f>[2]Plan1!$C291</f>
        <v>Confraternização Universal</v>
      </c>
      <c r="AV327" s="20"/>
      <c r="AW327" s="30"/>
      <c r="AX327" s="168">
        <f t="shared" si="231"/>
        <v>45940</v>
      </c>
      <c r="AY327" s="168">
        <f t="shared" si="225"/>
        <v>45939</v>
      </c>
      <c r="AZ327" s="168">
        <f t="shared" si="226"/>
        <v>45940</v>
      </c>
      <c r="BA327" s="168">
        <f t="shared" si="227"/>
        <v>45971</v>
      </c>
      <c r="BB327" s="168">
        <f t="shared" si="228"/>
        <v>45944</v>
      </c>
      <c r="BC327" s="168">
        <f t="shared" si="229"/>
        <v>45973</v>
      </c>
      <c r="BD327" s="148">
        <f t="shared" si="230"/>
        <v>21</v>
      </c>
      <c r="BF327" s="1"/>
      <c r="BG327" s="1"/>
      <c r="BH327" s="1"/>
      <c r="BI327" s="1"/>
    </row>
    <row r="328" spans="1:192" x14ac:dyDescent="0.2">
      <c r="A328" s="125">
        <f t="shared" si="209"/>
        <v>42219</v>
      </c>
      <c r="B328" s="177">
        <f t="shared" si="193"/>
        <v>345682.29211159551</v>
      </c>
      <c r="C328" s="3">
        <f t="shared" si="210"/>
        <v>46667109.435065396</v>
      </c>
      <c r="D328" s="177">
        <f t="shared" si="211"/>
        <v>317316.70080704999</v>
      </c>
      <c r="E328" s="177">
        <f t="shared" si="212"/>
        <v>19029.345232719999</v>
      </c>
      <c r="F328" s="178">
        <f t="shared" si="194"/>
        <v>298287.35557432997</v>
      </c>
      <c r="G328" s="179">
        <f t="shared" si="213"/>
        <v>4276.6000000000004</v>
      </c>
      <c r="H328" s="180">
        <f>IF(AND(N328=1,N327&gt;1),VLOOKUP(A327,[1]Plan1!$CW$105:$CY$215,3),H327)</f>
        <v>4310.3900000000003</v>
      </c>
      <c r="I328" s="181">
        <f t="shared" si="195"/>
        <v>42135</v>
      </c>
      <c r="J328" s="181">
        <f t="shared" si="214"/>
        <v>42166</v>
      </c>
      <c r="K328" s="182">
        <f t="shared" si="196"/>
        <v>7.9011364167795861E-3</v>
      </c>
      <c r="L328" s="213">
        <f t="shared" si="215"/>
        <v>42226</v>
      </c>
      <c r="M328" s="183">
        <f t="shared" si="216"/>
        <v>21</v>
      </c>
      <c r="N328" s="183">
        <f t="shared" si="197"/>
        <v>16</v>
      </c>
      <c r="O328" s="177">
        <f t="shared" si="198"/>
        <v>1.0060142599999999</v>
      </c>
      <c r="P328" s="184">
        <f t="shared" si="224"/>
        <v>1.00739896</v>
      </c>
      <c r="Q328" s="184">
        <f t="shared" si="217"/>
        <v>1.0802977718168869</v>
      </c>
      <c r="R328" s="177">
        <f t="shared" si="223"/>
        <v>1.08679496</v>
      </c>
      <c r="S328" s="177">
        <f t="shared" si="218"/>
        <v>1.0509297200000001</v>
      </c>
      <c r="T328" s="177">
        <f t="shared" si="199"/>
        <v>333477.55153047002</v>
      </c>
      <c r="U328" s="177">
        <f t="shared" si="200"/>
        <v>969.15922448576566</v>
      </c>
      <c r="V328" s="177">
        <f t="shared" si="201"/>
        <v>25889.83909557974</v>
      </c>
      <c r="W328" s="177">
        <f t="shared" si="202"/>
        <v>344175.69912711548</v>
      </c>
      <c r="X328" s="185">
        <f t="shared" si="203"/>
        <v>0</v>
      </c>
      <c r="Y328" s="177">
        <f t="shared" si="204"/>
        <v>0</v>
      </c>
      <c r="Z328" s="186">
        <f t="shared" si="205"/>
        <v>0</v>
      </c>
      <c r="AA328" s="177">
        <f t="shared" si="219"/>
        <v>0</v>
      </c>
      <c r="AB328" s="187">
        <f t="shared" si="220"/>
        <v>7.1215000000000001E-2</v>
      </c>
      <c r="AC328" s="185">
        <f t="shared" si="206"/>
        <v>16</v>
      </c>
      <c r="AD328" s="185">
        <v>252</v>
      </c>
      <c r="AE328" s="184">
        <f t="shared" si="222"/>
        <v>1.0043773949999999</v>
      </c>
      <c r="AF328" s="177">
        <f t="shared" si="207"/>
        <v>1459.7629666800001</v>
      </c>
      <c r="AG328" s="177">
        <f t="shared" si="208"/>
        <v>1506.59298448</v>
      </c>
      <c r="AH328" s="188">
        <f t="shared" si="221"/>
        <v>0</v>
      </c>
      <c r="AI328" s="188"/>
      <c r="AJ328" s="188"/>
      <c r="AK328" s="188"/>
      <c r="AL328" s="8"/>
      <c r="AM328" s="8"/>
      <c r="AN328" s="8"/>
      <c r="AO328" s="8"/>
      <c r="AP328" s="8"/>
      <c r="AQ328" s="8"/>
      <c r="AR328" s="5"/>
      <c r="AS328" s="163"/>
      <c r="AT328" s="221">
        <f>[2]Plan1!$A292</f>
        <v>45719</v>
      </c>
      <c r="AU328" s="157" t="str">
        <f>[2]Plan1!$C292</f>
        <v>Carnaval</v>
      </c>
      <c r="AV328" s="20"/>
      <c r="AW328" s="30"/>
      <c r="AX328" s="168">
        <f t="shared" si="231"/>
        <v>45971</v>
      </c>
      <c r="AY328" s="168">
        <f t="shared" si="225"/>
        <v>45968</v>
      </c>
      <c r="AZ328" s="168">
        <f t="shared" si="226"/>
        <v>45971</v>
      </c>
      <c r="BA328" s="168">
        <f t="shared" si="227"/>
        <v>46001</v>
      </c>
      <c r="BB328" s="168">
        <f t="shared" si="228"/>
        <v>45973</v>
      </c>
      <c r="BC328" s="168">
        <f t="shared" si="229"/>
        <v>46003</v>
      </c>
      <c r="BD328" s="148">
        <f t="shared" si="230"/>
        <v>21</v>
      </c>
      <c r="BF328" s="1"/>
      <c r="BG328" s="1"/>
      <c r="BH328" s="1"/>
      <c r="BI328" s="1"/>
    </row>
    <row r="329" spans="1:192" x14ac:dyDescent="0.2">
      <c r="A329" s="125">
        <f t="shared" si="209"/>
        <v>42220</v>
      </c>
      <c r="B329" s="177">
        <f t="shared" si="193"/>
        <v>345898.75455466931</v>
      </c>
      <c r="C329" s="3">
        <f t="shared" si="210"/>
        <v>46696331.864880361</v>
      </c>
      <c r="D329" s="177">
        <f t="shared" si="211"/>
        <v>317316.70080704999</v>
      </c>
      <c r="E329" s="177">
        <f t="shared" si="212"/>
        <v>19029.345232719999</v>
      </c>
      <c r="F329" s="178">
        <f t="shared" si="194"/>
        <v>298287.35557432997</v>
      </c>
      <c r="G329" s="179">
        <f t="shared" si="213"/>
        <v>4276.6000000000004</v>
      </c>
      <c r="H329" s="180">
        <f>IF(AND(N329=1,N328&gt;1),VLOOKUP(A328,[1]Plan1!$CW$105:$CY$215,3),H328)</f>
        <v>4310.3900000000003</v>
      </c>
      <c r="I329" s="181">
        <f t="shared" si="195"/>
        <v>42135</v>
      </c>
      <c r="J329" s="181">
        <f t="shared" si="214"/>
        <v>42166</v>
      </c>
      <c r="K329" s="182">
        <f t="shared" si="196"/>
        <v>7.9011364167795861E-3</v>
      </c>
      <c r="L329" s="213">
        <f t="shared" si="215"/>
        <v>42226</v>
      </c>
      <c r="M329" s="183">
        <f t="shared" si="216"/>
        <v>21</v>
      </c>
      <c r="N329" s="183">
        <f t="shared" si="197"/>
        <v>17</v>
      </c>
      <c r="O329" s="177">
        <f t="shared" si="198"/>
        <v>1.0063913600000001</v>
      </c>
      <c r="P329" s="184">
        <f t="shared" si="224"/>
        <v>1.00739896</v>
      </c>
      <c r="Q329" s="184">
        <f t="shared" si="217"/>
        <v>1.0802977718168869</v>
      </c>
      <c r="R329" s="177">
        <f t="shared" si="223"/>
        <v>1.0872023399999999</v>
      </c>
      <c r="S329" s="177">
        <f t="shared" si="218"/>
        <v>1.0509297200000001</v>
      </c>
      <c r="T329" s="177">
        <f t="shared" si="199"/>
        <v>333477.55153047002</v>
      </c>
      <c r="U329" s="177">
        <f t="shared" si="200"/>
        <v>969.15922448576566</v>
      </c>
      <c r="V329" s="177">
        <f t="shared" si="201"/>
        <v>26011.355398493597</v>
      </c>
      <c r="W329" s="177">
        <f t="shared" si="202"/>
        <v>344297.21543002932</v>
      </c>
      <c r="X329" s="185">
        <f t="shared" si="203"/>
        <v>0</v>
      </c>
      <c r="Y329" s="177">
        <f t="shared" si="204"/>
        <v>0</v>
      </c>
      <c r="Z329" s="186">
        <f t="shared" si="205"/>
        <v>0</v>
      </c>
      <c r="AA329" s="177">
        <f t="shared" si="219"/>
        <v>0</v>
      </c>
      <c r="AB329" s="187">
        <f t="shared" si="220"/>
        <v>7.1215000000000001E-2</v>
      </c>
      <c r="AC329" s="185">
        <f t="shared" si="206"/>
        <v>17</v>
      </c>
      <c r="AD329" s="185">
        <v>252</v>
      </c>
      <c r="AE329" s="184">
        <f t="shared" si="222"/>
        <v>1.004651618</v>
      </c>
      <c r="AF329" s="177">
        <f t="shared" si="207"/>
        <v>1551.21018129</v>
      </c>
      <c r="AG329" s="177">
        <f t="shared" si="208"/>
        <v>1601.53912464</v>
      </c>
      <c r="AH329" s="188">
        <f t="shared" si="221"/>
        <v>0</v>
      </c>
      <c r="AI329" s="188"/>
      <c r="AJ329" s="188"/>
      <c r="AK329" s="188"/>
      <c r="AL329" s="8"/>
      <c r="AM329" s="8"/>
      <c r="AN329" s="8"/>
      <c r="AO329" s="8"/>
      <c r="AP329" s="8"/>
      <c r="AQ329" s="8"/>
      <c r="AR329" s="5"/>
      <c r="AS329" s="165"/>
      <c r="AT329" s="221">
        <f>[2]Plan1!$A293</f>
        <v>45720</v>
      </c>
      <c r="AU329" s="157" t="str">
        <f>[2]Plan1!$C293</f>
        <v>Carnaval</v>
      </c>
      <c r="AV329" s="20"/>
      <c r="AW329" s="30"/>
      <c r="AX329" s="168">
        <f t="shared" si="231"/>
        <v>46001</v>
      </c>
      <c r="AY329" s="168">
        <f t="shared" si="225"/>
        <v>46000</v>
      </c>
      <c r="AZ329" s="168">
        <f t="shared" si="226"/>
        <v>46001</v>
      </c>
      <c r="BA329" s="168">
        <f t="shared" si="227"/>
        <v>46034</v>
      </c>
      <c r="BB329" s="168">
        <f t="shared" si="228"/>
        <v>46003</v>
      </c>
      <c r="BC329" s="168">
        <f t="shared" si="229"/>
        <v>46036</v>
      </c>
      <c r="BD329" s="148">
        <f t="shared" si="230"/>
        <v>21</v>
      </c>
      <c r="BF329" s="1"/>
      <c r="BG329" s="1"/>
      <c r="BH329" s="1"/>
      <c r="BI329" s="1"/>
    </row>
    <row r="330" spans="1:192" x14ac:dyDescent="0.2">
      <c r="A330" s="125">
        <f t="shared" si="209"/>
        <v>42221</v>
      </c>
      <c r="B330" s="177">
        <f t="shared" ref="B330:B393" si="232">(W330+AG330)</f>
        <v>346115.35109580297</v>
      </c>
      <c r="C330" s="3">
        <f t="shared" si="210"/>
        <v>46725572.397933401</v>
      </c>
      <c r="D330" s="177">
        <f t="shared" si="211"/>
        <v>317316.70080704999</v>
      </c>
      <c r="E330" s="177">
        <f t="shared" si="212"/>
        <v>19029.345232719999</v>
      </c>
      <c r="F330" s="178">
        <f t="shared" ref="F330:F393" si="233">(D330-E330)</f>
        <v>298287.35557432997</v>
      </c>
      <c r="G330" s="179">
        <f t="shared" si="213"/>
        <v>4276.6000000000004</v>
      </c>
      <c r="H330" s="180">
        <f>IF(AND(N330=1,N329&gt;1),VLOOKUP(A329,[1]Plan1!$CW$105:$CY$215,3),H329)</f>
        <v>4310.3900000000003</v>
      </c>
      <c r="I330" s="181">
        <f t="shared" ref="I330:I393" si="234">EDATE(J330,-1)</f>
        <v>42135</v>
      </c>
      <c r="J330" s="181">
        <f t="shared" si="214"/>
        <v>42166</v>
      </c>
      <c r="K330" s="182">
        <f t="shared" ref="K330:K393" si="235">(H330/G330)-1</f>
        <v>7.9011364167795861E-3</v>
      </c>
      <c r="L330" s="213">
        <f t="shared" si="215"/>
        <v>42226</v>
      </c>
      <c r="M330" s="183">
        <f t="shared" si="216"/>
        <v>21</v>
      </c>
      <c r="N330" s="183">
        <f t="shared" ref="N330:N393" si="236">(M330-(NETWORKDAYS(A330,L330,$AT$194:$AT$348)-1))</f>
        <v>18</v>
      </c>
      <c r="O330" s="177">
        <f t="shared" ref="O330:O393" si="237">TRUNC((H330/G330)^TRUNC((N330/M330),9),8)</f>
        <v>1.0067685900000001</v>
      </c>
      <c r="P330" s="184">
        <f t="shared" si="224"/>
        <v>1.00739896</v>
      </c>
      <c r="Q330" s="184">
        <f t="shared" si="217"/>
        <v>1.0802977718168869</v>
      </c>
      <c r="R330" s="177">
        <f t="shared" si="223"/>
        <v>1.0876098599999999</v>
      </c>
      <c r="S330" s="177">
        <f t="shared" si="218"/>
        <v>1.0509297200000001</v>
      </c>
      <c r="T330" s="177">
        <f t="shared" ref="T330:T393" si="238">TRUNC(D330*S330,8)</f>
        <v>333477.55153047002</v>
      </c>
      <c r="U330" s="177">
        <f t="shared" ref="U330:U393" si="239">(E330*(S330-1))</f>
        <v>969.15922448576566</v>
      </c>
      <c r="V330" s="177">
        <f t="shared" ref="V330:V393" si="240">(F330*(R330-1))</f>
        <v>26132.913461637247</v>
      </c>
      <c r="W330" s="177">
        <f t="shared" ref="W330:W393" si="241">(D330+U330+V330)</f>
        <v>344418.77349317295</v>
      </c>
      <c r="X330" s="185">
        <f t="shared" ref="X330:X393" si="242">IF(VLOOKUP(A330,AT$10:BC$190,10)=VLOOKUP(A329,AT$10:BC$190,10),0,VLOOKUP(A330,AT$10:BC$190,10))</f>
        <v>0</v>
      </c>
      <c r="Y330" s="177">
        <f t="shared" ref="Y330:Y393" si="243">IF(X330&gt;0,VLOOKUP(A330,AT$12:AX$190,5),0)</f>
        <v>0</v>
      </c>
      <c r="Z330" s="186">
        <f t="shared" ref="Z330:Z393" si="244">IF(X330&gt;0,VLOOKUP($A330,$AT$10:$AY$190,6),0)</f>
        <v>0</v>
      </c>
      <c r="AA330" s="177">
        <f t="shared" si="219"/>
        <v>0</v>
      </c>
      <c r="AB330" s="187">
        <f t="shared" si="220"/>
        <v>7.1215000000000001E-2</v>
      </c>
      <c r="AC330" s="185">
        <f t="shared" ref="AC330:AC393" si="245">N330</f>
        <v>18</v>
      </c>
      <c r="AD330" s="185">
        <v>252</v>
      </c>
      <c r="AE330" s="184">
        <f t="shared" si="222"/>
        <v>1.0049259150000001</v>
      </c>
      <c r="AF330" s="177">
        <f t="shared" ref="AF330:AF393" si="246">TRUNC((T330*(AE330-1)),8)</f>
        <v>1642.6820732399999</v>
      </c>
      <c r="AG330" s="177">
        <f t="shared" ref="AG330:AG393" si="247">TRUNC((W330*(AE330-1)),8)</f>
        <v>1696.57760263</v>
      </c>
      <c r="AH330" s="188">
        <f t="shared" si="221"/>
        <v>0</v>
      </c>
      <c r="AI330" s="188"/>
      <c r="AJ330" s="188"/>
      <c r="AK330" s="188"/>
      <c r="AL330" s="8"/>
      <c r="AM330" s="8"/>
      <c r="AN330" s="8"/>
      <c r="AO330" s="8"/>
      <c r="AP330" s="8"/>
      <c r="AQ330" s="8"/>
      <c r="AR330" s="5"/>
      <c r="AS330" s="163"/>
      <c r="AT330" s="221">
        <f>[2]Plan1!$A294</f>
        <v>45765</v>
      </c>
      <c r="AU330" s="157" t="str">
        <f>[2]Plan1!$C294</f>
        <v>Paixão de Cristo</v>
      </c>
      <c r="AV330" s="5"/>
      <c r="AW330" s="30"/>
      <c r="AX330" s="168">
        <f t="shared" si="231"/>
        <v>46032</v>
      </c>
      <c r="AY330" s="168">
        <f t="shared" si="225"/>
        <v>46031</v>
      </c>
      <c r="AZ330" s="168">
        <f t="shared" si="226"/>
        <v>46034</v>
      </c>
      <c r="BA330" s="168">
        <f t="shared" si="227"/>
        <v>46063</v>
      </c>
      <c r="BB330" s="168">
        <f t="shared" si="228"/>
        <v>46036</v>
      </c>
      <c r="BC330" s="168">
        <f t="shared" si="229"/>
        <v>46065</v>
      </c>
      <c r="BD330" s="148">
        <f t="shared" si="230"/>
        <v>21</v>
      </c>
      <c r="BF330" s="1"/>
      <c r="BG330" s="1"/>
      <c r="BH330" s="1"/>
      <c r="BI330" s="1"/>
    </row>
    <row r="331" spans="1:192" x14ac:dyDescent="0.2">
      <c r="A331" s="125">
        <f t="shared" ref="A331:A394" si="248">(A330+1)</f>
        <v>42222</v>
      </c>
      <c r="B331" s="177">
        <f t="shared" si="232"/>
        <v>346332.08548379998</v>
      </c>
      <c r="C331" s="3">
        <f t="shared" ref="C331:C394" si="249">B331*135</f>
        <v>46754831.540312998</v>
      </c>
      <c r="D331" s="177">
        <f t="shared" ref="D331:D394" si="250">TRUNC(IF(X330&gt;0,VLOOKUP(A330,$AT$12:$AU$190,2),D330),8)</f>
        <v>317316.70080704999</v>
      </c>
      <c r="E331" s="177">
        <f t="shared" ref="E331:E394" si="251">IF(ISERROR(VLOOKUP(A331,AZ$12:BB$174,2,FALSE)=TRUE),E330,VLOOKUP(A331,AZ$12:BB$174,2,FALSE))</f>
        <v>19029.345232719999</v>
      </c>
      <c r="F331" s="178">
        <f t="shared" si="233"/>
        <v>298287.35557432997</v>
      </c>
      <c r="G331" s="179">
        <f t="shared" ref="G331:G394" si="252">IF(H331=H330,G330,H330)</f>
        <v>4276.6000000000004</v>
      </c>
      <c r="H331" s="180">
        <f>IF(AND(N331=1,N330&gt;1),VLOOKUP(A330,[1]Plan1!$CW$105:$CY$215,3),H330)</f>
        <v>4310.3900000000003</v>
      </c>
      <c r="I331" s="181">
        <f t="shared" si="234"/>
        <v>42135</v>
      </c>
      <c r="J331" s="181">
        <f t="shared" ref="J331:J394" si="253">IF(X330&gt;0,EDATE(A331,-1),+J330)</f>
        <v>42166</v>
      </c>
      <c r="K331" s="182">
        <f t="shared" si="235"/>
        <v>7.9011364167795861E-3</v>
      </c>
      <c r="L331" s="213">
        <f t="shared" ref="L331:L394" si="254">VLOOKUP(A330,AZ$193:BA$372,2)</f>
        <v>42226</v>
      </c>
      <c r="M331" s="183">
        <f t="shared" ref="M331:M394" si="255">IF(L331=L330,M330,NETWORKDAYS(L330,L331,$AT$194:$AT$348)-1)</f>
        <v>21</v>
      </c>
      <c r="N331" s="183">
        <f t="shared" si="236"/>
        <v>19</v>
      </c>
      <c r="O331" s="177">
        <f t="shared" si="237"/>
        <v>1.0071459599999999</v>
      </c>
      <c r="P331" s="184">
        <f t="shared" si="224"/>
        <v>1.00739896</v>
      </c>
      <c r="Q331" s="184">
        <f t="shared" ref="Q331:Q394" si="256">IF(L331&gt;L330,Q330*P331,Q330)</f>
        <v>1.0802977718168869</v>
      </c>
      <c r="R331" s="177">
        <f t="shared" si="223"/>
        <v>1.0880175299999999</v>
      </c>
      <c r="S331" s="177">
        <f t="shared" ref="S331:S394" si="257">IF(AND(X331&gt;0,MONTH(A331)=S$9),R331,S330)</f>
        <v>1.0509297200000001</v>
      </c>
      <c r="T331" s="177">
        <f t="shared" si="238"/>
        <v>333477.55153047002</v>
      </c>
      <c r="U331" s="177">
        <f t="shared" si="239"/>
        <v>969.15922448576566</v>
      </c>
      <c r="V331" s="177">
        <f t="shared" si="240"/>
        <v>26254.516267884224</v>
      </c>
      <c r="W331" s="177">
        <f t="shared" si="241"/>
        <v>344540.37629941996</v>
      </c>
      <c r="X331" s="185">
        <f t="shared" si="242"/>
        <v>0</v>
      </c>
      <c r="Y331" s="177">
        <f t="shared" si="243"/>
        <v>0</v>
      </c>
      <c r="Z331" s="186">
        <f t="shared" si="244"/>
        <v>0</v>
      </c>
      <c r="AA331" s="177">
        <f t="shared" ref="AA331:AA394" si="258">IF(Z331&gt;0,TRUNC(Z331*T331,8),0)</f>
        <v>0</v>
      </c>
      <c r="AB331" s="187">
        <f t="shared" ref="AB331:AB394" si="259">(AB330)</f>
        <v>7.1215000000000001E-2</v>
      </c>
      <c r="AC331" s="185">
        <f t="shared" si="245"/>
        <v>19</v>
      </c>
      <c r="AD331" s="185">
        <v>252</v>
      </c>
      <c r="AE331" s="184">
        <f t="shared" si="222"/>
        <v>1.0052002879999999</v>
      </c>
      <c r="AF331" s="177">
        <f t="shared" si="246"/>
        <v>1734.1793094899999</v>
      </c>
      <c r="AG331" s="177">
        <f t="shared" si="247"/>
        <v>1791.7091843799999</v>
      </c>
      <c r="AH331" s="188">
        <f t="shared" ref="AH331:AH394" si="260">IF(AA331&gt;0,AA331+AF331,0)</f>
        <v>0</v>
      </c>
      <c r="AI331" s="188"/>
      <c r="AJ331" s="188"/>
      <c r="AK331" s="188"/>
      <c r="AL331" s="8"/>
      <c r="AM331" s="8"/>
      <c r="AN331" s="8"/>
      <c r="AO331" s="8"/>
      <c r="AP331" s="8"/>
      <c r="AQ331" s="8"/>
      <c r="AR331" s="5"/>
      <c r="AS331" s="163"/>
      <c r="AT331" s="221">
        <f>[2]Plan1!$A295</f>
        <v>45768</v>
      </c>
      <c r="AU331" s="157" t="str">
        <f>[2]Plan1!$C295</f>
        <v>Tiradentes</v>
      </c>
      <c r="AV331" s="5"/>
      <c r="AW331" s="30"/>
      <c r="AX331" s="168">
        <f t="shared" si="231"/>
        <v>46063</v>
      </c>
      <c r="AY331" s="168">
        <f t="shared" si="225"/>
        <v>46062</v>
      </c>
      <c r="AZ331" s="168">
        <f t="shared" si="226"/>
        <v>46063</v>
      </c>
      <c r="BA331" s="168">
        <f t="shared" si="227"/>
        <v>46091</v>
      </c>
      <c r="BB331" s="168">
        <f t="shared" si="228"/>
        <v>46065</v>
      </c>
      <c r="BC331" s="168">
        <f t="shared" si="229"/>
        <v>46093</v>
      </c>
      <c r="BD331" s="148">
        <f t="shared" si="230"/>
        <v>18</v>
      </c>
      <c r="BF331" s="1"/>
      <c r="BG331" s="1"/>
      <c r="BH331" s="1"/>
      <c r="BI331" s="1"/>
    </row>
    <row r="332" spans="1:192" x14ac:dyDescent="0.2">
      <c r="A332" s="125">
        <f t="shared" si="248"/>
        <v>42223</v>
      </c>
      <c r="B332" s="177">
        <f t="shared" si="232"/>
        <v>346548.96309230744</v>
      </c>
      <c r="C332" s="3">
        <f t="shared" si="249"/>
        <v>46784110.017461509</v>
      </c>
      <c r="D332" s="177">
        <f t="shared" si="250"/>
        <v>317316.70080704999</v>
      </c>
      <c r="E332" s="177">
        <f t="shared" si="251"/>
        <v>19029.345232719999</v>
      </c>
      <c r="F332" s="178">
        <f t="shared" si="233"/>
        <v>298287.35557432997</v>
      </c>
      <c r="G332" s="179">
        <f t="shared" si="252"/>
        <v>4276.6000000000004</v>
      </c>
      <c r="H332" s="180">
        <f>IF(AND(N332=1,N331&gt;1),VLOOKUP(A331,[1]Plan1!$CW$105:$CY$215,3),H331)</f>
        <v>4310.3900000000003</v>
      </c>
      <c r="I332" s="181">
        <f t="shared" si="234"/>
        <v>42135</v>
      </c>
      <c r="J332" s="181">
        <f t="shared" si="253"/>
        <v>42166</v>
      </c>
      <c r="K332" s="182">
        <f t="shared" si="235"/>
        <v>7.9011364167795861E-3</v>
      </c>
      <c r="L332" s="213">
        <f t="shared" si="254"/>
        <v>42226</v>
      </c>
      <c r="M332" s="183">
        <f t="shared" si="255"/>
        <v>21</v>
      </c>
      <c r="N332" s="183">
        <f t="shared" si="236"/>
        <v>20</v>
      </c>
      <c r="O332" s="177">
        <f t="shared" si="237"/>
        <v>1.0075234799999999</v>
      </c>
      <c r="P332" s="184">
        <f t="shared" si="224"/>
        <v>1.00739896</v>
      </c>
      <c r="Q332" s="184">
        <f t="shared" si="256"/>
        <v>1.0802977718168869</v>
      </c>
      <c r="R332" s="177">
        <f t="shared" si="223"/>
        <v>1.0884253699999999</v>
      </c>
      <c r="S332" s="177">
        <f t="shared" si="257"/>
        <v>1.0509297200000001</v>
      </c>
      <c r="T332" s="177">
        <f t="shared" si="238"/>
        <v>333477.55153047002</v>
      </c>
      <c r="U332" s="177">
        <f t="shared" si="239"/>
        <v>969.15922448576566</v>
      </c>
      <c r="V332" s="177">
        <f t="shared" si="240"/>
        <v>26376.169782981673</v>
      </c>
      <c r="W332" s="177">
        <f t="shared" si="241"/>
        <v>344662.02981451742</v>
      </c>
      <c r="X332" s="185">
        <f t="shared" si="242"/>
        <v>0</v>
      </c>
      <c r="Y332" s="177">
        <f t="shared" si="243"/>
        <v>0</v>
      </c>
      <c r="Z332" s="186">
        <f t="shared" si="244"/>
        <v>0</v>
      </c>
      <c r="AA332" s="177">
        <f t="shared" si="258"/>
        <v>0</v>
      </c>
      <c r="AB332" s="187">
        <f t="shared" si="259"/>
        <v>7.1215000000000001E-2</v>
      </c>
      <c r="AC332" s="185">
        <f t="shared" si="245"/>
        <v>20</v>
      </c>
      <c r="AD332" s="185">
        <v>252</v>
      </c>
      <c r="AE332" s="184">
        <f t="shared" si="222"/>
        <v>1.005474735</v>
      </c>
      <c r="AF332" s="177">
        <f t="shared" si="246"/>
        <v>1825.70122307</v>
      </c>
      <c r="AG332" s="177">
        <f t="shared" si="247"/>
        <v>1886.9332777899999</v>
      </c>
      <c r="AH332" s="188">
        <f t="shared" si="260"/>
        <v>0</v>
      </c>
      <c r="AI332" s="188"/>
      <c r="AJ332" s="188"/>
      <c r="AK332" s="188"/>
      <c r="AL332" s="8"/>
      <c r="AM332" s="8"/>
      <c r="AN332" s="8"/>
      <c r="AO332" s="8"/>
      <c r="AP332" s="8"/>
      <c r="AQ332" s="8"/>
      <c r="AR332" s="5"/>
      <c r="AS332" s="163"/>
      <c r="AT332" s="221">
        <f>[2]Plan1!$A296</f>
        <v>45778</v>
      </c>
      <c r="AU332" s="157" t="str">
        <f>[2]Plan1!$C296</f>
        <v>Dia do Trabalho</v>
      </c>
      <c r="AV332" s="5"/>
      <c r="AW332" s="30"/>
      <c r="AX332" s="168">
        <f t="shared" si="231"/>
        <v>46091</v>
      </c>
      <c r="AY332" s="168">
        <f t="shared" si="225"/>
        <v>46090</v>
      </c>
      <c r="AZ332" s="168">
        <f t="shared" si="226"/>
        <v>46091</v>
      </c>
      <c r="BA332" s="168">
        <f t="shared" si="227"/>
        <v>46122</v>
      </c>
      <c r="BB332" s="168">
        <f t="shared" si="228"/>
        <v>46093</v>
      </c>
      <c r="BC332" s="168">
        <f t="shared" si="229"/>
        <v>46126</v>
      </c>
      <c r="BD332" s="148">
        <f t="shared" si="230"/>
        <v>22</v>
      </c>
      <c r="BF332" s="1"/>
      <c r="BG332" s="1"/>
      <c r="BH332" s="1"/>
      <c r="BI332" s="1"/>
    </row>
    <row r="333" spans="1:192" x14ac:dyDescent="0.2">
      <c r="A333" s="125">
        <f t="shared" si="248"/>
        <v>42224</v>
      </c>
      <c r="B333" s="177">
        <f t="shared" si="232"/>
        <v>346765.97233477107</v>
      </c>
      <c r="C333" s="3">
        <f t="shared" si="249"/>
        <v>46813406.265194096</v>
      </c>
      <c r="D333" s="177">
        <f t="shared" si="250"/>
        <v>317316.70080704999</v>
      </c>
      <c r="E333" s="177">
        <f t="shared" si="251"/>
        <v>19029.345232719999</v>
      </c>
      <c r="F333" s="178">
        <f t="shared" si="233"/>
        <v>298287.35557432997</v>
      </c>
      <c r="G333" s="179">
        <f t="shared" si="252"/>
        <v>4276.6000000000004</v>
      </c>
      <c r="H333" s="180">
        <f>IF(AND(N333=1,N332&gt;1),VLOOKUP(A332,[1]Plan1!$CW$105:$CY$215,3),H332)</f>
        <v>4310.3900000000003</v>
      </c>
      <c r="I333" s="181">
        <f t="shared" si="234"/>
        <v>42135</v>
      </c>
      <c r="J333" s="181">
        <f t="shared" si="253"/>
        <v>42166</v>
      </c>
      <c r="K333" s="182">
        <f t="shared" si="235"/>
        <v>7.9011364167795861E-3</v>
      </c>
      <c r="L333" s="213">
        <f t="shared" si="254"/>
        <v>42226</v>
      </c>
      <c r="M333" s="183">
        <f t="shared" si="255"/>
        <v>21</v>
      </c>
      <c r="N333" s="183">
        <f t="shared" si="236"/>
        <v>21</v>
      </c>
      <c r="O333" s="177">
        <f t="shared" si="237"/>
        <v>1.00790113</v>
      </c>
      <c r="P333" s="184">
        <f t="shared" si="224"/>
        <v>1.00739896</v>
      </c>
      <c r="Q333" s="184">
        <f t="shared" si="256"/>
        <v>1.0802977718168869</v>
      </c>
      <c r="R333" s="177">
        <f t="shared" si="223"/>
        <v>1.0888333400000001</v>
      </c>
      <c r="S333" s="177">
        <f t="shared" si="257"/>
        <v>1.0509297200000001</v>
      </c>
      <c r="T333" s="177">
        <f t="shared" si="238"/>
        <v>333477.55153047002</v>
      </c>
      <c r="U333" s="177">
        <f t="shared" si="239"/>
        <v>969.15922448576566</v>
      </c>
      <c r="V333" s="177">
        <f t="shared" si="240"/>
        <v>26497.862075435376</v>
      </c>
      <c r="W333" s="177">
        <f t="shared" si="241"/>
        <v>344783.72210697108</v>
      </c>
      <c r="X333" s="185">
        <f t="shared" si="242"/>
        <v>0</v>
      </c>
      <c r="Y333" s="177">
        <f t="shared" si="243"/>
        <v>0</v>
      </c>
      <c r="Z333" s="186">
        <f t="shared" si="244"/>
        <v>0</v>
      </c>
      <c r="AA333" s="177">
        <f t="shared" si="258"/>
        <v>0</v>
      </c>
      <c r="AB333" s="187">
        <f t="shared" si="259"/>
        <v>7.1215000000000001E-2</v>
      </c>
      <c r="AC333" s="185">
        <f t="shared" si="245"/>
        <v>21</v>
      </c>
      <c r="AD333" s="185">
        <v>252</v>
      </c>
      <c r="AE333" s="184">
        <f t="shared" si="222"/>
        <v>1.005749257</v>
      </c>
      <c r="AF333" s="177">
        <f t="shared" si="246"/>
        <v>1917.24814747</v>
      </c>
      <c r="AG333" s="177">
        <f t="shared" si="247"/>
        <v>1982.2502277999999</v>
      </c>
      <c r="AH333" s="188">
        <f t="shared" si="260"/>
        <v>0</v>
      </c>
      <c r="AI333" s="188"/>
      <c r="AJ333" s="188"/>
      <c r="AK333" s="188"/>
      <c r="AL333" s="8"/>
      <c r="AM333" s="8"/>
      <c r="AN333" s="11"/>
      <c r="AO333" s="11"/>
      <c r="AP333" s="11"/>
      <c r="AQ333" s="11"/>
      <c r="AR333" s="5"/>
      <c r="AS333" s="163"/>
      <c r="AT333" s="221">
        <f>[2]Plan1!$A297</f>
        <v>45827</v>
      </c>
      <c r="AU333" s="157" t="str">
        <f>[2]Plan1!$C297</f>
        <v>Corpus Christi</v>
      </c>
      <c r="AV333" s="5"/>
      <c r="AW333" s="31"/>
      <c r="AX333" s="168">
        <f t="shared" si="231"/>
        <v>46122</v>
      </c>
      <c r="AY333" s="168">
        <f t="shared" si="225"/>
        <v>46121</v>
      </c>
      <c r="AZ333" s="168">
        <f t="shared" si="226"/>
        <v>46122</v>
      </c>
      <c r="BA333" s="168">
        <f t="shared" si="227"/>
        <v>46153</v>
      </c>
      <c r="BB333" s="168">
        <f t="shared" si="228"/>
        <v>46126</v>
      </c>
      <c r="BC333" s="168">
        <f t="shared" si="229"/>
        <v>46155</v>
      </c>
      <c r="BD333" s="148">
        <f t="shared" si="230"/>
        <v>19</v>
      </c>
      <c r="BF333" s="7"/>
      <c r="BG333" s="7"/>
      <c r="BH333" s="7"/>
      <c r="BI333" s="7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</row>
    <row r="334" spans="1:192" x14ac:dyDescent="0.2">
      <c r="A334" s="125">
        <f t="shared" si="248"/>
        <v>42225</v>
      </c>
      <c r="B334" s="177">
        <f t="shared" si="232"/>
        <v>346765.97233477107</v>
      </c>
      <c r="C334" s="3">
        <f t="shared" si="249"/>
        <v>46813406.265194096</v>
      </c>
      <c r="D334" s="177">
        <f t="shared" si="250"/>
        <v>317316.70080704999</v>
      </c>
      <c r="E334" s="177">
        <f t="shared" si="251"/>
        <v>19029.345232719999</v>
      </c>
      <c r="F334" s="178">
        <f t="shared" si="233"/>
        <v>298287.35557432997</v>
      </c>
      <c r="G334" s="179">
        <f t="shared" si="252"/>
        <v>4276.6000000000004</v>
      </c>
      <c r="H334" s="180">
        <f>IF(AND(N334=1,N333&gt;1),VLOOKUP(A333,[1]Plan1!$CW$105:$CY$215,3),H333)</f>
        <v>4310.3900000000003</v>
      </c>
      <c r="I334" s="181">
        <f t="shared" si="234"/>
        <v>42135</v>
      </c>
      <c r="J334" s="181">
        <f t="shared" si="253"/>
        <v>42166</v>
      </c>
      <c r="K334" s="182">
        <f t="shared" si="235"/>
        <v>7.9011364167795861E-3</v>
      </c>
      <c r="L334" s="213">
        <f t="shared" si="254"/>
        <v>42226</v>
      </c>
      <c r="M334" s="183">
        <f t="shared" si="255"/>
        <v>21</v>
      </c>
      <c r="N334" s="183">
        <f t="shared" si="236"/>
        <v>21</v>
      </c>
      <c r="O334" s="177">
        <f t="shared" si="237"/>
        <v>1.00790113</v>
      </c>
      <c r="P334" s="184">
        <f t="shared" si="224"/>
        <v>1.00739896</v>
      </c>
      <c r="Q334" s="184">
        <f t="shared" si="256"/>
        <v>1.0802977718168869</v>
      </c>
      <c r="R334" s="177">
        <f t="shared" si="223"/>
        <v>1.0888333400000001</v>
      </c>
      <c r="S334" s="177">
        <f t="shared" si="257"/>
        <v>1.0509297200000001</v>
      </c>
      <c r="T334" s="177">
        <f t="shared" si="238"/>
        <v>333477.55153047002</v>
      </c>
      <c r="U334" s="177">
        <f t="shared" si="239"/>
        <v>969.15922448576566</v>
      </c>
      <c r="V334" s="177">
        <f t="shared" si="240"/>
        <v>26497.862075435376</v>
      </c>
      <c r="W334" s="177">
        <f t="shared" si="241"/>
        <v>344783.72210697108</v>
      </c>
      <c r="X334" s="185">
        <f t="shared" si="242"/>
        <v>0</v>
      </c>
      <c r="Y334" s="177">
        <f t="shared" si="243"/>
        <v>0</v>
      </c>
      <c r="Z334" s="186">
        <f t="shared" si="244"/>
        <v>0</v>
      </c>
      <c r="AA334" s="177">
        <f t="shared" si="258"/>
        <v>0</v>
      </c>
      <c r="AB334" s="187">
        <f t="shared" si="259"/>
        <v>7.1215000000000001E-2</v>
      </c>
      <c r="AC334" s="185">
        <f t="shared" si="245"/>
        <v>21</v>
      </c>
      <c r="AD334" s="185">
        <v>252</v>
      </c>
      <c r="AE334" s="184">
        <f t="shared" si="222"/>
        <v>1.005749257</v>
      </c>
      <c r="AF334" s="177">
        <f t="shared" si="246"/>
        <v>1917.24814747</v>
      </c>
      <c r="AG334" s="177">
        <f t="shared" si="247"/>
        <v>1982.2502277999999</v>
      </c>
      <c r="AH334" s="188">
        <f t="shared" si="260"/>
        <v>0</v>
      </c>
      <c r="AI334" s="188"/>
      <c r="AJ334" s="188"/>
      <c r="AK334" s="188"/>
      <c r="AL334" s="8"/>
      <c r="AM334" s="8"/>
      <c r="AN334" s="8"/>
      <c r="AO334" s="8"/>
      <c r="AP334" s="8"/>
      <c r="AQ334" s="8"/>
      <c r="AR334" s="5"/>
      <c r="AS334" s="163"/>
      <c r="AT334" s="221">
        <f>[2]Plan1!$A298</f>
        <v>45907</v>
      </c>
      <c r="AU334" s="157" t="str">
        <f>[2]Plan1!$C298</f>
        <v>Independência do Brasil</v>
      </c>
      <c r="AV334" s="5"/>
      <c r="AW334" s="30"/>
      <c r="AX334" s="168">
        <f t="shared" si="231"/>
        <v>46152</v>
      </c>
      <c r="AY334" s="168">
        <f t="shared" si="225"/>
        <v>46150</v>
      </c>
      <c r="AZ334" s="168">
        <f t="shared" si="226"/>
        <v>46153</v>
      </c>
      <c r="BA334" s="168">
        <f t="shared" si="227"/>
        <v>46183</v>
      </c>
      <c r="BB334" s="168">
        <f t="shared" si="228"/>
        <v>46155</v>
      </c>
      <c r="BC334" s="168">
        <f t="shared" si="229"/>
        <v>46185</v>
      </c>
      <c r="BD334" s="148">
        <f t="shared" si="230"/>
        <v>21</v>
      </c>
      <c r="BF334" s="1"/>
      <c r="BG334" s="1"/>
      <c r="BH334" s="1"/>
      <c r="BI334" s="1"/>
    </row>
    <row r="335" spans="1:192" x14ac:dyDescent="0.2">
      <c r="A335" s="125">
        <f t="shared" si="248"/>
        <v>42226</v>
      </c>
      <c r="B335" s="177">
        <f t="shared" si="232"/>
        <v>346765.97233477107</v>
      </c>
      <c r="C335" s="3">
        <f t="shared" si="249"/>
        <v>46813406.265194096</v>
      </c>
      <c r="D335" s="177">
        <f t="shared" si="250"/>
        <v>317316.70080704999</v>
      </c>
      <c r="E335" s="177">
        <f t="shared" si="251"/>
        <v>19029.345232719999</v>
      </c>
      <c r="F335" s="178">
        <f t="shared" si="233"/>
        <v>298287.35557432997</v>
      </c>
      <c r="G335" s="179">
        <f t="shared" si="252"/>
        <v>4276.6000000000004</v>
      </c>
      <c r="H335" s="180">
        <f>IF(AND(N335=1,N334&gt;1),VLOOKUP(A334,[1]Plan1!$CW$105:$CY$215,3),H334)</f>
        <v>4310.3900000000003</v>
      </c>
      <c r="I335" s="181">
        <f t="shared" si="234"/>
        <v>42135</v>
      </c>
      <c r="J335" s="181">
        <f t="shared" si="253"/>
        <v>42166</v>
      </c>
      <c r="K335" s="182">
        <f t="shared" si="235"/>
        <v>7.9011364167795861E-3</v>
      </c>
      <c r="L335" s="213">
        <f t="shared" si="254"/>
        <v>42226</v>
      </c>
      <c r="M335" s="183">
        <f t="shared" si="255"/>
        <v>21</v>
      </c>
      <c r="N335" s="183">
        <f t="shared" si="236"/>
        <v>21</v>
      </c>
      <c r="O335" s="177">
        <f t="shared" si="237"/>
        <v>1.00790113</v>
      </c>
      <c r="P335" s="184">
        <f t="shared" si="224"/>
        <v>1.00739896</v>
      </c>
      <c r="Q335" s="184">
        <f t="shared" si="256"/>
        <v>1.0802977718168869</v>
      </c>
      <c r="R335" s="177">
        <f t="shared" si="223"/>
        <v>1.0888333400000001</v>
      </c>
      <c r="S335" s="177">
        <f t="shared" si="257"/>
        <v>1.0509297200000001</v>
      </c>
      <c r="T335" s="177">
        <f t="shared" si="238"/>
        <v>333477.55153047002</v>
      </c>
      <c r="U335" s="177">
        <f t="shared" si="239"/>
        <v>969.15922448576566</v>
      </c>
      <c r="V335" s="177">
        <f t="shared" si="240"/>
        <v>26497.862075435376</v>
      </c>
      <c r="W335" s="177">
        <f t="shared" si="241"/>
        <v>344783.72210697108</v>
      </c>
      <c r="X335" s="185">
        <f t="shared" si="242"/>
        <v>11</v>
      </c>
      <c r="Y335" s="177">
        <f t="shared" si="243"/>
        <v>2321.1716664</v>
      </c>
      <c r="Z335" s="186">
        <f t="shared" si="244"/>
        <v>7.3150000000000003E-3</v>
      </c>
      <c r="AA335" s="177">
        <f t="shared" si="258"/>
        <v>2439.3882894399999</v>
      </c>
      <c r="AB335" s="187">
        <f t="shared" si="259"/>
        <v>7.1215000000000001E-2</v>
      </c>
      <c r="AC335" s="185">
        <f t="shared" si="245"/>
        <v>21</v>
      </c>
      <c r="AD335" s="185">
        <v>252</v>
      </c>
      <c r="AE335" s="184">
        <f t="shared" si="222"/>
        <v>1.005749257</v>
      </c>
      <c r="AF335" s="177">
        <f t="shared" si="246"/>
        <v>1917.24814747</v>
      </c>
      <c r="AG335" s="177">
        <f t="shared" si="247"/>
        <v>1982.2502277999999</v>
      </c>
      <c r="AH335" s="188">
        <f t="shared" si="260"/>
        <v>4356.6364369100002</v>
      </c>
      <c r="AI335" s="188"/>
      <c r="AJ335" s="188"/>
      <c r="AK335" s="188"/>
      <c r="AL335" s="8"/>
      <c r="AM335" s="8"/>
      <c r="AN335" s="8"/>
      <c r="AO335" s="8"/>
      <c r="AP335" s="8"/>
      <c r="AQ335" s="8"/>
      <c r="AR335" s="5"/>
      <c r="AS335" s="163"/>
      <c r="AT335" s="221">
        <f>[2]Plan1!$A299</f>
        <v>45942</v>
      </c>
      <c r="AU335" s="157" t="str">
        <f>[2]Plan1!$C299</f>
        <v>Nossa Sr.a Aparecida - Padroeira do Brasil</v>
      </c>
      <c r="AV335" s="5"/>
      <c r="AW335" s="30"/>
      <c r="AX335" s="168">
        <f t="shared" si="231"/>
        <v>46183</v>
      </c>
      <c r="AY335" s="168">
        <f t="shared" si="225"/>
        <v>46182</v>
      </c>
      <c r="AZ335" s="168">
        <f t="shared" si="226"/>
        <v>46183</v>
      </c>
      <c r="BA335" s="168">
        <f t="shared" si="227"/>
        <v>46213</v>
      </c>
      <c r="BB335" s="168">
        <f t="shared" si="228"/>
        <v>46185</v>
      </c>
      <c r="BC335" s="168">
        <f t="shared" si="229"/>
        <v>46217</v>
      </c>
      <c r="BD335" s="148">
        <f t="shared" si="230"/>
        <v>22</v>
      </c>
      <c r="BF335" s="1"/>
      <c r="BG335" s="1"/>
      <c r="BH335" s="1"/>
      <c r="BI335" s="1"/>
    </row>
    <row r="336" spans="1:192" x14ac:dyDescent="0.2">
      <c r="A336" s="125">
        <f t="shared" si="248"/>
        <v>42227</v>
      </c>
      <c r="B336" s="177">
        <f t="shared" si="232"/>
        <v>342529.07407866966</v>
      </c>
      <c r="C336" s="3">
        <f t="shared" si="249"/>
        <v>46241425.000620402</v>
      </c>
      <c r="D336" s="177">
        <f t="shared" si="250"/>
        <v>314995.52914065</v>
      </c>
      <c r="E336" s="177">
        <f t="shared" si="251"/>
        <v>16708.173566320002</v>
      </c>
      <c r="F336" s="178">
        <f t="shared" si="233"/>
        <v>298287.35557433002</v>
      </c>
      <c r="G336" s="179">
        <f t="shared" si="252"/>
        <v>4310.3900000000003</v>
      </c>
      <c r="H336" s="180">
        <f>IF(AND(N336=1,N335&gt;1),VLOOKUP(A335,[1]Plan1!$CW$105:$CY$215,3),H335)</f>
        <v>4337.1099999999997</v>
      </c>
      <c r="I336" s="181">
        <f t="shared" si="234"/>
        <v>42166</v>
      </c>
      <c r="J336" s="181">
        <f t="shared" si="253"/>
        <v>42196</v>
      </c>
      <c r="K336" s="182">
        <f t="shared" si="235"/>
        <v>6.1989750347415384E-3</v>
      </c>
      <c r="L336" s="213">
        <f t="shared" si="254"/>
        <v>42257</v>
      </c>
      <c r="M336" s="183">
        <f t="shared" si="255"/>
        <v>22</v>
      </c>
      <c r="N336" s="183">
        <f t="shared" si="236"/>
        <v>1</v>
      </c>
      <c r="O336" s="177">
        <f t="shared" si="237"/>
        <v>1.0002809399999999</v>
      </c>
      <c r="P336" s="184">
        <f t="shared" si="224"/>
        <v>1.00790113</v>
      </c>
      <c r="Q336" s="184">
        <f t="shared" si="256"/>
        <v>1.0888333449507226</v>
      </c>
      <c r="R336" s="177">
        <f t="shared" si="223"/>
        <v>1.08913924</v>
      </c>
      <c r="S336" s="177">
        <f t="shared" si="257"/>
        <v>1.0509297200000001</v>
      </c>
      <c r="T336" s="177">
        <f t="shared" si="238"/>
        <v>331038.16324103001</v>
      </c>
      <c r="U336" s="177">
        <f t="shared" si="239"/>
        <v>850.9426014440802</v>
      </c>
      <c r="V336" s="177">
        <f t="shared" si="240"/>
        <v>26589.108177505528</v>
      </c>
      <c r="W336" s="177">
        <f t="shared" si="241"/>
        <v>342435.57991959964</v>
      </c>
      <c r="X336" s="185">
        <f t="shared" si="242"/>
        <v>0</v>
      </c>
      <c r="Y336" s="177">
        <f t="shared" si="243"/>
        <v>0</v>
      </c>
      <c r="Z336" s="186">
        <f t="shared" si="244"/>
        <v>0</v>
      </c>
      <c r="AA336" s="177">
        <f t="shared" si="258"/>
        <v>0</v>
      </c>
      <c r="AB336" s="187">
        <f t="shared" si="259"/>
        <v>7.1215000000000001E-2</v>
      </c>
      <c r="AC336" s="185">
        <f t="shared" si="245"/>
        <v>1</v>
      </c>
      <c r="AD336" s="185">
        <v>252</v>
      </c>
      <c r="AE336" s="184">
        <f t="shared" si="222"/>
        <v>1.000273027</v>
      </c>
      <c r="AF336" s="177">
        <f t="shared" si="246"/>
        <v>90.382356590000001</v>
      </c>
      <c r="AG336" s="177">
        <f t="shared" si="247"/>
        <v>93.494159069999995</v>
      </c>
      <c r="AH336" s="188">
        <f t="shared" si="260"/>
        <v>0</v>
      </c>
      <c r="AI336" s="188"/>
      <c r="AJ336" s="188"/>
      <c r="AK336" s="188"/>
      <c r="AL336" s="8"/>
      <c r="AM336" s="8"/>
      <c r="AN336" s="8"/>
      <c r="AO336" s="8"/>
      <c r="AP336" s="8"/>
      <c r="AQ336" s="8"/>
      <c r="AR336" s="5"/>
      <c r="AS336" s="163"/>
      <c r="AT336" s="221">
        <f>[2]Plan1!$A300</f>
        <v>45963</v>
      </c>
      <c r="AU336" s="157" t="str">
        <f>[2]Plan1!$C300</f>
        <v>Finados</v>
      </c>
      <c r="AV336" s="5"/>
      <c r="AW336" s="30"/>
      <c r="AX336" s="168">
        <f t="shared" si="231"/>
        <v>46213</v>
      </c>
      <c r="AY336" s="168">
        <f t="shared" si="225"/>
        <v>46212</v>
      </c>
      <c r="AZ336" s="168">
        <f t="shared" si="226"/>
        <v>46213</v>
      </c>
      <c r="BA336" s="168">
        <f t="shared" si="227"/>
        <v>46244</v>
      </c>
      <c r="BB336" s="168">
        <f t="shared" si="228"/>
        <v>46217</v>
      </c>
      <c r="BC336" s="168">
        <f t="shared" si="229"/>
        <v>46246</v>
      </c>
      <c r="BD336" s="148">
        <f t="shared" si="230"/>
        <v>21</v>
      </c>
      <c r="BF336" s="1"/>
      <c r="BG336" s="1"/>
      <c r="BH336" s="1"/>
      <c r="BI336" s="1"/>
    </row>
    <row r="337" spans="1:206" x14ac:dyDescent="0.2">
      <c r="A337" s="125">
        <f t="shared" si="248"/>
        <v>42228</v>
      </c>
      <c r="B337" s="177">
        <f t="shared" si="232"/>
        <v>342713.91373065824</v>
      </c>
      <c r="C337" s="3">
        <f t="shared" si="249"/>
        <v>46266378.353638865</v>
      </c>
      <c r="D337" s="177">
        <f t="shared" si="250"/>
        <v>314995.52914065</v>
      </c>
      <c r="E337" s="177">
        <f t="shared" si="251"/>
        <v>16708.173566320002</v>
      </c>
      <c r="F337" s="178">
        <f t="shared" si="233"/>
        <v>298287.35557433002</v>
      </c>
      <c r="G337" s="179">
        <f t="shared" si="252"/>
        <v>4310.3900000000003</v>
      </c>
      <c r="H337" s="180">
        <f>IF(AND(N337=1,N336&gt;1),VLOOKUP(A336,[1]Plan1!$CW$105:$CY$215,3),H336)</f>
        <v>4337.1099999999997</v>
      </c>
      <c r="I337" s="181">
        <f t="shared" si="234"/>
        <v>42166</v>
      </c>
      <c r="J337" s="181">
        <f t="shared" si="253"/>
        <v>42196</v>
      </c>
      <c r="K337" s="182">
        <f t="shared" si="235"/>
        <v>6.1989750347415384E-3</v>
      </c>
      <c r="L337" s="213">
        <f t="shared" si="254"/>
        <v>42257</v>
      </c>
      <c r="M337" s="183">
        <f t="shared" si="255"/>
        <v>22</v>
      </c>
      <c r="N337" s="183">
        <f t="shared" si="236"/>
        <v>2</v>
      </c>
      <c r="O337" s="177">
        <f t="shared" si="237"/>
        <v>1.00056196</v>
      </c>
      <c r="P337" s="184">
        <f t="shared" si="224"/>
        <v>1.00790113</v>
      </c>
      <c r="Q337" s="184">
        <f t="shared" si="256"/>
        <v>1.0888333449507226</v>
      </c>
      <c r="R337" s="177">
        <f t="shared" si="223"/>
        <v>1.08944522</v>
      </c>
      <c r="S337" s="177">
        <f t="shared" si="257"/>
        <v>1.0509297200000001</v>
      </c>
      <c r="T337" s="177">
        <f t="shared" si="238"/>
        <v>331038.16324103001</v>
      </c>
      <c r="U337" s="177">
        <f t="shared" si="239"/>
        <v>850.9426014440802</v>
      </c>
      <c r="V337" s="177">
        <f t="shared" si="240"/>
        <v>26680.378142564172</v>
      </c>
      <c r="W337" s="177">
        <f t="shared" si="241"/>
        <v>342526.84988465824</v>
      </c>
      <c r="X337" s="185">
        <f t="shared" si="242"/>
        <v>0</v>
      </c>
      <c r="Y337" s="177">
        <f t="shared" si="243"/>
        <v>0</v>
      </c>
      <c r="Z337" s="186">
        <f t="shared" si="244"/>
        <v>0</v>
      </c>
      <c r="AA337" s="177">
        <f t="shared" si="258"/>
        <v>0</v>
      </c>
      <c r="AB337" s="187">
        <f t="shared" si="259"/>
        <v>7.1215000000000001E-2</v>
      </c>
      <c r="AC337" s="185">
        <f t="shared" si="245"/>
        <v>2</v>
      </c>
      <c r="AD337" s="185">
        <v>252</v>
      </c>
      <c r="AE337" s="184">
        <f t="shared" si="222"/>
        <v>1.000546129</v>
      </c>
      <c r="AF337" s="177">
        <f t="shared" si="246"/>
        <v>180.78954105</v>
      </c>
      <c r="AG337" s="177">
        <f t="shared" si="247"/>
        <v>187.06384600000001</v>
      </c>
      <c r="AH337" s="188">
        <f t="shared" si="260"/>
        <v>0</v>
      </c>
      <c r="AI337" s="188"/>
      <c r="AJ337" s="188"/>
      <c r="AK337" s="188"/>
      <c r="AL337" s="8"/>
      <c r="AM337" s="8"/>
      <c r="AN337" s="8"/>
      <c r="AO337" s="8"/>
      <c r="AP337" s="8"/>
      <c r="AQ337" s="8"/>
      <c r="AR337" s="5"/>
      <c r="AS337" s="163"/>
      <c r="AT337" s="221">
        <f>[2]Plan1!$A301</f>
        <v>45976</v>
      </c>
      <c r="AU337" s="157" t="str">
        <f>[2]Plan1!$C301</f>
        <v>Proclamação da República</v>
      </c>
      <c r="AV337" s="5"/>
      <c r="AW337" s="30"/>
      <c r="AX337" s="168">
        <f t="shared" si="231"/>
        <v>46244</v>
      </c>
      <c r="AY337" s="168">
        <f t="shared" si="225"/>
        <v>46241</v>
      </c>
      <c r="AZ337" s="168">
        <f t="shared" si="226"/>
        <v>46244</v>
      </c>
      <c r="BA337" s="168">
        <f t="shared" si="227"/>
        <v>46275</v>
      </c>
      <c r="BB337" s="168">
        <f t="shared" si="228"/>
        <v>46246</v>
      </c>
      <c r="BC337" s="168">
        <f t="shared" si="229"/>
        <v>46279</v>
      </c>
      <c r="BD337" s="148">
        <f t="shared" si="230"/>
        <v>22</v>
      </c>
      <c r="BF337" s="1"/>
      <c r="BG337" s="1"/>
      <c r="BH337" s="1"/>
      <c r="BI337" s="1"/>
    </row>
    <row r="338" spans="1:206" x14ac:dyDescent="0.2">
      <c r="A338" s="125">
        <f t="shared" si="248"/>
        <v>42229</v>
      </c>
      <c r="B338" s="177">
        <f t="shared" si="232"/>
        <v>342898.85579886887</v>
      </c>
      <c r="C338" s="3">
        <f t="shared" si="249"/>
        <v>46291345.5328473</v>
      </c>
      <c r="D338" s="177">
        <f t="shared" si="250"/>
        <v>314995.52914065</v>
      </c>
      <c r="E338" s="177">
        <f t="shared" si="251"/>
        <v>16708.173566320002</v>
      </c>
      <c r="F338" s="178">
        <f t="shared" si="233"/>
        <v>298287.35557433002</v>
      </c>
      <c r="G338" s="179">
        <f t="shared" si="252"/>
        <v>4310.3900000000003</v>
      </c>
      <c r="H338" s="180">
        <f>IF(AND(N338=1,N337&gt;1),VLOOKUP(A337,[1]Plan1!$CW$105:$CY$215,3),H337)</f>
        <v>4337.1099999999997</v>
      </c>
      <c r="I338" s="181">
        <f t="shared" si="234"/>
        <v>42166</v>
      </c>
      <c r="J338" s="181">
        <f t="shared" si="253"/>
        <v>42196</v>
      </c>
      <c r="K338" s="182">
        <f t="shared" si="235"/>
        <v>6.1989750347415384E-3</v>
      </c>
      <c r="L338" s="213">
        <f t="shared" si="254"/>
        <v>42257</v>
      </c>
      <c r="M338" s="183">
        <f t="shared" si="255"/>
        <v>22</v>
      </c>
      <c r="N338" s="183">
        <f t="shared" si="236"/>
        <v>3</v>
      </c>
      <c r="O338" s="177">
        <f t="shared" si="237"/>
        <v>1.00084306</v>
      </c>
      <c r="P338" s="184">
        <f t="shared" si="224"/>
        <v>1.00790113</v>
      </c>
      <c r="Q338" s="184">
        <f t="shared" si="256"/>
        <v>1.0888333449507226</v>
      </c>
      <c r="R338" s="177">
        <f t="shared" si="223"/>
        <v>1.0897512899999999</v>
      </c>
      <c r="S338" s="177">
        <f t="shared" si="257"/>
        <v>1.0509297200000001</v>
      </c>
      <c r="T338" s="177">
        <f t="shared" si="238"/>
        <v>331038.16324103001</v>
      </c>
      <c r="U338" s="177">
        <f t="shared" si="239"/>
        <v>850.9426014440802</v>
      </c>
      <c r="V338" s="177">
        <f t="shared" si="240"/>
        <v>26771.674953484788</v>
      </c>
      <c r="W338" s="177">
        <f t="shared" si="241"/>
        <v>342618.14669557888</v>
      </c>
      <c r="X338" s="185">
        <f t="shared" si="242"/>
        <v>0</v>
      </c>
      <c r="Y338" s="177">
        <f t="shared" si="243"/>
        <v>0</v>
      </c>
      <c r="Z338" s="186">
        <f t="shared" si="244"/>
        <v>0</v>
      </c>
      <c r="AA338" s="177">
        <f t="shared" si="258"/>
        <v>0</v>
      </c>
      <c r="AB338" s="187">
        <f t="shared" si="259"/>
        <v>7.1215000000000001E-2</v>
      </c>
      <c r="AC338" s="185">
        <f t="shared" si="245"/>
        <v>3</v>
      </c>
      <c r="AD338" s="185">
        <v>252</v>
      </c>
      <c r="AE338" s="184">
        <f t="shared" si="222"/>
        <v>1.0008193059999999</v>
      </c>
      <c r="AF338" s="177">
        <f t="shared" si="246"/>
        <v>271.22155336999998</v>
      </c>
      <c r="AG338" s="177">
        <f t="shared" si="247"/>
        <v>280.70910328999997</v>
      </c>
      <c r="AH338" s="188">
        <f t="shared" si="260"/>
        <v>0</v>
      </c>
      <c r="AI338" s="188"/>
      <c r="AJ338" s="188"/>
      <c r="AK338" s="188"/>
      <c r="AL338" s="8"/>
      <c r="AM338" s="8"/>
      <c r="AN338" s="8"/>
      <c r="AO338" s="8"/>
      <c r="AP338" s="8"/>
      <c r="AQ338" s="8"/>
      <c r="AR338" s="5"/>
      <c r="AS338" s="163"/>
      <c r="AT338" s="221">
        <f>[2]Plan1!$A302</f>
        <v>45981</v>
      </c>
      <c r="AU338" s="157" t="str">
        <f>[2]Plan1!$C302</f>
        <v>Dia Nacional de Zumbi e da Consciência Negra</v>
      </c>
      <c r="AV338" s="5"/>
      <c r="AW338" s="30"/>
      <c r="AX338" s="168">
        <f t="shared" si="231"/>
        <v>46275</v>
      </c>
      <c r="AY338" s="168">
        <f t="shared" si="225"/>
        <v>46274</v>
      </c>
      <c r="AZ338" s="168">
        <f t="shared" si="226"/>
        <v>46275</v>
      </c>
      <c r="BA338" s="168">
        <f t="shared" si="227"/>
        <v>46308</v>
      </c>
      <c r="BB338" s="168">
        <f t="shared" si="228"/>
        <v>46279</v>
      </c>
      <c r="BC338" s="168">
        <f t="shared" si="229"/>
        <v>46310</v>
      </c>
      <c r="BD338" s="148">
        <f t="shared" si="230"/>
        <v>22</v>
      </c>
      <c r="BF338" s="1"/>
      <c r="BG338" s="1"/>
      <c r="BH338" s="1"/>
      <c r="BI338" s="1"/>
    </row>
    <row r="339" spans="1:206" x14ac:dyDescent="0.2">
      <c r="A339" s="125">
        <f t="shared" si="248"/>
        <v>42230</v>
      </c>
      <c r="B339" s="177">
        <f t="shared" si="232"/>
        <v>343083.89699702797</v>
      </c>
      <c r="C339" s="3">
        <f t="shared" si="249"/>
        <v>46316326.094598778</v>
      </c>
      <c r="D339" s="177">
        <f t="shared" si="250"/>
        <v>314995.52914065</v>
      </c>
      <c r="E339" s="177">
        <f t="shared" si="251"/>
        <v>16708.173566320002</v>
      </c>
      <c r="F339" s="178">
        <f t="shared" si="233"/>
        <v>298287.35557433002</v>
      </c>
      <c r="G339" s="179">
        <f t="shared" si="252"/>
        <v>4310.3900000000003</v>
      </c>
      <c r="H339" s="180">
        <f>IF(AND(N339=1,N338&gt;1),VLOOKUP(A338,[1]Plan1!$CW$105:$CY$215,3),H338)</f>
        <v>4337.1099999999997</v>
      </c>
      <c r="I339" s="181">
        <f t="shared" si="234"/>
        <v>42166</v>
      </c>
      <c r="J339" s="181">
        <f t="shared" si="253"/>
        <v>42196</v>
      </c>
      <c r="K339" s="182">
        <f t="shared" si="235"/>
        <v>6.1989750347415384E-3</v>
      </c>
      <c r="L339" s="213">
        <f t="shared" si="254"/>
        <v>42257</v>
      </c>
      <c r="M339" s="183">
        <f t="shared" si="255"/>
        <v>22</v>
      </c>
      <c r="N339" s="183">
        <f t="shared" si="236"/>
        <v>4</v>
      </c>
      <c r="O339" s="177">
        <f t="shared" si="237"/>
        <v>1.0011242300000001</v>
      </c>
      <c r="P339" s="184">
        <f t="shared" si="224"/>
        <v>1.00790113</v>
      </c>
      <c r="Q339" s="184">
        <f t="shared" si="256"/>
        <v>1.0888333449507226</v>
      </c>
      <c r="R339" s="177">
        <f t="shared" si="223"/>
        <v>1.09005744</v>
      </c>
      <c r="S339" s="177">
        <f t="shared" si="257"/>
        <v>1.0509297200000001</v>
      </c>
      <c r="T339" s="177">
        <f t="shared" si="238"/>
        <v>331038.16324103001</v>
      </c>
      <c r="U339" s="177">
        <f t="shared" si="239"/>
        <v>850.9426014440802</v>
      </c>
      <c r="V339" s="177">
        <f t="shared" si="240"/>
        <v>26862.995627393906</v>
      </c>
      <c r="W339" s="177">
        <f t="shared" si="241"/>
        <v>342709.46736948797</v>
      </c>
      <c r="X339" s="185">
        <f t="shared" si="242"/>
        <v>0</v>
      </c>
      <c r="Y339" s="177">
        <f t="shared" si="243"/>
        <v>0</v>
      </c>
      <c r="Z339" s="186">
        <f t="shared" si="244"/>
        <v>0</v>
      </c>
      <c r="AA339" s="177">
        <f t="shared" si="258"/>
        <v>0</v>
      </c>
      <c r="AB339" s="187">
        <f t="shared" si="259"/>
        <v>7.1215000000000001E-2</v>
      </c>
      <c r="AC339" s="185">
        <f t="shared" si="245"/>
        <v>4</v>
      </c>
      <c r="AD339" s="185">
        <v>252</v>
      </c>
      <c r="AE339" s="184">
        <f t="shared" si="222"/>
        <v>1.001092557</v>
      </c>
      <c r="AF339" s="177">
        <f t="shared" si="246"/>
        <v>361.67806251000002</v>
      </c>
      <c r="AG339" s="177">
        <f t="shared" si="247"/>
        <v>374.42962754000001</v>
      </c>
      <c r="AH339" s="188">
        <f t="shared" si="260"/>
        <v>0</v>
      </c>
      <c r="AI339" s="188"/>
      <c r="AJ339" s="188"/>
      <c r="AK339" s="188"/>
      <c r="AL339" s="8"/>
      <c r="AM339" s="8"/>
      <c r="AN339" s="8"/>
      <c r="AO339" s="8"/>
      <c r="AP339" s="8"/>
      <c r="AQ339" s="8"/>
      <c r="AR339" s="5"/>
      <c r="AS339" s="163"/>
      <c r="AT339" s="221">
        <f>[2]Plan1!$A303</f>
        <v>46016</v>
      </c>
      <c r="AU339" s="157" t="str">
        <f>[2]Plan1!$C303</f>
        <v>Natal</v>
      </c>
      <c r="AV339" s="5"/>
      <c r="AW339" s="30"/>
      <c r="AX339" s="168">
        <f t="shared" si="231"/>
        <v>46305</v>
      </c>
      <c r="AY339" s="168">
        <f t="shared" si="225"/>
        <v>46304</v>
      </c>
      <c r="AZ339" s="168">
        <f t="shared" si="226"/>
        <v>46308</v>
      </c>
      <c r="BA339" s="168">
        <f t="shared" si="227"/>
        <v>46336</v>
      </c>
      <c r="BB339" s="168">
        <f t="shared" si="228"/>
        <v>46310</v>
      </c>
      <c r="BC339" s="168">
        <f t="shared" si="229"/>
        <v>46338</v>
      </c>
      <c r="BD339" s="148">
        <f t="shared" si="230"/>
        <v>20</v>
      </c>
      <c r="BF339" s="1"/>
      <c r="BG339" s="1"/>
      <c r="BH339" s="1"/>
      <c r="BI339" s="1"/>
    </row>
    <row r="340" spans="1:206" x14ac:dyDescent="0.2">
      <c r="A340" s="125">
        <f t="shared" si="248"/>
        <v>42231</v>
      </c>
      <c r="B340" s="177">
        <f t="shared" si="232"/>
        <v>343269.04069469904</v>
      </c>
      <c r="C340" s="3">
        <f t="shared" si="249"/>
        <v>46341320.493784368</v>
      </c>
      <c r="D340" s="177">
        <f t="shared" si="250"/>
        <v>314995.52914065</v>
      </c>
      <c r="E340" s="177">
        <f t="shared" si="251"/>
        <v>16708.173566320002</v>
      </c>
      <c r="F340" s="178">
        <f t="shared" si="233"/>
        <v>298287.35557433002</v>
      </c>
      <c r="G340" s="179">
        <f t="shared" si="252"/>
        <v>4310.3900000000003</v>
      </c>
      <c r="H340" s="180">
        <f>IF(AND(N340=1,N339&gt;1),VLOOKUP(A339,[1]Plan1!$CW$105:$CY$215,3),H339)</f>
        <v>4337.1099999999997</v>
      </c>
      <c r="I340" s="181">
        <f t="shared" si="234"/>
        <v>42166</v>
      </c>
      <c r="J340" s="181">
        <f t="shared" si="253"/>
        <v>42196</v>
      </c>
      <c r="K340" s="182">
        <f t="shared" si="235"/>
        <v>6.1989750347415384E-3</v>
      </c>
      <c r="L340" s="213">
        <f t="shared" si="254"/>
        <v>42257</v>
      </c>
      <c r="M340" s="183">
        <f t="shared" si="255"/>
        <v>22</v>
      </c>
      <c r="N340" s="183">
        <f t="shared" si="236"/>
        <v>5</v>
      </c>
      <c r="O340" s="177">
        <f t="shared" si="237"/>
        <v>1.00140549</v>
      </c>
      <c r="P340" s="184">
        <f t="shared" si="224"/>
        <v>1.00790113</v>
      </c>
      <c r="Q340" s="184">
        <f t="shared" si="256"/>
        <v>1.0888333449507226</v>
      </c>
      <c r="R340" s="177">
        <f t="shared" si="223"/>
        <v>1.0903636800000001</v>
      </c>
      <c r="S340" s="177">
        <f t="shared" si="257"/>
        <v>1.0509297200000001</v>
      </c>
      <c r="T340" s="177">
        <f t="shared" si="238"/>
        <v>331038.16324103001</v>
      </c>
      <c r="U340" s="177">
        <f t="shared" si="239"/>
        <v>850.9426014440802</v>
      </c>
      <c r="V340" s="177">
        <f t="shared" si="240"/>
        <v>26954.343147164993</v>
      </c>
      <c r="W340" s="177">
        <f t="shared" si="241"/>
        <v>342800.81488925905</v>
      </c>
      <c r="X340" s="185">
        <f t="shared" si="242"/>
        <v>0</v>
      </c>
      <c r="Y340" s="177">
        <f t="shared" si="243"/>
        <v>0</v>
      </c>
      <c r="Z340" s="186">
        <f t="shared" si="244"/>
        <v>0</v>
      </c>
      <c r="AA340" s="177">
        <f t="shared" si="258"/>
        <v>0</v>
      </c>
      <c r="AB340" s="187">
        <f t="shared" si="259"/>
        <v>7.1215000000000001E-2</v>
      </c>
      <c r="AC340" s="185">
        <f t="shared" si="245"/>
        <v>5</v>
      </c>
      <c r="AD340" s="185">
        <v>252</v>
      </c>
      <c r="AE340" s="184">
        <f t="shared" si="222"/>
        <v>1.0013658830000001</v>
      </c>
      <c r="AF340" s="177">
        <f t="shared" si="246"/>
        <v>452.15939952000002</v>
      </c>
      <c r="AG340" s="177">
        <f t="shared" si="247"/>
        <v>468.22580543999999</v>
      </c>
      <c r="AH340" s="188">
        <f t="shared" si="260"/>
        <v>0</v>
      </c>
      <c r="AI340" s="188"/>
      <c r="AJ340" s="188"/>
      <c r="AK340" s="188"/>
      <c r="AL340" s="8"/>
      <c r="AM340" s="8"/>
      <c r="AN340" s="8"/>
      <c r="AO340" s="8"/>
      <c r="AP340" s="8"/>
      <c r="AQ340" s="8"/>
      <c r="AR340" s="5"/>
      <c r="AS340" s="163"/>
      <c r="AT340" s="221">
        <f>[2]Plan1!$A304</f>
        <v>46023</v>
      </c>
      <c r="AU340" s="157" t="str">
        <f>[2]Plan1!$C304</f>
        <v>Confraternização Universal</v>
      </c>
      <c r="AV340" s="5"/>
      <c r="AW340" s="30"/>
      <c r="AX340" s="168">
        <f t="shared" si="231"/>
        <v>46336</v>
      </c>
      <c r="AY340" s="168">
        <f t="shared" si="225"/>
        <v>46335</v>
      </c>
      <c r="AZ340" s="168">
        <f t="shared" si="226"/>
        <v>46336</v>
      </c>
      <c r="BA340" s="168">
        <f t="shared" si="227"/>
        <v>46366</v>
      </c>
      <c r="BB340" s="168">
        <f t="shared" si="228"/>
        <v>46338</v>
      </c>
      <c r="BC340" s="168">
        <f t="shared" si="229"/>
        <v>46370</v>
      </c>
      <c r="BD340" s="148">
        <f t="shared" si="230"/>
        <v>22</v>
      </c>
      <c r="BF340" s="1"/>
      <c r="BG340" s="1"/>
      <c r="BH340" s="1"/>
      <c r="BI340" s="1"/>
    </row>
    <row r="341" spans="1:206" x14ac:dyDescent="0.2">
      <c r="A341" s="125">
        <f t="shared" si="248"/>
        <v>42232</v>
      </c>
      <c r="B341" s="177">
        <f t="shared" si="232"/>
        <v>343269.04069469904</v>
      </c>
      <c r="C341" s="3">
        <f t="shared" si="249"/>
        <v>46341320.493784368</v>
      </c>
      <c r="D341" s="177">
        <f t="shared" si="250"/>
        <v>314995.52914065</v>
      </c>
      <c r="E341" s="177">
        <f t="shared" si="251"/>
        <v>16708.173566320002</v>
      </c>
      <c r="F341" s="178">
        <f t="shared" si="233"/>
        <v>298287.35557433002</v>
      </c>
      <c r="G341" s="179">
        <f t="shared" si="252"/>
        <v>4310.3900000000003</v>
      </c>
      <c r="H341" s="180">
        <f>IF(AND(N341=1,N340&gt;1),VLOOKUP(A340,[1]Plan1!$CW$105:$CY$215,3),H340)</f>
        <v>4337.1099999999997</v>
      </c>
      <c r="I341" s="181">
        <f t="shared" si="234"/>
        <v>42166</v>
      </c>
      <c r="J341" s="181">
        <f t="shared" si="253"/>
        <v>42196</v>
      </c>
      <c r="K341" s="182">
        <f t="shared" si="235"/>
        <v>6.1989750347415384E-3</v>
      </c>
      <c r="L341" s="213">
        <f t="shared" si="254"/>
        <v>42257</v>
      </c>
      <c r="M341" s="183">
        <f t="shared" si="255"/>
        <v>22</v>
      </c>
      <c r="N341" s="183">
        <f t="shared" si="236"/>
        <v>5</v>
      </c>
      <c r="O341" s="177">
        <f t="shared" si="237"/>
        <v>1.00140549</v>
      </c>
      <c r="P341" s="184">
        <f t="shared" si="224"/>
        <v>1.00790113</v>
      </c>
      <c r="Q341" s="184">
        <f t="shared" si="256"/>
        <v>1.0888333449507226</v>
      </c>
      <c r="R341" s="177">
        <f t="shared" si="223"/>
        <v>1.0903636800000001</v>
      </c>
      <c r="S341" s="177">
        <f t="shared" si="257"/>
        <v>1.0509297200000001</v>
      </c>
      <c r="T341" s="177">
        <f t="shared" si="238"/>
        <v>331038.16324103001</v>
      </c>
      <c r="U341" s="177">
        <f t="shared" si="239"/>
        <v>850.9426014440802</v>
      </c>
      <c r="V341" s="177">
        <f t="shared" si="240"/>
        <v>26954.343147164993</v>
      </c>
      <c r="W341" s="177">
        <f t="shared" si="241"/>
        <v>342800.81488925905</v>
      </c>
      <c r="X341" s="185">
        <f t="shared" si="242"/>
        <v>0</v>
      </c>
      <c r="Y341" s="177">
        <f t="shared" si="243"/>
        <v>0</v>
      </c>
      <c r="Z341" s="186">
        <f t="shared" si="244"/>
        <v>0</v>
      </c>
      <c r="AA341" s="177">
        <f t="shared" si="258"/>
        <v>0</v>
      </c>
      <c r="AB341" s="187">
        <f t="shared" si="259"/>
        <v>7.1215000000000001E-2</v>
      </c>
      <c r="AC341" s="185">
        <f t="shared" si="245"/>
        <v>5</v>
      </c>
      <c r="AD341" s="185">
        <v>252</v>
      </c>
      <c r="AE341" s="184">
        <f t="shared" si="222"/>
        <v>1.0013658830000001</v>
      </c>
      <c r="AF341" s="177">
        <f t="shared" si="246"/>
        <v>452.15939952000002</v>
      </c>
      <c r="AG341" s="177">
        <f t="shared" si="247"/>
        <v>468.22580543999999</v>
      </c>
      <c r="AH341" s="188">
        <f t="shared" si="260"/>
        <v>0</v>
      </c>
      <c r="AI341" s="188"/>
      <c r="AJ341" s="188"/>
      <c r="AK341" s="188"/>
      <c r="AL341" s="8"/>
      <c r="AM341" s="8"/>
      <c r="AN341" s="8"/>
      <c r="AO341" s="8"/>
      <c r="AP341" s="8"/>
      <c r="AQ341" s="8"/>
      <c r="AR341" s="5"/>
      <c r="AS341" s="163"/>
      <c r="AT341" s="221">
        <f>[2]Plan1!$A305</f>
        <v>46069</v>
      </c>
      <c r="AU341" s="157" t="str">
        <f>[2]Plan1!$C305</f>
        <v>Carnaval</v>
      </c>
      <c r="AV341" s="5"/>
      <c r="AW341" s="30"/>
      <c r="AX341" s="168">
        <f t="shared" si="231"/>
        <v>46366</v>
      </c>
      <c r="AY341" s="168">
        <f t="shared" si="225"/>
        <v>46365</v>
      </c>
      <c r="AZ341" s="168">
        <f t="shared" si="226"/>
        <v>46366</v>
      </c>
      <c r="BA341" s="168">
        <f t="shared" si="227"/>
        <v>46398</v>
      </c>
      <c r="BB341" s="168">
        <f t="shared" si="228"/>
        <v>46370</v>
      </c>
      <c r="BC341" s="168">
        <f t="shared" si="229"/>
        <v>46400</v>
      </c>
      <c r="BD341" s="148">
        <f t="shared" si="230"/>
        <v>22</v>
      </c>
      <c r="BF341" s="1"/>
      <c r="BG341" s="1"/>
      <c r="BH341" s="1"/>
      <c r="BI341" s="1"/>
    </row>
    <row r="342" spans="1:206" x14ac:dyDescent="0.2">
      <c r="A342" s="125">
        <f t="shared" si="248"/>
        <v>42233</v>
      </c>
      <c r="B342" s="177">
        <f t="shared" si="232"/>
        <v>343269.04069469904</v>
      </c>
      <c r="C342" s="3">
        <f t="shared" si="249"/>
        <v>46341320.493784368</v>
      </c>
      <c r="D342" s="177">
        <f t="shared" si="250"/>
        <v>314995.52914065</v>
      </c>
      <c r="E342" s="177">
        <f t="shared" si="251"/>
        <v>16708.173566320002</v>
      </c>
      <c r="F342" s="178">
        <f t="shared" si="233"/>
        <v>298287.35557433002</v>
      </c>
      <c r="G342" s="179">
        <f t="shared" si="252"/>
        <v>4310.3900000000003</v>
      </c>
      <c r="H342" s="180">
        <f>IF(AND(N342=1,N341&gt;1),VLOOKUP(A341,[1]Plan1!$CW$105:$CY$215,3),H341)</f>
        <v>4337.1099999999997</v>
      </c>
      <c r="I342" s="181">
        <f t="shared" si="234"/>
        <v>42166</v>
      </c>
      <c r="J342" s="181">
        <f t="shared" si="253"/>
        <v>42196</v>
      </c>
      <c r="K342" s="182">
        <f t="shared" si="235"/>
        <v>6.1989750347415384E-3</v>
      </c>
      <c r="L342" s="213">
        <f t="shared" si="254"/>
        <v>42257</v>
      </c>
      <c r="M342" s="183">
        <f t="shared" si="255"/>
        <v>22</v>
      </c>
      <c r="N342" s="183">
        <f t="shared" si="236"/>
        <v>5</v>
      </c>
      <c r="O342" s="177">
        <f t="shared" si="237"/>
        <v>1.00140549</v>
      </c>
      <c r="P342" s="184">
        <f t="shared" si="224"/>
        <v>1.00790113</v>
      </c>
      <c r="Q342" s="184">
        <f t="shared" si="256"/>
        <v>1.0888333449507226</v>
      </c>
      <c r="R342" s="177">
        <f t="shared" si="223"/>
        <v>1.0903636800000001</v>
      </c>
      <c r="S342" s="177">
        <f t="shared" si="257"/>
        <v>1.0509297200000001</v>
      </c>
      <c r="T342" s="177">
        <f t="shared" si="238"/>
        <v>331038.16324103001</v>
      </c>
      <c r="U342" s="177">
        <f t="shared" si="239"/>
        <v>850.9426014440802</v>
      </c>
      <c r="V342" s="177">
        <f t="shared" si="240"/>
        <v>26954.343147164993</v>
      </c>
      <c r="W342" s="177">
        <f t="shared" si="241"/>
        <v>342800.81488925905</v>
      </c>
      <c r="X342" s="185">
        <f t="shared" si="242"/>
        <v>0</v>
      </c>
      <c r="Y342" s="177">
        <f t="shared" si="243"/>
        <v>0</v>
      </c>
      <c r="Z342" s="186">
        <f t="shared" si="244"/>
        <v>0</v>
      </c>
      <c r="AA342" s="177">
        <f t="shared" si="258"/>
        <v>0</v>
      </c>
      <c r="AB342" s="187">
        <f t="shared" si="259"/>
        <v>7.1215000000000001E-2</v>
      </c>
      <c r="AC342" s="185">
        <f t="shared" si="245"/>
        <v>5</v>
      </c>
      <c r="AD342" s="185">
        <v>252</v>
      </c>
      <c r="AE342" s="184">
        <f t="shared" si="222"/>
        <v>1.0013658830000001</v>
      </c>
      <c r="AF342" s="177">
        <f t="shared" si="246"/>
        <v>452.15939952000002</v>
      </c>
      <c r="AG342" s="177">
        <f t="shared" si="247"/>
        <v>468.22580543999999</v>
      </c>
      <c r="AH342" s="188">
        <f t="shared" si="260"/>
        <v>0</v>
      </c>
      <c r="AI342" s="188"/>
      <c r="AJ342" s="188"/>
      <c r="AK342" s="188"/>
      <c r="AL342" s="8"/>
      <c r="AM342" s="8"/>
      <c r="AN342" s="8"/>
      <c r="AO342" s="8"/>
      <c r="AP342" s="8"/>
      <c r="AQ342" s="8"/>
      <c r="AR342" s="5"/>
      <c r="AS342" s="163"/>
      <c r="AT342" s="221">
        <f>[2]Plan1!$A306</f>
        <v>46070</v>
      </c>
      <c r="AU342" s="157" t="str">
        <f>[2]Plan1!$C306</f>
        <v>Carnaval</v>
      </c>
      <c r="AV342" s="5"/>
      <c r="AW342" s="30"/>
      <c r="AX342" s="168">
        <f t="shared" si="231"/>
        <v>46397</v>
      </c>
      <c r="AY342" s="168">
        <f t="shared" si="225"/>
        <v>46395</v>
      </c>
      <c r="AZ342" s="168">
        <f t="shared" si="226"/>
        <v>46398</v>
      </c>
      <c r="BA342" s="168">
        <f t="shared" si="227"/>
        <v>46428</v>
      </c>
      <c r="BB342" s="168">
        <f t="shared" si="228"/>
        <v>46400</v>
      </c>
      <c r="BC342" s="168">
        <f t="shared" si="229"/>
        <v>46430</v>
      </c>
      <c r="BD342" s="148">
        <f t="shared" si="230"/>
        <v>22</v>
      </c>
      <c r="BF342" s="1"/>
      <c r="BG342" s="1"/>
      <c r="BH342" s="1"/>
      <c r="BI342" s="1"/>
    </row>
    <row r="343" spans="1:206" x14ac:dyDescent="0.2">
      <c r="A343" s="125">
        <f t="shared" si="248"/>
        <v>42234</v>
      </c>
      <c r="B343" s="177">
        <f t="shared" si="232"/>
        <v>343454.28957932565</v>
      </c>
      <c r="C343" s="3">
        <f t="shared" si="249"/>
        <v>46366329.093208961</v>
      </c>
      <c r="D343" s="177">
        <f t="shared" si="250"/>
        <v>314995.52914065</v>
      </c>
      <c r="E343" s="177">
        <f t="shared" si="251"/>
        <v>16708.173566320002</v>
      </c>
      <c r="F343" s="178">
        <f t="shared" si="233"/>
        <v>298287.35557433002</v>
      </c>
      <c r="G343" s="179">
        <f t="shared" si="252"/>
        <v>4310.3900000000003</v>
      </c>
      <c r="H343" s="180">
        <f>IF(AND(N343=1,N342&gt;1),VLOOKUP(A342,[1]Plan1!$CW$105:$CY$215,3),H342)</f>
        <v>4337.1099999999997</v>
      </c>
      <c r="I343" s="181">
        <f t="shared" si="234"/>
        <v>42166</v>
      </c>
      <c r="J343" s="181">
        <f t="shared" si="253"/>
        <v>42196</v>
      </c>
      <c r="K343" s="182">
        <f t="shared" si="235"/>
        <v>6.1989750347415384E-3</v>
      </c>
      <c r="L343" s="213">
        <f t="shared" si="254"/>
        <v>42257</v>
      </c>
      <c r="M343" s="183">
        <f t="shared" si="255"/>
        <v>22</v>
      </c>
      <c r="N343" s="183">
        <f t="shared" si="236"/>
        <v>6</v>
      </c>
      <c r="O343" s="177">
        <f t="shared" si="237"/>
        <v>1.0016868299999999</v>
      </c>
      <c r="P343" s="184">
        <f t="shared" si="224"/>
        <v>1.00790113</v>
      </c>
      <c r="Q343" s="184">
        <f t="shared" si="256"/>
        <v>1.0888333449507226</v>
      </c>
      <c r="R343" s="177">
        <f t="shared" si="223"/>
        <v>1.0906700199999999</v>
      </c>
      <c r="S343" s="177">
        <f t="shared" si="257"/>
        <v>1.0509297200000001</v>
      </c>
      <c r="T343" s="177">
        <f t="shared" si="238"/>
        <v>331038.16324103001</v>
      </c>
      <c r="U343" s="177">
        <f t="shared" si="239"/>
        <v>850.9426014440802</v>
      </c>
      <c r="V343" s="177">
        <f t="shared" si="240"/>
        <v>27045.720495671587</v>
      </c>
      <c r="W343" s="177">
        <f t="shared" si="241"/>
        <v>342892.19223776564</v>
      </c>
      <c r="X343" s="185">
        <f t="shared" si="242"/>
        <v>0</v>
      </c>
      <c r="Y343" s="177">
        <f t="shared" si="243"/>
        <v>0</v>
      </c>
      <c r="Z343" s="186">
        <f t="shared" si="244"/>
        <v>0</v>
      </c>
      <c r="AA343" s="177">
        <f t="shared" si="258"/>
        <v>0</v>
      </c>
      <c r="AB343" s="187">
        <f t="shared" si="259"/>
        <v>7.1215000000000001E-2</v>
      </c>
      <c r="AC343" s="185">
        <f t="shared" si="245"/>
        <v>6</v>
      </c>
      <c r="AD343" s="185">
        <v>252</v>
      </c>
      <c r="AE343" s="184">
        <f t="shared" si="222"/>
        <v>1.001639283</v>
      </c>
      <c r="AF343" s="177">
        <f t="shared" si="246"/>
        <v>542.66523334999999</v>
      </c>
      <c r="AG343" s="177">
        <f t="shared" si="247"/>
        <v>562.09734156000002</v>
      </c>
      <c r="AH343" s="188">
        <f t="shared" si="260"/>
        <v>0</v>
      </c>
      <c r="AI343" s="188"/>
      <c r="AJ343" s="188"/>
      <c r="AK343" s="188"/>
      <c r="AL343" s="8"/>
      <c r="AM343" s="8"/>
      <c r="AN343" s="8"/>
      <c r="AO343" s="8"/>
      <c r="AP343" s="8"/>
      <c r="AQ343" s="8"/>
      <c r="AR343" s="5"/>
      <c r="AS343" s="163"/>
      <c r="AT343" s="221">
        <f>[2]Plan1!$A307</f>
        <v>46115</v>
      </c>
      <c r="AU343" s="157" t="str">
        <f>[2]Plan1!$C307</f>
        <v>Paixão de Cristo</v>
      </c>
      <c r="AV343" s="5"/>
      <c r="AW343" s="3"/>
      <c r="AX343" s="168">
        <f t="shared" si="231"/>
        <v>46428</v>
      </c>
      <c r="AY343" s="168">
        <f t="shared" si="225"/>
        <v>46427</v>
      </c>
      <c r="AZ343" s="168">
        <f t="shared" si="226"/>
        <v>46428</v>
      </c>
      <c r="BA343" s="168">
        <f t="shared" si="227"/>
        <v>46456</v>
      </c>
      <c r="BB343" s="168">
        <f t="shared" si="228"/>
        <v>46430</v>
      </c>
      <c r="BC343" s="168">
        <f t="shared" si="229"/>
        <v>46458</v>
      </c>
      <c r="BD343" s="148">
        <f t="shared" si="230"/>
        <v>20</v>
      </c>
      <c r="BF343" s="1"/>
      <c r="BG343" s="1"/>
      <c r="BH343" s="1"/>
      <c r="BI343" s="1"/>
    </row>
    <row r="344" spans="1:206" x14ac:dyDescent="0.2">
      <c r="A344" s="125">
        <f t="shared" si="248"/>
        <v>42235</v>
      </c>
      <c r="B344" s="177">
        <f t="shared" si="232"/>
        <v>343639.63507291721</v>
      </c>
      <c r="C344" s="3">
        <f t="shared" si="249"/>
        <v>46391350.73484382</v>
      </c>
      <c r="D344" s="177">
        <f t="shared" si="250"/>
        <v>314995.52914065</v>
      </c>
      <c r="E344" s="177">
        <f t="shared" si="251"/>
        <v>16708.173566320002</v>
      </c>
      <c r="F344" s="178">
        <f t="shared" si="233"/>
        <v>298287.35557433002</v>
      </c>
      <c r="G344" s="179">
        <f t="shared" si="252"/>
        <v>4310.3900000000003</v>
      </c>
      <c r="H344" s="180">
        <f>IF(AND(N344=1,N343&gt;1),VLOOKUP(A343,[1]Plan1!$CW$105:$CY$215,3),H343)</f>
        <v>4337.1099999999997</v>
      </c>
      <c r="I344" s="181">
        <f t="shared" si="234"/>
        <v>42166</v>
      </c>
      <c r="J344" s="181">
        <f t="shared" si="253"/>
        <v>42196</v>
      </c>
      <c r="K344" s="182">
        <f t="shared" si="235"/>
        <v>6.1989750347415384E-3</v>
      </c>
      <c r="L344" s="213">
        <f t="shared" si="254"/>
        <v>42257</v>
      </c>
      <c r="M344" s="183">
        <f t="shared" si="255"/>
        <v>22</v>
      </c>
      <c r="N344" s="183">
        <f t="shared" si="236"/>
        <v>7</v>
      </c>
      <c r="O344" s="177">
        <f t="shared" si="237"/>
        <v>1.0019682400000001</v>
      </c>
      <c r="P344" s="184">
        <f t="shared" si="224"/>
        <v>1.00790113</v>
      </c>
      <c r="Q344" s="184">
        <f t="shared" si="256"/>
        <v>1.0888333449507226</v>
      </c>
      <c r="R344" s="177">
        <f t="shared" si="223"/>
        <v>1.09097643</v>
      </c>
      <c r="S344" s="177">
        <f t="shared" si="257"/>
        <v>1.0509297200000001</v>
      </c>
      <c r="T344" s="177">
        <f t="shared" si="238"/>
        <v>331038.16324103001</v>
      </c>
      <c r="U344" s="177">
        <f t="shared" si="239"/>
        <v>850.9426014440802</v>
      </c>
      <c r="V344" s="177">
        <f t="shared" si="240"/>
        <v>27137.118724293145</v>
      </c>
      <c r="W344" s="177">
        <f t="shared" si="241"/>
        <v>342983.59046638722</v>
      </c>
      <c r="X344" s="185">
        <f t="shared" si="242"/>
        <v>0</v>
      </c>
      <c r="Y344" s="177">
        <f t="shared" si="243"/>
        <v>0</v>
      </c>
      <c r="Z344" s="186">
        <f t="shared" si="244"/>
        <v>0</v>
      </c>
      <c r="AA344" s="177">
        <f t="shared" si="258"/>
        <v>0</v>
      </c>
      <c r="AB344" s="187">
        <f t="shared" si="259"/>
        <v>7.1215000000000001E-2</v>
      </c>
      <c r="AC344" s="185">
        <f t="shared" si="245"/>
        <v>7</v>
      </c>
      <c r="AD344" s="185">
        <v>252</v>
      </c>
      <c r="AE344" s="184">
        <f t="shared" si="222"/>
        <v>1.001912758</v>
      </c>
      <c r="AF344" s="177">
        <f t="shared" si="246"/>
        <v>633.19589503999998</v>
      </c>
      <c r="AG344" s="177">
        <f t="shared" si="247"/>
        <v>656.04460653000001</v>
      </c>
      <c r="AH344" s="188">
        <f t="shared" si="260"/>
        <v>0</v>
      </c>
      <c r="AI344" s="188"/>
      <c r="AJ344" s="188"/>
      <c r="AK344" s="188"/>
      <c r="AL344" s="8"/>
      <c r="AM344" s="8"/>
      <c r="AN344" s="22"/>
      <c r="AO344" s="22"/>
      <c r="AP344" s="22"/>
      <c r="AQ344" s="22"/>
      <c r="AR344" s="5"/>
      <c r="AS344" s="166"/>
      <c r="AT344" s="221">
        <f>[2]Plan1!$A308</f>
        <v>46133</v>
      </c>
      <c r="AU344" s="157" t="str">
        <f>[2]Plan1!$C308</f>
        <v>Tiradentes</v>
      </c>
      <c r="AV344" s="23"/>
      <c r="AW344" s="9"/>
      <c r="AX344" s="168">
        <f t="shared" si="231"/>
        <v>46456</v>
      </c>
      <c r="AY344" s="168">
        <f t="shared" si="225"/>
        <v>46455</v>
      </c>
      <c r="AZ344" s="168">
        <f t="shared" si="226"/>
        <v>46456</v>
      </c>
      <c r="BA344" s="168">
        <f t="shared" si="227"/>
        <v>46489</v>
      </c>
      <c r="BB344" s="168">
        <f t="shared" si="228"/>
        <v>46458</v>
      </c>
      <c r="BC344" s="168">
        <f t="shared" si="229"/>
        <v>46491</v>
      </c>
      <c r="BD344" s="148">
        <f t="shared" si="230"/>
        <v>23</v>
      </c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</row>
    <row r="345" spans="1:206" x14ac:dyDescent="0.2">
      <c r="A345" s="125">
        <f t="shared" si="248"/>
        <v>42236</v>
      </c>
      <c r="B345" s="177">
        <f t="shared" si="232"/>
        <v>343825.08319194079</v>
      </c>
      <c r="C345" s="3">
        <f t="shared" si="249"/>
        <v>46416386.230912007</v>
      </c>
      <c r="D345" s="177">
        <f t="shared" si="250"/>
        <v>314995.52914065</v>
      </c>
      <c r="E345" s="177">
        <f t="shared" si="251"/>
        <v>16708.173566320002</v>
      </c>
      <c r="F345" s="178">
        <f t="shared" si="233"/>
        <v>298287.35557433002</v>
      </c>
      <c r="G345" s="179">
        <f t="shared" si="252"/>
        <v>4310.3900000000003</v>
      </c>
      <c r="H345" s="180">
        <f>IF(AND(N345=1,N344&gt;1),VLOOKUP(A344,[1]Plan1!$CW$105:$CY$215,3),H344)</f>
        <v>4337.1099999999997</v>
      </c>
      <c r="I345" s="181">
        <f t="shared" si="234"/>
        <v>42166</v>
      </c>
      <c r="J345" s="181">
        <f t="shared" si="253"/>
        <v>42196</v>
      </c>
      <c r="K345" s="182">
        <f t="shared" si="235"/>
        <v>6.1989750347415384E-3</v>
      </c>
      <c r="L345" s="213">
        <f t="shared" si="254"/>
        <v>42257</v>
      </c>
      <c r="M345" s="183">
        <f t="shared" si="255"/>
        <v>22</v>
      </c>
      <c r="N345" s="183">
        <f t="shared" si="236"/>
        <v>8</v>
      </c>
      <c r="O345" s="177">
        <f t="shared" si="237"/>
        <v>1.0022497399999999</v>
      </c>
      <c r="P345" s="184">
        <f t="shared" si="224"/>
        <v>1.00790113</v>
      </c>
      <c r="Q345" s="184">
        <f t="shared" si="256"/>
        <v>1.0888333449507226</v>
      </c>
      <c r="R345" s="177">
        <f t="shared" si="223"/>
        <v>1.09128293</v>
      </c>
      <c r="S345" s="177">
        <f t="shared" si="257"/>
        <v>1.0509297200000001</v>
      </c>
      <c r="T345" s="177">
        <f t="shared" si="238"/>
        <v>331038.16324103001</v>
      </c>
      <c r="U345" s="177">
        <f t="shared" si="239"/>
        <v>850.9426014440802</v>
      </c>
      <c r="V345" s="177">
        <f t="shared" si="240"/>
        <v>27228.543798776675</v>
      </c>
      <c r="W345" s="177">
        <f t="shared" si="241"/>
        <v>343075.01554087078</v>
      </c>
      <c r="X345" s="185">
        <f t="shared" si="242"/>
        <v>0</v>
      </c>
      <c r="Y345" s="177">
        <f t="shared" si="243"/>
        <v>0</v>
      </c>
      <c r="Z345" s="186">
        <f t="shared" si="244"/>
        <v>0</v>
      </c>
      <c r="AA345" s="177">
        <f t="shared" si="258"/>
        <v>0</v>
      </c>
      <c r="AB345" s="187">
        <f t="shared" si="259"/>
        <v>7.1215000000000001E-2</v>
      </c>
      <c r="AC345" s="185">
        <f t="shared" si="245"/>
        <v>8</v>
      </c>
      <c r="AD345" s="185">
        <v>252</v>
      </c>
      <c r="AE345" s="184">
        <f t="shared" si="222"/>
        <v>1.002186308</v>
      </c>
      <c r="AF345" s="177">
        <f t="shared" si="246"/>
        <v>723.75138459000004</v>
      </c>
      <c r="AG345" s="177">
        <f t="shared" si="247"/>
        <v>750.06765107000001</v>
      </c>
      <c r="AH345" s="188">
        <f t="shared" si="260"/>
        <v>0</v>
      </c>
      <c r="AI345" s="188"/>
      <c r="AJ345" s="188"/>
      <c r="AK345" s="188"/>
      <c r="AL345" s="8"/>
      <c r="AM345" s="8"/>
      <c r="AN345" s="8"/>
      <c r="AO345" s="8"/>
      <c r="AP345" s="8"/>
      <c r="AQ345" s="8"/>
      <c r="AR345" s="5"/>
      <c r="AS345" s="163"/>
      <c r="AT345" s="221">
        <f>[2]Plan1!$A309</f>
        <v>46143</v>
      </c>
      <c r="AU345" s="157" t="str">
        <f>[2]Plan1!$C309</f>
        <v>Dia do Trabalho</v>
      </c>
      <c r="AV345" s="5"/>
      <c r="AW345" s="3"/>
      <c r="AX345" s="168">
        <f t="shared" si="231"/>
        <v>46487</v>
      </c>
      <c r="AY345" s="168">
        <f t="shared" si="225"/>
        <v>46486</v>
      </c>
      <c r="AZ345" s="168">
        <f t="shared" si="226"/>
        <v>46489</v>
      </c>
      <c r="BA345" s="168">
        <f t="shared" si="227"/>
        <v>46517</v>
      </c>
      <c r="BB345" s="168">
        <f t="shared" si="228"/>
        <v>46491</v>
      </c>
      <c r="BC345" s="168">
        <f t="shared" si="229"/>
        <v>46519</v>
      </c>
      <c r="BD345" s="148">
        <f t="shared" si="230"/>
        <v>20</v>
      </c>
      <c r="BF345" s="1"/>
      <c r="BG345" s="1"/>
      <c r="BH345" s="1"/>
      <c r="BI345" s="1"/>
    </row>
    <row r="346" spans="1:206" x14ac:dyDescent="0.2">
      <c r="A346" s="125">
        <f t="shared" si="248"/>
        <v>42237</v>
      </c>
      <c r="B346" s="177">
        <f t="shared" si="232"/>
        <v>344010.63064563274</v>
      </c>
      <c r="C346" s="3">
        <f t="shared" si="249"/>
        <v>46441435.13716042</v>
      </c>
      <c r="D346" s="177">
        <f t="shared" si="250"/>
        <v>314995.52914065</v>
      </c>
      <c r="E346" s="177">
        <f t="shared" si="251"/>
        <v>16708.173566320002</v>
      </c>
      <c r="F346" s="178">
        <f t="shared" si="233"/>
        <v>298287.35557433002</v>
      </c>
      <c r="G346" s="179">
        <f t="shared" si="252"/>
        <v>4310.3900000000003</v>
      </c>
      <c r="H346" s="180">
        <f>IF(AND(N346=1,N345&gt;1),VLOOKUP(A345,[1]Plan1!$CW$105:$CY$215,3),H345)</f>
        <v>4337.1099999999997</v>
      </c>
      <c r="I346" s="181">
        <f t="shared" si="234"/>
        <v>42166</v>
      </c>
      <c r="J346" s="181">
        <f t="shared" si="253"/>
        <v>42196</v>
      </c>
      <c r="K346" s="182">
        <f t="shared" si="235"/>
        <v>6.1989750347415384E-3</v>
      </c>
      <c r="L346" s="213">
        <f t="shared" si="254"/>
        <v>42257</v>
      </c>
      <c r="M346" s="183">
        <f t="shared" si="255"/>
        <v>22</v>
      </c>
      <c r="N346" s="183">
        <f t="shared" si="236"/>
        <v>9</v>
      </c>
      <c r="O346" s="177">
        <f t="shared" si="237"/>
        <v>1.00253131</v>
      </c>
      <c r="P346" s="184">
        <f t="shared" si="224"/>
        <v>1.00790113</v>
      </c>
      <c r="Q346" s="184">
        <f t="shared" si="256"/>
        <v>1.0888333449507226</v>
      </c>
      <c r="R346" s="177">
        <f t="shared" si="223"/>
        <v>1.0915895099999999</v>
      </c>
      <c r="S346" s="177">
        <f t="shared" si="257"/>
        <v>1.0509297200000001</v>
      </c>
      <c r="T346" s="177">
        <f t="shared" si="238"/>
        <v>331038.16324103001</v>
      </c>
      <c r="U346" s="177">
        <f t="shared" si="239"/>
        <v>850.9426014440802</v>
      </c>
      <c r="V346" s="177">
        <f t="shared" si="240"/>
        <v>27319.992736248634</v>
      </c>
      <c r="W346" s="177">
        <f t="shared" si="241"/>
        <v>343166.46447834274</v>
      </c>
      <c r="X346" s="185">
        <f t="shared" si="242"/>
        <v>0</v>
      </c>
      <c r="Y346" s="177">
        <f t="shared" si="243"/>
        <v>0</v>
      </c>
      <c r="Z346" s="186">
        <f t="shared" si="244"/>
        <v>0</v>
      </c>
      <c r="AA346" s="177">
        <f t="shared" si="258"/>
        <v>0</v>
      </c>
      <c r="AB346" s="187">
        <f t="shared" si="259"/>
        <v>7.1215000000000001E-2</v>
      </c>
      <c r="AC346" s="185">
        <f t="shared" si="245"/>
        <v>9</v>
      </c>
      <c r="AD346" s="185">
        <v>252</v>
      </c>
      <c r="AE346" s="184">
        <f t="shared" si="222"/>
        <v>1.0024599320000001</v>
      </c>
      <c r="AF346" s="177">
        <f t="shared" si="246"/>
        <v>814.33137096999997</v>
      </c>
      <c r="AG346" s="177">
        <f t="shared" si="247"/>
        <v>844.16616728999998</v>
      </c>
      <c r="AH346" s="188">
        <f t="shared" si="260"/>
        <v>0</v>
      </c>
      <c r="AI346" s="188"/>
      <c r="AJ346" s="188"/>
      <c r="AK346" s="188"/>
      <c r="AL346" s="8"/>
      <c r="AM346" s="8"/>
      <c r="AN346" s="8"/>
      <c r="AO346" s="8"/>
      <c r="AP346" s="8"/>
      <c r="AQ346" s="8"/>
      <c r="AR346" s="5"/>
      <c r="AS346" s="163"/>
      <c r="AT346" s="221">
        <f>[2]Plan1!$A310</f>
        <v>46177</v>
      </c>
      <c r="AU346" s="157" t="str">
        <f>[2]Plan1!$C310</f>
        <v>Corpus Christi</v>
      </c>
      <c r="AV346" s="5"/>
      <c r="AW346" s="3"/>
      <c r="AX346" s="168">
        <f t="shared" si="231"/>
        <v>46517</v>
      </c>
      <c r="AY346" s="168">
        <f t="shared" si="225"/>
        <v>46514</v>
      </c>
      <c r="AZ346" s="168">
        <f t="shared" si="226"/>
        <v>46517</v>
      </c>
      <c r="BA346" s="168">
        <f t="shared" si="227"/>
        <v>46548</v>
      </c>
      <c r="BB346" s="168">
        <f t="shared" si="228"/>
        <v>46519</v>
      </c>
      <c r="BC346" s="168">
        <f t="shared" si="229"/>
        <v>46552</v>
      </c>
      <c r="BD346" s="148">
        <f t="shared" si="230"/>
        <v>23</v>
      </c>
      <c r="BF346" s="1"/>
      <c r="BG346" s="1"/>
      <c r="BH346" s="1"/>
      <c r="BI346" s="1"/>
    </row>
    <row r="347" spans="1:206" x14ac:dyDescent="0.2">
      <c r="A347" s="125">
        <f t="shared" si="248"/>
        <v>42238</v>
      </c>
      <c r="B347" s="177">
        <f t="shared" si="232"/>
        <v>344196.28080816672</v>
      </c>
      <c r="C347" s="3">
        <f t="shared" si="249"/>
        <v>46466497.909102507</v>
      </c>
      <c r="D347" s="177">
        <f t="shared" si="250"/>
        <v>314995.52914065</v>
      </c>
      <c r="E347" s="177">
        <f t="shared" si="251"/>
        <v>16708.173566320002</v>
      </c>
      <c r="F347" s="178">
        <f t="shared" si="233"/>
        <v>298287.35557433002</v>
      </c>
      <c r="G347" s="179">
        <f t="shared" si="252"/>
        <v>4310.3900000000003</v>
      </c>
      <c r="H347" s="180">
        <f>IF(AND(N347=1,N346&gt;1),VLOOKUP(A346,[1]Plan1!$CW$105:$CY$215,3),H346)</f>
        <v>4337.1099999999997</v>
      </c>
      <c r="I347" s="181">
        <f t="shared" si="234"/>
        <v>42166</v>
      </c>
      <c r="J347" s="181">
        <f t="shared" si="253"/>
        <v>42196</v>
      </c>
      <c r="K347" s="182">
        <f t="shared" si="235"/>
        <v>6.1989750347415384E-3</v>
      </c>
      <c r="L347" s="213">
        <f t="shared" si="254"/>
        <v>42257</v>
      </c>
      <c r="M347" s="183">
        <f t="shared" si="255"/>
        <v>22</v>
      </c>
      <c r="N347" s="183">
        <f t="shared" si="236"/>
        <v>10</v>
      </c>
      <c r="O347" s="177">
        <f t="shared" si="237"/>
        <v>1.00281296</v>
      </c>
      <c r="P347" s="184">
        <f t="shared" si="224"/>
        <v>1.00790113</v>
      </c>
      <c r="Q347" s="184">
        <f t="shared" si="256"/>
        <v>1.0888333449507226</v>
      </c>
      <c r="R347" s="177">
        <f t="shared" si="223"/>
        <v>1.09189618</v>
      </c>
      <c r="S347" s="177">
        <f t="shared" si="257"/>
        <v>1.0509297200000001</v>
      </c>
      <c r="T347" s="177">
        <f t="shared" si="238"/>
        <v>331038.16324103001</v>
      </c>
      <c r="U347" s="177">
        <f t="shared" si="239"/>
        <v>850.9426014440802</v>
      </c>
      <c r="V347" s="177">
        <f t="shared" si="240"/>
        <v>27411.468519582635</v>
      </c>
      <c r="W347" s="177">
        <f t="shared" si="241"/>
        <v>343257.94026167673</v>
      </c>
      <c r="X347" s="185">
        <f t="shared" si="242"/>
        <v>0</v>
      </c>
      <c r="Y347" s="177">
        <f t="shared" si="243"/>
        <v>0</v>
      </c>
      <c r="Z347" s="186">
        <f t="shared" si="244"/>
        <v>0</v>
      </c>
      <c r="AA347" s="177">
        <f t="shared" si="258"/>
        <v>0</v>
      </c>
      <c r="AB347" s="187">
        <f t="shared" si="259"/>
        <v>7.1215000000000001E-2</v>
      </c>
      <c r="AC347" s="185">
        <f t="shared" si="245"/>
        <v>10</v>
      </c>
      <c r="AD347" s="185">
        <v>252</v>
      </c>
      <c r="AE347" s="184">
        <f t="shared" si="222"/>
        <v>1.0027336309999999</v>
      </c>
      <c r="AF347" s="177">
        <f t="shared" si="246"/>
        <v>904.93618520999996</v>
      </c>
      <c r="AG347" s="177">
        <f t="shared" si="247"/>
        <v>938.34054648999995</v>
      </c>
      <c r="AH347" s="188">
        <f t="shared" si="260"/>
        <v>0</v>
      </c>
      <c r="AI347" s="188"/>
      <c r="AJ347" s="188"/>
      <c r="AK347" s="188"/>
      <c r="AL347" s="8"/>
      <c r="AM347" s="8"/>
      <c r="AN347" s="8"/>
      <c r="AO347" s="8"/>
      <c r="AP347" s="8"/>
      <c r="AQ347" s="8"/>
      <c r="AR347" s="5"/>
      <c r="AS347" s="163"/>
      <c r="AT347" s="221">
        <f>[2]Plan1!$A311</f>
        <v>46272</v>
      </c>
      <c r="AU347" s="157" t="str">
        <f>[2]Plan1!$C311</f>
        <v>Independência do Brasil</v>
      </c>
      <c r="AV347" s="5"/>
      <c r="AW347" s="3"/>
      <c r="AX347" s="168">
        <f t="shared" si="231"/>
        <v>46548</v>
      </c>
      <c r="AY347" s="168">
        <f t="shared" si="225"/>
        <v>46547</v>
      </c>
      <c r="AZ347" s="168">
        <f t="shared" si="226"/>
        <v>46548</v>
      </c>
      <c r="BA347" s="168">
        <f t="shared" si="227"/>
        <v>46580</v>
      </c>
      <c r="BB347" s="168">
        <f t="shared" si="228"/>
        <v>46552</v>
      </c>
      <c r="BC347" s="168">
        <f t="shared" si="229"/>
        <v>46582</v>
      </c>
      <c r="BD347" s="148">
        <f t="shared" si="230"/>
        <v>22</v>
      </c>
      <c r="BF347" s="1"/>
      <c r="BG347" s="1"/>
      <c r="BH347" s="1"/>
      <c r="BI347" s="1"/>
    </row>
    <row r="348" spans="1:206" x14ac:dyDescent="0.2">
      <c r="A348" s="125">
        <f t="shared" si="248"/>
        <v>42239</v>
      </c>
      <c r="B348" s="177">
        <f t="shared" si="232"/>
        <v>344196.28080816672</v>
      </c>
      <c r="C348" s="3">
        <f t="shared" si="249"/>
        <v>46466497.909102507</v>
      </c>
      <c r="D348" s="177">
        <f t="shared" si="250"/>
        <v>314995.52914065</v>
      </c>
      <c r="E348" s="177">
        <f t="shared" si="251"/>
        <v>16708.173566320002</v>
      </c>
      <c r="F348" s="178">
        <f t="shared" si="233"/>
        <v>298287.35557433002</v>
      </c>
      <c r="G348" s="179">
        <f t="shared" si="252"/>
        <v>4310.3900000000003</v>
      </c>
      <c r="H348" s="180">
        <f>IF(AND(N348=1,N347&gt;1),VLOOKUP(A347,[1]Plan1!$CW$105:$CY$215,3),H347)</f>
        <v>4337.1099999999997</v>
      </c>
      <c r="I348" s="181">
        <f t="shared" si="234"/>
        <v>42166</v>
      </c>
      <c r="J348" s="181">
        <f t="shared" si="253"/>
        <v>42196</v>
      </c>
      <c r="K348" s="182">
        <f t="shared" si="235"/>
        <v>6.1989750347415384E-3</v>
      </c>
      <c r="L348" s="213">
        <f t="shared" si="254"/>
        <v>42257</v>
      </c>
      <c r="M348" s="183">
        <f t="shared" si="255"/>
        <v>22</v>
      </c>
      <c r="N348" s="183">
        <f t="shared" si="236"/>
        <v>10</v>
      </c>
      <c r="O348" s="177">
        <f t="shared" si="237"/>
        <v>1.00281296</v>
      </c>
      <c r="P348" s="184">
        <f t="shared" si="224"/>
        <v>1.00790113</v>
      </c>
      <c r="Q348" s="184">
        <f t="shared" si="256"/>
        <v>1.0888333449507226</v>
      </c>
      <c r="R348" s="177">
        <f t="shared" si="223"/>
        <v>1.09189618</v>
      </c>
      <c r="S348" s="177">
        <f t="shared" si="257"/>
        <v>1.0509297200000001</v>
      </c>
      <c r="T348" s="177">
        <f t="shared" si="238"/>
        <v>331038.16324103001</v>
      </c>
      <c r="U348" s="177">
        <f t="shared" si="239"/>
        <v>850.9426014440802</v>
      </c>
      <c r="V348" s="177">
        <f t="shared" si="240"/>
        <v>27411.468519582635</v>
      </c>
      <c r="W348" s="177">
        <f t="shared" si="241"/>
        <v>343257.94026167673</v>
      </c>
      <c r="X348" s="185">
        <f t="shared" si="242"/>
        <v>0</v>
      </c>
      <c r="Y348" s="177">
        <f t="shared" si="243"/>
        <v>0</v>
      </c>
      <c r="Z348" s="186">
        <f t="shared" si="244"/>
        <v>0</v>
      </c>
      <c r="AA348" s="177">
        <f t="shared" si="258"/>
        <v>0</v>
      </c>
      <c r="AB348" s="187">
        <f t="shared" si="259"/>
        <v>7.1215000000000001E-2</v>
      </c>
      <c r="AC348" s="185">
        <f t="shared" si="245"/>
        <v>10</v>
      </c>
      <c r="AD348" s="185">
        <v>252</v>
      </c>
      <c r="AE348" s="184">
        <f t="shared" si="222"/>
        <v>1.0027336309999999</v>
      </c>
      <c r="AF348" s="177">
        <f t="shared" si="246"/>
        <v>904.93618520999996</v>
      </c>
      <c r="AG348" s="177">
        <f t="shared" si="247"/>
        <v>938.34054648999995</v>
      </c>
      <c r="AH348" s="188">
        <f t="shared" si="260"/>
        <v>0</v>
      </c>
      <c r="AI348" s="188"/>
      <c r="AJ348" s="188"/>
      <c r="AK348" s="188"/>
      <c r="AL348" s="8"/>
      <c r="AM348" s="8"/>
      <c r="AN348" s="8"/>
      <c r="AO348" s="8"/>
      <c r="AP348" s="8"/>
      <c r="AQ348" s="8"/>
      <c r="AR348" s="5"/>
      <c r="AS348" s="163"/>
      <c r="AT348" s="221">
        <f>[2]Plan1!$A312</f>
        <v>46307</v>
      </c>
      <c r="AU348" s="157" t="str">
        <f>[2]Plan1!$C312</f>
        <v>Nossa Sr.a Aparecida - Padroeira do Brasil</v>
      </c>
      <c r="AV348" s="5"/>
      <c r="AW348" s="3"/>
      <c r="AX348" s="168">
        <f t="shared" si="231"/>
        <v>46578</v>
      </c>
      <c r="AY348" s="168">
        <f t="shared" si="225"/>
        <v>46577</v>
      </c>
      <c r="AZ348" s="168">
        <f t="shared" si="226"/>
        <v>46580</v>
      </c>
      <c r="BA348" s="168">
        <f t="shared" si="227"/>
        <v>46609</v>
      </c>
      <c r="BB348" s="168">
        <f t="shared" si="228"/>
        <v>46582</v>
      </c>
      <c r="BC348" s="168">
        <f t="shared" si="229"/>
        <v>46611</v>
      </c>
      <c r="BD348" s="148">
        <f t="shared" si="230"/>
        <v>21</v>
      </c>
      <c r="BF348" s="1"/>
      <c r="BG348" s="1"/>
      <c r="BH348" s="1"/>
      <c r="BI348" s="1"/>
    </row>
    <row r="349" spans="1:206" x14ac:dyDescent="0.2">
      <c r="A349" s="125">
        <f t="shared" si="248"/>
        <v>42240</v>
      </c>
      <c r="B349" s="177">
        <f t="shared" si="232"/>
        <v>344196.28080816672</v>
      </c>
      <c r="C349" s="3">
        <f t="shared" si="249"/>
        <v>46466497.909102507</v>
      </c>
      <c r="D349" s="177">
        <f t="shared" si="250"/>
        <v>314995.52914065</v>
      </c>
      <c r="E349" s="177">
        <f t="shared" si="251"/>
        <v>16708.173566320002</v>
      </c>
      <c r="F349" s="178">
        <f t="shared" si="233"/>
        <v>298287.35557433002</v>
      </c>
      <c r="G349" s="179">
        <f t="shared" si="252"/>
        <v>4310.3900000000003</v>
      </c>
      <c r="H349" s="180">
        <f>IF(AND(N349=1,N348&gt;1),VLOOKUP(A348,[1]Plan1!$CW$105:$CY$215,3),H348)</f>
        <v>4337.1099999999997</v>
      </c>
      <c r="I349" s="181">
        <f t="shared" si="234"/>
        <v>42166</v>
      </c>
      <c r="J349" s="181">
        <f t="shared" si="253"/>
        <v>42196</v>
      </c>
      <c r="K349" s="182">
        <f t="shared" si="235"/>
        <v>6.1989750347415384E-3</v>
      </c>
      <c r="L349" s="213">
        <f t="shared" si="254"/>
        <v>42257</v>
      </c>
      <c r="M349" s="183">
        <f t="shared" si="255"/>
        <v>22</v>
      </c>
      <c r="N349" s="183">
        <f t="shared" si="236"/>
        <v>10</v>
      </c>
      <c r="O349" s="177">
        <f t="shared" si="237"/>
        <v>1.00281296</v>
      </c>
      <c r="P349" s="184">
        <f t="shared" si="224"/>
        <v>1.00790113</v>
      </c>
      <c r="Q349" s="184">
        <f t="shared" si="256"/>
        <v>1.0888333449507226</v>
      </c>
      <c r="R349" s="177">
        <f t="shared" si="223"/>
        <v>1.09189618</v>
      </c>
      <c r="S349" s="177">
        <f t="shared" si="257"/>
        <v>1.0509297200000001</v>
      </c>
      <c r="T349" s="177">
        <f t="shared" si="238"/>
        <v>331038.16324103001</v>
      </c>
      <c r="U349" s="177">
        <f t="shared" si="239"/>
        <v>850.9426014440802</v>
      </c>
      <c r="V349" s="177">
        <f t="shared" si="240"/>
        <v>27411.468519582635</v>
      </c>
      <c r="W349" s="177">
        <f t="shared" si="241"/>
        <v>343257.94026167673</v>
      </c>
      <c r="X349" s="185">
        <f t="shared" si="242"/>
        <v>0</v>
      </c>
      <c r="Y349" s="177">
        <f t="shared" si="243"/>
        <v>0</v>
      </c>
      <c r="Z349" s="186">
        <f t="shared" si="244"/>
        <v>0</v>
      </c>
      <c r="AA349" s="177">
        <f t="shared" si="258"/>
        <v>0</v>
      </c>
      <c r="AB349" s="187">
        <f t="shared" si="259"/>
        <v>7.1215000000000001E-2</v>
      </c>
      <c r="AC349" s="185">
        <f t="shared" si="245"/>
        <v>10</v>
      </c>
      <c r="AD349" s="185">
        <v>252</v>
      </c>
      <c r="AE349" s="184">
        <f t="shared" si="222"/>
        <v>1.0027336309999999</v>
      </c>
      <c r="AF349" s="177">
        <f t="shared" si="246"/>
        <v>904.93618520999996</v>
      </c>
      <c r="AG349" s="177">
        <f t="shared" si="247"/>
        <v>938.34054648999995</v>
      </c>
      <c r="AH349" s="188">
        <f t="shared" si="260"/>
        <v>0</v>
      </c>
      <c r="AI349" s="188"/>
      <c r="AJ349" s="188"/>
      <c r="AK349" s="188"/>
      <c r="AL349" s="8"/>
      <c r="AM349" s="8"/>
      <c r="AN349" s="8"/>
      <c r="AO349" s="8"/>
      <c r="AP349" s="8"/>
      <c r="AQ349" s="8"/>
      <c r="AR349" s="5"/>
      <c r="AV349" s="5"/>
      <c r="AW349" s="3"/>
      <c r="AX349" s="168">
        <f t="shared" si="231"/>
        <v>46609</v>
      </c>
      <c r="AY349" s="168">
        <f t="shared" si="225"/>
        <v>46608</v>
      </c>
      <c r="AZ349" s="168">
        <f t="shared" si="226"/>
        <v>46609</v>
      </c>
      <c r="BA349" s="168">
        <f t="shared" si="227"/>
        <v>46640</v>
      </c>
      <c r="BB349" s="168">
        <f t="shared" si="228"/>
        <v>46611</v>
      </c>
      <c r="BC349" s="168">
        <f t="shared" si="229"/>
        <v>46644</v>
      </c>
      <c r="BD349" s="148">
        <f t="shared" si="230"/>
        <v>23</v>
      </c>
      <c r="BF349" s="1"/>
      <c r="BG349" s="1"/>
      <c r="BH349" s="1"/>
      <c r="BI349" s="1"/>
    </row>
    <row r="350" spans="1:206" x14ac:dyDescent="0.2">
      <c r="A350" s="125">
        <f t="shared" si="248"/>
        <v>42241</v>
      </c>
      <c r="B350" s="177">
        <f t="shared" si="232"/>
        <v>344382.03372216271</v>
      </c>
      <c r="C350" s="3">
        <f t="shared" si="249"/>
        <v>46491574.552491963</v>
      </c>
      <c r="D350" s="177">
        <f t="shared" si="250"/>
        <v>314995.52914065</v>
      </c>
      <c r="E350" s="177">
        <f t="shared" si="251"/>
        <v>16708.173566320002</v>
      </c>
      <c r="F350" s="178">
        <f t="shared" si="233"/>
        <v>298287.35557433002</v>
      </c>
      <c r="G350" s="179">
        <f t="shared" si="252"/>
        <v>4310.3900000000003</v>
      </c>
      <c r="H350" s="180">
        <f>IF(AND(N350=1,N349&gt;1),VLOOKUP(A349,[1]Plan1!$CW$105:$CY$215,3),H349)</f>
        <v>4337.1099999999997</v>
      </c>
      <c r="I350" s="181">
        <f t="shared" si="234"/>
        <v>42166</v>
      </c>
      <c r="J350" s="181">
        <f t="shared" si="253"/>
        <v>42196</v>
      </c>
      <c r="K350" s="182">
        <f t="shared" si="235"/>
        <v>6.1989750347415384E-3</v>
      </c>
      <c r="L350" s="213">
        <f t="shared" si="254"/>
        <v>42257</v>
      </c>
      <c r="M350" s="183">
        <f t="shared" si="255"/>
        <v>22</v>
      </c>
      <c r="N350" s="183">
        <f t="shared" si="236"/>
        <v>11</v>
      </c>
      <c r="O350" s="177">
        <f t="shared" si="237"/>
        <v>1.00309469</v>
      </c>
      <c r="P350" s="184">
        <f t="shared" si="224"/>
        <v>1.00790113</v>
      </c>
      <c r="Q350" s="184">
        <f t="shared" si="256"/>
        <v>1.0888333449507226</v>
      </c>
      <c r="R350" s="177">
        <f t="shared" si="223"/>
        <v>1.09220294</v>
      </c>
      <c r="S350" s="177">
        <f t="shared" si="257"/>
        <v>1.0509297200000001</v>
      </c>
      <c r="T350" s="177">
        <f t="shared" si="238"/>
        <v>331038.16324103001</v>
      </c>
      <c r="U350" s="177">
        <f t="shared" si="239"/>
        <v>850.9426014440802</v>
      </c>
      <c r="V350" s="177">
        <f t="shared" si="240"/>
        <v>27502.971148778604</v>
      </c>
      <c r="W350" s="177">
        <f t="shared" si="241"/>
        <v>343349.44289087271</v>
      </c>
      <c r="X350" s="185">
        <f t="shared" si="242"/>
        <v>0</v>
      </c>
      <c r="Y350" s="177">
        <f t="shared" si="243"/>
        <v>0</v>
      </c>
      <c r="Z350" s="186">
        <f t="shared" si="244"/>
        <v>0</v>
      </c>
      <c r="AA350" s="177">
        <f t="shared" si="258"/>
        <v>0</v>
      </c>
      <c r="AB350" s="187">
        <f t="shared" si="259"/>
        <v>7.1215000000000001E-2</v>
      </c>
      <c r="AC350" s="185">
        <f t="shared" si="245"/>
        <v>11</v>
      </c>
      <c r="AD350" s="185">
        <v>252</v>
      </c>
      <c r="AE350" s="184">
        <f t="shared" si="222"/>
        <v>1.003007405</v>
      </c>
      <c r="AF350" s="177">
        <f t="shared" si="246"/>
        <v>995.56582732000004</v>
      </c>
      <c r="AG350" s="177">
        <f t="shared" si="247"/>
        <v>1032.5908312900001</v>
      </c>
      <c r="AH350" s="188">
        <f t="shared" si="260"/>
        <v>0</v>
      </c>
      <c r="AI350" s="188"/>
      <c r="AJ350" s="188"/>
      <c r="AK350" s="188"/>
      <c r="AL350" s="8"/>
      <c r="AM350" s="8"/>
      <c r="AN350" s="8"/>
      <c r="AO350" s="8"/>
      <c r="AP350" s="8"/>
      <c r="AQ350" s="8"/>
      <c r="AR350" s="5"/>
      <c r="AV350" s="5"/>
      <c r="AW350" s="3"/>
      <c r="AX350" s="168">
        <f t="shared" si="231"/>
        <v>46640</v>
      </c>
      <c r="AY350" s="168">
        <f t="shared" si="225"/>
        <v>46639</v>
      </c>
      <c r="AZ350" s="168">
        <f t="shared" si="226"/>
        <v>46640</v>
      </c>
      <c r="BA350" s="168">
        <f t="shared" si="227"/>
        <v>46671</v>
      </c>
      <c r="BB350" s="168">
        <f t="shared" si="228"/>
        <v>46644</v>
      </c>
      <c r="BC350" s="168">
        <f t="shared" si="229"/>
        <v>46673</v>
      </c>
      <c r="BD350" s="148">
        <f t="shared" si="230"/>
        <v>21</v>
      </c>
      <c r="BF350" s="1"/>
      <c r="BG350" s="1"/>
      <c r="BH350" s="1"/>
      <c r="BI350" s="1"/>
    </row>
    <row r="351" spans="1:206" x14ac:dyDescent="0.2">
      <c r="A351" s="125">
        <f t="shared" si="248"/>
        <v>42242</v>
      </c>
      <c r="B351" s="177">
        <f t="shared" si="232"/>
        <v>344567.88908682065</v>
      </c>
      <c r="C351" s="3">
        <f t="shared" si="249"/>
        <v>46516665.026720785</v>
      </c>
      <c r="D351" s="177">
        <f t="shared" si="250"/>
        <v>314995.52914065</v>
      </c>
      <c r="E351" s="177">
        <f t="shared" si="251"/>
        <v>16708.173566320002</v>
      </c>
      <c r="F351" s="178">
        <f t="shared" si="233"/>
        <v>298287.35557433002</v>
      </c>
      <c r="G351" s="179">
        <f t="shared" si="252"/>
        <v>4310.3900000000003</v>
      </c>
      <c r="H351" s="180">
        <f>IF(AND(N351=1,N350&gt;1),VLOOKUP(A350,[1]Plan1!$CW$105:$CY$215,3),H350)</f>
        <v>4337.1099999999997</v>
      </c>
      <c r="I351" s="181">
        <f t="shared" si="234"/>
        <v>42166</v>
      </c>
      <c r="J351" s="181">
        <f t="shared" si="253"/>
        <v>42196</v>
      </c>
      <c r="K351" s="182">
        <f t="shared" si="235"/>
        <v>6.1989750347415384E-3</v>
      </c>
      <c r="L351" s="213">
        <f t="shared" si="254"/>
        <v>42257</v>
      </c>
      <c r="M351" s="183">
        <f t="shared" si="255"/>
        <v>22</v>
      </c>
      <c r="N351" s="183">
        <f t="shared" si="236"/>
        <v>12</v>
      </c>
      <c r="O351" s="177">
        <f t="shared" si="237"/>
        <v>1.0033764999999999</v>
      </c>
      <c r="P351" s="184">
        <f t="shared" si="224"/>
        <v>1.00790113</v>
      </c>
      <c r="Q351" s="184">
        <f t="shared" si="256"/>
        <v>1.0888333449507226</v>
      </c>
      <c r="R351" s="177">
        <f t="shared" si="223"/>
        <v>1.09250979</v>
      </c>
      <c r="S351" s="177">
        <f t="shared" si="257"/>
        <v>1.0509297200000001</v>
      </c>
      <c r="T351" s="177">
        <f t="shared" si="238"/>
        <v>331038.16324103001</v>
      </c>
      <c r="U351" s="177">
        <f t="shared" si="239"/>
        <v>850.9426014440802</v>
      </c>
      <c r="V351" s="177">
        <f t="shared" si="240"/>
        <v>27594.500623836611</v>
      </c>
      <c r="W351" s="177">
        <f t="shared" si="241"/>
        <v>343440.97236593068</v>
      </c>
      <c r="X351" s="185">
        <f t="shared" si="242"/>
        <v>0</v>
      </c>
      <c r="Y351" s="177">
        <f t="shared" si="243"/>
        <v>0</v>
      </c>
      <c r="Z351" s="186">
        <f t="shared" si="244"/>
        <v>0</v>
      </c>
      <c r="AA351" s="177">
        <f t="shared" si="258"/>
        <v>0</v>
      </c>
      <c r="AB351" s="187">
        <f t="shared" si="259"/>
        <v>7.1215000000000001E-2</v>
      </c>
      <c r="AC351" s="185">
        <f t="shared" si="245"/>
        <v>12</v>
      </c>
      <c r="AD351" s="185">
        <v>252</v>
      </c>
      <c r="AE351" s="184">
        <f t="shared" ref="AE351:AE414" si="261">ROUND((1+AB351)^TRUNC((AC351/AD351),9),9)</f>
        <v>1.0032812529999999</v>
      </c>
      <c r="AF351" s="177">
        <f t="shared" si="246"/>
        <v>1086.2199662400001</v>
      </c>
      <c r="AG351" s="177">
        <f t="shared" si="247"/>
        <v>1126.9167208900001</v>
      </c>
      <c r="AH351" s="188">
        <f t="shared" si="260"/>
        <v>0</v>
      </c>
      <c r="AI351" s="188"/>
      <c r="AJ351" s="188"/>
      <c r="AK351" s="188"/>
      <c r="AL351" s="8"/>
      <c r="AM351" s="8"/>
      <c r="AN351" s="8"/>
      <c r="AO351" s="8"/>
      <c r="AP351" s="8"/>
      <c r="AQ351" s="8"/>
      <c r="AR351" s="5"/>
      <c r="AV351" s="5"/>
      <c r="AW351" s="3"/>
      <c r="AX351" s="168">
        <f t="shared" si="231"/>
        <v>46670</v>
      </c>
      <c r="AY351" s="168">
        <f t="shared" si="225"/>
        <v>46668</v>
      </c>
      <c r="AZ351" s="168">
        <f t="shared" si="226"/>
        <v>46671</v>
      </c>
      <c r="BA351" s="168">
        <f t="shared" si="227"/>
        <v>46701</v>
      </c>
      <c r="BB351" s="168">
        <f t="shared" si="228"/>
        <v>46673</v>
      </c>
      <c r="BC351" s="168">
        <f t="shared" si="229"/>
        <v>46703</v>
      </c>
      <c r="BD351" s="148">
        <f t="shared" si="230"/>
        <v>22</v>
      </c>
      <c r="BF351" s="1"/>
      <c r="BG351" s="1"/>
      <c r="BH351" s="1"/>
      <c r="BI351" s="1"/>
    </row>
    <row r="352" spans="1:206" x14ac:dyDescent="0.2">
      <c r="A352" s="125">
        <f t="shared" si="248"/>
        <v>42243</v>
      </c>
      <c r="B352" s="177">
        <f t="shared" si="232"/>
        <v>344753.84463810717</v>
      </c>
      <c r="C352" s="3">
        <f t="shared" si="249"/>
        <v>46541769.026144467</v>
      </c>
      <c r="D352" s="177">
        <f t="shared" si="250"/>
        <v>314995.52914065</v>
      </c>
      <c r="E352" s="177">
        <f t="shared" si="251"/>
        <v>16708.173566320002</v>
      </c>
      <c r="F352" s="178">
        <f t="shared" si="233"/>
        <v>298287.35557433002</v>
      </c>
      <c r="G352" s="179">
        <f t="shared" si="252"/>
        <v>4310.3900000000003</v>
      </c>
      <c r="H352" s="180">
        <f>IF(AND(N352=1,N351&gt;1),VLOOKUP(A351,[1]Plan1!$CW$105:$CY$215,3),H351)</f>
        <v>4337.1099999999997</v>
      </c>
      <c r="I352" s="181">
        <f t="shared" si="234"/>
        <v>42166</v>
      </c>
      <c r="J352" s="181">
        <f t="shared" si="253"/>
        <v>42196</v>
      </c>
      <c r="K352" s="182">
        <f t="shared" si="235"/>
        <v>6.1989750347415384E-3</v>
      </c>
      <c r="L352" s="213">
        <f t="shared" si="254"/>
        <v>42257</v>
      </c>
      <c r="M352" s="183">
        <f t="shared" si="255"/>
        <v>22</v>
      </c>
      <c r="N352" s="183">
        <f t="shared" si="236"/>
        <v>13</v>
      </c>
      <c r="O352" s="177">
        <f t="shared" si="237"/>
        <v>1.00365839</v>
      </c>
      <c r="P352" s="184">
        <f t="shared" si="224"/>
        <v>1.00790113</v>
      </c>
      <c r="Q352" s="184">
        <f t="shared" si="256"/>
        <v>1.0888333449507226</v>
      </c>
      <c r="R352" s="177">
        <f t="shared" si="223"/>
        <v>1.0928167200000001</v>
      </c>
      <c r="S352" s="177">
        <f t="shared" si="257"/>
        <v>1.0509297200000001</v>
      </c>
      <c r="T352" s="177">
        <f t="shared" si="238"/>
        <v>331038.16324103001</v>
      </c>
      <c r="U352" s="177">
        <f t="shared" si="239"/>
        <v>850.9426014440802</v>
      </c>
      <c r="V352" s="177">
        <f t="shared" si="240"/>
        <v>27686.053961883052</v>
      </c>
      <c r="W352" s="177">
        <f t="shared" si="241"/>
        <v>343532.52570397715</v>
      </c>
      <c r="X352" s="185">
        <f t="shared" si="242"/>
        <v>0</v>
      </c>
      <c r="Y352" s="177">
        <f t="shared" si="243"/>
        <v>0</v>
      </c>
      <c r="Z352" s="186">
        <f t="shared" si="244"/>
        <v>0</v>
      </c>
      <c r="AA352" s="177">
        <f t="shared" si="258"/>
        <v>0</v>
      </c>
      <c r="AB352" s="187">
        <f t="shared" si="259"/>
        <v>7.1215000000000001E-2</v>
      </c>
      <c r="AC352" s="185">
        <f t="shared" si="245"/>
        <v>13</v>
      </c>
      <c r="AD352" s="185">
        <v>252</v>
      </c>
      <c r="AE352" s="184">
        <f t="shared" si="261"/>
        <v>1.003555177</v>
      </c>
      <c r="AF352" s="177">
        <f t="shared" si="246"/>
        <v>1176.8992640700001</v>
      </c>
      <c r="AG352" s="177">
        <f t="shared" si="247"/>
        <v>1221.3189341299999</v>
      </c>
      <c r="AH352" s="188">
        <f t="shared" si="260"/>
        <v>0</v>
      </c>
      <c r="AI352" s="188"/>
      <c r="AJ352" s="188"/>
      <c r="AK352" s="188"/>
      <c r="AL352" s="8"/>
      <c r="AM352" s="8"/>
      <c r="AN352" s="8"/>
      <c r="AO352" s="8"/>
      <c r="AP352" s="8"/>
      <c r="AQ352" s="8"/>
      <c r="AR352" s="5"/>
      <c r="AV352" s="5"/>
      <c r="AW352" s="3"/>
      <c r="AX352" s="168">
        <f t="shared" si="231"/>
        <v>46701</v>
      </c>
      <c r="AY352" s="168">
        <f t="shared" si="225"/>
        <v>46700</v>
      </c>
      <c r="AZ352" s="168">
        <f t="shared" si="226"/>
        <v>46701</v>
      </c>
      <c r="BA352" s="168">
        <f t="shared" si="227"/>
        <v>46731</v>
      </c>
      <c r="BB352" s="168">
        <f t="shared" si="228"/>
        <v>46703</v>
      </c>
      <c r="BC352" s="168">
        <f t="shared" si="229"/>
        <v>46735</v>
      </c>
      <c r="BD352" s="148">
        <f t="shared" si="230"/>
        <v>22</v>
      </c>
      <c r="BF352" s="1"/>
      <c r="BG352" s="1"/>
      <c r="BH352" s="1"/>
      <c r="BI352" s="1"/>
    </row>
    <row r="353" spans="1:192" x14ac:dyDescent="0.2">
      <c r="A353" s="125">
        <f t="shared" si="248"/>
        <v>42244</v>
      </c>
      <c r="B353" s="177">
        <f t="shared" si="232"/>
        <v>344939.90272354556</v>
      </c>
      <c r="C353" s="3">
        <f t="shared" si="249"/>
        <v>46566886.86767865</v>
      </c>
      <c r="D353" s="177">
        <f t="shared" si="250"/>
        <v>314995.52914065</v>
      </c>
      <c r="E353" s="177">
        <f t="shared" si="251"/>
        <v>16708.173566320002</v>
      </c>
      <c r="F353" s="178">
        <f t="shared" si="233"/>
        <v>298287.35557433002</v>
      </c>
      <c r="G353" s="179">
        <f t="shared" si="252"/>
        <v>4310.3900000000003</v>
      </c>
      <c r="H353" s="180">
        <f>IF(AND(N353=1,N352&gt;1),VLOOKUP(A352,[1]Plan1!$CW$105:$CY$215,3),H352)</f>
        <v>4337.1099999999997</v>
      </c>
      <c r="I353" s="181">
        <f t="shared" si="234"/>
        <v>42166</v>
      </c>
      <c r="J353" s="181">
        <f t="shared" si="253"/>
        <v>42196</v>
      </c>
      <c r="K353" s="182">
        <f t="shared" si="235"/>
        <v>6.1989750347415384E-3</v>
      </c>
      <c r="L353" s="213">
        <f t="shared" si="254"/>
        <v>42257</v>
      </c>
      <c r="M353" s="183">
        <f t="shared" si="255"/>
        <v>22</v>
      </c>
      <c r="N353" s="183">
        <f t="shared" si="236"/>
        <v>14</v>
      </c>
      <c r="O353" s="177">
        <f t="shared" si="237"/>
        <v>1.0039403600000001</v>
      </c>
      <c r="P353" s="184">
        <f t="shared" si="224"/>
        <v>1.00790113</v>
      </c>
      <c r="Q353" s="184">
        <f t="shared" si="256"/>
        <v>1.0888333449507226</v>
      </c>
      <c r="R353" s="177">
        <f t="shared" si="223"/>
        <v>1.09312374</v>
      </c>
      <c r="S353" s="177">
        <f t="shared" si="257"/>
        <v>1.0509297200000001</v>
      </c>
      <c r="T353" s="177">
        <f t="shared" si="238"/>
        <v>331038.16324103001</v>
      </c>
      <c r="U353" s="177">
        <f t="shared" si="239"/>
        <v>850.9426014440802</v>
      </c>
      <c r="V353" s="177">
        <f t="shared" si="240"/>
        <v>27777.634145791464</v>
      </c>
      <c r="W353" s="177">
        <f t="shared" si="241"/>
        <v>343624.10588788555</v>
      </c>
      <c r="X353" s="185">
        <f t="shared" si="242"/>
        <v>0</v>
      </c>
      <c r="Y353" s="177">
        <f t="shared" si="243"/>
        <v>0</v>
      </c>
      <c r="Z353" s="186">
        <f t="shared" si="244"/>
        <v>0</v>
      </c>
      <c r="AA353" s="177">
        <f t="shared" si="258"/>
        <v>0</v>
      </c>
      <c r="AB353" s="187">
        <f t="shared" si="259"/>
        <v>7.1215000000000001E-2</v>
      </c>
      <c r="AC353" s="185">
        <f t="shared" si="245"/>
        <v>14</v>
      </c>
      <c r="AD353" s="185">
        <v>252</v>
      </c>
      <c r="AE353" s="184">
        <f t="shared" si="261"/>
        <v>1.0038291749999999</v>
      </c>
      <c r="AF353" s="177">
        <f t="shared" si="246"/>
        <v>1267.60305872</v>
      </c>
      <c r="AG353" s="177">
        <f t="shared" si="247"/>
        <v>1315.7968356599999</v>
      </c>
      <c r="AH353" s="188">
        <f t="shared" si="260"/>
        <v>0</v>
      </c>
      <c r="AI353" s="188"/>
      <c r="AJ353" s="188"/>
      <c r="AK353" s="188"/>
      <c r="AL353" s="8"/>
      <c r="AM353" s="8"/>
      <c r="AN353" s="8"/>
      <c r="AO353" s="8"/>
      <c r="AP353" s="8"/>
      <c r="AQ353" s="8"/>
      <c r="AR353" s="5"/>
      <c r="AS353" s="5"/>
      <c r="AT353" s="5"/>
      <c r="AU353" s="5"/>
      <c r="AV353" s="5"/>
      <c r="AW353" s="3"/>
      <c r="AX353" s="168">
        <f t="shared" si="231"/>
        <v>46731</v>
      </c>
      <c r="AY353" s="168">
        <f t="shared" si="225"/>
        <v>46730</v>
      </c>
      <c r="AZ353" s="168">
        <f t="shared" si="226"/>
        <v>46731</v>
      </c>
      <c r="BA353" s="168">
        <f t="shared" si="227"/>
        <v>46762</v>
      </c>
      <c r="BB353" s="168">
        <f t="shared" si="228"/>
        <v>46735</v>
      </c>
      <c r="BC353" s="168">
        <f t="shared" si="229"/>
        <v>46764</v>
      </c>
      <c r="BD353" s="148">
        <f t="shared" si="230"/>
        <v>21</v>
      </c>
      <c r="BF353" s="1"/>
      <c r="BG353" s="1"/>
      <c r="BH353" s="1"/>
      <c r="BI353" s="1"/>
    </row>
    <row r="354" spans="1:192" x14ac:dyDescent="0.2">
      <c r="A354" s="125">
        <f t="shared" si="248"/>
        <v>42245</v>
      </c>
      <c r="B354" s="177">
        <f t="shared" si="232"/>
        <v>345126.06073413242</v>
      </c>
      <c r="C354" s="3">
        <f t="shared" si="249"/>
        <v>46592018.199107878</v>
      </c>
      <c r="D354" s="177">
        <f t="shared" si="250"/>
        <v>314995.52914065</v>
      </c>
      <c r="E354" s="177">
        <f t="shared" si="251"/>
        <v>16708.173566320002</v>
      </c>
      <c r="F354" s="178">
        <f t="shared" si="233"/>
        <v>298287.35557433002</v>
      </c>
      <c r="G354" s="179">
        <f t="shared" si="252"/>
        <v>4310.3900000000003</v>
      </c>
      <c r="H354" s="180">
        <f>IF(AND(N354=1,N353&gt;1),VLOOKUP(A353,[1]Plan1!$CW$105:$CY$215,3),H353)</f>
        <v>4337.1099999999997</v>
      </c>
      <c r="I354" s="181">
        <f t="shared" si="234"/>
        <v>42166</v>
      </c>
      <c r="J354" s="181">
        <f t="shared" si="253"/>
        <v>42196</v>
      </c>
      <c r="K354" s="182">
        <f t="shared" si="235"/>
        <v>6.1989750347415384E-3</v>
      </c>
      <c r="L354" s="213">
        <f t="shared" si="254"/>
        <v>42257</v>
      </c>
      <c r="M354" s="183">
        <f t="shared" si="255"/>
        <v>22</v>
      </c>
      <c r="N354" s="183">
        <f t="shared" si="236"/>
        <v>15</v>
      </c>
      <c r="O354" s="177">
        <f t="shared" si="237"/>
        <v>1.0042224099999999</v>
      </c>
      <c r="P354" s="184">
        <f t="shared" si="224"/>
        <v>1.00790113</v>
      </c>
      <c r="Q354" s="184">
        <f t="shared" si="256"/>
        <v>1.0888333449507226</v>
      </c>
      <c r="R354" s="177">
        <f t="shared" si="223"/>
        <v>1.0934308399999999</v>
      </c>
      <c r="S354" s="177">
        <f t="shared" si="257"/>
        <v>1.0509297200000001</v>
      </c>
      <c r="T354" s="177">
        <f t="shared" si="238"/>
        <v>331038.16324103001</v>
      </c>
      <c r="U354" s="177">
        <f t="shared" si="239"/>
        <v>850.9426014440802</v>
      </c>
      <c r="V354" s="177">
        <f t="shared" si="240"/>
        <v>27869.238192688306</v>
      </c>
      <c r="W354" s="177">
        <f t="shared" si="241"/>
        <v>343715.70993478241</v>
      </c>
      <c r="X354" s="185">
        <f t="shared" si="242"/>
        <v>0</v>
      </c>
      <c r="Y354" s="177">
        <f t="shared" si="243"/>
        <v>0</v>
      </c>
      <c r="Z354" s="186">
        <f t="shared" si="244"/>
        <v>0</v>
      </c>
      <c r="AA354" s="177">
        <f t="shared" si="258"/>
        <v>0</v>
      </c>
      <c r="AB354" s="187">
        <f t="shared" si="259"/>
        <v>7.1215000000000001E-2</v>
      </c>
      <c r="AC354" s="185">
        <f t="shared" si="245"/>
        <v>15</v>
      </c>
      <c r="AD354" s="185">
        <v>252</v>
      </c>
      <c r="AE354" s="184">
        <f t="shared" si="261"/>
        <v>1.0041032480000001</v>
      </c>
      <c r="AF354" s="177">
        <f t="shared" si="246"/>
        <v>1358.3316812400001</v>
      </c>
      <c r="AG354" s="177">
        <f t="shared" si="247"/>
        <v>1410.35079935</v>
      </c>
      <c r="AH354" s="188">
        <f t="shared" si="260"/>
        <v>0</v>
      </c>
      <c r="AI354" s="188"/>
      <c r="AJ354" s="188"/>
      <c r="AK354" s="188"/>
      <c r="AL354" s="8"/>
      <c r="AM354" s="8"/>
      <c r="AN354" s="8"/>
      <c r="AO354" s="8"/>
      <c r="AP354" s="8"/>
      <c r="AQ354" s="8"/>
      <c r="AR354" s="5"/>
      <c r="AS354" s="5"/>
      <c r="AT354" s="5"/>
      <c r="AU354" s="5"/>
      <c r="AV354" s="5"/>
      <c r="AW354" s="3"/>
      <c r="AX354" s="168">
        <f t="shared" si="231"/>
        <v>46762</v>
      </c>
      <c r="AY354" s="168">
        <f t="shared" si="225"/>
        <v>46759</v>
      </c>
      <c r="AZ354" s="168">
        <f t="shared" si="226"/>
        <v>46762</v>
      </c>
      <c r="BA354" s="168">
        <f t="shared" si="227"/>
        <v>46793</v>
      </c>
      <c r="BB354" s="168">
        <f t="shared" si="228"/>
        <v>46764</v>
      </c>
      <c r="BC354" s="168">
        <f t="shared" si="229"/>
        <v>46797</v>
      </c>
      <c r="BD354" s="148">
        <f t="shared" si="230"/>
        <v>23</v>
      </c>
      <c r="BF354" s="1"/>
      <c r="BG354" s="1"/>
      <c r="BH354" s="1"/>
      <c r="BI354" s="1"/>
    </row>
    <row r="355" spans="1:192" x14ac:dyDescent="0.2">
      <c r="A355" s="125">
        <f t="shared" si="248"/>
        <v>42246</v>
      </c>
      <c r="B355" s="177">
        <f t="shared" si="232"/>
        <v>345126.06073413242</v>
      </c>
      <c r="C355" s="3">
        <f t="shared" si="249"/>
        <v>46592018.199107878</v>
      </c>
      <c r="D355" s="177">
        <f t="shared" si="250"/>
        <v>314995.52914065</v>
      </c>
      <c r="E355" s="177">
        <f t="shared" si="251"/>
        <v>16708.173566320002</v>
      </c>
      <c r="F355" s="178">
        <f t="shared" si="233"/>
        <v>298287.35557433002</v>
      </c>
      <c r="G355" s="179">
        <f t="shared" si="252"/>
        <v>4310.3900000000003</v>
      </c>
      <c r="H355" s="180">
        <f>IF(AND(N355=1,N354&gt;1),VLOOKUP(A354,[1]Plan1!$CW$105:$CY$215,3),H354)</f>
        <v>4337.1099999999997</v>
      </c>
      <c r="I355" s="181">
        <f t="shared" si="234"/>
        <v>42166</v>
      </c>
      <c r="J355" s="181">
        <f t="shared" si="253"/>
        <v>42196</v>
      </c>
      <c r="K355" s="182">
        <f t="shared" si="235"/>
        <v>6.1989750347415384E-3</v>
      </c>
      <c r="L355" s="213">
        <f t="shared" si="254"/>
        <v>42257</v>
      </c>
      <c r="M355" s="183">
        <f t="shared" si="255"/>
        <v>22</v>
      </c>
      <c r="N355" s="183">
        <f t="shared" si="236"/>
        <v>15</v>
      </c>
      <c r="O355" s="177">
        <f t="shared" si="237"/>
        <v>1.0042224099999999</v>
      </c>
      <c r="P355" s="184">
        <f t="shared" si="224"/>
        <v>1.00790113</v>
      </c>
      <c r="Q355" s="184">
        <f t="shared" si="256"/>
        <v>1.0888333449507226</v>
      </c>
      <c r="R355" s="177">
        <f t="shared" si="223"/>
        <v>1.0934308399999999</v>
      </c>
      <c r="S355" s="177">
        <f t="shared" si="257"/>
        <v>1.0509297200000001</v>
      </c>
      <c r="T355" s="177">
        <f t="shared" si="238"/>
        <v>331038.16324103001</v>
      </c>
      <c r="U355" s="177">
        <f t="shared" si="239"/>
        <v>850.9426014440802</v>
      </c>
      <c r="V355" s="177">
        <f t="shared" si="240"/>
        <v>27869.238192688306</v>
      </c>
      <c r="W355" s="177">
        <f t="shared" si="241"/>
        <v>343715.70993478241</v>
      </c>
      <c r="X355" s="185">
        <f t="shared" si="242"/>
        <v>0</v>
      </c>
      <c r="Y355" s="177">
        <f t="shared" si="243"/>
        <v>0</v>
      </c>
      <c r="Z355" s="186">
        <f t="shared" si="244"/>
        <v>0</v>
      </c>
      <c r="AA355" s="177">
        <f t="shared" si="258"/>
        <v>0</v>
      </c>
      <c r="AB355" s="187">
        <f t="shared" si="259"/>
        <v>7.1215000000000001E-2</v>
      </c>
      <c r="AC355" s="185">
        <f t="shared" si="245"/>
        <v>15</v>
      </c>
      <c r="AD355" s="185">
        <v>252</v>
      </c>
      <c r="AE355" s="184">
        <f t="shared" si="261"/>
        <v>1.0041032480000001</v>
      </c>
      <c r="AF355" s="177">
        <f t="shared" si="246"/>
        <v>1358.3316812400001</v>
      </c>
      <c r="AG355" s="177">
        <f t="shared" si="247"/>
        <v>1410.35079935</v>
      </c>
      <c r="AH355" s="188">
        <f t="shared" si="260"/>
        <v>0</v>
      </c>
      <c r="AI355" s="188"/>
      <c r="AJ355" s="188"/>
      <c r="AK355" s="188"/>
      <c r="AL355" s="8"/>
      <c r="AM355" s="8"/>
      <c r="AN355" s="8"/>
      <c r="AO355" s="8"/>
      <c r="AP355" s="8"/>
      <c r="AQ355" s="8"/>
      <c r="AR355" s="5"/>
      <c r="AS355" s="5"/>
      <c r="AT355" s="5"/>
      <c r="AU355" s="5"/>
      <c r="AV355" s="5"/>
      <c r="AW355" s="3"/>
      <c r="AX355" s="168">
        <f t="shared" si="231"/>
        <v>46793</v>
      </c>
      <c r="AY355" s="168">
        <f t="shared" si="225"/>
        <v>46792</v>
      </c>
      <c r="AZ355" s="168">
        <f t="shared" si="226"/>
        <v>46793</v>
      </c>
      <c r="BA355" s="168">
        <f t="shared" si="227"/>
        <v>46822</v>
      </c>
      <c r="BB355" s="168">
        <f t="shared" si="228"/>
        <v>46797</v>
      </c>
      <c r="BC355" s="168">
        <f t="shared" si="229"/>
        <v>46826</v>
      </c>
      <c r="BD355" s="148">
        <f t="shared" si="230"/>
        <v>21</v>
      </c>
      <c r="BF355" s="1"/>
      <c r="BG355" s="1"/>
      <c r="BH355" s="1"/>
      <c r="BI355" s="1"/>
    </row>
    <row r="356" spans="1:192" x14ac:dyDescent="0.2">
      <c r="A356" s="125">
        <f t="shared" si="248"/>
        <v>42247</v>
      </c>
      <c r="B356" s="177">
        <f t="shared" si="232"/>
        <v>345126.06073413242</v>
      </c>
      <c r="C356" s="3">
        <f t="shared" si="249"/>
        <v>46592018.199107878</v>
      </c>
      <c r="D356" s="177">
        <f t="shared" si="250"/>
        <v>314995.52914065</v>
      </c>
      <c r="E356" s="177">
        <f t="shared" si="251"/>
        <v>16708.173566320002</v>
      </c>
      <c r="F356" s="178">
        <f t="shared" si="233"/>
        <v>298287.35557433002</v>
      </c>
      <c r="G356" s="179">
        <f t="shared" si="252"/>
        <v>4310.3900000000003</v>
      </c>
      <c r="H356" s="180">
        <f>IF(AND(N356=1,N355&gt;1),VLOOKUP(A355,[1]Plan1!$CW$105:$CY$215,3),H355)</f>
        <v>4337.1099999999997</v>
      </c>
      <c r="I356" s="181">
        <f t="shared" si="234"/>
        <v>42166</v>
      </c>
      <c r="J356" s="181">
        <f t="shared" si="253"/>
        <v>42196</v>
      </c>
      <c r="K356" s="182">
        <f t="shared" si="235"/>
        <v>6.1989750347415384E-3</v>
      </c>
      <c r="L356" s="213">
        <f t="shared" si="254"/>
        <v>42257</v>
      </c>
      <c r="M356" s="183">
        <f t="shared" si="255"/>
        <v>22</v>
      </c>
      <c r="N356" s="183">
        <f t="shared" si="236"/>
        <v>15</v>
      </c>
      <c r="O356" s="177">
        <f t="shared" si="237"/>
        <v>1.0042224099999999</v>
      </c>
      <c r="P356" s="184">
        <f t="shared" si="224"/>
        <v>1.00790113</v>
      </c>
      <c r="Q356" s="184">
        <f t="shared" si="256"/>
        <v>1.0888333449507226</v>
      </c>
      <c r="R356" s="177">
        <f t="shared" si="223"/>
        <v>1.0934308399999999</v>
      </c>
      <c r="S356" s="177">
        <f t="shared" si="257"/>
        <v>1.0509297200000001</v>
      </c>
      <c r="T356" s="177">
        <f t="shared" si="238"/>
        <v>331038.16324103001</v>
      </c>
      <c r="U356" s="177">
        <f t="shared" si="239"/>
        <v>850.9426014440802</v>
      </c>
      <c r="V356" s="177">
        <f t="shared" si="240"/>
        <v>27869.238192688306</v>
      </c>
      <c r="W356" s="177">
        <f t="shared" si="241"/>
        <v>343715.70993478241</v>
      </c>
      <c r="X356" s="185">
        <f t="shared" si="242"/>
        <v>0</v>
      </c>
      <c r="Y356" s="177">
        <f t="shared" si="243"/>
        <v>0</v>
      </c>
      <c r="Z356" s="186">
        <f t="shared" si="244"/>
        <v>0</v>
      </c>
      <c r="AA356" s="177">
        <f t="shared" si="258"/>
        <v>0</v>
      </c>
      <c r="AB356" s="187">
        <f t="shared" si="259"/>
        <v>7.1215000000000001E-2</v>
      </c>
      <c r="AC356" s="185">
        <f t="shared" si="245"/>
        <v>15</v>
      </c>
      <c r="AD356" s="185">
        <v>252</v>
      </c>
      <c r="AE356" s="184">
        <f t="shared" si="261"/>
        <v>1.0041032480000001</v>
      </c>
      <c r="AF356" s="177">
        <f t="shared" si="246"/>
        <v>1358.3316812400001</v>
      </c>
      <c r="AG356" s="177">
        <f t="shared" si="247"/>
        <v>1410.35079935</v>
      </c>
      <c r="AH356" s="188">
        <f t="shared" si="260"/>
        <v>0</v>
      </c>
      <c r="AI356" s="188"/>
      <c r="AJ356" s="188"/>
      <c r="AK356" s="188"/>
      <c r="AL356" s="8"/>
      <c r="AM356" s="8"/>
      <c r="AN356" s="8"/>
      <c r="AO356" s="8"/>
      <c r="AP356" s="8"/>
      <c r="AQ356" s="8"/>
      <c r="AR356" s="5"/>
      <c r="AS356" s="5"/>
      <c r="AT356" s="5"/>
      <c r="AU356" s="5"/>
      <c r="AV356" s="5"/>
      <c r="AW356" s="3"/>
      <c r="AX356" s="168">
        <f t="shared" si="231"/>
        <v>46822</v>
      </c>
      <c r="AY356" s="168">
        <f t="shared" si="225"/>
        <v>46821</v>
      </c>
      <c r="AZ356" s="168">
        <f t="shared" si="226"/>
        <v>46822</v>
      </c>
      <c r="BA356" s="168">
        <f t="shared" si="227"/>
        <v>46853</v>
      </c>
      <c r="BB356" s="168">
        <f t="shared" si="228"/>
        <v>46826</v>
      </c>
      <c r="BC356" s="168">
        <f t="shared" si="229"/>
        <v>46855</v>
      </c>
      <c r="BD356" s="148">
        <f t="shared" si="230"/>
        <v>21</v>
      </c>
      <c r="BF356" s="1"/>
      <c r="BG356" s="1"/>
      <c r="BH356" s="1"/>
      <c r="BI356" s="1"/>
    </row>
    <row r="357" spans="1:192" x14ac:dyDescent="0.2">
      <c r="A357" s="125">
        <f t="shared" si="248"/>
        <v>42248</v>
      </c>
      <c r="B357" s="177">
        <f t="shared" si="232"/>
        <v>345312.32136224123</v>
      </c>
      <c r="C357" s="3">
        <f t="shared" si="249"/>
        <v>46617163.383902565</v>
      </c>
      <c r="D357" s="177">
        <f t="shared" si="250"/>
        <v>314995.52914065</v>
      </c>
      <c r="E357" s="177">
        <f t="shared" si="251"/>
        <v>16708.173566320002</v>
      </c>
      <c r="F357" s="178">
        <f t="shared" si="233"/>
        <v>298287.35557433002</v>
      </c>
      <c r="G357" s="179">
        <f t="shared" si="252"/>
        <v>4310.3900000000003</v>
      </c>
      <c r="H357" s="180">
        <f>IF(AND(N357=1,N356&gt;1),VLOOKUP(A356,[1]Plan1!$CW$105:$CY$215,3),H356)</f>
        <v>4337.1099999999997</v>
      </c>
      <c r="I357" s="181">
        <f t="shared" si="234"/>
        <v>42166</v>
      </c>
      <c r="J357" s="181">
        <f t="shared" si="253"/>
        <v>42196</v>
      </c>
      <c r="K357" s="182">
        <f t="shared" si="235"/>
        <v>6.1989750347415384E-3</v>
      </c>
      <c r="L357" s="213">
        <f t="shared" si="254"/>
        <v>42257</v>
      </c>
      <c r="M357" s="183">
        <f t="shared" si="255"/>
        <v>22</v>
      </c>
      <c r="N357" s="183">
        <f t="shared" si="236"/>
        <v>16</v>
      </c>
      <c r="O357" s="177">
        <f t="shared" si="237"/>
        <v>1.0045045399999999</v>
      </c>
      <c r="P357" s="184">
        <f t="shared" si="224"/>
        <v>1.00790113</v>
      </c>
      <c r="Q357" s="184">
        <f t="shared" si="256"/>
        <v>1.0888333449507226</v>
      </c>
      <c r="R357" s="177">
        <f t="shared" si="223"/>
        <v>1.0937380299999999</v>
      </c>
      <c r="S357" s="177">
        <f t="shared" si="257"/>
        <v>1.0509297200000001</v>
      </c>
      <c r="T357" s="177">
        <f t="shared" si="238"/>
        <v>331038.16324103001</v>
      </c>
      <c r="U357" s="177">
        <f t="shared" si="239"/>
        <v>850.9426014440802</v>
      </c>
      <c r="V357" s="177">
        <f t="shared" si="240"/>
        <v>27960.86908544719</v>
      </c>
      <c r="W357" s="177">
        <f t="shared" si="241"/>
        <v>343807.34082754125</v>
      </c>
      <c r="X357" s="185">
        <f t="shared" si="242"/>
        <v>0</v>
      </c>
      <c r="Y357" s="177">
        <f t="shared" si="243"/>
        <v>0</v>
      </c>
      <c r="Z357" s="186">
        <f t="shared" si="244"/>
        <v>0</v>
      </c>
      <c r="AA357" s="177">
        <f t="shared" si="258"/>
        <v>0</v>
      </c>
      <c r="AB357" s="187">
        <f t="shared" si="259"/>
        <v>7.1215000000000001E-2</v>
      </c>
      <c r="AC357" s="185">
        <f t="shared" si="245"/>
        <v>16</v>
      </c>
      <c r="AD357" s="185">
        <v>252</v>
      </c>
      <c r="AE357" s="184">
        <f t="shared" si="261"/>
        <v>1.0043773949999999</v>
      </c>
      <c r="AF357" s="177">
        <f t="shared" si="246"/>
        <v>1449.0848005800001</v>
      </c>
      <c r="AG357" s="177">
        <f t="shared" si="247"/>
        <v>1504.9805346999999</v>
      </c>
      <c r="AH357" s="188">
        <f t="shared" si="260"/>
        <v>0</v>
      </c>
      <c r="AI357" s="188"/>
      <c r="AJ357" s="188"/>
      <c r="AK357" s="188"/>
      <c r="AL357" s="8"/>
      <c r="AM357" s="8"/>
      <c r="AN357" s="8"/>
      <c r="AO357" s="8"/>
      <c r="AP357" s="8"/>
      <c r="AQ357" s="8"/>
      <c r="AR357" s="5"/>
      <c r="AS357" s="5"/>
      <c r="AT357" s="5"/>
      <c r="AU357" s="5"/>
      <c r="AV357" s="5"/>
      <c r="AW357" s="3"/>
      <c r="AX357" s="168">
        <f t="shared" si="231"/>
        <v>46853</v>
      </c>
      <c r="AY357" s="168">
        <f t="shared" si="225"/>
        <v>46850</v>
      </c>
      <c r="AZ357" s="168">
        <f t="shared" si="226"/>
        <v>46853</v>
      </c>
      <c r="BA357" s="168">
        <f t="shared" si="227"/>
        <v>46883</v>
      </c>
      <c r="BB357" s="168">
        <f t="shared" si="228"/>
        <v>46855</v>
      </c>
      <c r="BC357" s="168">
        <f t="shared" si="229"/>
        <v>46885</v>
      </c>
      <c r="BD357" s="148">
        <f t="shared" si="230"/>
        <v>22</v>
      </c>
      <c r="BF357" s="1"/>
      <c r="BG357" s="1"/>
      <c r="BH357" s="1"/>
      <c r="BI357" s="1"/>
    </row>
    <row r="358" spans="1:192" x14ac:dyDescent="0.2">
      <c r="A358" s="125">
        <f t="shared" si="248"/>
        <v>42249</v>
      </c>
      <c r="B358" s="177">
        <f t="shared" si="232"/>
        <v>345498.68533807219</v>
      </c>
      <c r="C358" s="3">
        <f t="shared" si="249"/>
        <v>46642322.520639747</v>
      </c>
      <c r="D358" s="177">
        <f t="shared" si="250"/>
        <v>314995.52914065</v>
      </c>
      <c r="E358" s="177">
        <f t="shared" si="251"/>
        <v>16708.173566320002</v>
      </c>
      <c r="F358" s="178">
        <f t="shared" si="233"/>
        <v>298287.35557433002</v>
      </c>
      <c r="G358" s="179">
        <f t="shared" si="252"/>
        <v>4310.3900000000003</v>
      </c>
      <c r="H358" s="180">
        <f>IF(AND(N358=1,N357&gt;1),VLOOKUP(A357,[1]Plan1!$CW$105:$CY$215,3),H357)</f>
        <v>4337.1099999999997</v>
      </c>
      <c r="I358" s="181">
        <f t="shared" si="234"/>
        <v>42166</v>
      </c>
      <c r="J358" s="181">
        <f t="shared" si="253"/>
        <v>42196</v>
      </c>
      <c r="K358" s="182">
        <f t="shared" si="235"/>
        <v>6.1989750347415384E-3</v>
      </c>
      <c r="L358" s="213">
        <f t="shared" si="254"/>
        <v>42257</v>
      </c>
      <c r="M358" s="183">
        <f t="shared" si="255"/>
        <v>22</v>
      </c>
      <c r="N358" s="183">
        <f t="shared" si="236"/>
        <v>17</v>
      </c>
      <c r="O358" s="177">
        <f t="shared" si="237"/>
        <v>1.0047867500000001</v>
      </c>
      <c r="P358" s="184">
        <f t="shared" si="224"/>
        <v>1.00790113</v>
      </c>
      <c r="Q358" s="184">
        <f t="shared" si="256"/>
        <v>1.0888333449507226</v>
      </c>
      <c r="R358" s="177">
        <f t="shared" si="223"/>
        <v>1.09404531</v>
      </c>
      <c r="S358" s="177">
        <f t="shared" si="257"/>
        <v>1.0509297200000001</v>
      </c>
      <c r="T358" s="177">
        <f t="shared" si="238"/>
        <v>331038.16324103001</v>
      </c>
      <c r="U358" s="177">
        <f t="shared" si="239"/>
        <v>850.9426014440802</v>
      </c>
      <c r="V358" s="177">
        <f t="shared" si="240"/>
        <v>28052.526824068111</v>
      </c>
      <c r="W358" s="177">
        <f t="shared" si="241"/>
        <v>343898.99856616219</v>
      </c>
      <c r="X358" s="185">
        <f t="shared" si="242"/>
        <v>0</v>
      </c>
      <c r="Y358" s="177">
        <f t="shared" si="243"/>
        <v>0</v>
      </c>
      <c r="Z358" s="186">
        <f t="shared" si="244"/>
        <v>0</v>
      </c>
      <c r="AA358" s="177">
        <f t="shared" si="258"/>
        <v>0</v>
      </c>
      <c r="AB358" s="187">
        <f t="shared" si="259"/>
        <v>7.1215000000000001E-2</v>
      </c>
      <c r="AC358" s="185">
        <f t="shared" si="245"/>
        <v>17</v>
      </c>
      <c r="AD358" s="185">
        <v>252</v>
      </c>
      <c r="AE358" s="184">
        <f t="shared" si="261"/>
        <v>1.004651618</v>
      </c>
      <c r="AF358" s="177">
        <f t="shared" si="246"/>
        <v>1539.8630788099999</v>
      </c>
      <c r="AG358" s="177">
        <f t="shared" si="247"/>
        <v>1599.6867719100001</v>
      </c>
      <c r="AH358" s="188">
        <f t="shared" si="260"/>
        <v>0</v>
      </c>
      <c r="AI358" s="188"/>
      <c r="AJ358" s="188"/>
      <c r="AK358" s="188"/>
      <c r="AL358" s="8"/>
      <c r="AM358" s="8"/>
      <c r="AN358" s="8"/>
      <c r="AO358" s="8"/>
      <c r="AP358" s="8"/>
      <c r="AQ358" s="8"/>
      <c r="AR358" s="5"/>
      <c r="AS358" s="5"/>
      <c r="AT358" s="5"/>
      <c r="AU358" s="5"/>
      <c r="AV358" s="5"/>
      <c r="AW358" s="3"/>
      <c r="AX358" s="168">
        <f t="shared" si="231"/>
        <v>46883</v>
      </c>
      <c r="AY358" s="168">
        <f t="shared" si="225"/>
        <v>46882</v>
      </c>
      <c r="AZ358" s="168">
        <f t="shared" si="226"/>
        <v>46883</v>
      </c>
      <c r="BA358" s="168">
        <f t="shared" si="227"/>
        <v>46916</v>
      </c>
      <c r="BB358" s="168">
        <f t="shared" si="228"/>
        <v>46885</v>
      </c>
      <c r="BC358" s="168">
        <f t="shared" si="229"/>
        <v>46918</v>
      </c>
      <c r="BD358" s="148">
        <f t="shared" si="230"/>
        <v>23</v>
      </c>
      <c r="BF358" s="1"/>
      <c r="BG358" s="1"/>
      <c r="BH358" s="1"/>
      <c r="BI358" s="1"/>
    </row>
    <row r="359" spans="1:192" x14ac:dyDescent="0.2">
      <c r="A359" s="125">
        <f t="shared" si="248"/>
        <v>42250</v>
      </c>
      <c r="B359" s="177">
        <f t="shared" si="232"/>
        <v>345685.14901906147</v>
      </c>
      <c r="C359" s="3">
        <f t="shared" si="249"/>
        <v>46667495.117573299</v>
      </c>
      <c r="D359" s="177">
        <f t="shared" si="250"/>
        <v>314995.52914065</v>
      </c>
      <c r="E359" s="177">
        <f t="shared" si="251"/>
        <v>16708.173566320002</v>
      </c>
      <c r="F359" s="178">
        <f t="shared" si="233"/>
        <v>298287.35557433002</v>
      </c>
      <c r="G359" s="179">
        <f t="shared" si="252"/>
        <v>4310.3900000000003</v>
      </c>
      <c r="H359" s="180">
        <f>IF(AND(N359=1,N358&gt;1),VLOOKUP(A358,[1]Plan1!$CW$105:$CY$215,3),H358)</f>
        <v>4337.1099999999997</v>
      </c>
      <c r="I359" s="181">
        <f t="shared" si="234"/>
        <v>42166</v>
      </c>
      <c r="J359" s="181">
        <f t="shared" si="253"/>
        <v>42196</v>
      </c>
      <c r="K359" s="182">
        <f t="shared" si="235"/>
        <v>6.1989750347415384E-3</v>
      </c>
      <c r="L359" s="213">
        <f t="shared" si="254"/>
        <v>42257</v>
      </c>
      <c r="M359" s="183">
        <f t="shared" si="255"/>
        <v>22</v>
      </c>
      <c r="N359" s="183">
        <f t="shared" si="236"/>
        <v>18</v>
      </c>
      <c r="O359" s="177">
        <f t="shared" si="237"/>
        <v>1.00506903</v>
      </c>
      <c r="P359" s="184">
        <f t="shared" si="224"/>
        <v>1.00790113</v>
      </c>
      <c r="Q359" s="184">
        <f t="shared" si="256"/>
        <v>1.0888333449507226</v>
      </c>
      <c r="R359" s="177">
        <f t="shared" si="223"/>
        <v>1.0943526699999999</v>
      </c>
      <c r="S359" s="177">
        <f t="shared" si="257"/>
        <v>1.0509297200000001</v>
      </c>
      <c r="T359" s="177">
        <f t="shared" si="238"/>
        <v>331038.16324103001</v>
      </c>
      <c r="U359" s="177">
        <f t="shared" si="239"/>
        <v>850.9426014440802</v>
      </c>
      <c r="V359" s="177">
        <f t="shared" si="240"/>
        <v>28144.208425677396</v>
      </c>
      <c r="W359" s="177">
        <f t="shared" si="241"/>
        <v>343990.68016777147</v>
      </c>
      <c r="X359" s="185">
        <f t="shared" si="242"/>
        <v>0</v>
      </c>
      <c r="Y359" s="177">
        <f t="shared" si="243"/>
        <v>0</v>
      </c>
      <c r="Z359" s="186">
        <f t="shared" si="244"/>
        <v>0</v>
      </c>
      <c r="AA359" s="177">
        <f t="shared" si="258"/>
        <v>0</v>
      </c>
      <c r="AB359" s="187">
        <f t="shared" si="259"/>
        <v>7.1215000000000001E-2</v>
      </c>
      <c r="AC359" s="185">
        <f t="shared" si="245"/>
        <v>18</v>
      </c>
      <c r="AD359" s="185">
        <v>252</v>
      </c>
      <c r="AE359" s="184">
        <f t="shared" si="261"/>
        <v>1.0049259150000001</v>
      </c>
      <c r="AF359" s="177">
        <f t="shared" si="246"/>
        <v>1630.66585388</v>
      </c>
      <c r="AG359" s="177">
        <f t="shared" si="247"/>
        <v>1694.46885129</v>
      </c>
      <c r="AH359" s="188">
        <f t="shared" si="260"/>
        <v>0</v>
      </c>
      <c r="AI359" s="188"/>
      <c r="AJ359" s="188"/>
      <c r="AK359" s="188"/>
      <c r="AL359" s="8"/>
      <c r="AM359" s="8"/>
      <c r="AN359" s="8"/>
      <c r="AO359" s="8"/>
      <c r="AP359" s="8"/>
      <c r="AQ359" s="8"/>
      <c r="AR359" s="5"/>
      <c r="AS359" s="5"/>
      <c r="AT359" s="5"/>
      <c r="AU359" s="5"/>
      <c r="AV359" s="5"/>
      <c r="AW359" s="3"/>
      <c r="AX359" s="168">
        <f t="shared" si="231"/>
        <v>46914</v>
      </c>
      <c r="AY359" s="168">
        <f t="shared" si="225"/>
        <v>46913</v>
      </c>
      <c r="AZ359" s="168">
        <f t="shared" si="226"/>
        <v>46916</v>
      </c>
      <c r="BA359" s="168">
        <f t="shared" si="227"/>
        <v>46944</v>
      </c>
      <c r="BB359" s="168">
        <f t="shared" si="228"/>
        <v>46918</v>
      </c>
      <c r="BC359" s="168">
        <f t="shared" si="229"/>
        <v>46946</v>
      </c>
      <c r="BD359" s="148">
        <f t="shared" si="230"/>
        <v>20</v>
      </c>
      <c r="BF359" s="1"/>
      <c r="BG359" s="1"/>
      <c r="BH359" s="1"/>
      <c r="BI359" s="1"/>
    </row>
    <row r="360" spans="1:192" x14ac:dyDescent="0.2">
      <c r="A360" s="125">
        <f t="shared" si="248"/>
        <v>42251</v>
      </c>
      <c r="B360" s="177">
        <f t="shared" si="232"/>
        <v>345871.71613176278</v>
      </c>
      <c r="C360" s="3">
        <f t="shared" si="249"/>
        <v>46692681.677787974</v>
      </c>
      <c r="D360" s="177">
        <f t="shared" si="250"/>
        <v>314995.52914065</v>
      </c>
      <c r="E360" s="177">
        <f t="shared" si="251"/>
        <v>16708.173566320002</v>
      </c>
      <c r="F360" s="178">
        <f t="shared" si="233"/>
        <v>298287.35557433002</v>
      </c>
      <c r="G360" s="179">
        <f t="shared" si="252"/>
        <v>4310.3900000000003</v>
      </c>
      <c r="H360" s="180">
        <f>IF(AND(N360=1,N359&gt;1),VLOOKUP(A359,[1]Plan1!$CW$105:$CY$215,3),H359)</f>
        <v>4337.1099999999997</v>
      </c>
      <c r="I360" s="181">
        <f t="shared" si="234"/>
        <v>42166</v>
      </c>
      <c r="J360" s="181">
        <f t="shared" si="253"/>
        <v>42196</v>
      </c>
      <c r="K360" s="182">
        <f t="shared" si="235"/>
        <v>6.1989750347415384E-3</v>
      </c>
      <c r="L360" s="213">
        <f t="shared" si="254"/>
        <v>42257</v>
      </c>
      <c r="M360" s="183">
        <f t="shared" si="255"/>
        <v>22</v>
      </c>
      <c r="N360" s="183">
        <f t="shared" si="236"/>
        <v>19</v>
      </c>
      <c r="O360" s="177">
        <f t="shared" si="237"/>
        <v>1.0053513999999999</v>
      </c>
      <c r="P360" s="184">
        <f t="shared" si="224"/>
        <v>1.00790113</v>
      </c>
      <c r="Q360" s="184">
        <f t="shared" si="256"/>
        <v>1.0888333449507226</v>
      </c>
      <c r="R360" s="177">
        <f t="shared" si="223"/>
        <v>1.0946601199999999</v>
      </c>
      <c r="S360" s="177">
        <f t="shared" si="257"/>
        <v>1.0509297200000001</v>
      </c>
      <c r="T360" s="177">
        <f t="shared" si="238"/>
        <v>331038.16324103001</v>
      </c>
      <c r="U360" s="177">
        <f t="shared" si="239"/>
        <v>850.9426014440802</v>
      </c>
      <c r="V360" s="177">
        <f t="shared" si="240"/>
        <v>28235.916873148719</v>
      </c>
      <c r="W360" s="177">
        <f t="shared" si="241"/>
        <v>344082.38861524279</v>
      </c>
      <c r="X360" s="185">
        <f t="shared" si="242"/>
        <v>0</v>
      </c>
      <c r="Y360" s="177">
        <f t="shared" si="243"/>
        <v>0</v>
      </c>
      <c r="Z360" s="186">
        <f t="shared" si="244"/>
        <v>0</v>
      </c>
      <c r="AA360" s="177">
        <f t="shared" si="258"/>
        <v>0</v>
      </c>
      <c r="AB360" s="187">
        <f t="shared" si="259"/>
        <v>7.1215000000000001E-2</v>
      </c>
      <c r="AC360" s="185">
        <f t="shared" si="245"/>
        <v>19</v>
      </c>
      <c r="AD360" s="185">
        <v>252</v>
      </c>
      <c r="AE360" s="184">
        <f t="shared" si="261"/>
        <v>1.0052002879999999</v>
      </c>
      <c r="AF360" s="177">
        <f t="shared" si="246"/>
        <v>1721.4937878400001</v>
      </c>
      <c r="AG360" s="177">
        <f t="shared" si="247"/>
        <v>1789.32751652</v>
      </c>
      <c r="AH360" s="188">
        <f t="shared" si="260"/>
        <v>0</v>
      </c>
      <c r="AI360" s="188"/>
      <c r="AJ360" s="188"/>
      <c r="AK360" s="188"/>
      <c r="AL360" s="8"/>
      <c r="AM360" s="8"/>
      <c r="AN360" s="8"/>
      <c r="AO360" s="8"/>
      <c r="AP360" s="8"/>
      <c r="AQ360" s="8"/>
      <c r="AR360" s="5"/>
      <c r="AS360" s="5"/>
      <c r="AT360" s="5"/>
      <c r="AU360" s="5"/>
      <c r="AV360" s="5"/>
      <c r="AW360" s="3"/>
      <c r="AX360" s="168">
        <f t="shared" si="231"/>
        <v>46944</v>
      </c>
      <c r="AY360" s="168">
        <f t="shared" si="225"/>
        <v>46941</v>
      </c>
      <c r="AZ360" s="168">
        <f t="shared" si="226"/>
        <v>46944</v>
      </c>
      <c r="BA360" s="168">
        <f t="shared" si="227"/>
        <v>46975</v>
      </c>
      <c r="BB360" s="168">
        <f t="shared" si="228"/>
        <v>46946</v>
      </c>
      <c r="BC360" s="168">
        <f t="shared" si="229"/>
        <v>46979</v>
      </c>
      <c r="BD360" s="148">
        <f t="shared" si="230"/>
        <v>23</v>
      </c>
      <c r="BF360" s="1"/>
      <c r="BG360" s="1"/>
      <c r="BH360" s="1"/>
      <c r="BI360" s="1"/>
    </row>
    <row r="361" spans="1:192" x14ac:dyDescent="0.2">
      <c r="A361" s="125">
        <f t="shared" si="248"/>
        <v>42252</v>
      </c>
      <c r="B361" s="177">
        <f t="shared" si="232"/>
        <v>346058.38303162262</v>
      </c>
      <c r="C361" s="3">
        <f t="shared" si="249"/>
        <v>46717881.709269054</v>
      </c>
      <c r="D361" s="177">
        <f t="shared" si="250"/>
        <v>314995.52914065</v>
      </c>
      <c r="E361" s="177">
        <f t="shared" si="251"/>
        <v>16708.173566320002</v>
      </c>
      <c r="F361" s="178">
        <f t="shared" si="233"/>
        <v>298287.35557433002</v>
      </c>
      <c r="G361" s="179">
        <f t="shared" si="252"/>
        <v>4310.3900000000003</v>
      </c>
      <c r="H361" s="180">
        <f>IF(AND(N361=1,N360&gt;1),VLOOKUP(A360,[1]Plan1!$CW$105:$CY$215,3),H360)</f>
        <v>4337.1099999999997</v>
      </c>
      <c r="I361" s="181">
        <f t="shared" si="234"/>
        <v>42166</v>
      </c>
      <c r="J361" s="181">
        <f t="shared" si="253"/>
        <v>42196</v>
      </c>
      <c r="K361" s="182">
        <f t="shared" si="235"/>
        <v>6.1989750347415384E-3</v>
      </c>
      <c r="L361" s="213">
        <f t="shared" si="254"/>
        <v>42257</v>
      </c>
      <c r="M361" s="183">
        <f t="shared" si="255"/>
        <v>22</v>
      </c>
      <c r="N361" s="183">
        <f t="shared" si="236"/>
        <v>20</v>
      </c>
      <c r="O361" s="177">
        <f t="shared" si="237"/>
        <v>1.00563384</v>
      </c>
      <c r="P361" s="184">
        <f t="shared" si="224"/>
        <v>1.00790113</v>
      </c>
      <c r="Q361" s="184">
        <f t="shared" si="256"/>
        <v>1.0888333449507226</v>
      </c>
      <c r="R361" s="177">
        <f t="shared" ref="R361:R424" si="262">TRUNC(TRUNC((O361*Q361),15),8)</f>
        <v>1.0949676500000001</v>
      </c>
      <c r="S361" s="177">
        <f t="shared" si="257"/>
        <v>1.0509297200000001</v>
      </c>
      <c r="T361" s="177">
        <f t="shared" si="238"/>
        <v>331038.16324103001</v>
      </c>
      <c r="U361" s="177">
        <f t="shared" si="239"/>
        <v>850.9426014440802</v>
      </c>
      <c r="V361" s="177">
        <f t="shared" si="240"/>
        <v>28327.649183608544</v>
      </c>
      <c r="W361" s="177">
        <f t="shared" si="241"/>
        <v>344174.12092570262</v>
      </c>
      <c r="X361" s="185">
        <f t="shared" si="242"/>
        <v>0</v>
      </c>
      <c r="Y361" s="177">
        <f t="shared" si="243"/>
        <v>0</v>
      </c>
      <c r="Z361" s="186">
        <f t="shared" si="244"/>
        <v>0</v>
      </c>
      <c r="AA361" s="177">
        <f t="shared" si="258"/>
        <v>0</v>
      </c>
      <c r="AB361" s="187">
        <f t="shared" si="259"/>
        <v>7.1215000000000001E-2</v>
      </c>
      <c r="AC361" s="185">
        <f t="shared" si="245"/>
        <v>20</v>
      </c>
      <c r="AD361" s="185">
        <v>252</v>
      </c>
      <c r="AE361" s="184">
        <f t="shared" si="261"/>
        <v>1.005474735</v>
      </c>
      <c r="AF361" s="177">
        <f t="shared" si="246"/>
        <v>1812.3462186300001</v>
      </c>
      <c r="AG361" s="177">
        <f t="shared" si="247"/>
        <v>1884.2621059200001</v>
      </c>
      <c r="AH361" s="188">
        <f t="shared" si="260"/>
        <v>0</v>
      </c>
      <c r="AI361" s="188"/>
      <c r="AJ361" s="188"/>
      <c r="AK361" s="188"/>
      <c r="AL361" s="8"/>
      <c r="AM361" s="8"/>
      <c r="AN361" s="8"/>
      <c r="AO361" s="8"/>
      <c r="AP361" s="8"/>
      <c r="AQ361" s="8"/>
      <c r="AR361" s="5"/>
      <c r="AS361" s="5"/>
      <c r="AT361" s="5"/>
      <c r="AU361" s="5"/>
      <c r="AV361" s="5"/>
      <c r="AW361" s="3"/>
      <c r="AX361" s="168">
        <f t="shared" si="231"/>
        <v>46975</v>
      </c>
      <c r="AY361" s="168">
        <f t="shared" si="225"/>
        <v>46974</v>
      </c>
      <c r="AZ361" s="168">
        <f t="shared" si="226"/>
        <v>46975</v>
      </c>
      <c r="BA361" s="168">
        <f t="shared" si="227"/>
        <v>47007</v>
      </c>
      <c r="BB361" s="168">
        <f t="shared" si="228"/>
        <v>46979</v>
      </c>
      <c r="BC361" s="168">
        <f t="shared" si="229"/>
        <v>47009</v>
      </c>
      <c r="BD361" s="148">
        <f t="shared" si="230"/>
        <v>22</v>
      </c>
      <c r="BF361" s="1"/>
      <c r="BG361" s="1"/>
      <c r="BH361" s="1"/>
      <c r="BI361" s="1"/>
    </row>
    <row r="362" spans="1:192" x14ac:dyDescent="0.2">
      <c r="A362" s="125">
        <f t="shared" si="248"/>
        <v>42253</v>
      </c>
      <c r="B362" s="177">
        <f t="shared" si="232"/>
        <v>346058.38303162262</v>
      </c>
      <c r="C362" s="3">
        <f t="shared" si="249"/>
        <v>46717881.709269054</v>
      </c>
      <c r="D362" s="177">
        <f t="shared" si="250"/>
        <v>314995.52914065</v>
      </c>
      <c r="E362" s="177">
        <f t="shared" si="251"/>
        <v>16708.173566320002</v>
      </c>
      <c r="F362" s="178">
        <f t="shared" si="233"/>
        <v>298287.35557433002</v>
      </c>
      <c r="G362" s="179">
        <f t="shared" si="252"/>
        <v>4310.3900000000003</v>
      </c>
      <c r="H362" s="180">
        <f>IF(AND(N362=1,N361&gt;1),VLOOKUP(A361,[1]Plan1!$CW$105:$CY$215,3),H361)</f>
        <v>4337.1099999999997</v>
      </c>
      <c r="I362" s="181">
        <f t="shared" si="234"/>
        <v>42166</v>
      </c>
      <c r="J362" s="181">
        <f t="shared" si="253"/>
        <v>42196</v>
      </c>
      <c r="K362" s="182">
        <f t="shared" si="235"/>
        <v>6.1989750347415384E-3</v>
      </c>
      <c r="L362" s="213">
        <f t="shared" si="254"/>
        <v>42257</v>
      </c>
      <c r="M362" s="183">
        <f t="shared" si="255"/>
        <v>22</v>
      </c>
      <c r="N362" s="183">
        <f t="shared" si="236"/>
        <v>20</v>
      </c>
      <c r="O362" s="177">
        <f t="shared" si="237"/>
        <v>1.00563384</v>
      </c>
      <c r="P362" s="184">
        <f t="shared" ref="P362:P425" si="263">IF(L362&gt;L361,O361,P361)</f>
        <v>1.00790113</v>
      </c>
      <c r="Q362" s="184">
        <f t="shared" si="256"/>
        <v>1.0888333449507226</v>
      </c>
      <c r="R362" s="177">
        <f t="shared" si="262"/>
        <v>1.0949676500000001</v>
      </c>
      <c r="S362" s="177">
        <f t="shared" si="257"/>
        <v>1.0509297200000001</v>
      </c>
      <c r="T362" s="177">
        <f t="shared" si="238"/>
        <v>331038.16324103001</v>
      </c>
      <c r="U362" s="177">
        <f t="shared" si="239"/>
        <v>850.9426014440802</v>
      </c>
      <c r="V362" s="177">
        <f t="shared" si="240"/>
        <v>28327.649183608544</v>
      </c>
      <c r="W362" s="177">
        <f t="shared" si="241"/>
        <v>344174.12092570262</v>
      </c>
      <c r="X362" s="185">
        <f t="shared" si="242"/>
        <v>0</v>
      </c>
      <c r="Y362" s="177">
        <f t="shared" si="243"/>
        <v>0</v>
      </c>
      <c r="Z362" s="186">
        <f t="shared" si="244"/>
        <v>0</v>
      </c>
      <c r="AA362" s="177">
        <f t="shared" si="258"/>
        <v>0</v>
      </c>
      <c r="AB362" s="187">
        <f t="shared" si="259"/>
        <v>7.1215000000000001E-2</v>
      </c>
      <c r="AC362" s="185">
        <f t="shared" si="245"/>
        <v>20</v>
      </c>
      <c r="AD362" s="185">
        <v>252</v>
      </c>
      <c r="AE362" s="184">
        <f t="shared" si="261"/>
        <v>1.005474735</v>
      </c>
      <c r="AF362" s="177">
        <f t="shared" si="246"/>
        <v>1812.3462186300001</v>
      </c>
      <c r="AG362" s="177">
        <f t="shared" si="247"/>
        <v>1884.2621059200001</v>
      </c>
      <c r="AH362" s="188">
        <f t="shared" si="260"/>
        <v>0</v>
      </c>
      <c r="AI362" s="188"/>
      <c r="AJ362" s="188"/>
      <c r="AK362" s="188"/>
      <c r="AL362" s="8"/>
      <c r="AM362" s="8"/>
      <c r="AN362" s="8"/>
      <c r="AO362" s="8"/>
      <c r="AP362" s="8"/>
      <c r="AQ362" s="8"/>
      <c r="AR362" s="5"/>
      <c r="AS362" s="5"/>
      <c r="AT362" s="5"/>
      <c r="AU362" s="5"/>
      <c r="AV362" s="5"/>
      <c r="AW362" s="3"/>
      <c r="AX362" s="168">
        <f t="shared" si="231"/>
        <v>47006</v>
      </c>
      <c r="AY362" s="168">
        <f t="shared" si="225"/>
        <v>47004</v>
      </c>
      <c r="AZ362" s="168">
        <f t="shared" si="226"/>
        <v>47007</v>
      </c>
      <c r="BA362" s="168">
        <f t="shared" si="227"/>
        <v>47036</v>
      </c>
      <c r="BB362" s="168">
        <f t="shared" si="228"/>
        <v>47009</v>
      </c>
      <c r="BC362" s="168">
        <f t="shared" si="229"/>
        <v>47038</v>
      </c>
      <c r="BD362" s="148">
        <f t="shared" si="230"/>
        <v>21</v>
      </c>
      <c r="BF362" s="1"/>
      <c r="BG362" s="1"/>
      <c r="BH362" s="1"/>
      <c r="BI362" s="1"/>
    </row>
    <row r="363" spans="1:192" x14ac:dyDescent="0.2">
      <c r="A363" s="125">
        <f t="shared" si="248"/>
        <v>42254</v>
      </c>
      <c r="B363" s="177">
        <f t="shared" si="232"/>
        <v>346058.38303162262</v>
      </c>
      <c r="C363" s="3">
        <f t="shared" si="249"/>
        <v>46717881.709269054</v>
      </c>
      <c r="D363" s="177">
        <f t="shared" si="250"/>
        <v>314995.52914065</v>
      </c>
      <c r="E363" s="177">
        <f t="shared" si="251"/>
        <v>16708.173566320002</v>
      </c>
      <c r="F363" s="178">
        <f t="shared" si="233"/>
        <v>298287.35557433002</v>
      </c>
      <c r="G363" s="179">
        <f t="shared" si="252"/>
        <v>4310.3900000000003</v>
      </c>
      <c r="H363" s="180">
        <f>IF(AND(N363=1,N362&gt;1),VLOOKUP(A362,[1]Plan1!$CW$105:$CY$215,3),H362)</f>
        <v>4337.1099999999997</v>
      </c>
      <c r="I363" s="181">
        <f t="shared" si="234"/>
        <v>42166</v>
      </c>
      <c r="J363" s="181">
        <f t="shared" si="253"/>
        <v>42196</v>
      </c>
      <c r="K363" s="182">
        <f t="shared" si="235"/>
        <v>6.1989750347415384E-3</v>
      </c>
      <c r="L363" s="213">
        <f t="shared" si="254"/>
        <v>42257</v>
      </c>
      <c r="M363" s="183">
        <f t="shared" si="255"/>
        <v>22</v>
      </c>
      <c r="N363" s="183">
        <f t="shared" si="236"/>
        <v>20</v>
      </c>
      <c r="O363" s="177">
        <f t="shared" si="237"/>
        <v>1.00563384</v>
      </c>
      <c r="P363" s="184">
        <f t="shared" si="263"/>
        <v>1.00790113</v>
      </c>
      <c r="Q363" s="184">
        <f t="shared" si="256"/>
        <v>1.0888333449507226</v>
      </c>
      <c r="R363" s="177">
        <f t="shared" si="262"/>
        <v>1.0949676500000001</v>
      </c>
      <c r="S363" s="177">
        <f t="shared" si="257"/>
        <v>1.0509297200000001</v>
      </c>
      <c r="T363" s="177">
        <f t="shared" si="238"/>
        <v>331038.16324103001</v>
      </c>
      <c r="U363" s="177">
        <f t="shared" si="239"/>
        <v>850.9426014440802</v>
      </c>
      <c r="V363" s="177">
        <f t="shared" si="240"/>
        <v>28327.649183608544</v>
      </c>
      <c r="W363" s="177">
        <f t="shared" si="241"/>
        <v>344174.12092570262</v>
      </c>
      <c r="X363" s="185">
        <f t="shared" si="242"/>
        <v>0</v>
      </c>
      <c r="Y363" s="177">
        <f t="shared" si="243"/>
        <v>0</v>
      </c>
      <c r="Z363" s="186">
        <f t="shared" si="244"/>
        <v>0</v>
      </c>
      <c r="AA363" s="177">
        <f t="shared" si="258"/>
        <v>0</v>
      </c>
      <c r="AB363" s="187">
        <f t="shared" si="259"/>
        <v>7.1215000000000001E-2</v>
      </c>
      <c r="AC363" s="185">
        <f t="shared" si="245"/>
        <v>20</v>
      </c>
      <c r="AD363" s="185">
        <v>252</v>
      </c>
      <c r="AE363" s="184">
        <f t="shared" si="261"/>
        <v>1.005474735</v>
      </c>
      <c r="AF363" s="177">
        <f t="shared" si="246"/>
        <v>1812.3462186300001</v>
      </c>
      <c r="AG363" s="177">
        <f t="shared" si="247"/>
        <v>1884.2621059200001</v>
      </c>
      <c r="AH363" s="188">
        <f t="shared" si="260"/>
        <v>0</v>
      </c>
      <c r="AI363" s="188"/>
      <c r="AJ363" s="188"/>
      <c r="AK363" s="188"/>
      <c r="AL363" s="8"/>
      <c r="AM363" s="8"/>
      <c r="AN363" s="8"/>
      <c r="AO363" s="8"/>
      <c r="AP363" s="8"/>
      <c r="AQ363" s="8"/>
      <c r="AR363" s="5"/>
      <c r="AS363" s="5"/>
      <c r="AT363" s="5"/>
      <c r="AU363" s="5"/>
      <c r="AV363" s="5"/>
      <c r="AW363" s="3"/>
      <c r="AX363" s="168">
        <f t="shared" si="231"/>
        <v>47036</v>
      </c>
      <c r="AY363" s="168">
        <f t="shared" si="225"/>
        <v>47035</v>
      </c>
      <c r="AZ363" s="168">
        <f t="shared" si="226"/>
        <v>47036</v>
      </c>
      <c r="BA363" s="168">
        <f t="shared" si="227"/>
        <v>47067</v>
      </c>
      <c r="BB363" s="168">
        <f t="shared" si="228"/>
        <v>47038</v>
      </c>
      <c r="BC363" s="168">
        <f t="shared" si="229"/>
        <v>47071</v>
      </c>
      <c r="BD363" s="148">
        <f t="shared" si="230"/>
        <v>23</v>
      </c>
      <c r="BF363" s="1"/>
      <c r="BG363" s="1"/>
      <c r="BH363" s="1"/>
      <c r="BI363" s="1"/>
    </row>
    <row r="364" spans="1:192" x14ac:dyDescent="0.2">
      <c r="A364" s="125">
        <f t="shared" si="248"/>
        <v>42255</v>
      </c>
      <c r="B364" s="177">
        <f t="shared" si="232"/>
        <v>346058.38303162262</v>
      </c>
      <c r="C364" s="3">
        <f t="shared" si="249"/>
        <v>46717881.709269054</v>
      </c>
      <c r="D364" s="177">
        <f t="shared" si="250"/>
        <v>314995.52914065</v>
      </c>
      <c r="E364" s="177">
        <f t="shared" si="251"/>
        <v>16708.173566320002</v>
      </c>
      <c r="F364" s="178">
        <f t="shared" si="233"/>
        <v>298287.35557433002</v>
      </c>
      <c r="G364" s="179">
        <f t="shared" si="252"/>
        <v>4310.3900000000003</v>
      </c>
      <c r="H364" s="180">
        <f>IF(AND(N364=1,N363&gt;1),VLOOKUP(A363,[1]Plan1!$CW$105:$CY$215,3),H363)</f>
        <v>4337.1099999999997</v>
      </c>
      <c r="I364" s="181">
        <f t="shared" si="234"/>
        <v>42166</v>
      </c>
      <c r="J364" s="181">
        <f t="shared" si="253"/>
        <v>42196</v>
      </c>
      <c r="K364" s="182">
        <f t="shared" si="235"/>
        <v>6.1989750347415384E-3</v>
      </c>
      <c r="L364" s="213">
        <f t="shared" si="254"/>
        <v>42257</v>
      </c>
      <c r="M364" s="183">
        <f t="shared" si="255"/>
        <v>22</v>
      </c>
      <c r="N364" s="183">
        <f t="shared" si="236"/>
        <v>20</v>
      </c>
      <c r="O364" s="177">
        <f t="shared" si="237"/>
        <v>1.00563384</v>
      </c>
      <c r="P364" s="184">
        <f t="shared" si="263"/>
        <v>1.00790113</v>
      </c>
      <c r="Q364" s="184">
        <f t="shared" si="256"/>
        <v>1.0888333449507226</v>
      </c>
      <c r="R364" s="177">
        <f t="shared" si="262"/>
        <v>1.0949676500000001</v>
      </c>
      <c r="S364" s="177">
        <f t="shared" si="257"/>
        <v>1.0509297200000001</v>
      </c>
      <c r="T364" s="177">
        <f t="shared" si="238"/>
        <v>331038.16324103001</v>
      </c>
      <c r="U364" s="177">
        <f t="shared" si="239"/>
        <v>850.9426014440802</v>
      </c>
      <c r="V364" s="177">
        <f t="shared" si="240"/>
        <v>28327.649183608544</v>
      </c>
      <c r="W364" s="177">
        <f t="shared" si="241"/>
        <v>344174.12092570262</v>
      </c>
      <c r="X364" s="185">
        <f t="shared" si="242"/>
        <v>0</v>
      </c>
      <c r="Y364" s="177">
        <f t="shared" si="243"/>
        <v>0</v>
      </c>
      <c r="Z364" s="186">
        <f t="shared" si="244"/>
        <v>0</v>
      </c>
      <c r="AA364" s="177">
        <f t="shared" si="258"/>
        <v>0</v>
      </c>
      <c r="AB364" s="187">
        <f t="shared" si="259"/>
        <v>7.1215000000000001E-2</v>
      </c>
      <c r="AC364" s="185">
        <f t="shared" si="245"/>
        <v>20</v>
      </c>
      <c r="AD364" s="185">
        <v>252</v>
      </c>
      <c r="AE364" s="184">
        <f t="shared" si="261"/>
        <v>1.005474735</v>
      </c>
      <c r="AF364" s="177">
        <f t="shared" si="246"/>
        <v>1812.3462186300001</v>
      </c>
      <c r="AG364" s="177">
        <f t="shared" si="247"/>
        <v>1884.2621059200001</v>
      </c>
      <c r="AH364" s="188">
        <f t="shared" si="260"/>
        <v>0</v>
      </c>
      <c r="AI364" s="188"/>
      <c r="AJ364" s="188"/>
      <c r="AK364" s="188"/>
      <c r="AL364" s="8"/>
      <c r="AM364" s="8"/>
      <c r="AN364" s="8"/>
      <c r="AO364" s="8"/>
      <c r="AP364" s="8"/>
      <c r="AQ364" s="8"/>
      <c r="AR364" s="5"/>
      <c r="AS364" s="5"/>
      <c r="AT364" s="5"/>
      <c r="AU364" s="5"/>
      <c r="AV364" s="5"/>
      <c r="AW364" s="3"/>
      <c r="AX364" s="168">
        <f t="shared" si="231"/>
        <v>47067</v>
      </c>
      <c r="AY364" s="168">
        <f t="shared" si="225"/>
        <v>47066</v>
      </c>
      <c r="AZ364" s="168">
        <f t="shared" si="226"/>
        <v>47067</v>
      </c>
      <c r="BA364" s="168">
        <f t="shared" si="227"/>
        <v>47098</v>
      </c>
      <c r="BB364" s="168">
        <f t="shared" si="228"/>
        <v>47071</v>
      </c>
      <c r="BC364" s="168">
        <f t="shared" si="229"/>
        <v>47100</v>
      </c>
      <c r="BD364" s="148">
        <f t="shared" si="230"/>
        <v>21</v>
      </c>
      <c r="BF364" s="1"/>
      <c r="BG364" s="1"/>
      <c r="BH364" s="1"/>
      <c r="BI364" s="1"/>
    </row>
    <row r="365" spans="1:192" x14ac:dyDescent="0.2">
      <c r="A365" s="125">
        <f t="shared" si="248"/>
        <v>42256</v>
      </c>
      <c r="B365" s="177">
        <f t="shared" si="232"/>
        <v>346245.15610296797</v>
      </c>
      <c r="C365" s="3">
        <f t="shared" si="249"/>
        <v>46743096.073900677</v>
      </c>
      <c r="D365" s="177">
        <f t="shared" si="250"/>
        <v>314995.52914065</v>
      </c>
      <c r="E365" s="177">
        <f t="shared" si="251"/>
        <v>16708.173566320002</v>
      </c>
      <c r="F365" s="178">
        <f t="shared" si="233"/>
        <v>298287.35557433002</v>
      </c>
      <c r="G365" s="179">
        <f t="shared" si="252"/>
        <v>4310.3900000000003</v>
      </c>
      <c r="H365" s="180">
        <f>IF(AND(N365=1,N364&gt;1),VLOOKUP(A364,[1]Plan1!$CW$105:$CY$215,3),H364)</f>
        <v>4337.1099999999997</v>
      </c>
      <c r="I365" s="181">
        <f t="shared" si="234"/>
        <v>42166</v>
      </c>
      <c r="J365" s="181">
        <f t="shared" si="253"/>
        <v>42196</v>
      </c>
      <c r="K365" s="182">
        <f t="shared" si="235"/>
        <v>6.1989750347415384E-3</v>
      </c>
      <c r="L365" s="213">
        <f t="shared" si="254"/>
        <v>42257</v>
      </c>
      <c r="M365" s="183">
        <f t="shared" si="255"/>
        <v>22</v>
      </c>
      <c r="N365" s="183">
        <f t="shared" si="236"/>
        <v>21</v>
      </c>
      <c r="O365" s="177">
        <f t="shared" si="237"/>
        <v>1.00591637</v>
      </c>
      <c r="P365" s="184">
        <f t="shared" si="263"/>
        <v>1.00790113</v>
      </c>
      <c r="Q365" s="184">
        <f t="shared" si="256"/>
        <v>1.0888333449507226</v>
      </c>
      <c r="R365" s="177">
        <f t="shared" si="262"/>
        <v>1.0952752800000001</v>
      </c>
      <c r="S365" s="177">
        <f t="shared" si="257"/>
        <v>1.0509297200000001</v>
      </c>
      <c r="T365" s="177">
        <f t="shared" si="238"/>
        <v>331038.16324103001</v>
      </c>
      <c r="U365" s="177">
        <f t="shared" si="239"/>
        <v>850.9426014440802</v>
      </c>
      <c r="V365" s="177">
        <f t="shared" si="240"/>
        <v>28419.411322803877</v>
      </c>
      <c r="W365" s="177">
        <f t="shared" si="241"/>
        <v>344265.88306489796</v>
      </c>
      <c r="X365" s="185">
        <f t="shared" si="242"/>
        <v>0</v>
      </c>
      <c r="Y365" s="177">
        <f t="shared" si="243"/>
        <v>0</v>
      </c>
      <c r="Z365" s="186">
        <f t="shared" si="244"/>
        <v>0</v>
      </c>
      <c r="AA365" s="177">
        <f t="shared" si="258"/>
        <v>0</v>
      </c>
      <c r="AB365" s="187">
        <f t="shared" si="259"/>
        <v>7.1215000000000001E-2</v>
      </c>
      <c r="AC365" s="185">
        <f t="shared" si="245"/>
        <v>21</v>
      </c>
      <c r="AD365" s="185">
        <v>252</v>
      </c>
      <c r="AE365" s="184">
        <f t="shared" si="261"/>
        <v>1.005749257</v>
      </c>
      <c r="AF365" s="177">
        <f t="shared" si="246"/>
        <v>1903.22347728</v>
      </c>
      <c r="AG365" s="177">
        <f t="shared" si="247"/>
        <v>1979.27303807</v>
      </c>
      <c r="AH365" s="188">
        <f t="shared" si="260"/>
        <v>0</v>
      </c>
      <c r="AI365" s="188"/>
      <c r="AJ365" s="188"/>
      <c r="AK365" s="188"/>
      <c r="AL365" s="8"/>
      <c r="AM365" s="8"/>
      <c r="AN365" s="8"/>
      <c r="AO365" s="8"/>
      <c r="AP365" s="8"/>
      <c r="AQ365" s="8"/>
      <c r="AR365" s="5"/>
      <c r="AS365" s="5"/>
      <c r="AT365" s="5"/>
      <c r="AU365" s="5"/>
      <c r="AV365" s="5"/>
      <c r="AW365" s="3"/>
      <c r="AX365" s="168">
        <f t="shared" si="231"/>
        <v>47097</v>
      </c>
      <c r="AY365" s="168">
        <f t="shared" si="225"/>
        <v>47095</v>
      </c>
      <c r="AZ365" s="168">
        <f t="shared" si="226"/>
        <v>47098</v>
      </c>
      <c r="BA365" s="168">
        <f t="shared" si="227"/>
        <v>47128</v>
      </c>
      <c r="BB365" s="168">
        <f t="shared" si="228"/>
        <v>47100</v>
      </c>
      <c r="BC365" s="168">
        <f t="shared" si="229"/>
        <v>47130</v>
      </c>
      <c r="BD365" s="148">
        <f t="shared" si="230"/>
        <v>22</v>
      </c>
      <c r="BF365" s="1"/>
      <c r="BG365" s="1"/>
      <c r="BH365" s="1"/>
      <c r="BI365" s="1"/>
    </row>
    <row r="366" spans="1:192" x14ac:dyDescent="0.2">
      <c r="A366" s="125">
        <f t="shared" si="248"/>
        <v>42257</v>
      </c>
      <c r="B366" s="177">
        <f t="shared" si="232"/>
        <v>346432.02938932169</v>
      </c>
      <c r="C366" s="3">
        <f t="shared" si="249"/>
        <v>46768323.967558429</v>
      </c>
      <c r="D366" s="177">
        <f t="shared" si="250"/>
        <v>314995.52914065</v>
      </c>
      <c r="E366" s="177">
        <f t="shared" si="251"/>
        <v>16708.173566320002</v>
      </c>
      <c r="F366" s="178">
        <f t="shared" si="233"/>
        <v>298287.35557433002</v>
      </c>
      <c r="G366" s="179">
        <f t="shared" si="252"/>
        <v>4310.3900000000003</v>
      </c>
      <c r="H366" s="180">
        <f>IF(AND(N366=1,N365&gt;1),VLOOKUP(A365,[1]Plan1!$CW$105:$CY$215,3),H365)</f>
        <v>4337.1099999999997</v>
      </c>
      <c r="I366" s="181">
        <f t="shared" si="234"/>
        <v>42166</v>
      </c>
      <c r="J366" s="181">
        <f t="shared" si="253"/>
        <v>42196</v>
      </c>
      <c r="K366" s="182">
        <f t="shared" si="235"/>
        <v>6.1989750347415384E-3</v>
      </c>
      <c r="L366" s="213">
        <f t="shared" si="254"/>
        <v>42257</v>
      </c>
      <c r="M366" s="183">
        <f t="shared" si="255"/>
        <v>22</v>
      </c>
      <c r="N366" s="183">
        <f t="shared" si="236"/>
        <v>22</v>
      </c>
      <c r="O366" s="177">
        <f t="shared" si="237"/>
        <v>1.00619897</v>
      </c>
      <c r="P366" s="184">
        <f t="shared" si="263"/>
        <v>1.00790113</v>
      </c>
      <c r="Q366" s="184">
        <f t="shared" si="256"/>
        <v>1.0888333449507226</v>
      </c>
      <c r="R366" s="177">
        <f t="shared" si="262"/>
        <v>1.09558299</v>
      </c>
      <c r="S366" s="177">
        <f t="shared" si="257"/>
        <v>1.0509297200000001</v>
      </c>
      <c r="T366" s="177">
        <f t="shared" si="238"/>
        <v>331038.16324103001</v>
      </c>
      <c r="U366" s="177">
        <f t="shared" si="239"/>
        <v>850.9426014440802</v>
      </c>
      <c r="V366" s="177">
        <f t="shared" si="240"/>
        <v>28511.197324987643</v>
      </c>
      <c r="W366" s="177">
        <f t="shared" si="241"/>
        <v>344357.6690670817</v>
      </c>
      <c r="X366" s="185">
        <f t="shared" si="242"/>
        <v>12</v>
      </c>
      <c r="Y366" s="177">
        <f t="shared" si="243"/>
        <v>2248.12309147</v>
      </c>
      <c r="Z366" s="186">
        <f t="shared" si="244"/>
        <v>7.1370000000000001E-3</v>
      </c>
      <c r="AA366" s="177">
        <f t="shared" si="258"/>
        <v>2362.6193710500002</v>
      </c>
      <c r="AB366" s="187">
        <f t="shared" si="259"/>
        <v>7.1215000000000001E-2</v>
      </c>
      <c r="AC366" s="185">
        <f t="shared" si="245"/>
        <v>22</v>
      </c>
      <c r="AD366" s="185">
        <v>252</v>
      </c>
      <c r="AE366" s="184">
        <f t="shared" si="261"/>
        <v>1.0060238539999999</v>
      </c>
      <c r="AF366" s="177">
        <f t="shared" si="246"/>
        <v>1994.1255637899999</v>
      </c>
      <c r="AG366" s="177">
        <f t="shared" si="247"/>
        <v>2074.3603222400002</v>
      </c>
      <c r="AH366" s="188">
        <f t="shared" si="260"/>
        <v>4356.7449348400005</v>
      </c>
      <c r="AI366" s="188"/>
      <c r="AJ366" s="188"/>
      <c r="AK366" s="188"/>
      <c r="AL366" s="8"/>
      <c r="AM366" s="8"/>
      <c r="AN366" s="11"/>
      <c r="AO366" s="11"/>
      <c r="AP366" s="11"/>
      <c r="AQ366" s="11"/>
      <c r="AR366" s="5"/>
      <c r="AS366" s="5"/>
      <c r="AT366" s="5"/>
      <c r="AU366" s="5"/>
      <c r="AV366" s="5"/>
      <c r="AW366" s="10"/>
      <c r="AX366" s="168">
        <f t="shared" si="231"/>
        <v>47128</v>
      </c>
      <c r="AY366" s="168">
        <f t="shared" si="225"/>
        <v>47127</v>
      </c>
      <c r="AZ366" s="168">
        <f t="shared" si="226"/>
        <v>47128</v>
      </c>
      <c r="BA366" s="168">
        <f t="shared" si="227"/>
        <v>47161</v>
      </c>
      <c r="BB366" s="168">
        <f t="shared" si="228"/>
        <v>47130</v>
      </c>
      <c r="BC366" s="168">
        <f t="shared" si="229"/>
        <v>47163</v>
      </c>
      <c r="BD366" s="148">
        <f t="shared" si="230"/>
        <v>23</v>
      </c>
      <c r="BF366" s="7"/>
      <c r="BG366" s="7"/>
      <c r="BH366" s="7"/>
      <c r="BI366" s="7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</row>
    <row r="367" spans="1:192" x14ac:dyDescent="0.2">
      <c r="A367" s="125">
        <f t="shared" si="248"/>
        <v>42258</v>
      </c>
      <c r="B367" s="177">
        <f t="shared" si="232"/>
        <v>342121.06810844096</v>
      </c>
      <c r="C367" s="3">
        <f t="shared" si="249"/>
        <v>46186344.194639526</v>
      </c>
      <c r="D367" s="177">
        <f t="shared" si="250"/>
        <v>312747.40604918002</v>
      </c>
      <c r="E367" s="177">
        <f t="shared" si="251"/>
        <v>14460.050474850001</v>
      </c>
      <c r="F367" s="178">
        <f t="shared" si="233"/>
        <v>298287.35557433002</v>
      </c>
      <c r="G367" s="179">
        <f t="shared" si="252"/>
        <v>4337.1099999999997</v>
      </c>
      <c r="H367" s="180">
        <f>IF(AND(N367=1,N366&gt;1),VLOOKUP(A366,[1]Plan1!$CW$105:$CY$215,3),H366)</f>
        <v>4346.6499999999996</v>
      </c>
      <c r="I367" s="181">
        <f t="shared" si="234"/>
        <v>42196</v>
      </c>
      <c r="J367" s="181">
        <f t="shared" si="253"/>
        <v>42227</v>
      </c>
      <c r="K367" s="182">
        <f t="shared" si="235"/>
        <v>2.1996214068815689E-3</v>
      </c>
      <c r="L367" s="213">
        <f t="shared" si="254"/>
        <v>42290</v>
      </c>
      <c r="M367" s="183">
        <f t="shared" si="255"/>
        <v>22</v>
      </c>
      <c r="N367" s="183">
        <f t="shared" si="236"/>
        <v>1</v>
      </c>
      <c r="O367" s="177">
        <f t="shared" si="237"/>
        <v>1.0000998699999999</v>
      </c>
      <c r="P367" s="184">
        <f t="shared" si="263"/>
        <v>1.00619897</v>
      </c>
      <c r="Q367" s="184">
        <f t="shared" si="256"/>
        <v>1.0955829901910719</v>
      </c>
      <c r="R367" s="177">
        <f t="shared" si="262"/>
        <v>1.0956923999999999</v>
      </c>
      <c r="S367" s="177">
        <f t="shared" si="257"/>
        <v>1.0509297200000001</v>
      </c>
      <c r="T367" s="177">
        <f t="shared" si="238"/>
        <v>328675.54386998998</v>
      </c>
      <c r="U367" s="177">
        <f t="shared" si="239"/>
        <v>736.44632186997853</v>
      </c>
      <c r="V367" s="177">
        <f t="shared" si="240"/>
        <v>28543.832944560989</v>
      </c>
      <c r="W367" s="177">
        <f t="shared" si="241"/>
        <v>342027.68531561096</v>
      </c>
      <c r="X367" s="185">
        <f t="shared" si="242"/>
        <v>0</v>
      </c>
      <c r="Y367" s="177">
        <f t="shared" si="243"/>
        <v>0</v>
      </c>
      <c r="Z367" s="186">
        <f t="shared" si="244"/>
        <v>0</v>
      </c>
      <c r="AA367" s="177">
        <f t="shared" si="258"/>
        <v>0</v>
      </c>
      <c r="AB367" s="187">
        <f t="shared" si="259"/>
        <v>7.1215000000000001E-2</v>
      </c>
      <c r="AC367" s="185">
        <f t="shared" si="245"/>
        <v>1</v>
      </c>
      <c r="AD367" s="185">
        <v>252</v>
      </c>
      <c r="AE367" s="184">
        <f t="shared" si="261"/>
        <v>1.000273027</v>
      </c>
      <c r="AF367" s="177">
        <f t="shared" si="246"/>
        <v>89.737297710000007</v>
      </c>
      <c r="AG367" s="177">
        <f t="shared" si="247"/>
        <v>93.38279283</v>
      </c>
      <c r="AH367" s="188">
        <f t="shared" si="260"/>
        <v>0</v>
      </c>
      <c r="AI367" s="188"/>
      <c r="AJ367" s="188"/>
      <c r="AK367" s="188"/>
      <c r="AL367" s="8"/>
      <c r="AM367" s="8"/>
      <c r="AN367" s="8"/>
      <c r="AO367" s="8"/>
      <c r="AP367" s="8"/>
      <c r="AQ367" s="8"/>
      <c r="AR367" s="5"/>
      <c r="AS367" s="5"/>
      <c r="AT367" s="5"/>
      <c r="AU367" s="5"/>
      <c r="AV367" s="5"/>
      <c r="AW367" s="3"/>
      <c r="AX367" s="168">
        <f t="shared" si="231"/>
        <v>47159</v>
      </c>
      <c r="AY367" s="168">
        <f t="shared" si="225"/>
        <v>47158</v>
      </c>
      <c r="AZ367" s="168">
        <f t="shared" si="226"/>
        <v>47161</v>
      </c>
      <c r="BA367" s="168">
        <f t="shared" si="227"/>
        <v>47189</v>
      </c>
      <c r="BB367" s="168">
        <f t="shared" si="228"/>
        <v>47163</v>
      </c>
      <c r="BC367" s="168">
        <f t="shared" si="229"/>
        <v>47191</v>
      </c>
      <c r="BD367" s="148">
        <f t="shared" si="230"/>
        <v>20</v>
      </c>
      <c r="BF367" s="1"/>
      <c r="BG367" s="1"/>
      <c r="BH367" s="1"/>
      <c r="BI367" s="1"/>
    </row>
    <row r="368" spans="1:192" x14ac:dyDescent="0.2">
      <c r="A368" s="125">
        <f t="shared" si="248"/>
        <v>42259</v>
      </c>
      <c r="B368" s="177">
        <f t="shared" si="232"/>
        <v>342247.13894969504</v>
      </c>
      <c r="C368" s="3">
        <f t="shared" si="249"/>
        <v>46203363.758208834</v>
      </c>
      <c r="D368" s="177">
        <f t="shared" si="250"/>
        <v>312747.40604918002</v>
      </c>
      <c r="E368" s="177">
        <f t="shared" si="251"/>
        <v>14460.050474850001</v>
      </c>
      <c r="F368" s="178">
        <f t="shared" si="233"/>
        <v>298287.35557433002</v>
      </c>
      <c r="G368" s="179">
        <f t="shared" si="252"/>
        <v>4337.1099999999997</v>
      </c>
      <c r="H368" s="180">
        <f>IF(AND(N368=1,N367&gt;1),VLOOKUP(A367,[1]Plan1!$CW$105:$CY$215,3),H367)</f>
        <v>4346.6499999999996</v>
      </c>
      <c r="I368" s="181">
        <f t="shared" si="234"/>
        <v>42196</v>
      </c>
      <c r="J368" s="181">
        <f t="shared" si="253"/>
        <v>42227</v>
      </c>
      <c r="K368" s="182">
        <f t="shared" si="235"/>
        <v>2.1996214068815689E-3</v>
      </c>
      <c r="L368" s="213">
        <f t="shared" si="254"/>
        <v>42290</v>
      </c>
      <c r="M368" s="183">
        <f t="shared" si="255"/>
        <v>22</v>
      </c>
      <c r="N368" s="183">
        <f t="shared" si="236"/>
        <v>2</v>
      </c>
      <c r="O368" s="177">
        <f t="shared" si="237"/>
        <v>1.0001997600000001</v>
      </c>
      <c r="P368" s="184">
        <f t="shared" si="263"/>
        <v>1.00619897</v>
      </c>
      <c r="Q368" s="184">
        <f t="shared" si="256"/>
        <v>1.0955829901910719</v>
      </c>
      <c r="R368" s="177">
        <f t="shared" si="262"/>
        <v>1.09580184</v>
      </c>
      <c r="S368" s="177">
        <f t="shared" si="257"/>
        <v>1.0509297200000001</v>
      </c>
      <c r="T368" s="177">
        <f t="shared" si="238"/>
        <v>328675.54386998998</v>
      </c>
      <c r="U368" s="177">
        <f t="shared" si="239"/>
        <v>736.44632186997853</v>
      </c>
      <c r="V368" s="177">
        <f t="shared" si="240"/>
        <v>28576.477512755082</v>
      </c>
      <c r="W368" s="177">
        <f t="shared" si="241"/>
        <v>342060.32988380507</v>
      </c>
      <c r="X368" s="185">
        <f t="shared" si="242"/>
        <v>0</v>
      </c>
      <c r="Y368" s="177">
        <f t="shared" si="243"/>
        <v>0</v>
      </c>
      <c r="Z368" s="186">
        <f t="shared" si="244"/>
        <v>0</v>
      </c>
      <c r="AA368" s="177">
        <f t="shared" si="258"/>
        <v>0</v>
      </c>
      <c r="AB368" s="187">
        <f t="shared" si="259"/>
        <v>7.1215000000000001E-2</v>
      </c>
      <c r="AC368" s="185">
        <f t="shared" si="245"/>
        <v>2</v>
      </c>
      <c r="AD368" s="185">
        <v>252</v>
      </c>
      <c r="AE368" s="184">
        <f t="shared" si="261"/>
        <v>1.000546129</v>
      </c>
      <c r="AF368" s="177">
        <f t="shared" si="246"/>
        <v>179.49924609000001</v>
      </c>
      <c r="AG368" s="177">
        <f t="shared" si="247"/>
        <v>186.80906589</v>
      </c>
      <c r="AH368" s="188">
        <f t="shared" si="260"/>
        <v>0</v>
      </c>
      <c r="AI368" s="188"/>
      <c r="AJ368" s="188"/>
      <c r="AK368" s="188"/>
      <c r="AL368" s="8"/>
      <c r="AM368" s="8"/>
      <c r="AN368" s="8"/>
      <c r="AO368" s="8"/>
      <c r="AP368" s="8"/>
      <c r="AQ368" s="8"/>
      <c r="AR368" s="5"/>
      <c r="AS368" s="5"/>
      <c r="AT368" s="5"/>
      <c r="AU368" s="5"/>
      <c r="AV368" s="5"/>
      <c r="AW368" s="3"/>
      <c r="AX368" s="168">
        <f t="shared" si="231"/>
        <v>47187</v>
      </c>
      <c r="AY368" s="168">
        <f t="shared" si="225"/>
        <v>47186</v>
      </c>
      <c r="AZ368" s="168">
        <f t="shared" si="226"/>
        <v>47189</v>
      </c>
      <c r="BA368" s="168">
        <f t="shared" si="227"/>
        <v>47218</v>
      </c>
      <c r="BB368" s="168">
        <f t="shared" si="228"/>
        <v>47191</v>
      </c>
      <c r="BC368" s="168">
        <f t="shared" si="229"/>
        <v>47220</v>
      </c>
      <c r="BD368" s="148">
        <f t="shared" si="230"/>
        <v>21</v>
      </c>
      <c r="BF368" s="1"/>
      <c r="BG368" s="1"/>
      <c r="BH368" s="1"/>
      <c r="BI368" s="1"/>
    </row>
    <row r="369" spans="1:206" x14ac:dyDescent="0.2">
      <c r="A369" s="125">
        <f t="shared" si="248"/>
        <v>42260</v>
      </c>
      <c r="B369" s="177">
        <f t="shared" si="232"/>
        <v>342247.13894969504</v>
      </c>
      <c r="C369" s="3">
        <f t="shared" si="249"/>
        <v>46203363.758208834</v>
      </c>
      <c r="D369" s="177">
        <f t="shared" si="250"/>
        <v>312747.40604918002</v>
      </c>
      <c r="E369" s="177">
        <f t="shared" si="251"/>
        <v>14460.050474850001</v>
      </c>
      <c r="F369" s="178">
        <f t="shared" si="233"/>
        <v>298287.35557433002</v>
      </c>
      <c r="G369" s="179">
        <f t="shared" si="252"/>
        <v>4337.1099999999997</v>
      </c>
      <c r="H369" s="180">
        <f>IF(AND(N369=1,N368&gt;1),VLOOKUP(A368,[1]Plan1!$CW$105:$CY$215,3),H368)</f>
        <v>4346.6499999999996</v>
      </c>
      <c r="I369" s="181">
        <f t="shared" si="234"/>
        <v>42196</v>
      </c>
      <c r="J369" s="181">
        <f t="shared" si="253"/>
        <v>42227</v>
      </c>
      <c r="K369" s="182">
        <f t="shared" si="235"/>
        <v>2.1996214068815689E-3</v>
      </c>
      <c r="L369" s="213">
        <f t="shared" si="254"/>
        <v>42290</v>
      </c>
      <c r="M369" s="183">
        <f t="shared" si="255"/>
        <v>22</v>
      </c>
      <c r="N369" s="183">
        <f t="shared" si="236"/>
        <v>2</v>
      </c>
      <c r="O369" s="177">
        <f t="shared" si="237"/>
        <v>1.0001997600000001</v>
      </c>
      <c r="P369" s="184">
        <f t="shared" si="263"/>
        <v>1.00619897</v>
      </c>
      <c r="Q369" s="184">
        <f t="shared" si="256"/>
        <v>1.0955829901910719</v>
      </c>
      <c r="R369" s="177">
        <f t="shared" si="262"/>
        <v>1.09580184</v>
      </c>
      <c r="S369" s="177">
        <f t="shared" si="257"/>
        <v>1.0509297200000001</v>
      </c>
      <c r="T369" s="177">
        <f t="shared" si="238"/>
        <v>328675.54386998998</v>
      </c>
      <c r="U369" s="177">
        <f t="shared" si="239"/>
        <v>736.44632186997853</v>
      </c>
      <c r="V369" s="177">
        <f t="shared" si="240"/>
        <v>28576.477512755082</v>
      </c>
      <c r="W369" s="177">
        <f t="shared" si="241"/>
        <v>342060.32988380507</v>
      </c>
      <c r="X369" s="185">
        <f t="shared" si="242"/>
        <v>0</v>
      </c>
      <c r="Y369" s="177">
        <f t="shared" si="243"/>
        <v>0</v>
      </c>
      <c r="Z369" s="186">
        <f t="shared" si="244"/>
        <v>0</v>
      </c>
      <c r="AA369" s="177">
        <f t="shared" si="258"/>
        <v>0</v>
      </c>
      <c r="AB369" s="187">
        <f t="shared" si="259"/>
        <v>7.1215000000000001E-2</v>
      </c>
      <c r="AC369" s="185">
        <f t="shared" si="245"/>
        <v>2</v>
      </c>
      <c r="AD369" s="185">
        <v>252</v>
      </c>
      <c r="AE369" s="184">
        <f t="shared" si="261"/>
        <v>1.000546129</v>
      </c>
      <c r="AF369" s="177">
        <f t="shared" si="246"/>
        <v>179.49924609000001</v>
      </c>
      <c r="AG369" s="177">
        <f t="shared" si="247"/>
        <v>186.80906589</v>
      </c>
      <c r="AH369" s="188">
        <f t="shared" si="260"/>
        <v>0</v>
      </c>
      <c r="AI369" s="188"/>
      <c r="AJ369" s="188"/>
      <c r="AK369" s="188"/>
      <c r="AL369" s="8"/>
      <c r="AM369" s="8"/>
      <c r="AN369" s="8"/>
      <c r="AO369" s="8"/>
      <c r="AP369" s="8"/>
      <c r="AQ369" s="8"/>
      <c r="AR369" s="5"/>
      <c r="AS369" s="5"/>
      <c r="AT369" s="5"/>
      <c r="AU369" s="5"/>
      <c r="AV369" s="5"/>
      <c r="AW369" s="3"/>
      <c r="AX369" s="168">
        <f t="shared" si="231"/>
        <v>47218</v>
      </c>
      <c r="AY369" s="168">
        <f t="shared" si="225"/>
        <v>47217</v>
      </c>
      <c r="AZ369" s="168">
        <f t="shared" si="226"/>
        <v>47218</v>
      </c>
      <c r="BA369" s="168">
        <f t="shared" si="227"/>
        <v>47248</v>
      </c>
      <c r="BB369" s="168">
        <f t="shared" si="228"/>
        <v>47220</v>
      </c>
      <c r="BC369" s="168">
        <f t="shared" si="229"/>
        <v>47252</v>
      </c>
      <c r="BD369" s="148">
        <f t="shared" si="230"/>
        <v>22</v>
      </c>
      <c r="BF369" s="1"/>
      <c r="BG369" s="1"/>
      <c r="BH369" s="1"/>
      <c r="BI369" s="1"/>
    </row>
    <row r="370" spans="1:206" x14ac:dyDescent="0.2">
      <c r="A370" s="125">
        <f t="shared" si="248"/>
        <v>42261</v>
      </c>
      <c r="B370" s="177">
        <f t="shared" si="232"/>
        <v>342247.13894969504</v>
      </c>
      <c r="C370" s="3">
        <f t="shared" si="249"/>
        <v>46203363.758208834</v>
      </c>
      <c r="D370" s="177">
        <f t="shared" si="250"/>
        <v>312747.40604918002</v>
      </c>
      <c r="E370" s="177">
        <f t="shared" si="251"/>
        <v>14460.050474850001</v>
      </c>
      <c r="F370" s="178">
        <f t="shared" si="233"/>
        <v>298287.35557433002</v>
      </c>
      <c r="G370" s="179">
        <f t="shared" si="252"/>
        <v>4337.1099999999997</v>
      </c>
      <c r="H370" s="180">
        <f>IF(AND(N370=1,N369&gt;1),VLOOKUP(A369,[1]Plan1!$CW$105:$CY$215,3),H369)</f>
        <v>4346.6499999999996</v>
      </c>
      <c r="I370" s="181">
        <f t="shared" si="234"/>
        <v>42196</v>
      </c>
      <c r="J370" s="181">
        <f t="shared" si="253"/>
        <v>42227</v>
      </c>
      <c r="K370" s="182">
        <f t="shared" si="235"/>
        <v>2.1996214068815689E-3</v>
      </c>
      <c r="L370" s="213">
        <f t="shared" si="254"/>
        <v>42290</v>
      </c>
      <c r="M370" s="183">
        <f t="shared" si="255"/>
        <v>22</v>
      </c>
      <c r="N370" s="183">
        <f t="shared" si="236"/>
        <v>2</v>
      </c>
      <c r="O370" s="177">
        <f t="shared" si="237"/>
        <v>1.0001997600000001</v>
      </c>
      <c r="P370" s="184">
        <f t="shared" si="263"/>
        <v>1.00619897</v>
      </c>
      <c r="Q370" s="184">
        <f t="shared" si="256"/>
        <v>1.0955829901910719</v>
      </c>
      <c r="R370" s="177">
        <f t="shared" si="262"/>
        <v>1.09580184</v>
      </c>
      <c r="S370" s="177">
        <f t="shared" si="257"/>
        <v>1.0509297200000001</v>
      </c>
      <c r="T370" s="177">
        <f t="shared" si="238"/>
        <v>328675.54386998998</v>
      </c>
      <c r="U370" s="177">
        <f t="shared" si="239"/>
        <v>736.44632186997853</v>
      </c>
      <c r="V370" s="177">
        <f t="shared" si="240"/>
        <v>28576.477512755082</v>
      </c>
      <c r="W370" s="177">
        <f t="shared" si="241"/>
        <v>342060.32988380507</v>
      </c>
      <c r="X370" s="185">
        <f t="shared" si="242"/>
        <v>0</v>
      </c>
      <c r="Y370" s="177">
        <f t="shared" si="243"/>
        <v>0</v>
      </c>
      <c r="Z370" s="186">
        <f t="shared" si="244"/>
        <v>0</v>
      </c>
      <c r="AA370" s="177">
        <f t="shared" si="258"/>
        <v>0</v>
      </c>
      <c r="AB370" s="187">
        <f t="shared" si="259"/>
        <v>7.1215000000000001E-2</v>
      </c>
      <c r="AC370" s="185">
        <f t="shared" si="245"/>
        <v>2</v>
      </c>
      <c r="AD370" s="185">
        <v>252</v>
      </c>
      <c r="AE370" s="184">
        <f t="shared" si="261"/>
        <v>1.000546129</v>
      </c>
      <c r="AF370" s="177">
        <f t="shared" si="246"/>
        <v>179.49924609000001</v>
      </c>
      <c r="AG370" s="177">
        <f t="shared" si="247"/>
        <v>186.80906589</v>
      </c>
      <c r="AH370" s="188">
        <f t="shared" si="260"/>
        <v>0</v>
      </c>
      <c r="AI370" s="188"/>
      <c r="AJ370" s="188"/>
      <c r="AK370" s="188"/>
      <c r="AL370" s="8"/>
      <c r="AM370" s="8"/>
      <c r="AN370" s="8"/>
      <c r="AO370" s="8"/>
      <c r="AP370" s="8"/>
      <c r="AQ370" s="8"/>
      <c r="AR370" s="5"/>
      <c r="AS370" s="5"/>
      <c r="AT370" s="5"/>
      <c r="AU370" s="5"/>
      <c r="AV370" s="5"/>
      <c r="AW370" s="3"/>
      <c r="AX370" s="168">
        <f t="shared" si="231"/>
        <v>47248</v>
      </c>
      <c r="AY370" s="168">
        <f t="shared" si="225"/>
        <v>47247</v>
      </c>
      <c r="AZ370" s="168">
        <f t="shared" si="226"/>
        <v>47248</v>
      </c>
      <c r="BA370" s="168">
        <f t="shared" si="227"/>
        <v>47280</v>
      </c>
      <c r="BB370" s="168">
        <f t="shared" si="228"/>
        <v>47252</v>
      </c>
      <c r="BC370" s="168">
        <f t="shared" si="229"/>
        <v>47282</v>
      </c>
      <c r="BD370" s="148">
        <f t="shared" si="230"/>
        <v>22</v>
      </c>
      <c r="BF370" s="1"/>
      <c r="BG370" s="1"/>
      <c r="BH370" s="1"/>
      <c r="BI370" s="1"/>
    </row>
    <row r="371" spans="1:206" x14ac:dyDescent="0.2">
      <c r="A371" s="125">
        <f t="shared" si="248"/>
        <v>42262</v>
      </c>
      <c r="B371" s="177">
        <f t="shared" si="232"/>
        <v>342373.25626384269</v>
      </c>
      <c r="C371" s="3">
        <f t="shared" si="249"/>
        <v>46220389.595618762</v>
      </c>
      <c r="D371" s="177">
        <f t="shared" si="250"/>
        <v>312747.40604918002</v>
      </c>
      <c r="E371" s="177">
        <f t="shared" si="251"/>
        <v>14460.050474850001</v>
      </c>
      <c r="F371" s="178">
        <f t="shared" si="233"/>
        <v>298287.35557433002</v>
      </c>
      <c r="G371" s="179">
        <f t="shared" si="252"/>
        <v>4337.1099999999997</v>
      </c>
      <c r="H371" s="180">
        <f>IF(AND(N371=1,N370&gt;1),VLOOKUP(A370,[1]Plan1!$CW$105:$CY$215,3),H370)</f>
        <v>4346.6499999999996</v>
      </c>
      <c r="I371" s="181">
        <f t="shared" si="234"/>
        <v>42196</v>
      </c>
      <c r="J371" s="181">
        <f t="shared" si="253"/>
        <v>42227</v>
      </c>
      <c r="K371" s="182">
        <f t="shared" si="235"/>
        <v>2.1996214068815689E-3</v>
      </c>
      <c r="L371" s="213">
        <f t="shared" si="254"/>
        <v>42290</v>
      </c>
      <c r="M371" s="183">
        <f t="shared" si="255"/>
        <v>22</v>
      </c>
      <c r="N371" s="183">
        <f t="shared" si="236"/>
        <v>3</v>
      </c>
      <c r="O371" s="177">
        <f t="shared" si="237"/>
        <v>1.00029966</v>
      </c>
      <c r="P371" s="184">
        <f t="shared" si="263"/>
        <v>1.00619897</v>
      </c>
      <c r="Q371" s="184">
        <f t="shared" si="256"/>
        <v>1.0955829901910719</v>
      </c>
      <c r="R371" s="177">
        <f t="shared" si="262"/>
        <v>1.0959112900000001</v>
      </c>
      <c r="S371" s="177">
        <f t="shared" si="257"/>
        <v>1.0509297200000001</v>
      </c>
      <c r="T371" s="177">
        <f t="shared" si="238"/>
        <v>328675.54386998998</v>
      </c>
      <c r="U371" s="177">
        <f t="shared" si="239"/>
        <v>736.44632186997853</v>
      </c>
      <c r="V371" s="177">
        <f t="shared" si="240"/>
        <v>28609.12506382271</v>
      </c>
      <c r="W371" s="177">
        <f t="shared" si="241"/>
        <v>342092.97743487271</v>
      </c>
      <c r="X371" s="185">
        <f t="shared" si="242"/>
        <v>0</v>
      </c>
      <c r="Y371" s="177">
        <f t="shared" si="243"/>
        <v>0</v>
      </c>
      <c r="Z371" s="186">
        <f t="shared" si="244"/>
        <v>0</v>
      </c>
      <c r="AA371" s="177">
        <f t="shared" si="258"/>
        <v>0</v>
      </c>
      <c r="AB371" s="187">
        <f t="shared" si="259"/>
        <v>7.1215000000000001E-2</v>
      </c>
      <c r="AC371" s="185">
        <f t="shared" si="245"/>
        <v>3</v>
      </c>
      <c r="AD371" s="185">
        <v>252</v>
      </c>
      <c r="AE371" s="184">
        <f t="shared" si="261"/>
        <v>1.0008193059999999</v>
      </c>
      <c r="AF371" s="177">
        <f t="shared" si="246"/>
        <v>269.28584513999999</v>
      </c>
      <c r="AG371" s="177">
        <f t="shared" si="247"/>
        <v>280.27882897000001</v>
      </c>
      <c r="AH371" s="188">
        <f t="shared" si="260"/>
        <v>0</v>
      </c>
      <c r="AI371" s="188"/>
      <c r="AJ371" s="188"/>
      <c r="AK371" s="188"/>
      <c r="AL371" s="8"/>
      <c r="AM371" s="8"/>
      <c r="AN371" s="8"/>
      <c r="AO371" s="8"/>
      <c r="AP371" s="8"/>
      <c r="AQ371" s="8"/>
      <c r="AR371" s="5"/>
      <c r="AS371" s="5"/>
      <c r="AT371" s="5"/>
      <c r="AU371" s="5"/>
      <c r="AV371" s="5"/>
      <c r="AW371" s="3"/>
      <c r="AX371" s="168">
        <f t="shared" si="231"/>
        <v>47279</v>
      </c>
      <c r="AY371" s="168">
        <f t="shared" si="225"/>
        <v>47277</v>
      </c>
      <c r="AZ371" s="168">
        <f t="shared" si="226"/>
        <v>47280</v>
      </c>
      <c r="BA371" s="168">
        <f t="shared" si="227"/>
        <v>47309</v>
      </c>
      <c r="BB371" s="168">
        <f t="shared" si="228"/>
        <v>47282</v>
      </c>
      <c r="BC371" s="168">
        <f t="shared" si="229"/>
        <v>47311</v>
      </c>
      <c r="BD371" s="148">
        <f t="shared" si="230"/>
        <v>21</v>
      </c>
      <c r="BF371" s="1"/>
      <c r="BG371" s="1"/>
      <c r="BH371" s="1"/>
      <c r="BI371" s="1"/>
    </row>
    <row r="372" spans="1:206" x14ac:dyDescent="0.2">
      <c r="A372" s="125">
        <f t="shared" si="248"/>
        <v>42263</v>
      </c>
      <c r="B372" s="177">
        <f t="shared" si="232"/>
        <v>342499.41971852386</v>
      </c>
      <c r="C372" s="3">
        <f t="shared" si="249"/>
        <v>46237421.662000723</v>
      </c>
      <c r="D372" s="177">
        <f t="shared" si="250"/>
        <v>312747.40604918002</v>
      </c>
      <c r="E372" s="177">
        <f t="shared" si="251"/>
        <v>14460.050474850001</v>
      </c>
      <c r="F372" s="178">
        <f t="shared" si="233"/>
        <v>298287.35557433002</v>
      </c>
      <c r="G372" s="179">
        <f t="shared" si="252"/>
        <v>4337.1099999999997</v>
      </c>
      <c r="H372" s="180">
        <f>IF(AND(N372=1,N371&gt;1),VLOOKUP(A371,[1]Plan1!$CW$105:$CY$215,3),H371)</f>
        <v>4346.6499999999996</v>
      </c>
      <c r="I372" s="181">
        <f t="shared" si="234"/>
        <v>42196</v>
      </c>
      <c r="J372" s="181">
        <f t="shared" si="253"/>
        <v>42227</v>
      </c>
      <c r="K372" s="182">
        <f t="shared" si="235"/>
        <v>2.1996214068815689E-3</v>
      </c>
      <c r="L372" s="213">
        <f t="shared" si="254"/>
        <v>42290</v>
      </c>
      <c r="M372" s="183">
        <f t="shared" si="255"/>
        <v>22</v>
      </c>
      <c r="N372" s="183">
        <f t="shared" si="236"/>
        <v>4</v>
      </c>
      <c r="O372" s="177">
        <f t="shared" si="237"/>
        <v>1.0003995699999999</v>
      </c>
      <c r="P372" s="184">
        <f t="shared" si="263"/>
        <v>1.00619897</v>
      </c>
      <c r="Q372" s="184">
        <f t="shared" si="256"/>
        <v>1.0955829901910719</v>
      </c>
      <c r="R372" s="177">
        <f t="shared" si="262"/>
        <v>1.0960207500000001</v>
      </c>
      <c r="S372" s="177">
        <f t="shared" si="257"/>
        <v>1.0509297200000001</v>
      </c>
      <c r="T372" s="177">
        <f t="shared" si="238"/>
        <v>328675.54386998998</v>
      </c>
      <c r="U372" s="177">
        <f t="shared" si="239"/>
        <v>736.44632186997853</v>
      </c>
      <c r="V372" s="177">
        <f t="shared" si="240"/>
        <v>28641.775597763881</v>
      </c>
      <c r="W372" s="177">
        <f t="shared" si="241"/>
        <v>342125.62796881387</v>
      </c>
      <c r="X372" s="185">
        <f t="shared" si="242"/>
        <v>0</v>
      </c>
      <c r="Y372" s="177">
        <f t="shared" si="243"/>
        <v>0</v>
      </c>
      <c r="Z372" s="186">
        <f t="shared" si="244"/>
        <v>0</v>
      </c>
      <c r="AA372" s="177">
        <f t="shared" si="258"/>
        <v>0</v>
      </c>
      <c r="AB372" s="187">
        <f t="shared" si="259"/>
        <v>7.1215000000000001E-2</v>
      </c>
      <c r="AC372" s="185">
        <f t="shared" si="245"/>
        <v>4</v>
      </c>
      <c r="AD372" s="185">
        <v>252</v>
      </c>
      <c r="AE372" s="184">
        <f t="shared" si="261"/>
        <v>1.001092557</v>
      </c>
      <c r="AF372" s="177">
        <f t="shared" si="246"/>
        <v>359.09676617999997</v>
      </c>
      <c r="AG372" s="177">
        <f t="shared" si="247"/>
        <v>373.79174970999998</v>
      </c>
      <c r="AH372" s="188">
        <f t="shared" si="260"/>
        <v>0</v>
      </c>
      <c r="AI372" s="188"/>
      <c r="AJ372" s="188"/>
      <c r="AK372" s="188"/>
      <c r="AL372" s="8"/>
      <c r="AM372" s="8"/>
      <c r="AN372" s="8"/>
      <c r="AO372" s="8"/>
      <c r="AP372" s="8"/>
      <c r="AQ372" s="8"/>
      <c r="AR372" s="5"/>
      <c r="AS372" s="5"/>
      <c r="AT372" s="5"/>
      <c r="AU372" s="5"/>
      <c r="AV372" s="5"/>
      <c r="AW372" s="3"/>
      <c r="AX372" s="168">
        <f t="shared" si="231"/>
        <v>47309</v>
      </c>
      <c r="AY372" s="168">
        <f t="shared" si="225"/>
        <v>47308</v>
      </c>
      <c r="AZ372" s="168">
        <f t="shared" si="226"/>
        <v>47309</v>
      </c>
      <c r="BA372" s="168">
        <f t="shared" si="227"/>
        <v>47340</v>
      </c>
      <c r="BB372" s="168">
        <f t="shared" si="228"/>
        <v>47311</v>
      </c>
      <c r="BC372" s="168">
        <f t="shared" si="229"/>
        <v>47344</v>
      </c>
      <c r="BD372" s="148">
        <f t="shared" si="230"/>
        <v>23</v>
      </c>
      <c r="BF372" s="1"/>
      <c r="BG372" s="1"/>
      <c r="BH372" s="1"/>
      <c r="BI372" s="1"/>
    </row>
    <row r="373" spans="1:206" x14ac:dyDescent="0.2">
      <c r="A373" s="125">
        <f t="shared" si="248"/>
        <v>42264</v>
      </c>
      <c r="B373" s="177">
        <f t="shared" si="232"/>
        <v>342625.62667866505</v>
      </c>
      <c r="C373" s="3">
        <f t="shared" si="249"/>
        <v>46254459.60161978</v>
      </c>
      <c r="D373" s="177">
        <f t="shared" si="250"/>
        <v>312747.40604918002</v>
      </c>
      <c r="E373" s="177">
        <f t="shared" si="251"/>
        <v>14460.050474850001</v>
      </c>
      <c r="F373" s="178">
        <f t="shared" si="233"/>
        <v>298287.35557433002</v>
      </c>
      <c r="G373" s="179">
        <f t="shared" si="252"/>
        <v>4337.1099999999997</v>
      </c>
      <c r="H373" s="180">
        <f>IF(AND(N373=1,N372&gt;1),VLOOKUP(A372,[1]Plan1!$CW$105:$CY$215,3),H372)</f>
        <v>4346.6499999999996</v>
      </c>
      <c r="I373" s="181">
        <f t="shared" si="234"/>
        <v>42196</v>
      </c>
      <c r="J373" s="181">
        <f t="shared" si="253"/>
        <v>42227</v>
      </c>
      <c r="K373" s="182">
        <f t="shared" si="235"/>
        <v>2.1996214068815689E-3</v>
      </c>
      <c r="L373" s="213">
        <f t="shared" si="254"/>
        <v>42290</v>
      </c>
      <c r="M373" s="183">
        <f t="shared" si="255"/>
        <v>22</v>
      </c>
      <c r="N373" s="183">
        <f t="shared" si="236"/>
        <v>5</v>
      </c>
      <c r="O373" s="177">
        <f t="shared" si="237"/>
        <v>1.00049948</v>
      </c>
      <c r="P373" s="184">
        <f t="shared" si="263"/>
        <v>1.00619897</v>
      </c>
      <c r="Q373" s="184">
        <f t="shared" si="256"/>
        <v>1.0955829901910719</v>
      </c>
      <c r="R373" s="177">
        <f t="shared" si="262"/>
        <v>1.0961302100000001</v>
      </c>
      <c r="S373" s="177">
        <f t="shared" si="257"/>
        <v>1.0509297200000001</v>
      </c>
      <c r="T373" s="177">
        <f t="shared" si="238"/>
        <v>328675.54386998998</v>
      </c>
      <c r="U373" s="177">
        <f t="shared" si="239"/>
        <v>736.44632186997853</v>
      </c>
      <c r="V373" s="177">
        <f t="shared" si="240"/>
        <v>28674.426131705048</v>
      </c>
      <c r="W373" s="177">
        <f t="shared" si="241"/>
        <v>342158.27850275504</v>
      </c>
      <c r="X373" s="185">
        <f t="shared" si="242"/>
        <v>0</v>
      </c>
      <c r="Y373" s="177">
        <f t="shared" si="243"/>
        <v>0</v>
      </c>
      <c r="Z373" s="186">
        <f t="shared" si="244"/>
        <v>0</v>
      </c>
      <c r="AA373" s="177">
        <f t="shared" si="258"/>
        <v>0</v>
      </c>
      <c r="AB373" s="187">
        <f t="shared" si="259"/>
        <v>7.1215000000000001E-2</v>
      </c>
      <c r="AC373" s="185">
        <f t="shared" si="245"/>
        <v>5</v>
      </c>
      <c r="AD373" s="185">
        <v>252</v>
      </c>
      <c r="AE373" s="184">
        <f t="shared" si="261"/>
        <v>1.0013658830000001</v>
      </c>
      <c r="AF373" s="177">
        <f t="shared" si="246"/>
        <v>448.93233787999998</v>
      </c>
      <c r="AG373" s="177">
        <f t="shared" si="247"/>
        <v>467.34817591000001</v>
      </c>
      <c r="AH373" s="188">
        <f t="shared" si="260"/>
        <v>0</v>
      </c>
      <c r="AI373" s="188"/>
      <c r="AJ373" s="188"/>
      <c r="AK373" s="188"/>
      <c r="AL373" s="8"/>
      <c r="AM373" s="8"/>
      <c r="AN373" s="8"/>
      <c r="AO373" s="8"/>
      <c r="AP373" s="8"/>
      <c r="AQ373" s="8"/>
      <c r="AR373" s="5"/>
      <c r="AS373" s="5"/>
      <c r="AT373" s="5"/>
      <c r="AU373" s="5"/>
      <c r="AV373" s="5"/>
      <c r="AW373" s="3"/>
      <c r="AX373" s="168">
        <f t="shared" si="231"/>
        <v>47340</v>
      </c>
      <c r="AY373" s="168">
        <f t="shared" si="225"/>
        <v>47339</v>
      </c>
      <c r="AZ373" s="168">
        <f t="shared" si="226"/>
        <v>47340</v>
      </c>
      <c r="BA373" s="168"/>
      <c r="BB373" s="168">
        <f t="shared" si="228"/>
        <v>47344</v>
      </c>
      <c r="BC373" s="168"/>
      <c r="BD373" s="163"/>
      <c r="BF373" s="1"/>
      <c r="BG373" s="1"/>
      <c r="BH373" s="1"/>
      <c r="BI373" s="1"/>
    </row>
    <row r="374" spans="1:206" x14ac:dyDescent="0.2">
      <c r="A374" s="125">
        <f t="shared" si="248"/>
        <v>42265</v>
      </c>
      <c r="B374" s="177">
        <f t="shared" si="232"/>
        <v>342751.88278494327</v>
      </c>
      <c r="C374" s="3">
        <f t="shared" si="249"/>
        <v>46271504.175967343</v>
      </c>
      <c r="D374" s="177">
        <f t="shared" si="250"/>
        <v>312747.40604918002</v>
      </c>
      <c r="E374" s="177">
        <f t="shared" si="251"/>
        <v>14460.050474850001</v>
      </c>
      <c r="F374" s="178">
        <f t="shared" si="233"/>
        <v>298287.35557433002</v>
      </c>
      <c r="G374" s="179">
        <f t="shared" si="252"/>
        <v>4337.1099999999997</v>
      </c>
      <c r="H374" s="180">
        <f>IF(AND(N374=1,N373&gt;1),VLOOKUP(A373,[1]Plan1!$CW$105:$CY$215,3),H373)</f>
        <v>4346.6499999999996</v>
      </c>
      <c r="I374" s="181">
        <f t="shared" si="234"/>
        <v>42196</v>
      </c>
      <c r="J374" s="181">
        <f t="shared" si="253"/>
        <v>42227</v>
      </c>
      <c r="K374" s="182">
        <f t="shared" si="235"/>
        <v>2.1996214068815689E-3</v>
      </c>
      <c r="L374" s="213">
        <f t="shared" si="254"/>
        <v>42290</v>
      </c>
      <c r="M374" s="183">
        <f t="shared" si="255"/>
        <v>22</v>
      </c>
      <c r="N374" s="183">
        <f t="shared" si="236"/>
        <v>6</v>
      </c>
      <c r="O374" s="177">
        <f t="shared" si="237"/>
        <v>1.00059941</v>
      </c>
      <c r="P374" s="184">
        <f t="shared" si="263"/>
        <v>1.00619897</v>
      </c>
      <c r="Q374" s="184">
        <f t="shared" si="256"/>
        <v>1.0955829901910719</v>
      </c>
      <c r="R374" s="177">
        <f t="shared" si="262"/>
        <v>1.09623969</v>
      </c>
      <c r="S374" s="177">
        <f t="shared" si="257"/>
        <v>1.0509297200000001</v>
      </c>
      <c r="T374" s="177">
        <f t="shared" si="238"/>
        <v>328675.54386998998</v>
      </c>
      <c r="U374" s="177">
        <f t="shared" si="239"/>
        <v>736.44632186997853</v>
      </c>
      <c r="V374" s="177">
        <f t="shared" si="240"/>
        <v>28707.082631393288</v>
      </c>
      <c r="W374" s="177">
        <f t="shared" si="241"/>
        <v>342190.93500244326</v>
      </c>
      <c r="X374" s="185">
        <f t="shared" si="242"/>
        <v>0</v>
      </c>
      <c r="Y374" s="177">
        <f t="shared" si="243"/>
        <v>0</v>
      </c>
      <c r="Z374" s="186">
        <f t="shared" si="244"/>
        <v>0</v>
      </c>
      <c r="AA374" s="177">
        <f t="shared" si="258"/>
        <v>0</v>
      </c>
      <c r="AB374" s="187">
        <f t="shared" si="259"/>
        <v>7.1215000000000001E-2</v>
      </c>
      <c r="AC374" s="185">
        <f t="shared" si="245"/>
        <v>6</v>
      </c>
      <c r="AD374" s="185">
        <v>252</v>
      </c>
      <c r="AE374" s="184">
        <f t="shared" si="261"/>
        <v>1.001639283</v>
      </c>
      <c r="AF374" s="177">
        <f t="shared" si="246"/>
        <v>538.79223158000002</v>
      </c>
      <c r="AG374" s="177">
        <f t="shared" si="247"/>
        <v>560.94778250000002</v>
      </c>
      <c r="AH374" s="188">
        <f t="shared" si="260"/>
        <v>0</v>
      </c>
      <c r="AI374" s="188"/>
      <c r="AJ374" s="188"/>
      <c r="AK374" s="188"/>
      <c r="AL374" s="8"/>
      <c r="AM374" s="8"/>
      <c r="AN374" s="8"/>
      <c r="AO374" s="8"/>
      <c r="AP374" s="8"/>
      <c r="AQ374" s="8"/>
      <c r="AR374" s="5"/>
      <c r="AS374" s="5"/>
      <c r="AT374" s="5"/>
      <c r="AU374" s="5"/>
      <c r="AV374" s="5"/>
      <c r="AW374" s="3"/>
      <c r="AX374" s="30"/>
      <c r="AY374" s="30"/>
      <c r="AZ374" s="30"/>
      <c r="BA374" s="30"/>
      <c r="BB374" s="30"/>
      <c r="BC374" s="30"/>
      <c r="BD374" s="30"/>
      <c r="BE374" s="30"/>
      <c r="BF374" s="1"/>
      <c r="BG374" s="1"/>
      <c r="BH374" s="1"/>
      <c r="BI374" s="1"/>
    </row>
    <row r="375" spans="1:206" x14ac:dyDescent="0.2">
      <c r="A375" s="125">
        <f t="shared" si="248"/>
        <v>42266</v>
      </c>
      <c r="B375" s="177">
        <f t="shared" si="232"/>
        <v>342878.18540313514</v>
      </c>
      <c r="C375" s="3">
        <f t="shared" si="249"/>
        <v>46288555.029423244</v>
      </c>
      <c r="D375" s="177">
        <f t="shared" si="250"/>
        <v>312747.40604918002</v>
      </c>
      <c r="E375" s="177">
        <f t="shared" si="251"/>
        <v>14460.050474850001</v>
      </c>
      <c r="F375" s="178">
        <f t="shared" si="233"/>
        <v>298287.35557433002</v>
      </c>
      <c r="G375" s="179">
        <f t="shared" si="252"/>
        <v>4337.1099999999997</v>
      </c>
      <c r="H375" s="180">
        <f>IF(AND(N375=1,N374&gt;1),VLOOKUP(A374,[1]Plan1!$CW$105:$CY$215,3),H374)</f>
        <v>4346.6499999999996</v>
      </c>
      <c r="I375" s="181">
        <f t="shared" si="234"/>
        <v>42196</v>
      </c>
      <c r="J375" s="181">
        <f t="shared" si="253"/>
        <v>42227</v>
      </c>
      <c r="K375" s="182">
        <f t="shared" si="235"/>
        <v>2.1996214068815689E-3</v>
      </c>
      <c r="L375" s="213">
        <f t="shared" si="254"/>
        <v>42290</v>
      </c>
      <c r="M375" s="183">
        <f t="shared" si="255"/>
        <v>22</v>
      </c>
      <c r="N375" s="183">
        <f t="shared" si="236"/>
        <v>7</v>
      </c>
      <c r="O375" s="177">
        <f t="shared" si="237"/>
        <v>1.0006993500000001</v>
      </c>
      <c r="P375" s="184">
        <f t="shared" si="263"/>
        <v>1.00619897</v>
      </c>
      <c r="Q375" s="184">
        <f t="shared" si="256"/>
        <v>1.0955829901910719</v>
      </c>
      <c r="R375" s="177">
        <f t="shared" si="262"/>
        <v>1.09634918</v>
      </c>
      <c r="S375" s="177">
        <f t="shared" si="257"/>
        <v>1.0509297200000001</v>
      </c>
      <c r="T375" s="177">
        <f t="shared" si="238"/>
        <v>328675.54386998998</v>
      </c>
      <c r="U375" s="177">
        <f t="shared" si="239"/>
        <v>736.44632186997853</v>
      </c>
      <c r="V375" s="177">
        <f t="shared" si="240"/>
        <v>28739.742113955137</v>
      </c>
      <c r="W375" s="177">
        <f t="shared" si="241"/>
        <v>342223.59448500513</v>
      </c>
      <c r="X375" s="185">
        <f t="shared" si="242"/>
        <v>0</v>
      </c>
      <c r="Y375" s="177">
        <f t="shared" si="243"/>
        <v>0</v>
      </c>
      <c r="Z375" s="186">
        <f t="shared" si="244"/>
        <v>0</v>
      </c>
      <c r="AA375" s="177">
        <f t="shared" si="258"/>
        <v>0</v>
      </c>
      <c r="AB375" s="187">
        <f t="shared" si="259"/>
        <v>7.1215000000000001E-2</v>
      </c>
      <c r="AC375" s="185">
        <f t="shared" si="245"/>
        <v>7</v>
      </c>
      <c r="AD375" s="185">
        <v>252</v>
      </c>
      <c r="AE375" s="184">
        <f t="shared" si="261"/>
        <v>1.001912758</v>
      </c>
      <c r="AF375" s="177">
        <f t="shared" si="246"/>
        <v>628.67677593999997</v>
      </c>
      <c r="AG375" s="177">
        <f t="shared" si="247"/>
        <v>654.59091812999998</v>
      </c>
      <c r="AH375" s="188">
        <f t="shared" si="260"/>
        <v>0</v>
      </c>
      <c r="AI375" s="188"/>
      <c r="AJ375" s="188"/>
      <c r="AK375" s="188"/>
      <c r="AL375" s="8"/>
      <c r="AM375" s="8"/>
      <c r="AN375" s="8"/>
      <c r="AO375" s="8"/>
      <c r="AP375" s="8"/>
      <c r="AQ375" s="8"/>
      <c r="AR375" s="5"/>
      <c r="AS375" s="5"/>
      <c r="AT375" s="5"/>
      <c r="AU375" s="5"/>
      <c r="AV375" s="5"/>
      <c r="AW375" s="3"/>
      <c r="AX375" s="30"/>
      <c r="AY375" s="30"/>
      <c r="AZ375" s="30"/>
      <c r="BA375" s="30"/>
      <c r="BB375" s="30"/>
      <c r="BC375" s="30"/>
      <c r="BD375" s="30"/>
      <c r="BE375" s="30"/>
      <c r="BF375" s="17"/>
      <c r="BG375" s="17"/>
      <c r="BH375" s="17"/>
      <c r="BI375" s="17"/>
    </row>
    <row r="376" spans="1:206" x14ac:dyDescent="0.2">
      <c r="A376" s="125">
        <f t="shared" si="248"/>
        <v>42267</v>
      </c>
      <c r="B376" s="177">
        <f t="shared" si="232"/>
        <v>342878.18540313514</v>
      </c>
      <c r="C376" s="3">
        <f t="shared" si="249"/>
        <v>46288555.029423244</v>
      </c>
      <c r="D376" s="177">
        <f t="shared" si="250"/>
        <v>312747.40604918002</v>
      </c>
      <c r="E376" s="177">
        <f t="shared" si="251"/>
        <v>14460.050474850001</v>
      </c>
      <c r="F376" s="178">
        <f t="shared" si="233"/>
        <v>298287.35557433002</v>
      </c>
      <c r="G376" s="179">
        <f t="shared" si="252"/>
        <v>4337.1099999999997</v>
      </c>
      <c r="H376" s="180">
        <f>IF(AND(N376=1,N375&gt;1),VLOOKUP(A375,[1]Plan1!$CW$105:$CY$215,3),H375)</f>
        <v>4346.6499999999996</v>
      </c>
      <c r="I376" s="181">
        <f t="shared" si="234"/>
        <v>42196</v>
      </c>
      <c r="J376" s="181">
        <f t="shared" si="253"/>
        <v>42227</v>
      </c>
      <c r="K376" s="182">
        <f t="shared" si="235"/>
        <v>2.1996214068815689E-3</v>
      </c>
      <c r="L376" s="213">
        <f t="shared" si="254"/>
        <v>42290</v>
      </c>
      <c r="M376" s="183">
        <f t="shared" si="255"/>
        <v>22</v>
      </c>
      <c r="N376" s="183">
        <f t="shared" si="236"/>
        <v>7</v>
      </c>
      <c r="O376" s="177">
        <f t="shared" si="237"/>
        <v>1.0006993500000001</v>
      </c>
      <c r="P376" s="184">
        <f t="shared" si="263"/>
        <v>1.00619897</v>
      </c>
      <c r="Q376" s="184">
        <f t="shared" si="256"/>
        <v>1.0955829901910719</v>
      </c>
      <c r="R376" s="177">
        <f t="shared" si="262"/>
        <v>1.09634918</v>
      </c>
      <c r="S376" s="177">
        <f t="shared" si="257"/>
        <v>1.0509297200000001</v>
      </c>
      <c r="T376" s="177">
        <f t="shared" si="238"/>
        <v>328675.54386998998</v>
      </c>
      <c r="U376" s="177">
        <f t="shared" si="239"/>
        <v>736.44632186997853</v>
      </c>
      <c r="V376" s="177">
        <f t="shared" si="240"/>
        <v>28739.742113955137</v>
      </c>
      <c r="W376" s="177">
        <f t="shared" si="241"/>
        <v>342223.59448500513</v>
      </c>
      <c r="X376" s="185">
        <f t="shared" si="242"/>
        <v>0</v>
      </c>
      <c r="Y376" s="177">
        <f t="shared" si="243"/>
        <v>0</v>
      </c>
      <c r="Z376" s="186">
        <f t="shared" si="244"/>
        <v>0</v>
      </c>
      <c r="AA376" s="177">
        <f t="shared" si="258"/>
        <v>0</v>
      </c>
      <c r="AB376" s="187">
        <f t="shared" si="259"/>
        <v>7.1215000000000001E-2</v>
      </c>
      <c r="AC376" s="185">
        <f t="shared" si="245"/>
        <v>7</v>
      </c>
      <c r="AD376" s="185">
        <v>252</v>
      </c>
      <c r="AE376" s="184">
        <f t="shared" si="261"/>
        <v>1.001912758</v>
      </c>
      <c r="AF376" s="177">
        <f t="shared" si="246"/>
        <v>628.67677593999997</v>
      </c>
      <c r="AG376" s="177">
        <f t="shared" si="247"/>
        <v>654.59091812999998</v>
      </c>
      <c r="AH376" s="188">
        <f t="shared" si="260"/>
        <v>0</v>
      </c>
      <c r="AI376" s="188"/>
      <c r="AJ376" s="188"/>
      <c r="AK376" s="188"/>
      <c r="AL376" s="8"/>
      <c r="AM376" s="8"/>
      <c r="AN376" s="8"/>
      <c r="AO376" s="8"/>
      <c r="AP376" s="8"/>
      <c r="AQ376" s="8"/>
      <c r="AR376" s="5"/>
      <c r="AS376" s="5"/>
      <c r="AT376" s="5"/>
      <c r="AU376" s="5"/>
      <c r="AV376" s="5"/>
      <c r="AW376" s="3"/>
      <c r="AX376" s="30"/>
      <c r="AY376" s="30"/>
      <c r="AZ376" s="30"/>
      <c r="BA376" s="30"/>
      <c r="BB376" s="30"/>
      <c r="BC376" s="30"/>
      <c r="BD376" s="30"/>
      <c r="BE376" s="30"/>
      <c r="BF376" s="17"/>
      <c r="BG376" s="17"/>
      <c r="BH376" s="17"/>
      <c r="BI376" s="17"/>
    </row>
    <row r="377" spans="1:206" x14ac:dyDescent="0.2">
      <c r="A377" s="125">
        <f t="shared" si="248"/>
        <v>42268</v>
      </c>
      <c r="B377" s="177">
        <f t="shared" si="232"/>
        <v>342878.18540313514</v>
      </c>
      <c r="C377" s="3">
        <f t="shared" si="249"/>
        <v>46288555.029423244</v>
      </c>
      <c r="D377" s="177">
        <f t="shared" si="250"/>
        <v>312747.40604918002</v>
      </c>
      <c r="E377" s="177">
        <f t="shared" si="251"/>
        <v>14460.050474850001</v>
      </c>
      <c r="F377" s="178">
        <f t="shared" si="233"/>
        <v>298287.35557433002</v>
      </c>
      <c r="G377" s="179">
        <f t="shared" si="252"/>
        <v>4337.1099999999997</v>
      </c>
      <c r="H377" s="180">
        <f>IF(AND(N377=1,N376&gt;1),VLOOKUP(A376,[1]Plan1!$CW$105:$CY$215,3),H376)</f>
        <v>4346.6499999999996</v>
      </c>
      <c r="I377" s="181">
        <f t="shared" si="234"/>
        <v>42196</v>
      </c>
      <c r="J377" s="181">
        <f t="shared" si="253"/>
        <v>42227</v>
      </c>
      <c r="K377" s="182">
        <f t="shared" si="235"/>
        <v>2.1996214068815689E-3</v>
      </c>
      <c r="L377" s="213">
        <f t="shared" si="254"/>
        <v>42290</v>
      </c>
      <c r="M377" s="183">
        <f t="shared" si="255"/>
        <v>22</v>
      </c>
      <c r="N377" s="183">
        <f t="shared" si="236"/>
        <v>7</v>
      </c>
      <c r="O377" s="177">
        <f t="shared" si="237"/>
        <v>1.0006993500000001</v>
      </c>
      <c r="P377" s="184">
        <f t="shared" si="263"/>
        <v>1.00619897</v>
      </c>
      <c r="Q377" s="184">
        <f t="shared" si="256"/>
        <v>1.0955829901910719</v>
      </c>
      <c r="R377" s="177">
        <f t="shared" si="262"/>
        <v>1.09634918</v>
      </c>
      <c r="S377" s="177">
        <f t="shared" si="257"/>
        <v>1.0509297200000001</v>
      </c>
      <c r="T377" s="177">
        <f t="shared" si="238"/>
        <v>328675.54386998998</v>
      </c>
      <c r="U377" s="177">
        <f t="shared" si="239"/>
        <v>736.44632186997853</v>
      </c>
      <c r="V377" s="177">
        <f t="shared" si="240"/>
        <v>28739.742113955137</v>
      </c>
      <c r="W377" s="177">
        <f t="shared" si="241"/>
        <v>342223.59448500513</v>
      </c>
      <c r="X377" s="185">
        <f t="shared" si="242"/>
        <v>0</v>
      </c>
      <c r="Y377" s="177">
        <f t="shared" si="243"/>
        <v>0</v>
      </c>
      <c r="Z377" s="186">
        <f t="shared" si="244"/>
        <v>0</v>
      </c>
      <c r="AA377" s="177">
        <f t="shared" si="258"/>
        <v>0</v>
      </c>
      <c r="AB377" s="187">
        <f t="shared" si="259"/>
        <v>7.1215000000000001E-2</v>
      </c>
      <c r="AC377" s="185">
        <f t="shared" si="245"/>
        <v>7</v>
      </c>
      <c r="AD377" s="185">
        <v>252</v>
      </c>
      <c r="AE377" s="184">
        <f t="shared" si="261"/>
        <v>1.001912758</v>
      </c>
      <c r="AF377" s="177">
        <f t="shared" si="246"/>
        <v>628.67677593999997</v>
      </c>
      <c r="AG377" s="177">
        <f t="shared" si="247"/>
        <v>654.59091812999998</v>
      </c>
      <c r="AH377" s="188">
        <f t="shared" si="260"/>
        <v>0</v>
      </c>
      <c r="AI377" s="188"/>
      <c r="AJ377" s="188"/>
      <c r="AK377" s="188"/>
      <c r="AL377" s="8"/>
      <c r="AM377" s="8"/>
      <c r="AN377" s="13"/>
      <c r="AO377" s="13"/>
      <c r="AP377" s="13"/>
      <c r="AQ377" s="13"/>
      <c r="AR377" s="5"/>
      <c r="AS377" s="19"/>
      <c r="AT377" s="19"/>
      <c r="AU377" s="19"/>
      <c r="AV377" s="19"/>
      <c r="AW377" s="25"/>
      <c r="AX377" s="25"/>
      <c r="AY377" s="25"/>
      <c r="AZ377" s="25"/>
      <c r="BA377" s="25"/>
      <c r="BB377" s="25"/>
      <c r="BC377" s="25"/>
      <c r="BD377" s="25"/>
      <c r="BE377" s="25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</row>
    <row r="378" spans="1:206" x14ac:dyDescent="0.2">
      <c r="A378" s="125">
        <f t="shared" si="248"/>
        <v>42269</v>
      </c>
      <c r="B378" s="177">
        <f t="shared" si="232"/>
        <v>343004.53454306052</v>
      </c>
      <c r="C378" s="3">
        <f t="shared" si="249"/>
        <v>46305612.163313173</v>
      </c>
      <c r="D378" s="177">
        <f t="shared" si="250"/>
        <v>312747.40604918002</v>
      </c>
      <c r="E378" s="177">
        <f t="shared" si="251"/>
        <v>14460.050474850001</v>
      </c>
      <c r="F378" s="178">
        <f t="shared" si="233"/>
        <v>298287.35557433002</v>
      </c>
      <c r="G378" s="179">
        <f t="shared" si="252"/>
        <v>4337.1099999999997</v>
      </c>
      <c r="H378" s="180">
        <f>IF(AND(N378=1,N377&gt;1),VLOOKUP(A377,[1]Plan1!$CW$105:$CY$215,3),H377)</f>
        <v>4346.6499999999996</v>
      </c>
      <c r="I378" s="181">
        <f t="shared" si="234"/>
        <v>42196</v>
      </c>
      <c r="J378" s="181">
        <f t="shared" si="253"/>
        <v>42227</v>
      </c>
      <c r="K378" s="182">
        <f t="shared" si="235"/>
        <v>2.1996214068815689E-3</v>
      </c>
      <c r="L378" s="213">
        <f t="shared" si="254"/>
        <v>42290</v>
      </c>
      <c r="M378" s="183">
        <f t="shared" si="255"/>
        <v>22</v>
      </c>
      <c r="N378" s="183">
        <f t="shared" si="236"/>
        <v>8</v>
      </c>
      <c r="O378" s="177">
        <f t="shared" si="237"/>
        <v>1.0007992999999999</v>
      </c>
      <c r="P378" s="184">
        <f t="shared" si="263"/>
        <v>1.00619897</v>
      </c>
      <c r="Q378" s="184">
        <f t="shared" si="256"/>
        <v>1.0955829901910719</v>
      </c>
      <c r="R378" s="177">
        <f t="shared" si="262"/>
        <v>1.09645868</v>
      </c>
      <c r="S378" s="177">
        <f t="shared" si="257"/>
        <v>1.0509297200000001</v>
      </c>
      <c r="T378" s="177">
        <f t="shared" si="238"/>
        <v>328675.54386998998</v>
      </c>
      <c r="U378" s="177">
        <f t="shared" si="239"/>
        <v>736.44632186997853</v>
      </c>
      <c r="V378" s="177">
        <f t="shared" si="240"/>
        <v>28772.404579390521</v>
      </c>
      <c r="W378" s="177">
        <f t="shared" si="241"/>
        <v>342256.25695044053</v>
      </c>
      <c r="X378" s="185">
        <f t="shared" si="242"/>
        <v>0</v>
      </c>
      <c r="Y378" s="177">
        <f t="shared" si="243"/>
        <v>0</v>
      </c>
      <c r="Z378" s="186">
        <f t="shared" si="244"/>
        <v>0</v>
      </c>
      <c r="AA378" s="177">
        <f t="shared" si="258"/>
        <v>0</v>
      </c>
      <c r="AB378" s="187">
        <f t="shared" si="259"/>
        <v>7.1215000000000001E-2</v>
      </c>
      <c r="AC378" s="185">
        <f t="shared" si="245"/>
        <v>8</v>
      </c>
      <c r="AD378" s="185">
        <v>252</v>
      </c>
      <c r="AE378" s="184">
        <f t="shared" si="261"/>
        <v>1.002186308</v>
      </c>
      <c r="AF378" s="177">
        <f t="shared" si="246"/>
        <v>718.58597096000005</v>
      </c>
      <c r="AG378" s="177">
        <f t="shared" si="247"/>
        <v>748.27759261999995</v>
      </c>
      <c r="AH378" s="188">
        <f t="shared" si="260"/>
        <v>0</v>
      </c>
      <c r="AI378" s="188"/>
      <c r="AJ378" s="188"/>
      <c r="AK378" s="188"/>
      <c r="AL378" s="8"/>
      <c r="AM378" s="8"/>
      <c r="AN378" s="8"/>
      <c r="AO378" s="8"/>
      <c r="AP378" s="8"/>
      <c r="AQ378" s="8"/>
      <c r="AR378" s="5"/>
      <c r="AS378" s="5"/>
      <c r="AT378" s="5"/>
      <c r="AU378" s="5"/>
      <c r="AV378" s="5"/>
      <c r="AW378" s="3"/>
      <c r="AX378" s="30"/>
      <c r="AY378" s="30"/>
      <c r="AZ378" s="30"/>
      <c r="BA378" s="30"/>
      <c r="BB378" s="30"/>
      <c r="BC378" s="30"/>
      <c r="BD378" s="30"/>
      <c r="BE378" s="30"/>
      <c r="BF378" s="1"/>
      <c r="BG378" s="1"/>
      <c r="BH378" s="1"/>
      <c r="BI378" s="1"/>
    </row>
    <row r="379" spans="1:206" x14ac:dyDescent="0.2">
      <c r="A379" s="125">
        <f t="shared" si="248"/>
        <v>42270</v>
      </c>
      <c r="B379" s="177">
        <f t="shared" si="232"/>
        <v>343130.93286241306</v>
      </c>
      <c r="C379" s="3">
        <f t="shared" si="249"/>
        <v>46322675.93642576</v>
      </c>
      <c r="D379" s="177">
        <f t="shared" si="250"/>
        <v>312747.40604918002</v>
      </c>
      <c r="E379" s="177">
        <f t="shared" si="251"/>
        <v>14460.050474850001</v>
      </c>
      <c r="F379" s="178">
        <f t="shared" si="233"/>
        <v>298287.35557433002</v>
      </c>
      <c r="G379" s="179">
        <f t="shared" si="252"/>
        <v>4337.1099999999997</v>
      </c>
      <c r="H379" s="180">
        <f>IF(AND(N379=1,N378&gt;1),VLOOKUP(A378,[1]Plan1!$CW$105:$CY$215,3),H378)</f>
        <v>4346.6499999999996</v>
      </c>
      <c r="I379" s="181">
        <f t="shared" si="234"/>
        <v>42196</v>
      </c>
      <c r="J379" s="181">
        <f t="shared" si="253"/>
        <v>42227</v>
      </c>
      <c r="K379" s="182">
        <f t="shared" si="235"/>
        <v>2.1996214068815689E-3</v>
      </c>
      <c r="L379" s="213">
        <f t="shared" si="254"/>
        <v>42290</v>
      </c>
      <c r="M379" s="183">
        <f t="shared" si="255"/>
        <v>22</v>
      </c>
      <c r="N379" s="183">
        <f t="shared" si="236"/>
        <v>9</v>
      </c>
      <c r="O379" s="177">
        <f t="shared" si="237"/>
        <v>1.00089926</v>
      </c>
      <c r="P379" s="184">
        <f t="shared" si="263"/>
        <v>1.00619897</v>
      </c>
      <c r="Q379" s="184">
        <f t="shared" si="256"/>
        <v>1.0955829901910719</v>
      </c>
      <c r="R379" s="177">
        <f t="shared" si="262"/>
        <v>1.0965682000000001</v>
      </c>
      <c r="S379" s="177">
        <f t="shared" si="257"/>
        <v>1.0509297200000001</v>
      </c>
      <c r="T379" s="177">
        <f t="shared" si="238"/>
        <v>328675.54386998998</v>
      </c>
      <c r="U379" s="177">
        <f t="shared" si="239"/>
        <v>736.44632186997853</v>
      </c>
      <c r="V379" s="177">
        <f t="shared" si="240"/>
        <v>28805.073010573047</v>
      </c>
      <c r="W379" s="177">
        <f t="shared" si="241"/>
        <v>342288.92538162303</v>
      </c>
      <c r="X379" s="185">
        <f t="shared" si="242"/>
        <v>0</v>
      </c>
      <c r="Y379" s="177">
        <f t="shared" si="243"/>
        <v>0</v>
      </c>
      <c r="Z379" s="186">
        <f t="shared" si="244"/>
        <v>0</v>
      </c>
      <c r="AA379" s="177">
        <f t="shared" si="258"/>
        <v>0</v>
      </c>
      <c r="AB379" s="187">
        <f t="shared" si="259"/>
        <v>7.1215000000000001E-2</v>
      </c>
      <c r="AC379" s="185">
        <f t="shared" si="245"/>
        <v>9</v>
      </c>
      <c r="AD379" s="185">
        <v>252</v>
      </c>
      <c r="AE379" s="184">
        <f t="shared" si="261"/>
        <v>1.0024599320000001</v>
      </c>
      <c r="AF379" s="177">
        <f t="shared" si="246"/>
        <v>808.51948798000001</v>
      </c>
      <c r="AG379" s="177">
        <f t="shared" si="247"/>
        <v>842.00748079000005</v>
      </c>
      <c r="AH379" s="188">
        <f t="shared" si="260"/>
        <v>0</v>
      </c>
      <c r="AI379" s="188"/>
      <c r="AJ379" s="188"/>
      <c r="AK379" s="188"/>
      <c r="AL379" s="8"/>
      <c r="AM379" s="8"/>
      <c r="AN379" s="8"/>
      <c r="AO379" s="8"/>
      <c r="AP379" s="8"/>
      <c r="AQ379" s="8"/>
      <c r="AR379" s="5"/>
      <c r="AS379" s="5"/>
      <c r="AT379" s="5"/>
      <c r="AU379" s="5"/>
      <c r="AV379" s="5"/>
      <c r="AW379" s="3"/>
      <c r="AX379" s="30"/>
      <c r="AY379" s="30"/>
      <c r="AZ379" s="30"/>
      <c r="BA379" s="30"/>
      <c r="BB379" s="30"/>
      <c r="BC379" s="30"/>
      <c r="BD379" s="30"/>
      <c r="BE379" s="30"/>
      <c r="BF379" s="1"/>
      <c r="BG379" s="1"/>
      <c r="BH379" s="1"/>
      <c r="BI379" s="1"/>
    </row>
    <row r="380" spans="1:206" x14ac:dyDescent="0.2">
      <c r="A380" s="125">
        <f t="shared" si="248"/>
        <v>42271</v>
      </c>
      <c r="B380" s="177">
        <f t="shared" si="232"/>
        <v>343257.37174259196</v>
      </c>
      <c r="C380" s="3">
        <f t="shared" si="249"/>
        <v>46339745.185249917</v>
      </c>
      <c r="D380" s="177">
        <f t="shared" si="250"/>
        <v>312747.40604918002</v>
      </c>
      <c r="E380" s="177">
        <f t="shared" si="251"/>
        <v>14460.050474850001</v>
      </c>
      <c r="F380" s="178">
        <f t="shared" si="233"/>
        <v>298287.35557433002</v>
      </c>
      <c r="G380" s="179">
        <f t="shared" si="252"/>
        <v>4337.1099999999997</v>
      </c>
      <c r="H380" s="180">
        <f>IF(AND(N380=1,N379&gt;1),VLOOKUP(A379,[1]Plan1!$CW$105:$CY$215,3),H379)</f>
        <v>4346.6499999999996</v>
      </c>
      <c r="I380" s="181">
        <f t="shared" si="234"/>
        <v>42196</v>
      </c>
      <c r="J380" s="181">
        <f t="shared" si="253"/>
        <v>42227</v>
      </c>
      <c r="K380" s="182">
        <f t="shared" si="235"/>
        <v>2.1996214068815689E-3</v>
      </c>
      <c r="L380" s="213">
        <f t="shared" si="254"/>
        <v>42290</v>
      </c>
      <c r="M380" s="183">
        <f t="shared" si="255"/>
        <v>22</v>
      </c>
      <c r="N380" s="183">
        <f t="shared" si="236"/>
        <v>10</v>
      </c>
      <c r="O380" s="177">
        <f t="shared" si="237"/>
        <v>1.00099922</v>
      </c>
      <c r="P380" s="184">
        <f t="shared" si="263"/>
        <v>1.00619897</v>
      </c>
      <c r="Q380" s="184">
        <f t="shared" si="256"/>
        <v>1.0955829901910719</v>
      </c>
      <c r="R380" s="177">
        <f t="shared" si="262"/>
        <v>1.09667771</v>
      </c>
      <c r="S380" s="177">
        <f t="shared" si="257"/>
        <v>1.0509297200000001</v>
      </c>
      <c r="T380" s="177">
        <f t="shared" si="238"/>
        <v>328675.54386998998</v>
      </c>
      <c r="U380" s="177">
        <f t="shared" si="239"/>
        <v>736.44632186997853</v>
      </c>
      <c r="V380" s="177">
        <f t="shared" si="240"/>
        <v>28837.73845888197</v>
      </c>
      <c r="W380" s="177">
        <f t="shared" si="241"/>
        <v>342321.59082993196</v>
      </c>
      <c r="X380" s="185">
        <f t="shared" si="242"/>
        <v>0</v>
      </c>
      <c r="Y380" s="177">
        <f t="shared" si="243"/>
        <v>0</v>
      </c>
      <c r="Z380" s="186">
        <f t="shared" si="244"/>
        <v>0</v>
      </c>
      <c r="AA380" s="177">
        <f t="shared" si="258"/>
        <v>0</v>
      </c>
      <c r="AB380" s="187">
        <f t="shared" si="259"/>
        <v>7.1215000000000001E-2</v>
      </c>
      <c r="AC380" s="185">
        <f t="shared" si="245"/>
        <v>10</v>
      </c>
      <c r="AD380" s="185">
        <v>252</v>
      </c>
      <c r="AE380" s="184">
        <f t="shared" si="261"/>
        <v>1.0027336309999999</v>
      </c>
      <c r="AF380" s="177">
        <f t="shared" si="246"/>
        <v>898.47765565999998</v>
      </c>
      <c r="AG380" s="177">
        <f t="shared" si="247"/>
        <v>935.78091266000001</v>
      </c>
      <c r="AH380" s="188">
        <f t="shared" si="260"/>
        <v>0</v>
      </c>
      <c r="AI380" s="188"/>
      <c r="AJ380" s="188"/>
      <c r="AK380" s="188"/>
      <c r="AL380" s="8"/>
      <c r="AM380" s="8"/>
      <c r="AN380" s="8"/>
      <c r="AO380" s="8"/>
      <c r="AP380" s="8"/>
      <c r="AQ380" s="8"/>
      <c r="AR380" s="5"/>
      <c r="AS380" s="5"/>
      <c r="AT380" s="5"/>
      <c r="AU380" s="5"/>
      <c r="AV380" s="5"/>
      <c r="AW380" s="3"/>
      <c r="AX380" s="30"/>
      <c r="AY380" s="30"/>
      <c r="AZ380" s="30"/>
      <c r="BA380" s="30"/>
      <c r="BB380" s="30"/>
      <c r="BC380" s="30"/>
      <c r="BD380" s="30"/>
      <c r="BE380" s="30"/>
      <c r="BF380" s="1"/>
      <c r="BG380" s="1"/>
      <c r="BH380" s="1"/>
      <c r="BI380" s="1"/>
    </row>
    <row r="381" spans="1:206" x14ac:dyDescent="0.2">
      <c r="A381" s="125">
        <f t="shared" si="248"/>
        <v>42272</v>
      </c>
      <c r="B381" s="177">
        <f t="shared" si="232"/>
        <v>343383.86315587157</v>
      </c>
      <c r="C381" s="3">
        <f t="shared" si="249"/>
        <v>46356821.526042663</v>
      </c>
      <c r="D381" s="177">
        <f t="shared" si="250"/>
        <v>312747.40604918002</v>
      </c>
      <c r="E381" s="177">
        <f t="shared" si="251"/>
        <v>14460.050474850001</v>
      </c>
      <c r="F381" s="178">
        <f t="shared" si="233"/>
        <v>298287.35557433002</v>
      </c>
      <c r="G381" s="179">
        <f t="shared" si="252"/>
        <v>4337.1099999999997</v>
      </c>
      <c r="H381" s="180">
        <f>IF(AND(N381=1,N380&gt;1),VLOOKUP(A380,[1]Plan1!$CW$105:$CY$215,3),H380)</f>
        <v>4346.6499999999996</v>
      </c>
      <c r="I381" s="181">
        <f t="shared" si="234"/>
        <v>42196</v>
      </c>
      <c r="J381" s="181">
        <f t="shared" si="253"/>
        <v>42227</v>
      </c>
      <c r="K381" s="182">
        <f t="shared" si="235"/>
        <v>2.1996214068815689E-3</v>
      </c>
      <c r="L381" s="213">
        <f t="shared" si="254"/>
        <v>42290</v>
      </c>
      <c r="M381" s="183">
        <f t="shared" si="255"/>
        <v>22</v>
      </c>
      <c r="N381" s="183">
        <f t="shared" si="236"/>
        <v>11</v>
      </c>
      <c r="O381" s="177">
        <f t="shared" si="237"/>
        <v>1.0010992000000001</v>
      </c>
      <c r="P381" s="184">
        <f t="shared" si="263"/>
        <v>1.00619897</v>
      </c>
      <c r="Q381" s="184">
        <f t="shared" si="256"/>
        <v>1.0955829901910719</v>
      </c>
      <c r="R381" s="177">
        <f t="shared" si="262"/>
        <v>1.09678725</v>
      </c>
      <c r="S381" s="177">
        <f t="shared" si="257"/>
        <v>1.0509297200000001</v>
      </c>
      <c r="T381" s="177">
        <f t="shared" si="238"/>
        <v>328675.54386998998</v>
      </c>
      <c r="U381" s="177">
        <f t="shared" si="239"/>
        <v>736.44632186997853</v>
      </c>
      <c r="V381" s="177">
        <f t="shared" si="240"/>
        <v>28870.41285581157</v>
      </c>
      <c r="W381" s="177">
        <f t="shared" si="241"/>
        <v>342354.26522686158</v>
      </c>
      <c r="X381" s="185">
        <f t="shared" si="242"/>
        <v>0</v>
      </c>
      <c r="Y381" s="177">
        <f t="shared" si="243"/>
        <v>0</v>
      </c>
      <c r="Z381" s="186">
        <f t="shared" si="244"/>
        <v>0</v>
      </c>
      <c r="AA381" s="177">
        <f t="shared" si="258"/>
        <v>0</v>
      </c>
      <c r="AB381" s="187">
        <f t="shared" si="259"/>
        <v>7.1215000000000001E-2</v>
      </c>
      <c r="AC381" s="185">
        <f t="shared" si="245"/>
        <v>11</v>
      </c>
      <c r="AD381" s="185">
        <v>252</v>
      </c>
      <c r="AE381" s="184">
        <f t="shared" si="261"/>
        <v>1.003007405</v>
      </c>
      <c r="AF381" s="177">
        <f t="shared" si="246"/>
        <v>988.46047400999998</v>
      </c>
      <c r="AG381" s="177">
        <f t="shared" si="247"/>
        <v>1029.5979290099999</v>
      </c>
      <c r="AH381" s="188">
        <f t="shared" si="260"/>
        <v>0</v>
      </c>
      <c r="AI381" s="188"/>
      <c r="AJ381" s="188"/>
      <c r="AK381" s="188"/>
      <c r="AL381" s="8"/>
      <c r="AM381" s="8"/>
      <c r="AN381" s="8"/>
      <c r="AO381" s="8"/>
      <c r="AP381" s="8"/>
      <c r="AQ381" s="8"/>
      <c r="AR381" s="5"/>
      <c r="AS381" s="5"/>
      <c r="AT381" s="5"/>
      <c r="AU381" s="5"/>
      <c r="AV381" s="5"/>
      <c r="AW381" s="3"/>
      <c r="AX381" s="30"/>
      <c r="AY381" s="30"/>
      <c r="AZ381" s="30"/>
      <c r="BA381" s="30"/>
      <c r="BB381" s="30"/>
      <c r="BC381" s="30"/>
      <c r="BD381" s="30"/>
      <c r="BE381" s="30"/>
      <c r="BF381" s="1"/>
      <c r="BG381" s="1"/>
      <c r="BH381" s="1"/>
      <c r="BI381" s="1"/>
    </row>
    <row r="382" spans="1:206" x14ac:dyDescent="0.2">
      <c r="A382" s="125">
        <f t="shared" si="248"/>
        <v>42273</v>
      </c>
      <c r="B382" s="177">
        <f t="shared" si="232"/>
        <v>343510.40078924468</v>
      </c>
      <c r="C382" s="3">
        <f t="shared" si="249"/>
        <v>46373904.106548034</v>
      </c>
      <c r="D382" s="177">
        <f t="shared" si="250"/>
        <v>312747.40604918002</v>
      </c>
      <c r="E382" s="177">
        <f t="shared" si="251"/>
        <v>14460.050474850001</v>
      </c>
      <c r="F382" s="178">
        <f t="shared" si="233"/>
        <v>298287.35557433002</v>
      </c>
      <c r="G382" s="179">
        <f t="shared" si="252"/>
        <v>4337.1099999999997</v>
      </c>
      <c r="H382" s="180">
        <f>IF(AND(N382=1,N381&gt;1),VLOOKUP(A381,[1]Plan1!$CW$105:$CY$215,3),H381)</f>
        <v>4346.6499999999996</v>
      </c>
      <c r="I382" s="181">
        <f t="shared" si="234"/>
        <v>42196</v>
      </c>
      <c r="J382" s="181">
        <f t="shared" si="253"/>
        <v>42227</v>
      </c>
      <c r="K382" s="182">
        <f t="shared" si="235"/>
        <v>2.1996214068815689E-3</v>
      </c>
      <c r="L382" s="213">
        <f t="shared" si="254"/>
        <v>42290</v>
      </c>
      <c r="M382" s="183">
        <f t="shared" si="255"/>
        <v>22</v>
      </c>
      <c r="N382" s="183">
        <f t="shared" si="236"/>
        <v>12</v>
      </c>
      <c r="O382" s="177">
        <f t="shared" si="237"/>
        <v>1.0011991899999999</v>
      </c>
      <c r="P382" s="184">
        <f t="shared" si="263"/>
        <v>1.00619897</v>
      </c>
      <c r="Q382" s="184">
        <f t="shared" si="256"/>
        <v>1.0955829901910719</v>
      </c>
      <c r="R382" s="177">
        <f t="shared" si="262"/>
        <v>1.0968967999999999</v>
      </c>
      <c r="S382" s="177">
        <f t="shared" si="257"/>
        <v>1.0509297200000001</v>
      </c>
      <c r="T382" s="177">
        <f t="shared" si="238"/>
        <v>328675.54386998998</v>
      </c>
      <c r="U382" s="177">
        <f t="shared" si="239"/>
        <v>736.44632186997853</v>
      </c>
      <c r="V382" s="177">
        <f t="shared" si="240"/>
        <v>28903.090235614709</v>
      </c>
      <c r="W382" s="177">
        <f t="shared" si="241"/>
        <v>342386.94260666467</v>
      </c>
      <c r="X382" s="185">
        <f t="shared" si="242"/>
        <v>0</v>
      </c>
      <c r="Y382" s="177">
        <f t="shared" si="243"/>
        <v>0</v>
      </c>
      <c r="Z382" s="186">
        <f t="shared" si="244"/>
        <v>0</v>
      </c>
      <c r="AA382" s="177">
        <f t="shared" si="258"/>
        <v>0</v>
      </c>
      <c r="AB382" s="187">
        <f t="shared" si="259"/>
        <v>7.1215000000000001E-2</v>
      </c>
      <c r="AC382" s="185">
        <f t="shared" si="245"/>
        <v>12</v>
      </c>
      <c r="AD382" s="185">
        <v>252</v>
      </c>
      <c r="AE382" s="184">
        <f t="shared" si="261"/>
        <v>1.0032812529999999</v>
      </c>
      <c r="AF382" s="177">
        <f t="shared" si="246"/>
        <v>1078.4676143500001</v>
      </c>
      <c r="AG382" s="177">
        <f t="shared" si="247"/>
        <v>1123.4581825800001</v>
      </c>
      <c r="AH382" s="188">
        <f t="shared" si="260"/>
        <v>0</v>
      </c>
      <c r="AI382" s="188"/>
      <c r="AJ382" s="188"/>
      <c r="AK382" s="188"/>
      <c r="AL382" s="8"/>
      <c r="AM382" s="8"/>
      <c r="AN382" s="8"/>
      <c r="AO382" s="8"/>
      <c r="AP382" s="8"/>
      <c r="AQ382" s="8"/>
      <c r="AR382" s="5"/>
      <c r="AS382" s="5"/>
      <c r="AT382" s="5"/>
      <c r="AU382" s="5"/>
      <c r="AV382" s="5"/>
      <c r="AW382" s="3"/>
      <c r="AX382" s="30"/>
      <c r="AY382" s="30"/>
      <c r="AZ382" s="30"/>
      <c r="BA382" s="30"/>
      <c r="BB382" s="30"/>
      <c r="BC382" s="30"/>
      <c r="BD382" s="30"/>
      <c r="BE382" s="30"/>
      <c r="BF382" s="1"/>
      <c r="BG382" s="1"/>
      <c r="BH382" s="1"/>
      <c r="BI382" s="1"/>
    </row>
    <row r="383" spans="1:206" x14ac:dyDescent="0.2">
      <c r="A383" s="125">
        <f t="shared" si="248"/>
        <v>42274</v>
      </c>
      <c r="B383" s="177">
        <f t="shared" si="232"/>
        <v>343510.40078924468</v>
      </c>
      <c r="C383" s="3">
        <f t="shared" si="249"/>
        <v>46373904.106548034</v>
      </c>
      <c r="D383" s="177">
        <f t="shared" si="250"/>
        <v>312747.40604918002</v>
      </c>
      <c r="E383" s="177">
        <f t="shared" si="251"/>
        <v>14460.050474850001</v>
      </c>
      <c r="F383" s="178">
        <f t="shared" si="233"/>
        <v>298287.35557433002</v>
      </c>
      <c r="G383" s="179">
        <f t="shared" si="252"/>
        <v>4337.1099999999997</v>
      </c>
      <c r="H383" s="180">
        <f>IF(AND(N383=1,N382&gt;1),VLOOKUP(A382,[1]Plan1!$CW$105:$CY$215,3),H382)</f>
        <v>4346.6499999999996</v>
      </c>
      <c r="I383" s="181">
        <f t="shared" si="234"/>
        <v>42196</v>
      </c>
      <c r="J383" s="181">
        <f t="shared" si="253"/>
        <v>42227</v>
      </c>
      <c r="K383" s="182">
        <f t="shared" si="235"/>
        <v>2.1996214068815689E-3</v>
      </c>
      <c r="L383" s="213">
        <f t="shared" si="254"/>
        <v>42290</v>
      </c>
      <c r="M383" s="183">
        <f t="shared" si="255"/>
        <v>22</v>
      </c>
      <c r="N383" s="183">
        <f t="shared" si="236"/>
        <v>12</v>
      </c>
      <c r="O383" s="177">
        <f t="shared" si="237"/>
        <v>1.0011991899999999</v>
      </c>
      <c r="P383" s="184">
        <f t="shared" si="263"/>
        <v>1.00619897</v>
      </c>
      <c r="Q383" s="184">
        <f t="shared" si="256"/>
        <v>1.0955829901910719</v>
      </c>
      <c r="R383" s="177">
        <f t="shared" si="262"/>
        <v>1.0968967999999999</v>
      </c>
      <c r="S383" s="177">
        <f t="shared" si="257"/>
        <v>1.0509297200000001</v>
      </c>
      <c r="T383" s="177">
        <f t="shared" si="238"/>
        <v>328675.54386998998</v>
      </c>
      <c r="U383" s="177">
        <f t="shared" si="239"/>
        <v>736.44632186997853</v>
      </c>
      <c r="V383" s="177">
        <f t="shared" si="240"/>
        <v>28903.090235614709</v>
      </c>
      <c r="W383" s="177">
        <f t="shared" si="241"/>
        <v>342386.94260666467</v>
      </c>
      <c r="X383" s="185">
        <f t="shared" si="242"/>
        <v>0</v>
      </c>
      <c r="Y383" s="177">
        <f t="shared" si="243"/>
        <v>0</v>
      </c>
      <c r="Z383" s="186">
        <f t="shared" si="244"/>
        <v>0</v>
      </c>
      <c r="AA383" s="177">
        <f t="shared" si="258"/>
        <v>0</v>
      </c>
      <c r="AB383" s="187">
        <f t="shared" si="259"/>
        <v>7.1215000000000001E-2</v>
      </c>
      <c r="AC383" s="185">
        <f t="shared" si="245"/>
        <v>12</v>
      </c>
      <c r="AD383" s="185">
        <v>252</v>
      </c>
      <c r="AE383" s="184">
        <f t="shared" si="261"/>
        <v>1.0032812529999999</v>
      </c>
      <c r="AF383" s="177">
        <f t="shared" si="246"/>
        <v>1078.4676143500001</v>
      </c>
      <c r="AG383" s="177">
        <f t="shared" si="247"/>
        <v>1123.4581825800001</v>
      </c>
      <c r="AH383" s="188">
        <f t="shared" si="260"/>
        <v>0</v>
      </c>
      <c r="AI383" s="188"/>
      <c r="AJ383" s="188"/>
      <c r="AK383" s="188"/>
      <c r="AL383" s="8"/>
      <c r="AM383" s="8"/>
      <c r="AN383" s="8"/>
      <c r="AO383" s="8"/>
      <c r="AP383" s="8"/>
      <c r="AQ383" s="8"/>
      <c r="AR383" s="5"/>
      <c r="AS383" s="5"/>
      <c r="AT383" s="5"/>
      <c r="AU383" s="5"/>
      <c r="AV383" s="5"/>
      <c r="AW383" s="3"/>
      <c r="AX383" s="30"/>
      <c r="AY383" s="30"/>
      <c r="AZ383" s="30"/>
      <c r="BA383" s="30"/>
      <c r="BB383" s="30"/>
      <c r="BC383" s="30"/>
      <c r="BD383" s="30"/>
      <c r="BE383" s="30"/>
      <c r="BF383" s="1"/>
      <c r="BG383" s="1"/>
      <c r="BH383" s="1"/>
      <c r="BI383" s="1"/>
    </row>
    <row r="384" spans="1:206" x14ac:dyDescent="0.2">
      <c r="A384" s="125">
        <f t="shared" si="248"/>
        <v>42275</v>
      </c>
      <c r="B384" s="177">
        <f t="shared" si="232"/>
        <v>343510.40078924468</v>
      </c>
      <c r="C384" s="3">
        <f t="shared" si="249"/>
        <v>46373904.106548034</v>
      </c>
      <c r="D384" s="177">
        <f t="shared" si="250"/>
        <v>312747.40604918002</v>
      </c>
      <c r="E384" s="177">
        <f t="shared" si="251"/>
        <v>14460.050474850001</v>
      </c>
      <c r="F384" s="178">
        <f t="shared" si="233"/>
        <v>298287.35557433002</v>
      </c>
      <c r="G384" s="179">
        <f t="shared" si="252"/>
        <v>4337.1099999999997</v>
      </c>
      <c r="H384" s="180">
        <f>IF(AND(N384=1,N383&gt;1),VLOOKUP(A383,[1]Plan1!$CW$105:$CY$215,3),H383)</f>
        <v>4346.6499999999996</v>
      </c>
      <c r="I384" s="181">
        <f t="shared" si="234"/>
        <v>42196</v>
      </c>
      <c r="J384" s="181">
        <f t="shared" si="253"/>
        <v>42227</v>
      </c>
      <c r="K384" s="182">
        <f t="shared" si="235"/>
        <v>2.1996214068815689E-3</v>
      </c>
      <c r="L384" s="213">
        <f t="shared" si="254"/>
        <v>42290</v>
      </c>
      <c r="M384" s="183">
        <f t="shared" si="255"/>
        <v>22</v>
      </c>
      <c r="N384" s="183">
        <f t="shared" si="236"/>
        <v>12</v>
      </c>
      <c r="O384" s="177">
        <f t="shared" si="237"/>
        <v>1.0011991899999999</v>
      </c>
      <c r="P384" s="184">
        <f t="shared" si="263"/>
        <v>1.00619897</v>
      </c>
      <c r="Q384" s="184">
        <f t="shared" si="256"/>
        <v>1.0955829901910719</v>
      </c>
      <c r="R384" s="177">
        <f t="shared" si="262"/>
        <v>1.0968967999999999</v>
      </c>
      <c r="S384" s="177">
        <f t="shared" si="257"/>
        <v>1.0509297200000001</v>
      </c>
      <c r="T384" s="177">
        <f t="shared" si="238"/>
        <v>328675.54386998998</v>
      </c>
      <c r="U384" s="177">
        <f t="shared" si="239"/>
        <v>736.44632186997853</v>
      </c>
      <c r="V384" s="177">
        <f t="shared" si="240"/>
        <v>28903.090235614709</v>
      </c>
      <c r="W384" s="177">
        <f t="shared" si="241"/>
        <v>342386.94260666467</v>
      </c>
      <c r="X384" s="185">
        <f t="shared" si="242"/>
        <v>0</v>
      </c>
      <c r="Y384" s="177">
        <f t="shared" si="243"/>
        <v>0</v>
      </c>
      <c r="Z384" s="186">
        <f t="shared" si="244"/>
        <v>0</v>
      </c>
      <c r="AA384" s="177">
        <f t="shared" si="258"/>
        <v>0</v>
      </c>
      <c r="AB384" s="187">
        <f t="shared" si="259"/>
        <v>7.1215000000000001E-2</v>
      </c>
      <c r="AC384" s="185">
        <f t="shared" si="245"/>
        <v>12</v>
      </c>
      <c r="AD384" s="185">
        <v>252</v>
      </c>
      <c r="AE384" s="184">
        <f t="shared" si="261"/>
        <v>1.0032812529999999</v>
      </c>
      <c r="AF384" s="177">
        <f t="shared" si="246"/>
        <v>1078.4676143500001</v>
      </c>
      <c r="AG384" s="177">
        <f t="shared" si="247"/>
        <v>1123.4581825800001</v>
      </c>
      <c r="AH384" s="188">
        <f t="shared" si="260"/>
        <v>0</v>
      </c>
      <c r="AI384" s="188"/>
      <c r="AJ384" s="188"/>
      <c r="AK384" s="188"/>
      <c r="AL384" s="8"/>
      <c r="AM384" s="8"/>
      <c r="AN384" s="8"/>
      <c r="AO384" s="8"/>
      <c r="AP384" s="8"/>
      <c r="AQ384" s="8"/>
      <c r="AR384" s="5"/>
      <c r="AS384" s="5"/>
      <c r="AT384" s="5"/>
      <c r="AU384" s="5"/>
      <c r="AV384" s="5"/>
      <c r="AW384" s="3"/>
      <c r="AX384" s="30"/>
      <c r="AY384" s="30"/>
      <c r="AZ384" s="30"/>
      <c r="BA384" s="30"/>
      <c r="BB384" s="30"/>
      <c r="BC384" s="30"/>
      <c r="BD384" s="30"/>
      <c r="BE384" s="30"/>
      <c r="BF384" s="1"/>
      <c r="BG384" s="1"/>
      <c r="BH384" s="1"/>
      <c r="BI384" s="1"/>
    </row>
    <row r="385" spans="1:206" x14ac:dyDescent="0.2">
      <c r="A385" s="125">
        <f t="shared" si="248"/>
        <v>42276</v>
      </c>
      <c r="B385" s="177">
        <f t="shared" si="232"/>
        <v>343636.98533726146</v>
      </c>
      <c r="C385" s="3">
        <f t="shared" si="249"/>
        <v>46390993.020530298</v>
      </c>
      <c r="D385" s="177">
        <f t="shared" si="250"/>
        <v>312747.40604918002</v>
      </c>
      <c r="E385" s="177">
        <f t="shared" si="251"/>
        <v>14460.050474850001</v>
      </c>
      <c r="F385" s="178">
        <f t="shared" si="233"/>
        <v>298287.35557433002</v>
      </c>
      <c r="G385" s="179">
        <f t="shared" si="252"/>
        <v>4337.1099999999997</v>
      </c>
      <c r="H385" s="180">
        <f>IF(AND(N385=1,N384&gt;1),VLOOKUP(A384,[1]Plan1!$CW$105:$CY$215,3),H384)</f>
        <v>4346.6499999999996</v>
      </c>
      <c r="I385" s="181">
        <f t="shared" si="234"/>
        <v>42196</v>
      </c>
      <c r="J385" s="181">
        <f t="shared" si="253"/>
        <v>42227</v>
      </c>
      <c r="K385" s="182">
        <f t="shared" si="235"/>
        <v>2.1996214068815689E-3</v>
      </c>
      <c r="L385" s="213">
        <f t="shared" si="254"/>
        <v>42290</v>
      </c>
      <c r="M385" s="183">
        <f t="shared" si="255"/>
        <v>22</v>
      </c>
      <c r="N385" s="183">
        <f t="shared" si="236"/>
        <v>13</v>
      </c>
      <c r="O385" s="177">
        <f t="shared" si="237"/>
        <v>1.0012991899999999</v>
      </c>
      <c r="P385" s="184">
        <f t="shared" si="263"/>
        <v>1.00619897</v>
      </c>
      <c r="Q385" s="184">
        <f t="shared" si="256"/>
        <v>1.0955829901910719</v>
      </c>
      <c r="R385" s="177">
        <f t="shared" si="262"/>
        <v>1.09700636</v>
      </c>
      <c r="S385" s="177">
        <f t="shared" si="257"/>
        <v>1.0509297200000001</v>
      </c>
      <c r="T385" s="177">
        <f t="shared" si="238"/>
        <v>328675.54386998998</v>
      </c>
      <c r="U385" s="177">
        <f t="shared" si="239"/>
        <v>736.44632186997853</v>
      </c>
      <c r="V385" s="177">
        <f t="shared" si="240"/>
        <v>28935.770598291452</v>
      </c>
      <c r="W385" s="177">
        <f t="shared" si="241"/>
        <v>342419.62296934146</v>
      </c>
      <c r="X385" s="185">
        <f t="shared" si="242"/>
        <v>0</v>
      </c>
      <c r="Y385" s="177">
        <f t="shared" si="243"/>
        <v>0</v>
      </c>
      <c r="Z385" s="186">
        <f t="shared" si="244"/>
        <v>0</v>
      </c>
      <c r="AA385" s="177">
        <f t="shared" si="258"/>
        <v>0</v>
      </c>
      <c r="AB385" s="187">
        <f t="shared" si="259"/>
        <v>7.1215000000000001E-2</v>
      </c>
      <c r="AC385" s="185">
        <f t="shared" si="245"/>
        <v>13</v>
      </c>
      <c r="AD385" s="185">
        <v>252</v>
      </c>
      <c r="AE385" s="184">
        <f t="shared" si="261"/>
        <v>1.003555177</v>
      </c>
      <c r="AF385" s="177">
        <f t="shared" si="246"/>
        <v>1168.49973402</v>
      </c>
      <c r="AG385" s="177">
        <f t="shared" si="247"/>
        <v>1217.36236792</v>
      </c>
      <c r="AH385" s="188">
        <f t="shared" si="260"/>
        <v>0</v>
      </c>
      <c r="AI385" s="188"/>
      <c r="AJ385" s="188"/>
      <c r="AK385" s="188"/>
      <c r="AL385" s="8"/>
      <c r="AM385" s="8"/>
      <c r="AN385" s="8"/>
      <c r="AO385" s="8"/>
      <c r="AP385" s="8"/>
      <c r="AQ385" s="8"/>
      <c r="AR385" s="5"/>
      <c r="AS385" s="5"/>
      <c r="AT385" s="5"/>
      <c r="AU385" s="5"/>
      <c r="AV385" s="5"/>
      <c r="AW385" s="3"/>
      <c r="AX385" s="30"/>
      <c r="AY385" s="30"/>
      <c r="AZ385" s="30"/>
      <c r="BA385" s="30"/>
      <c r="BB385" s="30"/>
      <c r="BC385" s="30"/>
      <c r="BD385" s="30"/>
      <c r="BE385" s="30"/>
      <c r="BF385" s="1"/>
      <c r="BG385" s="1"/>
      <c r="BH385" s="1"/>
      <c r="BI385" s="1"/>
    </row>
    <row r="386" spans="1:206" x14ac:dyDescent="0.2">
      <c r="A386" s="125">
        <f t="shared" si="248"/>
        <v>42277</v>
      </c>
      <c r="B386" s="177">
        <f t="shared" si="232"/>
        <v>343763.6101363246</v>
      </c>
      <c r="C386" s="3">
        <f t="shared" si="249"/>
        <v>46408087.368403822</v>
      </c>
      <c r="D386" s="177">
        <f t="shared" si="250"/>
        <v>312747.40604918002</v>
      </c>
      <c r="E386" s="177">
        <f t="shared" si="251"/>
        <v>14460.050474850001</v>
      </c>
      <c r="F386" s="178">
        <f t="shared" si="233"/>
        <v>298287.35557433002</v>
      </c>
      <c r="G386" s="179">
        <f t="shared" si="252"/>
        <v>4337.1099999999997</v>
      </c>
      <c r="H386" s="180">
        <f>IF(AND(N386=1,N385&gt;1),VLOOKUP(A385,[1]Plan1!$CW$105:$CY$215,3),H385)</f>
        <v>4346.6499999999996</v>
      </c>
      <c r="I386" s="181">
        <f t="shared" si="234"/>
        <v>42196</v>
      </c>
      <c r="J386" s="181">
        <f t="shared" si="253"/>
        <v>42227</v>
      </c>
      <c r="K386" s="182">
        <f t="shared" si="235"/>
        <v>2.1996214068815689E-3</v>
      </c>
      <c r="L386" s="213">
        <f t="shared" si="254"/>
        <v>42290</v>
      </c>
      <c r="M386" s="183">
        <f t="shared" si="255"/>
        <v>22</v>
      </c>
      <c r="N386" s="183">
        <f t="shared" si="236"/>
        <v>14</v>
      </c>
      <c r="O386" s="177">
        <f t="shared" si="237"/>
        <v>1.0013991900000001</v>
      </c>
      <c r="P386" s="184">
        <f t="shared" si="263"/>
        <v>1.00619897</v>
      </c>
      <c r="Q386" s="184">
        <f t="shared" si="256"/>
        <v>1.0955829901910719</v>
      </c>
      <c r="R386" s="177">
        <f t="shared" si="262"/>
        <v>1.0971159100000001</v>
      </c>
      <c r="S386" s="177">
        <f t="shared" si="257"/>
        <v>1.0509297200000001</v>
      </c>
      <c r="T386" s="177">
        <f t="shared" si="238"/>
        <v>328675.54386998998</v>
      </c>
      <c r="U386" s="177">
        <f t="shared" si="239"/>
        <v>736.44632186997853</v>
      </c>
      <c r="V386" s="177">
        <f t="shared" si="240"/>
        <v>28968.447978094657</v>
      </c>
      <c r="W386" s="177">
        <f t="shared" si="241"/>
        <v>342452.30034914461</v>
      </c>
      <c r="X386" s="185">
        <f t="shared" si="242"/>
        <v>0</v>
      </c>
      <c r="Y386" s="177">
        <f t="shared" si="243"/>
        <v>0</v>
      </c>
      <c r="Z386" s="186">
        <f t="shared" si="244"/>
        <v>0</v>
      </c>
      <c r="AA386" s="177">
        <f t="shared" si="258"/>
        <v>0</v>
      </c>
      <c r="AB386" s="187">
        <f t="shared" si="259"/>
        <v>7.1215000000000001E-2</v>
      </c>
      <c r="AC386" s="185">
        <f t="shared" si="245"/>
        <v>14</v>
      </c>
      <c r="AD386" s="185">
        <v>252</v>
      </c>
      <c r="AE386" s="184">
        <f t="shared" si="261"/>
        <v>1.0038291749999999</v>
      </c>
      <c r="AF386" s="177">
        <f t="shared" si="246"/>
        <v>1258.5561756899999</v>
      </c>
      <c r="AG386" s="177">
        <f t="shared" si="247"/>
        <v>1311.3097871800001</v>
      </c>
      <c r="AH386" s="188">
        <f t="shared" si="260"/>
        <v>0</v>
      </c>
      <c r="AI386" s="188"/>
      <c r="AJ386" s="188"/>
      <c r="AK386" s="188"/>
      <c r="AL386" s="8"/>
      <c r="AM386" s="8"/>
      <c r="AN386" s="8"/>
      <c r="AO386" s="8"/>
      <c r="AP386" s="8"/>
      <c r="AQ386" s="8"/>
      <c r="AR386" s="5"/>
      <c r="AS386" s="5"/>
      <c r="AT386" s="5"/>
      <c r="AU386" s="5"/>
      <c r="AV386" s="5"/>
      <c r="AW386" s="3"/>
      <c r="AX386" s="30"/>
      <c r="AY386" s="30"/>
      <c r="AZ386" s="30"/>
      <c r="BA386" s="30"/>
      <c r="BB386" s="30"/>
      <c r="BC386" s="30"/>
      <c r="BD386" s="30"/>
      <c r="BE386" s="30"/>
      <c r="BF386" s="1"/>
      <c r="BG386" s="1"/>
      <c r="BH386" s="1"/>
      <c r="BI386" s="1"/>
    </row>
    <row r="387" spans="1:206" x14ac:dyDescent="0.2">
      <c r="A387" s="125">
        <f t="shared" si="248"/>
        <v>42278</v>
      </c>
      <c r="B387" s="177">
        <f t="shared" si="232"/>
        <v>343890.28751417849</v>
      </c>
      <c r="C387" s="3">
        <f t="shared" si="249"/>
        <v>46425188.814414099</v>
      </c>
      <c r="D387" s="177">
        <f t="shared" si="250"/>
        <v>312747.40604918002</v>
      </c>
      <c r="E387" s="177">
        <f t="shared" si="251"/>
        <v>14460.050474850001</v>
      </c>
      <c r="F387" s="178">
        <f t="shared" si="233"/>
        <v>298287.35557433002</v>
      </c>
      <c r="G387" s="179">
        <f t="shared" si="252"/>
        <v>4337.1099999999997</v>
      </c>
      <c r="H387" s="180">
        <f>IF(AND(N387=1,N386&gt;1),VLOOKUP(A386,[1]Plan1!$CW$105:$CY$215,3),H386)</f>
        <v>4346.6499999999996</v>
      </c>
      <c r="I387" s="181">
        <f t="shared" si="234"/>
        <v>42196</v>
      </c>
      <c r="J387" s="181">
        <f t="shared" si="253"/>
        <v>42227</v>
      </c>
      <c r="K387" s="182">
        <f t="shared" si="235"/>
        <v>2.1996214068815689E-3</v>
      </c>
      <c r="L387" s="213">
        <f t="shared" si="254"/>
        <v>42290</v>
      </c>
      <c r="M387" s="183">
        <f t="shared" si="255"/>
        <v>22</v>
      </c>
      <c r="N387" s="183">
        <f t="shared" si="236"/>
        <v>15</v>
      </c>
      <c r="O387" s="177">
        <f t="shared" si="237"/>
        <v>1.00149921</v>
      </c>
      <c r="P387" s="184">
        <f t="shared" si="263"/>
        <v>1.00619897</v>
      </c>
      <c r="Q387" s="184">
        <f t="shared" si="256"/>
        <v>1.0955829901910719</v>
      </c>
      <c r="R387" s="177">
        <f t="shared" si="262"/>
        <v>1.09722549</v>
      </c>
      <c r="S387" s="177">
        <f t="shared" si="257"/>
        <v>1.0509297200000001</v>
      </c>
      <c r="T387" s="177">
        <f t="shared" si="238"/>
        <v>328675.54386998998</v>
      </c>
      <c r="U387" s="177">
        <f t="shared" si="239"/>
        <v>736.44632186997853</v>
      </c>
      <c r="V387" s="177">
        <f t="shared" si="240"/>
        <v>29001.134306518477</v>
      </c>
      <c r="W387" s="177">
        <f t="shared" si="241"/>
        <v>342484.98667756846</v>
      </c>
      <c r="X387" s="185">
        <f t="shared" si="242"/>
        <v>0</v>
      </c>
      <c r="Y387" s="177">
        <f t="shared" si="243"/>
        <v>0</v>
      </c>
      <c r="Z387" s="186">
        <f t="shared" si="244"/>
        <v>0</v>
      </c>
      <c r="AA387" s="177">
        <f t="shared" si="258"/>
        <v>0</v>
      </c>
      <c r="AB387" s="187">
        <f t="shared" si="259"/>
        <v>7.1215000000000001E-2</v>
      </c>
      <c r="AC387" s="185">
        <f t="shared" si="245"/>
        <v>15</v>
      </c>
      <c r="AD387" s="185">
        <v>252</v>
      </c>
      <c r="AE387" s="184">
        <f t="shared" si="261"/>
        <v>1.0041032480000001</v>
      </c>
      <c r="AF387" s="177">
        <f t="shared" si="246"/>
        <v>1348.6372680300001</v>
      </c>
      <c r="AG387" s="177">
        <f t="shared" si="247"/>
        <v>1405.30083661</v>
      </c>
      <c r="AH387" s="188">
        <f t="shared" si="260"/>
        <v>0</v>
      </c>
      <c r="AI387" s="188"/>
      <c r="AJ387" s="188"/>
      <c r="AK387" s="188"/>
      <c r="AL387" s="8"/>
      <c r="AM387" s="8"/>
      <c r="AN387" s="8"/>
      <c r="AO387" s="8"/>
      <c r="AP387" s="8"/>
      <c r="AQ387" s="8"/>
      <c r="AR387" s="5"/>
      <c r="AS387" s="5"/>
      <c r="AT387" s="5"/>
      <c r="AU387" s="5"/>
      <c r="AV387" s="5"/>
      <c r="AW387" s="3"/>
      <c r="AX387" s="30"/>
      <c r="AY387" s="30"/>
      <c r="AZ387" s="30"/>
      <c r="BA387" s="30"/>
      <c r="BB387" s="30"/>
      <c r="BC387" s="30"/>
      <c r="BD387" s="30"/>
      <c r="BE387" s="30"/>
      <c r="BF387" s="1"/>
      <c r="BG387" s="1"/>
      <c r="BH387" s="1"/>
      <c r="BI387" s="1"/>
    </row>
    <row r="388" spans="1:206" x14ac:dyDescent="0.2">
      <c r="A388" s="125">
        <f t="shared" si="248"/>
        <v>42279</v>
      </c>
      <c r="B388" s="177">
        <f t="shared" si="232"/>
        <v>344017.01414707943</v>
      </c>
      <c r="C388" s="3">
        <f t="shared" si="249"/>
        <v>46442296.909855723</v>
      </c>
      <c r="D388" s="177">
        <f t="shared" si="250"/>
        <v>312747.40604918002</v>
      </c>
      <c r="E388" s="177">
        <f t="shared" si="251"/>
        <v>14460.050474850001</v>
      </c>
      <c r="F388" s="178">
        <f t="shared" si="233"/>
        <v>298287.35557433002</v>
      </c>
      <c r="G388" s="179">
        <f t="shared" si="252"/>
        <v>4337.1099999999997</v>
      </c>
      <c r="H388" s="180">
        <f>IF(AND(N388=1,N387&gt;1),VLOOKUP(A387,[1]Plan1!$CW$105:$CY$215,3),H387)</f>
        <v>4346.6499999999996</v>
      </c>
      <c r="I388" s="181">
        <f t="shared" si="234"/>
        <v>42196</v>
      </c>
      <c r="J388" s="181">
        <f t="shared" si="253"/>
        <v>42227</v>
      </c>
      <c r="K388" s="182">
        <f t="shared" si="235"/>
        <v>2.1996214068815689E-3</v>
      </c>
      <c r="L388" s="213">
        <f t="shared" si="254"/>
        <v>42290</v>
      </c>
      <c r="M388" s="183">
        <f t="shared" si="255"/>
        <v>22</v>
      </c>
      <c r="N388" s="183">
        <f t="shared" si="236"/>
        <v>16</v>
      </c>
      <c r="O388" s="177">
        <f t="shared" si="237"/>
        <v>1.00159924</v>
      </c>
      <c r="P388" s="184">
        <f t="shared" si="263"/>
        <v>1.00619897</v>
      </c>
      <c r="Q388" s="184">
        <f t="shared" si="256"/>
        <v>1.0955829901910719</v>
      </c>
      <c r="R388" s="177">
        <f t="shared" si="262"/>
        <v>1.0973350900000001</v>
      </c>
      <c r="S388" s="177">
        <f t="shared" si="257"/>
        <v>1.0509297200000001</v>
      </c>
      <c r="T388" s="177">
        <f t="shared" si="238"/>
        <v>328675.54386998998</v>
      </c>
      <c r="U388" s="177">
        <f t="shared" si="239"/>
        <v>736.44632186997853</v>
      </c>
      <c r="V388" s="177">
        <f t="shared" si="240"/>
        <v>29033.826600689434</v>
      </c>
      <c r="W388" s="177">
        <f t="shared" si="241"/>
        <v>342517.67897173943</v>
      </c>
      <c r="X388" s="185">
        <f t="shared" si="242"/>
        <v>0</v>
      </c>
      <c r="Y388" s="177">
        <f t="shared" si="243"/>
        <v>0</v>
      </c>
      <c r="Z388" s="186">
        <f t="shared" si="244"/>
        <v>0</v>
      </c>
      <c r="AA388" s="177">
        <f t="shared" si="258"/>
        <v>0</v>
      </c>
      <c r="AB388" s="187">
        <f t="shared" si="259"/>
        <v>7.1215000000000001E-2</v>
      </c>
      <c r="AC388" s="185">
        <f t="shared" si="245"/>
        <v>16</v>
      </c>
      <c r="AD388" s="185">
        <v>252</v>
      </c>
      <c r="AE388" s="184">
        <f t="shared" si="261"/>
        <v>1.0043773949999999</v>
      </c>
      <c r="AF388" s="177">
        <f t="shared" si="246"/>
        <v>1438.74268235</v>
      </c>
      <c r="AG388" s="177">
        <f t="shared" si="247"/>
        <v>1499.33517534</v>
      </c>
      <c r="AH388" s="188">
        <f t="shared" si="260"/>
        <v>0</v>
      </c>
      <c r="AI388" s="188"/>
      <c r="AJ388" s="188"/>
      <c r="AK388" s="188"/>
      <c r="AL388" s="8"/>
      <c r="AM388" s="8"/>
      <c r="AN388" s="8"/>
      <c r="AO388" s="8"/>
      <c r="AP388" s="8"/>
      <c r="AQ388" s="8"/>
      <c r="AR388" s="5"/>
      <c r="AS388" s="5"/>
      <c r="AT388" s="5"/>
      <c r="AU388" s="5"/>
      <c r="AV388" s="5"/>
      <c r="AW388" s="3"/>
      <c r="AX388" s="30"/>
      <c r="AY388" s="30"/>
      <c r="AZ388" s="30"/>
      <c r="BA388" s="30"/>
      <c r="BB388" s="30"/>
      <c r="BC388" s="30"/>
      <c r="BD388" s="30"/>
      <c r="BE388" s="30"/>
      <c r="BF388" s="1"/>
      <c r="BG388" s="1"/>
      <c r="BH388" s="1"/>
      <c r="BI388" s="1"/>
    </row>
    <row r="389" spans="1:206" x14ac:dyDescent="0.2">
      <c r="A389" s="125">
        <f t="shared" si="248"/>
        <v>42280</v>
      </c>
      <c r="B389" s="177">
        <f t="shared" si="232"/>
        <v>344143.78473879036</v>
      </c>
      <c r="C389" s="3">
        <f t="shared" si="249"/>
        <v>46459410.939736702</v>
      </c>
      <c r="D389" s="177">
        <f t="shared" si="250"/>
        <v>312747.40604918002</v>
      </c>
      <c r="E389" s="177">
        <f t="shared" si="251"/>
        <v>14460.050474850001</v>
      </c>
      <c r="F389" s="178">
        <f t="shared" si="233"/>
        <v>298287.35557433002</v>
      </c>
      <c r="G389" s="179">
        <f t="shared" si="252"/>
        <v>4337.1099999999997</v>
      </c>
      <c r="H389" s="180">
        <f>IF(AND(N389=1,N388&gt;1),VLOOKUP(A388,[1]Plan1!$CW$105:$CY$215,3),H388)</f>
        <v>4346.6499999999996</v>
      </c>
      <c r="I389" s="181">
        <f t="shared" si="234"/>
        <v>42196</v>
      </c>
      <c r="J389" s="181">
        <f t="shared" si="253"/>
        <v>42227</v>
      </c>
      <c r="K389" s="182">
        <f t="shared" si="235"/>
        <v>2.1996214068815689E-3</v>
      </c>
      <c r="L389" s="213">
        <f t="shared" si="254"/>
        <v>42290</v>
      </c>
      <c r="M389" s="183">
        <f t="shared" si="255"/>
        <v>22</v>
      </c>
      <c r="N389" s="183">
        <f t="shared" si="236"/>
        <v>17</v>
      </c>
      <c r="O389" s="177">
        <f t="shared" si="237"/>
        <v>1.00169928</v>
      </c>
      <c r="P389" s="184">
        <f t="shared" si="263"/>
        <v>1.00619897</v>
      </c>
      <c r="Q389" s="184">
        <f t="shared" si="256"/>
        <v>1.0955829901910719</v>
      </c>
      <c r="R389" s="177">
        <f t="shared" si="262"/>
        <v>1.0974446899999999</v>
      </c>
      <c r="S389" s="177">
        <f t="shared" si="257"/>
        <v>1.0509297200000001</v>
      </c>
      <c r="T389" s="177">
        <f t="shared" si="238"/>
        <v>328675.54386998998</v>
      </c>
      <c r="U389" s="177">
        <f t="shared" si="239"/>
        <v>736.44632186997853</v>
      </c>
      <c r="V389" s="177">
        <f t="shared" si="240"/>
        <v>29066.518894860328</v>
      </c>
      <c r="W389" s="177">
        <f t="shared" si="241"/>
        <v>342550.37126591033</v>
      </c>
      <c r="X389" s="185">
        <f t="shared" si="242"/>
        <v>0</v>
      </c>
      <c r="Y389" s="177">
        <f t="shared" si="243"/>
        <v>0</v>
      </c>
      <c r="Z389" s="186">
        <f t="shared" si="244"/>
        <v>0</v>
      </c>
      <c r="AA389" s="177">
        <f t="shared" si="258"/>
        <v>0</v>
      </c>
      <c r="AB389" s="187">
        <f t="shared" si="259"/>
        <v>7.1215000000000001E-2</v>
      </c>
      <c r="AC389" s="185">
        <f t="shared" si="245"/>
        <v>17</v>
      </c>
      <c r="AD389" s="185">
        <v>252</v>
      </c>
      <c r="AE389" s="184">
        <f t="shared" si="261"/>
        <v>1.004651618</v>
      </c>
      <c r="AF389" s="177">
        <f t="shared" si="246"/>
        <v>1528.8730760200001</v>
      </c>
      <c r="AG389" s="177">
        <f t="shared" si="247"/>
        <v>1593.41347288</v>
      </c>
      <c r="AH389" s="188">
        <f t="shared" si="260"/>
        <v>0</v>
      </c>
      <c r="AI389" s="188"/>
      <c r="AJ389" s="188"/>
      <c r="AK389" s="188"/>
      <c r="AL389" s="8"/>
      <c r="AM389" s="8"/>
      <c r="AN389" s="8"/>
      <c r="AO389" s="8"/>
      <c r="AP389" s="8"/>
      <c r="AQ389" s="8"/>
      <c r="AR389" s="5"/>
      <c r="AS389" s="5"/>
      <c r="AT389" s="5"/>
      <c r="AU389" s="5"/>
      <c r="AV389" s="5"/>
      <c r="AW389" s="3"/>
      <c r="AX389" s="30"/>
      <c r="AY389" s="30"/>
      <c r="AZ389" s="30"/>
      <c r="BA389" s="30"/>
      <c r="BB389" s="30"/>
      <c r="BC389" s="30"/>
      <c r="BD389" s="30"/>
      <c r="BE389" s="30"/>
      <c r="BF389" s="1"/>
      <c r="BG389" s="1"/>
      <c r="BH389" s="1"/>
      <c r="BI389" s="1"/>
    </row>
    <row r="390" spans="1:206" x14ac:dyDescent="0.2">
      <c r="A390" s="125">
        <f t="shared" si="248"/>
        <v>42281</v>
      </c>
      <c r="B390" s="177">
        <f t="shared" si="232"/>
        <v>344143.78473879036</v>
      </c>
      <c r="C390" s="3">
        <f t="shared" si="249"/>
        <v>46459410.939736702</v>
      </c>
      <c r="D390" s="177">
        <f t="shared" si="250"/>
        <v>312747.40604918002</v>
      </c>
      <c r="E390" s="177">
        <f t="shared" si="251"/>
        <v>14460.050474850001</v>
      </c>
      <c r="F390" s="178">
        <f t="shared" si="233"/>
        <v>298287.35557433002</v>
      </c>
      <c r="G390" s="179">
        <f t="shared" si="252"/>
        <v>4337.1099999999997</v>
      </c>
      <c r="H390" s="180">
        <f>IF(AND(N390=1,N389&gt;1),VLOOKUP(A389,[1]Plan1!$CW$105:$CY$215,3),H389)</f>
        <v>4346.6499999999996</v>
      </c>
      <c r="I390" s="181">
        <f t="shared" si="234"/>
        <v>42196</v>
      </c>
      <c r="J390" s="181">
        <f t="shared" si="253"/>
        <v>42227</v>
      </c>
      <c r="K390" s="182">
        <f t="shared" si="235"/>
        <v>2.1996214068815689E-3</v>
      </c>
      <c r="L390" s="213">
        <f t="shared" si="254"/>
        <v>42290</v>
      </c>
      <c r="M390" s="183">
        <f t="shared" si="255"/>
        <v>22</v>
      </c>
      <c r="N390" s="183">
        <f t="shared" si="236"/>
        <v>17</v>
      </c>
      <c r="O390" s="177">
        <f t="shared" si="237"/>
        <v>1.00169928</v>
      </c>
      <c r="P390" s="184">
        <f t="shared" si="263"/>
        <v>1.00619897</v>
      </c>
      <c r="Q390" s="184">
        <f t="shared" si="256"/>
        <v>1.0955829901910719</v>
      </c>
      <c r="R390" s="177">
        <f t="shared" si="262"/>
        <v>1.0974446899999999</v>
      </c>
      <c r="S390" s="177">
        <f t="shared" si="257"/>
        <v>1.0509297200000001</v>
      </c>
      <c r="T390" s="177">
        <f t="shared" si="238"/>
        <v>328675.54386998998</v>
      </c>
      <c r="U390" s="177">
        <f t="shared" si="239"/>
        <v>736.44632186997853</v>
      </c>
      <c r="V390" s="177">
        <f t="shared" si="240"/>
        <v>29066.518894860328</v>
      </c>
      <c r="W390" s="177">
        <f t="shared" si="241"/>
        <v>342550.37126591033</v>
      </c>
      <c r="X390" s="185">
        <f t="shared" si="242"/>
        <v>0</v>
      </c>
      <c r="Y390" s="177">
        <f t="shared" si="243"/>
        <v>0</v>
      </c>
      <c r="Z390" s="186">
        <f t="shared" si="244"/>
        <v>0</v>
      </c>
      <c r="AA390" s="177">
        <f t="shared" si="258"/>
        <v>0</v>
      </c>
      <c r="AB390" s="187">
        <f t="shared" si="259"/>
        <v>7.1215000000000001E-2</v>
      </c>
      <c r="AC390" s="185">
        <f t="shared" si="245"/>
        <v>17</v>
      </c>
      <c r="AD390" s="185">
        <v>252</v>
      </c>
      <c r="AE390" s="184">
        <f t="shared" si="261"/>
        <v>1.004651618</v>
      </c>
      <c r="AF390" s="177">
        <f t="shared" si="246"/>
        <v>1528.8730760200001</v>
      </c>
      <c r="AG390" s="177">
        <f t="shared" si="247"/>
        <v>1593.41347288</v>
      </c>
      <c r="AH390" s="188">
        <f t="shared" si="260"/>
        <v>0</v>
      </c>
      <c r="AI390" s="188"/>
      <c r="AJ390" s="188"/>
      <c r="AK390" s="188"/>
      <c r="AL390" s="8"/>
      <c r="AM390" s="8"/>
      <c r="AN390" s="8"/>
      <c r="AO390" s="8"/>
      <c r="AP390" s="8"/>
      <c r="AQ390" s="8"/>
      <c r="AR390" s="5"/>
      <c r="AS390" s="5"/>
      <c r="AT390" s="5"/>
      <c r="AU390" s="5"/>
      <c r="AV390" s="5"/>
      <c r="AW390" s="3"/>
      <c r="AX390" s="30"/>
      <c r="AY390" s="30"/>
      <c r="AZ390" s="30"/>
      <c r="BA390" s="30"/>
      <c r="BB390" s="30"/>
      <c r="BC390" s="30"/>
      <c r="BD390" s="30"/>
      <c r="BE390" s="30"/>
      <c r="BF390" s="1"/>
      <c r="BG390" s="1"/>
      <c r="BH390" s="1"/>
      <c r="BI390" s="1"/>
    </row>
    <row r="391" spans="1:206" x14ac:dyDescent="0.2">
      <c r="A391" s="125">
        <f t="shared" si="248"/>
        <v>42282</v>
      </c>
      <c r="B391" s="177">
        <f t="shared" si="232"/>
        <v>344143.78473879036</v>
      </c>
      <c r="C391" s="3">
        <f t="shared" si="249"/>
        <v>46459410.939736702</v>
      </c>
      <c r="D391" s="177">
        <f t="shared" si="250"/>
        <v>312747.40604918002</v>
      </c>
      <c r="E391" s="177">
        <f t="shared" si="251"/>
        <v>14460.050474850001</v>
      </c>
      <c r="F391" s="178">
        <f t="shared" si="233"/>
        <v>298287.35557433002</v>
      </c>
      <c r="G391" s="179">
        <f t="shared" si="252"/>
        <v>4337.1099999999997</v>
      </c>
      <c r="H391" s="180">
        <f>IF(AND(N391=1,N390&gt;1),VLOOKUP(A390,[1]Plan1!$CW$105:$CY$215,3),H390)</f>
        <v>4346.6499999999996</v>
      </c>
      <c r="I391" s="181">
        <f t="shared" si="234"/>
        <v>42196</v>
      </c>
      <c r="J391" s="181">
        <f t="shared" si="253"/>
        <v>42227</v>
      </c>
      <c r="K391" s="182">
        <f t="shared" si="235"/>
        <v>2.1996214068815689E-3</v>
      </c>
      <c r="L391" s="213">
        <f t="shared" si="254"/>
        <v>42290</v>
      </c>
      <c r="M391" s="183">
        <f t="shared" si="255"/>
        <v>22</v>
      </c>
      <c r="N391" s="183">
        <f t="shared" si="236"/>
        <v>17</v>
      </c>
      <c r="O391" s="177">
        <f t="shared" si="237"/>
        <v>1.00169928</v>
      </c>
      <c r="P391" s="184">
        <f t="shared" si="263"/>
        <v>1.00619897</v>
      </c>
      <c r="Q391" s="184">
        <f t="shared" si="256"/>
        <v>1.0955829901910719</v>
      </c>
      <c r="R391" s="177">
        <f t="shared" si="262"/>
        <v>1.0974446899999999</v>
      </c>
      <c r="S391" s="177">
        <f t="shared" si="257"/>
        <v>1.0509297200000001</v>
      </c>
      <c r="T391" s="177">
        <f t="shared" si="238"/>
        <v>328675.54386998998</v>
      </c>
      <c r="U391" s="177">
        <f t="shared" si="239"/>
        <v>736.44632186997853</v>
      </c>
      <c r="V391" s="177">
        <f t="shared" si="240"/>
        <v>29066.518894860328</v>
      </c>
      <c r="W391" s="177">
        <f t="shared" si="241"/>
        <v>342550.37126591033</v>
      </c>
      <c r="X391" s="185">
        <f t="shared" si="242"/>
        <v>0</v>
      </c>
      <c r="Y391" s="177">
        <f t="shared" si="243"/>
        <v>0</v>
      </c>
      <c r="Z391" s="186">
        <f t="shared" si="244"/>
        <v>0</v>
      </c>
      <c r="AA391" s="177">
        <f t="shared" si="258"/>
        <v>0</v>
      </c>
      <c r="AB391" s="187">
        <f t="shared" si="259"/>
        <v>7.1215000000000001E-2</v>
      </c>
      <c r="AC391" s="185">
        <f t="shared" si="245"/>
        <v>17</v>
      </c>
      <c r="AD391" s="185">
        <v>252</v>
      </c>
      <c r="AE391" s="184">
        <f t="shared" si="261"/>
        <v>1.004651618</v>
      </c>
      <c r="AF391" s="177">
        <f t="shared" si="246"/>
        <v>1528.8730760200001</v>
      </c>
      <c r="AG391" s="177">
        <f t="shared" si="247"/>
        <v>1593.41347288</v>
      </c>
      <c r="AH391" s="188">
        <f t="shared" si="260"/>
        <v>0</v>
      </c>
      <c r="AI391" s="188"/>
      <c r="AJ391" s="188"/>
      <c r="AK391" s="188"/>
      <c r="AL391" s="8"/>
      <c r="AM391" s="8"/>
      <c r="AN391" s="8"/>
      <c r="AO391" s="8"/>
      <c r="AP391" s="8"/>
      <c r="AQ391" s="8"/>
      <c r="AR391" s="5"/>
      <c r="AS391" s="5"/>
      <c r="AT391" s="5"/>
      <c r="AU391" s="5"/>
      <c r="AV391" s="5"/>
      <c r="AW391" s="3"/>
      <c r="AX391" s="30"/>
      <c r="AY391" s="30"/>
      <c r="AZ391" s="30"/>
      <c r="BA391" s="30"/>
      <c r="BB391" s="30"/>
      <c r="BC391" s="30"/>
      <c r="BD391" s="30"/>
      <c r="BE391" s="30"/>
      <c r="BF391" s="1"/>
      <c r="BG391" s="1"/>
      <c r="BH391" s="1"/>
      <c r="BI391" s="1"/>
    </row>
    <row r="392" spans="1:206" x14ac:dyDescent="0.2">
      <c r="A392" s="125">
        <f t="shared" si="248"/>
        <v>42283</v>
      </c>
      <c r="B392" s="177">
        <f t="shared" si="232"/>
        <v>344270.60160917486</v>
      </c>
      <c r="C392" s="3">
        <f t="shared" si="249"/>
        <v>46476531.217238605</v>
      </c>
      <c r="D392" s="177">
        <f t="shared" si="250"/>
        <v>312747.40604918002</v>
      </c>
      <c r="E392" s="177">
        <f t="shared" si="251"/>
        <v>14460.050474850001</v>
      </c>
      <c r="F392" s="178">
        <f t="shared" si="233"/>
        <v>298287.35557433002</v>
      </c>
      <c r="G392" s="179">
        <f t="shared" si="252"/>
        <v>4337.1099999999997</v>
      </c>
      <c r="H392" s="180">
        <f>IF(AND(N392=1,N391&gt;1),VLOOKUP(A391,[1]Plan1!$CW$105:$CY$215,3),H391)</f>
        <v>4346.6499999999996</v>
      </c>
      <c r="I392" s="181">
        <f t="shared" si="234"/>
        <v>42196</v>
      </c>
      <c r="J392" s="181">
        <f t="shared" si="253"/>
        <v>42227</v>
      </c>
      <c r="K392" s="182">
        <f t="shared" si="235"/>
        <v>2.1996214068815689E-3</v>
      </c>
      <c r="L392" s="213">
        <f t="shared" si="254"/>
        <v>42290</v>
      </c>
      <c r="M392" s="183">
        <f t="shared" si="255"/>
        <v>22</v>
      </c>
      <c r="N392" s="183">
        <f t="shared" si="236"/>
        <v>18</v>
      </c>
      <c r="O392" s="177">
        <f t="shared" si="237"/>
        <v>1.0017993300000001</v>
      </c>
      <c r="P392" s="184">
        <f t="shared" si="263"/>
        <v>1.00619897</v>
      </c>
      <c r="Q392" s="184">
        <f t="shared" si="256"/>
        <v>1.0955829901910719</v>
      </c>
      <c r="R392" s="177">
        <f t="shared" si="262"/>
        <v>1.0975543000000001</v>
      </c>
      <c r="S392" s="177">
        <f t="shared" si="257"/>
        <v>1.0509297200000001</v>
      </c>
      <c r="T392" s="177">
        <f t="shared" si="238"/>
        <v>328675.54386998998</v>
      </c>
      <c r="U392" s="177">
        <f t="shared" si="239"/>
        <v>736.44632186997853</v>
      </c>
      <c r="V392" s="177">
        <f t="shared" si="240"/>
        <v>29099.214171904892</v>
      </c>
      <c r="W392" s="177">
        <f t="shared" si="241"/>
        <v>342583.06654295488</v>
      </c>
      <c r="X392" s="185">
        <f t="shared" si="242"/>
        <v>0</v>
      </c>
      <c r="Y392" s="177">
        <f t="shared" si="243"/>
        <v>0</v>
      </c>
      <c r="Z392" s="186">
        <f t="shared" si="244"/>
        <v>0</v>
      </c>
      <c r="AA392" s="177">
        <f t="shared" si="258"/>
        <v>0</v>
      </c>
      <c r="AB392" s="187">
        <f t="shared" si="259"/>
        <v>7.1215000000000001E-2</v>
      </c>
      <c r="AC392" s="185">
        <f t="shared" si="245"/>
        <v>18</v>
      </c>
      <c r="AD392" s="185">
        <v>252</v>
      </c>
      <c r="AE392" s="184">
        <f t="shared" si="261"/>
        <v>1.0049259150000001</v>
      </c>
      <c r="AF392" s="177">
        <f t="shared" si="246"/>
        <v>1619.0277916800001</v>
      </c>
      <c r="AG392" s="177">
        <f t="shared" si="247"/>
        <v>1687.5350662200001</v>
      </c>
      <c r="AH392" s="188">
        <f t="shared" si="260"/>
        <v>0</v>
      </c>
      <c r="AI392" s="188"/>
      <c r="AJ392" s="188"/>
      <c r="AK392" s="188"/>
      <c r="AL392" s="8"/>
      <c r="AM392" s="8"/>
      <c r="AN392" s="8"/>
      <c r="AO392" s="8"/>
      <c r="AP392" s="8"/>
      <c r="AQ392" s="8"/>
      <c r="AR392" s="5"/>
      <c r="AS392" s="5"/>
      <c r="AT392" s="5"/>
      <c r="AU392" s="5"/>
      <c r="AV392" s="5"/>
      <c r="AW392" s="3"/>
      <c r="AX392" s="30"/>
      <c r="AY392" s="30"/>
      <c r="AZ392" s="30"/>
      <c r="BA392" s="30"/>
      <c r="BB392" s="30"/>
      <c r="BC392" s="30"/>
      <c r="BD392" s="30"/>
      <c r="BE392" s="30"/>
      <c r="BF392" s="1"/>
      <c r="BG392" s="1"/>
      <c r="BH392" s="1"/>
      <c r="BI392" s="1"/>
    </row>
    <row r="393" spans="1:206" x14ac:dyDescent="0.2">
      <c r="A393" s="125">
        <f t="shared" si="248"/>
        <v>42284</v>
      </c>
      <c r="B393" s="177">
        <f t="shared" si="232"/>
        <v>344397.46245479939</v>
      </c>
      <c r="C393" s="3">
        <f t="shared" si="249"/>
        <v>46493657.431397915</v>
      </c>
      <c r="D393" s="177">
        <f t="shared" si="250"/>
        <v>312747.40604918002</v>
      </c>
      <c r="E393" s="177">
        <f t="shared" si="251"/>
        <v>14460.050474850001</v>
      </c>
      <c r="F393" s="178">
        <f t="shared" si="233"/>
        <v>298287.35557433002</v>
      </c>
      <c r="G393" s="179">
        <f t="shared" si="252"/>
        <v>4337.1099999999997</v>
      </c>
      <c r="H393" s="180">
        <f>IF(AND(N393=1,N392&gt;1),VLOOKUP(A392,[1]Plan1!$CW$105:$CY$215,3),H392)</f>
        <v>4346.6499999999996</v>
      </c>
      <c r="I393" s="181">
        <f t="shared" si="234"/>
        <v>42196</v>
      </c>
      <c r="J393" s="181">
        <f t="shared" si="253"/>
        <v>42227</v>
      </c>
      <c r="K393" s="182">
        <f t="shared" si="235"/>
        <v>2.1996214068815689E-3</v>
      </c>
      <c r="L393" s="213">
        <f t="shared" si="254"/>
        <v>42290</v>
      </c>
      <c r="M393" s="183">
        <f t="shared" si="255"/>
        <v>22</v>
      </c>
      <c r="N393" s="183">
        <f t="shared" si="236"/>
        <v>19</v>
      </c>
      <c r="O393" s="177">
        <f t="shared" si="237"/>
        <v>1.00189938</v>
      </c>
      <c r="P393" s="184">
        <f t="shared" si="263"/>
        <v>1.00619897</v>
      </c>
      <c r="Q393" s="184">
        <f t="shared" si="256"/>
        <v>1.0955829901910719</v>
      </c>
      <c r="R393" s="177">
        <f t="shared" si="262"/>
        <v>1.0976639100000001</v>
      </c>
      <c r="S393" s="177">
        <f t="shared" si="257"/>
        <v>1.0509297200000001</v>
      </c>
      <c r="T393" s="177">
        <f t="shared" si="238"/>
        <v>328675.54386998998</v>
      </c>
      <c r="U393" s="177">
        <f t="shared" si="239"/>
        <v>736.44632186997853</v>
      </c>
      <c r="V393" s="177">
        <f t="shared" si="240"/>
        <v>29131.909448949387</v>
      </c>
      <c r="W393" s="177">
        <f t="shared" si="241"/>
        <v>342615.76181999937</v>
      </c>
      <c r="X393" s="185">
        <f t="shared" si="242"/>
        <v>0</v>
      </c>
      <c r="Y393" s="177">
        <f t="shared" si="243"/>
        <v>0</v>
      </c>
      <c r="Z393" s="186">
        <f t="shared" si="244"/>
        <v>0</v>
      </c>
      <c r="AA393" s="177">
        <f t="shared" si="258"/>
        <v>0</v>
      </c>
      <c r="AB393" s="187">
        <f t="shared" si="259"/>
        <v>7.1215000000000001E-2</v>
      </c>
      <c r="AC393" s="185">
        <f t="shared" si="245"/>
        <v>19</v>
      </c>
      <c r="AD393" s="185">
        <v>252</v>
      </c>
      <c r="AE393" s="184">
        <f t="shared" si="261"/>
        <v>1.0052002879999999</v>
      </c>
      <c r="AF393" s="177">
        <f t="shared" si="246"/>
        <v>1709.2074866800001</v>
      </c>
      <c r="AG393" s="177">
        <f t="shared" si="247"/>
        <v>1781.7006348</v>
      </c>
      <c r="AH393" s="188">
        <f t="shared" si="260"/>
        <v>0</v>
      </c>
      <c r="AI393" s="188"/>
      <c r="AJ393" s="188"/>
      <c r="AK393" s="188"/>
      <c r="AL393" s="8"/>
      <c r="AM393" s="8"/>
      <c r="AN393" s="8"/>
      <c r="AO393" s="8"/>
      <c r="AP393" s="8"/>
      <c r="AQ393" s="8"/>
      <c r="AR393" s="5"/>
      <c r="AS393" s="5"/>
      <c r="AT393" s="5"/>
      <c r="AU393" s="5"/>
      <c r="AV393" s="5"/>
      <c r="AW393" s="3"/>
      <c r="AX393" s="30"/>
      <c r="AY393" s="30"/>
      <c r="AZ393" s="30"/>
      <c r="BA393" s="30"/>
      <c r="BB393" s="30"/>
      <c r="BC393" s="30"/>
      <c r="BD393" s="30"/>
      <c r="BE393" s="30"/>
      <c r="BF393" s="1"/>
      <c r="BG393" s="1"/>
      <c r="BH393" s="1"/>
      <c r="BI393" s="1"/>
    </row>
    <row r="394" spans="1:206" x14ac:dyDescent="0.2">
      <c r="A394" s="125">
        <f t="shared" si="248"/>
        <v>42285</v>
      </c>
      <c r="B394" s="177">
        <f t="shared" ref="B394:B457" si="264">(W394+AG394)</f>
        <v>344524.37559541455</v>
      </c>
      <c r="C394" s="3">
        <f t="shared" si="249"/>
        <v>46510790.705380961</v>
      </c>
      <c r="D394" s="177">
        <f t="shared" si="250"/>
        <v>312747.40604918002</v>
      </c>
      <c r="E394" s="177">
        <f t="shared" si="251"/>
        <v>14460.050474850001</v>
      </c>
      <c r="F394" s="178">
        <f t="shared" ref="F394:F457" si="265">(D394-E394)</f>
        <v>298287.35557433002</v>
      </c>
      <c r="G394" s="179">
        <f t="shared" si="252"/>
        <v>4337.1099999999997</v>
      </c>
      <c r="H394" s="180">
        <f>IF(AND(N394=1,N393&gt;1),VLOOKUP(A393,[1]Plan1!$CW$105:$CY$215,3),H393)</f>
        <v>4346.6499999999996</v>
      </c>
      <c r="I394" s="181">
        <f t="shared" ref="I394:I457" si="266">EDATE(J394,-1)</f>
        <v>42196</v>
      </c>
      <c r="J394" s="181">
        <f t="shared" si="253"/>
        <v>42227</v>
      </c>
      <c r="K394" s="182">
        <f t="shared" ref="K394:K457" si="267">(H394/G394)-1</f>
        <v>2.1996214068815689E-3</v>
      </c>
      <c r="L394" s="213">
        <f t="shared" si="254"/>
        <v>42290</v>
      </c>
      <c r="M394" s="183">
        <f t="shared" si="255"/>
        <v>22</v>
      </c>
      <c r="N394" s="183">
        <f t="shared" ref="N394:N457" si="268">(M394-(NETWORKDAYS(A394,L394,$AT$194:$AT$348)-1))</f>
        <v>20</v>
      </c>
      <c r="O394" s="177">
        <f t="shared" ref="O394:O457" si="269">TRUNC((H394/G394)^TRUNC((N394/M394),9),8)</f>
        <v>1.00199945</v>
      </c>
      <c r="P394" s="184">
        <f t="shared" si="263"/>
        <v>1.00619897</v>
      </c>
      <c r="Q394" s="184">
        <f t="shared" si="256"/>
        <v>1.0955829901910719</v>
      </c>
      <c r="R394" s="177">
        <f t="shared" si="262"/>
        <v>1.0977735500000001</v>
      </c>
      <c r="S394" s="177">
        <f t="shared" si="257"/>
        <v>1.0509297200000001</v>
      </c>
      <c r="T394" s="177">
        <f t="shared" ref="T394:T457" si="270">TRUNC(D394*S394,8)</f>
        <v>328675.54386998998</v>
      </c>
      <c r="U394" s="177">
        <f t="shared" ref="U394:U457" si="271">(E394*(S394-1))</f>
        <v>736.44632186997853</v>
      </c>
      <c r="V394" s="177">
        <f t="shared" ref="V394:V457" si="272">(F394*(R394-1))</f>
        <v>29164.613674614564</v>
      </c>
      <c r="W394" s="177">
        <f t="shared" ref="W394:W457" si="273">(D394+U394+V394)</f>
        <v>342648.46604566457</v>
      </c>
      <c r="X394" s="185">
        <f t="shared" ref="X394:X457" si="274">IF(VLOOKUP(A394,AT$10:BC$190,10)=VLOOKUP(A393,AT$10:BC$190,10),0,VLOOKUP(A394,AT$10:BC$190,10))</f>
        <v>0</v>
      </c>
      <c r="Y394" s="177">
        <f t="shared" ref="Y394:Y457" si="275">IF(X394&gt;0,VLOOKUP(A394,AT$12:AX$190,5),0)</f>
        <v>0</v>
      </c>
      <c r="Z394" s="186">
        <f t="shared" ref="Z394:Z457" si="276">IF(X394&gt;0,VLOOKUP($A394,$AT$10:$AY$190,6),0)</f>
        <v>0</v>
      </c>
      <c r="AA394" s="177">
        <f t="shared" si="258"/>
        <v>0</v>
      </c>
      <c r="AB394" s="187">
        <f t="shared" si="259"/>
        <v>7.1215000000000001E-2</v>
      </c>
      <c r="AC394" s="185">
        <f t="shared" ref="AC394:AC457" si="277">N394</f>
        <v>20</v>
      </c>
      <c r="AD394" s="185">
        <v>252</v>
      </c>
      <c r="AE394" s="184">
        <f t="shared" si="261"/>
        <v>1.005474735</v>
      </c>
      <c r="AF394" s="177">
        <f t="shared" ref="AF394:AF457" si="278">TRUNC((T394*(AE394-1)),8)</f>
        <v>1799.4115036600001</v>
      </c>
      <c r="AG394" s="177">
        <f t="shared" ref="AG394:AG457" si="279">TRUNC((W394*(AE394-1)),8)</f>
        <v>1875.90954975</v>
      </c>
      <c r="AH394" s="188">
        <f t="shared" si="260"/>
        <v>0</v>
      </c>
      <c r="AI394" s="188"/>
      <c r="AJ394" s="188"/>
      <c r="AK394" s="188"/>
      <c r="AL394" s="8"/>
      <c r="AM394" s="8"/>
      <c r="AN394" s="13"/>
      <c r="AO394" s="13"/>
      <c r="AP394" s="13"/>
      <c r="AQ394" s="13"/>
      <c r="AR394" s="5"/>
      <c r="AS394" s="5"/>
      <c r="AT394" s="5"/>
      <c r="AU394" s="5"/>
      <c r="AV394" s="5"/>
      <c r="AW394" s="25"/>
      <c r="AX394" s="30"/>
      <c r="AY394" s="30"/>
      <c r="AZ394" s="30"/>
      <c r="BA394" s="30"/>
      <c r="BB394" s="30"/>
      <c r="BC394" s="30"/>
      <c r="BD394" s="30"/>
      <c r="BE394" s="30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</row>
    <row r="395" spans="1:206" x14ac:dyDescent="0.2">
      <c r="A395" s="125">
        <f t="shared" ref="A395:A458" si="280">(A394+1)</f>
        <v>42286</v>
      </c>
      <c r="B395" s="177">
        <f t="shared" si="264"/>
        <v>344651.33238827967</v>
      </c>
      <c r="C395" s="3">
        <f t="shared" ref="C395:C458" si="281">B395*135</f>
        <v>46527929.872417755</v>
      </c>
      <c r="D395" s="177">
        <f t="shared" ref="D395:D458" si="282">TRUNC(IF(X394&gt;0,VLOOKUP(A394,$AT$12:$AU$190,2),D394),8)</f>
        <v>312747.40604918002</v>
      </c>
      <c r="E395" s="177">
        <f t="shared" ref="E395:E458" si="283">IF(ISERROR(VLOOKUP(A395,AZ$12:BB$174,2,FALSE)=TRUE),E394,VLOOKUP(A395,AZ$12:BB$174,2,FALSE))</f>
        <v>14460.050474850001</v>
      </c>
      <c r="F395" s="178">
        <f t="shared" si="265"/>
        <v>298287.35557433002</v>
      </c>
      <c r="G395" s="179">
        <f t="shared" ref="G395:G458" si="284">IF(H395=H394,G394,H394)</f>
        <v>4337.1099999999997</v>
      </c>
      <c r="H395" s="180">
        <f>IF(AND(N395=1,N394&gt;1),VLOOKUP(A394,[1]Plan1!$CW$105:$CY$215,3),H394)</f>
        <v>4346.6499999999996</v>
      </c>
      <c r="I395" s="181">
        <f t="shared" si="266"/>
        <v>42196</v>
      </c>
      <c r="J395" s="181">
        <f t="shared" ref="J395:J458" si="285">IF(X394&gt;0,EDATE(A395,-1),+J394)</f>
        <v>42227</v>
      </c>
      <c r="K395" s="182">
        <f t="shared" si="267"/>
        <v>2.1996214068815689E-3</v>
      </c>
      <c r="L395" s="213">
        <f t="shared" ref="L395:L458" si="286">VLOOKUP(A394,AZ$193:BA$372,2)</f>
        <v>42290</v>
      </c>
      <c r="M395" s="183">
        <f t="shared" ref="M395:M458" si="287">IF(L395=L394,M394,NETWORKDAYS(L394,L395,$AT$194:$AT$348)-1)</f>
        <v>22</v>
      </c>
      <c r="N395" s="183">
        <f t="shared" si="268"/>
        <v>21</v>
      </c>
      <c r="O395" s="177">
        <f t="shared" si="269"/>
        <v>1.00209953</v>
      </c>
      <c r="P395" s="184">
        <f t="shared" si="263"/>
        <v>1.00619897</v>
      </c>
      <c r="Q395" s="184">
        <f t="shared" ref="Q395:Q458" si="288">IF(L395&gt;L394,Q394*P395,Q394)</f>
        <v>1.0955829901910719</v>
      </c>
      <c r="R395" s="177">
        <f t="shared" si="262"/>
        <v>1.0978831899999999</v>
      </c>
      <c r="S395" s="177">
        <f t="shared" ref="S395:S458" si="289">IF(AND(X395&gt;0,MONTH(A395)=S$9),R395,S394)</f>
        <v>1.0509297200000001</v>
      </c>
      <c r="T395" s="177">
        <f t="shared" si="270"/>
        <v>328675.54386998998</v>
      </c>
      <c r="U395" s="177">
        <f t="shared" si="271"/>
        <v>736.44632186997853</v>
      </c>
      <c r="V395" s="177">
        <f t="shared" si="272"/>
        <v>29197.317900279675</v>
      </c>
      <c r="W395" s="177">
        <f t="shared" si="273"/>
        <v>342681.17027132964</v>
      </c>
      <c r="X395" s="185">
        <f t="shared" si="274"/>
        <v>0</v>
      </c>
      <c r="Y395" s="177">
        <f t="shared" si="275"/>
        <v>0</v>
      </c>
      <c r="Z395" s="186">
        <f t="shared" si="276"/>
        <v>0</v>
      </c>
      <c r="AA395" s="177">
        <f t="shared" ref="AA395:AA458" si="290">IF(Z395&gt;0,TRUNC(Z395*T395,8),0)</f>
        <v>0</v>
      </c>
      <c r="AB395" s="187">
        <f t="shared" ref="AB395:AB458" si="291">(AB394)</f>
        <v>7.1215000000000001E-2</v>
      </c>
      <c r="AC395" s="185">
        <f t="shared" si="277"/>
        <v>21</v>
      </c>
      <c r="AD395" s="185">
        <v>252</v>
      </c>
      <c r="AE395" s="184">
        <f t="shared" si="261"/>
        <v>1.005749257</v>
      </c>
      <c r="AF395" s="177">
        <f t="shared" si="278"/>
        <v>1889.64017132</v>
      </c>
      <c r="AG395" s="177">
        <f t="shared" si="279"/>
        <v>1970.1621169499999</v>
      </c>
      <c r="AH395" s="188">
        <f t="shared" ref="AH395:AH458" si="292">IF(AA395&gt;0,AA395+AF395,0)</f>
        <v>0</v>
      </c>
      <c r="AI395" s="188"/>
      <c r="AJ395" s="188"/>
      <c r="AK395" s="188"/>
      <c r="AL395" s="8"/>
      <c r="AM395" s="8"/>
      <c r="AN395" s="8"/>
      <c r="AO395" s="8"/>
      <c r="AP395" s="8"/>
      <c r="AQ395" s="8"/>
      <c r="AR395" s="5"/>
      <c r="AS395" s="5"/>
      <c r="AT395" s="5"/>
      <c r="AU395" s="5"/>
      <c r="AV395" s="5"/>
      <c r="AW395" s="3"/>
      <c r="AX395" s="30"/>
      <c r="AY395" s="30"/>
      <c r="AZ395" s="30"/>
      <c r="BA395" s="30"/>
      <c r="BB395" s="30"/>
      <c r="BC395" s="30"/>
      <c r="BD395" s="30"/>
      <c r="BE395" s="30"/>
      <c r="BF395" s="1"/>
      <c r="BG395" s="1"/>
      <c r="BH395" s="1"/>
      <c r="BI395" s="1"/>
    </row>
    <row r="396" spans="1:206" x14ac:dyDescent="0.2">
      <c r="A396" s="125">
        <f t="shared" si="280"/>
        <v>42287</v>
      </c>
      <c r="B396" s="177">
        <f t="shared" si="264"/>
        <v>344778.338842422</v>
      </c>
      <c r="C396" s="3">
        <f t="shared" si="281"/>
        <v>46545075.743726969</v>
      </c>
      <c r="D396" s="177">
        <f t="shared" si="282"/>
        <v>312747.40604918002</v>
      </c>
      <c r="E396" s="177">
        <f t="shared" si="283"/>
        <v>14460.050474850001</v>
      </c>
      <c r="F396" s="178">
        <f t="shared" si="265"/>
        <v>298287.35557433002</v>
      </c>
      <c r="G396" s="179">
        <f t="shared" si="284"/>
        <v>4337.1099999999997</v>
      </c>
      <c r="H396" s="180">
        <f>IF(AND(N396=1,N395&gt;1),VLOOKUP(A395,[1]Plan1!$CW$105:$CY$215,3),H395)</f>
        <v>4346.6499999999996</v>
      </c>
      <c r="I396" s="181">
        <f t="shared" si="266"/>
        <v>42196</v>
      </c>
      <c r="J396" s="181">
        <f t="shared" si="285"/>
        <v>42227</v>
      </c>
      <c r="K396" s="182">
        <f t="shared" si="267"/>
        <v>2.1996214068815689E-3</v>
      </c>
      <c r="L396" s="213">
        <f t="shared" si="286"/>
        <v>42290</v>
      </c>
      <c r="M396" s="183">
        <f t="shared" si="287"/>
        <v>22</v>
      </c>
      <c r="N396" s="183">
        <f t="shared" si="268"/>
        <v>22</v>
      </c>
      <c r="O396" s="177">
        <f t="shared" si="269"/>
        <v>1.0021996200000001</v>
      </c>
      <c r="P396" s="184">
        <f t="shared" si="263"/>
        <v>1.00619897</v>
      </c>
      <c r="Q396" s="184">
        <f t="shared" si="288"/>
        <v>1.0955829901910719</v>
      </c>
      <c r="R396" s="177">
        <f t="shared" si="262"/>
        <v>1.09799285</v>
      </c>
      <c r="S396" s="177">
        <f t="shared" si="289"/>
        <v>1.0509297200000001</v>
      </c>
      <c r="T396" s="177">
        <f t="shared" si="270"/>
        <v>328675.54386998998</v>
      </c>
      <c r="U396" s="177">
        <f t="shared" si="271"/>
        <v>736.44632186997853</v>
      </c>
      <c r="V396" s="177">
        <f t="shared" si="272"/>
        <v>29230.028091691991</v>
      </c>
      <c r="W396" s="177">
        <f t="shared" si="273"/>
        <v>342713.880462742</v>
      </c>
      <c r="X396" s="185">
        <f t="shared" si="274"/>
        <v>0</v>
      </c>
      <c r="Y396" s="177">
        <f t="shared" si="275"/>
        <v>0</v>
      </c>
      <c r="Z396" s="186">
        <f t="shared" si="276"/>
        <v>0</v>
      </c>
      <c r="AA396" s="177">
        <f t="shared" si="290"/>
        <v>0</v>
      </c>
      <c r="AB396" s="187">
        <f t="shared" si="291"/>
        <v>7.1215000000000001E-2</v>
      </c>
      <c r="AC396" s="185">
        <f t="shared" si="277"/>
        <v>22</v>
      </c>
      <c r="AD396" s="185">
        <v>252</v>
      </c>
      <c r="AE396" s="184">
        <f t="shared" si="261"/>
        <v>1.0060238539999999</v>
      </c>
      <c r="AF396" s="177">
        <f t="shared" si="278"/>
        <v>1979.8934896400001</v>
      </c>
      <c r="AG396" s="177">
        <f t="shared" si="279"/>
        <v>2064.4583796799998</v>
      </c>
      <c r="AH396" s="188">
        <f t="shared" si="292"/>
        <v>0</v>
      </c>
      <c r="AI396" s="188"/>
      <c r="AJ396" s="188"/>
      <c r="AK396" s="188"/>
      <c r="AL396" s="8"/>
      <c r="AM396" s="8"/>
      <c r="AN396" s="8"/>
      <c r="AO396" s="8"/>
      <c r="AP396" s="8"/>
      <c r="AQ396" s="8"/>
      <c r="AR396" s="5"/>
      <c r="AS396" s="5"/>
      <c r="AT396" s="5"/>
      <c r="AU396" s="5"/>
      <c r="AV396" s="5"/>
      <c r="AW396" s="3"/>
      <c r="AX396" s="30"/>
      <c r="AY396" s="30"/>
      <c r="AZ396" s="30"/>
      <c r="BA396" s="30"/>
      <c r="BB396" s="30"/>
      <c r="BC396" s="30"/>
      <c r="BD396" s="30"/>
      <c r="BE396" s="30"/>
      <c r="BF396" s="1"/>
      <c r="BG396" s="1"/>
      <c r="BH396" s="1"/>
      <c r="BI396" s="1"/>
    </row>
    <row r="397" spans="1:206" x14ac:dyDescent="0.2">
      <c r="A397" s="125">
        <f t="shared" si="280"/>
        <v>42288</v>
      </c>
      <c r="B397" s="177">
        <f t="shared" si="264"/>
        <v>344778.338842422</v>
      </c>
      <c r="C397" s="3">
        <f t="shared" si="281"/>
        <v>46545075.743726969</v>
      </c>
      <c r="D397" s="177">
        <f t="shared" si="282"/>
        <v>312747.40604918002</v>
      </c>
      <c r="E397" s="177">
        <f t="shared" si="283"/>
        <v>14460.050474850001</v>
      </c>
      <c r="F397" s="178">
        <f t="shared" si="265"/>
        <v>298287.35557433002</v>
      </c>
      <c r="G397" s="179">
        <f t="shared" si="284"/>
        <v>4337.1099999999997</v>
      </c>
      <c r="H397" s="180">
        <f>IF(AND(N397=1,N396&gt;1),VLOOKUP(A396,[1]Plan1!$CW$105:$CY$215,3),H396)</f>
        <v>4346.6499999999996</v>
      </c>
      <c r="I397" s="181">
        <f t="shared" si="266"/>
        <v>42196</v>
      </c>
      <c r="J397" s="181">
        <f t="shared" si="285"/>
        <v>42227</v>
      </c>
      <c r="K397" s="182">
        <f t="shared" si="267"/>
        <v>2.1996214068815689E-3</v>
      </c>
      <c r="L397" s="213">
        <f t="shared" si="286"/>
        <v>42290</v>
      </c>
      <c r="M397" s="183">
        <f t="shared" si="287"/>
        <v>22</v>
      </c>
      <c r="N397" s="183">
        <f t="shared" si="268"/>
        <v>22</v>
      </c>
      <c r="O397" s="177">
        <f t="shared" si="269"/>
        <v>1.0021996200000001</v>
      </c>
      <c r="P397" s="184">
        <f t="shared" si="263"/>
        <v>1.00619897</v>
      </c>
      <c r="Q397" s="184">
        <f t="shared" si="288"/>
        <v>1.0955829901910719</v>
      </c>
      <c r="R397" s="177">
        <f t="shared" si="262"/>
        <v>1.09799285</v>
      </c>
      <c r="S397" s="177">
        <f t="shared" si="289"/>
        <v>1.0509297200000001</v>
      </c>
      <c r="T397" s="177">
        <f t="shared" si="270"/>
        <v>328675.54386998998</v>
      </c>
      <c r="U397" s="177">
        <f t="shared" si="271"/>
        <v>736.44632186997853</v>
      </c>
      <c r="V397" s="177">
        <f t="shared" si="272"/>
        <v>29230.028091691991</v>
      </c>
      <c r="W397" s="177">
        <f t="shared" si="273"/>
        <v>342713.880462742</v>
      </c>
      <c r="X397" s="185">
        <f t="shared" si="274"/>
        <v>0</v>
      </c>
      <c r="Y397" s="177">
        <f t="shared" si="275"/>
        <v>0</v>
      </c>
      <c r="Z397" s="186">
        <f t="shared" si="276"/>
        <v>0</v>
      </c>
      <c r="AA397" s="177">
        <f t="shared" si="290"/>
        <v>0</v>
      </c>
      <c r="AB397" s="187">
        <f t="shared" si="291"/>
        <v>7.1215000000000001E-2</v>
      </c>
      <c r="AC397" s="185">
        <f t="shared" si="277"/>
        <v>22</v>
      </c>
      <c r="AD397" s="185">
        <v>252</v>
      </c>
      <c r="AE397" s="184">
        <f t="shared" si="261"/>
        <v>1.0060238539999999</v>
      </c>
      <c r="AF397" s="177">
        <f t="shared" si="278"/>
        <v>1979.8934896400001</v>
      </c>
      <c r="AG397" s="177">
        <f t="shared" si="279"/>
        <v>2064.4583796799998</v>
      </c>
      <c r="AH397" s="188">
        <f t="shared" si="292"/>
        <v>0</v>
      </c>
      <c r="AI397" s="188"/>
      <c r="AJ397" s="188"/>
      <c r="AK397" s="188"/>
      <c r="AL397" s="8"/>
      <c r="AM397" s="8"/>
      <c r="AN397" s="8"/>
      <c r="AO397" s="8"/>
      <c r="AP397" s="8"/>
      <c r="AQ397" s="8"/>
      <c r="AR397" s="5"/>
      <c r="AS397" s="5"/>
      <c r="AT397" s="5"/>
      <c r="AU397" s="5"/>
      <c r="AV397" s="5"/>
      <c r="AW397" s="3"/>
      <c r="AX397" s="30"/>
      <c r="AY397" s="30"/>
      <c r="AZ397" s="30"/>
      <c r="BA397" s="30"/>
      <c r="BB397" s="30"/>
      <c r="BC397" s="30"/>
      <c r="BD397" s="30"/>
      <c r="BE397" s="30"/>
      <c r="BF397" s="1"/>
      <c r="BG397" s="1"/>
      <c r="BH397" s="1"/>
      <c r="BI397" s="1"/>
    </row>
    <row r="398" spans="1:206" x14ac:dyDescent="0.2">
      <c r="A398" s="125">
        <f t="shared" si="280"/>
        <v>42289</v>
      </c>
      <c r="B398" s="177">
        <f t="shared" si="264"/>
        <v>344778.338842422</v>
      </c>
      <c r="C398" s="3">
        <f t="shared" si="281"/>
        <v>46545075.743726969</v>
      </c>
      <c r="D398" s="177">
        <f t="shared" si="282"/>
        <v>312747.40604918002</v>
      </c>
      <c r="E398" s="177">
        <f t="shared" si="283"/>
        <v>14460.050474850001</v>
      </c>
      <c r="F398" s="178">
        <f t="shared" si="265"/>
        <v>298287.35557433002</v>
      </c>
      <c r="G398" s="179">
        <f t="shared" si="284"/>
        <v>4337.1099999999997</v>
      </c>
      <c r="H398" s="180">
        <f>IF(AND(N398=1,N397&gt;1),VLOOKUP(A397,[1]Plan1!$CW$105:$CY$215,3),H397)</f>
        <v>4346.6499999999996</v>
      </c>
      <c r="I398" s="181">
        <f t="shared" si="266"/>
        <v>42196</v>
      </c>
      <c r="J398" s="181">
        <f t="shared" si="285"/>
        <v>42227</v>
      </c>
      <c r="K398" s="182">
        <f t="shared" si="267"/>
        <v>2.1996214068815689E-3</v>
      </c>
      <c r="L398" s="213">
        <f t="shared" si="286"/>
        <v>42290</v>
      </c>
      <c r="M398" s="183">
        <f t="shared" si="287"/>
        <v>22</v>
      </c>
      <c r="N398" s="183">
        <f t="shared" si="268"/>
        <v>22</v>
      </c>
      <c r="O398" s="177">
        <f t="shared" si="269"/>
        <v>1.0021996200000001</v>
      </c>
      <c r="P398" s="184">
        <f t="shared" si="263"/>
        <v>1.00619897</v>
      </c>
      <c r="Q398" s="184">
        <f t="shared" si="288"/>
        <v>1.0955829901910719</v>
      </c>
      <c r="R398" s="177">
        <f t="shared" si="262"/>
        <v>1.09799285</v>
      </c>
      <c r="S398" s="177">
        <f t="shared" si="289"/>
        <v>1.0509297200000001</v>
      </c>
      <c r="T398" s="177">
        <f t="shared" si="270"/>
        <v>328675.54386998998</v>
      </c>
      <c r="U398" s="177">
        <f t="shared" si="271"/>
        <v>736.44632186997853</v>
      </c>
      <c r="V398" s="177">
        <f t="shared" si="272"/>
        <v>29230.028091691991</v>
      </c>
      <c r="W398" s="177">
        <f t="shared" si="273"/>
        <v>342713.880462742</v>
      </c>
      <c r="X398" s="185">
        <f t="shared" si="274"/>
        <v>0</v>
      </c>
      <c r="Y398" s="177">
        <f t="shared" si="275"/>
        <v>0</v>
      </c>
      <c r="Z398" s="186">
        <f t="shared" si="276"/>
        <v>0</v>
      </c>
      <c r="AA398" s="177">
        <f t="shared" si="290"/>
        <v>0</v>
      </c>
      <c r="AB398" s="187">
        <f t="shared" si="291"/>
        <v>7.1215000000000001E-2</v>
      </c>
      <c r="AC398" s="185">
        <f t="shared" si="277"/>
        <v>22</v>
      </c>
      <c r="AD398" s="185">
        <v>252</v>
      </c>
      <c r="AE398" s="184">
        <f t="shared" si="261"/>
        <v>1.0060238539999999</v>
      </c>
      <c r="AF398" s="177">
        <f t="shared" si="278"/>
        <v>1979.8934896400001</v>
      </c>
      <c r="AG398" s="177">
        <f t="shared" si="279"/>
        <v>2064.4583796799998</v>
      </c>
      <c r="AH398" s="188">
        <f t="shared" si="292"/>
        <v>0</v>
      </c>
      <c r="AI398" s="188"/>
      <c r="AJ398" s="188"/>
      <c r="AK398" s="188"/>
      <c r="AL398" s="8"/>
      <c r="AM398" s="8"/>
      <c r="AN398" s="8"/>
      <c r="AO398" s="8"/>
      <c r="AP398" s="8"/>
      <c r="AQ398" s="8"/>
      <c r="AR398" s="5"/>
      <c r="AS398" s="5"/>
      <c r="AT398" s="5"/>
      <c r="AU398" s="5"/>
      <c r="AV398" s="5"/>
      <c r="AW398" s="3"/>
      <c r="AX398" s="30"/>
      <c r="AY398" s="30"/>
      <c r="AZ398" s="30"/>
      <c r="BA398" s="30"/>
      <c r="BB398" s="30"/>
      <c r="BC398" s="30"/>
      <c r="BD398" s="30"/>
      <c r="BE398" s="30"/>
      <c r="BF398" s="1"/>
      <c r="BG398" s="1"/>
      <c r="BH398" s="1"/>
      <c r="BI398" s="1"/>
    </row>
    <row r="399" spans="1:206" x14ac:dyDescent="0.2">
      <c r="A399" s="125">
        <f t="shared" si="280"/>
        <v>42290</v>
      </c>
      <c r="B399" s="177">
        <f t="shared" si="264"/>
        <v>344778.338842422</v>
      </c>
      <c r="C399" s="3">
        <f t="shared" si="281"/>
        <v>46545075.743726969</v>
      </c>
      <c r="D399" s="177">
        <f t="shared" si="282"/>
        <v>312747.40604918002</v>
      </c>
      <c r="E399" s="177">
        <f t="shared" si="283"/>
        <v>14460.050474850001</v>
      </c>
      <c r="F399" s="178">
        <f t="shared" si="265"/>
        <v>298287.35557433002</v>
      </c>
      <c r="G399" s="179">
        <f t="shared" si="284"/>
        <v>4337.1099999999997</v>
      </c>
      <c r="H399" s="180">
        <f>IF(AND(N399=1,N398&gt;1),VLOOKUP(A398,[1]Plan1!$CW$105:$CY$215,3),H398)</f>
        <v>4346.6499999999996</v>
      </c>
      <c r="I399" s="181">
        <f t="shared" si="266"/>
        <v>42196</v>
      </c>
      <c r="J399" s="181">
        <f t="shared" si="285"/>
        <v>42227</v>
      </c>
      <c r="K399" s="182">
        <f t="shared" si="267"/>
        <v>2.1996214068815689E-3</v>
      </c>
      <c r="L399" s="213">
        <f t="shared" si="286"/>
        <v>42290</v>
      </c>
      <c r="M399" s="183">
        <f t="shared" si="287"/>
        <v>22</v>
      </c>
      <c r="N399" s="183">
        <f t="shared" si="268"/>
        <v>22</v>
      </c>
      <c r="O399" s="177">
        <f t="shared" si="269"/>
        <v>1.0021996200000001</v>
      </c>
      <c r="P399" s="184">
        <f t="shared" si="263"/>
        <v>1.00619897</v>
      </c>
      <c r="Q399" s="184">
        <f t="shared" si="288"/>
        <v>1.0955829901910719</v>
      </c>
      <c r="R399" s="177">
        <f t="shared" si="262"/>
        <v>1.09799285</v>
      </c>
      <c r="S399" s="177">
        <f t="shared" si="289"/>
        <v>1.0509297200000001</v>
      </c>
      <c r="T399" s="177">
        <f t="shared" si="270"/>
        <v>328675.54386998998</v>
      </c>
      <c r="U399" s="177">
        <f t="shared" si="271"/>
        <v>736.44632186997853</v>
      </c>
      <c r="V399" s="177">
        <f t="shared" si="272"/>
        <v>29230.028091691991</v>
      </c>
      <c r="W399" s="177">
        <f t="shared" si="273"/>
        <v>342713.880462742</v>
      </c>
      <c r="X399" s="185">
        <f t="shared" si="274"/>
        <v>13</v>
      </c>
      <c r="Y399" s="177">
        <f t="shared" si="275"/>
        <v>2347.4820298</v>
      </c>
      <c r="Z399" s="186">
        <f t="shared" si="276"/>
        <v>7.5059999999999997E-3</v>
      </c>
      <c r="AA399" s="177">
        <f t="shared" si="290"/>
        <v>2467.03863228</v>
      </c>
      <c r="AB399" s="187">
        <f t="shared" si="291"/>
        <v>7.1215000000000001E-2</v>
      </c>
      <c r="AC399" s="185">
        <f t="shared" si="277"/>
        <v>22</v>
      </c>
      <c r="AD399" s="185">
        <v>252</v>
      </c>
      <c r="AE399" s="184">
        <f t="shared" si="261"/>
        <v>1.0060238539999999</v>
      </c>
      <c r="AF399" s="177">
        <f t="shared" si="278"/>
        <v>1979.8934896400001</v>
      </c>
      <c r="AG399" s="177">
        <f t="shared" si="279"/>
        <v>2064.4583796799998</v>
      </c>
      <c r="AH399" s="188">
        <f t="shared" si="292"/>
        <v>4446.9321219200001</v>
      </c>
      <c r="AI399" s="188"/>
      <c r="AJ399" s="188"/>
      <c r="AK399" s="188"/>
      <c r="AL399" s="8"/>
      <c r="AM399" s="8"/>
      <c r="AN399" s="8"/>
      <c r="AO399" s="8"/>
      <c r="AP399" s="8"/>
      <c r="AQ399" s="8"/>
      <c r="AR399" s="5"/>
      <c r="AS399" s="5"/>
      <c r="AT399" s="5"/>
      <c r="AU399" s="5"/>
      <c r="AV399" s="5"/>
      <c r="AW399" s="3"/>
      <c r="AX399" s="30"/>
      <c r="AY399" s="30"/>
      <c r="AZ399" s="30"/>
      <c r="BA399" s="30"/>
      <c r="BB399" s="30"/>
      <c r="BC399" s="30"/>
      <c r="BD399" s="30"/>
      <c r="BE399" s="30"/>
      <c r="BF399" s="1"/>
      <c r="BG399" s="1"/>
      <c r="BH399" s="1"/>
      <c r="BI399" s="1"/>
    </row>
    <row r="400" spans="1:206" x14ac:dyDescent="0.2">
      <c r="A400" s="125">
        <f t="shared" si="280"/>
        <v>42291</v>
      </c>
      <c r="B400" s="177">
        <f t="shared" si="264"/>
        <v>340432.60270902817</v>
      </c>
      <c r="C400" s="3">
        <f t="shared" si="281"/>
        <v>45958401.365718804</v>
      </c>
      <c r="D400" s="177">
        <f t="shared" si="282"/>
        <v>310399.92401938001</v>
      </c>
      <c r="E400" s="177">
        <f t="shared" si="283"/>
        <v>12112.568445049999</v>
      </c>
      <c r="F400" s="178">
        <f t="shared" si="265"/>
        <v>298287.35557433002</v>
      </c>
      <c r="G400" s="179">
        <f t="shared" si="284"/>
        <v>4346.6499999999996</v>
      </c>
      <c r="H400" s="180">
        <f>IF(AND(N400=1,N399&gt;1),VLOOKUP(A399,[1]Plan1!$CW$105:$CY$215,3),H399)</f>
        <v>4370.12</v>
      </c>
      <c r="I400" s="181">
        <f t="shared" si="266"/>
        <v>42230</v>
      </c>
      <c r="J400" s="181">
        <f t="shared" si="285"/>
        <v>42261</v>
      </c>
      <c r="K400" s="182">
        <f t="shared" si="267"/>
        <v>5.3995605811372194E-3</v>
      </c>
      <c r="L400" s="213">
        <f t="shared" si="286"/>
        <v>42318</v>
      </c>
      <c r="M400" s="183">
        <f t="shared" si="287"/>
        <v>19</v>
      </c>
      <c r="N400" s="183">
        <f t="shared" si="268"/>
        <v>1</v>
      </c>
      <c r="O400" s="177">
        <f t="shared" si="269"/>
        <v>1.0002834599999999</v>
      </c>
      <c r="P400" s="184">
        <f t="shared" si="263"/>
        <v>1.0021996200000001</v>
      </c>
      <c r="Q400" s="184">
        <f t="shared" si="288"/>
        <v>1.097992856447956</v>
      </c>
      <c r="R400" s="177">
        <f t="shared" si="262"/>
        <v>1.0983040900000001</v>
      </c>
      <c r="S400" s="177">
        <f t="shared" si="289"/>
        <v>1.0509297200000001</v>
      </c>
      <c r="T400" s="177">
        <f t="shared" si="270"/>
        <v>326208.50523770001</v>
      </c>
      <c r="U400" s="177">
        <f t="shared" si="271"/>
        <v>616.88971938723262</v>
      </c>
      <c r="V400" s="177">
        <f t="shared" si="272"/>
        <v>29322.867048240962</v>
      </c>
      <c r="W400" s="177">
        <f t="shared" si="273"/>
        <v>340339.6807870082</v>
      </c>
      <c r="X400" s="185">
        <f t="shared" si="274"/>
        <v>0</v>
      </c>
      <c r="Y400" s="177">
        <f t="shared" si="275"/>
        <v>0</v>
      </c>
      <c r="Z400" s="186">
        <f t="shared" si="276"/>
        <v>0</v>
      </c>
      <c r="AA400" s="177">
        <f t="shared" si="290"/>
        <v>0</v>
      </c>
      <c r="AB400" s="187">
        <f t="shared" si="291"/>
        <v>7.1215000000000001E-2</v>
      </c>
      <c r="AC400" s="185">
        <f t="shared" si="277"/>
        <v>1</v>
      </c>
      <c r="AD400" s="185">
        <v>252</v>
      </c>
      <c r="AE400" s="184">
        <f t="shared" si="261"/>
        <v>1.000273027</v>
      </c>
      <c r="AF400" s="177">
        <f t="shared" si="278"/>
        <v>89.063729550000005</v>
      </c>
      <c r="AG400" s="177">
        <f t="shared" si="279"/>
        <v>92.921922019999997</v>
      </c>
      <c r="AH400" s="188">
        <f t="shared" si="292"/>
        <v>0</v>
      </c>
      <c r="AI400" s="188"/>
      <c r="AJ400" s="188"/>
      <c r="AK400" s="188"/>
      <c r="AL400" s="8"/>
      <c r="AM400" s="8"/>
      <c r="AN400" s="15"/>
      <c r="AO400" s="15"/>
      <c r="AP400" s="15"/>
      <c r="AQ400" s="15"/>
      <c r="AR400" s="5"/>
      <c r="AS400" s="5"/>
      <c r="AT400" s="5"/>
      <c r="AU400" s="5"/>
      <c r="AV400" s="5"/>
      <c r="AW400" s="26"/>
      <c r="AX400" s="30"/>
      <c r="AY400" s="30"/>
      <c r="AZ400" s="30"/>
      <c r="BA400" s="30"/>
      <c r="BB400" s="30"/>
      <c r="BC400" s="30"/>
      <c r="BD400" s="30"/>
      <c r="BE400" s="30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</row>
    <row r="401" spans="1:206" x14ac:dyDescent="0.2">
      <c r="A401" s="125">
        <f t="shared" si="280"/>
        <v>42292</v>
      </c>
      <c r="B401" s="177">
        <f t="shared" si="264"/>
        <v>340618.46369114559</v>
      </c>
      <c r="C401" s="3">
        <f t="shared" si="281"/>
        <v>45983492.598304652</v>
      </c>
      <c r="D401" s="177">
        <f t="shared" si="282"/>
        <v>310399.92401938001</v>
      </c>
      <c r="E401" s="177">
        <f t="shared" si="283"/>
        <v>12112.568445049999</v>
      </c>
      <c r="F401" s="178">
        <f t="shared" si="265"/>
        <v>298287.35557433002</v>
      </c>
      <c r="G401" s="179">
        <f t="shared" si="284"/>
        <v>4346.6499999999996</v>
      </c>
      <c r="H401" s="180">
        <f>IF(AND(N401=1,N400&gt;1),VLOOKUP(A400,[1]Plan1!$CW$105:$CY$215,3),H400)</f>
        <v>4370.12</v>
      </c>
      <c r="I401" s="181">
        <f t="shared" si="266"/>
        <v>42230</v>
      </c>
      <c r="J401" s="181">
        <f t="shared" si="285"/>
        <v>42261</v>
      </c>
      <c r="K401" s="182">
        <f t="shared" si="267"/>
        <v>5.3995605811372194E-3</v>
      </c>
      <c r="L401" s="213">
        <f t="shared" si="286"/>
        <v>42318</v>
      </c>
      <c r="M401" s="183">
        <f t="shared" si="287"/>
        <v>19</v>
      </c>
      <c r="N401" s="183">
        <f t="shared" si="268"/>
        <v>2</v>
      </c>
      <c r="O401" s="177">
        <f t="shared" si="269"/>
        <v>1.000567</v>
      </c>
      <c r="P401" s="184">
        <f t="shared" si="263"/>
        <v>1.0021996200000001</v>
      </c>
      <c r="Q401" s="184">
        <f t="shared" si="288"/>
        <v>1.097992856447956</v>
      </c>
      <c r="R401" s="177">
        <f t="shared" si="262"/>
        <v>1.0986154100000001</v>
      </c>
      <c r="S401" s="177">
        <f t="shared" si="289"/>
        <v>1.0509297200000001</v>
      </c>
      <c r="T401" s="177">
        <f t="shared" si="270"/>
        <v>326208.50523770001</v>
      </c>
      <c r="U401" s="177">
        <f t="shared" si="271"/>
        <v>616.88971938723262</v>
      </c>
      <c r="V401" s="177">
        <f t="shared" si="272"/>
        <v>29415.729867778362</v>
      </c>
      <c r="W401" s="177">
        <f t="shared" si="273"/>
        <v>340432.5436065456</v>
      </c>
      <c r="X401" s="185">
        <f t="shared" si="274"/>
        <v>0</v>
      </c>
      <c r="Y401" s="177">
        <f t="shared" si="275"/>
        <v>0</v>
      </c>
      <c r="Z401" s="186">
        <f t="shared" si="276"/>
        <v>0</v>
      </c>
      <c r="AA401" s="177">
        <f t="shared" si="290"/>
        <v>0</v>
      </c>
      <c r="AB401" s="187">
        <f t="shared" si="291"/>
        <v>7.1215000000000001E-2</v>
      </c>
      <c r="AC401" s="185">
        <f t="shared" si="277"/>
        <v>2</v>
      </c>
      <c r="AD401" s="185">
        <v>252</v>
      </c>
      <c r="AE401" s="184">
        <f t="shared" si="261"/>
        <v>1.000546129</v>
      </c>
      <c r="AF401" s="177">
        <f t="shared" si="278"/>
        <v>178.15192475000001</v>
      </c>
      <c r="AG401" s="177">
        <f t="shared" si="279"/>
        <v>185.9200846</v>
      </c>
      <c r="AH401" s="188">
        <f t="shared" si="292"/>
        <v>0</v>
      </c>
      <c r="AI401" s="188"/>
      <c r="AJ401" s="188"/>
      <c r="AK401" s="188"/>
      <c r="AL401" s="8"/>
      <c r="AM401" s="8"/>
      <c r="AN401" s="8"/>
      <c r="AO401" s="8"/>
      <c r="AP401" s="8"/>
      <c r="AQ401" s="8"/>
      <c r="AR401" s="5"/>
      <c r="AS401" s="5"/>
      <c r="AT401" s="5"/>
      <c r="AU401" s="5"/>
      <c r="AV401" s="5"/>
      <c r="AW401" s="3"/>
      <c r="AX401" s="30"/>
      <c r="AY401" s="30"/>
      <c r="AZ401" s="30"/>
      <c r="BA401" s="30"/>
      <c r="BB401" s="30"/>
      <c r="BC401" s="30"/>
      <c r="BD401" s="30"/>
      <c r="BE401" s="30"/>
      <c r="BF401" s="1"/>
      <c r="BG401" s="1"/>
      <c r="BH401" s="1"/>
      <c r="BI401" s="1"/>
    </row>
    <row r="402" spans="1:206" x14ac:dyDescent="0.2">
      <c r="A402" s="125">
        <f t="shared" si="280"/>
        <v>42293</v>
      </c>
      <c r="B402" s="177">
        <f t="shared" si="264"/>
        <v>340804.43377321208</v>
      </c>
      <c r="C402" s="3">
        <f t="shared" si="281"/>
        <v>46008598.559383631</v>
      </c>
      <c r="D402" s="177">
        <f t="shared" si="282"/>
        <v>310399.92401938001</v>
      </c>
      <c r="E402" s="177">
        <f t="shared" si="283"/>
        <v>12112.568445049999</v>
      </c>
      <c r="F402" s="178">
        <f t="shared" si="265"/>
        <v>298287.35557433002</v>
      </c>
      <c r="G402" s="179">
        <f t="shared" si="284"/>
        <v>4346.6499999999996</v>
      </c>
      <c r="H402" s="180">
        <f>IF(AND(N402=1,N401&gt;1),VLOOKUP(A401,[1]Plan1!$CW$105:$CY$215,3),H401)</f>
        <v>4370.12</v>
      </c>
      <c r="I402" s="181">
        <f t="shared" si="266"/>
        <v>42230</v>
      </c>
      <c r="J402" s="181">
        <f t="shared" si="285"/>
        <v>42261</v>
      </c>
      <c r="K402" s="182">
        <f t="shared" si="267"/>
        <v>5.3995605811372194E-3</v>
      </c>
      <c r="L402" s="213">
        <f t="shared" si="286"/>
        <v>42318</v>
      </c>
      <c r="M402" s="183">
        <f t="shared" si="287"/>
        <v>19</v>
      </c>
      <c r="N402" s="183">
        <f t="shared" si="268"/>
        <v>3</v>
      </c>
      <c r="O402" s="177">
        <f t="shared" si="269"/>
        <v>1.00085063</v>
      </c>
      <c r="P402" s="184">
        <f t="shared" si="263"/>
        <v>1.0021996200000001</v>
      </c>
      <c r="Q402" s="184">
        <f t="shared" si="288"/>
        <v>1.097992856447956</v>
      </c>
      <c r="R402" s="177">
        <f t="shared" si="262"/>
        <v>1.0989268400000001</v>
      </c>
      <c r="S402" s="177">
        <f t="shared" si="289"/>
        <v>1.0509297200000001</v>
      </c>
      <c r="T402" s="177">
        <f t="shared" si="270"/>
        <v>326208.50523770001</v>
      </c>
      <c r="U402" s="177">
        <f t="shared" si="271"/>
        <v>616.88971938723262</v>
      </c>
      <c r="V402" s="177">
        <f t="shared" si="272"/>
        <v>29508.625498924877</v>
      </c>
      <c r="W402" s="177">
        <f t="shared" si="273"/>
        <v>340525.4392376921</v>
      </c>
      <c r="X402" s="185">
        <f t="shared" si="274"/>
        <v>0</v>
      </c>
      <c r="Y402" s="177">
        <f t="shared" si="275"/>
        <v>0</v>
      </c>
      <c r="Z402" s="186">
        <f t="shared" si="276"/>
        <v>0</v>
      </c>
      <c r="AA402" s="177">
        <f t="shared" si="290"/>
        <v>0</v>
      </c>
      <c r="AB402" s="187">
        <f t="shared" si="291"/>
        <v>7.1215000000000001E-2</v>
      </c>
      <c r="AC402" s="185">
        <f t="shared" si="277"/>
        <v>3</v>
      </c>
      <c r="AD402" s="185">
        <v>252</v>
      </c>
      <c r="AE402" s="184">
        <f t="shared" si="261"/>
        <v>1.0008193059999999</v>
      </c>
      <c r="AF402" s="177">
        <f t="shared" si="278"/>
        <v>267.26458559000002</v>
      </c>
      <c r="AG402" s="177">
        <f t="shared" si="279"/>
        <v>278.99453552</v>
      </c>
      <c r="AH402" s="188">
        <f t="shared" si="292"/>
        <v>0</v>
      </c>
      <c r="AI402" s="188"/>
      <c r="AJ402" s="188"/>
      <c r="AK402" s="188"/>
      <c r="AL402" s="8"/>
      <c r="AM402" s="8"/>
      <c r="AN402" s="8"/>
      <c r="AO402" s="8"/>
      <c r="AP402" s="8"/>
      <c r="AQ402" s="8"/>
      <c r="AR402" s="5"/>
      <c r="AS402" s="5"/>
      <c r="AT402" s="5"/>
      <c r="AU402" s="5"/>
      <c r="AV402" s="5"/>
      <c r="AW402" s="3"/>
      <c r="AX402" s="30"/>
      <c r="AY402" s="30"/>
      <c r="AZ402" s="30"/>
      <c r="BA402" s="30"/>
      <c r="BB402" s="30"/>
      <c r="BC402" s="30"/>
      <c r="BD402" s="30"/>
      <c r="BE402" s="30"/>
      <c r="BF402" s="1"/>
      <c r="BG402" s="1"/>
      <c r="BH402" s="1"/>
      <c r="BI402" s="1"/>
    </row>
    <row r="403" spans="1:206" x14ac:dyDescent="0.2">
      <c r="A403" s="125">
        <f t="shared" si="280"/>
        <v>42294</v>
      </c>
      <c r="B403" s="177">
        <f t="shared" si="264"/>
        <v>340990.50071785355</v>
      </c>
      <c r="C403" s="3">
        <f t="shared" si="281"/>
        <v>46033717.596910231</v>
      </c>
      <c r="D403" s="177">
        <f t="shared" si="282"/>
        <v>310399.92401938001</v>
      </c>
      <c r="E403" s="177">
        <f t="shared" si="283"/>
        <v>12112.568445049999</v>
      </c>
      <c r="F403" s="178">
        <f t="shared" si="265"/>
        <v>298287.35557433002</v>
      </c>
      <c r="G403" s="179">
        <f t="shared" si="284"/>
        <v>4346.6499999999996</v>
      </c>
      <c r="H403" s="180">
        <f>IF(AND(N403=1,N402&gt;1),VLOOKUP(A402,[1]Plan1!$CW$105:$CY$215,3),H402)</f>
        <v>4370.12</v>
      </c>
      <c r="I403" s="181">
        <f t="shared" si="266"/>
        <v>42230</v>
      </c>
      <c r="J403" s="181">
        <f t="shared" si="285"/>
        <v>42261</v>
      </c>
      <c r="K403" s="182">
        <f t="shared" si="267"/>
        <v>5.3995605811372194E-3</v>
      </c>
      <c r="L403" s="213">
        <f t="shared" si="286"/>
        <v>42318</v>
      </c>
      <c r="M403" s="183">
        <f t="shared" si="287"/>
        <v>19</v>
      </c>
      <c r="N403" s="183">
        <f t="shared" si="268"/>
        <v>4</v>
      </c>
      <c r="O403" s="177">
        <f t="shared" si="269"/>
        <v>1.00113433</v>
      </c>
      <c r="P403" s="184">
        <f t="shared" si="263"/>
        <v>1.0021996200000001</v>
      </c>
      <c r="Q403" s="184">
        <f t="shared" si="288"/>
        <v>1.097992856447956</v>
      </c>
      <c r="R403" s="177">
        <f t="shared" si="262"/>
        <v>1.0992383400000001</v>
      </c>
      <c r="S403" s="177">
        <f t="shared" si="289"/>
        <v>1.0509297200000001</v>
      </c>
      <c r="T403" s="177">
        <f t="shared" si="270"/>
        <v>326208.50523770001</v>
      </c>
      <c r="U403" s="177">
        <f t="shared" si="271"/>
        <v>616.88971938723262</v>
      </c>
      <c r="V403" s="177">
        <f t="shared" si="272"/>
        <v>29601.542010186284</v>
      </c>
      <c r="W403" s="177">
        <f t="shared" si="273"/>
        <v>340618.35574895353</v>
      </c>
      <c r="X403" s="185">
        <f t="shared" si="274"/>
        <v>0</v>
      </c>
      <c r="Y403" s="177">
        <f t="shared" si="275"/>
        <v>0</v>
      </c>
      <c r="Z403" s="186">
        <f t="shared" si="276"/>
        <v>0</v>
      </c>
      <c r="AA403" s="177">
        <f t="shared" si="290"/>
        <v>0</v>
      </c>
      <c r="AB403" s="187">
        <f t="shared" si="291"/>
        <v>7.1215000000000001E-2</v>
      </c>
      <c r="AC403" s="185">
        <f t="shared" si="277"/>
        <v>4</v>
      </c>
      <c r="AD403" s="185">
        <v>252</v>
      </c>
      <c r="AE403" s="184">
        <f t="shared" si="261"/>
        <v>1.001092557</v>
      </c>
      <c r="AF403" s="177">
        <f t="shared" si="278"/>
        <v>356.40138585</v>
      </c>
      <c r="AG403" s="177">
        <f t="shared" si="279"/>
        <v>372.14496889999998</v>
      </c>
      <c r="AH403" s="188">
        <f t="shared" si="292"/>
        <v>0</v>
      </c>
      <c r="AI403" s="188"/>
      <c r="AJ403" s="188"/>
      <c r="AK403" s="188"/>
      <c r="AL403" s="8"/>
      <c r="AM403" s="8"/>
      <c r="AN403" s="8"/>
      <c r="AO403" s="8"/>
      <c r="AP403" s="8"/>
      <c r="AQ403" s="8"/>
      <c r="AR403" s="5"/>
      <c r="AS403" s="5"/>
      <c r="AT403" s="5"/>
      <c r="AU403" s="5"/>
      <c r="AV403" s="5"/>
      <c r="AW403" s="3"/>
      <c r="AX403" s="30"/>
      <c r="AY403" s="30"/>
      <c r="AZ403" s="30"/>
      <c r="BA403" s="30"/>
      <c r="BB403" s="30"/>
      <c r="BC403" s="30"/>
      <c r="BD403" s="30"/>
      <c r="BE403" s="30"/>
      <c r="BF403" s="1"/>
      <c r="BG403" s="1"/>
      <c r="BH403" s="1"/>
      <c r="BI403" s="1"/>
    </row>
    <row r="404" spans="1:206" x14ac:dyDescent="0.2">
      <c r="A404" s="125">
        <f t="shared" si="280"/>
        <v>42295</v>
      </c>
      <c r="B404" s="177">
        <f t="shared" si="264"/>
        <v>340990.50071785355</v>
      </c>
      <c r="C404" s="3">
        <f t="shared" si="281"/>
        <v>46033717.596910231</v>
      </c>
      <c r="D404" s="177">
        <f t="shared" si="282"/>
        <v>310399.92401938001</v>
      </c>
      <c r="E404" s="177">
        <f t="shared" si="283"/>
        <v>12112.568445049999</v>
      </c>
      <c r="F404" s="178">
        <f t="shared" si="265"/>
        <v>298287.35557433002</v>
      </c>
      <c r="G404" s="179">
        <f t="shared" si="284"/>
        <v>4346.6499999999996</v>
      </c>
      <c r="H404" s="180">
        <f>IF(AND(N404=1,N403&gt;1),VLOOKUP(A403,[1]Plan1!$CW$105:$CY$215,3),H403)</f>
        <v>4370.12</v>
      </c>
      <c r="I404" s="181">
        <f t="shared" si="266"/>
        <v>42230</v>
      </c>
      <c r="J404" s="181">
        <f t="shared" si="285"/>
        <v>42261</v>
      </c>
      <c r="K404" s="182">
        <f t="shared" si="267"/>
        <v>5.3995605811372194E-3</v>
      </c>
      <c r="L404" s="213">
        <f t="shared" si="286"/>
        <v>42318</v>
      </c>
      <c r="M404" s="183">
        <f t="shared" si="287"/>
        <v>19</v>
      </c>
      <c r="N404" s="183">
        <f t="shared" si="268"/>
        <v>4</v>
      </c>
      <c r="O404" s="177">
        <f t="shared" si="269"/>
        <v>1.00113433</v>
      </c>
      <c r="P404" s="184">
        <f t="shared" si="263"/>
        <v>1.0021996200000001</v>
      </c>
      <c r="Q404" s="184">
        <f t="shared" si="288"/>
        <v>1.097992856447956</v>
      </c>
      <c r="R404" s="177">
        <f t="shared" si="262"/>
        <v>1.0992383400000001</v>
      </c>
      <c r="S404" s="177">
        <f t="shared" si="289"/>
        <v>1.0509297200000001</v>
      </c>
      <c r="T404" s="177">
        <f t="shared" si="270"/>
        <v>326208.50523770001</v>
      </c>
      <c r="U404" s="177">
        <f t="shared" si="271"/>
        <v>616.88971938723262</v>
      </c>
      <c r="V404" s="177">
        <f t="shared" si="272"/>
        <v>29601.542010186284</v>
      </c>
      <c r="W404" s="177">
        <f t="shared" si="273"/>
        <v>340618.35574895353</v>
      </c>
      <c r="X404" s="185">
        <f t="shared" si="274"/>
        <v>0</v>
      </c>
      <c r="Y404" s="177">
        <f t="shared" si="275"/>
        <v>0</v>
      </c>
      <c r="Z404" s="186">
        <f t="shared" si="276"/>
        <v>0</v>
      </c>
      <c r="AA404" s="177">
        <f t="shared" si="290"/>
        <v>0</v>
      </c>
      <c r="AB404" s="187">
        <f t="shared" si="291"/>
        <v>7.1215000000000001E-2</v>
      </c>
      <c r="AC404" s="185">
        <f t="shared" si="277"/>
        <v>4</v>
      </c>
      <c r="AD404" s="185">
        <v>252</v>
      </c>
      <c r="AE404" s="184">
        <f t="shared" si="261"/>
        <v>1.001092557</v>
      </c>
      <c r="AF404" s="177">
        <f t="shared" si="278"/>
        <v>356.40138585</v>
      </c>
      <c r="AG404" s="177">
        <f t="shared" si="279"/>
        <v>372.14496889999998</v>
      </c>
      <c r="AH404" s="188">
        <f t="shared" si="292"/>
        <v>0</v>
      </c>
      <c r="AI404" s="188"/>
      <c r="AJ404" s="188"/>
      <c r="AK404" s="188"/>
      <c r="AL404" s="8"/>
      <c r="AM404" s="8"/>
      <c r="AN404" s="8"/>
      <c r="AO404" s="8"/>
      <c r="AP404" s="8"/>
      <c r="AQ404" s="8"/>
      <c r="AR404" s="5"/>
      <c r="AS404" s="5"/>
      <c r="AT404" s="5"/>
      <c r="AU404" s="5"/>
      <c r="AV404" s="5"/>
      <c r="AW404" s="3"/>
      <c r="AX404" s="30"/>
      <c r="AY404" s="30"/>
      <c r="AZ404" s="30"/>
      <c r="BA404" s="30"/>
      <c r="BB404" s="30"/>
      <c r="BC404" s="30"/>
      <c r="BD404" s="30"/>
      <c r="BE404" s="30"/>
      <c r="BF404" s="1"/>
      <c r="BG404" s="1"/>
      <c r="BH404" s="1"/>
      <c r="BI404" s="1"/>
    </row>
    <row r="405" spans="1:206" x14ac:dyDescent="0.2">
      <c r="A405" s="125">
        <f t="shared" si="280"/>
        <v>42296</v>
      </c>
      <c r="B405" s="177">
        <f t="shared" si="264"/>
        <v>340990.50071785355</v>
      </c>
      <c r="C405" s="3">
        <f t="shared" si="281"/>
        <v>46033717.596910231</v>
      </c>
      <c r="D405" s="177">
        <f t="shared" si="282"/>
        <v>310399.92401938001</v>
      </c>
      <c r="E405" s="177">
        <f t="shared" si="283"/>
        <v>12112.568445049999</v>
      </c>
      <c r="F405" s="178">
        <f t="shared" si="265"/>
        <v>298287.35557433002</v>
      </c>
      <c r="G405" s="179">
        <f t="shared" si="284"/>
        <v>4346.6499999999996</v>
      </c>
      <c r="H405" s="180">
        <f>IF(AND(N405=1,N404&gt;1),VLOOKUP(A404,[1]Plan1!$CW$105:$CY$215,3),H404)</f>
        <v>4370.12</v>
      </c>
      <c r="I405" s="181">
        <f t="shared" si="266"/>
        <v>42230</v>
      </c>
      <c r="J405" s="181">
        <f t="shared" si="285"/>
        <v>42261</v>
      </c>
      <c r="K405" s="182">
        <f t="shared" si="267"/>
        <v>5.3995605811372194E-3</v>
      </c>
      <c r="L405" s="213">
        <f t="shared" si="286"/>
        <v>42318</v>
      </c>
      <c r="M405" s="183">
        <f t="shared" si="287"/>
        <v>19</v>
      </c>
      <c r="N405" s="183">
        <f t="shared" si="268"/>
        <v>4</v>
      </c>
      <c r="O405" s="177">
        <f t="shared" si="269"/>
        <v>1.00113433</v>
      </c>
      <c r="P405" s="184">
        <f t="shared" si="263"/>
        <v>1.0021996200000001</v>
      </c>
      <c r="Q405" s="184">
        <f t="shared" si="288"/>
        <v>1.097992856447956</v>
      </c>
      <c r="R405" s="177">
        <f t="shared" si="262"/>
        <v>1.0992383400000001</v>
      </c>
      <c r="S405" s="177">
        <f t="shared" si="289"/>
        <v>1.0509297200000001</v>
      </c>
      <c r="T405" s="177">
        <f t="shared" si="270"/>
        <v>326208.50523770001</v>
      </c>
      <c r="U405" s="177">
        <f t="shared" si="271"/>
        <v>616.88971938723262</v>
      </c>
      <c r="V405" s="177">
        <f t="shared" si="272"/>
        <v>29601.542010186284</v>
      </c>
      <c r="W405" s="177">
        <f t="shared" si="273"/>
        <v>340618.35574895353</v>
      </c>
      <c r="X405" s="185">
        <f t="shared" si="274"/>
        <v>0</v>
      </c>
      <c r="Y405" s="177">
        <f t="shared" si="275"/>
        <v>0</v>
      </c>
      <c r="Z405" s="186">
        <f t="shared" si="276"/>
        <v>0</v>
      </c>
      <c r="AA405" s="177">
        <f t="shared" si="290"/>
        <v>0</v>
      </c>
      <c r="AB405" s="187">
        <f t="shared" si="291"/>
        <v>7.1215000000000001E-2</v>
      </c>
      <c r="AC405" s="185">
        <f t="shared" si="277"/>
        <v>4</v>
      </c>
      <c r="AD405" s="185">
        <v>252</v>
      </c>
      <c r="AE405" s="184">
        <f t="shared" si="261"/>
        <v>1.001092557</v>
      </c>
      <c r="AF405" s="177">
        <f t="shared" si="278"/>
        <v>356.40138585</v>
      </c>
      <c r="AG405" s="177">
        <f t="shared" si="279"/>
        <v>372.14496889999998</v>
      </c>
      <c r="AH405" s="188">
        <f t="shared" si="292"/>
        <v>0</v>
      </c>
      <c r="AI405" s="188"/>
      <c r="AJ405" s="188"/>
      <c r="AK405" s="188"/>
      <c r="AL405" s="8"/>
      <c r="AM405" s="8"/>
      <c r="AN405" s="13"/>
      <c r="AO405" s="13"/>
      <c r="AP405" s="13"/>
      <c r="AQ405" s="13"/>
      <c r="AR405" s="5"/>
      <c r="AS405" s="19"/>
      <c r="AT405" s="19"/>
      <c r="AU405" s="19"/>
      <c r="AV405" s="19"/>
      <c r="AW405" s="25"/>
      <c r="AX405" s="25"/>
      <c r="AY405" s="25"/>
      <c r="AZ405" s="25"/>
      <c r="BA405" s="25"/>
      <c r="BB405" s="25"/>
      <c r="BC405" s="25"/>
      <c r="BD405" s="25"/>
      <c r="BE405" s="25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</row>
    <row r="406" spans="1:206" x14ac:dyDescent="0.2">
      <c r="A406" s="125">
        <f t="shared" si="280"/>
        <v>42297</v>
      </c>
      <c r="B406" s="177">
        <f t="shared" si="264"/>
        <v>341176.67087742686</v>
      </c>
      <c r="C406" s="3">
        <f t="shared" si="281"/>
        <v>46058850.568452626</v>
      </c>
      <c r="D406" s="177">
        <f t="shared" si="282"/>
        <v>310399.92401938001</v>
      </c>
      <c r="E406" s="177">
        <f t="shared" si="283"/>
        <v>12112.568445049999</v>
      </c>
      <c r="F406" s="178">
        <f t="shared" si="265"/>
        <v>298287.35557433002</v>
      </c>
      <c r="G406" s="179">
        <f t="shared" si="284"/>
        <v>4346.6499999999996</v>
      </c>
      <c r="H406" s="180">
        <f>IF(AND(N406=1,N405&gt;1),VLOOKUP(A405,[1]Plan1!$CW$105:$CY$215,3),H405)</f>
        <v>4370.12</v>
      </c>
      <c r="I406" s="181">
        <f t="shared" si="266"/>
        <v>42230</v>
      </c>
      <c r="J406" s="181">
        <f t="shared" si="285"/>
        <v>42261</v>
      </c>
      <c r="K406" s="182">
        <f t="shared" si="267"/>
        <v>5.3995605811372194E-3</v>
      </c>
      <c r="L406" s="213">
        <f t="shared" si="286"/>
        <v>42318</v>
      </c>
      <c r="M406" s="183">
        <f t="shared" si="287"/>
        <v>19</v>
      </c>
      <c r="N406" s="183">
        <f t="shared" si="268"/>
        <v>5</v>
      </c>
      <c r="O406" s="177">
        <f t="shared" si="269"/>
        <v>1.0014181099999999</v>
      </c>
      <c r="P406" s="184">
        <f t="shared" si="263"/>
        <v>1.0021996200000001</v>
      </c>
      <c r="Q406" s="184">
        <f t="shared" si="288"/>
        <v>1.097992856447956</v>
      </c>
      <c r="R406" s="177">
        <f t="shared" si="262"/>
        <v>1.09954993</v>
      </c>
      <c r="S406" s="177">
        <f t="shared" si="289"/>
        <v>1.0509297200000001</v>
      </c>
      <c r="T406" s="177">
        <f t="shared" si="270"/>
        <v>326208.50523770001</v>
      </c>
      <c r="U406" s="177">
        <f t="shared" si="271"/>
        <v>616.88971938723262</v>
      </c>
      <c r="V406" s="177">
        <f t="shared" si="272"/>
        <v>29694.485367309666</v>
      </c>
      <c r="W406" s="177">
        <f t="shared" si="273"/>
        <v>340711.29910607688</v>
      </c>
      <c r="X406" s="185">
        <f t="shared" si="274"/>
        <v>0</v>
      </c>
      <c r="Y406" s="177">
        <f t="shared" si="275"/>
        <v>0</v>
      </c>
      <c r="Z406" s="186">
        <f t="shared" si="276"/>
        <v>0</v>
      </c>
      <c r="AA406" s="177">
        <f t="shared" si="290"/>
        <v>0</v>
      </c>
      <c r="AB406" s="187">
        <f t="shared" si="291"/>
        <v>7.1215000000000001E-2</v>
      </c>
      <c r="AC406" s="185">
        <f t="shared" si="277"/>
        <v>5</v>
      </c>
      <c r="AD406" s="185">
        <v>252</v>
      </c>
      <c r="AE406" s="184">
        <f t="shared" si="261"/>
        <v>1.0013658830000001</v>
      </c>
      <c r="AF406" s="177">
        <f t="shared" si="278"/>
        <v>445.56265174999999</v>
      </c>
      <c r="AG406" s="177">
        <f t="shared" si="279"/>
        <v>465.37177135000002</v>
      </c>
      <c r="AH406" s="188">
        <f t="shared" si="292"/>
        <v>0</v>
      </c>
      <c r="AI406" s="188"/>
      <c r="AJ406" s="188"/>
      <c r="AK406" s="188"/>
      <c r="AL406" s="8"/>
      <c r="AM406" s="8"/>
      <c r="AN406" s="8"/>
      <c r="AO406" s="8"/>
      <c r="AP406" s="8"/>
      <c r="AQ406" s="8"/>
      <c r="AR406" s="5"/>
      <c r="AS406" s="5"/>
      <c r="AT406" s="5"/>
      <c r="AU406" s="5"/>
      <c r="AV406" s="5"/>
      <c r="AW406" s="3"/>
      <c r="AX406" s="30"/>
      <c r="AY406" s="30"/>
      <c r="AZ406" s="30"/>
      <c r="BA406" s="30"/>
      <c r="BB406" s="30"/>
      <c r="BC406" s="30"/>
      <c r="BD406" s="30"/>
      <c r="BE406" s="30"/>
      <c r="BF406" s="1"/>
      <c r="BG406" s="1"/>
      <c r="BH406" s="1"/>
      <c r="BI406" s="1"/>
    </row>
    <row r="407" spans="1:206" x14ac:dyDescent="0.2">
      <c r="A407" s="125">
        <f t="shared" si="280"/>
        <v>42298</v>
      </c>
      <c r="B407" s="177">
        <f t="shared" si="264"/>
        <v>341362.94395406236</v>
      </c>
      <c r="C407" s="3">
        <f t="shared" si="281"/>
        <v>46083997.433798417</v>
      </c>
      <c r="D407" s="177">
        <f t="shared" si="282"/>
        <v>310399.92401938001</v>
      </c>
      <c r="E407" s="177">
        <f t="shared" si="283"/>
        <v>12112.568445049999</v>
      </c>
      <c r="F407" s="178">
        <f t="shared" si="265"/>
        <v>298287.35557433002</v>
      </c>
      <c r="G407" s="179">
        <f t="shared" si="284"/>
        <v>4346.6499999999996</v>
      </c>
      <c r="H407" s="180">
        <f>IF(AND(N407=1,N406&gt;1),VLOOKUP(A406,[1]Plan1!$CW$105:$CY$215,3),H406)</f>
        <v>4370.12</v>
      </c>
      <c r="I407" s="181">
        <f t="shared" si="266"/>
        <v>42230</v>
      </c>
      <c r="J407" s="181">
        <f t="shared" si="285"/>
        <v>42261</v>
      </c>
      <c r="K407" s="182">
        <f t="shared" si="267"/>
        <v>5.3995605811372194E-3</v>
      </c>
      <c r="L407" s="213">
        <f t="shared" si="286"/>
        <v>42318</v>
      </c>
      <c r="M407" s="183">
        <f t="shared" si="287"/>
        <v>19</v>
      </c>
      <c r="N407" s="183">
        <f t="shared" si="268"/>
        <v>6</v>
      </c>
      <c r="O407" s="177">
        <f t="shared" si="269"/>
        <v>1.00170198</v>
      </c>
      <c r="P407" s="184">
        <f t="shared" si="263"/>
        <v>1.0021996200000001</v>
      </c>
      <c r="Q407" s="184">
        <f t="shared" si="288"/>
        <v>1.097992856447956</v>
      </c>
      <c r="R407" s="177">
        <f t="shared" si="262"/>
        <v>1.09986161</v>
      </c>
      <c r="S407" s="177">
        <f t="shared" si="289"/>
        <v>1.0509297200000001</v>
      </c>
      <c r="T407" s="177">
        <f t="shared" si="270"/>
        <v>326208.50523770001</v>
      </c>
      <c r="U407" s="177">
        <f t="shared" si="271"/>
        <v>616.88971938723262</v>
      </c>
      <c r="V407" s="177">
        <f t="shared" si="272"/>
        <v>29787.455570295086</v>
      </c>
      <c r="W407" s="177">
        <f t="shared" si="273"/>
        <v>340804.26930906234</v>
      </c>
      <c r="X407" s="185">
        <f t="shared" si="274"/>
        <v>0</v>
      </c>
      <c r="Y407" s="177">
        <f t="shared" si="275"/>
        <v>0</v>
      </c>
      <c r="Z407" s="186">
        <f t="shared" si="276"/>
        <v>0</v>
      </c>
      <c r="AA407" s="177">
        <f t="shared" si="290"/>
        <v>0</v>
      </c>
      <c r="AB407" s="187">
        <f t="shared" si="291"/>
        <v>7.1215000000000001E-2</v>
      </c>
      <c r="AC407" s="185">
        <f t="shared" si="277"/>
        <v>6</v>
      </c>
      <c r="AD407" s="185">
        <v>252</v>
      </c>
      <c r="AE407" s="184">
        <f t="shared" si="261"/>
        <v>1.001639283</v>
      </c>
      <c r="AF407" s="177">
        <f t="shared" si="278"/>
        <v>534.74805708999997</v>
      </c>
      <c r="AG407" s="177">
        <f t="shared" si="279"/>
        <v>558.67464500000006</v>
      </c>
      <c r="AH407" s="188">
        <f t="shared" si="292"/>
        <v>0</v>
      </c>
      <c r="AI407" s="188"/>
      <c r="AJ407" s="188"/>
      <c r="AK407" s="188"/>
      <c r="AL407" s="8"/>
      <c r="AM407" s="8"/>
      <c r="AN407" s="8"/>
      <c r="AO407" s="8"/>
      <c r="AP407" s="8"/>
      <c r="AQ407" s="8"/>
      <c r="AR407" s="5"/>
      <c r="AS407" s="5"/>
      <c r="AT407" s="5"/>
      <c r="AU407" s="5"/>
      <c r="AV407" s="5"/>
      <c r="AW407" s="3"/>
      <c r="AX407" s="30"/>
      <c r="AY407" s="30"/>
      <c r="AZ407" s="30"/>
      <c r="BA407" s="30"/>
      <c r="BB407" s="30"/>
      <c r="BC407" s="30"/>
      <c r="BD407" s="30"/>
      <c r="BE407" s="30"/>
      <c r="BF407" s="1"/>
      <c r="BG407" s="1"/>
      <c r="BH407" s="1"/>
      <c r="BI407" s="1"/>
    </row>
    <row r="408" spans="1:206" x14ac:dyDescent="0.2">
      <c r="A408" s="125">
        <f t="shared" si="280"/>
        <v>42299</v>
      </c>
      <c r="B408" s="177">
        <f t="shared" si="264"/>
        <v>341549.32033130969</v>
      </c>
      <c r="C408" s="3">
        <f t="shared" si="281"/>
        <v>46109158.244726807</v>
      </c>
      <c r="D408" s="177">
        <f t="shared" si="282"/>
        <v>310399.92401938001</v>
      </c>
      <c r="E408" s="177">
        <f t="shared" si="283"/>
        <v>12112.568445049999</v>
      </c>
      <c r="F408" s="178">
        <f t="shared" si="265"/>
        <v>298287.35557433002</v>
      </c>
      <c r="G408" s="179">
        <f t="shared" si="284"/>
        <v>4346.6499999999996</v>
      </c>
      <c r="H408" s="180">
        <f>IF(AND(N408=1,N407&gt;1),VLOOKUP(A407,[1]Plan1!$CW$105:$CY$215,3),H407)</f>
        <v>4370.12</v>
      </c>
      <c r="I408" s="181">
        <f t="shared" si="266"/>
        <v>42230</v>
      </c>
      <c r="J408" s="181">
        <f t="shared" si="285"/>
        <v>42261</v>
      </c>
      <c r="K408" s="182">
        <f t="shared" si="267"/>
        <v>5.3995605811372194E-3</v>
      </c>
      <c r="L408" s="213">
        <f t="shared" si="286"/>
        <v>42318</v>
      </c>
      <c r="M408" s="183">
        <f t="shared" si="287"/>
        <v>19</v>
      </c>
      <c r="N408" s="183">
        <f t="shared" si="268"/>
        <v>7</v>
      </c>
      <c r="O408" s="177">
        <f t="shared" si="269"/>
        <v>1.0019859200000001</v>
      </c>
      <c r="P408" s="184">
        <f t="shared" si="263"/>
        <v>1.0021996200000001</v>
      </c>
      <c r="Q408" s="184">
        <f t="shared" si="288"/>
        <v>1.097992856447956</v>
      </c>
      <c r="R408" s="177">
        <f t="shared" si="262"/>
        <v>1.10017338</v>
      </c>
      <c r="S408" s="177">
        <f t="shared" si="289"/>
        <v>1.0509297200000001</v>
      </c>
      <c r="T408" s="177">
        <f t="shared" si="270"/>
        <v>326208.50523770001</v>
      </c>
      <c r="U408" s="177">
        <f t="shared" si="271"/>
        <v>616.88971938723262</v>
      </c>
      <c r="V408" s="177">
        <f t="shared" si="272"/>
        <v>29880.452619142474</v>
      </c>
      <c r="W408" s="177">
        <f t="shared" si="273"/>
        <v>340897.26635790971</v>
      </c>
      <c r="X408" s="185">
        <f t="shared" si="274"/>
        <v>0</v>
      </c>
      <c r="Y408" s="177">
        <f t="shared" si="275"/>
        <v>0</v>
      </c>
      <c r="Z408" s="186">
        <f t="shared" si="276"/>
        <v>0</v>
      </c>
      <c r="AA408" s="177">
        <f t="shared" si="290"/>
        <v>0</v>
      </c>
      <c r="AB408" s="187">
        <f t="shared" si="291"/>
        <v>7.1215000000000001E-2</v>
      </c>
      <c r="AC408" s="185">
        <f t="shared" si="277"/>
        <v>7</v>
      </c>
      <c r="AD408" s="185">
        <v>252</v>
      </c>
      <c r="AE408" s="184">
        <f t="shared" si="261"/>
        <v>1.001912758</v>
      </c>
      <c r="AF408" s="177">
        <f t="shared" si="278"/>
        <v>623.95792805999997</v>
      </c>
      <c r="AG408" s="177">
        <f t="shared" si="279"/>
        <v>652.05397340000002</v>
      </c>
      <c r="AH408" s="188">
        <f t="shared" si="292"/>
        <v>0</v>
      </c>
      <c r="AI408" s="188"/>
      <c r="AJ408" s="188"/>
      <c r="AK408" s="188"/>
      <c r="AL408" s="8"/>
      <c r="AM408" s="8"/>
      <c r="AN408" s="8"/>
      <c r="AO408" s="8"/>
      <c r="AP408" s="8"/>
      <c r="AQ408" s="8"/>
      <c r="AR408" s="5"/>
      <c r="AS408" s="5"/>
      <c r="AT408" s="5"/>
      <c r="AU408" s="5"/>
      <c r="AV408" s="5"/>
      <c r="AW408" s="3"/>
      <c r="AX408" s="30"/>
      <c r="AY408" s="30"/>
      <c r="AZ408" s="30"/>
      <c r="BA408" s="30"/>
      <c r="BB408" s="30"/>
      <c r="BC408" s="30"/>
      <c r="BD408" s="30"/>
      <c r="BE408" s="30"/>
      <c r="BF408" s="1"/>
      <c r="BG408" s="1"/>
      <c r="BH408" s="1"/>
      <c r="BI408" s="1"/>
    </row>
    <row r="409" spans="1:206" x14ac:dyDescent="0.2">
      <c r="A409" s="125">
        <f t="shared" si="280"/>
        <v>42300</v>
      </c>
      <c r="B409" s="177">
        <f t="shared" si="264"/>
        <v>341735.80005211913</v>
      </c>
      <c r="C409" s="3">
        <f t="shared" si="281"/>
        <v>46134333.007036082</v>
      </c>
      <c r="D409" s="177">
        <f t="shared" si="282"/>
        <v>310399.92401938001</v>
      </c>
      <c r="E409" s="177">
        <f t="shared" si="283"/>
        <v>12112.568445049999</v>
      </c>
      <c r="F409" s="178">
        <f t="shared" si="265"/>
        <v>298287.35557433002</v>
      </c>
      <c r="G409" s="179">
        <f t="shared" si="284"/>
        <v>4346.6499999999996</v>
      </c>
      <c r="H409" s="180">
        <f>IF(AND(N409=1,N408&gt;1),VLOOKUP(A408,[1]Plan1!$CW$105:$CY$215,3),H408)</f>
        <v>4370.12</v>
      </c>
      <c r="I409" s="181">
        <f t="shared" si="266"/>
        <v>42230</v>
      </c>
      <c r="J409" s="181">
        <f t="shared" si="285"/>
        <v>42261</v>
      </c>
      <c r="K409" s="182">
        <f t="shared" si="267"/>
        <v>5.3995605811372194E-3</v>
      </c>
      <c r="L409" s="213">
        <f t="shared" si="286"/>
        <v>42318</v>
      </c>
      <c r="M409" s="183">
        <f t="shared" si="287"/>
        <v>19</v>
      </c>
      <c r="N409" s="183">
        <f t="shared" si="268"/>
        <v>8</v>
      </c>
      <c r="O409" s="177">
        <f t="shared" si="269"/>
        <v>1.0022699500000001</v>
      </c>
      <c r="P409" s="184">
        <f t="shared" si="263"/>
        <v>1.0021996200000001</v>
      </c>
      <c r="Q409" s="184">
        <f t="shared" si="288"/>
        <v>1.097992856447956</v>
      </c>
      <c r="R409" s="177">
        <f t="shared" si="262"/>
        <v>1.10048524</v>
      </c>
      <c r="S409" s="177">
        <f t="shared" si="289"/>
        <v>1.0509297200000001</v>
      </c>
      <c r="T409" s="177">
        <f t="shared" si="270"/>
        <v>326208.50523770001</v>
      </c>
      <c r="U409" s="177">
        <f t="shared" si="271"/>
        <v>616.88971938723262</v>
      </c>
      <c r="V409" s="177">
        <f t="shared" si="272"/>
        <v>29973.4765138519</v>
      </c>
      <c r="W409" s="177">
        <f t="shared" si="273"/>
        <v>340990.29025261913</v>
      </c>
      <c r="X409" s="185">
        <f t="shared" si="274"/>
        <v>0</v>
      </c>
      <c r="Y409" s="177">
        <f t="shared" si="275"/>
        <v>0</v>
      </c>
      <c r="Z409" s="186">
        <f t="shared" si="276"/>
        <v>0</v>
      </c>
      <c r="AA409" s="177">
        <f t="shared" si="290"/>
        <v>0</v>
      </c>
      <c r="AB409" s="187">
        <f t="shared" si="291"/>
        <v>7.1215000000000001E-2</v>
      </c>
      <c r="AC409" s="185">
        <f t="shared" si="277"/>
        <v>8</v>
      </c>
      <c r="AD409" s="185">
        <v>252</v>
      </c>
      <c r="AE409" s="184">
        <f t="shared" si="261"/>
        <v>1.002186308</v>
      </c>
      <c r="AF409" s="177">
        <f t="shared" si="278"/>
        <v>713.19226465999998</v>
      </c>
      <c r="AG409" s="177">
        <f t="shared" si="279"/>
        <v>745.50979949999999</v>
      </c>
      <c r="AH409" s="188">
        <f t="shared" si="292"/>
        <v>0</v>
      </c>
      <c r="AI409" s="188"/>
      <c r="AJ409" s="188"/>
      <c r="AK409" s="188"/>
      <c r="AL409" s="8"/>
      <c r="AM409" s="8"/>
      <c r="AN409" s="8"/>
      <c r="AO409" s="8"/>
      <c r="AP409" s="8"/>
      <c r="AQ409" s="8"/>
      <c r="AR409" s="5"/>
      <c r="AS409" s="5"/>
      <c r="AT409" s="5"/>
      <c r="AU409" s="5"/>
      <c r="AV409" s="5"/>
      <c r="AW409" s="3"/>
      <c r="AX409" s="30"/>
      <c r="AY409" s="30"/>
      <c r="AZ409" s="30"/>
      <c r="BA409" s="30"/>
      <c r="BB409" s="30"/>
      <c r="BC409" s="30"/>
      <c r="BD409" s="30"/>
      <c r="BE409" s="30"/>
      <c r="BF409" s="1"/>
      <c r="BG409" s="1"/>
      <c r="BH409" s="1"/>
      <c r="BI409" s="1"/>
    </row>
    <row r="410" spans="1:206" x14ac:dyDescent="0.2">
      <c r="A410" s="125">
        <f t="shared" si="280"/>
        <v>42301</v>
      </c>
      <c r="B410" s="177">
        <f t="shared" si="264"/>
        <v>341922.38281836052</v>
      </c>
      <c r="C410" s="3">
        <f t="shared" si="281"/>
        <v>46159521.68047867</v>
      </c>
      <c r="D410" s="177">
        <f t="shared" si="282"/>
        <v>310399.92401938001</v>
      </c>
      <c r="E410" s="177">
        <f t="shared" si="283"/>
        <v>12112.568445049999</v>
      </c>
      <c r="F410" s="178">
        <f t="shared" si="265"/>
        <v>298287.35557433002</v>
      </c>
      <c r="G410" s="179">
        <f t="shared" si="284"/>
        <v>4346.6499999999996</v>
      </c>
      <c r="H410" s="180">
        <f>IF(AND(N410=1,N409&gt;1),VLOOKUP(A409,[1]Plan1!$CW$105:$CY$215,3),H409)</f>
        <v>4370.12</v>
      </c>
      <c r="I410" s="181">
        <f t="shared" si="266"/>
        <v>42230</v>
      </c>
      <c r="J410" s="181">
        <f t="shared" si="285"/>
        <v>42261</v>
      </c>
      <c r="K410" s="182">
        <f t="shared" si="267"/>
        <v>5.3995605811372194E-3</v>
      </c>
      <c r="L410" s="213">
        <f t="shared" si="286"/>
        <v>42318</v>
      </c>
      <c r="M410" s="183">
        <f t="shared" si="287"/>
        <v>19</v>
      </c>
      <c r="N410" s="183">
        <f t="shared" si="268"/>
        <v>9</v>
      </c>
      <c r="O410" s="177">
        <f t="shared" si="269"/>
        <v>1.00255406</v>
      </c>
      <c r="P410" s="184">
        <f t="shared" si="263"/>
        <v>1.0021996200000001</v>
      </c>
      <c r="Q410" s="184">
        <f t="shared" si="288"/>
        <v>1.097992856447956</v>
      </c>
      <c r="R410" s="177">
        <f t="shared" si="262"/>
        <v>1.10079719</v>
      </c>
      <c r="S410" s="177">
        <f t="shared" si="289"/>
        <v>1.0509297200000001</v>
      </c>
      <c r="T410" s="177">
        <f t="shared" si="270"/>
        <v>326208.50523770001</v>
      </c>
      <c r="U410" s="177">
        <f t="shared" si="271"/>
        <v>616.88971938723262</v>
      </c>
      <c r="V410" s="177">
        <f t="shared" si="272"/>
        <v>30066.527254423298</v>
      </c>
      <c r="W410" s="177">
        <f t="shared" si="273"/>
        <v>341083.34099319053</v>
      </c>
      <c r="X410" s="185">
        <f t="shared" si="274"/>
        <v>0</v>
      </c>
      <c r="Y410" s="177">
        <f t="shared" si="275"/>
        <v>0</v>
      </c>
      <c r="Z410" s="186">
        <f t="shared" si="276"/>
        <v>0</v>
      </c>
      <c r="AA410" s="177">
        <f t="shared" si="290"/>
        <v>0</v>
      </c>
      <c r="AB410" s="187">
        <f t="shared" si="291"/>
        <v>7.1215000000000001E-2</v>
      </c>
      <c r="AC410" s="185">
        <f t="shared" si="277"/>
        <v>9</v>
      </c>
      <c r="AD410" s="185">
        <v>252</v>
      </c>
      <c r="AE410" s="184">
        <f t="shared" si="261"/>
        <v>1.0024599320000001</v>
      </c>
      <c r="AF410" s="177">
        <f t="shared" si="278"/>
        <v>802.45074069999998</v>
      </c>
      <c r="AG410" s="177">
        <f t="shared" si="279"/>
        <v>839.04182517000004</v>
      </c>
      <c r="AH410" s="188">
        <f t="shared" si="292"/>
        <v>0</v>
      </c>
      <c r="AI410" s="188"/>
      <c r="AJ410" s="188"/>
      <c r="AK410" s="188"/>
      <c r="AL410" s="8"/>
      <c r="AM410" s="8"/>
      <c r="AN410" s="8"/>
      <c r="AO410" s="8"/>
      <c r="AP410" s="8"/>
      <c r="AQ410" s="8"/>
      <c r="AR410" s="5"/>
      <c r="AS410" s="5"/>
      <c r="AT410" s="5"/>
      <c r="AU410" s="5"/>
      <c r="AV410" s="5"/>
      <c r="AW410" s="3"/>
      <c r="AX410" s="30"/>
      <c r="AY410" s="30"/>
      <c r="AZ410" s="30"/>
      <c r="BA410" s="30"/>
      <c r="BB410" s="30"/>
      <c r="BC410" s="30"/>
      <c r="BD410" s="30"/>
      <c r="BE410" s="30"/>
      <c r="BF410" s="1"/>
      <c r="BG410" s="1"/>
      <c r="BH410" s="1"/>
      <c r="BI410" s="1"/>
    </row>
    <row r="411" spans="1:206" x14ac:dyDescent="0.2">
      <c r="A411" s="125">
        <f t="shared" si="280"/>
        <v>42302</v>
      </c>
      <c r="B411" s="177">
        <f t="shared" si="264"/>
        <v>341922.38281836052</v>
      </c>
      <c r="C411" s="3">
        <f t="shared" si="281"/>
        <v>46159521.68047867</v>
      </c>
      <c r="D411" s="177">
        <f t="shared" si="282"/>
        <v>310399.92401938001</v>
      </c>
      <c r="E411" s="177">
        <f t="shared" si="283"/>
        <v>12112.568445049999</v>
      </c>
      <c r="F411" s="178">
        <f t="shared" si="265"/>
        <v>298287.35557433002</v>
      </c>
      <c r="G411" s="179">
        <f t="shared" si="284"/>
        <v>4346.6499999999996</v>
      </c>
      <c r="H411" s="180">
        <f>IF(AND(N411=1,N410&gt;1),VLOOKUP(A410,[1]Plan1!$CW$105:$CY$215,3),H410)</f>
        <v>4370.12</v>
      </c>
      <c r="I411" s="181">
        <f t="shared" si="266"/>
        <v>42230</v>
      </c>
      <c r="J411" s="181">
        <f t="shared" si="285"/>
        <v>42261</v>
      </c>
      <c r="K411" s="182">
        <f t="shared" si="267"/>
        <v>5.3995605811372194E-3</v>
      </c>
      <c r="L411" s="213">
        <f t="shared" si="286"/>
        <v>42318</v>
      </c>
      <c r="M411" s="183">
        <f t="shared" si="287"/>
        <v>19</v>
      </c>
      <c r="N411" s="183">
        <f t="shared" si="268"/>
        <v>9</v>
      </c>
      <c r="O411" s="177">
        <f t="shared" si="269"/>
        <v>1.00255406</v>
      </c>
      <c r="P411" s="184">
        <f t="shared" si="263"/>
        <v>1.0021996200000001</v>
      </c>
      <c r="Q411" s="184">
        <f t="shared" si="288"/>
        <v>1.097992856447956</v>
      </c>
      <c r="R411" s="177">
        <f t="shared" si="262"/>
        <v>1.10079719</v>
      </c>
      <c r="S411" s="177">
        <f t="shared" si="289"/>
        <v>1.0509297200000001</v>
      </c>
      <c r="T411" s="177">
        <f t="shared" si="270"/>
        <v>326208.50523770001</v>
      </c>
      <c r="U411" s="177">
        <f t="shared" si="271"/>
        <v>616.88971938723262</v>
      </c>
      <c r="V411" s="177">
        <f t="shared" si="272"/>
        <v>30066.527254423298</v>
      </c>
      <c r="W411" s="177">
        <f t="shared" si="273"/>
        <v>341083.34099319053</v>
      </c>
      <c r="X411" s="185">
        <f t="shared" si="274"/>
        <v>0</v>
      </c>
      <c r="Y411" s="177">
        <f t="shared" si="275"/>
        <v>0</v>
      </c>
      <c r="Z411" s="186">
        <f t="shared" si="276"/>
        <v>0</v>
      </c>
      <c r="AA411" s="177">
        <f t="shared" si="290"/>
        <v>0</v>
      </c>
      <c r="AB411" s="187">
        <f t="shared" si="291"/>
        <v>7.1215000000000001E-2</v>
      </c>
      <c r="AC411" s="185">
        <f t="shared" si="277"/>
        <v>9</v>
      </c>
      <c r="AD411" s="185">
        <v>252</v>
      </c>
      <c r="AE411" s="184">
        <f t="shared" si="261"/>
        <v>1.0024599320000001</v>
      </c>
      <c r="AF411" s="177">
        <f t="shared" si="278"/>
        <v>802.45074069999998</v>
      </c>
      <c r="AG411" s="177">
        <f t="shared" si="279"/>
        <v>839.04182517000004</v>
      </c>
      <c r="AH411" s="188">
        <f t="shared" si="292"/>
        <v>0</v>
      </c>
      <c r="AI411" s="188"/>
      <c r="AJ411" s="188"/>
      <c r="AK411" s="188"/>
      <c r="AL411" s="8"/>
      <c r="AM411" s="8"/>
      <c r="AN411" s="8"/>
      <c r="AO411" s="8"/>
      <c r="AP411" s="8"/>
      <c r="AQ411" s="8"/>
      <c r="AR411" s="5"/>
      <c r="AS411" s="5"/>
      <c r="AT411" s="5"/>
      <c r="AU411" s="5"/>
      <c r="AV411" s="5"/>
      <c r="AW411" s="3"/>
      <c r="AX411" s="30"/>
      <c r="AY411" s="30"/>
      <c r="AZ411" s="30"/>
      <c r="BA411" s="30"/>
      <c r="BB411" s="30"/>
      <c r="BC411" s="30"/>
      <c r="BD411" s="30"/>
      <c r="BE411" s="30"/>
      <c r="BF411" s="1"/>
      <c r="BG411" s="1"/>
      <c r="BH411" s="1"/>
      <c r="BI411" s="1"/>
    </row>
    <row r="412" spans="1:206" x14ac:dyDescent="0.2">
      <c r="A412" s="125">
        <f t="shared" si="280"/>
        <v>42303</v>
      </c>
      <c r="B412" s="177">
        <f t="shared" si="264"/>
        <v>341922.38281836052</v>
      </c>
      <c r="C412" s="3">
        <f t="shared" si="281"/>
        <v>46159521.68047867</v>
      </c>
      <c r="D412" s="177">
        <f t="shared" si="282"/>
        <v>310399.92401938001</v>
      </c>
      <c r="E412" s="177">
        <f t="shared" si="283"/>
        <v>12112.568445049999</v>
      </c>
      <c r="F412" s="178">
        <f t="shared" si="265"/>
        <v>298287.35557433002</v>
      </c>
      <c r="G412" s="179">
        <f t="shared" si="284"/>
        <v>4346.6499999999996</v>
      </c>
      <c r="H412" s="180">
        <f>IF(AND(N412=1,N411&gt;1),VLOOKUP(A411,[1]Plan1!$CW$105:$CY$215,3),H411)</f>
        <v>4370.12</v>
      </c>
      <c r="I412" s="181">
        <f t="shared" si="266"/>
        <v>42230</v>
      </c>
      <c r="J412" s="181">
        <f t="shared" si="285"/>
        <v>42261</v>
      </c>
      <c r="K412" s="182">
        <f t="shared" si="267"/>
        <v>5.3995605811372194E-3</v>
      </c>
      <c r="L412" s="213">
        <f t="shared" si="286"/>
        <v>42318</v>
      </c>
      <c r="M412" s="183">
        <f t="shared" si="287"/>
        <v>19</v>
      </c>
      <c r="N412" s="183">
        <f t="shared" si="268"/>
        <v>9</v>
      </c>
      <c r="O412" s="177">
        <f t="shared" si="269"/>
        <v>1.00255406</v>
      </c>
      <c r="P412" s="184">
        <f t="shared" si="263"/>
        <v>1.0021996200000001</v>
      </c>
      <c r="Q412" s="184">
        <f t="shared" si="288"/>
        <v>1.097992856447956</v>
      </c>
      <c r="R412" s="177">
        <f t="shared" si="262"/>
        <v>1.10079719</v>
      </c>
      <c r="S412" s="177">
        <f t="shared" si="289"/>
        <v>1.0509297200000001</v>
      </c>
      <c r="T412" s="177">
        <f t="shared" si="270"/>
        <v>326208.50523770001</v>
      </c>
      <c r="U412" s="177">
        <f t="shared" si="271"/>
        <v>616.88971938723262</v>
      </c>
      <c r="V412" s="177">
        <f t="shared" si="272"/>
        <v>30066.527254423298</v>
      </c>
      <c r="W412" s="177">
        <f t="shared" si="273"/>
        <v>341083.34099319053</v>
      </c>
      <c r="X412" s="185">
        <f t="shared" si="274"/>
        <v>0</v>
      </c>
      <c r="Y412" s="177">
        <f t="shared" si="275"/>
        <v>0</v>
      </c>
      <c r="Z412" s="186">
        <f t="shared" si="276"/>
        <v>0</v>
      </c>
      <c r="AA412" s="177">
        <f t="shared" si="290"/>
        <v>0</v>
      </c>
      <c r="AB412" s="187">
        <f t="shared" si="291"/>
        <v>7.1215000000000001E-2</v>
      </c>
      <c r="AC412" s="185">
        <f t="shared" si="277"/>
        <v>9</v>
      </c>
      <c r="AD412" s="185">
        <v>252</v>
      </c>
      <c r="AE412" s="184">
        <f t="shared" si="261"/>
        <v>1.0024599320000001</v>
      </c>
      <c r="AF412" s="177">
        <f t="shared" si="278"/>
        <v>802.45074069999998</v>
      </c>
      <c r="AG412" s="177">
        <f t="shared" si="279"/>
        <v>839.04182517000004</v>
      </c>
      <c r="AH412" s="188">
        <f t="shared" si="292"/>
        <v>0</v>
      </c>
      <c r="AI412" s="188"/>
      <c r="AJ412" s="188"/>
      <c r="AK412" s="188"/>
      <c r="AL412" s="8"/>
      <c r="AM412" s="8"/>
      <c r="AN412" s="8"/>
      <c r="AO412" s="8"/>
      <c r="AP412" s="8"/>
      <c r="AQ412" s="8"/>
      <c r="AR412" s="5"/>
      <c r="AS412" s="5"/>
      <c r="AT412" s="5"/>
      <c r="AU412" s="5"/>
      <c r="AV412" s="5"/>
      <c r="AW412" s="3"/>
      <c r="AX412" s="30"/>
      <c r="AY412" s="30"/>
      <c r="AZ412" s="30"/>
      <c r="BA412" s="30"/>
      <c r="BB412" s="30"/>
      <c r="BC412" s="30"/>
      <c r="BD412" s="30"/>
      <c r="BE412" s="30"/>
      <c r="BF412" s="1"/>
      <c r="BG412" s="1"/>
      <c r="BH412" s="1"/>
      <c r="BI412" s="1"/>
    </row>
    <row r="413" spans="1:206" x14ac:dyDescent="0.2">
      <c r="A413" s="125">
        <f t="shared" si="280"/>
        <v>42304</v>
      </c>
      <c r="B413" s="177">
        <f t="shared" si="264"/>
        <v>342109.06602289045</v>
      </c>
      <c r="C413" s="3">
        <f t="shared" si="281"/>
        <v>46184723.913090207</v>
      </c>
      <c r="D413" s="177">
        <f t="shared" si="282"/>
        <v>310399.92401938001</v>
      </c>
      <c r="E413" s="177">
        <f t="shared" si="283"/>
        <v>12112.568445049999</v>
      </c>
      <c r="F413" s="178">
        <f t="shared" si="265"/>
        <v>298287.35557433002</v>
      </c>
      <c r="G413" s="179">
        <f t="shared" si="284"/>
        <v>4346.6499999999996</v>
      </c>
      <c r="H413" s="180">
        <f>IF(AND(N413=1,N412&gt;1),VLOOKUP(A412,[1]Plan1!$CW$105:$CY$215,3),H412)</f>
        <v>4370.12</v>
      </c>
      <c r="I413" s="181">
        <f t="shared" si="266"/>
        <v>42230</v>
      </c>
      <c r="J413" s="181">
        <f t="shared" si="285"/>
        <v>42261</v>
      </c>
      <c r="K413" s="182">
        <f t="shared" si="267"/>
        <v>5.3995605811372194E-3</v>
      </c>
      <c r="L413" s="213">
        <f t="shared" si="286"/>
        <v>42318</v>
      </c>
      <c r="M413" s="183">
        <f t="shared" si="287"/>
        <v>19</v>
      </c>
      <c r="N413" s="183">
        <f t="shared" si="268"/>
        <v>10</v>
      </c>
      <c r="O413" s="177">
        <f t="shared" si="269"/>
        <v>1.00283824</v>
      </c>
      <c r="P413" s="184">
        <f t="shared" si="263"/>
        <v>1.0021996200000001</v>
      </c>
      <c r="Q413" s="184">
        <f t="shared" si="288"/>
        <v>1.097992856447956</v>
      </c>
      <c r="R413" s="177">
        <f t="shared" si="262"/>
        <v>1.1011092200000001</v>
      </c>
      <c r="S413" s="177">
        <f t="shared" si="289"/>
        <v>1.0509297200000001</v>
      </c>
      <c r="T413" s="177">
        <f t="shared" si="270"/>
        <v>326208.50523770001</v>
      </c>
      <c r="U413" s="177">
        <f t="shared" si="271"/>
        <v>616.88971938723262</v>
      </c>
      <c r="V413" s="177">
        <f t="shared" si="272"/>
        <v>30159.601857983194</v>
      </c>
      <c r="W413" s="177">
        <f t="shared" si="273"/>
        <v>341176.41559675045</v>
      </c>
      <c r="X413" s="185">
        <f t="shared" si="274"/>
        <v>0</v>
      </c>
      <c r="Y413" s="177">
        <f t="shared" si="275"/>
        <v>0</v>
      </c>
      <c r="Z413" s="186">
        <f t="shared" si="276"/>
        <v>0</v>
      </c>
      <c r="AA413" s="177">
        <f t="shared" si="290"/>
        <v>0</v>
      </c>
      <c r="AB413" s="187">
        <f t="shared" si="291"/>
        <v>7.1215000000000001E-2</v>
      </c>
      <c r="AC413" s="185">
        <f t="shared" si="277"/>
        <v>10</v>
      </c>
      <c r="AD413" s="185">
        <v>252</v>
      </c>
      <c r="AE413" s="184">
        <f t="shared" si="261"/>
        <v>1.0027336309999999</v>
      </c>
      <c r="AF413" s="177">
        <f t="shared" si="278"/>
        <v>891.73368238</v>
      </c>
      <c r="AG413" s="177">
        <f t="shared" si="279"/>
        <v>932.65042614000004</v>
      </c>
      <c r="AH413" s="188">
        <f t="shared" si="292"/>
        <v>0</v>
      </c>
      <c r="AI413" s="188"/>
      <c r="AJ413" s="188"/>
      <c r="AK413" s="188"/>
      <c r="AL413" s="8"/>
      <c r="AM413" s="8"/>
      <c r="AN413" s="8"/>
      <c r="AO413" s="8"/>
      <c r="AP413" s="8"/>
      <c r="AQ413" s="8"/>
      <c r="AR413" s="5"/>
      <c r="AS413" s="5"/>
      <c r="AT413" s="5"/>
      <c r="AU413" s="5"/>
      <c r="AV413" s="5"/>
      <c r="AW413" s="3"/>
      <c r="AX413" s="30"/>
      <c r="AY413" s="30"/>
      <c r="AZ413" s="30"/>
      <c r="BA413" s="30"/>
      <c r="BB413" s="30"/>
      <c r="BC413" s="30"/>
      <c r="BD413" s="30"/>
      <c r="BE413" s="30"/>
      <c r="BF413" s="1"/>
      <c r="BG413" s="1"/>
      <c r="BH413" s="1"/>
      <c r="BI413" s="1"/>
    </row>
    <row r="414" spans="1:206" x14ac:dyDescent="0.2">
      <c r="A414" s="125">
        <f t="shared" si="280"/>
        <v>42305</v>
      </c>
      <c r="B414" s="177">
        <f t="shared" si="264"/>
        <v>342295.85568992584</v>
      </c>
      <c r="C414" s="3">
        <f t="shared" si="281"/>
        <v>46209940.518139988</v>
      </c>
      <c r="D414" s="177">
        <f t="shared" si="282"/>
        <v>310399.92401938001</v>
      </c>
      <c r="E414" s="177">
        <f t="shared" si="283"/>
        <v>12112.568445049999</v>
      </c>
      <c r="F414" s="178">
        <f t="shared" si="265"/>
        <v>298287.35557433002</v>
      </c>
      <c r="G414" s="179">
        <f t="shared" si="284"/>
        <v>4346.6499999999996</v>
      </c>
      <c r="H414" s="180">
        <f>IF(AND(N414=1,N413&gt;1),VLOOKUP(A413,[1]Plan1!$CW$105:$CY$215,3),H413)</f>
        <v>4370.12</v>
      </c>
      <c r="I414" s="181">
        <f t="shared" si="266"/>
        <v>42230</v>
      </c>
      <c r="J414" s="181">
        <f t="shared" si="285"/>
        <v>42261</v>
      </c>
      <c r="K414" s="182">
        <f t="shared" si="267"/>
        <v>5.3995605811372194E-3</v>
      </c>
      <c r="L414" s="213">
        <f t="shared" si="286"/>
        <v>42318</v>
      </c>
      <c r="M414" s="183">
        <f t="shared" si="287"/>
        <v>19</v>
      </c>
      <c r="N414" s="183">
        <f t="shared" si="268"/>
        <v>11</v>
      </c>
      <c r="O414" s="177">
        <f t="shared" si="269"/>
        <v>1.0031225100000001</v>
      </c>
      <c r="P414" s="184">
        <f t="shared" si="263"/>
        <v>1.0021996200000001</v>
      </c>
      <c r="Q414" s="184">
        <f t="shared" si="288"/>
        <v>1.097992856447956</v>
      </c>
      <c r="R414" s="177">
        <f t="shared" si="262"/>
        <v>1.1014213500000001</v>
      </c>
      <c r="S414" s="177">
        <f t="shared" si="289"/>
        <v>1.0509297200000001</v>
      </c>
      <c r="T414" s="177">
        <f t="shared" si="270"/>
        <v>326208.50523770001</v>
      </c>
      <c r="U414" s="177">
        <f t="shared" si="271"/>
        <v>616.88971938723262</v>
      </c>
      <c r="V414" s="177">
        <f t="shared" si="272"/>
        <v>30252.706290278598</v>
      </c>
      <c r="W414" s="177">
        <f t="shared" si="273"/>
        <v>341269.52002904582</v>
      </c>
      <c r="X414" s="185">
        <f t="shared" si="274"/>
        <v>0</v>
      </c>
      <c r="Y414" s="177">
        <f t="shared" si="275"/>
        <v>0</v>
      </c>
      <c r="Z414" s="186">
        <f t="shared" si="276"/>
        <v>0</v>
      </c>
      <c r="AA414" s="177">
        <f t="shared" si="290"/>
        <v>0</v>
      </c>
      <c r="AB414" s="187">
        <f t="shared" si="291"/>
        <v>7.1215000000000001E-2</v>
      </c>
      <c r="AC414" s="185">
        <f t="shared" si="277"/>
        <v>11</v>
      </c>
      <c r="AD414" s="185">
        <v>252</v>
      </c>
      <c r="AE414" s="184">
        <f t="shared" si="261"/>
        <v>1.003007405</v>
      </c>
      <c r="AF414" s="177">
        <f t="shared" si="278"/>
        <v>981.04108969000004</v>
      </c>
      <c r="AG414" s="177">
        <f t="shared" si="279"/>
        <v>1026.33566088</v>
      </c>
      <c r="AH414" s="188">
        <f t="shared" si="292"/>
        <v>0</v>
      </c>
      <c r="AI414" s="188"/>
      <c r="AJ414" s="188"/>
      <c r="AK414" s="188"/>
      <c r="AL414" s="8"/>
      <c r="AM414" s="8"/>
      <c r="AN414" s="8"/>
      <c r="AO414" s="8"/>
      <c r="AP414" s="8"/>
      <c r="AQ414" s="8"/>
      <c r="AR414" s="5"/>
      <c r="AS414" s="5"/>
      <c r="AT414" s="5"/>
      <c r="AU414" s="5"/>
      <c r="AV414" s="5"/>
      <c r="AW414" s="3"/>
      <c r="AX414" s="30"/>
      <c r="AY414" s="30"/>
      <c r="AZ414" s="30"/>
      <c r="BA414" s="30"/>
      <c r="BB414" s="30"/>
      <c r="BC414" s="30"/>
      <c r="BD414" s="30"/>
      <c r="BE414" s="30"/>
      <c r="BF414" s="1"/>
      <c r="BG414" s="1"/>
      <c r="BH414" s="1"/>
      <c r="BI414" s="1"/>
    </row>
    <row r="415" spans="1:206" x14ac:dyDescent="0.2">
      <c r="A415" s="125">
        <f t="shared" si="280"/>
        <v>42306</v>
      </c>
      <c r="B415" s="177">
        <f t="shared" si="264"/>
        <v>342482.7455382297</v>
      </c>
      <c r="C415" s="3">
        <f t="shared" si="281"/>
        <v>46235170.647661008</v>
      </c>
      <c r="D415" s="177">
        <f t="shared" si="282"/>
        <v>310399.92401938001</v>
      </c>
      <c r="E415" s="177">
        <f t="shared" si="283"/>
        <v>12112.568445049999</v>
      </c>
      <c r="F415" s="178">
        <f t="shared" si="265"/>
        <v>298287.35557433002</v>
      </c>
      <c r="G415" s="179">
        <f t="shared" si="284"/>
        <v>4346.6499999999996</v>
      </c>
      <c r="H415" s="180">
        <f>IF(AND(N415=1,N414&gt;1),VLOOKUP(A414,[1]Plan1!$CW$105:$CY$215,3),H414)</f>
        <v>4370.12</v>
      </c>
      <c r="I415" s="181">
        <f t="shared" si="266"/>
        <v>42230</v>
      </c>
      <c r="J415" s="181">
        <f t="shared" si="285"/>
        <v>42261</v>
      </c>
      <c r="K415" s="182">
        <f t="shared" si="267"/>
        <v>5.3995605811372194E-3</v>
      </c>
      <c r="L415" s="213">
        <f t="shared" si="286"/>
        <v>42318</v>
      </c>
      <c r="M415" s="183">
        <f t="shared" si="287"/>
        <v>19</v>
      </c>
      <c r="N415" s="183">
        <f t="shared" si="268"/>
        <v>12</v>
      </c>
      <c r="O415" s="177">
        <f t="shared" si="269"/>
        <v>1.0034068599999999</v>
      </c>
      <c r="P415" s="184">
        <f t="shared" si="263"/>
        <v>1.0021996200000001</v>
      </c>
      <c r="Q415" s="184">
        <f t="shared" si="288"/>
        <v>1.097992856447956</v>
      </c>
      <c r="R415" s="177">
        <f t="shared" si="262"/>
        <v>1.10173356</v>
      </c>
      <c r="S415" s="177">
        <f t="shared" si="289"/>
        <v>1.0509297200000001</v>
      </c>
      <c r="T415" s="177">
        <f t="shared" si="270"/>
        <v>326208.50523770001</v>
      </c>
      <c r="U415" s="177">
        <f t="shared" si="271"/>
        <v>616.88971938723262</v>
      </c>
      <c r="V415" s="177">
        <f t="shared" si="272"/>
        <v>30345.834585562439</v>
      </c>
      <c r="W415" s="177">
        <f t="shared" si="273"/>
        <v>341362.6483243297</v>
      </c>
      <c r="X415" s="185">
        <f t="shared" si="274"/>
        <v>0</v>
      </c>
      <c r="Y415" s="177">
        <f t="shared" si="275"/>
        <v>0</v>
      </c>
      <c r="Z415" s="186">
        <f t="shared" si="276"/>
        <v>0</v>
      </c>
      <c r="AA415" s="177">
        <f t="shared" si="290"/>
        <v>0</v>
      </c>
      <c r="AB415" s="187">
        <f t="shared" si="291"/>
        <v>7.1215000000000001E-2</v>
      </c>
      <c r="AC415" s="185">
        <f t="shared" si="277"/>
        <v>12</v>
      </c>
      <c r="AD415" s="185">
        <v>252</v>
      </c>
      <c r="AE415" s="184">
        <f t="shared" ref="AE415:AE478" si="293">ROUND((1+AB415)^TRUNC((AC415/AD415),9),9)</f>
        <v>1.0032812529999999</v>
      </c>
      <c r="AF415" s="177">
        <f t="shared" si="278"/>
        <v>1070.3726364300001</v>
      </c>
      <c r="AG415" s="177">
        <f t="shared" si="279"/>
        <v>1120.0972139</v>
      </c>
      <c r="AH415" s="188">
        <f t="shared" si="292"/>
        <v>0</v>
      </c>
      <c r="AI415" s="188"/>
      <c r="AJ415" s="188"/>
      <c r="AK415" s="188"/>
      <c r="AL415" s="8"/>
      <c r="AM415" s="8"/>
      <c r="AN415" s="8"/>
      <c r="AO415" s="8"/>
      <c r="AP415" s="8"/>
      <c r="AQ415" s="8"/>
      <c r="AR415" s="5"/>
      <c r="AS415" s="5"/>
      <c r="AT415" s="5"/>
      <c r="AU415" s="5"/>
      <c r="AV415" s="5"/>
      <c r="AW415" s="3"/>
      <c r="AX415" s="30"/>
      <c r="AY415" s="30"/>
      <c r="AZ415" s="30"/>
      <c r="BA415" s="30"/>
      <c r="BB415" s="30"/>
      <c r="BC415" s="30"/>
      <c r="BD415" s="30"/>
      <c r="BE415" s="30"/>
      <c r="BF415" s="1"/>
      <c r="BG415" s="1"/>
      <c r="BH415" s="1"/>
      <c r="BI415" s="1"/>
    </row>
    <row r="416" spans="1:206" x14ac:dyDescent="0.2">
      <c r="A416" s="125">
        <f t="shared" si="280"/>
        <v>42307</v>
      </c>
      <c r="B416" s="177">
        <f t="shared" si="264"/>
        <v>342669.73928446556</v>
      </c>
      <c r="C416" s="3">
        <f t="shared" si="281"/>
        <v>46260414.803402849</v>
      </c>
      <c r="D416" s="177">
        <f t="shared" si="282"/>
        <v>310399.92401938001</v>
      </c>
      <c r="E416" s="177">
        <f t="shared" si="283"/>
        <v>12112.568445049999</v>
      </c>
      <c r="F416" s="178">
        <f t="shared" si="265"/>
        <v>298287.35557433002</v>
      </c>
      <c r="G416" s="179">
        <f t="shared" si="284"/>
        <v>4346.6499999999996</v>
      </c>
      <c r="H416" s="180">
        <f>IF(AND(N416=1,N415&gt;1),VLOOKUP(A415,[1]Plan1!$CW$105:$CY$215,3),H415)</f>
        <v>4370.12</v>
      </c>
      <c r="I416" s="181">
        <f t="shared" si="266"/>
        <v>42230</v>
      </c>
      <c r="J416" s="181">
        <f t="shared" si="285"/>
        <v>42261</v>
      </c>
      <c r="K416" s="182">
        <f t="shared" si="267"/>
        <v>5.3995605811372194E-3</v>
      </c>
      <c r="L416" s="213">
        <f t="shared" si="286"/>
        <v>42318</v>
      </c>
      <c r="M416" s="183">
        <f t="shared" si="287"/>
        <v>19</v>
      </c>
      <c r="N416" s="183">
        <f t="shared" si="268"/>
        <v>13</v>
      </c>
      <c r="O416" s="177">
        <f t="shared" si="269"/>
        <v>1.0036912899999999</v>
      </c>
      <c r="P416" s="184">
        <f t="shared" si="263"/>
        <v>1.0021996200000001</v>
      </c>
      <c r="Q416" s="184">
        <f t="shared" si="288"/>
        <v>1.097992856447956</v>
      </c>
      <c r="R416" s="177">
        <f t="shared" si="262"/>
        <v>1.10204586</v>
      </c>
      <c r="S416" s="177">
        <f t="shared" si="289"/>
        <v>1.0509297200000001</v>
      </c>
      <c r="T416" s="177">
        <f t="shared" si="270"/>
        <v>326208.50523770001</v>
      </c>
      <c r="U416" s="177">
        <f t="shared" si="271"/>
        <v>616.88971938723262</v>
      </c>
      <c r="V416" s="177">
        <f t="shared" si="272"/>
        <v>30438.989726708314</v>
      </c>
      <c r="W416" s="177">
        <f t="shared" si="273"/>
        <v>341455.80346547556</v>
      </c>
      <c r="X416" s="185">
        <f t="shared" si="274"/>
        <v>0</v>
      </c>
      <c r="Y416" s="177">
        <f t="shared" si="275"/>
        <v>0</v>
      </c>
      <c r="Z416" s="186">
        <f t="shared" si="276"/>
        <v>0</v>
      </c>
      <c r="AA416" s="177">
        <f t="shared" si="290"/>
        <v>0</v>
      </c>
      <c r="AB416" s="187">
        <f t="shared" si="291"/>
        <v>7.1215000000000001E-2</v>
      </c>
      <c r="AC416" s="185">
        <f t="shared" si="277"/>
        <v>13</v>
      </c>
      <c r="AD416" s="185">
        <v>252</v>
      </c>
      <c r="AE416" s="184">
        <f t="shared" si="293"/>
        <v>1.003555177</v>
      </c>
      <c r="AF416" s="177">
        <f t="shared" si="278"/>
        <v>1159.72897502</v>
      </c>
      <c r="AG416" s="177">
        <f t="shared" si="279"/>
        <v>1213.9358189899999</v>
      </c>
      <c r="AH416" s="188">
        <f t="shared" si="292"/>
        <v>0</v>
      </c>
      <c r="AI416" s="188"/>
      <c r="AJ416" s="188"/>
      <c r="AK416" s="188"/>
      <c r="AL416" s="8"/>
      <c r="AM416" s="8"/>
      <c r="AN416" s="8"/>
      <c r="AO416" s="8"/>
      <c r="AP416" s="8"/>
      <c r="AQ416" s="8"/>
      <c r="AR416" s="5"/>
      <c r="AS416" s="5"/>
      <c r="AT416" s="5"/>
      <c r="AU416" s="5"/>
      <c r="AV416" s="5"/>
      <c r="AW416" s="3"/>
      <c r="AX416" s="30"/>
      <c r="AY416" s="30"/>
      <c r="AZ416" s="30"/>
      <c r="BA416" s="30"/>
      <c r="BB416" s="30"/>
      <c r="BC416" s="30"/>
      <c r="BD416" s="30"/>
      <c r="BE416" s="30"/>
      <c r="BF416" s="1"/>
      <c r="BG416" s="1"/>
      <c r="BH416" s="1"/>
      <c r="BI416" s="1"/>
    </row>
    <row r="417" spans="1:206" x14ac:dyDescent="0.2">
      <c r="A417" s="125">
        <f t="shared" si="280"/>
        <v>42308</v>
      </c>
      <c r="B417" s="177">
        <f t="shared" si="264"/>
        <v>342856.83628884342</v>
      </c>
      <c r="C417" s="3">
        <f t="shared" si="281"/>
        <v>46285672.898993865</v>
      </c>
      <c r="D417" s="177">
        <f t="shared" si="282"/>
        <v>310399.92401938001</v>
      </c>
      <c r="E417" s="177">
        <f t="shared" si="283"/>
        <v>12112.568445049999</v>
      </c>
      <c r="F417" s="178">
        <f t="shared" si="265"/>
        <v>298287.35557433002</v>
      </c>
      <c r="G417" s="179">
        <f t="shared" si="284"/>
        <v>4346.6499999999996</v>
      </c>
      <c r="H417" s="180">
        <f>IF(AND(N417=1,N416&gt;1),VLOOKUP(A416,[1]Plan1!$CW$105:$CY$215,3),H416)</f>
        <v>4370.12</v>
      </c>
      <c r="I417" s="181">
        <f t="shared" si="266"/>
        <v>42230</v>
      </c>
      <c r="J417" s="181">
        <f t="shared" si="285"/>
        <v>42261</v>
      </c>
      <c r="K417" s="182">
        <f t="shared" si="267"/>
        <v>5.3995605811372194E-3</v>
      </c>
      <c r="L417" s="213">
        <f t="shared" si="286"/>
        <v>42318</v>
      </c>
      <c r="M417" s="183">
        <f t="shared" si="287"/>
        <v>19</v>
      </c>
      <c r="N417" s="183">
        <f t="shared" si="268"/>
        <v>14</v>
      </c>
      <c r="O417" s="177">
        <f t="shared" si="269"/>
        <v>1.0039758000000001</v>
      </c>
      <c r="P417" s="184">
        <f t="shared" si="263"/>
        <v>1.0021996200000001</v>
      </c>
      <c r="Q417" s="184">
        <f t="shared" si="288"/>
        <v>1.097992856447956</v>
      </c>
      <c r="R417" s="177">
        <f t="shared" si="262"/>
        <v>1.10235825</v>
      </c>
      <c r="S417" s="177">
        <f t="shared" si="289"/>
        <v>1.0509297200000001</v>
      </c>
      <c r="T417" s="177">
        <f t="shared" si="270"/>
        <v>326208.50523770001</v>
      </c>
      <c r="U417" s="177">
        <f t="shared" si="271"/>
        <v>616.88971938723262</v>
      </c>
      <c r="V417" s="177">
        <f t="shared" si="272"/>
        <v>30532.171713716161</v>
      </c>
      <c r="W417" s="177">
        <f t="shared" si="273"/>
        <v>341548.98545248341</v>
      </c>
      <c r="X417" s="185">
        <f t="shared" si="274"/>
        <v>0</v>
      </c>
      <c r="Y417" s="177">
        <f t="shared" si="275"/>
        <v>0</v>
      </c>
      <c r="Z417" s="186">
        <f t="shared" si="276"/>
        <v>0</v>
      </c>
      <c r="AA417" s="177">
        <f t="shared" si="290"/>
        <v>0</v>
      </c>
      <c r="AB417" s="187">
        <f t="shared" si="291"/>
        <v>7.1215000000000001E-2</v>
      </c>
      <c r="AC417" s="185">
        <f t="shared" si="277"/>
        <v>14</v>
      </c>
      <c r="AD417" s="185">
        <v>252</v>
      </c>
      <c r="AE417" s="184">
        <f t="shared" si="293"/>
        <v>1.0038291749999999</v>
      </c>
      <c r="AF417" s="177">
        <f t="shared" si="278"/>
        <v>1249.1094530400001</v>
      </c>
      <c r="AG417" s="177">
        <f t="shared" si="279"/>
        <v>1307.8508363599999</v>
      </c>
      <c r="AH417" s="188">
        <f t="shared" si="292"/>
        <v>0</v>
      </c>
      <c r="AI417" s="188"/>
      <c r="AJ417" s="188"/>
      <c r="AK417" s="188"/>
      <c r="AL417" s="8"/>
      <c r="AM417" s="8"/>
      <c r="AN417" s="8"/>
      <c r="AO417" s="8"/>
      <c r="AP417" s="8"/>
      <c r="AQ417" s="8"/>
      <c r="AR417" s="5"/>
      <c r="AS417" s="5"/>
      <c r="AT417" s="5"/>
      <c r="AU417" s="5"/>
      <c r="AV417" s="5"/>
      <c r="AW417" s="3"/>
      <c r="AX417" s="30"/>
      <c r="AY417" s="30"/>
      <c r="AZ417" s="30"/>
      <c r="BA417" s="30"/>
      <c r="BB417" s="30"/>
      <c r="BC417" s="30"/>
      <c r="BD417" s="30"/>
      <c r="BE417" s="30"/>
      <c r="BF417" s="1"/>
      <c r="BG417" s="1"/>
      <c r="BH417" s="1"/>
      <c r="BI417" s="1"/>
    </row>
    <row r="418" spans="1:206" x14ac:dyDescent="0.2">
      <c r="A418" s="125">
        <f t="shared" si="280"/>
        <v>42309</v>
      </c>
      <c r="B418" s="177">
        <f t="shared" si="264"/>
        <v>342856.83628884342</v>
      </c>
      <c r="C418" s="3">
        <f t="shared" si="281"/>
        <v>46285672.898993865</v>
      </c>
      <c r="D418" s="177">
        <f t="shared" si="282"/>
        <v>310399.92401938001</v>
      </c>
      <c r="E418" s="177">
        <f t="shared" si="283"/>
        <v>12112.568445049999</v>
      </c>
      <c r="F418" s="178">
        <f t="shared" si="265"/>
        <v>298287.35557433002</v>
      </c>
      <c r="G418" s="179">
        <f t="shared" si="284"/>
        <v>4346.6499999999996</v>
      </c>
      <c r="H418" s="180">
        <f>IF(AND(N418=1,N417&gt;1),VLOOKUP(A417,[1]Plan1!$CW$105:$CY$215,3),H417)</f>
        <v>4370.12</v>
      </c>
      <c r="I418" s="181">
        <f t="shared" si="266"/>
        <v>42230</v>
      </c>
      <c r="J418" s="181">
        <f t="shared" si="285"/>
        <v>42261</v>
      </c>
      <c r="K418" s="182">
        <f t="shared" si="267"/>
        <v>5.3995605811372194E-3</v>
      </c>
      <c r="L418" s="213">
        <f t="shared" si="286"/>
        <v>42318</v>
      </c>
      <c r="M418" s="183">
        <f t="shared" si="287"/>
        <v>19</v>
      </c>
      <c r="N418" s="183">
        <f t="shared" si="268"/>
        <v>14</v>
      </c>
      <c r="O418" s="177">
        <f t="shared" si="269"/>
        <v>1.0039758000000001</v>
      </c>
      <c r="P418" s="184">
        <f t="shared" si="263"/>
        <v>1.0021996200000001</v>
      </c>
      <c r="Q418" s="184">
        <f t="shared" si="288"/>
        <v>1.097992856447956</v>
      </c>
      <c r="R418" s="177">
        <f t="shared" si="262"/>
        <v>1.10235825</v>
      </c>
      <c r="S418" s="177">
        <f t="shared" si="289"/>
        <v>1.0509297200000001</v>
      </c>
      <c r="T418" s="177">
        <f t="shared" si="270"/>
        <v>326208.50523770001</v>
      </c>
      <c r="U418" s="177">
        <f t="shared" si="271"/>
        <v>616.88971938723262</v>
      </c>
      <c r="V418" s="177">
        <f t="shared" si="272"/>
        <v>30532.171713716161</v>
      </c>
      <c r="W418" s="177">
        <f t="shared" si="273"/>
        <v>341548.98545248341</v>
      </c>
      <c r="X418" s="185">
        <f t="shared" si="274"/>
        <v>0</v>
      </c>
      <c r="Y418" s="177">
        <f t="shared" si="275"/>
        <v>0</v>
      </c>
      <c r="Z418" s="186">
        <f t="shared" si="276"/>
        <v>0</v>
      </c>
      <c r="AA418" s="177">
        <f t="shared" si="290"/>
        <v>0</v>
      </c>
      <c r="AB418" s="187">
        <f t="shared" si="291"/>
        <v>7.1215000000000001E-2</v>
      </c>
      <c r="AC418" s="185">
        <f t="shared" si="277"/>
        <v>14</v>
      </c>
      <c r="AD418" s="185">
        <v>252</v>
      </c>
      <c r="AE418" s="184">
        <f t="shared" si="293"/>
        <v>1.0038291749999999</v>
      </c>
      <c r="AF418" s="177">
        <f t="shared" si="278"/>
        <v>1249.1094530400001</v>
      </c>
      <c r="AG418" s="177">
        <f t="shared" si="279"/>
        <v>1307.8508363599999</v>
      </c>
      <c r="AH418" s="188">
        <f t="shared" si="292"/>
        <v>0</v>
      </c>
      <c r="AI418" s="188"/>
      <c r="AJ418" s="188"/>
      <c r="AK418" s="188"/>
      <c r="AL418" s="8"/>
      <c r="AM418" s="8"/>
      <c r="AN418" s="8"/>
      <c r="AO418" s="8"/>
      <c r="AP418" s="8"/>
      <c r="AQ418" s="8"/>
      <c r="AR418" s="5"/>
      <c r="AS418" s="5"/>
      <c r="AT418" s="5"/>
      <c r="AU418" s="5"/>
      <c r="AV418" s="5"/>
      <c r="AW418" s="3"/>
      <c r="AX418" s="30"/>
      <c r="AY418" s="30"/>
      <c r="AZ418" s="30"/>
      <c r="BA418" s="30"/>
      <c r="BB418" s="30"/>
      <c r="BC418" s="30"/>
      <c r="BD418" s="30"/>
      <c r="BE418" s="30"/>
      <c r="BF418" s="1"/>
      <c r="BG418" s="1"/>
      <c r="BH418" s="1"/>
      <c r="BI418" s="1"/>
    </row>
    <row r="419" spans="1:206" x14ac:dyDescent="0.2">
      <c r="A419" s="125">
        <f t="shared" si="280"/>
        <v>42310</v>
      </c>
      <c r="B419" s="177">
        <f t="shared" si="264"/>
        <v>342856.83628884342</v>
      </c>
      <c r="C419" s="3">
        <f t="shared" si="281"/>
        <v>46285672.898993865</v>
      </c>
      <c r="D419" s="177">
        <f t="shared" si="282"/>
        <v>310399.92401938001</v>
      </c>
      <c r="E419" s="177">
        <f t="shared" si="283"/>
        <v>12112.568445049999</v>
      </c>
      <c r="F419" s="178">
        <f t="shared" si="265"/>
        <v>298287.35557433002</v>
      </c>
      <c r="G419" s="179">
        <f t="shared" si="284"/>
        <v>4346.6499999999996</v>
      </c>
      <c r="H419" s="180">
        <f>IF(AND(N419=1,N418&gt;1),VLOOKUP(A418,[1]Plan1!$CW$105:$CY$215,3),H418)</f>
        <v>4370.12</v>
      </c>
      <c r="I419" s="181">
        <f t="shared" si="266"/>
        <v>42230</v>
      </c>
      <c r="J419" s="181">
        <f t="shared" si="285"/>
        <v>42261</v>
      </c>
      <c r="K419" s="182">
        <f t="shared" si="267"/>
        <v>5.3995605811372194E-3</v>
      </c>
      <c r="L419" s="213">
        <f t="shared" si="286"/>
        <v>42318</v>
      </c>
      <c r="M419" s="183">
        <f t="shared" si="287"/>
        <v>19</v>
      </c>
      <c r="N419" s="183">
        <f t="shared" si="268"/>
        <v>14</v>
      </c>
      <c r="O419" s="177">
        <f t="shared" si="269"/>
        <v>1.0039758000000001</v>
      </c>
      <c r="P419" s="184">
        <f t="shared" si="263"/>
        <v>1.0021996200000001</v>
      </c>
      <c r="Q419" s="184">
        <f t="shared" si="288"/>
        <v>1.097992856447956</v>
      </c>
      <c r="R419" s="177">
        <f t="shared" si="262"/>
        <v>1.10235825</v>
      </c>
      <c r="S419" s="177">
        <f t="shared" si="289"/>
        <v>1.0509297200000001</v>
      </c>
      <c r="T419" s="177">
        <f t="shared" si="270"/>
        <v>326208.50523770001</v>
      </c>
      <c r="U419" s="177">
        <f t="shared" si="271"/>
        <v>616.88971938723262</v>
      </c>
      <c r="V419" s="177">
        <f t="shared" si="272"/>
        <v>30532.171713716161</v>
      </c>
      <c r="W419" s="177">
        <f t="shared" si="273"/>
        <v>341548.98545248341</v>
      </c>
      <c r="X419" s="185">
        <f t="shared" si="274"/>
        <v>0</v>
      </c>
      <c r="Y419" s="177">
        <f t="shared" si="275"/>
        <v>0</v>
      </c>
      <c r="Z419" s="186">
        <f t="shared" si="276"/>
        <v>0</v>
      </c>
      <c r="AA419" s="177">
        <f t="shared" si="290"/>
        <v>0</v>
      </c>
      <c r="AB419" s="187">
        <f t="shared" si="291"/>
        <v>7.1215000000000001E-2</v>
      </c>
      <c r="AC419" s="185">
        <f t="shared" si="277"/>
        <v>14</v>
      </c>
      <c r="AD419" s="185">
        <v>252</v>
      </c>
      <c r="AE419" s="184">
        <f t="shared" si="293"/>
        <v>1.0038291749999999</v>
      </c>
      <c r="AF419" s="177">
        <f t="shared" si="278"/>
        <v>1249.1094530400001</v>
      </c>
      <c r="AG419" s="177">
        <f t="shared" si="279"/>
        <v>1307.8508363599999</v>
      </c>
      <c r="AH419" s="188">
        <f t="shared" si="292"/>
        <v>0</v>
      </c>
      <c r="AI419" s="188"/>
      <c r="AJ419" s="188"/>
      <c r="AK419" s="188"/>
      <c r="AL419" s="8"/>
      <c r="AM419" s="8"/>
      <c r="AN419" s="8"/>
      <c r="AO419" s="8"/>
      <c r="AP419" s="8"/>
      <c r="AQ419" s="8"/>
      <c r="AR419" s="5"/>
      <c r="AS419" s="5"/>
      <c r="AT419" s="5"/>
      <c r="AU419" s="5"/>
      <c r="AV419" s="5"/>
      <c r="AW419" s="3"/>
      <c r="AX419" s="30"/>
      <c r="AY419" s="30"/>
      <c r="AZ419" s="30"/>
      <c r="BA419" s="30"/>
      <c r="BB419" s="30"/>
      <c r="BC419" s="30"/>
      <c r="BD419" s="30"/>
      <c r="BE419" s="30"/>
      <c r="BF419" s="1"/>
      <c r="BG419" s="1"/>
      <c r="BH419" s="1"/>
      <c r="BI419" s="1"/>
    </row>
    <row r="420" spans="1:206" x14ac:dyDescent="0.2">
      <c r="A420" s="125">
        <f t="shared" si="280"/>
        <v>42311</v>
      </c>
      <c r="B420" s="177">
        <f t="shared" si="264"/>
        <v>342856.83628884342</v>
      </c>
      <c r="C420" s="3">
        <f t="shared" si="281"/>
        <v>46285672.898993865</v>
      </c>
      <c r="D420" s="177">
        <f t="shared" si="282"/>
        <v>310399.92401938001</v>
      </c>
      <c r="E420" s="177">
        <f t="shared" si="283"/>
        <v>12112.568445049999</v>
      </c>
      <c r="F420" s="178">
        <f t="shared" si="265"/>
        <v>298287.35557433002</v>
      </c>
      <c r="G420" s="179">
        <f t="shared" si="284"/>
        <v>4346.6499999999996</v>
      </c>
      <c r="H420" s="180">
        <f>IF(AND(N420=1,N419&gt;1),VLOOKUP(A419,[1]Plan1!$CW$105:$CY$215,3),H419)</f>
        <v>4370.12</v>
      </c>
      <c r="I420" s="181">
        <f t="shared" si="266"/>
        <v>42230</v>
      </c>
      <c r="J420" s="181">
        <f t="shared" si="285"/>
        <v>42261</v>
      </c>
      <c r="K420" s="182">
        <f t="shared" si="267"/>
        <v>5.3995605811372194E-3</v>
      </c>
      <c r="L420" s="213">
        <f t="shared" si="286"/>
        <v>42318</v>
      </c>
      <c r="M420" s="183">
        <f t="shared" si="287"/>
        <v>19</v>
      </c>
      <c r="N420" s="183">
        <f t="shared" si="268"/>
        <v>14</v>
      </c>
      <c r="O420" s="177">
        <f t="shared" si="269"/>
        <v>1.0039758000000001</v>
      </c>
      <c r="P420" s="184">
        <f t="shared" si="263"/>
        <v>1.0021996200000001</v>
      </c>
      <c r="Q420" s="184">
        <f t="shared" si="288"/>
        <v>1.097992856447956</v>
      </c>
      <c r="R420" s="177">
        <f t="shared" si="262"/>
        <v>1.10235825</v>
      </c>
      <c r="S420" s="177">
        <f t="shared" si="289"/>
        <v>1.0509297200000001</v>
      </c>
      <c r="T420" s="177">
        <f t="shared" si="270"/>
        <v>326208.50523770001</v>
      </c>
      <c r="U420" s="177">
        <f t="shared" si="271"/>
        <v>616.88971938723262</v>
      </c>
      <c r="V420" s="177">
        <f t="shared" si="272"/>
        <v>30532.171713716161</v>
      </c>
      <c r="W420" s="177">
        <f t="shared" si="273"/>
        <v>341548.98545248341</v>
      </c>
      <c r="X420" s="185">
        <f t="shared" si="274"/>
        <v>0</v>
      </c>
      <c r="Y420" s="177">
        <f t="shared" si="275"/>
        <v>0</v>
      </c>
      <c r="Z420" s="186">
        <f t="shared" si="276"/>
        <v>0</v>
      </c>
      <c r="AA420" s="177">
        <f t="shared" si="290"/>
        <v>0</v>
      </c>
      <c r="AB420" s="187">
        <f t="shared" si="291"/>
        <v>7.1215000000000001E-2</v>
      </c>
      <c r="AC420" s="185">
        <f t="shared" si="277"/>
        <v>14</v>
      </c>
      <c r="AD420" s="185">
        <v>252</v>
      </c>
      <c r="AE420" s="184">
        <f t="shared" si="293"/>
        <v>1.0038291749999999</v>
      </c>
      <c r="AF420" s="177">
        <f t="shared" si="278"/>
        <v>1249.1094530400001</v>
      </c>
      <c r="AG420" s="177">
        <f t="shared" si="279"/>
        <v>1307.8508363599999</v>
      </c>
      <c r="AH420" s="188">
        <f t="shared" si="292"/>
        <v>0</v>
      </c>
      <c r="AI420" s="188"/>
      <c r="AJ420" s="188"/>
      <c r="AK420" s="188"/>
      <c r="AL420" s="8"/>
      <c r="AM420" s="8"/>
      <c r="AN420" s="8"/>
      <c r="AO420" s="8"/>
      <c r="AP420" s="8"/>
      <c r="AQ420" s="8"/>
      <c r="AR420" s="5"/>
      <c r="AS420" s="5"/>
      <c r="AT420" s="5"/>
      <c r="AU420" s="5"/>
      <c r="AV420" s="5"/>
      <c r="AW420" s="3"/>
      <c r="AX420" s="30"/>
      <c r="AY420" s="30"/>
      <c r="AZ420" s="30"/>
      <c r="BA420" s="30"/>
      <c r="BB420" s="30"/>
      <c r="BC420" s="30"/>
      <c r="BD420" s="30"/>
      <c r="BE420" s="30"/>
      <c r="BF420" s="1"/>
      <c r="BG420" s="1"/>
      <c r="BH420" s="1"/>
      <c r="BI420" s="1"/>
    </row>
    <row r="421" spans="1:206" x14ac:dyDescent="0.2">
      <c r="A421" s="125">
        <f t="shared" si="280"/>
        <v>42312</v>
      </c>
      <c r="B421" s="177">
        <f t="shared" si="264"/>
        <v>343044.03693576332</v>
      </c>
      <c r="C421" s="3">
        <f t="shared" si="281"/>
        <v>46310944.98632805</v>
      </c>
      <c r="D421" s="177">
        <f t="shared" si="282"/>
        <v>310399.92401938001</v>
      </c>
      <c r="E421" s="177">
        <f t="shared" si="283"/>
        <v>12112.568445049999</v>
      </c>
      <c r="F421" s="178">
        <f t="shared" si="265"/>
        <v>298287.35557433002</v>
      </c>
      <c r="G421" s="179">
        <f t="shared" si="284"/>
        <v>4346.6499999999996</v>
      </c>
      <c r="H421" s="180">
        <f>IF(AND(N421=1,N420&gt;1),VLOOKUP(A420,[1]Plan1!$CW$105:$CY$215,3),H420)</f>
        <v>4370.12</v>
      </c>
      <c r="I421" s="181">
        <f t="shared" si="266"/>
        <v>42230</v>
      </c>
      <c r="J421" s="181">
        <f t="shared" si="285"/>
        <v>42261</v>
      </c>
      <c r="K421" s="182">
        <f t="shared" si="267"/>
        <v>5.3995605811372194E-3</v>
      </c>
      <c r="L421" s="213">
        <f t="shared" si="286"/>
        <v>42318</v>
      </c>
      <c r="M421" s="183">
        <f t="shared" si="287"/>
        <v>19</v>
      </c>
      <c r="N421" s="183">
        <f t="shared" si="268"/>
        <v>15</v>
      </c>
      <c r="O421" s="177">
        <f t="shared" si="269"/>
        <v>1.00426039</v>
      </c>
      <c r="P421" s="184">
        <f t="shared" si="263"/>
        <v>1.0021996200000001</v>
      </c>
      <c r="Q421" s="184">
        <f t="shared" si="288"/>
        <v>1.097992856447956</v>
      </c>
      <c r="R421" s="177">
        <f t="shared" si="262"/>
        <v>1.10267073</v>
      </c>
      <c r="S421" s="177">
        <f t="shared" si="289"/>
        <v>1.0509297200000001</v>
      </c>
      <c r="T421" s="177">
        <f t="shared" si="270"/>
        <v>326208.50523770001</v>
      </c>
      <c r="U421" s="177">
        <f t="shared" si="271"/>
        <v>616.88971938723262</v>
      </c>
      <c r="V421" s="177">
        <f t="shared" si="272"/>
        <v>30625.380546586046</v>
      </c>
      <c r="W421" s="177">
        <f t="shared" si="273"/>
        <v>341642.1942853533</v>
      </c>
      <c r="X421" s="185">
        <f t="shared" si="274"/>
        <v>0</v>
      </c>
      <c r="Y421" s="177">
        <f t="shared" si="275"/>
        <v>0</v>
      </c>
      <c r="Z421" s="186">
        <f t="shared" si="276"/>
        <v>0</v>
      </c>
      <c r="AA421" s="177">
        <f t="shared" si="290"/>
        <v>0</v>
      </c>
      <c r="AB421" s="187">
        <f t="shared" si="291"/>
        <v>7.1215000000000001E-2</v>
      </c>
      <c r="AC421" s="185">
        <f t="shared" si="277"/>
        <v>15</v>
      </c>
      <c r="AD421" s="185">
        <v>252</v>
      </c>
      <c r="AE421" s="184">
        <f t="shared" si="293"/>
        <v>1.0041032480000001</v>
      </c>
      <c r="AF421" s="177">
        <f t="shared" si="278"/>
        <v>1338.51439669</v>
      </c>
      <c r="AG421" s="177">
        <f t="shared" si="279"/>
        <v>1401.84265041</v>
      </c>
      <c r="AH421" s="188">
        <f t="shared" si="292"/>
        <v>0</v>
      </c>
      <c r="AI421" s="188"/>
      <c r="AJ421" s="188"/>
      <c r="AK421" s="188"/>
      <c r="AL421" s="8"/>
      <c r="AM421" s="8"/>
      <c r="AN421" s="8"/>
      <c r="AO421" s="8"/>
      <c r="AP421" s="8"/>
      <c r="AQ421" s="8"/>
      <c r="AR421" s="5"/>
      <c r="AS421" s="5"/>
      <c r="AT421" s="5"/>
      <c r="AU421" s="5"/>
      <c r="AV421" s="5"/>
      <c r="AW421" s="3"/>
      <c r="AX421" s="30"/>
      <c r="AY421" s="30"/>
      <c r="AZ421" s="30"/>
      <c r="BA421" s="30"/>
      <c r="BB421" s="30"/>
      <c r="BC421" s="30"/>
      <c r="BD421" s="30"/>
      <c r="BE421" s="30"/>
      <c r="BF421" s="1"/>
      <c r="BG421" s="1"/>
      <c r="BH421" s="1"/>
      <c r="BI421" s="1"/>
    </row>
    <row r="422" spans="1:206" x14ac:dyDescent="0.2">
      <c r="A422" s="125">
        <f t="shared" si="280"/>
        <v>42313</v>
      </c>
      <c r="B422" s="177">
        <f t="shared" si="264"/>
        <v>343231.33793060156</v>
      </c>
      <c r="C422" s="3">
        <f t="shared" si="281"/>
        <v>46336230.620631211</v>
      </c>
      <c r="D422" s="177">
        <f t="shared" si="282"/>
        <v>310399.92401938001</v>
      </c>
      <c r="E422" s="177">
        <f t="shared" si="283"/>
        <v>12112.568445049999</v>
      </c>
      <c r="F422" s="178">
        <f t="shared" si="265"/>
        <v>298287.35557433002</v>
      </c>
      <c r="G422" s="179">
        <f t="shared" si="284"/>
        <v>4346.6499999999996</v>
      </c>
      <c r="H422" s="180">
        <f>IF(AND(N422=1,N421&gt;1),VLOOKUP(A421,[1]Plan1!$CW$105:$CY$215,3),H421)</f>
        <v>4370.12</v>
      </c>
      <c r="I422" s="181">
        <f t="shared" si="266"/>
        <v>42230</v>
      </c>
      <c r="J422" s="181">
        <f t="shared" si="285"/>
        <v>42261</v>
      </c>
      <c r="K422" s="182">
        <f t="shared" si="267"/>
        <v>5.3995605811372194E-3</v>
      </c>
      <c r="L422" s="213">
        <f t="shared" si="286"/>
        <v>42318</v>
      </c>
      <c r="M422" s="183">
        <f t="shared" si="287"/>
        <v>19</v>
      </c>
      <c r="N422" s="183">
        <f t="shared" si="268"/>
        <v>16</v>
      </c>
      <c r="O422" s="177">
        <f t="shared" si="269"/>
        <v>1.0045450600000001</v>
      </c>
      <c r="P422" s="184">
        <f t="shared" si="263"/>
        <v>1.0021996200000001</v>
      </c>
      <c r="Q422" s="184">
        <f t="shared" si="288"/>
        <v>1.097992856447956</v>
      </c>
      <c r="R422" s="177">
        <f t="shared" si="262"/>
        <v>1.1029832900000001</v>
      </c>
      <c r="S422" s="177">
        <f t="shared" si="289"/>
        <v>1.0509297200000001</v>
      </c>
      <c r="T422" s="177">
        <f t="shared" si="270"/>
        <v>326208.50523770001</v>
      </c>
      <c r="U422" s="177">
        <f t="shared" si="271"/>
        <v>616.88971938723262</v>
      </c>
      <c r="V422" s="177">
        <f t="shared" si="272"/>
        <v>30718.613242444364</v>
      </c>
      <c r="W422" s="177">
        <f t="shared" si="273"/>
        <v>341735.42698121158</v>
      </c>
      <c r="X422" s="185">
        <f t="shared" si="274"/>
        <v>0</v>
      </c>
      <c r="Y422" s="177">
        <f t="shared" si="275"/>
        <v>0</v>
      </c>
      <c r="Z422" s="186">
        <f t="shared" si="276"/>
        <v>0</v>
      </c>
      <c r="AA422" s="177">
        <f t="shared" si="290"/>
        <v>0</v>
      </c>
      <c r="AB422" s="187">
        <f t="shared" si="291"/>
        <v>7.1215000000000001E-2</v>
      </c>
      <c r="AC422" s="185">
        <f t="shared" si="277"/>
        <v>16</v>
      </c>
      <c r="AD422" s="185">
        <v>252</v>
      </c>
      <c r="AE422" s="184">
        <f t="shared" si="293"/>
        <v>1.0043773949999999</v>
      </c>
      <c r="AF422" s="177">
        <f t="shared" si="278"/>
        <v>1427.94347978</v>
      </c>
      <c r="AG422" s="177">
        <f t="shared" si="279"/>
        <v>1495.91094939</v>
      </c>
      <c r="AH422" s="188">
        <f t="shared" si="292"/>
        <v>0</v>
      </c>
      <c r="AI422" s="188"/>
      <c r="AJ422" s="188"/>
      <c r="AK422" s="188"/>
      <c r="AL422" s="8"/>
      <c r="AM422" s="8"/>
      <c r="AN422" s="8"/>
      <c r="AO422" s="8"/>
      <c r="AP422" s="8"/>
      <c r="AQ422" s="8"/>
      <c r="AR422" s="5"/>
      <c r="AS422" s="5"/>
      <c r="AT422" s="5"/>
      <c r="AU422" s="5"/>
      <c r="AV422" s="5"/>
      <c r="AW422" s="3"/>
      <c r="AX422" s="30"/>
      <c r="AY422" s="30"/>
      <c r="AZ422" s="30"/>
      <c r="BA422" s="30"/>
      <c r="BB422" s="30"/>
      <c r="BC422" s="30"/>
      <c r="BD422" s="30"/>
      <c r="BE422" s="30"/>
      <c r="BF422" s="1"/>
      <c r="BG422" s="1"/>
      <c r="BH422" s="1"/>
      <c r="BI422" s="1"/>
    </row>
    <row r="423" spans="1:206" x14ac:dyDescent="0.2">
      <c r="A423" s="125">
        <f t="shared" si="280"/>
        <v>42314</v>
      </c>
      <c r="B423" s="177">
        <f t="shared" si="264"/>
        <v>343418.74599082541</v>
      </c>
      <c r="C423" s="3">
        <f t="shared" si="281"/>
        <v>46361530.708761431</v>
      </c>
      <c r="D423" s="177">
        <f t="shared" si="282"/>
        <v>310399.92401938001</v>
      </c>
      <c r="E423" s="177">
        <f t="shared" si="283"/>
        <v>12112.568445049999</v>
      </c>
      <c r="F423" s="178">
        <f t="shared" si="265"/>
        <v>298287.35557433002</v>
      </c>
      <c r="G423" s="179">
        <f t="shared" si="284"/>
        <v>4346.6499999999996</v>
      </c>
      <c r="H423" s="180">
        <f>IF(AND(N423=1,N422&gt;1),VLOOKUP(A422,[1]Plan1!$CW$105:$CY$215,3),H422)</f>
        <v>4370.12</v>
      </c>
      <c r="I423" s="181">
        <f t="shared" si="266"/>
        <v>42230</v>
      </c>
      <c r="J423" s="181">
        <f t="shared" si="285"/>
        <v>42261</v>
      </c>
      <c r="K423" s="182">
        <f t="shared" si="267"/>
        <v>5.3995605811372194E-3</v>
      </c>
      <c r="L423" s="213">
        <f t="shared" si="286"/>
        <v>42318</v>
      </c>
      <c r="M423" s="183">
        <f t="shared" si="287"/>
        <v>19</v>
      </c>
      <c r="N423" s="183">
        <f t="shared" si="268"/>
        <v>17</v>
      </c>
      <c r="O423" s="177">
        <f t="shared" si="269"/>
        <v>1.0048298099999999</v>
      </c>
      <c r="P423" s="184">
        <f t="shared" si="263"/>
        <v>1.0021996200000001</v>
      </c>
      <c r="Q423" s="184">
        <f t="shared" si="288"/>
        <v>1.097992856447956</v>
      </c>
      <c r="R423" s="177">
        <f t="shared" si="262"/>
        <v>1.1032959499999999</v>
      </c>
      <c r="S423" s="177">
        <f t="shared" si="289"/>
        <v>1.0509297200000001</v>
      </c>
      <c r="T423" s="177">
        <f t="shared" si="270"/>
        <v>326208.50523770001</v>
      </c>
      <c r="U423" s="177">
        <f t="shared" si="271"/>
        <v>616.88971938723262</v>
      </c>
      <c r="V423" s="177">
        <f t="shared" si="272"/>
        <v>30811.875767038189</v>
      </c>
      <c r="W423" s="177">
        <f t="shared" si="273"/>
        <v>341828.68950580544</v>
      </c>
      <c r="X423" s="185">
        <f t="shared" si="274"/>
        <v>0</v>
      </c>
      <c r="Y423" s="177">
        <f t="shared" si="275"/>
        <v>0</v>
      </c>
      <c r="Z423" s="186">
        <f t="shared" si="276"/>
        <v>0</v>
      </c>
      <c r="AA423" s="177">
        <f t="shared" si="290"/>
        <v>0</v>
      </c>
      <c r="AB423" s="187">
        <f t="shared" si="291"/>
        <v>7.1215000000000001E-2</v>
      </c>
      <c r="AC423" s="185">
        <f t="shared" si="277"/>
        <v>17</v>
      </c>
      <c r="AD423" s="185">
        <v>252</v>
      </c>
      <c r="AE423" s="184">
        <f t="shared" si="293"/>
        <v>1.004651618</v>
      </c>
      <c r="AF423" s="177">
        <f t="shared" si="278"/>
        <v>1517.3973547099999</v>
      </c>
      <c r="AG423" s="177">
        <f t="shared" si="279"/>
        <v>1590.0564850200001</v>
      </c>
      <c r="AH423" s="188">
        <f t="shared" si="292"/>
        <v>0</v>
      </c>
      <c r="AI423" s="188"/>
      <c r="AJ423" s="188"/>
      <c r="AK423" s="188"/>
      <c r="AL423" s="8"/>
      <c r="AM423" s="8"/>
      <c r="AN423" s="8"/>
      <c r="AO423" s="8"/>
      <c r="AP423" s="8"/>
      <c r="AQ423" s="8"/>
      <c r="AR423" s="5"/>
      <c r="AS423" s="5"/>
      <c r="AT423" s="5"/>
      <c r="AU423" s="5"/>
      <c r="AV423" s="5"/>
      <c r="AW423" s="3"/>
      <c r="AX423" s="30"/>
      <c r="AY423" s="30"/>
      <c r="AZ423" s="30"/>
      <c r="BA423" s="30"/>
      <c r="BB423" s="30"/>
      <c r="BC423" s="30"/>
      <c r="BD423" s="30"/>
      <c r="BE423" s="30"/>
      <c r="BF423" s="1"/>
      <c r="BG423" s="1"/>
      <c r="BH423" s="1"/>
      <c r="BI423" s="1"/>
    </row>
    <row r="424" spans="1:206" x14ac:dyDescent="0.2">
      <c r="A424" s="125">
        <f t="shared" si="280"/>
        <v>42315</v>
      </c>
      <c r="B424" s="177">
        <f t="shared" si="264"/>
        <v>343606.25448326772</v>
      </c>
      <c r="C424" s="3">
        <f t="shared" si="281"/>
        <v>46386844.355241142</v>
      </c>
      <c r="D424" s="177">
        <f t="shared" si="282"/>
        <v>310399.92401938001</v>
      </c>
      <c r="E424" s="177">
        <f t="shared" si="283"/>
        <v>12112.568445049999</v>
      </c>
      <c r="F424" s="178">
        <f t="shared" si="265"/>
        <v>298287.35557433002</v>
      </c>
      <c r="G424" s="179">
        <f t="shared" si="284"/>
        <v>4346.6499999999996</v>
      </c>
      <c r="H424" s="180">
        <f>IF(AND(N424=1,N423&gt;1),VLOOKUP(A423,[1]Plan1!$CW$105:$CY$215,3),H423)</f>
        <v>4370.12</v>
      </c>
      <c r="I424" s="181">
        <f t="shared" si="266"/>
        <v>42230</v>
      </c>
      <c r="J424" s="181">
        <f t="shared" si="285"/>
        <v>42261</v>
      </c>
      <c r="K424" s="182">
        <f t="shared" si="267"/>
        <v>5.3995605811372194E-3</v>
      </c>
      <c r="L424" s="213">
        <f t="shared" si="286"/>
        <v>42318</v>
      </c>
      <c r="M424" s="183">
        <f t="shared" si="287"/>
        <v>19</v>
      </c>
      <c r="N424" s="183">
        <f t="shared" si="268"/>
        <v>18</v>
      </c>
      <c r="O424" s="177">
        <f t="shared" si="269"/>
        <v>1.0051146399999999</v>
      </c>
      <c r="P424" s="184">
        <f t="shared" si="263"/>
        <v>1.0021996200000001</v>
      </c>
      <c r="Q424" s="184">
        <f t="shared" si="288"/>
        <v>1.097992856447956</v>
      </c>
      <c r="R424" s="177">
        <f t="shared" si="262"/>
        <v>1.1036086899999999</v>
      </c>
      <c r="S424" s="177">
        <f t="shared" si="289"/>
        <v>1.0509297200000001</v>
      </c>
      <c r="T424" s="177">
        <f t="shared" si="270"/>
        <v>326208.50523770001</v>
      </c>
      <c r="U424" s="177">
        <f t="shared" si="271"/>
        <v>616.88971938723262</v>
      </c>
      <c r="V424" s="177">
        <f t="shared" si="272"/>
        <v>30905.162154620517</v>
      </c>
      <c r="W424" s="177">
        <f t="shared" si="273"/>
        <v>341921.97589338775</v>
      </c>
      <c r="X424" s="185">
        <f t="shared" si="274"/>
        <v>0</v>
      </c>
      <c r="Y424" s="177">
        <f t="shared" si="275"/>
        <v>0</v>
      </c>
      <c r="Z424" s="186">
        <f t="shared" si="276"/>
        <v>0</v>
      </c>
      <c r="AA424" s="177">
        <f t="shared" si="290"/>
        <v>0</v>
      </c>
      <c r="AB424" s="187">
        <f t="shared" si="291"/>
        <v>7.1215000000000001E-2</v>
      </c>
      <c r="AC424" s="185">
        <f t="shared" si="277"/>
        <v>18</v>
      </c>
      <c r="AD424" s="185">
        <v>252</v>
      </c>
      <c r="AE424" s="184">
        <f t="shared" si="293"/>
        <v>1.0049259150000001</v>
      </c>
      <c r="AF424" s="177">
        <f t="shared" si="278"/>
        <v>1606.87536907</v>
      </c>
      <c r="AG424" s="177">
        <f t="shared" si="279"/>
        <v>1684.27858988</v>
      </c>
      <c r="AH424" s="188">
        <f t="shared" si="292"/>
        <v>0</v>
      </c>
      <c r="AI424" s="188"/>
      <c r="AJ424" s="188"/>
      <c r="AK424" s="188"/>
      <c r="AL424" s="8"/>
      <c r="AM424" s="8"/>
      <c r="AN424" s="8"/>
      <c r="AO424" s="8"/>
      <c r="AP424" s="8"/>
      <c r="AQ424" s="8"/>
      <c r="AR424" s="5"/>
      <c r="AS424" s="5"/>
      <c r="AT424" s="5"/>
      <c r="AU424" s="5"/>
      <c r="AV424" s="5"/>
      <c r="AW424" s="3"/>
      <c r="AX424" s="30"/>
      <c r="AY424" s="30"/>
      <c r="AZ424" s="30"/>
      <c r="BA424" s="30"/>
      <c r="BB424" s="30"/>
      <c r="BC424" s="30"/>
      <c r="BD424" s="30"/>
      <c r="BE424" s="30"/>
      <c r="BF424" s="1"/>
      <c r="BG424" s="1"/>
      <c r="BH424" s="1"/>
      <c r="BI424" s="1"/>
    </row>
    <row r="425" spans="1:206" x14ac:dyDescent="0.2">
      <c r="A425" s="125">
        <f t="shared" si="280"/>
        <v>42316</v>
      </c>
      <c r="B425" s="177">
        <f t="shared" si="264"/>
        <v>343606.25448326772</v>
      </c>
      <c r="C425" s="3">
        <f t="shared" si="281"/>
        <v>46386844.355241142</v>
      </c>
      <c r="D425" s="177">
        <f t="shared" si="282"/>
        <v>310399.92401938001</v>
      </c>
      <c r="E425" s="177">
        <f t="shared" si="283"/>
        <v>12112.568445049999</v>
      </c>
      <c r="F425" s="178">
        <f t="shared" si="265"/>
        <v>298287.35557433002</v>
      </c>
      <c r="G425" s="179">
        <f t="shared" si="284"/>
        <v>4346.6499999999996</v>
      </c>
      <c r="H425" s="180">
        <f>IF(AND(N425=1,N424&gt;1),VLOOKUP(A424,[1]Plan1!$CW$105:$CY$215,3),H424)</f>
        <v>4370.12</v>
      </c>
      <c r="I425" s="181">
        <f t="shared" si="266"/>
        <v>42230</v>
      </c>
      <c r="J425" s="181">
        <f t="shared" si="285"/>
        <v>42261</v>
      </c>
      <c r="K425" s="182">
        <f t="shared" si="267"/>
        <v>5.3995605811372194E-3</v>
      </c>
      <c r="L425" s="213">
        <f t="shared" si="286"/>
        <v>42318</v>
      </c>
      <c r="M425" s="183">
        <f t="shared" si="287"/>
        <v>19</v>
      </c>
      <c r="N425" s="183">
        <f t="shared" si="268"/>
        <v>18</v>
      </c>
      <c r="O425" s="177">
        <f t="shared" si="269"/>
        <v>1.0051146399999999</v>
      </c>
      <c r="P425" s="184">
        <f t="shared" si="263"/>
        <v>1.0021996200000001</v>
      </c>
      <c r="Q425" s="184">
        <f t="shared" si="288"/>
        <v>1.097992856447956</v>
      </c>
      <c r="R425" s="177">
        <f t="shared" ref="R425:R488" si="294">TRUNC(TRUNC((O425*Q425),15),8)</f>
        <v>1.1036086899999999</v>
      </c>
      <c r="S425" s="177">
        <f t="shared" si="289"/>
        <v>1.0509297200000001</v>
      </c>
      <c r="T425" s="177">
        <f t="shared" si="270"/>
        <v>326208.50523770001</v>
      </c>
      <c r="U425" s="177">
        <f t="shared" si="271"/>
        <v>616.88971938723262</v>
      </c>
      <c r="V425" s="177">
        <f t="shared" si="272"/>
        <v>30905.162154620517</v>
      </c>
      <c r="W425" s="177">
        <f t="shared" si="273"/>
        <v>341921.97589338775</v>
      </c>
      <c r="X425" s="185">
        <f t="shared" si="274"/>
        <v>0</v>
      </c>
      <c r="Y425" s="177">
        <f t="shared" si="275"/>
        <v>0</v>
      </c>
      <c r="Z425" s="186">
        <f t="shared" si="276"/>
        <v>0</v>
      </c>
      <c r="AA425" s="177">
        <f t="shared" si="290"/>
        <v>0</v>
      </c>
      <c r="AB425" s="187">
        <f t="shared" si="291"/>
        <v>7.1215000000000001E-2</v>
      </c>
      <c r="AC425" s="185">
        <f t="shared" si="277"/>
        <v>18</v>
      </c>
      <c r="AD425" s="185">
        <v>252</v>
      </c>
      <c r="AE425" s="184">
        <f t="shared" si="293"/>
        <v>1.0049259150000001</v>
      </c>
      <c r="AF425" s="177">
        <f t="shared" si="278"/>
        <v>1606.87536907</v>
      </c>
      <c r="AG425" s="177">
        <f t="shared" si="279"/>
        <v>1684.27858988</v>
      </c>
      <c r="AH425" s="188">
        <f t="shared" si="292"/>
        <v>0</v>
      </c>
      <c r="AI425" s="188"/>
      <c r="AJ425" s="188"/>
      <c r="AK425" s="188"/>
      <c r="AL425" s="8"/>
      <c r="AM425" s="8"/>
      <c r="AN425" s="11"/>
      <c r="AO425" s="11"/>
      <c r="AP425" s="11"/>
      <c r="AQ425" s="11"/>
      <c r="AR425" s="5"/>
      <c r="AS425" s="5"/>
      <c r="AT425" s="5"/>
      <c r="AU425" s="5"/>
      <c r="AV425" s="5"/>
      <c r="AW425" s="10"/>
      <c r="AX425" s="30"/>
      <c r="AY425" s="30"/>
      <c r="AZ425" s="30"/>
      <c r="BA425" s="30"/>
      <c r="BB425" s="30"/>
      <c r="BC425" s="30"/>
      <c r="BD425" s="30"/>
      <c r="BE425" s="30"/>
      <c r="BF425" s="7"/>
      <c r="BG425" s="7"/>
      <c r="BH425" s="7"/>
      <c r="BI425" s="7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</row>
    <row r="426" spans="1:206" x14ac:dyDescent="0.2">
      <c r="A426" s="125">
        <f t="shared" si="280"/>
        <v>42317</v>
      </c>
      <c r="B426" s="177">
        <f t="shared" si="264"/>
        <v>343606.25448326772</v>
      </c>
      <c r="C426" s="3">
        <f t="shared" si="281"/>
        <v>46386844.355241142</v>
      </c>
      <c r="D426" s="177">
        <f t="shared" si="282"/>
        <v>310399.92401938001</v>
      </c>
      <c r="E426" s="177">
        <f t="shared" si="283"/>
        <v>12112.568445049999</v>
      </c>
      <c r="F426" s="178">
        <f t="shared" si="265"/>
        <v>298287.35557433002</v>
      </c>
      <c r="G426" s="179">
        <f t="shared" si="284"/>
        <v>4346.6499999999996</v>
      </c>
      <c r="H426" s="180">
        <f>IF(AND(N426=1,N425&gt;1),VLOOKUP(A425,[1]Plan1!$CW$105:$CY$215,3),H425)</f>
        <v>4370.12</v>
      </c>
      <c r="I426" s="181">
        <f t="shared" si="266"/>
        <v>42230</v>
      </c>
      <c r="J426" s="181">
        <f t="shared" si="285"/>
        <v>42261</v>
      </c>
      <c r="K426" s="182">
        <f t="shared" si="267"/>
        <v>5.3995605811372194E-3</v>
      </c>
      <c r="L426" s="213">
        <f t="shared" si="286"/>
        <v>42318</v>
      </c>
      <c r="M426" s="183">
        <f t="shared" si="287"/>
        <v>19</v>
      </c>
      <c r="N426" s="183">
        <f t="shared" si="268"/>
        <v>18</v>
      </c>
      <c r="O426" s="177">
        <f t="shared" si="269"/>
        <v>1.0051146399999999</v>
      </c>
      <c r="P426" s="184">
        <f t="shared" ref="P426:P489" si="295">IF(L426&gt;L425,O425,P425)</f>
        <v>1.0021996200000001</v>
      </c>
      <c r="Q426" s="184">
        <f t="shared" si="288"/>
        <v>1.097992856447956</v>
      </c>
      <c r="R426" s="177">
        <f t="shared" si="294"/>
        <v>1.1036086899999999</v>
      </c>
      <c r="S426" s="177">
        <f t="shared" si="289"/>
        <v>1.0509297200000001</v>
      </c>
      <c r="T426" s="177">
        <f t="shared" si="270"/>
        <v>326208.50523770001</v>
      </c>
      <c r="U426" s="177">
        <f t="shared" si="271"/>
        <v>616.88971938723262</v>
      </c>
      <c r="V426" s="177">
        <f t="shared" si="272"/>
        <v>30905.162154620517</v>
      </c>
      <c r="W426" s="177">
        <f t="shared" si="273"/>
        <v>341921.97589338775</v>
      </c>
      <c r="X426" s="185">
        <f t="shared" si="274"/>
        <v>0</v>
      </c>
      <c r="Y426" s="177">
        <f t="shared" si="275"/>
        <v>0</v>
      </c>
      <c r="Z426" s="186">
        <f t="shared" si="276"/>
        <v>0</v>
      </c>
      <c r="AA426" s="177">
        <f t="shared" si="290"/>
        <v>0</v>
      </c>
      <c r="AB426" s="187">
        <f t="shared" si="291"/>
        <v>7.1215000000000001E-2</v>
      </c>
      <c r="AC426" s="185">
        <f t="shared" si="277"/>
        <v>18</v>
      </c>
      <c r="AD426" s="185">
        <v>252</v>
      </c>
      <c r="AE426" s="184">
        <f t="shared" si="293"/>
        <v>1.0049259150000001</v>
      </c>
      <c r="AF426" s="177">
        <f t="shared" si="278"/>
        <v>1606.87536907</v>
      </c>
      <c r="AG426" s="177">
        <f t="shared" si="279"/>
        <v>1684.27858988</v>
      </c>
      <c r="AH426" s="188">
        <f t="shared" si="292"/>
        <v>0</v>
      </c>
      <c r="AI426" s="188"/>
      <c r="AJ426" s="188"/>
      <c r="AK426" s="188"/>
      <c r="AL426" s="8"/>
      <c r="AM426" s="8"/>
      <c r="AN426" s="8"/>
      <c r="AO426" s="8"/>
      <c r="AP426" s="8"/>
      <c r="AQ426" s="8"/>
      <c r="AR426" s="5"/>
      <c r="AS426" s="5"/>
      <c r="AT426" s="5"/>
      <c r="AU426" s="5"/>
      <c r="AV426" s="5"/>
      <c r="AW426" s="3"/>
      <c r="AX426" s="30"/>
      <c r="AY426" s="30"/>
      <c r="AZ426" s="30"/>
      <c r="BA426" s="30"/>
      <c r="BB426" s="30"/>
      <c r="BC426" s="30"/>
      <c r="BD426" s="30"/>
      <c r="BE426" s="30"/>
      <c r="BF426" s="1"/>
      <c r="BG426" s="1"/>
      <c r="BH426" s="1"/>
      <c r="BI426" s="1"/>
    </row>
    <row r="427" spans="1:206" x14ac:dyDescent="0.2">
      <c r="A427" s="125">
        <f t="shared" si="280"/>
        <v>42318</v>
      </c>
      <c r="B427" s="177">
        <f t="shared" si="264"/>
        <v>343793.8701290756</v>
      </c>
      <c r="C427" s="3">
        <f t="shared" si="281"/>
        <v>46412172.467425205</v>
      </c>
      <c r="D427" s="177">
        <f t="shared" si="282"/>
        <v>310399.92401938001</v>
      </c>
      <c r="E427" s="177">
        <f t="shared" si="283"/>
        <v>12112.568445049999</v>
      </c>
      <c r="F427" s="178">
        <f t="shared" si="265"/>
        <v>298287.35557433002</v>
      </c>
      <c r="G427" s="179">
        <f t="shared" si="284"/>
        <v>4346.6499999999996</v>
      </c>
      <c r="H427" s="180">
        <f>IF(AND(N427=1,N426&gt;1),VLOOKUP(A426,[1]Plan1!$CW$105:$CY$215,3),H426)</f>
        <v>4370.12</v>
      </c>
      <c r="I427" s="181">
        <f t="shared" si="266"/>
        <v>42230</v>
      </c>
      <c r="J427" s="181">
        <f t="shared" si="285"/>
        <v>42261</v>
      </c>
      <c r="K427" s="182">
        <f t="shared" si="267"/>
        <v>5.3995605811372194E-3</v>
      </c>
      <c r="L427" s="213">
        <f t="shared" si="286"/>
        <v>42318</v>
      </c>
      <c r="M427" s="183">
        <f t="shared" si="287"/>
        <v>19</v>
      </c>
      <c r="N427" s="183">
        <f t="shared" si="268"/>
        <v>19</v>
      </c>
      <c r="O427" s="177">
        <f t="shared" si="269"/>
        <v>1.0053995600000001</v>
      </c>
      <c r="P427" s="184">
        <f t="shared" si="295"/>
        <v>1.0021996200000001</v>
      </c>
      <c r="Q427" s="184">
        <f t="shared" si="288"/>
        <v>1.097992856447956</v>
      </c>
      <c r="R427" s="177">
        <f t="shared" si="294"/>
        <v>1.10392153</v>
      </c>
      <c r="S427" s="177">
        <f t="shared" si="289"/>
        <v>1.0509297200000001</v>
      </c>
      <c r="T427" s="177">
        <f t="shared" si="270"/>
        <v>326208.50523770001</v>
      </c>
      <c r="U427" s="177">
        <f t="shared" si="271"/>
        <v>616.88971938723262</v>
      </c>
      <c r="V427" s="177">
        <f t="shared" si="272"/>
        <v>30998.478370938417</v>
      </c>
      <c r="W427" s="177">
        <f t="shared" si="273"/>
        <v>342015.29210970562</v>
      </c>
      <c r="X427" s="185">
        <f t="shared" si="274"/>
        <v>14</v>
      </c>
      <c r="Y427" s="177">
        <f t="shared" si="275"/>
        <v>2446.2618011899999</v>
      </c>
      <c r="Z427" s="186">
        <f t="shared" si="276"/>
        <v>7.8810000000000009E-3</v>
      </c>
      <c r="AA427" s="177">
        <f t="shared" si="290"/>
        <v>2570.84922977</v>
      </c>
      <c r="AB427" s="187">
        <f t="shared" si="291"/>
        <v>7.1215000000000001E-2</v>
      </c>
      <c r="AC427" s="185">
        <f t="shared" si="277"/>
        <v>19</v>
      </c>
      <c r="AD427" s="185">
        <v>252</v>
      </c>
      <c r="AE427" s="184">
        <f t="shared" si="293"/>
        <v>1.0052002879999999</v>
      </c>
      <c r="AF427" s="177">
        <f t="shared" si="278"/>
        <v>1696.3781752800001</v>
      </c>
      <c r="AG427" s="177">
        <f t="shared" si="279"/>
        <v>1778.57801937</v>
      </c>
      <c r="AH427" s="188">
        <f t="shared" si="292"/>
        <v>4267.22740505</v>
      </c>
      <c r="AI427" s="188"/>
      <c r="AJ427" s="188"/>
      <c r="AK427" s="188"/>
      <c r="AL427" s="8"/>
      <c r="AM427" s="8"/>
      <c r="AN427" s="8"/>
      <c r="AO427" s="8"/>
      <c r="AP427" s="8"/>
      <c r="AQ427" s="8"/>
      <c r="AR427" s="5"/>
      <c r="AS427" s="5"/>
      <c r="AT427" s="5"/>
      <c r="AU427" s="5"/>
      <c r="AV427" s="5"/>
      <c r="AW427" s="3"/>
      <c r="AX427" s="30"/>
      <c r="AY427" s="30"/>
      <c r="AZ427" s="30"/>
      <c r="BA427" s="30"/>
      <c r="BB427" s="30"/>
      <c r="BC427" s="30"/>
      <c r="BD427" s="30"/>
      <c r="BE427" s="30"/>
      <c r="BF427" s="1"/>
      <c r="BG427" s="1"/>
      <c r="BH427" s="1"/>
      <c r="BI427" s="1"/>
    </row>
    <row r="428" spans="1:206" x14ac:dyDescent="0.2">
      <c r="A428" s="125">
        <f t="shared" si="280"/>
        <v>42319</v>
      </c>
      <c r="B428" s="177">
        <f t="shared" si="264"/>
        <v>339659.39191046864</v>
      </c>
      <c r="C428" s="3">
        <f t="shared" si="281"/>
        <v>45854017.907913268</v>
      </c>
      <c r="D428" s="177">
        <f t="shared" si="282"/>
        <v>307953.66221818997</v>
      </c>
      <c r="E428" s="177">
        <f t="shared" si="283"/>
        <v>9666.3066438599999</v>
      </c>
      <c r="F428" s="178">
        <f t="shared" si="265"/>
        <v>298287.35557432997</v>
      </c>
      <c r="G428" s="179">
        <f t="shared" si="284"/>
        <v>4370.12</v>
      </c>
      <c r="H428" s="180">
        <f>IF(AND(N428=1,N427&gt;1),VLOOKUP(A427,[1]Plan1!$CW$105:$CY$215,3),H427)</f>
        <v>4405.95</v>
      </c>
      <c r="I428" s="181">
        <f t="shared" si="266"/>
        <v>42258</v>
      </c>
      <c r="J428" s="181">
        <f t="shared" si="285"/>
        <v>42288</v>
      </c>
      <c r="K428" s="182">
        <f t="shared" si="267"/>
        <v>8.1988595278847942E-3</v>
      </c>
      <c r="L428" s="213">
        <f t="shared" si="286"/>
        <v>42348</v>
      </c>
      <c r="M428" s="183">
        <f t="shared" si="287"/>
        <v>22</v>
      </c>
      <c r="N428" s="183">
        <f t="shared" si="268"/>
        <v>1</v>
      </c>
      <c r="O428" s="177">
        <f t="shared" si="269"/>
        <v>1.0003712199999999</v>
      </c>
      <c r="P428" s="184">
        <f t="shared" si="295"/>
        <v>1.0053995600000001</v>
      </c>
      <c r="Q428" s="184">
        <f t="shared" si="288"/>
        <v>1.1039215347559181</v>
      </c>
      <c r="R428" s="177">
        <f t="shared" si="294"/>
        <v>1.1043313299999999</v>
      </c>
      <c r="S428" s="177">
        <f t="shared" si="289"/>
        <v>1.0509297200000001</v>
      </c>
      <c r="T428" s="177">
        <f t="shared" si="270"/>
        <v>323637.65600793</v>
      </c>
      <c r="U428" s="177">
        <f t="shared" si="271"/>
        <v>492.30229080593017</v>
      </c>
      <c r="V428" s="177">
        <f t="shared" si="272"/>
        <v>31120.716529252742</v>
      </c>
      <c r="W428" s="177">
        <f t="shared" si="273"/>
        <v>339566.68103824864</v>
      </c>
      <c r="X428" s="185">
        <f t="shared" si="274"/>
        <v>0</v>
      </c>
      <c r="Y428" s="177">
        <f t="shared" si="275"/>
        <v>0</v>
      </c>
      <c r="Z428" s="186">
        <f t="shared" si="276"/>
        <v>0</v>
      </c>
      <c r="AA428" s="177">
        <f t="shared" si="290"/>
        <v>0</v>
      </c>
      <c r="AB428" s="187">
        <f t="shared" si="291"/>
        <v>7.1215000000000001E-2</v>
      </c>
      <c r="AC428" s="185">
        <f t="shared" si="277"/>
        <v>1</v>
      </c>
      <c r="AD428" s="185">
        <v>252</v>
      </c>
      <c r="AE428" s="184">
        <f t="shared" si="293"/>
        <v>1.000273027</v>
      </c>
      <c r="AF428" s="177">
        <f t="shared" si="278"/>
        <v>88.361818299999996</v>
      </c>
      <c r="AG428" s="177">
        <f t="shared" si="279"/>
        <v>92.710872219999999</v>
      </c>
      <c r="AH428" s="188">
        <f t="shared" si="292"/>
        <v>0</v>
      </c>
      <c r="AI428" s="188"/>
      <c r="AJ428" s="188"/>
      <c r="AK428" s="188"/>
      <c r="AL428" s="8"/>
      <c r="AM428" s="8"/>
      <c r="AN428" s="8"/>
      <c r="AO428" s="8"/>
      <c r="AP428" s="8"/>
      <c r="AQ428" s="8"/>
      <c r="AR428" s="5"/>
      <c r="AS428" s="5"/>
      <c r="AT428" s="5"/>
      <c r="AU428" s="5"/>
      <c r="AV428" s="5"/>
      <c r="AW428" s="3"/>
      <c r="AX428" s="30"/>
      <c r="AY428" s="30"/>
      <c r="AZ428" s="30"/>
      <c r="BA428" s="30"/>
      <c r="BB428" s="30"/>
      <c r="BC428" s="30"/>
      <c r="BD428" s="30"/>
      <c r="BE428" s="30"/>
      <c r="BF428" s="1"/>
      <c r="BG428" s="1"/>
      <c r="BH428" s="1"/>
      <c r="BI428" s="1"/>
    </row>
    <row r="429" spans="1:206" x14ac:dyDescent="0.2">
      <c r="A429" s="125">
        <f t="shared" si="280"/>
        <v>42320</v>
      </c>
      <c r="B429" s="177">
        <f t="shared" si="264"/>
        <v>339874.47793384636</v>
      </c>
      <c r="C429" s="3">
        <f t="shared" si="281"/>
        <v>45883054.521069258</v>
      </c>
      <c r="D429" s="177">
        <f t="shared" si="282"/>
        <v>307953.66221818997</v>
      </c>
      <c r="E429" s="177">
        <f t="shared" si="283"/>
        <v>9666.3066438599999</v>
      </c>
      <c r="F429" s="178">
        <f t="shared" si="265"/>
        <v>298287.35557432997</v>
      </c>
      <c r="G429" s="179">
        <f t="shared" si="284"/>
        <v>4370.12</v>
      </c>
      <c r="H429" s="180">
        <f>IF(AND(N429=1,N428&gt;1),VLOOKUP(A428,[1]Plan1!$CW$105:$CY$215,3),H428)</f>
        <v>4405.95</v>
      </c>
      <c r="I429" s="181">
        <f t="shared" si="266"/>
        <v>42258</v>
      </c>
      <c r="J429" s="181">
        <f t="shared" si="285"/>
        <v>42288</v>
      </c>
      <c r="K429" s="182">
        <f t="shared" si="267"/>
        <v>8.1988595278847942E-3</v>
      </c>
      <c r="L429" s="213">
        <f t="shared" si="286"/>
        <v>42348</v>
      </c>
      <c r="M429" s="183">
        <f t="shared" si="287"/>
        <v>22</v>
      </c>
      <c r="N429" s="183">
        <f t="shared" si="268"/>
        <v>2</v>
      </c>
      <c r="O429" s="177">
        <f t="shared" si="269"/>
        <v>1.00074258</v>
      </c>
      <c r="P429" s="184">
        <f t="shared" si="295"/>
        <v>1.0053995600000001</v>
      </c>
      <c r="Q429" s="184">
        <f t="shared" si="288"/>
        <v>1.1039215347559181</v>
      </c>
      <c r="R429" s="177">
        <f t="shared" si="294"/>
        <v>1.10474128</v>
      </c>
      <c r="S429" s="177">
        <f t="shared" si="289"/>
        <v>1.0509297200000001</v>
      </c>
      <c r="T429" s="177">
        <f t="shared" si="270"/>
        <v>323637.65600793</v>
      </c>
      <c r="U429" s="177">
        <f t="shared" si="271"/>
        <v>492.30229080593017</v>
      </c>
      <c r="V429" s="177">
        <f t="shared" si="272"/>
        <v>31242.999430670468</v>
      </c>
      <c r="W429" s="177">
        <f t="shared" si="273"/>
        <v>339688.96393966634</v>
      </c>
      <c r="X429" s="185">
        <f t="shared" si="274"/>
        <v>0</v>
      </c>
      <c r="Y429" s="177">
        <f t="shared" si="275"/>
        <v>0</v>
      </c>
      <c r="Z429" s="186">
        <f t="shared" si="276"/>
        <v>0</v>
      </c>
      <c r="AA429" s="177">
        <f t="shared" si="290"/>
        <v>0</v>
      </c>
      <c r="AB429" s="187">
        <f t="shared" si="291"/>
        <v>7.1215000000000001E-2</v>
      </c>
      <c r="AC429" s="185">
        <f t="shared" si="277"/>
        <v>2</v>
      </c>
      <c r="AD429" s="185">
        <v>252</v>
      </c>
      <c r="AE429" s="184">
        <f t="shared" si="293"/>
        <v>1.000546129</v>
      </c>
      <c r="AF429" s="177">
        <f t="shared" si="278"/>
        <v>176.74790942999999</v>
      </c>
      <c r="AG429" s="177">
        <f t="shared" si="279"/>
        <v>185.51399418</v>
      </c>
      <c r="AH429" s="188">
        <f t="shared" si="292"/>
        <v>0</v>
      </c>
      <c r="AI429" s="188"/>
      <c r="AJ429" s="188"/>
      <c r="AK429" s="188"/>
      <c r="AL429" s="8"/>
      <c r="AM429" s="8"/>
      <c r="AN429" s="13"/>
      <c r="AO429" s="13"/>
      <c r="AP429" s="13"/>
      <c r="AQ429" s="13"/>
      <c r="AR429" s="5"/>
      <c r="AS429" s="5"/>
      <c r="AT429" s="5"/>
      <c r="AU429" s="5"/>
      <c r="AV429" s="5"/>
      <c r="AW429" s="25"/>
      <c r="AX429" s="30"/>
      <c r="AY429" s="30"/>
      <c r="AZ429" s="30"/>
      <c r="BA429" s="30"/>
      <c r="BB429" s="30"/>
      <c r="BC429" s="30"/>
      <c r="BD429" s="30"/>
      <c r="BE429" s="30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</row>
    <row r="430" spans="1:206" x14ac:dyDescent="0.2">
      <c r="A430" s="125">
        <f t="shared" si="280"/>
        <v>42321</v>
      </c>
      <c r="B430" s="177">
        <f t="shared" si="264"/>
        <v>340089.70399956097</v>
      </c>
      <c r="C430" s="3">
        <f t="shared" si="281"/>
        <v>45912110.03994073</v>
      </c>
      <c r="D430" s="177">
        <f t="shared" si="282"/>
        <v>307953.66221818997</v>
      </c>
      <c r="E430" s="177">
        <f t="shared" si="283"/>
        <v>9666.3066438599999</v>
      </c>
      <c r="F430" s="178">
        <f t="shared" si="265"/>
        <v>298287.35557432997</v>
      </c>
      <c r="G430" s="179">
        <f t="shared" si="284"/>
        <v>4370.12</v>
      </c>
      <c r="H430" s="180">
        <f>IF(AND(N430=1,N429&gt;1),VLOOKUP(A429,[1]Plan1!$CW$105:$CY$215,3),H429)</f>
        <v>4405.95</v>
      </c>
      <c r="I430" s="181">
        <f t="shared" si="266"/>
        <v>42258</v>
      </c>
      <c r="J430" s="181">
        <f t="shared" si="285"/>
        <v>42288</v>
      </c>
      <c r="K430" s="182">
        <f t="shared" si="267"/>
        <v>8.1988595278847942E-3</v>
      </c>
      <c r="L430" s="213">
        <f t="shared" si="286"/>
        <v>42348</v>
      </c>
      <c r="M430" s="183">
        <f t="shared" si="287"/>
        <v>22</v>
      </c>
      <c r="N430" s="183">
        <f t="shared" si="268"/>
        <v>3</v>
      </c>
      <c r="O430" s="177">
        <f t="shared" si="269"/>
        <v>1.00111408</v>
      </c>
      <c r="P430" s="184">
        <f t="shared" si="295"/>
        <v>1.0053995600000001</v>
      </c>
      <c r="Q430" s="184">
        <f t="shared" si="288"/>
        <v>1.1039215347559181</v>
      </c>
      <c r="R430" s="177">
        <f t="shared" si="294"/>
        <v>1.1051513900000001</v>
      </c>
      <c r="S430" s="177">
        <f t="shared" si="289"/>
        <v>1.0509297200000001</v>
      </c>
      <c r="T430" s="177">
        <f t="shared" si="270"/>
        <v>323637.65600793</v>
      </c>
      <c r="U430" s="177">
        <f t="shared" si="271"/>
        <v>492.30229080593017</v>
      </c>
      <c r="V430" s="177">
        <f t="shared" si="272"/>
        <v>31365.330058065065</v>
      </c>
      <c r="W430" s="177">
        <f t="shared" si="273"/>
        <v>339811.29456706095</v>
      </c>
      <c r="X430" s="185">
        <f t="shared" si="274"/>
        <v>0</v>
      </c>
      <c r="Y430" s="177">
        <f t="shared" si="275"/>
        <v>0</v>
      </c>
      <c r="Z430" s="186">
        <f t="shared" si="276"/>
        <v>0</v>
      </c>
      <c r="AA430" s="177">
        <f t="shared" si="290"/>
        <v>0</v>
      </c>
      <c r="AB430" s="187">
        <f t="shared" si="291"/>
        <v>7.1215000000000001E-2</v>
      </c>
      <c r="AC430" s="185">
        <f t="shared" si="277"/>
        <v>3</v>
      </c>
      <c r="AD430" s="185">
        <v>252</v>
      </c>
      <c r="AE430" s="184">
        <f t="shared" si="293"/>
        <v>1.0008193059999999</v>
      </c>
      <c r="AF430" s="177">
        <f t="shared" si="278"/>
        <v>265.15827338999998</v>
      </c>
      <c r="AG430" s="177">
        <f t="shared" si="279"/>
        <v>278.40943249999998</v>
      </c>
      <c r="AH430" s="188">
        <f t="shared" si="292"/>
        <v>0</v>
      </c>
      <c r="AI430" s="188"/>
      <c r="AJ430" s="188"/>
      <c r="AK430" s="188"/>
      <c r="AL430" s="8"/>
      <c r="AM430" s="8"/>
      <c r="AN430" s="8"/>
      <c r="AO430" s="8"/>
      <c r="AP430" s="8"/>
      <c r="AQ430" s="8"/>
      <c r="AR430" s="5"/>
      <c r="AS430" s="5"/>
      <c r="AT430" s="5"/>
      <c r="AU430" s="5"/>
      <c r="AV430" s="5"/>
      <c r="AW430" s="3"/>
      <c r="AX430" s="30"/>
      <c r="AY430" s="30"/>
      <c r="AZ430" s="30"/>
      <c r="BA430" s="30"/>
      <c r="BB430" s="30"/>
      <c r="BC430" s="30"/>
      <c r="BD430" s="30"/>
      <c r="BE430" s="30"/>
      <c r="BF430" s="1"/>
      <c r="BG430" s="1"/>
      <c r="BH430" s="1"/>
      <c r="BI430" s="1"/>
    </row>
    <row r="431" spans="1:206" x14ac:dyDescent="0.2">
      <c r="A431" s="125">
        <f t="shared" si="280"/>
        <v>42322</v>
      </c>
      <c r="B431" s="177">
        <f t="shared" si="264"/>
        <v>340305.06684817886</v>
      </c>
      <c r="C431" s="3">
        <f t="shared" si="281"/>
        <v>45941184.024504147</v>
      </c>
      <c r="D431" s="177">
        <f t="shared" si="282"/>
        <v>307953.66221818997</v>
      </c>
      <c r="E431" s="177">
        <f t="shared" si="283"/>
        <v>9666.3066438599999</v>
      </c>
      <c r="F431" s="178">
        <f t="shared" si="265"/>
        <v>298287.35557432997</v>
      </c>
      <c r="G431" s="179">
        <f t="shared" si="284"/>
        <v>4370.12</v>
      </c>
      <c r="H431" s="180">
        <f>IF(AND(N431=1,N430&gt;1),VLOOKUP(A430,[1]Plan1!$CW$105:$CY$215,3),H430)</f>
        <v>4405.95</v>
      </c>
      <c r="I431" s="181">
        <f t="shared" si="266"/>
        <v>42258</v>
      </c>
      <c r="J431" s="181">
        <f t="shared" si="285"/>
        <v>42288</v>
      </c>
      <c r="K431" s="182">
        <f t="shared" si="267"/>
        <v>8.1988595278847942E-3</v>
      </c>
      <c r="L431" s="213">
        <f t="shared" si="286"/>
        <v>42348</v>
      </c>
      <c r="M431" s="183">
        <f t="shared" si="287"/>
        <v>22</v>
      </c>
      <c r="N431" s="183">
        <f t="shared" si="268"/>
        <v>4</v>
      </c>
      <c r="O431" s="177">
        <f t="shared" si="269"/>
        <v>1.00148572</v>
      </c>
      <c r="P431" s="184">
        <f t="shared" si="295"/>
        <v>1.0053995600000001</v>
      </c>
      <c r="Q431" s="184">
        <f t="shared" si="288"/>
        <v>1.1039215347559181</v>
      </c>
      <c r="R431" s="177">
        <f t="shared" si="294"/>
        <v>1.1055616500000001</v>
      </c>
      <c r="S431" s="177">
        <f t="shared" si="289"/>
        <v>1.0509297200000001</v>
      </c>
      <c r="T431" s="177">
        <f t="shared" si="270"/>
        <v>323637.65600793</v>
      </c>
      <c r="U431" s="177">
        <f t="shared" si="271"/>
        <v>492.30229080593017</v>
      </c>
      <c r="V431" s="177">
        <f t="shared" si="272"/>
        <v>31487.705428562986</v>
      </c>
      <c r="W431" s="177">
        <f t="shared" si="273"/>
        <v>339933.66993755888</v>
      </c>
      <c r="X431" s="185">
        <f t="shared" si="274"/>
        <v>0</v>
      </c>
      <c r="Y431" s="177">
        <f t="shared" si="275"/>
        <v>0</v>
      </c>
      <c r="Z431" s="186">
        <f t="shared" si="276"/>
        <v>0</v>
      </c>
      <c r="AA431" s="177">
        <f t="shared" si="290"/>
        <v>0</v>
      </c>
      <c r="AB431" s="187">
        <f t="shared" si="291"/>
        <v>7.1215000000000001E-2</v>
      </c>
      <c r="AC431" s="185">
        <f t="shared" si="277"/>
        <v>4</v>
      </c>
      <c r="AD431" s="185">
        <v>252</v>
      </c>
      <c r="AE431" s="184">
        <f t="shared" si="293"/>
        <v>1.001092557</v>
      </c>
      <c r="AF431" s="177">
        <f t="shared" si="278"/>
        <v>353.59258653000001</v>
      </c>
      <c r="AG431" s="177">
        <f t="shared" si="279"/>
        <v>371.39691062000003</v>
      </c>
      <c r="AH431" s="188">
        <f t="shared" si="292"/>
        <v>0</v>
      </c>
      <c r="AI431" s="188"/>
      <c r="AJ431" s="188"/>
      <c r="AK431" s="188"/>
      <c r="AL431" s="8"/>
      <c r="AM431" s="8"/>
      <c r="AN431" s="8"/>
      <c r="AO431" s="8"/>
      <c r="AP431" s="8"/>
      <c r="AQ431" s="8"/>
      <c r="AR431" s="5"/>
      <c r="AS431" s="5"/>
      <c r="AT431" s="5"/>
      <c r="AU431" s="5"/>
      <c r="AV431" s="5"/>
      <c r="AW431" s="3"/>
      <c r="AX431" s="30"/>
      <c r="AY431" s="30"/>
      <c r="AZ431" s="30"/>
      <c r="BA431" s="30"/>
      <c r="BB431" s="30"/>
      <c r="BC431" s="30"/>
      <c r="BD431" s="30"/>
      <c r="BE431" s="30"/>
      <c r="BF431" s="1"/>
      <c r="BG431" s="1"/>
      <c r="BH431" s="1"/>
      <c r="BI431" s="1"/>
    </row>
    <row r="432" spans="1:206" x14ac:dyDescent="0.2">
      <c r="A432" s="125">
        <f t="shared" si="280"/>
        <v>42323</v>
      </c>
      <c r="B432" s="177">
        <f t="shared" si="264"/>
        <v>340305.06684817886</v>
      </c>
      <c r="C432" s="3">
        <f t="shared" si="281"/>
        <v>45941184.024504147</v>
      </c>
      <c r="D432" s="177">
        <f t="shared" si="282"/>
        <v>307953.66221818997</v>
      </c>
      <c r="E432" s="177">
        <f t="shared" si="283"/>
        <v>9666.3066438599999</v>
      </c>
      <c r="F432" s="178">
        <f t="shared" si="265"/>
        <v>298287.35557432997</v>
      </c>
      <c r="G432" s="179">
        <f t="shared" si="284"/>
        <v>4370.12</v>
      </c>
      <c r="H432" s="180">
        <f>IF(AND(N432=1,N431&gt;1),VLOOKUP(A431,[1]Plan1!$CW$105:$CY$215,3),H431)</f>
        <v>4405.95</v>
      </c>
      <c r="I432" s="181">
        <f t="shared" si="266"/>
        <v>42258</v>
      </c>
      <c r="J432" s="181">
        <f t="shared" si="285"/>
        <v>42288</v>
      </c>
      <c r="K432" s="182">
        <f t="shared" si="267"/>
        <v>8.1988595278847942E-3</v>
      </c>
      <c r="L432" s="213">
        <f t="shared" si="286"/>
        <v>42348</v>
      </c>
      <c r="M432" s="183">
        <f t="shared" si="287"/>
        <v>22</v>
      </c>
      <c r="N432" s="183">
        <f t="shared" si="268"/>
        <v>4</v>
      </c>
      <c r="O432" s="177">
        <f t="shared" si="269"/>
        <v>1.00148572</v>
      </c>
      <c r="P432" s="184">
        <f t="shared" si="295"/>
        <v>1.0053995600000001</v>
      </c>
      <c r="Q432" s="184">
        <f t="shared" si="288"/>
        <v>1.1039215347559181</v>
      </c>
      <c r="R432" s="177">
        <f t="shared" si="294"/>
        <v>1.1055616500000001</v>
      </c>
      <c r="S432" s="177">
        <f t="shared" si="289"/>
        <v>1.0509297200000001</v>
      </c>
      <c r="T432" s="177">
        <f t="shared" si="270"/>
        <v>323637.65600793</v>
      </c>
      <c r="U432" s="177">
        <f t="shared" si="271"/>
        <v>492.30229080593017</v>
      </c>
      <c r="V432" s="177">
        <f t="shared" si="272"/>
        <v>31487.705428562986</v>
      </c>
      <c r="W432" s="177">
        <f t="shared" si="273"/>
        <v>339933.66993755888</v>
      </c>
      <c r="X432" s="185">
        <f t="shared" si="274"/>
        <v>0</v>
      </c>
      <c r="Y432" s="177">
        <f t="shared" si="275"/>
        <v>0</v>
      </c>
      <c r="Z432" s="186">
        <f t="shared" si="276"/>
        <v>0</v>
      </c>
      <c r="AA432" s="177">
        <f t="shared" si="290"/>
        <v>0</v>
      </c>
      <c r="AB432" s="187">
        <f t="shared" si="291"/>
        <v>7.1215000000000001E-2</v>
      </c>
      <c r="AC432" s="185">
        <f t="shared" si="277"/>
        <v>4</v>
      </c>
      <c r="AD432" s="185">
        <v>252</v>
      </c>
      <c r="AE432" s="184">
        <f t="shared" si="293"/>
        <v>1.001092557</v>
      </c>
      <c r="AF432" s="177">
        <f t="shared" si="278"/>
        <v>353.59258653000001</v>
      </c>
      <c r="AG432" s="177">
        <f t="shared" si="279"/>
        <v>371.39691062000003</v>
      </c>
      <c r="AH432" s="188">
        <f t="shared" si="292"/>
        <v>0</v>
      </c>
      <c r="AI432" s="188"/>
      <c r="AJ432" s="188"/>
      <c r="AK432" s="188"/>
      <c r="AL432" s="8"/>
      <c r="AM432" s="8"/>
      <c r="AN432" s="8"/>
      <c r="AO432" s="8"/>
      <c r="AP432" s="8"/>
      <c r="AQ432" s="8"/>
      <c r="AR432" s="5"/>
      <c r="AS432" s="5"/>
      <c r="AT432" s="5"/>
      <c r="AU432" s="5"/>
      <c r="AV432" s="5"/>
      <c r="AW432" s="3"/>
      <c r="AX432" s="30"/>
      <c r="AY432" s="30"/>
      <c r="AZ432" s="30"/>
      <c r="BA432" s="30"/>
      <c r="BB432" s="30"/>
      <c r="BC432" s="30"/>
      <c r="BD432" s="30"/>
      <c r="BE432" s="30"/>
      <c r="BF432" s="1"/>
      <c r="BG432" s="1"/>
      <c r="BH432" s="1"/>
      <c r="BI432" s="1"/>
    </row>
    <row r="433" spans="1:61" x14ac:dyDescent="0.2">
      <c r="A433" s="125">
        <f t="shared" si="280"/>
        <v>42324</v>
      </c>
      <c r="B433" s="177">
        <f t="shared" si="264"/>
        <v>340305.06684817886</v>
      </c>
      <c r="C433" s="3">
        <f t="shared" si="281"/>
        <v>45941184.024504147</v>
      </c>
      <c r="D433" s="177">
        <f t="shared" si="282"/>
        <v>307953.66221818997</v>
      </c>
      <c r="E433" s="177">
        <f t="shared" si="283"/>
        <v>9666.3066438599999</v>
      </c>
      <c r="F433" s="178">
        <f t="shared" si="265"/>
        <v>298287.35557432997</v>
      </c>
      <c r="G433" s="179">
        <f t="shared" si="284"/>
        <v>4370.12</v>
      </c>
      <c r="H433" s="180">
        <f>IF(AND(N433=1,N432&gt;1),VLOOKUP(A432,[1]Plan1!$CW$105:$CY$215,3),H432)</f>
        <v>4405.95</v>
      </c>
      <c r="I433" s="181">
        <f t="shared" si="266"/>
        <v>42258</v>
      </c>
      <c r="J433" s="181">
        <f t="shared" si="285"/>
        <v>42288</v>
      </c>
      <c r="K433" s="182">
        <f t="shared" si="267"/>
        <v>8.1988595278847942E-3</v>
      </c>
      <c r="L433" s="213">
        <f t="shared" si="286"/>
        <v>42348</v>
      </c>
      <c r="M433" s="183">
        <f t="shared" si="287"/>
        <v>22</v>
      </c>
      <c r="N433" s="183">
        <f t="shared" si="268"/>
        <v>4</v>
      </c>
      <c r="O433" s="177">
        <f t="shared" si="269"/>
        <v>1.00148572</v>
      </c>
      <c r="P433" s="184">
        <f t="shared" si="295"/>
        <v>1.0053995600000001</v>
      </c>
      <c r="Q433" s="184">
        <f t="shared" si="288"/>
        <v>1.1039215347559181</v>
      </c>
      <c r="R433" s="177">
        <f t="shared" si="294"/>
        <v>1.1055616500000001</v>
      </c>
      <c r="S433" s="177">
        <f t="shared" si="289"/>
        <v>1.0509297200000001</v>
      </c>
      <c r="T433" s="177">
        <f t="shared" si="270"/>
        <v>323637.65600793</v>
      </c>
      <c r="U433" s="177">
        <f t="shared" si="271"/>
        <v>492.30229080593017</v>
      </c>
      <c r="V433" s="177">
        <f t="shared" si="272"/>
        <v>31487.705428562986</v>
      </c>
      <c r="W433" s="177">
        <f t="shared" si="273"/>
        <v>339933.66993755888</v>
      </c>
      <c r="X433" s="185">
        <f t="shared" si="274"/>
        <v>0</v>
      </c>
      <c r="Y433" s="177">
        <f t="shared" si="275"/>
        <v>0</v>
      </c>
      <c r="Z433" s="186">
        <f t="shared" si="276"/>
        <v>0</v>
      </c>
      <c r="AA433" s="177">
        <f t="shared" si="290"/>
        <v>0</v>
      </c>
      <c r="AB433" s="187">
        <f t="shared" si="291"/>
        <v>7.1215000000000001E-2</v>
      </c>
      <c r="AC433" s="185">
        <f t="shared" si="277"/>
        <v>4</v>
      </c>
      <c r="AD433" s="185">
        <v>252</v>
      </c>
      <c r="AE433" s="184">
        <f t="shared" si="293"/>
        <v>1.001092557</v>
      </c>
      <c r="AF433" s="177">
        <f t="shared" si="278"/>
        <v>353.59258653000001</v>
      </c>
      <c r="AG433" s="177">
        <f t="shared" si="279"/>
        <v>371.39691062000003</v>
      </c>
      <c r="AH433" s="188">
        <f t="shared" si="292"/>
        <v>0</v>
      </c>
      <c r="AI433" s="188"/>
      <c r="AJ433" s="188"/>
      <c r="AK433" s="188"/>
      <c r="AL433" s="8"/>
      <c r="AM433" s="8"/>
      <c r="AN433" s="8"/>
      <c r="AO433" s="8"/>
      <c r="AP433" s="8"/>
      <c r="AQ433" s="8"/>
      <c r="AR433" s="5"/>
      <c r="AS433" s="5"/>
      <c r="AT433" s="5"/>
      <c r="AU433" s="5"/>
      <c r="AV433" s="5"/>
      <c r="AW433" s="3"/>
      <c r="AX433" s="30"/>
      <c r="AY433" s="30"/>
      <c r="AZ433" s="30"/>
      <c r="BA433" s="30"/>
      <c r="BB433" s="30"/>
      <c r="BC433" s="30"/>
      <c r="BD433" s="30"/>
      <c r="BE433" s="30"/>
      <c r="BF433" s="1"/>
      <c r="BG433" s="1"/>
      <c r="BH433" s="1"/>
      <c r="BI433" s="1"/>
    </row>
    <row r="434" spans="1:61" x14ac:dyDescent="0.2">
      <c r="A434" s="125">
        <f t="shared" si="280"/>
        <v>42325</v>
      </c>
      <c r="B434" s="177">
        <f t="shared" si="264"/>
        <v>340520.56688360014</v>
      </c>
      <c r="C434" s="3">
        <f t="shared" si="281"/>
        <v>45970276.52928602</v>
      </c>
      <c r="D434" s="177">
        <f t="shared" si="282"/>
        <v>307953.66221818997</v>
      </c>
      <c r="E434" s="177">
        <f t="shared" si="283"/>
        <v>9666.3066438599999</v>
      </c>
      <c r="F434" s="178">
        <f t="shared" si="265"/>
        <v>298287.35557432997</v>
      </c>
      <c r="G434" s="179">
        <f t="shared" si="284"/>
        <v>4370.12</v>
      </c>
      <c r="H434" s="180">
        <f>IF(AND(N434=1,N433&gt;1),VLOOKUP(A433,[1]Plan1!$CW$105:$CY$215,3),H433)</f>
        <v>4405.95</v>
      </c>
      <c r="I434" s="181">
        <f t="shared" si="266"/>
        <v>42258</v>
      </c>
      <c r="J434" s="181">
        <f t="shared" si="285"/>
        <v>42288</v>
      </c>
      <c r="K434" s="182">
        <f t="shared" si="267"/>
        <v>8.1988595278847942E-3</v>
      </c>
      <c r="L434" s="213">
        <f t="shared" si="286"/>
        <v>42348</v>
      </c>
      <c r="M434" s="183">
        <f t="shared" si="287"/>
        <v>22</v>
      </c>
      <c r="N434" s="183">
        <f t="shared" si="268"/>
        <v>5</v>
      </c>
      <c r="O434" s="177">
        <f t="shared" si="269"/>
        <v>1.0018575000000001</v>
      </c>
      <c r="P434" s="184">
        <f t="shared" si="295"/>
        <v>1.0053995600000001</v>
      </c>
      <c r="Q434" s="184">
        <f t="shared" si="288"/>
        <v>1.1039215347559181</v>
      </c>
      <c r="R434" s="177">
        <f t="shared" si="294"/>
        <v>1.10597206</v>
      </c>
      <c r="S434" s="177">
        <f t="shared" si="289"/>
        <v>1.0509297200000001</v>
      </c>
      <c r="T434" s="177">
        <f t="shared" si="270"/>
        <v>323637.65600793</v>
      </c>
      <c r="U434" s="177">
        <f t="shared" si="271"/>
        <v>492.30229080593017</v>
      </c>
      <c r="V434" s="177">
        <f t="shared" si="272"/>
        <v>31610.125542164238</v>
      </c>
      <c r="W434" s="177">
        <f t="shared" si="273"/>
        <v>340056.09005116014</v>
      </c>
      <c r="X434" s="185">
        <f t="shared" si="274"/>
        <v>0</v>
      </c>
      <c r="Y434" s="177">
        <f t="shared" si="275"/>
        <v>0</v>
      </c>
      <c r="Z434" s="186">
        <f t="shared" si="276"/>
        <v>0</v>
      </c>
      <c r="AA434" s="177">
        <f t="shared" si="290"/>
        <v>0</v>
      </c>
      <c r="AB434" s="187">
        <f t="shared" si="291"/>
        <v>7.1215000000000001E-2</v>
      </c>
      <c r="AC434" s="185">
        <f t="shared" si="277"/>
        <v>5</v>
      </c>
      <c r="AD434" s="185">
        <v>252</v>
      </c>
      <c r="AE434" s="184">
        <f t="shared" si="293"/>
        <v>1.0013658830000001</v>
      </c>
      <c r="AF434" s="177">
        <f t="shared" si="278"/>
        <v>442.05117250000001</v>
      </c>
      <c r="AG434" s="177">
        <f t="shared" si="279"/>
        <v>464.47683244000001</v>
      </c>
      <c r="AH434" s="188">
        <f t="shared" si="292"/>
        <v>0</v>
      </c>
      <c r="AI434" s="188"/>
      <c r="AJ434" s="188"/>
      <c r="AK434" s="188"/>
      <c r="AL434" s="8"/>
      <c r="AM434" s="8"/>
      <c r="AN434" s="8"/>
      <c r="AO434" s="8"/>
      <c r="AP434" s="8"/>
      <c r="AQ434" s="8"/>
      <c r="AR434" s="5"/>
      <c r="AS434" s="5"/>
      <c r="AT434" s="5"/>
      <c r="AU434" s="5"/>
      <c r="AV434" s="5"/>
      <c r="AW434" s="3"/>
      <c r="AX434" s="30"/>
      <c r="AY434" s="30"/>
      <c r="AZ434" s="30"/>
      <c r="BA434" s="30"/>
      <c r="BB434" s="30"/>
      <c r="BC434" s="30"/>
      <c r="BD434" s="30"/>
      <c r="BE434" s="30"/>
      <c r="BF434" s="1"/>
      <c r="BG434" s="1"/>
      <c r="BH434" s="1"/>
      <c r="BI434" s="1"/>
    </row>
    <row r="435" spans="1:61" x14ac:dyDescent="0.2">
      <c r="A435" s="125">
        <f t="shared" si="280"/>
        <v>42326</v>
      </c>
      <c r="B435" s="177">
        <f t="shared" si="264"/>
        <v>340736.2038298847</v>
      </c>
      <c r="C435" s="3">
        <f t="shared" si="281"/>
        <v>45999387.517034434</v>
      </c>
      <c r="D435" s="177">
        <f t="shared" si="282"/>
        <v>307953.66221818997</v>
      </c>
      <c r="E435" s="177">
        <f t="shared" si="283"/>
        <v>9666.3066438599999</v>
      </c>
      <c r="F435" s="178">
        <f t="shared" si="265"/>
        <v>298287.35557432997</v>
      </c>
      <c r="G435" s="179">
        <f t="shared" si="284"/>
        <v>4370.12</v>
      </c>
      <c r="H435" s="180">
        <f>IF(AND(N435=1,N434&gt;1),VLOOKUP(A434,[1]Plan1!$CW$105:$CY$215,3),H434)</f>
        <v>4405.95</v>
      </c>
      <c r="I435" s="181">
        <f t="shared" si="266"/>
        <v>42258</v>
      </c>
      <c r="J435" s="181">
        <f t="shared" si="285"/>
        <v>42288</v>
      </c>
      <c r="K435" s="182">
        <f t="shared" si="267"/>
        <v>8.1988595278847942E-3</v>
      </c>
      <c r="L435" s="213">
        <f t="shared" si="286"/>
        <v>42348</v>
      </c>
      <c r="M435" s="183">
        <f t="shared" si="287"/>
        <v>22</v>
      </c>
      <c r="N435" s="183">
        <f t="shared" si="268"/>
        <v>6</v>
      </c>
      <c r="O435" s="177">
        <f t="shared" si="269"/>
        <v>1.00222941</v>
      </c>
      <c r="P435" s="184">
        <f t="shared" si="295"/>
        <v>1.0053995600000001</v>
      </c>
      <c r="Q435" s="184">
        <f t="shared" si="288"/>
        <v>1.1039215347559181</v>
      </c>
      <c r="R435" s="177">
        <f t="shared" si="294"/>
        <v>1.10638262</v>
      </c>
      <c r="S435" s="177">
        <f t="shared" si="289"/>
        <v>1.0509297200000001</v>
      </c>
      <c r="T435" s="177">
        <f t="shared" si="270"/>
        <v>323637.65600793</v>
      </c>
      <c r="U435" s="177">
        <f t="shared" si="271"/>
        <v>492.30229080593017</v>
      </c>
      <c r="V435" s="177">
        <f t="shared" si="272"/>
        <v>31732.590398868822</v>
      </c>
      <c r="W435" s="177">
        <f t="shared" si="273"/>
        <v>340178.55490786472</v>
      </c>
      <c r="X435" s="185">
        <f t="shared" si="274"/>
        <v>0</v>
      </c>
      <c r="Y435" s="177">
        <f t="shared" si="275"/>
        <v>0</v>
      </c>
      <c r="Z435" s="186">
        <f t="shared" si="276"/>
        <v>0</v>
      </c>
      <c r="AA435" s="177">
        <f t="shared" si="290"/>
        <v>0</v>
      </c>
      <c r="AB435" s="187">
        <f t="shared" si="291"/>
        <v>7.1215000000000001E-2</v>
      </c>
      <c r="AC435" s="185">
        <f t="shared" si="277"/>
        <v>6</v>
      </c>
      <c r="AD435" s="185">
        <v>252</v>
      </c>
      <c r="AE435" s="184">
        <f t="shared" si="293"/>
        <v>1.001639283</v>
      </c>
      <c r="AF435" s="177">
        <f t="shared" si="278"/>
        <v>530.53370765</v>
      </c>
      <c r="AG435" s="177">
        <f t="shared" si="279"/>
        <v>557.64892201999999</v>
      </c>
      <c r="AH435" s="188">
        <f t="shared" si="292"/>
        <v>0</v>
      </c>
      <c r="AI435" s="188"/>
      <c r="AJ435" s="188"/>
      <c r="AK435" s="188"/>
      <c r="AL435" s="8"/>
      <c r="AM435" s="8"/>
      <c r="AN435" s="8"/>
      <c r="AO435" s="8"/>
      <c r="AP435" s="8"/>
      <c r="AQ435" s="8"/>
      <c r="AR435" s="5"/>
      <c r="AS435" s="5"/>
      <c r="AT435" s="5"/>
      <c r="AU435" s="5"/>
      <c r="AV435" s="5"/>
      <c r="AW435" s="3"/>
      <c r="AX435" s="30"/>
      <c r="AY435" s="30"/>
      <c r="AZ435" s="30"/>
      <c r="BA435" s="30"/>
      <c r="BB435" s="30"/>
      <c r="BC435" s="30"/>
      <c r="BD435" s="30"/>
      <c r="BE435" s="30"/>
      <c r="BF435" s="1"/>
      <c r="BG435" s="1"/>
      <c r="BH435" s="1"/>
      <c r="BI435" s="1"/>
    </row>
    <row r="436" spans="1:61" x14ac:dyDescent="0.2">
      <c r="A436" s="125">
        <f t="shared" si="280"/>
        <v>42327</v>
      </c>
      <c r="B436" s="177">
        <f t="shared" si="264"/>
        <v>340951.98107979621</v>
      </c>
      <c r="C436" s="3">
        <f t="shared" si="281"/>
        <v>46028517.445772491</v>
      </c>
      <c r="D436" s="177">
        <f t="shared" si="282"/>
        <v>307953.66221818997</v>
      </c>
      <c r="E436" s="177">
        <f t="shared" si="283"/>
        <v>9666.3066438599999</v>
      </c>
      <c r="F436" s="178">
        <f t="shared" si="265"/>
        <v>298287.35557432997</v>
      </c>
      <c r="G436" s="179">
        <f t="shared" si="284"/>
        <v>4370.12</v>
      </c>
      <c r="H436" s="180">
        <f>IF(AND(N436=1,N435&gt;1),VLOOKUP(A435,[1]Plan1!$CW$105:$CY$215,3),H435)</f>
        <v>4405.95</v>
      </c>
      <c r="I436" s="181">
        <f t="shared" si="266"/>
        <v>42258</v>
      </c>
      <c r="J436" s="181">
        <f t="shared" si="285"/>
        <v>42288</v>
      </c>
      <c r="K436" s="182">
        <f t="shared" si="267"/>
        <v>8.1988595278847942E-3</v>
      </c>
      <c r="L436" s="213">
        <f t="shared" si="286"/>
        <v>42348</v>
      </c>
      <c r="M436" s="183">
        <f t="shared" si="287"/>
        <v>22</v>
      </c>
      <c r="N436" s="183">
        <f t="shared" si="268"/>
        <v>7</v>
      </c>
      <c r="O436" s="177">
        <f t="shared" si="269"/>
        <v>1.0026014599999999</v>
      </c>
      <c r="P436" s="184">
        <f t="shared" si="295"/>
        <v>1.0053995600000001</v>
      </c>
      <c r="Q436" s="184">
        <f t="shared" si="288"/>
        <v>1.1039215347559181</v>
      </c>
      <c r="R436" s="177">
        <f t="shared" si="294"/>
        <v>1.1067933400000001</v>
      </c>
      <c r="S436" s="177">
        <f t="shared" si="289"/>
        <v>1.0509297200000001</v>
      </c>
      <c r="T436" s="177">
        <f t="shared" si="270"/>
        <v>323637.65600793</v>
      </c>
      <c r="U436" s="177">
        <f t="shared" si="271"/>
        <v>492.30229080593017</v>
      </c>
      <c r="V436" s="177">
        <f t="shared" si="272"/>
        <v>31855.102981550335</v>
      </c>
      <c r="W436" s="177">
        <f t="shared" si="273"/>
        <v>340301.06749054621</v>
      </c>
      <c r="X436" s="185">
        <f t="shared" si="274"/>
        <v>0</v>
      </c>
      <c r="Y436" s="177">
        <f t="shared" si="275"/>
        <v>0</v>
      </c>
      <c r="Z436" s="186">
        <f t="shared" si="276"/>
        <v>0</v>
      </c>
      <c r="AA436" s="177">
        <f t="shared" si="290"/>
        <v>0</v>
      </c>
      <c r="AB436" s="187">
        <f t="shared" si="291"/>
        <v>7.1215000000000001E-2</v>
      </c>
      <c r="AC436" s="185">
        <f t="shared" si="277"/>
        <v>7</v>
      </c>
      <c r="AD436" s="185">
        <v>252</v>
      </c>
      <c r="AE436" s="184">
        <f t="shared" si="293"/>
        <v>1.001912758</v>
      </c>
      <c r="AF436" s="177">
        <f t="shared" si="278"/>
        <v>619.04051562999996</v>
      </c>
      <c r="AG436" s="177">
        <f t="shared" si="279"/>
        <v>650.91358924999997</v>
      </c>
      <c r="AH436" s="188">
        <f t="shared" si="292"/>
        <v>0</v>
      </c>
      <c r="AI436" s="188"/>
      <c r="AJ436" s="188"/>
      <c r="AK436" s="188"/>
      <c r="AL436" s="8"/>
      <c r="AM436" s="8"/>
      <c r="AN436" s="8"/>
      <c r="AO436" s="8"/>
      <c r="AP436" s="8"/>
      <c r="AQ436" s="8"/>
      <c r="AR436" s="5"/>
      <c r="AS436" s="5"/>
      <c r="AT436" s="5"/>
      <c r="AU436" s="5"/>
      <c r="AV436" s="5"/>
      <c r="AW436" s="3"/>
      <c r="AX436" s="30"/>
      <c r="AY436" s="30"/>
      <c r="AZ436" s="30"/>
      <c r="BA436" s="30"/>
      <c r="BB436" s="30"/>
      <c r="BC436" s="30"/>
      <c r="BD436" s="30"/>
      <c r="BE436" s="30"/>
      <c r="BF436" s="1"/>
      <c r="BG436" s="1"/>
      <c r="BH436" s="1"/>
      <c r="BI436" s="1"/>
    </row>
    <row r="437" spans="1:61" x14ac:dyDescent="0.2">
      <c r="A437" s="125">
        <f t="shared" si="280"/>
        <v>42328</v>
      </c>
      <c r="B437" s="177">
        <f t="shared" si="264"/>
        <v>341167.89870004461</v>
      </c>
      <c r="C437" s="3">
        <f t="shared" si="281"/>
        <v>46057666.324506022</v>
      </c>
      <c r="D437" s="177">
        <f t="shared" si="282"/>
        <v>307953.66221818997</v>
      </c>
      <c r="E437" s="177">
        <f t="shared" si="283"/>
        <v>9666.3066438599999</v>
      </c>
      <c r="F437" s="178">
        <f t="shared" si="265"/>
        <v>298287.35557432997</v>
      </c>
      <c r="G437" s="179">
        <f t="shared" si="284"/>
        <v>4370.12</v>
      </c>
      <c r="H437" s="180">
        <f>IF(AND(N437=1,N436&gt;1),VLOOKUP(A436,[1]Plan1!$CW$105:$CY$215,3),H436)</f>
        <v>4405.95</v>
      </c>
      <c r="I437" s="181">
        <f t="shared" si="266"/>
        <v>42258</v>
      </c>
      <c r="J437" s="181">
        <f t="shared" si="285"/>
        <v>42288</v>
      </c>
      <c r="K437" s="182">
        <f t="shared" si="267"/>
        <v>8.1988595278847942E-3</v>
      </c>
      <c r="L437" s="213">
        <f t="shared" si="286"/>
        <v>42348</v>
      </c>
      <c r="M437" s="183">
        <f t="shared" si="287"/>
        <v>22</v>
      </c>
      <c r="N437" s="183">
        <f t="shared" si="268"/>
        <v>8</v>
      </c>
      <c r="O437" s="177">
        <f t="shared" si="269"/>
        <v>1.0029736600000001</v>
      </c>
      <c r="P437" s="184">
        <f t="shared" si="295"/>
        <v>1.0053995600000001</v>
      </c>
      <c r="Q437" s="184">
        <f t="shared" si="288"/>
        <v>1.1039215347559181</v>
      </c>
      <c r="R437" s="177">
        <f t="shared" si="294"/>
        <v>1.1072042200000001</v>
      </c>
      <c r="S437" s="177">
        <f t="shared" si="289"/>
        <v>1.0509297200000001</v>
      </c>
      <c r="T437" s="177">
        <f t="shared" si="270"/>
        <v>323637.65600793</v>
      </c>
      <c r="U437" s="177">
        <f t="shared" si="271"/>
        <v>492.30229080593017</v>
      </c>
      <c r="V437" s="177">
        <f t="shared" si="272"/>
        <v>31977.663290208719</v>
      </c>
      <c r="W437" s="177">
        <f t="shared" si="273"/>
        <v>340423.62779920461</v>
      </c>
      <c r="X437" s="185">
        <f t="shared" si="274"/>
        <v>0</v>
      </c>
      <c r="Y437" s="177">
        <f t="shared" si="275"/>
        <v>0</v>
      </c>
      <c r="Z437" s="186">
        <f t="shared" si="276"/>
        <v>0</v>
      </c>
      <c r="AA437" s="177">
        <f t="shared" si="290"/>
        <v>0</v>
      </c>
      <c r="AB437" s="187">
        <f t="shared" si="291"/>
        <v>7.1215000000000001E-2</v>
      </c>
      <c r="AC437" s="185">
        <f t="shared" si="277"/>
        <v>8</v>
      </c>
      <c r="AD437" s="185">
        <v>252</v>
      </c>
      <c r="AE437" s="184">
        <f t="shared" si="293"/>
        <v>1.002186308</v>
      </c>
      <c r="AF437" s="177">
        <f t="shared" si="278"/>
        <v>707.57159643</v>
      </c>
      <c r="AG437" s="177">
        <f t="shared" si="279"/>
        <v>744.27090083999997</v>
      </c>
      <c r="AH437" s="188">
        <f t="shared" si="292"/>
        <v>0</v>
      </c>
      <c r="AI437" s="188"/>
      <c r="AJ437" s="188"/>
      <c r="AK437" s="188"/>
      <c r="AL437" s="8"/>
      <c r="AM437" s="8"/>
      <c r="AN437" s="8"/>
      <c r="AO437" s="8"/>
      <c r="AP437" s="8"/>
      <c r="AQ437" s="8"/>
      <c r="AR437" s="5"/>
      <c r="AS437" s="5"/>
      <c r="AT437" s="5"/>
      <c r="AU437" s="5"/>
      <c r="AV437" s="5"/>
      <c r="AW437" s="3"/>
      <c r="AX437" s="30"/>
      <c r="AY437" s="30"/>
      <c r="AZ437" s="30"/>
      <c r="BA437" s="30"/>
      <c r="BB437" s="30"/>
      <c r="BC437" s="30"/>
      <c r="BD437" s="30"/>
      <c r="BE437" s="30"/>
      <c r="BF437" s="1"/>
      <c r="BG437" s="1"/>
      <c r="BH437" s="1"/>
      <c r="BI437" s="1"/>
    </row>
    <row r="438" spans="1:61" x14ac:dyDescent="0.2">
      <c r="A438" s="125">
        <f t="shared" si="280"/>
        <v>42329</v>
      </c>
      <c r="B438" s="177">
        <f t="shared" si="264"/>
        <v>341383.94744620915</v>
      </c>
      <c r="C438" s="3">
        <f t="shared" si="281"/>
        <v>46086832.905238234</v>
      </c>
      <c r="D438" s="177">
        <f t="shared" si="282"/>
        <v>307953.66221818997</v>
      </c>
      <c r="E438" s="177">
        <f t="shared" si="283"/>
        <v>9666.3066438599999</v>
      </c>
      <c r="F438" s="178">
        <f t="shared" si="265"/>
        <v>298287.35557432997</v>
      </c>
      <c r="G438" s="179">
        <f t="shared" si="284"/>
        <v>4370.12</v>
      </c>
      <c r="H438" s="180">
        <f>IF(AND(N438=1,N437&gt;1),VLOOKUP(A437,[1]Plan1!$CW$105:$CY$215,3),H437)</f>
        <v>4405.95</v>
      </c>
      <c r="I438" s="181">
        <f t="shared" si="266"/>
        <v>42258</v>
      </c>
      <c r="J438" s="181">
        <f t="shared" si="285"/>
        <v>42288</v>
      </c>
      <c r="K438" s="182">
        <f t="shared" si="267"/>
        <v>8.1988595278847942E-3</v>
      </c>
      <c r="L438" s="213">
        <f t="shared" si="286"/>
        <v>42348</v>
      </c>
      <c r="M438" s="183">
        <f t="shared" si="287"/>
        <v>22</v>
      </c>
      <c r="N438" s="183">
        <f t="shared" si="268"/>
        <v>9</v>
      </c>
      <c r="O438" s="177">
        <f t="shared" si="269"/>
        <v>1.00334598</v>
      </c>
      <c r="P438" s="184">
        <f t="shared" si="295"/>
        <v>1.0053995600000001</v>
      </c>
      <c r="Q438" s="184">
        <f t="shared" si="288"/>
        <v>1.1039215347559181</v>
      </c>
      <c r="R438" s="177">
        <f t="shared" si="294"/>
        <v>1.10761523</v>
      </c>
      <c r="S438" s="177">
        <f t="shared" si="289"/>
        <v>1.0509297200000001</v>
      </c>
      <c r="T438" s="177">
        <f t="shared" si="270"/>
        <v>323637.65600793</v>
      </c>
      <c r="U438" s="177">
        <f t="shared" si="271"/>
        <v>492.30229080593017</v>
      </c>
      <c r="V438" s="177">
        <f t="shared" si="272"/>
        <v>32100.262376223287</v>
      </c>
      <c r="W438" s="177">
        <f t="shared" si="273"/>
        <v>340546.22688521916</v>
      </c>
      <c r="X438" s="185">
        <f t="shared" si="274"/>
        <v>0</v>
      </c>
      <c r="Y438" s="177">
        <f t="shared" si="275"/>
        <v>0</v>
      </c>
      <c r="Z438" s="186">
        <f t="shared" si="276"/>
        <v>0</v>
      </c>
      <c r="AA438" s="177">
        <f t="shared" si="290"/>
        <v>0</v>
      </c>
      <c r="AB438" s="187">
        <f t="shared" si="291"/>
        <v>7.1215000000000001E-2</v>
      </c>
      <c r="AC438" s="185">
        <f t="shared" si="277"/>
        <v>9</v>
      </c>
      <c r="AD438" s="185">
        <v>252</v>
      </c>
      <c r="AE438" s="184">
        <f t="shared" si="293"/>
        <v>1.0024599320000001</v>
      </c>
      <c r="AF438" s="177">
        <f t="shared" si="278"/>
        <v>796.12662640999997</v>
      </c>
      <c r="AG438" s="177">
        <f t="shared" si="279"/>
        <v>837.72056098999997</v>
      </c>
      <c r="AH438" s="188">
        <f t="shared" si="292"/>
        <v>0</v>
      </c>
      <c r="AI438" s="188"/>
      <c r="AJ438" s="188"/>
      <c r="AK438" s="188"/>
      <c r="AL438" s="8"/>
      <c r="AM438" s="8"/>
      <c r="AN438" s="8"/>
      <c r="AO438" s="8"/>
      <c r="AP438" s="8"/>
      <c r="AQ438" s="8"/>
      <c r="AR438" s="5"/>
      <c r="AS438" s="5"/>
      <c r="AT438" s="5"/>
      <c r="AU438" s="5"/>
      <c r="AV438" s="5"/>
      <c r="AW438" s="3"/>
      <c r="AX438" s="30"/>
      <c r="AY438" s="30"/>
      <c r="AZ438" s="30"/>
      <c r="BA438" s="30"/>
      <c r="BB438" s="30"/>
      <c r="BC438" s="30"/>
      <c r="BD438" s="30"/>
      <c r="BE438" s="30"/>
      <c r="BF438" s="1"/>
      <c r="BG438" s="1"/>
      <c r="BH438" s="1"/>
      <c r="BI438" s="1"/>
    </row>
    <row r="439" spans="1:61" x14ac:dyDescent="0.2">
      <c r="A439" s="125">
        <f t="shared" si="280"/>
        <v>42330</v>
      </c>
      <c r="B439" s="177">
        <f t="shared" si="264"/>
        <v>341383.94744620915</v>
      </c>
      <c r="C439" s="3">
        <f t="shared" si="281"/>
        <v>46086832.905238234</v>
      </c>
      <c r="D439" s="177">
        <f t="shared" si="282"/>
        <v>307953.66221818997</v>
      </c>
      <c r="E439" s="177">
        <f t="shared" si="283"/>
        <v>9666.3066438599999</v>
      </c>
      <c r="F439" s="178">
        <f t="shared" si="265"/>
        <v>298287.35557432997</v>
      </c>
      <c r="G439" s="179">
        <f t="shared" si="284"/>
        <v>4370.12</v>
      </c>
      <c r="H439" s="180">
        <f>IF(AND(N439=1,N438&gt;1),VLOOKUP(A438,[1]Plan1!$CW$105:$CY$215,3),H438)</f>
        <v>4405.95</v>
      </c>
      <c r="I439" s="181">
        <f t="shared" si="266"/>
        <v>42258</v>
      </c>
      <c r="J439" s="181">
        <f t="shared" si="285"/>
        <v>42288</v>
      </c>
      <c r="K439" s="182">
        <f t="shared" si="267"/>
        <v>8.1988595278847942E-3</v>
      </c>
      <c r="L439" s="213">
        <f t="shared" si="286"/>
        <v>42348</v>
      </c>
      <c r="M439" s="183">
        <f t="shared" si="287"/>
        <v>22</v>
      </c>
      <c r="N439" s="183">
        <f t="shared" si="268"/>
        <v>9</v>
      </c>
      <c r="O439" s="177">
        <f t="shared" si="269"/>
        <v>1.00334598</v>
      </c>
      <c r="P439" s="184">
        <f t="shared" si="295"/>
        <v>1.0053995600000001</v>
      </c>
      <c r="Q439" s="184">
        <f t="shared" si="288"/>
        <v>1.1039215347559181</v>
      </c>
      <c r="R439" s="177">
        <f t="shared" si="294"/>
        <v>1.10761523</v>
      </c>
      <c r="S439" s="177">
        <f t="shared" si="289"/>
        <v>1.0509297200000001</v>
      </c>
      <c r="T439" s="177">
        <f t="shared" si="270"/>
        <v>323637.65600793</v>
      </c>
      <c r="U439" s="177">
        <f t="shared" si="271"/>
        <v>492.30229080593017</v>
      </c>
      <c r="V439" s="177">
        <f t="shared" si="272"/>
        <v>32100.262376223287</v>
      </c>
      <c r="W439" s="177">
        <f t="shared" si="273"/>
        <v>340546.22688521916</v>
      </c>
      <c r="X439" s="185">
        <f t="shared" si="274"/>
        <v>0</v>
      </c>
      <c r="Y439" s="177">
        <f t="shared" si="275"/>
        <v>0</v>
      </c>
      <c r="Z439" s="186">
        <f t="shared" si="276"/>
        <v>0</v>
      </c>
      <c r="AA439" s="177">
        <f t="shared" si="290"/>
        <v>0</v>
      </c>
      <c r="AB439" s="187">
        <f t="shared" si="291"/>
        <v>7.1215000000000001E-2</v>
      </c>
      <c r="AC439" s="185">
        <f t="shared" si="277"/>
        <v>9</v>
      </c>
      <c r="AD439" s="185">
        <v>252</v>
      </c>
      <c r="AE439" s="184">
        <f t="shared" si="293"/>
        <v>1.0024599320000001</v>
      </c>
      <c r="AF439" s="177">
        <f t="shared" si="278"/>
        <v>796.12662640999997</v>
      </c>
      <c r="AG439" s="177">
        <f t="shared" si="279"/>
        <v>837.72056098999997</v>
      </c>
      <c r="AH439" s="188">
        <f t="shared" si="292"/>
        <v>0</v>
      </c>
      <c r="AI439" s="188"/>
      <c r="AJ439" s="188"/>
      <c r="AK439" s="188"/>
      <c r="AL439" s="8"/>
      <c r="AM439" s="8"/>
      <c r="AN439" s="8"/>
      <c r="AO439" s="8"/>
      <c r="AP439" s="8"/>
      <c r="AQ439" s="8"/>
      <c r="AR439" s="5"/>
      <c r="AS439" s="5"/>
      <c r="AT439" s="5"/>
      <c r="AU439" s="5"/>
      <c r="AV439" s="5"/>
      <c r="AW439" s="3"/>
      <c r="AX439" s="30"/>
      <c r="AY439" s="30"/>
      <c r="AZ439" s="30"/>
      <c r="BA439" s="30"/>
      <c r="BB439" s="30"/>
      <c r="BC439" s="30"/>
      <c r="BD439" s="30"/>
      <c r="BE439" s="30"/>
      <c r="BF439" s="1"/>
      <c r="BG439" s="1"/>
      <c r="BH439" s="1"/>
      <c r="BI439" s="1"/>
    </row>
    <row r="440" spans="1:61" x14ac:dyDescent="0.2">
      <c r="A440" s="125">
        <f t="shared" si="280"/>
        <v>42331</v>
      </c>
      <c r="B440" s="177">
        <f t="shared" si="264"/>
        <v>341383.94744620915</v>
      </c>
      <c r="C440" s="3">
        <f t="shared" si="281"/>
        <v>46086832.905238234</v>
      </c>
      <c r="D440" s="177">
        <f t="shared" si="282"/>
        <v>307953.66221818997</v>
      </c>
      <c r="E440" s="177">
        <f t="shared" si="283"/>
        <v>9666.3066438599999</v>
      </c>
      <c r="F440" s="178">
        <f t="shared" si="265"/>
        <v>298287.35557432997</v>
      </c>
      <c r="G440" s="179">
        <f t="shared" si="284"/>
        <v>4370.12</v>
      </c>
      <c r="H440" s="180">
        <f>IF(AND(N440=1,N439&gt;1),VLOOKUP(A439,[1]Plan1!$CW$105:$CY$215,3),H439)</f>
        <v>4405.95</v>
      </c>
      <c r="I440" s="181">
        <f t="shared" si="266"/>
        <v>42258</v>
      </c>
      <c r="J440" s="181">
        <f t="shared" si="285"/>
        <v>42288</v>
      </c>
      <c r="K440" s="182">
        <f t="shared" si="267"/>
        <v>8.1988595278847942E-3</v>
      </c>
      <c r="L440" s="213">
        <f t="shared" si="286"/>
        <v>42348</v>
      </c>
      <c r="M440" s="183">
        <f t="shared" si="287"/>
        <v>22</v>
      </c>
      <c r="N440" s="183">
        <f t="shared" si="268"/>
        <v>9</v>
      </c>
      <c r="O440" s="177">
        <f t="shared" si="269"/>
        <v>1.00334598</v>
      </c>
      <c r="P440" s="184">
        <f t="shared" si="295"/>
        <v>1.0053995600000001</v>
      </c>
      <c r="Q440" s="184">
        <f t="shared" si="288"/>
        <v>1.1039215347559181</v>
      </c>
      <c r="R440" s="177">
        <f t="shared" si="294"/>
        <v>1.10761523</v>
      </c>
      <c r="S440" s="177">
        <f t="shared" si="289"/>
        <v>1.0509297200000001</v>
      </c>
      <c r="T440" s="177">
        <f t="shared" si="270"/>
        <v>323637.65600793</v>
      </c>
      <c r="U440" s="177">
        <f t="shared" si="271"/>
        <v>492.30229080593017</v>
      </c>
      <c r="V440" s="177">
        <f t="shared" si="272"/>
        <v>32100.262376223287</v>
      </c>
      <c r="W440" s="177">
        <f t="shared" si="273"/>
        <v>340546.22688521916</v>
      </c>
      <c r="X440" s="185">
        <f t="shared" si="274"/>
        <v>0</v>
      </c>
      <c r="Y440" s="177">
        <f t="shared" si="275"/>
        <v>0</v>
      </c>
      <c r="Z440" s="186">
        <f t="shared" si="276"/>
        <v>0</v>
      </c>
      <c r="AA440" s="177">
        <f t="shared" si="290"/>
        <v>0</v>
      </c>
      <c r="AB440" s="187">
        <f t="shared" si="291"/>
        <v>7.1215000000000001E-2</v>
      </c>
      <c r="AC440" s="185">
        <f t="shared" si="277"/>
        <v>9</v>
      </c>
      <c r="AD440" s="185">
        <v>252</v>
      </c>
      <c r="AE440" s="184">
        <f t="shared" si="293"/>
        <v>1.0024599320000001</v>
      </c>
      <c r="AF440" s="177">
        <f t="shared" si="278"/>
        <v>796.12662640999997</v>
      </c>
      <c r="AG440" s="177">
        <f t="shared" si="279"/>
        <v>837.72056098999997</v>
      </c>
      <c r="AH440" s="188">
        <f t="shared" si="292"/>
        <v>0</v>
      </c>
      <c r="AI440" s="188"/>
      <c r="AJ440" s="188"/>
      <c r="AK440" s="188"/>
      <c r="AL440" s="8"/>
      <c r="AM440" s="8"/>
      <c r="AN440" s="8"/>
      <c r="AO440" s="8"/>
      <c r="AP440" s="8"/>
      <c r="AQ440" s="8"/>
      <c r="AR440" s="5"/>
      <c r="AS440" s="5"/>
      <c r="AT440" s="5"/>
      <c r="AU440" s="5"/>
      <c r="AV440" s="5"/>
      <c r="AW440" s="3"/>
      <c r="AX440" s="30"/>
      <c r="AY440" s="30"/>
      <c r="AZ440" s="30"/>
      <c r="BA440" s="30"/>
      <c r="BB440" s="30"/>
      <c r="BC440" s="30"/>
      <c r="BD440" s="30"/>
      <c r="BE440" s="30"/>
      <c r="BF440" s="1"/>
      <c r="BG440" s="1"/>
      <c r="BH440" s="1"/>
      <c r="BI440" s="1"/>
    </row>
    <row r="441" spans="1:61" x14ac:dyDescent="0.2">
      <c r="A441" s="125">
        <f t="shared" si="280"/>
        <v>42332</v>
      </c>
      <c r="B441" s="177">
        <f t="shared" si="264"/>
        <v>341600.13968210423</v>
      </c>
      <c r="C441" s="3">
        <f t="shared" si="281"/>
        <v>46116018.857084073</v>
      </c>
      <c r="D441" s="177">
        <f t="shared" si="282"/>
        <v>307953.66221818997</v>
      </c>
      <c r="E441" s="177">
        <f t="shared" si="283"/>
        <v>9666.3066438599999</v>
      </c>
      <c r="F441" s="178">
        <f t="shared" si="265"/>
        <v>298287.35557432997</v>
      </c>
      <c r="G441" s="179">
        <f t="shared" si="284"/>
        <v>4370.12</v>
      </c>
      <c r="H441" s="180">
        <f>IF(AND(N441=1,N440&gt;1),VLOOKUP(A440,[1]Plan1!$CW$105:$CY$215,3),H440)</f>
        <v>4405.95</v>
      </c>
      <c r="I441" s="181">
        <f t="shared" si="266"/>
        <v>42258</v>
      </c>
      <c r="J441" s="181">
        <f t="shared" si="285"/>
        <v>42288</v>
      </c>
      <c r="K441" s="182">
        <f t="shared" si="267"/>
        <v>8.1988595278847942E-3</v>
      </c>
      <c r="L441" s="213">
        <f t="shared" si="286"/>
        <v>42348</v>
      </c>
      <c r="M441" s="183">
        <f t="shared" si="287"/>
        <v>22</v>
      </c>
      <c r="N441" s="183">
        <f t="shared" si="268"/>
        <v>10</v>
      </c>
      <c r="O441" s="177">
        <f t="shared" si="269"/>
        <v>1.00371845</v>
      </c>
      <c r="P441" s="184">
        <f t="shared" si="295"/>
        <v>1.0053995600000001</v>
      </c>
      <c r="Q441" s="184">
        <f t="shared" si="288"/>
        <v>1.1039215347559181</v>
      </c>
      <c r="R441" s="177">
        <f t="shared" si="294"/>
        <v>1.1080264099999999</v>
      </c>
      <c r="S441" s="177">
        <f t="shared" si="289"/>
        <v>1.0509297200000001</v>
      </c>
      <c r="T441" s="177">
        <f t="shared" si="270"/>
        <v>323637.65600793</v>
      </c>
      <c r="U441" s="177">
        <f t="shared" si="271"/>
        <v>492.30229080593017</v>
      </c>
      <c r="V441" s="177">
        <f t="shared" si="272"/>
        <v>32222.912171088326</v>
      </c>
      <c r="W441" s="177">
        <f t="shared" si="273"/>
        <v>340668.87668008421</v>
      </c>
      <c r="X441" s="185">
        <f t="shared" si="274"/>
        <v>0</v>
      </c>
      <c r="Y441" s="177">
        <f t="shared" si="275"/>
        <v>0</v>
      </c>
      <c r="Z441" s="186">
        <f t="shared" si="276"/>
        <v>0</v>
      </c>
      <c r="AA441" s="177">
        <f t="shared" si="290"/>
        <v>0</v>
      </c>
      <c r="AB441" s="187">
        <f t="shared" si="291"/>
        <v>7.1215000000000001E-2</v>
      </c>
      <c r="AC441" s="185">
        <f t="shared" si="277"/>
        <v>10</v>
      </c>
      <c r="AD441" s="185">
        <v>252</v>
      </c>
      <c r="AE441" s="184">
        <f t="shared" si="293"/>
        <v>1.0027336309999999</v>
      </c>
      <c r="AF441" s="177">
        <f t="shared" si="278"/>
        <v>884.70592923000004</v>
      </c>
      <c r="AG441" s="177">
        <f t="shared" si="279"/>
        <v>931.26300202000004</v>
      </c>
      <c r="AH441" s="188">
        <f t="shared" si="292"/>
        <v>0</v>
      </c>
      <c r="AI441" s="188"/>
      <c r="AJ441" s="188"/>
      <c r="AK441" s="188"/>
      <c r="AL441" s="8"/>
      <c r="AM441" s="8"/>
      <c r="AN441" s="8"/>
      <c r="AO441" s="8"/>
      <c r="AP441" s="8"/>
      <c r="AQ441" s="8"/>
      <c r="AR441" s="5"/>
      <c r="AS441" s="5"/>
      <c r="AT441" s="5"/>
      <c r="AU441" s="5"/>
      <c r="AV441" s="5"/>
      <c r="AW441" s="3"/>
      <c r="AX441" s="30"/>
      <c r="AY441" s="30"/>
      <c r="AZ441" s="30"/>
      <c r="BA441" s="30"/>
      <c r="BB441" s="30"/>
      <c r="BC441" s="30"/>
      <c r="BD441" s="30"/>
      <c r="BE441" s="30"/>
      <c r="BF441" s="1"/>
      <c r="BG441" s="1"/>
      <c r="BH441" s="1"/>
      <c r="BI441" s="1"/>
    </row>
    <row r="442" spans="1:61" x14ac:dyDescent="0.2">
      <c r="A442" s="125">
        <f t="shared" si="280"/>
        <v>42333</v>
      </c>
      <c r="B442" s="177">
        <f t="shared" si="264"/>
        <v>341816.46949328267</v>
      </c>
      <c r="C442" s="3">
        <f t="shared" si="281"/>
        <v>46145223.38159316</v>
      </c>
      <c r="D442" s="177">
        <f t="shared" si="282"/>
        <v>307953.66221818997</v>
      </c>
      <c r="E442" s="177">
        <f t="shared" si="283"/>
        <v>9666.3066438599999</v>
      </c>
      <c r="F442" s="178">
        <f t="shared" si="265"/>
        <v>298287.35557432997</v>
      </c>
      <c r="G442" s="179">
        <f t="shared" si="284"/>
        <v>4370.12</v>
      </c>
      <c r="H442" s="180">
        <f>IF(AND(N442=1,N441&gt;1),VLOOKUP(A441,[1]Plan1!$CW$105:$CY$215,3),H441)</f>
        <v>4405.95</v>
      </c>
      <c r="I442" s="181">
        <f t="shared" si="266"/>
        <v>42258</v>
      </c>
      <c r="J442" s="181">
        <f t="shared" si="285"/>
        <v>42288</v>
      </c>
      <c r="K442" s="182">
        <f t="shared" si="267"/>
        <v>8.1988595278847942E-3</v>
      </c>
      <c r="L442" s="213">
        <f t="shared" si="286"/>
        <v>42348</v>
      </c>
      <c r="M442" s="183">
        <f t="shared" si="287"/>
        <v>22</v>
      </c>
      <c r="N442" s="183">
        <f t="shared" si="268"/>
        <v>11</v>
      </c>
      <c r="O442" s="177">
        <f t="shared" si="269"/>
        <v>1.0040910599999999</v>
      </c>
      <c r="P442" s="184">
        <f t="shared" si="295"/>
        <v>1.0053995600000001</v>
      </c>
      <c r="Q442" s="184">
        <f t="shared" si="288"/>
        <v>1.1039215347559181</v>
      </c>
      <c r="R442" s="177">
        <f t="shared" si="294"/>
        <v>1.1084377400000001</v>
      </c>
      <c r="S442" s="177">
        <f t="shared" si="289"/>
        <v>1.0509297200000001</v>
      </c>
      <c r="T442" s="177">
        <f t="shared" si="270"/>
        <v>323637.65600793</v>
      </c>
      <c r="U442" s="177">
        <f t="shared" si="271"/>
        <v>492.30229080593017</v>
      </c>
      <c r="V442" s="177">
        <f t="shared" si="272"/>
        <v>32345.606709056763</v>
      </c>
      <c r="W442" s="177">
        <f t="shared" si="273"/>
        <v>340791.57121805265</v>
      </c>
      <c r="X442" s="185">
        <f t="shared" si="274"/>
        <v>0</v>
      </c>
      <c r="Y442" s="177">
        <f t="shared" si="275"/>
        <v>0</v>
      </c>
      <c r="Z442" s="186">
        <f t="shared" si="276"/>
        <v>0</v>
      </c>
      <c r="AA442" s="177">
        <f t="shared" si="290"/>
        <v>0</v>
      </c>
      <c r="AB442" s="187">
        <f t="shared" si="291"/>
        <v>7.1215000000000001E-2</v>
      </c>
      <c r="AC442" s="185">
        <f t="shared" si="277"/>
        <v>11</v>
      </c>
      <c r="AD442" s="185">
        <v>252</v>
      </c>
      <c r="AE442" s="184">
        <f t="shared" si="293"/>
        <v>1.003007405</v>
      </c>
      <c r="AF442" s="177">
        <f t="shared" si="278"/>
        <v>973.30950485999995</v>
      </c>
      <c r="AG442" s="177">
        <f t="shared" si="279"/>
        <v>1024.8982752300001</v>
      </c>
      <c r="AH442" s="188">
        <f t="shared" si="292"/>
        <v>0</v>
      </c>
      <c r="AI442" s="188"/>
      <c r="AJ442" s="188"/>
      <c r="AK442" s="188"/>
      <c r="AL442" s="8"/>
      <c r="AM442" s="8"/>
      <c r="AN442" s="8"/>
      <c r="AO442" s="8"/>
      <c r="AP442" s="8"/>
      <c r="AQ442" s="8"/>
      <c r="AR442" s="5"/>
      <c r="AS442" s="5"/>
      <c r="AT442" s="5"/>
      <c r="AU442" s="5"/>
      <c r="AV442" s="5"/>
      <c r="AW442" s="3"/>
      <c r="AX442" s="30"/>
      <c r="AY442" s="30"/>
      <c r="AZ442" s="30"/>
      <c r="BA442" s="30"/>
      <c r="BB442" s="30"/>
      <c r="BC442" s="30"/>
      <c r="BD442" s="30"/>
      <c r="BE442" s="30"/>
      <c r="BF442" s="1"/>
      <c r="BG442" s="1"/>
      <c r="BH442" s="1"/>
      <c r="BI442" s="1"/>
    </row>
    <row r="443" spans="1:61" x14ac:dyDescent="0.2">
      <c r="A443" s="125">
        <f t="shared" si="280"/>
        <v>42334</v>
      </c>
      <c r="B443" s="177">
        <f t="shared" si="264"/>
        <v>342032.9336105308</v>
      </c>
      <c r="C443" s="3">
        <f t="shared" si="281"/>
        <v>46174446.037421659</v>
      </c>
      <c r="D443" s="177">
        <f t="shared" si="282"/>
        <v>307953.66221818997</v>
      </c>
      <c r="E443" s="177">
        <f t="shared" si="283"/>
        <v>9666.3066438599999</v>
      </c>
      <c r="F443" s="178">
        <f t="shared" si="265"/>
        <v>298287.35557432997</v>
      </c>
      <c r="G443" s="179">
        <f t="shared" si="284"/>
        <v>4370.12</v>
      </c>
      <c r="H443" s="180">
        <f>IF(AND(N443=1,N442&gt;1),VLOOKUP(A442,[1]Plan1!$CW$105:$CY$215,3),H442)</f>
        <v>4405.95</v>
      </c>
      <c r="I443" s="181">
        <f t="shared" si="266"/>
        <v>42258</v>
      </c>
      <c r="J443" s="181">
        <f t="shared" si="285"/>
        <v>42288</v>
      </c>
      <c r="K443" s="182">
        <f t="shared" si="267"/>
        <v>8.1988595278847942E-3</v>
      </c>
      <c r="L443" s="213">
        <f t="shared" si="286"/>
        <v>42348</v>
      </c>
      <c r="M443" s="183">
        <f t="shared" si="287"/>
        <v>22</v>
      </c>
      <c r="N443" s="183">
        <f t="shared" si="268"/>
        <v>12</v>
      </c>
      <c r="O443" s="177">
        <f t="shared" si="269"/>
        <v>1.0044637999999999</v>
      </c>
      <c r="P443" s="184">
        <f t="shared" si="295"/>
        <v>1.0053995600000001</v>
      </c>
      <c r="Q443" s="184">
        <f t="shared" si="288"/>
        <v>1.1039215347559181</v>
      </c>
      <c r="R443" s="177">
        <f t="shared" si="294"/>
        <v>1.10884921</v>
      </c>
      <c r="S443" s="177">
        <f t="shared" si="289"/>
        <v>1.0509297200000001</v>
      </c>
      <c r="T443" s="177">
        <f t="shared" si="270"/>
        <v>323637.65600793</v>
      </c>
      <c r="U443" s="177">
        <f t="shared" si="271"/>
        <v>492.30229080593017</v>
      </c>
      <c r="V443" s="177">
        <f t="shared" si="272"/>
        <v>32468.343007254924</v>
      </c>
      <c r="W443" s="177">
        <f t="shared" si="273"/>
        <v>340914.30751625082</v>
      </c>
      <c r="X443" s="185">
        <f t="shared" si="274"/>
        <v>0</v>
      </c>
      <c r="Y443" s="177">
        <f t="shared" si="275"/>
        <v>0</v>
      </c>
      <c r="Z443" s="186">
        <f t="shared" si="276"/>
        <v>0</v>
      </c>
      <c r="AA443" s="177">
        <f t="shared" si="290"/>
        <v>0</v>
      </c>
      <c r="AB443" s="187">
        <f t="shared" si="291"/>
        <v>7.1215000000000001E-2</v>
      </c>
      <c r="AC443" s="185">
        <f t="shared" si="277"/>
        <v>12</v>
      </c>
      <c r="AD443" s="185">
        <v>252</v>
      </c>
      <c r="AE443" s="184">
        <f t="shared" si="293"/>
        <v>1.0032812529999999</v>
      </c>
      <c r="AF443" s="177">
        <f t="shared" si="278"/>
        <v>1061.93702968</v>
      </c>
      <c r="AG443" s="177">
        <f t="shared" si="279"/>
        <v>1118.62609428</v>
      </c>
      <c r="AH443" s="188">
        <f t="shared" si="292"/>
        <v>0</v>
      </c>
      <c r="AI443" s="188"/>
      <c r="AJ443" s="188"/>
      <c r="AK443" s="188"/>
      <c r="AL443" s="8"/>
      <c r="AM443" s="8"/>
      <c r="AN443" s="8"/>
      <c r="AO443" s="8"/>
      <c r="AP443" s="8"/>
      <c r="AQ443" s="8"/>
      <c r="AR443" s="5"/>
      <c r="AS443" s="5"/>
      <c r="AT443" s="5"/>
      <c r="AU443" s="5"/>
      <c r="AV443" s="5"/>
      <c r="AW443" s="3"/>
      <c r="AX443" s="30"/>
      <c r="AY443" s="30"/>
      <c r="AZ443" s="30"/>
      <c r="BA443" s="30"/>
      <c r="BB443" s="30"/>
      <c r="BC443" s="30"/>
      <c r="BD443" s="30"/>
      <c r="BE443" s="30"/>
      <c r="BF443" s="1"/>
      <c r="BG443" s="1"/>
      <c r="BH443" s="1"/>
      <c r="BI443" s="1"/>
    </row>
    <row r="444" spans="1:61" x14ac:dyDescent="0.2">
      <c r="A444" s="125">
        <f t="shared" si="280"/>
        <v>42335</v>
      </c>
      <c r="B444" s="177">
        <f t="shared" si="264"/>
        <v>342249.53876441583</v>
      </c>
      <c r="C444" s="3">
        <f t="shared" si="281"/>
        <v>46203687.733196139</v>
      </c>
      <c r="D444" s="177">
        <f t="shared" si="282"/>
        <v>307953.66221818997</v>
      </c>
      <c r="E444" s="177">
        <f t="shared" si="283"/>
        <v>9666.3066438599999</v>
      </c>
      <c r="F444" s="178">
        <f t="shared" si="265"/>
        <v>298287.35557432997</v>
      </c>
      <c r="G444" s="179">
        <f t="shared" si="284"/>
        <v>4370.12</v>
      </c>
      <c r="H444" s="180">
        <f>IF(AND(N444=1,N443&gt;1),VLOOKUP(A443,[1]Plan1!$CW$105:$CY$215,3),H443)</f>
        <v>4405.95</v>
      </c>
      <c r="I444" s="181">
        <f t="shared" si="266"/>
        <v>42258</v>
      </c>
      <c r="J444" s="181">
        <f t="shared" si="285"/>
        <v>42288</v>
      </c>
      <c r="K444" s="182">
        <f t="shared" si="267"/>
        <v>8.1988595278847942E-3</v>
      </c>
      <c r="L444" s="213">
        <f t="shared" si="286"/>
        <v>42348</v>
      </c>
      <c r="M444" s="183">
        <f t="shared" si="287"/>
        <v>22</v>
      </c>
      <c r="N444" s="183">
        <f t="shared" si="268"/>
        <v>13</v>
      </c>
      <c r="O444" s="177">
        <f t="shared" si="269"/>
        <v>1.0048366799999999</v>
      </c>
      <c r="P444" s="184">
        <f t="shared" si="295"/>
        <v>1.0053995600000001</v>
      </c>
      <c r="Q444" s="184">
        <f t="shared" si="288"/>
        <v>1.1039215347559181</v>
      </c>
      <c r="R444" s="177">
        <f t="shared" si="294"/>
        <v>1.1092608399999999</v>
      </c>
      <c r="S444" s="177">
        <f t="shared" si="289"/>
        <v>1.0509297200000001</v>
      </c>
      <c r="T444" s="177">
        <f t="shared" si="270"/>
        <v>323637.65600793</v>
      </c>
      <c r="U444" s="177">
        <f t="shared" si="271"/>
        <v>492.30229080593017</v>
      </c>
      <c r="V444" s="177">
        <f t="shared" si="272"/>
        <v>32591.127031429947</v>
      </c>
      <c r="W444" s="177">
        <f t="shared" si="273"/>
        <v>341037.09154042584</v>
      </c>
      <c r="X444" s="185">
        <f t="shared" si="274"/>
        <v>0</v>
      </c>
      <c r="Y444" s="177">
        <f t="shared" si="275"/>
        <v>0</v>
      </c>
      <c r="Z444" s="186">
        <f t="shared" si="276"/>
        <v>0</v>
      </c>
      <c r="AA444" s="177">
        <f t="shared" si="290"/>
        <v>0</v>
      </c>
      <c r="AB444" s="187">
        <f t="shared" si="291"/>
        <v>7.1215000000000001E-2</v>
      </c>
      <c r="AC444" s="185">
        <f t="shared" si="277"/>
        <v>13</v>
      </c>
      <c r="AD444" s="185">
        <v>252</v>
      </c>
      <c r="AE444" s="184">
        <f t="shared" si="293"/>
        <v>1.003555177</v>
      </c>
      <c r="AF444" s="177">
        <f t="shared" si="278"/>
        <v>1150.58915097</v>
      </c>
      <c r="AG444" s="177">
        <f t="shared" si="279"/>
        <v>1212.4472239900001</v>
      </c>
      <c r="AH444" s="188">
        <f t="shared" si="292"/>
        <v>0</v>
      </c>
      <c r="AI444" s="188"/>
      <c r="AJ444" s="188"/>
      <c r="AK444" s="188"/>
      <c r="AL444" s="8"/>
      <c r="AM444" s="8"/>
      <c r="AN444" s="8"/>
      <c r="AO444" s="8"/>
      <c r="AP444" s="8"/>
      <c r="AQ444" s="8"/>
      <c r="AR444" s="5"/>
      <c r="AS444" s="5"/>
      <c r="AT444" s="5"/>
      <c r="AU444" s="5"/>
      <c r="AV444" s="5"/>
      <c r="AW444" s="3"/>
      <c r="AX444" s="30"/>
      <c r="AY444" s="30"/>
      <c r="AZ444" s="30"/>
      <c r="BA444" s="30"/>
      <c r="BB444" s="30"/>
      <c r="BC444" s="30"/>
      <c r="BD444" s="30"/>
      <c r="BE444" s="30"/>
      <c r="BF444" s="1"/>
      <c r="BG444" s="1"/>
      <c r="BH444" s="1"/>
      <c r="BI444" s="1"/>
    </row>
    <row r="445" spans="1:61" x14ac:dyDescent="0.2">
      <c r="A445" s="125">
        <f t="shared" si="280"/>
        <v>42336</v>
      </c>
      <c r="B445" s="177">
        <f t="shared" si="264"/>
        <v>342466.28433983779</v>
      </c>
      <c r="C445" s="3">
        <f t="shared" si="281"/>
        <v>46232948.385878101</v>
      </c>
      <c r="D445" s="177">
        <f t="shared" si="282"/>
        <v>307953.66221818997</v>
      </c>
      <c r="E445" s="177">
        <f t="shared" si="283"/>
        <v>9666.3066438599999</v>
      </c>
      <c r="F445" s="178">
        <f t="shared" si="265"/>
        <v>298287.35557432997</v>
      </c>
      <c r="G445" s="179">
        <f t="shared" si="284"/>
        <v>4370.12</v>
      </c>
      <c r="H445" s="180">
        <f>IF(AND(N445=1,N444&gt;1),VLOOKUP(A444,[1]Plan1!$CW$105:$CY$215,3),H444)</f>
        <v>4405.95</v>
      </c>
      <c r="I445" s="181">
        <f t="shared" si="266"/>
        <v>42258</v>
      </c>
      <c r="J445" s="181">
        <f t="shared" si="285"/>
        <v>42288</v>
      </c>
      <c r="K445" s="182">
        <f t="shared" si="267"/>
        <v>8.1988595278847942E-3</v>
      </c>
      <c r="L445" s="213">
        <f t="shared" si="286"/>
        <v>42348</v>
      </c>
      <c r="M445" s="183">
        <f t="shared" si="287"/>
        <v>22</v>
      </c>
      <c r="N445" s="183">
        <f t="shared" si="268"/>
        <v>14</v>
      </c>
      <c r="O445" s="177">
        <f t="shared" si="269"/>
        <v>1.0052097</v>
      </c>
      <c r="P445" s="184">
        <f t="shared" si="295"/>
        <v>1.0053995600000001</v>
      </c>
      <c r="Q445" s="184">
        <f t="shared" si="288"/>
        <v>1.1039215347559181</v>
      </c>
      <c r="R445" s="177">
        <f t="shared" si="294"/>
        <v>1.1096726299999999</v>
      </c>
      <c r="S445" s="177">
        <f t="shared" si="289"/>
        <v>1.0509297200000001</v>
      </c>
      <c r="T445" s="177">
        <f t="shared" si="270"/>
        <v>323637.65600793</v>
      </c>
      <c r="U445" s="177">
        <f t="shared" si="271"/>
        <v>492.30229080593017</v>
      </c>
      <c r="V445" s="177">
        <f t="shared" si="272"/>
        <v>32713.95878158191</v>
      </c>
      <c r="W445" s="177">
        <f t="shared" si="273"/>
        <v>341159.92329057778</v>
      </c>
      <c r="X445" s="185">
        <f t="shared" si="274"/>
        <v>0</v>
      </c>
      <c r="Y445" s="177">
        <f t="shared" si="275"/>
        <v>0</v>
      </c>
      <c r="Z445" s="186">
        <f t="shared" si="276"/>
        <v>0</v>
      </c>
      <c r="AA445" s="177">
        <f t="shared" si="290"/>
        <v>0</v>
      </c>
      <c r="AB445" s="187">
        <f t="shared" si="291"/>
        <v>7.1215000000000001E-2</v>
      </c>
      <c r="AC445" s="185">
        <f t="shared" si="277"/>
        <v>14</v>
      </c>
      <c r="AD445" s="185">
        <v>252</v>
      </c>
      <c r="AE445" s="184">
        <f t="shared" si="293"/>
        <v>1.0038291749999999</v>
      </c>
      <c r="AF445" s="177">
        <f t="shared" si="278"/>
        <v>1239.26522144</v>
      </c>
      <c r="AG445" s="177">
        <f t="shared" si="279"/>
        <v>1306.3610492600001</v>
      </c>
      <c r="AH445" s="188">
        <f t="shared" si="292"/>
        <v>0</v>
      </c>
      <c r="AI445" s="188"/>
      <c r="AJ445" s="188"/>
      <c r="AK445" s="188"/>
      <c r="AL445" s="8"/>
      <c r="AM445" s="8"/>
      <c r="AN445" s="8"/>
      <c r="AO445" s="8"/>
      <c r="AP445" s="8"/>
      <c r="AQ445" s="8"/>
      <c r="AR445" s="5"/>
      <c r="AS445" s="5"/>
      <c r="AT445" s="5"/>
      <c r="AU445" s="5"/>
      <c r="AV445" s="5"/>
      <c r="AW445" s="3"/>
      <c r="AX445" s="30"/>
      <c r="AY445" s="30"/>
      <c r="AZ445" s="30"/>
      <c r="BA445" s="30"/>
      <c r="BB445" s="30"/>
      <c r="BC445" s="30"/>
      <c r="BD445" s="30"/>
      <c r="BE445" s="30"/>
      <c r="BF445" s="1"/>
      <c r="BG445" s="1"/>
      <c r="BH445" s="1"/>
      <c r="BI445" s="1"/>
    </row>
    <row r="446" spans="1:61" x14ac:dyDescent="0.2">
      <c r="A446" s="125">
        <f t="shared" si="280"/>
        <v>42337</v>
      </c>
      <c r="B446" s="177">
        <f t="shared" si="264"/>
        <v>342466.28433983779</v>
      </c>
      <c r="C446" s="3">
        <f t="shared" si="281"/>
        <v>46232948.385878101</v>
      </c>
      <c r="D446" s="177">
        <f t="shared" si="282"/>
        <v>307953.66221818997</v>
      </c>
      <c r="E446" s="177">
        <f t="shared" si="283"/>
        <v>9666.3066438599999</v>
      </c>
      <c r="F446" s="178">
        <f t="shared" si="265"/>
        <v>298287.35557432997</v>
      </c>
      <c r="G446" s="179">
        <f t="shared" si="284"/>
        <v>4370.12</v>
      </c>
      <c r="H446" s="180">
        <f>IF(AND(N446=1,N445&gt;1),VLOOKUP(A445,[1]Plan1!$CW$105:$CY$215,3),H445)</f>
        <v>4405.95</v>
      </c>
      <c r="I446" s="181">
        <f t="shared" si="266"/>
        <v>42258</v>
      </c>
      <c r="J446" s="181">
        <f t="shared" si="285"/>
        <v>42288</v>
      </c>
      <c r="K446" s="182">
        <f t="shared" si="267"/>
        <v>8.1988595278847942E-3</v>
      </c>
      <c r="L446" s="213">
        <f t="shared" si="286"/>
        <v>42348</v>
      </c>
      <c r="M446" s="183">
        <f t="shared" si="287"/>
        <v>22</v>
      </c>
      <c r="N446" s="183">
        <f t="shared" si="268"/>
        <v>14</v>
      </c>
      <c r="O446" s="177">
        <f t="shared" si="269"/>
        <v>1.0052097</v>
      </c>
      <c r="P446" s="184">
        <f t="shared" si="295"/>
        <v>1.0053995600000001</v>
      </c>
      <c r="Q446" s="184">
        <f t="shared" si="288"/>
        <v>1.1039215347559181</v>
      </c>
      <c r="R446" s="177">
        <f t="shared" si="294"/>
        <v>1.1096726299999999</v>
      </c>
      <c r="S446" s="177">
        <f t="shared" si="289"/>
        <v>1.0509297200000001</v>
      </c>
      <c r="T446" s="177">
        <f t="shared" si="270"/>
        <v>323637.65600793</v>
      </c>
      <c r="U446" s="177">
        <f t="shared" si="271"/>
        <v>492.30229080593017</v>
      </c>
      <c r="V446" s="177">
        <f t="shared" si="272"/>
        <v>32713.95878158191</v>
      </c>
      <c r="W446" s="177">
        <f t="shared" si="273"/>
        <v>341159.92329057778</v>
      </c>
      <c r="X446" s="185">
        <f t="shared" si="274"/>
        <v>0</v>
      </c>
      <c r="Y446" s="177">
        <f t="shared" si="275"/>
        <v>0</v>
      </c>
      <c r="Z446" s="186">
        <f t="shared" si="276"/>
        <v>0</v>
      </c>
      <c r="AA446" s="177">
        <f t="shared" si="290"/>
        <v>0</v>
      </c>
      <c r="AB446" s="187">
        <f t="shared" si="291"/>
        <v>7.1215000000000001E-2</v>
      </c>
      <c r="AC446" s="185">
        <f t="shared" si="277"/>
        <v>14</v>
      </c>
      <c r="AD446" s="185">
        <v>252</v>
      </c>
      <c r="AE446" s="184">
        <f t="shared" si="293"/>
        <v>1.0038291749999999</v>
      </c>
      <c r="AF446" s="177">
        <f t="shared" si="278"/>
        <v>1239.26522144</v>
      </c>
      <c r="AG446" s="177">
        <f t="shared" si="279"/>
        <v>1306.3610492600001</v>
      </c>
      <c r="AH446" s="188">
        <f t="shared" si="292"/>
        <v>0</v>
      </c>
      <c r="AI446" s="188"/>
      <c r="AJ446" s="188"/>
      <c r="AK446" s="188"/>
      <c r="AL446" s="8"/>
      <c r="AM446" s="8"/>
      <c r="AN446" s="8"/>
      <c r="AO446" s="8"/>
      <c r="AP446" s="8"/>
      <c r="AQ446" s="8"/>
      <c r="AR446" s="5"/>
      <c r="AS446" s="5"/>
      <c r="AT446" s="5"/>
      <c r="AU446" s="5"/>
      <c r="AV446" s="5"/>
      <c r="AW446" s="3"/>
      <c r="AX446" s="30"/>
      <c r="AY446" s="30"/>
      <c r="AZ446" s="30"/>
      <c r="BA446" s="30"/>
      <c r="BB446" s="30"/>
      <c r="BC446" s="30"/>
      <c r="BD446" s="30"/>
      <c r="BE446" s="30"/>
      <c r="BF446" s="1"/>
      <c r="BG446" s="1"/>
      <c r="BH446" s="1"/>
      <c r="BI446" s="1"/>
    </row>
    <row r="447" spans="1:61" x14ac:dyDescent="0.2">
      <c r="A447" s="125">
        <f t="shared" si="280"/>
        <v>42338</v>
      </c>
      <c r="B447" s="177">
        <f t="shared" si="264"/>
        <v>342466.28433983779</v>
      </c>
      <c r="C447" s="3">
        <f t="shared" si="281"/>
        <v>46232948.385878101</v>
      </c>
      <c r="D447" s="177">
        <f t="shared" si="282"/>
        <v>307953.66221818997</v>
      </c>
      <c r="E447" s="177">
        <f t="shared" si="283"/>
        <v>9666.3066438599999</v>
      </c>
      <c r="F447" s="178">
        <f t="shared" si="265"/>
        <v>298287.35557432997</v>
      </c>
      <c r="G447" s="179">
        <f t="shared" si="284"/>
        <v>4370.12</v>
      </c>
      <c r="H447" s="180">
        <f>IF(AND(N447=1,N446&gt;1),VLOOKUP(A446,[1]Plan1!$CW$105:$CY$215,3),H446)</f>
        <v>4405.95</v>
      </c>
      <c r="I447" s="181">
        <f t="shared" si="266"/>
        <v>42258</v>
      </c>
      <c r="J447" s="181">
        <f t="shared" si="285"/>
        <v>42288</v>
      </c>
      <c r="K447" s="182">
        <f t="shared" si="267"/>
        <v>8.1988595278847942E-3</v>
      </c>
      <c r="L447" s="213">
        <f t="shared" si="286"/>
        <v>42348</v>
      </c>
      <c r="M447" s="183">
        <f t="shared" si="287"/>
        <v>22</v>
      </c>
      <c r="N447" s="183">
        <f t="shared" si="268"/>
        <v>14</v>
      </c>
      <c r="O447" s="177">
        <f t="shared" si="269"/>
        <v>1.0052097</v>
      </c>
      <c r="P447" s="184">
        <f t="shared" si="295"/>
        <v>1.0053995600000001</v>
      </c>
      <c r="Q447" s="184">
        <f t="shared" si="288"/>
        <v>1.1039215347559181</v>
      </c>
      <c r="R447" s="177">
        <f t="shared" si="294"/>
        <v>1.1096726299999999</v>
      </c>
      <c r="S447" s="177">
        <f t="shared" si="289"/>
        <v>1.0509297200000001</v>
      </c>
      <c r="T447" s="177">
        <f t="shared" si="270"/>
        <v>323637.65600793</v>
      </c>
      <c r="U447" s="177">
        <f t="shared" si="271"/>
        <v>492.30229080593017</v>
      </c>
      <c r="V447" s="177">
        <f t="shared" si="272"/>
        <v>32713.95878158191</v>
      </c>
      <c r="W447" s="177">
        <f t="shared" si="273"/>
        <v>341159.92329057778</v>
      </c>
      <c r="X447" s="185">
        <f t="shared" si="274"/>
        <v>0</v>
      </c>
      <c r="Y447" s="177">
        <f t="shared" si="275"/>
        <v>0</v>
      </c>
      <c r="Z447" s="186">
        <f t="shared" si="276"/>
        <v>0</v>
      </c>
      <c r="AA447" s="177">
        <f t="shared" si="290"/>
        <v>0</v>
      </c>
      <c r="AB447" s="187">
        <f t="shared" si="291"/>
        <v>7.1215000000000001E-2</v>
      </c>
      <c r="AC447" s="185">
        <f t="shared" si="277"/>
        <v>14</v>
      </c>
      <c r="AD447" s="185">
        <v>252</v>
      </c>
      <c r="AE447" s="184">
        <f t="shared" si="293"/>
        <v>1.0038291749999999</v>
      </c>
      <c r="AF447" s="177">
        <f t="shared" si="278"/>
        <v>1239.26522144</v>
      </c>
      <c r="AG447" s="177">
        <f t="shared" si="279"/>
        <v>1306.3610492600001</v>
      </c>
      <c r="AH447" s="188">
        <f t="shared" si="292"/>
        <v>0</v>
      </c>
      <c r="AI447" s="188"/>
      <c r="AJ447" s="188"/>
      <c r="AK447" s="188"/>
      <c r="AL447" s="8"/>
      <c r="AM447" s="8"/>
      <c r="AN447" s="8"/>
      <c r="AO447" s="8"/>
      <c r="AP447" s="8"/>
      <c r="AQ447" s="8"/>
      <c r="AR447" s="5"/>
      <c r="AS447" s="5"/>
      <c r="AT447" s="5"/>
      <c r="AU447" s="5"/>
      <c r="AV447" s="5"/>
      <c r="AW447" s="3"/>
      <c r="AX447" s="30"/>
      <c r="AY447" s="30"/>
      <c r="AZ447" s="30"/>
      <c r="BA447" s="30"/>
      <c r="BB447" s="30"/>
      <c r="BC447" s="30"/>
      <c r="BD447" s="30"/>
      <c r="BE447" s="30"/>
      <c r="BF447" s="1"/>
      <c r="BG447" s="1"/>
      <c r="BH447" s="1"/>
      <c r="BI447" s="1"/>
    </row>
    <row r="448" spans="1:61" x14ac:dyDescent="0.2">
      <c r="A448" s="125">
        <f t="shared" si="280"/>
        <v>42339</v>
      </c>
      <c r="B448" s="177">
        <f t="shared" si="264"/>
        <v>342683.16774947307</v>
      </c>
      <c r="C448" s="3">
        <f t="shared" si="281"/>
        <v>46262227.646178864</v>
      </c>
      <c r="D448" s="177">
        <f t="shared" si="282"/>
        <v>307953.66221818997</v>
      </c>
      <c r="E448" s="177">
        <f t="shared" si="283"/>
        <v>9666.3066438599999</v>
      </c>
      <c r="F448" s="178">
        <f t="shared" si="265"/>
        <v>298287.35557432997</v>
      </c>
      <c r="G448" s="179">
        <f t="shared" si="284"/>
        <v>4370.12</v>
      </c>
      <c r="H448" s="180">
        <f>IF(AND(N448=1,N447&gt;1),VLOOKUP(A447,[1]Plan1!$CW$105:$CY$215,3),H447)</f>
        <v>4405.95</v>
      </c>
      <c r="I448" s="181">
        <f t="shared" si="266"/>
        <v>42258</v>
      </c>
      <c r="J448" s="181">
        <f t="shared" si="285"/>
        <v>42288</v>
      </c>
      <c r="K448" s="182">
        <f t="shared" si="267"/>
        <v>8.1988595278847942E-3</v>
      </c>
      <c r="L448" s="213">
        <f t="shared" si="286"/>
        <v>42348</v>
      </c>
      <c r="M448" s="183">
        <f t="shared" si="287"/>
        <v>22</v>
      </c>
      <c r="N448" s="183">
        <f t="shared" si="268"/>
        <v>15</v>
      </c>
      <c r="O448" s="177">
        <f t="shared" si="269"/>
        <v>1.0055828600000001</v>
      </c>
      <c r="P448" s="184">
        <f t="shared" si="295"/>
        <v>1.0053995600000001</v>
      </c>
      <c r="Q448" s="184">
        <f t="shared" si="288"/>
        <v>1.1039215347559181</v>
      </c>
      <c r="R448" s="177">
        <f t="shared" si="294"/>
        <v>1.1100845699999999</v>
      </c>
      <c r="S448" s="177">
        <f t="shared" si="289"/>
        <v>1.0509297200000001</v>
      </c>
      <c r="T448" s="177">
        <f t="shared" si="270"/>
        <v>323637.65600793</v>
      </c>
      <c r="U448" s="177">
        <f t="shared" si="271"/>
        <v>492.30229080593017</v>
      </c>
      <c r="V448" s="177">
        <f t="shared" si="272"/>
        <v>32836.835274837198</v>
      </c>
      <c r="W448" s="177">
        <f t="shared" si="273"/>
        <v>341282.79978383309</v>
      </c>
      <c r="X448" s="185">
        <f t="shared" si="274"/>
        <v>0</v>
      </c>
      <c r="Y448" s="177">
        <f t="shared" si="275"/>
        <v>0</v>
      </c>
      <c r="Z448" s="186">
        <f t="shared" si="276"/>
        <v>0</v>
      </c>
      <c r="AA448" s="177">
        <f t="shared" si="290"/>
        <v>0</v>
      </c>
      <c r="AB448" s="187">
        <f t="shared" si="291"/>
        <v>7.1215000000000001E-2</v>
      </c>
      <c r="AC448" s="185">
        <f t="shared" si="277"/>
        <v>15</v>
      </c>
      <c r="AD448" s="185">
        <v>252</v>
      </c>
      <c r="AE448" s="184">
        <f t="shared" si="293"/>
        <v>1.0041032480000001</v>
      </c>
      <c r="AF448" s="177">
        <f t="shared" si="278"/>
        <v>1327.9655647300001</v>
      </c>
      <c r="AG448" s="177">
        <f t="shared" si="279"/>
        <v>1400.36796564</v>
      </c>
      <c r="AH448" s="188">
        <f t="shared" si="292"/>
        <v>0</v>
      </c>
      <c r="AI448" s="188"/>
      <c r="AJ448" s="188"/>
      <c r="AK448" s="188"/>
      <c r="AL448" s="8"/>
      <c r="AM448" s="8"/>
      <c r="AN448" s="8"/>
      <c r="AO448" s="8"/>
      <c r="AP448" s="8"/>
      <c r="AQ448" s="8"/>
      <c r="AR448" s="5"/>
      <c r="AS448" s="5"/>
      <c r="AT448" s="5"/>
      <c r="AU448" s="5"/>
      <c r="AV448" s="5"/>
      <c r="AW448" s="3"/>
      <c r="AX448" s="30"/>
      <c r="AY448" s="30"/>
      <c r="AZ448" s="30"/>
      <c r="BA448" s="30"/>
      <c r="BB448" s="30"/>
      <c r="BC448" s="30"/>
      <c r="BD448" s="30"/>
      <c r="BE448" s="30"/>
      <c r="BF448" s="1"/>
      <c r="BG448" s="1"/>
      <c r="BH448" s="1"/>
      <c r="BI448" s="1"/>
    </row>
    <row r="449" spans="1:192" x14ac:dyDescent="0.2">
      <c r="A449" s="125">
        <f t="shared" si="280"/>
        <v>42340</v>
      </c>
      <c r="B449" s="177">
        <f t="shared" si="264"/>
        <v>342900.18871635169</v>
      </c>
      <c r="C449" s="3">
        <f t="shared" si="281"/>
        <v>46291525.476707481</v>
      </c>
      <c r="D449" s="177">
        <f t="shared" si="282"/>
        <v>307953.66221818997</v>
      </c>
      <c r="E449" s="177">
        <f t="shared" si="283"/>
        <v>9666.3066438599999</v>
      </c>
      <c r="F449" s="178">
        <f t="shared" si="265"/>
        <v>298287.35557432997</v>
      </c>
      <c r="G449" s="179">
        <f t="shared" si="284"/>
        <v>4370.12</v>
      </c>
      <c r="H449" s="180">
        <f>IF(AND(N449=1,N448&gt;1),VLOOKUP(A448,[1]Plan1!$CW$105:$CY$215,3),H448)</f>
        <v>4405.95</v>
      </c>
      <c r="I449" s="181">
        <f t="shared" si="266"/>
        <v>42258</v>
      </c>
      <c r="J449" s="181">
        <f t="shared" si="285"/>
        <v>42288</v>
      </c>
      <c r="K449" s="182">
        <f t="shared" si="267"/>
        <v>8.1988595278847942E-3</v>
      </c>
      <c r="L449" s="213">
        <f t="shared" si="286"/>
        <v>42348</v>
      </c>
      <c r="M449" s="183">
        <f t="shared" si="287"/>
        <v>22</v>
      </c>
      <c r="N449" s="183">
        <f t="shared" si="268"/>
        <v>16</v>
      </c>
      <c r="O449" s="177">
        <f t="shared" si="269"/>
        <v>1.00595616</v>
      </c>
      <c r="P449" s="184">
        <f t="shared" si="295"/>
        <v>1.0053995600000001</v>
      </c>
      <c r="Q449" s="184">
        <f t="shared" si="288"/>
        <v>1.1039215347559181</v>
      </c>
      <c r="R449" s="177">
        <f t="shared" si="294"/>
        <v>1.1104966599999999</v>
      </c>
      <c r="S449" s="177">
        <f t="shared" si="289"/>
        <v>1.0509297200000001</v>
      </c>
      <c r="T449" s="177">
        <f t="shared" si="270"/>
        <v>323637.65600793</v>
      </c>
      <c r="U449" s="177">
        <f t="shared" si="271"/>
        <v>492.30229080593017</v>
      </c>
      <c r="V449" s="177">
        <f t="shared" si="272"/>
        <v>32959.756511195817</v>
      </c>
      <c r="W449" s="177">
        <f t="shared" si="273"/>
        <v>341405.72102019168</v>
      </c>
      <c r="X449" s="185">
        <f t="shared" si="274"/>
        <v>0</v>
      </c>
      <c r="Y449" s="177">
        <f t="shared" si="275"/>
        <v>0</v>
      </c>
      <c r="Z449" s="186">
        <f t="shared" si="276"/>
        <v>0</v>
      </c>
      <c r="AA449" s="177">
        <f t="shared" si="290"/>
        <v>0</v>
      </c>
      <c r="AB449" s="187">
        <f t="shared" si="291"/>
        <v>7.1215000000000001E-2</v>
      </c>
      <c r="AC449" s="185">
        <f t="shared" si="277"/>
        <v>16</v>
      </c>
      <c r="AD449" s="185">
        <v>252</v>
      </c>
      <c r="AE449" s="184">
        <f t="shared" si="293"/>
        <v>1.0043773949999999</v>
      </c>
      <c r="AF449" s="177">
        <f t="shared" si="278"/>
        <v>1416.68985722</v>
      </c>
      <c r="AG449" s="177">
        <f t="shared" si="279"/>
        <v>1494.4676961600001</v>
      </c>
      <c r="AH449" s="188">
        <f t="shared" si="292"/>
        <v>0</v>
      </c>
      <c r="AI449" s="188"/>
      <c r="AJ449" s="188"/>
      <c r="AK449" s="188"/>
      <c r="AL449" s="8"/>
      <c r="AM449" s="8"/>
      <c r="AN449" s="8"/>
      <c r="AO449" s="8"/>
      <c r="AP449" s="8"/>
      <c r="AQ449" s="8"/>
      <c r="AR449" s="5"/>
      <c r="AS449" s="5"/>
      <c r="AT449" s="5"/>
      <c r="AU449" s="5"/>
      <c r="AV449" s="5"/>
      <c r="AW449" s="3"/>
      <c r="AX449" s="30"/>
      <c r="AY449" s="30"/>
      <c r="AZ449" s="30"/>
      <c r="BA449" s="30"/>
      <c r="BB449" s="30"/>
      <c r="BC449" s="30"/>
      <c r="BD449" s="30"/>
      <c r="BE449" s="30"/>
      <c r="BF449" s="1"/>
      <c r="BG449" s="1"/>
      <c r="BH449" s="1"/>
      <c r="BI449" s="1"/>
    </row>
    <row r="450" spans="1:192" x14ac:dyDescent="0.2">
      <c r="A450" s="125">
        <f t="shared" si="280"/>
        <v>42341</v>
      </c>
      <c r="B450" s="177">
        <f t="shared" si="264"/>
        <v>343117.3479876137</v>
      </c>
      <c r="C450" s="3">
        <f t="shared" si="281"/>
        <v>46320841.978327848</v>
      </c>
      <c r="D450" s="177">
        <f t="shared" si="282"/>
        <v>307953.66221818997</v>
      </c>
      <c r="E450" s="177">
        <f t="shared" si="283"/>
        <v>9666.3066438599999</v>
      </c>
      <c r="F450" s="178">
        <f t="shared" si="265"/>
        <v>298287.35557432997</v>
      </c>
      <c r="G450" s="179">
        <f t="shared" si="284"/>
        <v>4370.12</v>
      </c>
      <c r="H450" s="180">
        <f>IF(AND(N450=1,N449&gt;1),VLOOKUP(A449,[1]Plan1!$CW$105:$CY$215,3),H449)</f>
        <v>4405.95</v>
      </c>
      <c r="I450" s="181">
        <f t="shared" si="266"/>
        <v>42258</v>
      </c>
      <c r="J450" s="181">
        <f t="shared" si="285"/>
        <v>42288</v>
      </c>
      <c r="K450" s="182">
        <f t="shared" si="267"/>
        <v>8.1988595278847942E-3</v>
      </c>
      <c r="L450" s="213">
        <f t="shared" si="286"/>
        <v>42348</v>
      </c>
      <c r="M450" s="183">
        <f t="shared" si="287"/>
        <v>22</v>
      </c>
      <c r="N450" s="183">
        <f t="shared" si="268"/>
        <v>17</v>
      </c>
      <c r="O450" s="177">
        <f t="shared" si="269"/>
        <v>1.00632959</v>
      </c>
      <c r="P450" s="184">
        <f t="shared" si="295"/>
        <v>1.0053995600000001</v>
      </c>
      <c r="Q450" s="184">
        <f t="shared" si="288"/>
        <v>1.1039215347559181</v>
      </c>
      <c r="R450" s="177">
        <f t="shared" si="294"/>
        <v>1.1109089000000001</v>
      </c>
      <c r="S450" s="177">
        <f t="shared" si="289"/>
        <v>1.0509297200000001</v>
      </c>
      <c r="T450" s="177">
        <f t="shared" si="270"/>
        <v>323637.65600793</v>
      </c>
      <c r="U450" s="177">
        <f t="shared" si="271"/>
        <v>492.30229080593017</v>
      </c>
      <c r="V450" s="177">
        <f t="shared" si="272"/>
        <v>33082.722490657834</v>
      </c>
      <c r="W450" s="177">
        <f t="shared" si="273"/>
        <v>341528.6869996537</v>
      </c>
      <c r="X450" s="185">
        <f t="shared" si="274"/>
        <v>0</v>
      </c>
      <c r="Y450" s="177">
        <f t="shared" si="275"/>
        <v>0</v>
      </c>
      <c r="Z450" s="186">
        <f t="shared" si="276"/>
        <v>0</v>
      </c>
      <c r="AA450" s="177">
        <f t="shared" si="290"/>
        <v>0</v>
      </c>
      <c r="AB450" s="187">
        <f t="shared" si="291"/>
        <v>7.1215000000000001E-2</v>
      </c>
      <c r="AC450" s="185">
        <f t="shared" si="277"/>
        <v>17</v>
      </c>
      <c r="AD450" s="185">
        <v>252</v>
      </c>
      <c r="AE450" s="184">
        <f t="shared" si="293"/>
        <v>1.004651618</v>
      </c>
      <c r="AF450" s="177">
        <f t="shared" si="278"/>
        <v>1505.4387461599999</v>
      </c>
      <c r="AG450" s="177">
        <f t="shared" si="279"/>
        <v>1588.6609879600001</v>
      </c>
      <c r="AH450" s="188">
        <f t="shared" si="292"/>
        <v>0</v>
      </c>
      <c r="AI450" s="188"/>
      <c r="AJ450" s="188"/>
      <c r="AK450" s="188"/>
      <c r="AL450" s="8"/>
      <c r="AM450" s="8"/>
      <c r="AN450" s="8"/>
      <c r="AO450" s="8"/>
      <c r="AP450" s="8"/>
      <c r="AQ450" s="8"/>
      <c r="AR450" s="5"/>
      <c r="AS450" s="5"/>
      <c r="AT450" s="5"/>
      <c r="AU450" s="5"/>
      <c r="AV450" s="5"/>
      <c r="AW450" s="3"/>
      <c r="AX450" s="30"/>
      <c r="AY450" s="30"/>
      <c r="AZ450" s="30"/>
      <c r="BA450" s="30"/>
      <c r="BB450" s="30"/>
      <c r="BC450" s="30"/>
      <c r="BD450" s="30"/>
      <c r="BE450" s="30"/>
      <c r="BF450" s="1"/>
      <c r="BG450" s="1"/>
      <c r="BH450" s="1"/>
      <c r="BI450" s="1"/>
    </row>
    <row r="451" spans="1:192" x14ac:dyDescent="0.2">
      <c r="A451" s="125">
        <f t="shared" si="280"/>
        <v>42342</v>
      </c>
      <c r="B451" s="177">
        <f t="shared" si="264"/>
        <v>343334.64794236253</v>
      </c>
      <c r="C451" s="3">
        <f t="shared" si="281"/>
        <v>46350177.472218938</v>
      </c>
      <c r="D451" s="177">
        <f t="shared" si="282"/>
        <v>307953.66221818997</v>
      </c>
      <c r="E451" s="177">
        <f t="shared" si="283"/>
        <v>9666.3066438599999</v>
      </c>
      <c r="F451" s="178">
        <f t="shared" si="265"/>
        <v>298287.35557432997</v>
      </c>
      <c r="G451" s="179">
        <f t="shared" si="284"/>
        <v>4370.12</v>
      </c>
      <c r="H451" s="180">
        <f>IF(AND(N451=1,N450&gt;1),VLOOKUP(A450,[1]Plan1!$CW$105:$CY$215,3),H450)</f>
        <v>4405.95</v>
      </c>
      <c r="I451" s="181">
        <f t="shared" si="266"/>
        <v>42258</v>
      </c>
      <c r="J451" s="181">
        <f t="shared" si="285"/>
        <v>42288</v>
      </c>
      <c r="K451" s="182">
        <f t="shared" si="267"/>
        <v>8.1988595278847942E-3</v>
      </c>
      <c r="L451" s="213">
        <f t="shared" si="286"/>
        <v>42348</v>
      </c>
      <c r="M451" s="183">
        <f t="shared" si="287"/>
        <v>22</v>
      </c>
      <c r="N451" s="183">
        <f t="shared" si="268"/>
        <v>18</v>
      </c>
      <c r="O451" s="177">
        <f t="shared" si="269"/>
        <v>1.00670317</v>
      </c>
      <c r="P451" s="184">
        <f t="shared" si="295"/>
        <v>1.0053995600000001</v>
      </c>
      <c r="Q451" s="184">
        <f t="shared" si="288"/>
        <v>1.1039215347559181</v>
      </c>
      <c r="R451" s="177">
        <f t="shared" si="294"/>
        <v>1.1113213</v>
      </c>
      <c r="S451" s="177">
        <f t="shared" si="289"/>
        <v>1.0509297200000001</v>
      </c>
      <c r="T451" s="177">
        <f t="shared" si="270"/>
        <v>323637.65600793</v>
      </c>
      <c r="U451" s="177">
        <f t="shared" si="271"/>
        <v>492.30229080593017</v>
      </c>
      <c r="V451" s="177">
        <f t="shared" si="272"/>
        <v>33205.736196096645</v>
      </c>
      <c r="W451" s="177">
        <f t="shared" si="273"/>
        <v>341651.70070509252</v>
      </c>
      <c r="X451" s="185">
        <f t="shared" si="274"/>
        <v>0</v>
      </c>
      <c r="Y451" s="177">
        <f t="shared" si="275"/>
        <v>0</v>
      </c>
      <c r="Z451" s="186">
        <f t="shared" si="276"/>
        <v>0</v>
      </c>
      <c r="AA451" s="177">
        <f t="shared" si="290"/>
        <v>0</v>
      </c>
      <c r="AB451" s="187">
        <f t="shared" si="291"/>
        <v>7.1215000000000001E-2</v>
      </c>
      <c r="AC451" s="185">
        <f t="shared" si="277"/>
        <v>18</v>
      </c>
      <c r="AD451" s="185">
        <v>252</v>
      </c>
      <c r="AE451" s="184">
        <f t="shared" si="293"/>
        <v>1.0049259150000001</v>
      </c>
      <c r="AF451" s="177">
        <f t="shared" si="278"/>
        <v>1594.21158429</v>
      </c>
      <c r="AG451" s="177">
        <f t="shared" si="279"/>
        <v>1682.94723727</v>
      </c>
      <c r="AH451" s="188">
        <f t="shared" si="292"/>
        <v>0</v>
      </c>
      <c r="AI451" s="188"/>
      <c r="AJ451" s="188"/>
      <c r="AK451" s="188"/>
      <c r="AL451" s="8"/>
      <c r="AM451" s="8"/>
      <c r="AN451" s="8"/>
      <c r="AO451" s="8"/>
      <c r="AP451" s="8"/>
      <c r="AQ451" s="8"/>
      <c r="AR451" s="5"/>
      <c r="AS451" s="5"/>
      <c r="AT451" s="5"/>
      <c r="AU451" s="5"/>
      <c r="AV451" s="5"/>
      <c r="AW451" s="3"/>
      <c r="AX451" s="30"/>
      <c r="AY451" s="30"/>
      <c r="AZ451" s="30"/>
      <c r="BA451" s="30"/>
      <c r="BB451" s="30"/>
      <c r="BC451" s="30"/>
      <c r="BD451" s="30"/>
      <c r="BE451" s="30"/>
      <c r="BF451" s="1"/>
      <c r="BG451" s="1"/>
      <c r="BH451" s="1"/>
      <c r="BI451" s="1"/>
    </row>
    <row r="452" spans="1:192" x14ac:dyDescent="0.2">
      <c r="A452" s="125">
        <f t="shared" si="280"/>
        <v>42343</v>
      </c>
      <c r="B452" s="177">
        <f t="shared" si="264"/>
        <v>343552.08633235469</v>
      </c>
      <c r="C452" s="3">
        <f t="shared" si="281"/>
        <v>46379531.654867887</v>
      </c>
      <c r="D452" s="177">
        <f t="shared" si="282"/>
        <v>307953.66221818997</v>
      </c>
      <c r="E452" s="177">
        <f t="shared" si="283"/>
        <v>9666.3066438599999</v>
      </c>
      <c r="F452" s="178">
        <f t="shared" si="265"/>
        <v>298287.35557432997</v>
      </c>
      <c r="G452" s="179">
        <f t="shared" si="284"/>
        <v>4370.12</v>
      </c>
      <c r="H452" s="180">
        <f>IF(AND(N452=1,N451&gt;1),VLOOKUP(A451,[1]Plan1!$CW$105:$CY$215,3),H451)</f>
        <v>4405.95</v>
      </c>
      <c r="I452" s="181">
        <f t="shared" si="266"/>
        <v>42258</v>
      </c>
      <c r="J452" s="181">
        <f t="shared" si="285"/>
        <v>42288</v>
      </c>
      <c r="K452" s="182">
        <f t="shared" si="267"/>
        <v>8.1988595278847942E-3</v>
      </c>
      <c r="L452" s="213">
        <f t="shared" si="286"/>
        <v>42348</v>
      </c>
      <c r="M452" s="183">
        <f t="shared" si="287"/>
        <v>22</v>
      </c>
      <c r="N452" s="183">
        <f t="shared" si="268"/>
        <v>19</v>
      </c>
      <c r="O452" s="177">
        <f t="shared" si="269"/>
        <v>1.0070768800000001</v>
      </c>
      <c r="P452" s="184">
        <f t="shared" si="295"/>
        <v>1.0053995600000001</v>
      </c>
      <c r="Q452" s="184">
        <f t="shared" si="288"/>
        <v>1.1039215347559181</v>
      </c>
      <c r="R452" s="177">
        <f t="shared" si="294"/>
        <v>1.11173385</v>
      </c>
      <c r="S452" s="177">
        <f t="shared" si="289"/>
        <v>1.0509297200000001</v>
      </c>
      <c r="T452" s="177">
        <f t="shared" si="270"/>
        <v>323637.65600793</v>
      </c>
      <c r="U452" s="177">
        <f t="shared" si="271"/>
        <v>492.30229080593017</v>
      </c>
      <c r="V452" s="177">
        <f t="shared" si="272"/>
        <v>33328.794644638852</v>
      </c>
      <c r="W452" s="177">
        <f t="shared" si="273"/>
        <v>341774.75915363472</v>
      </c>
      <c r="X452" s="185">
        <f t="shared" si="274"/>
        <v>0</v>
      </c>
      <c r="Y452" s="177">
        <f t="shared" si="275"/>
        <v>0</v>
      </c>
      <c r="Z452" s="186">
        <f t="shared" si="276"/>
        <v>0</v>
      </c>
      <c r="AA452" s="177">
        <f t="shared" si="290"/>
        <v>0</v>
      </c>
      <c r="AB452" s="187">
        <f t="shared" si="291"/>
        <v>7.1215000000000001E-2</v>
      </c>
      <c r="AC452" s="185">
        <f t="shared" si="277"/>
        <v>19</v>
      </c>
      <c r="AD452" s="185">
        <v>252</v>
      </c>
      <c r="AE452" s="184">
        <f t="shared" si="293"/>
        <v>1.0052002879999999</v>
      </c>
      <c r="AF452" s="177">
        <f t="shared" si="278"/>
        <v>1683.00901888</v>
      </c>
      <c r="AG452" s="177">
        <f t="shared" si="279"/>
        <v>1777.3271787199999</v>
      </c>
      <c r="AH452" s="188">
        <f t="shared" si="292"/>
        <v>0</v>
      </c>
      <c r="AI452" s="188"/>
      <c r="AJ452" s="188"/>
      <c r="AK452" s="188"/>
      <c r="AL452" s="8"/>
      <c r="AM452" s="8"/>
      <c r="AN452" s="8"/>
      <c r="AO452" s="8"/>
      <c r="AP452" s="8"/>
      <c r="AQ452" s="8"/>
      <c r="AR452" s="5"/>
      <c r="AS452" s="5"/>
      <c r="AT452" s="5"/>
      <c r="AU452" s="5"/>
      <c r="AV452" s="5"/>
      <c r="AW452" s="3"/>
      <c r="AX452" s="30"/>
      <c r="AY452" s="30"/>
      <c r="AZ452" s="30"/>
      <c r="BA452" s="30"/>
      <c r="BB452" s="30"/>
      <c r="BC452" s="30"/>
      <c r="BD452" s="30"/>
      <c r="BE452" s="30"/>
      <c r="BF452" s="1"/>
      <c r="BG452" s="1"/>
      <c r="BH452" s="1"/>
      <c r="BI452" s="1"/>
    </row>
    <row r="453" spans="1:192" x14ac:dyDescent="0.2">
      <c r="A453" s="125">
        <f t="shared" si="280"/>
        <v>42344</v>
      </c>
      <c r="B453" s="177">
        <f t="shared" si="264"/>
        <v>343552.08633235469</v>
      </c>
      <c r="C453" s="3">
        <f t="shared" si="281"/>
        <v>46379531.654867887</v>
      </c>
      <c r="D453" s="177">
        <f t="shared" si="282"/>
        <v>307953.66221818997</v>
      </c>
      <c r="E453" s="177">
        <f t="shared" si="283"/>
        <v>9666.3066438599999</v>
      </c>
      <c r="F453" s="178">
        <f t="shared" si="265"/>
        <v>298287.35557432997</v>
      </c>
      <c r="G453" s="179">
        <f t="shared" si="284"/>
        <v>4370.12</v>
      </c>
      <c r="H453" s="180">
        <f>IF(AND(N453=1,N452&gt;1),VLOOKUP(A452,[1]Plan1!$CW$105:$CY$215,3),H452)</f>
        <v>4405.95</v>
      </c>
      <c r="I453" s="181">
        <f t="shared" si="266"/>
        <v>42258</v>
      </c>
      <c r="J453" s="181">
        <f t="shared" si="285"/>
        <v>42288</v>
      </c>
      <c r="K453" s="182">
        <f t="shared" si="267"/>
        <v>8.1988595278847942E-3</v>
      </c>
      <c r="L453" s="213">
        <f t="shared" si="286"/>
        <v>42348</v>
      </c>
      <c r="M453" s="183">
        <f t="shared" si="287"/>
        <v>22</v>
      </c>
      <c r="N453" s="183">
        <f t="shared" si="268"/>
        <v>19</v>
      </c>
      <c r="O453" s="177">
        <f t="shared" si="269"/>
        <v>1.0070768800000001</v>
      </c>
      <c r="P453" s="184">
        <f t="shared" si="295"/>
        <v>1.0053995600000001</v>
      </c>
      <c r="Q453" s="184">
        <f t="shared" si="288"/>
        <v>1.1039215347559181</v>
      </c>
      <c r="R453" s="177">
        <f t="shared" si="294"/>
        <v>1.11173385</v>
      </c>
      <c r="S453" s="177">
        <f t="shared" si="289"/>
        <v>1.0509297200000001</v>
      </c>
      <c r="T453" s="177">
        <f t="shared" si="270"/>
        <v>323637.65600793</v>
      </c>
      <c r="U453" s="177">
        <f t="shared" si="271"/>
        <v>492.30229080593017</v>
      </c>
      <c r="V453" s="177">
        <f t="shared" si="272"/>
        <v>33328.794644638852</v>
      </c>
      <c r="W453" s="177">
        <f t="shared" si="273"/>
        <v>341774.75915363472</v>
      </c>
      <c r="X453" s="185">
        <f t="shared" si="274"/>
        <v>0</v>
      </c>
      <c r="Y453" s="177">
        <f t="shared" si="275"/>
        <v>0</v>
      </c>
      <c r="Z453" s="186">
        <f t="shared" si="276"/>
        <v>0</v>
      </c>
      <c r="AA453" s="177">
        <f t="shared" si="290"/>
        <v>0</v>
      </c>
      <c r="AB453" s="187">
        <f t="shared" si="291"/>
        <v>7.1215000000000001E-2</v>
      </c>
      <c r="AC453" s="185">
        <f t="shared" si="277"/>
        <v>19</v>
      </c>
      <c r="AD453" s="185">
        <v>252</v>
      </c>
      <c r="AE453" s="184">
        <f t="shared" si="293"/>
        <v>1.0052002879999999</v>
      </c>
      <c r="AF453" s="177">
        <f t="shared" si="278"/>
        <v>1683.00901888</v>
      </c>
      <c r="AG453" s="177">
        <f t="shared" si="279"/>
        <v>1777.3271787199999</v>
      </c>
      <c r="AH453" s="188">
        <f t="shared" si="292"/>
        <v>0</v>
      </c>
      <c r="AI453" s="188"/>
      <c r="AJ453" s="188"/>
      <c r="AK453" s="188"/>
      <c r="AL453" s="8"/>
      <c r="AM453" s="8"/>
      <c r="AN453" s="8"/>
      <c r="AO453" s="8"/>
      <c r="AP453" s="8"/>
      <c r="AQ453" s="8"/>
      <c r="AR453" s="5"/>
      <c r="AS453" s="5"/>
      <c r="AT453" s="5"/>
      <c r="AU453" s="5"/>
      <c r="AV453" s="5"/>
      <c r="AW453" s="3"/>
      <c r="AX453" s="30"/>
      <c r="AY453" s="30"/>
      <c r="AZ453" s="30"/>
      <c r="BA453" s="30"/>
      <c r="BB453" s="30"/>
      <c r="BC453" s="30"/>
      <c r="BD453" s="30"/>
      <c r="BE453" s="30"/>
      <c r="BF453" s="1"/>
      <c r="BG453" s="1"/>
      <c r="BH453" s="1"/>
      <c r="BI453" s="1"/>
    </row>
    <row r="454" spans="1:192" x14ac:dyDescent="0.2">
      <c r="A454" s="125">
        <f t="shared" si="280"/>
        <v>42345</v>
      </c>
      <c r="B454" s="177">
        <f t="shared" si="264"/>
        <v>343552.08633235469</v>
      </c>
      <c r="C454" s="3">
        <f t="shared" si="281"/>
        <v>46379531.654867887</v>
      </c>
      <c r="D454" s="177">
        <f t="shared" si="282"/>
        <v>307953.66221818997</v>
      </c>
      <c r="E454" s="177">
        <f t="shared" si="283"/>
        <v>9666.3066438599999</v>
      </c>
      <c r="F454" s="178">
        <f t="shared" si="265"/>
        <v>298287.35557432997</v>
      </c>
      <c r="G454" s="179">
        <f t="shared" si="284"/>
        <v>4370.12</v>
      </c>
      <c r="H454" s="180">
        <f>IF(AND(N454=1,N453&gt;1),VLOOKUP(A453,[1]Plan1!$CW$105:$CY$215,3),H453)</f>
        <v>4405.95</v>
      </c>
      <c r="I454" s="181">
        <f t="shared" si="266"/>
        <v>42258</v>
      </c>
      <c r="J454" s="181">
        <f t="shared" si="285"/>
        <v>42288</v>
      </c>
      <c r="K454" s="182">
        <f t="shared" si="267"/>
        <v>8.1988595278847942E-3</v>
      </c>
      <c r="L454" s="213">
        <f t="shared" si="286"/>
        <v>42348</v>
      </c>
      <c r="M454" s="183">
        <f t="shared" si="287"/>
        <v>22</v>
      </c>
      <c r="N454" s="183">
        <f t="shared" si="268"/>
        <v>19</v>
      </c>
      <c r="O454" s="177">
        <f t="shared" si="269"/>
        <v>1.0070768800000001</v>
      </c>
      <c r="P454" s="184">
        <f t="shared" si="295"/>
        <v>1.0053995600000001</v>
      </c>
      <c r="Q454" s="184">
        <f t="shared" si="288"/>
        <v>1.1039215347559181</v>
      </c>
      <c r="R454" s="177">
        <f t="shared" si="294"/>
        <v>1.11173385</v>
      </c>
      <c r="S454" s="177">
        <f t="shared" si="289"/>
        <v>1.0509297200000001</v>
      </c>
      <c r="T454" s="177">
        <f t="shared" si="270"/>
        <v>323637.65600793</v>
      </c>
      <c r="U454" s="177">
        <f t="shared" si="271"/>
        <v>492.30229080593017</v>
      </c>
      <c r="V454" s="177">
        <f t="shared" si="272"/>
        <v>33328.794644638852</v>
      </c>
      <c r="W454" s="177">
        <f t="shared" si="273"/>
        <v>341774.75915363472</v>
      </c>
      <c r="X454" s="185">
        <f t="shared" si="274"/>
        <v>0</v>
      </c>
      <c r="Y454" s="177">
        <f t="shared" si="275"/>
        <v>0</v>
      </c>
      <c r="Z454" s="186">
        <f t="shared" si="276"/>
        <v>0</v>
      </c>
      <c r="AA454" s="177">
        <f t="shared" si="290"/>
        <v>0</v>
      </c>
      <c r="AB454" s="187">
        <f t="shared" si="291"/>
        <v>7.1215000000000001E-2</v>
      </c>
      <c r="AC454" s="185">
        <f t="shared" si="277"/>
        <v>19</v>
      </c>
      <c r="AD454" s="185">
        <v>252</v>
      </c>
      <c r="AE454" s="184">
        <f t="shared" si="293"/>
        <v>1.0052002879999999</v>
      </c>
      <c r="AF454" s="177">
        <f t="shared" si="278"/>
        <v>1683.00901888</v>
      </c>
      <c r="AG454" s="177">
        <f t="shared" si="279"/>
        <v>1777.3271787199999</v>
      </c>
      <c r="AH454" s="188">
        <f t="shared" si="292"/>
        <v>0</v>
      </c>
      <c r="AI454" s="188"/>
      <c r="AJ454" s="188"/>
      <c r="AK454" s="188"/>
      <c r="AL454" s="8"/>
      <c r="AM454" s="8"/>
      <c r="AN454" s="8"/>
      <c r="AO454" s="8"/>
      <c r="AP454" s="8"/>
      <c r="AQ454" s="8"/>
      <c r="AR454" s="5"/>
      <c r="AS454" s="5"/>
      <c r="AT454" s="5"/>
      <c r="AU454" s="5"/>
      <c r="AV454" s="5"/>
      <c r="AW454" s="3"/>
      <c r="AX454" s="30"/>
      <c r="AY454" s="30"/>
      <c r="AZ454" s="30"/>
      <c r="BA454" s="30"/>
      <c r="BB454" s="30"/>
      <c r="BC454" s="30"/>
      <c r="BD454" s="30"/>
      <c r="BE454" s="30"/>
      <c r="BF454" s="1"/>
      <c r="BG454" s="1"/>
      <c r="BH454" s="1"/>
      <c r="BI454" s="1"/>
    </row>
    <row r="455" spans="1:192" x14ac:dyDescent="0.2">
      <c r="A455" s="125">
        <f t="shared" si="280"/>
        <v>42346</v>
      </c>
      <c r="B455" s="177">
        <f t="shared" si="264"/>
        <v>343769.66253868025</v>
      </c>
      <c r="C455" s="3">
        <f t="shared" si="281"/>
        <v>46408904.442721836</v>
      </c>
      <c r="D455" s="177">
        <f t="shared" si="282"/>
        <v>307953.66221818997</v>
      </c>
      <c r="E455" s="177">
        <f t="shared" si="283"/>
        <v>9666.3066438599999</v>
      </c>
      <c r="F455" s="178">
        <f t="shared" si="265"/>
        <v>298287.35557432997</v>
      </c>
      <c r="G455" s="179">
        <f t="shared" si="284"/>
        <v>4370.12</v>
      </c>
      <c r="H455" s="180">
        <f>IF(AND(N455=1,N454&gt;1),VLOOKUP(A454,[1]Plan1!$CW$105:$CY$215,3),H454)</f>
        <v>4405.95</v>
      </c>
      <c r="I455" s="181">
        <f t="shared" si="266"/>
        <v>42258</v>
      </c>
      <c r="J455" s="181">
        <f t="shared" si="285"/>
        <v>42288</v>
      </c>
      <c r="K455" s="182">
        <f t="shared" si="267"/>
        <v>8.1988595278847942E-3</v>
      </c>
      <c r="L455" s="213">
        <f t="shared" si="286"/>
        <v>42348</v>
      </c>
      <c r="M455" s="183">
        <f t="shared" si="287"/>
        <v>22</v>
      </c>
      <c r="N455" s="183">
        <f t="shared" si="268"/>
        <v>20</v>
      </c>
      <c r="O455" s="177">
        <f t="shared" si="269"/>
        <v>1.00745073</v>
      </c>
      <c r="P455" s="184">
        <f t="shared" si="295"/>
        <v>1.0053995600000001</v>
      </c>
      <c r="Q455" s="184">
        <f t="shared" si="288"/>
        <v>1.1039215347559181</v>
      </c>
      <c r="R455" s="177">
        <f t="shared" si="294"/>
        <v>1.1121465500000001</v>
      </c>
      <c r="S455" s="177">
        <f t="shared" si="289"/>
        <v>1.0509297200000001</v>
      </c>
      <c r="T455" s="177">
        <f t="shared" si="270"/>
        <v>323637.65600793</v>
      </c>
      <c r="U455" s="177">
        <f t="shared" si="271"/>
        <v>492.30229080593017</v>
      </c>
      <c r="V455" s="177">
        <f t="shared" si="272"/>
        <v>33451.897836284392</v>
      </c>
      <c r="W455" s="177">
        <f t="shared" si="273"/>
        <v>341897.86234528024</v>
      </c>
      <c r="X455" s="185">
        <f t="shared" si="274"/>
        <v>0</v>
      </c>
      <c r="Y455" s="177">
        <f t="shared" si="275"/>
        <v>0</v>
      </c>
      <c r="Z455" s="186">
        <f t="shared" si="276"/>
        <v>0</v>
      </c>
      <c r="AA455" s="177">
        <f t="shared" si="290"/>
        <v>0</v>
      </c>
      <c r="AB455" s="187">
        <f t="shared" si="291"/>
        <v>7.1215000000000001E-2</v>
      </c>
      <c r="AC455" s="185">
        <f t="shared" si="277"/>
        <v>20</v>
      </c>
      <c r="AD455" s="185">
        <v>252</v>
      </c>
      <c r="AE455" s="184">
        <f t="shared" si="293"/>
        <v>1.005474735</v>
      </c>
      <c r="AF455" s="177">
        <f t="shared" si="278"/>
        <v>1771.8304026599999</v>
      </c>
      <c r="AG455" s="177">
        <f t="shared" si="279"/>
        <v>1871.8001933999999</v>
      </c>
      <c r="AH455" s="188">
        <f t="shared" si="292"/>
        <v>0</v>
      </c>
      <c r="AI455" s="188"/>
      <c r="AJ455" s="188"/>
      <c r="AK455" s="188"/>
      <c r="AL455" s="8"/>
      <c r="AM455" s="8"/>
      <c r="AN455" s="8"/>
      <c r="AO455" s="8"/>
      <c r="AP455" s="8"/>
      <c r="AQ455" s="8"/>
      <c r="AR455" s="5"/>
      <c r="AS455" s="5"/>
      <c r="AT455" s="5"/>
      <c r="AU455" s="5"/>
      <c r="AV455" s="5"/>
      <c r="AW455" s="3"/>
      <c r="AX455" s="30"/>
      <c r="AY455" s="30"/>
      <c r="AZ455" s="30"/>
      <c r="BA455" s="30"/>
      <c r="BB455" s="30"/>
      <c r="BC455" s="30"/>
      <c r="BD455" s="30"/>
      <c r="BE455" s="30"/>
      <c r="BF455" s="1"/>
      <c r="BG455" s="1"/>
      <c r="BH455" s="1"/>
      <c r="BI455" s="1"/>
    </row>
    <row r="456" spans="1:192" x14ac:dyDescent="0.2">
      <c r="A456" s="125">
        <f t="shared" si="280"/>
        <v>42347</v>
      </c>
      <c r="B456" s="177">
        <f t="shared" si="264"/>
        <v>343987.37996754266</v>
      </c>
      <c r="C456" s="3">
        <f t="shared" si="281"/>
        <v>46438296.295618258</v>
      </c>
      <c r="D456" s="177">
        <f t="shared" si="282"/>
        <v>307953.66221818997</v>
      </c>
      <c r="E456" s="177">
        <f t="shared" si="283"/>
        <v>9666.3066438599999</v>
      </c>
      <c r="F456" s="178">
        <f t="shared" si="265"/>
        <v>298287.35557432997</v>
      </c>
      <c r="G456" s="179">
        <f t="shared" si="284"/>
        <v>4370.12</v>
      </c>
      <c r="H456" s="180">
        <f>IF(AND(N456=1,N455&gt;1),VLOOKUP(A455,[1]Plan1!$CW$105:$CY$215,3),H455)</f>
        <v>4405.95</v>
      </c>
      <c r="I456" s="181">
        <f t="shared" si="266"/>
        <v>42258</v>
      </c>
      <c r="J456" s="181">
        <f t="shared" si="285"/>
        <v>42288</v>
      </c>
      <c r="K456" s="182">
        <f t="shared" si="267"/>
        <v>8.1988595278847942E-3</v>
      </c>
      <c r="L456" s="213">
        <f t="shared" si="286"/>
        <v>42348</v>
      </c>
      <c r="M456" s="183">
        <f t="shared" si="287"/>
        <v>22</v>
      </c>
      <c r="N456" s="183">
        <f t="shared" si="268"/>
        <v>21</v>
      </c>
      <c r="O456" s="177">
        <f t="shared" si="269"/>
        <v>1.0078247199999999</v>
      </c>
      <c r="P456" s="184">
        <f t="shared" si="295"/>
        <v>1.0053995600000001</v>
      </c>
      <c r="Q456" s="184">
        <f t="shared" si="288"/>
        <v>1.1039215347559181</v>
      </c>
      <c r="R456" s="177">
        <f t="shared" si="294"/>
        <v>1.11255941</v>
      </c>
      <c r="S456" s="177">
        <f t="shared" si="289"/>
        <v>1.0509297200000001</v>
      </c>
      <c r="T456" s="177">
        <f t="shared" si="270"/>
        <v>323637.65600793</v>
      </c>
      <c r="U456" s="177">
        <f t="shared" si="271"/>
        <v>492.30229080593017</v>
      </c>
      <c r="V456" s="177">
        <f t="shared" si="272"/>
        <v>33575.048753906798</v>
      </c>
      <c r="W456" s="177">
        <f t="shared" si="273"/>
        <v>342021.01326290268</v>
      </c>
      <c r="X456" s="185">
        <f t="shared" si="274"/>
        <v>0</v>
      </c>
      <c r="Y456" s="177">
        <f t="shared" si="275"/>
        <v>0</v>
      </c>
      <c r="Z456" s="186">
        <f t="shared" si="276"/>
        <v>0</v>
      </c>
      <c r="AA456" s="177">
        <f t="shared" si="290"/>
        <v>0</v>
      </c>
      <c r="AB456" s="187">
        <f t="shared" si="291"/>
        <v>7.1215000000000001E-2</v>
      </c>
      <c r="AC456" s="185">
        <f t="shared" si="277"/>
        <v>21</v>
      </c>
      <c r="AD456" s="185">
        <v>252</v>
      </c>
      <c r="AE456" s="184">
        <f t="shared" si="293"/>
        <v>1.005749257</v>
      </c>
      <c r="AF456" s="177">
        <f t="shared" si="278"/>
        <v>1860.6760592600001</v>
      </c>
      <c r="AG456" s="177">
        <f t="shared" si="279"/>
        <v>1966.3667046400001</v>
      </c>
      <c r="AH456" s="188">
        <f t="shared" si="292"/>
        <v>0</v>
      </c>
      <c r="AI456" s="188"/>
      <c r="AJ456" s="188"/>
      <c r="AK456" s="188"/>
      <c r="AL456" s="8"/>
      <c r="AM456" s="8"/>
      <c r="AN456" s="8"/>
      <c r="AO456" s="8"/>
      <c r="AP456" s="8"/>
      <c r="AQ456" s="8"/>
      <c r="AR456" s="5"/>
      <c r="AS456" s="5"/>
      <c r="AT456" s="5"/>
      <c r="AU456" s="5"/>
      <c r="AV456" s="5"/>
      <c r="AW456" s="3"/>
      <c r="AX456" s="30"/>
      <c r="AY456" s="30"/>
      <c r="AZ456" s="30"/>
      <c r="BA456" s="30"/>
      <c r="BB456" s="30"/>
      <c r="BC456" s="30"/>
      <c r="BD456" s="30"/>
      <c r="BE456" s="30"/>
      <c r="BF456" s="1"/>
      <c r="BG456" s="1"/>
      <c r="BH456" s="1"/>
      <c r="BI456" s="1"/>
    </row>
    <row r="457" spans="1:192" x14ac:dyDescent="0.2">
      <c r="A457" s="125">
        <f t="shared" si="280"/>
        <v>42348</v>
      </c>
      <c r="B457" s="177">
        <f t="shared" si="264"/>
        <v>344205.23568512843</v>
      </c>
      <c r="C457" s="3">
        <f t="shared" si="281"/>
        <v>46467706.817492336</v>
      </c>
      <c r="D457" s="177">
        <f t="shared" si="282"/>
        <v>307953.66221818997</v>
      </c>
      <c r="E457" s="177">
        <f t="shared" si="283"/>
        <v>9666.3066438599999</v>
      </c>
      <c r="F457" s="178">
        <f t="shared" si="265"/>
        <v>298287.35557432997</v>
      </c>
      <c r="G457" s="179">
        <f t="shared" si="284"/>
        <v>4370.12</v>
      </c>
      <c r="H457" s="180">
        <f>IF(AND(N457=1,N456&gt;1),VLOOKUP(A456,[1]Plan1!$CW$105:$CY$215,3),H456)</f>
        <v>4405.95</v>
      </c>
      <c r="I457" s="181">
        <f t="shared" si="266"/>
        <v>42258</v>
      </c>
      <c r="J457" s="181">
        <f t="shared" si="285"/>
        <v>42288</v>
      </c>
      <c r="K457" s="182">
        <f t="shared" si="267"/>
        <v>8.1988595278847942E-3</v>
      </c>
      <c r="L457" s="213">
        <f t="shared" si="286"/>
        <v>42348</v>
      </c>
      <c r="M457" s="183">
        <f t="shared" si="287"/>
        <v>22</v>
      </c>
      <c r="N457" s="183">
        <f t="shared" si="268"/>
        <v>22</v>
      </c>
      <c r="O457" s="177">
        <f t="shared" si="269"/>
        <v>1.0081988500000001</v>
      </c>
      <c r="P457" s="184">
        <f t="shared" si="295"/>
        <v>1.0053995600000001</v>
      </c>
      <c r="Q457" s="184">
        <f t="shared" si="288"/>
        <v>1.1039215347559181</v>
      </c>
      <c r="R457" s="177">
        <f t="shared" si="294"/>
        <v>1.11297242</v>
      </c>
      <c r="S457" s="177">
        <f t="shared" si="289"/>
        <v>1.0509297200000001</v>
      </c>
      <c r="T457" s="177">
        <f t="shared" si="270"/>
        <v>323637.65600793</v>
      </c>
      <c r="U457" s="177">
        <f t="shared" si="271"/>
        <v>492.30229080593017</v>
      </c>
      <c r="V457" s="177">
        <f t="shared" si="272"/>
        <v>33698.244414632536</v>
      </c>
      <c r="W457" s="177">
        <f t="shared" si="273"/>
        <v>342144.20892362844</v>
      </c>
      <c r="X457" s="185">
        <f t="shared" si="274"/>
        <v>15</v>
      </c>
      <c r="Y457" s="177">
        <f t="shared" si="275"/>
        <v>2290.5593395699998</v>
      </c>
      <c r="Z457" s="186">
        <f t="shared" si="276"/>
        <v>7.4380000000000002E-3</v>
      </c>
      <c r="AA457" s="177">
        <f t="shared" si="290"/>
        <v>2407.2168853799999</v>
      </c>
      <c r="AB457" s="187">
        <f t="shared" si="291"/>
        <v>7.1215000000000001E-2</v>
      </c>
      <c r="AC457" s="185">
        <f t="shared" si="277"/>
        <v>22</v>
      </c>
      <c r="AD457" s="185">
        <v>252</v>
      </c>
      <c r="AE457" s="184">
        <f t="shared" si="293"/>
        <v>1.0060238539999999</v>
      </c>
      <c r="AF457" s="177">
        <f t="shared" si="278"/>
        <v>1949.5459886900001</v>
      </c>
      <c r="AG457" s="177">
        <f t="shared" si="279"/>
        <v>2061.0267614999998</v>
      </c>
      <c r="AH457" s="188">
        <f t="shared" si="292"/>
        <v>4356.7628740700002</v>
      </c>
      <c r="AI457" s="188"/>
      <c r="AJ457" s="188"/>
      <c r="AK457" s="188"/>
      <c r="AL457" s="8"/>
      <c r="AM457" s="8"/>
      <c r="AN457" s="11"/>
      <c r="AO457" s="11"/>
      <c r="AP457" s="11"/>
      <c r="AQ457" s="11"/>
      <c r="AR457" s="5"/>
      <c r="AS457" s="5"/>
      <c r="AT457" s="5"/>
      <c r="AU457" s="5"/>
      <c r="AV457" s="5"/>
      <c r="AW457" s="10"/>
      <c r="AX457" s="30"/>
      <c r="AY457" s="30"/>
      <c r="AZ457" s="30"/>
      <c r="BA457" s="30"/>
      <c r="BB457" s="30"/>
      <c r="BC457" s="30"/>
      <c r="BD457" s="30"/>
      <c r="BE457" s="30"/>
      <c r="BF457" s="7"/>
      <c r="BG457" s="7"/>
      <c r="BH457" s="7"/>
      <c r="BI457" s="7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</row>
    <row r="458" spans="1:192" x14ac:dyDescent="0.2">
      <c r="A458" s="125">
        <f t="shared" si="280"/>
        <v>42349</v>
      </c>
      <c r="B458" s="177">
        <f t="shared" ref="B458:B521" si="296">(W458+AG458)</f>
        <v>339996.64796342835</v>
      </c>
      <c r="C458" s="3">
        <f t="shared" si="281"/>
        <v>45899547.475062825</v>
      </c>
      <c r="D458" s="177">
        <f t="shared" si="282"/>
        <v>305663.10287861997</v>
      </c>
      <c r="E458" s="177">
        <f t="shared" si="283"/>
        <v>7375.7473042900001</v>
      </c>
      <c r="F458" s="178">
        <f t="shared" ref="F458:F521" si="297">(D458-E458)</f>
        <v>298287.35557432997</v>
      </c>
      <c r="G458" s="179">
        <f t="shared" si="284"/>
        <v>4405.95</v>
      </c>
      <c r="H458" s="180">
        <f>IF(AND(N458=1,N457&gt;1),VLOOKUP(A457,[1]Plan1!$CW$105:$CY$215,3),H457)</f>
        <v>4450.45</v>
      </c>
      <c r="I458" s="181">
        <f t="shared" ref="I458:I521" si="298">EDATE(J458,-1)</f>
        <v>42288</v>
      </c>
      <c r="J458" s="181">
        <f t="shared" si="285"/>
        <v>42319</v>
      </c>
      <c r="K458" s="182">
        <f t="shared" ref="K458:K521" si="299">(H458/G458)-1</f>
        <v>1.009997843824828E-2</v>
      </c>
      <c r="L458" s="213">
        <f t="shared" si="286"/>
        <v>42380</v>
      </c>
      <c r="M458" s="183">
        <f t="shared" si="287"/>
        <v>20</v>
      </c>
      <c r="N458" s="183">
        <f t="shared" ref="N458:N521" si="300">(M458-(NETWORKDAYS(A458,L458,$AT$194:$AT$348)-1))</f>
        <v>1</v>
      </c>
      <c r="O458" s="177">
        <f t="shared" ref="O458:O521" si="301">TRUNC((H458/G458)^TRUNC((N458/M458),9),8)</f>
        <v>1.00050259</v>
      </c>
      <c r="P458" s="184">
        <f t="shared" si="295"/>
        <v>1.0081988500000001</v>
      </c>
      <c r="Q458" s="184">
        <f t="shared" si="288"/>
        <v>1.1129724218311519</v>
      </c>
      <c r="R458" s="177">
        <f t="shared" si="294"/>
        <v>1.1135317899999999</v>
      </c>
      <c r="S458" s="177">
        <f t="shared" si="289"/>
        <v>1.0509297200000001</v>
      </c>
      <c r="T458" s="177">
        <f t="shared" ref="T458:T521" si="302">TRUNC(D458*S458,8)</f>
        <v>321230.43912255001</v>
      </c>
      <c r="U458" s="177">
        <f t="shared" ref="U458:U521" si="303">(E458*(S458-1))</f>
        <v>375.64474499824502</v>
      </c>
      <c r="V458" s="177">
        <f t="shared" ref="V458:V521" si="304">(F458*(R458-1))</f>
        <v>33865.097412720133</v>
      </c>
      <c r="W458" s="177">
        <f t="shared" ref="W458:W521" si="305">(D458+U458+V458)</f>
        <v>339903.84503633837</v>
      </c>
      <c r="X458" s="185">
        <f t="shared" ref="X458:X521" si="306">IF(VLOOKUP(A458,AT$10:BC$190,10)=VLOOKUP(A457,AT$10:BC$190,10),0,VLOOKUP(A458,AT$10:BC$190,10))</f>
        <v>0</v>
      </c>
      <c r="Y458" s="177">
        <f t="shared" ref="Y458:Y521" si="307">IF(X458&gt;0,VLOOKUP(A458,AT$12:AX$190,5),0)</f>
        <v>0</v>
      </c>
      <c r="Z458" s="186">
        <f t="shared" ref="Z458:Z521" si="308">IF(X458&gt;0,VLOOKUP($A458,$AT$10:$AY$190,6),0)</f>
        <v>0</v>
      </c>
      <c r="AA458" s="177">
        <f t="shared" si="290"/>
        <v>0</v>
      </c>
      <c r="AB458" s="187">
        <f t="shared" si="291"/>
        <v>7.1215000000000001E-2</v>
      </c>
      <c r="AC458" s="185">
        <f t="shared" ref="AC458:AC521" si="309">N458</f>
        <v>1</v>
      </c>
      <c r="AD458" s="185">
        <v>252</v>
      </c>
      <c r="AE458" s="184">
        <f t="shared" si="293"/>
        <v>1.000273027</v>
      </c>
      <c r="AF458" s="177">
        <f t="shared" ref="AF458:AF521" si="310">TRUNC((T458*(AE458-1)),8)</f>
        <v>87.704583099999994</v>
      </c>
      <c r="AG458" s="177">
        <f t="shared" ref="AG458:AG521" si="311">TRUNC((W458*(AE458-1)),8)</f>
        <v>92.802927089999997</v>
      </c>
      <c r="AH458" s="188">
        <f t="shared" si="292"/>
        <v>0</v>
      </c>
      <c r="AI458" s="188"/>
      <c r="AJ458" s="188"/>
      <c r="AK458" s="188"/>
      <c r="AL458" s="8"/>
      <c r="AM458" s="8"/>
      <c r="AN458" s="8"/>
      <c r="AO458" s="8"/>
      <c r="AP458" s="8"/>
      <c r="AQ458" s="8"/>
      <c r="AR458" s="5"/>
      <c r="AS458" s="5"/>
      <c r="AT458" s="5"/>
      <c r="AU458" s="5"/>
      <c r="AV458" s="5"/>
      <c r="AW458" s="3"/>
      <c r="AX458" s="30"/>
      <c r="AY458" s="30"/>
      <c r="AZ458" s="30"/>
      <c r="BA458" s="30"/>
      <c r="BB458" s="30"/>
      <c r="BC458" s="30"/>
      <c r="BD458" s="30"/>
      <c r="BE458" s="30"/>
      <c r="BF458" s="1"/>
      <c r="BG458" s="1"/>
      <c r="BH458" s="1"/>
      <c r="BI458" s="1"/>
    </row>
    <row r="459" spans="1:192" x14ac:dyDescent="0.2">
      <c r="A459" s="125">
        <f t="shared" ref="A459:A522" si="312">(A458+1)</f>
        <v>42350</v>
      </c>
      <c r="B459" s="177">
        <f t="shared" si="296"/>
        <v>340256.50108624197</v>
      </c>
      <c r="C459" s="3">
        <f t="shared" ref="C459:C522" si="313">B459*135</f>
        <v>45934627.64664267</v>
      </c>
      <c r="D459" s="177">
        <f t="shared" ref="D459:D522" si="314">TRUNC(IF(X458&gt;0,VLOOKUP(A458,$AT$12:$AU$190,2),D458),8)</f>
        <v>305663.10287861997</v>
      </c>
      <c r="E459" s="177">
        <f t="shared" ref="E459:E522" si="315">IF(ISERROR(VLOOKUP(A459,AZ$12:BB$174,2,FALSE)=TRUE),E458,VLOOKUP(A459,AZ$12:BB$174,2,FALSE))</f>
        <v>7375.7473042900001</v>
      </c>
      <c r="F459" s="178">
        <f t="shared" si="297"/>
        <v>298287.35557432997</v>
      </c>
      <c r="G459" s="179">
        <f t="shared" ref="G459:G522" si="316">IF(H459=H458,G458,H458)</f>
        <v>4405.95</v>
      </c>
      <c r="H459" s="180">
        <f>IF(AND(N459=1,N458&gt;1),VLOOKUP(A458,[1]Plan1!$CW$105:$CY$215,3),H458)</f>
        <v>4450.45</v>
      </c>
      <c r="I459" s="181">
        <f t="shared" si="298"/>
        <v>42288</v>
      </c>
      <c r="J459" s="181">
        <f t="shared" ref="J459:J522" si="317">IF(X458&gt;0,EDATE(A459,-1),+J458)</f>
        <v>42319</v>
      </c>
      <c r="K459" s="182">
        <f t="shared" si="299"/>
        <v>1.009997843824828E-2</v>
      </c>
      <c r="L459" s="213">
        <f t="shared" ref="L459:L522" si="318">VLOOKUP(A458,AZ$193:BA$372,2)</f>
        <v>42380</v>
      </c>
      <c r="M459" s="183">
        <f t="shared" ref="M459:M522" si="319">IF(L459=L458,M458,NETWORKDAYS(L458,L459,$AT$194:$AT$348)-1)</f>
        <v>20</v>
      </c>
      <c r="N459" s="183">
        <f t="shared" si="300"/>
        <v>2</v>
      </c>
      <c r="O459" s="177">
        <f t="shared" si="301"/>
        <v>1.00100543</v>
      </c>
      <c r="P459" s="184">
        <f t="shared" si="295"/>
        <v>1.0081988500000001</v>
      </c>
      <c r="Q459" s="184">
        <f t="shared" ref="Q459:Q522" si="320">IF(L459&gt;L458,Q458*P459,Q458)</f>
        <v>1.1129724218311519</v>
      </c>
      <c r="R459" s="177">
        <f t="shared" si="294"/>
        <v>1.11409143</v>
      </c>
      <c r="S459" s="177">
        <f t="shared" ref="S459:S522" si="321">IF(AND(X459&gt;0,MONTH(A459)=S$9),R459,S458)</f>
        <v>1.0509297200000001</v>
      </c>
      <c r="T459" s="177">
        <f t="shared" si="302"/>
        <v>321230.43912255001</v>
      </c>
      <c r="U459" s="177">
        <f t="shared" si="303"/>
        <v>375.64474499824502</v>
      </c>
      <c r="V459" s="177">
        <f t="shared" si="304"/>
        <v>34032.030948393774</v>
      </c>
      <c r="W459" s="177">
        <f t="shared" si="305"/>
        <v>340070.77857201197</v>
      </c>
      <c r="X459" s="185">
        <f t="shared" si="306"/>
        <v>0</v>
      </c>
      <c r="Y459" s="177">
        <f t="shared" si="307"/>
        <v>0</v>
      </c>
      <c r="Z459" s="186">
        <f t="shared" si="308"/>
        <v>0</v>
      </c>
      <c r="AA459" s="177">
        <f t="shared" ref="AA459:AA522" si="322">IF(Z459&gt;0,TRUNC(Z459*T459,8),0)</f>
        <v>0</v>
      </c>
      <c r="AB459" s="187">
        <f t="shared" ref="AB459:AB522" si="323">(AB458)</f>
        <v>7.1215000000000001E-2</v>
      </c>
      <c r="AC459" s="185">
        <f t="shared" si="309"/>
        <v>2</v>
      </c>
      <c r="AD459" s="185">
        <v>252</v>
      </c>
      <c r="AE459" s="184">
        <f t="shared" si="293"/>
        <v>1.000546129</v>
      </c>
      <c r="AF459" s="177">
        <f t="shared" si="310"/>
        <v>175.43325848000001</v>
      </c>
      <c r="AG459" s="177">
        <f t="shared" si="311"/>
        <v>185.72251423</v>
      </c>
      <c r="AH459" s="188">
        <f t="shared" ref="AH459:AH522" si="324">IF(AA459&gt;0,AA459+AF459,0)</f>
        <v>0</v>
      </c>
      <c r="AI459" s="188"/>
      <c r="AJ459" s="188"/>
      <c r="AK459" s="188"/>
      <c r="AL459" s="8"/>
      <c r="AM459" s="8"/>
      <c r="AN459" s="8"/>
      <c r="AO459" s="8"/>
      <c r="AP459" s="8"/>
      <c r="AQ459" s="8"/>
      <c r="AR459" s="5"/>
      <c r="AS459" s="5"/>
      <c r="AT459" s="5"/>
      <c r="AU459" s="5"/>
      <c r="AV459" s="5"/>
      <c r="AW459" s="3"/>
      <c r="AX459" s="30"/>
      <c r="AY459" s="30"/>
      <c r="AZ459" s="30"/>
      <c r="BA459" s="30"/>
      <c r="BB459" s="30"/>
      <c r="BC459" s="30"/>
      <c r="BD459" s="30"/>
      <c r="BE459" s="30"/>
      <c r="BF459" s="1"/>
      <c r="BG459" s="1"/>
      <c r="BH459" s="1"/>
      <c r="BI459" s="1"/>
    </row>
    <row r="460" spans="1:192" x14ac:dyDescent="0.2">
      <c r="A460" s="125">
        <f t="shared" si="312"/>
        <v>42351</v>
      </c>
      <c r="B460" s="177">
        <f t="shared" si="296"/>
        <v>340256.50108624197</v>
      </c>
      <c r="C460" s="3">
        <f t="shared" si="313"/>
        <v>45934627.64664267</v>
      </c>
      <c r="D460" s="177">
        <f t="shared" si="314"/>
        <v>305663.10287861997</v>
      </c>
      <c r="E460" s="177">
        <f t="shared" si="315"/>
        <v>7375.7473042900001</v>
      </c>
      <c r="F460" s="178">
        <f t="shared" si="297"/>
        <v>298287.35557432997</v>
      </c>
      <c r="G460" s="179">
        <f t="shared" si="316"/>
        <v>4405.95</v>
      </c>
      <c r="H460" s="180">
        <f>IF(AND(N460=1,N459&gt;1),VLOOKUP(A459,[1]Plan1!$CW$105:$CY$215,3),H459)</f>
        <v>4450.45</v>
      </c>
      <c r="I460" s="181">
        <f t="shared" si="298"/>
        <v>42288</v>
      </c>
      <c r="J460" s="181">
        <f t="shared" si="317"/>
        <v>42319</v>
      </c>
      <c r="K460" s="182">
        <f t="shared" si="299"/>
        <v>1.009997843824828E-2</v>
      </c>
      <c r="L460" s="213">
        <f t="shared" si="318"/>
        <v>42380</v>
      </c>
      <c r="M460" s="183">
        <f t="shared" si="319"/>
        <v>20</v>
      </c>
      <c r="N460" s="183">
        <f t="shared" si="300"/>
        <v>2</v>
      </c>
      <c r="O460" s="177">
        <f t="shared" si="301"/>
        <v>1.00100543</v>
      </c>
      <c r="P460" s="184">
        <f t="shared" si="295"/>
        <v>1.0081988500000001</v>
      </c>
      <c r="Q460" s="184">
        <f t="shared" si="320"/>
        <v>1.1129724218311519</v>
      </c>
      <c r="R460" s="177">
        <f t="shared" si="294"/>
        <v>1.11409143</v>
      </c>
      <c r="S460" s="177">
        <f t="shared" si="321"/>
        <v>1.0509297200000001</v>
      </c>
      <c r="T460" s="177">
        <f t="shared" si="302"/>
        <v>321230.43912255001</v>
      </c>
      <c r="U460" s="177">
        <f t="shared" si="303"/>
        <v>375.64474499824502</v>
      </c>
      <c r="V460" s="177">
        <f t="shared" si="304"/>
        <v>34032.030948393774</v>
      </c>
      <c r="W460" s="177">
        <f t="shared" si="305"/>
        <v>340070.77857201197</v>
      </c>
      <c r="X460" s="185">
        <f t="shared" si="306"/>
        <v>0</v>
      </c>
      <c r="Y460" s="177">
        <f t="shared" si="307"/>
        <v>0</v>
      </c>
      <c r="Z460" s="186">
        <f t="shared" si="308"/>
        <v>0</v>
      </c>
      <c r="AA460" s="177">
        <f t="shared" si="322"/>
        <v>0</v>
      </c>
      <c r="AB460" s="187">
        <f t="shared" si="323"/>
        <v>7.1215000000000001E-2</v>
      </c>
      <c r="AC460" s="185">
        <f t="shared" si="309"/>
        <v>2</v>
      </c>
      <c r="AD460" s="185">
        <v>252</v>
      </c>
      <c r="AE460" s="184">
        <f t="shared" si="293"/>
        <v>1.000546129</v>
      </c>
      <c r="AF460" s="177">
        <f t="shared" si="310"/>
        <v>175.43325848000001</v>
      </c>
      <c r="AG460" s="177">
        <f t="shared" si="311"/>
        <v>185.72251423</v>
      </c>
      <c r="AH460" s="188">
        <f t="shared" si="324"/>
        <v>0</v>
      </c>
      <c r="AI460" s="188"/>
      <c r="AJ460" s="188"/>
      <c r="AK460" s="188"/>
      <c r="AL460" s="8"/>
      <c r="AM460" s="8"/>
      <c r="AN460" s="8"/>
      <c r="AO460" s="8"/>
      <c r="AP460" s="8"/>
      <c r="AQ460" s="8"/>
      <c r="AR460" s="5"/>
      <c r="AS460" s="5"/>
      <c r="AT460" s="5"/>
      <c r="AU460" s="5"/>
      <c r="AV460" s="5"/>
      <c r="AW460" s="3"/>
      <c r="AX460" s="30"/>
      <c r="AY460" s="30"/>
      <c r="AZ460" s="30"/>
      <c r="BA460" s="30"/>
      <c r="BB460" s="30"/>
      <c r="BC460" s="30"/>
      <c r="BD460" s="30"/>
      <c r="BE460" s="30"/>
      <c r="BF460" s="1"/>
      <c r="BG460" s="1"/>
      <c r="BH460" s="1"/>
      <c r="BI460" s="1"/>
    </row>
    <row r="461" spans="1:192" x14ac:dyDescent="0.2">
      <c r="A461" s="125">
        <f t="shared" si="312"/>
        <v>42352</v>
      </c>
      <c r="B461" s="177">
        <f t="shared" si="296"/>
        <v>340256.50108624197</v>
      </c>
      <c r="C461" s="3">
        <f t="shared" si="313"/>
        <v>45934627.64664267</v>
      </c>
      <c r="D461" s="177">
        <f t="shared" si="314"/>
        <v>305663.10287861997</v>
      </c>
      <c r="E461" s="177">
        <f t="shared" si="315"/>
        <v>7375.7473042900001</v>
      </c>
      <c r="F461" s="178">
        <f t="shared" si="297"/>
        <v>298287.35557432997</v>
      </c>
      <c r="G461" s="179">
        <f t="shared" si="316"/>
        <v>4405.95</v>
      </c>
      <c r="H461" s="180">
        <f>IF(AND(N461=1,N460&gt;1),VLOOKUP(A460,[1]Plan1!$CW$105:$CY$215,3),H460)</f>
        <v>4450.45</v>
      </c>
      <c r="I461" s="181">
        <f t="shared" si="298"/>
        <v>42288</v>
      </c>
      <c r="J461" s="181">
        <f t="shared" si="317"/>
        <v>42319</v>
      </c>
      <c r="K461" s="182">
        <f t="shared" si="299"/>
        <v>1.009997843824828E-2</v>
      </c>
      <c r="L461" s="213">
        <f t="shared" si="318"/>
        <v>42380</v>
      </c>
      <c r="M461" s="183">
        <f t="shared" si="319"/>
        <v>20</v>
      </c>
      <c r="N461" s="183">
        <f t="shared" si="300"/>
        <v>2</v>
      </c>
      <c r="O461" s="177">
        <f t="shared" si="301"/>
        <v>1.00100543</v>
      </c>
      <c r="P461" s="184">
        <f t="shared" si="295"/>
        <v>1.0081988500000001</v>
      </c>
      <c r="Q461" s="184">
        <f t="shared" si="320"/>
        <v>1.1129724218311519</v>
      </c>
      <c r="R461" s="177">
        <f t="shared" si="294"/>
        <v>1.11409143</v>
      </c>
      <c r="S461" s="177">
        <f t="shared" si="321"/>
        <v>1.0509297200000001</v>
      </c>
      <c r="T461" s="177">
        <f t="shared" si="302"/>
        <v>321230.43912255001</v>
      </c>
      <c r="U461" s="177">
        <f t="shared" si="303"/>
        <v>375.64474499824502</v>
      </c>
      <c r="V461" s="177">
        <f t="shared" si="304"/>
        <v>34032.030948393774</v>
      </c>
      <c r="W461" s="177">
        <f t="shared" si="305"/>
        <v>340070.77857201197</v>
      </c>
      <c r="X461" s="185">
        <f t="shared" si="306"/>
        <v>0</v>
      </c>
      <c r="Y461" s="177">
        <f t="shared" si="307"/>
        <v>0</v>
      </c>
      <c r="Z461" s="186">
        <f t="shared" si="308"/>
        <v>0</v>
      </c>
      <c r="AA461" s="177">
        <f t="shared" si="322"/>
        <v>0</v>
      </c>
      <c r="AB461" s="187">
        <f t="shared" si="323"/>
        <v>7.1215000000000001E-2</v>
      </c>
      <c r="AC461" s="185">
        <f t="shared" si="309"/>
        <v>2</v>
      </c>
      <c r="AD461" s="185">
        <v>252</v>
      </c>
      <c r="AE461" s="184">
        <f t="shared" si="293"/>
        <v>1.000546129</v>
      </c>
      <c r="AF461" s="177">
        <f t="shared" si="310"/>
        <v>175.43325848000001</v>
      </c>
      <c r="AG461" s="177">
        <f t="shared" si="311"/>
        <v>185.72251423</v>
      </c>
      <c r="AH461" s="188">
        <f t="shared" si="324"/>
        <v>0</v>
      </c>
      <c r="AI461" s="188"/>
      <c r="AJ461" s="188"/>
      <c r="AK461" s="188"/>
      <c r="AL461" s="8"/>
      <c r="AM461" s="8"/>
      <c r="AN461" s="8"/>
      <c r="AO461" s="8"/>
      <c r="AP461" s="8"/>
      <c r="AQ461" s="8"/>
      <c r="AR461" s="5"/>
      <c r="AS461" s="5"/>
      <c r="AT461" s="5"/>
      <c r="AU461" s="5"/>
      <c r="AV461" s="5"/>
      <c r="AW461" s="3"/>
      <c r="AX461" s="30"/>
      <c r="AY461" s="30"/>
      <c r="AZ461" s="30"/>
      <c r="BA461" s="30"/>
      <c r="BB461" s="30"/>
      <c r="BC461" s="30"/>
      <c r="BD461" s="30"/>
      <c r="BE461" s="30"/>
      <c r="BF461" s="1"/>
      <c r="BG461" s="1"/>
      <c r="BH461" s="1"/>
      <c r="BI461" s="1"/>
    </row>
    <row r="462" spans="1:192" x14ac:dyDescent="0.2">
      <c r="A462" s="125">
        <f t="shared" si="312"/>
        <v>42353</v>
      </c>
      <c r="B462" s="177">
        <f t="shared" si="296"/>
        <v>340516.56046616228</v>
      </c>
      <c r="C462" s="3">
        <f t="shared" si="313"/>
        <v>45969735.662931904</v>
      </c>
      <c r="D462" s="177">
        <f t="shared" si="314"/>
        <v>305663.10287861997</v>
      </c>
      <c r="E462" s="177">
        <f t="shared" si="315"/>
        <v>7375.7473042900001</v>
      </c>
      <c r="F462" s="178">
        <f t="shared" si="297"/>
        <v>298287.35557432997</v>
      </c>
      <c r="G462" s="179">
        <f t="shared" si="316"/>
        <v>4405.95</v>
      </c>
      <c r="H462" s="180">
        <f>IF(AND(N462=1,N461&gt;1),VLOOKUP(A461,[1]Plan1!$CW$105:$CY$215,3),H461)</f>
        <v>4450.45</v>
      </c>
      <c r="I462" s="181">
        <f t="shared" si="298"/>
        <v>42288</v>
      </c>
      <c r="J462" s="181">
        <f t="shared" si="317"/>
        <v>42319</v>
      </c>
      <c r="K462" s="182">
        <f t="shared" si="299"/>
        <v>1.009997843824828E-2</v>
      </c>
      <c r="L462" s="213">
        <f t="shared" si="318"/>
        <v>42380</v>
      </c>
      <c r="M462" s="183">
        <f t="shared" si="319"/>
        <v>20</v>
      </c>
      <c r="N462" s="183">
        <f t="shared" si="300"/>
        <v>3</v>
      </c>
      <c r="O462" s="177">
        <f t="shared" si="301"/>
        <v>1.00150853</v>
      </c>
      <c r="P462" s="184">
        <f t="shared" si="295"/>
        <v>1.0081988500000001</v>
      </c>
      <c r="Q462" s="184">
        <f t="shared" si="320"/>
        <v>1.1129724218311519</v>
      </c>
      <c r="R462" s="177">
        <f t="shared" si="294"/>
        <v>1.11465137</v>
      </c>
      <c r="S462" s="177">
        <f t="shared" si="321"/>
        <v>1.0509297200000001</v>
      </c>
      <c r="T462" s="177">
        <f t="shared" si="302"/>
        <v>321230.43912255001</v>
      </c>
      <c r="U462" s="177">
        <f t="shared" si="303"/>
        <v>375.64474499824502</v>
      </c>
      <c r="V462" s="177">
        <f t="shared" si="304"/>
        <v>34199.053970274079</v>
      </c>
      <c r="W462" s="177">
        <f t="shared" si="305"/>
        <v>340237.80159389228</v>
      </c>
      <c r="X462" s="185">
        <f t="shared" si="306"/>
        <v>0</v>
      </c>
      <c r="Y462" s="177">
        <f t="shared" si="307"/>
        <v>0</v>
      </c>
      <c r="Z462" s="186">
        <f t="shared" si="308"/>
        <v>0</v>
      </c>
      <c r="AA462" s="177">
        <f t="shared" si="322"/>
        <v>0</v>
      </c>
      <c r="AB462" s="187">
        <f t="shared" si="323"/>
        <v>7.1215000000000001E-2</v>
      </c>
      <c r="AC462" s="185">
        <f t="shared" si="309"/>
        <v>3</v>
      </c>
      <c r="AD462" s="185">
        <v>252</v>
      </c>
      <c r="AE462" s="184">
        <f t="shared" si="293"/>
        <v>1.0008193059999999</v>
      </c>
      <c r="AF462" s="177">
        <f t="shared" si="310"/>
        <v>263.18602614999998</v>
      </c>
      <c r="AG462" s="177">
        <f t="shared" si="311"/>
        <v>278.75887226999998</v>
      </c>
      <c r="AH462" s="188">
        <f t="shared" si="324"/>
        <v>0</v>
      </c>
      <c r="AI462" s="188"/>
      <c r="AJ462" s="188"/>
      <c r="AK462" s="188"/>
      <c r="AL462" s="8"/>
      <c r="AM462" s="8"/>
      <c r="AN462" s="8"/>
      <c r="AO462" s="8"/>
      <c r="AP462" s="8"/>
      <c r="AQ462" s="8"/>
      <c r="AR462" s="5"/>
      <c r="AS462" s="5"/>
      <c r="AT462" s="5"/>
      <c r="AU462" s="5"/>
      <c r="AV462" s="5"/>
      <c r="AW462" s="3"/>
      <c r="AX462" s="30"/>
      <c r="AY462" s="30"/>
      <c r="AZ462" s="30"/>
      <c r="BA462" s="30"/>
      <c r="BB462" s="30"/>
      <c r="BC462" s="30"/>
      <c r="BD462" s="30"/>
      <c r="BE462" s="30"/>
      <c r="BF462" s="1"/>
      <c r="BG462" s="1"/>
      <c r="BH462" s="1"/>
      <c r="BI462" s="1"/>
    </row>
    <row r="463" spans="1:192" x14ac:dyDescent="0.2">
      <c r="A463" s="125">
        <f t="shared" si="312"/>
        <v>42354</v>
      </c>
      <c r="B463" s="177">
        <f t="shared" si="296"/>
        <v>340776.81691530859</v>
      </c>
      <c r="C463" s="3">
        <f t="shared" si="313"/>
        <v>46004870.283566661</v>
      </c>
      <c r="D463" s="177">
        <f t="shared" si="314"/>
        <v>305663.10287861997</v>
      </c>
      <c r="E463" s="177">
        <f t="shared" si="315"/>
        <v>7375.7473042900001</v>
      </c>
      <c r="F463" s="178">
        <f t="shared" si="297"/>
        <v>298287.35557432997</v>
      </c>
      <c r="G463" s="179">
        <f t="shared" si="316"/>
        <v>4405.95</v>
      </c>
      <c r="H463" s="180">
        <f>IF(AND(N463=1,N462&gt;1),VLOOKUP(A462,[1]Plan1!$CW$105:$CY$215,3),H462)</f>
        <v>4450.45</v>
      </c>
      <c r="I463" s="181">
        <f t="shared" si="298"/>
        <v>42288</v>
      </c>
      <c r="J463" s="181">
        <f t="shared" si="317"/>
        <v>42319</v>
      </c>
      <c r="K463" s="182">
        <f t="shared" si="299"/>
        <v>1.009997843824828E-2</v>
      </c>
      <c r="L463" s="213">
        <f t="shared" si="318"/>
        <v>42380</v>
      </c>
      <c r="M463" s="183">
        <f t="shared" si="319"/>
        <v>20</v>
      </c>
      <c r="N463" s="183">
        <f t="shared" si="300"/>
        <v>4</v>
      </c>
      <c r="O463" s="177">
        <f t="shared" si="301"/>
        <v>1.00201188</v>
      </c>
      <c r="P463" s="184">
        <f t="shared" si="295"/>
        <v>1.0081988500000001</v>
      </c>
      <c r="Q463" s="184">
        <f t="shared" si="320"/>
        <v>1.1129724218311519</v>
      </c>
      <c r="R463" s="177">
        <f t="shared" si="294"/>
        <v>1.11521158</v>
      </c>
      <c r="S463" s="177">
        <f t="shared" si="321"/>
        <v>1.0509297200000001</v>
      </c>
      <c r="T463" s="177">
        <f t="shared" si="302"/>
        <v>321230.43912255001</v>
      </c>
      <c r="U463" s="177">
        <f t="shared" si="303"/>
        <v>375.64474499824502</v>
      </c>
      <c r="V463" s="177">
        <f t="shared" si="304"/>
        <v>34366.157529740354</v>
      </c>
      <c r="W463" s="177">
        <f t="shared" si="305"/>
        <v>340404.90515335859</v>
      </c>
      <c r="X463" s="185">
        <f t="shared" si="306"/>
        <v>0</v>
      </c>
      <c r="Y463" s="177">
        <f t="shared" si="307"/>
        <v>0</v>
      </c>
      <c r="Z463" s="186">
        <f t="shared" si="308"/>
        <v>0</v>
      </c>
      <c r="AA463" s="177">
        <f t="shared" si="322"/>
        <v>0</v>
      </c>
      <c r="AB463" s="187">
        <f t="shared" si="323"/>
        <v>7.1215000000000001E-2</v>
      </c>
      <c r="AC463" s="185">
        <f t="shared" si="309"/>
        <v>4</v>
      </c>
      <c r="AD463" s="185">
        <v>252</v>
      </c>
      <c r="AE463" s="184">
        <f t="shared" si="293"/>
        <v>1.001092557</v>
      </c>
      <c r="AF463" s="177">
        <f t="shared" si="310"/>
        <v>350.96256486999999</v>
      </c>
      <c r="AG463" s="177">
        <f t="shared" si="311"/>
        <v>371.91176195000003</v>
      </c>
      <c r="AH463" s="188">
        <f t="shared" si="324"/>
        <v>0</v>
      </c>
      <c r="AI463" s="188"/>
      <c r="AJ463" s="188"/>
      <c r="AK463" s="188"/>
      <c r="AL463" s="8"/>
      <c r="AM463" s="8"/>
      <c r="AN463" s="8"/>
      <c r="AO463" s="8"/>
      <c r="AP463" s="8"/>
      <c r="AQ463" s="8"/>
      <c r="AR463" s="5"/>
      <c r="AS463" s="5"/>
      <c r="AT463" s="5"/>
      <c r="AU463" s="5"/>
      <c r="AV463" s="5"/>
      <c r="AW463" s="3"/>
      <c r="AX463" s="30"/>
      <c r="AY463" s="30"/>
      <c r="AZ463" s="30"/>
      <c r="BA463" s="30"/>
      <c r="BB463" s="30"/>
      <c r="BC463" s="30"/>
      <c r="BD463" s="30"/>
      <c r="BE463" s="30"/>
      <c r="BF463" s="1"/>
      <c r="BG463" s="1"/>
      <c r="BH463" s="1"/>
      <c r="BI463" s="1"/>
    </row>
    <row r="464" spans="1:192" x14ac:dyDescent="0.2">
      <c r="A464" s="125">
        <f t="shared" si="312"/>
        <v>42355</v>
      </c>
      <c r="B464" s="177">
        <f t="shared" si="296"/>
        <v>341037.27685128798</v>
      </c>
      <c r="C464" s="3">
        <f t="shared" si="313"/>
        <v>46040032.374923877</v>
      </c>
      <c r="D464" s="177">
        <f t="shared" si="314"/>
        <v>305663.10287861997</v>
      </c>
      <c r="E464" s="177">
        <f t="shared" si="315"/>
        <v>7375.7473042900001</v>
      </c>
      <c r="F464" s="178">
        <f t="shared" si="297"/>
        <v>298287.35557432997</v>
      </c>
      <c r="G464" s="179">
        <f t="shared" si="316"/>
        <v>4405.95</v>
      </c>
      <c r="H464" s="180">
        <f>IF(AND(N464=1,N463&gt;1),VLOOKUP(A463,[1]Plan1!$CW$105:$CY$215,3),H463)</f>
        <v>4450.45</v>
      </c>
      <c r="I464" s="181">
        <f t="shared" si="298"/>
        <v>42288</v>
      </c>
      <c r="J464" s="181">
        <f t="shared" si="317"/>
        <v>42319</v>
      </c>
      <c r="K464" s="182">
        <f t="shared" si="299"/>
        <v>1.009997843824828E-2</v>
      </c>
      <c r="L464" s="213">
        <f t="shared" si="318"/>
        <v>42380</v>
      </c>
      <c r="M464" s="183">
        <f t="shared" si="319"/>
        <v>20</v>
      </c>
      <c r="N464" s="183">
        <f t="shared" si="300"/>
        <v>5</v>
      </c>
      <c r="O464" s="177">
        <f t="shared" si="301"/>
        <v>1.00251548</v>
      </c>
      <c r="P464" s="184">
        <f t="shared" si="295"/>
        <v>1.0081988500000001</v>
      </c>
      <c r="Q464" s="184">
        <f t="shared" si="320"/>
        <v>1.1129724218311519</v>
      </c>
      <c r="R464" s="177">
        <f t="shared" si="294"/>
        <v>1.1157720799999999</v>
      </c>
      <c r="S464" s="177">
        <f t="shared" si="321"/>
        <v>1.0509297200000001</v>
      </c>
      <c r="T464" s="177">
        <f t="shared" si="302"/>
        <v>321230.43912255001</v>
      </c>
      <c r="U464" s="177">
        <f t="shared" si="303"/>
        <v>375.64474499824502</v>
      </c>
      <c r="V464" s="177">
        <f t="shared" si="304"/>
        <v>34533.347592539758</v>
      </c>
      <c r="W464" s="177">
        <f t="shared" si="305"/>
        <v>340572.09521615796</v>
      </c>
      <c r="X464" s="185">
        <f t="shared" si="306"/>
        <v>0</v>
      </c>
      <c r="Y464" s="177">
        <f t="shared" si="307"/>
        <v>0</v>
      </c>
      <c r="Z464" s="186">
        <f t="shared" si="308"/>
        <v>0</v>
      </c>
      <c r="AA464" s="177">
        <f t="shared" si="322"/>
        <v>0</v>
      </c>
      <c r="AB464" s="187">
        <f t="shared" si="323"/>
        <v>7.1215000000000001E-2</v>
      </c>
      <c r="AC464" s="185">
        <f t="shared" si="309"/>
        <v>5</v>
      </c>
      <c r="AD464" s="185">
        <v>252</v>
      </c>
      <c r="AE464" s="184">
        <f t="shared" si="293"/>
        <v>1.0013658830000001</v>
      </c>
      <c r="AF464" s="177">
        <f t="shared" si="310"/>
        <v>438.76319588000001</v>
      </c>
      <c r="AG464" s="177">
        <f t="shared" si="311"/>
        <v>465.18163513000002</v>
      </c>
      <c r="AH464" s="188">
        <f t="shared" si="324"/>
        <v>0</v>
      </c>
      <c r="AI464" s="188"/>
      <c r="AJ464" s="188"/>
      <c r="AK464" s="188"/>
      <c r="AL464" s="8"/>
      <c r="AM464" s="8"/>
      <c r="AN464" s="8"/>
      <c r="AO464" s="8"/>
      <c r="AP464" s="8"/>
      <c r="AQ464" s="8"/>
      <c r="AR464" s="5"/>
      <c r="AS464" s="5"/>
      <c r="AT464" s="5"/>
      <c r="AU464" s="5"/>
      <c r="AV464" s="5"/>
      <c r="AW464" s="3"/>
      <c r="AX464" s="30"/>
      <c r="AY464" s="30"/>
      <c r="AZ464" s="30"/>
      <c r="BA464" s="30"/>
      <c r="BB464" s="30"/>
      <c r="BC464" s="30"/>
      <c r="BD464" s="30"/>
      <c r="BE464" s="30"/>
      <c r="BF464" s="1"/>
      <c r="BG464" s="1"/>
      <c r="BH464" s="1"/>
      <c r="BI464" s="1"/>
    </row>
    <row r="465" spans="1:61" x14ac:dyDescent="0.2">
      <c r="A465" s="125">
        <f t="shared" si="312"/>
        <v>42356</v>
      </c>
      <c r="B465" s="177">
        <f t="shared" si="296"/>
        <v>341297.93705411698</v>
      </c>
      <c r="C465" s="3">
        <f t="shared" si="313"/>
        <v>46075221.502305791</v>
      </c>
      <c r="D465" s="177">
        <f t="shared" si="314"/>
        <v>305663.10287861997</v>
      </c>
      <c r="E465" s="177">
        <f t="shared" si="315"/>
        <v>7375.7473042900001</v>
      </c>
      <c r="F465" s="178">
        <f t="shared" si="297"/>
        <v>298287.35557432997</v>
      </c>
      <c r="G465" s="179">
        <f t="shared" si="316"/>
        <v>4405.95</v>
      </c>
      <c r="H465" s="180">
        <f>IF(AND(N465=1,N464&gt;1),VLOOKUP(A464,[1]Plan1!$CW$105:$CY$215,3),H464)</f>
        <v>4450.45</v>
      </c>
      <c r="I465" s="181">
        <f t="shared" si="298"/>
        <v>42288</v>
      </c>
      <c r="J465" s="181">
        <f t="shared" si="317"/>
        <v>42319</v>
      </c>
      <c r="K465" s="182">
        <f t="shared" si="299"/>
        <v>1.009997843824828E-2</v>
      </c>
      <c r="L465" s="213">
        <f t="shared" si="318"/>
        <v>42380</v>
      </c>
      <c r="M465" s="183">
        <f t="shared" si="319"/>
        <v>20</v>
      </c>
      <c r="N465" s="183">
        <f t="shared" si="300"/>
        <v>6</v>
      </c>
      <c r="O465" s="177">
        <f t="shared" si="301"/>
        <v>1.00301934</v>
      </c>
      <c r="P465" s="184">
        <f t="shared" si="295"/>
        <v>1.0081988500000001</v>
      </c>
      <c r="Q465" s="184">
        <f t="shared" si="320"/>
        <v>1.1129724218311519</v>
      </c>
      <c r="R465" s="177">
        <f t="shared" si="294"/>
        <v>1.11633286</v>
      </c>
      <c r="S465" s="177">
        <f t="shared" si="321"/>
        <v>1.0509297200000001</v>
      </c>
      <c r="T465" s="177">
        <f t="shared" si="302"/>
        <v>321230.43912255001</v>
      </c>
      <c r="U465" s="177">
        <f t="shared" si="303"/>
        <v>375.64474499824502</v>
      </c>
      <c r="V465" s="177">
        <f t="shared" si="304"/>
        <v>34700.62117579874</v>
      </c>
      <c r="W465" s="177">
        <f t="shared" si="305"/>
        <v>340739.36879941699</v>
      </c>
      <c r="X465" s="185">
        <f t="shared" si="306"/>
        <v>0</v>
      </c>
      <c r="Y465" s="177">
        <f t="shared" si="307"/>
        <v>0</v>
      </c>
      <c r="Z465" s="186">
        <f t="shared" si="308"/>
        <v>0</v>
      </c>
      <c r="AA465" s="177">
        <f t="shared" si="322"/>
        <v>0</v>
      </c>
      <c r="AB465" s="187">
        <f t="shared" si="323"/>
        <v>7.1215000000000001E-2</v>
      </c>
      <c r="AC465" s="185">
        <f t="shared" si="309"/>
        <v>6</v>
      </c>
      <c r="AD465" s="185">
        <v>252</v>
      </c>
      <c r="AE465" s="184">
        <f t="shared" si="293"/>
        <v>1.001639283</v>
      </c>
      <c r="AF465" s="177">
        <f t="shared" si="310"/>
        <v>526.58759793000002</v>
      </c>
      <c r="AG465" s="177">
        <f t="shared" si="311"/>
        <v>558.56825470000001</v>
      </c>
      <c r="AH465" s="188">
        <f t="shared" si="324"/>
        <v>0</v>
      </c>
      <c r="AI465" s="188"/>
      <c r="AJ465" s="188"/>
      <c r="AK465" s="188"/>
      <c r="AL465" s="8"/>
      <c r="AM465" s="8"/>
      <c r="AN465" s="8"/>
      <c r="AO465" s="8"/>
      <c r="AP465" s="8"/>
      <c r="AQ465" s="8"/>
      <c r="AR465" s="5"/>
      <c r="AS465" s="5"/>
      <c r="AT465" s="5"/>
      <c r="AU465" s="5"/>
      <c r="AV465" s="5"/>
      <c r="AW465" s="3"/>
      <c r="AX465" s="30"/>
      <c r="AY465" s="30"/>
      <c r="AZ465" s="30"/>
      <c r="BA465" s="30"/>
      <c r="BB465" s="30"/>
      <c r="BC465" s="30"/>
      <c r="BD465" s="30"/>
      <c r="BE465" s="30"/>
      <c r="BF465" s="1"/>
      <c r="BG465" s="1"/>
      <c r="BH465" s="1"/>
      <c r="BI465" s="1"/>
    </row>
    <row r="466" spans="1:61" x14ac:dyDescent="0.2">
      <c r="A466" s="125">
        <f t="shared" si="312"/>
        <v>42357</v>
      </c>
      <c r="B466" s="177">
        <f t="shared" si="296"/>
        <v>341558.79797035555</v>
      </c>
      <c r="C466" s="3">
        <f t="shared" si="313"/>
        <v>46110437.725997999</v>
      </c>
      <c r="D466" s="177">
        <f t="shared" si="314"/>
        <v>305663.10287861997</v>
      </c>
      <c r="E466" s="177">
        <f t="shared" si="315"/>
        <v>7375.7473042900001</v>
      </c>
      <c r="F466" s="178">
        <f t="shared" si="297"/>
        <v>298287.35557432997</v>
      </c>
      <c r="G466" s="179">
        <f t="shared" si="316"/>
        <v>4405.95</v>
      </c>
      <c r="H466" s="180">
        <f>IF(AND(N466=1,N465&gt;1),VLOOKUP(A465,[1]Plan1!$CW$105:$CY$215,3),H465)</f>
        <v>4450.45</v>
      </c>
      <c r="I466" s="181">
        <f t="shared" si="298"/>
        <v>42288</v>
      </c>
      <c r="J466" s="181">
        <f t="shared" si="317"/>
        <v>42319</v>
      </c>
      <c r="K466" s="182">
        <f t="shared" si="299"/>
        <v>1.009997843824828E-2</v>
      </c>
      <c r="L466" s="213">
        <f t="shared" si="318"/>
        <v>42380</v>
      </c>
      <c r="M466" s="183">
        <f t="shared" si="319"/>
        <v>20</v>
      </c>
      <c r="N466" s="183">
        <f t="shared" si="300"/>
        <v>7</v>
      </c>
      <c r="O466" s="177">
        <f t="shared" si="301"/>
        <v>1.0035234500000001</v>
      </c>
      <c r="P466" s="184">
        <f t="shared" si="295"/>
        <v>1.0081988500000001</v>
      </c>
      <c r="Q466" s="184">
        <f t="shared" si="320"/>
        <v>1.1129724218311519</v>
      </c>
      <c r="R466" s="177">
        <f t="shared" si="294"/>
        <v>1.1168939200000001</v>
      </c>
      <c r="S466" s="177">
        <f t="shared" si="321"/>
        <v>1.0509297200000001</v>
      </c>
      <c r="T466" s="177">
        <f t="shared" si="302"/>
        <v>321230.43912255001</v>
      </c>
      <c r="U466" s="177">
        <f t="shared" si="303"/>
        <v>375.64474499824502</v>
      </c>
      <c r="V466" s="177">
        <f t="shared" si="304"/>
        <v>34867.978279517309</v>
      </c>
      <c r="W466" s="177">
        <f t="shared" si="305"/>
        <v>340906.72590313555</v>
      </c>
      <c r="X466" s="185">
        <f t="shared" si="306"/>
        <v>0</v>
      </c>
      <c r="Y466" s="177">
        <f t="shared" si="307"/>
        <v>0</v>
      </c>
      <c r="Z466" s="186">
        <f t="shared" si="308"/>
        <v>0</v>
      </c>
      <c r="AA466" s="177">
        <f t="shared" si="322"/>
        <v>0</v>
      </c>
      <c r="AB466" s="187">
        <f t="shared" si="323"/>
        <v>7.1215000000000001E-2</v>
      </c>
      <c r="AC466" s="185">
        <f t="shared" si="309"/>
        <v>7</v>
      </c>
      <c r="AD466" s="185">
        <v>252</v>
      </c>
      <c r="AE466" s="184">
        <f t="shared" si="293"/>
        <v>1.001912758</v>
      </c>
      <c r="AF466" s="177">
        <f t="shared" si="310"/>
        <v>614.43609227000002</v>
      </c>
      <c r="AG466" s="177">
        <f t="shared" si="311"/>
        <v>652.07206722000001</v>
      </c>
      <c r="AH466" s="188">
        <f t="shared" si="324"/>
        <v>0</v>
      </c>
      <c r="AI466" s="188"/>
      <c r="AJ466" s="188"/>
      <c r="AK466" s="188"/>
      <c r="AL466" s="8"/>
      <c r="AM466" s="8"/>
      <c r="AN466" s="8"/>
      <c r="AO466" s="8"/>
      <c r="AP466" s="8"/>
      <c r="AQ466" s="8"/>
      <c r="AR466" s="5"/>
      <c r="AS466" s="5"/>
      <c r="AT466" s="5"/>
      <c r="AU466" s="5"/>
      <c r="AV466" s="5"/>
      <c r="AW466" s="3"/>
      <c r="AX466" s="30"/>
      <c r="AY466" s="30"/>
      <c r="AZ466" s="30"/>
      <c r="BA466" s="30"/>
      <c r="BB466" s="30"/>
      <c r="BC466" s="30"/>
      <c r="BD466" s="30"/>
      <c r="BE466" s="30"/>
      <c r="BF466" s="1"/>
      <c r="BG466" s="1"/>
      <c r="BH466" s="1"/>
      <c r="BI466" s="1"/>
    </row>
    <row r="467" spans="1:61" x14ac:dyDescent="0.2">
      <c r="A467" s="125">
        <f t="shared" si="312"/>
        <v>42358</v>
      </c>
      <c r="B467" s="177">
        <f t="shared" si="296"/>
        <v>341558.79797035555</v>
      </c>
      <c r="C467" s="3">
        <f t="shared" si="313"/>
        <v>46110437.725997999</v>
      </c>
      <c r="D467" s="177">
        <f t="shared" si="314"/>
        <v>305663.10287861997</v>
      </c>
      <c r="E467" s="177">
        <f t="shared" si="315"/>
        <v>7375.7473042900001</v>
      </c>
      <c r="F467" s="178">
        <f t="shared" si="297"/>
        <v>298287.35557432997</v>
      </c>
      <c r="G467" s="179">
        <f t="shared" si="316"/>
        <v>4405.95</v>
      </c>
      <c r="H467" s="180">
        <f>IF(AND(N467=1,N466&gt;1),VLOOKUP(A466,[1]Plan1!$CW$105:$CY$215,3),H466)</f>
        <v>4450.45</v>
      </c>
      <c r="I467" s="181">
        <f t="shared" si="298"/>
        <v>42288</v>
      </c>
      <c r="J467" s="181">
        <f t="shared" si="317"/>
        <v>42319</v>
      </c>
      <c r="K467" s="182">
        <f t="shared" si="299"/>
        <v>1.009997843824828E-2</v>
      </c>
      <c r="L467" s="213">
        <f t="shared" si="318"/>
        <v>42380</v>
      </c>
      <c r="M467" s="183">
        <f t="shared" si="319"/>
        <v>20</v>
      </c>
      <c r="N467" s="183">
        <f t="shared" si="300"/>
        <v>7</v>
      </c>
      <c r="O467" s="177">
        <f t="shared" si="301"/>
        <v>1.0035234500000001</v>
      </c>
      <c r="P467" s="184">
        <f t="shared" si="295"/>
        <v>1.0081988500000001</v>
      </c>
      <c r="Q467" s="184">
        <f t="shared" si="320"/>
        <v>1.1129724218311519</v>
      </c>
      <c r="R467" s="177">
        <f t="shared" si="294"/>
        <v>1.1168939200000001</v>
      </c>
      <c r="S467" s="177">
        <f t="shared" si="321"/>
        <v>1.0509297200000001</v>
      </c>
      <c r="T467" s="177">
        <f t="shared" si="302"/>
        <v>321230.43912255001</v>
      </c>
      <c r="U467" s="177">
        <f t="shared" si="303"/>
        <v>375.64474499824502</v>
      </c>
      <c r="V467" s="177">
        <f t="shared" si="304"/>
        <v>34867.978279517309</v>
      </c>
      <c r="W467" s="177">
        <f t="shared" si="305"/>
        <v>340906.72590313555</v>
      </c>
      <c r="X467" s="185">
        <f t="shared" si="306"/>
        <v>0</v>
      </c>
      <c r="Y467" s="177">
        <f t="shared" si="307"/>
        <v>0</v>
      </c>
      <c r="Z467" s="186">
        <f t="shared" si="308"/>
        <v>0</v>
      </c>
      <c r="AA467" s="177">
        <f t="shared" si="322"/>
        <v>0</v>
      </c>
      <c r="AB467" s="187">
        <f t="shared" si="323"/>
        <v>7.1215000000000001E-2</v>
      </c>
      <c r="AC467" s="185">
        <f t="shared" si="309"/>
        <v>7</v>
      </c>
      <c r="AD467" s="185">
        <v>252</v>
      </c>
      <c r="AE467" s="184">
        <f t="shared" si="293"/>
        <v>1.001912758</v>
      </c>
      <c r="AF467" s="177">
        <f t="shared" si="310"/>
        <v>614.43609227000002</v>
      </c>
      <c r="AG467" s="177">
        <f t="shared" si="311"/>
        <v>652.07206722000001</v>
      </c>
      <c r="AH467" s="188">
        <f t="shared" si="324"/>
        <v>0</v>
      </c>
      <c r="AI467" s="188"/>
      <c r="AJ467" s="188"/>
      <c r="AK467" s="188"/>
      <c r="AL467" s="8"/>
      <c r="AM467" s="8"/>
      <c r="AN467" s="8"/>
      <c r="AO467" s="8"/>
      <c r="AP467" s="8"/>
      <c r="AQ467" s="8"/>
      <c r="AR467" s="5"/>
      <c r="AS467" s="5"/>
      <c r="AT467" s="5"/>
      <c r="AU467" s="5"/>
      <c r="AV467" s="5"/>
      <c r="AW467" s="3"/>
      <c r="AX467" s="30"/>
      <c r="AY467" s="30"/>
      <c r="AZ467" s="30"/>
      <c r="BA467" s="30"/>
      <c r="BB467" s="30"/>
      <c r="BC467" s="30"/>
      <c r="BD467" s="30"/>
      <c r="BE467" s="30"/>
      <c r="BF467" s="1"/>
      <c r="BG467" s="1"/>
      <c r="BH467" s="1"/>
      <c r="BI467" s="1"/>
    </row>
    <row r="468" spans="1:61" x14ac:dyDescent="0.2">
      <c r="A468" s="125">
        <f t="shared" si="312"/>
        <v>42359</v>
      </c>
      <c r="B468" s="177">
        <f t="shared" si="296"/>
        <v>341558.79797035555</v>
      </c>
      <c r="C468" s="3">
        <f t="shared" si="313"/>
        <v>46110437.725997999</v>
      </c>
      <c r="D468" s="177">
        <f t="shared" si="314"/>
        <v>305663.10287861997</v>
      </c>
      <c r="E468" s="177">
        <f t="shared" si="315"/>
        <v>7375.7473042900001</v>
      </c>
      <c r="F468" s="178">
        <f t="shared" si="297"/>
        <v>298287.35557432997</v>
      </c>
      <c r="G468" s="179">
        <f t="shared" si="316"/>
        <v>4405.95</v>
      </c>
      <c r="H468" s="180">
        <f>IF(AND(N468=1,N467&gt;1),VLOOKUP(A467,[1]Plan1!$CW$105:$CY$215,3),H467)</f>
        <v>4450.45</v>
      </c>
      <c r="I468" s="181">
        <f t="shared" si="298"/>
        <v>42288</v>
      </c>
      <c r="J468" s="181">
        <f t="shared" si="317"/>
        <v>42319</v>
      </c>
      <c r="K468" s="182">
        <f t="shared" si="299"/>
        <v>1.009997843824828E-2</v>
      </c>
      <c r="L468" s="213">
        <f t="shared" si="318"/>
        <v>42380</v>
      </c>
      <c r="M468" s="183">
        <f t="shared" si="319"/>
        <v>20</v>
      </c>
      <c r="N468" s="183">
        <f t="shared" si="300"/>
        <v>7</v>
      </c>
      <c r="O468" s="177">
        <f t="shared" si="301"/>
        <v>1.0035234500000001</v>
      </c>
      <c r="P468" s="184">
        <f t="shared" si="295"/>
        <v>1.0081988500000001</v>
      </c>
      <c r="Q468" s="184">
        <f t="shared" si="320"/>
        <v>1.1129724218311519</v>
      </c>
      <c r="R468" s="177">
        <f t="shared" si="294"/>
        <v>1.1168939200000001</v>
      </c>
      <c r="S468" s="177">
        <f t="shared" si="321"/>
        <v>1.0509297200000001</v>
      </c>
      <c r="T468" s="177">
        <f t="shared" si="302"/>
        <v>321230.43912255001</v>
      </c>
      <c r="U468" s="177">
        <f t="shared" si="303"/>
        <v>375.64474499824502</v>
      </c>
      <c r="V468" s="177">
        <f t="shared" si="304"/>
        <v>34867.978279517309</v>
      </c>
      <c r="W468" s="177">
        <f t="shared" si="305"/>
        <v>340906.72590313555</v>
      </c>
      <c r="X468" s="185">
        <f t="shared" si="306"/>
        <v>0</v>
      </c>
      <c r="Y468" s="177">
        <f t="shared" si="307"/>
        <v>0</v>
      </c>
      <c r="Z468" s="186">
        <f t="shared" si="308"/>
        <v>0</v>
      </c>
      <c r="AA468" s="177">
        <f t="shared" si="322"/>
        <v>0</v>
      </c>
      <c r="AB468" s="187">
        <f t="shared" si="323"/>
        <v>7.1215000000000001E-2</v>
      </c>
      <c r="AC468" s="185">
        <f t="shared" si="309"/>
        <v>7</v>
      </c>
      <c r="AD468" s="185">
        <v>252</v>
      </c>
      <c r="AE468" s="184">
        <f t="shared" si="293"/>
        <v>1.001912758</v>
      </c>
      <c r="AF468" s="177">
        <f t="shared" si="310"/>
        <v>614.43609227000002</v>
      </c>
      <c r="AG468" s="177">
        <f t="shared" si="311"/>
        <v>652.07206722000001</v>
      </c>
      <c r="AH468" s="188">
        <f t="shared" si="324"/>
        <v>0</v>
      </c>
      <c r="AI468" s="188"/>
      <c r="AJ468" s="188"/>
      <c r="AK468" s="188"/>
      <c r="AL468" s="8"/>
      <c r="AM468" s="8"/>
      <c r="AN468" s="8"/>
      <c r="AO468" s="8"/>
      <c r="AP468" s="8"/>
      <c r="AQ468" s="8"/>
      <c r="AR468" s="5"/>
      <c r="AS468" s="5"/>
      <c r="AT468" s="5"/>
      <c r="AU468" s="5"/>
      <c r="AV468" s="5"/>
      <c r="AW468" s="3"/>
      <c r="AX468" s="30"/>
      <c r="AY468" s="30"/>
      <c r="AZ468" s="30"/>
      <c r="BA468" s="30"/>
      <c r="BB468" s="30"/>
      <c r="BC468" s="30"/>
      <c r="BD468" s="30"/>
      <c r="BE468" s="30"/>
      <c r="BF468" s="1"/>
      <c r="BG468" s="1"/>
      <c r="BH468" s="1"/>
      <c r="BI468" s="1"/>
    </row>
    <row r="469" spans="1:61" x14ac:dyDescent="0.2">
      <c r="A469" s="125">
        <f t="shared" si="312"/>
        <v>42360</v>
      </c>
      <c r="B469" s="177">
        <f t="shared" si="296"/>
        <v>341819.85970618366</v>
      </c>
      <c r="C469" s="3">
        <f t="shared" si="313"/>
        <v>46145681.060334794</v>
      </c>
      <c r="D469" s="177">
        <f t="shared" si="314"/>
        <v>305663.10287861997</v>
      </c>
      <c r="E469" s="177">
        <f t="shared" si="315"/>
        <v>7375.7473042900001</v>
      </c>
      <c r="F469" s="178">
        <f t="shared" si="297"/>
        <v>298287.35557432997</v>
      </c>
      <c r="G469" s="179">
        <f t="shared" si="316"/>
        <v>4405.95</v>
      </c>
      <c r="H469" s="180">
        <f>IF(AND(N469=1,N468&gt;1),VLOOKUP(A468,[1]Plan1!$CW$105:$CY$215,3),H468)</f>
        <v>4450.45</v>
      </c>
      <c r="I469" s="181">
        <f t="shared" si="298"/>
        <v>42288</v>
      </c>
      <c r="J469" s="181">
        <f t="shared" si="317"/>
        <v>42319</v>
      </c>
      <c r="K469" s="182">
        <f t="shared" si="299"/>
        <v>1.009997843824828E-2</v>
      </c>
      <c r="L469" s="213">
        <f t="shared" si="318"/>
        <v>42380</v>
      </c>
      <c r="M469" s="183">
        <f t="shared" si="319"/>
        <v>20</v>
      </c>
      <c r="N469" s="183">
        <f t="shared" si="300"/>
        <v>8</v>
      </c>
      <c r="O469" s="177">
        <f t="shared" si="301"/>
        <v>1.00402781</v>
      </c>
      <c r="P469" s="184">
        <f t="shared" si="295"/>
        <v>1.0081988500000001</v>
      </c>
      <c r="Q469" s="184">
        <f t="shared" si="320"/>
        <v>1.1129724218311519</v>
      </c>
      <c r="R469" s="177">
        <f t="shared" si="294"/>
        <v>1.1174552600000001</v>
      </c>
      <c r="S469" s="177">
        <f t="shared" si="321"/>
        <v>1.0509297200000001</v>
      </c>
      <c r="T469" s="177">
        <f t="shared" si="302"/>
        <v>321230.43912255001</v>
      </c>
      <c r="U469" s="177">
        <f t="shared" si="303"/>
        <v>375.64474499824502</v>
      </c>
      <c r="V469" s="177">
        <f t="shared" si="304"/>
        <v>35035.41890369539</v>
      </c>
      <c r="W469" s="177">
        <f t="shared" si="305"/>
        <v>341074.16652731365</v>
      </c>
      <c r="X469" s="185">
        <f t="shared" si="306"/>
        <v>0</v>
      </c>
      <c r="Y469" s="177">
        <f t="shared" si="307"/>
        <v>0</v>
      </c>
      <c r="Z469" s="186">
        <f t="shared" si="308"/>
        <v>0</v>
      </c>
      <c r="AA469" s="177">
        <f t="shared" si="322"/>
        <v>0</v>
      </c>
      <c r="AB469" s="187">
        <f t="shared" si="323"/>
        <v>7.1215000000000001E-2</v>
      </c>
      <c r="AC469" s="185">
        <f t="shared" si="309"/>
        <v>8</v>
      </c>
      <c r="AD469" s="185">
        <v>252</v>
      </c>
      <c r="AE469" s="184">
        <f t="shared" si="293"/>
        <v>1.002186308</v>
      </c>
      <c r="AF469" s="177">
        <f t="shared" si="310"/>
        <v>702.30867889000001</v>
      </c>
      <c r="AG469" s="177">
        <f t="shared" si="311"/>
        <v>745.69317887</v>
      </c>
      <c r="AH469" s="188">
        <f t="shared" si="324"/>
        <v>0</v>
      </c>
      <c r="AI469" s="188"/>
      <c r="AJ469" s="188"/>
      <c r="AK469" s="188"/>
      <c r="AL469" s="8"/>
      <c r="AM469" s="8"/>
      <c r="AN469" s="8"/>
      <c r="AO469" s="8"/>
      <c r="AP469" s="8"/>
      <c r="AQ469" s="8"/>
      <c r="AR469" s="5"/>
      <c r="AS469" s="5"/>
      <c r="AT469" s="5"/>
      <c r="AU469" s="5"/>
      <c r="AV469" s="5"/>
      <c r="AW469" s="3"/>
      <c r="AX469" s="30"/>
      <c r="AY469" s="30"/>
      <c r="AZ469" s="30"/>
      <c r="BA469" s="30"/>
      <c r="BB469" s="30"/>
      <c r="BC469" s="30"/>
      <c r="BD469" s="30"/>
      <c r="BE469" s="30"/>
      <c r="BF469" s="1"/>
      <c r="BG469" s="1"/>
      <c r="BH469" s="1"/>
      <c r="BI469" s="1"/>
    </row>
    <row r="470" spans="1:61" x14ac:dyDescent="0.2">
      <c r="A470" s="125">
        <f t="shared" si="312"/>
        <v>42361</v>
      </c>
      <c r="B470" s="177">
        <f t="shared" si="296"/>
        <v>342081.12501677481</v>
      </c>
      <c r="C470" s="3">
        <f t="shared" si="313"/>
        <v>46180951.877264597</v>
      </c>
      <c r="D470" s="177">
        <f t="shared" si="314"/>
        <v>305663.10287861997</v>
      </c>
      <c r="E470" s="177">
        <f t="shared" si="315"/>
        <v>7375.7473042900001</v>
      </c>
      <c r="F470" s="178">
        <f t="shared" si="297"/>
        <v>298287.35557432997</v>
      </c>
      <c r="G470" s="179">
        <f t="shared" si="316"/>
        <v>4405.95</v>
      </c>
      <c r="H470" s="180">
        <f>IF(AND(N470=1,N469&gt;1),VLOOKUP(A469,[1]Plan1!$CW$105:$CY$215,3),H469)</f>
        <v>4450.45</v>
      </c>
      <c r="I470" s="181">
        <f t="shared" si="298"/>
        <v>42288</v>
      </c>
      <c r="J470" s="181">
        <f t="shared" si="317"/>
        <v>42319</v>
      </c>
      <c r="K470" s="182">
        <f t="shared" si="299"/>
        <v>1.009997843824828E-2</v>
      </c>
      <c r="L470" s="213">
        <f t="shared" si="318"/>
        <v>42380</v>
      </c>
      <c r="M470" s="183">
        <f t="shared" si="319"/>
        <v>20</v>
      </c>
      <c r="N470" s="183">
        <f t="shared" si="300"/>
        <v>9</v>
      </c>
      <c r="O470" s="177">
        <f t="shared" si="301"/>
        <v>1.00453243</v>
      </c>
      <c r="P470" s="184">
        <f t="shared" si="295"/>
        <v>1.0081988500000001</v>
      </c>
      <c r="Q470" s="184">
        <f t="shared" si="320"/>
        <v>1.1129724218311519</v>
      </c>
      <c r="R470" s="177">
        <f t="shared" si="294"/>
        <v>1.11801689</v>
      </c>
      <c r="S470" s="177">
        <f t="shared" si="321"/>
        <v>1.0509297200000001</v>
      </c>
      <c r="T470" s="177">
        <f t="shared" si="302"/>
        <v>321230.43912255001</v>
      </c>
      <c r="U470" s="177">
        <f t="shared" si="303"/>
        <v>375.64474499824502</v>
      </c>
      <c r="V470" s="177">
        <f t="shared" si="304"/>
        <v>35202.9460312066</v>
      </c>
      <c r="W470" s="177">
        <f t="shared" si="305"/>
        <v>341241.6936548248</v>
      </c>
      <c r="X470" s="185">
        <f t="shared" si="306"/>
        <v>0</v>
      </c>
      <c r="Y470" s="177">
        <f t="shared" si="307"/>
        <v>0</v>
      </c>
      <c r="Z470" s="186">
        <f t="shared" si="308"/>
        <v>0</v>
      </c>
      <c r="AA470" s="177">
        <f t="shared" si="322"/>
        <v>0</v>
      </c>
      <c r="AB470" s="187">
        <f t="shared" si="323"/>
        <v>7.1215000000000001E-2</v>
      </c>
      <c r="AC470" s="185">
        <f t="shared" si="309"/>
        <v>9</v>
      </c>
      <c r="AD470" s="185">
        <v>252</v>
      </c>
      <c r="AE470" s="184">
        <f t="shared" si="293"/>
        <v>1.0024599320000001</v>
      </c>
      <c r="AF470" s="177">
        <f t="shared" si="310"/>
        <v>790.20503656999995</v>
      </c>
      <c r="AG470" s="177">
        <f t="shared" si="311"/>
        <v>839.43136195</v>
      </c>
      <c r="AH470" s="188">
        <f t="shared" si="324"/>
        <v>0</v>
      </c>
      <c r="AI470" s="188"/>
      <c r="AJ470" s="188"/>
      <c r="AK470" s="188"/>
      <c r="AL470" s="8"/>
      <c r="AM470" s="8"/>
      <c r="AN470" s="8"/>
      <c r="AO470" s="8"/>
      <c r="AP470" s="8"/>
      <c r="AQ470" s="8"/>
      <c r="AR470" s="5"/>
      <c r="AS470" s="5"/>
      <c r="AT470" s="5"/>
      <c r="AU470" s="5"/>
      <c r="AV470" s="5"/>
      <c r="AW470" s="3"/>
      <c r="AX470" s="30"/>
      <c r="AY470" s="30"/>
      <c r="AZ470" s="30"/>
      <c r="BA470" s="30"/>
      <c r="BB470" s="30"/>
      <c r="BC470" s="30"/>
      <c r="BD470" s="30"/>
      <c r="BE470" s="30"/>
      <c r="BF470" s="1"/>
      <c r="BG470" s="1"/>
      <c r="BH470" s="1"/>
      <c r="BI470" s="1"/>
    </row>
    <row r="471" spans="1:61" x14ac:dyDescent="0.2">
      <c r="A471" s="125">
        <f t="shared" si="312"/>
        <v>42362</v>
      </c>
      <c r="B471" s="177">
        <f t="shared" si="296"/>
        <v>342342.58836969204</v>
      </c>
      <c r="C471" s="3">
        <f t="shared" si="313"/>
        <v>46216249.429908425</v>
      </c>
      <c r="D471" s="177">
        <f t="shared" si="314"/>
        <v>305663.10287861997</v>
      </c>
      <c r="E471" s="177">
        <f t="shared" si="315"/>
        <v>7375.7473042900001</v>
      </c>
      <c r="F471" s="178">
        <f t="shared" si="297"/>
        <v>298287.35557432997</v>
      </c>
      <c r="G471" s="179">
        <f t="shared" si="316"/>
        <v>4405.95</v>
      </c>
      <c r="H471" s="180">
        <f>IF(AND(N471=1,N470&gt;1),VLOOKUP(A470,[1]Plan1!$CW$105:$CY$215,3),H470)</f>
        <v>4450.45</v>
      </c>
      <c r="I471" s="181">
        <f t="shared" si="298"/>
        <v>42288</v>
      </c>
      <c r="J471" s="181">
        <f t="shared" si="317"/>
        <v>42319</v>
      </c>
      <c r="K471" s="182">
        <f t="shared" si="299"/>
        <v>1.009997843824828E-2</v>
      </c>
      <c r="L471" s="213">
        <f t="shared" si="318"/>
        <v>42380</v>
      </c>
      <c r="M471" s="183">
        <f t="shared" si="319"/>
        <v>20</v>
      </c>
      <c r="N471" s="183">
        <f t="shared" si="300"/>
        <v>10</v>
      </c>
      <c r="O471" s="177">
        <f t="shared" si="301"/>
        <v>1.0050372999999999</v>
      </c>
      <c r="P471" s="184">
        <f t="shared" si="295"/>
        <v>1.0081988500000001</v>
      </c>
      <c r="Q471" s="184">
        <f t="shared" si="320"/>
        <v>1.1129724218311519</v>
      </c>
      <c r="R471" s="177">
        <f t="shared" si="294"/>
        <v>1.1185787899999999</v>
      </c>
      <c r="S471" s="177">
        <f t="shared" si="321"/>
        <v>1.0509297200000001</v>
      </c>
      <c r="T471" s="177">
        <f t="shared" si="302"/>
        <v>321230.43912255001</v>
      </c>
      <c r="U471" s="177">
        <f t="shared" si="303"/>
        <v>375.64474499824502</v>
      </c>
      <c r="V471" s="177">
        <f t="shared" si="304"/>
        <v>35370.553696303781</v>
      </c>
      <c r="W471" s="177">
        <f t="shared" si="305"/>
        <v>341409.30131992203</v>
      </c>
      <c r="X471" s="185">
        <f t="shared" si="306"/>
        <v>0</v>
      </c>
      <c r="Y471" s="177">
        <f t="shared" si="307"/>
        <v>0</v>
      </c>
      <c r="Z471" s="186">
        <f t="shared" si="308"/>
        <v>0</v>
      </c>
      <c r="AA471" s="177">
        <f t="shared" si="322"/>
        <v>0</v>
      </c>
      <c r="AB471" s="187">
        <f t="shared" si="323"/>
        <v>7.1215000000000001E-2</v>
      </c>
      <c r="AC471" s="185">
        <f t="shared" si="309"/>
        <v>10</v>
      </c>
      <c r="AD471" s="185">
        <v>252</v>
      </c>
      <c r="AE471" s="184">
        <f t="shared" si="293"/>
        <v>1.0027336309999999</v>
      </c>
      <c r="AF471" s="177">
        <f t="shared" si="310"/>
        <v>878.12548651999998</v>
      </c>
      <c r="AG471" s="177">
        <f t="shared" si="311"/>
        <v>933.28704976999995</v>
      </c>
      <c r="AH471" s="188">
        <f t="shared" si="324"/>
        <v>0</v>
      </c>
      <c r="AI471" s="188"/>
      <c r="AJ471" s="188"/>
      <c r="AK471" s="188"/>
      <c r="AL471" s="8"/>
      <c r="AM471" s="8"/>
      <c r="AN471" s="8"/>
      <c r="AO471" s="8"/>
      <c r="AP471" s="8"/>
      <c r="AQ471" s="8"/>
      <c r="AR471" s="5"/>
      <c r="AS471" s="5"/>
      <c r="AT471" s="5"/>
      <c r="AU471" s="5"/>
      <c r="AV471" s="5"/>
      <c r="AW471" s="3"/>
      <c r="AX471" s="30"/>
      <c r="AY471" s="30"/>
      <c r="AZ471" s="30"/>
      <c r="BA471" s="30"/>
      <c r="BB471" s="30"/>
      <c r="BC471" s="30"/>
      <c r="BD471" s="30"/>
      <c r="BE471" s="30"/>
      <c r="BF471" s="1"/>
      <c r="BG471" s="1"/>
      <c r="BH471" s="1"/>
      <c r="BI471" s="1"/>
    </row>
    <row r="472" spans="1:61" x14ac:dyDescent="0.2">
      <c r="A472" s="125">
        <f t="shared" si="312"/>
        <v>42363</v>
      </c>
      <c r="B472" s="177">
        <f t="shared" si="296"/>
        <v>342604.25585246237</v>
      </c>
      <c r="C472" s="3">
        <f t="shared" si="313"/>
        <v>46251574.540082417</v>
      </c>
      <c r="D472" s="177">
        <f t="shared" si="314"/>
        <v>305663.10287861997</v>
      </c>
      <c r="E472" s="177">
        <f t="shared" si="315"/>
        <v>7375.7473042900001</v>
      </c>
      <c r="F472" s="178">
        <f t="shared" si="297"/>
        <v>298287.35557432997</v>
      </c>
      <c r="G472" s="179">
        <f t="shared" si="316"/>
        <v>4405.95</v>
      </c>
      <c r="H472" s="180">
        <f>IF(AND(N472=1,N471&gt;1),VLOOKUP(A471,[1]Plan1!$CW$105:$CY$215,3),H471)</f>
        <v>4450.45</v>
      </c>
      <c r="I472" s="181">
        <f t="shared" si="298"/>
        <v>42288</v>
      </c>
      <c r="J472" s="181">
        <f t="shared" si="317"/>
        <v>42319</v>
      </c>
      <c r="K472" s="182">
        <f t="shared" si="299"/>
        <v>1.009997843824828E-2</v>
      </c>
      <c r="L472" s="213">
        <f t="shared" si="318"/>
        <v>42380</v>
      </c>
      <c r="M472" s="183">
        <f t="shared" si="319"/>
        <v>20</v>
      </c>
      <c r="N472" s="183">
        <f t="shared" si="300"/>
        <v>11</v>
      </c>
      <c r="O472" s="177">
        <f t="shared" si="301"/>
        <v>1.00554242</v>
      </c>
      <c r="P472" s="184">
        <f t="shared" si="295"/>
        <v>1.0081988500000001</v>
      </c>
      <c r="Q472" s="184">
        <f t="shared" si="320"/>
        <v>1.1129724218311519</v>
      </c>
      <c r="R472" s="177">
        <f t="shared" si="294"/>
        <v>1.1191409800000001</v>
      </c>
      <c r="S472" s="177">
        <f t="shared" si="321"/>
        <v>1.0509297200000001</v>
      </c>
      <c r="T472" s="177">
        <f t="shared" si="302"/>
        <v>321230.43912255001</v>
      </c>
      <c r="U472" s="177">
        <f t="shared" si="303"/>
        <v>375.64474499824502</v>
      </c>
      <c r="V472" s="177">
        <f t="shared" si="304"/>
        <v>35538.247864734156</v>
      </c>
      <c r="W472" s="177">
        <f t="shared" si="305"/>
        <v>341576.99548835238</v>
      </c>
      <c r="X472" s="185">
        <f t="shared" si="306"/>
        <v>0</v>
      </c>
      <c r="Y472" s="177">
        <f t="shared" si="307"/>
        <v>0</v>
      </c>
      <c r="Z472" s="186">
        <f t="shared" si="308"/>
        <v>0</v>
      </c>
      <c r="AA472" s="177">
        <f t="shared" si="322"/>
        <v>0</v>
      </c>
      <c r="AB472" s="187">
        <f t="shared" si="323"/>
        <v>7.1215000000000001E-2</v>
      </c>
      <c r="AC472" s="185">
        <f t="shared" si="309"/>
        <v>11</v>
      </c>
      <c r="AD472" s="185">
        <v>252</v>
      </c>
      <c r="AE472" s="184">
        <f t="shared" si="293"/>
        <v>1.003007405</v>
      </c>
      <c r="AF472" s="177">
        <f t="shared" si="310"/>
        <v>966.07002876000001</v>
      </c>
      <c r="AG472" s="177">
        <f t="shared" si="311"/>
        <v>1027.26036411</v>
      </c>
      <c r="AH472" s="188">
        <f t="shared" si="324"/>
        <v>0</v>
      </c>
      <c r="AI472" s="188"/>
      <c r="AJ472" s="188"/>
      <c r="AK472" s="188"/>
      <c r="AL472" s="8"/>
      <c r="AM472" s="8"/>
      <c r="AN472" s="8"/>
      <c r="AO472" s="8"/>
      <c r="AP472" s="8"/>
      <c r="AQ472" s="8"/>
      <c r="AR472" s="5"/>
      <c r="AS472" s="5"/>
      <c r="AT472" s="5"/>
      <c r="AU472" s="5"/>
      <c r="AV472" s="5"/>
      <c r="AW472" s="3"/>
      <c r="AX472" s="30"/>
      <c r="AY472" s="30"/>
      <c r="AZ472" s="30"/>
      <c r="BA472" s="30"/>
      <c r="BB472" s="30"/>
      <c r="BC472" s="30"/>
      <c r="BD472" s="30"/>
      <c r="BE472" s="30"/>
      <c r="BF472" s="1"/>
      <c r="BG472" s="1"/>
      <c r="BH472" s="1"/>
      <c r="BI472" s="1"/>
    </row>
    <row r="473" spans="1:61" x14ac:dyDescent="0.2">
      <c r="A473" s="125">
        <f t="shared" si="312"/>
        <v>42364</v>
      </c>
      <c r="B473" s="177">
        <f t="shared" si="296"/>
        <v>342604.25585246237</v>
      </c>
      <c r="C473" s="3">
        <f t="shared" si="313"/>
        <v>46251574.540082417</v>
      </c>
      <c r="D473" s="177">
        <f t="shared" si="314"/>
        <v>305663.10287861997</v>
      </c>
      <c r="E473" s="177">
        <f t="shared" si="315"/>
        <v>7375.7473042900001</v>
      </c>
      <c r="F473" s="178">
        <f t="shared" si="297"/>
        <v>298287.35557432997</v>
      </c>
      <c r="G473" s="179">
        <f t="shared" si="316"/>
        <v>4405.95</v>
      </c>
      <c r="H473" s="180">
        <f>IF(AND(N473=1,N472&gt;1),VLOOKUP(A472,[1]Plan1!$CW$105:$CY$215,3),H472)</f>
        <v>4450.45</v>
      </c>
      <c r="I473" s="181">
        <f t="shared" si="298"/>
        <v>42288</v>
      </c>
      <c r="J473" s="181">
        <f t="shared" si="317"/>
        <v>42319</v>
      </c>
      <c r="K473" s="182">
        <f t="shared" si="299"/>
        <v>1.009997843824828E-2</v>
      </c>
      <c r="L473" s="213">
        <f t="shared" si="318"/>
        <v>42380</v>
      </c>
      <c r="M473" s="183">
        <f t="shared" si="319"/>
        <v>20</v>
      </c>
      <c r="N473" s="183">
        <f t="shared" si="300"/>
        <v>11</v>
      </c>
      <c r="O473" s="177">
        <f t="shared" si="301"/>
        <v>1.00554242</v>
      </c>
      <c r="P473" s="184">
        <f t="shared" si="295"/>
        <v>1.0081988500000001</v>
      </c>
      <c r="Q473" s="184">
        <f t="shared" si="320"/>
        <v>1.1129724218311519</v>
      </c>
      <c r="R473" s="177">
        <f t="shared" si="294"/>
        <v>1.1191409800000001</v>
      </c>
      <c r="S473" s="177">
        <f t="shared" si="321"/>
        <v>1.0509297200000001</v>
      </c>
      <c r="T473" s="177">
        <f t="shared" si="302"/>
        <v>321230.43912255001</v>
      </c>
      <c r="U473" s="177">
        <f t="shared" si="303"/>
        <v>375.64474499824502</v>
      </c>
      <c r="V473" s="177">
        <f t="shared" si="304"/>
        <v>35538.247864734156</v>
      </c>
      <c r="W473" s="177">
        <f t="shared" si="305"/>
        <v>341576.99548835238</v>
      </c>
      <c r="X473" s="185">
        <f t="shared" si="306"/>
        <v>0</v>
      </c>
      <c r="Y473" s="177">
        <f t="shared" si="307"/>
        <v>0</v>
      </c>
      <c r="Z473" s="186">
        <f t="shared" si="308"/>
        <v>0</v>
      </c>
      <c r="AA473" s="177">
        <f t="shared" si="322"/>
        <v>0</v>
      </c>
      <c r="AB473" s="187">
        <f t="shared" si="323"/>
        <v>7.1215000000000001E-2</v>
      </c>
      <c r="AC473" s="185">
        <f t="shared" si="309"/>
        <v>11</v>
      </c>
      <c r="AD473" s="185">
        <v>252</v>
      </c>
      <c r="AE473" s="184">
        <f t="shared" si="293"/>
        <v>1.003007405</v>
      </c>
      <c r="AF473" s="177">
        <f t="shared" si="310"/>
        <v>966.07002876000001</v>
      </c>
      <c r="AG473" s="177">
        <f t="shared" si="311"/>
        <v>1027.26036411</v>
      </c>
      <c r="AH473" s="188">
        <f t="shared" si="324"/>
        <v>0</v>
      </c>
      <c r="AI473" s="188"/>
      <c r="AJ473" s="188"/>
      <c r="AK473" s="188"/>
      <c r="AL473" s="8"/>
      <c r="AM473" s="8"/>
      <c r="AN473" s="8"/>
      <c r="AO473" s="8"/>
      <c r="AP473" s="8"/>
      <c r="AQ473" s="8"/>
      <c r="AR473" s="5"/>
      <c r="AS473" s="5"/>
      <c r="AT473" s="5"/>
      <c r="AU473" s="5"/>
      <c r="AV473" s="5"/>
      <c r="AW473" s="3"/>
      <c r="AX473" s="30"/>
      <c r="AY473" s="30"/>
      <c r="AZ473" s="30"/>
      <c r="BA473" s="30"/>
      <c r="BB473" s="30"/>
      <c r="BC473" s="30"/>
      <c r="BD473" s="30"/>
      <c r="BE473" s="30"/>
      <c r="BF473" s="1"/>
      <c r="BG473" s="1"/>
      <c r="BH473" s="1"/>
      <c r="BI473" s="1"/>
    </row>
    <row r="474" spans="1:61" x14ac:dyDescent="0.2">
      <c r="A474" s="125">
        <f t="shared" si="312"/>
        <v>42365</v>
      </c>
      <c r="B474" s="177">
        <f t="shared" si="296"/>
        <v>342604.25585246237</v>
      </c>
      <c r="C474" s="3">
        <f t="shared" si="313"/>
        <v>46251574.540082417</v>
      </c>
      <c r="D474" s="177">
        <f t="shared" si="314"/>
        <v>305663.10287861997</v>
      </c>
      <c r="E474" s="177">
        <f t="shared" si="315"/>
        <v>7375.7473042900001</v>
      </c>
      <c r="F474" s="178">
        <f t="shared" si="297"/>
        <v>298287.35557432997</v>
      </c>
      <c r="G474" s="179">
        <f t="shared" si="316"/>
        <v>4405.95</v>
      </c>
      <c r="H474" s="180">
        <f>IF(AND(N474=1,N473&gt;1),VLOOKUP(A473,[1]Plan1!$CW$105:$CY$215,3),H473)</f>
        <v>4450.45</v>
      </c>
      <c r="I474" s="181">
        <f t="shared" si="298"/>
        <v>42288</v>
      </c>
      <c r="J474" s="181">
        <f t="shared" si="317"/>
        <v>42319</v>
      </c>
      <c r="K474" s="182">
        <f t="shared" si="299"/>
        <v>1.009997843824828E-2</v>
      </c>
      <c r="L474" s="213">
        <f t="shared" si="318"/>
        <v>42380</v>
      </c>
      <c r="M474" s="183">
        <f t="shared" si="319"/>
        <v>20</v>
      </c>
      <c r="N474" s="183">
        <f t="shared" si="300"/>
        <v>11</v>
      </c>
      <c r="O474" s="177">
        <f t="shared" si="301"/>
        <v>1.00554242</v>
      </c>
      <c r="P474" s="184">
        <f t="shared" si="295"/>
        <v>1.0081988500000001</v>
      </c>
      <c r="Q474" s="184">
        <f t="shared" si="320"/>
        <v>1.1129724218311519</v>
      </c>
      <c r="R474" s="177">
        <f t="shared" si="294"/>
        <v>1.1191409800000001</v>
      </c>
      <c r="S474" s="177">
        <f t="shared" si="321"/>
        <v>1.0509297200000001</v>
      </c>
      <c r="T474" s="177">
        <f t="shared" si="302"/>
        <v>321230.43912255001</v>
      </c>
      <c r="U474" s="177">
        <f t="shared" si="303"/>
        <v>375.64474499824502</v>
      </c>
      <c r="V474" s="177">
        <f t="shared" si="304"/>
        <v>35538.247864734156</v>
      </c>
      <c r="W474" s="177">
        <f t="shared" si="305"/>
        <v>341576.99548835238</v>
      </c>
      <c r="X474" s="185">
        <f t="shared" si="306"/>
        <v>0</v>
      </c>
      <c r="Y474" s="177">
        <f t="shared" si="307"/>
        <v>0</v>
      </c>
      <c r="Z474" s="186">
        <f t="shared" si="308"/>
        <v>0</v>
      </c>
      <c r="AA474" s="177">
        <f t="shared" si="322"/>
        <v>0</v>
      </c>
      <c r="AB474" s="187">
        <f t="shared" si="323"/>
        <v>7.1215000000000001E-2</v>
      </c>
      <c r="AC474" s="185">
        <f t="shared" si="309"/>
        <v>11</v>
      </c>
      <c r="AD474" s="185">
        <v>252</v>
      </c>
      <c r="AE474" s="184">
        <f t="shared" si="293"/>
        <v>1.003007405</v>
      </c>
      <c r="AF474" s="177">
        <f t="shared" si="310"/>
        <v>966.07002876000001</v>
      </c>
      <c r="AG474" s="177">
        <f t="shared" si="311"/>
        <v>1027.26036411</v>
      </c>
      <c r="AH474" s="188">
        <f t="shared" si="324"/>
        <v>0</v>
      </c>
      <c r="AI474" s="188"/>
      <c r="AJ474" s="188"/>
      <c r="AK474" s="188"/>
      <c r="AL474" s="8"/>
      <c r="AM474" s="8"/>
      <c r="AN474" s="8"/>
      <c r="AO474" s="8"/>
      <c r="AP474" s="8"/>
      <c r="AQ474" s="8"/>
      <c r="AR474" s="5"/>
      <c r="AS474" s="5"/>
      <c r="AT474" s="5"/>
      <c r="AU474" s="5"/>
      <c r="AV474" s="5"/>
      <c r="AW474" s="3"/>
      <c r="AX474" s="30"/>
      <c r="AY474" s="30"/>
      <c r="AZ474" s="30"/>
      <c r="BA474" s="30"/>
      <c r="BB474" s="30"/>
      <c r="BC474" s="30"/>
      <c r="BD474" s="30"/>
      <c r="BE474" s="30"/>
      <c r="BF474" s="1"/>
      <c r="BG474" s="1"/>
      <c r="BH474" s="1"/>
      <c r="BI474" s="1"/>
    </row>
    <row r="475" spans="1:61" x14ac:dyDescent="0.2">
      <c r="A475" s="125">
        <f t="shared" si="312"/>
        <v>42366</v>
      </c>
      <c r="B475" s="177">
        <f t="shared" si="296"/>
        <v>342604.25585246237</v>
      </c>
      <c r="C475" s="3">
        <f t="shared" si="313"/>
        <v>46251574.540082417</v>
      </c>
      <c r="D475" s="177">
        <f t="shared" si="314"/>
        <v>305663.10287861997</v>
      </c>
      <c r="E475" s="177">
        <f t="shared" si="315"/>
        <v>7375.7473042900001</v>
      </c>
      <c r="F475" s="178">
        <f t="shared" si="297"/>
        <v>298287.35557432997</v>
      </c>
      <c r="G475" s="179">
        <f t="shared" si="316"/>
        <v>4405.95</v>
      </c>
      <c r="H475" s="180">
        <f>IF(AND(N475=1,N474&gt;1),VLOOKUP(A474,[1]Plan1!$CW$105:$CY$215,3),H474)</f>
        <v>4450.45</v>
      </c>
      <c r="I475" s="181">
        <f t="shared" si="298"/>
        <v>42288</v>
      </c>
      <c r="J475" s="181">
        <f t="shared" si="317"/>
        <v>42319</v>
      </c>
      <c r="K475" s="182">
        <f t="shared" si="299"/>
        <v>1.009997843824828E-2</v>
      </c>
      <c r="L475" s="213">
        <f t="shared" si="318"/>
        <v>42380</v>
      </c>
      <c r="M475" s="183">
        <f t="shared" si="319"/>
        <v>20</v>
      </c>
      <c r="N475" s="183">
        <f t="shared" si="300"/>
        <v>11</v>
      </c>
      <c r="O475" s="177">
        <f t="shared" si="301"/>
        <v>1.00554242</v>
      </c>
      <c r="P475" s="184">
        <f t="shared" si="295"/>
        <v>1.0081988500000001</v>
      </c>
      <c r="Q475" s="184">
        <f t="shared" si="320"/>
        <v>1.1129724218311519</v>
      </c>
      <c r="R475" s="177">
        <f t="shared" si="294"/>
        <v>1.1191409800000001</v>
      </c>
      <c r="S475" s="177">
        <f t="shared" si="321"/>
        <v>1.0509297200000001</v>
      </c>
      <c r="T475" s="177">
        <f t="shared" si="302"/>
        <v>321230.43912255001</v>
      </c>
      <c r="U475" s="177">
        <f t="shared" si="303"/>
        <v>375.64474499824502</v>
      </c>
      <c r="V475" s="177">
        <f t="shared" si="304"/>
        <v>35538.247864734156</v>
      </c>
      <c r="W475" s="177">
        <f t="shared" si="305"/>
        <v>341576.99548835238</v>
      </c>
      <c r="X475" s="185">
        <f t="shared" si="306"/>
        <v>0</v>
      </c>
      <c r="Y475" s="177">
        <f t="shared" si="307"/>
        <v>0</v>
      </c>
      <c r="Z475" s="186">
        <f t="shared" si="308"/>
        <v>0</v>
      </c>
      <c r="AA475" s="177">
        <f t="shared" si="322"/>
        <v>0</v>
      </c>
      <c r="AB475" s="187">
        <f t="shared" si="323"/>
        <v>7.1215000000000001E-2</v>
      </c>
      <c r="AC475" s="185">
        <f t="shared" si="309"/>
        <v>11</v>
      </c>
      <c r="AD475" s="185">
        <v>252</v>
      </c>
      <c r="AE475" s="184">
        <f t="shared" si="293"/>
        <v>1.003007405</v>
      </c>
      <c r="AF475" s="177">
        <f t="shared" si="310"/>
        <v>966.07002876000001</v>
      </c>
      <c r="AG475" s="177">
        <f t="shared" si="311"/>
        <v>1027.26036411</v>
      </c>
      <c r="AH475" s="188">
        <f t="shared" si="324"/>
        <v>0</v>
      </c>
      <c r="AI475" s="188"/>
      <c r="AJ475" s="188"/>
      <c r="AK475" s="188"/>
      <c r="AL475" s="8"/>
      <c r="AM475" s="8"/>
      <c r="AN475" s="8"/>
      <c r="AO475" s="8"/>
      <c r="AP475" s="8"/>
      <c r="AQ475" s="8"/>
      <c r="AR475" s="5"/>
      <c r="AS475" s="5"/>
      <c r="AT475" s="5"/>
      <c r="AU475" s="5"/>
      <c r="AV475" s="5"/>
      <c r="AW475" s="3"/>
      <c r="AX475" s="30"/>
      <c r="AY475" s="30"/>
      <c r="AZ475" s="30"/>
      <c r="BA475" s="30"/>
      <c r="BB475" s="30"/>
      <c r="BC475" s="30"/>
      <c r="BD475" s="30"/>
      <c r="BE475" s="30"/>
      <c r="BF475" s="1"/>
      <c r="BG475" s="1"/>
      <c r="BH475" s="1"/>
      <c r="BI475" s="1"/>
    </row>
    <row r="476" spans="1:61" x14ac:dyDescent="0.2">
      <c r="A476" s="125">
        <f t="shared" si="312"/>
        <v>42367</v>
      </c>
      <c r="B476" s="177">
        <f t="shared" si="296"/>
        <v>342866.12423946225</v>
      </c>
      <c r="C476" s="3">
        <f t="shared" si="313"/>
        <v>46286926.772327401</v>
      </c>
      <c r="D476" s="177">
        <f t="shared" si="314"/>
        <v>305663.10287861997</v>
      </c>
      <c r="E476" s="177">
        <f t="shared" si="315"/>
        <v>7375.7473042900001</v>
      </c>
      <c r="F476" s="178">
        <f t="shared" si="297"/>
        <v>298287.35557432997</v>
      </c>
      <c r="G476" s="179">
        <f t="shared" si="316"/>
        <v>4405.95</v>
      </c>
      <c r="H476" s="180">
        <f>IF(AND(N476=1,N475&gt;1),VLOOKUP(A475,[1]Plan1!$CW$105:$CY$215,3),H475)</f>
        <v>4450.45</v>
      </c>
      <c r="I476" s="181">
        <f t="shared" si="298"/>
        <v>42288</v>
      </c>
      <c r="J476" s="181">
        <f t="shared" si="317"/>
        <v>42319</v>
      </c>
      <c r="K476" s="182">
        <f t="shared" si="299"/>
        <v>1.009997843824828E-2</v>
      </c>
      <c r="L476" s="213">
        <f t="shared" si="318"/>
        <v>42380</v>
      </c>
      <c r="M476" s="183">
        <f t="shared" si="319"/>
        <v>20</v>
      </c>
      <c r="N476" s="183">
        <f t="shared" si="300"/>
        <v>12</v>
      </c>
      <c r="O476" s="177">
        <f t="shared" si="301"/>
        <v>1.0060477999999999</v>
      </c>
      <c r="P476" s="184">
        <f t="shared" si="295"/>
        <v>1.0081988500000001</v>
      </c>
      <c r="Q476" s="184">
        <f t="shared" si="320"/>
        <v>1.1129724218311519</v>
      </c>
      <c r="R476" s="177">
        <f t="shared" si="294"/>
        <v>1.11970345</v>
      </c>
      <c r="S476" s="177">
        <f t="shared" si="321"/>
        <v>1.0509297200000001</v>
      </c>
      <c r="T476" s="177">
        <f t="shared" si="302"/>
        <v>321230.43912255001</v>
      </c>
      <c r="U476" s="177">
        <f t="shared" si="303"/>
        <v>375.64474499824502</v>
      </c>
      <c r="V476" s="177">
        <f t="shared" si="304"/>
        <v>35706.025553624044</v>
      </c>
      <c r="W476" s="177">
        <f t="shared" si="305"/>
        <v>341744.77317724226</v>
      </c>
      <c r="X476" s="185">
        <f t="shared" si="306"/>
        <v>0</v>
      </c>
      <c r="Y476" s="177">
        <f t="shared" si="307"/>
        <v>0</v>
      </c>
      <c r="Z476" s="186">
        <f t="shared" si="308"/>
        <v>0</v>
      </c>
      <c r="AA476" s="177">
        <f t="shared" si="322"/>
        <v>0</v>
      </c>
      <c r="AB476" s="187">
        <f t="shared" si="323"/>
        <v>7.1215000000000001E-2</v>
      </c>
      <c r="AC476" s="185">
        <f t="shared" si="309"/>
        <v>12</v>
      </c>
      <c r="AD476" s="185">
        <v>252</v>
      </c>
      <c r="AE476" s="184">
        <f t="shared" si="293"/>
        <v>1.0032812529999999</v>
      </c>
      <c r="AF476" s="177">
        <f t="shared" si="310"/>
        <v>1054.0383420600001</v>
      </c>
      <c r="AG476" s="177">
        <f t="shared" si="311"/>
        <v>1121.3510622199999</v>
      </c>
      <c r="AH476" s="188">
        <f t="shared" si="324"/>
        <v>0</v>
      </c>
      <c r="AI476" s="188"/>
      <c r="AJ476" s="188"/>
      <c r="AK476" s="188"/>
      <c r="AL476" s="8"/>
      <c r="AM476" s="8"/>
      <c r="AN476" s="8"/>
      <c r="AO476" s="8"/>
      <c r="AP476" s="8"/>
      <c r="AQ476" s="8"/>
      <c r="AR476" s="5"/>
      <c r="AS476" s="5"/>
      <c r="AT476" s="5"/>
      <c r="AU476" s="5"/>
      <c r="AV476" s="5"/>
      <c r="AW476" s="3"/>
      <c r="AX476" s="30"/>
      <c r="AY476" s="30"/>
      <c r="AZ476" s="30"/>
      <c r="BA476" s="30"/>
      <c r="BB476" s="30"/>
      <c r="BC476" s="30"/>
      <c r="BD476" s="30"/>
      <c r="BE476" s="30"/>
      <c r="BF476" s="1"/>
      <c r="BG476" s="1"/>
      <c r="BH476" s="1"/>
      <c r="BI476" s="1"/>
    </row>
    <row r="477" spans="1:61" x14ac:dyDescent="0.2">
      <c r="A477" s="125">
        <f t="shared" si="312"/>
        <v>42368</v>
      </c>
      <c r="B477" s="177">
        <f t="shared" si="296"/>
        <v>343128.19432037172</v>
      </c>
      <c r="C477" s="3">
        <f t="shared" si="313"/>
        <v>46322306.233250186</v>
      </c>
      <c r="D477" s="177">
        <f t="shared" si="314"/>
        <v>305663.10287861997</v>
      </c>
      <c r="E477" s="177">
        <f t="shared" si="315"/>
        <v>7375.7473042900001</v>
      </c>
      <c r="F477" s="178">
        <f t="shared" si="297"/>
        <v>298287.35557432997</v>
      </c>
      <c r="G477" s="179">
        <f t="shared" si="316"/>
        <v>4405.95</v>
      </c>
      <c r="H477" s="180">
        <f>IF(AND(N477=1,N476&gt;1),VLOOKUP(A476,[1]Plan1!$CW$105:$CY$215,3),H476)</f>
        <v>4450.45</v>
      </c>
      <c r="I477" s="181">
        <f t="shared" si="298"/>
        <v>42288</v>
      </c>
      <c r="J477" s="181">
        <f t="shared" si="317"/>
        <v>42319</v>
      </c>
      <c r="K477" s="182">
        <f t="shared" si="299"/>
        <v>1.009997843824828E-2</v>
      </c>
      <c r="L477" s="213">
        <f t="shared" si="318"/>
        <v>42380</v>
      </c>
      <c r="M477" s="183">
        <f t="shared" si="319"/>
        <v>20</v>
      </c>
      <c r="N477" s="183">
        <f t="shared" si="300"/>
        <v>13</v>
      </c>
      <c r="O477" s="177">
        <f t="shared" si="301"/>
        <v>1.0065534300000001</v>
      </c>
      <c r="P477" s="184">
        <f t="shared" si="295"/>
        <v>1.0081988500000001</v>
      </c>
      <c r="Q477" s="184">
        <f t="shared" si="320"/>
        <v>1.1129724218311519</v>
      </c>
      <c r="R477" s="177">
        <f t="shared" si="294"/>
        <v>1.1202662000000001</v>
      </c>
      <c r="S477" s="177">
        <f t="shared" si="321"/>
        <v>1.0509297200000001</v>
      </c>
      <c r="T477" s="177">
        <f t="shared" si="302"/>
        <v>321230.43912255001</v>
      </c>
      <c r="U477" s="177">
        <f t="shared" si="303"/>
        <v>375.64474499824502</v>
      </c>
      <c r="V477" s="177">
        <f t="shared" si="304"/>
        <v>35873.88676297351</v>
      </c>
      <c r="W477" s="177">
        <f t="shared" si="305"/>
        <v>341912.63438659173</v>
      </c>
      <c r="X477" s="185">
        <f t="shared" si="306"/>
        <v>0</v>
      </c>
      <c r="Y477" s="177">
        <f t="shared" si="307"/>
        <v>0</v>
      </c>
      <c r="Z477" s="186">
        <f t="shared" si="308"/>
        <v>0</v>
      </c>
      <c r="AA477" s="177">
        <f t="shared" si="322"/>
        <v>0</v>
      </c>
      <c r="AB477" s="187">
        <f t="shared" si="323"/>
        <v>7.1215000000000001E-2</v>
      </c>
      <c r="AC477" s="185">
        <f t="shared" si="309"/>
        <v>13</v>
      </c>
      <c r="AD477" s="185">
        <v>252</v>
      </c>
      <c r="AE477" s="184">
        <f t="shared" si="293"/>
        <v>1.003555177</v>
      </c>
      <c r="AF477" s="177">
        <f t="shared" si="310"/>
        <v>1142.03106886</v>
      </c>
      <c r="AG477" s="177">
        <f t="shared" si="311"/>
        <v>1215.5599337799999</v>
      </c>
      <c r="AH477" s="188">
        <f t="shared" si="324"/>
        <v>0</v>
      </c>
      <c r="AI477" s="188"/>
      <c r="AJ477" s="188"/>
      <c r="AK477" s="188"/>
      <c r="AL477" s="8"/>
      <c r="AM477" s="8"/>
      <c r="AN477" s="8"/>
      <c r="AO477" s="8"/>
      <c r="AP477" s="8"/>
      <c r="AQ477" s="8"/>
      <c r="AR477" s="5"/>
      <c r="AS477" s="5"/>
      <c r="AT477" s="5"/>
      <c r="AU477" s="5"/>
      <c r="AV477" s="5"/>
      <c r="AW477" s="3"/>
      <c r="AX477" s="30"/>
      <c r="AY477" s="30"/>
      <c r="AZ477" s="30"/>
      <c r="BA477" s="30"/>
      <c r="BB477" s="30"/>
      <c r="BC477" s="30"/>
      <c r="BD477" s="30"/>
      <c r="BE477" s="30"/>
      <c r="BF477" s="1"/>
      <c r="BG477" s="1"/>
      <c r="BH477" s="1"/>
      <c r="BI477" s="1"/>
    </row>
    <row r="478" spans="1:61" x14ac:dyDescent="0.2">
      <c r="A478" s="125">
        <f t="shared" si="312"/>
        <v>42369</v>
      </c>
      <c r="B478" s="177">
        <f t="shared" si="296"/>
        <v>343390.47150652786</v>
      </c>
      <c r="C478" s="3">
        <f t="shared" si="313"/>
        <v>46357713.653381258</v>
      </c>
      <c r="D478" s="177">
        <f t="shared" si="314"/>
        <v>305663.10287861997</v>
      </c>
      <c r="E478" s="177">
        <f t="shared" si="315"/>
        <v>7375.7473042900001</v>
      </c>
      <c r="F478" s="178">
        <f t="shared" si="297"/>
        <v>298287.35557432997</v>
      </c>
      <c r="G478" s="179">
        <f t="shared" si="316"/>
        <v>4405.95</v>
      </c>
      <c r="H478" s="180">
        <f>IF(AND(N478=1,N477&gt;1),VLOOKUP(A477,[1]Plan1!$CW$105:$CY$215,3),H477)</f>
        <v>4450.45</v>
      </c>
      <c r="I478" s="181">
        <f t="shared" si="298"/>
        <v>42288</v>
      </c>
      <c r="J478" s="181">
        <f t="shared" si="317"/>
        <v>42319</v>
      </c>
      <c r="K478" s="182">
        <f t="shared" si="299"/>
        <v>1.009997843824828E-2</v>
      </c>
      <c r="L478" s="213">
        <f t="shared" si="318"/>
        <v>42380</v>
      </c>
      <c r="M478" s="183">
        <f t="shared" si="319"/>
        <v>20</v>
      </c>
      <c r="N478" s="183">
        <f t="shared" si="300"/>
        <v>14</v>
      </c>
      <c r="O478" s="177">
        <f t="shared" si="301"/>
        <v>1.00705932</v>
      </c>
      <c r="P478" s="184">
        <f t="shared" si="295"/>
        <v>1.0081988500000001</v>
      </c>
      <c r="Q478" s="184">
        <f t="shared" si="320"/>
        <v>1.1129724218311519</v>
      </c>
      <c r="R478" s="177">
        <f t="shared" si="294"/>
        <v>1.1208292500000001</v>
      </c>
      <c r="S478" s="177">
        <f t="shared" si="321"/>
        <v>1.0509297200000001</v>
      </c>
      <c r="T478" s="177">
        <f t="shared" si="302"/>
        <v>321230.43912255001</v>
      </c>
      <c r="U478" s="177">
        <f t="shared" si="303"/>
        <v>375.64474499824502</v>
      </c>
      <c r="V478" s="177">
        <f t="shared" si="304"/>
        <v>36041.837458529641</v>
      </c>
      <c r="W478" s="177">
        <f t="shared" si="305"/>
        <v>342080.58508214785</v>
      </c>
      <c r="X478" s="185">
        <f t="shared" si="306"/>
        <v>0</v>
      </c>
      <c r="Y478" s="177">
        <f t="shared" si="307"/>
        <v>0</v>
      </c>
      <c r="Z478" s="186">
        <f t="shared" si="308"/>
        <v>0</v>
      </c>
      <c r="AA478" s="177">
        <f t="shared" si="322"/>
        <v>0</v>
      </c>
      <c r="AB478" s="187">
        <f t="shared" si="323"/>
        <v>7.1215000000000001E-2</v>
      </c>
      <c r="AC478" s="185">
        <f t="shared" si="309"/>
        <v>14</v>
      </c>
      <c r="AD478" s="185">
        <v>252</v>
      </c>
      <c r="AE478" s="184">
        <f t="shared" si="293"/>
        <v>1.0038291749999999</v>
      </c>
      <c r="AF478" s="177">
        <f t="shared" si="310"/>
        <v>1230.0475667200001</v>
      </c>
      <c r="AG478" s="177">
        <f t="shared" si="311"/>
        <v>1309.8864243800001</v>
      </c>
      <c r="AH478" s="188">
        <f t="shared" si="324"/>
        <v>0</v>
      </c>
      <c r="AI478" s="188"/>
      <c r="AJ478" s="188"/>
      <c r="AK478" s="188"/>
      <c r="AL478" s="8"/>
      <c r="AM478" s="8"/>
      <c r="AN478" s="8"/>
      <c r="AO478" s="8"/>
      <c r="AP478" s="8"/>
      <c r="AQ478" s="8"/>
      <c r="AR478" s="5"/>
      <c r="AS478" s="5"/>
      <c r="AT478" s="5"/>
      <c r="AU478" s="5"/>
      <c r="AV478" s="5"/>
      <c r="AW478" s="3"/>
      <c r="AX478" s="30"/>
      <c r="AY478" s="30"/>
      <c r="AZ478" s="30"/>
      <c r="BA478" s="30"/>
      <c r="BB478" s="30"/>
      <c r="BC478" s="30"/>
      <c r="BD478" s="30"/>
      <c r="BE478" s="30"/>
      <c r="BF478" s="1"/>
      <c r="BG478" s="1"/>
      <c r="BH478" s="1"/>
      <c r="BI478" s="1"/>
    </row>
    <row r="479" spans="1:61" x14ac:dyDescent="0.2">
      <c r="A479" s="125">
        <f t="shared" si="312"/>
        <v>42370</v>
      </c>
      <c r="B479" s="177">
        <f t="shared" si="296"/>
        <v>343652.94726568001</v>
      </c>
      <c r="C479" s="3">
        <f t="shared" si="313"/>
        <v>46393147.880866803</v>
      </c>
      <c r="D479" s="177">
        <f t="shared" si="314"/>
        <v>305663.10287861997</v>
      </c>
      <c r="E479" s="177">
        <f t="shared" si="315"/>
        <v>7375.7473042900001</v>
      </c>
      <c r="F479" s="178">
        <f t="shared" si="297"/>
        <v>298287.35557432997</v>
      </c>
      <c r="G479" s="179">
        <f t="shared" si="316"/>
        <v>4405.95</v>
      </c>
      <c r="H479" s="180">
        <f>IF(AND(N479=1,N478&gt;1),VLOOKUP(A478,[1]Plan1!$CW$105:$CY$215,3),H478)</f>
        <v>4450.45</v>
      </c>
      <c r="I479" s="181">
        <f t="shared" si="298"/>
        <v>42288</v>
      </c>
      <c r="J479" s="181">
        <f t="shared" si="317"/>
        <v>42319</v>
      </c>
      <c r="K479" s="182">
        <f t="shared" si="299"/>
        <v>1.009997843824828E-2</v>
      </c>
      <c r="L479" s="213">
        <f t="shared" si="318"/>
        <v>42380</v>
      </c>
      <c r="M479" s="183">
        <f t="shared" si="319"/>
        <v>20</v>
      </c>
      <c r="N479" s="183">
        <f t="shared" si="300"/>
        <v>15</v>
      </c>
      <c r="O479" s="177">
        <f t="shared" si="301"/>
        <v>1.0075654599999999</v>
      </c>
      <c r="P479" s="184">
        <f t="shared" si="295"/>
        <v>1.0081988500000001</v>
      </c>
      <c r="Q479" s="184">
        <f t="shared" si="320"/>
        <v>1.1129724218311519</v>
      </c>
      <c r="R479" s="177">
        <f t="shared" si="294"/>
        <v>1.12139257</v>
      </c>
      <c r="S479" s="177">
        <f t="shared" si="321"/>
        <v>1.0509297200000001</v>
      </c>
      <c r="T479" s="177">
        <f t="shared" si="302"/>
        <v>321230.43912255001</v>
      </c>
      <c r="U479" s="177">
        <f t="shared" si="303"/>
        <v>375.64474499824502</v>
      </c>
      <c r="V479" s="177">
        <f t="shared" si="304"/>
        <v>36209.868691671749</v>
      </c>
      <c r="W479" s="177">
        <f t="shared" si="305"/>
        <v>342248.61631528998</v>
      </c>
      <c r="X479" s="185">
        <f t="shared" si="306"/>
        <v>0</v>
      </c>
      <c r="Y479" s="177">
        <f t="shared" si="307"/>
        <v>0</v>
      </c>
      <c r="Z479" s="186">
        <f t="shared" si="308"/>
        <v>0</v>
      </c>
      <c r="AA479" s="177">
        <f t="shared" si="322"/>
        <v>0</v>
      </c>
      <c r="AB479" s="187">
        <f t="shared" si="323"/>
        <v>7.1215000000000001E-2</v>
      </c>
      <c r="AC479" s="185">
        <f t="shared" si="309"/>
        <v>15</v>
      </c>
      <c r="AD479" s="185">
        <v>252</v>
      </c>
      <c r="AE479" s="184">
        <f t="shared" ref="AE479:AE542" si="325">ROUND((1+AB479)^TRUNC((AC479/AD479),9),9)</f>
        <v>1.0041032480000001</v>
      </c>
      <c r="AF479" s="177">
        <f t="shared" si="310"/>
        <v>1318.08815686</v>
      </c>
      <c r="AG479" s="177">
        <f t="shared" si="311"/>
        <v>1404.33095039</v>
      </c>
      <c r="AH479" s="188">
        <f t="shared" si="324"/>
        <v>0</v>
      </c>
      <c r="AI479" s="188"/>
      <c r="AJ479" s="188"/>
      <c r="AK479" s="188"/>
      <c r="AL479" s="8"/>
      <c r="AM479" s="8"/>
      <c r="AN479" s="8"/>
      <c r="AO479" s="8"/>
      <c r="AP479" s="8"/>
      <c r="AQ479" s="8"/>
      <c r="AR479" s="5"/>
      <c r="AS479" s="5"/>
      <c r="AT479" s="5"/>
      <c r="AU479" s="5"/>
      <c r="AV479" s="5"/>
      <c r="AW479" s="3"/>
      <c r="AX479" s="30"/>
      <c r="AY479" s="30"/>
      <c r="AZ479" s="30"/>
      <c r="BA479" s="30"/>
      <c r="BB479" s="30"/>
      <c r="BC479" s="30"/>
      <c r="BD479" s="30"/>
      <c r="BE479" s="30"/>
      <c r="BF479" s="1"/>
      <c r="BG479" s="1"/>
      <c r="BH479" s="1"/>
      <c r="BI479" s="1"/>
    </row>
    <row r="480" spans="1:61" x14ac:dyDescent="0.2">
      <c r="A480" s="125">
        <f t="shared" si="312"/>
        <v>42371</v>
      </c>
      <c r="B480" s="177">
        <f t="shared" si="296"/>
        <v>343652.94726568001</v>
      </c>
      <c r="C480" s="3">
        <f t="shared" si="313"/>
        <v>46393147.880866803</v>
      </c>
      <c r="D480" s="177">
        <f t="shared" si="314"/>
        <v>305663.10287861997</v>
      </c>
      <c r="E480" s="177">
        <f t="shared" si="315"/>
        <v>7375.7473042900001</v>
      </c>
      <c r="F480" s="178">
        <f t="shared" si="297"/>
        <v>298287.35557432997</v>
      </c>
      <c r="G480" s="179">
        <f t="shared" si="316"/>
        <v>4405.95</v>
      </c>
      <c r="H480" s="180">
        <f>IF(AND(N480=1,N479&gt;1),VLOOKUP(A479,[1]Plan1!$CW$105:$CY$215,3),H479)</f>
        <v>4450.45</v>
      </c>
      <c r="I480" s="181">
        <f t="shared" si="298"/>
        <v>42288</v>
      </c>
      <c r="J480" s="181">
        <f t="shared" si="317"/>
        <v>42319</v>
      </c>
      <c r="K480" s="182">
        <f t="shared" si="299"/>
        <v>1.009997843824828E-2</v>
      </c>
      <c r="L480" s="213">
        <f t="shared" si="318"/>
        <v>42380</v>
      </c>
      <c r="M480" s="183">
        <f t="shared" si="319"/>
        <v>20</v>
      </c>
      <c r="N480" s="183">
        <f t="shared" si="300"/>
        <v>15</v>
      </c>
      <c r="O480" s="177">
        <f t="shared" si="301"/>
        <v>1.0075654599999999</v>
      </c>
      <c r="P480" s="184">
        <f t="shared" si="295"/>
        <v>1.0081988500000001</v>
      </c>
      <c r="Q480" s="184">
        <f t="shared" si="320"/>
        <v>1.1129724218311519</v>
      </c>
      <c r="R480" s="177">
        <f t="shared" si="294"/>
        <v>1.12139257</v>
      </c>
      <c r="S480" s="177">
        <f t="shared" si="321"/>
        <v>1.0509297200000001</v>
      </c>
      <c r="T480" s="177">
        <f t="shared" si="302"/>
        <v>321230.43912255001</v>
      </c>
      <c r="U480" s="177">
        <f t="shared" si="303"/>
        <v>375.64474499824502</v>
      </c>
      <c r="V480" s="177">
        <f t="shared" si="304"/>
        <v>36209.868691671749</v>
      </c>
      <c r="W480" s="177">
        <f t="shared" si="305"/>
        <v>342248.61631528998</v>
      </c>
      <c r="X480" s="185">
        <f t="shared" si="306"/>
        <v>0</v>
      </c>
      <c r="Y480" s="177">
        <f t="shared" si="307"/>
        <v>0</v>
      </c>
      <c r="Z480" s="186">
        <f t="shared" si="308"/>
        <v>0</v>
      </c>
      <c r="AA480" s="177">
        <f t="shared" si="322"/>
        <v>0</v>
      </c>
      <c r="AB480" s="187">
        <f t="shared" si="323"/>
        <v>7.1215000000000001E-2</v>
      </c>
      <c r="AC480" s="185">
        <f t="shared" si="309"/>
        <v>15</v>
      </c>
      <c r="AD480" s="185">
        <v>252</v>
      </c>
      <c r="AE480" s="184">
        <f t="shared" si="325"/>
        <v>1.0041032480000001</v>
      </c>
      <c r="AF480" s="177">
        <f t="shared" si="310"/>
        <v>1318.08815686</v>
      </c>
      <c r="AG480" s="177">
        <f t="shared" si="311"/>
        <v>1404.33095039</v>
      </c>
      <c r="AH480" s="188">
        <f t="shared" si="324"/>
        <v>0</v>
      </c>
      <c r="AI480" s="188"/>
      <c r="AJ480" s="188"/>
      <c r="AK480" s="188"/>
      <c r="AL480" s="8"/>
      <c r="AM480" s="8"/>
      <c r="AN480" s="8"/>
      <c r="AO480" s="8"/>
      <c r="AP480" s="8"/>
      <c r="AQ480" s="8"/>
      <c r="AR480" s="5"/>
      <c r="AS480" s="5"/>
      <c r="AT480" s="5"/>
      <c r="AU480" s="5"/>
      <c r="AV480" s="5"/>
      <c r="AW480" s="3"/>
      <c r="AX480" s="30"/>
      <c r="AY480" s="30"/>
      <c r="AZ480" s="30"/>
      <c r="BA480" s="30"/>
      <c r="BB480" s="30"/>
      <c r="BC480" s="30"/>
      <c r="BD480" s="30"/>
      <c r="BE480" s="30"/>
      <c r="BF480" s="1"/>
      <c r="BG480" s="1"/>
      <c r="BH480" s="1"/>
      <c r="BI480" s="1"/>
    </row>
    <row r="481" spans="1:192" x14ac:dyDescent="0.2">
      <c r="A481" s="125">
        <f t="shared" si="312"/>
        <v>42372</v>
      </c>
      <c r="B481" s="177">
        <f t="shared" si="296"/>
        <v>343652.94726568001</v>
      </c>
      <c r="C481" s="3">
        <f t="shared" si="313"/>
        <v>46393147.880866803</v>
      </c>
      <c r="D481" s="177">
        <f t="shared" si="314"/>
        <v>305663.10287861997</v>
      </c>
      <c r="E481" s="177">
        <f t="shared" si="315"/>
        <v>7375.7473042900001</v>
      </c>
      <c r="F481" s="178">
        <f t="shared" si="297"/>
        <v>298287.35557432997</v>
      </c>
      <c r="G481" s="179">
        <f t="shared" si="316"/>
        <v>4405.95</v>
      </c>
      <c r="H481" s="180">
        <f>IF(AND(N481=1,N480&gt;1),VLOOKUP(A480,[1]Plan1!$CW$105:$CY$215,3),H480)</f>
        <v>4450.45</v>
      </c>
      <c r="I481" s="181">
        <f t="shared" si="298"/>
        <v>42288</v>
      </c>
      <c r="J481" s="181">
        <f t="shared" si="317"/>
        <v>42319</v>
      </c>
      <c r="K481" s="182">
        <f t="shared" si="299"/>
        <v>1.009997843824828E-2</v>
      </c>
      <c r="L481" s="213">
        <f t="shared" si="318"/>
        <v>42380</v>
      </c>
      <c r="M481" s="183">
        <f t="shared" si="319"/>
        <v>20</v>
      </c>
      <c r="N481" s="183">
        <f t="shared" si="300"/>
        <v>15</v>
      </c>
      <c r="O481" s="177">
        <f t="shared" si="301"/>
        <v>1.0075654599999999</v>
      </c>
      <c r="P481" s="184">
        <f t="shared" si="295"/>
        <v>1.0081988500000001</v>
      </c>
      <c r="Q481" s="184">
        <f t="shared" si="320"/>
        <v>1.1129724218311519</v>
      </c>
      <c r="R481" s="177">
        <f t="shared" si="294"/>
        <v>1.12139257</v>
      </c>
      <c r="S481" s="177">
        <f t="shared" si="321"/>
        <v>1.0509297200000001</v>
      </c>
      <c r="T481" s="177">
        <f t="shared" si="302"/>
        <v>321230.43912255001</v>
      </c>
      <c r="U481" s="177">
        <f t="shared" si="303"/>
        <v>375.64474499824502</v>
      </c>
      <c r="V481" s="177">
        <f t="shared" si="304"/>
        <v>36209.868691671749</v>
      </c>
      <c r="W481" s="177">
        <f t="shared" si="305"/>
        <v>342248.61631528998</v>
      </c>
      <c r="X481" s="185">
        <f t="shared" si="306"/>
        <v>0</v>
      </c>
      <c r="Y481" s="177">
        <f t="shared" si="307"/>
        <v>0</v>
      </c>
      <c r="Z481" s="186">
        <f t="shared" si="308"/>
        <v>0</v>
      </c>
      <c r="AA481" s="177">
        <f t="shared" si="322"/>
        <v>0</v>
      </c>
      <c r="AB481" s="187">
        <f t="shared" si="323"/>
        <v>7.1215000000000001E-2</v>
      </c>
      <c r="AC481" s="185">
        <f t="shared" si="309"/>
        <v>15</v>
      </c>
      <c r="AD481" s="185">
        <v>252</v>
      </c>
      <c r="AE481" s="184">
        <f t="shared" si="325"/>
        <v>1.0041032480000001</v>
      </c>
      <c r="AF481" s="177">
        <f t="shared" si="310"/>
        <v>1318.08815686</v>
      </c>
      <c r="AG481" s="177">
        <f t="shared" si="311"/>
        <v>1404.33095039</v>
      </c>
      <c r="AH481" s="188">
        <f t="shared" si="324"/>
        <v>0</v>
      </c>
      <c r="AI481" s="188"/>
      <c r="AJ481" s="188"/>
      <c r="AK481" s="188"/>
      <c r="AL481" s="8"/>
      <c r="AM481" s="8"/>
      <c r="AN481" s="8"/>
      <c r="AO481" s="8"/>
      <c r="AP481" s="8"/>
      <c r="AQ481" s="8"/>
      <c r="AR481" s="5"/>
      <c r="AS481" s="5"/>
      <c r="AT481" s="5"/>
      <c r="AU481" s="5"/>
      <c r="AV481" s="5"/>
      <c r="AW481" s="3"/>
      <c r="AX481" s="30"/>
      <c r="AY481" s="30"/>
      <c r="AZ481" s="30"/>
      <c r="BA481" s="30"/>
      <c r="BB481" s="30"/>
      <c r="BC481" s="30"/>
      <c r="BD481" s="30"/>
      <c r="BE481" s="30"/>
      <c r="BF481" s="1"/>
      <c r="BG481" s="1"/>
      <c r="BH481" s="1"/>
      <c r="BI481" s="1"/>
    </row>
    <row r="482" spans="1:192" x14ac:dyDescent="0.2">
      <c r="A482" s="125">
        <f t="shared" si="312"/>
        <v>42373</v>
      </c>
      <c r="B482" s="177">
        <f t="shared" si="296"/>
        <v>343652.94726568001</v>
      </c>
      <c r="C482" s="3">
        <f t="shared" si="313"/>
        <v>46393147.880866803</v>
      </c>
      <c r="D482" s="177">
        <f t="shared" si="314"/>
        <v>305663.10287861997</v>
      </c>
      <c r="E482" s="177">
        <f t="shared" si="315"/>
        <v>7375.7473042900001</v>
      </c>
      <c r="F482" s="178">
        <f t="shared" si="297"/>
        <v>298287.35557432997</v>
      </c>
      <c r="G482" s="179">
        <f t="shared" si="316"/>
        <v>4405.95</v>
      </c>
      <c r="H482" s="180">
        <f>IF(AND(N482=1,N481&gt;1),VLOOKUP(A481,[1]Plan1!$CW$105:$CY$215,3),H481)</f>
        <v>4450.45</v>
      </c>
      <c r="I482" s="181">
        <f t="shared" si="298"/>
        <v>42288</v>
      </c>
      <c r="J482" s="181">
        <f t="shared" si="317"/>
        <v>42319</v>
      </c>
      <c r="K482" s="182">
        <f t="shared" si="299"/>
        <v>1.009997843824828E-2</v>
      </c>
      <c r="L482" s="213">
        <f t="shared" si="318"/>
        <v>42380</v>
      </c>
      <c r="M482" s="183">
        <f t="shared" si="319"/>
        <v>20</v>
      </c>
      <c r="N482" s="183">
        <f t="shared" si="300"/>
        <v>15</v>
      </c>
      <c r="O482" s="177">
        <f t="shared" si="301"/>
        <v>1.0075654599999999</v>
      </c>
      <c r="P482" s="184">
        <f t="shared" si="295"/>
        <v>1.0081988500000001</v>
      </c>
      <c r="Q482" s="184">
        <f t="shared" si="320"/>
        <v>1.1129724218311519</v>
      </c>
      <c r="R482" s="177">
        <f t="shared" si="294"/>
        <v>1.12139257</v>
      </c>
      <c r="S482" s="177">
        <f t="shared" si="321"/>
        <v>1.0509297200000001</v>
      </c>
      <c r="T482" s="177">
        <f t="shared" si="302"/>
        <v>321230.43912255001</v>
      </c>
      <c r="U482" s="177">
        <f t="shared" si="303"/>
        <v>375.64474499824502</v>
      </c>
      <c r="V482" s="177">
        <f t="shared" si="304"/>
        <v>36209.868691671749</v>
      </c>
      <c r="W482" s="177">
        <f t="shared" si="305"/>
        <v>342248.61631528998</v>
      </c>
      <c r="X482" s="185">
        <f t="shared" si="306"/>
        <v>0</v>
      </c>
      <c r="Y482" s="177">
        <f t="shared" si="307"/>
        <v>0</v>
      </c>
      <c r="Z482" s="186">
        <f t="shared" si="308"/>
        <v>0</v>
      </c>
      <c r="AA482" s="177">
        <f t="shared" si="322"/>
        <v>0</v>
      </c>
      <c r="AB482" s="187">
        <f t="shared" si="323"/>
        <v>7.1215000000000001E-2</v>
      </c>
      <c r="AC482" s="185">
        <f t="shared" si="309"/>
        <v>15</v>
      </c>
      <c r="AD482" s="185">
        <v>252</v>
      </c>
      <c r="AE482" s="184">
        <f t="shared" si="325"/>
        <v>1.0041032480000001</v>
      </c>
      <c r="AF482" s="177">
        <f t="shared" si="310"/>
        <v>1318.08815686</v>
      </c>
      <c r="AG482" s="177">
        <f t="shared" si="311"/>
        <v>1404.33095039</v>
      </c>
      <c r="AH482" s="188">
        <f t="shared" si="324"/>
        <v>0</v>
      </c>
      <c r="AI482" s="188"/>
      <c r="AJ482" s="188"/>
      <c r="AK482" s="188"/>
      <c r="AL482" s="8"/>
      <c r="AM482" s="8"/>
      <c r="AN482" s="8"/>
      <c r="AO482" s="8"/>
      <c r="AP482" s="8"/>
      <c r="AQ482" s="8"/>
      <c r="AR482" s="5"/>
      <c r="AS482" s="5"/>
      <c r="AT482" s="5"/>
      <c r="AU482" s="5"/>
      <c r="AV482" s="5"/>
      <c r="AW482" s="3"/>
      <c r="AX482" s="30"/>
      <c r="AY482" s="30"/>
      <c r="AZ482" s="30"/>
      <c r="BA482" s="30"/>
      <c r="BB482" s="30"/>
      <c r="BC482" s="30"/>
      <c r="BD482" s="30"/>
      <c r="BE482" s="30"/>
      <c r="BF482" s="1"/>
      <c r="BG482" s="1"/>
      <c r="BH482" s="1"/>
      <c r="BI482" s="1"/>
    </row>
    <row r="483" spans="1:192" x14ac:dyDescent="0.2">
      <c r="A483" s="125">
        <f t="shared" si="312"/>
        <v>42374</v>
      </c>
      <c r="B483" s="177">
        <f t="shared" si="296"/>
        <v>343915.62135945813</v>
      </c>
      <c r="C483" s="3">
        <f t="shared" si="313"/>
        <v>46428608.883526847</v>
      </c>
      <c r="D483" s="177">
        <f t="shared" si="314"/>
        <v>305663.10287861997</v>
      </c>
      <c r="E483" s="177">
        <f t="shared" si="315"/>
        <v>7375.7473042900001</v>
      </c>
      <c r="F483" s="178">
        <f t="shared" si="297"/>
        <v>298287.35557432997</v>
      </c>
      <c r="G483" s="179">
        <f t="shared" si="316"/>
        <v>4405.95</v>
      </c>
      <c r="H483" s="180">
        <f>IF(AND(N483=1,N482&gt;1),VLOOKUP(A482,[1]Plan1!$CW$105:$CY$215,3),H482)</f>
        <v>4450.45</v>
      </c>
      <c r="I483" s="181">
        <f t="shared" si="298"/>
        <v>42288</v>
      </c>
      <c r="J483" s="181">
        <f t="shared" si="317"/>
        <v>42319</v>
      </c>
      <c r="K483" s="182">
        <f t="shared" si="299"/>
        <v>1.009997843824828E-2</v>
      </c>
      <c r="L483" s="213">
        <f t="shared" si="318"/>
        <v>42380</v>
      </c>
      <c r="M483" s="183">
        <f t="shared" si="319"/>
        <v>20</v>
      </c>
      <c r="N483" s="183">
        <f t="shared" si="300"/>
        <v>16</v>
      </c>
      <c r="O483" s="177">
        <f t="shared" si="301"/>
        <v>1.0080718500000001</v>
      </c>
      <c r="P483" s="184">
        <f t="shared" si="295"/>
        <v>1.0081988500000001</v>
      </c>
      <c r="Q483" s="184">
        <f t="shared" si="320"/>
        <v>1.1129724218311519</v>
      </c>
      <c r="R483" s="177">
        <f t="shared" si="294"/>
        <v>1.1219561600000001</v>
      </c>
      <c r="S483" s="177">
        <f t="shared" si="321"/>
        <v>1.0509297200000001</v>
      </c>
      <c r="T483" s="177">
        <f t="shared" si="302"/>
        <v>321230.43912255001</v>
      </c>
      <c r="U483" s="177">
        <f t="shared" si="303"/>
        <v>375.64474499824502</v>
      </c>
      <c r="V483" s="177">
        <f t="shared" si="304"/>
        <v>36377.980462399908</v>
      </c>
      <c r="W483" s="177">
        <f t="shared" si="305"/>
        <v>342416.72808601812</v>
      </c>
      <c r="X483" s="185">
        <f t="shared" si="306"/>
        <v>0</v>
      </c>
      <c r="Y483" s="177">
        <f t="shared" si="307"/>
        <v>0</v>
      </c>
      <c r="Z483" s="186">
        <f t="shared" si="308"/>
        <v>0</v>
      </c>
      <c r="AA483" s="177">
        <f t="shared" si="322"/>
        <v>0</v>
      </c>
      <c r="AB483" s="187">
        <f t="shared" si="323"/>
        <v>7.1215000000000001E-2</v>
      </c>
      <c r="AC483" s="185">
        <f t="shared" si="309"/>
        <v>16</v>
      </c>
      <c r="AD483" s="185">
        <v>252</v>
      </c>
      <c r="AE483" s="184">
        <f t="shared" si="325"/>
        <v>1.0043773949999999</v>
      </c>
      <c r="AF483" s="177">
        <f t="shared" si="310"/>
        <v>1406.1525180599999</v>
      </c>
      <c r="AG483" s="177">
        <f t="shared" si="311"/>
        <v>1498.89327344</v>
      </c>
      <c r="AH483" s="188">
        <f t="shared" si="324"/>
        <v>0</v>
      </c>
      <c r="AI483" s="188"/>
      <c r="AJ483" s="188"/>
      <c r="AK483" s="188"/>
      <c r="AL483" s="8"/>
      <c r="AM483" s="8"/>
      <c r="AN483" s="8"/>
      <c r="AO483" s="8"/>
      <c r="AP483" s="8"/>
      <c r="AQ483" s="8"/>
      <c r="AR483" s="5"/>
      <c r="AS483" s="5"/>
      <c r="AT483" s="5"/>
      <c r="AU483" s="5"/>
      <c r="AV483" s="5"/>
      <c r="AW483" s="3"/>
      <c r="AX483" s="30"/>
      <c r="AY483" s="30"/>
      <c r="AZ483" s="30"/>
      <c r="BA483" s="30"/>
      <c r="BB483" s="30"/>
      <c r="BC483" s="30"/>
      <c r="BD483" s="30"/>
      <c r="BE483" s="30"/>
      <c r="BF483" s="1"/>
      <c r="BG483" s="1"/>
      <c r="BH483" s="1"/>
      <c r="BI483" s="1"/>
    </row>
    <row r="484" spans="1:192" x14ac:dyDescent="0.2">
      <c r="A484" s="125">
        <f t="shared" si="312"/>
        <v>42375</v>
      </c>
      <c r="B484" s="177">
        <f t="shared" si="296"/>
        <v>344178.50356681296</v>
      </c>
      <c r="C484" s="3">
        <f t="shared" si="313"/>
        <v>46464097.981519751</v>
      </c>
      <c r="D484" s="177">
        <f t="shared" si="314"/>
        <v>305663.10287861997</v>
      </c>
      <c r="E484" s="177">
        <f t="shared" si="315"/>
        <v>7375.7473042900001</v>
      </c>
      <c r="F484" s="178">
        <f t="shared" si="297"/>
        <v>298287.35557432997</v>
      </c>
      <c r="G484" s="179">
        <f t="shared" si="316"/>
        <v>4405.95</v>
      </c>
      <c r="H484" s="180">
        <f>IF(AND(N484=1,N483&gt;1),VLOOKUP(A483,[1]Plan1!$CW$105:$CY$215,3),H483)</f>
        <v>4450.45</v>
      </c>
      <c r="I484" s="181">
        <f t="shared" si="298"/>
        <v>42288</v>
      </c>
      <c r="J484" s="181">
        <f t="shared" si="317"/>
        <v>42319</v>
      </c>
      <c r="K484" s="182">
        <f t="shared" si="299"/>
        <v>1.009997843824828E-2</v>
      </c>
      <c r="L484" s="213">
        <f t="shared" si="318"/>
        <v>42380</v>
      </c>
      <c r="M484" s="183">
        <f t="shared" si="319"/>
        <v>20</v>
      </c>
      <c r="N484" s="183">
        <f t="shared" si="300"/>
        <v>17</v>
      </c>
      <c r="O484" s="177">
        <f t="shared" si="301"/>
        <v>1.0085785</v>
      </c>
      <c r="P484" s="184">
        <f t="shared" si="295"/>
        <v>1.0081988500000001</v>
      </c>
      <c r="Q484" s="184">
        <f t="shared" si="320"/>
        <v>1.1129724218311519</v>
      </c>
      <c r="R484" s="177">
        <f t="shared" si="294"/>
        <v>1.1225200500000001</v>
      </c>
      <c r="S484" s="177">
        <f t="shared" si="321"/>
        <v>1.0509297200000001</v>
      </c>
      <c r="T484" s="177">
        <f t="shared" si="302"/>
        <v>321230.43912255001</v>
      </c>
      <c r="U484" s="177">
        <f t="shared" si="303"/>
        <v>375.64474499824502</v>
      </c>
      <c r="V484" s="177">
        <f t="shared" si="304"/>
        <v>36546.181719334716</v>
      </c>
      <c r="W484" s="177">
        <f t="shared" si="305"/>
        <v>342584.92934295296</v>
      </c>
      <c r="X484" s="185">
        <f t="shared" si="306"/>
        <v>0</v>
      </c>
      <c r="Y484" s="177">
        <f t="shared" si="307"/>
        <v>0</v>
      </c>
      <c r="Z484" s="186">
        <f t="shared" si="308"/>
        <v>0</v>
      </c>
      <c r="AA484" s="177">
        <f t="shared" si="322"/>
        <v>0</v>
      </c>
      <c r="AB484" s="187">
        <f t="shared" si="323"/>
        <v>7.1215000000000001E-2</v>
      </c>
      <c r="AC484" s="185">
        <f t="shared" si="309"/>
        <v>17</v>
      </c>
      <c r="AD484" s="185">
        <v>252</v>
      </c>
      <c r="AE484" s="184">
        <f t="shared" si="325"/>
        <v>1.004651618</v>
      </c>
      <c r="AF484" s="177">
        <f t="shared" si="310"/>
        <v>1494.24129277</v>
      </c>
      <c r="AG484" s="177">
        <f t="shared" si="311"/>
        <v>1593.5742238600001</v>
      </c>
      <c r="AH484" s="188">
        <f t="shared" si="324"/>
        <v>0</v>
      </c>
      <c r="AI484" s="188"/>
      <c r="AJ484" s="188"/>
      <c r="AK484" s="188"/>
      <c r="AL484" s="8"/>
      <c r="AM484" s="8"/>
      <c r="AN484" s="8"/>
      <c r="AO484" s="8"/>
      <c r="AP484" s="8"/>
      <c r="AQ484" s="8"/>
      <c r="AR484" s="5"/>
      <c r="AS484" s="5"/>
      <c r="AT484" s="5"/>
      <c r="AU484" s="5"/>
      <c r="AV484" s="5"/>
      <c r="AW484" s="3"/>
      <c r="AX484" s="30"/>
      <c r="AY484" s="30"/>
      <c r="AZ484" s="30"/>
      <c r="BA484" s="30"/>
      <c r="BB484" s="30"/>
      <c r="BC484" s="30"/>
      <c r="BD484" s="30"/>
      <c r="BE484" s="30"/>
      <c r="BF484" s="1"/>
      <c r="BG484" s="1"/>
      <c r="BH484" s="1"/>
      <c r="BI484" s="1"/>
    </row>
    <row r="485" spans="1:192" x14ac:dyDescent="0.2">
      <c r="A485" s="125">
        <f t="shared" si="312"/>
        <v>42376</v>
      </c>
      <c r="B485" s="177">
        <f t="shared" si="296"/>
        <v>344441.58731907728</v>
      </c>
      <c r="C485" s="3">
        <f t="shared" si="313"/>
        <v>46499614.288075432</v>
      </c>
      <c r="D485" s="177">
        <f t="shared" si="314"/>
        <v>305663.10287861997</v>
      </c>
      <c r="E485" s="177">
        <f t="shared" si="315"/>
        <v>7375.7473042900001</v>
      </c>
      <c r="F485" s="178">
        <f t="shared" si="297"/>
        <v>298287.35557432997</v>
      </c>
      <c r="G485" s="179">
        <f t="shared" si="316"/>
        <v>4405.95</v>
      </c>
      <c r="H485" s="180">
        <f>IF(AND(N485=1,N484&gt;1),VLOOKUP(A484,[1]Plan1!$CW$105:$CY$215,3),H484)</f>
        <v>4450.45</v>
      </c>
      <c r="I485" s="181">
        <f t="shared" si="298"/>
        <v>42288</v>
      </c>
      <c r="J485" s="181">
        <f t="shared" si="317"/>
        <v>42319</v>
      </c>
      <c r="K485" s="182">
        <f t="shared" si="299"/>
        <v>1.009997843824828E-2</v>
      </c>
      <c r="L485" s="213">
        <f t="shared" si="318"/>
        <v>42380</v>
      </c>
      <c r="M485" s="183">
        <f t="shared" si="319"/>
        <v>20</v>
      </c>
      <c r="N485" s="183">
        <f t="shared" si="300"/>
        <v>18</v>
      </c>
      <c r="O485" s="177">
        <f t="shared" si="301"/>
        <v>1.0090854</v>
      </c>
      <c r="P485" s="184">
        <f t="shared" si="295"/>
        <v>1.0081988500000001</v>
      </c>
      <c r="Q485" s="184">
        <f t="shared" si="320"/>
        <v>1.1129724218311519</v>
      </c>
      <c r="R485" s="177">
        <f t="shared" si="294"/>
        <v>1.12308422</v>
      </c>
      <c r="S485" s="177">
        <f t="shared" si="321"/>
        <v>1.0509297200000001</v>
      </c>
      <c r="T485" s="177">
        <f t="shared" si="302"/>
        <v>321230.43912255001</v>
      </c>
      <c r="U485" s="177">
        <f t="shared" si="303"/>
        <v>375.64474499824502</v>
      </c>
      <c r="V485" s="177">
        <f t="shared" si="304"/>
        <v>36714.466496729045</v>
      </c>
      <c r="W485" s="177">
        <f t="shared" si="305"/>
        <v>342753.21412034729</v>
      </c>
      <c r="X485" s="185">
        <f t="shared" si="306"/>
        <v>0</v>
      </c>
      <c r="Y485" s="177">
        <f t="shared" si="307"/>
        <v>0</v>
      </c>
      <c r="Z485" s="186">
        <f t="shared" si="308"/>
        <v>0</v>
      </c>
      <c r="AA485" s="177">
        <f t="shared" si="322"/>
        <v>0</v>
      </c>
      <c r="AB485" s="187">
        <f t="shared" si="323"/>
        <v>7.1215000000000001E-2</v>
      </c>
      <c r="AC485" s="185">
        <f t="shared" si="309"/>
        <v>18</v>
      </c>
      <c r="AD485" s="185">
        <v>252</v>
      </c>
      <c r="AE485" s="184">
        <f t="shared" si="325"/>
        <v>1.0049259150000001</v>
      </c>
      <c r="AF485" s="177">
        <f t="shared" si="310"/>
        <v>1582.3538385300001</v>
      </c>
      <c r="AG485" s="177">
        <f t="shared" si="311"/>
        <v>1688.37319873</v>
      </c>
      <c r="AH485" s="188">
        <f t="shared" si="324"/>
        <v>0</v>
      </c>
      <c r="AI485" s="188"/>
      <c r="AJ485" s="188"/>
      <c r="AK485" s="188"/>
      <c r="AL485" s="8"/>
      <c r="AM485" s="8"/>
      <c r="AN485" s="8"/>
      <c r="AO485" s="8"/>
      <c r="AP485" s="8"/>
      <c r="AQ485" s="8"/>
      <c r="AR485" s="5"/>
      <c r="AS485" s="5"/>
      <c r="AT485" s="5"/>
      <c r="AU485" s="5"/>
      <c r="AV485" s="5"/>
      <c r="AW485" s="3"/>
      <c r="AX485" s="30"/>
      <c r="AY485" s="30"/>
      <c r="AZ485" s="30"/>
      <c r="BA485" s="30"/>
      <c r="BB485" s="30"/>
      <c r="BC485" s="30"/>
      <c r="BD485" s="30"/>
      <c r="BE485" s="30"/>
      <c r="BF485" s="1"/>
      <c r="BG485" s="1"/>
      <c r="BH485" s="1"/>
      <c r="BI485" s="1"/>
    </row>
    <row r="486" spans="1:192" x14ac:dyDescent="0.2">
      <c r="A486" s="125">
        <f t="shared" si="312"/>
        <v>42377</v>
      </c>
      <c r="B486" s="177">
        <f t="shared" si="296"/>
        <v>344704.8734081912</v>
      </c>
      <c r="C486" s="3">
        <f t="shared" si="313"/>
        <v>46535157.91010581</v>
      </c>
      <c r="D486" s="177">
        <f t="shared" si="314"/>
        <v>305663.10287861997</v>
      </c>
      <c r="E486" s="177">
        <f t="shared" si="315"/>
        <v>7375.7473042900001</v>
      </c>
      <c r="F486" s="178">
        <f t="shared" si="297"/>
        <v>298287.35557432997</v>
      </c>
      <c r="G486" s="179">
        <f t="shared" si="316"/>
        <v>4405.95</v>
      </c>
      <c r="H486" s="180">
        <f>IF(AND(N486=1,N485&gt;1),VLOOKUP(A485,[1]Plan1!$CW$105:$CY$215,3),H485)</f>
        <v>4450.45</v>
      </c>
      <c r="I486" s="181">
        <f t="shared" si="298"/>
        <v>42288</v>
      </c>
      <c r="J486" s="181">
        <f t="shared" si="317"/>
        <v>42319</v>
      </c>
      <c r="K486" s="182">
        <f t="shared" si="299"/>
        <v>1.009997843824828E-2</v>
      </c>
      <c r="L486" s="213">
        <f t="shared" si="318"/>
        <v>42380</v>
      </c>
      <c r="M486" s="183">
        <f t="shared" si="319"/>
        <v>20</v>
      </c>
      <c r="N486" s="183">
        <f t="shared" si="300"/>
        <v>19</v>
      </c>
      <c r="O486" s="177">
        <f t="shared" si="301"/>
        <v>1.00959256</v>
      </c>
      <c r="P486" s="184">
        <f t="shared" si="295"/>
        <v>1.0081988500000001</v>
      </c>
      <c r="Q486" s="184">
        <f t="shared" si="320"/>
        <v>1.1129724218311519</v>
      </c>
      <c r="R486" s="177">
        <f t="shared" si="294"/>
        <v>1.1236486699999999</v>
      </c>
      <c r="S486" s="177">
        <f t="shared" si="321"/>
        <v>1.0509297200000001</v>
      </c>
      <c r="T486" s="177">
        <f t="shared" si="302"/>
        <v>321230.43912255001</v>
      </c>
      <c r="U486" s="177">
        <f t="shared" si="303"/>
        <v>375.64474499824502</v>
      </c>
      <c r="V486" s="177">
        <f t="shared" si="304"/>
        <v>36882.834794582959</v>
      </c>
      <c r="W486" s="177">
        <f t="shared" si="305"/>
        <v>342921.5824182012</v>
      </c>
      <c r="X486" s="185">
        <f t="shared" si="306"/>
        <v>0</v>
      </c>
      <c r="Y486" s="177">
        <f t="shared" si="307"/>
        <v>0</v>
      </c>
      <c r="Z486" s="186">
        <f t="shared" si="308"/>
        <v>0</v>
      </c>
      <c r="AA486" s="177">
        <f t="shared" si="322"/>
        <v>0</v>
      </c>
      <c r="AB486" s="187">
        <f t="shared" si="323"/>
        <v>7.1215000000000001E-2</v>
      </c>
      <c r="AC486" s="185">
        <f t="shared" si="309"/>
        <v>19</v>
      </c>
      <c r="AD486" s="185">
        <v>252</v>
      </c>
      <c r="AE486" s="184">
        <f t="shared" si="325"/>
        <v>1.0052002879999999</v>
      </c>
      <c r="AF486" s="177">
        <f t="shared" si="310"/>
        <v>1670.4907978000001</v>
      </c>
      <c r="AG486" s="177">
        <f t="shared" si="311"/>
        <v>1783.2909899900001</v>
      </c>
      <c r="AH486" s="188">
        <f t="shared" si="324"/>
        <v>0</v>
      </c>
      <c r="AI486" s="188"/>
      <c r="AJ486" s="188"/>
      <c r="AK486" s="188"/>
      <c r="AL486" s="8"/>
      <c r="AM486" s="8"/>
      <c r="AN486" s="8"/>
      <c r="AO486" s="8"/>
      <c r="AP486" s="8"/>
      <c r="AQ486" s="8"/>
      <c r="AR486" s="5"/>
      <c r="AS486" s="5"/>
      <c r="AT486" s="5"/>
      <c r="AU486" s="5"/>
      <c r="AV486" s="5"/>
      <c r="AW486" s="3"/>
      <c r="AX486" s="30"/>
      <c r="AY486" s="30"/>
      <c r="AZ486" s="30"/>
      <c r="BA486" s="30"/>
      <c r="BB486" s="30"/>
      <c r="BC486" s="30"/>
      <c r="BD486" s="30"/>
      <c r="BE486" s="30"/>
      <c r="BF486" s="1"/>
      <c r="BG486" s="1"/>
      <c r="BH486" s="1"/>
      <c r="BI486" s="1"/>
    </row>
    <row r="487" spans="1:192" x14ac:dyDescent="0.2">
      <c r="A487" s="125">
        <f t="shared" si="312"/>
        <v>42378</v>
      </c>
      <c r="B487" s="177">
        <f t="shared" si="296"/>
        <v>344968.3612550947</v>
      </c>
      <c r="C487" s="3">
        <f t="shared" si="313"/>
        <v>46570728.769437782</v>
      </c>
      <c r="D487" s="177">
        <f t="shared" si="314"/>
        <v>305663.10287861997</v>
      </c>
      <c r="E487" s="177">
        <f t="shared" si="315"/>
        <v>7375.7473042900001</v>
      </c>
      <c r="F487" s="178">
        <f t="shared" si="297"/>
        <v>298287.35557432997</v>
      </c>
      <c r="G487" s="179">
        <f t="shared" si="316"/>
        <v>4405.95</v>
      </c>
      <c r="H487" s="180">
        <f>IF(AND(N487=1,N486&gt;1),VLOOKUP(A486,[1]Plan1!$CW$105:$CY$215,3),H486)</f>
        <v>4450.45</v>
      </c>
      <c r="I487" s="181">
        <f t="shared" si="298"/>
        <v>42288</v>
      </c>
      <c r="J487" s="181">
        <f t="shared" si="317"/>
        <v>42319</v>
      </c>
      <c r="K487" s="182">
        <f t="shared" si="299"/>
        <v>1.009997843824828E-2</v>
      </c>
      <c r="L487" s="213">
        <f t="shared" si="318"/>
        <v>42380</v>
      </c>
      <c r="M487" s="183">
        <f t="shared" si="319"/>
        <v>20</v>
      </c>
      <c r="N487" s="183">
        <f t="shared" si="300"/>
        <v>20</v>
      </c>
      <c r="O487" s="177">
        <f t="shared" si="301"/>
        <v>1.01009997</v>
      </c>
      <c r="P487" s="184">
        <f t="shared" si="295"/>
        <v>1.0081988500000001</v>
      </c>
      <c r="Q487" s="184">
        <f t="shared" si="320"/>
        <v>1.1129724218311519</v>
      </c>
      <c r="R487" s="177">
        <f t="shared" si="294"/>
        <v>1.1242133999999999</v>
      </c>
      <c r="S487" s="177">
        <f t="shared" si="321"/>
        <v>1.0509297200000001</v>
      </c>
      <c r="T487" s="177">
        <f t="shared" si="302"/>
        <v>321230.43912255001</v>
      </c>
      <c r="U487" s="177">
        <f t="shared" si="303"/>
        <v>375.64474499824502</v>
      </c>
      <c r="V487" s="177">
        <f t="shared" si="304"/>
        <v>37051.286612896452</v>
      </c>
      <c r="W487" s="177">
        <f t="shared" si="305"/>
        <v>343090.03423651471</v>
      </c>
      <c r="X487" s="185">
        <f t="shared" si="306"/>
        <v>0</v>
      </c>
      <c r="Y487" s="177">
        <f t="shared" si="307"/>
        <v>0</v>
      </c>
      <c r="Z487" s="186">
        <f t="shared" si="308"/>
        <v>0</v>
      </c>
      <c r="AA487" s="177">
        <f t="shared" si="322"/>
        <v>0</v>
      </c>
      <c r="AB487" s="187">
        <f t="shared" si="323"/>
        <v>7.1215000000000001E-2</v>
      </c>
      <c r="AC487" s="185">
        <f t="shared" si="309"/>
        <v>20</v>
      </c>
      <c r="AD487" s="185">
        <v>252</v>
      </c>
      <c r="AE487" s="184">
        <f t="shared" si="325"/>
        <v>1.005474735</v>
      </c>
      <c r="AF487" s="177">
        <f t="shared" si="310"/>
        <v>1758.65152812</v>
      </c>
      <c r="AG487" s="177">
        <f t="shared" si="311"/>
        <v>1878.32701858</v>
      </c>
      <c r="AH487" s="188">
        <f t="shared" si="324"/>
        <v>0</v>
      </c>
      <c r="AI487" s="188"/>
      <c r="AJ487" s="188"/>
      <c r="AK487" s="188"/>
      <c r="AL487" s="8"/>
      <c r="AM487" s="8"/>
      <c r="AN487" s="11"/>
      <c r="AO487" s="11"/>
      <c r="AP487" s="11"/>
      <c r="AQ487" s="11"/>
      <c r="AR487" s="5"/>
      <c r="AS487" s="5"/>
      <c r="AT487" s="5"/>
      <c r="AU487" s="5"/>
      <c r="AV487" s="5"/>
      <c r="AW487" s="10"/>
      <c r="AX487" s="30"/>
      <c r="AY487" s="30"/>
      <c r="AZ487" s="30"/>
      <c r="BA487" s="30"/>
      <c r="BB487" s="30"/>
      <c r="BC487" s="30"/>
      <c r="BD487" s="30"/>
      <c r="BE487" s="30"/>
      <c r="BF487" s="7"/>
      <c r="BG487" s="7"/>
      <c r="BH487" s="7"/>
      <c r="BI487" s="7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</row>
    <row r="488" spans="1:192" x14ac:dyDescent="0.2">
      <c r="A488" s="125">
        <f t="shared" si="312"/>
        <v>42379</v>
      </c>
      <c r="B488" s="177">
        <f t="shared" si="296"/>
        <v>344968.3612550947</v>
      </c>
      <c r="C488" s="3">
        <f t="shared" si="313"/>
        <v>46570728.769437782</v>
      </c>
      <c r="D488" s="177">
        <f t="shared" si="314"/>
        <v>305663.10287861997</v>
      </c>
      <c r="E488" s="177">
        <f t="shared" si="315"/>
        <v>7375.7473042900001</v>
      </c>
      <c r="F488" s="178">
        <f t="shared" si="297"/>
        <v>298287.35557432997</v>
      </c>
      <c r="G488" s="179">
        <f t="shared" si="316"/>
        <v>4405.95</v>
      </c>
      <c r="H488" s="180">
        <f>IF(AND(N488=1,N487&gt;1),VLOOKUP(A487,[1]Plan1!$CW$105:$CY$215,3),H487)</f>
        <v>4450.45</v>
      </c>
      <c r="I488" s="181">
        <f t="shared" si="298"/>
        <v>42288</v>
      </c>
      <c r="J488" s="181">
        <f t="shared" si="317"/>
        <v>42319</v>
      </c>
      <c r="K488" s="182">
        <f t="shared" si="299"/>
        <v>1.009997843824828E-2</v>
      </c>
      <c r="L488" s="213">
        <f t="shared" si="318"/>
        <v>42380</v>
      </c>
      <c r="M488" s="183">
        <f t="shared" si="319"/>
        <v>20</v>
      </c>
      <c r="N488" s="183">
        <f t="shared" si="300"/>
        <v>20</v>
      </c>
      <c r="O488" s="177">
        <f t="shared" si="301"/>
        <v>1.01009997</v>
      </c>
      <c r="P488" s="184">
        <f t="shared" si="295"/>
        <v>1.0081988500000001</v>
      </c>
      <c r="Q488" s="184">
        <f t="shared" si="320"/>
        <v>1.1129724218311519</v>
      </c>
      <c r="R488" s="177">
        <f t="shared" si="294"/>
        <v>1.1242133999999999</v>
      </c>
      <c r="S488" s="177">
        <f t="shared" si="321"/>
        <v>1.0509297200000001</v>
      </c>
      <c r="T488" s="177">
        <f t="shared" si="302"/>
        <v>321230.43912255001</v>
      </c>
      <c r="U488" s="177">
        <f t="shared" si="303"/>
        <v>375.64474499824502</v>
      </c>
      <c r="V488" s="177">
        <f t="shared" si="304"/>
        <v>37051.286612896452</v>
      </c>
      <c r="W488" s="177">
        <f t="shared" si="305"/>
        <v>343090.03423651471</v>
      </c>
      <c r="X488" s="185">
        <f t="shared" si="306"/>
        <v>0</v>
      </c>
      <c r="Y488" s="177">
        <f t="shared" si="307"/>
        <v>0</v>
      </c>
      <c r="Z488" s="186">
        <f t="shared" si="308"/>
        <v>0</v>
      </c>
      <c r="AA488" s="177">
        <f t="shared" si="322"/>
        <v>0</v>
      </c>
      <c r="AB488" s="187">
        <f t="shared" si="323"/>
        <v>7.1215000000000001E-2</v>
      </c>
      <c r="AC488" s="185">
        <f t="shared" si="309"/>
        <v>20</v>
      </c>
      <c r="AD488" s="185">
        <v>252</v>
      </c>
      <c r="AE488" s="184">
        <f t="shared" si="325"/>
        <v>1.005474735</v>
      </c>
      <c r="AF488" s="177">
        <f t="shared" si="310"/>
        <v>1758.65152812</v>
      </c>
      <c r="AG488" s="177">
        <f t="shared" si="311"/>
        <v>1878.32701858</v>
      </c>
      <c r="AH488" s="188">
        <f t="shared" si="324"/>
        <v>0</v>
      </c>
      <c r="AI488" s="188"/>
      <c r="AJ488" s="188"/>
      <c r="AK488" s="188"/>
      <c r="AL488" s="8"/>
      <c r="AM488" s="8"/>
      <c r="AN488" s="8"/>
      <c r="AO488" s="8"/>
      <c r="AP488" s="8"/>
      <c r="AQ488" s="8"/>
      <c r="AR488" s="5"/>
      <c r="AS488" s="5"/>
      <c r="AT488" s="5"/>
      <c r="AU488" s="5"/>
      <c r="AV488" s="5"/>
      <c r="AW488" s="3"/>
      <c r="AX488" s="30"/>
      <c r="AY488" s="30"/>
      <c r="AZ488" s="30"/>
      <c r="BA488" s="30"/>
      <c r="BB488" s="30"/>
      <c r="BC488" s="30"/>
      <c r="BD488" s="30"/>
      <c r="BE488" s="30"/>
      <c r="BF488" s="1"/>
      <c r="BG488" s="1"/>
      <c r="BH488" s="1"/>
      <c r="BI488" s="1"/>
    </row>
    <row r="489" spans="1:192" x14ac:dyDescent="0.2">
      <c r="A489" s="125">
        <f t="shared" si="312"/>
        <v>42380</v>
      </c>
      <c r="B489" s="177">
        <f t="shared" si="296"/>
        <v>344968.3612550947</v>
      </c>
      <c r="C489" s="3">
        <f t="shared" si="313"/>
        <v>46570728.769437782</v>
      </c>
      <c r="D489" s="177">
        <f t="shared" si="314"/>
        <v>305663.10287861997</v>
      </c>
      <c r="E489" s="177">
        <f t="shared" si="315"/>
        <v>7375.7473042900001</v>
      </c>
      <c r="F489" s="178">
        <f t="shared" si="297"/>
        <v>298287.35557432997</v>
      </c>
      <c r="G489" s="179">
        <f t="shared" si="316"/>
        <v>4405.95</v>
      </c>
      <c r="H489" s="180">
        <f>IF(AND(N489=1,N488&gt;1),VLOOKUP(A488,[1]Plan1!$CW$105:$CY$215,3),H488)</f>
        <v>4450.45</v>
      </c>
      <c r="I489" s="181">
        <f t="shared" si="298"/>
        <v>42288</v>
      </c>
      <c r="J489" s="181">
        <f t="shared" si="317"/>
        <v>42319</v>
      </c>
      <c r="K489" s="182">
        <f t="shared" si="299"/>
        <v>1.009997843824828E-2</v>
      </c>
      <c r="L489" s="213">
        <f t="shared" si="318"/>
        <v>42380</v>
      </c>
      <c r="M489" s="183">
        <f t="shared" si="319"/>
        <v>20</v>
      </c>
      <c r="N489" s="183">
        <f t="shared" si="300"/>
        <v>20</v>
      </c>
      <c r="O489" s="177">
        <f t="shared" si="301"/>
        <v>1.01009997</v>
      </c>
      <c r="P489" s="184">
        <f t="shared" si="295"/>
        <v>1.0081988500000001</v>
      </c>
      <c r="Q489" s="184">
        <f t="shared" si="320"/>
        <v>1.1129724218311519</v>
      </c>
      <c r="R489" s="177">
        <f t="shared" ref="R489:R552" si="326">TRUNC(TRUNC((O489*Q489),15),8)</f>
        <v>1.1242133999999999</v>
      </c>
      <c r="S489" s="177">
        <f t="shared" si="321"/>
        <v>1.0509297200000001</v>
      </c>
      <c r="T489" s="177">
        <f t="shared" si="302"/>
        <v>321230.43912255001</v>
      </c>
      <c r="U489" s="177">
        <f t="shared" si="303"/>
        <v>375.64474499824502</v>
      </c>
      <c r="V489" s="177">
        <f t="shared" si="304"/>
        <v>37051.286612896452</v>
      </c>
      <c r="W489" s="177">
        <f t="shared" si="305"/>
        <v>343090.03423651471</v>
      </c>
      <c r="X489" s="185">
        <f t="shared" si="306"/>
        <v>16</v>
      </c>
      <c r="Y489" s="177">
        <f t="shared" si="307"/>
        <v>2555.9548662699999</v>
      </c>
      <c r="Z489" s="186">
        <f t="shared" si="308"/>
        <v>8.3619999999999996E-3</v>
      </c>
      <c r="AA489" s="177">
        <f t="shared" si="322"/>
        <v>2686.1289319399998</v>
      </c>
      <c r="AB489" s="187">
        <f t="shared" si="323"/>
        <v>7.1215000000000001E-2</v>
      </c>
      <c r="AC489" s="185">
        <f t="shared" si="309"/>
        <v>20</v>
      </c>
      <c r="AD489" s="185">
        <v>252</v>
      </c>
      <c r="AE489" s="184">
        <f t="shared" si="325"/>
        <v>1.005474735</v>
      </c>
      <c r="AF489" s="177">
        <f t="shared" si="310"/>
        <v>1758.65152812</v>
      </c>
      <c r="AG489" s="177">
        <f t="shared" si="311"/>
        <v>1878.32701858</v>
      </c>
      <c r="AH489" s="188">
        <f t="shared" si="324"/>
        <v>4444.7804600599993</v>
      </c>
      <c r="AI489" s="188"/>
      <c r="AJ489" s="188"/>
      <c r="AK489" s="188"/>
      <c r="AL489" s="8"/>
      <c r="AM489" s="8"/>
      <c r="AN489" s="8"/>
      <c r="AO489" s="8"/>
      <c r="AP489" s="8"/>
      <c r="AQ489" s="8"/>
      <c r="AR489" s="5"/>
      <c r="AS489" s="5"/>
      <c r="AT489" s="5"/>
      <c r="AU489" s="5"/>
      <c r="AV489" s="5"/>
      <c r="AW489" s="3"/>
      <c r="AX489" s="30"/>
      <c r="AY489" s="30"/>
      <c r="AZ489" s="30"/>
      <c r="BA489" s="30"/>
      <c r="BB489" s="30"/>
      <c r="BC489" s="30"/>
      <c r="BD489" s="30"/>
      <c r="BE489" s="30"/>
      <c r="BF489" s="1"/>
      <c r="BG489" s="1"/>
      <c r="BH489" s="1"/>
      <c r="BI489" s="1"/>
    </row>
    <row r="490" spans="1:192" x14ac:dyDescent="0.2">
      <c r="A490" s="125">
        <f t="shared" si="312"/>
        <v>42381</v>
      </c>
      <c r="B490" s="177">
        <f t="shared" si="296"/>
        <v>340657.10460936907</v>
      </c>
      <c r="C490" s="3">
        <f t="shared" si="313"/>
        <v>45988709.122264825</v>
      </c>
      <c r="D490" s="177">
        <f t="shared" si="314"/>
        <v>303107.14801235002</v>
      </c>
      <c r="E490" s="177">
        <f t="shared" si="315"/>
        <v>4819.7924380200002</v>
      </c>
      <c r="F490" s="178">
        <f t="shared" si="297"/>
        <v>298287.35557433002</v>
      </c>
      <c r="G490" s="179">
        <f t="shared" si="316"/>
        <v>4450.45</v>
      </c>
      <c r="H490" s="180">
        <f>IF(AND(N490=1,N489&gt;1),VLOOKUP(A489,[1]Plan1!$CW$105:$CY$215,3),H489)</f>
        <v>4493.17</v>
      </c>
      <c r="I490" s="181">
        <f t="shared" si="298"/>
        <v>42320</v>
      </c>
      <c r="J490" s="181">
        <f t="shared" si="317"/>
        <v>42350</v>
      </c>
      <c r="K490" s="182">
        <f t="shared" si="299"/>
        <v>9.5990293116428038E-3</v>
      </c>
      <c r="L490" s="213">
        <f t="shared" si="318"/>
        <v>42410</v>
      </c>
      <c r="M490" s="183">
        <f t="shared" si="319"/>
        <v>20</v>
      </c>
      <c r="N490" s="183">
        <f t="shared" si="300"/>
        <v>1</v>
      </c>
      <c r="O490" s="177">
        <f t="shared" si="301"/>
        <v>1.00047777</v>
      </c>
      <c r="P490" s="184">
        <f t="shared" ref="P490:P553" si="327">IF(L490&gt;L489,O489,P489)</f>
        <v>1.01009997</v>
      </c>
      <c r="Q490" s="184">
        <f t="shared" si="320"/>
        <v>1.1242134099024739</v>
      </c>
      <c r="R490" s="177">
        <f t="shared" si="326"/>
        <v>1.1247505200000001</v>
      </c>
      <c r="S490" s="177">
        <f t="shared" si="321"/>
        <v>1.0509297200000001</v>
      </c>
      <c r="T490" s="177">
        <f t="shared" si="302"/>
        <v>318544.31019061001</v>
      </c>
      <c r="U490" s="177">
        <f t="shared" si="303"/>
        <v>245.4706793264763</v>
      </c>
      <c r="V490" s="177">
        <f t="shared" si="304"/>
        <v>37211.502717322597</v>
      </c>
      <c r="W490" s="177">
        <f t="shared" si="305"/>
        <v>340564.12140899908</v>
      </c>
      <c r="X490" s="185">
        <f t="shared" si="306"/>
        <v>0</v>
      </c>
      <c r="Y490" s="177">
        <f t="shared" si="307"/>
        <v>0</v>
      </c>
      <c r="Z490" s="186">
        <f t="shared" si="308"/>
        <v>0</v>
      </c>
      <c r="AA490" s="177">
        <f t="shared" si="322"/>
        <v>0</v>
      </c>
      <c r="AB490" s="187">
        <f t="shared" si="323"/>
        <v>7.1215000000000001E-2</v>
      </c>
      <c r="AC490" s="185">
        <f t="shared" si="309"/>
        <v>1</v>
      </c>
      <c r="AD490" s="185">
        <v>252</v>
      </c>
      <c r="AE490" s="184">
        <f t="shared" si="325"/>
        <v>1.000273027</v>
      </c>
      <c r="AF490" s="177">
        <f t="shared" si="310"/>
        <v>86.971197369999999</v>
      </c>
      <c r="AG490" s="177">
        <f t="shared" si="311"/>
        <v>92.983200370000006</v>
      </c>
      <c r="AH490" s="188">
        <f t="shared" si="324"/>
        <v>0</v>
      </c>
      <c r="AI490" s="188"/>
      <c r="AJ490" s="188"/>
      <c r="AK490" s="188"/>
      <c r="AL490" s="8"/>
      <c r="AM490" s="8"/>
      <c r="AN490" s="8"/>
      <c r="AO490" s="8"/>
      <c r="AP490" s="8"/>
      <c r="AQ490" s="8"/>
      <c r="AR490" s="5"/>
      <c r="AS490" s="5"/>
      <c r="AT490" s="5"/>
      <c r="AU490" s="5"/>
      <c r="AV490" s="5"/>
      <c r="AW490" s="3"/>
      <c r="AX490" s="30"/>
      <c r="AY490" s="30"/>
      <c r="AZ490" s="30"/>
      <c r="BA490" s="30"/>
      <c r="BB490" s="30"/>
      <c r="BC490" s="30"/>
      <c r="BD490" s="30"/>
      <c r="BE490" s="30"/>
      <c r="BF490" s="1"/>
      <c r="BG490" s="1"/>
      <c r="BH490" s="1"/>
      <c r="BI490" s="1"/>
    </row>
    <row r="491" spans="1:192" x14ac:dyDescent="0.2">
      <c r="A491" s="125">
        <f t="shared" si="312"/>
        <v>42382</v>
      </c>
      <c r="B491" s="177">
        <f t="shared" si="296"/>
        <v>340910.4975367111</v>
      </c>
      <c r="C491" s="3">
        <f t="shared" si="313"/>
        <v>46022917.167456001</v>
      </c>
      <c r="D491" s="177">
        <f t="shared" si="314"/>
        <v>303107.14801235002</v>
      </c>
      <c r="E491" s="177">
        <f t="shared" si="315"/>
        <v>4819.7924380200002</v>
      </c>
      <c r="F491" s="178">
        <f t="shared" si="297"/>
        <v>298287.35557433002</v>
      </c>
      <c r="G491" s="179">
        <f t="shared" si="316"/>
        <v>4450.45</v>
      </c>
      <c r="H491" s="180">
        <f>IF(AND(N491=1,N490&gt;1),VLOOKUP(A490,[1]Plan1!$CW$105:$CY$215,3),H490)</f>
        <v>4493.17</v>
      </c>
      <c r="I491" s="181">
        <f t="shared" si="298"/>
        <v>42320</v>
      </c>
      <c r="J491" s="181">
        <f t="shared" si="317"/>
        <v>42350</v>
      </c>
      <c r="K491" s="182">
        <f t="shared" si="299"/>
        <v>9.5990293116428038E-3</v>
      </c>
      <c r="L491" s="213">
        <f t="shared" si="318"/>
        <v>42410</v>
      </c>
      <c r="M491" s="183">
        <f t="shared" si="319"/>
        <v>20</v>
      </c>
      <c r="N491" s="183">
        <f t="shared" si="300"/>
        <v>2</v>
      </c>
      <c r="O491" s="177">
        <f t="shared" si="301"/>
        <v>1.00095578</v>
      </c>
      <c r="P491" s="184">
        <f t="shared" si="327"/>
        <v>1.01009997</v>
      </c>
      <c r="Q491" s="184">
        <f t="shared" si="320"/>
        <v>1.1242134099024739</v>
      </c>
      <c r="R491" s="177">
        <f t="shared" si="326"/>
        <v>1.1252879099999999</v>
      </c>
      <c r="S491" s="177">
        <f t="shared" si="321"/>
        <v>1.0509297200000001</v>
      </c>
      <c r="T491" s="177">
        <f t="shared" si="302"/>
        <v>318544.31019061001</v>
      </c>
      <c r="U491" s="177">
        <f t="shared" si="303"/>
        <v>245.4706793264763</v>
      </c>
      <c r="V491" s="177">
        <f t="shared" si="304"/>
        <v>37371.79935933464</v>
      </c>
      <c r="W491" s="177">
        <f t="shared" si="305"/>
        <v>340724.4180510111</v>
      </c>
      <c r="X491" s="185">
        <f t="shared" si="306"/>
        <v>0</v>
      </c>
      <c r="Y491" s="177">
        <f t="shared" si="307"/>
        <v>0</v>
      </c>
      <c r="Z491" s="186">
        <f t="shared" si="308"/>
        <v>0</v>
      </c>
      <c r="AA491" s="177">
        <f t="shared" si="322"/>
        <v>0</v>
      </c>
      <c r="AB491" s="187">
        <f t="shared" si="323"/>
        <v>7.1215000000000001E-2</v>
      </c>
      <c r="AC491" s="185">
        <f t="shared" si="309"/>
        <v>2</v>
      </c>
      <c r="AD491" s="185">
        <v>252</v>
      </c>
      <c r="AE491" s="184">
        <f t="shared" si="325"/>
        <v>1.000546129</v>
      </c>
      <c r="AF491" s="177">
        <f t="shared" si="310"/>
        <v>173.96628558</v>
      </c>
      <c r="AG491" s="177">
        <f t="shared" si="311"/>
        <v>186.07948569999999</v>
      </c>
      <c r="AH491" s="188">
        <f t="shared" si="324"/>
        <v>0</v>
      </c>
      <c r="AI491" s="188"/>
      <c r="AJ491" s="188"/>
      <c r="AK491" s="188"/>
      <c r="AL491" s="8"/>
      <c r="AM491" s="8"/>
      <c r="AN491" s="8"/>
      <c r="AO491" s="8"/>
      <c r="AP491" s="8"/>
      <c r="AQ491" s="8"/>
      <c r="AR491" s="5"/>
      <c r="AS491" s="5"/>
      <c r="AT491" s="5"/>
      <c r="AU491" s="5"/>
      <c r="AV491" s="5"/>
      <c r="AW491" s="3"/>
      <c r="AX491" s="30"/>
      <c r="AY491" s="30"/>
      <c r="AZ491" s="30"/>
      <c r="BA491" s="30"/>
      <c r="BB491" s="30"/>
      <c r="BC491" s="30"/>
      <c r="BD491" s="30"/>
      <c r="BE491" s="30"/>
      <c r="BF491" s="1"/>
      <c r="BG491" s="1"/>
      <c r="BH491" s="1"/>
      <c r="BI491" s="1"/>
    </row>
    <row r="492" spans="1:192" x14ac:dyDescent="0.2">
      <c r="A492" s="125">
        <f t="shared" si="312"/>
        <v>42383</v>
      </c>
      <c r="B492" s="177">
        <f t="shared" si="296"/>
        <v>341164.07523268857</v>
      </c>
      <c r="C492" s="3">
        <f t="shared" si="313"/>
        <v>46057150.156412959</v>
      </c>
      <c r="D492" s="177">
        <f t="shared" si="314"/>
        <v>303107.14801235002</v>
      </c>
      <c r="E492" s="177">
        <f t="shared" si="315"/>
        <v>4819.7924380200002</v>
      </c>
      <c r="F492" s="178">
        <f t="shared" si="297"/>
        <v>298287.35557433002</v>
      </c>
      <c r="G492" s="179">
        <f t="shared" si="316"/>
        <v>4450.45</v>
      </c>
      <c r="H492" s="180">
        <f>IF(AND(N492=1,N491&gt;1),VLOOKUP(A491,[1]Plan1!$CW$105:$CY$215,3),H491)</f>
        <v>4493.17</v>
      </c>
      <c r="I492" s="181">
        <f t="shared" si="298"/>
        <v>42320</v>
      </c>
      <c r="J492" s="181">
        <f t="shared" si="317"/>
        <v>42350</v>
      </c>
      <c r="K492" s="182">
        <f t="shared" si="299"/>
        <v>9.5990293116428038E-3</v>
      </c>
      <c r="L492" s="213">
        <f t="shared" si="318"/>
        <v>42410</v>
      </c>
      <c r="M492" s="183">
        <f t="shared" si="319"/>
        <v>20</v>
      </c>
      <c r="N492" s="183">
        <f t="shared" si="300"/>
        <v>3</v>
      </c>
      <c r="O492" s="177">
        <f t="shared" si="301"/>
        <v>1.0014340100000001</v>
      </c>
      <c r="P492" s="184">
        <f t="shared" si="327"/>
        <v>1.01009997</v>
      </c>
      <c r="Q492" s="184">
        <f t="shared" si="320"/>
        <v>1.1242134099024739</v>
      </c>
      <c r="R492" s="177">
        <f t="shared" si="326"/>
        <v>1.1258255399999999</v>
      </c>
      <c r="S492" s="177">
        <f t="shared" si="321"/>
        <v>1.0509297200000001</v>
      </c>
      <c r="T492" s="177">
        <f t="shared" si="302"/>
        <v>318544.31019061001</v>
      </c>
      <c r="U492" s="177">
        <f t="shared" si="303"/>
        <v>245.4706793264763</v>
      </c>
      <c r="V492" s="177">
        <f t="shared" si="304"/>
        <v>37532.167590312056</v>
      </c>
      <c r="W492" s="177">
        <f t="shared" si="305"/>
        <v>340884.78628198855</v>
      </c>
      <c r="X492" s="185">
        <f t="shared" si="306"/>
        <v>0</v>
      </c>
      <c r="Y492" s="177">
        <f t="shared" si="307"/>
        <v>0</v>
      </c>
      <c r="Z492" s="186">
        <f t="shared" si="308"/>
        <v>0</v>
      </c>
      <c r="AA492" s="177">
        <f t="shared" si="322"/>
        <v>0</v>
      </c>
      <c r="AB492" s="187">
        <f t="shared" si="323"/>
        <v>7.1215000000000001E-2</v>
      </c>
      <c r="AC492" s="185">
        <f t="shared" si="309"/>
        <v>3</v>
      </c>
      <c r="AD492" s="185">
        <v>252</v>
      </c>
      <c r="AE492" s="184">
        <f t="shared" si="325"/>
        <v>1.0008193059999999</v>
      </c>
      <c r="AF492" s="177">
        <f t="shared" si="310"/>
        <v>260.98526459999999</v>
      </c>
      <c r="AG492" s="177">
        <f t="shared" si="311"/>
        <v>279.28895069999999</v>
      </c>
      <c r="AH492" s="188">
        <f t="shared" si="324"/>
        <v>0</v>
      </c>
      <c r="AI492" s="188"/>
      <c r="AJ492" s="188"/>
      <c r="AK492" s="188"/>
      <c r="AL492" s="8"/>
      <c r="AM492" s="8"/>
      <c r="AN492" s="8"/>
      <c r="AO492" s="8"/>
      <c r="AP492" s="8"/>
      <c r="AQ492" s="8"/>
      <c r="AR492" s="5"/>
      <c r="AS492" s="5"/>
      <c r="AT492" s="5"/>
      <c r="AU492" s="5"/>
      <c r="AV492" s="5"/>
      <c r="AW492" s="3"/>
      <c r="AX492" s="30"/>
      <c r="AY492" s="30"/>
      <c r="AZ492" s="30"/>
      <c r="BA492" s="30"/>
      <c r="BB492" s="30"/>
      <c r="BC492" s="30"/>
      <c r="BD492" s="30"/>
      <c r="BE492" s="30"/>
      <c r="BF492" s="1"/>
      <c r="BG492" s="1"/>
      <c r="BH492" s="1"/>
      <c r="BI492" s="1"/>
    </row>
    <row r="493" spans="1:192" x14ac:dyDescent="0.2">
      <c r="A493" s="125">
        <f t="shared" si="312"/>
        <v>42384</v>
      </c>
      <c r="B493" s="177">
        <f t="shared" si="296"/>
        <v>341417.84342328849</v>
      </c>
      <c r="C493" s="3">
        <f t="shared" si="313"/>
        <v>46091408.862143949</v>
      </c>
      <c r="D493" s="177">
        <f t="shared" si="314"/>
        <v>303107.14801235002</v>
      </c>
      <c r="E493" s="177">
        <f t="shared" si="315"/>
        <v>4819.7924380200002</v>
      </c>
      <c r="F493" s="178">
        <f t="shared" si="297"/>
        <v>298287.35557433002</v>
      </c>
      <c r="G493" s="179">
        <f t="shared" si="316"/>
        <v>4450.45</v>
      </c>
      <c r="H493" s="180">
        <f>IF(AND(N493=1,N492&gt;1),VLOOKUP(A492,[1]Plan1!$CW$105:$CY$215,3),H492)</f>
        <v>4493.17</v>
      </c>
      <c r="I493" s="181">
        <f t="shared" si="298"/>
        <v>42320</v>
      </c>
      <c r="J493" s="181">
        <f t="shared" si="317"/>
        <v>42350</v>
      </c>
      <c r="K493" s="182">
        <f t="shared" si="299"/>
        <v>9.5990293116428038E-3</v>
      </c>
      <c r="L493" s="213">
        <f t="shared" si="318"/>
        <v>42410</v>
      </c>
      <c r="M493" s="183">
        <f t="shared" si="319"/>
        <v>20</v>
      </c>
      <c r="N493" s="183">
        <f t="shared" si="300"/>
        <v>4</v>
      </c>
      <c r="O493" s="177">
        <f t="shared" si="301"/>
        <v>1.0019124699999999</v>
      </c>
      <c r="P493" s="184">
        <f t="shared" si="327"/>
        <v>1.01009997</v>
      </c>
      <c r="Q493" s="184">
        <f t="shared" si="320"/>
        <v>1.1242134099024739</v>
      </c>
      <c r="R493" s="177">
        <f t="shared" si="326"/>
        <v>1.1263634300000001</v>
      </c>
      <c r="S493" s="177">
        <f t="shared" si="321"/>
        <v>1.0509297200000001</v>
      </c>
      <c r="T493" s="177">
        <f t="shared" si="302"/>
        <v>318544.31019061001</v>
      </c>
      <c r="U493" s="177">
        <f t="shared" si="303"/>
        <v>245.4706793264763</v>
      </c>
      <c r="V493" s="177">
        <f t="shared" si="304"/>
        <v>37692.61337600198</v>
      </c>
      <c r="W493" s="177">
        <f t="shared" si="305"/>
        <v>341045.23206767847</v>
      </c>
      <c r="X493" s="185">
        <f t="shared" si="306"/>
        <v>0</v>
      </c>
      <c r="Y493" s="177">
        <f t="shared" si="307"/>
        <v>0</v>
      </c>
      <c r="Z493" s="186">
        <f t="shared" si="308"/>
        <v>0</v>
      </c>
      <c r="AA493" s="177">
        <f t="shared" si="322"/>
        <v>0</v>
      </c>
      <c r="AB493" s="187">
        <f t="shared" si="323"/>
        <v>7.1215000000000001E-2</v>
      </c>
      <c r="AC493" s="185">
        <f t="shared" si="309"/>
        <v>4</v>
      </c>
      <c r="AD493" s="185">
        <v>252</v>
      </c>
      <c r="AE493" s="184">
        <f t="shared" si="325"/>
        <v>1.001092557</v>
      </c>
      <c r="AF493" s="177">
        <f t="shared" si="310"/>
        <v>348.02781590000001</v>
      </c>
      <c r="AG493" s="177">
        <f t="shared" si="311"/>
        <v>372.61135560999998</v>
      </c>
      <c r="AH493" s="188">
        <f t="shared" si="324"/>
        <v>0</v>
      </c>
      <c r="AI493" s="188"/>
      <c r="AJ493" s="188"/>
      <c r="AK493" s="188"/>
      <c r="AL493" s="8"/>
      <c r="AM493" s="8"/>
      <c r="AN493" s="8"/>
      <c r="AO493" s="8"/>
      <c r="AP493" s="8"/>
      <c r="AQ493" s="8"/>
      <c r="AR493" s="5"/>
      <c r="AS493" s="5"/>
      <c r="AT493" s="5"/>
      <c r="AU493" s="5"/>
      <c r="AV493" s="5"/>
      <c r="AW493" s="3"/>
      <c r="AX493" s="30"/>
      <c r="AY493" s="30"/>
      <c r="AZ493" s="30"/>
      <c r="BA493" s="30"/>
      <c r="BB493" s="30"/>
      <c r="BC493" s="30"/>
      <c r="BD493" s="30"/>
      <c r="BE493" s="30"/>
      <c r="BF493" s="1"/>
      <c r="BG493" s="1"/>
      <c r="BH493" s="1"/>
      <c r="BI493" s="1"/>
    </row>
    <row r="494" spans="1:192" x14ac:dyDescent="0.2">
      <c r="A494" s="125">
        <f t="shared" si="312"/>
        <v>42385</v>
      </c>
      <c r="B494" s="177">
        <f t="shared" si="296"/>
        <v>341671.80254889076</v>
      </c>
      <c r="C494" s="3">
        <f t="shared" si="313"/>
        <v>46125693.344100252</v>
      </c>
      <c r="D494" s="177">
        <f t="shared" si="314"/>
        <v>303107.14801235002</v>
      </c>
      <c r="E494" s="177">
        <f t="shared" si="315"/>
        <v>4819.7924380200002</v>
      </c>
      <c r="F494" s="178">
        <f t="shared" si="297"/>
        <v>298287.35557433002</v>
      </c>
      <c r="G494" s="179">
        <f t="shared" si="316"/>
        <v>4450.45</v>
      </c>
      <c r="H494" s="180">
        <f>IF(AND(N494=1,N493&gt;1),VLOOKUP(A493,[1]Plan1!$CW$105:$CY$215,3),H493)</f>
        <v>4493.17</v>
      </c>
      <c r="I494" s="181">
        <f t="shared" si="298"/>
        <v>42320</v>
      </c>
      <c r="J494" s="181">
        <f t="shared" si="317"/>
        <v>42350</v>
      </c>
      <c r="K494" s="182">
        <f t="shared" si="299"/>
        <v>9.5990293116428038E-3</v>
      </c>
      <c r="L494" s="213">
        <f t="shared" si="318"/>
        <v>42410</v>
      </c>
      <c r="M494" s="183">
        <f t="shared" si="319"/>
        <v>20</v>
      </c>
      <c r="N494" s="183">
        <f t="shared" si="300"/>
        <v>5</v>
      </c>
      <c r="O494" s="177">
        <f t="shared" si="301"/>
        <v>1.0023911599999999</v>
      </c>
      <c r="P494" s="184">
        <f t="shared" si="327"/>
        <v>1.01009997</v>
      </c>
      <c r="Q494" s="184">
        <f t="shared" si="320"/>
        <v>1.1242134099024739</v>
      </c>
      <c r="R494" s="177">
        <f t="shared" si="326"/>
        <v>1.12690158</v>
      </c>
      <c r="S494" s="177">
        <f t="shared" si="321"/>
        <v>1.0509297200000001</v>
      </c>
      <c r="T494" s="177">
        <f t="shared" si="302"/>
        <v>318544.31019061001</v>
      </c>
      <c r="U494" s="177">
        <f t="shared" si="303"/>
        <v>245.4706793264763</v>
      </c>
      <c r="V494" s="177">
        <f t="shared" si="304"/>
        <v>37853.136716404275</v>
      </c>
      <c r="W494" s="177">
        <f t="shared" si="305"/>
        <v>341205.75540808076</v>
      </c>
      <c r="X494" s="185">
        <f t="shared" si="306"/>
        <v>0</v>
      </c>
      <c r="Y494" s="177">
        <f t="shared" si="307"/>
        <v>0</v>
      </c>
      <c r="Z494" s="186">
        <f t="shared" si="308"/>
        <v>0</v>
      </c>
      <c r="AA494" s="177">
        <f t="shared" si="322"/>
        <v>0</v>
      </c>
      <c r="AB494" s="187">
        <f t="shared" si="323"/>
        <v>7.1215000000000001E-2</v>
      </c>
      <c r="AC494" s="185">
        <f t="shared" si="309"/>
        <v>5</v>
      </c>
      <c r="AD494" s="185">
        <v>252</v>
      </c>
      <c r="AE494" s="184">
        <f t="shared" si="325"/>
        <v>1.0013658830000001</v>
      </c>
      <c r="AF494" s="177">
        <f t="shared" si="310"/>
        <v>435.09425802999999</v>
      </c>
      <c r="AG494" s="177">
        <f t="shared" si="311"/>
        <v>466.04714080999997</v>
      </c>
      <c r="AH494" s="188">
        <f t="shared" si="324"/>
        <v>0</v>
      </c>
      <c r="AI494" s="188"/>
      <c r="AJ494" s="188"/>
      <c r="AK494" s="188"/>
      <c r="AL494" s="8"/>
      <c r="AM494" s="8"/>
      <c r="AN494" s="8"/>
      <c r="AO494" s="8"/>
      <c r="AP494" s="8"/>
      <c r="AQ494" s="8"/>
      <c r="AR494" s="5"/>
      <c r="AS494" s="5"/>
      <c r="AT494" s="5"/>
      <c r="AU494" s="5"/>
      <c r="AV494" s="5"/>
      <c r="AW494" s="3"/>
      <c r="AX494" s="30"/>
      <c r="AY494" s="30"/>
      <c r="AZ494" s="30"/>
      <c r="BA494" s="30"/>
      <c r="BB494" s="30"/>
      <c r="BC494" s="30"/>
      <c r="BD494" s="30"/>
      <c r="BE494" s="30"/>
      <c r="BF494" s="1"/>
      <c r="BG494" s="1"/>
      <c r="BH494" s="1"/>
      <c r="BI494" s="1"/>
    </row>
    <row r="495" spans="1:192" x14ac:dyDescent="0.2">
      <c r="A495" s="125">
        <f t="shared" si="312"/>
        <v>42386</v>
      </c>
      <c r="B495" s="177">
        <f t="shared" si="296"/>
        <v>341671.80254889076</v>
      </c>
      <c r="C495" s="3">
        <f t="shared" si="313"/>
        <v>46125693.344100252</v>
      </c>
      <c r="D495" s="177">
        <f t="shared" si="314"/>
        <v>303107.14801235002</v>
      </c>
      <c r="E495" s="177">
        <f t="shared" si="315"/>
        <v>4819.7924380200002</v>
      </c>
      <c r="F495" s="178">
        <f t="shared" si="297"/>
        <v>298287.35557433002</v>
      </c>
      <c r="G495" s="179">
        <f t="shared" si="316"/>
        <v>4450.45</v>
      </c>
      <c r="H495" s="180">
        <f>IF(AND(N495=1,N494&gt;1),VLOOKUP(A494,[1]Plan1!$CW$105:$CY$215,3),H494)</f>
        <v>4493.17</v>
      </c>
      <c r="I495" s="181">
        <f t="shared" si="298"/>
        <v>42320</v>
      </c>
      <c r="J495" s="181">
        <f t="shared" si="317"/>
        <v>42350</v>
      </c>
      <c r="K495" s="182">
        <f t="shared" si="299"/>
        <v>9.5990293116428038E-3</v>
      </c>
      <c r="L495" s="213">
        <f t="shared" si="318"/>
        <v>42410</v>
      </c>
      <c r="M495" s="183">
        <f t="shared" si="319"/>
        <v>20</v>
      </c>
      <c r="N495" s="183">
        <f t="shared" si="300"/>
        <v>5</v>
      </c>
      <c r="O495" s="177">
        <f t="shared" si="301"/>
        <v>1.0023911599999999</v>
      </c>
      <c r="P495" s="184">
        <f t="shared" si="327"/>
        <v>1.01009997</v>
      </c>
      <c r="Q495" s="184">
        <f t="shared" si="320"/>
        <v>1.1242134099024739</v>
      </c>
      <c r="R495" s="177">
        <f t="shared" si="326"/>
        <v>1.12690158</v>
      </c>
      <c r="S495" s="177">
        <f t="shared" si="321"/>
        <v>1.0509297200000001</v>
      </c>
      <c r="T495" s="177">
        <f t="shared" si="302"/>
        <v>318544.31019061001</v>
      </c>
      <c r="U495" s="177">
        <f t="shared" si="303"/>
        <v>245.4706793264763</v>
      </c>
      <c r="V495" s="177">
        <f t="shared" si="304"/>
        <v>37853.136716404275</v>
      </c>
      <c r="W495" s="177">
        <f t="shared" si="305"/>
        <v>341205.75540808076</v>
      </c>
      <c r="X495" s="185">
        <f t="shared" si="306"/>
        <v>0</v>
      </c>
      <c r="Y495" s="177">
        <f t="shared" si="307"/>
        <v>0</v>
      </c>
      <c r="Z495" s="186">
        <f t="shared" si="308"/>
        <v>0</v>
      </c>
      <c r="AA495" s="177">
        <f t="shared" si="322"/>
        <v>0</v>
      </c>
      <c r="AB495" s="187">
        <f t="shared" si="323"/>
        <v>7.1215000000000001E-2</v>
      </c>
      <c r="AC495" s="185">
        <f t="shared" si="309"/>
        <v>5</v>
      </c>
      <c r="AD495" s="185">
        <v>252</v>
      </c>
      <c r="AE495" s="184">
        <f t="shared" si="325"/>
        <v>1.0013658830000001</v>
      </c>
      <c r="AF495" s="177">
        <f t="shared" si="310"/>
        <v>435.09425802999999</v>
      </c>
      <c r="AG495" s="177">
        <f t="shared" si="311"/>
        <v>466.04714080999997</v>
      </c>
      <c r="AH495" s="188">
        <f t="shared" si="324"/>
        <v>0</v>
      </c>
      <c r="AI495" s="188"/>
      <c r="AJ495" s="188"/>
      <c r="AK495" s="188"/>
      <c r="AL495" s="8"/>
      <c r="AM495" s="8"/>
      <c r="AN495" s="8"/>
      <c r="AO495" s="8"/>
      <c r="AP495" s="8"/>
      <c r="AQ495" s="8"/>
      <c r="AR495" s="5"/>
      <c r="AS495" s="5"/>
      <c r="AT495" s="5"/>
      <c r="AU495" s="5"/>
      <c r="AV495" s="5"/>
      <c r="AW495" s="3"/>
      <c r="AX495" s="30"/>
      <c r="AY495" s="30"/>
      <c r="AZ495" s="30"/>
      <c r="BA495" s="30"/>
      <c r="BB495" s="30"/>
      <c r="BC495" s="30"/>
      <c r="BD495" s="30"/>
      <c r="BE495" s="30"/>
      <c r="BF495" s="1"/>
      <c r="BG495" s="1"/>
      <c r="BH495" s="1"/>
      <c r="BI495" s="1"/>
    </row>
    <row r="496" spans="1:192" x14ac:dyDescent="0.2">
      <c r="A496" s="125">
        <f t="shared" si="312"/>
        <v>42387</v>
      </c>
      <c r="B496" s="177">
        <f t="shared" si="296"/>
        <v>341671.80254889076</v>
      </c>
      <c r="C496" s="3">
        <f t="shared" si="313"/>
        <v>46125693.344100252</v>
      </c>
      <c r="D496" s="177">
        <f t="shared" si="314"/>
        <v>303107.14801235002</v>
      </c>
      <c r="E496" s="177">
        <f t="shared" si="315"/>
        <v>4819.7924380200002</v>
      </c>
      <c r="F496" s="178">
        <f t="shared" si="297"/>
        <v>298287.35557433002</v>
      </c>
      <c r="G496" s="179">
        <f t="shared" si="316"/>
        <v>4450.45</v>
      </c>
      <c r="H496" s="180">
        <f>IF(AND(N496=1,N495&gt;1),VLOOKUP(A495,[1]Plan1!$CW$105:$CY$215,3),H495)</f>
        <v>4493.17</v>
      </c>
      <c r="I496" s="181">
        <f t="shared" si="298"/>
        <v>42320</v>
      </c>
      <c r="J496" s="181">
        <f t="shared" si="317"/>
        <v>42350</v>
      </c>
      <c r="K496" s="182">
        <f t="shared" si="299"/>
        <v>9.5990293116428038E-3</v>
      </c>
      <c r="L496" s="213">
        <f t="shared" si="318"/>
        <v>42410</v>
      </c>
      <c r="M496" s="183">
        <f t="shared" si="319"/>
        <v>20</v>
      </c>
      <c r="N496" s="183">
        <f t="shared" si="300"/>
        <v>5</v>
      </c>
      <c r="O496" s="177">
        <f t="shared" si="301"/>
        <v>1.0023911599999999</v>
      </c>
      <c r="P496" s="184">
        <f t="shared" si="327"/>
        <v>1.01009997</v>
      </c>
      <c r="Q496" s="184">
        <f t="shared" si="320"/>
        <v>1.1242134099024739</v>
      </c>
      <c r="R496" s="177">
        <f t="shared" si="326"/>
        <v>1.12690158</v>
      </c>
      <c r="S496" s="177">
        <f t="shared" si="321"/>
        <v>1.0509297200000001</v>
      </c>
      <c r="T496" s="177">
        <f t="shared" si="302"/>
        <v>318544.31019061001</v>
      </c>
      <c r="U496" s="177">
        <f t="shared" si="303"/>
        <v>245.4706793264763</v>
      </c>
      <c r="V496" s="177">
        <f t="shared" si="304"/>
        <v>37853.136716404275</v>
      </c>
      <c r="W496" s="177">
        <f t="shared" si="305"/>
        <v>341205.75540808076</v>
      </c>
      <c r="X496" s="185">
        <f t="shared" si="306"/>
        <v>0</v>
      </c>
      <c r="Y496" s="177">
        <f t="shared" si="307"/>
        <v>0</v>
      </c>
      <c r="Z496" s="186">
        <f t="shared" si="308"/>
        <v>0</v>
      </c>
      <c r="AA496" s="177">
        <f t="shared" si="322"/>
        <v>0</v>
      </c>
      <c r="AB496" s="187">
        <f t="shared" si="323"/>
        <v>7.1215000000000001E-2</v>
      </c>
      <c r="AC496" s="185">
        <f t="shared" si="309"/>
        <v>5</v>
      </c>
      <c r="AD496" s="185">
        <v>252</v>
      </c>
      <c r="AE496" s="184">
        <f t="shared" si="325"/>
        <v>1.0013658830000001</v>
      </c>
      <c r="AF496" s="177">
        <f t="shared" si="310"/>
        <v>435.09425802999999</v>
      </c>
      <c r="AG496" s="177">
        <f t="shared" si="311"/>
        <v>466.04714080999997</v>
      </c>
      <c r="AH496" s="188">
        <f t="shared" si="324"/>
        <v>0</v>
      </c>
      <c r="AI496" s="188"/>
      <c r="AJ496" s="188"/>
      <c r="AK496" s="188"/>
      <c r="AL496" s="8"/>
      <c r="AM496" s="8"/>
      <c r="AN496" s="8"/>
      <c r="AO496" s="8"/>
      <c r="AP496" s="8"/>
      <c r="AQ496" s="8"/>
      <c r="AR496" s="5"/>
      <c r="AS496" s="5"/>
      <c r="AT496" s="5"/>
      <c r="AU496" s="5"/>
      <c r="AV496" s="5"/>
      <c r="AW496" s="3"/>
      <c r="AX496" s="30"/>
      <c r="AY496" s="30"/>
      <c r="AZ496" s="30"/>
      <c r="BA496" s="30"/>
      <c r="BB496" s="30"/>
      <c r="BC496" s="30"/>
      <c r="BD496" s="30"/>
      <c r="BE496" s="30"/>
      <c r="BF496" s="1"/>
      <c r="BG496" s="1"/>
      <c r="BH496" s="1"/>
      <c r="BI496" s="1"/>
    </row>
    <row r="497" spans="1:61" x14ac:dyDescent="0.2">
      <c r="A497" s="125">
        <f t="shared" si="312"/>
        <v>42388</v>
      </c>
      <c r="B497" s="177">
        <f t="shared" si="296"/>
        <v>341925.95236784552</v>
      </c>
      <c r="C497" s="3">
        <f t="shared" si="313"/>
        <v>46160003.569659144</v>
      </c>
      <c r="D497" s="177">
        <f t="shared" si="314"/>
        <v>303107.14801235002</v>
      </c>
      <c r="E497" s="177">
        <f t="shared" si="315"/>
        <v>4819.7924380200002</v>
      </c>
      <c r="F497" s="178">
        <f t="shared" si="297"/>
        <v>298287.35557433002</v>
      </c>
      <c r="G497" s="179">
        <f t="shared" si="316"/>
        <v>4450.45</v>
      </c>
      <c r="H497" s="180">
        <f>IF(AND(N497=1,N496&gt;1),VLOOKUP(A496,[1]Plan1!$CW$105:$CY$215,3),H496)</f>
        <v>4493.17</v>
      </c>
      <c r="I497" s="181">
        <f t="shared" si="298"/>
        <v>42320</v>
      </c>
      <c r="J497" s="181">
        <f t="shared" si="317"/>
        <v>42350</v>
      </c>
      <c r="K497" s="182">
        <f t="shared" si="299"/>
        <v>9.5990293116428038E-3</v>
      </c>
      <c r="L497" s="213">
        <f t="shared" si="318"/>
        <v>42410</v>
      </c>
      <c r="M497" s="183">
        <f t="shared" si="319"/>
        <v>20</v>
      </c>
      <c r="N497" s="183">
        <f t="shared" si="300"/>
        <v>6</v>
      </c>
      <c r="O497" s="177">
        <f t="shared" si="301"/>
        <v>1.0028700800000001</v>
      </c>
      <c r="P497" s="184">
        <f t="shared" si="327"/>
        <v>1.01009997</v>
      </c>
      <c r="Q497" s="184">
        <f t="shared" si="320"/>
        <v>1.1242134099024739</v>
      </c>
      <c r="R497" s="177">
        <f t="shared" si="326"/>
        <v>1.1274399900000001</v>
      </c>
      <c r="S497" s="177">
        <f t="shared" si="321"/>
        <v>1.0509297200000001</v>
      </c>
      <c r="T497" s="177">
        <f t="shared" si="302"/>
        <v>318544.31019061001</v>
      </c>
      <c r="U497" s="177">
        <f t="shared" si="303"/>
        <v>245.4706793264763</v>
      </c>
      <c r="V497" s="177">
        <f t="shared" si="304"/>
        <v>38013.737611519078</v>
      </c>
      <c r="W497" s="177">
        <f t="shared" si="305"/>
        <v>341366.35630319553</v>
      </c>
      <c r="X497" s="185">
        <f t="shared" si="306"/>
        <v>0</v>
      </c>
      <c r="Y497" s="177">
        <f t="shared" si="307"/>
        <v>0</v>
      </c>
      <c r="Z497" s="186">
        <f t="shared" si="308"/>
        <v>0</v>
      </c>
      <c r="AA497" s="177">
        <f t="shared" si="322"/>
        <v>0</v>
      </c>
      <c r="AB497" s="187">
        <f t="shared" si="323"/>
        <v>7.1215000000000001E-2</v>
      </c>
      <c r="AC497" s="185">
        <f t="shared" si="309"/>
        <v>6</v>
      </c>
      <c r="AD497" s="185">
        <v>252</v>
      </c>
      <c r="AE497" s="184">
        <f t="shared" si="325"/>
        <v>1.001639283</v>
      </c>
      <c r="AF497" s="177">
        <f t="shared" si="310"/>
        <v>522.18427243999997</v>
      </c>
      <c r="AG497" s="177">
        <f t="shared" si="311"/>
        <v>559.59606465000002</v>
      </c>
      <c r="AH497" s="188">
        <f t="shared" si="324"/>
        <v>0</v>
      </c>
      <c r="AI497" s="188"/>
      <c r="AJ497" s="188"/>
      <c r="AK497" s="188"/>
      <c r="AL497" s="8"/>
      <c r="AM497" s="8"/>
      <c r="AN497" s="8"/>
      <c r="AO497" s="8"/>
      <c r="AP497" s="8"/>
      <c r="AQ497" s="8"/>
      <c r="AR497" s="5"/>
      <c r="AS497" s="5"/>
      <c r="AT497" s="5"/>
      <c r="AU497" s="5"/>
      <c r="AV497" s="5"/>
      <c r="AW497" s="3"/>
      <c r="AX497" s="30"/>
      <c r="AY497" s="30"/>
      <c r="AZ497" s="30"/>
      <c r="BA497" s="30"/>
      <c r="BB497" s="30"/>
      <c r="BC497" s="30"/>
      <c r="BD497" s="30"/>
      <c r="BE497" s="30"/>
      <c r="BF497" s="1"/>
      <c r="BG497" s="1"/>
      <c r="BH497" s="1"/>
      <c r="BI497" s="1"/>
    </row>
    <row r="498" spans="1:61" x14ac:dyDescent="0.2">
      <c r="A498" s="125">
        <f t="shared" si="312"/>
        <v>42389</v>
      </c>
      <c r="B498" s="177">
        <f t="shared" si="296"/>
        <v>342180.29033237917</v>
      </c>
      <c r="C498" s="3">
        <f t="shared" si="313"/>
        <v>46194339.194871187</v>
      </c>
      <c r="D498" s="177">
        <f t="shared" si="314"/>
        <v>303107.14801235002</v>
      </c>
      <c r="E498" s="177">
        <f t="shared" si="315"/>
        <v>4819.7924380200002</v>
      </c>
      <c r="F498" s="178">
        <f t="shared" si="297"/>
        <v>298287.35557433002</v>
      </c>
      <c r="G498" s="179">
        <f t="shared" si="316"/>
        <v>4450.45</v>
      </c>
      <c r="H498" s="180">
        <f>IF(AND(N498=1,N497&gt;1),VLOOKUP(A497,[1]Plan1!$CW$105:$CY$215,3),H497)</f>
        <v>4493.17</v>
      </c>
      <c r="I498" s="181">
        <f t="shared" si="298"/>
        <v>42320</v>
      </c>
      <c r="J498" s="181">
        <f t="shared" si="317"/>
        <v>42350</v>
      </c>
      <c r="K498" s="182">
        <f t="shared" si="299"/>
        <v>9.5990293116428038E-3</v>
      </c>
      <c r="L498" s="213">
        <f t="shared" si="318"/>
        <v>42410</v>
      </c>
      <c r="M498" s="183">
        <f t="shared" si="319"/>
        <v>20</v>
      </c>
      <c r="N498" s="183">
        <f t="shared" si="300"/>
        <v>7</v>
      </c>
      <c r="O498" s="177">
        <f t="shared" si="301"/>
        <v>1.00334923</v>
      </c>
      <c r="P498" s="184">
        <f t="shared" si="327"/>
        <v>1.01009997</v>
      </c>
      <c r="Q498" s="184">
        <f t="shared" si="320"/>
        <v>1.1242134099024739</v>
      </c>
      <c r="R498" s="177">
        <f t="shared" si="326"/>
        <v>1.12797865</v>
      </c>
      <c r="S498" s="177">
        <f t="shared" si="321"/>
        <v>1.0509297200000001</v>
      </c>
      <c r="T498" s="177">
        <f t="shared" si="302"/>
        <v>318544.31019061001</v>
      </c>
      <c r="U498" s="177">
        <f t="shared" si="303"/>
        <v>245.4706793264763</v>
      </c>
      <c r="V498" s="177">
        <f t="shared" si="304"/>
        <v>38174.413078472724</v>
      </c>
      <c r="W498" s="177">
        <f t="shared" si="305"/>
        <v>341527.03177014919</v>
      </c>
      <c r="X498" s="185">
        <f t="shared" si="306"/>
        <v>0</v>
      </c>
      <c r="Y498" s="177">
        <f t="shared" si="307"/>
        <v>0</v>
      </c>
      <c r="Z498" s="186">
        <f t="shared" si="308"/>
        <v>0</v>
      </c>
      <c r="AA498" s="177">
        <f t="shared" si="322"/>
        <v>0</v>
      </c>
      <c r="AB498" s="187">
        <f t="shared" si="323"/>
        <v>7.1215000000000001E-2</v>
      </c>
      <c r="AC498" s="185">
        <f t="shared" si="309"/>
        <v>7</v>
      </c>
      <c r="AD498" s="185">
        <v>252</v>
      </c>
      <c r="AE498" s="184">
        <f t="shared" si="325"/>
        <v>1.001912758</v>
      </c>
      <c r="AF498" s="177">
        <f t="shared" si="310"/>
        <v>609.29817766999997</v>
      </c>
      <c r="AG498" s="177">
        <f t="shared" si="311"/>
        <v>653.25856223000005</v>
      </c>
      <c r="AH498" s="188">
        <f t="shared" si="324"/>
        <v>0</v>
      </c>
      <c r="AI498" s="188"/>
      <c r="AJ498" s="188"/>
      <c r="AK498" s="188"/>
      <c r="AL498" s="8"/>
      <c r="AM498" s="8"/>
      <c r="AN498" s="8"/>
      <c r="AO498" s="8"/>
      <c r="AP498" s="8"/>
      <c r="AQ498" s="8"/>
      <c r="AR498" s="5"/>
      <c r="AS498" s="5"/>
      <c r="AT498" s="5"/>
      <c r="AU498" s="5"/>
      <c r="AV498" s="5"/>
      <c r="AW498" s="3"/>
      <c r="AX498" s="30"/>
      <c r="AY498" s="30"/>
      <c r="AZ498" s="30"/>
      <c r="BA498" s="30"/>
      <c r="BB498" s="30"/>
      <c r="BC498" s="30"/>
      <c r="BD498" s="30"/>
      <c r="BE498" s="30"/>
      <c r="BF498" s="1"/>
      <c r="BG498" s="1"/>
      <c r="BH498" s="1"/>
      <c r="BI498" s="1"/>
    </row>
    <row r="499" spans="1:61" x14ac:dyDescent="0.2">
      <c r="A499" s="125">
        <f t="shared" si="312"/>
        <v>42390</v>
      </c>
      <c r="B499" s="177">
        <f t="shared" si="296"/>
        <v>342434.82251859893</v>
      </c>
      <c r="C499" s="3">
        <f t="shared" si="313"/>
        <v>46228701.040010855</v>
      </c>
      <c r="D499" s="177">
        <f t="shared" si="314"/>
        <v>303107.14801235002</v>
      </c>
      <c r="E499" s="177">
        <f t="shared" si="315"/>
        <v>4819.7924380200002</v>
      </c>
      <c r="F499" s="178">
        <f t="shared" si="297"/>
        <v>298287.35557433002</v>
      </c>
      <c r="G499" s="179">
        <f t="shared" si="316"/>
        <v>4450.45</v>
      </c>
      <c r="H499" s="180">
        <f>IF(AND(N499=1,N498&gt;1),VLOOKUP(A498,[1]Plan1!$CW$105:$CY$215,3),H498)</f>
        <v>4493.17</v>
      </c>
      <c r="I499" s="181">
        <f t="shared" si="298"/>
        <v>42320</v>
      </c>
      <c r="J499" s="181">
        <f t="shared" si="317"/>
        <v>42350</v>
      </c>
      <c r="K499" s="182">
        <f t="shared" si="299"/>
        <v>9.5990293116428038E-3</v>
      </c>
      <c r="L499" s="213">
        <f t="shared" si="318"/>
        <v>42410</v>
      </c>
      <c r="M499" s="183">
        <f t="shared" si="319"/>
        <v>20</v>
      </c>
      <c r="N499" s="183">
        <f t="shared" si="300"/>
        <v>8</v>
      </c>
      <c r="O499" s="177">
        <f t="shared" si="301"/>
        <v>1.00382861</v>
      </c>
      <c r="P499" s="184">
        <f t="shared" si="327"/>
        <v>1.01009997</v>
      </c>
      <c r="Q499" s="184">
        <f t="shared" si="320"/>
        <v>1.1242134099024739</v>
      </c>
      <c r="R499" s="177">
        <f t="shared" si="326"/>
        <v>1.12851758</v>
      </c>
      <c r="S499" s="177">
        <f t="shared" si="321"/>
        <v>1.0509297200000001</v>
      </c>
      <c r="T499" s="177">
        <f t="shared" si="302"/>
        <v>318544.31019061001</v>
      </c>
      <c r="U499" s="177">
        <f t="shared" si="303"/>
        <v>245.4706793264763</v>
      </c>
      <c r="V499" s="177">
        <f t="shared" si="304"/>
        <v>38335.169083012413</v>
      </c>
      <c r="W499" s="177">
        <f t="shared" si="305"/>
        <v>341687.78777468891</v>
      </c>
      <c r="X499" s="185">
        <f t="shared" si="306"/>
        <v>0</v>
      </c>
      <c r="Y499" s="177">
        <f t="shared" si="307"/>
        <v>0</v>
      </c>
      <c r="Z499" s="186">
        <f t="shared" si="308"/>
        <v>0</v>
      </c>
      <c r="AA499" s="177">
        <f t="shared" si="322"/>
        <v>0</v>
      </c>
      <c r="AB499" s="187">
        <f t="shared" si="323"/>
        <v>7.1215000000000001E-2</v>
      </c>
      <c r="AC499" s="185">
        <f t="shared" si="309"/>
        <v>8</v>
      </c>
      <c r="AD499" s="185">
        <v>252</v>
      </c>
      <c r="AE499" s="184">
        <f t="shared" si="325"/>
        <v>1.002186308</v>
      </c>
      <c r="AF499" s="177">
        <f t="shared" si="310"/>
        <v>696.43597371999999</v>
      </c>
      <c r="AG499" s="177">
        <f t="shared" si="311"/>
        <v>747.03474390999997</v>
      </c>
      <c r="AH499" s="188">
        <f t="shared" si="324"/>
        <v>0</v>
      </c>
      <c r="AI499" s="188"/>
      <c r="AJ499" s="188"/>
      <c r="AK499" s="188"/>
      <c r="AL499" s="8"/>
      <c r="AM499" s="8"/>
      <c r="AN499" s="8"/>
      <c r="AO499" s="8"/>
      <c r="AP499" s="8"/>
      <c r="AQ499" s="8"/>
      <c r="AR499" s="5"/>
      <c r="AS499" s="5"/>
      <c r="AT499" s="5"/>
      <c r="AU499" s="5"/>
      <c r="AV499" s="5"/>
      <c r="AW499" s="3"/>
      <c r="AX499" s="30"/>
      <c r="AY499" s="30"/>
      <c r="AZ499" s="30"/>
      <c r="BA499" s="30"/>
      <c r="BB499" s="30"/>
      <c r="BC499" s="30"/>
      <c r="BD499" s="30"/>
      <c r="BE499" s="30"/>
      <c r="BF499" s="1"/>
      <c r="BG499" s="1"/>
      <c r="BH499" s="1"/>
      <c r="BI499" s="1"/>
    </row>
    <row r="500" spans="1:61" x14ac:dyDescent="0.2">
      <c r="A500" s="125">
        <f t="shared" si="312"/>
        <v>42391</v>
      </c>
      <c r="B500" s="177">
        <f t="shared" si="296"/>
        <v>342689.53971628391</v>
      </c>
      <c r="C500" s="3">
        <f t="shared" si="313"/>
        <v>46263087.861698329</v>
      </c>
      <c r="D500" s="177">
        <f t="shared" si="314"/>
        <v>303107.14801235002</v>
      </c>
      <c r="E500" s="177">
        <f t="shared" si="315"/>
        <v>4819.7924380200002</v>
      </c>
      <c r="F500" s="178">
        <f t="shared" si="297"/>
        <v>298287.35557433002</v>
      </c>
      <c r="G500" s="179">
        <f t="shared" si="316"/>
        <v>4450.45</v>
      </c>
      <c r="H500" s="180">
        <f>IF(AND(N500=1,N499&gt;1),VLOOKUP(A499,[1]Plan1!$CW$105:$CY$215,3),H499)</f>
        <v>4493.17</v>
      </c>
      <c r="I500" s="181">
        <f t="shared" si="298"/>
        <v>42320</v>
      </c>
      <c r="J500" s="181">
        <f t="shared" si="317"/>
        <v>42350</v>
      </c>
      <c r="K500" s="182">
        <f t="shared" si="299"/>
        <v>9.5990293116428038E-3</v>
      </c>
      <c r="L500" s="213">
        <f t="shared" si="318"/>
        <v>42410</v>
      </c>
      <c r="M500" s="183">
        <f t="shared" si="319"/>
        <v>20</v>
      </c>
      <c r="N500" s="183">
        <f t="shared" si="300"/>
        <v>9</v>
      </c>
      <c r="O500" s="177">
        <f t="shared" si="301"/>
        <v>1.00430821</v>
      </c>
      <c r="P500" s="184">
        <f t="shared" si="327"/>
        <v>1.01009997</v>
      </c>
      <c r="Q500" s="184">
        <f t="shared" si="320"/>
        <v>1.1242134099024739</v>
      </c>
      <c r="R500" s="177">
        <f t="shared" si="326"/>
        <v>1.1290567499999999</v>
      </c>
      <c r="S500" s="177">
        <f t="shared" si="321"/>
        <v>1.0509297200000001</v>
      </c>
      <c r="T500" s="177">
        <f t="shared" si="302"/>
        <v>318544.31019061001</v>
      </c>
      <c r="U500" s="177">
        <f t="shared" si="303"/>
        <v>245.4706793264763</v>
      </c>
      <c r="V500" s="177">
        <f t="shared" si="304"/>
        <v>38495.996676517396</v>
      </c>
      <c r="W500" s="177">
        <f t="shared" si="305"/>
        <v>341848.61536819389</v>
      </c>
      <c r="X500" s="185">
        <f t="shared" si="306"/>
        <v>0</v>
      </c>
      <c r="Y500" s="177">
        <f t="shared" si="307"/>
        <v>0</v>
      </c>
      <c r="Z500" s="186">
        <f t="shared" si="308"/>
        <v>0</v>
      </c>
      <c r="AA500" s="177">
        <f t="shared" si="322"/>
        <v>0</v>
      </c>
      <c r="AB500" s="187">
        <f t="shared" si="323"/>
        <v>7.1215000000000001E-2</v>
      </c>
      <c r="AC500" s="185">
        <f t="shared" si="309"/>
        <v>9</v>
      </c>
      <c r="AD500" s="185">
        <v>252</v>
      </c>
      <c r="AE500" s="184">
        <f t="shared" si="325"/>
        <v>1.0024599320000001</v>
      </c>
      <c r="AF500" s="177">
        <f t="shared" si="310"/>
        <v>783.59734204999995</v>
      </c>
      <c r="AG500" s="177">
        <f t="shared" si="311"/>
        <v>840.92434808999997</v>
      </c>
      <c r="AH500" s="188">
        <f t="shared" si="324"/>
        <v>0</v>
      </c>
      <c r="AI500" s="188"/>
      <c r="AJ500" s="188"/>
      <c r="AK500" s="188"/>
      <c r="AL500" s="8"/>
      <c r="AM500" s="8"/>
      <c r="AN500" s="8"/>
      <c r="AO500" s="8"/>
      <c r="AP500" s="8"/>
      <c r="AQ500" s="8"/>
      <c r="AR500" s="5"/>
      <c r="AS500" s="5"/>
      <c r="AT500" s="5"/>
      <c r="AU500" s="5"/>
      <c r="AV500" s="5"/>
      <c r="AW500" s="3"/>
      <c r="AX500" s="30"/>
      <c r="AY500" s="30"/>
      <c r="AZ500" s="30"/>
      <c r="BA500" s="30"/>
      <c r="BB500" s="30"/>
      <c r="BC500" s="30"/>
      <c r="BD500" s="30"/>
      <c r="BE500" s="30"/>
      <c r="BF500" s="1"/>
      <c r="BG500" s="1"/>
      <c r="BH500" s="1"/>
      <c r="BI500" s="1"/>
    </row>
    <row r="501" spans="1:61" x14ac:dyDescent="0.2">
      <c r="A501" s="125">
        <f t="shared" si="312"/>
        <v>42392</v>
      </c>
      <c r="B501" s="177">
        <f t="shared" si="296"/>
        <v>342944.45133501495</v>
      </c>
      <c r="C501" s="3">
        <f t="shared" si="313"/>
        <v>46297500.930227019</v>
      </c>
      <c r="D501" s="177">
        <f t="shared" si="314"/>
        <v>303107.14801235002</v>
      </c>
      <c r="E501" s="177">
        <f t="shared" si="315"/>
        <v>4819.7924380200002</v>
      </c>
      <c r="F501" s="178">
        <f t="shared" si="297"/>
        <v>298287.35557433002</v>
      </c>
      <c r="G501" s="179">
        <f t="shared" si="316"/>
        <v>4450.45</v>
      </c>
      <c r="H501" s="180">
        <f>IF(AND(N501=1,N500&gt;1),VLOOKUP(A500,[1]Plan1!$CW$105:$CY$215,3),H500)</f>
        <v>4493.17</v>
      </c>
      <c r="I501" s="181">
        <f t="shared" si="298"/>
        <v>42320</v>
      </c>
      <c r="J501" s="181">
        <f t="shared" si="317"/>
        <v>42350</v>
      </c>
      <c r="K501" s="182">
        <f t="shared" si="299"/>
        <v>9.5990293116428038E-3</v>
      </c>
      <c r="L501" s="213">
        <f t="shared" si="318"/>
        <v>42410</v>
      </c>
      <c r="M501" s="183">
        <f t="shared" si="319"/>
        <v>20</v>
      </c>
      <c r="N501" s="183">
        <f t="shared" si="300"/>
        <v>10</v>
      </c>
      <c r="O501" s="177">
        <f t="shared" si="301"/>
        <v>1.0047880499999999</v>
      </c>
      <c r="P501" s="184">
        <f t="shared" si="327"/>
        <v>1.01009997</v>
      </c>
      <c r="Q501" s="184">
        <f t="shared" si="320"/>
        <v>1.1242134099024739</v>
      </c>
      <c r="R501" s="177">
        <f t="shared" si="326"/>
        <v>1.12959619</v>
      </c>
      <c r="S501" s="177">
        <f t="shared" si="321"/>
        <v>1.0509297200000001</v>
      </c>
      <c r="T501" s="177">
        <f t="shared" si="302"/>
        <v>318544.31019061001</v>
      </c>
      <c r="U501" s="177">
        <f t="shared" si="303"/>
        <v>245.4706793264763</v>
      </c>
      <c r="V501" s="177">
        <f t="shared" si="304"/>
        <v>38656.904807608436</v>
      </c>
      <c r="W501" s="177">
        <f t="shared" si="305"/>
        <v>342009.52349928493</v>
      </c>
      <c r="X501" s="185">
        <f t="shared" si="306"/>
        <v>0</v>
      </c>
      <c r="Y501" s="177">
        <f t="shared" si="307"/>
        <v>0</v>
      </c>
      <c r="Z501" s="186">
        <f t="shared" si="308"/>
        <v>0</v>
      </c>
      <c r="AA501" s="177">
        <f t="shared" si="322"/>
        <v>0</v>
      </c>
      <c r="AB501" s="187">
        <f t="shared" si="323"/>
        <v>7.1215000000000001E-2</v>
      </c>
      <c r="AC501" s="185">
        <f t="shared" si="309"/>
        <v>10</v>
      </c>
      <c r="AD501" s="185">
        <v>252</v>
      </c>
      <c r="AE501" s="184">
        <f t="shared" si="325"/>
        <v>1.0027336309999999</v>
      </c>
      <c r="AF501" s="177">
        <f t="shared" si="310"/>
        <v>870.78260121000005</v>
      </c>
      <c r="AG501" s="177">
        <f t="shared" si="311"/>
        <v>934.92783572999997</v>
      </c>
      <c r="AH501" s="188">
        <f t="shared" si="324"/>
        <v>0</v>
      </c>
      <c r="AI501" s="188"/>
      <c r="AJ501" s="188"/>
      <c r="AK501" s="188"/>
      <c r="AL501" s="8"/>
      <c r="AM501" s="8"/>
      <c r="AN501" s="8"/>
      <c r="AO501" s="8"/>
      <c r="AP501" s="8"/>
      <c r="AQ501" s="8"/>
      <c r="AR501" s="5"/>
      <c r="AS501" s="5"/>
      <c r="AT501" s="5"/>
      <c r="AU501" s="5"/>
      <c r="AV501" s="5"/>
      <c r="AW501" s="3"/>
      <c r="AX501" s="30"/>
      <c r="AY501" s="30"/>
      <c r="AZ501" s="30"/>
      <c r="BA501" s="30"/>
      <c r="BB501" s="30"/>
      <c r="BC501" s="30"/>
      <c r="BD501" s="30"/>
      <c r="BE501" s="30"/>
      <c r="BF501" s="1"/>
      <c r="BG501" s="1"/>
      <c r="BH501" s="1"/>
      <c r="BI501" s="1"/>
    </row>
    <row r="502" spans="1:61" x14ac:dyDescent="0.2">
      <c r="A502" s="125">
        <f t="shared" si="312"/>
        <v>42393</v>
      </c>
      <c r="B502" s="177">
        <f t="shared" si="296"/>
        <v>342944.45133501495</v>
      </c>
      <c r="C502" s="3">
        <f t="shared" si="313"/>
        <v>46297500.930227019</v>
      </c>
      <c r="D502" s="177">
        <f t="shared" si="314"/>
        <v>303107.14801235002</v>
      </c>
      <c r="E502" s="177">
        <f t="shared" si="315"/>
        <v>4819.7924380200002</v>
      </c>
      <c r="F502" s="178">
        <f t="shared" si="297"/>
        <v>298287.35557433002</v>
      </c>
      <c r="G502" s="179">
        <f t="shared" si="316"/>
        <v>4450.45</v>
      </c>
      <c r="H502" s="180">
        <f>IF(AND(N502=1,N501&gt;1),VLOOKUP(A501,[1]Plan1!$CW$105:$CY$215,3),H501)</f>
        <v>4493.17</v>
      </c>
      <c r="I502" s="181">
        <f t="shared" si="298"/>
        <v>42320</v>
      </c>
      <c r="J502" s="181">
        <f t="shared" si="317"/>
        <v>42350</v>
      </c>
      <c r="K502" s="182">
        <f t="shared" si="299"/>
        <v>9.5990293116428038E-3</v>
      </c>
      <c r="L502" s="213">
        <f t="shared" si="318"/>
        <v>42410</v>
      </c>
      <c r="M502" s="183">
        <f t="shared" si="319"/>
        <v>20</v>
      </c>
      <c r="N502" s="183">
        <f t="shared" si="300"/>
        <v>10</v>
      </c>
      <c r="O502" s="177">
        <f t="shared" si="301"/>
        <v>1.0047880499999999</v>
      </c>
      <c r="P502" s="184">
        <f t="shared" si="327"/>
        <v>1.01009997</v>
      </c>
      <c r="Q502" s="184">
        <f t="shared" si="320"/>
        <v>1.1242134099024739</v>
      </c>
      <c r="R502" s="177">
        <f t="shared" si="326"/>
        <v>1.12959619</v>
      </c>
      <c r="S502" s="177">
        <f t="shared" si="321"/>
        <v>1.0509297200000001</v>
      </c>
      <c r="T502" s="177">
        <f t="shared" si="302"/>
        <v>318544.31019061001</v>
      </c>
      <c r="U502" s="177">
        <f t="shared" si="303"/>
        <v>245.4706793264763</v>
      </c>
      <c r="V502" s="177">
        <f t="shared" si="304"/>
        <v>38656.904807608436</v>
      </c>
      <c r="W502" s="177">
        <f t="shared" si="305"/>
        <v>342009.52349928493</v>
      </c>
      <c r="X502" s="185">
        <f t="shared" si="306"/>
        <v>0</v>
      </c>
      <c r="Y502" s="177">
        <f t="shared" si="307"/>
        <v>0</v>
      </c>
      <c r="Z502" s="186">
        <f t="shared" si="308"/>
        <v>0</v>
      </c>
      <c r="AA502" s="177">
        <f t="shared" si="322"/>
        <v>0</v>
      </c>
      <c r="AB502" s="187">
        <f t="shared" si="323"/>
        <v>7.1215000000000001E-2</v>
      </c>
      <c r="AC502" s="185">
        <f t="shared" si="309"/>
        <v>10</v>
      </c>
      <c r="AD502" s="185">
        <v>252</v>
      </c>
      <c r="AE502" s="184">
        <f t="shared" si="325"/>
        <v>1.0027336309999999</v>
      </c>
      <c r="AF502" s="177">
        <f t="shared" si="310"/>
        <v>870.78260121000005</v>
      </c>
      <c r="AG502" s="177">
        <f t="shared" si="311"/>
        <v>934.92783572999997</v>
      </c>
      <c r="AH502" s="188">
        <f t="shared" si="324"/>
        <v>0</v>
      </c>
      <c r="AI502" s="188"/>
      <c r="AJ502" s="188"/>
      <c r="AK502" s="188"/>
      <c r="AL502" s="8"/>
      <c r="AM502" s="8"/>
      <c r="AN502" s="8"/>
      <c r="AO502" s="8"/>
      <c r="AP502" s="8"/>
      <c r="AQ502" s="8"/>
      <c r="AR502" s="5"/>
      <c r="AS502" s="5"/>
      <c r="AT502" s="5"/>
      <c r="AU502" s="5"/>
      <c r="AV502" s="5"/>
      <c r="AW502" s="3"/>
      <c r="AX502" s="30"/>
      <c r="AY502" s="30"/>
      <c r="AZ502" s="30"/>
      <c r="BA502" s="30"/>
      <c r="BB502" s="30"/>
      <c r="BC502" s="30"/>
      <c r="BD502" s="30"/>
      <c r="BE502" s="30"/>
      <c r="BF502" s="1"/>
      <c r="BG502" s="1"/>
      <c r="BH502" s="1"/>
      <c r="BI502" s="1"/>
    </row>
    <row r="503" spans="1:61" x14ac:dyDescent="0.2">
      <c r="A503" s="125">
        <f t="shared" si="312"/>
        <v>42394</v>
      </c>
      <c r="B503" s="177">
        <f t="shared" si="296"/>
        <v>342944.45133501495</v>
      </c>
      <c r="C503" s="3">
        <f t="shared" si="313"/>
        <v>46297500.930227019</v>
      </c>
      <c r="D503" s="177">
        <f t="shared" si="314"/>
        <v>303107.14801235002</v>
      </c>
      <c r="E503" s="177">
        <f t="shared" si="315"/>
        <v>4819.7924380200002</v>
      </c>
      <c r="F503" s="178">
        <f t="shared" si="297"/>
        <v>298287.35557433002</v>
      </c>
      <c r="G503" s="179">
        <f t="shared" si="316"/>
        <v>4450.45</v>
      </c>
      <c r="H503" s="180">
        <f>IF(AND(N503=1,N502&gt;1),VLOOKUP(A502,[1]Plan1!$CW$105:$CY$215,3),H502)</f>
        <v>4493.17</v>
      </c>
      <c r="I503" s="181">
        <f t="shared" si="298"/>
        <v>42320</v>
      </c>
      <c r="J503" s="181">
        <f t="shared" si="317"/>
        <v>42350</v>
      </c>
      <c r="K503" s="182">
        <f t="shared" si="299"/>
        <v>9.5990293116428038E-3</v>
      </c>
      <c r="L503" s="213">
        <f t="shared" si="318"/>
        <v>42410</v>
      </c>
      <c r="M503" s="183">
        <f t="shared" si="319"/>
        <v>20</v>
      </c>
      <c r="N503" s="183">
        <f t="shared" si="300"/>
        <v>10</v>
      </c>
      <c r="O503" s="177">
        <f t="shared" si="301"/>
        <v>1.0047880499999999</v>
      </c>
      <c r="P503" s="184">
        <f t="shared" si="327"/>
        <v>1.01009997</v>
      </c>
      <c r="Q503" s="184">
        <f t="shared" si="320"/>
        <v>1.1242134099024739</v>
      </c>
      <c r="R503" s="177">
        <f t="shared" si="326"/>
        <v>1.12959619</v>
      </c>
      <c r="S503" s="177">
        <f t="shared" si="321"/>
        <v>1.0509297200000001</v>
      </c>
      <c r="T503" s="177">
        <f t="shared" si="302"/>
        <v>318544.31019061001</v>
      </c>
      <c r="U503" s="177">
        <f t="shared" si="303"/>
        <v>245.4706793264763</v>
      </c>
      <c r="V503" s="177">
        <f t="shared" si="304"/>
        <v>38656.904807608436</v>
      </c>
      <c r="W503" s="177">
        <f t="shared" si="305"/>
        <v>342009.52349928493</v>
      </c>
      <c r="X503" s="185">
        <f t="shared" si="306"/>
        <v>0</v>
      </c>
      <c r="Y503" s="177">
        <f t="shared" si="307"/>
        <v>0</v>
      </c>
      <c r="Z503" s="186">
        <f t="shared" si="308"/>
        <v>0</v>
      </c>
      <c r="AA503" s="177">
        <f t="shared" si="322"/>
        <v>0</v>
      </c>
      <c r="AB503" s="187">
        <f t="shared" si="323"/>
        <v>7.1215000000000001E-2</v>
      </c>
      <c r="AC503" s="185">
        <f t="shared" si="309"/>
        <v>10</v>
      </c>
      <c r="AD503" s="185">
        <v>252</v>
      </c>
      <c r="AE503" s="184">
        <f t="shared" si="325"/>
        <v>1.0027336309999999</v>
      </c>
      <c r="AF503" s="177">
        <f t="shared" si="310"/>
        <v>870.78260121000005</v>
      </c>
      <c r="AG503" s="177">
        <f t="shared" si="311"/>
        <v>934.92783572999997</v>
      </c>
      <c r="AH503" s="188">
        <f t="shared" si="324"/>
        <v>0</v>
      </c>
      <c r="AI503" s="188"/>
      <c r="AJ503" s="188"/>
      <c r="AK503" s="188"/>
      <c r="AL503" s="8"/>
      <c r="AM503" s="8"/>
      <c r="AN503" s="8"/>
      <c r="AO503" s="8"/>
      <c r="AP503" s="8"/>
      <c r="AQ503" s="8"/>
      <c r="AR503" s="5"/>
      <c r="AS503" s="5"/>
      <c r="AT503" s="5"/>
      <c r="AU503" s="5"/>
      <c r="AV503" s="5"/>
      <c r="AW503" s="3"/>
      <c r="AX503" s="30"/>
      <c r="AY503" s="30"/>
      <c r="AZ503" s="30"/>
      <c r="BA503" s="30"/>
      <c r="BB503" s="30"/>
      <c r="BC503" s="30"/>
      <c r="BD503" s="30"/>
      <c r="BE503" s="30"/>
      <c r="BF503" s="1"/>
      <c r="BG503" s="1"/>
      <c r="BH503" s="1"/>
      <c r="BI503" s="1"/>
    </row>
    <row r="504" spans="1:61" x14ac:dyDescent="0.2">
      <c r="A504" s="125">
        <f t="shared" si="312"/>
        <v>42395</v>
      </c>
      <c r="B504" s="177">
        <f t="shared" si="296"/>
        <v>343199.55149341485</v>
      </c>
      <c r="C504" s="3">
        <f t="shared" si="313"/>
        <v>46331939.451611005</v>
      </c>
      <c r="D504" s="177">
        <f t="shared" si="314"/>
        <v>303107.14801235002</v>
      </c>
      <c r="E504" s="177">
        <f t="shared" si="315"/>
        <v>4819.7924380200002</v>
      </c>
      <c r="F504" s="178">
        <f t="shared" si="297"/>
        <v>298287.35557433002</v>
      </c>
      <c r="G504" s="179">
        <f t="shared" si="316"/>
        <v>4450.45</v>
      </c>
      <c r="H504" s="180">
        <f>IF(AND(N504=1,N503&gt;1),VLOOKUP(A503,[1]Plan1!$CW$105:$CY$215,3),H503)</f>
        <v>4493.17</v>
      </c>
      <c r="I504" s="181">
        <f t="shared" si="298"/>
        <v>42320</v>
      </c>
      <c r="J504" s="181">
        <f t="shared" si="317"/>
        <v>42350</v>
      </c>
      <c r="K504" s="182">
        <f t="shared" si="299"/>
        <v>9.5990293116428038E-3</v>
      </c>
      <c r="L504" s="213">
        <f t="shared" si="318"/>
        <v>42410</v>
      </c>
      <c r="M504" s="183">
        <f t="shared" si="319"/>
        <v>20</v>
      </c>
      <c r="N504" s="183">
        <f t="shared" si="300"/>
        <v>11</v>
      </c>
      <c r="O504" s="177">
        <f t="shared" si="301"/>
        <v>1.00526811</v>
      </c>
      <c r="P504" s="184">
        <f t="shared" si="327"/>
        <v>1.01009997</v>
      </c>
      <c r="Q504" s="184">
        <f t="shared" si="320"/>
        <v>1.1242134099024739</v>
      </c>
      <c r="R504" s="177">
        <f t="shared" si="326"/>
        <v>1.1301358800000001</v>
      </c>
      <c r="S504" s="177">
        <f t="shared" si="321"/>
        <v>1.0509297200000001</v>
      </c>
      <c r="T504" s="177">
        <f t="shared" si="302"/>
        <v>318544.31019061001</v>
      </c>
      <c r="U504" s="177">
        <f t="shared" si="303"/>
        <v>245.4706793264763</v>
      </c>
      <c r="V504" s="177">
        <f t="shared" si="304"/>
        <v>38817.88751053837</v>
      </c>
      <c r="W504" s="177">
        <f t="shared" si="305"/>
        <v>342170.50620221486</v>
      </c>
      <c r="X504" s="185">
        <f t="shared" si="306"/>
        <v>0</v>
      </c>
      <c r="Y504" s="177">
        <f t="shared" si="307"/>
        <v>0</v>
      </c>
      <c r="Z504" s="186">
        <f t="shared" si="308"/>
        <v>0</v>
      </c>
      <c r="AA504" s="177">
        <f t="shared" si="322"/>
        <v>0</v>
      </c>
      <c r="AB504" s="187">
        <f t="shared" si="323"/>
        <v>7.1215000000000001E-2</v>
      </c>
      <c r="AC504" s="185">
        <f t="shared" si="309"/>
        <v>11</v>
      </c>
      <c r="AD504" s="185">
        <v>252</v>
      </c>
      <c r="AE504" s="184">
        <f t="shared" si="325"/>
        <v>1.003007405</v>
      </c>
      <c r="AF504" s="177">
        <f t="shared" si="310"/>
        <v>957.99175118000005</v>
      </c>
      <c r="AG504" s="177">
        <f t="shared" si="311"/>
        <v>1029.0452912000001</v>
      </c>
      <c r="AH504" s="188">
        <f t="shared" si="324"/>
        <v>0</v>
      </c>
      <c r="AI504" s="188"/>
      <c r="AJ504" s="188"/>
      <c r="AK504" s="188"/>
      <c r="AL504" s="8"/>
      <c r="AM504" s="8"/>
      <c r="AN504" s="8"/>
      <c r="AO504" s="8"/>
      <c r="AP504" s="8"/>
      <c r="AQ504" s="8"/>
      <c r="AR504" s="5"/>
      <c r="AS504" s="5"/>
      <c r="AT504" s="5"/>
      <c r="AU504" s="5"/>
      <c r="AV504" s="5"/>
      <c r="AW504" s="3"/>
      <c r="AX504" s="30"/>
      <c r="AY504" s="30"/>
      <c r="AZ504" s="30"/>
      <c r="BA504" s="30"/>
      <c r="BB504" s="30"/>
      <c r="BC504" s="30"/>
      <c r="BD504" s="30"/>
      <c r="BE504" s="30"/>
      <c r="BF504" s="1"/>
      <c r="BG504" s="1"/>
      <c r="BH504" s="1"/>
      <c r="BI504" s="1"/>
    </row>
    <row r="505" spans="1:61" x14ac:dyDescent="0.2">
      <c r="A505" s="125">
        <f t="shared" si="312"/>
        <v>42396</v>
      </c>
      <c r="B505" s="177">
        <f t="shared" si="296"/>
        <v>343454.84293929714</v>
      </c>
      <c r="C505" s="3">
        <f t="shared" si="313"/>
        <v>46366403.796805114</v>
      </c>
      <c r="D505" s="177">
        <f t="shared" si="314"/>
        <v>303107.14801235002</v>
      </c>
      <c r="E505" s="177">
        <f t="shared" si="315"/>
        <v>4819.7924380200002</v>
      </c>
      <c r="F505" s="178">
        <f t="shared" si="297"/>
        <v>298287.35557433002</v>
      </c>
      <c r="G505" s="179">
        <f t="shared" si="316"/>
        <v>4450.45</v>
      </c>
      <c r="H505" s="180">
        <f>IF(AND(N505=1,N504&gt;1),VLOOKUP(A504,[1]Plan1!$CW$105:$CY$215,3),H504)</f>
        <v>4493.17</v>
      </c>
      <c r="I505" s="181">
        <f t="shared" si="298"/>
        <v>42320</v>
      </c>
      <c r="J505" s="181">
        <f t="shared" si="317"/>
        <v>42350</v>
      </c>
      <c r="K505" s="182">
        <f t="shared" si="299"/>
        <v>9.5990293116428038E-3</v>
      </c>
      <c r="L505" s="213">
        <f t="shared" si="318"/>
        <v>42410</v>
      </c>
      <c r="M505" s="183">
        <f t="shared" si="319"/>
        <v>20</v>
      </c>
      <c r="N505" s="183">
        <f t="shared" si="300"/>
        <v>12</v>
      </c>
      <c r="O505" s="177">
        <f t="shared" si="301"/>
        <v>1.0057484000000001</v>
      </c>
      <c r="P505" s="184">
        <f t="shared" si="327"/>
        <v>1.01009997</v>
      </c>
      <c r="Q505" s="184">
        <f t="shared" si="320"/>
        <v>1.1242134099024739</v>
      </c>
      <c r="R505" s="177">
        <f t="shared" si="326"/>
        <v>1.1306758299999999</v>
      </c>
      <c r="S505" s="177">
        <f t="shared" si="321"/>
        <v>1.0509297200000001</v>
      </c>
      <c r="T505" s="177">
        <f t="shared" si="302"/>
        <v>318544.31019061001</v>
      </c>
      <c r="U505" s="177">
        <f t="shared" si="303"/>
        <v>245.4706793264763</v>
      </c>
      <c r="V505" s="177">
        <f t="shared" si="304"/>
        <v>38978.947768180682</v>
      </c>
      <c r="W505" s="177">
        <f t="shared" si="305"/>
        <v>342331.56645985716</v>
      </c>
      <c r="X505" s="185">
        <f t="shared" si="306"/>
        <v>0</v>
      </c>
      <c r="Y505" s="177">
        <f t="shared" si="307"/>
        <v>0</v>
      </c>
      <c r="Z505" s="186">
        <f t="shared" si="308"/>
        <v>0</v>
      </c>
      <c r="AA505" s="177">
        <f t="shared" si="322"/>
        <v>0</v>
      </c>
      <c r="AB505" s="187">
        <f t="shared" si="323"/>
        <v>7.1215000000000001E-2</v>
      </c>
      <c r="AC505" s="185">
        <f t="shared" si="309"/>
        <v>12</v>
      </c>
      <c r="AD505" s="185">
        <v>252</v>
      </c>
      <c r="AE505" s="184">
        <f t="shared" si="325"/>
        <v>1.0032812529999999</v>
      </c>
      <c r="AF505" s="177">
        <f t="shared" si="310"/>
        <v>1045.2244734400001</v>
      </c>
      <c r="AG505" s="177">
        <f t="shared" si="311"/>
        <v>1123.27647944</v>
      </c>
      <c r="AH505" s="188">
        <f t="shared" si="324"/>
        <v>0</v>
      </c>
      <c r="AI505" s="188"/>
      <c r="AJ505" s="188"/>
      <c r="AK505" s="188"/>
      <c r="AL505" s="8"/>
      <c r="AM505" s="8"/>
      <c r="AN505" s="8"/>
      <c r="AO505" s="8"/>
      <c r="AP505" s="8"/>
      <c r="AQ505" s="8"/>
      <c r="AR505" s="5"/>
      <c r="AS505" s="5"/>
      <c r="AT505" s="5"/>
      <c r="AU505" s="5"/>
      <c r="AV505" s="5"/>
      <c r="AW505" s="3"/>
      <c r="AX505" s="30"/>
      <c r="AY505" s="30"/>
      <c r="AZ505" s="30"/>
      <c r="BA505" s="30"/>
      <c r="BB505" s="30"/>
      <c r="BC505" s="30"/>
      <c r="BD505" s="30"/>
      <c r="BE505" s="30"/>
      <c r="BF505" s="1"/>
      <c r="BG505" s="1"/>
      <c r="BH505" s="1"/>
      <c r="BI505" s="1"/>
    </row>
    <row r="506" spans="1:61" x14ac:dyDescent="0.2">
      <c r="A506" s="125">
        <f t="shared" si="312"/>
        <v>42397</v>
      </c>
      <c r="B506" s="177">
        <f t="shared" si="296"/>
        <v>343710.32945058553</v>
      </c>
      <c r="C506" s="3">
        <f t="shared" si="313"/>
        <v>46400894.47582905</v>
      </c>
      <c r="D506" s="177">
        <f t="shared" si="314"/>
        <v>303107.14801235002</v>
      </c>
      <c r="E506" s="177">
        <f t="shared" si="315"/>
        <v>4819.7924380200002</v>
      </c>
      <c r="F506" s="178">
        <f t="shared" si="297"/>
        <v>298287.35557433002</v>
      </c>
      <c r="G506" s="179">
        <f t="shared" si="316"/>
        <v>4450.45</v>
      </c>
      <c r="H506" s="180">
        <f>IF(AND(N506=1,N505&gt;1),VLOOKUP(A505,[1]Plan1!$CW$105:$CY$215,3),H505)</f>
        <v>4493.17</v>
      </c>
      <c r="I506" s="181">
        <f t="shared" si="298"/>
        <v>42320</v>
      </c>
      <c r="J506" s="181">
        <f t="shared" si="317"/>
        <v>42350</v>
      </c>
      <c r="K506" s="182">
        <f t="shared" si="299"/>
        <v>9.5990293116428038E-3</v>
      </c>
      <c r="L506" s="213">
        <f t="shared" si="318"/>
        <v>42410</v>
      </c>
      <c r="M506" s="183">
        <f t="shared" si="319"/>
        <v>20</v>
      </c>
      <c r="N506" s="183">
        <f t="shared" si="300"/>
        <v>13</v>
      </c>
      <c r="O506" s="177">
        <f t="shared" si="301"/>
        <v>1.00622893</v>
      </c>
      <c r="P506" s="184">
        <f t="shared" si="327"/>
        <v>1.01009997</v>
      </c>
      <c r="Q506" s="184">
        <f t="shared" si="320"/>
        <v>1.1242134099024739</v>
      </c>
      <c r="R506" s="177">
        <f t="shared" si="326"/>
        <v>1.1312160499999999</v>
      </c>
      <c r="S506" s="177">
        <f t="shared" si="321"/>
        <v>1.0509297200000001</v>
      </c>
      <c r="T506" s="177">
        <f t="shared" si="302"/>
        <v>318544.31019061001</v>
      </c>
      <c r="U506" s="177">
        <f t="shared" si="303"/>
        <v>245.4706793264763</v>
      </c>
      <c r="V506" s="177">
        <f t="shared" si="304"/>
        <v>39140.088563409045</v>
      </c>
      <c r="W506" s="177">
        <f t="shared" si="305"/>
        <v>342492.70725508552</v>
      </c>
      <c r="X506" s="185">
        <f t="shared" si="306"/>
        <v>0</v>
      </c>
      <c r="Y506" s="177">
        <f t="shared" si="307"/>
        <v>0</v>
      </c>
      <c r="Z506" s="186">
        <f t="shared" si="308"/>
        <v>0</v>
      </c>
      <c r="AA506" s="177">
        <f t="shared" si="322"/>
        <v>0</v>
      </c>
      <c r="AB506" s="187">
        <f t="shared" si="323"/>
        <v>7.1215000000000001E-2</v>
      </c>
      <c r="AC506" s="185">
        <f t="shared" si="309"/>
        <v>13</v>
      </c>
      <c r="AD506" s="185">
        <v>252</v>
      </c>
      <c r="AE506" s="184">
        <f t="shared" si="325"/>
        <v>1.003555177</v>
      </c>
      <c r="AF506" s="177">
        <f t="shared" si="310"/>
        <v>1132.4814050699999</v>
      </c>
      <c r="AG506" s="177">
        <f t="shared" si="311"/>
        <v>1217.6221955000001</v>
      </c>
      <c r="AH506" s="188">
        <f t="shared" si="324"/>
        <v>0</v>
      </c>
      <c r="AI506" s="188"/>
      <c r="AJ506" s="188"/>
      <c r="AK506" s="188"/>
      <c r="AL506" s="8"/>
      <c r="AM506" s="8"/>
      <c r="AN506" s="8"/>
      <c r="AO506" s="8"/>
      <c r="AP506" s="8"/>
      <c r="AQ506" s="8"/>
      <c r="AR506" s="5"/>
      <c r="AS506" s="5"/>
      <c r="AT506" s="5"/>
      <c r="AU506" s="5"/>
      <c r="AV506" s="5"/>
      <c r="AW506" s="3"/>
      <c r="AX506" s="30"/>
      <c r="AY506" s="30"/>
      <c r="AZ506" s="30"/>
      <c r="BA506" s="30"/>
      <c r="BB506" s="30"/>
      <c r="BC506" s="30"/>
      <c r="BD506" s="30"/>
      <c r="BE506" s="30"/>
      <c r="BF506" s="1"/>
      <c r="BG506" s="1"/>
      <c r="BH506" s="1"/>
      <c r="BI506" s="1"/>
    </row>
    <row r="507" spans="1:61" x14ac:dyDescent="0.2">
      <c r="A507" s="125">
        <f t="shared" si="312"/>
        <v>42398</v>
      </c>
      <c r="B507" s="177">
        <f t="shared" si="296"/>
        <v>343966.00445630279</v>
      </c>
      <c r="C507" s="3">
        <f t="shared" si="313"/>
        <v>46435410.601600878</v>
      </c>
      <c r="D507" s="177">
        <f t="shared" si="314"/>
        <v>303107.14801235002</v>
      </c>
      <c r="E507" s="177">
        <f t="shared" si="315"/>
        <v>4819.7924380200002</v>
      </c>
      <c r="F507" s="178">
        <f t="shared" si="297"/>
        <v>298287.35557433002</v>
      </c>
      <c r="G507" s="179">
        <f t="shared" si="316"/>
        <v>4450.45</v>
      </c>
      <c r="H507" s="180">
        <f>IF(AND(N507=1,N506&gt;1),VLOOKUP(A506,[1]Plan1!$CW$105:$CY$215,3),H506)</f>
        <v>4493.17</v>
      </c>
      <c r="I507" s="181">
        <f t="shared" si="298"/>
        <v>42320</v>
      </c>
      <c r="J507" s="181">
        <f t="shared" si="317"/>
        <v>42350</v>
      </c>
      <c r="K507" s="182">
        <f t="shared" si="299"/>
        <v>9.5990293116428038E-3</v>
      </c>
      <c r="L507" s="213">
        <f t="shared" si="318"/>
        <v>42410</v>
      </c>
      <c r="M507" s="183">
        <f t="shared" si="319"/>
        <v>20</v>
      </c>
      <c r="N507" s="183">
        <f t="shared" si="300"/>
        <v>14</v>
      </c>
      <c r="O507" s="177">
        <f t="shared" si="301"/>
        <v>1.0067096799999999</v>
      </c>
      <c r="P507" s="184">
        <f t="shared" si="327"/>
        <v>1.01009997</v>
      </c>
      <c r="Q507" s="184">
        <f t="shared" si="320"/>
        <v>1.1242134099024739</v>
      </c>
      <c r="R507" s="177">
        <f t="shared" si="326"/>
        <v>1.1317565199999999</v>
      </c>
      <c r="S507" s="177">
        <f t="shared" si="321"/>
        <v>1.0509297200000001</v>
      </c>
      <c r="T507" s="177">
        <f t="shared" si="302"/>
        <v>318544.31019061001</v>
      </c>
      <c r="U507" s="177">
        <f t="shared" si="303"/>
        <v>245.4706793264763</v>
      </c>
      <c r="V507" s="177">
        <f t="shared" si="304"/>
        <v>39301.303930476308</v>
      </c>
      <c r="W507" s="177">
        <f t="shared" si="305"/>
        <v>342653.92262215278</v>
      </c>
      <c r="X507" s="185">
        <f t="shared" si="306"/>
        <v>0</v>
      </c>
      <c r="Y507" s="177">
        <f t="shared" si="307"/>
        <v>0</v>
      </c>
      <c r="Z507" s="186">
        <f t="shared" si="308"/>
        <v>0</v>
      </c>
      <c r="AA507" s="177">
        <f t="shared" si="322"/>
        <v>0</v>
      </c>
      <c r="AB507" s="187">
        <f t="shared" si="323"/>
        <v>7.1215000000000001E-2</v>
      </c>
      <c r="AC507" s="185">
        <f t="shared" si="309"/>
        <v>14</v>
      </c>
      <c r="AD507" s="185">
        <v>252</v>
      </c>
      <c r="AE507" s="184">
        <f t="shared" si="325"/>
        <v>1.0038291749999999</v>
      </c>
      <c r="AF507" s="177">
        <f t="shared" si="310"/>
        <v>1219.7619089699999</v>
      </c>
      <c r="AG507" s="177">
        <f t="shared" si="311"/>
        <v>1312.0818341500001</v>
      </c>
      <c r="AH507" s="188">
        <f t="shared" si="324"/>
        <v>0</v>
      </c>
      <c r="AI507" s="188"/>
      <c r="AJ507" s="188"/>
      <c r="AK507" s="188"/>
      <c r="AL507" s="8"/>
      <c r="AM507" s="8"/>
      <c r="AN507" s="8"/>
      <c r="AO507" s="8"/>
      <c r="AP507" s="8"/>
      <c r="AQ507" s="8"/>
      <c r="AR507" s="5"/>
      <c r="AS507" s="5"/>
      <c r="AT507" s="5"/>
      <c r="AU507" s="5"/>
      <c r="AV507" s="5"/>
      <c r="AW507" s="3"/>
      <c r="AX507" s="30"/>
      <c r="AY507" s="30"/>
      <c r="AZ507" s="30"/>
      <c r="BA507" s="30"/>
      <c r="BB507" s="30"/>
      <c r="BC507" s="30"/>
      <c r="BD507" s="30"/>
      <c r="BE507" s="30"/>
      <c r="BF507" s="1"/>
      <c r="BG507" s="1"/>
      <c r="BH507" s="1"/>
      <c r="BI507" s="1"/>
    </row>
    <row r="508" spans="1:61" x14ac:dyDescent="0.2">
      <c r="A508" s="125">
        <f t="shared" si="312"/>
        <v>42399</v>
      </c>
      <c r="B508" s="177">
        <f t="shared" si="296"/>
        <v>344221.86839636893</v>
      </c>
      <c r="C508" s="3">
        <f t="shared" si="313"/>
        <v>46469952.233509801</v>
      </c>
      <c r="D508" s="177">
        <f t="shared" si="314"/>
        <v>303107.14801235002</v>
      </c>
      <c r="E508" s="177">
        <f t="shared" si="315"/>
        <v>4819.7924380200002</v>
      </c>
      <c r="F508" s="178">
        <f t="shared" si="297"/>
        <v>298287.35557433002</v>
      </c>
      <c r="G508" s="179">
        <f t="shared" si="316"/>
        <v>4450.45</v>
      </c>
      <c r="H508" s="180">
        <f>IF(AND(N508=1,N507&gt;1),VLOOKUP(A507,[1]Plan1!$CW$105:$CY$215,3),H507)</f>
        <v>4493.17</v>
      </c>
      <c r="I508" s="181">
        <f t="shared" si="298"/>
        <v>42320</v>
      </c>
      <c r="J508" s="181">
        <f t="shared" si="317"/>
        <v>42350</v>
      </c>
      <c r="K508" s="182">
        <f t="shared" si="299"/>
        <v>9.5990293116428038E-3</v>
      </c>
      <c r="L508" s="213">
        <f t="shared" si="318"/>
        <v>42410</v>
      </c>
      <c r="M508" s="183">
        <f t="shared" si="319"/>
        <v>20</v>
      </c>
      <c r="N508" s="183">
        <f t="shared" si="300"/>
        <v>15</v>
      </c>
      <c r="O508" s="177">
        <f t="shared" si="301"/>
        <v>1.00719066</v>
      </c>
      <c r="P508" s="184">
        <f t="shared" si="327"/>
        <v>1.01009997</v>
      </c>
      <c r="Q508" s="184">
        <f t="shared" si="320"/>
        <v>1.1242134099024739</v>
      </c>
      <c r="R508" s="177">
        <f t="shared" si="326"/>
        <v>1.13229724</v>
      </c>
      <c r="S508" s="177">
        <f t="shared" si="321"/>
        <v>1.0509297200000001</v>
      </c>
      <c r="T508" s="177">
        <f t="shared" si="302"/>
        <v>318544.31019061001</v>
      </c>
      <c r="U508" s="177">
        <f t="shared" si="303"/>
        <v>245.4706793264763</v>
      </c>
      <c r="V508" s="177">
        <f t="shared" si="304"/>
        <v>39462.593869382472</v>
      </c>
      <c r="W508" s="177">
        <f t="shared" si="305"/>
        <v>342815.21256105893</v>
      </c>
      <c r="X508" s="185">
        <f t="shared" si="306"/>
        <v>0</v>
      </c>
      <c r="Y508" s="177">
        <f t="shared" si="307"/>
        <v>0</v>
      </c>
      <c r="Z508" s="186">
        <f t="shared" si="308"/>
        <v>0</v>
      </c>
      <c r="AA508" s="177">
        <f t="shared" si="322"/>
        <v>0</v>
      </c>
      <c r="AB508" s="187">
        <f t="shared" si="323"/>
        <v>7.1215000000000001E-2</v>
      </c>
      <c r="AC508" s="185">
        <f t="shared" si="309"/>
        <v>15</v>
      </c>
      <c r="AD508" s="185">
        <v>252</v>
      </c>
      <c r="AE508" s="184">
        <f t="shared" si="325"/>
        <v>1.0041032480000001</v>
      </c>
      <c r="AF508" s="177">
        <f t="shared" si="310"/>
        <v>1307.0663036999999</v>
      </c>
      <c r="AG508" s="177">
        <f t="shared" si="311"/>
        <v>1406.6558353099999</v>
      </c>
      <c r="AH508" s="188">
        <f t="shared" si="324"/>
        <v>0</v>
      </c>
      <c r="AI508" s="188"/>
      <c r="AJ508" s="188"/>
      <c r="AK508" s="188"/>
      <c r="AL508" s="8"/>
      <c r="AM508" s="8"/>
      <c r="AN508" s="8"/>
      <c r="AO508" s="8"/>
      <c r="AP508" s="8"/>
      <c r="AQ508" s="8"/>
      <c r="AR508" s="5"/>
      <c r="AS508" s="5"/>
      <c r="AT508" s="5"/>
      <c r="AU508" s="5"/>
      <c r="AV508" s="5"/>
      <c r="AW508" s="3"/>
      <c r="AX508" s="30"/>
      <c r="AY508" s="30"/>
      <c r="AZ508" s="30"/>
      <c r="BA508" s="30"/>
      <c r="BB508" s="30"/>
      <c r="BC508" s="30"/>
      <c r="BD508" s="30"/>
      <c r="BE508" s="30"/>
      <c r="BF508" s="1"/>
      <c r="BG508" s="1"/>
      <c r="BH508" s="1"/>
      <c r="BI508" s="1"/>
    </row>
    <row r="509" spans="1:61" x14ac:dyDescent="0.2">
      <c r="A509" s="125">
        <f t="shared" si="312"/>
        <v>42400</v>
      </c>
      <c r="B509" s="177">
        <f t="shared" si="296"/>
        <v>344221.86839636893</v>
      </c>
      <c r="C509" s="3">
        <f t="shared" si="313"/>
        <v>46469952.233509801</v>
      </c>
      <c r="D509" s="177">
        <f t="shared" si="314"/>
        <v>303107.14801235002</v>
      </c>
      <c r="E509" s="177">
        <f t="shared" si="315"/>
        <v>4819.7924380200002</v>
      </c>
      <c r="F509" s="178">
        <f t="shared" si="297"/>
        <v>298287.35557433002</v>
      </c>
      <c r="G509" s="179">
        <f t="shared" si="316"/>
        <v>4450.45</v>
      </c>
      <c r="H509" s="180">
        <f>IF(AND(N509=1,N508&gt;1),VLOOKUP(A508,[1]Plan1!$CW$105:$CY$215,3),H508)</f>
        <v>4493.17</v>
      </c>
      <c r="I509" s="181">
        <f t="shared" si="298"/>
        <v>42320</v>
      </c>
      <c r="J509" s="181">
        <f t="shared" si="317"/>
        <v>42350</v>
      </c>
      <c r="K509" s="182">
        <f t="shared" si="299"/>
        <v>9.5990293116428038E-3</v>
      </c>
      <c r="L509" s="213">
        <f t="shared" si="318"/>
        <v>42410</v>
      </c>
      <c r="M509" s="183">
        <f t="shared" si="319"/>
        <v>20</v>
      </c>
      <c r="N509" s="183">
        <f t="shared" si="300"/>
        <v>15</v>
      </c>
      <c r="O509" s="177">
        <f t="shared" si="301"/>
        <v>1.00719066</v>
      </c>
      <c r="P509" s="184">
        <f t="shared" si="327"/>
        <v>1.01009997</v>
      </c>
      <c r="Q509" s="184">
        <f t="shared" si="320"/>
        <v>1.1242134099024739</v>
      </c>
      <c r="R509" s="177">
        <f t="shared" si="326"/>
        <v>1.13229724</v>
      </c>
      <c r="S509" s="177">
        <f t="shared" si="321"/>
        <v>1.0509297200000001</v>
      </c>
      <c r="T509" s="177">
        <f t="shared" si="302"/>
        <v>318544.31019061001</v>
      </c>
      <c r="U509" s="177">
        <f t="shared" si="303"/>
        <v>245.4706793264763</v>
      </c>
      <c r="V509" s="177">
        <f t="shared" si="304"/>
        <v>39462.593869382472</v>
      </c>
      <c r="W509" s="177">
        <f t="shared" si="305"/>
        <v>342815.21256105893</v>
      </c>
      <c r="X509" s="185">
        <f t="shared" si="306"/>
        <v>0</v>
      </c>
      <c r="Y509" s="177">
        <f t="shared" si="307"/>
        <v>0</v>
      </c>
      <c r="Z509" s="186">
        <f t="shared" si="308"/>
        <v>0</v>
      </c>
      <c r="AA509" s="177">
        <f t="shared" si="322"/>
        <v>0</v>
      </c>
      <c r="AB509" s="187">
        <f t="shared" si="323"/>
        <v>7.1215000000000001E-2</v>
      </c>
      <c r="AC509" s="185">
        <f t="shared" si="309"/>
        <v>15</v>
      </c>
      <c r="AD509" s="185">
        <v>252</v>
      </c>
      <c r="AE509" s="184">
        <f t="shared" si="325"/>
        <v>1.0041032480000001</v>
      </c>
      <c r="AF509" s="177">
        <f t="shared" si="310"/>
        <v>1307.0663036999999</v>
      </c>
      <c r="AG509" s="177">
        <f t="shared" si="311"/>
        <v>1406.6558353099999</v>
      </c>
      <c r="AH509" s="188">
        <f t="shared" si="324"/>
        <v>0</v>
      </c>
      <c r="AI509" s="188"/>
      <c r="AJ509" s="188"/>
      <c r="AK509" s="188"/>
      <c r="AL509" s="8"/>
      <c r="AM509" s="8"/>
      <c r="AN509" s="8"/>
      <c r="AO509" s="8"/>
      <c r="AP509" s="8"/>
      <c r="AQ509" s="8"/>
      <c r="AR509" s="5"/>
      <c r="AS509" s="5"/>
      <c r="AT509" s="5"/>
      <c r="AU509" s="5"/>
      <c r="AV509" s="5"/>
      <c r="AW509" s="3"/>
      <c r="AX509" s="30"/>
      <c r="AY509" s="30"/>
      <c r="AZ509" s="30"/>
      <c r="BA509" s="30"/>
      <c r="BB509" s="30"/>
      <c r="BC509" s="30"/>
      <c r="BD509" s="30"/>
      <c r="BE509" s="30"/>
      <c r="BF509" s="1"/>
      <c r="BG509" s="1"/>
      <c r="BH509" s="1"/>
      <c r="BI509" s="1"/>
    </row>
    <row r="510" spans="1:61" x14ac:dyDescent="0.2">
      <c r="A510" s="125">
        <f t="shared" si="312"/>
        <v>42401</v>
      </c>
      <c r="B510" s="177">
        <f t="shared" si="296"/>
        <v>344221.86839636893</v>
      </c>
      <c r="C510" s="3">
        <f t="shared" si="313"/>
        <v>46469952.233509801</v>
      </c>
      <c r="D510" s="177">
        <f t="shared" si="314"/>
        <v>303107.14801235002</v>
      </c>
      <c r="E510" s="177">
        <f t="shared" si="315"/>
        <v>4819.7924380200002</v>
      </c>
      <c r="F510" s="178">
        <f t="shared" si="297"/>
        <v>298287.35557433002</v>
      </c>
      <c r="G510" s="179">
        <f t="shared" si="316"/>
        <v>4450.45</v>
      </c>
      <c r="H510" s="180">
        <f>IF(AND(N510=1,N509&gt;1),VLOOKUP(A509,[1]Plan1!$CW$105:$CY$215,3),H509)</f>
        <v>4493.17</v>
      </c>
      <c r="I510" s="181">
        <f t="shared" si="298"/>
        <v>42320</v>
      </c>
      <c r="J510" s="181">
        <f t="shared" si="317"/>
        <v>42350</v>
      </c>
      <c r="K510" s="182">
        <f t="shared" si="299"/>
        <v>9.5990293116428038E-3</v>
      </c>
      <c r="L510" s="213">
        <f t="shared" si="318"/>
        <v>42410</v>
      </c>
      <c r="M510" s="183">
        <f t="shared" si="319"/>
        <v>20</v>
      </c>
      <c r="N510" s="183">
        <f t="shared" si="300"/>
        <v>15</v>
      </c>
      <c r="O510" s="177">
        <f t="shared" si="301"/>
        <v>1.00719066</v>
      </c>
      <c r="P510" s="184">
        <f t="shared" si="327"/>
        <v>1.01009997</v>
      </c>
      <c r="Q510" s="184">
        <f t="shared" si="320"/>
        <v>1.1242134099024739</v>
      </c>
      <c r="R510" s="177">
        <f t="shared" si="326"/>
        <v>1.13229724</v>
      </c>
      <c r="S510" s="177">
        <f t="shared" si="321"/>
        <v>1.0509297200000001</v>
      </c>
      <c r="T510" s="177">
        <f t="shared" si="302"/>
        <v>318544.31019061001</v>
      </c>
      <c r="U510" s="177">
        <f t="shared" si="303"/>
        <v>245.4706793264763</v>
      </c>
      <c r="V510" s="177">
        <f t="shared" si="304"/>
        <v>39462.593869382472</v>
      </c>
      <c r="W510" s="177">
        <f t="shared" si="305"/>
        <v>342815.21256105893</v>
      </c>
      <c r="X510" s="185">
        <f t="shared" si="306"/>
        <v>0</v>
      </c>
      <c r="Y510" s="177">
        <f t="shared" si="307"/>
        <v>0</v>
      </c>
      <c r="Z510" s="186">
        <f t="shared" si="308"/>
        <v>0</v>
      </c>
      <c r="AA510" s="177">
        <f t="shared" si="322"/>
        <v>0</v>
      </c>
      <c r="AB510" s="187">
        <f t="shared" si="323"/>
        <v>7.1215000000000001E-2</v>
      </c>
      <c r="AC510" s="185">
        <f t="shared" si="309"/>
        <v>15</v>
      </c>
      <c r="AD510" s="185">
        <v>252</v>
      </c>
      <c r="AE510" s="184">
        <f t="shared" si="325"/>
        <v>1.0041032480000001</v>
      </c>
      <c r="AF510" s="177">
        <f t="shared" si="310"/>
        <v>1307.0663036999999</v>
      </c>
      <c r="AG510" s="177">
        <f t="shared" si="311"/>
        <v>1406.6558353099999</v>
      </c>
      <c r="AH510" s="188">
        <f t="shared" si="324"/>
        <v>0</v>
      </c>
      <c r="AI510" s="188"/>
      <c r="AJ510" s="188"/>
      <c r="AK510" s="188"/>
      <c r="AL510" s="8"/>
      <c r="AM510" s="8"/>
      <c r="AN510" s="8"/>
      <c r="AO510" s="8"/>
      <c r="AP510" s="8"/>
      <c r="AQ510" s="8"/>
      <c r="AR510" s="5"/>
      <c r="AS510" s="5"/>
      <c r="AT510" s="5"/>
      <c r="AU510" s="5"/>
      <c r="AV510" s="5"/>
      <c r="AW510" s="3"/>
      <c r="AX510" s="30"/>
      <c r="AY510" s="30"/>
      <c r="AZ510" s="30"/>
      <c r="BA510" s="30"/>
      <c r="BB510" s="30"/>
      <c r="BC510" s="30"/>
      <c r="BD510" s="30"/>
      <c r="BE510" s="30"/>
      <c r="BF510" s="1"/>
      <c r="BG510" s="1"/>
      <c r="BH510" s="1"/>
      <c r="BI510" s="1"/>
    </row>
    <row r="511" spans="1:61" x14ac:dyDescent="0.2">
      <c r="A511" s="125">
        <f t="shared" si="312"/>
        <v>42402</v>
      </c>
      <c r="B511" s="177">
        <f t="shared" si="296"/>
        <v>344477.93001318467</v>
      </c>
      <c r="C511" s="3">
        <f t="shared" si="313"/>
        <v>46504520.551779933</v>
      </c>
      <c r="D511" s="177">
        <f t="shared" si="314"/>
        <v>303107.14801235002</v>
      </c>
      <c r="E511" s="177">
        <f t="shared" si="315"/>
        <v>4819.7924380200002</v>
      </c>
      <c r="F511" s="178">
        <f t="shared" si="297"/>
        <v>298287.35557433002</v>
      </c>
      <c r="G511" s="179">
        <f t="shared" si="316"/>
        <v>4450.45</v>
      </c>
      <c r="H511" s="180">
        <f>IF(AND(N511=1,N510&gt;1),VLOOKUP(A510,[1]Plan1!$CW$105:$CY$215,3),H510)</f>
        <v>4493.17</v>
      </c>
      <c r="I511" s="181">
        <f t="shared" si="298"/>
        <v>42320</v>
      </c>
      <c r="J511" s="181">
        <f t="shared" si="317"/>
        <v>42350</v>
      </c>
      <c r="K511" s="182">
        <f t="shared" si="299"/>
        <v>9.5990293116428038E-3</v>
      </c>
      <c r="L511" s="213">
        <f t="shared" si="318"/>
        <v>42410</v>
      </c>
      <c r="M511" s="183">
        <f t="shared" si="319"/>
        <v>20</v>
      </c>
      <c r="N511" s="183">
        <f t="shared" si="300"/>
        <v>16</v>
      </c>
      <c r="O511" s="177">
        <f t="shared" si="301"/>
        <v>1.00767188</v>
      </c>
      <c r="P511" s="184">
        <f t="shared" si="327"/>
        <v>1.01009997</v>
      </c>
      <c r="Q511" s="184">
        <f t="shared" si="320"/>
        <v>1.1242134099024739</v>
      </c>
      <c r="R511" s="177">
        <f t="shared" si="326"/>
        <v>1.1328382400000001</v>
      </c>
      <c r="S511" s="177">
        <f t="shared" si="321"/>
        <v>1.0509297200000001</v>
      </c>
      <c r="T511" s="177">
        <f t="shared" si="302"/>
        <v>318544.31019061001</v>
      </c>
      <c r="U511" s="177">
        <f t="shared" si="303"/>
        <v>245.4706793264763</v>
      </c>
      <c r="V511" s="177">
        <f t="shared" si="304"/>
        <v>39623.967328748222</v>
      </c>
      <c r="W511" s="177">
        <f t="shared" si="305"/>
        <v>342976.58602042467</v>
      </c>
      <c r="X511" s="185">
        <f t="shared" si="306"/>
        <v>0</v>
      </c>
      <c r="Y511" s="177">
        <f t="shared" si="307"/>
        <v>0</v>
      </c>
      <c r="Z511" s="186">
        <f t="shared" si="308"/>
        <v>0</v>
      </c>
      <c r="AA511" s="177">
        <f t="shared" si="322"/>
        <v>0</v>
      </c>
      <c r="AB511" s="187">
        <f t="shared" si="323"/>
        <v>7.1215000000000001E-2</v>
      </c>
      <c r="AC511" s="185">
        <f t="shared" si="309"/>
        <v>16</v>
      </c>
      <c r="AD511" s="185">
        <v>252</v>
      </c>
      <c r="AE511" s="184">
        <f t="shared" si="325"/>
        <v>1.0043773949999999</v>
      </c>
      <c r="AF511" s="177">
        <f t="shared" si="310"/>
        <v>1394.3942707000001</v>
      </c>
      <c r="AG511" s="177">
        <f t="shared" si="311"/>
        <v>1501.34399276</v>
      </c>
      <c r="AH511" s="188">
        <f t="shared" si="324"/>
        <v>0</v>
      </c>
      <c r="AI511" s="188"/>
      <c r="AJ511" s="188"/>
      <c r="AK511" s="188"/>
      <c r="AL511" s="8"/>
      <c r="AM511" s="8"/>
      <c r="AN511" s="8"/>
      <c r="AO511" s="8"/>
      <c r="AP511" s="8"/>
      <c r="AQ511" s="8"/>
      <c r="AR511" s="5"/>
      <c r="AS511" s="5"/>
      <c r="AT511" s="5"/>
      <c r="AU511" s="5"/>
      <c r="AV511" s="5"/>
      <c r="AW511" s="3"/>
      <c r="AX511" s="30"/>
      <c r="AY511" s="30"/>
      <c r="AZ511" s="30"/>
      <c r="BA511" s="30"/>
      <c r="BB511" s="30"/>
      <c r="BC511" s="30"/>
      <c r="BD511" s="30"/>
      <c r="BE511" s="30"/>
      <c r="BF511" s="1"/>
      <c r="BG511" s="1"/>
      <c r="BH511" s="1"/>
      <c r="BI511" s="1"/>
    </row>
    <row r="512" spans="1:61" x14ac:dyDescent="0.2">
      <c r="A512" s="125">
        <f t="shared" si="312"/>
        <v>42403</v>
      </c>
      <c r="B512" s="177">
        <f t="shared" si="296"/>
        <v>344734.17811055575</v>
      </c>
      <c r="C512" s="3">
        <f t="shared" si="313"/>
        <v>46539114.044925027</v>
      </c>
      <c r="D512" s="177">
        <f t="shared" si="314"/>
        <v>303107.14801235002</v>
      </c>
      <c r="E512" s="177">
        <f t="shared" si="315"/>
        <v>4819.7924380200002</v>
      </c>
      <c r="F512" s="178">
        <f t="shared" si="297"/>
        <v>298287.35557433002</v>
      </c>
      <c r="G512" s="179">
        <f t="shared" si="316"/>
        <v>4450.45</v>
      </c>
      <c r="H512" s="180">
        <f>IF(AND(N512=1,N511&gt;1),VLOOKUP(A511,[1]Plan1!$CW$105:$CY$215,3),H511)</f>
        <v>4493.17</v>
      </c>
      <c r="I512" s="181">
        <f t="shared" si="298"/>
        <v>42320</v>
      </c>
      <c r="J512" s="181">
        <f t="shared" si="317"/>
        <v>42350</v>
      </c>
      <c r="K512" s="182">
        <f t="shared" si="299"/>
        <v>9.5990293116428038E-3</v>
      </c>
      <c r="L512" s="213">
        <f t="shared" si="318"/>
        <v>42410</v>
      </c>
      <c r="M512" s="183">
        <f t="shared" si="319"/>
        <v>20</v>
      </c>
      <c r="N512" s="183">
        <f t="shared" si="300"/>
        <v>17</v>
      </c>
      <c r="O512" s="177">
        <f t="shared" si="301"/>
        <v>1.0081533199999999</v>
      </c>
      <c r="P512" s="184">
        <f t="shared" si="327"/>
        <v>1.01009997</v>
      </c>
      <c r="Q512" s="184">
        <f t="shared" si="320"/>
        <v>1.1242134099024739</v>
      </c>
      <c r="R512" s="177">
        <f t="shared" si="326"/>
        <v>1.1333794800000001</v>
      </c>
      <c r="S512" s="177">
        <f t="shared" si="321"/>
        <v>1.0509297200000001</v>
      </c>
      <c r="T512" s="177">
        <f t="shared" si="302"/>
        <v>318544.31019061001</v>
      </c>
      <c r="U512" s="177">
        <f t="shared" si="303"/>
        <v>245.4706793264763</v>
      </c>
      <c r="V512" s="177">
        <f t="shared" si="304"/>
        <v>39785.412377079272</v>
      </c>
      <c r="W512" s="177">
        <f t="shared" si="305"/>
        <v>343138.03106875572</v>
      </c>
      <c r="X512" s="185">
        <f t="shared" si="306"/>
        <v>0</v>
      </c>
      <c r="Y512" s="177">
        <f t="shared" si="307"/>
        <v>0</v>
      </c>
      <c r="Z512" s="186">
        <f t="shared" si="308"/>
        <v>0</v>
      </c>
      <c r="AA512" s="177">
        <f t="shared" si="322"/>
        <v>0</v>
      </c>
      <c r="AB512" s="187">
        <f t="shared" si="323"/>
        <v>7.1215000000000001E-2</v>
      </c>
      <c r="AC512" s="185">
        <f t="shared" si="309"/>
        <v>17</v>
      </c>
      <c r="AD512" s="185">
        <v>252</v>
      </c>
      <c r="AE512" s="184">
        <f t="shared" si="325"/>
        <v>1.004651618</v>
      </c>
      <c r="AF512" s="177">
        <f t="shared" si="310"/>
        <v>1481.7464470800001</v>
      </c>
      <c r="AG512" s="177">
        <f t="shared" si="311"/>
        <v>1596.1470417999999</v>
      </c>
      <c r="AH512" s="188">
        <f t="shared" si="324"/>
        <v>0</v>
      </c>
      <c r="AI512" s="188"/>
      <c r="AJ512" s="188"/>
      <c r="AK512" s="188"/>
      <c r="AL512" s="8"/>
      <c r="AM512" s="8"/>
      <c r="AN512" s="8"/>
      <c r="AO512" s="8"/>
      <c r="AP512" s="8"/>
      <c r="AQ512" s="8"/>
      <c r="AR512" s="5"/>
      <c r="AS512" s="5"/>
      <c r="AT512" s="5"/>
      <c r="AU512" s="5"/>
      <c r="AV512" s="5"/>
      <c r="AW512" s="3"/>
      <c r="AX512" s="30"/>
      <c r="AY512" s="30"/>
      <c r="AZ512" s="30"/>
      <c r="BA512" s="30"/>
      <c r="BB512" s="30"/>
      <c r="BC512" s="30"/>
      <c r="BD512" s="30"/>
      <c r="BE512" s="30"/>
      <c r="BF512" s="1"/>
      <c r="BG512" s="1"/>
      <c r="BH512" s="1"/>
      <c r="BI512" s="1"/>
    </row>
    <row r="513" spans="1:192" x14ac:dyDescent="0.2">
      <c r="A513" s="125">
        <f t="shared" si="312"/>
        <v>42404</v>
      </c>
      <c r="B513" s="177">
        <f t="shared" si="296"/>
        <v>344990.61809271923</v>
      </c>
      <c r="C513" s="3">
        <f t="shared" si="313"/>
        <v>46573733.442517094</v>
      </c>
      <c r="D513" s="177">
        <f t="shared" si="314"/>
        <v>303107.14801235002</v>
      </c>
      <c r="E513" s="177">
        <f t="shared" si="315"/>
        <v>4819.7924380200002</v>
      </c>
      <c r="F513" s="178">
        <f t="shared" si="297"/>
        <v>298287.35557433002</v>
      </c>
      <c r="G513" s="179">
        <f t="shared" si="316"/>
        <v>4450.45</v>
      </c>
      <c r="H513" s="180">
        <f>IF(AND(N513=1,N512&gt;1),VLOOKUP(A512,[1]Plan1!$CW$105:$CY$215,3),H512)</f>
        <v>4493.17</v>
      </c>
      <c r="I513" s="181">
        <f t="shared" si="298"/>
        <v>42320</v>
      </c>
      <c r="J513" s="181">
        <f t="shared" si="317"/>
        <v>42350</v>
      </c>
      <c r="K513" s="182">
        <f t="shared" si="299"/>
        <v>9.5990293116428038E-3</v>
      </c>
      <c r="L513" s="213">
        <f t="shared" si="318"/>
        <v>42410</v>
      </c>
      <c r="M513" s="183">
        <f t="shared" si="319"/>
        <v>20</v>
      </c>
      <c r="N513" s="183">
        <f t="shared" si="300"/>
        <v>18</v>
      </c>
      <c r="O513" s="177">
        <f t="shared" si="301"/>
        <v>1.00863499</v>
      </c>
      <c r="P513" s="184">
        <f t="shared" si="327"/>
        <v>1.01009997</v>
      </c>
      <c r="Q513" s="184">
        <f t="shared" si="320"/>
        <v>1.1242134099024739</v>
      </c>
      <c r="R513" s="177">
        <f t="shared" si="326"/>
        <v>1.1339209800000001</v>
      </c>
      <c r="S513" s="177">
        <f t="shared" si="321"/>
        <v>1.0509297200000001</v>
      </c>
      <c r="T513" s="177">
        <f t="shared" si="302"/>
        <v>318544.31019061001</v>
      </c>
      <c r="U513" s="177">
        <f t="shared" si="303"/>
        <v>245.4706793264763</v>
      </c>
      <c r="V513" s="177">
        <f t="shared" si="304"/>
        <v>39946.934980122765</v>
      </c>
      <c r="W513" s="177">
        <f t="shared" si="305"/>
        <v>343299.55367179925</v>
      </c>
      <c r="X513" s="185">
        <f t="shared" si="306"/>
        <v>0</v>
      </c>
      <c r="Y513" s="177">
        <f t="shared" si="307"/>
        <v>0</v>
      </c>
      <c r="Z513" s="186">
        <f t="shared" si="308"/>
        <v>0</v>
      </c>
      <c r="AA513" s="177">
        <f t="shared" si="322"/>
        <v>0</v>
      </c>
      <c r="AB513" s="187">
        <f t="shared" si="323"/>
        <v>7.1215000000000001E-2</v>
      </c>
      <c r="AC513" s="185">
        <f t="shared" si="309"/>
        <v>18</v>
      </c>
      <c r="AD513" s="185">
        <v>252</v>
      </c>
      <c r="AE513" s="184">
        <f t="shared" si="325"/>
        <v>1.0049259150000001</v>
      </c>
      <c r="AF513" s="177">
        <f t="shared" si="310"/>
        <v>1569.1221957299999</v>
      </c>
      <c r="AG513" s="177">
        <f t="shared" si="311"/>
        <v>1691.06442092</v>
      </c>
      <c r="AH513" s="188">
        <f t="shared" si="324"/>
        <v>0</v>
      </c>
      <c r="AI513" s="188"/>
      <c r="AJ513" s="188"/>
      <c r="AK513" s="188"/>
      <c r="AL513" s="8"/>
      <c r="AM513" s="8"/>
      <c r="AN513" s="8"/>
      <c r="AO513" s="8"/>
      <c r="AP513" s="8"/>
      <c r="AQ513" s="8"/>
      <c r="AR513" s="5"/>
      <c r="AS513" s="5"/>
      <c r="AT513" s="5"/>
      <c r="AU513" s="5"/>
      <c r="AV513" s="5"/>
      <c r="AW513" s="3"/>
      <c r="AX513" s="30"/>
      <c r="AY513" s="30"/>
      <c r="AZ513" s="30"/>
      <c r="BA513" s="30"/>
      <c r="BB513" s="30"/>
      <c r="BC513" s="30"/>
      <c r="BD513" s="30"/>
      <c r="BE513" s="30"/>
      <c r="BF513" s="1"/>
      <c r="BG513" s="1"/>
      <c r="BH513" s="1"/>
      <c r="BI513" s="1"/>
    </row>
    <row r="514" spans="1:192" x14ac:dyDescent="0.2">
      <c r="A514" s="125">
        <f t="shared" si="312"/>
        <v>42405</v>
      </c>
      <c r="B514" s="177">
        <f t="shared" si="296"/>
        <v>345247.24774789164</v>
      </c>
      <c r="C514" s="3">
        <f t="shared" si="313"/>
        <v>46608378.445965372</v>
      </c>
      <c r="D514" s="177">
        <f t="shared" si="314"/>
        <v>303107.14801235002</v>
      </c>
      <c r="E514" s="177">
        <f t="shared" si="315"/>
        <v>4819.7924380200002</v>
      </c>
      <c r="F514" s="178">
        <f t="shared" si="297"/>
        <v>298287.35557433002</v>
      </c>
      <c r="G514" s="179">
        <f t="shared" si="316"/>
        <v>4450.45</v>
      </c>
      <c r="H514" s="180">
        <f>IF(AND(N514=1,N513&gt;1),VLOOKUP(A513,[1]Plan1!$CW$105:$CY$215,3),H513)</f>
        <v>4493.17</v>
      </c>
      <c r="I514" s="181">
        <f t="shared" si="298"/>
        <v>42320</v>
      </c>
      <c r="J514" s="181">
        <f t="shared" si="317"/>
        <v>42350</v>
      </c>
      <c r="K514" s="182">
        <f t="shared" si="299"/>
        <v>9.5990293116428038E-3</v>
      </c>
      <c r="L514" s="213">
        <f t="shared" si="318"/>
        <v>42410</v>
      </c>
      <c r="M514" s="183">
        <f t="shared" si="319"/>
        <v>20</v>
      </c>
      <c r="N514" s="183">
        <f t="shared" si="300"/>
        <v>19</v>
      </c>
      <c r="O514" s="177">
        <f t="shared" si="301"/>
        <v>1.00911689</v>
      </c>
      <c r="P514" s="184">
        <f t="shared" si="327"/>
        <v>1.01009997</v>
      </c>
      <c r="Q514" s="184">
        <f t="shared" si="320"/>
        <v>1.1242134099024739</v>
      </c>
      <c r="R514" s="177">
        <f t="shared" si="326"/>
        <v>1.1344627300000001</v>
      </c>
      <c r="S514" s="177">
        <f t="shared" si="321"/>
        <v>1.0509297200000001</v>
      </c>
      <c r="T514" s="177">
        <f t="shared" si="302"/>
        <v>318544.31019061001</v>
      </c>
      <c r="U514" s="177">
        <f t="shared" si="303"/>
        <v>245.4706793264763</v>
      </c>
      <c r="V514" s="177">
        <f t="shared" si="304"/>
        <v>40108.532155005159</v>
      </c>
      <c r="W514" s="177">
        <f t="shared" si="305"/>
        <v>343461.15084668162</v>
      </c>
      <c r="X514" s="185">
        <f t="shared" si="306"/>
        <v>0</v>
      </c>
      <c r="Y514" s="177">
        <f t="shared" si="307"/>
        <v>0</v>
      </c>
      <c r="Z514" s="186">
        <f t="shared" si="308"/>
        <v>0</v>
      </c>
      <c r="AA514" s="177">
        <f t="shared" si="322"/>
        <v>0</v>
      </c>
      <c r="AB514" s="187">
        <f t="shared" si="323"/>
        <v>7.1215000000000001E-2</v>
      </c>
      <c r="AC514" s="185">
        <f t="shared" si="309"/>
        <v>19</v>
      </c>
      <c r="AD514" s="185">
        <v>252</v>
      </c>
      <c r="AE514" s="184">
        <f t="shared" si="325"/>
        <v>1.0052002879999999</v>
      </c>
      <c r="AF514" s="177">
        <f t="shared" si="310"/>
        <v>1656.5221537499999</v>
      </c>
      <c r="AG514" s="177">
        <f t="shared" si="311"/>
        <v>1786.0969012099999</v>
      </c>
      <c r="AH514" s="188">
        <f t="shared" si="324"/>
        <v>0</v>
      </c>
      <c r="AI514" s="188"/>
      <c r="AJ514" s="188"/>
      <c r="AK514" s="188"/>
      <c r="AL514" s="8"/>
      <c r="AM514" s="8"/>
      <c r="AN514" s="8"/>
      <c r="AO514" s="8"/>
      <c r="AP514" s="8"/>
      <c r="AQ514" s="8"/>
      <c r="AR514" s="5"/>
      <c r="AS514" s="5"/>
      <c r="AT514" s="5"/>
      <c r="AU514" s="5"/>
      <c r="AV514" s="5"/>
      <c r="AW514" s="3"/>
      <c r="AX514" s="30"/>
      <c r="AY514" s="30"/>
      <c r="AZ514" s="30"/>
      <c r="BA514" s="30"/>
      <c r="BB514" s="30"/>
      <c r="BC514" s="30"/>
      <c r="BD514" s="30"/>
      <c r="BE514" s="30"/>
      <c r="BF514" s="1"/>
      <c r="BG514" s="1"/>
      <c r="BH514" s="1"/>
      <c r="BI514" s="1"/>
    </row>
    <row r="515" spans="1:192" x14ac:dyDescent="0.2">
      <c r="A515" s="125">
        <f t="shared" si="312"/>
        <v>42406</v>
      </c>
      <c r="B515" s="177">
        <f t="shared" si="296"/>
        <v>345504.07248545997</v>
      </c>
      <c r="C515" s="3">
        <f t="shared" si="313"/>
        <v>46643049.785537094</v>
      </c>
      <c r="D515" s="177">
        <f t="shared" si="314"/>
        <v>303107.14801235002</v>
      </c>
      <c r="E515" s="177">
        <f t="shared" si="315"/>
        <v>4819.7924380200002</v>
      </c>
      <c r="F515" s="178">
        <f t="shared" si="297"/>
        <v>298287.35557433002</v>
      </c>
      <c r="G515" s="179">
        <f t="shared" si="316"/>
        <v>4450.45</v>
      </c>
      <c r="H515" s="180">
        <f>IF(AND(N515=1,N514&gt;1),VLOOKUP(A514,[1]Plan1!$CW$105:$CY$215,3),H514)</f>
        <v>4493.17</v>
      </c>
      <c r="I515" s="181">
        <f t="shared" si="298"/>
        <v>42320</v>
      </c>
      <c r="J515" s="181">
        <f t="shared" si="317"/>
        <v>42350</v>
      </c>
      <c r="K515" s="182">
        <f t="shared" si="299"/>
        <v>9.5990293116428038E-3</v>
      </c>
      <c r="L515" s="213">
        <f t="shared" si="318"/>
        <v>42410</v>
      </c>
      <c r="M515" s="183">
        <f t="shared" si="319"/>
        <v>20</v>
      </c>
      <c r="N515" s="183">
        <f t="shared" si="300"/>
        <v>20</v>
      </c>
      <c r="O515" s="177">
        <f t="shared" si="301"/>
        <v>1.00959902</v>
      </c>
      <c r="P515" s="184">
        <f t="shared" si="327"/>
        <v>1.01009997</v>
      </c>
      <c r="Q515" s="184">
        <f t="shared" si="320"/>
        <v>1.1242134099024739</v>
      </c>
      <c r="R515" s="177">
        <f t="shared" si="326"/>
        <v>1.13500475</v>
      </c>
      <c r="S515" s="177">
        <f t="shared" si="321"/>
        <v>1.0509297200000001</v>
      </c>
      <c r="T515" s="177">
        <f t="shared" si="302"/>
        <v>318544.31019061001</v>
      </c>
      <c r="U515" s="177">
        <f t="shared" si="303"/>
        <v>245.4706793264763</v>
      </c>
      <c r="V515" s="177">
        <f t="shared" si="304"/>
        <v>40270.209867473532</v>
      </c>
      <c r="W515" s="177">
        <f t="shared" si="305"/>
        <v>343622.82855914999</v>
      </c>
      <c r="X515" s="185">
        <f t="shared" si="306"/>
        <v>0</v>
      </c>
      <c r="Y515" s="177">
        <f t="shared" si="307"/>
        <v>0</v>
      </c>
      <c r="Z515" s="186">
        <f t="shared" si="308"/>
        <v>0</v>
      </c>
      <c r="AA515" s="177">
        <f t="shared" si="322"/>
        <v>0</v>
      </c>
      <c r="AB515" s="187">
        <f t="shared" si="323"/>
        <v>7.1215000000000001E-2</v>
      </c>
      <c r="AC515" s="185">
        <f t="shared" si="309"/>
        <v>20</v>
      </c>
      <c r="AD515" s="185">
        <v>252</v>
      </c>
      <c r="AE515" s="184">
        <f t="shared" si="325"/>
        <v>1.005474735</v>
      </c>
      <c r="AF515" s="177">
        <f t="shared" si="310"/>
        <v>1743.94568405</v>
      </c>
      <c r="AG515" s="177">
        <f t="shared" si="311"/>
        <v>1881.24392631</v>
      </c>
      <c r="AH515" s="188">
        <f t="shared" si="324"/>
        <v>0</v>
      </c>
      <c r="AI515" s="188"/>
      <c r="AJ515" s="188"/>
      <c r="AK515" s="188"/>
      <c r="AL515" s="8"/>
      <c r="AM515" s="8"/>
      <c r="AN515" s="8"/>
      <c r="AO515" s="8"/>
      <c r="AP515" s="8"/>
      <c r="AQ515" s="8"/>
      <c r="AR515" s="5"/>
      <c r="AS515" s="5"/>
      <c r="AT515" s="5"/>
      <c r="AU515" s="5"/>
      <c r="AV515" s="5"/>
      <c r="AW515" s="3"/>
      <c r="AX515" s="30"/>
      <c r="AY515" s="30"/>
      <c r="AZ515" s="30"/>
      <c r="BA515" s="30"/>
      <c r="BB515" s="30"/>
      <c r="BC515" s="30"/>
      <c r="BD515" s="30"/>
      <c r="BE515" s="30"/>
      <c r="BF515" s="1"/>
      <c r="BG515" s="1"/>
      <c r="BH515" s="1"/>
      <c r="BI515" s="1"/>
    </row>
    <row r="516" spans="1:192" x14ac:dyDescent="0.2">
      <c r="A516" s="125">
        <f t="shared" si="312"/>
        <v>42407</v>
      </c>
      <c r="B516" s="177">
        <f t="shared" si="296"/>
        <v>345504.07248545997</v>
      </c>
      <c r="C516" s="3">
        <f t="shared" si="313"/>
        <v>46643049.785537094</v>
      </c>
      <c r="D516" s="177">
        <f t="shared" si="314"/>
        <v>303107.14801235002</v>
      </c>
      <c r="E516" s="177">
        <f t="shared" si="315"/>
        <v>4819.7924380200002</v>
      </c>
      <c r="F516" s="178">
        <f t="shared" si="297"/>
        <v>298287.35557433002</v>
      </c>
      <c r="G516" s="179">
        <f t="shared" si="316"/>
        <v>4450.45</v>
      </c>
      <c r="H516" s="180">
        <f>IF(AND(N516=1,N515&gt;1),VLOOKUP(A515,[1]Plan1!$CW$105:$CY$215,3),H515)</f>
        <v>4493.17</v>
      </c>
      <c r="I516" s="181">
        <f t="shared" si="298"/>
        <v>42320</v>
      </c>
      <c r="J516" s="181">
        <f t="shared" si="317"/>
        <v>42350</v>
      </c>
      <c r="K516" s="182">
        <f t="shared" si="299"/>
        <v>9.5990293116428038E-3</v>
      </c>
      <c r="L516" s="213">
        <f t="shared" si="318"/>
        <v>42410</v>
      </c>
      <c r="M516" s="183">
        <f t="shared" si="319"/>
        <v>20</v>
      </c>
      <c r="N516" s="183">
        <f t="shared" si="300"/>
        <v>20</v>
      </c>
      <c r="O516" s="177">
        <f t="shared" si="301"/>
        <v>1.00959902</v>
      </c>
      <c r="P516" s="184">
        <f t="shared" si="327"/>
        <v>1.01009997</v>
      </c>
      <c r="Q516" s="184">
        <f t="shared" si="320"/>
        <v>1.1242134099024739</v>
      </c>
      <c r="R516" s="177">
        <f t="shared" si="326"/>
        <v>1.13500475</v>
      </c>
      <c r="S516" s="177">
        <f t="shared" si="321"/>
        <v>1.0509297200000001</v>
      </c>
      <c r="T516" s="177">
        <f t="shared" si="302"/>
        <v>318544.31019061001</v>
      </c>
      <c r="U516" s="177">
        <f t="shared" si="303"/>
        <v>245.4706793264763</v>
      </c>
      <c r="V516" s="177">
        <f t="shared" si="304"/>
        <v>40270.209867473532</v>
      </c>
      <c r="W516" s="177">
        <f t="shared" si="305"/>
        <v>343622.82855914999</v>
      </c>
      <c r="X516" s="185">
        <f t="shared" si="306"/>
        <v>0</v>
      </c>
      <c r="Y516" s="177">
        <f t="shared" si="307"/>
        <v>0</v>
      </c>
      <c r="Z516" s="186">
        <f t="shared" si="308"/>
        <v>0</v>
      </c>
      <c r="AA516" s="177">
        <f t="shared" si="322"/>
        <v>0</v>
      </c>
      <c r="AB516" s="187">
        <f t="shared" si="323"/>
        <v>7.1215000000000001E-2</v>
      </c>
      <c r="AC516" s="185">
        <f t="shared" si="309"/>
        <v>20</v>
      </c>
      <c r="AD516" s="185">
        <v>252</v>
      </c>
      <c r="AE516" s="184">
        <f t="shared" si="325"/>
        <v>1.005474735</v>
      </c>
      <c r="AF516" s="177">
        <f t="shared" si="310"/>
        <v>1743.94568405</v>
      </c>
      <c r="AG516" s="177">
        <f t="shared" si="311"/>
        <v>1881.24392631</v>
      </c>
      <c r="AH516" s="188">
        <f t="shared" si="324"/>
        <v>0</v>
      </c>
      <c r="AI516" s="188"/>
      <c r="AJ516" s="188"/>
      <c r="AK516" s="188"/>
      <c r="AL516" s="8"/>
      <c r="AM516" s="8"/>
      <c r="AN516" s="8"/>
      <c r="AO516" s="8"/>
      <c r="AP516" s="8"/>
      <c r="AQ516" s="8"/>
      <c r="AR516" s="5"/>
      <c r="AS516" s="5"/>
      <c r="AT516" s="5"/>
      <c r="AU516" s="5"/>
      <c r="AV516" s="5"/>
      <c r="AW516" s="3"/>
      <c r="AX516" s="30"/>
      <c r="AY516" s="30"/>
      <c r="AZ516" s="30"/>
      <c r="BA516" s="30"/>
      <c r="BB516" s="30"/>
      <c r="BC516" s="30"/>
      <c r="BD516" s="30"/>
      <c r="BE516" s="30"/>
      <c r="BF516" s="1"/>
      <c r="BG516" s="1"/>
      <c r="BH516" s="1"/>
      <c r="BI516" s="1"/>
    </row>
    <row r="517" spans="1:192" x14ac:dyDescent="0.2">
      <c r="A517" s="125">
        <f t="shared" si="312"/>
        <v>42408</v>
      </c>
      <c r="B517" s="177">
        <f t="shared" si="296"/>
        <v>345504.07248545997</v>
      </c>
      <c r="C517" s="3">
        <f t="shared" si="313"/>
        <v>46643049.785537094</v>
      </c>
      <c r="D517" s="177">
        <f t="shared" si="314"/>
        <v>303107.14801235002</v>
      </c>
      <c r="E517" s="177">
        <f t="shared" si="315"/>
        <v>4819.7924380200002</v>
      </c>
      <c r="F517" s="178">
        <f t="shared" si="297"/>
        <v>298287.35557433002</v>
      </c>
      <c r="G517" s="179">
        <f t="shared" si="316"/>
        <v>4450.45</v>
      </c>
      <c r="H517" s="180">
        <f>IF(AND(N517=1,N516&gt;1),VLOOKUP(A516,[1]Plan1!$CW$105:$CY$215,3),H516)</f>
        <v>4493.17</v>
      </c>
      <c r="I517" s="181">
        <f t="shared" si="298"/>
        <v>42320</v>
      </c>
      <c r="J517" s="181">
        <f t="shared" si="317"/>
        <v>42350</v>
      </c>
      <c r="K517" s="182">
        <f t="shared" si="299"/>
        <v>9.5990293116428038E-3</v>
      </c>
      <c r="L517" s="213">
        <f t="shared" si="318"/>
        <v>42410</v>
      </c>
      <c r="M517" s="183">
        <f t="shared" si="319"/>
        <v>20</v>
      </c>
      <c r="N517" s="183">
        <f t="shared" si="300"/>
        <v>20</v>
      </c>
      <c r="O517" s="177">
        <f t="shared" si="301"/>
        <v>1.00959902</v>
      </c>
      <c r="P517" s="184">
        <f t="shared" si="327"/>
        <v>1.01009997</v>
      </c>
      <c r="Q517" s="184">
        <f t="shared" si="320"/>
        <v>1.1242134099024739</v>
      </c>
      <c r="R517" s="177">
        <f t="shared" si="326"/>
        <v>1.13500475</v>
      </c>
      <c r="S517" s="177">
        <f t="shared" si="321"/>
        <v>1.0509297200000001</v>
      </c>
      <c r="T517" s="177">
        <f t="shared" si="302"/>
        <v>318544.31019061001</v>
      </c>
      <c r="U517" s="177">
        <f t="shared" si="303"/>
        <v>245.4706793264763</v>
      </c>
      <c r="V517" s="177">
        <f t="shared" si="304"/>
        <v>40270.209867473532</v>
      </c>
      <c r="W517" s="177">
        <f t="shared" si="305"/>
        <v>343622.82855914999</v>
      </c>
      <c r="X517" s="185">
        <f t="shared" si="306"/>
        <v>0</v>
      </c>
      <c r="Y517" s="177">
        <f t="shared" si="307"/>
        <v>0</v>
      </c>
      <c r="Z517" s="186">
        <f t="shared" si="308"/>
        <v>0</v>
      </c>
      <c r="AA517" s="177">
        <f t="shared" si="322"/>
        <v>0</v>
      </c>
      <c r="AB517" s="187">
        <f t="shared" si="323"/>
        <v>7.1215000000000001E-2</v>
      </c>
      <c r="AC517" s="185">
        <f t="shared" si="309"/>
        <v>20</v>
      </c>
      <c r="AD517" s="185">
        <v>252</v>
      </c>
      <c r="AE517" s="184">
        <f t="shared" si="325"/>
        <v>1.005474735</v>
      </c>
      <c r="AF517" s="177">
        <f t="shared" si="310"/>
        <v>1743.94568405</v>
      </c>
      <c r="AG517" s="177">
        <f t="shared" si="311"/>
        <v>1881.24392631</v>
      </c>
      <c r="AH517" s="188">
        <f t="shared" si="324"/>
        <v>0</v>
      </c>
      <c r="AI517" s="188"/>
      <c r="AJ517" s="188"/>
      <c r="AK517" s="188"/>
      <c r="AL517" s="8"/>
      <c r="AM517" s="8"/>
      <c r="AN517" s="11"/>
      <c r="AO517" s="11"/>
      <c r="AP517" s="11"/>
      <c r="AQ517" s="11"/>
      <c r="AR517" s="5"/>
      <c r="AS517" s="5"/>
      <c r="AT517" s="5"/>
      <c r="AU517" s="5"/>
      <c r="AV517" s="5"/>
      <c r="AW517" s="10"/>
      <c r="AX517" s="30"/>
      <c r="AY517" s="30"/>
      <c r="AZ517" s="30"/>
      <c r="BA517" s="30"/>
      <c r="BB517" s="30"/>
      <c r="BC517" s="30"/>
      <c r="BD517" s="30"/>
      <c r="BE517" s="30"/>
      <c r="BF517" s="7"/>
      <c r="BG517" s="7"/>
      <c r="BH517" s="7"/>
      <c r="BI517" s="7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</row>
    <row r="518" spans="1:192" x14ac:dyDescent="0.2">
      <c r="A518" s="125">
        <f t="shared" si="312"/>
        <v>42409</v>
      </c>
      <c r="B518" s="177">
        <f t="shared" si="296"/>
        <v>345504.07248545997</v>
      </c>
      <c r="C518" s="3">
        <f t="shared" si="313"/>
        <v>46643049.785537094</v>
      </c>
      <c r="D518" s="177">
        <f t="shared" si="314"/>
        <v>303107.14801235002</v>
      </c>
      <c r="E518" s="177">
        <f t="shared" si="315"/>
        <v>4819.7924380200002</v>
      </c>
      <c r="F518" s="178">
        <f t="shared" si="297"/>
        <v>298287.35557433002</v>
      </c>
      <c r="G518" s="179">
        <f t="shared" si="316"/>
        <v>4450.45</v>
      </c>
      <c r="H518" s="180">
        <f>IF(AND(N518=1,N517&gt;1),VLOOKUP(A517,[1]Plan1!$CW$105:$CY$215,3),H517)</f>
        <v>4493.17</v>
      </c>
      <c r="I518" s="181">
        <f t="shared" si="298"/>
        <v>42320</v>
      </c>
      <c r="J518" s="181">
        <f t="shared" si="317"/>
        <v>42350</v>
      </c>
      <c r="K518" s="182">
        <f t="shared" si="299"/>
        <v>9.5990293116428038E-3</v>
      </c>
      <c r="L518" s="213">
        <f t="shared" si="318"/>
        <v>42410</v>
      </c>
      <c r="M518" s="183">
        <f t="shared" si="319"/>
        <v>20</v>
      </c>
      <c r="N518" s="183">
        <f t="shared" si="300"/>
        <v>20</v>
      </c>
      <c r="O518" s="177">
        <f t="shared" si="301"/>
        <v>1.00959902</v>
      </c>
      <c r="P518" s="184">
        <f t="shared" si="327"/>
        <v>1.01009997</v>
      </c>
      <c r="Q518" s="184">
        <f t="shared" si="320"/>
        <v>1.1242134099024739</v>
      </c>
      <c r="R518" s="177">
        <f t="shared" si="326"/>
        <v>1.13500475</v>
      </c>
      <c r="S518" s="177">
        <f t="shared" si="321"/>
        <v>1.0509297200000001</v>
      </c>
      <c r="T518" s="177">
        <f t="shared" si="302"/>
        <v>318544.31019061001</v>
      </c>
      <c r="U518" s="177">
        <f t="shared" si="303"/>
        <v>245.4706793264763</v>
      </c>
      <c r="V518" s="177">
        <f t="shared" si="304"/>
        <v>40270.209867473532</v>
      </c>
      <c r="W518" s="177">
        <f t="shared" si="305"/>
        <v>343622.82855914999</v>
      </c>
      <c r="X518" s="185">
        <f t="shared" si="306"/>
        <v>0</v>
      </c>
      <c r="Y518" s="177">
        <f t="shared" si="307"/>
        <v>0</v>
      </c>
      <c r="Z518" s="186">
        <f t="shared" si="308"/>
        <v>0</v>
      </c>
      <c r="AA518" s="177">
        <f t="shared" si="322"/>
        <v>0</v>
      </c>
      <c r="AB518" s="187">
        <f t="shared" si="323"/>
        <v>7.1215000000000001E-2</v>
      </c>
      <c r="AC518" s="185">
        <f t="shared" si="309"/>
        <v>20</v>
      </c>
      <c r="AD518" s="185">
        <v>252</v>
      </c>
      <c r="AE518" s="184">
        <f t="shared" si="325"/>
        <v>1.005474735</v>
      </c>
      <c r="AF518" s="177">
        <f t="shared" si="310"/>
        <v>1743.94568405</v>
      </c>
      <c r="AG518" s="177">
        <f t="shared" si="311"/>
        <v>1881.24392631</v>
      </c>
      <c r="AH518" s="188">
        <f t="shared" si="324"/>
        <v>0</v>
      </c>
      <c r="AI518" s="188"/>
      <c r="AJ518" s="188"/>
      <c r="AK518" s="188"/>
      <c r="AL518" s="8"/>
      <c r="AM518" s="8"/>
      <c r="AN518" s="8"/>
      <c r="AO518" s="8"/>
      <c r="AP518" s="8"/>
      <c r="AQ518" s="8"/>
      <c r="AR518" s="5"/>
      <c r="AS518" s="5"/>
      <c r="AT518" s="5"/>
      <c r="AU518" s="5"/>
      <c r="AV518" s="5"/>
      <c r="AW518" s="3"/>
      <c r="AX518" s="30"/>
      <c r="AY518" s="30"/>
      <c r="AZ518" s="30"/>
      <c r="BA518" s="30"/>
      <c r="BB518" s="30"/>
      <c r="BC518" s="30"/>
      <c r="BD518" s="30"/>
      <c r="BE518" s="30"/>
      <c r="BF518" s="1"/>
      <c r="BG518" s="1"/>
      <c r="BH518" s="1"/>
      <c r="BI518" s="1"/>
    </row>
    <row r="519" spans="1:192" x14ac:dyDescent="0.2">
      <c r="A519" s="125">
        <f t="shared" si="312"/>
        <v>42410</v>
      </c>
      <c r="B519" s="177">
        <f t="shared" si="296"/>
        <v>345504.07248545997</v>
      </c>
      <c r="C519" s="3">
        <f t="shared" si="313"/>
        <v>46643049.785537094</v>
      </c>
      <c r="D519" s="177">
        <f t="shared" si="314"/>
        <v>303107.14801235002</v>
      </c>
      <c r="E519" s="177">
        <f t="shared" si="315"/>
        <v>4819.7924380200002</v>
      </c>
      <c r="F519" s="178">
        <f t="shared" si="297"/>
        <v>298287.35557433002</v>
      </c>
      <c r="G519" s="179">
        <f t="shared" si="316"/>
        <v>4450.45</v>
      </c>
      <c r="H519" s="180">
        <f>IF(AND(N519=1,N518&gt;1),VLOOKUP(A518,[1]Plan1!$CW$105:$CY$215,3),H518)</f>
        <v>4493.17</v>
      </c>
      <c r="I519" s="181">
        <f t="shared" si="298"/>
        <v>42320</v>
      </c>
      <c r="J519" s="181">
        <f t="shared" si="317"/>
        <v>42350</v>
      </c>
      <c r="K519" s="182">
        <f t="shared" si="299"/>
        <v>9.5990293116428038E-3</v>
      </c>
      <c r="L519" s="213">
        <f t="shared" si="318"/>
        <v>42410</v>
      </c>
      <c r="M519" s="183">
        <f t="shared" si="319"/>
        <v>20</v>
      </c>
      <c r="N519" s="183">
        <f t="shared" si="300"/>
        <v>20</v>
      </c>
      <c r="O519" s="177">
        <f t="shared" si="301"/>
        <v>1.00959902</v>
      </c>
      <c r="P519" s="184">
        <f t="shared" si="327"/>
        <v>1.01009997</v>
      </c>
      <c r="Q519" s="184">
        <f t="shared" si="320"/>
        <v>1.1242134099024739</v>
      </c>
      <c r="R519" s="177">
        <f t="shared" si="326"/>
        <v>1.13500475</v>
      </c>
      <c r="S519" s="177">
        <f t="shared" si="321"/>
        <v>1.0509297200000001</v>
      </c>
      <c r="T519" s="177">
        <f t="shared" si="302"/>
        <v>318544.31019061001</v>
      </c>
      <c r="U519" s="177">
        <f t="shared" si="303"/>
        <v>245.4706793264763</v>
      </c>
      <c r="V519" s="177">
        <f t="shared" si="304"/>
        <v>40270.209867473532</v>
      </c>
      <c r="W519" s="177">
        <f t="shared" si="305"/>
        <v>343622.82855914999</v>
      </c>
      <c r="X519" s="185">
        <f t="shared" si="306"/>
        <v>17</v>
      </c>
      <c r="Y519" s="177">
        <f t="shared" si="307"/>
        <v>2403.0334694399999</v>
      </c>
      <c r="Z519" s="186">
        <f t="shared" si="308"/>
        <v>7.9279999999999993E-3</v>
      </c>
      <c r="AA519" s="177">
        <f t="shared" si="322"/>
        <v>2525.41929119</v>
      </c>
      <c r="AB519" s="187">
        <f t="shared" si="323"/>
        <v>7.1215000000000001E-2</v>
      </c>
      <c r="AC519" s="185">
        <f t="shared" si="309"/>
        <v>20</v>
      </c>
      <c r="AD519" s="185">
        <v>252</v>
      </c>
      <c r="AE519" s="184">
        <f t="shared" si="325"/>
        <v>1.005474735</v>
      </c>
      <c r="AF519" s="177">
        <f t="shared" si="310"/>
        <v>1743.94568405</v>
      </c>
      <c r="AG519" s="177">
        <f t="shared" si="311"/>
        <v>1881.24392631</v>
      </c>
      <c r="AH519" s="188">
        <f t="shared" si="324"/>
        <v>4269.3649752399997</v>
      </c>
      <c r="AI519" s="188"/>
      <c r="AJ519" s="188"/>
      <c r="AK519" s="188"/>
      <c r="AL519" s="8"/>
      <c r="AM519" s="8"/>
      <c r="AN519" s="8"/>
      <c r="AO519" s="8"/>
      <c r="AP519" s="8"/>
      <c r="AQ519" s="8"/>
      <c r="AR519" s="5"/>
      <c r="AS519" s="5"/>
      <c r="AT519" s="5"/>
      <c r="AU519" s="5"/>
      <c r="AV519" s="5"/>
      <c r="AW519" s="3"/>
      <c r="AX519" s="30"/>
      <c r="AY519" s="30"/>
      <c r="AZ519" s="30"/>
      <c r="BA519" s="30"/>
      <c r="BB519" s="30"/>
      <c r="BC519" s="30"/>
      <c r="BD519" s="30"/>
      <c r="BE519" s="30"/>
      <c r="BF519" s="1"/>
      <c r="BG519" s="1"/>
      <c r="BH519" s="1"/>
      <c r="BI519" s="1"/>
    </row>
    <row r="520" spans="1:192" x14ac:dyDescent="0.2">
      <c r="A520" s="125">
        <f t="shared" si="312"/>
        <v>42411</v>
      </c>
      <c r="B520" s="177">
        <f t="shared" si="296"/>
        <v>341394.10018144135</v>
      </c>
      <c r="C520" s="3">
        <f t="shared" si="313"/>
        <v>46088203.524494581</v>
      </c>
      <c r="D520" s="177">
        <f t="shared" si="314"/>
        <v>300704.11454291001</v>
      </c>
      <c r="E520" s="177">
        <f t="shared" si="315"/>
        <v>2416.7589685799999</v>
      </c>
      <c r="F520" s="178">
        <f t="shared" si="297"/>
        <v>298287.35557433002</v>
      </c>
      <c r="G520" s="179">
        <f t="shared" si="316"/>
        <v>4493.17</v>
      </c>
      <c r="H520" s="180">
        <f>IF(AND(N520=1,N519&gt;1),VLOOKUP(A519,[1]Plan1!$CW$105:$CY$215,3),H519)</f>
        <v>4550.2299999999996</v>
      </c>
      <c r="I520" s="181">
        <f t="shared" si="298"/>
        <v>42349</v>
      </c>
      <c r="J520" s="181">
        <f t="shared" si="317"/>
        <v>42380</v>
      </c>
      <c r="K520" s="182">
        <f t="shared" si="299"/>
        <v>1.2699274676898353E-2</v>
      </c>
      <c r="L520" s="213">
        <f t="shared" si="318"/>
        <v>42439</v>
      </c>
      <c r="M520" s="183">
        <f t="shared" si="319"/>
        <v>21</v>
      </c>
      <c r="N520" s="183">
        <f t="shared" si="300"/>
        <v>1</v>
      </c>
      <c r="O520" s="177">
        <f t="shared" si="301"/>
        <v>1.0006010999999999</v>
      </c>
      <c r="P520" s="184">
        <f t="shared" si="327"/>
        <v>1.00959902</v>
      </c>
      <c r="Q520" s="184">
        <f t="shared" si="320"/>
        <v>1.1350047569083959</v>
      </c>
      <c r="R520" s="177">
        <f t="shared" si="326"/>
        <v>1.1356869999999999</v>
      </c>
      <c r="S520" s="177">
        <f t="shared" si="321"/>
        <v>1.0509297200000001</v>
      </c>
      <c r="T520" s="177">
        <f t="shared" si="302"/>
        <v>316018.89089942002</v>
      </c>
      <c r="U520" s="177">
        <f t="shared" si="303"/>
        <v>123.08485757726835</v>
      </c>
      <c r="V520" s="177">
        <f t="shared" si="304"/>
        <v>40473.716415814088</v>
      </c>
      <c r="W520" s="177">
        <f t="shared" si="305"/>
        <v>341300.91581630136</v>
      </c>
      <c r="X520" s="185">
        <f t="shared" si="306"/>
        <v>0</v>
      </c>
      <c r="Y520" s="177">
        <f t="shared" si="307"/>
        <v>0</v>
      </c>
      <c r="Z520" s="186">
        <f t="shared" si="308"/>
        <v>0</v>
      </c>
      <c r="AA520" s="177">
        <f t="shared" si="322"/>
        <v>0</v>
      </c>
      <c r="AB520" s="187">
        <f t="shared" si="323"/>
        <v>7.1215000000000001E-2</v>
      </c>
      <c r="AC520" s="185">
        <f t="shared" si="309"/>
        <v>1</v>
      </c>
      <c r="AD520" s="185">
        <v>252</v>
      </c>
      <c r="AE520" s="184">
        <f t="shared" si="325"/>
        <v>1.000273027</v>
      </c>
      <c r="AF520" s="177">
        <f t="shared" si="310"/>
        <v>86.281689720000003</v>
      </c>
      <c r="AG520" s="177">
        <f t="shared" si="311"/>
        <v>93.184365139999997</v>
      </c>
      <c r="AH520" s="188">
        <f t="shared" si="324"/>
        <v>0</v>
      </c>
      <c r="AI520" s="188"/>
      <c r="AJ520" s="188"/>
      <c r="AK520" s="188"/>
      <c r="AL520" s="8"/>
      <c r="AM520" s="8"/>
      <c r="AN520" s="8"/>
      <c r="AO520" s="8"/>
      <c r="AP520" s="8"/>
      <c r="AQ520" s="8"/>
      <c r="AR520" s="5"/>
      <c r="AS520" s="5"/>
      <c r="AT520" s="5"/>
      <c r="AU520" s="5"/>
      <c r="AV520" s="5"/>
      <c r="AW520" s="3"/>
      <c r="AX520" s="30"/>
      <c r="AY520" s="30"/>
      <c r="AZ520" s="30"/>
      <c r="BA520" s="30"/>
      <c r="BB520" s="30"/>
      <c r="BC520" s="30"/>
      <c r="BD520" s="30"/>
      <c r="BE520" s="30"/>
      <c r="BF520" s="1"/>
      <c r="BG520" s="1"/>
      <c r="BH520" s="1"/>
      <c r="BI520" s="1"/>
    </row>
    <row r="521" spans="1:192" x14ac:dyDescent="0.2">
      <c r="A521" s="125">
        <f t="shared" si="312"/>
        <v>42412</v>
      </c>
      <c r="B521" s="177">
        <f t="shared" si="296"/>
        <v>341691.05019792775</v>
      </c>
      <c r="C521" s="3">
        <f t="shared" si="313"/>
        <v>46128291.776720248</v>
      </c>
      <c r="D521" s="177">
        <f t="shared" si="314"/>
        <v>300704.11454291001</v>
      </c>
      <c r="E521" s="177">
        <f t="shared" si="315"/>
        <v>2416.7589685799999</v>
      </c>
      <c r="F521" s="178">
        <f t="shared" si="297"/>
        <v>298287.35557433002</v>
      </c>
      <c r="G521" s="179">
        <f t="shared" si="316"/>
        <v>4493.17</v>
      </c>
      <c r="H521" s="180">
        <f>IF(AND(N521=1,N520&gt;1),VLOOKUP(A520,[1]Plan1!$CW$105:$CY$215,3),H520)</f>
        <v>4550.2299999999996</v>
      </c>
      <c r="I521" s="181">
        <f t="shared" si="298"/>
        <v>42349</v>
      </c>
      <c r="J521" s="181">
        <f t="shared" si="317"/>
        <v>42380</v>
      </c>
      <c r="K521" s="182">
        <f t="shared" si="299"/>
        <v>1.2699274676898353E-2</v>
      </c>
      <c r="L521" s="213">
        <f t="shared" si="318"/>
        <v>42439</v>
      </c>
      <c r="M521" s="183">
        <f t="shared" si="319"/>
        <v>21</v>
      </c>
      <c r="N521" s="183">
        <f t="shared" si="300"/>
        <v>2</v>
      </c>
      <c r="O521" s="177">
        <f t="shared" si="301"/>
        <v>1.0012025600000001</v>
      </c>
      <c r="P521" s="184">
        <f t="shared" si="327"/>
        <v>1.00959902</v>
      </c>
      <c r="Q521" s="184">
        <f t="shared" si="320"/>
        <v>1.1350047569083959</v>
      </c>
      <c r="R521" s="177">
        <f t="shared" si="326"/>
        <v>1.1363696599999999</v>
      </c>
      <c r="S521" s="177">
        <f t="shared" si="321"/>
        <v>1.0509297200000001</v>
      </c>
      <c r="T521" s="177">
        <f t="shared" si="302"/>
        <v>316018.89089942002</v>
      </c>
      <c r="U521" s="177">
        <f t="shared" si="303"/>
        <v>123.08485757726835</v>
      </c>
      <c r="V521" s="177">
        <f t="shared" si="304"/>
        <v>40677.345261970477</v>
      </c>
      <c r="W521" s="177">
        <f t="shared" si="305"/>
        <v>341504.54466245777</v>
      </c>
      <c r="X521" s="185">
        <f t="shared" si="306"/>
        <v>0</v>
      </c>
      <c r="Y521" s="177">
        <f t="shared" si="307"/>
        <v>0</v>
      </c>
      <c r="Z521" s="186">
        <f t="shared" si="308"/>
        <v>0</v>
      </c>
      <c r="AA521" s="177">
        <f t="shared" si="322"/>
        <v>0</v>
      </c>
      <c r="AB521" s="187">
        <f t="shared" si="323"/>
        <v>7.1215000000000001E-2</v>
      </c>
      <c r="AC521" s="185">
        <f t="shared" si="309"/>
        <v>2</v>
      </c>
      <c r="AD521" s="185">
        <v>252</v>
      </c>
      <c r="AE521" s="184">
        <f t="shared" si="325"/>
        <v>1.000546129</v>
      </c>
      <c r="AF521" s="177">
        <f t="shared" si="310"/>
        <v>172.58708085999999</v>
      </c>
      <c r="AG521" s="177">
        <f t="shared" si="311"/>
        <v>186.50553547000001</v>
      </c>
      <c r="AH521" s="188">
        <f t="shared" si="324"/>
        <v>0</v>
      </c>
      <c r="AI521" s="188"/>
      <c r="AJ521" s="188"/>
      <c r="AK521" s="188"/>
      <c r="AL521" s="8"/>
      <c r="AM521" s="8"/>
      <c r="AN521" s="8"/>
      <c r="AO521" s="8"/>
      <c r="AP521" s="8"/>
      <c r="AQ521" s="8"/>
      <c r="AR521" s="5"/>
      <c r="AS521" s="5"/>
      <c r="AT521" s="5"/>
      <c r="AU521" s="5"/>
      <c r="AV521" s="5"/>
      <c r="AW521" s="3"/>
      <c r="AX521" s="30"/>
      <c r="AY521" s="30"/>
      <c r="AZ521" s="30"/>
      <c r="BA521" s="30"/>
      <c r="BB521" s="30"/>
      <c r="BC521" s="30"/>
      <c r="BD521" s="30"/>
      <c r="BE521" s="30"/>
      <c r="BF521" s="1"/>
      <c r="BG521" s="1"/>
      <c r="BH521" s="1"/>
      <c r="BI521" s="1"/>
    </row>
    <row r="522" spans="1:192" x14ac:dyDescent="0.2">
      <c r="A522" s="125">
        <f t="shared" si="312"/>
        <v>42413</v>
      </c>
      <c r="B522" s="177">
        <f t="shared" ref="B522:B585" si="328">(W522+AG522)</f>
        <v>341988.25946342992</v>
      </c>
      <c r="C522" s="3">
        <f t="shared" si="313"/>
        <v>46168415.027563035</v>
      </c>
      <c r="D522" s="177">
        <f t="shared" si="314"/>
        <v>300704.11454291001</v>
      </c>
      <c r="E522" s="177">
        <f t="shared" si="315"/>
        <v>2416.7589685799999</v>
      </c>
      <c r="F522" s="178">
        <f t="shared" ref="F522:F585" si="329">(D522-E522)</f>
        <v>298287.35557433002</v>
      </c>
      <c r="G522" s="179">
        <f t="shared" si="316"/>
        <v>4493.17</v>
      </c>
      <c r="H522" s="180">
        <f>IF(AND(N522=1,N521&gt;1),VLOOKUP(A521,[1]Plan1!$CW$105:$CY$215,3),H521)</f>
        <v>4550.2299999999996</v>
      </c>
      <c r="I522" s="181">
        <f t="shared" ref="I522:I585" si="330">EDATE(J522,-1)</f>
        <v>42349</v>
      </c>
      <c r="J522" s="181">
        <f t="shared" si="317"/>
        <v>42380</v>
      </c>
      <c r="K522" s="182">
        <f t="shared" ref="K522:K585" si="331">(H522/G522)-1</f>
        <v>1.2699274676898353E-2</v>
      </c>
      <c r="L522" s="213">
        <f t="shared" si="318"/>
        <v>42439</v>
      </c>
      <c r="M522" s="183">
        <f t="shared" si="319"/>
        <v>21</v>
      </c>
      <c r="N522" s="183">
        <f t="shared" ref="N522:N585" si="332">(M522-(NETWORKDAYS(A522,L522,$AT$194:$AT$348)-1))</f>
        <v>3</v>
      </c>
      <c r="O522" s="177">
        <f t="shared" ref="O522:O585" si="333">TRUNC((H522/G522)^TRUNC((N522/M522),9),8)</f>
        <v>1.00180438</v>
      </c>
      <c r="P522" s="184">
        <f t="shared" si="327"/>
        <v>1.00959902</v>
      </c>
      <c r="Q522" s="184">
        <f t="shared" si="320"/>
        <v>1.1350047569083959</v>
      </c>
      <c r="R522" s="177">
        <f t="shared" si="326"/>
        <v>1.13705273</v>
      </c>
      <c r="S522" s="177">
        <f t="shared" si="321"/>
        <v>1.0509297200000001</v>
      </c>
      <c r="T522" s="177">
        <f t="shared" ref="T522:T585" si="334">TRUNC(D522*S522,8)</f>
        <v>316018.89089942002</v>
      </c>
      <c r="U522" s="177">
        <f t="shared" ref="U522:U585" si="335">(E522*(S522-1))</f>
        <v>123.08485757726835</v>
      </c>
      <c r="V522" s="177">
        <f t="shared" ref="V522:V585" si="336">(F522*(R522-1))</f>
        <v>40881.096405942633</v>
      </c>
      <c r="W522" s="177">
        <f t="shared" ref="W522:W585" si="337">(D522+U522+V522)</f>
        <v>341708.29580642993</v>
      </c>
      <c r="X522" s="185">
        <f t="shared" ref="X522:X585" si="338">IF(VLOOKUP(A522,AT$10:BC$190,10)=VLOOKUP(A521,AT$10:BC$190,10),0,VLOOKUP(A522,AT$10:BC$190,10))</f>
        <v>0</v>
      </c>
      <c r="Y522" s="177">
        <f t="shared" ref="Y522:Y585" si="339">IF(X522&gt;0,VLOOKUP(A522,AT$12:AX$190,5),0)</f>
        <v>0</v>
      </c>
      <c r="Z522" s="186">
        <f t="shared" ref="Z522:Z585" si="340">IF(X522&gt;0,VLOOKUP($A522,$AT$10:$AY$190,6),0)</f>
        <v>0</v>
      </c>
      <c r="AA522" s="177">
        <f t="shared" si="322"/>
        <v>0</v>
      </c>
      <c r="AB522" s="187">
        <f t="shared" si="323"/>
        <v>7.1215000000000001E-2</v>
      </c>
      <c r="AC522" s="185">
        <f t="shared" ref="AC522:AC585" si="341">N522</f>
        <v>3</v>
      </c>
      <c r="AD522" s="185">
        <v>252</v>
      </c>
      <c r="AE522" s="184">
        <f t="shared" si="325"/>
        <v>1.0008193059999999</v>
      </c>
      <c r="AF522" s="177">
        <f t="shared" ref="AF522:AF585" si="342">TRUNC((T522*(AE522-1)),8)</f>
        <v>258.91617342000001</v>
      </c>
      <c r="AG522" s="177">
        <f t="shared" ref="AG522:AG585" si="343">TRUNC((W522*(AE522-1)),8)</f>
        <v>279.96365700000001</v>
      </c>
      <c r="AH522" s="188">
        <f t="shared" si="324"/>
        <v>0</v>
      </c>
      <c r="AI522" s="188"/>
      <c r="AJ522" s="188"/>
      <c r="AK522" s="188"/>
      <c r="AL522" s="8"/>
      <c r="AM522" s="8"/>
      <c r="AN522" s="8"/>
      <c r="AO522" s="8"/>
      <c r="AP522" s="8"/>
      <c r="AQ522" s="8"/>
      <c r="AR522" s="5"/>
      <c r="AS522" s="5"/>
      <c r="AT522" s="5"/>
      <c r="AU522" s="5"/>
      <c r="AV522" s="5"/>
      <c r="AW522" s="3"/>
      <c r="AX522" s="30"/>
      <c r="AY522" s="30"/>
      <c r="AZ522" s="30"/>
      <c r="BA522" s="30"/>
      <c r="BB522" s="30"/>
      <c r="BC522" s="30"/>
      <c r="BD522" s="30"/>
      <c r="BE522" s="30"/>
      <c r="BF522" s="1"/>
      <c r="BG522" s="1"/>
      <c r="BH522" s="1"/>
      <c r="BI522" s="1"/>
    </row>
    <row r="523" spans="1:192" x14ac:dyDescent="0.2">
      <c r="A523" s="125">
        <f t="shared" ref="A523:A586" si="344">(A522+1)</f>
        <v>42414</v>
      </c>
      <c r="B523" s="177">
        <f t="shared" si="328"/>
        <v>341988.25946342992</v>
      </c>
      <c r="C523" s="3">
        <f t="shared" ref="C523:C586" si="345">B523*135</f>
        <v>46168415.027563035</v>
      </c>
      <c r="D523" s="177">
        <f t="shared" ref="D523:D586" si="346">TRUNC(IF(X522&gt;0,VLOOKUP(A522,$AT$12:$AU$190,2),D522),8)</f>
        <v>300704.11454291001</v>
      </c>
      <c r="E523" s="177">
        <f t="shared" ref="E523:E586" si="347">IF(ISERROR(VLOOKUP(A523,AZ$12:BB$174,2,FALSE)=TRUE),E522,VLOOKUP(A523,AZ$12:BB$174,2,FALSE))</f>
        <v>2416.7589685799999</v>
      </c>
      <c r="F523" s="178">
        <f t="shared" si="329"/>
        <v>298287.35557433002</v>
      </c>
      <c r="G523" s="179">
        <f t="shared" ref="G523:G586" si="348">IF(H523=H522,G522,H522)</f>
        <v>4493.17</v>
      </c>
      <c r="H523" s="180">
        <f>IF(AND(N523=1,N522&gt;1),VLOOKUP(A522,[1]Plan1!$CW$105:$CY$215,3),H522)</f>
        <v>4550.2299999999996</v>
      </c>
      <c r="I523" s="181">
        <f t="shared" si="330"/>
        <v>42349</v>
      </c>
      <c r="J523" s="181">
        <f t="shared" ref="J523:J586" si="349">IF(X522&gt;0,EDATE(A523,-1),+J522)</f>
        <v>42380</v>
      </c>
      <c r="K523" s="182">
        <f t="shared" si="331"/>
        <v>1.2699274676898353E-2</v>
      </c>
      <c r="L523" s="213">
        <f t="shared" ref="L523:L586" si="350">VLOOKUP(A522,AZ$193:BA$372,2)</f>
        <v>42439</v>
      </c>
      <c r="M523" s="183">
        <f t="shared" ref="M523:M586" si="351">IF(L523=L522,M522,NETWORKDAYS(L522,L523,$AT$194:$AT$348)-1)</f>
        <v>21</v>
      </c>
      <c r="N523" s="183">
        <f t="shared" si="332"/>
        <v>3</v>
      </c>
      <c r="O523" s="177">
        <f t="shared" si="333"/>
        <v>1.00180438</v>
      </c>
      <c r="P523" s="184">
        <f t="shared" si="327"/>
        <v>1.00959902</v>
      </c>
      <c r="Q523" s="184">
        <f t="shared" ref="Q523:Q586" si="352">IF(L523&gt;L522,Q522*P523,Q522)</f>
        <v>1.1350047569083959</v>
      </c>
      <c r="R523" s="177">
        <f t="shared" si="326"/>
        <v>1.13705273</v>
      </c>
      <c r="S523" s="177">
        <f t="shared" ref="S523:S586" si="353">IF(AND(X523&gt;0,MONTH(A523)=S$9),R523,S522)</f>
        <v>1.0509297200000001</v>
      </c>
      <c r="T523" s="177">
        <f t="shared" si="334"/>
        <v>316018.89089942002</v>
      </c>
      <c r="U523" s="177">
        <f t="shared" si="335"/>
        <v>123.08485757726835</v>
      </c>
      <c r="V523" s="177">
        <f t="shared" si="336"/>
        <v>40881.096405942633</v>
      </c>
      <c r="W523" s="177">
        <f t="shared" si="337"/>
        <v>341708.29580642993</v>
      </c>
      <c r="X523" s="185">
        <f t="shared" si="338"/>
        <v>0</v>
      </c>
      <c r="Y523" s="177">
        <f t="shared" si="339"/>
        <v>0</v>
      </c>
      <c r="Z523" s="186">
        <f t="shared" si="340"/>
        <v>0</v>
      </c>
      <c r="AA523" s="177">
        <f t="shared" ref="AA523:AA586" si="354">IF(Z523&gt;0,TRUNC(Z523*T523,8),0)</f>
        <v>0</v>
      </c>
      <c r="AB523" s="187">
        <f t="shared" ref="AB523:AB586" si="355">(AB522)</f>
        <v>7.1215000000000001E-2</v>
      </c>
      <c r="AC523" s="185">
        <f t="shared" si="341"/>
        <v>3</v>
      </c>
      <c r="AD523" s="185">
        <v>252</v>
      </c>
      <c r="AE523" s="184">
        <f t="shared" si="325"/>
        <v>1.0008193059999999</v>
      </c>
      <c r="AF523" s="177">
        <f t="shared" si="342"/>
        <v>258.91617342000001</v>
      </c>
      <c r="AG523" s="177">
        <f t="shared" si="343"/>
        <v>279.96365700000001</v>
      </c>
      <c r="AH523" s="188">
        <f t="shared" ref="AH523:AH586" si="356">IF(AA523&gt;0,AA523+AF523,0)</f>
        <v>0</v>
      </c>
      <c r="AI523" s="188"/>
      <c r="AJ523" s="188"/>
      <c r="AK523" s="188"/>
      <c r="AL523" s="8"/>
      <c r="AM523" s="8"/>
      <c r="AN523" s="8"/>
      <c r="AO523" s="8"/>
      <c r="AP523" s="8"/>
      <c r="AQ523" s="8"/>
      <c r="AR523" s="5"/>
      <c r="AS523" s="5"/>
      <c r="AT523" s="5"/>
      <c r="AU523" s="5"/>
      <c r="AV523" s="5"/>
      <c r="AW523" s="3"/>
      <c r="AX523" s="30"/>
      <c r="AY523" s="30"/>
      <c r="AZ523" s="30"/>
      <c r="BA523" s="30"/>
      <c r="BB523" s="30"/>
      <c r="BC523" s="30"/>
      <c r="BD523" s="30"/>
      <c r="BE523" s="30"/>
      <c r="BF523" s="1"/>
      <c r="BG523" s="1"/>
      <c r="BH523" s="1"/>
      <c r="BI523" s="1"/>
    </row>
    <row r="524" spans="1:192" x14ac:dyDescent="0.2">
      <c r="A524" s="125">
        <f t="shared" si="344"/>
        <v>42415</v>
      </c>
      <c r="B524" s="177">
        <f t="shared" si="328"/>
        <v>341988.25946342992</v>
      </c>
      <c r="C524" s="3">
        <f t="shared" si="345"/>
        <v>46168415.027563035</v>
      </c>
      <c r="D524" s="177">
        <f t="shared" si="346"/>
        <v>300704.11454291001</v>
      </c>
      <c r="E524" s="177">
        <f t="shared" si="347"/>
        <v>2416.7589685799999</v>
      </c>
      <c r="F524" s="178">
        <f t="shared" si="329"/>
        <v>298287.35557433002</v>
      </c>
      <c r="G524" s="179">
        <f t="shared" si="348"/>
        <v>4493.17</v>
      </c>
      <c r="H524" s="180">
        <f>IF(AND(N524=1,N523&gt;1),VLOOKUP(A523,[1]Plan1!$CW$105:$CY$215,3),H523)</f>
        <v>4550.2299999999996</v>
      </c>
      <c r="I524" s="181">
        <f t="shared" si="330"/>
        <v>42349</v>
      </c>
      <c r="J524" s="181">
        <f t="shared" si="349"/>
        <v>42380</v>
      </c>
      <c r="K524" s="182">
        <f t="shared" si="331"/>
        <v>1.2699274676898353E-2</v>
      </c>
      <c r="L524" s="213">
        <f t="shared" si="350"/>
        <v>42439</v>
      </c>
      <c r="M524" s="183">
        <f t="shared" si="351"/>
        <v>21</v>
      </c>
      <c r="N524" s="183">
        <f t="shared" si="332"/>
        <v>3</v>
      </c>
      <c r="O524" s="177">
        <f t="shared" si="333"/>
        <v>1.00180438</v>
      </c>
      <c r="P524" s="184">
        <f t="shared" si="327"/>
        <v>1.00959902</v>
      </c>
      <c r="Q524" s="184">
        <f t="shared" si="352"/>
        <v>1.1350047569083959</v>
      </c>
      <c r="R524" s="177">
        <f t="shared" si="326"/>
        <v>1.13705273</v>
      </c>
      <c r="S524" s="177">
        <f t="shared" si="353"/>
        <v>1.0509297200000001</v>
      </c>
      <c r="T524" s="177">
        <f t="shared" si="334"/>
        <v>316018.89089942002</v>
      </c>
      <c r="U524" s="177">
        <f t="shared" si="335"/>
        <v>123.08485757726835</v>
      </c>
      <c r="V524" s="177">
        <f t="shared" si="336"/>
        <v>40881.096405942633</v>
      </c>
      <c r="W524" s="177">
        <f t="shared" si="337"/>
        <v>341708.29580642993</v>
      </c>
      <c r="X524" s="185">
        <f t="shared" si="338"/>
        <v>0</v>
      </c>
      <c r="Y524" s="177">
        <f t="shared" si="339"/>
        <v>0</v>
      </c>
      <c r="Z524" s="186">
        <f t="shared" si="340"/>
        <v>0</v>
      </c>
      <c r="AA524" s="177">
        <f t="shared" si="354"/>
        <v>0</v>
      </c>
      <c r="AB524" s="187">
        <f t="shared" si="355"/>
        <v>7.1215000000000001E-2</v>
      </c>
      <c r="AC524" s="185">
        <f t="shared" si="341"/>
        <v>3</v>
      </c>
      <c r="AD524" s="185">
        <v>252</v>
      </c>
      <c r="AE524" s="184">
        <f t="shared" si="325"/>
        <v>1.0008193059999999</v>
      </c>
      <c r="AF524" s="177">
        <f t="shared" si="342"/>
        <v>258.91617342000001</v>
      </c>
      <c r="AG524" s="177">
        <f t="shared" si="343"/>
        <v>279.96365700000001</v>
      </c>
      <c r="AH524" s="188">
        <f t="shared" si="356"/>
        <v>0</v>
      </c>
      <c r="AI524" s="188"/>
      <c r="AJ524" s="188"/>
      <c r="AK524" s="188"/>
      <c r="AL524" s="8"/>
      <c r="AM524" s="8"/>
      <c r="AN524" s="8"/>
      <c r="AO524" s="8"/>
      <c r="AP524" s="8"/>
      <c r="AQ524" s="8"/>
      <c r="AR524" s="5"/>
      <c r="AS524" s="5"/>
      <c r="AT524" s="5"/>
      <c r="AU524" s="5"/>
      <c r="AV524" s="5"/>
      <c r="AW524" s="3"/>
      <c r="AX524" s="30"/>
      <c r="AY524" s="30"/>
      <c r="AZ524" s="30"/>
      <c r="BA524" s="30"/>
      <c r="BB524" s="30"/>
      <c r="BC524" s="30"/>
      <c r="BD524" s="30"/>
      <c r="BE524" s="30"/>
      <c r="BF524" s="1"/>
      <c r="BG524" s="1"/>
      <c r="BH524" s="1"/>
      <c r="BI524" s="1"/>
    </row>
    <row r="525" spans="1:192" x14ac:dyDescent="0.2">
      <c r="A525" s="125">
        <f t="shared" si="344"/>
        <v>42416</v>
      </c>
      <c r="B525" s="177">
        <f t="shared" si="328"/>
        <v>342285.73076824145</v>
      </c>
      <c r="C525" s="3">
        <f t="shared" si="345"/>
        <v>46208573.653712593</v>
      </c>
      <c r="D525" s="177">
        <f t="shared" si="346"/>
        <v>300704.11454291001</v>
      </c>
      <c r="E525" s="177">
        <f t="shared" si="347"/>
        <v>2416.7589685799999</v>
      </c>
      <c r="F525" s="178">
        <f t="shared" si="329"/>
        <v>298287.35557433002</v>
      </c>
      <c r="G525" s="179">
        <f t="shared" si="348"/>
        <v>4493.17</v>
      </c>
      <c r="H525" s="180">
        <f>IF(AND(N525=1,N524&gt;1),VLOOKUP(A524,[1]Plan1!$CW$105:$CY$215,3),H524)</f>
        <v>4550.2299999999996</v>
      </c>
      <c r="I525" s="181">
        <f t="shared" si="330"/>
        <v>42349</v>
      </c>
      <c r="J525" s="181">
        <f t="shared" si="349"/>
        <v>42380</v>
      </c>
      <c r="K525" s="182">
        <f t="shared" si="331"/>
        <v>1.2699274676898353E-2</v>
      </c>
      <c r="L525" s="213">
        <f t="shared" si="350"/>
        <v>42439</v>
      </c>
      <c r="M525" s="183">
        <f t="shared" si="351"/>
        <v>21</v>
      </c>
      <c r="N525" s="183">
        <f t="shared" si="332"/>
        <v>4</v>
      </c>
      <c r="O525" s="177">
        <f t="shared" si="333"/>
        <v>1.00240657</v>
      </c>
      <c r="P525" s="184">
        <f t="shared" si="327"/>
        <v>1.00959902</v>
      </c>
      <c r="Q525" s="184">
        <f t="shared" si="352"/>
        <v>1.1350047569083959</v>
      </c>
      <c r="R525" s="177">
        <f t="shared" si="326"/>
        <v>1.1377362200000001</v>
      </c>
      <c r="S525" s="177">
        <f t="shared" si="353"/>
        <v>1.0509297200000001</v>
      </c>
      <c r="T525" s="177">
        <f t="shared" si="334"/>
        <v>316018.89089942002</v>
      </c>
      <c r="U525" s="177">
        <f t="shared" si="335"/>
        <v>123.08485757726835</v>
      </c>
      <c r="V525" s="177">
        <f t="shared" si="336"/>
        <v>41084.972830604172</v>
      </c>
      <c r="W525" s="177">
        <f t="shared" si="337"/>
        <v>341912.17223109148</v>
      </c>
      <c r="X525" s="185">
        <f t="shared" si="338"/>
        <v>0</v>
      </c>
      <c r="Y525" s="177">
        <f t="shared" si="339"/>
        <v>0</v>
      </c>
      <c r="Z525" s="186">
        <f t="shared" si="340"/>
        <v>0</v>
      </c>
      <c r="AA525" s="177">
        <f t="shared" si="354"/>
        <v>0</v>
      </c>
      <c r="AB525" s="187">
        <f t="shared" si="355"/>
        <v>7.1215000000000001E-2</v>
      </c>
      <c r="AC525" s="185">
        <f t="shared" si="341"/>
        <v>4</v>
      </c>
      <c r="AD525" s="185">
        <v>252</v>
      </c>
      <c r="AE525" s="184">
        <f t="shared" si="325"/>
        <v>1.001092557</v>
      </c>
      <c r="AF525" s="177">
        <f t="shared" si="342"/>
        <v>345.26865137999999</v>
      </c>
      <c r="AG525" s="177">
        <f t="shared" si="343"/>
        <v>373.55853715000001</v>
      </c>
      <c r="AH525" s="188">
        <f t="shared" si="356"/>
        <v>0</v>
      </c>
      <c r="AI525" s="188"/>
      <c r="AJ525" s="188"/>
      <c r="AK525" s="188"/>
      <c r="AL525" s="8"/>
      <c r="AM525" s="8"/>
      <c r="AN525" s="8"/>
      <c r="AO525" s="8"/>
      <c r="AP525" s="8"/>
      <c r="AQ525" s="8"/>
      <c r="AR525" s="5"/>
      <c r="AS525" s="5"/>
      <c r="AT525" s="5"/>
      <c r="AU525" s="5"/>
      <c r="AV525" s="5"/>
      <c r="AW525" s="3"/>
      <c r="AX525" s="30"/>
      <c r="AY525" s="30"/>
      <c r="AZ525" s="30"/>
      <c r="BA525" s="30"/>
      <c r="BB525" s="30"/>
      <c r="BC525" s="30"/>
      <c r="BD525" s="30"/>
      <c r="BE525" s="30"/>
      <c r="BF525" s="1"/>
      <c r="BG525" s="1"/>
      <c r="BH525" s="1"/>
      <c r="BI525" s="1"/>
    </row>
    <row r="526" spans="1:192" x14ac:dyDescent="0.2">
      <c r="A526" s="125">
        <f t="shared" si="344"/>
        <v>42417</v>
      </c>
      <c r="B526" s="177">
        <f t="shared" si="328"/>
        <v>342583.45862854517</v>
      </c>
      <c r="C526" s="3">
        <f t="shared" si="345"/>
        <v>46248766.914853595</v>
      </c>
      <c r="D526" s="177">
        <f t="shared" si="346"/>
        <v>300704.11454291001</v>
      </c>
      <c r="E526" s="177">
        <f t="shared" si="347"/>
        <v>2416.7589685799999</v>
      </c>
      <c r="F526" s="178">
        <f t="shared" si="329"/>
        <v>298287.35557433002</v>
      </c>
      <c r="G526" s="179">
        <f t="shared" si="348"/>
        <v>4493.17</v>
      </c>
      <c r="H526" s="180">
        <f>IF(AND(N526=1,N525&gt;1),VLOOKUP(A525,[1]Plan1!$CW$105:$CY$215,3),H525)</f>
        <v>4550.2299999999996</v>
      </c>
      <c r="I526" s="181">
        <f t="shared" si="330"/>
        <v>42349</v>
      </c>
      <c r="J526" s="181">
        <f t="shared" si="349"/>
        <v>42380</v>
      </c>
      <c r="K526" s="182">
        <f t="shared" si="331"/>
        <v>1.2699274676898353E-2</v>
      </c>
      <c r="L526" s="213">
        <f t="shared" si="350"/>
        <v>42439</v>
      </c>
      <c r="M526" s="183">
        <f t="shared" si="351"/>
        <v>21</v>
      </c>
      <c r="N526" s="183">
        <f t="shared" si="332"/>
        <v>5</v>
      </c>
      <c r="O526" s="177">
        <f t="shared" si="333"/>
        <v>1.00300911</v>
      </c>
      <c r="P526" s="184">
        <f t="shared" si="327"/>
        <v>1.00959902</v>
      </c>
      <c r="Q526" s="184">
        <f t="shared" si="352"/>
        <v>1.1350047569083959</v>
      </c>
      <c r="R526" s="177">
        <f t="shared" si="326"/>
        <v>1.13842011</v>
      </c>
      <c r="S526" s="177">
        <f t="shared" si="353"/>
        <v>1.0509297200000001</v>
      </c>
      <c r="T526" s="177">
        <f t="shared" si="334"/>
        <v>316018.89089942002</v>
      </c>
      <c r="U526" s="177">
        <f t="shared" si="335"/>
        <v>123.08485757726835</v>
      </c>
      <c r="V526" s="177">
        <f t="shared" si="336"/>
        <v>41288.968570207871</v>
      </c>
      <c r="W526" s="177">
        <f t="shared" si="337"/>
        <v>342116.16797069518</v>
      </c>
      <c r="X526" s="185">
        <f t="shared" si="338"/>
        <v>0</v>
      </c>
      <c r="Y526" s="177">
        <f t="shared" si="339"/>
        <v>0</v>
      </c>
      <c r="Z526" s="186">
        <f t="shared" si="340"/>
        <v>0</v>
      </c>
      <c r="AA526" s="177">
        <f t="shared" si="354"/>
        <v>0</v>
      </c>
      <c r="AB526" s="187">
        <f t="shared" si="355"/>
        <v>7.1215000000000001E-2</v>
      </c>
      <c r="AC526" s="185">
        <f t="shared" si="341"/>
        <v>5</v>
      </c>
      <c r="AD526" s="185">
        <v>252</v>
      </c>
      <c r="AE526" s="184">
        <f t="shared" si="325"/>
        <v>1.0013658830000001</v>
      </c>
      <c r="AF526" s="177">
        <f t="shared" si="342"/>
        <v>431.64483074999998</v>
      </c>
      <c r="AG526" s="177">
        <f t="shared" si="343"/>
        <v>467.29065785</v>
      </c>
      <c r="AH526" s="188">
        <f t="shared" si="356"/>
        <v>0</v>
      </c>
      <c r="AI526" s="188"/>
      <c r="AJ526" s="188"/>
      <c r="AK526" s="188"/>
      <c r="AL526" s="8"/>
      <c r="AM526" s="8"/>
      <c r="AN526" s="8"/>
      <c r="AO526" s="8"/>
      <c r="AP526" s="8"/>
      <c r="AQ526" s="8"/>
      <c r="AR526" s="5"/>
      <c r="AS526" s="5"/>
      <c r="AT526" s="5"/>
      <c r="AU526" s="5"/>
      <c r="AV526" s="5"/>
      <c r="AW526" s="3"/>
      <c r="AX526" s="30"/>
      <c r="AY526" s="30"/>
      <c r="AZ526" s="30"/>
      <c r="BA526" s="30"/>
      <c r="BB526" s="30"/>
      <c r="BC526" s="30"/>
      <c r="BD526" s="30"/>
      <c r="BE526" s="30"/>
      <c r="BF526" s="1"/>
      <c r="BG526" s="1"/>
      <c r="BH526" s="1"/>
      <c r="BI526" s="1"/>
    </row>
    <row r="527" spans="1:192" x14ac:dyDescent="0.2">
      <c r="A527" s="125">
        <f t="shared" si="344"/>
        <v>42418</v>
      </c>
      <c r="B527" s="177">
        <f t="shared" si="328"/>
        <v>342881.44583351468</v>
      </c>
      <c r="C527" s="3">
        <f t="shared" si="345"/>
        <v>46288995.187524483</v>
      </c>
      <c r="D527" s="177">
        <f t="shared" si="346"/>
        <v>300704.11454291001</v>
      </c>
      <c r="E527" s="177">
        <f t="shared" si="347"/>
        <v>2416.7589685799999</v>
      </c>
      <c r="F527" s="178">
        <f t="shared" si="329"/>
        <v>298287.35557433002</v>
      </c>
      <c r="G527" s="179">
        <f t="shared" si="348"/>
        <v>4493.17</v>
      </c>
      <c r="H527" s="180">
        <f>IF(AND(N527=1,N526&gt;1),VLOOKUP(A526,[1]Plan1!$CW$105:$CY$215,3),H526)</f>
        <v>4550.2299999999996</v>
      </c>
      <c r="I527" s="181">
        <f t="shared" si="330"/>
        <v>42349</v>
      </c>
      <c r="J527" s="181">
        <f t="shared" si="349"/>
        <v>42380</v>
      </c>
      <c r="K527" s="182">
        <f t="shared" si="331"/>
        <v>1.2699274676898353E-2</v>
      </c>
      <c r="L527" s="213">
        <f t="shared" si="350"/>
        <v>42439</v>
      </c>
      <c r="M527" s="183">
        <f t="shared" si="351"/>
        <v>21</v>
      </c>
      <c r="N527" s="183">
        <f t="shared" si="332"/>
        <v>6</v>
      </c>
      <c r="O527" s="177">
        <f t="shared" si="333"/>
        <v>1.00361202</v>
      </c>
      <c r="P527" s="184">
        <f t="shared" si="327"/>
        <v>1.00959902</v>
      </c>
      <c r="Q527" s="184">
        <f t="shared" si="352"/>
        <v>1.1350047569083959</v>
      </c>
      <c r="R527" s="177">
        <f t="shared" si="326"/>
        <v>1.1391044100000001</v>
      </c>
      <c r="S527" s="177">
        <f t="shared" si="353"/>
        <v>1.0509297200000001</v>
      </c>
      <c r="T527" s="177">
        <f t="shared" si="334"/>
        <v>316018.89089942002</v>
      </c>
      <c r="U527" s="177">
        <f t="shared" si="335"/>
        <v>123.08485757726835</v>
      </c>
      <c r="V527" s="177">
        <f t="shared" si="336"/>
        <v>41493.086607627411</v>
      </c>
      <c r="W527" s="177">
        <f t="shared" si="337"/>
        <v>342320.28600811469</v>
      </c>
      <c r="X527" s="185">
        <f t="shared" si="338"/>
        <v>0</v>
      </c>
      <c r="Y527" s="177">
        <f t="shared" si="339"/>
        <v>0</v>
      </c>
      <c r="Z527" s="186">
        <f t="shared" si="340"/>
        <v>0</v>
      </c>
      <c r="AA527" s="177">
        <f t="shared" si="354"/>
        <v>0</v>
      </c>
      <c r="AB527" s="187">
        <f t="shared" si="355"/>
        <v>7.1215000000000001E-2</v>
      </c>
      <c r="AC527" s="185">
        <f t="shared" si="341"/>
        <v>6</v>
      </c>
      <c r="AD527" s="185">
        <v>252</v>
      </c>
      <c r="AE527" s="184">
        <f t="shared" si="325"/>
        <v>1.001639283</v>
      </c>
      <c r="AF527" s="177">
        <f t="shared" si="342"/>
        <v>518.04439552999997</v>
      </c>
      <c r="AG527" s="177">
        <f t="shared" si="343"/>
        <v>561.15982540000005</v>
      </c>
      <c r="AH527" s="188">
        <f t="shared" si="356"/>
        <v>0</v>
      </c>
      <c r="AI527" s="188"/>
      <c r="AJ527" s="188"/>
      <c r="AK527" s="188"/>
      <c r="AL527" s="8"/>
      <c r="AM527" s="8"/>
      <c r="AN527" s="8"/>
      <c r="AO527" s="8"/>
      <c r="AP527" s="8"/>
      <c r="AQ527" s="8"/>
      <c r="AR527" s="5"/>
      <c r="AS527" s="5"/>
      <c r="AT527" s="5"/>
      <c r="AU527" s="5"/>
      <c r="AV527" s="5"/>
      <c r="AW527" s="3"/>
      <c r="AX527" s="30"/>
      <c r="AY527" s="30"/>
      <c r="AZ527" s="30"/>
      <c r="BA527" s="30"/>
      <c r="BB527" s="30"/>
      <c r="BC527" s="30"/>
      <c r="BD527" s="30"/>
      <c r="BE527" s="30"/>
      <c r="BF527" s="1"/>
      <c r="BG527" s="1"/>
      <c r="BH527" s="1"/>
      <c r="BI527" s="1"/>
    </row>
    <row r="528" spans="1:192" x14ac:dyDescent="0.2">
      <c r="A528" s="125">
        <f t="shared" si="344"/>
        <v>42419</v>
      </c>
      <c r="B528" s="177">
        <f t="shared" si="328"/>
        <v>343179.69585988356</v>
      </c>
      <c r="C528" s="3">
        <f t="shared" si="345"/>
        <v>46329258.941084281</v>
      </c>
      <c r="D528" s="177">
        <f t="shared" si="346"/>
        <v>300704.11454291001</v>
      </c>
      <c r="E528" s="177">
        <f t="shared" si="347"/>
        <v>2416.7589685799999</v>
      </c>
      <c r="F528" s="178">
        <f t="shared" si="329"/>
        <v>298287.35557433002</v>
      </c>
      <c r="G528" s="179">
        <f t="shared" si="348"/>
        <v>4493.17</v>
      </c>
      <c r="H528" s="180">
        <f>IF(AND(N528=1,N527&gt;1),VLOOKUP(A527,[1]Plan1!$CW$105:$CY$215,3),H527)</f>
        <v>4550.2299999999996</v>
      </c>
      <c r="I528" s="181">
        <f t="shared" si="330"/>
        <v>42349</v>
      </c>
      <c r="J528" s="181">
        <f t="shared" si="349"/>
        <v>42380</v>
      </c>
      <c r="K528" s="182">
        <f t="shared" si="331"/>
        <v>1.2699274676898353E-2</v>
      </c>
      <c r="L528" s="213">
        <f t="shared" si="350"/>
        <v>42439</v>
      </c>
      <c r="M528" s="183">
        <f t="shared" si="351"/>
        <v>21</v>
      </c>
      <c r="N528" s="183">
        <f t="shared" si="332"/>
        <v>7</v>
      </c>
      <c r="O528" s="177">
        <f t="shared" si="333"/>
        <v>1.0042152900000001</v>
      </c>
      <c r="P528" s="184">
        <f t="shared" si="327"/>
        <v>1.00959902</v>
      </c>
      <c r="Q528" s="184">
        <f t="shared" si="352"/>
        <v>1.1350047569083959</v>
      </c>
      <c r="R528" s="177">
        <f t="shared" si="326"/>
        <v>1.13978913</v>
      </c>
      <c r="S528" s="177">
        <f t="shared" si="353"/>
        <v>1.0509297200000001</v>
      </c>
      <c r="T528" s="177">
        <f t="shared" si="334"/>
        <v>316018.89089942002</v>
      </c>
      <c r="U528" s="177">
        <f t="shared" si="335"/>
        <v>123.08485757726835</v>
      </c>
      <c r="V528" s="177">
        <f t="shared" si="336"/>
        <v>41697.32992573626</v>
      </c>
      <c r="W528" s="177">
        <f t="shared" si="337"/>
        <v>342524.52932622354</v>
      </c>
      <c r="X528" s="185">
        <f t="shared" si="338"/>
        <v>0</v>
      </c>
      <c r="Y528" s="177">
        <f t="shared" si="339"/>
        <v>0</v>
      </c>
      <c r="Z528" s="186">
        <f t="shared" si="340"/>
        <v>0</v>
      </c>
      <c r="AA528" s="177">
        <f t="shared" si="354"/>
        <v>0</v>
      </c>
      <c r="AB528" s="187">
        <f t="shared" si="355"/>
        <v>7.1215000000000001E-2</v>
      </c>
      <c r="AC528" s="185">
        <f t="shared" si="341"/>
        <v>7</v>
      </c>
      <c r="AD528" s="185">
        <v>252</v>
      </c>
      <c r="AE528" s="184">
        <f t="shared" si="325"/>
        <v>1.001912758</v>
      </c>
      <c r="AF528" s="177">
        <f t="shared" si="342"/>
        <v>604.46766171000002</v>
      </c>
      <c r="AG528" s="177">
        <f t="shared" si="343"/>
        <v>655.16653366000003</v>
      </c>
      <c r="AH528" s="188">
        <f t="shared" si="356"/>
        <v>0</v>
      </c>
      <c r="AI528" s="188"/>
      <c r="AJ528" s="188"/>
      <c r="AK528" s="188"/>
      <c r="AL528" s="8"/>
      <c r="AM528" s="8"/>
      <c r="AN528" s="8"/>
      <c r="AO528" s="8"/>
      <c r="AP528" s="8"/>
      <c r="AQ528" s="8"/>
      <c r="AR528" s="5"/>
      <c r="AS528" s="5"/>
      <c r="AT528" s="5"/>
      <c r="AU528" s="5"/>
      <c r="AV528" s="5"/>
      <c r="AW528" s="3"/>
      <c r="AX528" s="30"/>
      <c r="AY528" s="30"/>
      <c r="AZ528" s="30"/>
      <c r="BA528" s="30"/>
      <c r="BB528" s="30"/>
      <c r="BC528" s="30"/>
      <c r="BD528" s="30"/>
      <c r="BE528" s="30"/>
      <c r="BF528" s="1"/>
      <c r="BG528" s="1"/>
      <c r="BH528" s="1"/>
      <c r="BI528" s="1"/>
    </row>
    <row r="529" spans="1:61" x14ac:dyDescent="0.2">
      <c r="A529" s="125">
        <f t="shared" si="344"/>
        <v>42420</v>
      </c>
      <c r="B529" s="177">
        <f t="shared" si="328"/>
        <v>343478.20586698817</v>
      </c>
      <c r="C529" s="3">
        <f t="shared" si="345"/>
        <v>46369557.792043403</v>
      </c>
      <c r="D529" s="177">
        <f t="shared" si="346"/>
        <v>300704.11454291001</v>
      </c>
      <c r="E529" s="177">
        <f t="shared" si="347"/>
        <v>2416.7589685799999</v>
      </c>
      <c r="F529" s="178">
        <f t="shared" si="329"/>
        <v>298287.35557433002</v>
      </c>
      <c r="G529" s="179">
        <f t="shared" si="348"/>
        <v>4493.17</v>
      </c>
      <c r="H529" s="180">
        <f>IF(AND(N529=1,N528&gt;1),VLOOKUP(A528,[1]Plan1!$CW$105:$CY$215,3),H528)</f>
        <v>4550.2299999999996</v>
      </c>
      <c r="I529" s="181">
        <f t="shared" si="330"/>
        <v>42349</v>
      </c>
      <c r="J529" s="181">
        <f t="shared" si="349"/>
        <v>42380</v>
      </c>
      <c r="K529" s="182">
        <f t="shared" si="331"/>
        <v>1.2699274676898353E-2</v>
      </c>
      <c r="L529" s="213">
        <f t="shared" si="350"/>
        <v>42439</v>
      </c>
      <c r="M529" s="183">
        <f t="shared" si="351"/>
        <v>21</v>
      </c>
      <c r="N529" s="183">
        <f t="shared" si="332"/>
        <v>8</v>
      </c>
      <c r="O529" s="177">
        <f t="shared" si="333"/>
        <v>1.0048189300000001</v>
      </c>
      <c r="P529" s="184">
        <f t="shared" si="327"/>
        <v>1.00959902</v>
      </c>
      <c r="Q529" s="184">
        <f t="shared" si="352"/>
        <v>1.1350047569083959</v>
      </c>
      <c r="R529" s="177">
        <f t="shared" si="326"/>
        <v>1.14047426</v>
      </c>
      <c r="S529" s="177">
        <f t="shared" si="353"/>
        <v>1.0509297200000001</v>
      </c>
      <c r="T529" s="177">
        <f t="shared" si="334"/>
        <v>316018.89089942002</v>
      </c>
      <c r="U529" s="177">
        <f t="shared" si="335"/>
        <v>123.08485757726835</v>
      </c>
      <c r="V529" s="177">
        <f t="shared" si="336"/>
        <v>41901.695541660876</v>
      </c>
      <c r="W529" s="177">
        <f t="shared" si="337"/>
        <v>342728.89494214818</v>
      </c>
      <c r="X529" s="185">
        <f t="shared" si="338"/>
        <v>0</v>
      </c>
      <c r="Y529" s="177">
        <f t="shared" si="339"/>
        <v>0</v>
      </c>
      <c r="Z529" s="186">
        <f t="shared" si="340"/>
        <v>0</v>
      </c>
      <c r="AA529" s="177">
        <f t="shared" si="354"/>
        <v>0</v>
      </c>
      <c r="AB529" s="187">
        <f t="shared" si="355"/>
        <v>7.1215000000000001E-2</v>
      </c>
      <c r="AC529" s="185">
        <f t="shared" si="341"/>
        <v>8</v>
      </c>
      <c r="AD529" s="185">
        <v>252</v>
      </c>
      <c r="AE529" s="184">
        <f t="shared" si="325"/>
        <v>1.002186308</v>
      </c>
      <c r="AF529" s="177">
        <f t="shared" si="342"/>
        <v>690.91462932000002</v>
      </c>
      <c r="AG529" s="177">
        <f t="shared" si="343"/>
        <v>749.31092483999998</v>
      </c>
      <c r="AH529" s="188">
        <f t="shared" si="356"/>
        <v>0</v>
      </c>
      <c r="AI529" s="188"/>
      <c r="AJ529" s="188"/>
      <c r="AK529" s="188"/>
      <c r="AL529" s="8"/>
      <c r="AM529" s="8"/>
      <c r="AN529" s="8"/>
      <c r="AO529" s="8"/>
      <c r="AP529" s="8"/>
      <c r="AQ529" s="8"/>
      <c r="AR529" s="5"/>
      <c r="AS529" s="5"/>
      <c r="AT529" s="5"/>
      <c r="AU529" s="5"/>
      <c r="AV529" s="5"/>
      <c r="AW529" s="3"/>
      <c r="AX529" s="30"/>
      <c r="AY529" s="30"/>
      <c r="AZ529" s="30"/>
      <c r="BA529" s="30"/>
      <c r="BB529" s="30"/>
      <c r="BC529" s="30"/>
      <c r="BD529" s="30"/>
      <c r="BE529" s="30"/>
      <c r="BF529" s="1"/>
      <c r="BG529" s="1"/>
      <c r="BH529" s="1"/>
      <c r="BI529" s="1"/>
    </row>
    <row r="530" spans="1:61" x14ac:dyDescent="0.2">
      <c r="A530" s="125">
        <f t="shared" si="344"/>
        <v>42421</v>
      </c>
      <c r="B530" s="177">
        <f t="shared" si="328"/>
        <v>343478.20586698817</v>
      </c>
      <c r="C530" s="3">
        <f t="shared" si="345"/>
        <v>46369557.792043403</v>
      </c>
      <c r="D530" s="177">
        <f t="shared" si="346"/>
        <v>300704.11454291001</v>
      </c>
      <c r="E530" s="177">
        <f t="shared" si="347"/>
        <v>2416.7589685799999</v>
      </c>
      <c r="F530" s="178">
        <f t="shared" si="329"/>
        <v>298287.35557433002</v>
      </c>
      <c r="G530" s="179">
        <f t="shared" si="348"/>
        <v>4493.17</v>
      </c>
      <c r="H530" s="180">
        <f>IF(AND(N530=1,N529&gt;1),VLOOKUP(A529,[1]Plan1!$CW$105:$CY$215,3),H529)</f>
        <v>4550.2299999999996</v>
      </c>
      <c r="I530" s="181">
        <f t="shared" si="330"/>
        <v>42349</v>
      </c>
      <c r="J530" s="181">
        <f t="shared" si="349"/>
        <v>42380</v>
      </c>
      <c r="K530" s="182">
        <f t="shared" si="331"/>
        <v>1.2699274676898353E-2</v>
      </c>
      <c r="L530" s="213">
        <f t="shared" si="350"/>
        <v>42439</v>
      </c>
      <c r="M530" s="183">
        <f t="shared" si="351"/>
        <v>21</v>
      </c>
      <c r="N530" s="183">
        <f t="shared" si="332"/>
        <v>8</v>
      </c>
      <c r="O530" s="177">
        <f t="shared" si="333"/>
        <v>1.0048189300000001</v>
      </c>
      <c r="P530" s="184">
        <f t="shared" si="327"/>
        <v>1.00959902</v>
      </c>
      <c r="Q530" s="184">
        <f t="shared" si="352"/>
        <v>1.1350047569083959</v>
      </c>
      <c r="R530" s="177">
        <f t="shared" si="326"/>
        <v>1.14047426</v>
      </c>
      <c r="S530" s="177">
        <f t="shared" si="353"/>
        <v>1.0509297200000001</v>
      </c>
      <c r="T530" s="177">
        <f t="shared" si="334"/>
        <v>316018.89089942002</v>
      </c>
      <c r="U530" s="177">
        <f t="shared" si="335"/>
        <v>123.08485757726835</v>
      </c>
      <c r="V530" s="177">
        <f t="shared" si="336"/>
        <v>41901.695541660876</v>
      </c>
      <c r="W530" s="177">
        <f t="shared" si="337"/>
        <v>342728.89494214818</v>
      </c>
      <c r="X530" s="185">
        <f t="shared" si="338"/>
        <v>0</v>
      </c>
      <c r="Y530" s="177">
        <f t="shared" si="339"/>
        <v>0</v>
      </c>
      <c r="Z530" s="186">
        <f t="shared" si="340"/>
        <v>0</v>
      </c>
      <c r="AA530" s="177">
        <f t="shared" si="354"/>
        <v>0</v>
      </c>
      <c r="AB530" s="187">
        <f t="shared" si="355"/>
        <v>7.1215000000000001E-2</v>
      </c>
      <c r="AC530" s="185">
        <f t="shared" si="341"/>
        <v>8</v>
      </c>
      <c r="AD530" s="185">
        <v>252</v>
      </c>
      <c r="AE530" s="184">
        <f t="shared" si="325"/>
        <v>1.002186308</v>
      </c>
      <c r="AF530" s="177">
        <f t="shared" si="342"/>
        <v>690.91462932000002</v>
      </c>
      <c r="AG530" s="177">
        <f t="shared" si="343"/>
        <v>749.31092483999998</v>
      </c>
      <c r="AH530" s="188">
        <f t="shared" si="356"/>
        <v>0</v>
      </c>
      <c r="AI530" s="188"/>
      <c r="AJ530" s="188"/>
      <c r="AK530" s="188"/>
      <c r="AL530" s="8"/>
      <c r="AM530" s="8"/>
      <c r="AN530" s="8"/>
      <c r="AO530" s="8"/>
      <c r="AP530" s="8"/>
      <c r="AQ530" s="8"/>
      <c r="AR530" s="5"/>
      <c r="AS530" s="5"/>
      <c r="AT530" s="5"/>
      <c r="AU530" s="5"/>
      <c r="AV530" s="5"/>
      <c r="AW530" s="3"/>
      <c r="AX530" s="30"/>
      <c r="AY530" s="30"/>
      <c r="AZ530" s="30"/>
      <c r="BA530" s="30"/>
      <c r="BB530" s="30"/>
      <c r="BC530" s="30"/>
      <c r="BD530" s="30"/>
      <c r="BE530" s="30"/>
      <c r="BF530" s="1"/>
      <c r="BG530" s="1"/>
      <c r="BH530" s="1"/>
      <c r="BI530" s="1"/>
    </row>
    <row r="531" spans="1:61" x14ac:dyDescent="0.2">
      <c r="A531" s="125">
        <f t="shared" si="344"/>
        <v>42422</v>
      </c>
      <c r="B531" s="177">
        <f t="shared" si="328"/>
        <v>343478.20586698817</v>
      </c>
      <c r="C531" s="3">
        <f t="shared" si="345"/>
        <v>46369557.792043403</v>
      </c>
      <c r="D531" s="177">
        <f t="shared" si="346"/>
        <v>300704.11454291001</v>
      </c>
      <c r="E531" s="177">
        <f t="shared" si="347"/>
        <v>2416.7589685799999</v>
      </c>
      <c r="F531" s="178">
        <f t="shared" si="329"/>
        <v>298287.35557433002</v>
      </c>
      <c r="G531" s="179">
        <f t="shared" si="348"/>
        <v>4493.17</v>
      </c>
      <c r="H531" s="180">
        <f>IF(AND(N531=1,N530&gt;1),VLOOKUP(A530,[1]Plan1!$CW$105:$CY$215,3),H530)</f>
        <v>4550.2299999999996</v>
      </c>
      <c r="I531" s="181">
        <f t="shared" si="330"/>
        <v>42349</v>
      </c>
      <c r="J531" s="181">
        <f t="shared" si="349"/>
        <v>42380</v>
      </c>
      <c r="K531" s="182">
        <f t="shared" si="331"/>
        <v>1.2699274676898353E-2</v>
      </c>
      <c r="L531" s="213">
        <f t="shared" si="350"/>
        <v>42439</v>
      </c>
      <c r="M531" s="183">
        <f t="shared" si="351"/>
        <v>21</v>
      </c>
      <c r="N531" s="183">
        <f t="shared" si="332"/>
        <v>8</v>
      </c>
      <c r="O531" s="177">
        <f t="shared" si="333"/>
        <v>1.0048189300000001</v>
      </c>
      <c r="P531" s="184">
        <f t="shared" si="327"/>
        <v>1.00959902</v>
      </c>
      <c r="Q531" s="184">
        <f t="shared" si="352"/>
        <v>1.1350047569083959</v>
      </c>
      <c r="R531" s="177">
        <f t="shared" si="326"/>
        <v>1.14047426</v>
      </c>
      <c r="S531" s="177">
        <f t="shared" si="353"/>
        <v>1.0509297200000001</v>
      </c>
      <c r="T531" s="177">
        <f t="shared" si="334"/>
        <v>316018.89089942002</v>
      </c>
      <c r="U531" s="177">
        <f t="shared" si="335"/>
        <v>123.08485757726835</v>
      </c>
      <c r="V531" s="177">
        <f t="shared" si="336"/>
        <v>41901.695541660876</v>
      </c>
      <c r="W531" s="177">
        <f t="shared" si="337"/>
        <v>342728.89494214818</v>
      </c>
      <c r="X531" s="185">
        <f t="shared" si="338"/>
        <v>0</v>
      </c>
      <c r="Y531" s="177">
        <f t="shared" si="339"/>
        <v>0</v>
      </c>
      <c r="Z531" s="186">
        <f t="shared" si="340"/>
        <v>0</v>
      </c>
      <c r="AA531" s="177">
        <f t="shared" si="354"/>
        <v>0</v>
      </c>
      <c r="AB531" s="187">
        <f t="shared" si="355"/>
        <v>7.1215000000000001E-2</v>
      </c>
      <c r="AC531" s="185">
        <f t="shared" si="341"/>
        <v>8</v>
      </c>
      <c r="AD531" s="185">
        <v>252</v>
      </c>
      <c r="AE531" s="184">
        <f t="shared" si="325"/>
        <v>1.002186308</v>
      </c>
      <c r="AF531" s="177">
        <f t="shared" si="342"/>
        <v>690.91462932000002</v>
      </c>
      <c r="AG531" s="177">
        <f t="shared" si="343"/>
        <v>749.31092483999998</v>
      </c>
      <c r="AH531" s="188">
        <f t="shared" si="356"/>
        <v>0</v>
      </c>
      <c r="AI531" s="188"/>
      <c r="AJ531" s="188"/>
      <c r="AK531" s="188"/>
      <c r="AL531" s="8"/>
      <c r="AM531" s="8"/>
      <c r="AN531" s="8"/>
      <c r="AO531" s="8"/>
      <c r="AP531" s="8"/>
      <c r="AQ531" s="8"/>
      <c r="AR531" s="5"/>
      <c r="AS531" s="5"/>
      <c r="AT531" s="5"/>
      <c r="AU531" s="5"/>
      <c r="AV531" s="5"/>
      <c r="AW531" s="3"/>
      <c r="AX531" s="30"/>
      <c r="AY531" s="30"/>
      <c r="AZ531" s="30"/>
      <c r="BA531" s="30"/>
      <c r="BB531" s="30"/>
      <c r="BC531" s="30"/>
      <c r="BD531" s="30"/>
      <c r="BE531" s="30"/>
      <c r="BF531" s="1"/>
      <c r="BG531" s="1"/>
      <c r="BH531" s="1"/>
      <c r="BI531" s="1"/>
    </row>
    <row r="532" spans="1:61" x14ac:dyDescent="0.2">
      <c r="A532" s="125">
        <f t="shared" si="344"/>
        <v>42423</v>
      </c>
      <c r="B532" s="177">
        <f t="shared" si="328"/>
        <v>343776.97266802506</v>
      </c>
      <c r="C532" s="3">
        <f t="shared" si="345"/>
        <v>46409891.310183384</v>
      </c>
      <c r="D532" s="177">
        <f t="shared" si="346"/>
        <v>300704.11454291001</v>
      </c>
      <c r="E532" s="177">
        <f t="shared" si="347"/>
        <v>2416.7589685799999</v>
      </c>
      <c r="F532" s="178">
        <f t="shared" si="329"/>
        <v>298287.35557433002</v>
      </c>
      <c r="G532" s="179">
        <f t="shared" si="348"/>
        <v>4493.17</v>
      </c>
      <c r="H532" s="180">
        <f>IF(AND(N532=1,N531&gt;1),VLOOKUP(A531,[1]Plan1!$CW$105:$CY$215,3),H531)</f>
        <v>4550.2299999999996</v>
      </c>
      <c r="I532" s="181">
        <f t="shared" si="330"/>
        <v>42349</v>
      </c>
      <c r="J532" s="181">
        <f t="shared" si="349"/>
        <v>42380</v>
      </c>
      <c r="K532" s="182">
        <f t="shared" si="331"/>
        <v>1.2699274676898353E-2</v>
      </c>
      <c r="L532" s="213">
        <f t="shared" si="350"/>
        <v>42439</v>
      </c>
      <c r="M532" s="183">
        <f t="shared" si="351"/>
        <v>21</v>
      </c>
      <c r="N532" s="183">
        <f t="shared" si="332"/>
        <v>9</v>
      </c>
      <c r="O532" s="177">
        <f t="shared" si="333"/>
        <v>1.00542292</v>
      </c>
      <c r="P532" s="184">
        <f t="shared" si="327"/>
        <v>1.00959902</v>
      </c>
      <c r="Q532" s="184">
        <f t="shared" si="352"/>
        <v>1.1350047569083959</v>
      </c>
      <c r="R532" s="177">
        <f t="shared" si="326"/>
        <v>1.1411597899999999</v>
      </c>
      <c r="S532" s="177">
        <f t="shared" si="353"/>
        <v>1.0509297200000001</v>
      </c>
      <c r="T532" s="177">
        <f t="shared" si="334"/>
        <v>316018.89089942002</v>
      </c>
      <c r="U532" s="177">
        <f t="shared" si="335"/>
        <v>123.08485757726835</v>
      </c>
      <c r="V532" s="177">
        <f t="shared" si="336"/>
        <v>42106.180472527725</v>
      </c>
      <c r="W532" s="177">
        <f t="shared" si="337"/>
        <v>342933.37987301504</v>
      </c>
      <c r="X532" s="185">
        <f t="shared" si="338"/>
        <v>0</v>
      </c>
      <c r="Y532" s="177">
        <f t="shared" si="339"/>
        <v>0</v>
      </c>
      <c r="Z532" s="186">
        <f t="shared" si="340"/>
        <v>0</v>
      </c>
      <c r="AA532" s="177">
        <f t="shared" si="354"/>
        <v>0</v>
      </c>
      <c r="AB532" s="187">
        <f t="shared" si="355"/>
        <v>7.1215000000000001E-2</v>
      </c>
      <c r="AC532" s="185">
        <f t="shared" si="341"/>
        <v>9</v>
      </c>
      <c r="AD532" s="185">
        <v>252</v>
      </c>
      <c r="AE532" s="184">
        <f t="shared" si="325"/>
        <v>1.0024599320000001</v>
      </c>
      <c r="AF532" s="177">
        <f t="shared" si="342"/>
        <v>777.38498231999995</v>
      </c>
      <c r="AG532" s="177">
        <f t="shared" si="343"/>
        <v>843.59279501000003</v>
      </c>
      <c r="AH532" s="188">
        <f t="shared" si="356"/>
        <v>0</v>
      </c>
      <c r="AI532" s="188"/>
      <c r="AJ532" s="188"/>
      <c r="AK532" s="188"/>
      <c r="AL532" s="8"/>
      <c r="AM532" s="8"/>
      <c r="AN532" s="8"/>
      <c r="AO532" s="8"/>
      <c r="AP532" s="8"/>
      <c r="AQ532" s="8"/>
      <c r="AR532" s="5"/>
      <c r="AS532" s="5"/>
      <c r="AT532" s="5"/>
      <c r="AU532" s="5"/>
      <c r="AV532" s="5"/>
      <c r="AW532" s="25"/>
      <c r="AX532" s="30"/>
      <c r="AY532" s="30"/>
      <c r="AZ532" s="30"/>
      <c r="BA532" s="30"/>
      <c r="BB532" s="30"/>
      <c r="BC532" s="30"/>
      <c r="BD532" s="30"/>
      <c r="BE532" s="30"/>
      <c r="BF532" s="1"/>
      <c r="BG532" s="1"/>
      <c r="BH532" s="1"/>
      <c r="BI532" s="1"/>
    </row>
    <row r="533" spans="1:61" x14ac:dyDescent="0.2">
      <c r="A533" s="125">
        <f t="shared" si="344"/>
        <v>42424</v>
      </c>
      <c r="B533" s="177">
        <f t="shared" si="328"/>
        <v>344076.00273154123</v>
      </c>
      <c r="C533" s="3">
        <f t="shared" si="345"/>
        <v>46450260.368758067</v>
      </c>
      <c r="D533" s="177">
        <f t="shared" si="346"/>
        <v>300704.11454291001</v>
      </c>
      <c r="E533" s="177">
        <f t="shared" si="347"/>
        <v>2416.7589685799999</v>
      </c>
      <c r="F533" s="178">
        <f t="shared" si="329"/>
        <v>298287.35557433002</v>
      </c>
      <c r="G533" s="179">
        <f t="shared" si="348"/>
        <v>4493.17</v>
      </c>
      <c r="H533" s="180">
        <f>IF(AND(N533=1,N532&gt;1),VLOOKUP(A532,[1]Plan1!$CW$105:$CY$215,3),H532)</f>
        <v>4550.2299999999996</v>
      </c>
      <c r="I533" s="181">
        <f t="shared" si="330"/>
        <v>42349</v>
      </c>
      <c r="J533" s="181">
        <f t="shared" si="349"/>
        <v>42380</v>
      </c>
      <c r="K533" s="182">
        <f t="shared" si="331"/>
        <v>1.2699274676898353E-2</v>
      </c>
      <c r="L533" s="213">
        <f t="shared" si="350"/>
        <v>42439</v>
      </c>
      <c r="M533" s="183">
        <f t="shared" si="351"/>
        <v>21</v>
      </c>
      <c r="N533" s="183">
        <f t="shared" si="332"/>
        <v>10</v>
      </c>
      <c r="O533" s="177">
        <f t="shared" si="333"/>
        <v>1.0060272800000001</v>
      </c>
      <c r="P533" s="184">
        <f t="shared" si="327"/>
        <v>1.00959902</v>
      </c>
      <c r="Q533" s="184">
        <f t="shared" si="352"/>
        <v>1.1350047569083959</v>
      </c>
      <c r="R533" s="177">
        <f t="shared" si="326"/>
        <v>1.1418457399999999</v>
      </c>
      <c r="S533" s="177">
        <f t="shared" si="353"/>
        <v>1.0509297200000001</v>
      </c>
      <c r="T533" s="177">
        <f t="shared" si="334"/>
        <v>316018.89089942002</v>
      </c>
      <c r="U533" s="177">
        <f t="shared" si="335"/>
        <v>123.08485757726835</v>
      </c>
      <c r="V533" s="177">
        <f t="shared" si="336"/>
        <v>42310.79068408395</v>
      </c>
      <c r="W533" s="177">
        <f t="shared" si="337"/>
        <v>343137.99008457124</v>
      </c>
      <c r="X533" s="185">
        <f t="shared" si="338"/>
        <v>0</v>
      </c>
      <c r="Y533" s="177">
        <f t="shared" si="339"/>
        <v>0</v>
      </c>
      <c r="Z533" s="186">
        <f t="shared" si="340"/>
        <v>0</v>
      </c>
      <c r="AA533" s="177">
        <f t="shared" si="354"/>
        <v>0</v>
      </c>
      <c r="AB533" s="187">
        <f t="shared" si="355"/>
        <v>7.1215000000000001E-2</v>
      </c>
      <c r="AC533" s="185">
        <f t="shared" si="341"/>
        <v>10</v>
      </c>
      <c r="AD533" s="185">
        <v>252</v>
      </c>
      <c r="AE533" s="184">
        <f t="shared" si="325"/>
        <v>1.0027336309999999</v>
      </c>
      <c r="AF533" s="177">
        <f t="shared" si="342"/>
        <v>863.87903673999995</v>
      </c>
      <c r="AG533" s="177">
        <f t="shared" si="343"/>
        <v>938.01264696999999</v>
      </c>
      <c r="AH533" s="188">
        <f t="shared" si="356"/>
        <v>0</v>
      </c>
      <c r="AI533" s="188"/>
      <c r="AJ533" s="188"/>
      <c r="AK533" s="188"/>
      <c r="AL533" s="8"/>
      <c r="AM533" s="8"/>
      <c r="AN533" s="8"/>
      <c r="AO533" s="8"/>
      <c r="AP533" s="8"/>
      <c r="AQ533" s="8"/>
      <c r="AR533" s="5"/>
      <c r="AS533" s="5"/>
      <c r="AT533" s="5"/>
      <c r="AU533" s="5"/>
      <c r="AV533" s="5"/>
      <c r="AW533" s="3"/>
      <c r="AX533" s="30"/>
      <c r="AY533" s="30"/>
      <c r="AZ533" s="30"/>
      <c r="BA533" s="30"/>
      <c r="BB533" s="30"/>
      <c r="BC533" s="30"/>
      <c r="BD533" s="30"/>
      <c r="BE533" s="30"/>
      <c r="BF533" s="1"/>
      <c r="BG533" s="1"/>
      <c r="BH533" s="1"/>
      <c r="BI533" s="1"/>
    </row>
    <row r="534" spans="1:61" x14ac:dyDescent="0.2">
      <c r="A534" s="125">
        <f t="shared" si="344"/>
        <v>42425</v>
      </c>
      <c r="B534" s="177">
        <f t="shared" si="328"/>
        <v>344375.29620642681</v>
      </c>
      <c r="C534" s="3">
        <f t="shared" si="345"/>
        <v>46490664.987867616</v>
      </c>
      <c r="D534" s="177">
        <f t="shared" si="346"/>
        <v>300704.11454291001</v>
      </c>
      <c r="E534" s="177">
        <f t="shared" si="347"/>
        <v>2416.7589685799999</v>
      </c>
      <c r="F534" s="178">
        <f t="shared" si="329"/>
        <v>298287.35557433002</v>
      </c>
      <c r="G534" s="179">
        <f t="shared" si="348"/>
        <v>4493.17</v>
      </c>
      <c r="H534" s="180">
        <f>IF(AND(N534=1,N533&gt;1),VLOOKUP(A533,[1]Plan1!$CW$105:$CY$215,3),H533)</f>
        <v>4550.2299999999996</v>
      </c>
      <c r="I534" s="181">
        <f t="shared" si="330"/>
        <v>42349</v>
      </c>
      <c r="J534" s="181">
        <f t="shared" si="349"/>
        <v>42380</v>
      </c>
      <c r="K534" s="182">
        <f t="shared" si="331"/>
        <v>1.2699274676898353E-2</v>
      </c>
      <c r="L534" s="213">
        <f t="shared" si="350"/>
        <v>42439</v>
      </c>
      <c r="M534" s="183">
        <f t="shared" si="351"/>
        <v>21</v>
      </c>
      <c r="N534" s="183">
        <f t="shared" si="332"/>
        <v>11</v>
      </c>
      <c r="O534" s="177">
        <f t="shared" si="333"/>
        <v>1.0066320099999999</v>
      </c>
      <c r="P534" s="184">
        <f t="shared" si="327"/>
        <v>1.00959902</v>
      </c>
      <c r="Q534" s="184">
        <f t="shared" si="352"/>
        <v>1.1350047569083959</v>
      </c>
      <c r="R534" s="177">
        <f t="shared" si="326"/>
        <v>1.1425321100000001</v>
      </c>
      <c r="S534" s="177">
        <f t="shared" si="353"/>
        <v>1.0509297200000001</v>
      </c>
      <c r="T534" s="177">
        <f t="shared" si="334"/>
        <v>316018.89089942002</v>
      </c>
      <c r="U534" s="177">
        <f t="shared" si="335"/>
        <v>123.08485757726835</v>
      </c>
      <c r="V534" s="177">
        <f t="shared" si="336"/>
        <v>42515.526176329549</v>
      </c>
      <c r="W534" s="177">
        <f t="shared" si="337"/>
        <v>343342.72557681683</v>
      </c>
      <c r="X534" s="185">
        <f t="shared" si="338"/>
        <v>0</v>
      </c>
      <c r="Y534" s="177">
        <f t="shared" si="339"/>
        <v>0</v>
      </c>
      <c r="Z534" s="186">
        <f t="shared" si="340"/>
        <v>0</v>
      </c>
      <c r="AA534" s="177">
        <f t="shared" si="354"/>
        <v>0</v>
      </c>
      <c r="AB534" s="187">
        <f t="shared" si="355"/>
        <v>7.1215000000000001E-2</v>
      </c>
      <c r="AC534" s="185">
        <f t="shared" si="341"/>
        <v>11</v>
      </c>
      <c r="AD534" s="185">
        <v>252</v>
      </c>
      <c r="AE534" s="184">
        <f t="shared" si="325"/>
        <v>1.003007405</v>
      </c>
      <c r="AF534" s="177">
        <f t="shared" si="342"/>
        <v>950.39679258000001</v>
      </c>
      <c r="AG534" s="177">
        <f t="shared" si="343"/>
        <v>1032.57062961</v>
      </c>
      <c r="AH534" s="188">
        <f t="shared" si="356"/>
        <v>0</v>
      </c>
      <c r="AI534" s="188"/>
      <c r="AJ534" s="188"/>
      <c r="AK534" s="188"/>
      <c r="AL534" s="8"/>
      <c r="AM534" s="8"/>
      <c r="AN534" s="8"/>
      <c r="AO534" s="8"/>
      <c r="AP534" s="8"/>
      <c r="AQ534" s="8"/>
      <c r="AR534" s="5"/>
      <c r="AS534" s="5"/>
      <c r="AT534" s="5"/>
      <c r="AU534" s="5"/>
      <c r="AV534" s="5"/>
      <c r="AW534" s="3"/>
      <c r="AX534" s="30"/>
      <c r="AY534" s="30"/>
      <c r="AZ534" s="30"/>
      <c r="BA534" s="30"/>
      <c r="BB534" s="30"/>
      <c r="BC534" s="30"/>
      <c r="BD534" s="30"/>
      <c r="BE534" s="30"/>
      <c r="BF534" s="1"/>
      <c r="BG534" s="1"/>
      <c r="BH534" s="1"/>
      <c r="BI534" s="1"/>
    </row>
    <row r="535" spans="1:61" x14ac:dyDescent="0.2">
      <c r="A535" s="125">
        <f t="shared" si="344"/>
        <v>42426</v>
      </c>
      <c r="B535" s="177">
        <f t="shared" si="328"/>
        <v>344674.84691277461</v>
      </c>
      <c r="C535" s="3">
        <f t="shared" si="345"/>
        <v>46531104.333224572</v>
      </c>
      <c r="D535" s="177">
        <f t="shared" si="346"/>
        <v>300704.11454291001</v>
      </c>
      <c r="E535" s="177">
        <f t="shared" si="347"/>
        <v>2416.7589685799999</v>
      </c>
      <c r="F535" s="178">
        <f t="shared" si="329"/>
        <v>298287.35557433002</v>
      </c>
      <c r="G535" s="179">
        <f t="shared" si="348"/>
        <v>4493.17</v>
      </c>
      <c r="H535" s="180">
        <f>IF(AND(N535=1,N534&gt;1),VLOOKUP(A534,[1]Plan1!$CW$105:$CY$215,3),H534)</f>
        <v>4550.2299999999996</v>
      </c>
      <c r="I535" s="181">
        <f t="shared" si="330"/>
        <v>42349</v>
      </c>
      <c r="J535" s="181">
        <f t="shared" si="349"/>
        <v>42380</v>
      </c>
      <c r="K535" s="182">
        <f t="shared" si="331"/>
        <v>1.2699274676898353E-2</v>
      </c>
      <c r="L535" s="213">
        <f t="shared" si="350"/>
        <v>42439</v>
      </c>
      <c r="M535" s="183">
        <f t="shared" si="351"/>
        <v>21</v>
      </c>
      <c r="N535" s="183">
        <f t="shared" si="332"/>
        <v>12</v>
      </c>
      <c r="O535" s="177">
        <f t="shared" si="333"/>
        <v>1.0072370900000001</v>
      </c>
      <c r="P535" s="184">
        <f t="shared" si="327"/>
        <v>1.00959902</v>
      </c>
      <c r="Q535" s="184">
        <f t="shared" si="352"/>
        <v>1.1350047569083959</v>
      </c>
      <c r="R535" s="177">
        <f t="shared" si="326"/>
        <v>1.14321888</v>
      </c>
      <c r="S535" s="177">
        <f t="shared" si="353"/>
        <v>1.0509297200000001</v>
      </c>
      <c r="T535" s="177">
        <f t="shared" si="334"/>
        <v>316018.89089942002</v>
      </c>
      <c r="U535" s="177">
        <f t="shared" si="335"/>
        <v>123.08485757726835</v>
      </c>
      <c r="V535" s="177">
        <f t="shared" si="336"/>
        <v>42720.380983517316</v>
      </c>
      <c r="W535" s="177">
        <f t="shared" si="337"/>
        <v>343547.58038400463</v>
      </c>
      <c r="X535" s="185">
        <f t="shared" si="338"/>
        <v>0</v>
      </c>
      <c r="Y535" s="177">
        <f t="shared" si="339"/>
        <v>0</v>
      </c>
      <c r="Z535" s="186">
        <f t="shared" si="340"/>
        <v>0</v>
      </c>
      <c r="AA535" s="177">
        <f t="shared" si="354"/>
        <v>0</v>
      </c>
      <c r="AB535" s="187">
        <f t="shared" si="355"/>
        <v>7.1215000000000001E-2</v>
      </c>
      <c r="AC535" s="185">
        <f t="shared" si="341"/>
        <v>12</v>
      </c>
      <c r="AD535" s="185">
        <v>252</v>
      </c>
      <c r="AE535" s="184">
        <f t="shared" si="325"/>
        <v>1.0032812529999999</v>
      </c>
      <c r="AF535" s="177">
        <f t="shared" si="342"/>
        <v>1036.9379338199999</v>
      </c>
      <c r="AG535" s="177">
        <f t="shared" si="343"/>
        <v>1127.2665287699999</v>
      </c>
      <c r="AH535" s="188">
        <f t="shared" si="356"/>
        <v>0</v>
      </c>
      <c r="AI535" s="188"/>
      <c r="AJ535" s="188"/>
      <c r="AK535" s="188"/>
      <c r="AL535" s="8"/>
      <c r="AM535" s="8"/>
      <c r="AN535" s="8"/>
      <c r="AO535" s="8"/>
      <c r="AP535" s="8"/>
      <c r="AQ535" s="8"/>
      <c r="AR535" s="5"/>
      <c r="AS535" s="5"/>
      <c r="AT535" s="5"/>
      <c r="AU535" s="5"/>
      <c r="AV535" s="5"/>
      <c r="AW535" s="3"/>
      <c r="AX535" s="30"/>
      <c r="AY535" s="30"/>
      <c r="AZ535" s="30"/>
      <c r="BA535" s="30"/>
      <c r="BB535" s="30"/>
      <c r="BC535" s="30"/>
      <c r="BD535" s="30"/>
      <c r="BE535" s="30"/>
      <c r="BF535" s="1"/>
      <c r="BG535" s="1"/>
      <c r="BH535" s="1"/>
      <c r="BI535" s="1"/>
    </row>
    <row r="536" spans="1:61" x14ac:dyDescent="0.2">
      <c r="A536" s="125">
        <f t="shared" si="344"/>
        <v>42427</v>
      </c>
      <c r="B536" s="177">
        <f t="shared" si="328"/>
        <v>344974.66166856175</v>
      </c>
      <c r="C536" s="3">
        <f t="shared" si="345"/>
        <v>46571579.325255834</v>
      </c>
      <c r="D536" s="177">
        <f t="shared" si="346"/>
        <v>300704.11454291001</v>
      </c>
      <c r="E536" s="177">
        <f t="shared" si="347"/>
        <v>2416.7589685799999</v>
      </c>
      <c r="F536" s="178">
        <f t="shared" si="329"/>
        <v>298287.35557433002</v>
      </c>
      <c r="G536" s="179">
        <f t="shared" si="348"/>
        <v>4493.17</v>
      </c>
      <c r="H536" s="180">
        <f>IF(AND(N536=1,N535&gt;1),VLOOKUP(A535,[1]Plan1!$CW$105:$CY$215,3),H535)</f>
        <v>4550.2299999999996</v>
      </c>
      <c r="I536" s="181">
        <f t="shared" si="330"/>
        <v>42349</v>
      </c>
      <c r="J536" s="181">
        <f t="shared" si="349"/>
        <v>42380</v>
      </c>
      <c r="K536" s="182">
        <f t="shared" si="331"/>
        <v>1.2699274676898353E-2</v>
      </c>
      <c r="L536" s="213">
        <f t="shared" si="350"/>
        <v>42439</v>
      </c>
      <c r="M536" s="183">
        <f t="shared" si="351"/>
        <v>21</v>
      </c>
      <c r="N536" s="183">
        <f t="shared" si="332"/>
        <v>13</v>
      </c>
      <c r="O536" s="177">
        <f t="shared" si="333"/>
        <v>1.00784254</v>
      </c>
      <c r="P536" s="184">
        <f t="shared" si="327"/>
        <v>1.00959902</v>
      </c>
      <c r="Q536" s="184">
        <f t="shared" si="352"/>
        <v>1.1350047569083959</v>
      </c>
      <c r="R536" s="177">
        <f t="shared" si="326"/>
        <v>1.1439060700000001</v>
      </c>
      <c r="S536" s="177">
        <f t="shared" si="353"/>
        <v>1.0509297200000001</v>
      </c>
      <c r="T536" s="177">
        <f t="shared" si="334"/>
        <v>316018.89089942002</v>
      </c>
      <c r="U536" s="177">
        <f t="shared" si="335"/>
        <v>123.08485757726835</v>
      </c>
      <c r="V536" s="177">
        <f t="shared" si="336"/>
        <v>42925.361071394458</v>
      </c>
      <c r="W536" s="177">
        <f t="shared" si="337"/>
        <v>343752.56047188176</v>
      </c>
      <c r="X536" s="185">
        <f t="shared" si="338"/>
        <v>0</v>
      </c>
      <c r="Y536" s="177">
        <f t="shared" si="339"/>
        <v>0</v>
      </c>
      <c r="Z536" s="186">
        <f t="shared" si="340"/>
        <v>0</v>
      </c>
      <c r="AA536" s="177">
        <f t="shared" si="354"/>
        <v>0</v>
      </c>
      <c r="AB536" s="187">
        <f t="shared" si="355"/>
        <v>7.1215000000000001E-2</v>
      </c>
      <c r="AC536" s="185">
        <f t="shared" si="341"/>
        <v>13</v>
      </c>
      <c r="AD536" s="185">
        <v>252</v>
      </c>
      <c r="AE536" s="184">
        <f t="shared" si="325"/>
        <v>1.003555177</v>
      </c>
      <c r="AF536" s="177">
        <f t="shared" si="342"/>
        <v>1123.50309249</v>
      </c>
      <c r="AG536" s="177">
        <f t="shared" si="343"/>
        <v>1222.1011966799999</v>
      </c>
      <c r="AH536" s="188">
        <f t="shared" si="356"/>
        <v>0</v>
      </c>
      <c r="AI536" s="188"/>
      <c r="AJ536" s="188"/>
      <c r="AK536" s="188"/>
      <c r="AL536" s="8"/>
      <c r="AM536" s="8"/>
      <c r="AN536" s="8"/>
      <c r="AO536" s="8"/>
      <c r="AP536" s="8"/>
      <c r="AQ536" s="8"/>
      <c r="AR536" s="5"/>
      <c r="AS536" s="5"/>
      <c r="AT536" s="5"/>
      <c r="AU536" s="5"/>
      <c r="AV536" s="5"/>
      <c r="AW536" s="3"/>
      <c r="AX536" s="30"/>
      <c r="AY536" s="30"/>
      <c r="AZ536" s="30"/>
      <c r="BA536" s="30"/>
      <c r="BB536" s="30"/>
      <c r="BC536" s="30"/>
      <c r="BD536" s="30"/>
      <c r="BE536" s="30"/>
      <c r="BF536" s="1"/>
      <c r="BG536" s="1"/>
      <c r="BH536" s="1"/>
      <c r="BI536" s="1"/>
    </row>
    <row r="537" spans="1:61" x14ac:dyDescent="0.2">
      <c r="A537" s="125">
        <f t="shared" si="344"/>
        <v>42428</v>
      </c>
      <c r="B537" s="177">
        <f t="shared" si="328"/>
        <v>344974.66166856175</v>
      </c>
      <c r="C537" s="3">
        <f t="shared" si="345"/>
        <v>46571579.325255834</v>
      </c>
      <c r="D537" s="177">
        <f t="shared" si="346"/>
        <v>300704.11454291001</v>
      </c>
      <c r="E537" s="177">
        <f t="shared" si="347"/>
        <v>2416.7589685799999</v>
      </c>
      <c r="F537" s="178">
        <f t="shared" si="329"/>
        <v>298287.35557433002</v>
      </c>
      <c r="G537" s="179">
        <f t="shared" si="348"/>
        <v>4493.17</v>
      </c>
      <c r="H537" s="180">
        <f>IF(AND(N537=1,N536&gt;1),VLOOKUP(A536,[1]Plan1!$CW$105:$CY$215,3),H536)</f>
        <v>4550.2299999999996</v>
      </c>
      <c r="I537" s="181">
        <f t="shared" si="330"/>
        <v>42349</v>
      </c>
      <c r="J537" s="181">
        <f t="shared" si="349"/>
        <v>42380</v>
      </c>
      <c r="K537" s="182">
        <f t="shared" si="331"/>
        <v>1.2699274676898353E-2</v>
      </c>
      <c r="L537" s="213">
        <f t="shared" si="350"/>
        <v>42439</v>
      </c>
      <c r="M537" s="183">
        <f t="shared" si="351"/>
        <v>21</v>
      </c>
      <c r="N537" s="183">
        <f t="shared" si="332"/>
        <v>13</v>
      </c>
      <c r="O537" s="177">
        <f t="shared" si="333"/>
        <v>1.00784254</v>
      </c>
      <c r="P537" s="184">
        <f t="shared" si="327"/>
        <v>1.00959902</v>
      </c>
      <c r="Q537" s="184">
        <f t="shared" si="352"/>
        <v>1.1350047569083959</v>
      </c>
      <c r="R537" s="177">
        <f t="shared" si="326"/>
        <v>1.1439060700000001</v>
      </c>
      <c r="S537" s="177">
        <f t="shared" si="353"/>
        <v>1.0509297200000001</v>
      </c>
      <c r="T537" s="177">
        <f t="shared" si="334"/>
        <v>316018.89089942002</v>
      </c>
      <c r="U537" s="177">
        <f t="shared" si="335"/>
        <v>123.08485757726835</v>
      </c>
      <c r="V537" s="177">
        <f t="shared" si="336"/>
        <v>42925.361071394458</v>
      </c>
      <c r="W537" s="177">
        <f t="shared" si="337"/>
        <v>343752.56047188176</v>
      </c>
      <c r="X537" s="185">
        <f t="shared" si="338"/>
        <v>0</v>
      </c>
      <c r="Y537" s="177">
        <f t="shared" si="339"/>
        <v>0</v>
      </c>
      <c r="Z537" s="186">
        <f t="shared" si="340"/>
        <v>0</v>
      </c>
      <c r="AA537" s="177">
        <f t="shared" si="354"/>
        <v>0</v>
      </c>
      <c r="AB537" s="187">
        <f t="shared" si="355"/>
        <v>7.1215000000000001E-2</v>
      </c>
      <c r="AC537" s="185">
        <f t="shared" si="341"/>
        <v>13</v>
      </c>
      <c r="AD537" s="185">
        <v>252</v>
      </c>
      <c r="AE537" s="184">
        <f t="shared" si="325"/>
        <v>1.003555177</v>
      </c>
      <c r="AF537" s="177">
        <f t="shared" si="342"/>
        <v>1123.50309249</v>
      </c>
      <c r="AG537" s="177">
        <f t="shared" si="343"/>
        <v>1222.1011966799999</v>
      </c>
      <c r="AH537" s="188">
        <f t="shared" si="356"/>
        <v>0</v>
      </c>
      <c r="AI537" s="188"/>
      <c r="AJ537" s="188"/>
      <c r="AK537" s="188"/>
      <c r="AL537" s="8"/>
      <c r="AM537" s="8"/>
      <c r="AN537" s="8"/>
      <c r="AO537" s="8"/>
      <c r="AP537" s="8"/>
      <c r="AQ537" s="8"/>
      <c r="AR537" s="5"/>
      <c r="AS537" s="5"/>
      <c r="AT537" s="5"/>
      <c r="AU537" s="5"/>
      <c r="AV537" s="5"/>
      <c r="AW537" s="3"/>
      <c r="AX537" s="30"/>
      <c r="AY537" s="30"/>
      <c r="AZ537" s="30"/>
      <c r="BA537" s="30"/>
      <c r="BB537" s="30"/>
      <c r="BC537" s="30"/>
      <c r="BD537" s="30"/>
      <c r="BE537" s="30"/>
      <c r="BF537" s="1"/>
      <c r="BG537" s="1"/>
      <c r="BH537" s="1"/>
      <c r="BI537" s="1"/>
    </row>
    <row r="538" spans="1:61" x14ac:dyDescent="0.2">
      <c r="A538" s="125">
        <f t="shared" si="344"/>
        <v>42429</v>
      </c>
      <c r="B538" s="177">
        <f t="shared" si="328"/>
        <v>344974.66166856175</v>
      </c>
      <c r="C538" s="3">
        <f t="shared" si="345"/>
        <v>46571579.325255834</v>
      </c>
      <c r="D538" s="177">
        <f t="shared" si="346"/>
        <v>300704.11454291001</v>
      </c>
      <c r="E538" s="177">
        <f t="shared" si="347"/>
        <v>2416.7589685799999</v>
      </c>
      <c r="F538" s="178">
        <f t="shared" si="329"/>
        <v>298287.35557433002</v>
      </c>
      <c r="G538" s="179">
        <f t="shared" si="348"/>
        <v>4493.17</v>
      </c>
      <c r="H538" s="180">
        <f>IF(AND(N538=1,N537&gt;1),VLOOKUP(A537,[1]Plan1!$CW$105:$CY$215,3),H537)</f>
        <v>4550.2299999999996</v>
      </c>
      <c r="I538" s="181">
        <f t="shared" si="330"/>
        <v>42349</v>
      </c>
      <c r="J538" s="181">
        <f t="shared" si="349"/>
        <v>42380</v>
      </c>
      <c r="K538" s="182">
        <f t="shared" si="331"/>
        <v>1.2699274676898353E-2</v>
      </c>
      <c r="L538" s="213">
        <f t="shared" si="350"/>
        <v>42439</v>
      </c>
      <c r="M538" s="183">
        <f t="shared" si="351"/>
        <v>21</v>
      </c>
      <c r="N538" s="183">
        <f t="shared" si="332"/>
        <v>13</v>
      </c>
      <c r="O538" s="177">
        <f t="shared" si="333"/>
        <v>1.00784254</v>
      </c>
      <c r="P538" s="184">
        <f t="shared" si="327"/>
        <v>1.00959902</v>
      </c>
      <c r="Q538" s="184">
        <f t="shared" si="352"/>
        <v>1.1350047569083959</v>
      </c>
      <c r="R538" s="177">
        <f t="shared" si="326"/>
        <v>1.1439060700000001</v>
      </c>
      <c r="S538" s="177">
        <f t="shared" si="353"/>
        <v>1.0509297200000001</v>
      </c>
      <c r="T538" s="177">
        <f t="shared" si="334"/>
        <v>316018.89089942002</v>
      </c>
      <c r="U538" s="177">
        <f t="shared" si="335"/>
        <v>123.08485757726835</v>
      </c>
      <c r="V538" s="177">
        <f t="shared" si="336"/>
        <v>42925.361071394458</v>
      </c>
      <c r="W538" s="177">
        <f t="shared" si="337"/>
        <v>343752.56047188176</v>
      </c>
      <c r="X538" s="185">
        <f t="shared" si="338"/>
        <v>0</v>
      </c>
      <c r="Y538" s="177">
        <f t="shared" si="339"/>
        <v>0</v>
      </c>
      <c r="Z538" s="186">
        <f t="shared" si="340"/>
        <v>0</v>
      </c>
      <c r="AA538" s="177">
        <f t="shared" si="354"/>
        <v>0</v>
      </c>
      <c r="AB538" s="187">
        <f t="shared" si="355"/>
        <v>7.1215000000000001E-2</v>
      </c>
      <c r="AC538" s="185">
        <f t="shared" si="341"/>
        <v>13</v>
      </c>
      <c r="AD538" s="185">
        <v>252</v>
      </c>
      <c r="AE538" s="184">
        <f t="shared" si="325"/>
        <v>1.003555177</v>
      </c>
      <c r="AF538" s="177">
        <f t="shared" si="342"/>
        <v>1123.50309249</v>
      </c>
      <c r="AG538" s="177">
        <f t="shared" si="343"/>
        <v>1222.1011966799999</v>
      </c>
      <c r="AH538" s="188">
        <f t="shared" si="356"/>
        <v>0</v>
      </c>
      <c r="AI538" s="188"/>
      <c r="AJ538" s="188"/>
      <c r="AK538" s="188"/>
      <c r="AL538" s="8"/>
      <c r="AM538" s="8"/>
      <c r="AN538" s="8"/>
      <c r="AO538" s="8"/>
      <c r="AP538" s="8"/>
      <c r="AQ538" s="8"/>
      <c r="AR538" s="5"/>
      <c r="AS538" s="5"/>
      <c r="AT538" s="5"/>
      <c r="AU538" s="5"/>
      <c r="AV538" s="5"/>
      <c r="AW538" s="3"/>
      <c r="AX538" s="30"/>
      <c r="AY538" s="30"/>
      <c r="AZ538" s="30"/>
      <c r="BA538" s="30"/>
      <c r="BB538" s="30"/>
      <c r="BC538" s="30"/>
      <c r="BD538" s="30"/>
      <c r="BE538" s="30"/>
      <c r="BF538" s="1"/>
      <c r="BG538" s="1"/>
      <c r="BH538" s="1"/>
      <c r="BI538" s="1"/>
    </row>
    <row r="539" spans="1:61" x14ac:dyDescent="0.2">
      <c r="A539" s="125">
        <f t="shared" si="344"/>
        <v>42430</v>
      </c>
      <c r="B539" s="177">
        <f t="shared" si="328"/>
        <v>345274.73993553821</v>
      </c>
      <c r="C539" s="3">
        <f t="shared" si="345"/>
        <v>46612089.891297661</v>
      </c>
      <c r="D539" s="177">
        <f t="shared" si="346"/>
        <v>300704.11454291001</v>
      </c>
      <c r="E539" s="177">
        <f t="shared" si="347"/>
        <v>2416.7589685799999</v>
      </c>
      <c r="F539" s="178">
        <f t="shared" si="329"/>
        <v>298287.35557433002</v>
      </c>
      <c r="G539" s="179">
        <f t="shared" si="348"/>
        <v>4493.17</v>
      </c>
      <c r="H539" s="180">
        <f>IF(AND(N539=1,N538&gt;1),VLOOKUP(A538,[1]Plan1!$CW$105:$CY$215,3),H538)</f>
        <v>4550.2299999999996</v>
      </c>
      <c r="I539" s="181">
        <f t="shared" si="330"/>
        <v>42349</v>
      </c>
      <c r="J539" s="181">
        <f t="shared" si="349"/>
        <v>42380</v>
      </c>
      <c r="K539" s="182">
        <f t="shared" si="331"/>
        <v>1.2699274676898353E-2</v>
      </c>
      <c r="L539" s="213">
        <f t="shared" si="350"/>
        <v>42439</v>
      </c>
      <c r="M539" s="183">
        <f t="shared" si="351"/>
        <v>21</v>
      </c>
      <c r="N539" s="183">
        <f t="shared" si="332"/>
        <v>14</v>
      </c>
      <c r="O539" s="177">
        <f t="shared" si="333"/>
        <v>1.00844836</v>
      </c>
      <c r="P539" s="184">
        <f t="shared" si="327"/>
        <v>1.00959902</v>
      </c>
      <c r="Q539" s="184">
        <f t="shared" si="352"/>
        <v>1.1350047569083959</v>
      </c>
      <c r="R539" s="177">
        <f t="shared" si="326"/>
        <v>1.1445936800000001</v>
      </c>
      <c r="S539" s="177">
        <f t="shared" si="353"/>
        <v>1.0509297200000001</v>
      </c>
      <c r="T539" s="177">
        <f t="shared" si="334"/>
        <v>316018.89089942002</v>
      </c>
      <c r="U539" s="177">
        <f t="shared" si="335"/>
        <v>123.08485757726835</v>
      </c>
      <c r="V539" s="177">
        <f t="shared" si="336"/>
        <v>43130.46643996091</v>
      </c>
      <c r="W539" s="177">
        <f t="shared" si="337"/>
        <v>343957.66584044823</v>
      </c>
      <c r="X539" s="185">
        <f t="shared" si="338"/>
        <v>0</v>
      </c>
      <c r="Y539" s="177">
        <f t="shared" si="339"/>
        <v>0</v>
      </c>
      <c r="Z539" s="186">
        <f t="shared" si="340"/>
        <v>0</v>
      </c>
      <c r="AA539" s="177">
        <f t="shared" si="354"/>
        <v>0</v>
      </c>
      <c r="AB539" s="187">
        <f t="shared" si="355"/>
        <v>7.1215000000000001E-2</v>
      </c>
      <c r="AC539" s="185">
        <f t="shared" si="341"/>
        <v>14</v>
      </c>
      <c r="AD539" s="185">
        <v>252</v>
      </c>
      <c r="AE539" s="184">
        <f t="shared" si="325"/>
        <v>1.0038291749999999</v>
      </c>
      <c r="AF539" s="177">
        <f t="shared" si="342"/>
        <v>1210.09163655</v>
      </c>
      <c r="AG539" s="177">
        <f t="shared" si="343"/>
        <v>1317.0740950899999</v>
      </c>
      <c r="AH539" s="188">
        <f t="shared" si="356"/>
        <v>0</v>
      </c>
      <c r="AI539" s="188"/>
      <c r="AJ539" s="188"/>
      <c r="AK539" s="188"/>
      <c r="AL539" s="8"/>
      <c r="AM539" s="8"/>
      <c r="AN539" s="8"/>
      <c r="AO539" s="8"/>
      <c r="AP539" s="8"/>
      <c r="AQ539" s="8"/>
      <c r="AR539" s="5"/>
      <c r="AS539" s="5"/>
      <c r="AT539" s="5"/>
      <c r="AU539" s="5"/>
      <c r="AV539" s="5"/>
      <c r="AW539" s="3"/>
      <c r="AX539" s="30"/>
      <c r="AY539" s="30"/>
      <c r="AZ539" s="30"/>
      <c r="BA539" s="30"/>
      <c r="BB539" s="30"/>
      <c r="BC539" s="30"/>
      <c r="BD539" s="30"/>
      <c r="BE539" s="30"/>
      <c r="BF539" s="1"/>
      <c r="BG539" s="1"/>
      <c r="BH539" s="1"/>
      <c r="BI539" s="1"/>
    </row>
    <row r="540" spans="1:61" x14ac:dyDescent="0.2">
      <c r="A540" s="125">
        <f t="shared" si="344"/>
        <v>42431</v>
      </c>
      <c r="B540" s="177">
        <f t="shared" si="328"/>
        <v>345575.07921128045</v>
      </c>
      <c r="C540" s="3">
        <f t="shared" si="345"/>
        <v>46652635.693522863</v>
      </c>
      <c r="D540" s="177">
        <f t="shared" si="346"/>
        <v>300704.11454291001</v>
      </c>
      <c r="E540" s="177">
        <f t="shared" si="347"/>
        <v>2416.7589685799999</v>
      </c>
      <c r="F540" s="178">
        <f t="shared" si="329"/>
        <v>298287.35557433002</v>
      </c>
      <c r="G540" s="179">
        <f t="shared" si="348"/>
        <v>4493.17</v>
      </c>
      <c r="H540" s="180">
        <f>IF(AND(N540=1,N539&gt;1),VLOOKUP(A539,[1]Plan1!$CW$105:$CY$215,3),H539)</f>
        <v>4550.2299999999996</v>
      </c>
      <c r="I540" s="181">
        <f t="shared" si="330"/>
        <v>42349</v>
      </c>
      <c r="J540" s="181">
        <f t="shared" si="349"/>
        <v>42380</v>
      </c>
      <c r="K540" s="182">
        <f t="shared" si="331"/>
        <v>1.2699274676898353E-2</v>
      </c>
      <c r="L540" s="213">
        <f t="shared" si="350"/>
        <v>42439</v>
      </c>
      <c r="M540" s="183">
        <f t="shared" si="351"/>
        <v>21</v>
      </c>
      <c r="N540" s="183">
        <f t="shared" si="332"/>
        <v>15</v>
      </c>
      <c r="O540" s="177">
        <f t="shared" si="333"/>
        <v>1.0090545399999999</v>
      </c>
      <c r="P540" s="184">
        <f t="shared" si="327"/>
        <v>1.00959902</v>
      </c>
      <c r="Q540" s="184">
        <f t="shared" si="352"/>
        <v>1.1350047569083959</v>
      </c>
      <c r="R540" s="177">
        <f t="shared" si="326"/>
        <v>1.1452817</v>
      </c>
      <c r="S540" s="177">
        <f t="shared" si="353"/>
        <v>1.0509297200000001</v>
      </c>
      <c r="T540" s="177">
        <f t="shared" si="334"/>
        <v>316018.89089942002</v>
      </c>
      <c r="U540" s="177">
        <f t="shared" si="335"/>
        <v>123.08485757726835</v>
      </c>
      <c r="V540" s="177">
        <f t="shared" si="336"/>
        <v>43335.69410634313</v>
      </c>
      <c r="W540" s="177">
        <f t="shared" si="337"/>
        <v>344162.89350683044</v>
      </c>
      <c r="X540" s="185">
        <f t="shared" si="338"/>
        <v>0</v>
      </c>
      <c r="Y540" s="177">
        <f t="shared" si="339"/>
        <v>0</v>
      </c>
      <c r="Z540" s="186">
        <f t="shared" si="340"/>
        <v>0</v>
      </c>
      <c r="AA540" s="177">
        <f t="shared" si="354"/>
        <v>0</v>
      </c>
      <c r="AB540" s="187">
        <f t="shared" si="355"/>
        <v>7.1215000000000001E-2</v>
      </c>
      <c r="AC540" s="185">
        <f t="shared" si="341"/>
        <v>15</v>
      </c>
      <c r="AD540" s="185">
        <v>252</v>
      </c>
      <c r="AE540" s="184">
        <f t="shared" si="325"/>
        <v>1.0041032480000001</v>
      </c>
      <c r="AF540" s="177">
        <f t="shared" si="342"/>
        <v>1296.7038820400001</v>
      </c>
      <c r="AG540" s="177">
        <f t="shared" si="343"/>
        <v>1412.18570445</v>
      </c>
      <c r="AH540" s="188">
        <f t="shared" si="356"/>
        <v>0</v>
      </c>
      <c r="AI540" s="188"/>
      <c r="AJ540" s="188"/>
      <c r="AK540" s="188"/>
      <c r="AL540" s="8"/>
      <c r="AM540" s="8"/>
      <c r="AN540" s="8"/>
      <c r="AO540" s="8"/>
      <c r="AP540" s="8"/>
      <c r="AQ540" s="8"/>
      <c r="AR540" s="5"/>
      <c r="AS540" s="5"/>
      <c r="AT540" s="5"/>
      <c r="AU540" s="5"/>
      <c r="AV540" s="5"/>
      <c r="AW540" s="3"/>
      <c r="AX540" s="30"/>
      <c r="AY540" s="30"/>
      <c r="AZ540" s="30"/>
      <c r="BA540" s="30"/>
      <c r="BB540" s="30"/>
      <c r="BC540" s="30"/>
      <c r="BD540" s="30"/>
      <c r="BE540" s="30"/>
      <c r="BF540" s="1"/>
      <c r="BG540" s="1"/>
      <c r="BH540" s="1"/>
      <c r="BI540" s="1"/>
    </row>
    <row r="541" spans="1:61" x14ac:dyDescent="0.2">
      <c r="A541" s="125">
        <f t="shared" si="344"/>
        <v>42432</v>
      </c>
      <c r="B541" s="177">
        <f t="shared" si="328"/>
        <v>345875.67630222492</v>
      </c>
      <c r="C541" s="3">
        <f t="shared" si="345"/>
        <v>46693216.300800361</v>
      </c>
      <c r="D541" s="177">
        <f t="shared" si="346"/>
        <v>300704.11454291001</v>
      </c>
      <c r="E541" s="177">
        <f t="shared" si="347"/>
        <v>2416.7589685799999</v>
      </c>
      <c r="F541" s="178">
        <f t="shared" si="329"/>
        <v>298287.35557433002</v>
      </c>
      <c r="G541" s="179">
        <f t="shared" si="348"/>
        <v>4493.17</v>
      </c>
      <c r="H541" s="180">
        <f>IF(AND(N541=1,N540&gt;1),VLOOKUP(A540,[1]Plan1!$CW$105:$CY$215,3),H540)</f>
        <v>4550.2299999999996</v>
      </c>
      <c r="I541" s="181">
        <f t="shared" si="330"/>
        <v>42349</v>
      </c>
      <c r="J541" s="181">
        <f t="shared" si="349"/>
        <v>42380</v>
      </c>
      <c r="K541" s="182">
        <f t="shared" si="331"/>
        <v>1.2699274676898353E-2</v>
      </c>
      <c r="L541" s="213">
        <f t="shared" si="350"/>
        <v>42439</v>
      </c>
      <c r="M541" s="183">
        <f t="shared" si="351"/>
        <v>21</v>
      </c>
      <c r="N541" s="183">
        <f t="shared" si="332"/>
        <v>16</v>
      </c>
      <c r="O541" s="177">
        <f t="shared" si="333"/>
        <v>1.0096610800000001</v>
      </c>
      <c r="P541" s="184">
        <f t="shared" si="327"/>
        <v>1.00959902</v>
      </c>
      <c r="Q541" s="184">
        <f t="shared" si="352"/>
        <v>1.1350047569083959</v>
      </c>
      <c r="R541" s="177">
        <f t="shared" si="326"/>
        <v>1.1459701200000001</v>
      </c>
      <c r="S541" s="177">
        <f t="shared" si="353"/>
        <v>1.0509297200000001</v>
      </c>
      <c r="T541" s="177">
        <f t="shared" si="334"/>
        <v>316018.89089942002</v>
      </c>
      <c r="U541" s="177">
        <f t="shared" si="335"/>
        <v>123.08485757726835</v>
      </c>
      <c r="V541" s="177">
        <f t="shared" si="336"/>
        <v>43541.041087667647</v>
      </c>
      <c r="W541" s="177">
        <f t="shared" si="337"/>
        <v>344368.24048815493</v>
      </c>
      <c r="X541" s="185">
        <f t="shared" si="338"/>
        <v>0</v>
      </c>
      <c r="Y541" s="177">
        <f t="shared" si="339"/>
        <v>0</v>
      </c>
      <c r="Z541" s="186">
        <f t="shared" si="340"/>
        <v>0</v>
      </c>
      <c r="AA541" s="177">
        <f t="shared" si="354"/>
        <v>0</v>
      </c>
      <c r="AB541" s="187">
        <f t="shared" si="355"/>
        <v>7.1215000000000001E-2</v>
      </c>
      <c r="AC541" s="185">
        <f t="shared" si="341"/>
        <v>16</v>
      </c>
      <c r="AD541" s="185">
        <v>252</v>
      </c>
      <c r="AE541" s="184">
        <f t="shared" si="325"/>
        <v>1.0043773949999999</v>
      </c>
      <c r="AF541" s="177">
        <f t="shared" si="342"/>
        <v>1383.3395129200001</v>
      </c>
      <c r="AG541" s="177">
        <f t="shared" si="343"/>
        <v>1507.4358140700001</v>
      </c>
      <c r="AH541" s="188">
        <f t="shared" si="356"/>
        <v>0</v>
      </c>
      <c r="AI541" s="188"/>
      <c r="AJ541" s="188"/>
      <c r="AK541" s="188"/>
      <c r="AL541" s="8"/>
      <c r="AM541" s="8"/>
      <c r="AN541" s="8"/>
      <c r="AO541" s="8"/>
      <c r="AP541" s="8"/>
      <c r="AQ541" s="8"/>
      <c r="AR541" s="5"/>
      <c r="AS541" s="5"/>
      <c r="AT541" s="5"/>
      <c r="AU541" s="5"/>
      <c r="AV541" s="5"/>
      <c r="AW541" s="3"/>
      <c r="AX541" s="30"/>
      <c r="AY541" s="30"/>
      <c r="AZ541" s="30"/>
      <c r="BA541" s="30"/>
      <c r="BB541" s="30"/>
      <c r="BC541" s="30"/>
      <c r="BD541" s="30"/>
      <c r="BE541" s="30"/>
      <c r="BF541" s="1"/>
      <c r="BG541" s="1"/>
      <c r="BH541" s="1"/>
      <c r="BI541" s="1"/>
    </row>
    <row r="542" spans="1:61" x14ac:dyDescent="0.2">
      <c r="A542" s="125">
        <f t="shared" si="344"/>
        <v>42433</v>
      </c>
      <c r="B542" s="177">
        <f t="shared" si="328"/>
        <v>346176.54103147233</v>
      </c>
      <c r="C542" s="3">
        <f t="shared" si="345"/>
        <v>46733833.039248765</v>
      </c>
      <c r="D542" s="177">
        <f t="shared" si="346"/>
        <v>300704.11454291001</v>
      </c>
      <c r="E542" s="177">
        <f t="shared" si="347"/>
        <v>2416.7589685799999</v>
      </c>
      <c r="F542" s="178">
        <f t="shared" si="329"/>
        <v>298287.35557433002</v>
      </c>
      <c r="G542" s="179">
        <f t="shared" si="348"/>
        <v>4493.17</v>
      </c>
      <c r="H542" s="180">
        <f>IF(AND(N542=1,N541&gt;1),VLOOKUP(A541,[1]Plan1!$CW$105:$CY$215,3),H541)</f>
        <v>4550.2299999999996</v>
      </c>
      <c r="I542" s="181">
        <f t="shared" si="330"/>
        <v>42349</v>
      </c>
      <c r="J542" s="181">
        <f t="shared" si="349"/>
        <v>42380</v>
      </c>
      <c r="K542" s="182">
        <f t="shared" si="331"/>
        <v>1.2699274676898353E-2</v>
      </c>
      <c r="L542" s="213">
        <f t="shared" si="350"/>
        <v>42439</v>
      </c>
      <c r="M542" s="183">
        <f t="shared" si="351"/>
        <v>21</v>
      </c>
      <c r="N542" s="183">
        <f t="shared" si="332"/>
        <v>17</v>
      </c>
      <c r="O542" s="177">
        <f t="shared" si="333"/>
        <v>1.01026799</v>
      </c>
      <c r="P542" s="184">
        <f t="shared" si="327"/>
        <v>1.00959902</v>
      </c>
      <c r="Q542" s="184">
        <f t="shared" si="352"/>
        <v>1.1350047569083959</v>
      </c>
      <c r="R542" s="177">
        <f t="shared" si="326"/>
        <v>1.1466589700000001</v>
      </c>
      <c r="S542" s="177">
        <f t="shared" si="353"/>
        <v>1.0509297200000001</v>
      </c>
      <c r="T542" s="177">
        <f t="shared" si="334"/>
        <v>316018.89089942002</v>
      </c>
      <c r="U542" s="177">
        <f t="shared" si="335"/>
        <v>123.08485757726835</v>
      </c>
      <c r="V542" s="177">
        <f t="shared" si="336"/>
        <v>43746.516332555017</v>
      </c>
      <c r="W542" s="177">
        <f t="shared" si="337"/>
        <v>344573.71573304234</v>
      </c>
      <c r="X542" s="185">
        <f t="shared" si="338"/>
        <v>0</v>
      </c>
      <c r="Y542" s="177">
        <f t="shared" si="339"/>
        <v>0</v>
      </c>
      <c r="Z542" s="186">
        <f t="shared" si="340"/>
        <v>0</v>
      </c>
      <c r="AA542" s="177">
        <f t="shared" si="354"/>
        <v>0</v>
      </c>
      <c r="AB542" s="187">
        <f t="shared" si="355"/>
        <v>7.1215000000000001E-2</v>
      </c>
      <c r="AC542" s="185">
        <f t="shared" si="341"/>
        <v>17</v>
      </c>
      <c r="AD542" s="185">
        <v>252</v>
      </c>
      <c r="AE542" s="184">
        <f t="shared" si="325"/>
        <v>1.004651618</v>
      </c>
      <c r="AF542" s="177">
        <f t="shared" si="342"/>
        <v>1469.9991612399999</v>
      </c>
      <c r="AG542" s="177">
        <f t="shared" si="343"/>
        <v>1602.82529843</v>
      </c>
      <c r="AH542" s="188">
        <f t="shared" si="356"/>
        <v>0</v>
      </c>
      <c r="AI542" s="188"/>
      <c r="AJ542" s="188"/>
      <c r="AK542" s="188"/>
      <c r="AL542" s="8"/>
      <c r="AM542" s="8"/>
      <c r="AN542" s="8"/>
      <c r="AO542" s="8"/>
      <c r="AP542" s="8"/>
      <c r="AQ542" s="8"/>
      <c r="AR542" s="5"/>
      <c r="AS542" s="5"/>
      <c r="AT542" s="5"/>
      <c r="AU542" s="5"/>
      <c r="AV542" s="5"/>
      <c r="AW542" s="3"/>
      <c r="AX542" s="30"/>
      <c r="AY542" s="30"/>
      <c r="AZ542" s="30"/>
      <c r="BA542" s="30"/>
      <c r="BB542" s="30"/>
      <c r="BC542" s="30"/>
      <c r="BD542" s="30"/>
      <c r="BE542" s="30"/>
      <c r="BF542" s="1"/>
      <c r="BG542" s="1"/>
      <c r="BH542" s="1"/>
      <c r="BI542" s="1"/>
    </row>
    <row r="543" spans="1:61" x14ac:dyDescent="0.2">
      <c r="A543" s="125">
        <f t="shared" si="344"/>
        <v>42434</v>
      </c>
      <c r="B543" s="177">
        <f t="shared" si="328"/>
        <v>346477.66386913188</v>
      </c>
      <c r="C543" s="3">
        <f t="shared" si="345"/>
        <v>46774484.622332804</v>
      </c>
      <c r="D543" s="177">
        <f t="shared" si="346"/>
        <v>300704.11454291001</v>
      </c>
      <c r="E543" s="177">
        <f t="shared" si="347"/>
        <v>2416.7589685799999</v>
      </c>
      <c r="F543" s="178">
        <f t="shared" si="329"/>
        <v>298287.35557433002</v>
      </c>
      <c r="G543" s="179">
        <f t="shared" si="348"/>
        <v>4493.17</v>
      </c>
      <c r="H543" s="180">
        <f>IF(AND(N543=1,N542&gt;1),VLOOKUP(A542,[1]Plan1!$CW$105:$CY$215,3),H542)</f>
        <v>4550.2299999999996</v>
      </c>
      <c r="I543" s="181">
        <f t="shared" si="330"/>
        <v>42349</v>
      </c>
      <c r="J543" s="181">
        <f t="shared" si="349"/>
        <v>42380</v>
      </c>
      <c r="K543" s="182">
        <f t="shared" si="331"/>
        <v>1.2699274676898353E-2</v>
      </c>
      <c r="L543" s="213">
        <f t="shared" si="350"/>
        <v>42439</v>
      </c>
      <c r="M543" s="183">
        <f t="shared" si="351"/>
        <v>21</v>
      </c>
      <c r="N543" s="183">
        <f t="shared" si="332"/>
        <v>18</v>
      </c>
      <c r="O543" s="177">
        <f t="shared" si="333"/>
        <v>1.0108752599999999</v>
      </c>
      <c r="P543" s="184">
        <f t="shared" si="327"/>
        <v>1.00959902</v>
      </c>
      <c r="Q543" s="184">
        <f t="shared" si="352"/>
        <v>1.1350047569083959</v>
      </c>
      <c r="R543" s="177">
        <f t="shared" si="326"/>
        <v>1.14734822</v>
      </c>
      <c r="S543" s="177">
        <f t="shared" si="353"/>
        <v>1.0509297200000001</v>
      </c>
      <c r="T543" s="177">
        <f t="shared" si="334"/>
        <v>316018.89089942002</v>
      </c>
      <c r="U543" s="177">
        <f t="shared" si="335"/>
        <v>123.08485757726835</v>
      </c>
      <c r="V543" s="177">
        <f t="shared" si="336"/>
        <v>43952.110892384619</v>
      </c>
      <c r="W543" s="177">
        <f t="shared" si="337"/>
        <v>344779.3102928719</v>
      </c>
      <c r="X543" s="185">
        <f t="shared" si="338"/>
        <v>0</v>
      </c>
      <c r="Y543" s="177">
        <f t="shared" si="339"/>
        <v>0</v>
      </c>
      <c r="Z543" s="186">
        <f t="shared" si="340"/>
        <v>0</v>
      </c>
      <c r="AA543" s="177">
        <f t="shared" si="354"/>
        <v>0</v>
      </c>
      <c r="AB543" s="187">
        <f t="shared" si="355"/>
        <v>7.1215000000000001E-2</v>
      </c>
      <c r="AC543" s="185">
        <f t="shared" si="341"/>
        <v>18</v>
      </c>
      <c r="AD543" s="185">
        <v>252</v>
      </c>
      <c r="AE543" s="184">
        <f t="shared" ref="AE543:AE606" si="357">ROUND((1+AB543)^TRUNC((AC543/AD543),9),9)</f>
        <v>1.0049259150000001</v>
      </c>
      <c r="AF543" s="177">
        <f t="shared" si="342"/>
        <v>1556.6821949600001</v>
      </c>
      <c r="AG543" s="177">
        <f t="shared" si="343"/>
        <v>1698.35357626</v>
      </c>
      <c r="AH543" s="188">
        <f t="shared" si="356"/>
        <v>0</v>
      </c>
      <c r="AI543" s="188"/>
      <c r="AJ543" s="188"/>
      <c r="AK543" s="188"/>
      <c r="AL543" s="8"/>
      <c r="AM543" s="8"/>
      <c r="AN543" s="8"/>
      <c r="AO543" s="8"/>
      <c r="AP543" s="8"/>
      <c r="AQ543" s="8"/>
      <c r="AR543" s="5"/>
      <c r="AS543" s="5"/>
      <c r="AT543" s="5"/>
      <c r="AU543" s="5"/>
      <c r="AV543" s="5"/>
      <c r="AW543" s="3"/>
      <c r="AX543" s="30"/>
      <c r="AY543" s="30"/>
      <c r="AZ543" s="30"/>
      <c r="BA543" s="30"/>
      <c r="BB543" s="30"/>
      <c r="BC543" s="30"/>
      <c r="BD543" s="30"/>
      <c r="BE543" s="30"/>
      <c r="BF543" s="1"/>
      <c r="BG543" s="1"/>
      <c r="BH543" s="1"/>
      <c r="BI543" s="1"/>
    </row>
    <row r="544" spans="1:61" x14ac:dyDescent="0.2">
      <c r="A544" s="125">
        <f t="shared" si="344"/>
        <v>42435</v>
      </c>
      <c r="B544" s="177">
        <f t="shared" si="328"/>
        <v>346477.66386913188</v>
      </c>
      <c r="C544" s="3">
        <f t="shared" si="345"/>
        <v>46774484.622332804</v>
      </c>
      <c r="D544" s="177">
        <f t="shared" si="346"/>
        <v>300704.11454291001</v>
      </c>
      <c r="E544" s="177">
        <f t="shared" si="347"/>
        <v>2416.7589685799999</v>
      </c>
      <c r="F544" s="178">
        <f t="shared" si="329"/>
        <v>298287.35557433002</v>
      </c>
      <c r="G544" s="179">
        <f t="shared" si="348"/>
        <v>4493.17</v>
      </c>
      <c r="H544" s="180">
        <f>IF(AND(N544=1,N543&gt;1),VLOOKUP(A543,[1]Plan1!$CW$105:$CY$215,3),H543)</f>
        <v>4550.2299999999996</v>
      </c>
      <c r="I544" s="181">
        <f t="shared" si="330"/>
        <v>42349</v>
      </c>
      <c r="J544" s="181">
        <f t="shared" si="349"/>
        <v>42380</v>
      </c>
      <c r="K544" s="182">
        <f t="shared" si="331"/>
        <v>1.2699274676898353E-2</v>
      </c>
      <c r="L544" s="213">
        <f t="shared" si="350"/>
        <v>42439</v>
      </c>
      <c r="M544" s="183">
        <f t="shared" si="351"/>
        <v>21</v>
      </c>
      <c r="N544" s="183">
        <f t="shared" si="332"/>
        <v>18</v>
      </c>
      <c r="O544" s="177">
        <f t="shared" si="333"/>
        <v>1.0108752599999999</v>
      </c>
      <c r="P544" s="184">
        <f t="shared" si="327"/>
        <v>1.00959902</v>
      </c>
      <c r="Q544" s="184">
        <f t="shared" si="352"/>
        <v>1.1350047569083959</v>
      </c>
      <c r="R544" s="177">
        <f t="shared" si="326"/>
        <v>1.14734822</v>
      </c>
      <c r="S544" s="177">
        <f t="shared" si="353"/>
        <v>1.0509297200000001</v>
      </c>
      <c r="T544" s="177">
        <f t="shared" si="334"/>
        <v>316018.89089942002</v>
      </c>
      <c r="U544" s="177">
        <f t="shared" si="335"/>
        <v>123.08485757726835</v>
      </c>
      <c r="V544" s="177">
        <f t="shared" si="336"/>
        <v>43952.110892384619</v>
      </c>
      <c r="W544" s="177">
        <f t="shared" si="337"/>
        <v>344779.3102928719</v>
      </c>
      <c r="X544" s="185">
        <f t="shared" si="338"/>
        <v>0</v>
      </c>
      <c r="Y544" s="177">
        <f t="shared" si="339"/>
        <v>0</v>
      </c>
      <c r="Z544" s="186">
        <f t="shared" si="340"/>
        <v>0</v>
      </c>
      <c r="AA544" s="177">
        <f t="shared" si="354"/>
        <v>0</v>
      </c>
      <c r="AB544" s="187">
        <f t="shared" si="355"/>
        <v>7.1215000000000001E-2</v>
      </c>
      <c r="AC544" s="185">
        <f t="shared" si="341"/>
        <v>18</v>
      </c>
      <c r="AD544" s="185">
        <v>252</v>
      </c>
      <c r="AE544" s="184">
        <f t="shared" si="357"/>
        <v>1.0049259150000001</v>
      </c>
      <c r="AF544" s="177">
        <f t="shared" si="342"/>
        <v>1556.6821949600001</v>
      </c>
      <c r="AG544" s="177">
        <f t="shared" si="343"/>
        <v>1698.35357626</v>
      </c>
      <c r="AH544" s="188">
        <f t="shared" si="356"/>
        <v>0</v>
      </c>
      <c r="AI544" s="188"/>
      <c r="AJ544" s="188"/>
      <c r="AK544" s="188"/>
      <c r="AL544" s="8"/>
      <c r="AM544" s="8"/>
      <c r="AN544" s="8"/>
      <c r="AO544" s="8"/>
      <c r="AP544" s="8"/>
      <c r="AQ544" s="8"/>
      <c r="AR544" s="5"/>
      <c r="AS544" s="5"/>
      <c r="AT544" s="5"/>
      <c r="AU544" s="5"/>
      <c r="AV544" s="5"/>
      <c r="AW544" s="3"/>
      <c r="AX544" s="30"/>
      <c r="AY544" s="30"/>
      <c r="AZ544" s="30"/>
      <c r="BA544" s="30"/>
      <c r="BB544" s="30"/>
      <c r="BC544" s="30"/>
      <c r="BD544" s="30"/>
      <c r="BE544" s="30"/>
      <c r="BF544" s="1"/>
      <c r="BG544" s="1"/>
      <c r="BH544" s="1"/>
      <c r="BI544" s="1"/>
    </row>
    <row r="545" spans="1:192" x14ac:dyDescent="0.2">
      <c r="A545" s="125">
        <f t="shared" si="344"/>
        <v>42436</v>
      </c>
      <c r="B545" s="177">
        <f t="shared" si="328"/>
        <v>346477.66386913188</v>
      </c>
      <c r="C545" s="3">
        <f t="shared" si="345"/>
        <v>46774484.622332804</v>
      </c>
      <c r="D545" s="177">
        <f t="shared" si="346"/>
        <v>300704.11454291001</v>
      </c>
      <c r="E545" s="177">
        <f t="shared" si="347"/>
        <v>2416.7589685799999</v>
      </c>
      <c r="F545" s="178">
        <f t="shared" si="329"/>
        <v>298287.35557433002</v>
      </c>
      <c r="G545" s="179">
        <f t="shared" si="348"/>
        <v>4493.17</v>
      </c>
      <c r="H545" s="180">
        <f>IF(AND(N545=1,N544&gt;1),VLOOKUP(A544,[1]Plan1!$CW$105:$CY$215,3),H544)</f>
        <v>4550.2299999999996</v>
      </c>
      <c r="I545" s="181">
        <f t="shared" si="330"/>
        <v>42349</v>
      </c>
      <c r="J545" s="181">
        <f t="shared" si="349"/>
        <v>42380</v>
      </c>
      <c r="K545" s="182">
        <f t="shared" si="331"/>
        <v>1.2699274676898353E-2</v>
      </c>
      <c r="L545" s="213">
        <f t="shared" si="350"/>
        <v>42439</v>
      </c>
      <c r="M545" s="183">
        <f t="shared" si="351"/>
        <v>21</v>
      </c>
      <c r="N545" s="183">
        <f t="shared" si="332"/>
        <v>18</v>
      </c>
      <c r="O545" s="177">
        <f t="shared" si="333"/>
        <v>1.0108752599999999</v>
      </c>
      <c r="P545" s="184">
        <f t="shared" si="327"/>
        <v>1.00959902</v>
      </c>
      <c r="Q545" s="184">
        <f t="shared" si="352"/>
        <v>1.1350047569083959</v>
      </c>
      <c r="R545" s="177">
        <f t="shared" si="326"/>
        <v>1.14734822</v>
      </c>
      <c r="S545" s="177">
        <f t="shared" si="353"/>
        <v>1.0509297200000001</v>
      </c>
      <c r="T545" s="177">
        <f t="shared" si="334"/>
        <v>316018.89089942002</v>
      </c>
      <c r="U545" s="177">
        <f t="shared" si="335"/>
        <v>123.08485757726835</v>
      </c>
      <c r="V545" s="177">
        <f t="shared" si="336"/>
        <v>43952.110892384619</v>
      </c>
      <c r="W545" s="177">
        <f t="shared" si="337"/>
        <v>344779.3102928719</v>
      </c>
      <c r="X545" s="185">
        <f t="shared" si="338"/>
        <v>0</v>
      </c>
      <c r="Y545" s="177">
        <f t="shared" si="339"/>
        <v>0</v>
      </c>
      <c r="Z545" s="186">
        <f t="shared" si="340"/>
        <v>0</v>
      </c>
      <c r="AA545" s="177">
        <f t="shared" si="354"/>
        <v>0</v>
      </c>
      <c r="AB545" s="187">
        <f t="shared" si="355"/>
        <v>7.1215000000000001E-2</v>
      </c>
      <c r="AC545" s="185">
        <f t="shared" si="341"/>
        <v>18</v>
      </c>
      <c r="AD545" s="185">
        <v>252</v>
      </c>
      <c r="AE545" s="184">
        <f t="shared" si="357"/>
        <v>1.0049259150000001</v>
      </c>
      <c r="AF545" s="177">
        <f t="shared" si="342"/>
        <v>1556.6821949600001</v>
      </c>
      <c r="AG545" s="177">
        <f t="shared" si="343"/>
        <v>1698.35357626</v>
      </c>
      <c r="AH545" s="188">
        <f t="shared" si="356"/>
        <v>0</v>
      </c>
      <c r="AI545" s="188"/>
      <c r="AJ545" s="188"/>
      <c r="AK545" s="188"/>
      <c r="AL545" s="8"/>
      <c r="AM545" s="8"/>
      <c r="AN545" s="11"/>
      <c r="AO545" s="11"/>
      <c r="AP545" s="11"/>
      <c r="AQ545" s="11"/>
      <c r="AR545" s="5"/>
      <c r="AS545" s="5"/>
      <c r="AT545" s="5"/>
      <c r="AU545" s="5"/>
      <c r="AV545" s="5"/>
      <c r="AW545" s="10"/>
      <c r="AX545" s="30"/>
      <c r="AY545" s="30"/>
      <c r="AZ545" s="30"/>
      <c r="BA545" s="30"/>
      <c r="BB545" s="30"/>
      <c r="BC545" s="30"/>
      <c r="BD545" s="30"/>
      <c r="BE545" s="30"/>
      <c r="BF545" s="7"/>
      <c r="BG545" s="7"/>
      <c r="BH545" s="7"/>
      <c r="BI545" s="7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</row>
    <row r="546" spans="1:192" x14ac:dyDescent="0.2">
      <c r="A546" s="125">
        <f t="shared" si="344"/>
        <v>42437</v>
      </c>
      <c r="B546" s="177">
        <f t="shared" si="328"/>
        <v>346779.05464415444</v>
      </c>
      <c r="C546" s="3">
        <f t="shared" si="345"/>
        <v>46815172.376960851</v>
      </c>
      <c r="D546" s="177">
        <f t="shared" si="346"/>
        <v>300704.11454291001</v>
      </c>
      <c r="E546" s="177">
        <f t="shared" si="347"/>
        <v>2416.7589685799999</v>
      </c>
      <c r="F546" s="178">
        <f t="shared" si="329"/>
        <v>298287.35557433002</v>
      </c>
      <c r="G546" s="179">
        <f t="shared" si="348"/>
        <v>4493.17</v>
      </c>
      <c r="H546" s="180">
        <f>IF(AND(N546=1,N545&gt;1),VLOOKUP(A545,[1]Plan1!$CW$105:$CY$215,3),H545)</f>
        <v>4550.2299999999996</v>
      </c>
      <c r="I546" s="181">
        <f t="shared" si="330"/>
        <v>42349</v>
      </c>
      <c r="J546" s="181">
        <f t="shared" si="349"/>
        <v>42380</v>
      </c>
      <c r="K546" s="182">
        <f t="shared" si="331"/>
        <v>1.2699274676898353E-2</v>
      </c>
      <c r="L546" s="213">
        <f t="shared" si="350"/>
        <v>42439</v>
      </c>
      <c r="M546" s="183">
        <f t="shared" si="351"/>
        <v>21</v>
      </c>
      <c r="N546" s="183">
        <f t="shared" si="332"/>
        <v>19</v>
      </c>
      <c r="O546" s="177">
        <f t="shared" si="333"/>
        <v>1.0114829000000001</v>
      </c>
      <c r="P546" s="184">
        <f t="shared" si="327"/>
        <v>1.00959902</v>
      </c>
      <c r="Q546" s="184">
        <f t="shared" si="352"/>
        <v>1.1350047569083959</v>
      </c>
      <c r="R546" s="177">
        <f t="shared" si="326"/>
        <v>1.1480379000000001</v>
      </c>
      <c r="S546" s="177">
        <f t="shared" si="353"/>
        <v>1.0509297200000001</v>
      </c>
      <c r="T546" s="177">
        <f t="shared" si="334"/>
        <v>316018.89089942002</v>
      </c>
      <c r="U546" s="177">
        <f t="shared" si="335"/>
        <v>123.08485757726835</v>
      </c>
      <c r="V546" s="177">
        <f t="shared" si="336"/>
        <v>44157.833715777124</v>
      </c>
      <c r="W546" s="177">
        <f t="shared" si="337"/>
        <v>344985.03311626444</v>
      </c>
      <c r="X546" s="185">
        <f t="shared" si="338"/>
        <v>0</v>
      </c>
      <c r="Y546" s="177">
        <f t="shared" si="339"/>
        <v>0</v>
      </c>
      <c r="Z546" s="186">
        <f t="shared" si="340"/>
        <v>0</v>
      </c>
      <c r="AA546" s="177">
        <f t="shared" si="354"/>
        <v>0</v>
      </c>
      <c r="AB546" s="187">
        <f t="shared" si="355"/>
        <v>7.1215000000000001E-2</v>
      </c>
      <c r="AC546" s="185">
        <f t="shared" si="341"/>
        <v>19</v>
      </c>
      <c r="AD546" s="185">
        <v>252</v>
      </c>
      <c r="AE546" s="184">
        <f t="shared" si="357"/>
        <v>1.0052002879999999</v>
      </c>
      <c r="AF546" s="177">
        <f t="shared" si="342"/>
        <v>1643.3892461099999</v>
      </c>
      <c r="AG546" s="177">
        <f t="shared" si="343"/>
        <v>1794.02152789</v>
      </c>
      <c r="AH546" s="188">
        <f t="shared" si="356"/>
        <v>0</v>
      </c>
      <c r="AI546" s="188"/>
      <c r="AJ546" s="188"/>
      <c r="AK546" s="188"/>
      <c r="AL546" s="8"/>
      <c r="AM546" s="8"/>
      <c r="AN546" s="8"/>
      <c r="AO546" s="8"/>
      <c r="AP546" s="8"/>
      <c r="AQ546" s="8"/>
      <c r="AR546" s="5"/>
      <c r="AS546" s="5"/>
      <c r="AT546" s="5"/>
      <c r="AU546" s="5"/>
      <c r="AV546" s="5"/>
      <c r="AW546" s="3"/>
      <c r="AX546" s="30"/>
      <c r="AY546" s="30"/>
      <c r="AZ546" s="30"/>
      <c r="BA546" s="30"/>
      <c r="BB546" s="30"/>
      <c r="BC546" s="30"/>
      <c r="BD546" s="30"/>
      <c r="BE546" s="30"/>
      <c r="BF546" s="1"/>
      <c r="BG546" s="1"/>
      <c r="BH546" s="1"/>
      <c r="BI546" s="1"/>
    </row>
    <row r="547" spans="1:192" x14ac:dyDescent="0.2">
      <c r="A547" s="125">
        <f t="shared" si="344"/>
        <v>42438</v>
      </c>
      <c r="B547" s="177">
        <f t="shared" si="328"/>
        <v>347080.70382102916</v>
      </c>
      <c r="C547" s="3">
        <f t="shared" si="345"/>
        <v>46855895.015838936</v>
      </c>
      <c r="D547" s="177">
        <f t="shared" si="346"/>
        <v>300704.11454291001</v>
      </c>
      <c r="E547" s="177">
        <f t="shared" si="347"/>
        <v>2416.7589685799999</v>
      </c>
      <c r="F547" s="178">
        <f t="shared" si="329"/>
        <v>298287.35557433002</v>
      </c>
      <c r="G547" s="179">
        <f t="shared" si="348"/>
        <v>4493.17</v>
      </c>
      <c r="H547" s="180">
        <f>IF(AND(N547=1,N546&gt;1),VLOOKUP(A546,[1]Plan1!$CW$105:$CY$215,3),H546)</f>
        <v>4550.2299999999996</v>
      </c>
      <c r="I547" s="181">
        <f t="shared" si="330"/>
        <v>42349</v>
      </c>
      <c r="J547" s="181">
        <f t="shared" si="349"/>
        <v>42380</v>
      </c>
      <c r="K547" s="182">
        <f t="shared" si="331"/>
        <v>1.2699274676898353E-2</v>
      </c>
      <c r="L547" s="213">
        <f t="shared" si="350"/>
        <v>42439</v>
      </c>
      <c r="M547" s="183">
        <f t="shared" si="351"/>
        <v>21</v>
      </c>
      <c r="N547" s="183">
        <f t="shared" si="332"/>
        <v>20</v>
      </c>
      <c r="O547" s="177">
        <f t="shared" si="333"/>
        <v>1.0120909</v>
      </c>
      <c r="P547" s="184">
        <f t="shared" si="327"/>
        <v>1.00959902</v>
      </c>
      <c r="Q547" s="184">
        <f t="shared" si="352"/>
        <v>1.1350047569083959</v>
      </c>
      <c r="R547" s="177">
        <f t="shared" si="326"/>
        <v>1.1487279800000001</v>
      </c>
      <c r="S547" s="177">
        <f t="shared" si="353"/>
        <v>1.0509297200000001</v>
      </c>
      <c r="T547" s="177">
        <f t="shared" si="334"/>
        <v>316018.89089942002</v>
      </c>
      <c r="U547" s="177">
        <f t="shared" si="335"/>
        <v>123.08485757726835</v>
      </c>
      <c r="V547" s="177">
        <f t="shared" si="336"/>
        <v>44363.675854111869</v>
      </c>
      <c r="W547" s="177">
        <f t="shared" si="337"/>
        <v>345190.87525459914</v>
      </c>
      <c r="X547" s="185">
        <f t="shared" si="338"/>
        <v>0</v>
      </c>
      <c r="Y547" s="177">
        <f t="shared" si="339"/>
        <v>0</v>
      </c>
      <c r="Z547" s="186">
        <f t="shared" si="340"/>
        <v>0</v>
      </c>
      <c r="AA547" s="177">
        <f t="shared" si="354"/>
        <v>0</v>
      </c>
      <c r="AB547" s="187">
        <f t="shared" si="355"/>
        <v>7.1215000000000001E-2</v>
      </c>
      <c r="AC547" s="185">
        <f t="shared" si="341"/>
        <v>20</v>
      </c>
      <c r="AD547" s="185">
        <v>252</v>
      </c>
      <c r="AE547" s="184">
        <f t="shared" si="357"/>
        <v>1.005474735</v>
      </c>
      <c r="AF547" s="177">
        <f t="shared" si="342"/>
        <v>1730.1196826600001</v>
      </c>
      <c r="AG547" s="177">
        <f t="shared" si="343"/>
        <v>1889.8285664299999</v>
      </c>
      <c r="AH547" s="188">
        <f t="shared" si="356"/>
        <v>0</v>
      </c>
      <c r="AI547" s="188"/>
      <c r="AJ547" s="188"/>
      <c r="AK547" s="188"/>
      <c r="AL547" s="8"/>
      <c r="AM547" s="8"/>
      <c r="AN547" s="8"/>
      <c r="AO547" s="8"/>
      <c r="AP547" s="8"/>
      <c r="AQ547" s="8"/>
      <c r="AR547" s="5"/>
      <c r="AS547" s="5"/>
      <c r="AT547" s="5"/>
      <c r="AU547" s="5"/>
      <c r="AV547" s="5"/>
      <c r="AW547" s="3"/>
      <c r="AX547" s="30"/>
      <c r="AY547" s="30"/>
      <c r="AZ547" s="30"/>
      <c r="BA547" s="30"/>
      <c r="BB547" s="30"/>
      <c r="BC547" s="30"/>
      <c r="BD547" s="30"/>
      <c r="BE547" s="30"/>
      <c r="BF547" s="1"/>
      <c r="BG547" s="1"/>
      <c r="BH547" s="1"/>
      <c r="BI547" s="1"/>
    </row>
    <row r="548" spans="1:192" x14ac:dyDescent="0.2">
      <c r="A548" s="125">
        <f t="shared" si="344"/>
        <v>42439</v>
      </c>
      <c r="B548" s="177">
        <f t="shared" si="328"/>
        <v>347382.61788913322</v>
      </c>
      <c r="C548" s="3">
        <f t="shared" si="345"/>
        <v>46896653.415032983</v>
      </c>
      <c r="D548" s="177">
        <f t="shared" si="346"/>
        <v>300704.11454291001</v>
      </c>
      <c r="E548" s="177">
        <f t="shared" si="347"/>
        <v>2416.7589685799999</v>
      </c>
      <c r="F548" s="178">
        <f t="shared" si="329"/>
        <v>298287.35557433002</v>
      </c>
      <c r="G548" s="179">
        <f t="shared" si="348"/>
        <v>4493.17</v>
      </c>
      <c r="H548" s="180">
        <f>IF(AND(N548=1,N547&gt;1),VLOOKUP(A547,[1]Plan1!$CW$105:$CY$215,3),H547)</f>
        <v>4550.2299999999996</v>
      </c>
      <c r="I548" s="181">
        <f t="shared" si="330"/>
        <v>42349</v>
      </c>
      <c r="J548" s="181">
        <f t="shared" si="349"/>
        <v>42380</v>
      </c>
      <c r="K548" s="182">
        <f t="shared" si="331"/>
        <v>1.2699274676898353E-2</v>
      </c>
      <c r="L548" s="213">
        <f t="shared" si="350"/>
        <v>42439</v>
      </c>
      <c r="M548" s="183">
        <f t="shared" si="351"/>
        <v>21</v>
      </c>
      <c r="N548" s="183">
        <f t="shared" si="332"/>
        <v>21</v>
      </c>
      <c r="O548" s="177">
        <f t="shared" si="333"/>
        <v>1.0126992699999999</v>
      </c>
      <c r="P548" s="184">
        <f t="shared" si="327"/>
        <v>1.00959902</v>
      </c>
      <c r="Q548" s="184">
        <f t="shared" si="352"/>
        <v>1.1350047569083959</v>
      </c>
      <c r="R548" s="177">
        <f t="shared" si="326"/>
        <v>1.14941848</v>
      </c>
      <c r="S548" s="177">
        <f t="shared" si="353"/>
        <v>1.0509297200000001</v>
      </c>
      <c r="T548" s="177">
        <f t="shared" si="334"/>
        <v>316018.89089942002</v>
      </c>
      <c r="U548" s="177">
        <f t="shared" si="335"/>
        <v>123.08485757726835</v>
      </c>
      <c r="V548" s="177">
        <f t="shared" si="336"/>
        <v>44569.643273135924</v>
      </c>
      <c r="W548" s="177">
        <f t="shared" si="337"/>
        <v>345396.84267362324</v>
      </c>
      <c r="X548" s="185">
        <f t="shared" si="338"/>
        <v>18</v>
      </c>
      <c r="Y548" s="177">
        <f t="shared" si="339"/>
        <v>2416.7589685799999</v>
      </c>
      <c r="Z548" s="186">
        <f t="shared" si="340"/>
        <v>8.0370000000000007E-3</v>
      </c>
      <c r="AA548" s="177">
        <f t="shared" si="354"/>
        <v>2539.84382615</v>
      </c>
      <c r="AB548" s="187">
        <f t="shared" si="355"/>
        <v>7.1215000000000001E-2</v>
      </c>
      <c r="AC548" s="185">
        <f t="shared" si="341"/>
        <v>21</v>
      </c>
      <c r="AD548" s="185">
        <v>252</v>
      </c>
      <c r="AE548" s="184">
        <f t="shared" si="357"/>
        <v>1.005749257</v>
      </c>
      <c r="AF548" s="177">
        <f t="shared" si="342"/>
        <v>1816.87382063</v>
      </c>
      <c r="AG548" s="177">
        <f t="shared" si="343"/>
        <v>1985.77521551</v>
      </c>
      <c r="AH548" s="188">
        <f t="shared" si="356"/>
        <v>4356.71764678</v>
      </c>
      <c r="AI548" s="188"/>
      <c r="AJ548" s="188"/>
      <c r="AK548" s="188"/>
      <c r="AL548" s="8"/>
      <c r="AM548" s="8"/>
      <c r="AN548" s="8"/>
      <c r="AO548" s="8"/>
      <c r="AP548" s="8"/>
      <c r="AQ548" s="8"/>
      <c r="AR548" s="5"/>
      <c r="AS548" s="5"/>
      <c r="AT548" s="5"/>
      <c r="AU548" s="5"/>
      <c r="AV548" s="5"/>
      <c r="AW548" s="3"/>
      <c r="AX548" s="30"/>
      <c r="AY548" s="30"/>
      <c r="AZ548" s="30"/>
      <c r="BA548" s="30"/>
      <c r="BB548" s="30"/>
      <c r="BC548" s="30"/>
      <c r="BD548" s="30"/>
      <c r="BE548" s="30"/>
      <c r="BF548" s="1"/>
      <c r="BG548" s="1"/>
      <c r="BH548" s="1"/>
      <c r="BI548" s="1"/>
    </row>
    <row r="549" spans="1:192" x14ac:dyDescent="0.2">
      <c r="A549" s="125">
        <f t="shared" si="344"/>
        <v>42440</v>
      </c>
      <c r="B549" s="177">
        <f t="shared" si="328"/>
        <v>343096.95199238806</v>
      </c>
      <c r="C549" s="3">
        <f t="shared" si="345"/>
        <v>46318088.518972389</v>
      </c>
      <c r="D549" s="177">
        <f t="shared" si="346"/>
        <v>298287.35557433002</v>
      </c>
      <c r="E549" s="177">
        <f t="shared" si="347"/>
        <v>0</v>
      </c>
      <c r="F549" s="178">
        <f t="shared" si="329"/>
        <v>298287.35557433002</v>
      </c>
      <c r="G549" s="179">
        <f t="shared" si="348"/>
        <v>4550.2299999999996</v>
      </c>
      <c r="H549" s="180">
        <f>IF(AND(N549=1,N548&gt;1),VLOOKUP(A548,[1]Plan1!$CW$105:$CY$215,3),H548)</f>
        <v>4591.18</v>
      </c>
      <c r="I549" s="181">
        <f t="shared" si="330"/>
        <v>42380</v>
      </c>
      <c r="J549" s="181">
        <f t="shared" si="349"/>
        <v>42411</v>
      </c>
      <c r="K549" s="182">
        <f t="shared" si="331"/>
        <v>8.9995450779412067E-3</v>
      </c>
      <c r="L549" s="213">
        <f t="shared" si="350"/>
        <v>42471</v>
      </c>
      <c r="M549" s="183">
        <f t="shared" si="351"/>
        <v>21</v>
      </c>
      <c r="N549" s="183">
        <f t="shared" si="332"/>
        <v>1</v>
      </c>
      <c r="O549" s="177">
        <f t="shared" si="333"/>
        <v>1.0004267200000001</v>
      </c>
      <c r="P549" s="184">
        <f t="shared" si="327"/>
        <v>1.0126992699999999</v>
      </c>
      <c r="Q549" s="184">
        <f t="shared" si="352"/>
        <v>1.14941848876766</v>
      </c>
      <c r="R549" s="177">
        <f t="shared" si="326"/>
        <v>1.1499089600000001</v>
      </c>
      <c r="S549" s="177">
        <f t="shared" si="353"/>
        <v>1.0509297200000001</v>
      </c>
      <c r="T549" s="177">
        <f t="shared" si="334"/>
        <v>313479.04707327002</v>
      </c>
      <c r="U549" s="177">
        <f t="shared" si="335"/>
        <v>0</v>
      </c>
      <c r="V549" s="177">
        <f t="shared" si="336"/>
        <v>44715.947255298044</v>
      </c>
      <c r="W549" s="177">
        <f t="shared" si="337"/>
        <v>343003.30282962805</v>
      </c>
      <c r="X549" s="185">
        <f t="shared" si="338"/>
        <v>0</v>
      </c>
      <c r="Y549" s="177">
        <f t="shared" si="339"/>
        <v>0</v>
      </c>
      <c r="Z549" s="186">
        <f t="shared" si="340"/>
        <v>0</v>
      </c>
      <c r="AA549" s="177">
        <f t="shared" si="354"/>
        <v>0</v>
      </c>
      <c r="AB549" s="187">
        <f t="shared" si="355"/>
        <v>7.1215000000000001E-2</v>
      </c>
      <c r="AC549" s="185">
        <f t="shared" si="341"/>
        <v>1</v>
      </c>
      <c r="AD549" s="185">
        <v>252</v>
      </c>
      <c r="AE549" s="184">
        <f t="shared" si="357"/>
        <v>1.000273027</v>
      </c>
      <c r="AF549" s="177">
        <f t="shared" si="342"/>
        <v>85.588243779999999</v>
      </c>
      <c r="AG549" s="177">
        <f t="shared" si="343"/>
        <v>93.649162759999996</v>
      </c>
      <c r="AH549" s="188">
        <f t="shared" si="356"/>
        <v>0</v>
      </c>
      <c r="AI549" s="188"/>
      <c r="AJ549" s="188"/>
      <c r="AK549" s="188"/>
      <c r="AL549" s="8"/>
      <c r="AM549" s="8"/>
      <c r="AN549" s="8"/>
      <c r="AO549" s="8"/>
      <c r="AP549" s="8"/>
      <c r="AQ549" s="8"/>
      <c r="AR549" s="5"/>
      <c r="AS549" s="5"/>
      <c r="AT549" s="5"/>
      <c r="AU549" s="5"/>
      <c r="AV549" s="5"/>
      <c r="AW549" s="3"/>
      <c r="AX549" s="30"/>
      <c r="AY549" s="30"/>
      <c r="AZ549" s="30"/>
      <c r="BA549" s="30"/>
      <c r="BB549" s="30"/>
      <c r="BC549" s="30"/>
      <c r="BD549" s="30"/>
      <c r="BE549" s="30"/>
      <c r="BF549" s="1"/>
      <c r="BG549" s="1"/>
      <c r="BH549" s="1"/>
      <c r="BI549" s="1"/>
    </row>
    <row r="550" spans="1:192" x14ac:dyDescent="0.2">
      <c r="A550" s="125">
        <f t="shared" si="344"/>
        <v>42441</v>
      </c>
      <c r="B550" s="177">
        <f t="shared" si="328"/>
        <v>343337.07343795482</v>
      </c>
      <c r="C550" s="3">
        <f t="shared" si="345"/>
        <v>46350504.9141239</v>
      </c>
      <c r="D550" s="177">
        <f t="shared" si="346"/>
        <v>298287.35557433002</v>
      </c>
      <c r="E550" s="177">
        <f t="shared" si="347"/>
        <v>0</v>
      </c>
      <c r="F550" s="178">
        <f t="shared" si="329"/>
        <v>298287.35557433002</v>
      </c>
      <c r="G550" s="179">
        <f t="shared" si="348"/>
        <v>4550.2299999999996</v>
      </c>
      <c r="H550" s="180">
        <f>IF(AND(N550=1,N549&gt;1),VLOOKUP(A549,[1]Plan1!$CW$105:$CY$215,3),H549)</f>
        <v>4591.18</v>
      </c>
      <c r="I550" s="181">
        <f t="shared" si="330"/>
        <v>42380</v>
      </c>
      <c r="J550" s="181">
        <f t="shared" si="349"/>
        <v>42411</v>
      </c>
      <c r="K550" s="182">
        <f t="shared" si="331"/>
        <v>8.9995450779412067E-3</v>
      </c>
      <c r="L550" s="213">
        <f t="shared" si="350"/>
        <v>42471</v>
      </c>
      <c r="M550" s="183">
        <f t="shared" si="351"/>
        <v>21</v>
      </c>
      <c r="N550" s="183">
        <f t="shared" si="332"/>
        <v>2</v>
      </c>
      <c r="O550" s="177">
        <f t="shared" si="333"/>
        <v>1.00085362</v>
      </c>
      <c r="P550" s="184">
        <f t="shared" si="327"/>
        <v>1.0126992699999999</v>
      </c>
      <c r="Q550" s="184">
        <f t="shared" si="352"/>
        <v>1.14941848876766</v>
      </c>
      <c r="R550" s="177">
        <f t="shared" si="326"/>
        <v>1.15039965</v>
      </c>
      <c r="S550" s="177">
        <f t="shared" si="353"/>
        <v>1.0509297200000001</v>
      </c>
      <c r="T550" s="177">
        <f t="shared" si="334"/>
        <v>313479.04707327002</v>
      </c>
      <c r="U550" s="177">
        <f t="shared" si="335"/>
        <v>0</v>
      </c>
      <c r="V550" s="177">
        <f t="shared" si="336"/>
        <v>44862.313877804787</v>
      </c>
      <c r="W550" s="177">
        <f t="shared" si="337"/>
        <v>343149.66945213481</v>
      </c>
      <c r="X550" s="185">
        <f t="shared" si="338"/>
        <v>0</v>
      </c>
      <c r="Y550" s="177">
        <f t="shared" si="339"/>
        <v>0</v>
      </c>
      <c r="Z550" s="186">
        <f t="shared" si="340"/>
        <v>0</v>
      </c>
      <c r="AA550" s="177">
        <f t="shared" si="354"/>
        <v>0</v>
      </c>
      <c r="AB550" s="187">
        <f t="shared" si="355"/>
        <v>7.1215000000000001E-2</v>
      </c>
      <c r="AC550" s="185">
        <f t="shared" si="341"/>
        <v>2</v>
      </c>
      <c r="AD550" s="185">
        <v>252</v>
      </c>
      <c r="AE550" s="184">
        <f t="shared" si="357"/>
        <v>1.000546129</v>
      </c>
      <c r="AF550" s="177">
        <f t="shared" si="342"/>
        <v>171.19999849000001</v>
      </c>
      <c r="AG550" s="177">
        <f t="shared" si="343"/>
        <v>187.40398582</v>
      </c>
      <c r="AH550" s="188">
        <f t="shared" si="356"/>
        <v>0</v>
      </c>
      <c r="AI550" s="188"/>
      <c r="AJ550" s="188"/>
      <c r="AK550" s="188"/>
      <c r="AL550" s="8"/>
      <c r="AM550" s="8"/>
      <c r="AN550" s="8"/>
      <c r="AO550" s="8"/>
      <c r="AP550" s="8"/>
      <c r="AQ550" s="8"/>
      <c r="AR550" s="5"/>
      <c r="AS550" s="1"/>
      <c r="AT550" s="8"/>
      <c r="AU550" s="1"/>
      <c r="AV550" s="1"/>
      <c r="AW550" s="3"/>
      <c r="AX550" s="30"/>
      <c r="AY550" s="30"/>
      <c r="AZ550" s="30"/>
      <c r="BA550" s="30"/>
      <c r="BB550" s="30"/>
      <c r="BC550" s="30"/>
      <c r="BD550" s="30"/>
      <c r="BE550" s="30"/>
      <c r="BF550" s="1"/>
      <c r="BG550" s="1"/>
      <c r="BH550" s="1"/>
      <c r="BI550" s="1"/>
    </row>
    <row r="551" spans="1:192" x14ac:dyDescent="0.2">
      <c r="A551" s="125">
        <f t="shared" si="344"/>
        <v>42442</v>
      </c>
      <c r="B551" s="177">
        <f t="shared" si="328"/>
        <v>343337.07343795482</v>
      </c>
      <c r="C551" s="3">
        <f t="shared" si="345"/>
        <v>46350504.9141239</v>
      </c>
      <c r="D551" s="177">
        <f t="shared" si="346"/>
        <v>298287.35557433002</v>
      </c>
      <c r="E551" s="177">
        <f t="shared" si="347"/>
        <v>0</v>
      </c>
      <c r="F551" s="178">
        <f t="shared" si="329"/>
        <v>298287.35557433002</v>
      </c>
      <c r="G551" s="179">
        <f t="shared" si="348"/>
        <v>4550.2299999999996</v>
      </c>
      <c r="H551" s="180">
        <f>IF(AND(N551=1,N550&gt;1),VLOOKUP(A550,[1]Plan1!$CW$105:$CY$215,3),H550)</f>
        <v>4591.18</v>
      </c>
      <c r="I551" s="181">
        <f t="shared" si="330"/>
        <v>42380</v>
      </c>
      <c r="J551" s="181">
        <f t="shared" si="349"/>
        <v>42411</v>
      </c>
      <c r="K551" s="182">
        <f t="shared" si="331"/>
        <v>8.9995450779412067E-3</v>
      </c>
      <c r="L551" s="213">
        <f t="shared" si="350"/>
        <v>42471</v>
      </c>
      <c r="M551" s="183">
        <f t="shared" si="351"/>
        <v>21</v>
      </c>
      <c r="N551" s="183">
        <f t="shared" si="332"/>
        <v>2</v>
      </c>
      <c r="O551" s="177">
        <f t="shared" si="333"/>
        <v>1.00085362</v>
      </c>
      <c r="P551" s="184">
        <f t="shared" si="327"/>
        <v>1.0126992699999999</v>
      </c>
      <c r="Q551" s="184">
        <f t="shared" si="352"/>
        <v>1.14941848876766</v>
      </c>
      <c r="R551" s="177">
        <f t="shared" si="326"/>
        <v>1.15039965</v>
      </c>
      <c r="S551" s="177">
        <f t="shared" si="353"/>
        <v>1.0509297200000001</v>
      </c>
      <c r="T551" s="177">
        <f t="shared" si="334"/>
        <v>313479.04707327002</v>
      </c>
      <c r="U551" s="177">
        <f t="shared" si="335"/>
        <v>0</v>
      </c>
      <c r="V551" s="177">
        <f t="shared" si="336"/>
        <v>44862.313877804787</v>
      </c>
      <c r="W551" s="177">
        <f t="shared" si="337"/>
        <v>343149.66945213481</v>
      </c>
      <c r="X551" s="185">
        <f t="shared" si="338"/>
        <v>0</v>
      </c>
      <c r="Y551" s="177">
        <f t="shared" si="339"/>
        <v>0</v>
      </c>
      <c r="Z551" s="186">
        <f t="shared" si="340"/>
        <v>0</v>
      </c>
      <c r="AA551" s="177">
        <f t="shared" si="354"/>
        <v>0</v>
      </c>
      <c r="AB551" s="187">
        <f t="shared" si="355"/>
        <v>7.1215000000000001E-2</v>
      </c>
      <c r="AC551" s="185">
        <f t="shared" si="341"/>
        <v>2</v>
      </c>
      <c r="AD551" s="185">
        <v>252</v>
      </c>
      <c r="AE551" s="184">
        <f t="shared" si="357"/>
        <v>1.000546129</v>
      </c>
      <c r="AF551" s="177">
        <f t="shared" si="342"/>
        <v>171.19999849000001</v>
      </c>
      <c r="AG551" s="177">
        <f t="shared" si="343"/>
        <v>187.40398582</v>
      </c>
      <c r="AH551" s="188">
        <f t="shared" si="356"/>
        <v>0</v>
      </c>
      <c r="AI551" s="188"/>
      <c r="AJ551" s="188"/>
      <c r="AK551" s="188"/>
      <c r="AL551" s="8"/>
      <c r="AM551" s="8"/>
      <c r="AN551" s="8"/>
      <c r="AO551" s="8"/>
      <c r="AP551" s="8"/>
      <c r="AQ551" s="8"/>
      <c r="AR551" s="5"/>
      <c r="AS551" s="1"/>
      <c r="AT551" s="8"/>
      <c r="AU551" s="1"/>
      <c r="AV551" s="1"/>
      <c r="AW551" s="3"/>
      <c r="AX551" s="30"/>
      <c r="AY551" s="30"/>
      <c r="AZ551" s="30"/>
      <c r="BA551" s="30"/>
      <c r="BB551" s="30"/>
      <c r="BC551" s="30"/>
      <c r="BD551" s="30"/>
      <c r="BE551" s="30"/>
      <c r="BF551" s="1"/>
      <c r="BG551" s="1"/>
      <c r="BH551" s="1"/>
      <c r="BI551" s="1"/>
    </row>
    <row r="552" spans="1:192" x14ac:dyDescent="0.2">
      <c r="A552" s="125">
        <f t="shared" si="344"/>
        <v>42443</v>
      </c>
      <c r="B552" s="177">
        <f t="shared" si="328"/>
        <v>343337.07343795482</v>
      </c>
      <c r="C552" s="3">
        <f t="shared" si="345"/>
        <v>46350504.9141239</v>
      </c>
      <c r="D552" s="177">
        <f t="shared" si="346"/>
        <v>298287.35557433002</v>
      </c>
      <c r="E552" s="177">
        <f t="shared" si="347"/>
        <v>0</v>
      </c>
      <c r="F552" s="178">
        <f t="shared" si="329"/>
        <v>298287.35557433002</v>
      </c>
      <c r="G552" s="179">
        <f t="shared" si="348"/>
        <v>4550.2299999999996</v>
      </c>
      <c r="H552" s="180">
        <f>IF(AND(N552=1,N551&gt;1),VLOOKUP(A551,[1]Plan1!$CW$105:$CY$215,3),H551)</f>
        <v>4591.18</v>
      </c>
      <c r="I552" s="181">
        <f t="shared" si="330"/>
        <v>42380</v>
      </c>
      <c r="J552" s="181">
        <f t="shared" si="349"/>
        <v>42411</v>
      </c>
      <c r="K552" s="182">
        <f t="shared" si="331"/>
        <v>8.9995450779412067E-3</v>
      </c>
      <c r="L552" s="213">
        <f t="shared" si="350"/>
        <v>42471</v>
      </c>
      <c r="M552" s="183">
        <f t="shared" si="351"/>
        <v>21</v>
      </c>
      <c r="N552" s="183">
        <f t="shared" si="332"/>
        <v>2</v>
      </c>
      <c r="O552" s="177">
        <f t="shared" si="333"/>
        <v>1.00085362</v>
      </c>
      <c r="P552" s="184">
        <f t="shared" si="327"/>
        <v>1.0126992699999999</v>
      </c>
      <c r="Q552" s="184">
        <f t="shared" si="352"/>
        <v>1.14941848876766</v>
      </c>
      <c r="R552" s="177">
        <f t="shared" si="326"/>
        <v>1.15039965</v>
      </c>
      <c r="S552" s="177">
        <f t="shared" si="353"/>
        <v>1.0509297200000001</v>
      </c>
      <c r="T552" s="177">
        <f t="shared" si="334"/>
        <v>313479.04707327002</v>
      </c>
      <c r="U552" s="177">
        <f t="shared" si="335"/>
        <v>0</v>
      </c>
      <c r="V552" s="177">
        <f t="shared" si="336"/>
        <v>44862.313877804787</v>
      </c>
      <c r="W552" s="177">
        <f t="shared" si="337"/>
        <v>343149.66945213481</v>
      </c>
      <c r="X552" s="185">
        <f t="shared" si="338"/>
        <v>0</v>
      </c>
      <c r="Y552" s="177">
        <f t="shared" si="339"/>
        <v>0</v>
      </c>
      <c r="Z552" s="186">
        <f t="shared" si="340"/>
        <v>0</v>
      </c>
      <c r="AA552" s="177">
        <f t="shared" si="354"/>
        <v>0</v>
      </c>
      <c r="AB552" s="187">
        <f t="shared" si="355"/>
        <v>7.1215000000000001E-2</v>
      </c>
      <c r="AC552" s="185">
        <f t="shared" si="341"/>
        <v>2</v>
      </c>
      <c r="AD552" s="185">
        <v>252</v>
      </c>
      <c r="AE552" s="184">
        <f t="shared" si="357"/>
        <v>1.000546129</v>
      </c>
      <c r="AF552" s="177">
        <f t="shared" si="342"/>
        <v>171.19999849000001</v>
      </c>
      <c r="AG552" s="177">
        <f t="shared" si="343"/>
        <v>187.40398582</v>
      </c>
      <c r="AH552" s="188">
        <f t="shared" si="356"/>
        <v>0</v>
      </c>
      <c r="AI552" s="188"/>
      <c r="AJ552" s="188"/>
      <c r="AK552" s="188"/>
      <c r="AL552" s="8"/>
      <c r="AM552" s="8"/>
      <c r="AN552" s="8"/>
      <c r="AO552" s="8"/>
      <c r="AP552" s="8"/>
      <c r="AQ552" s="8"/>
      <c r="AR552" s="5"/>
      <c r="AS552" s="1"/>
      <c r="AT552" s="8"/>
      <c r="AU552" s="1"/>
      <c r="AV552" s="1"/>
      <c r="AW552" s="3"/>
      <c r="AX552" s="30"/>
      <c r="AY552" s="30"/>
      <c r="AZ552" s="30"/>
      <c r="BA552" s="30"/>
      <c r="BB552" s="30"/>
      <c r="BC552" s="30"/>
      <c r="BD552" s="30"/>
      <c r="BE552" s="30"/>
      <c r="BF552" s="1"/>
      <c r="BG552" s="1"/>
      <c r="BH552" s="1"/>
      <c r="BI552" s="1"/>
    </row>
    <row r="553" spans="1:192" x14ac:dyDescent="0.2">
      <c r="A553" s="125">
        <f t="shared" si="344"/>
        <v>42444</v>
      </c>
      <c r="B553" s="177">
        <f t="shared" si="328"/>
        <v>343577.36625374976</v>
      </c>
      <c r="C553" s="3">
        <f t="shared" si="345"/>
        <v>46382944.444256216</v>
      </c>
      <c r="D553" s="177">
        <f t="shared" si="346"/>
        <v>298287.35557433002</v>
      </c>
      <c r="E553" s="177">
        <f t="shared" si="347"/>
        <v>0</v>
      </c>
      <c r="F553" s="178">
        <f t="shared" si="329"/>
        <v>298287.35557433002</v>
      </c>
      <c r="G553" s="179">
        <f t="shared" si="348"/>
        <v>4550.2299999999996</v>
      </c>
      <c r="H553" s="180">
        <f>IF(AND(N553=1,N552&gt;1),VLOOKUP(A552,[1]Plan1!$CW$105:$CY$215,3),H552)</f>
        <v>4591.18</v>
      </c>
      <c r="I553" s="181">
        <f t="shared" si="330"/>
        <v>42380</v>
      </c>
      <c r="J553" s="181">
        <f t="shared" si="349"/>
        <v>42411</v>
      </c>
      <c r="K553" s="182">
        <f t="shared" si="331"/>
        <v>8.9995450779412067E-3</v>
      </c>
      <c r="L553" s="213">
        <f t="shared" si="350"/>
        <v>42471</v>
      </c>
      <c r="M553" s="183">
        <f t="shared" si="351"/>
        <v>21</v>
      </c>
      <c r="N553" s="183">
        <f t="shared" si="332"/>
        <v>3</v>
      </c>
      <c r="O553" s="177">
        <f t="shared" si="333"/>
        <v>1.0012807100000001</v>
      </c>
      <c r="P553" s="184">
        <f t="shared" si="327"/>
        <v>1.0126992699999999</v>
      </c>
      <c r="Q553" s="184">
        <f t="shared" si="352"/>
        <v>1.14941848876766</v>
      </c>
      <c r="R553" s="177">
        <f t="shared" ref="R553:R616" si="358">TRUNC(TRUNC((O553*Q553),15),8)</f>
        <v>1.1508905599999999</v>
      </c>
      <c r="S553" s="177">
        <f t="shared" si="353"/>
        <v>1.0509297200000001</v>
      </c>
      <c r="T553" s="177">
        <f t="shared" si="334"/>
        <v>313479.04707327002</v>
      </c>
      <c r="U553" s="177">
        <f t="shared" si="335"/>
        <v>0</v>
      </c>
      <c r="V553" s="177">
        <f t="shared" si="336"/>
        <v>45008.746123529745</v>
      </c>
      <c r="W553" s="177">
        <f t="shared" si="337"/>
        <v>343296.10169785976</v>
      </c>
      <c r="X553" s="185">
        <f t="shared" si="338"/>
        <v>0</v>
      </c>
      <c r="Y553" s="177">
        <f t="shared" si="339"/>
        <v>0</v>
      </c>
      <c r="Z553" s="186">
        <f t="shared" si="340"/>
        <v>0</v>
      </c>
      <c r="AA553" s="177">
        <f t="shared" si="354"/>
        <v>0</v>
      </c>
      <c r="AB553" s="187">
        <f t="shared" si="355"/>
        <v>7.1215000000000001E-2</v>
      </c>
      <c r="AC553" s="185">
        <f t="shared" si="341"/>
        <v>3</v>
      </c>
      <c r="AD553" s="185">
        <v>252</v>
      </c>
      <c r="AE553" s="184">
        <f t="shared" si="357"/>
        <v>1.0008193059999999</v>
      </c>
      <c r="AF553" s="177">
        <f t="shared" si="342"/>
        <v>256.83526413999999</v>
      </c>
      <c r="AG553" s="177">
        <f t="shared" si="343"/>
        <v>281.26455589</v>
      </c>
      <c r="AH553" s="188">
        <f t="shared" si="356"/>
        <v>0</v>
      </c>
      <c r="AI553" s="188"/>
      <c r="AJ553" s="188"/>
      <c r="AK553" s="188"/>
      <c r="AL553" s="8"/>
      <c r="AM553" s="8"/>
      <c r="AN553" s="8"/>
      <c r="AO553" s="8"/>
      <c r="AP553" s="8"/>
      <c r="AQ553" s="8"/>
      <c r="AR553" s="5"/>
      <c r="AS553" s="1"/>
      <c r="AT553" s="8"/>
      <c r="AU553" s="1"/>
      <c r="AV553" s="1"/>
      <c r="AW553" s="3"/>
      <c r="AX553" s="30"/>
      <c r="AY553" s="30"/>
      <c r="AZ553" s="30"/>
      <c r="BA553" s="30"/>
      <c r="BB553" s="30"/>
      <c r="BC553" s="30"/>
      <c r="BD553" s="30"/>
      <c r="BE553" s="30"/>
      <c r="BF553" s="1"/>
      <c r="BG553" s="1"/>
      <c r="BH553" s="1"/>
      <c r="BI553" s="1"/>
    </row>
    <row r="554" spans="1:192" x14ac:dyDescent="0.2">
      <c r="A554" s="125">
        <f t="shared" si="344"/>
        <v>42445</v>
      </c>
      <c r="B554" s="177">
        <f t="shared" si="328"/>
        <v>343817.82421078591</v>
      </c>
      <c r="C554" s="3">
        <f t="shared" si="345"/>
        <v>46415406.268456101</v>
      </c>
      <c r="D554" s="177">
        <f t="shared" si="346"/>
        <v>298287.35557433002</v>
      </c>
      <c r="E554" s="177">
        <f t="shared" si="347"/>
        <v>0</v>
      </c>
      <c r="F554" s="178">
        <f t="shared" si="329"/>
        <v>298287.35557433002</v>
      </c>
      <c r="G554" s="179">
        <f t="shared" si="348"/>
        <v>4550.2299999999996</v>
      </c>
      <c r="H554" s="180">
        <f>IF(AND(N554=1,N553&gt;1),VLOOKUP(A553,[1]Plan1!$CW$105:$CY$215,3),H553)</f>
        <v>4591.18</v>
      </c>
      <c r="I554" s="181">
        <f t="shared" si="330"/>
        <v>42380</v>
      </c>
      <c r="J554" s="181">
        <f t="shared" si="349"/>
        <v>42411</v>
      </c>
      <c r="K554" s="182">
        <f t="shared" si="331"/>
        <v>8.9995450779412067E-3</v>
      </c>
      <c r="L554" s="213">
        <f t="shared" si="350"/>
        <v>42471</v>
      </c>
      <c r="M554" s="183">
        <f t="shared" si="351"/>
        <v>21</v>
      </c>
      <c r="N554" s="183">
        <f t="shared" si="332"/>
        <v>4</v>
      </c>
      <c r="O554" s="177">
        <f t="shared" si="333"/>
        <v>1.0017079799999999</v>
      </c>
      <c r="P554" s="184">
        <f t="shared" ref="P554:P617" si="359">IF(L554&gt;L553,O553,P553)</f>
        <v>1.0126992699999999</v>
      </c>
      <c r="Q554" s="184">
        <f t="shared" si="352"/>
        <v>1.14941848876766</v>
      </c>
      <c r="R554" s="177">
        <f t="shared" si="358"/>
        <v>1.1513816699999999</v>
      </c>
      <c r="S554" s="177">
        <f t="shared" si="353"/>
        <v>1.0509297200000001</v>
      </c>
      <c r="T554" s="177">
        <f t="shared" si="334"/>
        <v>313479.04707327002</v>
      </c>
      <c r="U554" s="177">
        <f t="shared" si="335"/>
        <v>0</v>
      </c>
      <c r="V554" s="177">
        <f t="shared" si="336"/>
        <v>45155.238026725863</v>
      </c>
      <c r="W554" s="177">
        <f t="shared" si="337"/>
        <v>343442.59360105591</v>
      </c>
      <c r="X554" s="185">
        <f t="shared" si="338"/>
        <v>0</v>
      </c>
      <c r="Y554" s="177">
        <f t="shared" si="339"/>
        <v>0</v>
      </c>
      <c r="Z554" s="186">
        <f t="shared" si="340"/>
        <v>0</v>
      </c>
      <c r="AA554" s="177">
        <f t="shared" si="354"/>
        <v>0</v>
      </c>
      <c r="AB554" s="187">
        <f t="shared" si="355"/>
        <v>7.1215000000000001E-2</v>
      </c>
      <c r="AC554" s="185">
        <f t="shared" si="341"/>
        <v>4</v>
      </c>
      <c r="AD554" s="185">
        <v>252</v>
      </c>
      <c r="AE554" s="184">
        <f t="shared" si="357"/>
        <v>1.001092557</v>
      </c>
      <c r="AF554" s="177">
        <f t="shared" si="342"/>
        <v>342.49372722999999</v>
      </c>
      <c r="AG554" s="177">
        <f t="shared" si="343"/>
        <v>375.23060973000003</v>
      </c>
      <c r="AH554" s="188">
        <f t="shared" si="356"/>
        <v>0</v>
      </c>
      <c r="AI554" s="188"/>
      <c r="AJ554" s="188"/>
      <c r="AK554" s="188"/>
      <c r="AL554" s="8"/>
      <c r="AM554" s="8"/>
      <c r="AN554" s="8"/>
      <c r="AO554" s="8"/>
      <c r="AP554" s="8"/>
      <c r="AQ554" s="8"/>
      <c r="AR554" s="5"/>
      <c r="AS554" s="1"/>
      <c r="AT554" s="8"/>
      <c r="AU554" s="1"/>
      <c r="AV554" s="1"/>
      <c r="AW554" s="3"/>
      <c r="AX554" s="30"/>
      <c r="AY554" s="30"/>
      <c r="AZ554" s="30"/>
      <c r="BA554" s="30"/>
      <c r="BB554" s="30"/>
      <c r="BC554" s="30"/>
      <c r="BD554" s="30"/>
      <c r="BE554" s="30"/>
      <c r="BF554" s="1"/>
      <c r="BG554" s="1"/>
      <c r="BH554" s="1"/>
      <c r="BI554" s="1"/>
    </row>
    <row r="555" spans="1:192" x14ac:dyDescent="0.2">
      <c r="A555" s="125">
        <f t="shared" si="344"/>
        <v>42446</v>
      </c>
      <c r="B555" s="177">
        <f t="shared" si="328"/>
        <v>344058.45370797027</v>
      </c>
      <c r="C555" s="3">
        <f t="shared" si="345"/>
        <v>46447891.250575989</v>
      </c>
      <c r="D555" s="177">
        <f t="shared" si="346"/>
        <v>298287.35557433002</v>
      </c>
      <c r="E555" s="177">
        <f t="shared" si="347"/>
        <v>0</v>
      </c>
      <c r="F555" s="178">
        <f t="shared" si="329"/>
        <v>298287.35557433002</v>
      </c>
      <c r="G555" s="179">
        <f t="shared" si="348"/>
        <v>4550.2299999999996</v>
      </c>
      <c r="H555" s="180">
        <f>IF(AND(N555=1,N554&gt;1),VLOOKUP(A554,[1]Plan1!$CW$105:$CY$215,3),H554)</f>
        <v>4591.18</v>
      </c>
      <c r="I555" s="181">
        <f t="shared" si="330"/>
        <v>42380</v>
      </c>
      <c r="J555" s="181">
        <f t="shared" si="349"/>
        <v>42411</v>
      </c>
      <c r="K555" s="182">
        <f t="shared" si="331"/>
        <v>8.9995450779412067E-3</v>
      </c>
      <c r="L555" s="213">
        <f t="shared" si="350"/>
        <v>42471</v>
      </c>
      <c r="M555" s="183">
        <f t="shared" si="351"/>
        <v>21</v>
      </c>
      <c r="N555" s="183">
        <f t="shared" si="332"/>
        <v>5</v>
      </c>
      <c r="O555" s="177">
        <f t="shared" si="333"/>
        <v>1.00213544</v>
      </c>
      <c r="P555" s="184">
        <f t="shared" si="359"/>
        <v>1.0126992699999999</v>
      </c>
      <c r="Q555" s="184">
        <f t="shared" si="352"/>
        <v>1.14941848876766</v>
      </c>
      <c r="R555" s="177">
        <f t="shared" si="358"/>
        <v>1.1518729999999999</v>
      </c>
      <c r="S555" s="177">
        <f t="shared" si="353"/>
        <v>1.0509297200000001</v>
      </c>
      <c r="T555" s="177">
        <f t="shared" si="334"/>
        <v>313479.04707327002</v>
      </c>
      <c r="U555" s="177">
        <f t="shared" si="335"/>
        <v>0</v>
      </c>
      <c r="V555" s="177">
        <f t="shared" si="336"/>
        <v>45301.795553140204</v>
      </c>
      <c r="W555" s="177">
        <f t="shared" si="337"/>
        <v>343589.15112747025</v>
      </c>
      <c r="X555" s="185">
        <f t="shared" si="338"/>
        <v>0</v>
      </c>
      <c r="Y555" s="177">
        <f t="shared" si="339"/>
        <v>0</v>
      </c>
      <c r="Z555" s="186">
        <f t="shared" si="340"/>
        <v>0</v>
      </c>
      <c r="AA555" s="177">
        <f t="shared" si="354"/>
        <v>0</v>
      </c>
      <c r="AB555" s="187">
        <f t="shared" si="355"/>
        <v>7.1215000000000001E-2</v>
      </c>
      <c r="AC555" s="185">
        <f t="shared" si="341"/>
        <v>5</v>
      </c>
      <c r="AD555" s="185">
        <v>252</v>
      </c>
      <c r="AE555" s="184">
        <f t="shared" si="357"/>
        <v>1.0013658830000001</v>
      </c>
      <c r="AF555" s="177">
        <f t="shared" si="342"/>
        <v>428.17570124999997</v>
      </c>
      <c r="AG555" s="177">
        <f t="shared" si="343"/>
        <v>469.30258049999998</v>
      </c>
      <c r="AH555" s="188">
        <f t="shared" si="356"/>
        <v>0</v>
      </c>
      <c r="AI555" s="188"/>
      <c r="AJ555" s="188"/>
      <c r="AK555" s="188"/>
      <c r="AL555" s="8"/>
      <c r="AM555" s="8"/>
      <c r="AN555" s="8"/>
      <c r="AO555" s="8"/>
      <c r="AP555" s="8"/>
      <c r="AQ555" s="8"/>
      <c r="AR555" s="5"/>
      <c r="AS555" s="1"/>
      <c r="AT555" s="8"/>
      <c r="AU555" s="1"/>
      <c r="AV555" s="1"/>
      <c r="AW555" s="3"/>
      <c r="AX555" s="30"/>
      <c r="AY555" s="30"/>
      <c r="AZ555" s="30"/>
      <c r="BA555" s="30"/>
      <c r="BB555" s="30"/>
      <c r="BC555" s="30"/>
      <c r="BD555" s="30"/>
      <c r="BE555" s="30"/>
      <c r="BF555" s="1"/>
      <c r="BG555" s="1"/>
      <c r="BH555" s="1"/>
      <c r="BI555" s="1"/>
    </row>
    <row r="556" spans="1:192" x14ac:dyDescent="0.2">
      <c r="A556" s="125">
        <f t="shared" si="344"/>
        <v>42447</v>
      </c>
      <c r="B556" s="177">
        <f t="shared" si="328"/>
        <v>344299.24552507215</v>
      </c>
      <c r="C556" s="3">
        <f t="shared" si="345"/>
        <v>46480398.145884737</v>
      </c>
      <c r="D556" s="177">
        <f t="shared" si="346"/>
        <v>298287.35557433002</v>
      </c>
      <c r="E556" s="177">
        <f t="shared" si="347"/>
        <v>0</v>
      </c>
      <c r="F556" s="178">
        <f t="shared" si="329"/>
        <v>298287.35557433002</v>
      </c>
      <c r="G556" s="179">
        <f t="shared" si="348"/>
        <v>4550.2299999999996</v>
      </c>
      <c r="H556" s="180">
        <f>IF(AND(N556=1,N555&gt;1),VLOOKUP(A555,[1]Plan1!$CW$105:$CY$215,3),H555)</f>
        <v>4591.18</v>
      </c>
      <c r="I556" s="181">
        <f t="shared" si="330"/>
        <v>42380</v>
      </c>
      <c r="J556" s="181">
        <f t="shared" si="349"/>
        <v>42411</v>
      </c>
      <c r="K556" s="182">
        <f t="shared" si="331"/>
        <v>8.9995450779412067E-3</v>
      </c>
      <c r="L556" s="213">
        <f t="shared" si="350"/>
        <v>42471</v>
      </c>
      <c r="M556" s="183">
        <f t="shared" si="351"/>
        <v>21</v>
      </c>
      <c r="N556" s="183">
        <f t="shared" si="332"/>
        <v>6</v>
      </c>
      <c r="O556" s="177">
        <f t="shared" si="333"/>
        <v>1.0025630699999999</v>
      </c>
      <c r="P556" s="184">
        <f t="shared" si="359"/>
        <v>1.0126992699999999</v>
      </c>
      <c r="Q556" s="184">
        <f t="shared" si="352"/>
        <v>1.14941848876766</v>
      </c>
      <c r="R556" s="177">
        <f t="shared" si="358"/>
        <v>1.1523645199999999</v>
      </c>
      <c r="S556" s="177">
        <f t="shared" si="353"/>
        <v>1.0509297200000001</v>
      </c>
      <c r="T556" s="177">
        <f t="shared" si="334"/>
        <v>313479.04707327002</v>
      </c>
      <c r="U556" s="177">
        <f t="shared" si="335"/>
        <v>0</v>
      </c>
      <c r="V556" s="177">
        <f t="shared" si="336"/>
        <v>45448.40975415209</v>
      </c>
      <c r="W556" s="177">
        <f t="shared" si="337"/>
        <v>343735.76532848214</v>
      </c>
      <c r="X556" s="185">
        <f t="shared" si="338"/>
        <v>0</v>
      </c>
      <c r="Y556" s="177">
        <f t="shared" si="339"/>
        <v>0</v>
      </c>
      <c r="Z556" s="186">
        <f t="shared" si="340"/>
        <v>0</v>
      </c>
      <c r="AA556" s="177">
        <f t="shared" si="354"/>
        <v>0</v>
      </c>
      <c r="AB556" s="187">
        <f t="shared" si="355"/>
        <v>7.1215000000000001E-2</v>
      </c>
      <c r="AC556" s="185">
        <f t="shared" si="341"/>
        <v>6</v>
      </c>
      <c r="AD556" s="185">
        <v>252</v>
      </c>
      <c r="AE556" s="184">
        <f t="shared" si="357"/>
        <v>1.001639283</v>
      </c>
      <c r="AF556" s="177">
        <f t="shared" si="342"/>
        <v>513.88087271999996</v>
      </c>
      <c r="AG556" s="177">
        <f t="shared" si="343"/>
        <v>563.48019658999999</v>
      </c>
      <c r="AH556" s="188">
        <f t="shared" si="356"/>
        <v>0</v>
      </c>
      <c r="AI556" s="188"/>
      <c r="AJ556" s="188"/>
      <c r="AK556" s="188"/>
      <c r="AL556" s="8"/>
      <c r="AM556" s="8"/>
      <c r="AN556" s="8"/>
      <c r="AO556" s="8"/>
      <c r="AP556" s="8"/>
      <c r="AQ556" s="8"/>
      <c r="AR556" s="5"/>
      <c r="AS556" s="1"/>
      <c r="AT556" s="8"/>
      <c r="AU556" s="1"/>
      <c r="AV556" s="1"/>
      <c r="AW556" s="3"/>
      <c r="AX556" s="30"/>
      <c r="AY556" s="30"/>
      <c r="AZ556" s="30"/>
      <c r="BA556" s="30"/>
      <c r="BB556" s="30"/>
      <c r="BC556" s="30"/>
      <c r="BD556" s="30"/>
      <c r="BE556" s="30"/>
      <c r="BF556" s="1"/>
      <c r="BG556" s="1"/>
      <c r="BH556" s="1"/>
      <c r="BI556" s="1"/>
    </row>
    <row r="557" spans="1:192" x14ac:dyDescent="0.2">
      <c r="A557" s="125">
        <f t="shared" si="344"/>
        <v>42448</v>
      </c>
      <c r="B557" s="177">
        <f t="shared" si="328"/>
        <v>344540.21203931584</v>
      </c>
      <c r="C557" s="3">
        <f t="shared" si="345"/>
        <v>46512928.625307642</v>
      </c>
      <c r="D557" s="177">
        <f t="shared" si="346"/>
        <v>298287.35557433002</v>
      </c>
      <c r="E557" s="177">
        <f t="shared" si="347"/>
        <v>0</v>
      </c>
      <c r="F557" s="178">
        <f t="shared" si="329"/>
        <v>298287.35557433002</v>
      </c>
      <c r="G557" s="179">
        <f t="shared" si="348"/>
        <v>4550.2299999999996</v>
      </c>
      <c r="H557" s="180">
        <f>IF(AND(N557=1,N556&gt;1),VLOOKUP(A556,[1]Plan1!$CW$105:$CY$215,3),H556)</f>
        <v>4591.18</v>
      </c>
      <c r="I557" s="181">
        <f t="shared" si="330"/>
        <v>42380</v>
      </c>
      <c r="J557" s="181">
        <f t="shared" si="349"/>
        <v>42411</v>
      </c>
      <c r="K557" s="182">
        <f t="shared" si="331"/>
        <v>8.9995450779412067E-3</v>
      </c>
      <c r="L557" s="213">
        <f t="shared" si="350"/>
        <v>42471</v>
      </c>
      <c r="M557" s="183">
        <f t="shared" si="351"/>
        <v>21</v>
      </c>
      <c r="N557" s="183">
        <f t="shared" si="332"/>
        <v>7</v>
      </c>
      <c r="O557" s="177">
        <f t="shared" si="333"/>
        <v>1.00299089</v>
      </c>
      <c r="P557" s="184">
        <f t="shared" si="359"/>
        <v>1.0126992699999999</v>
      </c>
      <c r="Q557" s="184">
        <f t="shared" si="352"/>
        <v>1.14941848876766</v>
      </c>
      <c r="R557" s="177">
        <f t="shared" si="358"/>
        <v>1.15285627</v>
      </c>
      <c r="S557" s="177">
        <f t="shared" si="353"/>
        <v>1.0509297200000001</v>
      </c>
      <c r="T557" s="177">
        <f t="shared" si="334"/>
        <v>313479.04707327002</v>
      </c>
      <c r="U557" s="177">
        <f t="shared" si="335"/>
        <v>0</v>
      </c>
      <c r="V557" s="177">
        <f t="shared" si="336"/>
        <v>45595.092561255799</v>
      </c>
      <c r="W557" s="177">
        <f t="shared" si="337"/>
        <v>343882.44813558582</v>
      </c>
      <c r="X557" s="185">
        <f t="shared" si="338"/>
        <v>0</v>
      </c>
      <c r="Y557" s="177">
        <f t="shared" si="339"/>
        <v>0</v>
      </c>
      <c r="Z557" s="186">
        <f t="shared" si="340"/>
        <v>0</v>
      </c>
      <c r="AA557" s="177">
        <f t="shared" si="354"/>
        <v>0</v>
      </c>
      <c r="AB557" s="187">
        <f t="shared" si="355"/>
        <v>7.1215000000000001E-2</v>
      </c>
      <c r="AC557" s="185">
        <f t="shared" si="341"/>
        <v>7</v>
      </c>
      <c r="AD557" s="185">
        <v>252</v>
      </c>
      <c r="AE557" s="184">
        <f t="shared" si="357"/>
        <v>1.001912758</v>
      </c>
      <c r="AF557" s="177">
        <f t="shared" si="342"/>
        <v>599.60955511999998</v>
      </c>
      <c r="AG557" s="177">
        <f t="shared" si="343"/>
        <v>657.76390373000004</v>
      </c>
      <c r="AH557" s="188">
        <f t="shared" si="356"/>
        <v>0</v>
      </c>
      <c r="AI557" s="188"/>
      <c r="AJ557" s="188"/>
      <c r="AK557" s="188"/>
      <c r="AL557" s="8"/>
      <c r="AM557" s="8"/>
      <c r="AN557" s="8"/>
      <c r="AO557" s="8"/>
      <c r="AP557" s="8"/>
      <c r="AQ557" s="8"/>
      <c r="AR557" s="5"/>
      <c r="AS557" s="1"/>
      <c r="AT557" s="8"/>
      <c r="AU557" s="1"/>
      <c r="AV557" s="1"/>
      <c r="AW557" s="3"/>
      <c r="AX557" s="30"/>
      <c r="AY557" s="30"/>
      <c r="AZ557" s="30"/>
      <c r="BA557" s="30"/>
      <c r="BB557" s="30"/>
      <c r="BC557" s="30"/>
      <c r="BD557" s="30"/>
      <c r="BE557" s="30"/>
      <c r="BF557" s="1"/>
      <c r="BG557" s="1"/>
      <c r="BH557" s="1"/>
      <c r="BI557" s="1"/>
    </row>
    <row r="558" spans="1:192" x14ac:dyDescent="0.2">
      <c r="A558" s="125">
        <f t="shared" si="344"/>
        <v>42449</v>
      </c>
      <c r="B558" s="177">
        <f t="shared" si="328"/>
        <v>344540.21203931584</v>
      </c>
      <c r="C558" s="3">
        <f t="shared" si="345"/>
        <v>46512928.625307642</v>
      </c>
      <c r="D558" s="177">
        <f t="shared" si="346"/>
        <v>298287.35557433002</v>
      </c>
      <c r="E558" s="177">
        <f t="shared" si="347"/>
        <v>0</v>
      </c>
      <c r="F558" s="178">
        <f t="shared" si="329"/>
        <v>298287.35557433002</v>
      </c>
      <c r="G558" s="179">
        <f t="shared" si="348"/>
        <v>4550.2299999999996</v>
      </c>
      <c r="H558" s="180">
        <f>IF(AND(N558=1,N557&gt;1),VLOOKUP(A557,[1]Plan1!$CW$105:$CY$215,3),H557)</f>
        <v>4591.18</v>
      </c>
      <c r="I558" s="181">
        <f t="shared" si="330"/>
        <v>42380</v>
      </c>
      <c r="J558" s="181">
        <f t="shared" si="349"/>
        <v>42411</v>
      </c>
      <c r="K558" s="182">
        <f t="shared" si="331"/>
        <v>8.9995450779412067E-3</v>
      </c>
      <c r="L558" s="213">
        <f t="shared" si="350"/>
        <v>42471</v>
      </c>
      <c r="M558" s="183">
        <f t="shared" si="351"/>
        <v>21</v>
      </c>
      <c r="N558" s="183">
        <f t="shared" si="332"/>
        <v>7</v>
      </c>
      <c r="O558" s="177">
        <f t="shared" si="333"/>
        <v>1.00299089</v>
      </c>
      <c r="P558" s="184">
        <f t="shared" si="359"/>
        <v>1.0126992699999999</v>
      </c>
      <c r="Q558" s="184">
        <f t="shared" si="352"/>
        <v>1.14941848876766</v>
      </c>
      <c r="R558" s="177">
        <f t="shared" si="358"/>
        <v>1.15285627</v>
      </c>
      <c r="S558" s="177">
        <f t="shared" si="353"/>
        <v>1.0509297200000001</v>
      </c>
      <c r="T558" s="177">
        <f t="shared" si="334"/>
        <v>313479.04707327002</v>
      </c>
      <c r="U558" s="177">
        <f t="shared" si="335"/>
        <v>0</v>
      </c>
      <c r="V558" s="177">
        <f t="shared" si="336"/>
        <v>45595.092561255799</v>
      </c>
      <c r="W558" s="177">
        <f t="shared" si="337"/>
        <v>343882.44813558582</v>
      </c>
      <c r="X558" s="185">
        <f t="shared" si="338"/>
        <v>0</v>
      </c>
      <c r="Y558" s="177">
        <f t="shared" si="339"/>
        <v>0</v>
      </c>
      <c r="Z558" s="186">
        <f t="shared" si="340"/>
        <v>0</v>
      </c>
      <c r="AA558" s="177">
        <f t="shared" si="354"/>
        <v>0</v>
      </c>
      <c r="AB558" s="187">
        <f t="shared" si="355"/>
        <v>7.1215000000000001E-2</v>
      </c>
      <c r="AC558" s="185">
        <f t="shared" si="341"/>
        <v>7</v>
      </c>
      <c r="AD558" s="185">
        <v>252</v>
      </c>
      <c r="AE558" s="184">
        <f t="shared" si="357"/>
        <v>1.001912758</v>
      </c>
      <c r="AF558" s="177">
        <f t="shared" si="342"/>
        <v>599.60955511999998</v>
      </c>
      <c r="AG558" s="177">
        <f t="shared" si="343"/>
        <v>657.76390373000004</v>
      </c>
      <c r="AH558" s="188">
        <f t="shared" si="356"/>
        <v>0</v>
      </c>
      <c r="AI558" s="188"/>
      <c r="AJ558" s="188"/>
      <c r="AK558" s="188"/>
      <c r="AL558" s="8"/>
      <c r="AM558" s="8"/>
      <c r="AN558" s="8"/>
      <c r="AO558" s="8"/>
      <c r="AP558" s="8"/>
      <c r="AQ558" s="8"/>
      <c r="AR558" s="5"/>
      <c r="AS558" s="1"/>
      <c r="AT558" s="8"/>
      <c r="AU558" s="1"/>
      <c r="AV558" s="1"/>
      <c r="AW558" s="3"/>
      <c r="AX558" s="30"/>
      <c r="AY558" s="30"/>
      <c r="AZ558" s="30"/>
      <c r="BA558" s="30"/>
      <c r="BB558" s="30"/>
      <c r="BC558" s="30"/>
      <c r="BD558" s="30"/>
      <c r="BE558" s="30"/>
      <c r="BF558" s="1"/>
      <c r="BG558" s="1"/>
      <c r="BH558" s="1"/>
      <c r="BI558" s="1"/>
    </row>
    <row r="559" spans="1:192" x14ac:dyDescent="0.2">
      <c r="A559" s="125">
        <f t="shared" si="344"/>
        <v>42450</v>
      </c>
      <c r="B559" s="177">
        <f t="shared" si="328"/>
        <v>344540.21203931584</v>
      </c>
      <c r="C559" s="3">
        <f t="shared" si="345"/>
        <v>46512928.625307642</v>
      </c>
      <c r="D559" s="177">
        <f t="shared" si="346"/>
        <v>298287.35557433002</v>
      </c>
      <c r="E559" s="177">
        <f t="shared" si="347"/>
        <v>0</v>
      </c>
      <c r="F559" s="178">
        <f t="shared" si="329"/>
        <v>298287.35557433002</v>
      </c>
      <c r="G559" s="179">
        <f t="shared" si="348"/>
        <v>4550.2299999999996</v>
      </c>
      <c r="H559" s="180">
        <f>IF(AND(N559=1,N558&gt;1),VLOOKUP(A558,[1]Plan1!$CW$105:$CY$215,3),H558)</f>
        <v>4591.18</v>
      </c>
      <c r="I559" s="181">
        <f t="shared" si="330"/>
        <v>42380</v>
      </c>
      <c r="J559" s="181">
        <f t="shared" si="349"/>
        <v>42411</v>
      </c>
      <c r="K559" s="182">
        <f t="shared" si="331"/>
        <v>8.9995450779412067E-3</v>
      </c>
      <c r="L559" s="213">
        <f t="shared" si="350"/>
        <v>42471</v>
      </c>
      <c r="M559" s="183">
        <f t="shared" si="351"/>
        <v>21</v>
      </c>
      <c r="N559" s="183">
        <f t="shared" si="332"/>
        <v>7</v>
      </c>
      <c r="O559" s="177">
        <f t="shared" si="333"/>
        <v>1.00299089</v>
      </c>
      <c r="P559" s="184">
        <f t="shared" si="359"/>
        <v>1.0126992699999999</v>
      </c>
      <c r="Q559" s="184">
        <f t="shared" si="352"/>
        <v>1.14941848876766</v>
      </c>
      <c r="R559" s="177">
        <f t="shared" si="358"/>
        <v>1.15285627</v>
      </c>
      <c r="S559" s="177">
        <f t="shared" si="353"/>
        <v>1.0509297200000001</v>
      </c>
      <c r="T559" s="177">
        <f t="shared" si="334"/>
        <v>313479.04707327002</v>
      </c>
      <c r="U559" s="177">
        <f t="shared" si="335"/>
        <v>0</v>
      </c>
      <c r="V559" s="177">
        <f t="shared" si="336"/>
        <v>45595.092561255799</v>
      </c>
      <c r="W559" s="177">
        <f t="shared" si="337"/>
        <v>343882.44813558582</v>
      </c>
      <c r="X559" s="185">
        <f t="shared" si="338"/>
        <v>0</v>
      </c>
      <c r="Y559" s="177">
        <f t="shared" si="339"/>
        <v>0</v>
      </c>
      <c r="Z559" s="186">
        <f t="shared" si="340"/>
        <v>0</v>
      </c>
      <c r="AA559" s="177">
        <f t="shared" si="354"/>
        <v>0</v>
      </c>
      <c r="AB559" s="187">
        <f t="shared" si="355"/>
        <v>7.1215000000000001E-2</v>
      </c>
      <c r="AC559" s="185">
        <f t="shared" si="341"/>
        <v>7</v>
      </c>
      <c r="AD559" s="185">
        <v>252</v>
      </c>
      <c r="AE559" s="184">
        <f t="shared" si="357"/>
        <v>1.001912758</v>
      </c>
      <c r="AF559" s="177">
        <f t="shared" si="342"/>
        <v>599.60955511999998</v>
      </c>
      <c r="AG559" s="177">
        <f t="shared" si="343"/>
        <v>657.76390373000004</v>
      </c>
      <c r="AH559" s="188">
        <f t="shared" si="356"/>
        <v>0</v>
      </c>
      <c r="AI559" s="188"/>
      <c r="AJ559" s="188"/>
      <c r="AK559" s="188"/>
      <c r="AL559" s="8"/>
      <c r="AM559" s="8"/>
      <c r="AN559" s="8"/>
      <c r="AO559" s="8"/>
      <c r="AP559" s="8"/>
      <c r="AQ559" s="8"/>
      <c r="AR559" s="5"/>
      <c r="AS559" s="1"/>
      <c r="AT559" s="8"/>
      <c r="AU559" s="1"/>
      <c r="AV559" s="1"/>
      <c r="AW559" s="3"/>
      <c r="AX559" s="30"/>
      <c r="AY559" s="30"/>
      <c r="AZ559" s="30"/>
      <c r="BA559" s="30"/>
      <c r="BB559" s="30"/>
      <c r="BC559" s="30"/>
      <c r="BD559" s="30"/>
      <c r="BE559" s="30"/>
      <c r="BF559" s="1"/>
      <c r="BG559" s="1"/>
      <c r="BH559" s="1"/>
      <c r="BI559" s="1"/>
    </row>
    <row r="560" spans="1:192" x14ac:dyDescent="0.2">
      <c r="A560" s="125">
        <f t="shared" si="344"/>
        <v>42451</v>
      </c>
      <c r="B560" s="177">
        <f t="shared" si="328"/>
        <v>344781.3443718006</v>
      </c>
      <c r="C560" s="3">
        <f t="shared" si="345"/>
        <v>46545481.490193084</v>
      </c>
      <c r="D560" s="177">
        <f t="shared" si="346"/>
        <v>298287.35557433002</v>
      </c>
      <c r="E560" s="177">
        <f t="shared" si="347"/>
        <v>0</v>
      </c>
      <c r="F560" s="178">
        <f t="shared" si="329"/>
        <v>298287.35557433002</v>
      </c>
      <c r="G560" s="179">
        <f t="shared" si="348"/>
        <v>4550.2299999999996</v>
      </c>
      <c r="H560" s="180">
        <f>IF(AND(N560=1,N559&gt;1),VLOOKUP(A559,[1]Plan1!$CW$105:$CY$215,3),H559)</f>
        <v>4591.18</v>
      </c>
      <c r="I560" s="181">
        <f t="shared" si="330"/>
        <v>42380</v>
      </c>
      <c r="J560" s="181">
        <f t="shared" si="349"/>
        <v>42411</v>
      </c>
      <c r="K560" s="182">
        <f t="shared" si="331"/>
        <v>8.9995450779412067E-3</v>
      </c>
      <c r="L560" s="213">
        <f t="shared" si="350"/>
        <v>42471</v>
      </c>
      <c r="M560" s="183">
        <f t="shared" si="351"/>
        <v>21</v>
      </c>
      <c r="N560" s="183">
        <f t="shared" si="332"/>
        <v>8</v>
      </c>
      <c r="O560" s="177">
        <f t="shared" si="333"/>
        <v>1.0034188900000001</v>
      </c>
      <c r="P560" s="184">
        <f t="shared" si="359"/>
        <v>1.0126992699999999</v>
      </c>
      <c r="Q560" s="184">
        <f t="shared" si="352"/>
        <v>1.14941848876766</v>
      </c>
      <c r="R560" s="177">
        <f t="shared" si="358"/>
        <v>1.15334822</v>
      </c>
      <c r="S560" s="177">
        <f t="shared" si="353"/>
        <v>1.0509297200000001</v>
      </c>
      <c r="T560" s="177">
        <f t="shared" si="334"/>
        <v>313479.04707327002</v>
      </c>
      <c r="U560" s="177">
        <f t="shared" si="335"/>
        <v>0</v>
      </c>
      <c r="V560" s="177">
        <f t="shared" si="336"/>
        <v>45741.835025830595</v>
      </c>
      <c r="W560" s="177">
        <f t="shared" si="337"/>
        <v>344029.19060016063</v>
      </c>
      <c r="X560" s="185">
        <f t="shared" si="338"/>
        <v>0</v>
      </c>
      <c r="Y560" s="177">
        <f t="shared" si="339"/>
        <v>0</v>
      </c>
      <c r="Z560" s="186">
        <f t="shared" si="340"/>
        <v>0</v>
      </c>
      <c r="AA560" s="177">
        <f t="shared" si="354"/>
        <v>0</v>
      </c>
      <c r="AB560" s="187">
        <f t="shared" si="355"/>
        <v>7.1215000000000001E-2</v>
      </c>
      <c r="AC560" s="185">
        <f t="shared" si="341"/>
        <v>8</v>
      </c>
      <c r="AD560" s="185">
        <v>252</v>
      </c>
      <c r="AE560" s="184">
        <f t="shared" si="357"/>
        <v>1.002186308</v>
      </c>
      <c r="AF560" s="177">
        <f t="shared" si="342"/>
        <v>685.36174844000004</v>
      </c>
      <c r="AG560" s="177">
        <f t="shared" si="343"/>
        <v>752.15377163999995</v>
      </c>
      <c r="AH560" s="188">
        <f t="shared" si="356"/>
        <v>0</v>
      </c>
      <c r="AI560" s="188"/>
      <c r="AJ560" s="188"/>
      <c r="AK560" s="188"/>
      <c r="AL560" s="8"/>
      <c r="AM560" s="8"/>
      <c r="AN560" s="8"/>
      <c r="AO560" s="8"/>
      <c r="AP560" s="8"/>
      <c r="AQ560" s="8"/>
      <c r="AR560" s="5"/>
      <c r="AS560" s="1"/>
      <c r="AT560" s="8"/>
      <c r="AU560" s="1"/>
      <c r="AV560" s="1"/>
      <c r="AW560" s="3"/>
      <c r="AX560" s="30"/>
      <c r="AY560" s="30"/>
      <c r="AZ560" s="30"/>
      <c r="BA560" s="30"/>
      <c r="BB560" s="30"/>
      <c r="BC560" s="30"/>
      <c r="BD560" s="30"/>
      <c r="BE560" s="30"/>
      <c r="BF560" s="1"/>
      <c r="BG560" s="1"/>
      <c r="BH560" s="1"/>
      <c r="BI560" s="1"/>
    </row>
    <row r="561" spans="1:192" x14ac:dyDescent="0.2">
      <c r="A561" s="125">
        <f t="shared" si="344"/>
        <v>42452</v>
      </c>
      <c r="B561" s="177">
        <f t="shared" si="328"/>
        <v>345022.64525054011</v>
      </c>
      <c r="C561" s="3">
        <f t="shared" si="345"/>
        <v>46578057.108822912</v>
      </c>
      <c r="D561" s="177">
        <f t="shared" si="346"/>
        <v>298287.35557433002</v>
      </c>
      <c r="E561" s="177">
        <f t="shared" si="347"/>
        <v>0</v>
      </c>
      <c r="F561" s="178">
        <f t="shared" si="329"/>
        <v>298287.35557433002</v>
      </c>
      <c r="G561" s="179">
        <f t="shared" si="348"/>
        <v>4550.2299999999996</v>
      </c>
      <c r="H561" s="180">
        <f>IF(AND(N561=1,N560&gt;1),VLOOKUP(A560,[1]Plan1!$CW$105:$CY$215,3),H560)</f>
        <v>4591.18</v>
      </c>
      <c r="I561" s="181">
        <f t="shared" si="330"/>
        <v>42380</v>
      </c>
      <c r="J561" s="181">
        <f t="shared" si="349"/>
        <v>42411</v>
      </c>
      <c r="K561" s="182">
        <f t="shared" si="331"/>
        <v>8.9995450779412067E-3</v>
      </c>
      <c r="L561" s="213">
        <f t="shared" si="350"/>
        <v>42471</v>
      </c>
      <c r="M561" s="183">
        <f t="shared" si="351"/>
        <v>21</v>
      </c>
      <c r="N561" s="183">
        <f t="shared" si="332"/>
        <v>9</v>
      </c>
      <c r="O561" s="177">
        <f t="shared" si="333"/>
        <v>1.00384707</v>
      </c>
      <c r="P561" s="184">
        <f t="shared" si="359"/>
        <v>1.0126992699999999</v>
      </c>
      <c r="Q561" s="184">
        <f t="shared" si="352"/>
        <v>1.14941848876766</v>
      </c>
      <c r="R561" s="177">
        <f t="shared" si="358"/>
        <v>1.1538403800000001</v>
      </c>
      <c r="S561" s="177">
        <f t="shared" si="353"/>
        <v>1.0509297200000001</v>
      </c>
      <c r="T561" s="177">
        <f t="shared" si="334"/>
        <v>313479.04707327002</v>
      </c>
      <c r="U561" s="177">
        <f t="shared" si="335"/>
        <v>0</v>
      </c>
      <c r="V561" s="177">
        <f t="shared" si="336"/>
        <v>45888.640130750086</v>
      </c>
      <c r="W561" s="177">
        <f t="shared" si="337"/>
        <v>344175.9957050801</v>
      </c>
      <c r="X561" s="185">
        <f t="shared" si="338"/>
        <v>0</v>
      </c>
      <c r="Y561" s="177">
        <f t="shared" si="339"/>
        <v>0</v>
      </c>
      <c r="Z561" s="186">
        <f t="shared" si="340"/>
        <v>0</v>
      </c>
      <c r="AA561" s="177">
        <f t="shared" si="354"/>
        <v>0</v>
      </c>
      <c r="AB561" s="187">
        <f t="shared" si="355"/>
        <v>7.1215000000000001E-2</v>
      </c>
      <c r="AC561" s="185">
        <f t="shared" si="341"/>
        <v>9</v>
      </c>
      <c r="AD561" s="185">
        <v>252</v>
      </c>
      <c r="AE561" s="184">
        <f t="shared" si="357"/>
        <v>1.0024599320000001</v>
      </c>
      <c r="AF561" s="177">
        <f t="shared" si="342"/>
        <v>771.13713921999999</v>
      </c>
      <c r="AG561" s="177">
        <f t="shared" si="343"/>
        <v>846.64954546000001</v>
      </c>
      <c r="AH561" s="188">
        <f t="shared" si="356"/>
        <v>0</v>
      </c>
      <c r="AI561" s="188"/>
      <c r="AJ561" s="188"/>
      <c r="AK561" s="188"/>
      <c r="AL561" s="8"/>
      <c r="AM561" s="8"/>
      <c r="AN561" s="8"/>
      <c r="AO561" s="8"/>
      <c r="AP561" s="8"/>
      <c r="AQ561" s="8"/>
      <c r="AR561" s="5"/>
      <c r="AS561" s="1"/>
      <c r="AT561" s="8"/>
      <c r="AU561" s="1"/>
      <c r="AV561" s="1"/>
      <c r="AW561" s="3"/>
      <c r="AX561" s="30"/>
      <c r="AY561" s="30"/>
      <c r="AZ561" s="30"/>
      <c r="BA561" s="30"/>
      <c r="BB561" s="30"/>
      <c r="BC561" s="30"/>
      <c r="BD561" s="30"/>
      <c r="BE561" s="30"/>
      <c r="BF561" s="1"/>
      <c r="BG561" s="1"/>
      <c r="BH561" s="1"/>
      <c r="BI561" s="1"/>
    </row>
    <row r="562" spans="1:192" x14ac:dyDescent="0.2">
      <c r="A562" s="125">
        <f t="shared" si="344"/>
        <v>42453</v>
      </c>
      <c r="B562" s="177">
        <f t="shared" si="328"/>
        <v>345264.11510387418</v>
      </c>
      <c r="C562" s="3">
        <f t="shared" si="345"/>
        <v>46610655.539023012</v>
      </c>
      <c r="D562" s="177">
        <f t="shared" si="346"/>
        <v>298287.35557433002</v>
      </c>
      <c r="E562" s="177">
        <f t="shared" si="347"/>
        <v>0</v>
      </c>
      <c r="F562" s="178">
        <f t="shared" si="329"/>
        <v>298287.35557433002</v>
      </c>
      <c r="G562" s="179">
        <f t="shared" si="348"/>
        <v>4550.2299999999996</v>
      </c>
      <c r="H562" s="180">
        <f>IF(AND(N562=1,N561&gt;1),VLOOKUP(A561,[1]Plan1!$CW$105:$CY$215,3),H561)</f>
        <v>4591.18</v>
      </c>
      <c r="I562" s="181">
        <f t="shared" si="330"/>
        <v>42380</v>
      </c>
      <c r="J562" s="181">
        <f t="shared" si="349"/>
        <v>42411</v>
      </c>
      <c r="K562" s="182">
        <f t="shared" si="331"/>
        <v>8.9995450779412067E-3</v>
      </c>
      <c r="L562" s="213">
        <f t="shared" si="350"/>
        <v>42471</v>
      </c>
      <c r="M562" s="183">
        <f t="shared" si="351"/>
        <v>21</v>
      </c>
      <c r="N562" s="183">
        <f t="shared" si="332"/>
        <v>10</v>
      </c>
      <c r="O562" s="177">
        <f t="shared" si="333"/>
        <v>1.00427544</v>
      </c>
      <c r="P562" s="184">
        <f t="shared" si="359"/>
        <v>1.0126992699999999</v>
      </c>
      <c r="Q562" s="184">
        <f t="shared" si="352"/>
        <v>1.14941848876766</v>
      </c>
      <c r="R562" s="177">
        <f t="shared" si="358"/>
        <v>1.15433275</v>
      </c>
      <c r="S562" s="177">
        <f t="shared" si="353"/>
        <v>1.0509297200000001</v>
      </c>
      <c r="T562" s="177">
        <f t="shared" si="334"/>
        <v>313479.04707327002</v>
      </c>
      <c r="U562" s="177">
        <f t="shared" si="335"/>
        <v>0</v>
      </c>
      <c r="V562" s="177">
        <f t="shared" si="336"/>
        <v>46035.507876014184</v>
      </c>
      <c r="W562" s="177">
        <f t="shared" si="337"/>
        <v>344322.86345034419</v>
      </c>
      <c r="X562" s="185">
        <f t="shared" si="338"/>
        <v>0</v>
      </c>
      <c r="Y562" s="177">
        <f t="shared" si="339"/>
        <v>0</v>
      </c>
      <c r="Z562" s="186">
        <f t="shared" si="340"/>
        <v>0</v>
      </c>
      <c r="AA562" s="177">
        <f t="shared" si="354"/>
        <v>0</v>
      </c>
      <c r="AB562" s="187">
        <f t="shared" si="355"/>
        <v>7.1215000000000001E-2</v>
      </c>
      <c r="AC562" s="185">
        <f t="shared" si="341"/>
        <v>10</v>
      </c>
      <c r="AD562" s="185">
        <v>252</v>
      </c>
      <c r="AE562" s="184">
        <f t="shared" si="357"/>
        <v>1.0027336309999999</v>
      </c>
      <c r="AF562" s="177">
        <f t="shared" si="342"/>
        <v>856.93604091999998</v>
      </c>
      <c r="AG562" s="177">
        <f t="shared" si="343"/>
        <v>941.25165353</v>
      </c>
      <c r="AH562" s="188">
        <f t="shared" si="356"/>
        <v>0</v>
      </c>
      <c r="AI562" s="188"/>
      <c r="AJ562" s="188"/>
      <c r="AK562" s="188"/>
      <c r="AL562" s="8"/>
      <c r="AM562" s="8"/>
      <c r="AN562" s="8"/>
      <c r="AO562" s="8"/>
      <c r="AP562" s="8"/>
      <c r="AQ562" s="8"/>
      <c r="AR562" s="5"/>
      <c r="AS562" s="1"/>
      <c r="AT562" s="8"/>
      <c r="AU562" s="1"/>
      <c r="AV562" s="1"/>
      <c r="AW562" s="3"/>
      <c r="AX562" s="30"/>
      <c r="AY562" s="30"/>
      <c r="AZ562" s="30"/>
      <c r="BA562" s="30"/>
      <c r="BB562" s="30"/>
      <c r="BC562" s="30"/>
      <c r="BD562" s="30"/>
      <c r="BE562" s="30"/>
      <c r="BF562" s="1"/>
      <c r="BG562" s="1"/>
      <c r="BH562" s="1"/>
      <c r="BI562" s="1"/>
    </row>
    <row r="563" spans="1:192" x14ac:dyDescent="0.2">
      <c r="A563" s="125">
        <f t="shared" si="344"/>
        <v>42454</v>
      </c>
      <c r="B563" s="177">
        <f t="shared" si="328"/>
        <v>345505.75700812653</v>
      </c>
      <c r="C563" s="3">
        <f t="shared" si="345"/>
        <v>46643277.196097083</v>
      </c>
      <c r="D563" s="177">
        <f t="shared" si="346"/>
        <v>298287.35557433002</v>
      </c>
      <c r="E563" s="177">
        <f t="shared" si="347"/>
        <v>0</v>
      </c>
      <c r="F563" s="178">
        <f t="shared" si="329"/>
        <v>298287.35557433002</v>
      </c>
      <c r="G563" s="179">
        <f t="shared" si="348"/>
        <v>4550.2299999999996</v>
      </c>
      <c r="H563" s="180">
        <f>IF(AND(N563=1,N562&gt;1),VLOOKUP(A562,[1]Plan1!$CW$105:$CY$215,3),H562)</f>
        <v>4591.18</v>
      </c>
      <c r="I563" s="181">
        <f t="shared" si="330"/>
        <v>42380</v>
      </c>
      <c r="J563" s="181">
        <f t="shared" si="349"/>
        <v>42411</v>
      </c>
      <c r="K563" s="182">
        <f t="shared" si="331"/>
        <v>8.9995450779412067E-3</v>
      </c>
      <c r="L563" s="213">
        <f t="shared" si="350"/>
        <v>42471</v>
      </c>
      <c r="M563" s="183">
        <f t="shared" si="351"/>
        <v>21</v>
      </c>
      <c r="N563" s="183">
        <f t="shared" si="332"/>
        <v>11</v>
      </c>
      <c r="O563" s="177">
        <f t="shared" si="333"/>
        <v>1.0047039900000001</v>
      </c>
      <c r="P563" s="184">
        <f t="shared" si="359"/>
        <v>1.0126992699999999</v>
      </c>
      <c r="Q563" s="184">
        <f t="shared" si="352"/>
        <v>1.14941848876766</v>
      </c>
      <c r="R563" s="177">
        <f t="shared" si="358"/>
        <v>1.1548253399999999</v>
      </c>
      <c r="S563" s="177">
        <f t="shared" si="353"/>
        <v>1.0509297200000001</v>
      </c>
      <c r="T563" s="177">
        <f t="shared" si="334"/>
        <v>313479.04707327002</v>
      </c>
      <c r="U563" s="177">
        <f t="shared" si="335"/>
        <v>0</v>
      </c>
      <c r="V563" s="177">
        <f t="shared" si="336"/>
        <v>46182.44124449652</v>
      </c>
      <c r="W563" s="177">
        <f t="shared" si="337"/>
        <v>344469.79681882652</v>
      </c>
      <c r="X563" s="185">
        <f t="shared" si="338"/>
        <v>0</v>
      </c>
      <c r="Y563" s="177">
        <f t="shared" si="339"/>
        <v>0</v>
      </c>
      <c r="Z563" s="186">
        <f t="shared" si="340"/>
        <v>0</v>
      </c>
      <c r="AA563" s="177">
        <f t="shared" si="354"/>
        <v>0</v>
      </c>
      <c r="AB563" s="187">
        <f t="shared" si="355"/>
        <v>7.1215000000000001E-2</v>
      </c>
      <c r="AC563" s="185">
        <f t="shared" si="341"/>
        <v>11</v>
      </c>
      <c r="AD563" s="185">
        <v>252</v>
      </c>
      <c r="AE563" s="184">
        <f t="shared" si="357"/>
        <v>1.003007405</v>
      </c>
      <c r="AF563" s="177">
        <f t="shared" si="342"/>
        <v>942.75845356000002</v>
      </c>
      <c r="AG563" s="177">
        <f t="shared" si="343"/>
        <v>1035.9601892999999</v>
      </c>
      <c r="AH563" s="188">
        <f t="shared" si="356"/>
        <v>0</v>
      </c>
      <c r="AI563" s="188"/>
      <c r="AJ563" s="188"/>
      <c r="AK563" s="188"/>
      <c r="AL563" s="8"/>
      <c r="AM563" s="8"/>
      <c r="AN563" s="8"/>
      <c r="AO563" s="8"/>
      <c r="AP563" s="8"/>
      <c r="AQ563" s="8"/>
      <c r="AR563" s="5"/>
      <c r="AS563" s="1"/>
      <c r="AT563" s="8"/>
      <c r="AU563" s="1"/>
      <c r="AV563" s="1"/>
      <c r="AW563" s="3"/>
      <c r="AX563" s="30"/>
      <c r="AY563" s="30"/>
      <c r="AZ563" s="30"/>
      <c r="BA563" s="30"/>
      <c r="BB563" s="30"/>
      <c r="BC563" s="30"/>
      <c r="BD563" s="30"/>
      <c r="BE563" s="30"/>
      <c r="BF563" s="1"/>
      <c r="BG563" s="1"/>
      <c r="BH563" s="1"/>
      <c r="BI563" s="1"/>
    </row>
    <row r="564" spans="1:192" x14ac:dyDescent="0.2">
      <c r="A564" s="125">
        <f t="shared" si="344"/>
        <v>42455</v>
      </c>
      <c r="B564" s="177">
        <f t="shared" si="328"/>
        <v>345505.75700812653</v>
      </c>
      <c r="C564" s="3">
        <f t="shared" si="345"/>
        <v>46643277.196097083</v>
      </c>
      <c r="D564" s="177">
        <f t="shared" si="346"/>
        <v>298287.35557433002</v>
      </c>
      <c r="E564" s="177">
        <f t="shared" si="347"/>
        <v>0</v>
      </c>
      <c r="F564" s="178">
        <f t="shared" si="329"/>
        <v>298287.35557433002</v>
      </c>
      <c r="G564" s="179">
        <f t="shared" si="348"/>
        <v>4550.2299999999996</v>
      </c>
      <c r="H564" s="180">
        <f>IF(AND(N564=1,N563&gt;1),VLOOKUP(A563,[1]Plan1!$CW$105:$CY$215,3),H563)</f>
        <v>4591.18</v>
      </c>
      <c r="I564" s="181">
        <f t="shared" si="330"/>
        <v>42380</v>
      </c>
      <c r="J564" s="181">
        <f t="shared" si="349"/>
        <v>42411</v>
      </c>
      <c r="K564" s="182">
        <f t="shared" si="331"/>
        <v>8.9995450779412067E-3</v>
      </c>
      <c r="L564" s="213">
        <f t="shared" si="350"/>
        <v>42471</v>
      </c>
      <c r="M564" s="183">
        <f t="shared" si="351"/>
        <v>21</v>
      </c>
      <c r="N564" s="183">
        <f t="shared" si="332"/>
        <v>11</v>
      </c>
      <c r="O564" s="177">
        <f t="shared" si="333"/>
        <v>1.0047039900000001</v>
      </c>
      <c r="P564" s="184">
        <f t="shared" si="359"/>
        <v>1.0126992699999999</v>
      </c>
      <c r="Q564" s="184">
        <f t="shared" si="352"/>
        <v>1.14941848876766</v>
      </c>
      <c r="R564" s="177">
        <f t="shared" si="358"/>
        <v>1.1548253399999999</v>
      </c>
      <c r="S564" s="177">
        <f t="shared" si="353"/>
        <v>1.0509297200000001</v>
      </c>
      <c r="T564" s="177">
        <f t="shared" si="334"/>
        <v>313479.04707327002</v>
      </c>
      <c r="U564" s="177">
        <f t="shared" si="335"/>
        <v>0</v>
      </c>
      <c r="V564" s="177">
        <f t="shared" si="336"/>
        <v>46182.44124449652</v>
      </c>
      <c r="W564" s="177">
        <f t="shared" si="337"/>
        <v>344469.79681882652</v>
      </c>
      <c r="X564" s="185">
        <f t="shared" si="338"/>
        <v>0</v>
      </c>
      <c r="Y564" s="177">
        <f t="shared" si="339"/>
        <v>0</v>
      </c>
      <c r="Z564" s="186">
        <f t="shared" si="340"/>
        <v>0</v>
      </c>
      <c r="AA564" s="177">
        <f t="shared" si="354"/>
        <v>0</v>
      </c>
      <c r="AB564" s="187">
        <f t="shared" si="355"/>
        <v>7.1215000000000001E-2</v>
      </c>
      <c r="AC564" s="185">
        <f t="shared" si="341"/>
        <v>11</v>
      </c>
      <c r="AD564" s="185">
        <v>252</v>
      </c>
      <c r="AE564" s="184">
        <f t="shared" si="357"/>
        <v>1.003007405</v>
      </c>
      <c r="AF564" s="177">
        <f t="shared" si="342"/>
        <v>942.75845356000002</v>
      </c>
      <c r="AG564" s="177">
        <f t="shared" si="343"/>
        <v>1035.9601892999999</v>
      </c>
      <c r="AH564" s="188">
        <f t="shared" si="356"/>
        <v>0</v>
      </c>
      <c r="AI564" s="188"/>
      <c r="AJ564" s="188"/>
      <c r="AK564" s="188"/>
      <c r="AL564" s="8"/>
      <c r="AM564" s="8"/>
      <c r="AN564" s="8"/>
      <c r="AO564" s="8"/>
      <c r="AP564" s="8"/>
      <c r="AQ564" s="8"/>
      <c r="AR564" s="5"/>
      <c r="AS564" s="1"/>
      <c r="AT564" s="8"/>
      <c r="AU564" s="1"/>
      <c r="AV564" s="1"/>
      <c r="AW564" s="3"/>
      <c r="AX564" s="30"/>
      <c r="AY564" s="30"/>
      <c r="AZ564" s="30"/>
      <c r="BA564" s="30"/>
      <c r="BB564" s="30"/>
      <c r="BC564" s="30"/>
      <c r="BD564" s="30"/>
      <c r="BE564" s="30"/>
      <c r="BF564" s="1"/>
      <c r="BG564" s="1"/>
      <c r="BH564" s="1"/>
      <c r="BI564" s="1"/>
    </row>
    <row r="565" spans="1:192" x14ac:dyDescent="0.2">
      <c r="A565" s="125">
        <f t="shared" si="344"/>
        <v>42456</v>
      </c>
      <c r="B565" s="177">
        <f t="shared" si="328"/>
        <v>345505.75700812653</v>
      </c>
      <c r="C565" s="3">
        <f t="shared" si="345"/>
        <v>46643277.196097083</v>
      </c>
      <c r="D565" s="177">
        <f t="shared" si="346"/>
        <v>298287.35557433002</v>
      </c>
      <c r="E565" s="177">
        <f t="shared" si="347"/>
        <v>0</v>
      </c>
      <c r="F565" s="178">
        <f t="shared" si="329"/>
        <v>298287.35557433002</v>
      </c>
      <c r="G565" s="179">
        <f t="shared" si="348"/>
        <v>4550.2299999999996</v>
      </c>
      <c r="H565" s="180">
        <f>IF(AND(N565=1,N564&gt;1),VLOOKUP(A564,[1]Plan1!$CW$105:$CY$215,3),H564)</f>
        <v>4591.18</v>
      </c>
      <c r="I565" s="181">
        <f t="shared" si="330"/>
        <v>42380</v>
      </c>
      <c r="J565" s="181">
        <f t="shared" si="349"/>
        <v>42411</v>
      </c>
      <c r="K565" s="182">
        <f t="shared" si="331"/>
        <v>8.9995450779412067E-3</v>
      </c>
      <c r="L565" s="213">
        <f t="shared" si="350"/>
        <v>42471</v>
      </c>
      <c r="M565" s="183">
        <f t="shared" si="351"/>
        <v>21</v>
      </c>
      <c r="N565" s="183">
        <f t="shared" si="332"/>
        <v>11</v>
      </c>
      <c r="O565" s="177">
        <f t="shared" si="333"/>
        <v>1.0047039900000001</v>
      </c>
      <c r="P565" s="184">
        <f t="shared" si="359"/>
        <v>1.0126992699999999</v>
      </c>
      <c r="Q565" s="184">
        <f t="shared" si="352"/>
        <v>1.14941848876766</v>
      </c>
      <c r="R565" s="177">
        <f t="shared" si="358"/>
        <v>1.1548253399999999</v>
      </c>
      <c r="S565" s="177">
        <f t="shared" si="353"/>
        <v>1.0509297200000001</v>
      </c>
      <c r="T565" s="177">
        <f t="shared" si="334"/>
        <v>313479.04707327002</v>
      </c>
      <c r="U565" s="177">
        <f t="shared" si="335"/>
        <v>0</v>
      </c>
      <c r="V565" s="177">
        <f t="shared" si="336"/>
        <v>46182.44124449652</v>
      </c>
      <c r="W565" s="177">
        <f t="shared" si="337"/>
        <v>344469.79681882652</v>
      </c>
      <c r="X565" s="185">
        <f t="shared" si="338"/>
        <v>0</v>
      </c>
      <c r="Y565" s="177">
        <f t="shared" si="339"/>
        <v>0</v>
      </c>
      <c r="Z565" s="186">
        <f t="shared" si="340"/>
        <v>0</v>
      </c>
      <c r="AA565" s="177">
        <f t="shared" si="354"/>
        <v>0</v>
      </c>
      <c r="AB565" s="187">
        <f t="shared" si="355"/>
        <v>7.1215000000000001E-2</v>
      </c>
      <c r="AC565" s="185">
        <f t="shared" si="341"/>
        <v>11</v>
      </c>
      <c r="AD565" s="185">
        <v>252</v>
      </c>
      <c r="AE565" s="184">
        <f t="shared" si="357"/>
        <v>1.003007405</v>
      </c>
      <c r="AF565" s="177">
        <f t="shared" si="342"/>
        <v>942.75845356000002</v>
      </c>
      <c r="AG565" s="177">
        <f t="shared" si="343"/>
        <v>1035.9601892999999</v>
      </c>
      <c r="AH565" s="188">
        <f t="shared" si="356"/>
        <v>0</v>
      </c>
      <c r="AI565" s="188"/>
      <c r="AJ565" s="188"/>
      <c r="AK565" s="188"/>
      <c r="AL565" s="8"/>
      <c r="AM565" s="8"/>
      <c r="AN565" s="8"/>
      <c r="AO565" s="8"/>
      <c r="AP565" s="8"/>
      <c r="AQ565" s="8"/>
      <c r="AR565" s="5"/>
      <c r="AS565" s="1"/>
      <c r="AT565" s="8"/>
      <c r="AU565" s="1"/>
      <c r="AV565" s="1"/>
      <c r="AW565" s="3"/>
      <c r="AX565" s="30"/>
      <c r="AY565" s="30"/>
      <c r="AZ565" s="30"/>
      <c r="BA565" s="30"/>
      <c r="BB565" s="30"/>
      <c r="BC565" s="30"/>
      <c r="BD565" s="30"/>
      <c r="BE565" s="30"/>
      <c r="BF565" s="1"/>
      <c r="BG565" s="1"/>
      <c r="BH565" s="1"/>
      <c r="BI565" s="1"/>
    </row>
    <row r="566" spans="1:192" x14ac:dyDescent="0.2">
      <c r="A566" s="125">
        <f t="shared" si="344"/>
        <v>42457</v>
      </c>
      <c r="B566" s="177">
        <f t="shared" si="328"/>
        <v>345505.75700812653</v>
      </c>
      <c r="C566" s="3">
        <f t="shared" si="345"/>
        <v>46643277.196097083</v>
      </c>
      <c r="D566" s="177">
        <f t="shared" si="346"/>
        <v>298287.35557433002</v>
      </c>
      <c r="E566" s="177">
        <f t="shared" si="347"/>
        <v>0</v>
      </c>
      <c r="F566" s="178">
        <f t="shared" si="329"/>
        <v>298287.35557433002</v>
      </c>
      <c r="G566" s="179">
        <f t="shared" si="348"/>
        <v>4550.2299999999996</v>
      </c>
      <c r="H566" s="180">
        <f>IF(AND(N566=1,N565&gt;1),VLOOKUP(A565,[1]Plan1!$CW$105:$CY$215,3),H565)</f>
        <v>4591.18</v>
      </c>
      <c r="I566" s="181">
        <f t="shared" si="330"/>
        <v>42380</v>
      </c>
      <c r="J566" s="181">
        <f t="shared" si="349"/>
        <v>42411</v>
      </c>
      <c r="K566" s="182">
        <f t="shared" si="331"/>
        <v>8.9995450779412067E-3</v>
      </c>
      <c r="L566" s="213">
        <f t="shared" si="350"/>
        <v>42471</v>
      </c>
      <c r="M566" s="183">
        <f t="shared" si="351"/>
        <v>21</v>
      </c>
      <c r="N566" s="183">
        <f t="shared" si="332"/>
        <v>11</v>
      </c>
      <c r="O566" s="177">
        <f t="shared" si="333"/>
        <v>1.0047039900000001</v>
      </c>
      <c r="P566" s="184">
        <f t="shared" si="359"/>
        <v>1.0126992699999999</v>
      </c>
      <c r="Q566" s="184">
        <f t="shared" si="352"/>
        <v>1.14941848876766</v>
      </c>
      <c r="R566" s="177">
        <f t="shared" si="358"/>
        <v>1.1548253399999999</v>
      </c>
      <c r="S566" s="177">
        <f t="shared" si="353"/>
        <v>1.0509297200000001</v>
      </c>
      <c r="T566" s="177">
        <f t="shared" si="334"/>
        <v>313479.04707327002</v>
      </c>
      <c r="U566" s="177">
        <f t="shared" si="335"/>
        <v>0</v>
      </c>
      <c r="V566" s="177">
        <f t="shared" si="336"/>
        <v>46182.44124449652</v>
      </c>
      <c r="W566" s="177">
        <f t="shared" si="337"/>
        <v>344469.79681882652</v>
      </c>
      <c r="X566" s="185">
        <f t="shared" si="338"/>
        <v>0</v>
      </c>
      <c r="Y566" s="177">
        <f t="shared" si="339"/>
        <v>0</v>
      </c>
      <c r="Z566" s="186">
        <f t="shared" si="340"/>
        <v>0</v>
      </c>
      <c r="AA566" s="177">
        <f t="shared" si="354"/>
        <v>0</v>
      </c>
      <c r="AB566" s="187">
        <f t="shared" si="355"/>
        <v>7.1215000000000001E-2</v>
      </c>
      <c r="AC566" s="185">
        <f t="shared" si="341"/>
        <v>11</v>
      </c>
      <c r="AD566" s="185">
        <v>252</v>
      </c>
      <c r="AE566" s="184">
        <f t="shared" si="357"/>
        <v>1.003007405</v>
      </c>
      <c r="AF566" s="177">
        <f t="shared" si="342"/>
        <v>942.75845356000002</v>
      </c>
      <c r="AG566" s="177">
        <f t="shared" si="343"/>
        <v>1035.9601892999999</v>
      </c>
      <c r="AH566" s="188">
        <f t="shared" si="356"/>
        <v>0</v>
      </c>
      <c r="AI566" s="188"/>
      <c r="AJ566" s="188"/>
      <c r="AK566" s="188"/>
      <c r="AL566" s="8"/>
      <c r="AM566" s="8"/>
      <c r="AN566" s="8"/>
      <c r="AO566" s="8"/>
      <c r="AP566" s="8"/>
      <c r="AQ566" s="8"/>
      <c r="AR566" s="5"/>
      <c r="AS566" s="1"/>
      <c r="AT566" s="8"/>
      <c r="AU566" s="1"/>
      <c r="AV566" s="1"/>
      <c r="AW566" s="3"/>
      <c r="AX566" s="30"/>
      <c r="AY566" s="30"/>
      <c r="AZ566" s="30"/>
      <c r="BA566" s="30"/>
      <c r="BB566" s="30"/>
      <c r="BC566" s="30"/>
      <c r="BD566" s="30"/>
      <c r="BE566" s="30"/>
      <c r="BF566" s="1"/>
      <c r="BG566" s="1"/>
      <c r="BH566" s="1"/>
      <c r="BI566" s="1"/>
    </row>
    <row r="567" spans="1:192" x14ac:dyDescent="0.2">
      <c r="A567" s="125">
        <f t="shared" si="344"/>
        <v>42458</v>
      </c>
      <c r="B567" s="177">
        <f t="shared" si="328"/>
        <v>345747.56472029997</v>
      </c>
      <c r="C567" s="3">
        <f t="shared" si="345"/>
        <v>46675921.237240493</v>
      </c>
      <c r="D567" s="177">
        <f t="shared" si="346"/>
        <v>298287.35557433002</v>
      </c>
      <c r="E567" s="177">
        <f t="shared" si="347"/>
        <v>0</v>
      </c>
      <c r="F567" s="178">
        <f t="shared" si="329"/>
        <v>298287.35557433002</v>
      </c>
      <c r="G567" s="179">
        <f t="shared" si="348"/>
        <v>4550.2299999999996</v>
      </c>
      <c r="H567" s="180">
        <f>IF(AND(N567=1,N566&gt;1),VLOOKUP(A566,[1]Plan1!$CW$105:$CY$215,3),H566)</f>
        <v>4591.18</v>
      </c>
      <c r="I567" s="181">
        <f t="shared" si="330"/>
        <v>42380</v>
      </c>
      <c r="J567" s="181">
        <f t="shared" si="349"/>
        <v>42411</v>
      </c>
      <c r="K567" s="182">
        <f t="shared" si="331"/>
        <v>8.9995450779412067E-3</v>
      </c>
      <c r="L567" s="213">
        <f t="shared" si="350"/>
        <v>42471</v>
      </c>
      <c r="M567" s="183">
        <f t="shared" si="351"/>
        <v>21</v>
      </c>
      <c r="N567" s="183">
        <f t="shared" si="332"/>
        <v>12</v>
      </c>
      <c r="O567" s="177">
        <f t="shared" si="333"/>
        <v>1.00513272</v>
      </c>
      <c r="P567" s="184">
        <f t="shared" si="359"/>
        <v>1.0126992699999999</v>
      </c>
      <c r="Q567" s="184">
        <f t="shared" si="352"/>
        <v>1.14941848876766</v>
      </c>
      <c r="R567" s="177">
        <f t="shared" si="358"/>
        <v>1.1553181299999999</v>
      </c>
      <c r="S567" s="177">
        <f t="shared" si="353"/>
        <v>1.0509297200000001</v>
      </c>
      <c r="T567" s="177">
        <f t="shared" si="334"/>
        <v>313479.04707327002</v>
      </c>
      <c r="U567" s="177">
        <f t="shared" si="335"/>
        <v>0</v>
      </c>
      <c r="V567" s="177">
        <f t="shared" si="336"/>
        <v>46329.434270450001</v>
      </c>
      <c r="W567" s="177">
        <f t="shared" si="337"/>
        <v>344616.78984478</v>
      </c>
      <c r="X567" s="185">
        <f t="shared" si="338"/>
        <v>0</v>
      </c>
      <c r="Y567" s="177">
        <f t="shared" si="339"/>
        <v>0</v>
      </c>
      <c r="Z567" s="186">
        <f t="shared" si="340"/>
        <v>0</v>
      </c>
      <c r="AA567" s="177">
        <f t="shared" si="354"/>
        <v>0</v>
      </c>
      <c r="AB567" s="187">
        <f t="shared" si="355"/>
        <v>7.1215000000000001E-2</v>
      </c>
      <c r="AC567" s="185">
        <f t="shared" si="341"/>
        <v>12</v>
      </c>
      <c r="AD567" s="185">
        <v>252</v>
      </c>
      <c r="AE567" s="184">
        <f t="shared" si="357"/>
        <v>1.0032812529999999</v>
      </c>
      <c r="AF567" s="177">
        <f t="shared" si="342"/>
        <v>1028.60406364</v>
      </c>
      <c r="AG567" s="177">
        <f t="shared" si="343"/>
        <v>1130.77487552</v>
      </c>
      <c r="AH567" s="188">
        <f t="shared" si="356"/>
        <v>0</v>
      </c>
      <c r="AI567" s="188"/>
      <c r="AJ567" s="188"/>
      <c r="AK567" s="188"/>
      <c r="AL567" s="8"/>
      <c r="AM567" s="8"/>
      <c r="AN567" s="8"/>
      <c r="AO567" s="8"/>
      <c r="AP567" s="8"/>
      <c r="AQ567" s="8"/>
      <c r="AR567" s="5"/>
      <c r="AS567" s="1"/>
      <c r="AT567" s="8"/>
      <c r="AU567" s="1"/>
      <c r="AV567" s="1"/>
      <c r="AW567" s="3"/>
      <c r="AX567" s="30"/>
      <c r="AY567" s="30"/>
      <c r="AZ567" s="30"/>
      <c r="BA567" s="30"/>
      <c r="BB567" s="30"/>
      <c r="BC567" s="30"/>
      <c r="BD567" s="30"/>
      <c r="BE567" s="30"/>
      <c r="BF567" s="1"/>
      <c r="BG567" s="1"/>
      <c r="BH567" s="1"/>
      <c r="BI567" s="1"/>
    </row>
    <row r="568" spans="1:192" x14ac:dyDescent="0.2">
      <c r="A568" s="125">
        <f t="shared" si="344"/>
        <v>42459</v>
      </c>
      <c r="B568" s="177">
        <f t="shared" si="328"/>
        <v>345989.53901158465</v>
      </c>
      <c r="C568" s="3">
        <f t="shared" si="345"/>
        <v>46708587.76656393</v>
      </c>
      <c r="D568" s="177">
        <f t="shared" si="346"/>
        <v>298287.35557433002</v>
      </c>
      <c r="E568" s="177">
        <f t="shared" si="347"/>
        <v>0</v>
      </c>
      <c r="F568" s="178">
        <f t="shared" si="329"/>
        <v>298287.35557433002</v>
      </c>
      <c r="G568" s="179">
        <f t="shared" si="348"/>
        <v>4550.2299999999996</v>
      </c>
      <c r="H568" s="180">
        <f>IF(AND(N568=1,N567&gt;1),VLOOKUP(A567,[1]Plan1!$CW$105:$CY$215,3),H567)</f>
        <v>4591.18</v>
      </c>
      <c r="I568" s="181">
        <f t="shared" si="330"/>
        <v>42380</v>
      </c>
      <c r="J568" s="181">
        <f t="shared" si="349"/>
        <v>42411</v>
      </c>
      <c r="K568" s="182">
        <f t="shared" si="331"/>
        <v>8.9995450779412067E-3</v>
      </c>
      <c r="L568" s="213">
        <f t="shared" si="350"/>
        <v>42471</v>
      </c>
      <c r="M568" s="183">
        <f t="shared" si="351"/>
        <v>21</v>
      </c>
      <c r="N568" s="183">
        <f t="shared" si="332"/>
        <v>13</v>
      </c>
      <c r="O568" s="177">
        <f t="shared" si="333"/>
        <v>1.0055616300000001</v>
      </c>
      <c r="P568" s="184">
        <f t="shared" si="359"/>
        <v>1.0126992699999999</v>
      </c>
      <c r="Q568" s="184">
        <f t="shared" si="352"/>
        <v>1.14941848876766</v>
      </c>
      <c r="R568" s="177">
        <f t="shared" si="358"/>
        <v>1.1558111200000001</v>
      </c>
      <c r="S568" s="177">
        <f t="shared" si="353"/>
        <v>1.0509297200000001</v>
      </c>
      <c r="T568" s="177">
        <f t="shared" si="334"/>
        <v>313479.04707327002</v>
      </c>
      <c r="U568" s="177">
        <f t="shared" si="335"/>
        <v>0</v>
      </c>
      <c r="V568" s="177">
        <f t="shared" si="336"/>
        <v>46476.486953874628</v>
      </c>
      <c r="W568" s="177">
        <f t="shared" si="337"/>
        <v>344763.84252820467</v>
      </c>
      <c r="X568" s="185">
        <f t="shared" si="338"/>
        <v>0</v>
      </c>
      <c r="Y568" s="177">
        <f t="shared" si="339"/>
        <v>0</v>
      </c>
      <c r="Z568" s="186">
        <f t="shared" si="340"/>
        <v>0</v>
      </c>
      <c r="AA568" s="177">
        <f t="shared" si="354"/>
        <v>0</v>
      </c>
      <c r="AB568" s="187">
        <f t="shared" si="355"/>
        <v>7.1215000000000001E-2</v>
      </c>
      <c r="AC568" s="185">
        <f t="shared" si="341"/>
        <v>13</v>
      </c>
      <c r="AD568" s="185">
        <v>252</v>
      </c>
      <c r="AE568" s="184">
        <f t="shared" si="357"/>
        <v>1.003555177</v>
      </c>
      <c r="AF568" s="177">
        <f t="shared" si="342"/>
        <v>1114.4734981300001</v>
      </c>
      <c r="AG568" s="177">
        <f t="shared" si="343"/>
        <v>1225.69648338</v>
      </c>
      <c r="AH568" s="188">
        <f t="shared" si="356"/>
        <v>0</v>
      </c>
      <c r="AI568" s="188"/>
      <c r="AJ568" s="188"/>
      <c r="AK568" s="188"/>
      <c r="AL568" s="8"/>
      <c r="AM568" s="8"/>
      <c r="AN568" s="8"/>
      <c r="AO568" s="8"/>
      <c r="AP568" s="8"/>
      <c r="AQ568" s="8"/>
      <c r="AR568" s="5"/>
      <c r="AS568" s="1"/>
      <c r="AT568" s="8"/>
      <c r="AU568" s="1"/>
      <c r="AV568" s="1"/>
      <c r="AW568" s="3"/>
      <c r="AX568" s="30"/>
      <c r="AY568" s="30"/>
      <c r="AZ568" s="30"/>
      <c r="BA568" s="30"/>
      <c r="BB568" s="30"/>
      <c r="BC568" s="30"/>
      <c r="BD568" s="30"/>
      <c r="BE568" s="30"/>
      <c r="BF568" s="1"/>
      <c r="BG568" s="1"/>
      <c r="BH568" s="1"/>
      <c r="BI568" s="1"/>
    </row>
    <row r="569" spans="1:192" x14ac:dyDescent="0.2">
      <c r="A569" s="125">
        <f t="shared" si="344"/>
        <v>42460</v>
      </c>
      <c r="B569" s="177">
        <f t="shared" si="328"/>
        <v>346231.68825759098</v>
      </c>
      <c r="C569" s="3">
        <f t="shared" si="345"/>
        <v>46741277.914774783</v>
      </c>
      <c r="D569" s="177">
        <f t="shared" si="346"/>
        <v>298287.35557433002</v>
      </c>
      <c r="E569" s="177">
        <f t="shared" si="347"/>
        <v>0</v>
      </c>
      <c r="F569" s="178">
        <f t="shared" si="329"/>
        <v>298287.35557433002</v>
      </c>
      <c r="G569" s="179">
        <f t="shared" si="348"/>
        <v>4550.2299999999996</v>
      </c>
      <c r="H569" s="180">
        <f>IF(AND(N569=1,N568&gt;1),VLOOKUP(A568,[1]Plan1!$CW$105:$CY$215,3),H568)</f>
        <v>4591.18</v>
      </c>
      <c r="I569" s="181">
        <f t="shared" si="330"/>
        <v>42380</v>
      </c>
      <c r="J569" s="181">
        <f t="shared" si="349"/>
        <v>42411</v>
      </c>
      <c r="K569" s="182">
        <f t="shared" si="331"/>
        <v>8.9995450779412067E-3</v>
      </c>
      <c r="L569" s="213">
        <f t="shared" si="350"/>
        <v>42471</v>
      </c>
      <c r="M569" s="183">
        <f t="shared" si="351"/>
        <v>21</v>
      </c>
      <c r="N569" s="183">
        <f t="shared" si="332"/>
        <v>14</v>
      </c>
      <c r="O569" s="177">
        <f t="shared" si="333"/>
        <v>1.0059907299999999</v>
      </c>
      <c r="P569" s="184">
        <f t="shared" si="359"/>
        <v>1.0126992699999999</v>
      </c>
      <c r="Q569" s="184">
        <f t="shared" si="352"/>
        <v>1.14941848876766</v>
      </c>
      <c r="R569" s="177">
        <f t="shared" si="358"/>
        <v>1.1563043399999999</v>
      </c>
      <c r="S569" s="177">
        <f t="shared" si="353"/>
        <v>1.0509297200000001</v>
      </c>
      <c r="T569" s="177">
        <f t="shared" si="334"/>
        <v>313479.04707327002</v>
      </c>
      <c r="U569" s="177">
        <f t="shared" si="335"/>
        <v>0</v>
      </c>
      <c r="V569" s="177">
        <f t="shared" si="336"/>
        <v>46623.608243390954</v>
      </c>
      <c r="W569" s="177">
        <f t="shared" si="337"/>
        <v>344910.963817721</v>
      </c>
      <c r="X569" s="185">
        <f t="shared" si="338"/>
        <v>0</v>
      </c>
      <c r="Y569" s="177">
        <f t="shared" si="339"/>
        <v>0</v>
      </c>
      <c r="Z569" s="186">
        <f t="shared" si="340"/>
        <v>0</v>
      </c>
      <c r="AA569" s="177">
        <f t="shared" si="354"/>
        <v>0</v>
      </c>
      <c r="AB569" s="187">
        <f t="shared" si="355"/>
        <v>7.1215000000000001E-2</v>
      </c>
      <c r="AC569" s="185">
        <f t="shared" si="341"/>
        <v>14</v>
      </c>
      <c r="AD569" s="185">
        <v>252</v>
      </c>
      <c r="AE569" s="184">
        <f t="shared" si="357"/>
        <v>1.0038291749999999</v>
      </c>
      <c r="AF569" s="177">
        <f t="shared" si="342"/>
        <v>1200.3661300700001</v>
      </c>
      <c r="AG569" s="177">
        <f t="shared" si="343"/>
        <v>1320.72443987</v>
      </c>
      <c r="AH569" s="188">
        <f t="shared" si="356"/>
        <v>0</v>
      </c>
      <c r="AI569" s="188"/>
      <c r="AJ569" s="188"/>
      <c r="AK569" s="188"/>
      <c r="AL569" s="8"/>
      <c r="AM569" s="8"/>
      <c r="AN569" s="8"/>
      <c r="AO569" s="8"/>
      <c r="AP569" s="8"/>
      <c r="AQ569" s="8"/>
      <c r="AR569" s="5"/>
      <c r="AS569" s="1"/>
      <c r="AT569" s="8"/>
      <c r="AU569" s="1"/>
      <c r="AV569" s="1"/>
      <c r="AW569" s="3"/>
      <c r="AX569" s="30"/>
      <c r="AY569" s="30"/>
      <c r="AZ569" s="30"/>
      <c r="BA569" s="30"/>
      <c r="BB569" s="30"/>
      <c r="BC569" s="30"/>
      <c r="BD569" s="30"/>
      <c r="BE569" s="30"/>
      <c r="BF569" s="1"/>
      <c r="BG569" s="1"/>
      <c r="BH569" s="1"/>
      <c r="BI569" s="1"/>
    </row>
    <row r="570" spans="1:192" x14ac:dyDescent="0.2">
      <c r="A570" s="125">
        <f t="shared" si="344"/>
        <v>42461</v>
      </c>
      <c r="B570" s="177">
        <f t="shared" si="328"/>
        <v>346474.00390708848</v>
      </c>
      <c r="C570" s="3">
        <f t="shared" si="345"/>
        <v>46773990.527456947</v>
      </c>
      <c r="D570" s="177">
        <f t="shared" si="346"/>
        <v>298287.35557433002</v>
      </c>
      <c r="E570" s="177">
        <f t="shared" si="347"/>
        <v>0</v>
      </c>
      <c r="F570" s="178">
        <f t="shared" si="329"/>
        <v>298287.35557433002</v>
      </c>
      <c r="G570" s="179">
        <f t="shared" si="348"/>
        <v>4550.2299999999996</v>
      </c>
      <c r="H570" s="180">
        <f>IF(AND(N570=1,N569&gt;1),VLOOKUP(A569,[1]Plan1!$CW$105:$CY$215,3),H569)</f>
        <v>4591.18</v>
      </c>
      <c r="I570" s="181">
        <f t="shared" si="330"/>
        <v>42380</v>
      </c>
      <c r="J570" s="181">
        <f t="shared" si="349"/>
        <v>42411</v>
      </c>
      <c r="K570" s="182">
        <f t="shared" si="331"/>
        <v>8.9995450779412067E-3</v>
      </c>
      <c r="L570" s="213">
        <f t="shared" si="350"/>
        <v>42471</v>
      </c>
      <c r="M570" s="183">
        <f t="shared" si="351"/>
        <v>21</v>
      </c>
      <c r="N570" s="183">
        <f t="shared" si="332"/>
        <v>15</v>
      </c>
      <c r="O570" s="177">
        <f t="shared" si="333"/>
        <v>1.00642001</v>
      </c>
      <c r="P570" s="184">
        <f t="shared" si="359"/>
        <v>1.0126992699999999</v>
      </c>
      <c r="Q570" s="184">
        <f t="shared" si="352"/>
        <v>1.14941848876766</v>
      </c>
      <c r="R570" s="177">
        <f t="shared" si="358"/>
        <v>1.1567977599999999</v>
      </c>
      <c r="S570" s="177">
        <f t="shared" si="353"/>
        <v>1.0509297200000001</v>
      </c>
      <c r="T570" s="177">
        <f t="shared" si="334"/>
        <v>313479.04707327002</v>
      </c>
      <c r="U570" s="177">
        <f t="shared" si="335"/>
        <v>0</v>
      </c>
      <c r="V570" s="177">
        <f t="shared" si="336"/>
        <v>46770.789190378433</v>
      </c>
      <c r="W570" s="177">
        <f t="shared" si="337"/>
        <v>345058.14476470847</v>
      </c>
      <c r="X570" s="185">
        <f t="shared" si="338"/>
        <v>0</v>
      </c>
      <c r="Y570" s="177">
        <f t="shared" si="339"/>
        <v>0</v>
      </c>
      <c r="Z570" s="186">
        <f t="shared" si="340"/>
        <v>0</v>
      </c>
      <c r="AA570" s="177">
        <f t="shared" si="354"/>
        <v>0</v>
      </c>
      <c r="AB570" s="187">
        <f t="shared" si="355"/>
        <v>7.1215000000000001E-2</v>
      </c>
      <c r="AC570" s="185">
        <f t="shared" si="341"/>
        <v>15</v>
      </c>
      <c r="AD570" s="185">
        <v>252</v>
      </c>
      <c r="AE570" s="184">
        <f t="shared" si="357"/>
        <v>1.0041032480000001</v>
      </c>
      <c r="AF570" s="177">
        <f t="shared" si="342"/>
        <v>1286.28227294</v>
      </c>
      <c r="AG570" s="177">
        <f t="shared" si="343"/>
        <v>1415.8591423800001</v>
      </c>
      <c r="AH570" s="188">
        <f t="shared" si="356"/>
        <v>0</v>
      </c>
      <c r="AI570" s="188"/>
      <c r="AJ570" s="188"/>
      <c r="AK570" s="188"/>
      <c r="AL570" s="8"/>
      <c r="AM570" s="8"/>
      <c r="AN570" s="8"/>
      <c r="AO570" s="8"/>
      <c r="AP570" s="8"/>
      <c r="AQ570" s="8"/>
      <c r="AR570" s="5"/>
      <c r="AS570" s="1"/>
      <c r="AT570" s="8"/>
      <c r="AU570" s="1"/>
      <c r="AV570" s="1"/>
      <c r="AW570" s="3"/>
      <c r="AX570" s="30"/>
      <c r="AY570" s="30"/>
      <c r="AZ570" s="30"/>
      <c r="BA570" s="30"/>
      <c r="BB570" s="30"/>
      <c r="BC570" s="30"/>
      <c r="BD570" s="30"/>
      <c r="BE570" s="30"/>
      <c r="BF570" s="1"/>
      <c r="BG570" s="1"/>
      <c r="BH570" s="1"/>
      <c r="BI570" s="1"/>
    </row>
    <row r="571" spans="1:192" x14ac:dyDescent="0.2">
      <c r="A571" s="125">
        <f t="shared" si="344"/>
        <v>42462</v>
      </c>
      <c r="B571" s="177">
        <f t="shared" si="328"/>
        <v>346716.48869298061</v>
      </c>
      <c r="C571" s="3">
        <f t="shared" si="345"/>
        <v>46806725.973552383</v>
      </c>
      <c r="D571" s="177">
        <f t="shared" si="346"/>
        <v>298287.35557433002</v>
      </c>
      <c r="E571" s="177">
        <f t="shared" si="347"/>
        <v>0</v>
      </c>
      <c r="F571" s="178">
        <f t="shared" si="329"/>
        <v>298287.35557433002</v>
      </c>
      <c r="G571" s="179">
        <f t="shared" si="348"/>
        <v>4550.2299999999996</v>
      </c>
      <c r="H571" s="180">
        <f>IF(AND(N571=1,N570&gt;1),VLOOKUP(A570,[1]Plan1!$CW$105:$CY$215,3),H570)</f>
        <v>4591.18</v>
      </c>
      <c r="I571" s="181">
        <f t="shared" si="330"/>
        <v>42380</v>
      </c>
      <c r="J571" s="181">
        <f t="shared" si="349"/>
        <v>42411</v>
      </c>
      <c r="K571" s="182">
        <f t="shared" si="331"/>
        <v>8.9995450779412067E-3</v>
      </c>
      <c r="L571" s="213">
        <f t="shared" si="350"/>
        <v>42471</v>
      </c>
      <c r="M571" s="183">
        <f t="shared" si="351"/>
        <v>21</v>
      </c>
      <c r="N571" s="183">
        <f t="shared" si="332"/>
        <v>16</v>
      </c>
      <c r="O571" s="177">
        <f t="shared" si="333"/>
        <v>1.0068494699999999</v>
      </c>
      <c r="P571" s="184">
        <f t="shared" si="359"/>
        <v>1.0126992699999999</v>
      </c>
      <c r="Q571" s="184">
        <f t="shared" si="352"/>
        <v>1.14941848876766</v>
      </c>
      <c r="R571" s="177">
        <f t="shared" si="358"/>
        <v>1.1572913899999999</v>
      </c>
      <c r="S571" s="177">
        <f t="shared" si="353"/>
        <v>1.0509297200000001</v>
      </c>
      <c r="T571" s="177">
        <f t="shared" si="334"/>
        <v>313479.04707327002</v>
      </c>
      <c r="U571" s="177">
        <f t="shared" si="335"/>
        <v>0</v>
      </c>
      <c r="V571" s="177">
        <f t="shared" si="336"/>
        <v>46918.032777710592</v>
      </c>
      <c r="W571" s="177">
        <f t="shared" si="337"/>
        <v>345205.38835204061</v>
      </c>
      <c r="X571" s="185">
        <f t="shared" si="338"/>
        <v>0</v>
      </c>
      <c r="Y571" s="177">
        <f t="shared" si="339"/>
        <v>0</v>
      </c>
      <c r="Z571" s="186">
        <f t="shared" si="340"/>
        <v>0</v>
      </c>
      <c r="AA571" s="177">
        <f t="shared" si="354"/>
        <v>0</v>
      </c>
      <c r="AB571" s="187">
        <f t="shared" si="355"/>
        <v>7.1215000000000001E-2</v>
      </c>
      <c r="AC571" s="185">
        <f t="shared" si="341"/>
        <v>16</v>
      </c>
      <c r="AD571" s="185">
        <v>252</v>
      </c>
      <c r="AE571" s="184">
        <f t="shared" si="357"/>
        <v>1.0043773949999999</v>
      </c>
      <c r="AF571" s="177">
        <f t="shared" si="342"/>
        <v>1372.2216132599999</v>
      </c>
      <c r="AG571" s="177">
        <f t="shared" si="343"/>
        <v>1511.10034094</v>
      </c>
      <c r="AH571" s="188">
        <f t="shared" si="356"/>
        <v>0</v>
      </c>
      <c r="AI571" s="188"/>
      <c r="AJ571" s="188"/>
      <c r="AK571" s="188"/>
      <c r="AL571" s="8"/>
      <c r="AM571" s="8"/>
      <c r="AN571" s="8"/>
      <c r="AO571" s="8"/>
      <c r="AP571" s="8"/>
      <c r="AQ571" s="8"/>
      <c r="AR571" s="5"/>
      <c r="AS571" s="1"/>
      <c r="AT571" s="8"/>
      <c r="AU571" s="1"/>
      <c r="AV571" s="1"/>
      <c r="AW571" s="3"/>
      <c r="AX571" s="30"/>
      <c r="AY571" s="30"/>
      <c r="AZ571" s="30"/>
      <c r="BA571" s="30"/>
      <c r="BB571" s="30"/>
      <c r="BC571" s="30"/>
      <c r="BD571" s="30"/>
      <c r="BE571" s="30"/>
      <c r="BF571" s="1"/>
      <c r="BG571" s="1"/>
      <c r="BH571" s="1"/>
      <c r="BI571" s="1"/>
    </row>
    <row r="572" spans="1:192" x14ac:dyDescent="0.2">
      <c r="A572" s="125">
        <f t="shared" si="344"/>
        <v>42463</v>
      </c>
      <c r="B572" s="177">
        <f t="shared" si="328"/>
        <v>346716.48869298061</v>
      </c>
      <c r="C572" s="3">
        <f t="shared" si="345"/>
        <v>46806725.973552383</v>
      </c>
      <c r="D572" s="177">
        <f t="shared" si="346"/>
        <v>298287.35557433002</v>
      </c>
      <c r="E572" s="177">
        <f t="shared" si="347"/>
        <v>0</v>
      </c>
      <c r="F572" s="178">
        <f t="shared" si="329"/>
        <v>298287.35557433002</v>
      </c>
      <c r="G572" s="179">
        <f t="shared" si="348"/>
        <v>4550.2299999999996</v>
      </c>
      <c r="H572" s="180">
        <f>IF(AND(N572=1,N571&gt;1),VLOOKUP(A571,[1]Plan1!$CW$105:$CY$215,3),H571)</f>
        <v>4591.18</v>
      </c>
      <c r="I572" s="181">
        <f t="shared" si="330"/>
        <v>42380</v>
      </c>
      <c r="J572" s="181">
        <f t="shared" si="349"/>
        <v>42411</v>
      </c>
      <c r="K572" s="182">
        <f t="shared" si="331"/>
        <v>8.9995450779412067E-3</v>
      </c>
      <c r="L572" s="213">
        <f t="shared" si="350"/>
        <v>42471</v>
      </c>
      <c r="M572" s="183">
        <f t="shared" si="351"/>
        <v>21</v>
      </c>
      <c r="N572" s="183">
        <f t="shared" si="332"/>
        <v>16</v>
      </c>
      <c r="O572" s="177">
        <f t="shared" si="333"/>
        <v>1.0068494699999999</v>
      </c>
      <c r="P572" s="184">
        <f t="shared" si="359"/>
        <v>1.0126992699999999</v>
      </c>
      <c r="Q572" s="184">
        <f t="shared" si="352"/>
        <v>1.14941848876766</v>
      </c>
      <c r="R572" s="177">
        <f t="shared" si="358"/>
        <v>1.1572913899999999</v>
      </c>
      <c r="S572" s="177">
        <f t="shared" si="353"/>
        <v>1.0509297200000001</v>
      </c>
      <c r="T572" s="177">
        <f t="shared" si="334"/>
        <v>313479.04707327002</v>
      </c>
      <c r="U572" s="177">
        <f t="shared" si="335"/>
        <v>0</v>
      </c>
      <c r="V572" s="177">
        <f t="shared" si="336"/>
        <v>46918.032777710592</v>
      </c>
      <c r="W572" s="177">
        <f t="shared" si="337"/>
        <v>345205.38835204061</v>
      </c>
      <c r="X572" s="185">
        <f t="shared" si="338"/>
        <v>0</v>
      </c>
      <c r="Y572" s="177">
        <f t="shared" si="339"/>
        <v>0</v>
      </c>
      <c r="Z572" s="186">
        <f t="shared" si="340"/>
        <v>0</v>
      </c>
      <c r="AA572" s="177">
        <f t="shared" si="354"/>
        <v>0</v>
      </c>
      <c r="AB572" s="187">
        <f t="shared" si="355"/>
        <v>7.1215000000000001E-2</v>
      </c>
      <c r="AC572" s="185">
        <f t="shared" si="341"/>
        <v>16</v>
      </c>
      <c r="AD572" s="185">
        <v>252</v>
      </c>
      <c r="AE572" s="184">
        <f t="shared" si="357"/>
        <v>1.0043773949999999</v>
      </c>
      <c r="AF572" s="177">
        <f t="shared" si="342"/>
        <v>1372.2216132599999</v>
      </c>
      <c r="AG572" s="177">
        <f t="shared" si="343"/>
        <v>1511.10034094</v>
      </c>
      <c r="AH572" s="188">
        <f t="shared" si="356"/>
        <v>0</v>
      </c>
      <c r="AI572" s="188"/>
      <c r="AJ572" s="188"/>
      <c r="AK572" s="188"/>
      <c r="AL572" s="8"/>
      <c r="AM572" s="8"/>
      <c r="AN572" s="8"/>
      <c r="AO572" s="8"/>
      <c r="AP572" s="8"/>
      <c r="AQ572" s="8"/>
      <c r="AR572" s="5"/>
      <c r="AS572" s="1"/>
      <c r="AT572" s="8"/>
      <c r="AU572" s="1"/>
      <c r="AV572" s="1"/>
      <c r="AW572" s="3"/>
      <c r="AX572" s="30"/>
      <c r="AY572" s="30"/>
      <c r="AZ572" s="30"/>
      <c r="BA572" s="30"/>
      <c r="BB572" s="30"/>
      <c r="BC572" s="30"/>
      <c r="BD572" s="30"/>
      <c r="BE572" s="30"/>
      <c r="BF572" s="1"/>
      <c r="BG572" s="1"/>
      <c r="BH572" s="1"/>
      <c r="BI572" s="1"/>
    </row>
    <row r="573" spans="1:192" x14ac:dyDescent="0.2">
      <c r="A573" s="125">
        <f t="shared" si="344"/>
        <v>42464</v>
      </c>
      <c r="B573" s="177">
        <f t="shared" si="328"/>
        <v>346716.48869298061</v>
      </c>
      <c r="C573" s="3">
        <f t="shared" si="345"/>
        <v>46806725.973552383</v>
      </c>
      <c r="D573" s="177">
        <f t="shared" si="346"/>
        <v>298287.35557433002</v>
      </c>
      <c r="E573" s="177">
        <f t="shared" si="347"/>
        <v>0</v>
      </c>
      <c r="F573" s="178">
        <f t="shared" si="329"/>
        <v>298287.35557433002</v>
      </c>
      <c r="G573" s="179">
        <f t="shared" si="348"/>
        <v>4550.2299999999996</v>
      </c>
      <c r="H573" s="180">
        <f>IF(AND(N573=1,N572&gt;1),VLOOKUP(A572,[1]Plan1!$CW$105:$CY$215,3),H572)</f>
        <v>4591.18</v>
      </c>
      <c r="I573" s="181">
        <f t="shared" si="330"/>
        <v>42380</v>
      </c>
      <c r="J573" s="181">
        <f t="shared" si="349"/>
        <v>42411</v>
      </c>
      <c r="K573" s="182">
        <f t="shared" si="331"/>
        <v>8.9995450779412067E-3</v>
      </c>
      <c r="L573" s="213">
        <f t="shared" si="350"/>
        <v>42471</v>
      </c>
      <c r="M573" s="183">
        <f t="shared" si="351"/>
        <v>21</v>
      </c>
      <c r="N573" s="183">
        <f t="shared" si="332"/>
        <v>16</v>
      </c>
      <c r="O573" s="177">
        <f t="shared" si="333"/>
        <v>1.0068494699999999</v>
      </c>
      <c r="P573" s="184">
        <f t="shared" si="359"/>
        <v>1.0126992699999999</v>
      </c>
      <c r="Q573" s="184">
        <f t="shared" si="352"/>
        <v>1.14941848876766</v>
      </c>
      <c r="R573" s="177">
        <f t="shared" si="358"/>
        <v>1.1572913899999999</v>
      </c>
      <c r="S573" s="177">
        <f t="shared" si="353"/>
        <v>1.0509297200000001</v>
      </c>
      <c r="T573" s="177">
        <f t="shared" si="334"/>
        <v>313479.04707327002</v>
      </c>
      <c r="U573" s="177">
        <f t="shared" si="335"/>
        <v>0</v>
      </c>
      <c r="V573" s="177">
        <f t="shared" si="336"/>
        <v>46918.032777710592</v>
      </c>
      <c r="W573" s="177">
        <f t="shared" si="337"/>
        <v>345205.38835204061</v>
      </c>
      <c r="X573" s="185">
        <f t="shared" si="338"/>
        <v>0</v>
      </c>
      <c r="Y573" s="177">
        <f t="shared" si="339"/>
        <v>0</v>
      </c>
      <c r="Z573" s="186">
        <f t="shared" si="340"/>
        <v>0</v>
      </c>
      <c r="AA573" s="177">
        <f t="shared" si="354"/>
        <v>0</v>
      </c>
      <c r="AB573" s="187">
        <f t="shared" si="355"/>
        <v>7.1215000000000001E-2</v>
      </c>
      <c r="AC573" s="185">
        <f t="shared" si="341"/>
        <v>16</v>
      </c>
      <c r="AD573" s="185">
        <v>252</v>
      </c>
      <c r="AE573" s="184">
        <f t="shared" si="357"/>
        <v>1.0043773949999999</v>
      </c>
      <c r="AF573" s="177">
        <f t="shared" si="342"/>
        <v>1372.2216132599999</v>
      </c>
      <c r="AG573" s="177">
        <f t="shared" si="343"/>
        <v>1511.10034094</v>
      </c>
      <c r="AH573" s="188">
        <f t="shared" si="356"/>
        <v>0</v>
      </c>
      <c r="AI573" s="188"/>
      <c r="AJ573" s="188"/>
      <c r="AK573" s="188"/>
      <c r="AL573" s="8"/>
      <c r="AM573" s="8"/>
      <c r="AN573" s="8"/>
      <c r="AO573" s="8"/>
      <c r="AP573" s="8"/>
      <c r="AQ573" s="8"/>
      <c r="AR573" s="5"/>
      <c r="AS573" s="1"/>
      <c r="AT573" s="8"/>
      <c r="AU573" s="1"/>
      <c r="AV573" s="1"/>
      <c r="AW573" s="3"/>
      <c r="AX573" s="30"/>
      <c r="AY573" s="30"/>
      <c r="AZ573" s="30"/>
      <c r="BA573" s="30"/>
      <c r="BB573" s="30"/>
      <c r="BC573" s="30"/>
      <c r="BD573" s="30"/>
      <c r="BE573" s="30"/>
      <c r="BF573" s="1"/>
      <c r="BG573" s="1"/>
      <c r="BH573" s="1"/>
      <c r="BI573" s="1"/>
    </row>
    <row r="574" spans="1:192" x14ac:dyDescent="0.2">
      <c r="A574" s="125">
        <f t="shared" si="344"/>
        <v>42465</v>
      </c>
      <c r="B574" s="177">
        <f t="shared" si="328"/>
        <v>346959.146386921</v>
      </c>
      <c r="C574" s="3">
        <f t="shared" si="345"/>
        <v>46839484.762234338</v>
      </c>
      <c r="D574" s="177">
        <f t="shared" si="346"/>
        <v>298287.35557433002</v>
      </c>
      <c r="E574" s="177">
        <f t="shared" si="347"/>
        <v>0</v>
      </c>
      <c r="F574" s="178">
        <f t="shared" si="329"/>
        <v>298287.35557433002</v>
      </c>
      <c r="G574" s="179">
        <f t="shared" si="348"/>
        <v>4550.2299999999996</v>
      </c>
      <c r="H574" s="180">
        <f>IF(AND(N574=1,N573&gt;1),VLOOKUP(A573,[1]Plan1!$CW$105:$CY$215,3),H573)</f>
        <v>4591.18</v>
      </c>
      <c r="I574" s="181">
        <f t="shared" si="330"/>
        <v>42380</v>
      </c>
      <c r="J574" s="181">
        <f t="shared" si="349"/>
        <v>42411</v>
      </c>
      <c r="K574" s="182">
        <f t="shared" si="331"/>
        <v>8.9995450779412067E-3</v>
      </c>
      <c r="L574" s="213">
        <f t="shared" si="350"/>
        <v>42471</v>
      </c>
      <c r="M574" s="183">
        <f t="shared" si="351"/>
        <v>21</v>
      </c>
      <c r="N574" s="183">
        <f t="shared" si="332"/>
        <v>17</v>
      </c>
      <c r="O574" s="177">
        <f t="shared" si="333"/>
        <v>1.00727912</v>
      </c>
      <c r="P574" s="184">
        <f t="shared" si="359"/>
        <v>1.0126992699999999</v>
      </c>
      <c r="Q574" s="184">
        <f t="shared" si="352"/>
        <v>1.14941848876766</v>
      </c>
      <c r="R574" s="177">
        <f t="shared" si="358"/>
        <v>1.1577852399999999</v>
      </c>
      <c r="S574" s="177">
        <f t="shared" si="353"/>
        <v>1.0509297200000001</v>
      </c>
      <c r="T574" s="177">
        <f t="shared" si="334"/>
        <v>313479.04707327002</v>
      </c>
      <c r="U574" s="177">
        <f t="shared" si="335"/>
        <v>0</v>
      </c>
      <c r="V574" s="177">
        <f t="shared" si="336"/>
        <v>47065.341988260981</v>
      </c>
      <c r="W574" s="177">
        <f t="shared" si="337"/>
        <v>345352.697562591</v>
      </c>
      <c r="X574" s="185">
        <f t="shared" si="338"/>
        <v>0</v>
      </c>
      <c r="Y574" s="177">
        <f t="shared" si="339"/>
        <v>0</v>
      </c>
      <c r="Z574" s="186">
        <f t="shared" si="340"/>
        <v>0</v>
      </c>
      <c r="AA574" s="177">
        <f t="shared" si="354"/>
        <v>0</v>
      </c>
      <c r="AB574" s="187">
        <f t="shared" si="355"/>
        <v>7.1215000000000001E-2</v>
      </c>
      <c r="AC574" s="185">
        <f t="shared" si="341"/>
        <v>17</v>
      </c>
      <c r="AD574" s="185">
        <v>252</v>
      </c>
      <c r="AE574" s="184">
        <f t="shared" si="357"/>
        <v>1.004651618</v>
      </c>
      <c r="AF574" s="177">
        <f t="shared" si="342"/>
        <v>1458.18477798</v>
      </c>
      <c r="AG574" s="177">
        <f t="shared" si="343"/>
        <v>1606.44882433</v>
      </c>
      <c r="AH574" s="188">
        <f t="shared" si="356"/>
        <v>0</v>
      </c>
      <c r="AI574" s="188"/>
      <c r="AJ574" s="188"/>
      <c r="AK574" s="188"/>
      <c r="AL574" s="8"/>
      <c r="AM574" s="8"/>
      <c r="AN574" s="8"/>
      <c r="AO574" s="8"/>
      <c r="AP574" s="8"/>
      <c r="AQ574" s="8"/>
      <c r="AR574" s="5"/>
      <c r="AS574" s="1"/>
      <c r="AT574" s="8"/>
      <c r="AU574" s="1"/>
      <c r="AV574" s="1"/>
      <c r="AW574" s="3"/>
      <c r="AX574" s="30"/>
      <c r="AY574" s="30"/>
      <c r="AZ574" s="30"/>
      <c r="BA574" s="30"/>
      <c r="BB574" s="30"/>
      <c r="BC574" s="30"/>
      <c r="BD574" s="30"/>
      <c r="BE574" s="30"/>
      <c r="BF574" s="1"/>
      <c r="BG574" s="1"/>
      <c r="BH574" s="1"/>
      <c r="BI574" s="1"/>
    </row>
    <row r="575" spans="1:192" x14ac:dyDescent="0.2">
      <c r="A575" s="125">
        <f t="shared" si="344"/>
        <v>42466</v>
      </c>
      <c r="B575" s="177">
        <f t="shared" si="328"/>
        <v>347201.97039034253</v>
      </c>
      <c r="C575" s="3">
        <f t="shared" si="345"/>
        <v>46872266.002696238</v>
      </c>
      <c r="D575" s="177">
        <f t="shared" si="346"/>
        <v>298287.35557433002</v>
      </c>
      <c r="E575" s="177">
        <f t="shared" si="347"/>
        <v>0</v>
      </c>
      <c r="F575" s="178">
        <f t="shared" si="329"/>
        <v>298287.35557433002</v>
      </c>
      <c r="G575" s="179">
        <f t="shared" si="348"/>
        <v>4550.2299999999996</v>
      </c>
      <c r="H575" s="180">
        <f>IF(AND(N575=1,N574&gt;1),VLOOKUP(A574,[1]Plan1!$CW$105:$CY$215,3),H574)</f>
        <v>4591.18</v>
      </c>
      <c r="I575" s="181">
        <f t="shared" si="330"/>
        <v>42380</v>
      </c>
      <c r="J575" s="181">
        <f t="shared" si="349"/>
        <v>42411</v>
      </c>
      <c r="K575" s="182">
        <f t="shared" si="331"/>
        <v>8.9995450779412067E-3</v>
      </c>
      <c r="L575" s="213">
        <f t="shared" si="350"/>
        <v>42471</v>
      </c>
      <c r="M575" s="183">
        <f t="shared" si="351"/>
        <v>21</v>
      </c>
      <c r="N575" s="183">
        <f t="shared" si="332"/>
        <v>18</v>
      </c>
      <c r="O575" s="177">
        <f t="shared" si="333"/>
        <v>1.00770895</v>
      </c>
      <c r="P575" s="184">
        <f t="shared" si="359"/>
        <v>1.0126992699999999</v>
      </c>
      <c r="Q575" s="184">
        <f t="shared" si="352"/>
        <v>1.14941848876766</v>
      </c>
      <c r="R575" s="177">
        <f t="shared" si="358"/>
        <v>1.1582792900000001</v>
      </c>
      <c r="S575" s="177">
        <f t="shared" si="353"/>
        <v>1.0509297200000001</v>
      </c>
      <c r="T575" s="177">
        <f t="shared" si="334"/>
        <v>313479.04707327002</v>
      </c>
      <c r="U575" s="177">
        <f t="shared" si="335"/>
        <v>0</v>
      </c>
      <c r="V575" s="177">
        <f t="shared" si="336"/>
        <v>47212.710856282523</v>
      </c>
      <c r="W575" s="177">
        <f t="shared" si="337"/>
        <v>345500.06643061253</v>
      </c>
      <c r="X575" s="185">
        <f t="shared" si="338"/>
        <v>0</v>
      </c>
      <c r="Y575" s="177">
        <f t="shared" si="339"/>
        <v>0</v>
      </c>
      <c r="Z575" s="186">
        <f t="shared" si="340"/>
        <v>0</v>
      </c>
      <c r="AA575" s="177">
        <f t="shared" si="354"/>
        <v>0</v>
      </c>
      <c r="AB575" s="187">
        <f t="shared" si="355"/>
        <v>7.1215000000000001E-2</v>
      </c>
      <c r="AC575" s="185">
        <f t="shared" si="341"/>
        <v>18</v>
      </c>
      <c r="AD575" s="185">
        <v>252</v>
      </c>
      <c r="AE575" s="184">
        <f t="shared" si="357"/>
        <v>1.0049259150000001</v>
      </c>
      <c r="AF575" s="177">
        <f t="shared" si="342"/>
        <v>1544.17114016</v>
      </c>
      <c r="AG575" s="177">
        <f t="shared" si="343"/>
        <v>1701.90395973</v>
      </c>
      <c r="AH575" s="188">
        <f t="shared" si="356"/>
        <v>0</v>
      </c>
      <c r="AI575" s="188"/>
      <c r="AJ575" s="188"/>
      <c r="AK575" s="188"/>
      <c r="AL575" s="8"/>
      <c r="AM575" s="8"/>
      <c r="AN575" s="8"/>
      <c r="AO575" s="8"/>
      <c r="AP575" s="8"/>
      <c r="AQ575" s="8"/>
      <c r="AR575" s="5"/>
      <c r="AS575" s="1"/>
      <c r="AT575" s="8"/>
      <c r="AU575" s="1"/>
      <c r="AV575" s="1"/>
      <c r="AW575" s="3"/>
      <c r="AX575" s="30"/>
      <c r="AY575" s="30"/>
      <c r="AZ575" s="30"/>
      <c r="BA575" s="30"/>
      <c r="BB575" s="30"/>
      <c r="BC575" s="30"/>
      <c r="BD575" s="30"/>
      <c r="BE575" s="30"/>
      <c r="BF575" s="1"/>
      <c r="BG575" s="1"/>
      <c r="BH575" s="1"/>
      <c r="BI575" s="1"/>
    </row>
    <row r="576" spans="1:192" x14ac:dyDescent="0.2">
      <c r="A576" s="125">
        <f t="shared" si="344"/>
        <v>42467</v>
      </c>
      <c r="B576" s="177">
        <f t="shared" si="328"/>
        <v>347444.96447473869</v>
      </c>
      <c r="C576" s="3">
        <f t="shared" si="345"/>
        <v>46905070.204089724</v>
      </c>
      <c r="D576" s="177">
        <f t="shared" si="346"/>
        <v>298287.35557433002</v>
      </c>
      <c r="E576" s="177">
        <f t="shared" si="347"/>
        <v>0</v>
      </c>
      <c r="F576" s="178">
        <f t="shared" si="329"/>
        <v>298287.35557433002</v>
      </c>
      <c r="G576" s="179">
        <f t="shared" si="348"/>
        <v>4550.2299999999996</v>
      </c>
      <c r="H576" s="180">
        <f>IF(AND(N576=1,N575&gt;1),VLOOKUP(A575,[1]Plan1!$CW$105:$CY$215,3),H575)</f>
        <v>4591.18</v>
      </c>
      <c r="I576" s="181">
        <f t="shared" si="330"/>
        <v>42380</v>
      </c>
      <c r="J576" s="181">
        <f t="shared" si="349"/>
        <v>42411</v>
      </c>
      <c r="K576" s="182">
        <f t="shared" si="331"/>
        <v>8.9995450779412067E-3</v>
      </c>
      <c r="L576" s="213">
        <f t="shared" si="350"/>
        <v>42471</v>
      </c>
      <c r="M576" s="183">
        <f t="shared" si="351"/>
        <v>21</v>
      </c>
      <c r="N576" s="183">
        <f t="shared" si="332"/>
        <v>19</v>
      </c>
      <c r="O576" s="177">
        <f t="shared" si="333"/>
        <v>1.0081389599999999</v>
      </c>
      <c r="P576" s="184">
        <f t="shared" si="359"/>
        <v>1.0126992699999999</v>
      </c>
      <c r="Q576" s="184">
        <f t="shared" si="352"/>
        <v>1.14941848876766</v>
      </c>
      <c r="R576" s="177">
        <f t="shared" si="358"/>
        <v>1.15877355</v>
      </c>
      <c r="S576" s="177">
        <f t="shared" si="353"/>
        <v>1.0509297200000001</v>
      </c>
      <c r="T576" s="177">
        <f t="shared" si="334"/>
        <v>313479.04707327002</v>
      </c>
      <c r="U576" s="177">
        <f t="shared" si="335"/>
        <v>0</v>
      </c>
      <c r="V576" s="177">
        <f t="shared" si="336"/>
        <v>47360.14236464868</v>
      </c>
      <c r="W576" s="177">
        <f t="shared" si="337"/>
        <v>345647.49793897872</v>
      </c>
      <c r="X576" s="185">
        <f t="shared" si="338"/>
        <v>0</v>
      </c>
      <c r="Y576" s="177">
        <f t="shared" si="339"/>
        <v>0</v>
      </c>
      <c r="Z576" s="186">
        <f t="shared" si="340"/>
        <v>0</v>
      </c>
      <c r="AA576" s="177">
        <f t="shared" si="354"/>
        <v>0</v>
      </c>
      <c r="AB576" s="187">
        <f t="shared" si="355"/>
        <v>7.1215000000000001E-2</v>
      </c>
      <c r="AC576" s="185">
        <f t="shared" si="341"/>
        <v>19</v>
      </c>
      <c r="AD576" s="185">
        <v>252</v>
      </c>
      <c r="AE576" s="184">
        <f t="shared" si="357"/>
        <v>1.0052002879999999</v>
      </c>
      <c r="AF576" s="177">
        <f t="shared" si="342"/>
        <v>1630.18132674</v>
      </c>
      <c r="AG576" s="177">
        <f t="shared" si="343"/>
        <v>1797.4665357599999</v>
      </c>
      <c r="AH576" s="188">
        <f t="shared" si="356"/>
        <v>0</v>
      </c>
      <c r="AI576" s="188"/>
      <c r="AJ576" s="188"/>
      <c r="AK576" s="188"/>
      <c r="AL576" s="8"/>
      <c r="AM576" s="8"/>
      <c r="AN576" s="11"/>
      <c r="AO576" s="11"/>
      <c r="AP576" s="11"/>
      <c r="AQ576" s="11"/>
      <c r="AR576" s="5"/>
      <c r="AS576" s="7"/>
      <c r="AT576" s="11"/>
      <c r="AU576" s="7"/>
      <c r="AV576" s="7"/>
      <c r="AW576" s="10"/>
      <c r="AX576" s="30"/>
      <c r="AY576" s="30"/>
      <c r="AZ576" s="30"/>
      <c r="BA576" s="30"/>
      <c r="BB576" s="30"/>
      <c r="BC576" s="30"/>
      <c r="BD576" s="30"/>
      <c r="BE576" s="30"/>
      <c r="BF576" s="7"/>
      <c r="BG576" s="7"/>
      <c r="BH576" s="7"/>
      <c r="BI576" s="7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</row>
    <row r="577" spans="1:61" x14ac:dyDescent="0.2">
      <c r="A577" s="125">
        <f t="shared" si="344"/>
        <v>42468</v>
      </c>
      <c r="B577" s="177">
        <f t="shared" si="328"/>
        <v>347688.13103289308</v>
      </c>
      <c r="C577" s="3">
        <f t="shared" si="345"/>
        <v>46937897.689440563</v>
      </c>
      <c r="D577" s="177">
        <f t="shared" si="346"/>
        <v>298287.35557433002</v>
      </c>
      <c r="E577" s="177">
        <f t="shared" si="347"/>
        <v>0</v>
      </c>
      <c r="F577" s="178">
        <f t="shared" si="329"/>
        <v>298287.35557433002</v>
      </c>
      <c r="G577" s="179">
        <f t="shared" si="348"/>
        <v>4550.2299999999996</v>
      </c>
      <c r="H577" s="180">
        <f>IF(AND(N577=1,N576&gt;1),VLOOKUP(A576,[1]Plan1!$CW$105:$CY$215,3),H576)</f>
        <v>4591.18</v>
      </c>
      <c r="I577" s="181">
        <f t="shared" si="330"/>
        <v>42380</v>
      </c>
      <c r="J577" s="181">
        <f t="shared" si="349"/>
        <v>42411</v>
      </c>
      <c r="K577" s="182">
        <f t="shared" si="331"/>
        <v>8.9995450779412067E-3</v>
      </c>
      <c r="L577" s="213">
        <f t="shared" si="350"/>
        <v>42471</v>
      </c>
      <c r="M577" s="183">
        <f t="shared" si="351"/>
        <v>21</v>
      </c>
      <c r="N577" s="183">
        <f t="shared" si="332"/>
        <v>20</v>
      </c>
      <c r="O577" s="177">
        <f t="shared" si="333"/>
        <v>1.00856916</v>
      </c>
      <c r="P577" s="184">
        <f t="shared" si="359"/>
        <v>1.0126992699999999</v>
      </c>
      <c r="Q577" s="184">
        <f t="shared" si="352"/>
        <v>1.14941848876766</v>
      </c>
      <c r="R577" s="177">
        <f t="shared" si="358"/>
        <v>1.15926803</v>
      </c>
      <c r="S577" s="177">
        <f t="shared" si="353"/>
        <v>1.0509297200000001</v>
      </c>
      <c r="T577" s="177">
        <f t="shared" si="334"/>
        <v>313479.04707327002</v>
      </c>
      <c r="U577" s="177">
        <f t="shared" si="335"/>
        <v>0</v>
      </c>
      <c r="V577" s="177">
        <f t="shared" si="336"/>
        <v>47507.63949623306</v>
      </c>
      <c r="W577" s="177">
        <f t="shared" si="337"/>
        <v>345794.99507056311</v>
      </c>
      <c r="X577" s="185">
        <f t="shared" si="338"/>
        <v>0</v>
      </c>
      <c r="Y577" s="177">
        <f t="shared" si="339"/>
        <v>0</v>
      </c>
      <c r="Z577" s="186">
        <f t="shared" si="340"/>
        <v>0</v>
      </c>
      <c r="AA577" s="177">
        <f t="shared" si="354"/>
        <v>0</v>
      </c>
      <c r="AB577" s="187">
        <f t="shared" si="355"/>
        <v>7.1215000000000001E-2</v>
      </c>
      <c r="AC577" s="185">
        <f t="shared" si="341"/>
        <v>20</v>
      </c>
      <c r="AD577" s="185">
        <v>252</v>
      </c>
      <c r="AE577" s="184">
        <f t="shared" si="357"/>
        <v>1.005474735</v>
      </c>
      <c r="AF577" s="177">
        <f t="shared" si="342"/>
        <v>1716.21471077</v>
      </c>
      <c r="AG577" s="177">
        <f t="shared" si="343"/>
        <v>1893.13596233</v>
      </c>
      <c r="AH577" s="188">
        <f t="shared" si="356"/>
        <v>0</v>
      </c>
      <c r="AI577" s="188"/>
      <c r="AJ577" s="188"/>
      <c r="AK577" s="188"/>
      <c r="AL577" s="8"/>
      <c r="AM577" s="8"/>
      <c r="AN577" s="8"/>
      <c r="AO577" s="8"/>
      <c r="AP577" s="8"/>
      <c r="AQ577" s="8"/>
      <c r="AR577" s="5"/>
      <c r="AS577" s="1"/>
      <c r="AT577" s="8"/>
      <c r="AU577" s="1"/>
      <c r="AV577" s="1"/>
      <c r="AW577" s="3"/>
      <c r="AX577" s="30"/>
      <c r="AY577" s="30"/>
      <c r="AZ577" s="30"/>
      <c r="BA577" s="30"/>
      <c r="BB577" s="30"/>
      <c r="BC577" s="30"/>
      <c r="BD577" s="30"/>
      <c r="BE577" s="30"/>
      <c r="BF577" s="1"/>
      <c r="BG577" s="1"/>
      <c r="BH577" s="1"/>
      <c r="BI577" s="1"/>
    </row>
    <row r="578" spans="1:61" x14ac:dyDescent="0.2">
      <c r="A578" s="125">
        <f t="shared" si="344"/>
        <v>42469</v>
      </c>
      <c r="B578" s="177">
        <f t="shared" si="328"/>
        <v>347931.46749751217</v>
      </c>
      <c r="C578" s="3">
        <f t="shared" si="345"/>
        <v>46970748.112164147</v>
      </c>
      <c r="D578" s="177">
        <f t="shared" si="346"/>
        <v>298287.35557433002</v>
      </c>
      <c r="E578" s="177">
        <f t="shared" si="347"/>
        <v>0</v>
      </c>
      <c r="F578" s="178">
        <f t="shared" si="329"/>
        <v>298287.35557433002</v>
      </c>
      <c r="G578" s="179">
        <f t="shared" si="348"/>
        <v>4550.2299999999996</v>
      </c>
      <c r="H578" s="180">
        <f>IF(AND(N578=1,N577&gt;1),VLOOKUP(A577,[1]Plan1!$CW$105:$CY$215,3),H577)</f>
        <v>4591.18</v>
      </c>
      <c r="I578" s="181">
        <f t="shared" si="330"/>
        <v>42380</v>
      </c>
      <c r="J578" s="181">
        <f t="shared" si="349"/>
        <v>42411</v>
      </c>
      <c r="K578" s="182">
        <f t="shared" si="331"/>
        <v>8.9995450779412067E-3</v>
      </c>
      <c r="L578" s="213">
        <f t="shared" si="350"/>
        <v>42471</v>
      </c>
      <c r="M578" s="183">
        <f t="shared" si="351"/>
        <v>21</v>
      </c>
      <c r="N578" s="183">
        <f t="shared" si="332"/>
        <v>21</v>
      </c>
      <c r="O578" s="177">
        <f t="shared" si="333"/>
        <v>1.00899954</v>
      </c>
      <c r="P578" s="184">
        <f t="shared" si="359"/>
        <v>1.0126992699999999</v>
      </c>
      <c r="Q578" s="184">
        <f t="shared" si="352"/>
        <v>1.14941848876766</v>
      </c>
      <c r="R578" s="177">
        <f t="shared" si="358"/>
        <v>1.15976272</v>
      </c>
      <c r="S578" s="177">
        <f t="shared" si="353"/>
        <v>1.0509297200000001</v>
      </c>
      <c r="T578" s="177">
        <f t="shared" si="334"/>
        <v>313479.04707327002</v>
      </c>
      <c r="U578" s="177">
        <f t="shared" si="335"/>
        <v>0</v>
      </c>
      <c r="V578" s="177">
        <f t="shared" si="336"/>
        <v>47655.199268162134</v>
      </c>
      <c r="W578" s="177">
        <f t="shared" si="337"/>
        <v>345942.55484249216</v>
      </c>
      <c r="X578" s="185">
        <f t="shared" si="338"/>
        <v>0</v>
      </c>
      <c r="Y578" s="177">
        <f t="shared" si="339"/>
        <v>0</v>
      </c>
      <c r="Z578" s="186">
        <f t="shared" si="340"/>
        <v>0</v>
      </c>
      <c r="AA578" s="177">
        <f t="shared" si="354"/>
        <v>0</v>
      </c>
      <c r="AB578" s="187">
        <f t="shared" si="355"/>
        <v>7.1215000000000001E-2</v>
      </c>
      <c r="AC578" s="185">
        <f t="shared" si="341"/>
        <v>21</v>
      </c>
      <c r="AD578" s="185">
        <v>252</v>
      </c>
      <c r="AE578" s="184">
        <f t="shared" si="357"/>
        <v>1.005749257</v>
      </c>
      <c r="AF578" s="177">
        <f t="shared" si="342"/>
        <v>1802.2716057299999</v>
      </c>
      <c r="AG578" s="177">
        <f t="shared" si="343"/>
        <v>1988.9126550200001</v>
      </c>
      <c r="AH578" s="188">
        <f t="shared" si="356"/>
        <v>0</v>
      </c>
      <c r="AI578" s="188"/>
      <c r="AJ578" s="188"/>
      <c r="AK578" s="188"/>
      <c r="AL578" s="8"/>
      <c r="AM578" s="8"/>
      <c r="AN578" s="8"/>
      <c r="AO578" s="8"/>
      <c r="AP578" s="8"/>
      <c r="AQ578" s="8"/>
      <c r="AR578" s="5"/>
      <c r="AS578" s="1"/>
      <c r="AT578" s="8"/>
      <c r="AU578" s="1"/>
      <c r="AV578" s="1"/>
      <c r="AW578" s="3"/>
      <c r="AX578" s="30"/>
      <c r="AY578" s="30"/>
      <c r="AZ578" s="30"/>
      <c r="BA578" s="30"/>
      <c r="BB578" s="30"/>
      <c r="BC578" s="30"/>
      <c r="BD578" s="30"/>
      <c r="BE578" s="30"/>
      <c r="BF578" s="1"/>
      <c r="BG578" s="1"/>
      <c r="BH578" s="1"/>
      <c r="BI578" s="1"/>
    </row>
    <row r="579" spans="1:61" x14ac:dyDescent="0.2">
      <c r="A579" s="125">
        <f t="shared" si="344"/>
        <v>42470</v>
      </c>
      <c r="B579" s="177">
        <f t="shared" si="328"/>
        <v>347931.46749751217</v>
      </c>
      <c r="C579" s="3">
        <f t="shared" si="345"/>
        <v>46970748.112164147</v>
      </c>
      <c r="D579" s="177">
        <f t="shared" si="346"/>
        <v>298287.35557433002</v>
      </c>
      <c r="E579" s="177">
        <f t="shared" si="347"/>
        <v>0</v>
      </c>
      <c r="F579" s="178">
        <f t="shared" si="329"/>
        <v>298287.35557433002</v>
      </c>
      <c r="G579" s="179">
        <f t="shared" si="348"/>
        <v>4550.2299999999996</v>
      </c>
      <c r="H579" s="180">
        <f>IF(AND(N579=1,N578&gt;1),VLOOKUP(A578,[1]Plan1!$CW$105:$CY$215,3),H578)</f>
        <v>4591.18</v>
      </c>
      <c r="I579" s="181">
        <f t="shared" si="330"/>
        <v>42380</v>
      </c>
      <c r="J579" s="181">
        <f t="shared" si="349"/>
        <v>42411</v>
      </c>
      <c r="K579" s="182">
        <f t="shared" si="331"/>
        <v>8.9995450779412067E-3</v>
      </c>
      <c r="L579" s="213">
        <f t="shared" si="350"/>
        <v>42471</v>
      </c>
      <c r="M579" s="183">
        <f t="shared" si="351"/>
        <v>21</v>
      </c>
      <c r="N579" s="183">
        <f t="shared" si="332"/>
        <v>21</v>
      </c>
      <c r="O579" s="177">
        <f t="shared" si="333"/>
        <v>1.00899954</v>
      </c>
      <c r="P579" s="184">
        <f t="shared" si="359"/>
        <v>1.0126992699999999</v>
      </c>
      <c r="Q579" s="184">
        <f t="shared" si="352"/>
        <v>1.14941848876766</v>
      </c>
      <c r="R579" s="177">
        <f t="shared" si="358"/>
        <v>1.15976272</v>
      </c>
      <c r="S579" s="177">
        <f t="shared" si="353"/>
        <v>1.0509297200000001</v>
      </c>
      <c r="T579" s="177">
        <f t="shared" si="334"/>
        <v>313479.04707327002</v>
      </c>
      <c r="U579" s="177">
        <f t="shared" si="335"/>
        <v>0</v>
      </c>
      <c r="V579" s="177">
        <f t="shared" si="336"/>
        <v>47655.199268162134</v>
      </c>
      <c r="W579" s="177">
        <f t="shared" si="337"/>
        <v>345942.55484249216</v>
      </c>
      <c r="X579" s="185">
        <f t="shared" si="338"/>
        <v>0</v>
      </c>
      <c r="Y579" s="177">
        <f t="shared" si="339"/>
        <v>0</v>
      </c>
      <c r="Z579" s="186">
        <f t="shared" si="340"/>
        <v>0</v>
      </c>
      <c r="AA579" s="177">
        <f t="shared" si="354"/>
        <v>0</v>
      </c>
      <c r="AB579" s="187">
        <f t="shared" si="355"/>
        <v>7.1215000000000001E-2</v>
      </c>
      <c r="AC579" s="185">
        <f t="shared" si="341"/>
        <v>21</v>
      </c>
      <c r="AD579" s="185">
        <v>252</v>
      </c>
      <c r="AE579" s="184">
        <f t="shared" si="357"/>
        <v>1.005749257</v>
      </c>
      <c r="AF579" s="177">
        <f t="shared" si="342"/>
        <v>1802.2716057299999</v>
      </c>
      <c r="AG579" s="177">
        <f t="shared" si="343"/>
        <v>1988.9126550200001</v>
      </c>
      <c r="AH579" s="188">
        <f t="shared" si="356"/>
        <v>0</v>
      </c>
      <c r="AI579" s="188"/>
      <c r="AJ579" s="188"/>
      <c r="AK579" s="188"/>
      <c r="AL579" s="8"/>
      <c r="AM579" s="8"/>
      <c r="AN579" s="8"/>
      <c r="AO579" s="8"/>
      <c r="AP579" s="8"/>
      <c r="AQ579" s="8"/>
      <c r="AR579" s="5"/>
      <c r="AS579" s="1"/>
      <c r="AT579" s="8"/>
      <c r="AU579" s="1"/>
      <c r="AV579" s="1"/>
      <c r="AW579" s="3"/>
      <c r="AX579" s="30"/>
      <c r="AY579" s="30"/>
      <c r="AZ579" s="30"/>
      <c r="BA579" s="30"/>
      <c r="BB579" s="30"/>
      <c r="BC579" s="30"/>
      <c r="BD579" s="30"/>
      <c r="BE579" s="30"/>
      <c r="BF579" s="1"/>
      <c r="BG579" s="1"/>
      <c r="BH579" s="1"/>
      <c r="BI579" s="1"/>
    </row>
    <row r="580" spans="1:61" x14ac:dyDescent="0.2">
      <c r="A580" s="125">
        <f t="shared" si="344"/>
        <v>42471</v>
      </c>
      <c r="B580" s="177">
        <f t="shared" si="328"/>
        <v>347931.46749751217</v>
      </c>
      <c r="C580" s="3">
        <f t="shared" si="345"/>
        <v>46970748.112164147</v>
      </c>
      <c r="D580" s="177">
        <f t="shared" si="346"/>
        <v>298287.35557433002</v>
      </c>
      <c r="E580" s="177">
        <f t="shared" si="347"/>
        <v>0</v>
      </c>
      <c r="F580" s="178">
        <f t="shared" si="329"/>
        <v>298287.35557433002</v>
      </c>
      <c r="G580" s="179">
        <f t="shared" si="348"/>
        <v>4550.2299999999996</v>
      </c>
      <c r="H580" s="180">
        <f>IF(AND(N580=1,N579&gt;1),VLOOKUP(A579,[1]Plan1!$CW$105:$CY$215,3),H579)</f>
        <v>4591.18</v>
      </c>
      <c r="I580" s="181">
        <f t="shared" si="330"/>
        <v>42380</v>
      </c>
      <c r="J580" s="181">
        <f t="shared" si="349"/>
        <v>42411</v>
      </c>
      <c r="K580" s="182">
        <f t="shared" si="331"/>
        <v>8.9995450779412067E-3</v>
      </c>
      <c r="L580" s="213">
        <f t="shared" si="350"/>
        <v>42471</v>
      </c>
      <c r="M580" s="183">
        <f t="shared" si="351"/>
        <v>21</v>
      </c>
      <c r="N580" s="183">
        <f t="shared" si="332"/>
        <v>21</v>
      </c>
      <c r="O580" s="177">
        <f t="shared" si="333"/>
        <v>1.00899954</v>
      </c>
      <c r="P580" s="184">
        <f t="shared" si="359"/>
        <v>1.0126992699999999</v>
      </c>
      <c r="Q580" s="184">
        <f t="shared" si="352"/>
        <v>1.14941848876766</v>
      </c>
      <c r="R580" s="177">
        <f t="shared" si="358"/>
        <v>1.15976272</v>
      </c>
      <c r="S580" s="177">
        <f t="shared" si="353"/>
        <v>1.15976272</v>
      </c>
      <c r="T580" s="177">
        <f t="shared" si="334"/>
        <v>345942.55484249</v>
      </c>
      <c r="U580" s="177">
        <f t="shared" si="335"/>
        <v>0</v>
      </c>
      <c r="V580" s="177">
        <f t="shared" si="336"/>
        <v>47655.199268162134</v>
      </c>
      <c r="W580" s="177">
        <f t="shared" si="337"/>
        <v>345942.55484249216</v>
      </c>
      <c r="X580" s="185">
        <f t="shared" si="338"/>
        <v>19</v>
      </c>
      <c r="Y580" s="177">
        <f t="shared" si="339"/>
        <v>2512.4743960000001</v>
      </c>
      <c r="Z580" s="186">
        <f t="shared" si="340"/>
        <v>8.4229999999999999E-3</v>
      </c>
      <c r="AA580" s="177">
        <f t="shared" si="354"/>
        <v>2913.87413943</v>
      </c>
      <c r="AB580" s="187">
        <f t="shared" si="355"/>
        <v>7.1215000000000001E-2</v>
      </c>
      <c r="AC580" s="185">
        <f t="shared" si="341"/>
        <v>21</v>
      </c>
      <c r="AD580" s="185">
        <v>252</v>
      </c>
      <c r="AE580" s="184">
        <f t="shared" si="357"/>
        <v>1.005749257</v>
      </c>
      <c r="AF580" s="177">
        <f t="shared" si="342"/>
        <v>1988.9126550200001</v>
      </c>
      <c r="AG580" s="177">
        <f t="shared" si="343"/>
        <v>1988.9126550200001</v>
      </c>
      <c r="AH580" s="188">
        <f t="shared" si="356"/>
        <v>4902.7867944500003</v>
      </c>
      <c r="AI580" s="188"/>
      <c r="AJ580" s="188"/>
      <c r="AK580" s="188"/>
      <c r="AL580" s="8"/>
      <c r="AM580" s="8"/>
      <c r="AN580" s="8"/>
      <c r="AO580" s="8"/>
      <c r="AP580" s="8"/>
      <c r="AQ580" s="8"/>
      <c r="AR580" s="5"/>
      <c r="AS580" s="1"/>
      <c r="AT580" s="8"/>
      <c r="AU580" s="1"/>
      <c r="AV580" s="1"/>
      <c r="AW580" s="3"/>
      <c r="AX580" s="30"/>
      <c r="AY580" s="30"/>
      <c r="AZ580" s="30"/>
      <c r="BA580" s="30"/>
      <c r="BB580" s="30"/>
      <c r="BC580" s="30"/>
      <c r="BD580" s="30"/>
      <c r="BE580" s="30"/>
      <c r="BF580" s="1"/>
      <c r="BG580" s="1"/>
      <c r="BH580" s="1"/>
      <c r="BI580" s="1"/>
    </row>
    <row r="581" spans="1:61" x14ac:dyDescent="0.2">
      <c r="A581" s="125">
        <f t="shared" si="344"/>
        <v>42472</v>
      </c>
      <c r="B581" s="177">
        <f t="shared" si="328"/>
        <v>343189.08211753197</v>
      </c>
      <c r="C581" s="3">
        <f t="shared" si="345"/>
        <v>46330526.085866816</v>
      </c>
      <c r="D581" s="177">
        <f t="shared" si="346"/>
        <v>295774.88117832999</v>
      </c>
      <c r="E581" s="177">
        <f t="shared" si="347"/>
        <v>27589.902378399998</v>
      </c>
      <c r="F581" s="178">
        <f t="shared" si="329"/>
        <v>268184.97879993002</v>
      </c>
      <c r="G581" s="179">
        <f t="shared" si="348"/>
        <v>4591.18</v>
      </c>
      <c r="H581" s="180">
        <f>IF(AND(N581=1,N580&gt;1),VLOOKUP(A580,[1]Plan1!$CW$105:$CY$215,3),H580)</f>
        <v>4610.92</v>
      </c>
      <c r="I581" s="181">
        <f t="shared" si="330"/>
        <v>42412</v>
      </c>
      <c r="J581" s="181">
        <f t="shared" si="349"/>
        <v>42441</v>
      </c>
      <c r="K581" s="182">
        <f t="shared" si="331"/>
        <v>4.2995482642806948E-3</v>
      </c>
      <c r="L581" s="213">
        <f t="shared" si="350"/>
        <v>42500</v>
      </c>
      <c r="M581" s="183">
        <f t="shared" si="351"/>
        <v>20</v>
      </c>
      <c r="N581" s="183">
        <f t="shared" si="332"/>
        <v>1</v>
      </c>
      <c r="O581" s="177">
        <f t="shared" si="333"/>
        <v>1.00021453</v>
      </c>
      <c r="P581" s="184">
        <f t="shared" si="359"/>
        <v>1.00899954</v>
      </c>
      <c r="Q581" s="184">
        <f t="shared" si="352"/>
        <v>1.1597627264340642</v>
      </c>
      <c r="R581" s="177">
        <f t="shared" si="358"/>
        <v>1.16001153</v>
      </c>
      <c r="S581" s="177">
        <f t="shared" si="353"/>
        <v>1.15976272</v>
      </c>
      <c r="T581" s="177">
        <f t="shared" si="334"/>
        <v>343028.68070304999</v>
      </c>
      <c r="U581" s="177">
        <f t="shared" si="335"/>
        <v>4407.8378485076537</v>
      </c>
      <c r="V581" s="177">
        <f t="shared" si="336"/>
        <v>42912.688780794371</v>
      </c>
      <c r="W581" s="177">
        <f t="shared" si="337"/>
        <v>343095.407807632</v>
      </c>
      <c r="X581" s="185">
        <f t="shared" si="338"/>
        <v>0</v>
      </c>
      <c r="Y581" s="177">
        <f t="shared" si="339"/>
        <v>0</v>
      </c>
      <c r="Z581" s="186">
        <f t="shared" si="340"/>
        <v>0</v>
      </c>
      <c r="AA581" s="177">
        <f t="shared" si="354"/>
        <v>0</v>
      </c>
      <c r="AB581" s="187">
        <f t="shared" si="355"/>
        <v>7.1215000000000001E-2</v>
      </c>
      <c r="AC581" s="185">
        <f t="shared" si="341"/>
        <v>1</v>
      </c>
      <c r="AD581" s="185">
        <v>252</v>
      </c>
      <c r="AE581" s="184">
        <f t="shared" si="357"/>
        <v>1.000273027</v>
      </c>
      <c r="AF581" s="177">
        <f t="shared" si="342"/>
        <v>93.656091599999996</v>
      </c>
      <c r="AG581" s="177">
        <f t="shared" si="343"/>
        <v>93.674309899999997</v>
      </c>
      <c r="AH581" s="188">
        <f t="shared" si="356"/>
        <v>0</v>
      </c>
      <c r="AI581" s="188"/>
      <c r="AJ581" s="188"/>
      <c r="AK581" s="188"/>
      <c r="AL581" s="8"/>
      <c r="AM581" s="8"/>
      <c r="AN581" s="8"/>
      <c r="AO581" s="8"/>
      <c r="AP581" s="8"/>
      <c r="AQ581" s="8"/>
      <c r="AR581" s="5"/>
      <c r="AS581" s="1"/>
      <c r="AT581" s="8"/>
      <c r="AU581" s="1"/>
      <c r="AV581" s="1"/>
      <c r="AW581" s="3"/>
      <c r="AX581" s="30"/>
      <c r="AY581" s="30"/>
      <c r="AZ581" s="30"/>
      <c r="BA581" s="30"/>
      <c r="BB581" s="30"/>
      <c r="BC581" s="30"/>
      <c r="BD581" s="30"/>
      <c r="BE581" s="30"/>
      <c r="BF581" s="1"/>
      <c r="BG581" s="1"/>
      <c r="BH581" s="1"/>
      <c r="BI581" s="1"/>
    </row>
    <row r="582" spans="1:61" x14ac:dyDescent="0.2">
      <c r="A582" s="125">
        <f t="shared" si="344"/>
        <v>42473</v>
      </c>
      <c r="B582" s="177">
        <f t="shared" si="328"/>
        <v>343349.5618056659</v>
      </c>
      <c r="C582" s="3">
        <f t="shared" si="345"/>
        <v>46352190.843764894</v>
      </c>
      <c r="D582" s="177">
        <f t="shared" si="346"/>
        <v>295774.88117832999</v>
      </c>
      <c r="E582" s="177">
        <f t="shared" si="347"/>
        <v>27589.902378399998</v>
      </c>
      <c r="F582" s="178">
        <f t="shared" si="329"/>
        <v>268184.97879993002</v>
      </c>
      <c r="G582" s="179">
        <f t="shared" si="348"/>
        <v>4591.18</v>
      </c>
      <c r="H582" s="180">
        <f>IF(AND(N582=1,N581&gt;1),VLOOKUP(A581,[1]Plan1!$CW$105:$CY$215,3),H581)</f>
        <v>4610.92</v>
      </c>
      <c r="I582" s="181">
        <f t="shared" si="330"/>
        <v>42412</v>
      </c>
      <c r="J582" s="181">
        <f t="shared" si="349"/>
        <v>42441</v>
      </c>
      <c r="K582" s="182">
        <f t="shared" si="331"/>
        <v>4.2995482642806948E-3</v>
      </c>
      <c r="L582" s="213">
        <f t="shared" si="350"/>
        <v>42500</v>
      </c>
      <c r="M582" s="183">
        <f t="shared" si="351"/>
        <v>20</v>
      </c>
      <c r="N582" s="183">
        <f t="shared" si="332"/>
        <v>2</v>
      </c>
      <c r="O582" s="177">
        <f t="shared" si="333"/>
        <v>1.0004291199999999</v>
      </c>
      <c r="P582" s="184">
        <f t="shared" si="359"/>
        <v>1.00899954</v>
      </c>
      <c r="Q582" s="184">
        <f t="shared" si="352"/>
        <v>1.1597627264340642</v>
      </c>
      <c r="R582" s="177">
        <f t="shared" si="358"/>
        <v>1.1602604000000001</v>
      </c>
      <c r="S582" s="177">
        <f t="shared" si="353"/>
        <v>1.15976272</v>
      </c>
      <c r="T582" s="177">
        <f t="shared" si="334"/>
        <v>343028.68070304999</v>
      </c>
      <c r="U582" s="177">
        <f t="shared" si="335"/>
        <v>4407.8378485076537</v>
      </c>
      <c r="V582" s="177">
        <f t="shared" si="336"/>
        <v>42979.431976468324</v>
      </c>
      <c r="W582" s="177">
        <f t="shared" si="337"/>
        <v>343162.15100330592</v>
      </c>
      <c r="X582" s="185">
        <f t="shared" si="338"/>
        <v>0</v>
      </c>
      <c r="Y582" s="177">
        <f t="shared" si="339"/>
        <v>0</v>
      </c>
      <c r="Z582" s="186">
        <f t="shared" si="340"/>
        <v>0</v>
      </c>
      <c r="AA582" s="177">
        <f t="shared" si="354"/>
        <v>0</v>
      </c>
      <c r="AB582" s="187">
        <f t="shared" si="355"/>
        <v>7.1215000000000001E-2</v>
      </c>
      <c r="AC582" s="185">
        <f t="shared" si="341"/>
        <v>2</v>
      </c>
      <c r="AD582" s="185">
        <v>252</v>
      </c>
      <c r="AE582" s="184">
        <f t="shared" si="357"/>
        <v>1.000546129</v>
      </c>
      <c r="AF582" s="177">
        <f t="shared" si="342"/>
        <v>187.33791036</v>
      </c>
      <c r="AG582" s="177">
        <f t="shared" si="343"/>
        <v>187.41080235999999</v>
      </c>
      <c r="AH582" s="188">
        <f t="shared" si="356"/>
        <v>0</v>
      </c>
      <c r="AI582" s="188"/>
      <c r="AJ582" s="188"/>
      <c r="AK582" s="188"/>
      <c r="AL582" s="8"/>
      <c r="AM582" s="8"/>
      <c r="AN582" s="8"/>
      <c r="AO582" s="8"/>
      <c r="AP582" s="8"/>
      <c r="AQ582" s="8"/>
      <c r="AR582" s="5"/>
      <c r="AS582" s="1"/>
      <c r="AT582" s="8"/>
      <c r="AU582" s="1"/>
      <c r="AV582" s="1"/>
      <c r="AW582" s="3"/>
      <c r="AX582" s="30"/>
      <c r="AY582" s="30"/>
      <c r="AZ582" s="30"/>
      <c r="BA582" s="30"/>
      <c r="BB582" s="30"/>
      <c r="BC582" s="30"/>
      <c r="BD582" s="30"/>
      <c r="BE582" s="30"/>
      <c r="BF582" s="1"/>
      <c r="BG582" s="1"/>
      <c r="BH582" s="1"/>
      <c r="BI582" s="1"/>
    </row>
    <row r="583" spans="1:61" x14ac:dyDescent="0.2">
      <c r="A583" s="125">
        <f t="shared" si="344"/>
        <v>42474</v>
      </c>
      <c r="B583" s="177">
        <f t="shared" si="328"/>
        <v>343510.11711159878</v>
      </c>
      <c r="C583" s="3">
        <f t="shared" si="345"/>
        <v>46373865.810065836</v>
      </c>
      <c r="D583" s="177">
        <f t="shared" si="346"/>
        <v>295774.88117832999</v>
      </c>
      <c r="E583" s="177">
        <f t="shared" si="347"/>
        <v>27589.902378399998</v>
      </c>
      <c r="F583" s="178">
        <f t="shared" si="329"/>
        <v>268184.97879993002</v>
      </c>
      <c r="G583" s="179">
        <f t="shared" si="348"/>
        <v>4591.18</v>
      </c>
      <c r="H583" s="180">
        <f>IF(AND(N583=1,N582&gt;1),VLOOKUP(A582,[1]Plan1!$CW$105:$CY$215,3),H582)</f>
        <v>4610.92</v>
      </c>
      <c r="I583" s="181">
        <f t="shared" si="330"/>
        <v>42412</v>
      </c>
      <c r="J583" s="181">
        <f t="shared" si="349"/>
        <v>42441</v>
      </c>
      <c r="K583" s="182">
        <f t="shared" si="331"/>
        <v>4.2995482642806948E-3</v>
      </c>
      <c r="L583" s="213">
        <f t="shared" si="350"/>
        <v>42500</v>
      </c>
      <c r="M583" s="183">
        <f t="shared" si="351"/>
        <v>20</v>
      </c>
      <c r="N583" s="183">
        <f t="shared" si="332"/>
        <v>3</v>
      </c>
      <c r="O583" s="177">
        <f t="shared" si="333"/>
        <v>1.0006437500000001</v>
      </c>
      <c r="P583" s="184">
        <f t="shared" si="359"/>
        <v>1.00899954</v>
      </c>
      <c r="Q583" s="184">
        <f t="shared" si="352"/>
        <v>1.1597627264340642</v>
      </c>
      <c r="R583" s="177">
        <f t="shared" si="358"/>
        <v>1.1605093200000001</v>
      </c>
      <c r="S583" s="177">
        <f t="shared" si="353"/>
        <v>1.15976272</v>
      </c>
      <c r="T583" s="177">
        <f t="shared" si="334"/>
        <v>343028.68070304999</v>
      </c>
      <c r="U583" s="177">
        <f t="shared" si="335"/>
        <v>4407.8378485076537</v>
      </c>
      <c r="V583" s="177">
        <f t="shared" si="336"/>
        <v>43046.188581391201</v>
      </c>
      <c r="W583" s="177">
        <f t="shared" si="337"/>
        <v>343228.90760822879</v>
      </c>
      <c r="X583" s="185">
        <f t="shared" si="338"/>
        <v>0</v>
      </c>
      <c r="Y583" s="177">
        <f t="shared" si="339"/>
        <v>0</v>
      </c>
      <c r="Z583" s="186">
        <f t="shared" si="340"/>
        <v>0</v>
      </c>
      <c r="AA583" s="177">
        <f t="shared" si="354"/>
        <v>0</v>
      </c>
      <c r="AB583" s="187">
        <f t="shared" si="355"/>
        <v>7.1215000000000001E-2</v>
      </c>
      <c r="AC583" s="185">
        <f t="shared" si="341"/>
        <v>3</v>
      </c>
      <c r="AD583" s="185">
        <v>252</v>
      </c>
      <c r="AE583" s="184">
        <f t="shared" si="357"/>
        <v>1.0008193059999999</v>
      </c>
      <c r="AF583" s="177">
        <f t="shared" si="342"/>
        <v>281.04545626999999</v>
      </c>
      <c r="AG583" s="177">
        <f t="shared" si="343"/>
        <v>281.20950336999999</v>
      </c>
      <c r="AH583" s="188">
        <f t="shared" si="356"/>
        <v>0</v>
      </c>
      <c r="AI583" s="188"/>
      <c r="AJ583" s="188"/>
      <c r="AK583" s="188"/>
      <c r="AL583" s="8"/>
      <c r="AM583" s="8"/>
      <c r="AN583" s="8"/>
      <c r="AO583" s="8"/>
      <c r="AP583" s="8"/>
      <c r="AQ583" s="8"/>
      <c r="AR583" s="5"/>
      <c r="AS583" s="1"/>
      <c r="AT583" s="8"/>
      <c r="AU583" s="1"/>
      <c r="AV583" s="1"/>
      <c r="AW583" s="3"/>
      <c r="AX583" s="30"/>
      <c r="AY583" s="30"/>
      <c r="AZ583" s="30"/>
      <c r="BA583" s="30"/>
      <c r="BB583" s="30"/>
      <c r="BC583" s="30"/>
      <c r="BD583" s="30"/>
      <c r="BE583" s="30"/>
      <c r="BF583" s="1"/>
      <c r="BG583" s="1"/>
      <c r="BH583" s="1"/>
      <c r="BI583" s="1"/>
    </row>
    <row r="584" spans="1:61" x14ac:dyDescent="0.2">
      <c r="A584" s="125">
        <f t="shared" si="344"/>
        <v>42475</v>
      </c>
      <c r="B584" s="177">
        <f t="shared" si="328"/>
        <v>343670.75040283037</v>
      </c>
      <c r="C584" s="3">
        <f t="shared" si="345"/>
        <v>46395551.304382101</v>
      </c>
      <c r="D584" s="177">
        <f t="shared" si="346"/>
        <v>295774.88117832999</v>
      </c>
      <c r="E584" s="177">
        <f t="shared" si="347"/>
        <v>27589.902378399998</v>
      </c>
      <c r="F584" s="178">
        <f t="shared" si="329"/>
        <v>268184.97879993002</v>
      </c>
      <c r="G584" s="179">
        <f t="shared" si="348"/>
        <v>4591.18</v>
      </c>
      <c r="H584" s="180">
        <f>IF(AND(N584=1,N583&gt;1),VLOOKUP(A583,[1]Plan1!$CW$105:$CY$215,3),H583)</f>
        <v>4610.92</v>
      </c>
      <c r="I584" s="181">
        <f t="shared" si="330"/>
        <v>42412</v>
      </c>
      <c r="J584" s="181">
        <f t="shared" si="349"/>
        <v>42441</v>
      </c>
      <c r="K584" s="182">
        <f t="shared" si="331"/>
        <v>4.2995482642806948E-3</v>
      </c>
      <c r="L584" s="213">
        <f t="shared" si="350"/>
        <v>42500</v>
      </c>
      <c r="M584" s="183">
        <f t="shared" si="351"/>
        <v>20</v>
      </c>
      <c r="N584" s="183">
        <f t="shared" si="332"/>
        <v>4</v>
      </c>
      <c r="O584" s="177">
        <f t="shared" si="333"/>
        <v>1.0008584300000001</v>
      </c>
      <c r="P584" s="184">
        <f t="shared" si="359"/>
        <v>1.00899954</v>
      </c>
      <c r="Q584" s="184">
        <f t="shared" si="352"/>
        <v>1.1597627264340642</v>
      </c>
      <c r="R584" s="177">
        <f t="shared" si="358"/>
        <v>1.1607582999999999</v>
      </c>
      <c r="S584" s="177">
        <f t="shared" si="353"/>
        <v>1.15976272</v>
      </c>
      <c r="T584" s="177">
        <f t="shared" si="334"/>
        <v>343028.68070304999</v>
      </c>
      <c r="U584" s="177">
        <f t="shared" si="335"/>
        <v>4407.8378485076537</v>
      </c>
      <c r="V584" s="177">
        <f t="shared" si="336"/>
        <v>43112.961277412767</v>
      </c>
      <c r="W584" s="177">
        <f t="shared" si="337"/>
        <v>343295.68030425039</v>
      </c>
      <c r="X584" s="185">
        <f t="shared" si="338"/>
        <v>0</v>
      </c>
      <c r="Y584" s="177">
        <f t="shared" si="339"/>
        <v>0</v>
      </c>
      <c r="Z584" s="186">
        <f t="shared" si="340"/>
        <v>0</v>
      </c>
      <c r="AA584" s="177">
        <f t="shared" si="354"/>
        <v>0</v>
      </c>
      <c r="AB584" s="187">
        <f t="shared" si="355"/>
        <v>7.1215000000000001E-2</v>
      </c>
      <c r="AC584" s="185">
        <f t="shared" si="341"/>
        <v>4</v>
      </c>
      <c r="AD584" s="185">
        <v>252</v>
      </c>
      <c r="AE584" s="184">
        <f t="shared" si="357"/>
        <v>1.001092557</v>
      </c>
      <c r="AF584" s="177">
        <f t="shared" si="342"/>
        <v>374.77838630000002</v>
      </c>
      <c r="AG584" s="177">
        <f t="shared" si="343"/>
        <v>375.07009857999998</v>
      </c>
      <c r="AH584" s="188">
        <f t="shared" si="356"/>
        <v>0</v>
      </c>
      <c r="AI584" s="188"/>
      <c r="AJ584" s="188"/>
      <c r="AK584" s="188"/>
      <c r="AL584" s="8"/>
      <c r="AM584" s="8"/>
      <c r="AN584" s="8"/>
      <c r="AO584" s="8"/>
      <c r="AP584" s="8"/>
      <c r="AQ584" s="8"/>
      <c r="AR584" s="5"/>
      <c r="AS584" s="1"/>
      <c r="AT584" s="8"/>
      <c r="AU584" s="1"/>
      <c r="AV584" s="1"/>
      <c r="AW584" s="3"/>
      <c r="AX584" s="30"/>
      <c r="AY584" s="30"/>
      <c r="AZ584" s="30"/>
      <c r="BA584" s="30"/>
      <c r="BB584" s="30"/>
      <c r="BC584" s="30"/>
      <c r="BD584" s="30"/>
      <c r="BE584" s="30"/>
      <c r="BF584" s="1"/>
      <c r="BG584" s="1"/>
      <c r="BH584" s="1"/>
      <c r="BI584" s="1"/>
    </row>
    <row r="585" spans="1:61" x14ac:dyDescent="0.2">
      <c r="A585" s="125">
        <f t="shared" si="344"/>
        <v>42476</v>
      </c>
      <c r="B585" s="177">
        <f t="shared" si="328"/>
        <v>343831.45667971112</v>
      </c>
      <c r="C585" s="3">
        <f t="shared" si="345"/>
        <v>46417246.651761003</v>
      </c>
      <c r="D585" s="177">
        <f t="shared" si="346"/>
        <v>295774.88117832999</v>
      </c>
      <c r="E585" s="177">
        <f t="shared" si="347"/>
        <v>27589.902378399998</v>
      </c>
      <c r="F585" s="178">
        <f t="shared" si="329"/>
        <v>268184.97879993002</v>
      </c>
      <c r="G585" s="179">
        <f t="shared" si="348"/>
        <v>4591.18</v>
      </c>
      <c r="H585" s="180">
        <f>IF(AND(N585=1,N584&gt;1),VLOOKUP(A584,[1]Plan1!$CW$105:$CY$215,3),H584)</f>
        <v>4610.92</v>
      </c>
      <c r="I585" s="181">
        <f t="shared" si="330"/>
        <v>42412</v>
      </c>
      <c r="J585" s="181">
        <f t="shared" si="349"/>
        <v>42441</v>
      </c>
      <c r="K585" s="182">
        <f t="shared" si="331"/>
        <v>4.2995482642806948E-3</v>
      </c>
      <c r="L585" s="213">
        <f t="shared" si="350"/>
        <v>42500</v>
      </c>
      <c r="M585" s="183">
        <f t="shared" si="351"/>
        <v>20</v>
      </c>
      <c r="N585" s="183">
        <f t="shared" si="332"/>
        <v>5</v>
      </c>
      <c r="O585" s="177">
        <f t="shared" si="333"/>
        <v>1.0010731500000001</v>
      </c>
      <c r="P585" s="184">
        <f t="shared" si="359"/>
        <v>1.00899954</v>
      </c>
      <c r="Q585" s="184">
        <f t="shared" si="352"/>
        <v>1.1597627264340642</v>
      </c>
      <c r="R585" s="177">
        <f t="shared" si="358"/>
        <v>1.16100732</v>
      </c>
      <c r="S585" s="177">
        <f t="shared" si="353"/>
        <v>1.15976272</v>
      </c>
      <c r="T585" s="177">
        <f t="shared" si="334"/>
        <v>343028.68070304999</v>
      </c>
      <c r="U585" s="177">
        <f t="shared" si="335"/>
        <v>4407.8378485076537</v>
      </c>
      <c r="V585" s="177">
        <f t="shared" si="336"/>
        <v>43179.744700833537</v>
      </c>
      <c r="W585" s="177">
        <f t="shared" si="337"/>
        <v>343362.46372767113</v>
      </c>
      <c r="X585" s="185">
        <f t="shared" si="338"/>
        <v>0</v>
      </c>
      <c r="Y585" s="177">
        <f t="shared" si="339"/>
        <v>0</v>
      </c>
      <c r="Z585" s="186">
        <f t="shared" si="340"/>
        <v>0</v>
      </c>
      <c r="AA585" s="177">
        <f t="shared" si="354"/>
        <v>0</v>
      </c>
      <c r="AB585" s="187">
        <f t="shared" si="355"/>
        <v>7.1215000000000001E-2</v>
      </c>
      <c r="AC585" s="185">
        <f t="shared" si="341"/>
        <v>5</v>
      </c>
      <c r="AD585" s="185">
        <v>252</v>
      </c>
      <c r="AE585" s="184">
        <f t="shared" si="357"/>
        <v>1.0013658830000001</v>
      </c>
      <c r="AF585" s="177">
        <f t="shared" si="342"/>
        <v>468.53704348000002</v>
      </c>
      <c r="AG585" s="177">
        <f t="shared" si="343"/>
        <v>468.99295203999998</v>
      </c>
      <c r="AH585" s="188">
        <f t="shared" si="356"/>
        <v>0</v>
      </c>
      <c r="AI585" s="188"/>
      <c r="AJ585" s="188"/>
      <c r="AK585" s="188"/>
      <c r="AL585" s="8"/>
      <c r="AM585" s="8"/>
      <c r="AN585" s="8"/>
      <c r="AO585" s="8"/>
      <c r="AP585" s="8"/>
      <c r="AQ585" s="8"/>
      <c r="AR585" s="5"/>
      <c r="AS585" s="1"/>
      <c r="AT585" s="8"/>
      <c r="AU585" s="1"/>
      <c r="AV585" s="1"/>
      <c r="AW585" s="3"/>
      <c r="AX585" s="30"/>
      <c r="AY585" s="30"/>
      <c r="AZ585" s="30"/>
      <c r="BA585" s="30"/>
      <c r="BB585" s="30"/>
      <c r="BC585" s="30"/>
      <c r="BD585" s="30"/>
      <c r="BE585" s="30"/>
      <c r="BF585" s="1"/>
      <c r="BG585" s="1"/>
      <c r="BH585" s="1"/>
      <c r="BI585" s="1"/>
    </row>
    <row r="586" spans="1:61" x14ac:dyDescent="0.2">
      <c r="A586" s="125">
        <f t="shared" si="344"/>
        <v>42477</v>
      </c>
      <c r="B586" s="177">
        <f t="shared" ref="B586:B649" si="360">(W586+AG586)</f>
        <v>343831.45667971112</v>
      </c>
      <c r="C586" s="3">
        <f t="shared" si="345"/>
        <v>46417246.651761003</v>
      </c>
      <c r="D586" s="177">
        <f t="shared" si="346"/>
        <v>295774.88117832999</v>
      </c>
      <c r="E586" s="177">
        <f t="shared" si="347"/>
        <v>27589.902378399998</v>
      </c>
      <c r="F586" s="178">
        <f t="shared" ref="F586:F649" si="361">(D586-E586)</f>
        <v>268184.97879993002</v>
      </c>
      <c r="G586" s="179">
        <f t="shared" si="348"/>
        <v>4591.18</v>
      </c>
      <c r="H586" s="180">
        <f>IF(AND(N586=1,N585&gt;1),VLOOKUP(A585,[1]Plan1!$CW$105:$CY$215,3),H585)</f>
        <v>4610.92</v>
      </c>
      <c r="I586" s="181">
        <f t="shared" ref="I586:I649" si="362">EDATE(J586,-1)</f>
        <v>42412</v>
      </c>
      <c r="J586" s="181">
        <f t="shared" si="349"/>
        <v>42441</v>
      </c>
      <c r="K586" s="182">
        <f t="shared" ref="K586:K649" si="363">(H586/G586)-1</f>
        <v>4.2995482642806948E-3</v>
      </c>
      <c r="L586" s="213">
        <f t="shared" si="350"/>
        <v>42500</v>
      </c>
      <c r="M586" s="183">
        <f t="shared" si="351"/>
        <v>20</v>
      </c>
      <c r="N586" s="183">
        <f t="shared" ref="N586:N649" si="364">(M586-(NETWORKDAYS(A586,L586,$AT$194:$AT$348)-1))</f>
        <v>5</v>
      </c>
      <c r="O586" s="177">
        <f t="shared" ref="O586:O649" si="365">TRUNC((H586/G586)^TRUNC((N586/M586),9),8)</f>
        <v>1.0010731500000001</v>
      </c>
      <c r="P586" s="184">
        <f t="shared" si="359"/>
        <v>1.00899954</v>
      </c>
      <c r="Q586" s="184">
        <f t="shared" si="352"/>
        <v>1.1597627264340642</v>
      </c>
      <c r="R586" s="177">
        <f t="shared" si="358"/>
        <v>1.16100732</v>
      </c>
      <c r="S586" s="177">
        <f t="shared" si="353"/>
        <v>1.15976272</v>
      </c>
      <c r="T586" s="177">
        <f t="shared" ref="T586:T649" si="366">TRUNC(D586*S586,8)</f>
        <v>343028.68070304999</v>
      </c>
      <c r="U586" s="177">
        <f t="shared" ref="U586:U649" si="367">(E586*(S586-1))</f>
        <v>4407.8378485076537</v>
      </c>
      <c r="V586" s="177">
        <f t="shared" ref="V586:V649" si="368">(F586*(R586-1))</f>
        <v>43179.744700833537</v>
      </c>
      <c r="W586" s="177">
        <f t="shared" ref="W586:W649" si="369">(D586+U586+V586)</f>
        <v>343362.46372767113</v>
      </c>
      <c r="X586" s="185">
        <f t="shared" ref="X586:X649" si="370">IF(VLOOKUP(A586,AT$10:BC$190,10)=VLOOKUP(A585,AT$10:BC$190,10),0,VLOOKUP(A586,AT$10:BC$190,10))</f>
        <v>0</v>
      </c>
      <c r="Y586" s="177">
        <f t="shared" ref="Y586:Y649" si="371">IF(X586&gt;0,VLOOKUP(A586,AT$12:AX$190,5),0)</f>
        <v>0</v>
      </c>
      <c r="Z586" s="186">
        <f t="shared" ref="Z586:Z649" si="372">IF(X586&gt;0,VLOOKUP($A586,$AT$10:$AY$190,6),0)</f>
        <v>0</v>
      </c>
      <c r="AA586" s="177">
        <f t="shared" si="354"/>
        <v>0</v>
      </c>
      <c r="AB586" s="187">
        <f t="shared" si="355"/>
        <v>7.1215000000000001E-2</v>
      </c>
      <c r="AC586" s="185">
        <f t="shared" ref="AC586:AC649" si="373">N586</f>
        <v>5</v>
      </c>
      <c r="AD586" s="185">
        <v>252</v>
      </c>
      <c r="AE586" s="184">
        <f t="shared" si="357"/>
        <v>1.0013658830000001</v>
      </c>
      <c r="AF586" s="177">
        <f t="shared" ref="AF586:AF649" si="374">TRUNC((T586*(AE586-1)),8)</f>
        <v>468.53704348000002</v>
      </c>
      <c r="AG586" s="177">
        <f t="shared" ref="AG586:AG649" si="375">TRUNC((W586*(AE586-1)),8)</f>
        <v>468.99295203999998</v>
      </c>
      <c r="AH586" s="188">
        <f t="shared" si="356"/>
        <v>0</v>
      </c>
      <c r="AI586" s="188"/>
      <c r="AJ586" s="188"/>
      <c r="AK586" s="188"/>
      <c r="AL586" s="8"/>
      <c r="AM586" s="8"/>
      <c r="AN586" s="8"/>
      <c r="AO586" s="8"/>
      <c r="AP586" s="8"/>
      <c r="AQ586" s="8"/>
      <c r="AR586" s="5"/>
      <c r="AS586" s="1"/>
      <c r="AT586" s="8"/>
      <c r="AU586" s="1"/>
      <c r="AV586" s="1"/>
      <c r="AW586" s="3"/>
      <c r="AX586" s="30"/>
      <c r="AY586" s="30"/>
      <c r="AZ586" s="30"/>
      <c r="BA586" s="30"/>
      <c r="BB586" s="30"/>
      <c r="BC586" s="30"/>
      <c r="BD586" s="30"/>
      <c r="BE586" s="30"/>
      <c r="BF586" s="1"/>
      <c r="BG586" s="1"/>
      <c r="BH586" s="1"/>
      <c r="BI586" s="1"/>
    </row>
    <row r="587" spans="1:61" x14ac:dyDescent="0.2">
      <c r="A587" s="125">
        <f t="shared" ref="A587:A650" si="376">(A586+1)</f>
        <v>42478</v>
      </c>
      <c r="B587" s="177">
        <f t="shared" si="360"/>
        <v>343831.45667971112</v>
      </c>
      <c r="C587" s="3">
        <f t="shared" ref="C587:C650" si="377">B587*135</f>
        <v>46417246.651761003</v>
      </c>
      <c r="D587" s="177">
        <f t="shared" ref="D587:D650" si="378">TRUNC(IF(X586&gt;0,VLOOKUP(A586,$AT$12:$AU$190,2),D586),8)</f>
        <v>295774.88117832999</v>
      </c>
      <c r="E587" s="177">
        <f t="shared" ref="E587:E650" si="379">IF(ISERROR(VLOOKUP(A587,AZ$12:BB$174,2,FALSE)=TRUE),E586,VLOOKUP(A587,AZ$12:BB$174,2,FALSE))</f>
        <v>27589.902378399998</v>
      </c>
      <c r="F587" s="178">
        <f t="shared" si="361"/>
        <v>268184.97879993002</v>
      </c>
      <c r="G587" s="179">
        <f t="shared" ref="G587:G650" si="380">IF(H587=H586,G586,H586)</f>
        <v>4591.18</v>
      </c>
      <c r="H587" s="180">
        <f>IF(AND(N587=1,N586&gt;1),VLOOKUP(A586,[1]Plan1!$CW$105:$CY$215,3),H586)</f>
        <v>4610.92</v>
      </c>
      <c r="I587" s="181">
        <f t="shared" si="362"/>
        <v>42412</v>
      </c>
      <c r="J587" s="181">
        <f t="shared" ref="J587:J650" si="381">IF(X586&gt;0,EDATE(A587,-1),+J586)</f>
        <v>42441</v>
      </c>
      <c r="K587" s="182">
        <f t="shared" si="363"/>
        <v>4.2995482642806948E-3</v>
      </c>
      <c r="L587" s="213">
        <f t="shared" ref="L587:L650" si="382">VLOOKUP(A586,AZ$193:BA$372,2)</f>
        <v>42500</v>
      </c>
      <c r="M587" s="183">
        <f t="shared" ref="M587:M650" si="383">IF(L587=L586,M586,NETWORKDAYS(L586,L587,$AT$194:$AT$348)-1)</f>
        <v>20</v>
      </c>
      <c r="N587" s="183">
        <f t="shared" si="364"/>
        <v>5</v>
      </c>
      <c r="O587" s="177">
        <f t="shared" si="365"/>
        <v>1.0010731500000001</v>
      </c>
      <c r="P587" s="184">
        <f t="shared" si="359"/>
        <v>1.00899954</v>
      </c>
      <c r="Q587" s="184">
        <f t="shared" ref="Q587:Q650" si="384">IF(L587&gt;L586,Q586*P587,Q586)</f>
        <v>1.1597627264340642</v>
      </c>
      <c r="R587" s="177">
        <f t="shared" si="358"/>
        <v>1.16100732</v>
      </c>
      <c r="S587" s="177">
        <f t="shared" ref="S587:S650" si="385">IF(AND(X587&gt;0,MONTH(A587)=S$9),R587,S586)</f>
        <v>1.15976272</v>
      </c>
      <c r="T587" s="177">
        <f t="shared" si="366"/>
        <v>343028.68070304999</v>
      </c>
      <c r="U587" s="177">
        <f t="shared" si="367"/>
        <v>4407.8378485076537</v>
      </c>
      <c r="V587" s="177">
        <f t="shared" si="368"/>
        <v>43179.744700833537</v>
      </c>
      <c r="W587" s="177">
        <f t="shared" si="369"/>
        <v>343362.46372767113</v>
      </c>
      <c r="X587" s="185">
        <f t="shared" si="370"/>
        <v>0</v>
      </c>
      <c r="Y587" s="177">
        <f t="shared" si="371"/>
        <v>0</v>
      </c>
      <c r="Z587" s="186">
        <f t="shared" si="372"/>
        <v>0</v>
      </c>
      <c r="AA587" s="177">
        <f t="shared" ref="AA587:AA650" si="386">IF(Z587&gt;0,TRUNC(Z587*T587,8),0)</f>
        <v>0</v>
      </c>
      <c r="AB587" s="187">
        <f t="shared" ref="AB587:AB650" si="387">(AB586)</f>
        <v>7.1215000000000001E-2</v>
      </c>
      <c r="AC587" s="185">
        <f t="shared" si="373"/>
        <v>5</v>
      </c>
      <c r="AD587" s="185">
        <v>252</v>
      </c>
      <c r="AE587" s="184">
        <f t="shared" si="357"/>
        <v>1.0013658830000001</v>
      </c>
      <c r="AF587" s="177">
        <f t="shared" si="374"/>
        <v>468.53704348000002</v>
      </c>
      <c r="AG587" s="177">
        <f t="shared" si="375"/>
        <v>468.99295203999998</v>
      </c>
      <c r="AH587" s="188">
        <f t="shared" ref="AH587:AH650" si="388">IF(AA587&gt;0,AA587+AF587,0)</f>
        <v>0</v>
      </c>
      <c r="AI587" s="188"/>
      <c r="AJ587" s="188"/>
      <c r="AK587" s="188"/>
      <c r="AL587" s="8"/>
      <c r="AM587" s="8"/>
      <c r="AN587" s="8"/>
      <c r="AO587" s="8"/>
      <c r="AP587" s="8"/>
      <c r="AQ587" s="8"/>
      <c r="AR587" s="5"/>
      <c r="AS587" s="1"/>
      <c r="AT587" s="8"/>
      <c r="AU587" s="1"/>
      <c r="AV587" s="1"/>
      <c r="AW587" s="3"/>
      <c r="AX587" s="30"/>
      <c r="AY587" s="30"/>
      <c r="AZ587" s="30"/>
      <c r="BA587" s="30"/>
      <c r="BB587" s="30"/>
      <c r="BC587" s="30"/>
      <c r="BD587" s="30"/>
      <c r="BE587" s="30"/>
      <c r="BF587" s="1"/>
      <c r="BG587" s="1"/>
      <c r="BH587" s="1"/>
      <c r="BI587" s="1"/>
    </row>
    <row r="588" spans="1:61" x14ac:dyDescent="0.2">
      <c r="A588" s="125">
        <f t="shared" si="376"/>
        <v>42479</v>
      </c>
      <c r="B588" s="177">
        <f t="shared" si="360"/>
        <v>343992.24099512066</v>
      </c>
      <c r="C588" s="3">
        <f t="shared" si="377"/>
        <v>46438952.534341291</v>
      </c>
      <c r="D588" s="177">
        <f t="shared" si="378"/>
        <v>295774.88117832999</v>
      </c>
      <c r="E588" s="177">
        <f t="shared" si="379"/>
        <v>27589.902378399998</v>
      </c>
      <c r="F588" s="178">
        <f t="shared" si="361"/>
        <v>268184.97879993002</v>
      </c>
      <c r="G588" s="179">
        <f t="shared" si="380"/>
        <v>4591.18</v>
      </c>
      <c r="H588" s="180">
        <f>IF(AND(N588=1,N587&gt;1),VLOOKUP(A587,[1]Plan1!$CW$105:$CY$215,3),H587)</f>
        <v>4610.92</v>
      </c>
      <c r="I588" s="181">
        <f t="shared" si="362"/>
        <v>42412</v>
      </c>
      <c r="J588" s="181">
        <f t="shared" si="381"/>
        <v>42441</v>
      </c>
      <c r="K588" s="182">
        <f t="shared" si="363"/>
        <v>4.2995482642806948E-3</v>
      </c>
      <c r="L588" s="213">
        <f t="shared" si="382"/>
        <v>42500</v>
      </c>
      <c r="M588" s="183">
        <f t="shared" si="383"/>
        <v>20</v>
      </c>
      <c r="N588" s="183">
        <f t="shared" si="364"/>
        <v>6</v>
      </c>
      <c r="O588" s="177">
        <f t="shared" si="365"/>
        <v>1.00128792</v>
      </c>
      <c r="P588" s="184">
        <f t="shared" si="359"/>
        <v>1.00899954</v>
      </c>
      <c r="Q588" s="184">
        <f t="shared" si="384"/>
        <v>1.1597627264340642</v>
      </c>
      <c r="R588" s="177">
        <f t="shared" si="358"/>
        <v>1.1612564000000001</v>
      </c>
      <c r="S588" s="177">
        <f t="shared" si="385"/>
        <v>1.15976272</v>
      </c>
      <c r="T588" s="177">
        <f t="shared" si="366"/>
        <v>343028.68070304999</v>
      </c>
      <c r="U588" s="177">
        <f t="shared" si="367"/>
        <v>4407.8378485076537</v>
      </c>
      <c r="V588" s="177">
        <f t="shared" si="368"/>
        <v>43246.544215353053</v>
      </c>
      <c r="W588" s="177">
        <f t="shared" si="369"/>
        <v>343429.26324219065</v>
      </c>
      <c r="X588" s="185">
        <f t="shared" si="370"/>
        <v>0</v>
      </c>
      <c r="Y588" s="177">
        <f t="shared" si="371"/>
        <v>0</v>
      </c>
      <c r="Z588" s="186">
        <f t="shared" si="372"/>
        <v>0</v>
      </c>
      <c r="AA588" s="177">
        <f t="shared" si="386"/>
        <v>0</v>
      </c>
      <c r="AB588" s="187">
        <f t="shared" si="387"/>
        <v>7.1215000000000001E-2</v>
      </c>
      <c r="AC588" s="185">
        <f t="shared" si="373"/>
        <v>6</v>
      </c>
      <c r="AD588" s="185">
        <v>252</v>
      </c>
      <c r="AE588" s="184">
        <f t="shared" si="357"/>
        <v>1.001639283</v>
      </c>
      <c r="AF588" s="177">
        <f t="shared" si="374"/>
        <v>562.32108477999998</v>
      </c>
      <c r="AG588" s="177">
        <f t="shared" si="375"/>
        <v>562.97775292999995</v>
      </c>
      <c r="AH588" s="188">
        <f t="shared" si="388"/>
        <v>0</v>
      </c>
      <c r="AI588" s="188"/>
      <c r="AJ588" s="188"/>
      <c r="AK588" s="188"/>
      <c r="AL588" s="8"/>
      <c r="AM588" s="8"/>
      <c r="AN588" s="8"/>
      <c r="AO588" s="8"/>
      <c r="AP588" s="8"/>
      <c r="AQ588" s="8"/>
      <c r="AR588" s="5"/>
      <c r="AS588" s="1"/>
      <c r="AT588" s="8"/>
      <c r="AU588" s="1"/>
      <c r="AV588" s="1"/>
      <c r="AW588" s="3"/>
      <c r="AX588" s="30"/>
      <c r="AY588" s="30"/>
      <c r="AZ588" s="30"/>
      <c r="BA588" s="30"/>
      <c r="BB588" s="30"/>
      <c r="BC588" s="30"/>
      <c r="BD588" s="30"/>
      <c r="BE588" s="30"/>
      <c r="BF588" s="1"/>
      <c r="BG588" s="1"/>
      <c r="BH588" s="1"/>
      <c r="BI588" s="1"/>
    </row>
    <row r="589" spans="1:61" x14ac:dyDescent="0.2">
      <c r="A589" s="125">
        <f t="shared" si="376"/>
        <v>42480</v>
      </c>
      <c r="B589" s="177">
        <f t="shared" si="360"/>
        <v>344153.1037205889</v>
      </c>
      <c r="C589" s="3">
        <f t="shared" si="377"/>
        <v>46460669.002279505</v>
      </c>
      <c r="D589" s="177">
        <f t="shared" si="378"/>
        <v>295774.88117832999</v>
      </c>
      <c r="E589" s="177">
        <f t="shared" si="379"/>
        <v>27589.902378399998</v>
      </c>
      <c r="F589" s="178">
        <f t="shared" si="361"/>
        <v>268184.97879993002</v>
      </c>
      <c r="G589" s="179">
        <f t="shared" si="380"/>
        <v>4591.18</v>
      </c>
      <c r="H589" s="180">
        <f>IF(AND(N589=1,N588&gt;1),VLOOKUP(A588,[1]Plan1!$CW$105:$CY$215,3),H588)</f>
        <v>4610.92</v>
      </c>
      <c r="I589" s="181">
        <f t="shared" si="362"/>
        <v>42412</v>
      </c>
      <c r="J589" s="181">
        <f t="shared" si="381"/>
        <v>42441</v>
      </c>
      <c r="K589" s="182">
        <f t="shared" si="363"/>
        <v>4.2995482642806948E-3</v>
      </c>
      <c r="L589" s="213">
        <f t="shared" si="382"/>
        <v>42500</v>
      </c>
      <c r="M589" s="183">
        <f t="shared" si="383"/>
        <v>20</v>
      </c>
      <c r="N589" s="183">
        <f t="shared" si="364"/>
        <v>7</v>
      </c>
      <c r="O589" s="177">
        <f t="shared" si="365"/>
        <v>1.0015027400000001</v>
      </c>
      <c r="P589" s="184">
        <f t="shared" si="359"/>
        <v>1.00899954</v>
      </c>
      <c r="Q589" s="184">
        <f t="shared" si="384"/>
        <v>1.1597627264340642</v>
      </c>
      <c r="R589" s="177">
        <f t="shared" si="358"/>
        <v>1.1615055400000001</v>
      </c>
      <c r="S589" s="177">
        <f t="shared" si="385"/>
        <v>1.15976272</v>
      </c>
      <c r="T589" s="177">
        <f t="shared" si="366"/>
        <v>343028.68070304999</v>
      </c>
      <c r="U589" s="177">
        <f t="shared" si="367"/>
        <v>4407.8378485076537</v>
      </c>
      <c r="V589" s="177">
        <f t="shared" si="368"/>
        <v>43313.359820971265</v>
      </c>
      <c r="W589" s="177">
        <f t="shared" si="369"/>
        <v>343496.07884780888</v>
      </c>
      <c r="X589" s="185">
        <f t="shared" si="370"/>
        <v>0</v>
      </c>
      <c r="Y589" s="177">
        <f t="shared" si="371"/>
        <v>0</v>
      </c>
      <c r="Z589" s="186">
        <f t="shared" si="372"/>
        <v>0</v>
      </c>
      <c r="AA589" s="177">
        <f t="shared" si="386"/>
        <v>0</v>
      </c>
      <c r="AB589" s="187">
        <f t="shared" si="387"/>
        <v>7.1215000000000001E-2</v>
      </c>
      <c r="AC589" s="185">
        <f t="shared" si="373"/>
        <v>7</v>
      </c>
      <c r="AD589" s="185">
        <v>252</v>
      </c>
      <c r="AE589" s="184">
        <f t="shared" si="357"/>
        <v>1.001912758</v>
      </c>
      <c r="AF589" s="177">
        <f t="shared" si="374"/>
        <v>656.13085323999996</v>
      </c>
      <c r="AG589" s="177">
        <f t="shared" si="375"/>
        <v>657.02487278000001</v>
      </c>
      <c r="AH589" s="188">
        <f t="shared" si="388"/>
        <v>0</v>
      </c>
      <c r="AI589" s="188"/>
      <c r="AJ589" s="188"/>
      <c r="AK589" s="188"/>
      <c r="AL589" s="8"/>
      <c r="AM589" s="8"/>
      <c r="AN589" s="8"/>
      <c r="AO589" s="8"/>
      <c r="AP589" s="8"/>
      <c r="AQ589" s="8"/>
      <c r="AR589" s="5"/>
      <c r="AS589" s="1"/>
      <c r="AT589" s="8"/>
      <c r="AU589" s="1"/>
      <c r="AV589" s="1"/>
      <c r="AW589" s="3"/>
      <c r="AX589" s="30"/>
      <c r="AY589" s="30"/>
      <c r="AZ589" s="30"/>
      <c r="BA589" s="30"/>
      <c r="BB589" s="30"/>
      <c r="BC589" s="30"/>
      <c r="BD589" s="30"/>
      <c r="BE589" s="30"/>
      <c r="BF589" s="1"/>
      <c r="BG589" s="1"/>
      <c r="BH589" s="1"/>
      <c r="BI589" s="1"/>
    </row>
    <row r="590" spans="1:61" x14ac:dyDescent="0.2">
      <c r="A590" s="125">
        <f t="shared" si="376"/>
        <v>42481</v>
      </c>
      <c r="B590" s="177">
        <f t="shared" si="360"/>
        <v>344314.04219663603</v>
      </c>
      <c r="C590" s="3">
        <f t="shared" si="377"/>
        <v>46482395.696545862</v>
      </c>
      <c r="D590" s="177">
        <f t="shared" si="378"/>
        <v>295774.88117832999</v>
      </c>
      <c r="E590" s="177">
        <f t="shared" si="379"/>
        <v>27589.902378399998</v>
      </c>
      <c r="F590" s="178">
        <f t="shared" si="361"/>
        <v>268184.97879993002</v>
      </c>
      <c r="G590" s="179">
        <f t="shared" si="380"/>
        <v>4591.18</v>
      </c>
      <c r="H590" s="180">
        <f>IF(AND(N590=1,N589&gt;1),VLOOKUP(A589,[1]Plan1!$CW$105:$CY$215,3),H589)</f>
        <v>4610.92</v>
      </c>
      <c r="I590" s="181">
        <f t="shared" si="362"/>
        <v>42412</v>
      </c>
      <c r="J590" s="181">
        <f t="shared" si="381"/>
        <v>42441</v>
      </c>
      <c r="K590" s="182">
        <f t="shared" si="363"/>
        <v>4.2995482642806948E-3</v>
      </c>
      <c r="L590" s="213">
        <f t="shared" si="382"/>
        <v>42500</v>
      </c>
      <c r="M590" s="183">
        <f t="shared" si="383"/>
        <v>20</v>
      </c>
      <c r="N590" s="183">
        <f t="shared" si="364"/>
        <v>8</v>
      </c>
      <c r="O590" s="177">
        <f t="shared" si="365"/>
        <v>1.0017176000000001</v>
      </c>
      <c r="P590" s="184">
        <f t="shared" si="359"/>
        <v>1.00899954</v>
      </c>
      <c r="Q590" s="184">
        <f t="shared" si="384"/>
        <v>1.1597627264340642</v>
      </c>
      <c r="R590" s="177">
        <f t="shared" si="358"/>
        <v>1.16175473</v>
      </c>
      <c r="S590" s="177">
        <f t="shared" si="385"/>
        <v>1.15976272</v>
      </c>
      <c r="T590" s="177">
        <f t="shared" si="366"/>
        <v>343028.68070304999</v>
      </c>
      <c r="U590" s="177">
        <f t="shared" si="367"/>
        <v>4407.8378485076537</v>
      </c>
      <c r="V590" s="177">
        <f t="shared" si="368"/>
        <v>43380.188835838395</v>
      </c>
      <c r="W590" s="177">
        <f t="shared" si="369"/>
        <v>343562.90786267602</v>
      </c>
      <c r="X590" s="185">
        <f t="shared" si="370"/>
        <v>0</v>
      </c>
      <c r="Y590" s="177">
        <f t="shared" si="371"/>
        <v>0</v>
      </c>
      <c r="Z590" s="186">
        <f t="shared" si="372"/>
        <v>0</v>
      </c>
      <c r="AA590" s="177">
        <f t="shared" si="386"/>
        <v>0</v>
      </c>
      <c r="AB590" s="187">
        <f t="shared" si="387"/>
        <v>7.1215000000000001E-2</v>
      </c>
      <c r="AC590" s="185">
        <f t="shared" si="373"/>
        <v>8</v>
      </c>
      <c r="AD590" s="185">
        <v>252</v>
      </c>
      <c r="AE590" s="184">
        <f t="shared" si="357"/>
        <v>1.002186308</v>
      </c>
      <c r="AF590" s="177">
        <f t="shared" si="374"/>
        <v>749.96634885000003</v>
      </c>
      <c r="AG590" s="177">
        <f t="shared" si="375"/>
        <v>751.13433396000005</v>
      </c>
      <c r="AH590" s="188">
        <f t="shared" si="388"/>
        <v>0</v>
      </c>
      <c r="AI590" s="188"/>
      <c r="AJ590" s="188"/>
      <c r="AK590" s="188"/>
      <c r="AL590" s="8"/>
      <c r="AM590" s="8"/>
      <c r="AN590" s="8"/>
      <c r="AO590" s="8"/>
      <c r="AP590" s="8"/>
      <c r="AQ590" s="8"/>
      <c r="AR590" s="5"/>
      <c r="AS590" s="1"/>
      <c r="AT590" s="8"/>
      <c r="AU590" s="1"/>
      <c r="AV590" s="1"/>
      <c r="AW590" s="3"/>
      <c r="AX590" s="30"/>
      <c r="AY590" s="30"/>
      <c r="AZ590" s="30"/>
      <c r="BA590" s="30"/>
      <c r="BB590" s="30"/>
      <c r="BC590" s="30"/>
      <c r="BD590" s="30"/>
      <c r="BE590" s="30"/>
      <c r="BF590" s="1"/>
      <c r="BG590" s="1"/>
      <c r="BH590" s="1"/>
      <c r="BI590" s="1"/>
    </row>
    <row r="591" spans="1:61" x14ac:dyDescent="0.2">
      <c r="A591" s="125">
        <f t="shared" si="376"/>
        <v>42482</v>
      </c>
      <c r="B591" s="177">
        <f t="shared" si="360"/>
        <v>344314.04219663603</v>
      </c>
      <c r="C591" s="3">
        <f t="shared" si="377"/>
        <v>46482395.696545862</v>
      </c>
      <c r="D591" s="177">
        <f t="shared" si="378"/>
        <v>295774.88117832999</v>
      </c>
      <c r="E591" s="177">
        <f t="shared" si="379"/>
        <v>27589.902378399998</v>
      </c>
      <c r="F591" s="178">
        <f t="shared" si="361"/>
        <v>268184.97879993002</v>
      </c>
      <c r="G591" s="179">
        <f t="shared" si="380"/>
        <v>4591.18</v>
      </c>
      <c r="H591" s="180">
        <f>IF(AND(N591=1,N590&gt;1),VLOOKUP(A590,[1]Plan1!$CW$105:$CY$215,3),H590)</f>
        <v>4610.92</v>
      </c>
      <c r="I591" s="181">
        <f t="shared" si="362"/>
        <v>42412</v>
      </c>
      <c r="J591" s="181">
        <f t="shared" si="381"/>
        <v>42441</v>
      </c>
      <c r="K591" s="182">
        <f t="shared" si="363"/>
        <v>4.2995482642806948E-3</v>
      </c>
      <c r="L591" s="213">
        <f t="shared" si="382"/>
        <v>42500</v>
      </c>
      <c r="M591" s="183">
        <f t="shared" si="383"/>
        <v>20</v>
      </c>
      <c r="N591" s="183">
        <f t="shared" si="364"/>
        <v>8</v>
      </c>
      <c r="O591" s="177">
        <f t="shared" si="365"/>
        <v>1.0017176000000001</v>
      </c>
      <c r="P591" s="184">
        <f t="shared" si="359"/>
        <v>1.00899954</v>
      </c>
      <c r="Q591" s="184">
        <f t="shared" si="384"/>
        <v>1.1597627264340642</v>
      </c>
      <c r="R591" s="177">
        <f t="shared" si="358"/>
        <v>1.16175473</v>
      </c>
      <c r="S591" s="177">
        <f t="shared" si="385"/>
        <v>1.15976272</v>
      </c>
      <c r="T591" s="177">
        <f t="shared" si="366"/>
        <v>343028.68070304999</v>
      </c>
      <c r="U591" s="177">
        <f t="shared" si="367"/>
        <v>4407.8378485076537</v>
      </c>
      <c r="V591" s="177">
        <f t="shared" si="368"/>
        <v>43380.188835838395</v>
      </c>
      <c r="W591" s="177">
        <f t="shared" si="369"/>
        <v>343562.90786267602</v>
      </c>
      <c r="X591" s="185">
        <f t="shared" si="370"/>
        <v>0</v>
      </c>
      <c r="Y591" s="177">
        <f t="shared" si="371"/>
        <v>0</v>
      </c>
      <c r="Z591" s="186">
        <f t="shared" si="372"/>
        <v>0</v>
      </c>
      <c r="AA591" s="177">
        <f t="shared" si="386"/>
        <v>0</v>
      </c>
      <c r="AB591" s="187">
        <f t="shared" si="387"/>
        <v>7.1215000000000001E-2</v>
      </c>
      <c r="AC591" s="185">
        <f t="shared" si="373"/>
        <v>8</v>
      </c>
      <c r="AD591" s="185">
        <v>252</v>
      </c>
      <c r="AE591" s="184">
        <f t="shared" si="357"/>
        <v>1.002186308</v>
      </c>
      <c r="AF591" s="177">
        <f t="shared" si="374"/>
        <v>749.96634885000003</v>
      </c>
      <c r="AG591" s="177">
        <f t="shared" si="375"/>
        <v>751.13433396000005</v>
      </c>
      <c r="AH591" s="188">
        <f t="shared" si="388"/>
        <v>0</v>
      </c>
      <c r="AI591" s="188"/>
      <c r="AJ591" s="188"/>
      <c r="AK591" s="188"/>
      <c r="AL591" s="8"/>
      <c r="AM591" s="8"/>
      <c r="AN591" s="8"/>
      <c r="AO591" s="8"/>
      <c r="AP591" s="8"/>
      <c r="AQ591" s="8"/>
      <c r="AR591" s="5"/>
      <c r="AS591" s="1"/>
      <c r="AT591" s="8"/>
      <c r="AU591" s="1"/>
      <c r="AV591" s="1"/>
      <c r="AW591" s="3"/>
      <c r="AX591" s="30"/>
      <c r="AY591" s="30"/>
      <c r="AZ591" s="30"/>
      <c r="BA591" s="30"/>
      <c r="BB591" s="30"/>
      <c r="BC591" s="30"/>
      <c r="BD591" s="30"/>
      <c r="BE591" s="30"/>
      <c r="BF591" s="1"/>
      <c r="BG591" s="1"/>
      <c r="BH591" s="1"/>
      <c r="BI591" s="1"/>
    </row>
    <row r="592" spans="1:61" x14ac:dyDescent="0.2">
      <c r="A592" s="125">
        <f t="shared" si="376"/>
        <v>42483</v>
      </c>
      <c r="B592" s="177">
        <f t="shared" si="360"/>
        <v>344475.05610567209</v>
      </c>
      <c r="C592" s="3">
        <f t="shared" si="377"/>
        <v>46504132.574265733</v>
      </c>
      <c r="D592" s="177">
        <f t="shared" si="378"/>
        <v>295774.88117832999</v>
      </c>
      <c r="E592" s="177">
        <f t="shared" si="379"/>
        <v>27589.902378399998</v>
      </c>
      <c r="F592" s="178">
        <f t="shared" si="361"/>
        <v>268184.97879993002</v>
      </c>
      <c r="G592" s="179">
        <f t="shared" si="380"/>
        <v>4591.18</v>
      </c>
      <c r="H592" s="180">
        <f>IF(AND(N592=1,N591&gt;1),VLOOKUP(A591,[1]Plan1!$CW$105:$CY$215,3),H591)</f>
        <v>4610.92</v>
      </c>
      <c r="I592" s="181">
        <f t="shared" si="362"/>
        <v>42412</v>
      </c>
      <c r="J592" s="181">
        <f t="shared" si="381"/>
        <v>42441</v>
      </c>
      <c r="K592" s="182">
        <f t="shared" si="363"/>
        <v>4.2995482642806948E-3</v>
      </c>
      <c r="L592" s="213">
        <f t="shared" si="382"/>
        <v>42500</v>
      </c>
      <c r="M592" s="183">
        <f t="shared" si="383"/>
        <v>20</v>
      </c>
      <c r="N592" s="183">
        <f t="shared" si="364"/>
        <v>9</v>
      </c>
      <c r="O592" s="177">
        <f t="shared" si="365"/>
        <v>1.0019325100000001</v>
      </c>
      <c r="P592" s="184">
        <f t="shared" si="359"/>
        <v>1.00899954</v>
      </c>
      <c r="Q592" s="184">
        <f t="shared" si="384"/>
        <v>1.1597627264340642</v>
      </c>
      <c r="R592" s="177">
        <f t="shared" si="358"/>
        <v>1.16200397</v>
      </c>
      <c r="S592" s="177">
        <f t="shared" si="385"/>
        <v>1.15976272</v>
      </c>
      <c r="T592" s="177">
        <f t="shared" si="366"/>
        <v>343028.68070304999</v>
      </c>
      <c r="U592" s="177">
        <f t="shared" si="367"/>
        <v>4407.8378485076537</v>
      </c>
      <c r="V592" s="177">
        <f t="shared" si="368"/>
        <v>43447.0312599545</v>
      </c>
      <c r="W592" s="177">
        <f t="shared" si="369"/>
        <v>343629.75028679211</v>
      </c>
      <c r="X592" s="185">
        <f t="shared" si="370"/>
        <v>0</v>
      </c>
      <c r="Y592" s="177">
        <f t="shared" si="371"/>
        <v>0</v>
      </c>
      <c r="Z592" s="186">
        <f t="shared" si="372"/>
        <v>0</v>
      </c>
      <c r="AA592" s="177">
        <f t="shared" si="386"/>
        <v>0</v>
      </c>
      <c r="AB592" s="187">
        <f t="shared" si="387"/>
        <v>7.1215000000000001E-2</v>
      </c>
      <c r="AC592" s="185">
        <f t="shared" si="373"/>
        <v>9</v>
      </c>
      <c r="AD592" s="185">
        <v>252</v>
      </c>
      <c r="AE592" s="184">
        <f t="shared" si="357"/>
        <v>1.0024599320000001</v>
      </c>
      <c r="AF592" s="177">
        <f t="shared" si="374"/>
        <v>843.82722856999999</v>
      </c>
      <c r="AG592" s="177">
        <f t="shared" si="375"/>
        <v>845.30581887999995</v>
      </c>
      <c r="AH592" s="188">
        <f t="shared" si="388"/>
        <v>0</v>
      </c>
      <c r="AI592" s="188"/>
      <c r="AJ592" s="188"/>
      <c r="AK592" s="188"/>
      <c r="AL592" s="8"/>
      <c r="AM592" s="8"/>
      <c r="AN592" s="8"/>
      <c r="AO592" s="8"/>
      <c r="AP592" s="8"/>
      <c r="AQ592" s="8"/>
      <c r="AR592" s="5"/>
      <c r="AS592" s="1"/>
      <c r="AT592" s="8"/>
      <c r="AU592" s="1"/>
      <c r="AV592" s="1"/>
      <c r="AW592" s="3"/>
      <c r="AX592" s="30"/>
      <c r="AY592" s="30"/>
      <c r="AZ592" s="30"/>
      <c r="BA592" s="30"/>
      <c r="BB592" s="30"/>
      <c r="BC592" s="30"/>
      <c r="BD592" s="30"/>
      <c r="BE592" s="30"/>
      <c r="BF592" s="1"/>
      <c r="BG592" s="1"/>
      <c r="BH592" s="1"/>
      <c r="BI592" s="1"/>
    </row>
    <row r="593" spans="1:192" x14ac:dyDescent="0.2">
      <c r="A593" s="125">
        <f t="shared" si="376"/>
        <v>42484</v>
      </c>
      <c r="B593" s="177">
        <f t="shared" si="360"/>
        <v>344475.05610567209</v>
      </c>
      <c r="C593" s="3">
        <f t="shared" si="377"/>
        <v>46504132.574265733</v>
      </c>
      <c r="D593" s="177">
        <f t="shared" si="378"/>
        <v>295774.88117832999</v>
      </c>
      <c r="E593" s="177">
        <f t="shared" si="379"/>
        <v>27589.902378399998</v>
      </c>
      <c r="F593" s="178">
        <f t="shared" si="361"/>
        <v>268184.97879993002</v>
      </c>
      <c r="G593" s="179">
        <f t="shared" si="380"/>
        <v>4591.18</v>
      </c>
      <c r="H593" s="180">
        <f>IF(AND(N593=1,N592&gt;1),VLOOKUP(A592,[1]Plan1!$CW$105:$CY$215,3),H592)</f>
        <v>4610.92</v>
      </c>
      <c r="I593" s="181">
        <f t="shared" si="362"/>
        <v>42412</v>
      </c>
      <c r="J593" s="181">
        <f t="shared" si="381"/>
        <v>42441</v>
      </c>
      <c r="K593" s="182">
        <f t="shared" si="363"/>
        <v>4.2995482642806948E-3</v>
      </c>
      <c r="L593" s="213">
        <f t="shared" si="382"/>
        <v>42500</v>
      </c>
      <c r="M593" s="183">
        <f t="shared" si="383"/>
        <v>20</v>
      </c>
      <c r="N593" s="183">
        <f t="shared" si="364"/>
        <v>9</v>
      </c>
      <c r="O593" s="177">
        <f t="shared" si="365"/>
        <v>1.0019325100000001</v>
      </c>
      <c r="P593" s="184">
        <f t="shared" si="359"/>
        <v>1.00899954</v>
      </c>
      <c r="Q593" s="184">
        <f t="shared" si="384"/>
        <v>1.1597627264340642</v>
      </c>
      <c r="R593" s="177">
        <f t="shared" si="358"/>
        <v>1.16200397</v>
      </c>
      <c r="S593" s="177">
        <f t="shared" si="385"/>
        <v>1.15976272</v>
      </c>
      <c r="T593" s="177">
        <f t="shared" si="366"/>
        <v>343028.68070304999</v>
      </c>
      <c r="U593" s="177">
        <f t="shared" si="367"/>
        <v>4407.8378485076537</v>
      </c>
      <c r="V593" s="177">
        <f t="shared" si="368"/>
        <v>43447.0312599545</v>
      </c>
      <c r="W593" s="177">
        <f t="shared" si="369"/>
        <v>343629.75028679211</v>
      </c>
      <c r="X593" s="185">
        <f t="shared" si="370"/>
        <v>0</v>
      </c>
      <c r="Y593" s="177">
        <f t="shared" si="371"/>
        <v>0</v>
      </c>
      <c r="Z593" s="186">
        <f t="shared" si="372"/>
        <v>0</v>
      </c>
      <c r="AA593" s="177">
        <f t="shared" si="386"/>
        <v>0</v>
      </c>
      <c r="AB593" s="187">
        <f t="shared" si="387"/>
        <v>7.1215000000000001E-2</v>
      </c>
      <c r="AC593" s="185">
        <f t="shared" si="373"/>
        <v>9</v>
      </c>
      <c r="AD593" s="185">
        <v>252</v>
      </c>
      <c r="AE593" s="184">
        <f t="shared" si="357"/>
        <v>1.0024599320000001</v>
      </c>
      <c r="AF593" s="177">
        <f t="shared" si="374"/>
        <v>843.82722856999999</v>
      </c>
      <c r="AG593" s="177">
        <f t="shared" si="375"/>
        <v>845.30581887999995</v>
      </c>
      <c r="AH593" s="188">
        <f t="shared" si="388"/>
        <v>0</v>
      </c>
      <c r="AI593" s="188"/>
      <c r="AJ593" s="188"/>
      <c r="AK593" s="188"/>
      <c r="AL593" s="8"/>
      <c r="AM593" s="8"/>
      <c r="AN593" s="8"/>
      <c r="AO593" s="8"/>
      <c r="AP593" s="8"/>
      <c r="AQ593" s="8"/>
      <c r="AR593" s="5"/>
      <c r="AS593" s="1"/>
      <c r="AT593" s="8"/>
      <c r="AU593" s="1"/>
      <c r="AV593" s="1"/>
      <c r="AW593" s="3"/>
      <c r="AX593" s="30"/>
      <c r="AY593" s="30"/>
      <c r="AZ593" s="30"/>
      <c r="BA593" s="30"/>
      <c r="BB593" s="30"/>
      <c r="BC593" s="30"/>
      <c r="BD593" s="30"/>
      <c r="BE593" s="30"/>
      <c r="BF593" s="1"/>
      <c r="BG593" s="1"/>
      <c r="BH593" s="1"/>
      <c r="BI593" s="1"/>
    </row>
    <row r="594" spans="1:192" x14ac:dyDescent="0.2">
      <c r="A594" s="125">
        <f t="shared" si="376"/>
        <v>42485</v>
      </c>
      <c r="B594" s="177">
        <f t="shared" si="360"/>
        <v>344475.05610567209</v>
      </c>
      <c r="C594" s="3">
        <f t="shared" si="377"/>
        <v>46504132.574265733</v>
      </c>
      <c r="D594" s="177">
        <f t="shared" si="378"/>
        <v>295774.88117832999</v>
      </c>
      <c r="E594" s="177">
        <f t="shared" si="379"/>
        <v>27589.902378399998</v>
      </c>
      <c r="F594" s="178">
        <f t="shared" si="361"/>
        <v>268184.97879993002</v>
      </c>
      <c r="G594" s="179">
        <f t="shared" si="380"/>
        <v>4591.18</v>
      </c>
      <c r="H594" s="180">
        <f>IF(AND(N594=1,N593&gt;1),VLOOKUP(A593,[1]Plan1!$CW$105:$CY$215,3),H593)</f>
        <v>4610.92</v>
      </c>
      <c r="I594" s="181">
        <f t="shared" si="362"/>
        <v>42412</v>
      </c>
      <c r="J594" s="181">
        <f t="shared" si="381"/>
        <v>42441</v>
      </c>
      <c r="K594" s="182">
        <f t="shared" si="363"/>
        <v>4.2995482642806948E-3</v>
      </c>
      <c r="L594" s="213">
        <f t="shared" si="382"/>
        <v>42500</v>
      </c>
      <c r="M594" s="183">
        <f t="shared" si="383"/>
        <v>20</v>
      </c>
      <c r="N594" s="183">
        <f t="shared" si="364"/>
        <v>9</v>
      </c>
      <c r="O594" s="177">
        <f t="shared" si="365"/>
        <v>1.0019325100000001</v>
      </c>
      <c r="P594" s="184">
        <f t="shared" si="359"/>
        <v>1.00899954</v>
      </c>
      <c r="Q594" s="184">
        <f t="shared" si="384"/>
        <v>1.1597627264340642</v>
      </c>
      <c r="R594" s="177">
        <f t="shared" si="358"/>
        <v>1.16200397</v>
      </c>
      <c r="S594" s="177">
        <f t="shared" si="385"/>
        <v>1.15976272</v>
      </c>
      <c r="T594" s="177">
        <f t="shared" si="366"/>
        <v>343028.68070304999</v>
      </c>
      <c r="U594" s="177">
        <f t="shared" si="367"/>
        <v>4407.8378485076537</v>
      </c>
      <c r="V594" s="177">
        <f t="shared" si="368"/>
        <v>43447.0312599545</v>
      </c>
      <c r="W594" s="177">
        <f t="shared" si="369"/>
        <v>343629.75028679211</v>
      </c>
      <c r="X594" s="185">
        <f t="shared" si="370"/>
        <v>0</v>
      </c>
      <c r="Y594" s="177">
        <f t="shared" si="371"/>
        <v>0</v>
      </c>
      <c r="Z594" s="186">
        <f t="shared" si="372"/>
        <v>0</v>
      </c>
      <c r="AA594" s="177">
        <f t="shared" si="386"/>
        <v>0</v>
      </c>
      <c r="AB594" s="187">
        <f t="shared" si="387"/>
        <v>7.1215000000000001E-2</v>
      </c>
      <c r="AC594" s="185">
        <f t="shared" si="373"/>
        <v>9</v>
      </c>
      <c r="AD594" s="185">
        <v>252</v>
      </c>
      <c r="AE594" s="184">
        <f t="shared" si="357"/>
        <v>1.0024599320000001</v>
      </c>
      <c r="AF594" s="177">
        <f t="shared" si="374"/>
        <v>843.82722856999999</v>
      </c>
      <c r="AG594" s="177">
        <f t="shared" si="375"/>
        <v>845.30581887999995</v>
      </c>
      <c r="AH594" s="188">
        <f t="shared" si="388"/>
        <v>0</v>
      </c>
      <c r="AI594" s="188"/>
      <c r="AJ594" s="188"/>
      <c r="AK594" s="188"/>
      <c r="AL594" s="8"/>
      <c r="AM594" s="8"/>
      <c r="AN594" s="8"/>
      <c r="AO594" s="8"/>
      <c r="AP594" s="8"/>
      <c r="AQ594" s="8"/>
      <c r="AR594" s="5"/>
      <c r="AS594" s="1"/>
      <c r="AT594" s="8"/>
      <c r="AU594" s="1"/>
      <c r="AV594" s="1"/>
      <c r="AW594" s="3"/>
      <c r="AX594" s="30"/>
      <c r="AY594" s="30"/>
      <c r="AZ594" s="30"/>
      <c r="BA594" s="30"/>
      <c r="BB594" s="30"/>
      <c r="BC594" s="30"/>
      <c r="BD594" s="30"/>
      <c r="BE594" s="30"/>
      <c r="BF594" s="1"/>
      <c r="BG594" s="1"/>
      <c r="BH594" s="1"/>
      <c r="BI594" s="1"/>
    </row>
    <row r="595" spans="1:192" x14ac:dyDescent="0.2">
      <c r="A595" s="125">
        <f t="shared" si="376"/>
        <v>42486</v>
      </c>
      <c r="B595" s="177">
        <f t="shared" si="360"/>
        <v>344636.14850641694</v>
      </c>
      <c r="C595" s="3">
        <f t="shared" si="377"/>
        <v>46525880.048366286</v>
      </c>
      <c r="D595" s="177">
        <f t="shared" si="378"/>
        <v>295774.88117832999</v>
      </c>
      <c r="E595" s="177">
        <f t="shared" si="379"/>
        <v>27589.902378399998</v>
      </c>
      <c r="F595" s="178">
        <f t="shared" si="361"/>
        <v>268184.97879993002</v>
      </c>
      <c r="G595" s="179">
        <f t="shared" si="380"/>
        <v>4591.18</v>
      </c>
      <c r="H595" s="180">
        <f>IF(AND(N595=1,N594&gt;1),VLOOKUP(A594,[1]Plan1!$CW$105:$CY$215,3),H594)</f>
        <v>4610.92</v>
      </c>
      <c r="I595" s="181">
        <f t="shared" si="362"/>
        <v>42412</v>
      </c>
      <c r="J595" s="181">
        <f t="shared" si="381"/>
        <v>42441</v>
      </c>
      <c r="K595" s="182">
        <f t="shared" si="363"/>
        <v>4.2995482642806948E-3</v>
      </c>
      <c r="L595" s="213">
        <f t="shared" si="382"/>
        <v>42500</v>
      </c>
      <c r="M595" s="183">
        <f t="shared" si="383"/>
        <v>20</v>
      </c>
      <c r="N595" s="183">
        <f t="shared" si="364"/>
        <v>10</v>
      </c>
      <c r="O595" s="177">
        <f t="shared" si="365"/>
        <v>1.00214746</v>
      </c>
      <c r="P595" s="184">
        <f t="shared" si="359"/>
        <v>1.00899954</v>
      </c>
      <c r="Q595" s="184">
        <f t="shared" si="384"/>
        <v>1.1597627264340642</v>
      </c>
      <c r="R595" s="177">
        <f t="shared" si="358"/>
        <v>1.1622532699999999</v>
      </c>
      <c r="S595" s="177">
        <f t="shared" si="385"/>
        <v>1.15976272</v>
      </c>
      <c r="T595" s="177">
        <f t="shared" si="366"/>
        <v>343028.68070304999</v>
      </c>
      <c r="U595" s="177">
        <f t="shared" si="367"/>
        <v>4407.8378485076537</v>
      </c>
      <c r="V595" s="177">
        <f t="shared" si="368"/>
        <v>43513.889775169293</v>
      </c>
      <c r="W595" s="177">
        <f t="shared" si="369"/>
        <v>343696.60880200693</v>
      </c>
      <c r="X595" s="185">
        <f t="shared" si="370"/>
        <v>0</v>
      </c>
      <c r="Y595" s="177">
        <f t="shared" si="371"/>
        <v>0</v>
      </c>
      <c r="Z595" s="186">
        <f t="shared" si="372"/>
        <v>0</v>
      </c>
      <c r="AA595" s="177">
        <f t="shared" si="386"/>
        <v>0</v>
      </c>
      <c r="AB595" s="187">
        <f t="shared" si="387"/>
        <v>7.1215000000000001E-2</v>
      </c>
      <c r="AC595" s="185">
        <f t="shared" si="373"/>
        <v>10</v>
      </c>
      <c r="AD595" s="185">
        <v>252</v>
      </c>
      <c r="AE595" s="184">
        <f t="shared" si="357"/>
        <v>1.0027336309999999</v>
      </c>
      <c r="AF595" s="177">
        <f t="shared" si="374"/>
        <v>937.71383545000003</v>
      </c>
      <c r="AG595" s="177">
        <f t="shared" si="375"/>
        <v>939.53970441000001</v>
      </c>
      <c r="AH595" s="188">
        <f t="shared" si="388"/>
        <v>0</v>
      </c>
      <c r="AI595" s="188"/>
      <c r="AJ595" s="188"/>
      <c r="AK595" s="188"/>
      <c r="AL595" s="8"/>
      <c r="AM595" s="8"/>
      <c r="AN595" s="8"/>
      <c r="AO595" s="8"/>
      <c r="AP595" s="8"/>
      <c r="AQ595" s="8"/>
      <c r="AR595" s="5"/>
      <c r="AS595" s="1"/>
      <c r="AT595" s="8"/>
      <c r="AU595" s="1"/>
      <c r="AV595" s="1"/>
      <c r="AW595" s="3"/>
      <c r="AX595" s="30"/>
      <c r="AY595" s="30"/>
      <c r="AZ595" s="30"/>
      <c r="BA595" s="30"/>
      <c r="BB595" s="30"/>
      <c r="BC595" s="30"/>
      <c r="BD595" s="30"/>
      <c r="BE595" s="30"/>
      <c r="BF595" s="1"/>
      <c r="BG595" s="1"/>
      <c r="BH595" s="1"/>
      <c r="BI595" s="1"/>
    </row>
    <row r="596" spans="1:192" x14ac:dyDescent="0.2">
      <c r="A596" s="125">
        <f t="shared" si="376"/>
        <v>42487</v>
      </c>
      <c r="B596" s="177">
        <f t="shared" si="360"/>
        <v>344797.3140473009</v>
      </c>
      <c r="C596" s="3">
        <f t="shared" si="377"/>
        <v>46547637.396385618</v>
      </c>
      <c r="D596" s="177">
        <f t="shared" si="378"/>
        <v>295774.88117832999</v>
      </c>
      <c r="E596" s="177">
        <f t="shared" si="379"/>
        <v>27589.902378399998</v>
      </c>
      <c r="F596" s="178">
        <f t="shared" si="361"/>
        <v>268184.97879993002</v>
      </c>
      <c r="G596" s="179">
        <f t="shared" si="380"/>
        <v>4591.18</v>
      </c>
      <c r="H596" s="180">
        <f>IF(AND(N596=1,N595&gt;1),VLOOKUP(A595,[1]Plan1!$CW$105:$CY$215,3),H595)</f>
        <v>4610.92</v>
      </c>
      <c r="I596" s="181">
        <f t="shared" si="362"/>
        <v>42412</v>
      </c>
      <c r="J596" s="181">
        <f t="shared" si="381"/>
        <v>42441</v>
      </c>
      <c r="K596" s="182">
        <f t="shared" si="363"/>
        <v>4.2995482642806948E-3</v>
      </c>
      <c r="L596" s="213">
        <f t="shared" si="382"/>
        <v>42500</v>
      </c>
      <c r="M596" s="183">
        <f t="shared" si="383"/>
        <v>20</v>
      </c>
      <c r="N596" s="183">
        <f t="shared" si="364"/>
        <v>11</v>
      </c>
      <c r="O596" s="177">
        <f t="shared" si="365"/>
        <v>1.0023624600000001</v>
      </c>
      <c r="P596" s="184">
        <f t="shared" si="359"/>
        <v>1.00899954</v>
      </c>
      <c r="Q596" s="184">
        <f t="shared" si="384"/>
        <v>1.1597627264340642</v>
      </c>
      <c r="R596" s="177">
        <f t="shared" si="358"/>
        <v>1.16250261</v>
      </c>
      <c r="S596" s="177">
        <f t="shared" si="385"/>
        <v>1.15976272</v>
      </c>
      <c r="T596" s="177">
        <f t="shared" si="366"/>
        <v>343028.68070304999</v>
      </c>
      <c r="U596" s="177">
        <f t="shared" si="367"/>
        <v>4407.8378485076537</v>
      </c>
      <c r="V596" s="177">
        <f t="shared" si="368"/>
        <v>43580.75901778329</v>
      </c>
      <c r="W596" s="177">
        <f t="shared" si="369"/>
        <v>343763.47804462089</v>
      </c>
      <c r="X596" s="185">
        <f t="shared" si="370"/>
        <v>0</v>
      </c>
      <c r="Y596" s="177">
        <f t="shared" si="371"/>
        <v>0</v>
      </c>
      <c r="Z596" s="186">
        <f t="shared" si="372"/>
        <v>0</v>
      </c>
      <c r="AA596" s="177">
        <f t="shared" si="386"/>
        <v>0</v>
      </c>
      <c r="AB596" s="187">
        <f t="shared" si="387"/>
        <v>7.1215000000000001E-2</v>
      </c>
      <c r="AC596" s="185">
        <f t="shared" si="373"/>
        <v>11</v>
      </c>
      <c r="AD596" s="185">
        <v>252</v>
      </c>
      <c r="AE596" s="184">
        <f t="shared" si="357"/>
        <v>1.003007405</v>
      </c>
      <c r="AF596" s="177">
        <f t="shared" si="374"/>
        <v>1031.62616948</v>
      </c>
      <c r="AG596" s="177">
        <f t="shared" si="375"/>
        <v>1033.8360026800001</v>
      </c>
      <c r="AH596" s="188">
        <f t="shared" si="388"/>
        <v>0</v>
      </c>
      <c r="AI596" s="188"/>
      <c r="AJ596" s="188"/>
      <c r="AK596" s="188"/>
      <c r="AL596" s="8"/>
      <c r="AM596" s="8"/>
      <c r="AN596" s="8"/>
      <c r="AO596" s="8"/>
      <c r="AP596" s="8"/>
      <c r="AQ596" s="8"/>
      <c r="AR596" s="5"/>
      <c r="AS596" s="1"/>
      <c r="AT596" s="8"/>
      <c r="AU596" s="1"/>
      <c r="AV596" s="1"/>
      <c r="AW596" s="3"/>
      <c r="AX596" s="30"/>
      <c r="AY596" s="30"/>
      <c r="AZ596" s="30"/>
      <c r="BA596" s="30"/>
      <c r="BB596" s="30"/>
      <c r="BC596" s="30"/>
      <c r="BD596" s="30"/>
      <c r="BE596" s="30"/>
      <c r="BF596" s="1"/>
      <c r="BG596" s="1"/>
      <c r="BH596" s="1"/>
      <c r="BI596" s="1"/>
    </row>
    <row r="597" spans="1:192" x14ac:dyDescent="0.2">
      <c r="A597" s="125">
        <f t="shared" si="376"/>
        <v>42488</v>
      </c>
      <c r="B597" s="177">
        <f t="shared" si="360"/>
        <v>344958.56048030342</v>
      </c>
      <c r="C597" s="3">
        <f t="shared" si="377"/>
        <v>46569405.664840959</v>
      </c>
      <c r="D597" s="177">
        <f t="shared" si="378"/>
        <v>295774.88117832999</v>
      </c>
      <c r="E597" s="177">
        <f t="shared" si="379"/>
        <v>27589.902378399998</v>
      </c>
      <c r="F597" s="178">
        <f t="shared" si="361"/>
        <v>268184.97879993002</v>
      </c>
      <c r="G597" s="179">
        <f t="shared" si="380"/>
        <v>4591.18</v>
      </c>
      <c r="H597" s="180">
        <f>IF(AND(N597=1,N596&gt;1),VLOOKUP(A596,[1]Plan1!$CW$105:$CY$215,3),H596)</f>
        <v>4610.92</v>
      </c>
      <c r="I597" s="181">
        <f t="shared" si="362"/>
        <v>42412</v>
      </c>
      <c r="J597" s="181">
        <f t="shared" si="381"/>
        <v>42441</v>
      </c>
      <c r="K597" s="182">
        <f t="shared" si="363"/>
        <v>4.2995482642806948E-3</v>
      </c>
      <c r="L597" s="213">
        <f t="shared" si="382"/>
        <v>42500</v>
      </c>
      <c r="M597" s="183">
        <f t="shared" si="383"/>
        <v>20</v>
      </c>
      <c r="N597" s="183">
        <f t="shared" si="364"/>
        <v>12</v>
      </c>
      <c r="O597" s="177">
        <f t="shared" si="365"/>
        <v>1.0025775100000001</v>
      </c>
      <c r="P597" s="184">
        <f t="shared" si="359"/>
        <v>1.00899954</v>
      </c>
      <c r="Q597" s="184">
        <f t="shared" si="384"/>
        <v>1.1597627264340642</v>
      </c>
      <c r="R597" s="177">
        <f t="shared" si="358"/>
        <v>1.1627520200000001</v>
      </c>
      <c r="S597" s="177">
        <f t="shared" si="385"/>
        <v>1.15976272</v>
      </c>
      <c r="T597" s="177">
        <f t="shared" si="366"/>
        <v>343028.68070304999</v>
      </c>
      <c r="U597" s="177">
        <f t="shared" si="367"/>
        <v>4407.8378485076537</v>
      </c>
      <c r="V597" s="177">
        <f t="shared" si="368"/>
        <v>43647.647033345813</v>
      </c>
      <c r="W597" s="177">
        <f t="shared" si="369"/>
        <v>343830.36606018344</v>
      </c>
      <c r="X597" s="185">
        <f t="shared" si="370"/>
        <v>0</v>
      </c>
      <c r="Y597" s="177">
        <f t="shared" si="371"/>
        <v>0</v>
      </c>
      <c r="Z597" s="186">
        <f t="shared" si="372"/>
        <v>0</v>
      </c>
      <c r="AA597" s="177">
        <f t="shared" si="386"/>
        <v>0</v>
      </c>
      <c r="AB597" s="187">
        <f t="shared" si="387"/>
        <v>7.1215000000000001E-2</v>
      </c>
      <c r="AC597" s="185">
        <f t="shared" si="373"/>
        <v>12</v>
      </c>
      <c r="AD597" s="185">
        <v>252</v>
      </c>
      <c r="AE597" s="184">
        <f t="shared" si="357"/>
        <v>1.0032812529999999</v>
      </c>
      <c r="AF597" s="177">
        <f t="shared" si="374"/>
        <v>1125.5638876400001</v>
      </c>
      <c r="AG597" s="177">
        <f t="shared" si="375"/>
        <v>1128.1944201199999</v>
      </c>
      <c r="AH597" s="188">
        <f t="shared" si="388"/>
        <v>0</v>
      </c>
      <c r="AI597" s="188"/>
      <c r="AJ597" s="188"/>
      <c r="AK597" s="188"/>
      <c r="AL597" s="8"/>
      <c r="AM597" s="8"/>
      <c r="AN597" s="8"/>
      <c r="AO597" s="8"/>
      <c r="AP597" s="8"/>
      <c r="AQ597" s="8"/>
      <c r="AR597" s="5"/>
      <c r="AS597" s="1"/>
      <c r="AT597" s="8"/>
      <c r="AU597" s="1"/>
      <c r="AV597" s="1"/>
      <c r="AW597" s="3"/>
      <c r="AX597" s="30"/>
      <c r="AY597" s="30"/>
      <c r="AZ597" s="30"/>
      <c r="BA597" s="30"/>
      <c r="BB597" s="30"/>
      <c r="BC597" s="30"/>
      <c r="BD597" s="30"/>
      <c r="BE597" s="30"/>
      <c r="BF597" s="1"/>
      <c r="BG597" s="1"/>
      <c r="BH597" s="1"/>
      <c r="BI597" s="1"/>
    </row>
    <row r="598" spans="1:192" x14ac:dyDescent="0.2">
      <c r="A598" s="125">
        <f t="shared" si="376"/>
        <v>42489</v>
      </c>
      <c r="B598" s="177">
        <f t="shared" si="360"/>
        <v>345119.88044933503</v>
      </c>
      <c r="C598" s="3">
        <f t="shared" si="377"/>
        <v>46591183.860660233</v>
      </c>
      <c r="D598" s="177">
        <f t="shared" si="378"/>
        <v>295774.88117832999</v>
      </c>
      <c r="E598" s="177">
        <f t="shared" si="379"/>
        <v>27589.902378399998</v>
      </c>
      <c r="F598" s="178">
        <f t="shared" si="361"/>
        <v>268184.97879993002</v>
      </c>
      <c r="G598" s="179">
        <f t="shared" si="380"/>
        <v>4591.18</v>
      </c>
      <c r="H598" s="180">
        <f>IF(AND(N598=1,N597&gt;1),VLOOKUP(A597,[1]Plan1!$CW$105:$CY$215,3),H597)</f>
        <v>4610.92</v>
      </c>
      <c r="I598" s="181">
        <f t="shared" si="362"/>
        <v>42412</v>
      </c>
      <c r="J598" s="181">
        <f t="shared" si="381"/>
        <v>42441</v>
      </c>
      <c r="K598" s="182">
        <f t="shared" si="363"/>
        <v>4.2995482642806948E-3</v>
      </c>
      <c r="L598" s="213">
        <f t="shared" si="382"/>
        <v>42500</v>
      </c>
      <c r="M598" s="183">
        <f t="shared" si="383"/>
        <v>20</v>
      </c>
      <c r="N598" s="183">
        <f t="shared" si="364"/>
        <v>13</v>
      </c>
      <c r="O598" s="177">
        <f t="shared" si="365"/>
        <v>1.0027926</v>
      </c>
      <c r="P598" s="184">
        <f t="shared" si="359"/>
        <v>1.00899954</v>
      </c>
      <c r="Q598" s="184">
        <f t="shared" si="384"/>
        <v>1.1597627264340642</v>
      </c>
      <c r="R598" s="177">
        <f t="shared" si="358"/>
        <v>1.16300147</v>
      </c>
      <c r="S598" s="177">
        <f t="shared" si="385"/>
        <v>1.15976272</v>
      </c>
      <c r="T598" s="177">
        <f t="shared" si="366"/>
        <v>343028.68070304999</v>
      </c>
      <c r="U598" s="177">
        <f t="shared" si="367"/>
        <v>4407.8378485076537</v>
      </c>
      <c r="V598" s="177">
        <f t="shared" si="368"/>
        <v>43714.545776307423</v>
      </c>
      <c r="W598" s="177">
        <f t="shared" si="369"/>
        <v>343897.26480314502</v>
      </c>
      <c r="X598" s="185">
        <f t="shared" si="370"/>
        <v>0</v>
      </c>
      <c r="Y598" s="177">
        <f t="shared" si="371"/>
        <v>0</v>
      </c>
      <c r="Z598" s="186">
        <f t="shared" si="372"/>
        <v>0</v>
      </c>
      <c r="AA598" s="177">
        <f t="shared" si="386"/>
        <v>0</v>
      </c>
      <c r="AB598" s="187">
        <f t="shared" si="387"/>
        <v>7.1215000000000001E-2</v>
      </c>
      <c r="AC598" s="185">
        <f t="shared" si="373"/>
        <v>13</v>
      </c>
      <c r="AD598" s="185">
        <v>252</v>
      </c>
      <c r="AE598" s="184">
        <f t="shared" si="357"/>
        <v>1.003555177</v>
      </c>
      <c r="AF598" s="177">
        <f t="shared" si="374"/>
        <v>1219.52767597</v>
      </c>
      <c r="AG598" s="177">
        <f t="shared" si="375"/>
        <v>1222.61564619</v>
      </c>
      <c r="AH598" s="188">
        <f t="shared" si="388"/>
        <v>0</v>
      </c>
      <c r="AI598" s="188"/>
      <c r="AJ598" s="188"/>
      <c r="AK598" s="188"/>
      <c r="AL598" s="8"/>
      <c r="AM598" s="8"/>
      <c r="AN598" s="8"/>
      <c r="AO598" s="8"/>
      <c r="AP598" s="8"/>
      <c r="AQ598" s="8"/>
      <c r="AR598" s="5"/>
      <c r="AS598" s="1"/>
      <c r="AT598" s="8"/>
      <c r="AU598" s="1"/>
      <c r="AV598" s="1"/>
      <c r="AW598" s="3"/>
      <c r="AX598" s="30"/>
      <c r="AY598" s="30"/>
      <c r="AZ598" s="30"/>
      <c r="BA598" s="30"/>
      <c r="BB598" s="30"/>
      <c r="BC598" s="30"/>
      <c r="BD598" s="30"/>
      <c r="BE598" s="30"/>
      <c r="BF598" s="1"/>
      <c r="BG598" s="1"/>
      <c r="BH598" s="1"/>
      <c r="BI598" s="1"/>
    </row>
    <row r="599" spans="1:192" x14ac:dyDescent="0.2">
      <c r="A599" s="125">
        <f t="shared" si="376"/>
        <v>42490</v>
      </c>
      <c r="B599" s="177">
        <f t="shared" si="360"/>
        <v>345281.28136688517</v>
      </c>
      <c r="C599" s="3">
        <f t="shared" si="377"/>
        <v>46612972.984529495</v>
      </c>
      <c r="D599" s="177">
        <f t="shared" si="378"/>
        <v>295774.88117832999</v>
      </c>
      <c r="E599" s="177">
        <f t="shared" si="379"/>
        <v>27589.902378399998</v>
      </c>
      <c r="F599" s="178">
        <f t="shared" si="361"/>
        <v>268184.97879993002</v>
      </c>
      <c r="G599" s="179">
        <f t="shared" si="380"/>
        <v>4591.18</v>
      </c>
      <c r="H599" s="180">
        <f>IF(AND(N599=1,N598&gt;1),VLOOKUP(A598,[1]Plan1!$CW$105:$CY$215,3),H598)</f>
        <v>4610.92</v>
      </c>
      <c r="I599" s="181">
        <f t="shared" si="362"/>
        <v>42412</v>
      </c>
      <c r="J599" s="181">
        <f t="shared" si="381"/>
        <v>42441</v>
      </c>
      <c r="K599" s="182">
        <f t="shared" si="363"/>
        <v>4.2995482642806948E-3</v>
      </c>
      <c r="L599" s="213">
        <f t="shared" si="382"/>
        <v>42500</v>
      </c>
      <c r="M599" s="183">
        <f t="shared" si="383"/>
        <v>20</v>
      </c>
      <c r="N599" s="183">
        <f t="shared" si="364"/>
        <v>14</v>
      </c>
      <c r="O599" s="177">
        <f t="shared" si="365"/>
        <v>1.0030077399999999</v>
      </c>
      <c r="P599" s="184">
        <f t="shared" si="359"/>
        <v>1.00899954</v>
      </c>
      <c r="Q599" s="184">
        <f t="shared" si="384"/>
        <v>1.1597627264340642</v>
      </c>
      <c r="R599" s="177">
        <f t="shared" si="358"/>
        <v>1.1632509900000001</v>
      </c>
      <c r="S599" s="177">
        <f t="shared" si="385"/>
        <v>1.15976272</v>
      </c>
      <c r="T599" s="177">
        <f t="shared" si="366"/>
        <v>343028.68070304999</v>
      </c>
      <c r="U599" s="177">
        <f t="shared" si="367"/>
        <v>4407.8378485076537</v>
      </c>
      <c r="V599" s="177">
        <f t="shared" si="368"/>
        <v>43781.46329221761</v>
      </c>
      <c r="W599" s="177">
        <f t="shared" si="369"/>
        <v>343964.18231905519</v>
      </c>
      <c r="X599" s="185">
        <f t="shared" si="370"/>
        <v>0</v>
      </c>
      <c r="Y599" s="177">
        <f t="shared" si="371"/>
        <v>0</v>
      </c>
      <c r="Z599" s="186">
        <f t="shared" si="372"/>
        <v>0</v>
      </c>
      <c r="AA599" s="177">
        <f t="shared" si="386"/>
        <v>0</v>
      </c>
      <c r="AB599" s="187">
        <f t="shared" si="387"/>
        <v>7.1215000000000001E-2</v>
      </c>
      <c r="AC599" s="185">
        <f t="shared" si="373"/>
        <v>14</v>
      </c>
      <c r="AD599" s="185">
        <v>252</v>
      </c>
      <c r="AE599" s="184">
        <f t="shared" si="357"/>
        <v>1.0038291749999999</v>
      </c>
      <c r="AF599" s="177">
        <f t="shared" si="374"/>
        <v>1313.51684843</v>
      </c>
      <c r="AG599" s="177">
        <f t="shared" si="375"/>
        <v>1317.09904783</v>
      </c>
      <c r="AH599" s="188">
        <f t="shared" si="388"/>
        <v>0</v>
      </c>
      <c r="AI599" s="188"/>
      <c r="AJ599" s="188"/>
      <c r="AK599" s="188"/>
      <c r="AL599" s="8"/>
      <c r="AM599" s="8"/>
      <c r="AN599" s="8"/>
      <c r="AO599" s="8"/>
      <c r="AP599" s="8"/>
      <c r="AQ599" s="8"/>
      <c r="AR599" s="5"/>
      <c r="AS599" s="1"/>
      <c r="AT599" s="8"/>
      <c r="AU599" s="1"/>
      <c r="AV599" s="1"/>
      <c r="AW599" s="3"/>
      <c r="AX599" s="30"/>
      <c r="AY599" s="30"/>
      <c r="AZ599" s="30"/>
      <c r="BA599" s="30"/>
      <c r="BB599" s="30"/>
      <c r="BC599" s="30"/>
      <c r="BD599" s="30"/>
      <c r="BE599" s="30"/>
      <c r="BF599" s="1"/>
      <c r="BG599" s="1"/>
      <c r="BH599" s="1"/>
      <c r="BI599" s="1"/>
    </row>
    <row r="600" spans="1:192" x14ac:dyDescent="0.2">
      <c r="A600" s="125">
        <f t="shared" si="376"/>
        <v>42491</v>
      </c>
      <c r="B600" s="177">
        <f t="shared" si="360"/>
        <v>345281.28136688517</v>
      </c>
      <c r="C600" s="3">
        <f t="shared" si="377"/>
        <v>46612972.984529495</v>
      </c>
      <c r="D600" s="177">
        <f t="shared" si="378"/>
        <v>295774.88117832999</v>
      </c>
      <c r="E600" s="177">
        <f t="shared" si="379"/>
        <v>27589.902378399998</v>
      </c>
      <c r="F600" s="178">
        <f t="shared" si="361"/>
        <v>268184.97879993002</v>
      </c>
      <c r="G600" s="179">
        <f t="shared" si="380"/>
        <v>4591.18</v>
      </c>
      <c r="H600" s="180">
        <f>IF(AND(N600=1,N599&gt;1),VLOOKUP(A599,[1]Plan1!$CW$105:$CY$215,3),H599)</f>
        <v>4610.92</v>
      </c>
      <c r="I600" s="181">
        <f t="shared" si="362"/>
        <v>42412</v>
      </c>
      <c r="J600" s="181">
        <f t="shared" si="381"/>
        <v>42441</v>
      </c>
      <c r="K600" s="182">
        <f t="shared" si="363"/>
        <v>4.2995482642806948E-3</v>
      </c>
      <c r="L600" s="213">
        <f t="shared" si="382"/>
        <v>42500</v>
      </c>
      <c r="M600" s="183">
        <f t="shared" si="383"/>
        <v>20</v>
      </c>
      <c r="N600" s="183">
        <f t="shared" si="364"/>
        <v>14</v>
      </c>
      <c r="O600" s="177">
        <f t="shared" si="365"/>
        <v>1.0030077399999999</v>
      </c>
      <c r="P600" s="184">
        <f t="shared" si="359"/>
        <v>1.00899954</v>
      </c>
      <c r="Q600" s="184">
        <f t="shared" si="384"/>
        <v>1.1597627264340642</v>
      </c>
      <c r="R600" s="177">
        <f t="shared" si="358"/>
        <v>1.1632509900000001</v>
      </c>
      <c r="S600" s="177">
        <f t="shared" si="385"/>
        <v>1.15976272</v>
      </c>
      <c r="T600" s="177">
        <f t="shared" si="366"/>
        <v>343028.68070304999</v>
      </c>
      <c r="U600" s="177">
        <f t="shared" si="367"/>
        <v>4407.8378485076537</v>
      </c>
      <c r="V600" s="177">
        <f t="shared" si="368"/>
        <v>43781.46329221761</v>
      </c>
      <c r="W600" s="177">
        <f t="shared" si="369"/>
        <v>343964.18231905519</v>
      </c>
      <c r="X600" s="185">
        <f t="shared" si="370"/>
        <v>0</v>
      </c>
      <c r="Y600" s="177">
        <f t="shared" si="371"/>
        <v>0</v>
      </c>
      <c r="Z600" s="186">
        <f t="shared" si="372"/>
        <v>0</v>
      </c>
      <c r="AA600" s="177">
        <f t="shared" si="386"/>
        <v>0</v>
      </c>
      <c r="AB600" s="187">
        <f t="shared" si="387"/>
        <v>7.1215000000000001E-2</v>
      </c>
      <c r="AC600" s="185">
        <f t="shared" si="373"/>
        <v>14</v>
      </c>
      <c r="AD600" s="185">
        <v>252</v>
      </c>
      <c r="AE600" s="184">
        <f t="shared" si="357"/>
        <v>1.0038291749999999</v>
      </c>
      <c r="AF600" s="177">
        <f t="shared" si="374"/>
        <v>1313.51684843</v>
      </c>
      <c r="AG600" s="177">
        <f t="shared" si="375"/>
        <v>1317.09904783</v>
      </c>
      <c r="AH600" s="188">
        <f t="shared" si="388"/>
        <v>0</v>
      </c>
      <c r="AI600" s="188"/>
      <c r="AJ600" s="188"/>
      <c r="AK600" s="188"/>
      <c r="AL600" s="8"/>
      <c r="AM600" s="8"/>
      <c r="AN600" s="8"/>
      <c r="AO600" s="8"/>
      <c r="AP600" s="8"/>
      <c r="AQ600" s="8"/>
      <c r="AR600" s="5"/>
      <c r="AS600" s="1"/>
      <c r="AT600" s="8"/>
      <c r="AU600" s="1"/>
      <c r="AV600" s="1"/>
      <c r="AW600" s="3"/>
      <c r="AX600" s="30"/>
      <c r="AY600" s="30"/>
      <c r="AZ600" s="30"/>
      <c r="BA600" s="30"/>
      <c r="BB600" s="30"/>
      <c r="BC600" s="30"/>
      <c r="BD600" s="30"/>
      <c r="BE600" s="30"/>
      <c r="BF600" s="1"/>
      <c r="BG600" s="1"/>
      <c r="BH600" s="1"/>
      <c r="BI600" s="1"/>
    </row>
    <row r="601" spans="1:192" x14ac:dyDescent="0.2">
      <c r="A601" s="125">
        <f t="shared" si="376"/>
        <v>42492</v>
      </c>
      <c r="B601" s="177">
        <f t="shared" si="360"/>
        <v>345281.28136688517</v>
      </c>
      <c r="C601" s="3">
        <f t="shared" si="377"/>
        <v>46612972.984529495</v>
      </c>
      <c r="D601" s="177">
        <f t="shared" si="378"/>
        <v>295774.88117832999</v>
      </c>
      <c r="E601" s="177">
        <f t="shared" si="379"/>
        <v>27589.902378399998</v>
      </c>
      <c r="F601" s="178">
        <f t="shared" si="361"/>
        <v>268184.97879993002</v>
      </c>
      <c r="G601" s="179">
        <f t="shared" si="380"/>
        <v>4591.18</v>
      </c>
      <c r="H601" s="180">
        <f>IF(AND(N601=1,N600&gt;1),VLOOKUP(A600,[1]Plan1!$CW$105:$CY$215,3),H600)</f>
        <v>4610.92</v>
      </c>
      <c r="I601" s="181">
        <f t="shared" si="362"/>
        <v>42412</v>
      </c>
      <c r="J601" s="181">
        <f t="shared" si="381"/>
        <v>42441</v>
      </c>
      <c r="K601" s="182">
        <f t="shared" si="363"/>
        <v>4.2995482642806948E-3</v>
      </c>
      <c r="L601" s="213">
        <f t="shared" si="382"/>
        <v>42500</v>
      </c>
      <c r="M601" s="183">
        <f t="shared" si="383"/>
        <v>20</v>
      </c>
      <c r="N601" s="183">
        <f t="shared" si="364"/>
        <v>14</v>
      </c>
      <c r="O601" s="177">
        <f t="shared" si="365"/>
        <v>1.0030077399999999</v>
      </c>
      <c r="P601" s="184">
        <f t="shared" si="359"/>
        <v>1.00899954</v>
      </c>
      <c r="Q601" s="184">
        <f t="shared" si="384"/>
        <v>1.1597627264340642</v>
      </c>
      <c r="R601" s="177">
        <f t="shared" si="358"/>
        <v>1.1632509900000001</v>
      </c>
      <c r="S601" s="177">
        <f t="shared" si="385"/>
        <v>1.15976272</v>
      </c>
      <c r="T601" s="177">
        <f t="shared" si="366"/>
        <v>343028.68070304999</v>
      </c>
      <c r="U601" s="177">
        <f t="shared" si="367"/>
        <v>4407.8378485076537</v>
      </c>
      <c r="V601" s="177">
        <f t="shared" si="368"/>
        <v>43781.46329221761</v>
      </c>
      <c r="W601" s="177">
        <f t="shared" si="369"/>
        <v>343964.18231905519</v>
      </c>
      <c r="X601" s="185">
        <f t="shared" si="370"/>
        <v>0</v>
      </c>
      <c r="Y601" s="177">
        <f t="shared" si="371"/>
        <v>0</v>
      </c>
      <c r="Z601" s="186">
        <f t="shared" si="372"/>
        <v>0</v>
      </c>
      <c r="AA601" s="177">
        <f t="shared" si="386"/>
        <v>0</v>
      </c>
      <c r="AB601" s="187">
        <f t="shared" si="387"/>
        <v>7.1215000000000001E-2</v>
      </c>
      <c r="AC601" s="185">
        <f t="shared" si="373"/>
        <v>14</v>
      </c>
      <c r="AD601" s="185">
        <v>252</v>
      </c>
      <c r="AE601" s="184">
        <f t="shared" si="357"/>
        <v>1.0038291749999999</v>
      </c>
      <c r="AF601" s="177">
        <f t="shared" si="374"/>
        <v>1313.51684843</v>
      </c>
      <c r="AG601" s="177">
        <f t="shared" si="375"/>
        <v>1317.09904783</v>
      </c>
      <c r="AH601" s="188">
        <f t="shared" si="388"/>
        <v>0</v>
      </c>
      <c r="AI601" s="188"/>
      <c r="AJ601" s="188"/>
      <c r="AK601" s="188"/>
      <c r="AL601" s="8"/>
      <c r="AM601" s="8"/>
      <c r="AN601" s="8"/>
      <c r="AO601" s="8"/>
      <c r="AP601" s="8"/>
      <c r="AQ601" s="8"/>
      <c r="AR601" s="5"/>
      <c r="AS601" s="1"/>
      <c r="AT601" s="8"/>
      <c r="AU601" s="1"/>
      <c r="AV601" s="1"/>
      <c r="AW601" s="3"/>
      <c r="AX601" s="30"/>
      <c r="AY601" s="30"/>
      <c r="AZ601" s="30"/>
      <c r="BA601" s="30"/>
      <c r="BB601" s="30"/>
      <c r="BC601" s="30"/>
      <c r="BD601" s="30"/>
      <c r="BE601" s="30"/>
      <c r="BF601" s="1"/>
      <c r="BG601" s="1"/>
      <c r="BH601" s="1"/>
      <c r="BI601" s="1"/>
    </row>
    <row r="602" spans="1:192" x14ac:dyDescent="0.2">
      <c r="A602" s="125">
        <f t="shared" si="376"/>
        <v>42493</v>
      </c>
      <c r="B602" s="177">
        <f t="shared" si="360"/>
        <v>345442.75822156429</v>
      </c>
      <c r="C602" s="3">
        <f t="shared" si="377"/>
        <v>46634772.359911181</v>
      </c>
      <c r="D602" s="177">
        <f t="shared" si="378"/>
        <v>295774.88117832999</v>
      </c>
      <c r="E602" s="177">
        <f t="shared" si="379"/>
        <v>27589.902378399998</v>
      </c>
      <c r="F602" s="178">
        <f t="shared" si="361"/>
        <v>268184.97879993002</v>
      </c>
      <c r="G602" s="179">
        <f t="shared" si="380"/>
        <v>4591.18</v>
      </c>
      <c r="H602" s="180">
        <f>IF(AND(N602=1,N601&gt;1),VLOOKUP(A601,[1]Plan1!$CW$105:$CY$215,3),H601)</f>
        <v>4610.92</v>
      </c>
      <c r="I602" s="181">
        <f t="shared" si="362"/>
        <v>42412</v>
      </c>
      <c r="J602" s="181">
        <f t="shared" si="381"/>
        <v>42441</v>
      </c>
      <c r="K602" s="182">
        <f t="shared" si="363"/>
        <v>4.2995482642806948E-3</v>
      </c>
      <c r="L602" s="213">
        <f t="shared" si="382"/>
        <v>42500</v>
      </c>
      <c r="M602" s="183">
        <f t="shared" si="383"/>
        <v>20</v>
      </c>
      <c r="N602" s="183">
        <f t="shared" si="364"/>
        <v>15</v>
      </c>
      <c r="O602" s="177">
        <f t="shared" si="365"/>
        <v>1.00322293</v>
      </c>
      <c r="P602" s="184">
        <f t="shared" si="359"/>
        <v>1.00899954</v>
      </c>
      <c r="Q602" s="184">
        <f t="shared" si="384"/>
        <v>1.1597627264340642</v>
      </c>
      <c r="R602" s="177">
        <f t="shared" si="358"/>
        <v>1.1635005599999999</v>
      </c>
      <c r="S602" s="177">
        <f t="shared" si="385"/>
        <v>1.15976272</v>
      </c>
      <c r="T602" s="177">
        <f t="shared" si="366"/>
        <v>343028.68070304999</v>
      </c>
      <c r="U602" s="177">
        <f t="shared" si="367"/>
        <v>4407.8378485076537</v>
      </c>
      <c r="V602" s="177">
        <f t="shared" si="368"/>
        <v>43848.394217376663</v>
      </c>
      <c r="W602" s="177">
        <f t="shared" si="369"/>
        <v>344031.11324421427</v>
      </c>
      <c r="X602" s="185">
        <f t="shared" si="370"/>
        <v>0</v>
      </c>
      <c r="Y602" s="177">
        <f t="shared" si="371"/>
        <v>0</v>
      </c>
      <c r="Z602" s="186">
        <f t="shared" si="372"/>
        <v>0</v>
      </c>
      <c r="AA602" s="177">
        <f t="shared" si="386"/>
        <v>0</v>
      </c>
      <c r="AB602" s="187">
        <f t="shared" si="387"/>
        <v>7.1215000000000001E-2</v>
      </c>
      <c r="AC602" s="185">
        <f t="shared" si="373"/>
        <v>15</v>
      </c>
      <c r="AD602" s="185">
        <v>252</v>
      </c>
      <c r="AE602" s="184">
        <f t="shared" si="357"/>
        <v>1.0041032480000001</v>
      </c>
      <c r="AF602" s="177">
        <f t="shared" si="374"/>
        <v>1407.53174803</v>
      </c>
      <c r="AG602" s="177">
        <f t="shared" si="375"/>
        <v>1411.6449773500001</v>
      </c>
      <c r="AH602" s="188">
        <f t="shared" si="388"/>
        <v>0</v>
      </c>
      <c r="AI602" s="188"/>
      <c r="AJ602" s="188"/>
      <c r="AK602" s="188"/>
      <c r="AL602" s="8"/>
      <c r="AM602" s="8"/>
      <c r="AN602" s="8"/>
      <c r="AO602" s="8"/>
      <c r="AP602" s="8"/>
      <c r="AQ602" s="8"/>
      <c r="AR602" s="5"/>
      <c r="AS602" s="1"/>
      <c r="AT602" s="8"/>
      <c r="AU602" s="1"/>
      <c r="AV602" s="1"/>
      <c r="AW602" s="3"/>
      <c r="AX602" s="30"/>
      <c r="AY602" s="30"/>
      <c r="AZ602" s="30"/>
      <c r="BA602" s="30"/>
      <c r="BB602" s="30"/>
      <c r="BC602" s="30"/>
      <c r="BD602" s="30"/>
      <c r="BE602" s="30"/>
      <c r="BF602" s="1"/>
      <c r="BG602" s="1"/>
      <c r="BH602" s="1"/>
      <c r="BI602" s="1"/>
    </row>
    <row r="603" spans="1:192" x14ac:dyDescent="0.2">
      <c r="A603" s="125">
        <f t="shared" si="376"/>
        <v>42494</v>
      </c>
      <c r="B603" s="177">
        <f t="shared" si="360"/>
        <v>345604.30800178257</v>
      </c>
      <c r="C603" s="3">
        <f t="shared" si="377"/>
        <v>46656581.580240645</v>
      </c>
      <c r="D603" s="177">
        <f t="shared" si="378"/>
        <v>295774.88117832999</v>
      </c>
      <c r="E603" s="177">
        <f t="shared" si="379"/>
        <v>27589.902378399998</v>
      </c>
      <c r="F603" s="178">
        <f t="shared" si="361"/>
        <v>268184.97879993002</v>
      </c>
      <c r="G603" s="179">
        <f t="shared" si="380"/>
        <v>4591.18</v>
      </c>
      <c r="H603" s="180">
        <f>IF(AND(N603=1,N602&gt;1),VLOOKUP(A602,[1]Plan1!$CW$105:$CY$215,3),H602)</f>
        <v>4610.92</v>
      </c>
      <c r="I603" s="181">
        <f t="shared" si="362"/>
        <v>42412</v>
      </c>
      <c r="J603" s="181">
        <f t="shared" si="381"/>
        <v>42441</v>
      </c>
      <c r="K603" s="182">
        <f t="shared" si="363"/>
        <v>4.2995482642806948E-3</v>
      </c>
      <c r="L603" s="213">
        <f t="shared" si="382"/>
        <v>42500</v>
      </c>
      <c r="M603" s="183">
        <f t="shared" si="383"/>
        <v>20</v>
      </c>
      <c r="N603" s="183">
        <f t="shared" si="364"/>
        <v>16</v>
      </c>
      <c r="O603" s="177">
        <f t="shared" si="365"/>
        <v>1.00343816</v>
      </c>
      <c r="P603" s="184">
        <f t="shared" si="359"/>
        <v>1.00899954</v>
      </c>
      <c r="Q603" s="184">
        <f t="shared" si="384"/>
        <v>1.1597627264340642</v>
      </c>
      <c r="R603" s="177">
        <f t="shared" si="358"/>
        <v>1.1637501699999999</v>
      </c>
      <c r="S603" s="177">
        <f t="shared" si="385"/>
        <v>1.15976272</v>
      </c>
      <c r="T603" s="177">
        <f t="shared" si="366"/>
        <v>343028.68070304999</v>
      </c>
      <c r="U603" s="177">
        <f t="shared" si="367"/>
        <v>4407.8378485076537</v>
      </c>
      <c r="V603" s="177">
        <f t="shared" si="368"/>
        <v>43915.335869934912</v>
      </c>
      <c r="W603" s="177">
        <f t="shared" si="369"/>
        <v>344098.05489677255</v>
      </c>
      <c r="X603" s="185">
        <f t="shared" si="370"/>
        <v>0</v>
      </c>
      <c r="Y603" s="177">
        <f t="shared" si="371"/>
        <v>0</v>
      </c>
      <c r="Z603" s="186">
        <f t="shared" si="372"/>
        <v>0</v>
      </c>
      <c r="AA603" s="177">
        <f t="shared" si="386"/>
        <v>0</v>
      </c>
      <c r="AB603" s="187">
        <f t="shared" si="387"/>
        <v>7.1215000000000001E-2</v>
      </c>
      <c r="AC603" s="185">
        <f t="shared" si="373"/>
        <v>16</v>
      </c>
      <c r="AD603" s="185">
        <v>252</v>
      </c>
      <c r="AE603" s="184">
        <f t="shared" si="357"/>
        <v>1.0043773949999999</v>
      </c>
      <c r="AF603" s="177">
        <f t="shared" si="374"/>
        <v>1501.5720317600001</v>
      </c>
      <c r="AG603" s="177">
        <f t="shared" si="375"/>
        <v>1506.2531050099999</v>
      </c>
      <c r="AH603" s="188">
        <f t="shared" si="388"/>
        <v>0</v>
      </c>
      <c r="AI603" s="188"/>
      <c r="AJ603" s="188"/>
      <c r="AK603" s="188"/>
      <c r="AL603" s="8"/>
      <c r="AM603" s="8"/>
      <c r="AN603" s="8"/>
      <c r="AO603" s="8"/>
      <c r="AP603" s="8"/>
      <c r="AQ603" s="8"/>
      <c r="AR603" s="5"/>
      <c r="AS603" s="1"/>
      <c r="AT603" s="8"/>
      <c r="AU603" s="1"/>
      <c r="AV603" s="1"/>
      <c r="AW603" s="3"/>
      <c r="AX603" s="30"/>
      <c r="AY603" s="30"/>
      <c r="AZ603" s="30"/>
      <c r="BA603" s="30"/>
      <c r="BB603" s="30"/>
      <c r="BC603" s="30"/>
      <c r="BD603" s="30"/>
      <c r="BE603" s="30"/>
      <c r="BF603" s="1"/>
      <c r="BG603" s="1"/>
      <c r="BH603" s="1"/>
      <c r="BI603" s="1"/>
    </row>
    <row r="604" spans="1:192" x14ac:dyDescent="0.2">
      <c r="A604" s="125">
        <f t="shared" si="376"/>
        <v>42495</v>
      </c>
      <c r="B604" s="177">
        <f t="shared" si="360"/>
        <v>345765.93411386979</v>
      </c>
      <c r="C604" s="3">
        <f t="shared" si="377"/>
        <v>46678401.105372421</v>
      </c>
      <c r="D604" s="177">
        <f t="shared" si="378"/>
        <v>295774.88117832999</v>
      </c>
      <c r="E604" s="177">
        <f t="shared" si="379"/>
        <v>27589.902378399998</v>
      </c>
      <c r="F604" s="178">
        <f t="shared" si="361"/>
        <v>268184.97879993002</v>
      </c>
      <c r="G604" s="179">
        <f t="shared" si="380"/>
        <v>4591.18</v>
      </c>
      <c r="H604" s="180">
        <f>IF(AND(N604=1,N603&gt;1),VLOOKUP(A603,[1]Plan1!$CW$105:$CY$215,3),H603)</f>
        <v>4610.92</v>
      </c>
      <c r="I604" s="181">
        <f t="shared" si="362"/>
        <v>42412</v>
      </c>
      <c r="J604" s="181">
        <f t="shared" si="381"/>
        <v>42441</v>
      </c>
      <c r="K604" s="182">
        <f t="shared" si="363"/>
        <v>4.2995482642806948E-3</v>
      </c>
      <c r="L604" s="213">
        <f t="shared" si="382"/>
        <v>42500</v>
      </c>
      <c r="M604" s="183">
        <f t="shared" si="383"/>
        <v>20</v>
      </c>
      <c r="N604" s="183">
        <f t="shared" si="364"/>
        <v>17</v>
      </c>
      <c r="O604" s="177">
        <f t="shared" si="365"/>
        <v>1.00365343</v>
      </c>
      <c r="P604" s="184">
        <f t="shared" si="359"/>
        <v>1.00899954</v>
      </c>
      <c r="Q604" s="184">
        <f t="shared" si="384"/>
        <v>1.1597627264340642</v>
      </c>
      <c r="R604" s="177">
        <f t="shared" si="358"/>
        <v>1.1639998300000001</v>
      </c>
      <c r="S604" s="177">
        <f t="shared" si="385"/>
        <v>1.15976272</v>
      </c>
      <c r="T604" s="177">
        <f t="shared" si="366"/>
        <v>343028.68070304999</v>
      </c>
      <c r="U604" s="177">
        <f t="shared" si="367"/>
        <v>4407.8378485076537</v>
      </c>
      <c r="V604" s="177">
        <f t="shared" si="368"/>
        <v>43982.290931742144</v>
      </c>
      <c r="W604" s="177">
        <f t="shared" si="369"/>
        <v>344165.00995857979</v>
      </c>
      <c r="X604" s="185">
        <f t="shared" si="370"/>
        <v>0</v>
      </c>
      <c r="Y604" s="177">
        <f t="shared" si="371"/>
        <v>0</v>
      </c>
      <c r="Z604" s="186">
        <f t="shared" si="372"/>
        <v>0</v>
      </c>
      <c r="AA604" s="177">
        <f t="shared" si="386"/>
        <v>0</v>
      </c>
      <c r="AB604" s="187">
        <f t="shared" si="387"/>
        <v>7.1215000000000001E-2</v>
      </c>
      <c r="AC604" s="185">
        <f t="shared" si="373"/>
        <v>17</v>
      </c>
      <c r="AD604" s="185">
        <v>252</v>
      </c>
      <c r="AE604" s="184">
        <f t="shared" si="357"/>
        <v>1.004651618</v>
      </c>
      <c r="AF604" s="177">
        <f t="shared" si="374"/>
        <v>1595.6383856699999</v>
      </c>
      <c r="AG604" s="177">
        <f t="shared" si="375"/>
        <v>1600.92415529</v>
      </c>
      <c r="AH604" s="188">
        <f t="shared" si="388"/>
        <v>0</v>
      </c>
      <c r="AI604" s="188"/>
      <c r="AJ604" s="188"/>
      <c r="AK604" s="188"/>
      <c r="AL604" s="8"/>
      <c r="AM604" s="8"/>
      <c r="AN604" s="8"/>
      <c r="AO604" s="8"/>
      <c r="AP604" s="8"/>
      <c r="AQ604" s="8"/>
      <c r="AR604" s="5"/>
      <c r="AS604" s="1"/>
      <c r="AT604" s="8"/>
      <c r="AU604" s="1"/>
      <c r="AV604" s="1"/>
      <c r="AW604" s="3"/>
      <c r="AX604" s="30"/>
      <c r="AY604" s="30"/>
      <c r="AZ604" s="30"/>
      <c r="BA604" s="30"/>
      <c r="BB604" s="30"/>
      <c r="BC604" s="30"/>
      <c r="BD604" s="30"/>
      <c r="BE604" s="30"/>
      <c r="BF604" s="1"/>
      <c r="BG604" s="1"/>
      <c r="BH604" s="1"/>
      <c r="BI604" s="1"/>
    </row>
    <row r="605" spans="1:192" x14ac:dyDescent="0.2">
      <c r="A605" s="125">
        <f t="shared" si="376"/>
        <v>42496</v>
      </c>
      <c r="B605" s="177">
        <f t="shared" si="360"/>
        <v>345927.64398083522</v>
      </c>
      <c r="C605" s="3">
        <f t="shared" si="377"/>
        <v>46700231.937412754</v>
      </c>
      <c r="D605" s="177">
        <f t="shared" si="378"/>
        <v>295774.88117832999</v>
      </c>
      <c r="E605" s="177">
        <f t="shared" si="379"/>
        <v>27589.902378399998</v>
      </c>
      <c r="F605" s="178">
        <f t="shared" si="361"/>
        <v>268184.97879993002</v>
      </c>
      <c r="G605" s="179">
        <f t="shared" si="380"/>
        <v>4591.18</v>
      </c>
      <c r="H605" s="180">
        <f>IF(AND(N605=1,N604&gt;1),VLOOKUP(A604,[1]Plan1!$CW$105:$CY$215,3),H604)</f>
        <v>4610.92</v>
      </c>
      <c r="I605" s="181">
        <f t="shared" si="362"/>
        <v>42412</v>
      </c>
      <c r="J605" s="181">
        <f t="shared" si="381"/>
        <v>42441</v>
      </c>
      <c r="K605" s="182">
        <f t="shared" si="363"/>
        <v>4.2995482642806948E-3</v>
      </c>
      <c r="L605" s="213">
        <f t="shared" si="382"/>
        <v>42500</v>
      </c>
      <c r="M605" s="183">
        <f t="shared" si="383"/>
        <v>20</v>
      </c>
      <c r="N605" s="183">
        <f t="shared" si="364"/>
        <v>18</v>
      </c>
      <c r="O605" s="177">
        <f t="shared" si="365"/>
        <v>1.00386876</v>
      </c>
      <c r="P605" s="184">
        <f t="shared" si="359"/>
        <v>1.00899954</v>
      </c>
      <c r="Q605" s="184">
        <f t="shared" si="384"/>
        <v>1.1597627264340642</v>
      </c>
      <c r="R605" s="177">
        <f t="shared" si="358"/>
        <v>1.16424957</v>
      </c>
      <c r="S605" s="177">
        <f t="shared" si="385"/>
        <v>1.15976272</v>
      </c>
      <c r="T605" s="177">
        <f t="shared" si="366"/>
        <v>343028.68070304999</v>
      </c>
      <c r="U605" s="177">
        <f t="shared" si="367"/>
        <v>4407.8378485076537</v>
      </c>
      <c r="V605" s="177">
        <f t="shared" si="368"/>
        <v>44049.267448347608</v>
      </c>
      <c r="W605" s="177">
        <f t="shared" si="369"/>
        <v>344231.9864751852</v>
      </c>
      <c r="X605" s="185">
        <f t="shared" si="370"/>
        <v>0</v>
      </c>
      <c r="Y605" s="177">
        <f t="shared" si="371"/>
        <v>0</v>
      </c>
      <c r="Z605" s="186">
        <f t="shared" si="372"/>
        <v>0</v>
      </c>
      <c r="AA605" s="177">
        <f t="shared" si="386"/>
        <v>0</v>
      </c>
      <c r="AB605" s="187">
        <f t="shared" si="387"/>
        <v>7.1215000000000001E-2</v>
      </c>
      <c r="AC605" s="185">
        <f t="shared" si="373"/>
        <v>18</v>
      </c>
      <c r="AD605" s="185">
        <v>252</v>
      </c>
      <c r="AE605" s="184">
        <f t="shared" si="357"/>
        <v>1.0049259150000001</v>
      </c>
      <c r="AF605" s="177">
        <f t="shared" si="374"/>
        <v>1689.7301236999999</v>
      </c>
      <c r="AG605" s="177">
        <f t="shared" si="375"/>
        <v>1695.6575056500001</v>
      </c>
      <c r="AH605" s="188">
        <f t="shared" si="388"/>
        <v>0</v>
      </c>
      <c r="AI605" s="188"/>
      <c r="AJ605" s="188"/>
      <c r="AK605" s="188"/>
      <c r="AL605" s="8"/>
      <c r="AM605" s="8"/>
      <c r="AN605" s="8"/>
      <c r="AO605" s="8"/>
      <c r="AP605" s="8"/>
      <c r="AQ605" s="8"/>
      <c r="AR605" s="5"/>
      <c r="AS605" s="1"/>
      <c r="AT605" s="8"/>
      <c r="AU605" s="1"/>
      <c r="AV605" s="1"/>
      <c r="AW605" s="3"/>
      <c r="AX605" s="30"/>
      <c r="AY605" s="30"/>
      <c r="AZ605" s="30"/>
      <c r="BA605" s="30"/>
      <c r="BB605" s="30"/>
      <c r="BC605" s="30"/>
      <c r="BD605" s="30"/>
      <c r="BE605" s="30"/>
      <c r="BF605" s="1"/>
      <c r="BG605" s="1"/>
      <c r="BH605" s="1"/>
      <c r="BI605" s="1"/>
    </row>
    <row r="606" spans="1:192" x14ac:dyDescent="0.2">
      <c r="A606" s="125">
        <f t="shared" si="376"/>
        <v>42497</v>
      </c>
      <c r="B606" s="177">
        <f t="shared" si="360"/>
        <v>346089.42484483012</v>
      </c>
      <c r="C606" s="3">
        <f t="shared" si="377"/>
        <v>46722072.354052067</v>
      </c>
      <c r="D606" s="177">
        <f t="shared" si="378"/>
        <v>295774.88117832999</v>
      </c>
      <c r="E606" s="177">
        <f t="shared" si="379"/>
        <v>27589.902378399998</v>
      </c>
      <c r="F606" s="178">
        <f t="shared" si="361"/>
        <v>268184.97879993002</v>
      </c>
      <c r="G606" s="179">
        <f t="shared" si="380"/>
        <v>4591.18</v>
      </c>
      <c r="H606" s="180">
        <f>IF(AND(N606=1,N605&gt;1),VLOOKUP(A605,[1]Plan1!$CW$105:$CY$215,3),H605)</f>
        <v>4610.92</v>
      </c>
      <c r="I606" s="181">
        <f t="shared" si="362"/>
        <v>42412</v>
      </c>
      <c r="J606" s="181">
        <f t="shared" si="381"/>
        <v>42441</v>
      </c>
      <c r="K606" s="182">
        <f t="shared" si="363"/>
        <v>4.2995482642806948E-3</v>
      </c>
      <c r="L606" s="213">
        <f t="shared" si="382"/>
        <v>42500</v>
      </c>
      <c r="M606" s="183">
        <f t="shared" si="383"/>
        <v>20</v>
      </c>
      <c r="N606" s="183">
        <f t="shared" si="364"/>
        <v>19</v>
      </c>
      <c r="O606" s="177">
        <f t="shared" si="365"/>
        <v>1.0040841300000001</v>
      </c>
      <c r="P606" s="184">
        <f t="shared" si="359"/>
        <v>1.00899954</v>
      </c>
      <c r="Q606" s="184">
        <f t="shared" si="384"/>
        <v>1.1597627264340642</v>
      </c>
      <c r="R606" s="177">
        <f t="shared" si="358"/>
        <v>1.1644993400000001</v>
      </c>
      <c r="S606" s="177">
        <f t="shared" si="385"/>
        <v>1.15976272</v>
      </c>
      <c r="T606" s="177">
        <f t="shared" si="366"/>
        <v>343028.68070304999</v>
      </c>
      <c r="U606" s="177">
        <f t="shared" si="367"/>
        <v>4407.8378485076537</v>
      </c>
      <c r="V606" s="177">
        <f t="shared" si="368"/>
        <v>44116.252010502511</v>
      </c>
      <c r="W606" s="177">
        <f t="shared" si="369"/>
        <v>344298.97103734012</v>
      </c>
      <c r="X606" s="185">
        <f t="shared" si="370"/>
        <v>0</v>
      </c>
      <c r="Y606" s="177">
        <f t="shared" si="371"/>
        <v>0</v>
      </c>
      <c r="Z606" s="186">
        <f t="shared" si="372"/>
        <v>0</v>
      </c>
      <c r="AA606" s="177">
        <f t="shared" si="386"/>
        <v>0</v>
      </c>
      <c r="AB606" s="187">
        <f t="shared" si="387"/>
        <v>7.1215000000000001E-2</v>
      </c>
      <c r="AC606" s="185">
        <f t="shared" si="373"/>
        <v>19</v>
      </c>
      <c r="AD606" s="185">
        <v>252</v>
      </c>
      <c r="AE606" s="184">
        <f t="shared" si="357"/>
        <v>1.0052002879999999</v>
      </c>
      <c r="AF606" s="177">
        <f t="shared" si="374"/>
        <v>1783.8479319099999</v>
      </c>
      <c r="AG606" s="177">
        <f t="shared" si="375"/>
        <v>1790.4538074899999</v>
      </c>
      <c r="AH606" s="188">
        <f t="shared" si="388"/>
        <v>0</v>
      </c>
      <c r="AI606" s="188"/>
      <c r="AJ606" s="188"/>
      <c r="AK606" s="188"/>
      <c r="AL606" s="8"/>
      <c r="AM606" s="8"/>
      <c r="AN606" s="8"/>
      <c r="AO606" s="8"/>
      <c r="AP606" s="8"/>
      <c r="AQ606" s="8"/>
      <c r="AR606" s="5"/>
      <c r="AS606" s="1"/>
      <c r="AT606" s="8"/>
      <c r="AU606" s="1"/>
      <c r="AV606" s="1"/>
      <c r="AW606" s="3"/>
      <c r="AX606" s="30"/>
      <c r="AY606" s="30"/>
      <c r="AZ606" s="30"/>
      <c r="BA606" s="30"/>
      <c r="BB606" s="30"/>
      <c r="BC606" s="30"/>
      <c r="BD606" s="30"/>
      <c r="BE606" s="30"/>
      <c r="BF606" s="1"/>
      <c r="BG606" s="1"/>
      <c r="BH606" s="1"/>
      <c r="BI606" s="1"/>
    </row>
    <row r="607" spans="1:192" x14ac:dyDescent="0.2">
      <c r="A607" s="125">
        <f t="shared" si="376"/>
        <v>42498</v>
      </c>
      <c r="B607" s="177">
        <f t="shared" si="360"/>
        <v>346089.42484483012</v>
      </c>
      <c r="C607" s="3">
        <f t="shared" si="377"/>
        <v>46722072.354052067</v>
      </c>
      <c r="D607" s="177">
        <f t="shared" si="378"/>
        <v>295774.88117832999</v>
      </c>
      <c r="E607" s="177">
        <f t="shared" si="379"/>
        <v>27589.902378399998</v>
      </c>
      <c r="F607" s="178">
        <f t="shared" si="361"/>
        <v>268184.97879993002</v>
      </c>
      <c r="G607" s="179">
        <f t="shared" si="380"/>
        <v>4591.18</v>
      </c>
      <c r="H607" s="180">
        <f>IF(AND(N607=1,N606&gt;1),VLOOKUP(A606,[1]Plan1!$CW$105:$CY$215,3),H606)</f>
        <v>4610.92</v>
      </c>
      <c r="I607" s="181">
        <f t="shared" si="362"/>
        <v>42412</v>
      </c>
      <c r="J607" s="181">
        <f t="shared" si="381"/>
        <v>42441</v>
      </c>
      <c r="K607" s="182">
        <f t="shared" si="363"/>
        <v>4.2995482642806948E-3</v>
      </c>
      <c r="L607" s="213">
        <f t="shared" si="382"/>
        <v>42500</v>
      </c>
      <c r="M607" s="183">
        <f t="shared" si="383"/>
        <v>20</v>
      </c>
      <c r="N607" s="183">
        <f t="shared" si="364"/>
        <v>19</v>
      </c>
      <c r="O607" s="177">
        <f t="shared" si="365"/>
        <v>1.0040841300000001</v>
      </c>
      <c r="P607" s="184">
        <f t="shared" si="359"/>
        <v>1.00899954</v>
      </c>
      <c r="Q607" s="184">
        <f t="shared" si="384"/>
        <v>1.1597627264340642</v>
      </c>
      <c r="R607" s="177">
        <f t="shared" si="358"/>
        <v>1.1644993400000001</v>
      </c>
      <c r="S607" s="177">
        <f t="shared" si="385"/>
        <v>1.15976272</v>
      </c>
      <c r="T607" s="177">
        <f t="shared" si="366"/>
        <v>343028.68070304999</v>
      </c>
      <c r="U607" s="177">
        <f t="shared" si="367"/>
        <v>4407.8378485076537</v>
      </c>
      <c r="V607" s="177">
        <f t="shared" si="368"/>
        <v>44116.252010502511</v>
      </c>
      <c r="W607" s="177">
        <f t="shared" si="369"/>
        <v>344298.97103734012</v>
      </c>
      <c r="X607" s="185">
        <f t="shared" si="370"/>
        <v>0</v>
      </c>
      <c r="Y607" s="177">
        <f t="shared" si="371"/>
        <v>0</v>
      </c>
      <c r="Z607" s="186">
        <f t="shared" si="372"/>
        <v>0</v>
      </c>
      <c r="AA607" s="177">
        <f t="shared" si="386"/>
        <v>0</v>
      </c>
      <c r="AB607" s="187">
        <f t="shared" si="387"/>
        <v>7.1215000000000001E-2</v>
      </c>
      <c r="AC607" s="185">
        <f t="shared" si="373"/>
        <v>19</v>
      </c>
      <c r="AD607" s="185">
        <v>252</v>
      </c>
      <c r="AE607" s="184">
        <f t="shared" ref="AE607:AE670" si="389">ROUND((1+AB607)^TRUNC((AC607/AD607),9),9)</f>
        <v>1.0052002879999999</v>
      </c>
      <c r="AF607" s="177">
        <f t="shared" si="374"/>
        <v>1783.8479319099999</v>
      </c>
      <c r="AG607" s="177">
        <f t="shared" si="375"/>
        <v>1790.4538074899999</v>
      </c>
      <c r="AH607" s="188">
        <f t="shared" si="388"/>
        <v>0</v>
      </c>
      <c r="AI607" s="188"/>
      <c r="AJ607" s="188"/>
      <c r="AK607" s="188"/>
      <c r="AL607" s="8"/>
      <c r="AM607" s="8"/>
      <c r="AN607" s="11"/>
      <c r="AO607" s="11"/>
      <c r="AP607" s="11"/>
      <c r="AQ607" s="11"/>
      <c r="AR607" s="5"/>
      <c r="AS607" s="7"/>
      <c r="AT607" s="11"/>
      <c r="AU607" s="7"/>
      <c r="AV607" s="7"/>
      <c r="AW607" s="10"/>
      <c r="AX607" s="30"/>
      <c r="AY607" s="30"/>
      <c r="AZ607" s="30"/>
      <c r="BA607" s="30"/>
      <c r="BB607" s="30"/>
      <c r="BC607" s="30"/>
      <c r="BD607" s="30"/>
      <c r="BE607" s="30"/>
      <c r="BF607" s="7"/>
      <c r="BG607" s="7"/>
      <c r="BH607" s="7"/>
      <c r="BI607" s="7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</row>
    <row r="608" spans="1:192" x14ac:dyDescent="0.2">
      <c r="A608" s="125">
        <f t="shared" si="376"/>
        <v>42499</v>
      </c>
      <c r="B608" s="177">
        <f t="shared" si="360"/>
        <v>346089.42484483012</v>
      </c>
      <c r="C608" s="3">
        <f t="shared" si="377"/>
        <v>46722072.354052067</v>
      </c>
      <c r="D608" s="177">
        <f t="shared" si="378"/>
        <v>295774.88117832999</v>
      </c>
      <c r="E608" s="177">
        <f t="shared" si="379"/>
        <v>27589.902378399998</v>
      </c>
      <c r="F608" s="178">
        <f t="shared" si="361"/>
        <v>268184.97879993002</v>
      </c>
      <c r="G608" s="179">
        <f t="shared" si="380"/>
        <v>4591.18</v>
      </c>
      <c r="H608" s="180">
        <f>IF(AND(N608=1,N607&gt;1),VLOOKUP(A607,[1]Plan1!$CW$105:$CY$215,3),H607)</f>
        <v>4610.92</v>
      </c>
      <c r="I608" s="181">
        <f t="shared" si="362"/>
        <v>42412</v>
      </c>
      <c r="J608" s="181">
        <f t="shared" si="381"/>
        <v>42441</v>
      </c>
      <c r="K608" s="182">
        <f t="shared" si="363"/>
        <v>4.2995482642806948E-3</v>
      </c>
      <c r="L608" s="213">
        <f t="shared" si="382"/>
        <v>42500</v>
      </c>
      <c r="M608" s="183">
        <f t="shared" si="383"/>
        <v>20</v>
      </c>
      <c r="N608" s="183">
        <f t="shared" si="364"/>
        <v>19</v>
      </c>
      <c r="O608" s="177">
        <f t="shared" si="365"/>
        <v>1.0040841300000001</v>
      </c>
      <c r="P608" s="184">
        <f t="shared" si="359"/>
        <v>1.00899954</v>
      </c>
      <c r="Q608" s="184">
        <f t="shared" si="384"/>
        <v>1.1597627264340642</v>
      </c>
      <c r="R608" s="177">
        <f t="shared" si="358"/>
        <v>1.1644993400000001</v>
      </c>
      <c r="S608" s="177">
        <f t="shared" si="385"/>
        <v>1.15976272</v>
      </c>
      <c r="T608" s="177">
        <f t="shared" si="366"/>
        <v>343028.68070304999</v>
      </c>
      <c r="U608" s="177">
        <f t="shared" si="367"/>
        <v>4407.8378485076537</v>
      </c>
      <c r="V608" s="177">
        <f t="shared" si="368"/>
        <v>44116.252010502511</v>
      </c>
      <c r="W608" s="177">
        <f t="shared" si="369"/>
        <v>344298.97103734012</v>
      </c>
      <c r="X608" s="185">
        <f t="shared" si="370"/>
        <v>0</v>
      </c>
      <c r="Y608" s="177">
        <f t="shared" si="371"/>
        <v>0</v>
      </c>
      <c r="Z608" s="186">
        <f t="shared" si="372"/>
        <v>0</v>
      </c>
      <c r="AA608" s="177">
        <f t="shared" si="386"/>
        <v>0</v>
      </c>
      <c r="AB608" s="187">
        <f t="shared" si="387"/>
        <v>7.1215000000000001E-2</v>
      </c>
      <c r="AC608" s="185">
        <f t="shared" si="373"/>
        <v>19</v>
      </c>
      <c r="AD608" s="185">
        <v>252</v>
      </c>
      <c r="AE608" s="184">
        <f t="shared" si="389"/>
        <v>1.0052002879999999</v>
      </c>
      <c r="AF608" s="177">
        <f t="shared" si="374"/>
        <v>1783.8479319099999</v>
      </c>
      <c r="AG608" s="177">
        <f t="shared" si="375"/>
        <v>1790.4538074899999</v>
      </c>
      <c r="AH608" s="188">
        <f t="shared" si="388"/>
        <v>0</v>
      </c>
      <c r="AI608" s="188"/>
      <c r="AJ608" s="188"/>
      <c r="AK608" s="188"/>
      <c r="AL608" s="8"/>
      <c r="AM608" s="8"/>
      <c r="AN608" s="8"/>
      <c r="AO608" s="8"/>
      <c r="AP608" s="8"/>
      <c r="AQ608" s="8"/>
      <c r="AR608" s="5"/>
      <c r="AS608" s="1"/>
      <c r="AT608" s="8"/>
      <c r="AU608" s="1"/>
      <c r="AV608" s="1"/>
      <c r="AW608" s="3"/>
      <c r="AX608" s="30"/>
      <c r="AY608" s="30"/>
      <c r="AZ608" s="30"/>
      <c r="BA608" s="30"/>
      <c r="BB608" s="30"/>
      <c r="BC608" s="30"/>
      <c r="BD608" s="30"/>
      <c r="BE608" s="30"/>
      <c r="BF608" s="1"/>
      <c r="BG608" s="1"/>
      <c r="BH608" s="1"/>
      <c r="BI608" s="1"/>
    </row>
    <row r="609" spans="1:61" x14ac:dyDescent="0.2">
      <c r="A609" s="125">
        <f t="shared" si="376"/>
        <v>42500</v>
      </c>
      <c r="B609" s="177">
        <f t="shared" si="360"/>
        <v>346251.28412861365</v>
      </c>
      <c r="C609" s="3">
        <f t="shared" si="377"/>
        <v>46743923.357362844</v>
      </c>
      <c r="D609" s="177">
        <f t="shared" si="378"/>
        <v>295774.88117832999</v>
      </c>
      <c r="E609" s="177">
        <f t="shared" si="379"/>
        <v>27589.902378399998</v>
      </c>
      <c r="F609" s="178">
        <f t="shared" si="361"/>
        <v>268184.97879993002</v>
      </c>
      <c r="G609" s="179">
        <f t="shared" si="380"/>
        <v>4591.18</v>
      </c>
      <c r="H609" s="180">
        <f>IF(AND(N609=1,N608&gt;1),VLOOKUP(A608,[1]Plan1!$CW$105:$CY$215,3),H608)</f>
        <v>4610.92</v>
      </c>
      <c r="I609" s="181">
        <f t="shared" si="362"/>
        <v>42412</v>
      </c>
      <c r="J609" s="181">
        <f t="shared" si="381"/>
        <v>42441</v>
      </c>
      <c r="K609" s="182">
        <f t="shared" si="363"/>
        <v>4.2995482642806948E-3</v>
      </c>
      <c r="L609" s="213">
        <f t="shared" si="382"/>
        <v>42500</v>
      </c>
      <c r="M609" s="183">
        <f t="shared" si="383"/>
        <v>20</v>
      </c>
      <c r="N609" s="183">
        <f t="shared" si="364"/>
        <v>20</v>
      </c>
      <c r="O609" s="177">
        <f t="shared" si="365"/>
        <v>1.0042995400000001</v>
      </c>
      <c r="P609" s="184">
        <f t="shared" si="359"/>
        <v>1.00899954</v>
      </c>
      <c r="Q609" s="184">
        <f t="shared" si="384"/>
        <v>1.1597627264340642</v>
      </c>
      <c r="R609" s="177">
        <f t="shared" si="358"/>
        <v>1.1647491699999999</v>
      </c>
      <c r="S609" s="177">
        <f t="shared" si="385"/>
        <v>1.15976272</v>
      </c>
      <c r="T609" s="177">
        <f t="shared" si="366"/>
        <v>343028.68070304999</v>
      </c>
      <c r="U609" s="177">
        <f t="shared" si="367"/>
        <v>4407.8378485076537</v>
      </c>
      <c r="V609" s="177">
        <f t="shared" si="368"/>
        <v>44183.252663756037</v>
      </c>
      <c r="W609" s="177">
        <f t="shared" si="369"/>
        <v>344365.97169059364</v>
      </c>
      <c r="X609" s="185">
        <f t="shared" si="370"/>
        <v>20</v>
      </c>
      <c r="Y609" s="177">
        <f t="shared" si="371"/>
        <v>2445.1709427000001</v>
      </c>
      <c r="Z609" s="186">
        <f t="shared" si="372"/>
        <v>8.267E-3</v>
      </c>
      <c r="AA609" s="177">
        <f t="shared" si="386"/>
        <v>2835.8181033699998</v>
      </c>
      <c r="AB609" s="187">
        <f t="shared" si="387"/>
        <v>7.1215000000000001E-2</v>
      </c>
      <c r="AC609" s="185">
        <f t="shared" si="373"/>
        <v>20</v>
      </c>
      <c r="AD609" s="185">
        <v>252</v>
      </c>
      <c r="AE609" s="184">
        <f t="shared" si="389"/>
        <v>1.005474735</v>
      </c>
      <c r="AF609" s="177">
        <f t="shared" si="374"/>
        <v>1877.9911242400001</v>
      </c>
      <c r="AG609" s="177">
        <f t="shared" si="375"/>
        <v>1885.3124380199999</v>
      </c>
      <c r="AH609" s="188">
        <f t="shared" si="388"/>
        <v>4713.8092276099997</v>
      </c>
      <c r="AI609" s="188"/>
      <c r="AJ609" s="188"/>
      <c r="AK609" s="188"/>
      <c r="AL609" s="8"/>
      <c r="AM609" s="8"/>
      <c r="AN609" s="8"/>
      <c r="AO609" s="8"/>
      <c r="AP609" s="8"/>
      <c r="AQ609" s="8"/>
      <c r="AR609" s="5"/>
      <c r="AS609" s="1"/>
      <c r="AT609" s="8"/>
      <c r="AU609" s="1"/>
      <c r="AV609" s="1"/>
      <c r="AW609" s="3"/>
      <c r="AX609" s="30"/>
      <c r="AY609" s="30"/>
      <c r="AZ609" s="30"/>
      <c r="BA609" s="30"/>
      <c r="BB609" s="30"/>
      <c r="BC609" s="30"/>
      <c r="BD609" s="30"/>
      <c r="BE609" s="30"/>
      <c r="BF609" s="1"/>
      <c r="BG609" s="1"/>
      <c r="BH609" s="1"/>
      <c r="BI609" s="1"/>
    </row>
    <row r="610" spans="1:61" x14ac:dyDescent="0.2">
      <c r="A610" s="125">
        <f t="shared" si="376"/>
        <v>42501</v>
      </c>
      <c r="B610" s="177">
        <f t="shared" si="360"/>
        <v>341709.79309394554</v>
      </c>
      <c r="C610" s="3">
        <f t="shared" si="377"/>
        <v>46130822.067682646</v>
      </c>
      <c r="D610" s="177">
        <f t="shared" si="378"/>
        <v>293329.71023562999</v>
      </c>
      <c r="E610" s="177">
        <f t="shared" si="379"/>
        <v>25144.731435699996</v>
      </c>
      <c r="F610" s="178">
        <f t="shared" si="361"/>
        <v>268184.97879993002</v>
      </c>
      <c r="G610" s="179">
        <f t="shared" si="380"/>
        <v>4610.92</v>
      </c>
      <c r="H610" s="180">
        <f>IF(AND(N610=1,N609&gt;1),VLOOKUP(A609,[1]Plan1!$CW$105:$CY$215,3),H609)</f>
        <v>4639.05</v>
      </c>
      <c r="I610" s="181">
        <f t="shared" si="362"/>
        <v>42440</v>
      </c>
      <c r="J610" s="181">
        <f t="shared" si="381"/>
        <v>42471</v>
      </c>
      <c r="K610" s="182">
        <f t="shared" si="363"/>
        <v>6.1007347774413301E-3</v>
      </c>
      <c r="L610" s="213">
        <f t="shared" si="382"/>
        <v>42531</v>
      </c>
      <c r="M610" s="183">
        <f t="shared" si="383"/>
        <v>22</v>
      </c>
      <c r="N610" s="183">
        <f t="shared" si="364"/>
        <v>1</v>
      </c>
      <c r="O610" s="177">
        <f t="shared" si="365"/>
        <v>1.0002765</v>
      </c>
      <c r="P610" s="184">
        <f t="shared" si="359"/>
        <v>1.0042995400000001</v>
      </c>
      <c r="Q610" s="184">
        <f t="shared" si="384"/>
        <v>1.1647491726668766</v>
      </c>
      <c r="R610" s="177">
        <f t="shared" si="358"/>
        <v>1.16507122</v>
      </c>
      <c r="S610" s="177">
        <f t="shared" si="385"/>
        <v>1.15976272</v>
      </c>
      <c r="T610" s="177">
        <f t="shared" si="366"/>
        <v>340192.86259968003</v>
      </c>
      <c r="U610" s="177">
        <f t="shared" si="367"/>
        <v>4017.1906878369373</v>
      </c>
      <c r="V610" s="177">
        <f t="shared" si="368"/>
        <v>44269.621636178577</v>
      </c>
      <c r="W610" s="177">
        <f t="shared" si="369"/>
        <v>341616.52255964553</v>
      </c>
      <c r="X610" s="185">
        <f t="shared" si="370"/>
        <v>0</v>
      </c>
      <c r="Y610" s="177">
        <f t="shared" si="371"/>
        <v>0</v>
      </c>
      <c r="Z610" s="186">
        <f t="shared" si="372"/>
        <v>0</v>
      </c>
      <c r="AA610" s="177">
        <f t="shared" si="386"/>
        <v>0</v>
      </c>
      <c r="AB610" s="187">
        <f t="shared" si="387"/>
        <v>7.1215000000000001E-2</v>
      </c>
      <c r="AC610" s="185">
        <f t="shared" si="373"/>
        <v>1</v>
      </c>
      <c r="AD610" s="185">
        <v>252</v>
      </c>
      <c r="AE610" s="184">
        <f t="shared" si="389"/>
        <v>1.000273027</v>
      </c>
      <c r="AF610" s="177">
        <f t="shared" si="374"/>
        <v>92.88183669</v>
      </c>
      <c r="AG610" s="177">
        <f t="shared" si="375"/>
        <v>93.270534299999994</v>
      </c>
      <c r="AH610" s="188">
        <f t="shared" si="388"/>
        <v>0</v>
      </c>
      <c r="AI610" s="188"/>
      <c r="AJ610" s="188"/>
      <c r="AK610" s="188"/>
      <c r="AL610" s="8"/>
      <c r="AM610" s="8"/>
      <c r="AN610" s="8"/>
      <c r="AO610" s="8"/>
      <c r="AP610" s="8"/>
      <c r="AQ610" s="8"/>
      <c r="AR610" s="5"/>
      <c r="AS610" s="1"/>
      <c r="AT610" s="8"/>
      <c r="AU610" s="1"/>
      <c r="AV610" s="1"/>
      <c r="AW610" s="3"/>
      <c r="AX610" s="30"/>
      <c r="AY610" s="30"/>
      <c r="AZ610" s="30"/>
      <c r="BA610" s="30"/>
      <c r="BB610" s="30"/>
      <c r="BC610" s="30"/>
      <c r="BD610" s="30"/>
      <c r="BE610" s="30"/>
      <c r="BF610" s="1"/>
      <c r="BG610" s="1"/>
      <c r="BH610" s="1"/>
      <c r="BI610" s="1"/>
    </row>
    <row r="611" spans="1:61" x14ac:dyDescent="0.2">
      <c r="A611" s="125">
        <f t="shared" si="376"/>
        <v>42502</v>
      </c>
      <c r="B611" s="177">
        <f t="shared" si="360"/>
        <v>341889.53222365596</v>
      </c>
      <c r="C611" s="3">
        <f t="shared" si="377"/>
        <v>46155086.850193553</v>
      </c>
      <c r="D611" s="177">
        <f t="shared" si="378"/>
        <v>293329.71023562999</v>
      </c>
      <c r="E611" s="177">
        <f t="shared" si="379"/>
        <v>25144.731435699996</v>
      </c>
      <c r="F611" s="178">
        <f t="shared" si="361"/>
        <v>268184.97879993002</v>
      </c>
      <c r="G611" s="179">
        <f t="shared" si="380"/>
        <v>4610.92</v>
      </c>
      <c r="H611" s="180">
        <f>IF(AND(N611=1,N610&gt;1),VLOOKUP(A610,[1]Plan1!$CW$105:$CY$215,3),H610)</f>
        <v>4639.05</v>
      </c>
      <c r="I611" s="181">
        <f t="shared" si="362"/>
        <v>42440</v>
      </c>
      <c r="J611" s="181">
        <f t="shared" si="381"/>
        <v>42471</v>
      </c>
      <c r="K611" s="182">
        <f t="shared" si="363"/>
        <v>6.1007347774413301E-3</v>
      </c>
      <c r="L611" s="213">
        <f t="shared" si="382"/>
        <v>42531</v>
      </c>
      <c r="M611" s="183">
        <f t="shared" si="383"/>
        <v>22</v>
      </c>
      <c r="N611" s="183">
        <f t="shared" si="364"/>
        <v>2</v>
      </c>
      <c r="O611" s="177">
        <f t="shared" si="365"/>
        <v>1.00055308</v>
      </c>
      <c r="P611" s="184">
        <f t="shared" si="359"/>
        <v>1.0042995400000001</v>
      </c>
      <c r="Q611" s="184">
        <f t="shared" si="384"/>
        <v>1.1647491726668766</v>
      </c>
      <c r="R611" s="177">
        <f t="shared" si="358"/>
        <v>1.1653933700000001</v>
      </c>
      <c r="S611" s="177">
        <f t="shared" si="385"/>
        <v>1.15976272</v>
      </c>
      <c r="T611" s="177">
        <f t="shared" si="366"/>
        <v>340192.86259968003</v>
      </c>
      <c r="U611" s="177">
        <f t="shared" si="367"/>
        <v>4017.1906878369373</v>
      </c>
      <c r="V611" s="177">
        <f t="shared" si="368"/>
        <v>44356.01742709901</v>
      </c>
      <c r="W611" s="177">
        <f t="shared" si="369"/>
        <v>341702.91835056595</v>
      </c>
      <c r="X611" s="185">
        <f t="shared" si="370"/>
        <v>0</v>
      </c>
      <c r="Y611" s="177">
        <f t="shared" si="371"/>
        <v>0</v>
      </c>
      <c r="Z611" s="186">
        <f t="shared" si="372"/>
        <v>0</v>
      </c>
      <c r="AA611" s="177">
        <f t="shared" si="386"/>
        <v>0</v>
      </c>
      <c r="AB611" s="187">
        <f t="shared" si="387"/>
        <v>7.1215000000000001E-2</v>
      </c>
      <c r="AC611" s="185">
        <f t="shared" si="373"/>
        <v>2</v>
      </c>
      <c r="AD611" s="185">
        <v>252</v>
      </c>
      <c r="AE611" s="184">
        <f t="shared" si="389"/>
        <v>1.000546129</v>
      </c>
      <c r="AF611" s="177">
        <f t="shared" si="374"/>
        <v>185.78918784999999</v>
      </c>
      <c r="AG611" s="177">
        <f t="shared" si="375"/>
        <v>186.61387309</v>
      </c>
      <c r="AH611" s="188">
        <f t="shared" si="388"/>
        <v>0</v>
      </c>
      <c r="AI611" s="188"/>
      <c r="AJ611" s="188"/>
      <c r="AK611" s="188"/>
      <c r="AL611" s="8"/>
      <c r="AM611" s="8"/>
      <c r="AN611" s="8"/>
      <c r="AO611" s="8"/>
      <c r="AP611" s="8"/>
      <c r="AQ611" s="8"/>
      <c r="AR611" s="5"/>
      <c r="AS611" s="1"/>
      <c r="AT611" s="8"/>
      <c r="AU611" s="1"/>
      <c r="AV611" s="1"/>
      <c r="AW611" s="3"/>
      <c r="AX611" s="30"/>
      <c r="AY611" s="30"/>
      <c r="AZ611" s="30"/>
      <c r="BA611" s="30"/>
      <c r="BB611" s="30"/>
      <c r="BC611" s="30"/>
      <c r="BD611" s="30"/>
      <c r="BE611" s="30"/>
      <c r="BF611" s="1"/>
      <c r="BG611" s="1"/>
      <c r="BH611" s="1"/>
      <c r="BI611" s="1"/>
    </row>
    <row r="612" spans="1:61" x14ac:dyDescent="0.2">
      <c r="A612" s="125">
        <f t="shared" si="376"/>
        <v>42503</v>
      </c>
      <c r="B612" s="177">
        <f t="shared" si="360"/>
        <v>342069.36296562484</v>
      </c>
      <c r="C612" s="3">
        <f t="shared" si="377"/>
        <v>46179364.000359356</v>
      </c>
      <c r="D612" s="177">
        <f t="shared" si="378"/>
        <v>293329.71023562999</v>
      </c>
      <c r="E612" s="177">
        <f t="shared" si="379"/>
        <v>25144.731435699996</v>
      </c>
      <c r="F612" s="178">
        <f t="shared" si="361"/>
        <v>268184.97879993002</v>
      </c>
      <c r="G612" s="179">
        <f t="shared" si="380"/>
        <v>4610.92</v>
      </c>
      <c r="H612" s="180">
        <f>IF(AND(N612=1,N611&gt;1),VLOOKUP(A611,[1]Plan1!$CW$105:$CY$215,3),H611)</f>
        <v>4639.05</v>
      </c>
      <c r="I612" s="181">
        <f t="shared" si="362"/>
        <v>42440</v>
      </c>
      <c r="J612" s="181">
        <f t="shared" si="381"/>
        <v>42471</v>
      </c>
      <c r="K612" s="182">
        <f t="shared" si="363"/>
        <v>6.1007347774413301E-3</v>
      </c>
      <c r="L612" s="213">
        <f t="shared" si="382"/>
        <v>42531</v>
      </c>
      <c r="M612" s="183">
        <f t="shared" si="383"/>
        <v>22</v>
      </c>
      <c r="N612" s="183">
        <f t="shared" si="364"/>
        <v>3</v>
      </c>
      <c r="O612" s="177">
        <f t="shared" si="365"/>
        <v>1.00082973</v>
      </c>
      <c r="P612" s="184">
        <f t="shared" si="359"/>
        <v>1.0042995400000001</v>
      </c>
      <c r="Q612" s="184">
        <f t="shared" si="384"/>
        <v>1.1647491726668766</v>
      </c>
      <c r="R612" s="177">
        <f t="shared" si="358"/>
        <v>1.16571559</v>
      </c>
      <c r="S612" s="177">
        <f t="shared" si="385"/>
        <v>1.15976272</v>
      </c>
      <c r="T612" s="177">
        <f t="shared" si="366"/>
        <v>340192.86259968003</v>
      </c>
      <c r="U612" s="177">
        <f t="shared" si="367"/>
        <v>4017.1906878369373</v>
      </c>
      <c r="V612" s="177">
        <f t="shared" si="368"/>
        <v>44442.431990967903</v>
      </c>
      <c r="W612" s="177">
        <f t="shared" si="369"/>
        <v>341789.33291443484</v>
      </c>
      <c r="X612" s="185">
        <f t="shared" si="370"/>
        <v>0</v>
      </c>
      <c r="Y612" s="177">
        <f t="shared" si="371"/>
        <v>0</v>
      </c>
      <c r="Z612" s="186">
        <f t="shared" si="372"/>
        <v>0</v>
      </c>
      <c r="AA612" s="177">
        <f t="shared" si="386"/>
        <v>0</v>
      </c>
      <c r="AB612" s="187">
        <f t="shared" si="387"/>
        <v>7.1215000000000001E-2</v>
      </c>
      <c r="AC612" s="185">
        <f t="shared" si="373"/>
        <v>3</v>
      </c>
      <c r="AD612" s="185">
        <v>252</v>
      </c>
      <c r="AE612" s="184">
        <f t="shared" si="389"/>
        <v>1.0008193059999999</v>
      </c>
      <c r="AF612" s="177">
        <f t="shared" si="374"/>
        <v>278.72205348</v>
      </c>
      <c r="AG612" s="177">
        <f t="shared" si="375"/>
        <v>280.03005118999999</v>
      </c>
      <c r="AH612" s="188">
        <f t="shared" si="388"/>
        <v>0</v>
      </c>
      <c r="AI612" s="188"/>
      <c r="AJ612" s="188"/>
      <c r="AK612" s="188"/>
      <c r="AL612" s="8"/>
      <c r="AM612" s="8"/>
      <c r="AN612" s="8"/>
      <c r="AO612" s="8"/>
      <c r="AP612" s="8"/>
      <c r="AQ612" s="8"/>
      <c r="AR612" s="5"/>
      <c r="AS612" s="1"/>
      <c r="AT612" s="8"/>
      <c r="AU612" s="1"/>
      <c r="AV612" s="1"/>
      <c r="AW612" s="3"/>
      <c r="AX612" s="30"/>
      <c r="AY612" s="30"/>
      <c r="AZ612" s="30"/>
      <c r="BA612" s="30"/>
      <c r="BB612" s="30"/>
      <c r="BC612" s="30"/>
      <c r="BD612" s="30"/>
      <c r="BE612" s="30"/>
      <c r="BF612" s="1"/>
      <c r="BG612" s="1"/>
      <c r="BH612" s="1"/>
      <c r="BI612" s="1"/>
    </row>
    <row r="613" spans="1:61" x14ac:dyDescent="0.2">
      <c r="A613" s="125">
        <f t="shared" si="376"/>
        <v>42504</v>
      </c>
      <c r="B613" s="177">
        <f t="shared" si="360"/>
        <v>342249.29575191141</v>
      </c>
      <c r="C613" s="3">
        <f t="shared" si="377"/>
        <v>46203654.926508039</v>
      </c>
      <c r="D613" s="177">
        <f t="shared" si="378"/>
        <v>293329.71023562999</v>
      </c>
      <c r="E613" s="177">
        <f t="shared" si="379"/>
        <v>25144.731435699996</v>
      </c>
      <c r="F613" s="178">
        <f t="shared" si="361"/>
        <v>268184.97879993002</v>
      </c>
      <c r="G613" s="179">
        <f t="shared" si="380"/>
        <v>4610.92</v>
      </c>
      <c r="H613" s="180">
        <f>IF(AND(N613=1,N612&gt;1),VLOOKUP(A612,[1]Plan1!$CW$105:$CY$215,3),H612)</f>
        <v>4639.05</v>
      </c>
      <c r="I613" s="181">
        <f t="shared" si="362"/>
        <v>42440</v>
      </c>
      <c r="J613" s="181">
        <f t="shared" si="381"/>
        <v>42471</v>
      </c>
      <c r="K613" s="182">
        <f t="shared" si="363"/>
        <v>6.1007347774413301E-3</v>
      </c>
      <c r="L613" s="213">
        <f t="shared" si="382"/>
        <v>42531</v>
      </c>
      <c r="M613" s="183">
        <f t="shared" si="383"/>
        <v>22</v>
      </c>
      <c r="N613" s="183">
        <f t="shared" si="364"/>
        <v>4</v>
      </c>
      <c r="O613" s="177">
        <f t="shared" si="365"/>
        <v>1.0011064599999999</v>
      </c>
      <c r="P613" s="184">
        <f t="shared" si="359"/>
        <v>1.0042995400000001</v>
      </c>
      <c r="Q613" s="184">
        <f t="shared" si="384"/>
        <v>1.1647491726668766</v>
      </c>
      <c r="R613" s="177">
        <f t="shared" si="358"/>
        <v>1.1660379199999999</v>
      </c>
      <c r="S613" s="177">
        <f t="shared" si="385"/>
        <v>1.15976272</v>
      </c>
      <c r="T613" s="177">
        <f t="shared" si="366"/>
        <v>340192.86259968003</v>
      </c>
      <c r="U613" s="177">
        <f t="shared" si="367"/>
        <v>4017.1906878369373</v>
      </c>
      <c r="V613" s="177">
        <f t="shared" si="368"/>
        <v>44528.876055184461</v>
      </c>
      <c r="W613" s="177">
        <f t="shared" si="369"/>
        <v>341875.77697865141</v>
      </c>
      <c r="X613" s="185">
        <f t="shared" si="370"/>
        <v>0</v>
      </c>
      <c r="Y613" s="177">
        <f t="shared" si="371"/>
        <v>0</v>
      </c>
      <c r="Z613" s="186">
        <f t="shared" si="372"/>
        <v>0</v>
      </c>
      <c r="AA613" s="177">
        <f t="shared" si="386"/>
        <v>0</v>
      </c>
      <c r="AB613" s="187">
        <f t="shared" si="387"/>
        <v>7.1215000000000001E-2</v>
      </c>
      <c r="AC613" s="185">
        <f t="shared" si="373"/>
        <v>4</v>
      </c>
      <c r="AD613" s="185">
        <v>252</v>
      </c>
      <c r="AE613" s="184">
        <f t="shared" si="389"/>
        <v>1.001092557</v>
      </c>
      <c r="AF613" s="177">
        <f t="shared" si="374"/>
        <v>371.68009338000002</v>
      </c>
      <c r="AG613" s="177">
        <f t="shared" si="375"/>
        <v>373.51877325999999</v>
      </c>
      <c r="AH613" s="188">
        <f t="shared" si="388"/>
        <v>0</v>
      </c>
      <c r="AI613" s="188"/>
      <c r="AJ613" s="188"/>
      <c r="AK613" s="188"/>
      <c r="AL613" s="8"/>
      <c r="AM613" s="8"/>
      <c r="AN613" s="8"/>
      <c r="AO613" s="8"/>
      <c r="AP613" s="8"/>
      <c r="AQ613" s="8"/>
      <c r="AR613" s="5"/>
      <c r="AS613" s="1"/>
      <c r="AT613" s="8"/>
      <c r="AU613" s="1"/>
      <c r="AV613" s="1"/>
      <c r="AW613" s="3"/>
      <c r="AX613" s="30"/>
      <c r="AY613" s="30"/>
      <c r="AZ613" s="30"/>
      <c r="BA613" s="30"/>
      <c r="BB613" s="30"/>
      <c r="BC613" s="30"/>
      <c r="BD613" s="30"/>
      <c r="BE613" s="30"/>
      <c r="BF613" s="1"/>
      <c r="BG613" s="1"/>
      <c r="BH613" s="1"/>
      <c r="BI613" s="1"/>
    </row>
    <row r="614" spans="1:61" x14ac:dyDescent="0.2">
      <c r="A614" s="125">
        <f t="shared" si="376"/>
        <v>42505</v>
      </c>
      <c r="B614" s="177">
        <f t="shared" si="360"/>
        <v>342249.29575191141</v>
      </c>
      <c r="C614" s="3">
        <f t="shared" si="377"/>
        <v>46203654.926508039</v>
      </c>
      <c r="D614" s="177">
        <f t="shared" si="378"/>
        <v>293329.71023562999</v>
      </c>
      <c r="E614" s="177">
        <f t="shared" si="379"/>
        <v>25144.731435699996</v>
      </c>
      <c r="F614" s="178">
        <f t="shared" si="361"/>
        <v>268184.97879993002</v>
      </c>
      <c r="G614" s="179">
        <f t="shared" si="380"/>
        <v>4610.92</v>
      </c>
      <c r="H614" s="180">
        <f>IF(AND(N614=1,N613&gt;1),VLOOKUP(A613,[1]Plan1!$CW$105:$CY$215,3),H613)</f>
        <v>4639.05</v>
      </c>
      <c r="I614" s="181">
        <f t="shared" si="362"/>
        <v>42440</v>
      </c>
      <c r="J614" s="181">
        <f t="shared" si="381"/>
        <v>42471</v>
      </c>
      <c r="K614" s="182">
        <f t="shared" si="363"/>
        <v>6.1007347774413301E-3</v>
      </c>
      <c r="L614" s="213">
        <f t="shared" si="382"/>
        <v>42531</v>
      </c>
      <c r="M614" s="183">
        <f t="shared" si="383"/>
        <v>22</v>
      </c>
      <c r="N614" s="183">
        <f t="shared" si="364"/>
        <v>4</v>
      </c>
      <c r="O614" s="177">
        <f t="shared" si="365"/>
        <v>1.0011064599999999</v>
      </c>
      <c r="P614" s="184">
        <f t="shared" si="359"/>
        <v>1.0042995400000001</v>
      </c>
      <c r="Q614" s="184">
        <f t="shared" si="384"/>
        <v>1.1647491726668766</v>
      </c>
      <c r="R614" s="177">
        <f t="shared" si="358"/>
        <v>1.1660379199999999</v>
      </c>
      <c r="S614" s="177">
        <f t="shared" si="385"/>
        <v>1.15976272</v>
      </c>
      <c r="T614" s="177">
        <f t="shared" si="366"/>
        <v>340192.86259968003</v>
      </c>
      <c r="U614" s="177">
        <f t="shared" si="367"/>
        <v>4017.1906878369373</v>
      </c>
      <c r="V614" s="177">
        <f t="shared" si="368"/>
        <v>44528.876055184461</v>
      </c>
      <c r="W614" s="177">
        <f t="shared" si="369"/>
        <v>341875.77697865141</v>
      </c>
      <c r="X614" s="185">
        <f t="shared" si="370"/>
        <v>0</v>
      </c>
      <c r="Y614" s="177">
        <f t="shared" si="371"/>
        <v>0</v>
      </c>
      <c r="Z614" s="186">
        <f t="shared" si="372"/>
        <v>0</v>
      </c>
      <c r="AA614" s="177">
        <f t="shared" si="386"/>
        <v>0</v>
      </c>
      <c r="AB614" s="187">
        <f t="shared" si="387"/>
        <v>7.1215000000000001E-2</v>
      </c>
      <c r="AC614" s="185">
        <f t="shared" si="373"/>
        <v>4</v>
      </c>
      <c r="AD614" s="185">
        <v>252</v>
      </c>
      <c r="AE614" s="184">
        <f t="shared" si="389"/>
        <v>1.001092557</v>
      </c>
      <c r="AF614" s="177">
        <f t="shared" si="374"/>
        <v>371.68009338000002</v>
      </c>
      <c r="AG614" s="177">
        <f t="shared" si="375"/>
        <v>373.51877325999999</v>
      </c>
      <c r="AH614" s="188">
        <f t="shared" si="388"/>
        <v>0</v>
      </c>
      <c r="AI614" s="188"/>
      <c r="AJ614" s="188"/>
      <c r="AK614" s="188"/>
      <c r="AL614" s="8"/>
      <c r="AM614" s="8"/>
      <c r="AN614" s="8"/>
      <c r="AO614" s="8"/>
      <c r="AP614" s="8"/>
      <c r="AQ614" s="8"/>
      <c r="AR614" s="5"/>
      <c r="AS614" s="1"/>
      <c r="AT614" s="8"/>
      <c r="AU614" s="1"/>
      <c r="AV614" s="1"/>
      <c r="AW614" s="3"/>
      <c r="AX614" s="30"/>
      <c r="AY614" s="30"/>
      <c r="AZ614" s="30"/>
      <c r="BA614" s="30"/>
      <c r="BB614" s="30"/>
      <c r="BC614" s="30"/>
      <c r="BD614" s="30"/>
      <c r="BE614" s="30"/>
      <c r="BF614" s="1"/>
      <c r="BG614" s="1"/>
      <c r="BH614" s="1"/>
      <c r="BI614" s="1"/>
    </row>
    <row r="615" spans="1:61" x14ac:dyDescent="0.2">
      <c r="A615" s="125">
        <f t="shared" si="376"/>
        <v>42506</v>
      </c>
      <c r="B615" s="177">
        <f t="shared" si="360"/>
        <v>342249.29575191141</v>
      </c>
      <c r="C615" s="3">
        <f t="shared" si="377"/>
        <v>46203654.926508039</v>
      </c>
      <c r="D615" s="177">
        <f t="shared" si="378"/>
        <v>293329.71023562999</v>
      </c>
      <c r="E615" s="177">
        <f t="shared" si="379"/>
        <v>25144.731435699996</v>
      </c>
      <c r="F615" s="178">
        <f t="shared" si="361"/>
        <v>268184.97879993002</v>
      </c>
      <c r="G615" s="179">
        <f t="shared" si="380"/>
        <v>4610.92</v>
      </c>
      <c r="H615" s="180">
        <f>IF(AND(N615=1,N614&gt;1),VLOOKUP(A614,[1]Plan1!$CW$105:$CY$215,3),H614)</f>
        <v>4639.05</v>
      </c>
      <c r="I615" s="181">
        <f t="shared" si="362"/>
        <v>42440</v>
      </c>
      <c r="J615" s="181">
        <f t="shared" si="381"/>
        <v>42471</v>
      </c>
      <c r="K615" s="182">
        <f t="shared" si="363"/>
        <v>6.1007347774413301E-3</v>
      </c>
      <c r="L615" s="213">
        <f t="shared" si="382"/>
        <v>42531</v>
      </c>
      <c r="M615" s="183">
        <f t="shared" si="383"/>
        <v>22</v>
      </c>
      <c r="N615" s="183">
        <f t="shared" si="364"/>
        <v>4</v>
      </c>
      <c r="O615" s="177">
        <f t="shared" si="365"/>
        <v>1.0011064599999999</v>
      </c>
      <c r="P615" s="184">
        <f t="shared" si="359"/>
        <v>1.0042995400000001</v>
      </c>
      <c r="Q615" s="184">
        <f t="shared" si="384"/>
        <v>1.1647491726668766</v>
      </c>
      <c r="R615" s="177">
        <f t="shared" si="358"/>
        <v>1.1660379199999999</v>
      </c>
      <c r="S615" s="177">
        <f t="shared" si="385"/>
        <v>1.15976272</v>
      </c>
      <c r="T615" s="177">
        <f t="shared" si="366"/>
        <v>340192.86259968003</v>
      </c>
      <c r="U615" s="177">
        <f t="shared" si="367"/>
        <v>4017.1906878369373</v>
      </c>
      <c r="V615" s="177">
        <f t="shared" si="368"/>
        <v>44528.876055184461</v>
      </c>
      <c r="W615" s="177">
        <f t="shared" si="369"/>
        <v>341875.77697865141</v>
      </c>
      <c r="X615" s="185">
        <f t="shared" si="370"/>
        <v>0</v>
      </c>
      <c r="Y615" s="177">
        <f t="shared" si="371"/>
        <v>0</v>
      </c>
      <c r="Z615" s="186">
        <f t="shared" si="372"/>
        <v>0</v>
      </c>
      <c r="AA615" s="177">
        <f t="shared" si="386"/>
        <v>0</v>
      </c>
      <c r="AB615" s="187">
        <f t="shared" si="387"/>
        <v>7.1215000000000001E-2</v>
      </c>
      <c r="AC615" s="185">
        <f t="shared" si="373"/>
        <v>4</v>
      </c>
      <c r="AD615" s="185">
        <v>252</v>
      </c>
      <c r="AE615" s="184">
        <f t="shared" si="389"/>
        <v>1.001092557</v>
      </c>
      <c r="AF615" s="177">
        <f t="shared" si="374"/>
        <v>371.68009338000002</v>
      </c>
      <c r="AG615" s="177">
        <f t="shared" si="375"/>
        <v>373.51877325999999</v>
      </c>
      <c r="AH615" s="188">
        <f t="shared" si="388"/>
        <v>0</v>
      </c>
      <c r="AI615" s="188"/>
      <c r="AJ615" s="188"/>
      <c r="AK615" s="188"/>
      <c r="AL615" s="8"/>
      <c r="AM615" s="8"/>
      <c r="AN615" s="8"/>
      <c r="AO615" s="8"/>
      <c r="AP615" s="8"/>
      <c r="AQ615" s="8"/>
      <c r="AR615" s="5"/>
      <c r="AS615" s="1"/>
      <c r="AT615" s="8"/>
      <c r="AU615" s="1"/>
      <c r="AV615" s="1"/>
      <c r="AW615" s="3"/>
      <c r="AX615" s="30"/>
      <c r="AY615" s="30"/>
      <c r="AZ615" s="30"/>
      <c r="BA615" s="30"/>
      <c r="BB615" s="30"/>
      <c r="BC615" s="30"/>
      <c r="BD615" s="30"/>
      <c r="BE615" s="30"/>
      <c r="BF615" s="1"/>
      <c r="BG615" s="1"/>
      <c r="BH615" s="1"/>
      <c r="BI615" s="1"/>
    </row>
    <row r="616" spans="1:61" x14ac:dyDescent="0.2">
      <c r="A616" s="125">
        <f t="shared" si="376"/>
        <v>42507</v>
      </c>
      <c r="B616" s="177">
        <f t="shared" si="360"/>
        <v>342429.32291132631</v>
      </c>
      <c r="C616" s="3">
        <f t="shared" si="377"/>
        <v>46227958.593029052</v>
      </c>
      <c r="D616" s="177">
        <f t="shared" si="378"/>
        <v>293329.71023562999</v>
      </c>
      <c r="E616" s="177">
        <f t="shared" si="379"/>
        <v>25144.731435699996</v>
      </c>
      <c r="F616" s="178">
        <f t="shared" si="361"/>
        <v>268184.97879993002</v>
      </c>
      <c r="G616" s="179">
        <f t="shared" si="380"/>
        <v>4610.92</v>
      </c>
      <c r="H616" s="180">
        <f>IF(AND(N616=1,N615&gt;1),VLOOKUP(A615,[1]Plan1!$CW$105:$CY$215,3),H615)</f>
        <v>4639.05</v>
      </c>
      <c r="I616" s="181">
        <f t="shared" si="362"/>
        <v>42440</v>
      </c>
      <c r="J616" s="181">
        <f t="shared" si="381"/>
        <v>42471</v>
      </c>
      <c r="K616" s="182">
        <f t="shared" si="363"/>
        <v>6.1007347774413301E-3</v>
      </c>
      <c r="L616" s="213">
        <f t="shared" si="382"/>
        <v>42531</v>
      </c>
      <c r="M616" s="183">
        <f t="shared" si="383"/>
        <v>22</v>
      </c>
      <c r="N616" s="183">
        <f t="shared" si="364"/>
        <v>5</v>
      </c>
      <c r="O616" s="177">
        <f t="shared" si="365"/>
        <v>1.00138327</v>
      </c>
      <c r="P616" s="184">
        <f t="shared" si="359"/>
        <v>1.0042995400000001</v>
      </c>
      <c r="Q616" s="184">
        <f t="shared" si="384"/>
        <v>1.1647491726668766</v>
      </c>
      <c r="R616" s="177">
        <f t="shared" si="358"/>
        <v>1.1663603300000001</v>
      </c>
      <c r="S616" s="177">
        <f t="shared" si="385"/>
        <v>1.15976272</v>
      </c>
      <c r="T616" s="177">
        <f t="shared" si="366"/>
        <v>340192.86259968003</v>
      </c>
      <c r="U616" s="177">
        <f t="shared" si="367"/>
        <v>4017.1906878369373</v>
      </c>
      <c r="V616" s="177">
        <f t="shared" si="368"/>
        <v>44615.341574199374</v>
      </c>
      <c r="W616" s="177">
        <f t="shared" si="369"/>
        <v>341962.24249766633</v>
      </c>
      <c r="X616" s="185">
        <f t="shared" si="370"/>
        <v>0</v>
      </c>
      <c r="Y616" s="177">
        <f t="shared" si="371"/>
        <v>0</v>
      </c>
      <c r="Z616" s="186">
        <f t="shared" si="372"/>
        <v>0</v>
      </c>
      <c r="AA616" s="177">
        <f t="shared" si="386"/>
        <v>0</v>
      </c>
      <c r="AB616" s="187">
        <f t="shared" si="387"/>
        <v>7.1215000000000001E-2</v>
      </c>
      <c r="AC616" s="185">
        <f t="shared" si="373"/>
        <v>5</v>
      </c>
      <c r="AD616" s="185">
        <v>252</v>
      </c>
      <c r="AE616" s="184">
        <f t="shared" si="389"/>
        <v>1.0013658830000001</v>
      </c>
      <c r="AF616" s="177">
        <f t="shared" si="374"/>
        <v>464.66364773999999</v>
      </c>
      <c r="AG616" s="177">
        <f t="shared" si="375"/>
        <v>467.08041365999998</v>
      </c>
      <c r="AH616" s="188">
        <f t="shared" si="388"/>
        <v>0</v>
      </c>
      <c r="AI616" s="188"/>
      <c r="AJ616" s="188"/>
      <c r="AK616" s="188"/>
      <c r="AL616" s="8"/>
      <c r="AM616" s="8"/>
      <c r="AN616" s="8"/>
      <c r="AO616" s="8"/>
      <c r="AP616" s="8"/>
      <c r="AQ616" s="8"/>
      <c r="AR616" s="5"/>
      <c r="AS616" s="1"/>
      <c r="AT616" s="8"/>
      <c r="AU616" s="1"/>
      <c r="AV616" s="1"/>
      <c r="AW616" s="3"/>
      <c r="AX616" s="30"/>
      <c r="AY616" s="30"/>
      <c r="AZ616" s="30"/>
      <c r="BA616" s="30"/>
      <c r="BB616" s="30"/>
      <c r="BC616" s="30"/>
      <c r="BD616" s="30"/>
      <c r="BE616" s="30"/>
      <c r="BF616" s="1"/>
      <c r="BG616" s="1"/>
      <c r="BH616" s="1"/>
      <c r="BI616" s="1"/>
    </row>
    <row r="617" spans="1:61" x14ac:dyDescent="0.2">
      <c r="A617" s="125">
        <f t="shared" si="376"/>
        <v>42508</v>
      </c>
      <c r="B617" s="177">
        <f t="shared" si="360"/>
        <v>342609.44682511932</v>
      </c>
      <c r="C617" s="3">
        <f t="shared" si="377"/>
        <v>46252275.321391106</v>
      </c>
      <c r="D617" s="177">
        <f t="shared" si="378"/>
        <v>293329.71023562999</v>
      </c>
      <c r="E617" s="177">
        <f t="shared" si="379"/>
        <v>25144.731435699996</v>
      </c>
      <c r="F617" s="178">
        <f t="shared" si="361"/>
        <v>268184.97879993002</v>
      </c>
      <c r="G617" s="179">
        <f t="shared" si="380"/>
        <v>4610.92</v>
      </c>
      <c r="H617" s="180">
        <f>IF(AND(N617=1,N616&gt;1),VLOOKUP(A616,[1]Plan1!$CW$105:$CY$215,3),H616)</f>
        <v>4639.05</v>
      </c>
      <c r="I617" s="181">
        <f t="shared" si="362"/>
        <v>42440</v>
      </c>
      <c r="J617" s="181">
        <f t="shared" si="381"/>
        <v>42471</v>
      </c>
      <c r="K617" s="182">
        <f t="shared" si="363"/>
        <v>6.1007347774413301E-3</v>
      </c>
      <c r="L617" s="213">
        <f t="shared" si="382"/>
        <v>42531</v>
      </c>
      <c r="M617" s="183">
        <f t="shared" si="383"/>
        <v>22</v>
      </c>
      <c r="N617" s="183">
        <f t="shared" si="364"/>
        <v>6</v>
      </c>
      <c r="O617" s="177">
        <f t="shared" si="365"/>
        <v>1.00166015</v>
      </c>
      <c r="P617" s="184">
        <f t="shared" si="359"/>
        <v>1.0042995400000001</v>
      </c>
      <c r="Q617" s="184">
        <f t="shared" si="384"/>
        <v>1.1647491726668766</v>
      </c>
      <c r="R617" s="177">
        <f t="shared" ref="R617:R680" si="390">TRUNC(TRUNC((O617*Q617),15),8)</f>
        <v>1.1666828300000001</v>
      </c>
      <c r="S617" s="177">
        <f t="shared" si="385"/>
        <v>1.15976272</v>
      </c>
      <c r="T617" s="177">
        <f t="shared" si="366"/>
        <v>340192.86259968003</v>
      </c>
      <c r="U617" s="177">
        <f t="shared" si="367"/>
        <v>4017.1906878369373</v>
      </c>
      <c r="V617" s="177">
        <f t="shared" si="368"/>
        <v>44701.831229862357</v>
      </c>
      <c r="W617" s="177">
        <f t="shared" si="369"/>
        <v>342048.7321533293</v>
      </c>
      <c r="X617" s="185">
        <f t="shared" si="370"/>
        <v>0</v>
      </c>
      <c r="Y617" s="177">
        <f t="shared" si="371"/>
        <v>0</v>
      </c>
      <c r="Z617" s="186">
        <f t="shared" si="372"/>
        <v>0</v>
      </c>
      <c r="AA617" s="177">
        <f t="shared" si="386"/>
        <v>0</v>
      </c>
      <c r="AB617" s="187">
        <f t="shared" si="387"/>
        <v>7.1215000000000001E-2</v>
      </c>
      <c r="AC617" s="185">
        <f t="shared" si="373"/>
        <v>6</v>
      </c>
      <c r="AD617" s="185">
        <v>252</v>
      </c>
      <c r="AE617" s="184">
        <f t="shared" si="389"/>
        <v>1.001639283</v>
      </c>
      <c r="AF617" s="177">
        <f t="shared" si="374"/>
        <v>557.67237637999995</v>
      </c>
      <c r="AG617" s="177">
        <f t="shared" si="375"/>
        <v>560.71467179000001</v>
      </c>
      <c r="AH617" s="188">
        <f t="shared" si="388"/>
        <v>0</v>
      </c>
      <c r="AI617" s="188"/>
      <c r="AJ617" s="188"/>
      <c r="AK617" s="188"/>
      <c r="AL617" s="8"/>
      <c r="AM617" s="8"/>
      <c r="AN617" s="8"/>
      <c r="AO617" s="8"/>
      <c r="AP617" s="8"/>
      <c r="AQ617" s="8"/>
      <c r="AR617" s="5"/>
      <c r="AS617" s="1"/>
      <c r="AT617" s="8"/>
      <c r="AU617" s="1"/>
      <c r="AV617" s="1"/>
      <c r="AW617" s="3"/>
      <c r="AX617" s="30"/>
      <c r="AY617" s="30"/>
      <c r="AZ617" s="30"/>
      <c r="BA617" s="30"/>
      <c r="BB617" s="30"/>
      <c r="BC617" s="30"/>
      <c r="BD617" s="30"/>
      <c r="BE617" s="30"/>
      <c r="BF617" s="1"/>
      <c r="BG617" s="1"/>
      <c r="BH617" s="1"/>
      <c r="BI617" s="1"/>
    </row>
    <row r="618" spans="1:61" x14ac:dyDescent="0.2">
      <c r="A618" s="125">
        <f t="shared" si="376"/>
        <v>42509</v>
      </c>
      <c r="B618" s="177">
        <f t="shared" si="360"/>
        <v>342789.66518742056</v>
      </c>
      <c r="C618" s="3">
        <f t="shared" si="377"/>
        <v>46276604.800301775</v>
      </c>
      <c r="D618" s="177">
        <f t="shared" si="378"/>
        <v>293329.71023562999</v>
      </c>
      <c r="E618" s="177">
        <f t="shared" si="379"/>
        <v>25144.731435699996</v>
      </c>
      <c r="F618" s="178">
        <f t="shared" si="361"/>
        <v>268184.97879993002</v>
      </c>
      <c r="G618" s="179">
        <f t="shared" si="380"/>
        <v>4610.92</v>
      </c>
      <c r="H618" s="180">
        <f>IF(AND(N618=1,N617&gt;1),VLOOKUP(A617,[1]Plan1!$CW$105:$CY$215,3),H617)</f>
        <v>4639.05</v>
      </c>
      <c r="I618" s="181">
        <f t="shared" si="362"/>
        <v>42440</v>
      </c>
      <c r="J618" s="181">
        <f t="shared" si="381"/>
        <v>42471</v>
      </c>
      <c r="K618" s="182">
        <f t="shared" si="363"/>
        <v>6.1007347774413301E-3</v>
      </c>
      <c r="L618" s="213">
        <f t="shared" si="382"/>
        <v>42531</v>
      </c>
      <c r="M618" s="183">
        <f t="shared" si="383"/>
        <v>22</v>
      </c>
      <c r="N618" s="183">
        <f t="shared" si="364"/>
        <v>7</v>
      </c>
      <c r="O618" s="177">
        <f t="shared" si="365"/>
        <v>1.0019371100000001</v>
      </c>
      <c r="P618" s="184">
        <f t="shared" ref="P618:P681" si="391">IF(L618&gt;L617,O617,P617)</f>
        <v>1.0042995400000001</v>
      </c>
      <c r="Q618" s="184">
        <f t="shared" si="384"/>
        <v>1.1647491726668766</v>
      </c>
      <c r="R618" s="177">
        <f t="shared" si="390"/>
        <v>1.16700541</v>
      </c>
      <c r="S618" s="177">
        <f t="shared" si="385"/>
        <v>1.15976272</v>
      </c>
      <c r="T618" s="177">
        <f t="shared" si="366"/>
        <v>340192.86259968003</v>
      </c>
      <c r="U618" s="177">
        <f t="shared" si="367"/>
        <v>4017.1906878369373</v>
      </c>
      <c r="V618" s="177">
        <f t="shared" si="368"/>
        <v>44788.342340323623</v>
      </c>
      <c r="W618" s="177">
        <f t="shared" si="369"/>
        <v>342135.24326379056</v>
      </c>
      <c r="X618" s="185">
        <f t="shared" si="370"/>
        <v>0</v>
      </c>
      <c r="Y618" s="177">
        <f t="shared" si="371"/>
        <v>0</v>
      </c>
      <c r="Z618" s="186">
        <f t="shared" si="372"/>
        <v>0</v>
      </c>
      <c r="AA618" s="177">
        <f t="shared" si="386"/>
        <v>0</v>
      </c>
      <c r="AB618" s="187">
        <f t="shared" si="387"/>
        <v>7.1215000000000001E-2</v>
      </c>
      <c r="AC618" s="185">
        <f t="shared" si="373"/>
        <v>7</v>
      </c>
      <c r="AD618" s="185">
        <v>252</v>
      </c>
      <c r="AE618" s="184">
        <f t="shared" si="389"/>
        <v>1.001912758</v>
      </c>
      <c r="AF618" s="177">
        <f t="shared" si="374"/>
        <v>650.70661947999997</v>
      </c>
      <c r="AG618" s="177">
        <f t="shared" si="375"/>
        <v>654.42192363000004</v>
      </c>
      <c r="AH618" s="188">
        <f t="shared" si="388"/>
        <v>0</v>
      </c>
      <c r="AI618" s="188"/>
      <c r="AJ618" s="188"/>
      <c r="AK618" s="188"/>
      <c r="AL618" s="8"/>
      <c r="AM618" s="8"/>
      <c r="AN618" s="8"/>
      <c r="AO618" s="8"/>
      <c r="AP618" s="8"/>
      <c r="AQ618" s="8"/>
      <c r="AR618" s="5"/>
      <c r="AS618" s="1"/>
      <c r="AT618" s="8"/>
      <c r="AU618" s="1"/>
      <c r="AV618" s="1"/>
      <c r="AW618" s="3"/>
      <c r="AX618" s="30"/>
      <c r="AY618" s="30"/>
      <c r="AZ618" s="30"/>
      <c r="BA618" s="30"/>
      <c r="BB618" s="30"/>
      <c r="BC618" s="30"/>
      <c r="BD618" s="30"/>
      <c r="BE618" s="30"/>
      <c r="BF618" s="1"/>
      <c r="BG618" s="1"/>
      <c r="BH618" s="1"/>
      <c r="BI618" s="1"/>
    </row>
    <row r="619" spans="1:61" x14ac:dyDescent="0.2">
      <c r="A619" s="125">
        <f t="shared" si="376"/>
        <v>42510</v>
      </c>
      <c r="B619" s="177">
        <f t="shared" si="360"/>
        <v>342969.9860984495</v>
      </c>
      <c r="C619" s="3">
        <f t="shared" si="377"/>
        <v>46300948.12329068</v>
      </c>
      <c r="D619" s="177">
        <f t="shared" si="378"/>
        <v>293329.71023562999</v>
      </c>
      <c r="E619" s="177">
        <f t="shared" si="379"/>
        <v>25144.731435699996</v>
      </c>
      <c r="F619" s="178">
        <f t="shared" si="361"/>
        <v>268184.97879993002</v>
      </c>
      <c r="G619" s="179">
        <f t="shared" si="380"/>
        <v>4610.92</v>
      </c>
      <c r="H619" s="180">
        <f>IF(AND(N619=1,N618&gt;1),VLOOKUP(A618,[1]Plan1!$CW$105:$CY$215,3),H618)</f>
        <v>4639.05</v>
      </c>
      <c r="I619" s="181">
        <f t="shared" si="362"/>
        <v>42440</v>
      </c>
      <c r="J619" s="181">
        <f t="shared" si="381"/>
        <v>42471</v>
      </c>
      <c r="K619" s="182">
        <f t="shared" si="363"/>
        <v>6.1007347774413301E-3</v>
      </c>
      <c r="L619" s="213">
        <f t="shared" si="382"/>
        <v>42531</v>
      </c>
      <c r="M619" s="183">
        <f t="shared" si="383"/>
        <v>22</v>
      </c>
      <c r="N619" s="183">
        <f t="shared" si="364"/>
        <v>8</v>
      </c>
      <c r="O619" s="177">
        <f t="shared" si="365"/>
        <v>1.0022141499999999</v>
      </c>
      <c r="P619" s="184">
        <f t="shared" si="391"/>
        <v>1.0042995400000001</v>
      </c>
      <c r="Q619" s="184">
        <f t="shared" si="384"/>
        <v>1.1647491726668766</v>
      </c>
      <c r="R619" s="177">
        <f t="shared" si="390"/>
        <v>1.1673281</v>
      </c>
      <c r="S619" s="177">
        <f t="shared" si="385"/>
        <v>1.15976272</v>
      </c>
      <c r="T619" s="177">
        <f t="shared" si="366"/>
        <v>340192.86259968003</v>
      </c>
      <c r="U619" s="177">
        <f t="shared" si="367"/>
        <v>4017.1906878369373</v>
      </c>
      <c r="V619" s="177">
        <f t="shared" si="368"/>
        <v>44874.882951132568</v>
      </c>
      <c r="W619" s="177">
        <f t="shared" si="369"/>
        <v>342221.7838745995</v>
      </c>
      <c r="X619" s="185">
        <f t="shared" si="370"/>
        <v>0</v>
      </c>
      <c r="Y619" s="177">
        <f t="shared" si="371"/>
        <v>0</v>
      </c>
      <c r="Z619" s="186">
        <f t="shared" si="372"/>
        <v>0</v>
      </c>
      <c r="AA619" s="177">
        <f t="shared" si="386"/>
        <v>0</v>
      </c>
      <c r="AB619" s="187">
        <f t="shared" si="387"/>
        <v>7.1215000000000001E-2</v>
      </c>
      <c r="AC619" s="185">
        <f t="shared" si="373"/>
        <v>8</v>
      </c>
      <c r="AD619" s="185">
        <v>252</v>
      </c>
      <c r="AE619" s="184">
        <f t="shared" si="389"/>
        <v>1.002186308</v>
      </c>
      <c r="AF619" s="177">
        <f t="shared" si="374"/>
        <v>743.76637703999995</v>
      </c>
      <c r="AG619" s="177">
        <f t="shared" si="375"/>
        <v>748.20222385</v>
      </c>
      <c r="AH619" s="188">
        <f t="shared" si="388"/>
        <v>0</v>
      </c>
      <c r="AI619" s="188"/>
      <c r="AJ619" s="188"/>
      <c r="AK619" s="188"/>
      <c r="AL619" s="8"/>
      <c r="AM619" s="8"/>
      <c r="AN619" s="8"/>
      <c r="AO619" s="8"/>
      <c r="AP619" s="8"/>
      <c r="AQ619" s="8"/>
      <c r="AR619" s="5"/>
      <c r="AS619" s="1"/>
      <c r="AT619" s="8"/>
      <c r="AU619" s="1"/>
      <c r="AV619" s="1"/>
      <c r="AW619" s="3"/>
      <c r="AX619" s="30"/>
      <c r="AY619" s="30"/>
      <c r="AZ619" s="30"/>
      <c r="BA619" s="30"/>
      <c r="BB619" s="30"/>
      <c r="BC619" s="30"/>
      <c r="BD619" s="30"/>
      <c r="BE619" s="30"/>
      <c r="BF619" s="1"/>
      <c r="BG619" s="1"/>
      <c r="BH619" s="1"/>
      <c r="BI619" s="1"/>
    </row>
    <row r="620" spans="1:61" x14ac:dyDescent="0.2">
      <c r="A620" s="125">
        <f t="shared" si="376"/>
        <v>42511</v>
      </c>
      <c r="B620" s="177">
        <f t="shared" si="360"/>
        <v>343150.40119424672</v>
      </c>
      <c r="C620" s="3">
        <f t="shared" si="377"/>
        <v>46325304.161223307</v>
      </c>
      <c r="D620" s="177">
        <f t="shared" si="378"/>
        <v>293329.71023562999</v>
      </c>
      <c r="E620" s="177">
        <f t="shared" si="379"/>
        <v>25144.731435699996</v>
      </c>
      <c r="F620" s="178">
        <f t="shared" si="361"/>
        <v>268184.97879993002</v>
      </c>
      <c r="G620" s="179">
        <f t="shared" si="380"/>
        <v>4610.92</v>
      </c>
      <c r="H620" s="180">
        <f>IF(AND(N620=1,N619&gt;1),VLOOKUP(A619,[1]Plan1!$CW$105:$CY$215,3),H619)</f>
        <v>4639.05</v>
      </c>
      <c r="I620" s="181">
        <f t="shared" si="362"/>
        <v>42440</v>
      </c>
      <c r="J620" s="181">
        <f t="shared" si="381"/>
        <v>42471</v>
      </c>
      <c r="K620" s="182">
        <f t="shared" si="363"/>
        <v>6.1007347774413301E-3</v>
      </c>
      <c r="L620" s="213">
        <f t="shared" si="382"/>
        <v>42531</v>
      </c>
      <c r="M620" s="183">
        <f t="shared" si="383"/>
        <v>22</v>
      </c>
      <c r="N620" s="183">
        <f t="shared" si="364"/>
        <v>9</v>
      </c>
      <c r="O620" s="177">
        <f t="shared" si="365"/>
        <v>1.0024912699999999</v>
      </c>
      <c r="P620" s="184">
        <f t="shared" si="391"/>
        <v>1.0042995400000001</v>
      </c>
      <c r="Q620" s="184">
        <f t="shared" si="384"/>
        <v>1.1647491726668766</v>
      </c>
      <c r="R620" s="177">
        <f t="shared" si="390"/>
        <v>1.1676508699999999</v>
      </c>
      <c r="S620" s="177">
        <f t="shared" si="385"/>
        <v>1.15976272</v>
      </c>
      <c r="T620" s="177">
        <f t="shared" si="366"/>
        <v>340192.86259968003</v>
      </c>
      <c r="U620" s="177">
        <f t="shared" si="367"/>
        <v>4017.1906878369373</v>
      </c>
      <c r="V620" s="177">
        <f t="shared" si="368"/>
        <v>44961.445016739795</v>
      </c>
      <c r="W620" s="177">
        <f t="shared" si="369"/>
        <v>342308.34594020672</v>
      </c>
      <c r="X620" s="185">
        <f t="shared" si="370"/>
        <v>0</v>
      </c>
      <c r="Y620" s="177">
        <f t="shared" si="371"/>
        <v>0</v>
      </c>
      <c r="Z620" s="186">
        <f t="shared" si="372"/>
        <v>0</v>
      </c>
      <c r="AA620" s="177">
        <f t="shared" si="386"/>
        <v>0</v>
      </c>
      <c r="AB620" s="187">
        <f t="shared" si="387"/>
        <v>7.1215000000000001E-2</v>
      </c>
      <c r="AC620" s="185">
        <f t="shared" si="373"/>
        <v>9</v>
      </c>
      <c r="AD620" s="185">
        <v>252</v>
      </c>
      <c r="AE620" s="184">
        <f t="shared" si="389"/>
        <v>1.0024599320000001</v>
      </c>
      <c r="AF620" s="177">
        <f t="shared" si="374"/>
        <v>836.85130888000003</v>
      </c>
      <c r="AG620" s="177">
        <f t="shared" si="375"/>
        <v>842.05525404000002</v>
      </c>
      <c r="AH620" s="188">
        <f t="shared" si="388"/>
        <v>0</v>
      </c>
      <c r="AI620" s="188"/>
      <c r="AJ620" s="188"/>
      <c r="AK620" s="188"/>
      <c r="AL620" s="8"/>
      <c r="AM620" s="8"/>
      <c r="AN620" s="8"/>
      <c r="AO620" s="8"/>
      <c r="AP620" s="8"/>
      <c r="AQ620" s="8"/>
      <c r="AR620" s="5"/>
      <c r="AS620" s="1"/>
      <c r="AT620" s="8"/>
      <c r="AU620" s="1"/>
      <c r="AV620" s="1"/>
      <c r="AW620" s="3"/>
      <c r="AX620" s="30"/>
      <c r="AY620" s="30"/>
      <c r="AZ620" s="30"/>
      <c r="BA620" s="30"/>
      <c r="BB620" s="30"/>
      <c r="BC620" s="30"/>
      <c r="BD620" s="30"/>
      <c r="BE620" s="30"/>
      <c r="BF620" s="1"/>
      <c r="BG620" s="1"/>
      <c r="BH620" s="1"/>
      <c r="BI620" s="1"/>
    </row>
    <row r="621" spans="1:61" x14ac:dyDescent="0.2">
      <c r="A621" s="125">
        <f t="shared" si="376"/>
        <v>42512</v>
      </c>
      <c r="B621" s="177">
        <f t="shared" si="360"/>
        <v>343150.40119424672</v>
      </c>
      <c r="C621" s="3">
        <f t="shared" si="377"/>
        <v>46325304.161223307</v>
      </c>
      <c r="D621" s="177">
        <f t="shared" si="378"/>
        <v>293329.71023562999</v>
      </c>
      <c r="E621" s="177">
        <f t="shared" si="379"/>
        <v>25144.731435699996</v>
      </c>
      <c r="F621" s="178">
        <f t="shared" si="361"/>
        <v>268184.97879993002</v>
      </c>
      <c r="G621" s="179">
        <f t="shared" si="380"/>
        <v>4610.92</v>
      </c>
      <c r="H621" s="180">
        <f>IF(AND(N621=1,N620&gt;1),VLOOKUP(A620,[1]Plan1!$CW$105:$CY$215,3),H620)</f>
        <v>4639.05</v>
      </c>
      <c r="I621" s="181">
        <f t="shared" si="362"/>
        <v>42440</v>
      </c>
      <c r="J621" s="181">
        <f t="shared" si="381"/>
        <v>42471</v>
      </c>
      <c r="K621" s="182">
        <f t="shared" si="363"/>
        <v>6.1007347774413301E-3</v>
      </c>
      <c r="L621" s="213">
        <f t="shared" si="382"/>
        <v>42531</v>
      </c>
      <c r="M621" s="183">
        <f t="shared" si="383"/>
        <v>22</v>
      </c>
      <c r="N621" s="183">
        <f t="shared" si="364"/>
        <v>9</v>
      </c>
      <c r="O621" s="177">
        <f t="shared" si="365"/>
        <v>1.0024912699999999</v>
      </c>
      <c r="P621" s="184">
        <f t="shared" si="391"/>
        <v>1.0042995400000001</v>
      </c>
      <c r="Q621" s="184">
        <f t="shared" si="384"/>
        <v>1.1647491726668766</v>
      </c>
      <c r="R621" s="177">
        <f t="shared" si="390"/>
        <v>1.1676508699999999</v>
      </c>
      <c r="S621" s="177">
        <f t="shared" si="385"/>
        <v>1.15976272</v>
      </c>
      <c r="T621" s="177">
        <f t="shared" si="366"/>
        <v>340192.86259968003</v>
      </c>
      <c r="U621" s="177">
        <f t="shared" si="367"/>
        <v>4017.1906878369373</v>
      </c>
      <c r="V621" s="177">
        <f t="shared" si="368"/>
        <v>44961.445016739795</v>
      </c>
      <c r="W621" s="177">
        <f t="shared" si="369"/>
        <v>342308.34594020672</v>
      </c>
      <c r="X621" s="185">
        <f t="shared" si="370"/>
        <v>0</v>
      </c>
      <c r="Y621" s="177">
        <f t="shared" si="371"/>
        <v>0</v>
      </c>
      <c r="Z621" s="186">
        <f t="shared" si="372"/>
        <v>0</v>
      </c>
      <c r="AA621" s="177">
        <f t="shared" si="386"/>
        <v>0</v>
      </c>
      <c r="AB621" s="187">
        <f t="shared" si="387"/>
        <v>7.1215000000000001E-2</v>
      </c>
      <c r="AC621" s="185">
        <f t="shared" si="373"/>
        <v>9</v>
      </c>
      <c r="AD621" s="185">
        <v>252</v>
      </c>
      <c r="AE621" s="184">
        <f t="shared" si="389"/>
        <v>1.0024599320000001</v>
      </c>
      <c r="AF621" s="177">
        <f t="shared" si="374"/>
        <v>836.85130888000003</v>
      </c>
      <c r="AG621" s="177">
        <f t="shared" si="375"/>
        <v>842.05525404000002</v>
      </c>
      <c r="AH621" s="188">
        <f t="shared" si="388"/>
        <v>0</v>
      </c>
      <c r="AI621" s="188"/>
      <c r="AJ621" s="188"/>
      <c r="AK621" s="188"/>
      <c r="AL621" s="8"/>
      <c r="AM621" s="8"/>
      <c r="AN621" s="8"/>
      <c r="AO621" s="8"/>
      <c r="AP621" s="8"/>
      <c r="AQ621" s="8"/>
      <c r="AR621" s="5"/>
      <c r="AS621" s="1"/>
      <c r="AT621" s="8"/>
      <c r="AU621" s="1"/>
      <c r="AV621" s="1"/>
      <c r="AW621" s="3"/>
      <c r="AX621" s="30"/>
      <c r="AY621" s="30"/>
      <c r="AZ621" s="30"/>
      <c r="BA621" s="30"/>
      <c r="BB621" s="30"/>
      <c r="BC621" s="30"/>
      <c r="BD621" s="30"/>
      <c r="BE621" s="30"/>
      <c r="BF621" s="1"/>
      <c r="BG621" s="1"/>
      <c r="BH621" s="1"/>
      <c r="BI621" s="1"/>
    </row>
    <row r="622" spans="1:61" x14ac:dyDescent="0.2">
      <c r="A622" s="125">
        <f t="shared" si="376"/>
        <v>42513</v>
      </c>
      <c r="B622" s="177">
        <f t="shared" si="360"/>
        <v>343150.40119424672</v>
      </c>
      <c r="C622" s="3">
        <f t="shared" si="377"/>
        <v>46325304.161223307</v>
      </c>
      <c r="D622" s="177">
        <f t="shared" si="378"/>
        <v>293329.71023562999</v>
      </c>
      <c r="E622" s="177">
        <f t="shared" si="379"/>
        <v>25144.731435699996</v>
      </c>
      <c r="F622" s="178">
        <f t="shared" si="361"/>
        <v>268184.97879993002</v>
      </c>
      <c r="G622" s="179">
        <f t="shared" si="380"/>
        <v>4610.92</v>
      </c>
      <c r="H622" s="180">
        <f>IF(AND(N622=1,N621&gt;1),VLOOKUP(A621,[1]Plan1!$CW$105:$CY$215,3),H621)</f>
        <v>4639.05</v>
      </c>
      <c r="I622" s="181">
        <f t="shared" si="362"/>
        <v>42440</v>
      </c>
      <c r="J622" s="181">
        <f t="shared" si="381"/>
        <v>42471</v>
      </c>
      <c r="K622" s="182">
        <f t="shared" si="363"/>
        <v>6.1007347774413301E-3</v>
      </c>
      <c r="L622" s="213">
        <f t="shared" si="382"/>
        <v>42531</v>
      </c>
      <c r="M622" s="183">
        <f t="shared" si="383"/>
        <v>22</v>
      </c>
      <c r="N622" s="183">
        <f t="shared" si="364"/>
        <v>9</v>
      </c>
      <c r="O622" s="177">
        <f t="shared" si="365"/>
        <v>1.0024912699999999</v>
      </c>
      <c r="P622" s="184">
        <f t="shared" si="391"/>
        <v>1.0042995400000001</v>
      </c>
      <c r="Q622" s="184">
        <f t="shared" si="384"/>
        <v>1.1647491726668766</v>
      </c>
      <c r="R622" s="177">
        <f t="shared" si="390"/>
        <v>1.1676508699999999</v>
      </c>
      <c r="S622" s="177">
        <f t="shared" si="385"/>
        <v>1.15976272</v>
      </c>
      <c r="T622" s="177">
        <f t="shared" si="366"/>
        <v>340192.86259968003</v>
      </c>
      <c r="U622" s="177">
        <f t="shared" si="367"/>
        <v>4017.1906878369373</v>
      </c>
      <c r="V622" s="177">
        <f t="shared" si="368"/>
        <v>44961.445016739795</v>
      </c>
      <c r="W622" s="177">
        <f t="shared" si="369"/>
        <v>342308.34594020672</v>
      </c>
      <c r="X622" s="185">
        <f t="shared" si="370"/>
        <v>0</v>
      </c>
      <c r="Y622" s="177">
        <f t="shared" si="371"/>
        <v>0</v>
      </c>
      <c r="Z622" s="186">
        <f t="shared" si="372"/>
        <v>0</v>
      </c>
      <c r="AA622" s="177">
        <f t="shared" si="386"/>
        <v>0</v>
      </c>
      <c r="AB622" s="187">
        <f t="shared" si="387"/>
        <v>7.1215000000000001E-2</v>
      </c>
      <c r="AC622" s="185">
        <f t="shared" si="373"/>
        <v>9</v>
      </c>
      <c r="AD622" s="185">
        <v>252</v>
      </c>
      <c r="AE622" s="184">
        <f t="shared" si="389"/>
        <v>1.0024599320000001</v>
      </c>
      <c r="AF622" s="177">
        <f t="shared" si="374"/>
        <v>836.85130888000003</v>
      </c>
      <c r="AG622" s="177">
        <f t="shared" si="375"/>
        <v>842.05525404000002</v>
      </c>
      <c r="AH622" s="188">
        <f t="shared" si="388"/>
        <v>0</v>
      </c>
      <c r="AI622" s="188"/>
      <c r="AJ622" s="188"/>
      <c r="AK622" s="188"/>
      <c r="AL622" s="8"/>
      <c r="AM622" s="8"/>
      <c r="AN622" s="8"/>
      <c r="AO622" s="8"/>
      <c r="AP622" s="8"/>
      <c r="AQ622" s="8"/>
      <c r="AR622" s="5"/>
      <c r="AS622" s="1"/>
      <c r="AT622" s="8"/>
      <c r="AU622" s="1"/>
      <c r="AV622" s="1"/>
      <c r="AW622" s="3"/>
      <c r="AX622" s="30"/>
      <c r="AY622" s="30"/>
      <c r="AZ622" s="30"/>
      <c r="BA622" s="30"/>
      <c r="BB622" s="30"/>
      <c r="BC622" s="30"/>
      <c r="BD622" s="30"/>
      <c r="BE622" s="30"/>
      <c r="BF622" s="1"/>
      <c r="BG622" s="1"/>
      <c r="BH622" s="1"/>
      <c r="BI622" s="1"/>
    </row>
    <row r="623" spans="1:61" x14ac:dyDescent="0.2">
      <c r="A623" s="125">
        <f t="shared" si="376"/>
        <v>42514</v>
      </c>
      <c r="B623" s="177">
        <f t="shared" si="360"/>
        <v>343330.9135432021</v>
      </c>
      <c r="C623" s="3">
        <f t="shared" si="377"/>
        <v>46349673.328332283</v>
      </c>
      <c r="D623" s="177">
        <f t="shared" si="378"/>
        <v>293329.71023562999</v>
      </c>
      <c r="E623" s="177">
        <f t="shared" si="379"/>
        <v>25144.731435699996</v>
      </c>
      <c r="F623" s="178">
        <f t="shared" si="361"/>
        <v>268184.97879993002</v>
      </c>
      <c r="G623" s="179">
        <f t="shared" si="380"/>
        <v>4610.92</v>
      </c>
      <c r="H623" s="180">
        <f>IF(AND(N623=1,N622&gt;1),VLOOKUP(A622,[1]Plan1!$CW$105:$CY$215,3),H622)</f>
        <v>4639.05</v>
      </c>
      <c r="I623" s="181">
        <f t="shared" si="362"/>
        <v>42440</v>
      </c>
      <c r="J623" s="181">
        <f t="shared" si="381"/>
        <v>42471</v>
      </c>
      <c r="K623" s="182">
        <f t="shared" si="363"/>
        <v>6.1007347774413301E-3</v>
      </c>
      <c r="L623" s="213">
        <f t="shared" si="382"/>
        <v>42531</v>
      </c>
      <c r="M623" s="183">
        <f t="shared" si="383"/>
        <v>22</v>
      </c>
      <c r="N623" s="183">
        <f t="shared" si="364"/>
        <v>10</v>
      </c>
      <c r="O623" s="177">
        <f t="shared" si="365"/>
        <v>1.00276846</v>
      </c>
      <c r="P623" s="184">
        <f t="shared" si="391"/>
        <v>1.0042995400000001</v>
      </c>
      <c r="Q623" s="184">
        <f t="shared" si="384"/>
        <v>1.1647491726668766</v>
      </c>
      <c r="R623" s="177">
        <f t="shared" si="390"/>
        <v>1.1679737299999999</v>
      </c>
      <c r="S623" s="177">
        <f t="shared" si="385"/>
        <v>1.15976272</v>
      </c>
      <c r="T623" s="177">
        <f t="shared" si="366"/>
        <v>340192.86259968003</v>
      </c>
      <c r="U623" s="177">
        <f t="shared" si="367"/>
        <v>4017.1906878369373</v>
      </c>
      <c r="V623" s="177">
        <f t="shared" si="368"/>
        <v>45048.031218995151</v>
      </c>
      <c r="W623" s="177">
        <f t="shared" si="369"/>
        <v>342394.93214246212</v>
      </c>
      <c r="X623" s="185">
        <f t="shared" si="370"/>
        <v>0</v>
      </c>
      <c r="Y623" s="177">
        <f t="shared" si="371"/>
        <v>0</v>
      </c>
      <c r="Z623" s="186">
        <f t="shared" si="372"/>
        <v>0</v>
      </c>
      <c r="AA623" s="177">
        <f t="shared" si="386"/>
        <v>0</v>
      </c>
      <c r="AB623" s="187">
        <f t="shared" si="387"/>
        <v>7.1215000000000001E-2</v>
      </c>
      <c r="AC623" s="185">
        <f t="shared" si="373"/>
        <v>10</v>
      </c>
      <c r="AD623" s="185">
        <v>252</v>
      </c>
      <c r="AE623" s="184">
        <f t="shared" si="389"/>
        <v>1.0027336309999999</v>
      </c>
      <c r="AF623" s="177">
        <f t="shared" si="374"/>
        <v>929.96175517999995</v>
      </c>
      <c r="AG623" s="177">
        <f t="shared" si="375"/>
        <v>935.98140074000003</v>
      </c>
      <c r="AH623" s="188">
        <f t="shared" si="388"/>
        <v>0</v>
      </c>
      <c r="AI623" s="188"/>
      <c r="AJ623" s="188"/>
      <c r="AK623" s="188"/>
      <c r="AL623" s="8"/>
      <c r="AM623" s="8"/>
      <c r="AN623" s="8"/>
      <c r="AO623" s="8"/>
      <c r="AP623" s="8"/>
      <c r="AQ623" s="8"/>
      <c r="AR623" s="5"/>
      <c r="AS623" s="1"/>
      <c r="AT623" s="8"/>
      <c r="AU623" s="1"/>
      <c r="AV623" s="1"/>
      <c r="AW623" s="3"/>
      <c r="AX623" s="30"/>
      <c r="AY623" s="30"/>
      <c r="AZ623" s="30"/>
      <c r="BA623" s="30"/>
      <c r="BB623" s="30"/>
      <c r="BC623" s="30"/>
      <c r="BD623" s="30"/>
      <c r="BE623" s="30"/>
      <c r="BF623" s="1"/>
      <c r="BG623" s="1"/>
      <c r="BH623" s="1"/>
      <c r="BI623" s="1"/>
    </row>
    <row r="624" spans="1:61" x14ac:dyDescent="0.2">
      <c r="A624" s="125">
        <f t="shared" si="376"/>
        <v>42515</v>
      </c>
      <c r="B624" s="177">
        <f t="shared" si="360"/>
        <v>343511.52049471572</v>
      </c>
      <c r="C624" s="3">
        <f t="shared" si="377"/>
        <v>46374055.26678662</v>
      </c>
      <c r="D624" s="177">
        <f t="shared" si="378"/>
        <v>293329.71023562999</v>
      </c>
      <c r="E624" s="177">
        <f t="shared" si="379"/>
        <v>25144.731435699996</v>
      </c>
      <c r="F624" s="178">
        <f t="shared" si="361"/>
        <v>268184.97879993002</v>
      </c>
      <c r="G624" s="179">
        <f t="shared" si="380"/>
        <v>4610.92</v>
      </c>
      <c r="H624" s="180">
        <f>IF(AND(N624=1,N623&gt;1),VLOOKUP(A623,[1]Plan1!$CW$105:$CY$215,3),H623)</f>
        <v>4639.05</v>
      </c>
      <c r="I624" s="181">
        <f t="shared" si="362"/>
        <v>42440</v>
      </c>
      <c r="J624" s="181">
        <f t="shared" si="381"/>
        <v>42471</v>
      </c>
      <c r="K624" s="182">
        <f t="shared" si="363"/>
        <v>6.1007347774413301E-3</v>
      </c>
      <c r="L624" s="213">
        <f t="shared" si="382"/>
        <v>42531</v>
      </c>
      <c r="M624" s="183">
        <f t="shared" si="383"/>
        <v>22</v>
      </c>
      <c r="N624" s="183">
        <f t="shared" si="364"/>
        <v>11</v>
      </c>
      <c r="O624" s="177">
        <f t="shared" si="365"/>
        <v>1.00304572</v>
      </c>
      <c r="P624" s="184">
        <f t="shared" si="391"/>
        <v>1.0042995400000001</v>
      </c>
      <c r="Q624" s="184">
        <f t="shared" si="384"/>
        <v>1.1647491726668766</v>
      </c>
      <c r="R624" s="177">
        <f t="shared" si="390"/>
        <v>1.1682966699999999</v>
      </c>
      <c r="S624" s="177">
        <f t="shared" si="385"/>
        <v>1.15976272</v>
      </c>
      <c r="T624" s="177">
        <f t="shared" si="366"/>
        <v>340192.86259968003</v>
      </c>
      <c r="U624" s="177">
        <f t="shared" si="367"/>
        <v>4017.1906878369373</v>
      </c>
      <c r="V624" s="177">
        <f t="shared" si="368"/>
        <v>45134.638876048797</v>
      </c>
      <c r="W624" s="177">
        <f t="shared" si="369"/>
        <v>342481.53979951574</v>
      </c>
      <c r="X624" s="185">
        <f t="shared" si="370"/>
        <v>0</v>
      </c>
      <c r="Y624" s="177">
        <f t="shared" si="371"/>
        <v>0</v>
      </c>
      <c r="Z624" s="186">
        <f t="shared" si="372"/>
        <v>0</v>
      </c>
      <c r="AA624" s="177">
        <f t="shared" si="386"/>
        <v>0</v>
      </c>
      <c r="AB624" s="187">
        <f t="shared" si="387"/>
        <v>7.1215000000000001E-2</v>
      </c>
      <c r="AC624" s="185">
        <f t="shared" si="373"/>
        <v>11</v>
      </c>
      <c r="AD624" s="185">
        <v>252</v>
      </c>
      <c r="AE624" s="184">
        <f t="shared" si="389"/>
        <v>1.003007405</v>
      </c>
      <c r="AF624" s="177">
        <f t="shared" si="374"/>
        <v>1023.0977159399999</v>
      </c>
      <c r="AG624" s="177">
        <f t="shared" si="375"/>
        <v>1029.9806951999999</v>
      </c>
      <c r="AH624" s="188">
        <f t="shared" si="388"/>
        <v>0</v>
      </c>
      <c r="AI624" s="188"/>
      <c r="AJ624" s="188"/>
      <c r="AK624" s="188"/>
      <c r="AL624" s="8"/>
      <c r="AM624" s="8"/>
      <c r="AN624" s="8"/>
      <c r="AO624" s="8"/>
      <c r="AP624" s="8"/>
      <c r="AQ624" s="8"/>
      <c r="AR624" s="5"/>
      <c r="AS624" s="1"/>
      <c r="AT624" s="8"/>
      <c r="AU624" s="1"/>
      <c r="AV624" s="1"/>
      <c r="AW624" s="3"/>
      <c r="AX624" s="30"/>
      <c r="AY624" s="30"/>
      <c r="AZ624" s="30"/>
      <c r="BA624" s="30"/>
      <c r="BB624" s="30"/>
      <c r="BC624" s="30"/>
      <c r="BD624" s="30"/>
      <c r="BE624" s="30"/>
      <c r="BF624" s="1"/>
      <c r="BG624" s="1"/>
      <c r="BH624" s="1"/>
      <c r="BI624" s="1"/>
    </row>
    <row r="625" spans="1:192" x14ac:dyDescent="0.2">
      <c r="A625" s="125">
        <f t="shared" si="376"/>
        <v>42516</v>
      </c>
      <c r="B625" s="177">
        <f t="shared" si="360"/>
        <v>343692.22712460731</v>
      </c>
      <c r="C625" s="3">
        <f t="shared" si="377"/>
        <v>46398450.661821984</v>
      </c>
      <c r="D625" s="177">
        <f t="shared" si="378"/>
        <v>293329.71023562999</v>
      </c>
      <c r="E625" s="177">
        <f t="shared" si="379"/>
        <v>25144.731435699996</v>
      </c>
      <c r="F625" s="178">
        <f t="shared" si="361"/>
        <v>268184.97879993002</v>
      </c>
      <c r="G625" s="179">
        <f t="shared" si="380"/>
        <v>4610.92</v>
      </c>
      <c r="H625" s="180">
        <f>IF(AND(N625=1,N624&gt;1),VLOOKUP(A624,[1]Plan1!$CW$105:$CY$215,3),H624)</f>
        <v>4639.05</v>
      </c>
      <c r="I625" s="181">
        <f t="shared" si="362"/>
        <v>42440</v>
      </c>
      <c r="J625" s="181">
        <f t="shared" si="381"/>
        <v>42471</v>
      </c>
      <c r="K625" s="182">
        <f t="shared" si="363"/>
        <v>6.1007347774413301E-3</v>
      </c>
      <c r="L625" s="213">
        <f t="shared" si="382"/>
        <v>42531</v>
      </c>
      <c r="M625" s="183">
        <f t="shared" si="383"/>
        <v>22</v>
      </c>
      <c r="N625" s="183">
        <f t="shared" si="364"/>
        <v>12</v>
      </c>
      <c r="O625" s="177">
        <f t="shared" si="365"/>
        <v>1.00332307</v>
      </c>
      <c r="P625" s="184">
        <f t="shared" si="391"/>
        <v>1.0042995400000001</v>
      </c>
      <c r="Q625" s="184">
        <f t="shared" si="384"/>
        <v>1.1647491726668766</v>
      </c>
      <c r="R625" s="177">
        <f t="shared" si="390"/>
        <v>1.16861971</v>
      </c>
      <c r="S625" s="177">
        <f t="shared" si="385"/>
        <v>1.15976272</v>
      </c>
      <c r="T625" s="177">
        <f t="shared" si="366"/>
        <v>340192.86259968003</v>
      </c>
      <c r="U625" s="177">
        <f t="shared" si="367"/>
        <v>4017.1906878369373</v>
      </c>
      <c r="V625" s="177">
        <f t="shared" si="368"/>
        <v>45221.273351600343</v>
      </c>
      <c r="W625" s="177">
        <f t="shared" si="369"/>
        <v>342568.17427506729</v>
      </c>
      <c r="X625" s="185">
        <f t="shared" si="370"/>
        <v>0</v>
      </c>
      <c r="Y625" s="177">
        <f t="shared" si="371"/>
        <v>0</v>
      </c>
      <c r="Z625" s="186">
        <f t="shared" si="372"/>
        <v>0</v>
      </c>
      <c r="AA625" s="177">
        <f t="shared" si="386"/>
        <v>0</v>
      </c>
      <c r="AB625" s="187">
        <f t="shared" si="387"/>
        <v>7.1215000000000001E-2</v>
      </c>
      <c r="AC625" s="185">
        <f t="shared" si="373"/>
        <v>12</v>
      </c>
      <c r="AD625" s="185">
        <v>252</v>
      </c>
      <c r="AE625" s="184">
        <f t="shared" si="389"/>
        <v>1.0032812529999999</v>
      </c>
      <c r="AF625" s="177">
        <f t="shared" si="374"/>
        <v>1116.25885098</v>
      </c>
      <c r="AG625" s="177">
        <f t="shared" si="375"/>
        <v>1124.0528495399999</v>
      </c>
      <c r="AH625" s="188">
        <f t="shared" si="388"/>
        <v>0</v>
      </c>
      <c r="AI625" s="188"/>
      <c r="AJ625" s="188"/>
      <c r="AK625" s="188"/>
      <c r="AL625" s="8"/>
      <c r="AM625" s="8"/>
      <c r="AN625" s="8"/>
      <c r="AO625" s="8"/>
      <c r="AP625" s="8"/>
      <c r="AQ625" s="8"/>
      <c r="AR625" s="5"/>
      <c r="AS625" s="1"/>
      <c r="AT625" s="8"/>
      <c r="AU625" s="1"/>
      <c r="AV625" s="1"/>
      <c r="AW625" s="3"/>
      <c r="AX625" s="30"/>
      <c r="AY625" s="30"/>
      <c r="AZ625" s="30"/>
      <c r="BA625" s="30"/>
      <c r="BB625" s="30"/>
      <c r="BC625" s="30"/>
      <c r="BD625" s="30"/>
      <c r="BE625" s="30"/>
      <c r="BF625" s="1"/>
      <c r="BG625" s="1"/>
      <c r="BH625" s="1"/>
      <c r="BI625" s="1"/>
    </row>
    <row r="626" spans="1:192" x14ac:dyDescent="0.2">
      <c r="A626" s="125">
        <f t="shared" si="376"/>
        <v>42517</v>
      </c>
      <c r="B626" s="177">
        <f t="shared" si="360"/>
        <v>343692.22712460731</v>
      </c>
      <c r="C626" s="3">
        <f t="shared" si="377"/>
        <v>46398450.661821984</v>
      </c>
      <c r="D626" s="177">
        <f t="shared" si="378"/>
        <v>293329.71023562999</v>
      </c>
      <c r="E626" s="177">
        <f t="shared" si="379"/>
        <v>25144.731435699996</v>
      </c>
      <c r="F626" s="178">
        <f t="shared" si="361"/>
        <v>268184.97879993002</v>
      </c>
      <c r="G626" s="179">
        <f t="shared" si="380"/>
        <v>4610.92</v>
      </c>
      <c r="H626" s="180">
        <f>IF(AND(N626=1,N625&gt;1),VLOOKUP(A625,[1]Plan1!$CW$105:$CY$215,3),H625)</f>
        <v>4639.05</v>
      </c>
      <c r="I626" s="181">
        <f t="shared" si="362"/>
        <v>42440</v>
      </c>
      <c r="J626" s="181">
        <f t="shared" si="381"/>
        <v>42471</v>
      </c>
      <c r="K626" s="182">
        <f t="shared" si="363"/>
        <v>6.1007347774413301E-3</v>
      </c>
      <c r="L626" s="213">
        <f t="shared" si="382"/>
        <v>42531</v>
      </c>
      <c r="M626" s="183">
        <f t="shared" si="383"/>
        <v>22</v>
      </c>
      <c r="N626" s="183">
        <f t="shared" si="364"/>
        <v>12</v>
      </c>
      <c r="O626" s="177">
        <f t="shared" si="365"/>
        <v>1.00332307</v>
      </c>
      <c r="P626" s="184">
        <f t="shared" si="391"/>
        <v>1.0042995400000001</v>
      </c>
      <c r="Q626" s="184">
        <f t="shared" si="384"/>
        <v>1.1647491726668766</v>
      </c>
      <c r="R626" s="177">
        <f t="shared" si="390"/>
        <v>1.16861971</v>
      </c>
      <c r="S626" s="177">
        <f t="shared" si="385"/>
        <v>1.15976272</v>
      </c>
      <c r="T626" s="177">
        <f t="shared" si="366"/>
        <v>340192.86259968003</v>
      </c>
      <c r="U626" s="177">
        <f t="shared" si="367"/>
        <v>4017.1906878369373</v>
      </c>
      <c r="V626" s="177">
        <f t="shared" si="368"/>
        <v>45221.273351600343</v>
      </c>
      <c r="W626" s="177">
        <f t="shared" si="369"/>
        <v>342568.17427506729</v>
      </c>
      <c r="X626" s="185">
        <f t="shared" si="370"/>
        <v>0</v>
      </c>
      <c r="Y626" s="177">
        <f t="shared" si="371"/>
        <v>0</v>
      </c>
      <c r="Z626" s="186">
        <f t="shared" si="372"/>
        <v>0</v>
      </c>
      <c r="AA626" s="177">
        <f t="shared" si="386"/>
        <v>0</v>
      </c>
      <c r="AB626" s="187">
        <f t="shared" si="387"/>
        <v>7.1215000000000001E-2</v>
      </c>
      <c r="AC626" s="185">
        <f t="shared" si="373"/>
        <v>12</v>
      </c>
      <c r="AD626" s="185">
        <v>252</v>
      </c>
      <c r="AE626" s="184">
        <f t="shared" si="389"/>
        <v>1.0032812529999999</v>
      </c>
      <c r="AF626" s="177">
        <f t="shared" si="374"/>
        <v>1116.25885098</v>
      </c>
      <c r="AG626" s="177">
        <f t="shared" si="375"/>
        <v>1124.0528495399999</v>
      </c>
      <c r="AH626" s="188">
        <f t="shared" si="388"/>
        <v>0</v>
      </c>
      <c r="AI626" s="188"/>
      <c r="AJ626" s="188"/>
      <c r="AK626" s="188"/>
      <c r="AL626" s="8"/>
      <c r="AM626" s="8"/>
      <c r="AN626" s="8"/>
      <c r="AO626" s="8"/>
      <c r="AP626" s="8"/>
      <c r="AQ626" s="8"/>
      <c r="AR626" s="5"/>
      <c r="AS626" s="1"/>
      <c r="AT626" s="8"/>
      <c r="AU626" s="1"/>
      <c r="AV626" s="1"/>
      <c r="AW626" s="3"/>
      <c r="AX626" s="30"/>
      <c r="AY626" s="30"/>
      <c r="AZ626" s="30"/>
      <c r="BA626" s="30"/>
      <c r="BB626" s="30"/>
      <c r="BC626" s="30"/>
      <c r="BD626" s="30"/>
      <c r="BE626" s="30"/>
      <c r="BF626" s="1"/>
      <c r="BG626" s="1"/>
      <c r="BH626" s="1"/>
      <c r="BI626" s="1"/>
    </row>
    <row r="627" spans="1:192" x14ac:dyDescent="0.2">
      <c r="A627" s="125">
        <f t="shared" si="376"/>
        <v>42518</v>
      </c>
      <c r="B627" s="177">
        <f t="shared" si="360"/>
        <v>343873.03146807686</v>
      </c>
      <c r="C627" s="3">
        <f t="shared" si="377"/>
        <v>46422859.248190373</v>
      </c>
      <c r="D627" s="177">
        <f t="shared" si="378"/>
        <v>293329.71023562999</v>
      </c>
      <c r="E627" s="177">
        <f t="shared" si="379"/>
        <v>25144.731435699996</v>
      </c>
      <c r="F627" s="178">
        <f t="shared" si="361"/>
        <v>268184.97879993002</v>
      </c>
      <c r="G627" s="179">
        <f t="shared" si="380"/>
        <v>4610.92</v>
      </c>
      <c r="H627" s="180">
        <f>IF(AND(N627=1,N626&gt;1),VLOOKUP(A626,[1]Plan1!$CW$105:$CY$215,3),H626)</f>
        <v>4639.05</v>
      </c>
      <c r="I627" s="181">
        <f t="shared" si="362"/>
        <v>42440</v>
      </c>
      <c r="J627" s="181">
        <f t="shared" si="381"/>
        <v>42471</v>
      </c>
      <c r="K627" s="182">
        <f t="shared" si="363"/>
        <v>6.1007347774413301E-3</v>
      </c>
      <c r="L627" s="213">
        <f t="shared" si="382"/>
        <v>42531</v>
      </c>
      <c r="M627" s="183">
        <f t="shared" si="383"/>
        <v>22</v>
      </c>
      <c r="N627" s="183">
        <f t="shared" si="364"/>
        <v>13</v>
      </c>
      <c r="O627" s="177">
        <f t="shared" si="365"/>
        <v>1.00360049</v>
      </c>
      <c r="P627" s="184">
        <f t="shared" si="391"/>
        <v>1.0042995400000001</v>
      </c>
      <c r="Q627" s="184">
        <f t="shared" si="384"/>
        <v>1.1647491726668766</v>
      </c>
      <c r="R627" s="177">
        <f t="shared" si="390"/>
        <v>1.1689428399999999</v>
      </c>
      <c r="S627" s="177">
        <f t="shared" si="385"/>
        <v>1.15976272</v>
      </c>
      <c r="T627" s="177">
        <f t="shared" si="366"/>
        <v>340192.86259968003</v>
      </c>
      <c r="U627" s="177">
        <f t="shared" si="367"/>
        <v>4017.1906878369373</v>
      </c>
      <c r="V627" s="177">
        <f t="shared" si="368"/>
        <v>45307.931963799951</v>
      </c>
      <c r="W627" s="177">
        <f t="shared" si="369"/>
        <v>342654.83288726688</v>
      </c>
      <c r="X627" s="185">
        <f t="shared" si="370"/>
        <v>0</v>
      </c>
      <c r="Y627" s="177">
        <f t="shared" si="371"/>
        <v>0</v>
      </c>
      <c r="Z627" s="186">
        <f t="shared" si="372"/>
        <v>0</v>
      </c>
      <c r="AA627" s="177">
        <f t="shared" si="386"/>
        <v>0</v>
      </c>
      <c r="AB627" s="187">
        <f t="shared" si="387"/>
        <v>7.1215000000000001E-2</v>
      </c>
      <c r="AC627" s="185">
        <f t="shared" si="373"/>
        <v>13</v>
      </c>
      <c r="AD627" s="185">
        <v>252</v>
      </c>
      <c r="AE627" s="184">
        <f t="shared" si="389"/>
        <v>1.003555177</v>
      </c>
      <c r="AF627" s="177">
        <f t="shared" si="374"/>
        <v>1209.4458406700001</v>
      </c>
      <c r="AG627" s="177">
        <f t="shared" si="375"/>
        <v>1218.1985808100001</v>
      </c>
      <c r="AH627" s="188">
        <f t="shared" si="388"/>
        <v>0</v>
      </c>
      <c r="AI627" s="188"/>
      <c r="AJ627" s="188"/>
      <c r="AK627" s="188"/>
      <c r="AL627" s="8"/>
      <c r="AM627" s="8"/>
      <c r="AN627" s="8"/>
      <c r="AO627" s="8"/>
      <c r="AP627" s="8"/>
      <c r="AQ627" s="8"/>
      <c r="AR627" s="5"/>
      <c r="AS627" s="1"/>
      <c r="AT627" s="8"/>
      <c r="AU627" s="1"/>
      <c r="AV627" s="1"/>
      <c r="AW627" s="3"/>
      <c r="AX627" s="30"/>
      <c r="AY627" s="30"/>
      <c r="AZ627" s="30"/>
      <c r="BA627" s="30"/>
      <c r="BB627" s="30"/>
      <c r="BC627" s="30"/>
      <c r="BD627" s="30"/>
      <c r="BE627" s="30"/>
      <c r="BF627" s="1"/>
      <c r="BG627" s="1"/>
      <c r="BH627" s="1"/>
      <c r="BI627" s="1"/>
    </row>
    <row r="628" spans="1:192" x14ac:dyDescent="0.2">
      <c r="A628" s="125">
        <f t="shared" si="376"/>
        <v>42519</v>
      </c>
      <c r="B628" s="177">
        <f t="shared" si="360"/>
        <v>343873.03146807686</v>
      </c>
      <c r="C628" s="3">
        <f t="shared" si="377"/>
        <v>46422859.248190373</v>
      </c>
      <c r="D628" s="177">
        <f t="shared" si="378"/>
        <v>293329.71023562999</v>
      </c>
      <c r="E628" s="177">
        <f t="shared" si="379"/>
        <v>25144.731435699996</v>
      </c>
      <c r="F628" s="178">
        <f t="shared" si="361"/>
        <v>268184.97879993002</v>
      </c>
      <c r="G628" s="179">
        <f t="shared" si="380"/>
        <v>4610.92</v>
      </c>
      <c r="H628" s="180">
        <f>IF(AND(N628=1,N627&gt;1),VLOOKUP(A627,[1]Plan1!$CW$105:$CY$215,3),H627)</f>
        <v>4639.05</v>
      </c>
      <c r="I628" s="181">
        <f t="shared" si="362"/>
        <v>42440</v>
      </c>
      <c r="J628" s="181">
        <f t="shared" si="381"/>
        <v>42471</v>
      </c>
      <c r="K628" s="182">
        <f t="shared" si="363"/>
        <v>6.1007347774413301E-3</v>
      </c>
      <c r="L628" s="213">
        <f t="shared" si="382"/>
        <v>42531</v>
      </c>
      <c r="M628" s="183">
        <f t="shared" si="383"/>
        <v>22</v>
      </c>
      <c r="N628" s="183">
        <f t="shared" si="364"/>
        <v>13</v>
      </c>
      <c r="O628" s="177">
        <f t="shared" si="365"/>
        <v>1.00360049</v>
      </c>
      <c r="P628" s="184">
        <f t="shared" si="391"/>
        <v>1.0042995400000001</v>
      </c>
      <c r="Q628" s="184">
        <f t="shared" si="384"/>
        <v>1.1647491726668766</v>
      </c>
      <c r="R628" s="177">
        <f t="shared" si="390"/>
        <v>1.1689428399999999</v>
      </c>
      <c r="S628" s="177">
        <f t="shared" si="385"/>
        <v>1.15976272</v>
      </c>
      <c r="T628" s="177">
        <f t="shared" si="366"/>
        <v>340192.86259968003</v>
      </c>
      <c r="U628" s="177">
        <f t="shared" si="367"/>
        <v>4017.1906878369373</v>
      </c>
      <c r="V628" s="177">
        <f t="shared" si="368"/>
        <v>45307.931963799951</v>
      </c>
      <c r="W628" s="177">
        <f t="shared" si="369"/>
        <v>342654.83288726688</v>
      </c>
      <c r="X628" s="185">
        <f t="shared" si="370"/>
        <v>0</v>
      </c>
      <c r="Y628" s="177">
        <f t="shared" si="371"/>
        <v>0</v>
      </c>
      <c r="Z628" s="186">
        <f t="shared" si="372"/>
        <v>0</v>
      </c>
      <c r="AA628" s="177">
        <f t="shared" si="386"/>
        <v>0</v>
      </c>
      <c r="AB628" s="187">
        <f t="shared" si="387"/>
        <v>7.1215000000000001E-2</v>
      </c>
      <c r="AC628" s="185">
        <f t="shared" si="373"/>
        <v>13</v>
      </c>
      <c r="AD628" s="185">
        <v>252</v>
      </c>
      <c r="AE628" s="184">
        <f t="shared" si="389"/>
        <v>1.003555177</v>
      </c>
      <c r="AF628" s="177">
        <f t="shared" si="374"/>
        <v>1209.4458406700001</v>
      </c>
      <c r="AG628" s="177">
        <f t="shared" si="375"/>
        <v>1218.1985808100001</v>
      </c>
      <c r="AH628" s="188">
        <f t="shared" si="388"/>
        <v>0</v>
      </c>
      <c r="AI628" s="188"/>
      <c r="AJ628" s="188"/>
      <c r="AK628" s="188"/>
      <c r="AL628" s="8"/>
      <c r="AM628" s="8"/>
      <c r="AN628" s="8"/>
      <c r="AO628" s="8"/>
      <c r="AP628" s="8"/>
      <c r="AQ628" s="8"/>
      <c r="AR628" s="5"/>
      <c r="AS628" s="1"/>
      <c r="AT628" s="8"/>
      <c r="AU628" s="1"/>
      <c r="AV628" s="1"/>
      <c r="AW628" s="3"/>
      <c r="AX628" s="30"/>
      <c r="AY628" s="30"/>
      <c r="AZ628" s="30"/>
      <c r="BA628" s="30"/>
      <c r="BB628" s="30"/>
      <c r="BC628" s="30"/>
      <c r="BD628" s="30"/>
      <c r="BE628" s="30"/>
      <c r="BF628" s="1"/>
      <c r="BG628" s="1"/>
      <c r="BH628" s="1"/>
      <c r="BI628" s="1"/>
    </row>
    <row r="629" spans="1:192" x14ac:dyDescent="0.2">
      <c r="A629" s="125">
        <f t="shared" si="376"/>
        <v>42520</v>
      </c>
      <c r="B629" s="177">
        <f t="shared" si="360"/>
        <v>343873.03146807686</v>
      </c>
      <c r="C629" s="3">
        <f t="shared" si="377"/>
        <v>46422859.248190373</v>
      </c>
      <c r="D629" s="177">
        <f t="shared" si="378"/>
        <v>293329.71023562999</v>
      </c>
      <c r="E629" s="177">
        <f t="shared" si="379"/>
        <v>25144.731435699996</v>
      </c>
      <c r="F629" s="178">
        <f t="shared" si="361"/>
        <v>268184.97879993002</v>
      </c>
      <c r="G629" s="179">
        <f t="shared" si="380"/>
        <v>4610.92</v>
      </c>
      <c r="H629" s="180">
        <f>IF(AND(N629=1,N628&gt;1),VLOOKUP(A628,[1]Plan1!$CW$105:$CY$215,3),H628)</f>
        <v>4639.05</v>
      </c>
      <c r="I629" s="181">
        <f t="shared" si="362"/>
        <v>42440</v>
      </c>
      <c r="J629" s="181">
        <f t="shared" si="381"/>
        <v>42471</v>
      </c>
      <c r="K629" s="182">
        <f t="shared" si="363"/>
        <v>6.1007347774413301E-3</v>
      </c>
      <c r="L629" s="213">
        <f t="shared" si="382"/>
        <v>42531</v>
      </c>
      <c r="M629" s="183">
        <f t="shared" si="383"/>
        <v>22</v>
      </c>
      <c r="N629" s="183">
        <f t="shared" si="364"/>
        <v>13</v>
      </c>
      <c r="O629" s="177">
        <f t="shared" si="365"/>
        <v>1.00360049</v>
      </c>
      <c r="P629" s="184">
        <f t="shared" si="391"/>
        <v>1.0042995400000001</v>
      </c>
      <c r="Q629" s="184">
        <f t="shared" si="384"/>
        <v>1.1647491726668766</v>
      </c>
      <c r="R629" s="177">
        <f t="shared" si="390"/>
        <v>1.1689428399999999</v>
      </c>
      <c r="S629" s="177">
        <f t="shared" si="385"/>
        <v>1.15976272</v>
      </c>
      <c r="T629" s="177">
        <f t="shared" si="366"/>
        <v>340192.86259968003</v>
      </c>
      <c r="U629" s="177">
        <f t="shared" si="367"/>
        <v>4017.1906878369373</v>
      </c>
      <c r="V629" s="177">
        <f t="shared" si="368"/>
        <v>45307.931963799951</v>
      </c>
      <c r="W629" s="177">
        <f t="shared" si="369"/>
        <v>342654.83288726688</v>
      </c>
      <c r="X629" s="185">
        <f t="shared" si="370"/>
        <v>0</v>
      </c>
      <c r="Y629" s="177">
        <f t="shared" si="371"/>
        <v>0</v>
      </c>
      <c r="Z629" s="186">
        <f t="shared" si="372"/>
        <v>0</v>
      </c>
      <c r="AA629" s="177">
        <f t="shared" si="386"/>
        <v>0</v>
      </c>
      <c r="AB629" s="187">
        <f t="shared" si="387"/>
        <v>7.1215000000000001E-2</v>
      </c>
      <c r="AC629" s="185">
        <f t="shared" si="373"/>
        <v>13</v>
      </c>
      <c r="AD629" s="185">
        <v>252</v>
      </c>
      <c r="AE629" s="184">
        <f t="shared" si="389"/>
        <v>1.003555177</v>
      </c>
      <c r="AF629" s="177">
        <f t="shared" si="374"/>
        <v>1209.4458406700001</v>
      </c>
      <c r="AG629" s="177">
        <f t="shared" si="375"/>
        <v>1218.1985808100001</v>
      </c>
      <c r="AH629" s="188">
        <f t="shared" si="388"/>
        <v>0</v>
      </c>
      <c r="AI629" s="188"/>
      <c r="AJ629" s="188"/>
      <c r="AK629" s="188"/>
      <c r="AL629" s="8"/>
      <c r="AM629" s="8"/>
      <c r="AN629" s="8"/>
      <c r="AO629" s="8"/>
      <c r="AP629" s="8"/>
      <c r="AQ629" s="8"/>
      <c r="AR629" s="5"/>
      <c r="AS629" s="1"/>
      <c r="AT629" s="8"/>
      <c r="AU629" s="1"/>
      <c r="AV629" s="1"/>
      <c r="AW629" s="3"/>
      <c r="AX629" s="30"/>
      <c r="AY629" s="30"/>
      <c r="AZ629" s="30"/>
      <c r="BA629" s="30"/>
      <c r="BB629" s="30"/>
      <c r="BC629" s="30"/>
      <c r="BD629" s="30"/>
      <c r="BE629" s="30"/>
      <c r="BF629" s="1"/>
      <c r="BG629" s="1"/>
      <c r="BH629" s="1"/>
      <c r="BI629" s="1"/>
    </row>
    <row r="630" spans="1:192" x14ac:dyDescent="0.2">
      <c r="A630" s="125">
        <f t="shared" si="376"/>
        <v>42521</v>
      </c>
      <c r="B630" s="177">
        <f t="shared" si="360"/>
        <v>344053.93018712488</v>
      </c>
      <c r="C630" s="3">
        <f t="shared" si="377"/>
        <v>46447280.575261861</v>
      </c>
      <c r="D630" s="177">
        <f t="shared" si="378"/>
        <v>293329.71023562999</v>
      </c>
      <c r="E630" s="177">
        <f t="shared" si="379"/>
        <v>25144.731435699996</v>
      </c>
      <c r="F630" s="178">
        <f t="shared" si="361"/>
        <v>268184.97879993002</v>
      </c>
      <c r="G630" s="179">
        <f t="shared" si="380"/>
        <v>4610.92</v>
      </c>
      <c r="H630" s="180">
        <f>IF(AND(N630=1,N629&gt;1),VLOOKUP(A629,[1]Plan1!$CW$105:$CY$215,3),H629)</f>
        <v>4639.05</v>
      </c>
      <c r="I630" s="181">
        <f t="shared" si="362"/>
        <v>42440</v>
      </c>
      <c r="J630" s="181">
        <f t="shared" si="381"/>
        <v>42471</v>
      </c>
      <c r="K630" s="182">
        <f t="shared" si="363"/>
        <v>6.1007347774413301E-3</v>
      </c>
      <c r="L630" s="213">
        <f t="shared" si="382"/>
        <v>42531</v>
      </c>
      <c r="M630" s="183">
        <f t="shared" si="383"/>
        <v>22</v>
      </c>
      <c r="N630" s="183">
        <f t="shared" si="364"/>
        <v>14</v>
      </c>
      <c r="O630" s="177">
        <f t="shared" si="365"/>
        <v>1.0038779900000001</v>
      </c>
      <c r="P630" s="184">
        <f t="shared" si="391"/>
        <v>1.0042995400000001</v>
      </c>
      <c r="Q630" s="184">
        <f t="shared" si="384"/>
        <v>1.1647491726668766</v>
      </c>
      <c r="R630" s="177">
        <f t="shared" si="390"/>
        <v>1.1692660500000001</v>
      </c>
      <c r="S630" s="177">
        <f t="shared" si="385"/>
        <v>1.15976272</v>
      </c>
      <c r="T630" s="177">
        <f t="shared" si="366"/>
        <v>340192.86259968003</v>
      </c>
      <c r="U630" s="177">
        <f t="shared" si="367"/>
        <v>4017.1906878369373</v>
      </c>
      <c r="V630" s="177">
        <f t="shared" si="368"/>
        <v>45394.612030797907</v>
      </c>
      <c r="W630" s="177">
        <f t="shared" si="369"/>
        <v>342741.51295426488</v>
      </c>
      <c r="X630" s="185">
        <f t="shared" si="370"/>
        <v>0</v>
      </c>
      <c r="Y630" s="177">
        <f t="shared" si="371"/>
        <v>0</v>
      </c>
      <c r="Z630" s="186">
        <f t="shared" si="372"/>
        <v>0</v>
      </c>
      <c r="AA630" s="177">
        <f t="shared" si="386"/>
        <v>0</v>
      </c>
      <c r="AB630" s="187">
        <f t="shared" si="387"/>
        <v>7.1215000000000001E-2</v>
      </c>
      <c r="AC630" s="185">
        <f t="shared" si="373"/>
        <v>14</v>
      </c>
      <c r="AD630" s="185">
        <v>252</v>
      </c>
      <c r="AE630" s="184">
        <f t="shared" si="389"/>
        <v>1.0038291749999999</v>
      </c>
      <c r="AF630" s="177">
        <f t="shared" si="374"/>
        <v>1302.6580046399999</v>
      </c>
      <c r="AG630" s="177">
        <f t="shared" si="375"/>
        <v>1312.41723286</v>
      </c>
      <c r="AH630" s="188">
        <f t="shared" si="388"/>
        <v>0</v>
      </c>
      <c r="AI630" s="188"/>
      <c r="AJ630" s="188"/>
      <c r="AK630" s="188"/>
      <c r="AL630" s="8"/>
      <c r="AM630" s="8"/>
      <c r="AN630" s="8"/>
      <c r="AO630" s="8"/>
      <c r="AP630" s="8"/>
      <c r="AQ630" s="8"/>
      <c r="AR630" s="5"/>
      <c r="AS630" s="1"/>
      <c r="AT630" s="8"/>
      <c r="AU630" s="1"/>
      <c r="AV630" s="1"/>
      <c r="AW630" s="3"/>
      <c r="AX630" s="30"/>
      <c r="AY630" s="30"/>
      <c r="AZ630" s="30"/>
      <c r="BA630" s="30"/>
      <c r="BB630" s="30"/>
      <c r="BC630" s="30"/>
      <c r="BD630" s="30"/>
      <c r="BE630" s="30"/>
      <c r="BF630" s="1"/>
      <c r="BG630" s="1"/>
      <c r="BH630" s="1"/>
      <c r="BI630" s="1"/>
    </row>
    <row r="631" spans="1:192" x14ac:dyDescent="0.2">
      <c r="A631" s="125">
        <f t="shared" si="376"/>
        <v>42522</v>
      </c>
      <c r="B631" s="177">
        <f t="shared" si="360"/>
        <v>344234.92635430087</v>
      </c>
      <c r="C631" s="3">
        <f t="shared" si="377"/>
        <v>46471715.057830617</v>
      </c>
      <c r="D631" s="177">
        <f t="shared" si="378"/>
        <v>293329.71023562999</v>
      </c>
      <c r="E631" s="177">
        <f t="shared" si="379"/>
        <v>25144.731435699996</v>
      </c>
      <c r="F631" s="178">
        <f t="shared" si="361"/>
        <v>268184.97879993002</v>
      </c>
      <c r="G631" s="179">
        <f t="shared" si="380"/>
        <v>4610.92</v>
      </c>
      <c r="H631" s="180">
        <f>IF(AND(N631=1,N630&gt;1),VLOOKUP(A630,[1]Plan1!$CW$105:$CY$215,3),H630)</f>
        <v>4639.05</v>
      </c>
      <c r="I631" s="181">
        <f t="shared" si="362"/>
        <v>42440</v>
      </c>
      <c r="J631" s="181">
        <f t="shared" si="381"/>
        <v>42471</v>
      </c>
      <c r="K631" s="182">
        <f t="shared" si="363"/>
        <v>6.1007347774413301E-3</v>
      </c>
      <c r="L631" s="213">
        <f t="shared" si="382"/>
        <v>42531</v>
      </c>
      <c r="M631" s="183">
        <f t="shared" si="383"/>
        <v>22</v>
      </c>
      <c r="N631" s="183">
        <f t="shared" si="364"/>
        <v>15</v>
      </c>
      <c r="O631" s="177">
        <f t="shared" si="365"/>
        <v>1.0041555600000001</v>
      </c>
      <c r="P631" s="184">
        <f t="shared" si="391"/>
        <v>1.0042995400000001</v>
      </c>
      <c r="Q631" s="184">
        <f t="shared" si="384"/>
        <v>1.1647491726668766</v>
      </c>
      <c r="R631" s="177">
        <f t="shared" si="390"/>
        <v>1.1695893500000001</v>
      </c>
      <c r="S631" s="177">
        <f t="shared" si="385"/>
        <v>1.15976272</v>
      </c>
      <c r="T631" s="177">
        <f t="shared" si="366"/>
        <v>340192.86259968003</v>
      </c>
      <c r="U631" s="177">
        <f t="shared" si="367"/>
        <v>4017.1906878369373</v>
      </c>
      <c r="V631" s="177">
        <f t="shared" si="368"/>
        <v>45481.316234443933</v>
      </c>
      <c r="W631" s="177">
        <f t="shared" si="369"/>
        <v>342828.21715791087</v>
      </c>
      <c r="X631" s="185">
        <f t="shared" si="370"/>
        <v>0</v>
      </c>
      <c r="Y631" s="177">
        <f t="shared" si="371"/>
        <v>0</v>
      </c>
      <c r="Z631" s="186">
        <f t="shared" si="372"/>
        <v>0</v>
      </c>
      <c r="AA631" s="177">
        <f t="shared" si="386"/>
        <v>0</v>
      </c>
      <c r="AB631" s="187">
        <f t="shared" si="387"/>
        <v>7.1215000000000001E-2</v>
      </c>
      <c r="AC631" s="185">
        <f t="shared" si="373"/>
        <v>15</v>
      </c>
      <c r="AD631" s="185">
        <v>252</v>
      </c>
      <c r="AE631" s="184">
        <f t="shared" si="389"/>
        <v>1.0041032480000001</v>
      </c>
      <c r="AF631" s="177">
        <f t="shared" si="374"/>
        <v>1395.8956830699999</v>
      </c>
      <c r="AG631" s="177">
        <f t="shared" si="375"/>
        <v>1406.70919639</v>
      </c>
      <c r="AH631" s="188">
        <f t="shared" si="388"/>
        <v>0</v>
      </c>
      <c r="AI631" s="188"/>
      <c r="AJ631" s="188"/>
      <c r="AK631" s="188"/>
      <c r="AL631" s="8"/>
      <c r="AM631" s="8"/>
      <c r="AN631" s="8"/>
      <c r="AO631" s="8"/>
      <c r="AP631" s="8"/>
      <c r="AQ631" s="8"/>
      <c r="AR631" s="5"/>
      <c r="AS631" s="1"/>
      <c r="AT631" s="8"/>
      <c r="AU631" s="1"/>
      <c r="AV631" s="1"/>
      <c r="AW631" s="3"/>
      <c r="AX631" s="30"/>
      <c r="AY631" s="30"/>
      <c r="AZ631" s="30"/>
      <c r="BA631" s="30"/>
      <c r="BB631" s="30"/>
      <c r="BC631" s="30"/>
      <c r="BD631" s="30"/>
      <c r="BE631" s="30"/>
      <c r="BF631" s="1"/>
      <c r="BG631" s="1"/>
      <c r="BH631" s="1"/>
      <c r="BI631" s="1"/>
    </row>
    <row r="632" spans="1:192" x14ac:dyDescent="0.2">
      <c r="A632" s="125">
        <f t="shared" si="376"/>
        <v>42523</v>
      </c>
      <c r="B632" s="177">
        <f t="shared" si="360"/>
        <v>344416.02235963475</v>
      </c>
      <c r="C632" s="3">
        <f t="shared" si="377"/>
        <v>46496163.018550694</v>
      </c>
      <c r="D632" s="177">
        <f t="shared" si="378"/>
        <v>293329.71023562999</v>
      </c>
      <c r="E632" s="177">
        <f t="shared" si="379"/>
        <v>25144.731435699996</v>
      </c>
      <c r="F632" s="178">
        <f t="shared" si="361"/>
        <v>268184.97879993002</v>
      </c>
      <c r="G632" s="179">
        <f t="shared" si="380"/>
        <v>4610.92</v>
      </c>
      <c r="H632" s="180">
        <f>IF(AND(N632=1,N631&gt;1),VLOOKUP(A631,[1]Plan1!$CW$105:$CY$215,3),H631)</f>
        <v>4639.05</v>
      </c>
      <c r="I632" s="181">
        <f t="shared" si="362"/>
        <v>42440</v>
      </c>
      <c r="J632" s="181">
        <f t="shared" si="381"/>
        <v>42471</v>
      </c>
      <c r="K632" s="182">
        <f t="shared" si="363"/>
        <v>6.1007347774413301E-3</v>
      </c>
      <c r="L632" s="213">
        <f t="shared" si="382"/>
        <v>42531</v>
      </c>
      <c r="M632" s="183">
        <f t="shared" si="383"/>
        <v>22</v>
      </c>
      <c r="N632" s="183">
        <f t="shared" si="364"/>
        <v>16</v>
      </c>
      <c r="O632" s="177">
        <f t="shared" si="365"/>
        <v>1.00443321</v>
      </c>
      <c r="P632" s="184">
        <f t="shared" si="391"/>
        <v>1.0042995400000001</v>
      </c>
      <c r="Q632" s="184">
        <f t="shared" si="384"/>
        <v>1.1647491726668766</v>
      </c>
      <c r="R632" s="177">
        <f t="shared" si="390"/>
        <v>1.1699127499999999</v>
      </c>
      <c r="S632" s="177">
        <f t="shared" si="385"/>
        <v>1.15976272</v>
      </c>
      <c r="T632" s="177">
        <f t="shared" si="366"/>
        <v>340192.86259968003</v>
      </c>
      <c r="U632" s="177">
        <f t="shared" si="367"/>
        <v>4017.1906878369373</v>
      </c>
      <c r="V632" s="177">
        <f t="shared" si="368"/>
        <v>45568.047256587794</v>
      </c>
      <c r="W632" s="177">
        <f t="shared" si="369"/>
        <v>342914.94818005472</v>
      </c>
      <c r="X632" s="185">
        <f t="shared" si="370"/>
        <v>0</v>
      </c>
      <c r="Y632" s="177">
        <f t="shared" si="371"/>
        <v>0</v>
      </c>
      <c r="Z632" s="186">
        <f t="shared" si="372"/>
        <v>0</v>
      </c>
      <c r="AA632" s="177">
        <f t="shared" si="386"/>
        <v>0</v>
      </c>
      <c r="AB632" s="187">
        <f t="shared" si="387"/>
        <v>7.1215000000000001E-2</v>
      </c>
      <c r="AC632" s="185">
        <f t="shared" si="373"/>
        <v>16</v>
      </c>
      <c r="AD632" s="185">
        <v>252</v>
      </c>
      <c r="AE632" s="184">
        <f t="shared" si="389"/>
        <v>1.0043773949999999</v>
      </c>
      <c r="AF632" s="177">
        <f t="shared" si="374"/>
        <v>1489.1585357700001</v>
      </c>
      <c r="AG632" s="177">
        <f t="shared" si="375"/>
        <v>1501.07417958</v>
      </c>
      <c r="AH632" s="188">
        <f t="shared" si="388"/>
        <v>0</v>
      </c>
      <c r="AI632" s="188"/>
      <c r="AJ632" s="188"/>
      <c r="AK632" s="188"/>
      <c r="AL632" s="8"/>
      <c r="AM632" s="8"/>
      <c r="AN632" s="8"/>
      <c r="AO632" s="8"/>
      <c r="AP632" s="8"/>
      <c r="AQ632" s="8"/>
      <c r="AR632" s="5"/>
      <c r="AS632" s="1"/>
      <c r="AT632" s="8"/>
      <c r="AU632" s="1"/>
      <c r="AV632" s="1"/>
      <c r="AW632" s="3"/>
      <c r="AX632" s="30"/>
      <c r="AY632" s="30"/>
      <c r="AZ632" s="30"/>
      <c r="BA632" s="30"/>
      <c r="BB632" s="30"/>
      <c r="BC632" s="30"/>
      <c r="BD632" s="30"/>
      <c r="BE632" s="30"/>
      <c r="BF632" s="1"/>
      <c r="BG632" s="1"/>
      <c r="BH632" s="1"/>
      <c r="BI632" s="1"/>
    </row>
    <row r="633" spans="1:192" x14ac:dyDescent="0.2">
      <c r="A633" s="125">
        <f t="shared" si="376"/>
        <v>42524</v>
      </c>
      <c r="B633" s="177">
        <f t="shared" si="360"/>
        <v>344597.21354179695</v>
      </c>
      <c r="C633" s="3">
        <f t="shared" si="377"/>
        <v>46520623.828142591</v>
      </c>
      <c r="D633" s="177">
        <f t="shared" si="378"/>
        <v>293329.71023562999</v>
      </c>
      <c r="E633" s="177">
        <f t="shared" si="379"/>
        <v>25144.731435699996</v>
      </c>
      <c r="F633" s="178">
        <f t="shared" si="361"/>
        <v>268184.97879993002</v>
      </c>
      <c r="G633" s="179">
        <f t="shared" si="380"/>
        <v>4610.92</v>
      </c>
      <c r="H633" s="180">
        <f>IF(AND(N633=1,N632&gt;1),VLOOKUP(A632,[1]Plan1!$CW$105:$CY$215,3),H632)</f>
        <v>4639.05</v>
      </c>
      <c r="I633" s="181">
        <f t="shared" si="362"/>
        <v>42440</v>
      </c>
      <c r="J633" s="181">
        <f t="shared" si="381"/>
        <v>42471</v>
      </c>
      <c r="K633" s="182">
        <f t="shared" si="363"/>
        <v>6.1007347774413301E-3</v>
      </c>
      <c r="L633" s="213">
        <f t="shared" si="382"/>
        <v>42531</v>
      </c>
      <c r="M633" s="183">
        <f t="shared" si="383"/>
        <v>22</v>
      </c>
      <c r="N633" s="183">
        <f t="shared" si="364"/>
        <v>17</v>
      </c>
      <c r="O633" s="177">
        <f t="shared" si="365"/>
        <v>1.0047109400000001</v>
      </c>
      <c r="P633" s="184">
        <f t="shared" si="391"/>
        <v>1.0042995400000001</v>
      </c>
      <c r="Q633" s="184">
        <f t="shared" si="384"/>
        <v>1.1647491726668766</v>
      </c>
      <c r="R633" s="177">
        <f t="shared" si="390"/>
        <v>1.17023623</v>
      </c>
      <c r="S633" s="177">
        <f t="shared" si="385"/>
        <v>1.15976272</v>
      </c>
      <c r="T633" s="177">
        <f t="shared" si="366"/>
        <v>340192.86259968003</v>
      </c>
      <c r="U633" s="177">
        <f t="shared" si="367"/>
        <v>4017.1906878369373</v>
      </c>
      <c r="V633" s="177">
        <f t="shared" si="368"/>
        <v>45654.79973353001</v>
      </c>
      <c r="W633" s="177">
        <f t="shared" si="369"/>
        <v>343001.70065699698</v>
      </c>
      <c r="X633" s="185">
        <f t="shared" si="370"/>
        <v>0</v>
      </c>
      <c r="Y633" s="177">
        <f t="shared" si="371"/>
        <v>0</v>
      </c>
      <c r="Z633" s="186">
        <f t="shared" si="372"/>
        <v>0</v>
      </c>
      <c r="AA633" s="177">
        <f t="shared" si="386"/>
        <v>0</v>
      </c>
      <c r="AB633" s="187">
        <f t="shared" si="387"/>
        <v>7.1215000000000001E-2</v>
      </c>
      <c r="AC633" s="185">
        <f t="shared" si="373"/>
        <v>17</v>
      </c>
      <c r="AD633" s="185">
        <v>252</v>
      </c>
      <c r="AE633" s="184">
        <f t="shared" si="389"/>
        <v>1.004651618</v>
      </c>
      <c r="AF633" s="177">
        <f t="shared" si="374"/>
        <v>1582.44724314</v>
      </c>
      <c r="AG633" s="177">
        <f t="shared" si="375"/>
        <v>1595.5128847999999</v>
      </c>
      <c r="AH633" s="188">
        <f t="shared" si="388"/>
        <v>0</v>
      </c>
      <c r="AI633" s="188"/>
      <c r="AJ633" s="188"/>
      <c r="AK633" s="188"/>
      <c r="AL633" s="8"/>
      <c r="AM633" s="8"/>
      <c r="AN633" s="8"/>
      <c r="AO633" s="8"/>
      <c r="AP633" s="8"/>
      <c r="AQ633" s="8"/>
      <c r="AR633" s="5"/>
      <c r="AS633" s="1"/>
      <c r="AT633" s="8"/>
      <c r="AU633" s="1"/>
      <c r="AV633" s="1"/>
      <c r="AW633" s="3"/>
      <c r="AX633" s="30"/>
      <c r="AY633" s="30"/>
      <c r="AZ633" s="30"/>
      <c r="BA633" s="30"/>
      <c r="BB633" s="30"/>
      <c r="BC633" s="30"/>
      <c r="BD633" s="30"/>
      <c r="BE633" s="30"/>
      <c r="BF633" s="1"/>
      <c r="BG633" s="1"/>
      <c r="BH633" s="1"/>
      <c r="BI633" s="1"/>
    </row>
    <row r="634" spans="1:192" x14ac:dyDescent="0.2">
      <c r="A634" s="125">
        <f t="shared" si="376"/>
        <v>42525</v>
      </c>
      <c r="B634" s="177">
        <f t="shared" si="360"/>
        <v>344778.50194709725</v>
      </c>
      <c r="C634" s="3">
        <f t="shared" si="377"/>
        <v>46545097.76285813</v>
      </c>
      <c r="D634" s="177">
        <f t="shared" si="378"/>
        <v>293329.71023562999</v>
      </c>
      <c r="E634" s="177">
        <f t="shared" si="379"/>
        <v>25144.731435699996</v>
      </c>
      <c r="F634" s="178">
        <f t="shared" si="361"/>
        <v>268184.97879993002</v>
      </c>
      <c r="G634" s="179">
        <f t="shared" si="380"/>
        <v>4610.92</v>
      </c>
      <c r="H634" s="180">
        <f>IF(AND(N634=1,N633&gt;1),VLOOKUP(A633,[1]Plan1!$CW$105:$CY$215,3),H633)</f>
        <v>4639.05</v>
      </c>
      <c r="I634" s="181">
        <f t="shared" si="362"/>
        <v>42440</v>
      </c>
      <c r="J634" s="181">
        <f t="shared" si="381"/>
        <v>42471</v>
      </c>
      <c r="K634" s="182">
        <f t="shared" si="363"/>
        <v>6.1007347774413301E-3</v>
      </c>
      <c r="L634" s="213">
        <f t="shared" si="382"/>
        <v>42531</v>
      </c>
      <c r="M634" s="183">
        <f t="shared" si="383"/>
        <v>22</v>
      </c>
      <c r="N634" s="183">
        <f t="shared" si="364"/>
        <v>18</v>
      </c>
      <c r="O634" s="177">
        <f t="shared" si="365"/>
        <v>1.0049887399999999</v>
      </c>
      <c r="P634" s="184">
        <f t="shared" si="391"/>
        <v>1.0042995400000001</v>
      </c>
      <c r="Q634" s="184">
        <f t="shared" si="384"/>
        <v>1.1647491726668766</v>
      </c>
      <c r="R634" s="177">
        <f t="shared" si="390"/>
        <v>1.1705597999999999</v>
      </c>
      <c r="S634" s="177">
        <f t="shared" si="385"/>
        <v>1.15976272</v>
      </c>
      <c r="T634" s="177">
        <f t="shared" si="366"/>
        <v>340192.86259968003</v>
      </c>
      <c r="U634" s="177">
        <f t="shared" si="367"/>
        <v>4017.1906878369373</v>
      </c>
      <c r="V634" s="177">
        <f t="shared" si="368"/>
        <v>45741.576347120281</v>
      </c>
      <c r="W634" s="177">
        <f t="shared" si="369"/>
        <v>343088.47727058723</v>
      </c>
      <c r="X634" s="185">
        <f t="shared" si="370"/>
        <v>0</v>
      </c>
      <c r="Y634" s="177">
        <f t="shared" si="371"/>
        <v>0</v>
      </c>
      <c r="Z634" s="186">
        <f t="shared" si="372"/>
        <v>0</v>
      </c>
      <c r="AA634" s="177">
        <f t="shared" si="386"/>
        <v>0</v>
      </c>
      <c r="AB634" s="187">
        <f t="shared" si="387"/>
        <v>7.1215000000000001E-2</v>
      </c>
      <c r="AC634" s="185">
        <f t="shared" si="373"/>
        <v>18</v>
      </c>
      <c r="AD634" s="185">
        <v>252</v>
      </c>
      <c r="AE634" s="184">
        <f t="shared" si="389"/>
        <v>1.0049259150000001</v>
      </c>
      <c r="AF634" s="177">
        <f t="shared" si="374"/>
        <v>1675.7611247699999</v>
      </c>
      <c r="AG634" s="177">
        <f t="shared" si="375"/>
        <v>1690.0246765100001</v>
      </c>
      <c r="AH634" s="188">
        <f t="shared" si="388"/>
        <v>0</v>
      </c>
      <c r="AI634" s="188"/>
      <c r="AJ634" s="188"/>
      <c r="AK634" s="188"/>
      <c r="AL634" s="8"/>
      <c r="AM634" s="8"/>
      <c r="AN634" s="8"/>
      <c r="AO634" s="8"/>
      <c r="AP634" s="8"/>
      <c r="AQ634" s="8"/>
      <c r="AR634" s="5"/>
      <c r="AS634" s="1"/>
      <c r="AT634" s="8"/>
      <c r="AU634" s="1"/>
      <c r="AV634" s="1"/>
      <c r="AW634" s="3"/>
      <c r="AX634" s="30"/>
      <c r="AY634" s="30"/>
      <c r="AZ634" s="30"/>
      <c r="BA634" s="30"/>
      <c r="BB634" s="30"/>
      <c r="BC634" s="30"/>
      <c r="BD634" s="30"/>
      <c r="BE634" s="30"/>
      <c r="BF634" s="1"/>
      <c r="BG634" s="1"/>
      <c r="BH634" s="1"/>
      <c r="BI634" s="1"/>
    </row>
    <row r="635" spans="1:192" x14ac:dyDescent="0.2">
      <c r="A635" s="125">
        <f t="shared" si="376"/>
        <v>42526</v>
      </c>
      <c r="B635" s="177">
        <f t="shared" si="360"/>
        <v>344778.50194709725</v>
      </c>
      <c r="C635" s="3">
        <f t="shared" si="377"/>
        <v>46545097.76285813</v>
      </c>
      <c r="D635" s="177">
        <f t="shared" si="378"/>
        <v>293329.71023562999</v>
      </c>
      <c r="E635" s="177">
        <f t="shared" si="379"/>
        <v>25144.731435699996</v>
      </c>
      <c r="F635" s="178">
        <f t="shared" si="361"/>
        <v>268184.97879993002</v>
      </c>
      <c r="G635" s="179">
        <f t="shared" si="380"/>
        <v>4610.92</v>
      </c>
      <c r="H635" s="180">
        <f>IF(AND(N635=1,N634&gt;1),VLOOKUP(A634,[1]Plan1!$CW$105:$CY$215,3),H634)</f>
        <v>4639.05</v>
      </c>
      <c r="I635" s="181">
        <f t="shared" si="362"/>
        <v>42440</v>
      </c>
      <c r="J635" s="181">
        <f t="shared" si="381"/>
        <v>42471</v>
      </c>
      <c r="K635" s="182">
        <f t="shared" si="363"/>
        <v>6.1007347774413301E-3</v>
      </c>
      <c r="L635" s="213">
        <f t="shared" si="382"/>
        <v>42531</v>
      </c>
      <c r="M635" s="183">
        <f t="shared" si="383"/>
        <v>22</v>
      </c>
      <c r="N635" s="183">
        <f t="shared" si="364"/>
        <v>18</v>
      </c>
      <c r="O635" s="177">
        <f t="shared" si="365"/>
        <v>1.0049887399999999</v>
      </c>
      <c r="P635" s="184">
        <f t="shared" si="391"/>
        <v>1.0042995400000001</v>
      </c>
      <c r="Q635" s="184">
        <f t="shared" si="384"/>
        <v>1.1647491726668766</v>
      </c>
      <c r="R635" s="177">
        <f t="shared" si="390"/>
        <v>1.1705597999999999</v>
      </c>
      <c r="S635" s="177">
        <f t="shared" si="385"/>
        <v>1.15976272</v>
      </c>
      <c r="T635" s="177">
        <f t="shared" si="366"/>
        <v>340192.86259968003</v>
      </c>
      <c r="U635" s="177">
        <f t="shared" si="367"/>
        <v>4017.1906878369373</v>
      </c>
      <c r="V635" s="177">
        <f t="shared" si="368"/>
        <v>45741.576347120281</v>
      </c>
      <c r="W635" s="177">
        <f t="shared" si="369"/>
        <v>343088.47727058723</v>
      </c>
      <c r="X635" s="185">
        <f t="shared" si="370"/>
        <v>0</v>
      </c>
      <c r="Y635" s="177">
        <f t="shared" si="371"/>
        <v>0</v>
      </c>
      <c r="Z635" s="186">
        <f t="shared" si="372"/>
        <v>0</v>
      </c>
      <c r="AA635" s="177">
        <f t="shared" si="386"/>
        <v>0</v>
      </c>
      <c r="AB635" s="187">
        <f t="shared" si="387"/>
        <v>7.1215000000000001E-2</v>
      </c>
      <c r="AC635" s="185">
        <f t="shared" si="373"/>
        <v>18</v>
      </c>
      <c r="AD635" s="185">
        <v>252</v>
      </c>
      <c r="AE635" s="184">
        <f t="shared" si="389"/>
        <v>1.0049259150000001</v>
      </c>
      <c r="AF635" s="177">
        <f t="shared" si="374"/>
        <v>1675.7611247699999</v>
      </c>
      <c r="AG635" s="177">
        <f t="shared" si="375"/>
        <v>1690.0246765100001</v>
      </c>
      <c r="AH635" s="188">
        <f t="shared" si="388"/>
        <v>0</v>
      </c>
      <c r="AI635" s="188"/>
      <c r="AJ635" s="188"/>
      <c r="AK635" s="188"/>
      <c r="AL635" s="8"/>
      <c r="AM635" s="8"/>
      <c r="AN635" s="8"/>
      <c r="AO635" s="8"/>
      <c r="AP635" s="8"/>
      <c r="AQ635" s="8"/>
      <c r="AR635" s="5"/>
      <c r="AS635" s="1"/>
      <c r="AT635" s="8"/>
      <c r="AU635" s="1"/>
      <c r="AV635" s="1"/>
      <c r="AW635" s="3"/>
      <c r="AX635" s="30"/>
      <c r="AY635" s="30"/>
      <c r="AZ635" s="30"/>
      <c r="BA635" s="30"/>
      <c r="BB635" s="30"/>
      <c r="BC635" s="30"/>
      <c r="BD635" s="30"/>
      <c r="BE635" s="30"/>
      <c r="BF635" s="1"/>
      <c r="BG635" s="1"/>
      <c r="BH635" s="1"/>
      <c r="BI635" s="1"/>
    </row>
    <row r="636" spans="1:192" x14ac:dyDescent="0.2">
      <c r="A636" s="125">
        <f t="shared" si="376"/>
        <v>42527</v>
      </c>
      <c r="B636" s="177">
        <f t="shared" si="360"/>
        <v>344778.50194709725</v>
      </c>
      <c r="C636" s="3">
        <f t="shared" si="377"/>
        <v>46545097.76285813</v>
      </c>
      <c r="D636" s="177">
        <f t="shared" si="378"/>
        <v>293329.71023562999</v>
      </c>
      <c r="E636" s="177">
        <f t="shared" si="379"/>
        <v>25144.731435699996</v>
      </c>
      <c r="F636" s="178">
        <f t="shared" si="361"/>
        <v>268184.97879993002</v>
      </c>
      <c r="G636" s="179">
        <f t="shared" si="380"/>
        <v>4610.92</v>
      </c>
      <c r="H636" s="180">
        <f>IF(AND(N636=1,N635&gt;1),VLOOKUP(A635,[1]Plan1!$CW$105:$CY$215,3),H635)</f>
        <v>4639.05</v>
      </c>
      <c r="I636" s="181">
        <f t="shared" si="362"/>
        <v>42440</v>
      </c>
      <c r="J636" s="181">
        <f t="shared" si="381"/>
        <v>42471</v>
      </c>
      <c r="K636" s="182">
        <f t="shared" si="363"/>
        <v>6.1007347774413301E-3</v>
      </c>
      <c r="L636" s="213">
        <f t="shared" si="382"/>
        <v>42531</v>
      </c>
      <c r="M636" s="183">
        <f t="shared" si="383"/>
        <v>22</v>
      </c>
      <c r="N636" s="183">
        <f t="shared" si="364"/>
        <v>18</v>
      </c>
      <c r="O636" s="177">
        <f t="shared" si="365"/>
        <v>1.0049887399999999</v>
      </c>
      <c r="P636" s="184">
        <f t="shared" si="391"/>
        <v>1.0042995400000001</v>
      </c>
      <c r="Q636" s="184">
        <f t="shared" si="384"/>
        <v>1.1647491726668766</v>
      </c>
      <c r="R636" s="177">
        <f t="shared" si="390"/>
        <v>1.1705597999999999</v>
      </c>
      <c r="S636" s="177">
        <f t="shared" si="385"/>
        <v>1.15976272</v>
      </c>
      <c r="T636" s="177">
        <f t="shared" si="366"/>
        <v>340192.86259968003</v>
      </c>
      <c r="U636" s="177">
        <f t="shared" si="367"/>
        <v>4017.1906878369373</v>
      </c>
      <c r="V636" s="177">
        <f t="shared" si="368"/>
        <v>45741.576347120281</v>
      </c>
      <c r="W636" s="177">
        <f t="shared" si="369"/>
        <v>343088.47727058723</v>
      </c>
      <c r="X636" s="185">
        <f t="shared" si="370"/>
        <v>0</v>
      </c>
      <c r="Y636" s="177">
        <f t="shared" si="371"/>
        <v>0</v>
      </c>
      <c r="Z636" s="186">
        <f t="shared" si="372"/>
        <v>0</v>
      </c>
      <c r="AA636" s="177">
        <f t="shared" si="386"/>
        <v>0</v>
      </c>
      <c r="AB636" s="187">
        <f t="shared" si="387"/>
        <v>7.1215000000000001E-2</v>
      </c>
      <c r="AC636" s="185">
        <f t="shared" si="373"/>
        <v>18</v>
      </c>
      <c r="AD636" s="185">
        <v>252</v>
      </c>
      <c r="AE636" s="184">
        <f t="shared" si="389"/>
        <v>1.0049259150000001</v>
      </c>
      <c r="AF636" s="177">
        <f t="shared" si="374"/>
        <v>1675.7611247699999</v>
      </c>
      <c r="AG636" s="177">
        <f t="shared" si="375"/>
        <v>1690.0246765100001</v>
      </c>
      <c r="AH636" s="188">
        <f t="shared" si="388"/>
        <v>0</v>
      </c>
      <c r="AI636" s="188"/>
      <c r="AJ636" s="188"/>
      <c r="AK636" s="188"/>
      <c r="AL636" s="8"/>
      <c r="AM636" s="8"/>
      <c r="AN636" s="8"/>
      <c r="AO636" s="8"/>
      <c r="AP636" s="8"/>
      <c r="AQ636" s="8"/>
      <c r="AR636" s="5"/>
      <c r="AS636" s="1"/>
      <c r="AT636" s="8"/>
      <c r="AU636" s="1"/>
      <c r="AV636" s="1"/>
      <c r="AW636" s="3"/>
      <c r="AX636" s="30"/>
      <c r="AY636" s="30"/>
      <c r="AZ636" s="30"/>
      <c r="BA636" s="30"/>
      <c r="BB636" s="30"/>
      <c r="BC636" s="30"/>
      <c r="BD636" s="30"/>
      <c r="BE636" s="30"/>
      <c r="BF636" s="1"/>
      <c r="BG636" s="1"/>
      <c r="BH636" s="1"/>
      <c r="BI636" s="1"/>
    </row>
    <row r="637" spans="1:192" x14ac:dyDescent="0.2">
      <c r="A637" s="125">
        <f t="shared" si="376"/>
        <v>42528</v>
      </c>
      <c r="B637" s="177">
        <f t="shared" si="360"/>
        <v>344959.88830100565</v>
      </c>
      <c r="C637" s="3">
        <f t="shared" si="377"/>
        <v>46569584.92063576</v>
      </c>
      <c r="D637" s="177">
        <f t="shared" si="378"/>
        <v>293329.71023562999</v>
      </c>
      <c r="E637" s="177">
        <f t="shared" si="379"/>
        <v>25144.731435699996</v>
      </c>
      <c r="F637" s="178">
        <f t="shared" si="361"/>
        <v>268184.97879993002</v>
      </c>
      <c r="G637" s="179">
        <f t="shared" si="380"/>
        <v>4610.92</v>
      </c>
      <c r="H637" s="180">
        <f>IF(AND(N637=1,N636&gt;1),VLOOKUP(A636,[1]Plan1!$CW$105:$CY$215,3),H636)</f>
        <v>4639.05</v>
      </c>
      <c r="I637" s="181">
        <f t="shared" si="362"/>
        <v>42440</v>
      </c>
      <c r="J637" s="181">
        <f t="shared" si="381"/>
        <v>42471</v>
      </c>
      <c r="K637" s="182">
        <f t="shared" si="363"/>
        <v>6.1007347774413301E-3</v>
      </c>
      <c r="L637" s="213">
        <f t="shared" si="382"/>
        <v>42531</v>
      </c>
      <c r="M637" s="183">
        <f t="shared" si="383"/>
        <v>22</v>
      </c>
      <c r="N637" s="183">
        <f t="shared" si="364"/>
        <v>19</v>
      </c>
      <c r="O637" s="177">
        <f t="shared" si="365"/>
        <v>1.00526662</v>
      </c>
      <c r="P637" s="184">
        <f t="shared" si="391"/>
        <v>1.0042995400000001</v>
      </c>
      <c r="Q637" s="184">
        <f t="shared" si="384"/>
        <v>1.1647491726668766</v>
      </c>
      <c r="R637" s="177">
        <f t="shared" si="390"/>
        <v>1.17088346</v>
      </c>
      <c r="S637" s="177">
        <f t="shared" si="385"/>
        <v>1.15976272</v>
      </c>
      <c r="T637" s="177">
        <f t="shared" si="366"/>
        <v>340192.86259968003</v>
      </c>
      <c r="U637" s="177">
        <f t="shared" si="367"/>
        <v>4017.1906878369373</v>
      </c>
      <c r="V637" s="177">
        <f t="shared" si="368"/>
        <v>45828.377097358687</v>
      </c>
      <c r="W637" s="177">
        <f t="shared" si="369"/>
        <v>343175.27802082564</v>
      </c>
      <c r="X637" s="185">
        <f t="shared" si="370"/>
        <v>0</v>
      </c>
      <c r="Y637" s="177">
        <f t="shared" si="371"/>
        <v>0</v>
      </c>
      <c r="Z637" s="186">
        <f t="shared" si="372"/>
        <v>0</v>
      </c>
      <c r="AA637" s="177">
        <f t="shared" si="386"/>
        <v>0</v>
      </c>
      <c r="AB637" s="187">
        <f t="shared" si="387"/>
        <v>7.1215000000000001E-2</v>
      </c>
      <c r="AC637" s="185">
        <f t="shared" si="373"/>
        <v>19</v>
      </c>
      <c r="AD637" s="185">
        <v>252</v>
      </c>
      <c r="AE637" s="184">
        <f t="shared" si="389"/>
        <v>1.0052002879999999</v>
      </c>
      <c r="AF637" s="177">
        <f t="shared" si="374"/>
        <v>1769.1008610599999</v>
      </c>
      <c r="AG637" s="177">
        <f t="shared" si="375"/>
        <v>1784.61028018</v>
      </c>
      <c r="AH637" s="188">
        <f t="shared" si="388"/>
        <v>0</v>
      </c>
      <c r="AI637" s="188"/>
      <c r="AJ637" s="188"/>
      <c r="AK637" s="188"/>
      <c r="AL637" s="8"/>
      <c r="AM637" s="8"/>
      <c r="AN637" s="8"/>
      <c r="AO637" s="8"/>
      <c r="AP637" s="8"/>
      <c r="AQ637" s="8"/>
      <c r="AR637" s="5"/>
      <c r="AS637" s="1"/>
      <c r="AT637" s="8"/>
      <c r="AU637" s="1"/>
      <c r="AV637" s="1"/>
      <c r="AW637" s="3"/>
      <c r="AX637" s="30"/>
      <c r="AY637" s="30"/>
      <c r="AZ637" s="30"/>
      <c r="BA637" s="30"/>
      <c r="BB637" s="30"/>
      <c r="BC637" s="30"/>
      <c r="BD637" s="30"/>
      <c r="BE637" s="30"/>
      <c r="BF637" s="1"/>
      <c r="BG637" s="1"/>
      <c r="BH637" s="1"/>
      <c r="BI637" s="1"/>
    </row>
    <row r="638" spans="1:192" x14ac:dyDescent="0.2">
      <c r="A638" s="125">
        <f t="shared" si="376"/>
        <v>42529</v>
      </c>
      <c r="B638" s="177">
        <f t="shared" si="360"/>
        <v>345141.37195667211</v>
      </c>
      <c r="C638" s="3">
        <f t="shared" si="377"/>
        <v>46594085.214150734</v>
      </c>
      <c r="D638" s="177">
        <f t="shared" si="378"/>
        <v>293329.71023562999</v>
      </c>
      <c r="E638" s="177">
        <f t="shared" si="379"/>
        <v>25144.731435699996</v>
      </c>
      <c r="F638" s="178">
        <f t="shared" si="361"/>
        <v>268184.97879993002</v>
      </c>
      <c r="G638" s="179">
        <f t="shared" si="380"/>
        <v>4610.92</v>
      </c>
      <c r="H638" s="180">
        <f>IF(AND(N638=1,N637&gt;1),VLOOKUP(A637,[1]Plan1!$CW$105:$CY$215,3),H637)</f>
        <v>4639.05</v>
      </c>
      <c r="I638" s="181">
        <f t="shared" si="362"/>
        <v>42440</v>
      </c>
      <c r="J638" s="181">
        <f t="shared" si="381"/>
        <v>42471</v>
      </c>
      <c r="K638" s="182">
        <f t="shared" si="363"/>
        <v>6.1007347774413301E-3</v>
      </c>
      <c r="L638" s="213">
        <f t="shared" si="382"/>
        <v>42531</v>
      </c>
      <c r="M638" s="183">
        <f t="shared" si="383"/>
        <v>22</v>
      </c>
      <c r="N638" s="183">
        <f t="shared" si="364"/>
        <v>20</v>
      </c>
      <c r="O638" s="177">
        <f t="shared" si="365"/>
        <v>1.00554458</v>
      </c>
      <c r="P638" s="184">
        <f t="shared" si="391"/>
        <v>1.0042995400000001</v>
      </c>
      <c r="Q638" s="184">
        <f t="shared" si="384"/>
        <v>1.1647491726668766</v>
      </c>
      <c r="R638" s="177">
        <f t="shared" si="390"/>
        <v>1.1712072099999999</v>
      </c>
      <c r="S638" s="177">
        <f t="shared" si="385"/>
        <v>1.15976272</v>
      </c>
      <c r="T638" s="177">
        <f t="shared" si="366"/>
        <v>340192.86259968003</v>
      </c>
      <c r="U638" s="177">
        <f t="shared" si="367"/>
        <v>4017.1906878369373</v>
      </c>
      <c r="V638" s="177">
        <f t="shared" si="368"/>
        <v>45915.201984245148</v>
      </c>
      <c r="W638" s="177">
        <f t="shared" si="369"/>
        <v>343262.10290771211</v>
      </c>
      <c r="X638" s="185">
        <f t="shared" si="370"/>
        <v>0</v>
      </c>
      <c r="Y638" s="177">
        <f t="shared" si="371"/>
        <v>0</v>
      </c>
      <c r="Z638" s="186">
        <f t="shared" si="372"/>
        <v>0</v>
      </c>
      <c r="AA638" s="177">
        <f t="shared" si="386"/>
        <v>0</v>
      </c>
      <c r="AB638" s="187">
        <f t="shared" si="387"/>
        <v>7.1215000000000001E-2</v>
      </c>
      <c r="AC638" s="185">
        <f t="shared" si="373"/>
        <v>20</v>
      </c>
      <c r="AD638" s="185">
        <v>252</v>
      </c>
      <c r="AE638" s="184">
        <f t="shared" si="389"/>
        <v>1.005474735</v>
      </c>
      <c r="AF638" s="177">
        <f t="shared" si="374"/>
        <v>1862.4657716199999</v>
      </c>
      <c r="AG638" s="177">
        <f t="shared" si="375"/>
        <v>1879.26904896</v>
      </c>
      <c r="AH638" s="188">
        <f t="shared" si="388"/>
        <v>0</v>
      </c>
      <c r="AI638" s="188"/>
      <c r="AJ638" s="188"/>
      <c r="AK638" s="188"/>
      <c r="AL638" s="8"/>
      <c r="AM638" s="8"/>
      <c r="AN638" s="8"/>
      <c r="AO638" s="8"/>
      <c r="AP638" s="8"/>
      <c r="AQ638" s="8"/>
      <c r="AR638" s="5"/>
      <c r="AS638" s="1"/>
      <c r="AT638" s="8"/>
      <c r="AU638" s="1"/>
      <c r="AV638" s="1"/>
      <c r="AW638" s="3"/>
      <c r="AX638" s="30"/>
      <c r="AY638" s="30"/>
      <c r="AZ638" s="30"/>
      <c r="BA638" s="30"/>
      <c r="BB638" s="30"/>
      <c r="BC638" s="30"/>
      <c r="BD638" s="30"/>
      <c r="BE638" s="30"/>
      <c r="BF638" s="1"/>
      <c r="BG638" s="1"/>
      <c r="BH638" s="1"/>
      <c r="BI638" s="1"/>
    </row>
    <row r="639" spans="1:192" x14ac:dyDescent="0.2">
      <c r="A639" s="125">
        <f t="shared" si="376"/>
        <v>42530</v>
      </c>
      <c r="B639" s="177">
        <f t="shared" si="360"/>
        <v>345322.95599384641</v>
      </c>
      <c r="C639" s="3">
        <f t="shared" si="377"/>
        <v>46618599.059169263</v>
      </c>
      <c r="D639" s="177">
        <f t="shared" si="378"/>
        <v>293329.71023562999</v>
      </c>
      <c r="E639" s="177">
        <f t="shared" si="379"/>
        <v>25144.731435699996</v>
      </c>
      <c r="F639" s="178">
        <f t="shared" si="361"/>
        <v>268184.97879993002</v>
      </c>
      <c r="G639" s="179">
        <f t="shared" si="380"/>
        <v>4610.92</v>
      </c>
      <c r="H639" s="180">
        <f>IF(AND(N639=1,N638&gt;1),VLOOKUP(A638,[1]Plan1!$CW$105:$CY$215,3),H638)</f>
        <v>4639.05</v>
      </c>
      <c r="I639" s="181">
        <f t="shared" si="362"/>
        <v>42440</v>
      </c>
      <c r="J639" s="181">
        <f t="shared" si="381"/>
        <v>42471</v>
      </c>
      <c r="K639" s="182">
        <f t="shared" si="363"/>
        <v>6.1007347774413301E-3</v>
      </c>
      <c r="L639" s="213">
        <f t="shared" si="382"/>
        <v>42531</v>
      </c>
      <c r="M639" s="183">
        <f t="shared" si="383"/>
        <v>22</v>
      </c>
      <c r="N639" s="183">
        <f t="shared" si="364"/>
        <v>21</v>
      </c>
      <c r="O639" s="177">
        <f t="shared" si="365"/>
        <v>1.00582262</v>
      </c>
      <c r="P639" s="184">
        <f t="shared" si="391"/>
        <v>1.0042995400000001</v>
      </c>
      <c r="Q639" s="184">
        <f t="shared" si="384"/>
        <v>1.1647491726668766</v>
      </c>
      <c r="R639" s="177">
        <f t="shared" si="390"/>
        <v>1.17153106</v>
      </c>
      <c r="S639" s="177">
        <f t="shared" si="385"/>
        <v>1.15976272</v>
      </c>
      <c r="T639" s="177">
        <f t="shared" si="366"/>
        <v>340192.86259968003</v>
      </c>
      <c r="U639" s="177">
        <f t="shared" si="367"/>
        <v>4017.1906878369373</v>
      </c>
      <c r="V639" s="177">
        <f t="shared" si="368"/>
        <v>46002.053689629509</v>
      </c>
      <c r="W639" s="177">
        <f t="shared" si="369"/>
        <v>343348.95461309643</v>
      </c>
      <c r="X639" s="185">
        <f t="shared" si="370"/>
        <v>0</v>
      </c>
      <c r="Y639" s="177">
        <f t="shared" si="371"/>
        <v>0</v>
      </c>
      <c r="Z639" s="186">
        <f t="shared" si="372"/>
        <v>0</v>
      </c>
      <c r="AA639" s="177">
        <f t="shared" si="386"/>
        <v>0</v>
      </c>
      <c r="AB639" s="187">
        <f t="shared" si="387"/>
        <v>7.1215000000000001E-2</v>
      </c>
      <c r="AC639" s="185">
        <f t="shared" si="373"/>
        <v>21</v>
      </c>
      <c r="AD639" s="185">
        <v>252</v>
      </c>
      <c r="AE639" s="184">
        <f t="shared" si="389"/>
        <v>1.005749257</v>
      </c>
      <c r="AF639" s="177">
        <f t="shared" si="374"/>
        <v>1955.8561966499999</v>
      </c>
      <c r="AG639" s="177">
        <f t="shared" si="375"/>
        <v>1974.00138075</v>
      </c>
      <c r="AH639" s="188">
        <f t="shared" si="388"/>
        <v>0</v>
      </c>
      <c r="AI639" s="188"/>
      <c r="AJ639" s="188"/>
      <c r="AK639" s="188"/>
      <c r="AL639" s="8"/>
      <c r="AM639" s="8"/>
      <c r="AN639" s="11"/>
      <c r="AO639" s="11"/>
      <c r="AP639" s="11"/>
      <c r="AQ639" s="11"/>
      <c r="AR639" s="5"/>
      <c r="AS639" s="7"/>
      <c r="AT639" s="11"/>
      <c r="AU639" s="7"/>
      <c r="AV639" s="7"/>
      <c r="AW639" s="10"/>
      <c r="AX639" s="30"/>
      <c r="AY639" s="30"/>
      <c r="AZ639" s="30"/>
      <c r="BA639" s="30"/>
      <c r="BB639" s="30"/>
      <c r="BC639" s="30"/>
      <c r="BD639" s="30"/>
      <c r="BE639" s="30"/>
      <c r="BF639" s="7"/>
      <c r="BG639" s="7"/>
      <c r="BH639" s="7"/>
      <c r="BI639" s="7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</row>
    <row r="640" spans="1:192" x14ac:dyDescent="0.2">
      <c r="A640" s="125">
        <f t="shared" si="376"/>
        <v>42531</v>
      </c>
      <c r="B640" s="177">
        <f t="shared" si="360"/>
        <v>345504.63505814911</v>
      </c>
      <c r="C640" s="3">
        <f t="shared" si="377"/>
        <v>46643125.732850127</v>
      </c>
      <c r="D640" s="177">
        <f t="shared" si="378"/>
        <v>293329.71023562999</v>
      </c>
      <c r="E640" s="177">
        <f t="shared" si="379"/>
        <v>25144.731435699996</v>
      </c>
      <c r="F640" s="178">
        <f t="shared" si="361"/>
        <v>268184.97879993002</v>
      </c>
      <c r="G640" s="179">
        <f t="shared" si="380"/>
        <v>4610.92</v>
      </c>
      <c r="H640" s="180">
        <f>IF(AND(N640=1,N639&gt;1),VLOOKUP(A639,[1]Plan1!$CW$105:$CY$215,3),H639)</f>
        <v>4639.05</v>
      </c>
      <c r="I640" s="181">
        <f t="shared" si="362"/>
        <v>42440</v>
      </c>
      <c r="J640" s="181">
        <f t="shared" si="381"/>
        <v>42471</v>
      </c>
      <c r="K640" s="182">
        <f t="shared" si="363"/>
        <v>6.1007347774413301E-3</v>
      </c>
      <c r="L640" s="213">
        <f t="shared" si="382"/>
        <v>42531</v>
      </c>
      <c r="M640" s="183">
        <f t="shared" si="383"/>
        <v>22</v>
      </c>
      <c r="N640" s="183">
        <f t="shared" si="364"/>
        <v>22</v>
      </c>
      <c r="O640" s="177">
        <f t="shared" si="365"/>
        <v>1.00610073</v>
      </c>
      <c r="P640" s="184">
        <f t="shared" si="391"/>
        <v>1.0042995400000001</v>
      </c>
      <c r="Q640" s="184">
        <f t="shared" si="384"/>
        <v>1.1647491726668766</v>
      </c>
      <c r="R640" s="177">
        <f t="shared" si="390"/>
        <v>1.1718549899999999</v>
      </c>
      <c r="S640" s="177">
        <f t="shared" si="385"/>
        <v>1.15976272</v>
      </c>
      <c r="T640" s="177">
        <f t="shared" si="366"/>
        <v>340192.86259968003</v>
      </c>
      <c r="U640" s="177">
        <f t="shared" si="367"/>
        <v>4017.1906878369373</v>
      </c>
      <c r="V640" s="177">
        <f t="shared" si="368"/>
        <v>46088.926849812167</v>
      </c>
      <c r="W640" s="177">
        <f t="shared" si="369"/>
        <v>343435.8277732791</v>
      </c>
      <c r="X640" s="185">
        <f t="shared" si="370"/>
        <v>21</v>
      </c>
      <c r="Y640" s="177">
        <f t="shared" si="371"/>
        <v>2378.6106202999999</v>
      </c>
      <c r="Z640" s="186">
        <f t="shared" si="372"/>
        <v>8.1089999999999999E-3</v>
      </c>
      <c r="AA640" s="177">
        <f t="shared" si="386"/>
        <v>2758.6239228200002</v>
      </c>
      <c r="AB640" s="187">
        <f t="shared" si="387"/>
        <v>7.1215000000000001E-2</v>
      </c>
      <c r="AC640" s="185">
        <f t="shared" si="373"/>
        <v>22</v>
      </c>
      <c r="AD640" s="185">
        <v>252</v>
      </c>
      <c r="AE640" s="184">
        <f t="shared" si="389"/>
        <v>1.0060238539999999</v>
      </c>
      <c r="AF640" s="177">
        <f t="shared" si="374"/>
        <v>2049.2721361399999</v>
      </c>
      <c r="AG640" s="177">
        <f t="shared" si="375"/>
        <v>2068.8072848699999</v>
      </c>
      <c r="AH640" s="188">
        <f t="shared" si="388"/>
        <v>4807.8960589600001</v>
      </c>
      <c r="AI640" s="188"/>
      <c r="AJ640" s="188"/>
      <c r="AK640" s="188"/>
      <c r="AL640" s="8"/>
      <c r="AM640" s="8"/>
      <c r="AN640" s="8"/>
      <c r="AO640" s="8"/>
      <c r="AP640" s="8"/>
      <c r="AQ640" s="8"/>
      <c r="AR640" s="5"/>
      <c r="AS640" s="1"/>
      <c r="AT640" s="8"/>
      <c r="AU640" s="1"/>
      <c r="AV640" s="1"/>
      <c r="AW640" s="3"/>
      <c r="AX640" s="30"/>
      <c r="AY640" s="30"/>
      <c r="AZ640" s="30"/>
      <c r="BA640" s="30"/>
      <c r="BB640" s="30"/>
      <c r="BC640" s="30"/>
      <c r="BD640" s="30"/>
      <c r="BE640" s="30"/>
      <c r="BF640" s="1"/>
      <c r="BG640" s="1"/>
      <c r="BH640" s="1"/>
      <c r="BI640" s="1"/>
    </row>
    <row r="641" spans="1:61" x14ac:dyDescent="0.2">
      <c r="A641" s="125">
        <f t="shared" si="376"/>
        <v>42532</v>
      </c>
      <c r="B641" s="177">
        <f t="shared" si="360"/>
        <v>340886.52931597718</v>
      </c>
      <c r="C641" s="3">
        <f t="shared" si="377"/>
        <v>46019681.45765692</v>
      </c>
      <c r="D641" s="177">
        <f t="shared" si="378"/>
        <v>290951.09961532999</v>
      </c>
      <c r="E641" s="177">
        <f t="shared" si="379"/>
        <v>22766.120815399998</v>
      </c>
      <c r="F641" s="178">
        <f t="shared" si="361"/>
        <v>268184.97879993002</v>
      </c>
      <c r="G641" s="179">
        <f t="shared" si="380"/>
        <v>4639.05</v>
      </c>
      <c r="H641" s="180">
        <f>IF(AND(N641=1,N640&gt;1),VLOOKUP(A640,[1]Plan1!$CW$105:$CY$215,3),H640)</f>
        <v>4675.2299999999996</v>
      </c>
      <c r="I641" s="181">
        <f t="shared" si="362"/>
        <v>42471</v>
      </c>
      <c r="J641" s="181">
        <f t="shared" si="381"/>
        <v>42501</v>
      </c>
      <c r="K641" s="182">
        <f t="shared" si="363"/>
        <v>7.7990105732852477E-3</v>
      </c>
      <c r="L641" s="213">
        <f t="shared" si="382"/>
        <v>42562</v>
      </c>
      <c r="M641" s="183">
        <f t="shared" si="383"/>
        <v>21</v>
      </c>
      <c r="N641" s="183">
        <f t="shared" si="364"/>
        <v>1</v>
      </c>
      <c r="O641" s="177">
        <f t="shared" si="365"/>
        <v>1.00037</v>
      </c>
      <c r="P641" s="184">
        <f t="shared" si="391"/>
        <v>1.00610073</v>
      </c>
      <c r="Q641" s="184">
        <f t="shared" si="384"/>
        <v>1.1718549928870405</v>
      </c>
      <c r="R641" s="177">
        <f t="shared" si="390"/>
        <v>1.1722885700000001</v>
      </c>
      <c r="S641" s="177">
        <f t="shared" si="385"/>
        <v>1.15976272</v>
      </c>
      <c r="T641" s="177">
        <f t="shared" si="366"/>
        <v>337434.23867686</v>
      </c>
      <c r="U641" s="177">
        <f t="shared" si="367"/>
        <v>3637.177385316922</v>
      </c>
      <c r="V641" s="177">
        <f t="shared" si="368"/>
        <v>46205.206492920282</v>
      </c>
      <c r="W641" s="177">
        <f t="shared" si="369"/>
        <v>340793.48349356721</v>
      </c>
      <c r="X641" s="185">
        <f t="shared" si="370"/>
        <v>0</v>
      </c>
      <c r="Y641" s="177">
        <f t="shared" si="371"/>
        <v>0</v>
      </c>
      <c r="Z641" s="186">
        <f t="shared" si="372"/>
        <v>0</v>
      </c>
      <c r="AA641" s="177">
        <f t="shared" si="386"/>
        <v>0</v>
      </c>
      <c r="AB641" s="187">
        <f t="shared" si="387"/>
        <v>7.1215000000000001E-2</v>
      </c>
      <c r="AC641" s="185">
        <f t="shared" si="373"/>
        <v>1</v>
      </c>
      <c r="AD641" s="185">
        <v>252</v>
      </c>
      <c r="AE641" s="184">
        <f t="shared" si="389"/>
        <v>1.000273027</v>
      </c>
      <c r="AF641" s="177">
        <f t="shared" si="374"/>
        <v>92.128657880000006</v>
      </c>
      <c r="AG641" s="177">
        <f t="shared" si="375"/>
        <v>93.04582241</v>
      </c>
      <c r="AH641" s="188">
        <f t="shared" si="388"/>
        <v>0</v>
      </c>
      <c r="AI641" s="188"/>
      <c r="AJ641" s="188"/>
      <c r="AK641" s="188"/>
      <c r="AL641" s="8"/>
      <c r="AM641" s="8"/>
      <c r="AN641" s="8"/>
      <c r="AO641" s="8"/>
      <c r="AP641" s="8"/>
      <c r="AQ641" s="8"/>
      <c r="AR641" s="5"/>
      <c r="AS641" s="1"/>
      <c r="AT641" s="8"/>
      <c r="AU641" s="1"/>
      <c r="AV641" s="1"/>
      <c r="AW641" s="3"/>
      <c r="AX641" s="30"/>
      <c r="AY641" s="30"/>
      <c r="AZ641" s="30"/>
      <c r="BA641" s="30"/>
      <c r="BB641" s="30"/>
      <c r="BC641" s="30"/>
      <c r="BD641" s="30"/>
      <c r="BE641" s="30"/>
      <c r="BF641" s="1"/>
      <c r="BG641" s="1"/>
      <c r="BH641" s="1"/>
      <c r="BI641" s="1"/>
    </row>
    <row r="642" spans="1:61" x14ac:dyDescent="0.2">
      <c r="A642" s="125">
        <f t="shared" si="376"/>
        <v>42533</v>
      </c>
      <c r="B642" s="177">
        <f t="shared" si="360"/>
        <v>340886.52931597718</v>
      </c>
      <c r="C642" s="3">
        <f t="shared" si="377"/>
        <v>46019681.45765692</v>
      </c>
      <c r="D642" s="177">
        <f t="shared" si="378"/>
        <v>290951.09961532999</v>
      </c>
      <c r="E642" s="177">
        <f t="shared" si="379"/>
        <v>22766.120815399998</v>
      </c>
      <c r="F642" s="178">
        <f t="shared" si="361"/>
        <v>268184.97879993002</v>
      </c>
      <c r="G642" s="179">
        <f t="shared" si="380"/>
        <v>4639.05</v>
      </c>
      <c r="H642" s="180">
        <f>IF(AND(N642=1,N641&gt;1),VLOOKUP(A641,[1]Plan1!$CW$105:$CY$215,3),H641)</f>
        <v>4675.2299999999996</v>
      </c>
      <c r="I642" s="181">
        <f t="shared" si="362"/>
        <v>42471</v>
      </c>
      <c r="J642" s="181">
        <f t="shared" si="381"/>
        <v>42501</v>
      </c>
      <c r="K642" s="182">
        <f t="shared" si="363"/>
        <v>7.7990105732852477E-3</v>
      </c>
      <c r="L642" s="213">
        <f t="shared" si="382"/>
        <v>42562</v>
      </c>
      <c r="M642" s="183">
        <f t="shared" si="383"/>
        <v>21</v>
      </c>
      <c r="N642" s="183">
        <f t="shared" si="364"/>
        <v>1</v>
      </c>
      <c r="O642" s="177">
        <f t="shared" si="365"/>
        <v>1.00037</v>
      </c>
      <c r="P642" s="184">
        <f t="shared" si="391"/>
        <v>1.00610073</v>
      </c>
      <c r="Q642" s="184">
        <f t="shared" si="384"/>
        <v>1.1718549928870405</v>
      </c>
      <c r="R642" s="177">
        <f t="shared" si="390"/>
        <v>1.1722885700000001</v>
      </c>
      <c r="S642" s="177">
        <f t="shared" si="385"/>
        <v>1.15976272</v>
      </c>
      <c r="T642" s="177">
        <f t="shared" si="366"/>
        <v>337434.23867686</v>
      </c>
      <c r="U642" s="177">
        <f t="shared" si="367"/>
        <v>3637.177385316922</v>
      </c>
      <c r="V642" s="177">
        <f t="shared" si="368"/>
        <v>46205.206492920282</v>
      </c>
      <c r="W642" s="177">
        <f t="shared" si="369"/>
        <v>340793.48349356721</v>
      </c>
      <c r="X642" s="185">
        <f t="shared" si="370"/>
        <v>0</v>
      </c>
      <c r="Y642" s="177">
        <f t="shared" si="371"/>
        <v>0</v>
      </c>
      <c r="Z642" s="186">
        <f t="shared" si="372"/>
        <v>0</v>
      </c>
      <c r="AA642" s="177">
        <f t="shared" si="386"/>
        <v>0</v>
      </c>
      <c r="AB642" s="187">
        <f t="shared" si="387"/>
        <v>7.1215000000000001E-2</v>
      </c>
      <c r="AC642" s="185">
        <f t="shared" si="373"/>
        <v>1</v>
      </c>
      <c r="AD642" s="185">
        <v>252</v>
      </c>
      <c r="AE642" s="184">
        <f t="shared" si="389"/>
        <v>1.000273027</v>
      </c>
      <c r="AF642" s="177">
        <f t="shared" si="374"/>
        <v>92.128657880000006</v>
      </c>
      <c r="AG642" s="177">
        <f t="shared" si="375"/>
        <v>93.04582241</v>
      </c>
      <c r="AH642" s="188">
        <f t="shared" si="388"/>
        <v>0</v>
      </c>
      <c r="AI642" s="188"/>
      <c r="AJ642" s="188"/>
      <c r="AK642" s="188"/>
      <c r="AL642" s="8"/>
      <c r="AM642" s="8"/>
      <c r="AN642" s="8"/>
      <c r="AO642" s="8"/>
      <c r="AP642" s="8"/>
      <c r="AQ642" s="8"/>
      <c r="AR642" s="5"/>
      <c r="AS642" s="1"/>
      <c r="AT642" s="8"/>
      <c r="AU642" s="1"/>
      <c r="AV642" s="1"/>
      <c r="AW642" s="3"/>
      <c r="AX642" s="30"/>
      <c r="AY642" s="30"/>
      <c r="AZ642" s="30"/>
      <c r="BA642" s="30"/>
      <c r="BB642" s="30"/>
      <c r="BC642" s="30"/>
      <c r="BD642" s="30"/>
      <c r="BE642" s="30"/>
      <c r="BF642" s="1"/>
      <c r="BG642" s="1"/>
      <c r="BH642" s="1"/>
      <c r="BI642" s="1"/>
    </row>
    <row r="643" spans="1:61" x14ac:dyDescent="0.2">
      <c r="A643" s="125">
        <f t="shared" si="376"/>
        <v>42534</v>
      </c>
      <c r="B643" s="177">
        <f t="shared" si="360"/>
        <v>340886.52931597718</v>
      </c>
      <c r="C643" s="3">
        <f t="shared" si="377"/>
        <v>46019681.45765692</v>
      </c>
      <c r="D643" s="177">
        <f t="shared" si="378"/>
        <v>290951.09961532999</v>
      </c>
      <c r="E643" s="177">
        <f t="shared" si="379"/>
        <v>22766.120815399998</v>
      </c>
      <c r="F643" s="178">
        <f t="shared" si="361"/>
        <v>268184.97879993002</v>
      </c>
      <c r="G643" s="179">
        <f t="shared" si="380"/>
        <v>4639.05</v>
      </c>
      <c r="H643" s="180">
        <f>IF(AND(N643=1,N642&gt;1),VLOOKUP(A642,[1]Plan1!$CW$105:$CY$215,3),H642)</f>
        <v>4675.2299999999996</v>
      </c>
      <c r="I643" s="181">
        <f t="shared" si="362"/>
        <v>42471</v>
      </c>
      <c r="J643" s="181">
        <f t="shared" si="381"/>
        <v>42501</v>
      </c>
      <c r="K643" s="182">
        <f t="shared" si="363"/>
        <v>7.7990105732852477E-3</v>
      </c>
      <c r="L643" s="213">
        <f t="shared" si="382"/>
        <v>42562</v>
      </c>
      <c r="M643" s="183">
        <f t="shared" si="383"/>
        <v>21</v>
      </c>
      <c r="N643" s="183">
        <f t="shared" si="364"/>
        <v>1</v>
      </c>
      <c r="O643" s="177">
        <f t="shared" si="365"/>
        <v>1.00037</v>
      </c>
      <c r="P643" s="184">
        <f t="shared" si="391"/>
        <v>1.00610073</v>
      </c>
      <c r="Q643" s="184">
        <f t="shared" si="384"/>
        <v>1.1718549928870405</v>
      </c>
      <c r="R643" s="177">
        <f t="shared" si="390"/>
        <v>1.1722885700000001</v>
      </c>
      <c r="S643" s="177">
        <f t="shared" si="385"/>
        <v>1.15976272</v>
      </c>
      <c r="T643" s="177">
        <f t="shared" si="366"/>
        <v>337434.23867686</v>
      </c>
      <c r="U643" s="177">
        <f t="shared" si="367"/>
        <v>3637.177385316922</v>
      </c>
      <c r="V643" s="177">
        <f t="shared" si="368"/>
        <v>46205.206492920282</v>
      </c>
      <c r="W643" s="177">
        <f t="shared" si="369"/>
        <v>340793.48349356721</v>
      </c>
      <c r="X643" s="185">
        <f t="shared" si="370"/>
        <v>0</v>
      </c>
      <c r="Y643" s="177">
        <f t="shared" si="371"/>
        <v>0</v>
      </c>
      <c r="Z643" s="186">
        <f t="shared" si="372"/>
        <v>0</v>
      </c>
      <c r="AA643" s="177">
        <f t="shared" si="386"/>
        <v>0</v>
      </c>
      <c r="AB643" s="187">
        <f t="shared" si="387"/>
        <v>7.1215000000000001E-2</v>
      </c>
      <c r="AC643" s="185">
        <f t="shared" si="373"/>
        <v>1</v>
      </c>
      <c r="AD643" s="185">
        <v>252</v>
      </c>
      <c r="AE643" s="184">
        <f t="shared" si="389"/>
        <v>1.000273027</v>
      </c>
      <c r="AF643" s="177">
        <f t="shared" si="374"/>
        <v>92.128657880000006</v>
      </c>
      <c r="AG643" s="177">
        <f t="shared" si="375"/>
        <v>93.04582241</v>
      </c>
      <c r="AH643" s="188">
        <f t="shared" si="388"/>
        <v>0</v>
      </c>
      <c r="AI643" s="188"/>
      <c r="AJ643" s="188"/>
      <c r="AK643" s="188"/>
      <c r="AL643" s="8"/>
      <c r="AM643" s="8"/>
      <c r="AN643" s="8"/>
      <c r="AO643" s="8"/>
      <c r="AP643" s="8"/>
      <c r="AQ643" s="8"/>
      <c r="AR643" s="5"/>
      <c r="AS643" s="1"/>
      <c r="AT643" s="8"/>
      <c r="AU643" s="1"/>
      <c r="AV643" s="1"/>
      <c r="AW643" s="3"/>
      <c r="AX643" s="30"/>
      <c r="AY643" s="30"/>
      <c r="AZ643" s="30"/>
      <c r="BA643" s="30"/>
      <c r="BB643" s="30"/>
      <c r="BC643" s="30"/>
      <c r="BD643" s="30"/>
      <c r="BE643" s="30"/>
      <c r="BF643" s="1"/>
      <c r="BG643" s="1"/>
      <c r="BH643" s="1"/>
      <c r="BI643" s="1"/>
    </row>
    <row r="644" spans="1:61" x14ac:dyDescent="0.2">
      <c r="A644" s="125">
        <f t="shared" si="376"/>
        <v>42535</v>
      </c>
      <c r="B644" s="177">
        <f t="shared" si="360"/>
        <v>341095.99482768122</v>
      </c>
      <c r="C644" s="3">
        <f t="shared" si="377"/>
        <v>46047959.301736966</v>
      </c>
      <c r="D644" s="177">
        <f t="shared" si="378"/>
        <v>290951.09961532999</v>
      </c>
      <c r="E644" s="177">
        <f t="shared" si="379"/>
        <v>22766.120815399998</v>
      </c>
      <c r="F644" s="178">
        <f t="shared" si="361"/>
        <v>268184.97879993002</v>
      </c>
      <c r="G644" s="179">
        <f t="shared" si="380"/>
        <v>4639.05</v>
      </c>
      <c r="H644" s="180">
        <f>IF(AND(N644=1,N643&gt;1),VLOOKUP(A643,[1]Plan1!$CW$105:$CY$215,3),H643)</f>
        <v>4675.2299999999996</v>
      </c>
      <c r="I644" s="181">
        <f t="shared" si="362"/>
        <v>42471</v>
      </c>
      <c r="J644" s="181">
        <f t="shared" si="381"/>
        <v>42501</v>
      </c>
      <c r="K644" s="182">
        <f t="shared" si="363"/>
        <v>7.7990105732852477E-3</v>
      </c>
      <c r="L644" s="213">
        <f t="shared" si="382"/>
        <v>42562</v>
      </c>
      <c r="M644" s="183">
        <f t="shared" si="383"/>
        <v>21</v>
      </c>
      <c r="N644" s="183">
        <f t="shared" si="364"/>
        <v>2</v>
      </c>
      <c r="O644" s="177">
        <f t="shared" si="365"/>
        <v>1.0007401499999999</v>
      </c>
      <c r="P644" s="184">
        <f t="shared" si="391"/>
        <v>1.00610073</v>
      </c>
      <c r="Q644" s="184">
        <f t="shared" si="384"/>
        <v>1.1718549928870405</v>
      </c>
      <c r="R644" s="177">
        <f t="shared" si="390"/>
        <v>1.17272234</v>
      </c>
      <c r="S644" s="177">
        <f t="shared" si="385"/>
        <v>1.15976272</v>
      </c>
      <c r="T644" s="177">
        <f t="shared" si="366"/>
        <v>337434.23867686</v>
      </c>
      <c r="U644" s="177">
        <f t="shared" si="367"/>
        <v>3637.177385316922</v>
      </c>
      <c r="V644" s="177">
        <f t="shared" si="368"/>
        <v>46321.537091174294</v>
      </c>
      <c r="W644" s="177">
        <f t="shared" si="369"/>
        <v>340909.8140918212</v>
      </c>
      <c r="X644" s="185">
        <f t="shared" si="370"/>
        <v>0</v>
      </c>
      <c r="Y644" s="177">
        <f t="shared" si="371"/>
        <v>0</v>
      </c>
      <c r="Z644" s="186">
        <f t="shared" si="372"/>
        <v>0</v>
      </c>
      <c r="AA644" s="177">
        <f t="shared" si="386"/>
        <v>0</v>
      </c>
      <c r="AB644" s="187">
        <f t="shared" si="387"/>
        <v>7.1215000000000001E-2</v>
      </c>
      <c r="AC644" s="185">
        <f t="shared" si="373"/>
        <v>2</v>
      </c>
      <c r="AD644" s="185">
        <v>252</v>
      </c>
      <c r="AE644" s="184">
        <f t="shared" si="389"/>
        <v>1.000546129</v>
      </c>
      <c r="AF644" s="177">
        <f t="shared" si="374"/>
        <v>184.28262333000001</v>
      </c>
      <c r="AG644" s="177">
        <f t="shared" si="375"/>
        <v>186.18073586</v>
      </c>
      <c r="AH644" s="188">
        <f t="shared" si="388"/>
        <v>0</v>
      </c>
      <c r="AI644" s="188"/>
      <c r="AJ644" s="188"/>
      <c r="AK644" s="188"/>
      <c r="AL644" s="8"/>
      <c r="AM644" s="8"/>
      <c r="AN644" s="8"/>
      <c r="AO644" s="8"/>
      <c r="AP644" s="8"/>
      <c r="AQ644" s="8"/>
      <c r="AR644" s="5"/>
      <c r="AS644" s="1"/>
      <c r="AT644" s="8"/>
      <c r="AU644" s="1"/>
      <c r="AV644" s="1"/>
      <c r="AW644" s="3"/>
      <c r="AX644" s="30"/>
      <c r="AY644" s="30"/>
      <c r="AZ644" s="30"/>
      <c r="BA644" s="30"/>
      <c r="BB644" s="30"/>
      <c r="BC644" s="30"/>
      <c r="BD644" s="30"/>
      <c r="BE644" s="30"/>
      <c r="BF644" s="1"/>
      <c r="BG644" s="1"/>
      <c r="BH644" s="1"/>
      <c r="BI644" s="1"/>
    </row>
    <row r="645" spans="1:61" x14ac:dyDescent="0.2">
      <c r="A645" s="125">
        <f t="shared" si="376"/>
        <v>42536</v>
      </c>
      <c r="B645" s="177">
        <f t="shared" si="360"/>
        <v>341305.58703323227</v>
      </c>
      <c r="C645" s="3">
        <f t="shared" si="377"/>
        <v>46076254.249486357</v>
      </c>
      <c r="D645" s="177">
        <f t="shared" si="378"/>
        <v>290951.09961532999</v>
      </c>
      <c r="E645" s="177">
        <f t="shared" si="379"/>
        <v>22766.120815399998</v>
      </c>
      <c r="F645" s="178">
        <f t="shared" si="361"/>
        <v>268184.97879993002</v>
      </c>
      <c r="G645" s="179">
        <f t="shared" si="380"/>
        <v>4639.05</v>
      </c>
      <c r="H645" s="180">
        <f>IF(AND(N645=1,N644&gt;1),VLOOKUP(A644,[1]Plan1!$CW$105:$CY$215,3),H644)</f>
        <v>4675.2299999999996</v>
      </c>
      <c r="I645" s="181">
        <f t="shared" si="362"/>
        <v>42471</v>
      </c>
      <c r="J645" s="181">
        <f t="shared" si="381"/>
        <v>42501</v>
      </c>
      <c r="K645" s="182">
        <f t="shared" si="363"/>
        <v>7.7990105732852477E-3</v>
      </c>
      <c r="L645" s="213">
        <f t="shared" si="382"/>
        <v>42562</v>
      </c>
      <c r="M645" s="183">
        <f t="shared" si="383"/>
        <v>21</v>
      </c>
      <c r="N645" s="183">
        <f t="shared" si="364"/>
        <v>3</v>
      </c>
      <c r="O645" s="177">
        <f t="shared" si="365"/>
        <v>1.00111043</v>
      </c>
      <c r="P645" s="184">
        <f t="shared" si="391"/>
        <v>1.00610073</v>
      </c>
      <c r="Q645" s="184">
        <f t="shared" si="384"/>
        <v>1.1718549928870405</v>
      </c>
      <c r="R645" s="177">
        <f t="shared" si="390"/>
        <v>1.1731562499999999</v>
      </c>
      <c r="S645" s="177">
        <f t="shared" si="385"/>
        <v>1.15976272</v>
      </c>
      <c r="T645" s="177">
        <f t="shared" si="366"/>
        <v>337434.23867686</v>
      </c>
      <c r="U645" s="177">
        <f t="shared" si="367"/>
        <v>3637.177385316922</v>
      </c>
      <c r="V645" s="177">
        <f t="shared" si="368"/>
        <v>46437.905235325357</v>
      </c>
      <c r="W645" s="177">
        <f t="shared" si="369"/>
        <v>341026.18223597226</v>
      </c>
      <c r="X645" s="185">
        <f t="shared" si="370"/>
        <v>0</v>
      </c>
      <c r="Y645" s="177">
        <f t="shared" si="371"/>
        <v>0</v>
      </c>
      <c r="Z645" s="186">
        <f t="shared" si="372"/>
        <v>0</v>
      </c>
      <c r="AA645" s="177">
        <f t="shared" si="386"/>
        <v>0</v>
      </c>
      <c r="AB645" s="187">
        <f t="shared" si="387"/>
        <v>7.1215000000000001E-2</v>
      </c>
      <c r="AC645" s="185">
        <f t="shared" si="373"/>
        <v>3</v>
      </c>
      <c r="AD645" s="185">
        <v>252</v>
      </c>
      <c r="AE645" s="184">
        <f t="shared" si="389"/>
        <v>1.0008193059999999</v>
      </c>
      <c r="AF645" s="177">
        <f t="shared" si="374"/>
        <v>276.46189635000002</v>
      </c>
      <c r="AG645" s="177">
        <f t="shared" si="375"/>
        <v>279.40479726000001</v>
      </c>
      <c r="AH645" s="188">
        <f t="shared" si="388"/>
        <v>0</v>
      </c>
      <c r="AI645" s="188"/>
      <c r="AJ645" s="188"/>
      <c r="AK645" s="188"/>
      <c r="AL645" s="8"/>
      <c r="AM645" s="8"/>
      <c r="AN645" s="8"/>
      <c r="AO645" s="8"/>
      <c r="AP645" s="8"/>
      <c r="AQ645" s="8"/>
      <c r="AR645" s="5"/>
      <c r="AS645" s="1"/>
      <c r="AT645" s="8"/>
      <c r="AU645" s="1"/>
      <c r="AV645" s="1"/>
      <c r="AW645" s="3"/>
      <c r="AX645" s="30"/>
      <c r="AY645" s="30"/>
      <c r="AZ645" s="30"/>
      <c r="BA645" s="30"/>
      <c r="BB645" s="30"/>
      <c r="BC645" s="30"/>
      <c r="BD645" s="30"/>
      <c r="BE645" s="30"/>
      <c r="BF645" s="1"/>
      <c r="BG645" s="1"/>
      <c r="BH645" s="1"/>
      <c r="BI645" s="1"/>
    </row>
    <row r="646" spans="1:61" x14ac:dyDescent="0.2">
      <c r="A646" s="125">
        <f t="shared" si="376"/>
        <v>42537</v>
      </c>
      <c r="B646" s="177">
        <f t="shared" si="360"/>
        <v>341515.31370278978</v>
      </c>
      <c r="C646" s="3">
        <f t="shared" si="377"/>
        <v>46104567.34987662</v>
      </c>
      <c r="D646" s="177">
        <f t="shared" si="378"/>
        <v>290951.09961532999</v>
      </c>
      <c r="E646" s="177">
        <f t="shared" si="379"/>
        <v>22766.120815399998</v>
      </c>
      <c r="F646" s="178">
        <f t="shared" si="361"/>
        <v>268184.97879993002</v>
      </c>
      <c r="G646" s="179">
        <f t="shared" si="380"/>
        <v>4639.05</v>
      </c>
      <c r="H646" s="180">
        <f>IF(AND(N646=1,N645&gt;1),VLOOKUP(A645,[1]Plan1!$CW$105:$CY$215,3),H645)</f>
        <v>4675.2299999999996</v>
      </c>
      <c r="I646" s="181">
        <f t="shared" si="362"/>
        <v>42471</v>
      </c>
      <c r="J646" s="181">
        <f t="shared" si="381"/>
        <v>42501</v>
      </c>
      <c r="K646" s="182">
        <f t="shared" si="363"/>
        <v>7.7990105732852477E-3</v>
      </c>
      <c r="L646" s="213">
        <f t="shared" si="382"/>
        <v>42562</v>
      </c>
      <c r="M646" s="183">
        <f t="shared" si="383"/>
        <v>21</v>
      </c>
      <c r="N646" s="183">
        <f t="shared" si="364"/>
        <v>4</v>
      </c>
      <c r="O646" s="177">
        <f t="shared" si="365"/>
        <v>1.0014808500000001</v>
      </c>
      <c r="P646" s="184">
        <f t="shared" si="391"/>
        <v>1.00610073</v>
      </c>
      <c r="Q646" s="184">
        <f t="shared" si="384"/>
        <v>1.1718549928870405</v>
      </c>
      <c r="R646" s="177">
        <f t="shared" si="390"/>
        <v>1.1735903299999999</v>
      </c>
      <c r="S646" s="177">
        <f t="shared" si="385"/>
        <v>1.15976272</v>
      </c>
      <c r="T646" s="177">
        <f t="shared" si="366"/>
        <v>337434.23867686</v>
      </c>
      <c r="U646" s="177">
        <f t="shared" si="367"/>
        <v>3637.177385316922</v>
      </c>
      <c r="V646" s="177">
        <f t="shared" si="368"/>
        <v>46554.318970922832</v>
      </c>
      <c r="W646" s="177">
        <f t="shared" si="369"/>
        <v>341142.59597156977</v>
      </c>
      <c r="X646" s="185">
        <f t="shared" si="370"/>
        <v>0</v>
      </c>
      <c r="Y646" s="177">
        <f t="shared" si="371"/>
        <v>0</v>
      </c>
      <c r="Z646" s="186">
        <f t="shared" si="372"/>
        <v>0</v>
      </c>
      <c r="AA646" s="177">
        <f t="shared" si="386"/>
        <v>0</v>
      </c>
      <c r="AB646" s="187">
        <f t="shared" si="387"/>
        <v>7.1215000000000001E-2</v>
      </c>
      <c r="AC646" s="185">
        <f t="shared" si="373"/>
        <v>4</v>
      </c>
      <c r="AD646" s="185">
        <v>252</v>
      </c>
      <c r="AE646" s="184">
        <f t="shared" si="389"/>
        <v>1.001092557</v>
      </c>
      <c r="AF646" s="177">
        <f t="shared" si="374"/>
        <v>368.66613949999999</v>
      </c>
      <c r="AG646" s="177">
        <f t="shared" si="375"/>
        <v>372.71773122000002</v>
      </c>
      <c r="AH646" s="188">
        <f t="shared" si="388"/>
        <v>0</v>
      </c>
      <c r="AI646" s="188"/>
      <c r="AJ646" s="188"/>
      <c r="AK646" s="188"/>
      <c r="AL646" s="8"/>
      <c r="AM646" s="8"/>
      <c r="AN646" s="8"/>
      <c r="AO646" s="8"/>
      <c r="AP646" s="8"/>
      <c r="AQ646" s="8"/>
      <c r="AR646" s="5"/>
      <c r="AS646" s="1"/>
      <c r="AT646" s="8"/>
      <c r="AU646" s="1"/>
      <c r="AV646" s="1"/>
      <c r="AW646" s="3"/>
      <c r="AX646" s="30"/>
      <c r="AY646" s="30"/>
      <c r="AZ646" s="30"/>
      <c r="BA646" s="30"/>
      <c r="BB646" s="30"/>
      <c r="BC646" s="30"/>
      <c r="BD646" s="30"/>
      <c r="BE646" s="30"/>
      <c r="BF646" s="1"/>
      <c r="BG646" s="1"/>
      <c r="BH646" s="1"/>
      <c r="BI646" s="1"/>
    </row>
    <row r="647" spans="1:61" x14ac:dyDescent="0.2">
      <c r="A647" s="125">
        <f t="shared" si="376"/>
        <v>42538</v>
      </c>
      <c r="B647" s="177">
        <f t="shared" si="360"/>
        <v>341725.17255532386</v>
      </c>
      <c r="C647" s="3">
        <f t="shared" si="377"/>
        <v>46132898.294968724</v>
      </c>
      <c r="D647" s="177">
        <f t="shared" si="378"/>
        <v>290951.09961532999</v>
      </c>
      <c r="E647" s="177">
        <f t="shared" si="379"/>
        <v>22766.120815399998</v>
      </c>
      <c r="F647" s="178">
        <f t="shared" si="361"/>
        <v>268184.97879993002</v>
      </c>
      <c r="G647" s="179">
        <f t="shared" si="380"/>
        <v>4639.05</v>
      </c>
      <c r="H647" s="180">
        <f>IF(AND(N647=1,N646&gt;1),VLOOKUP(A646,[1]Plan1!$CW$105:$CY$215,3),H646)</f>
        <v>4675.2299999999996</v>
      </c>
      <c r="I647" s="181">
        <f t="shared" si="362"/>
        <v>42471</v>
      </c>
      <c r="J647" s="181">
        <f t="shared" si="381"/>
        <v>42501</v>
      </c>
      <c r="K647" s="182">
        <f t="shared" si="363"/>
        <v>7.7990105732852477E-3</v>
      </c>
      <c r="L647" s="213">
        <f t="shared" si="382"/>
        <v>42562</v>
      </c>
      <c r="M647" s="183">
        <f t="shared" si="383"/>
        <v>21</v>
      </c>
      <c r="N647" s="183">
        <f t="shared" si="364"/>
        <v>5</v>
      </c>
      <c r="O647" s="177">
        <f t="shared" si="365"/>
        <v>1.00185141</v>
      </c>
      <c r="P647" s="184">
        <f t="shared" si="391"/>
        <v>1.00610073</v>
      </c>
      <c r="Q647" s="184">
        <f t="shared" si="384"/>
        <v>1.1718549928870405</v>
      </c>
      <c r="R647" s="177">
        <f t="shared" si="390"/>
        <v>1.17402457</v>
      </c>
      <c r="S647" s="177">
        <f t="shared" si="385"/>
        <v>1.15976272</v>
      </c>
      <c r="T647" s="177">
        <f t="shared" si="366"/>
        <v>337434.23867686</v>
      </c>
      <c r="U647" s="177">
        <f t="shared" si="367"/>
        <v>3637.177385316922</v>
      </c>
      <c r="V647" s="177">
        <f t="shared" si="368"/>
        <v>46670.775616116953</v>
      </c>
      <c r="W647" s="177">
        <f t="shared" si="369"/>
        <v>341259.05261676386</v>
      </c>
      <c r="X647" s="185">
        <f t="shared" si="370"/>
        <v>0</v>
      </c>
      <c r="Y647" s="177">
        <f t="shared" si="371"/>
        <v>0</v>
      </c>
      <c r="Z647" s="186">
        <f t="shared" si="372"/>
        <v>0</v>
      </c>
      <c r="AA647" s="177">
        <f t="shared" si="386"/>
        <v>0</v>
      </c>
      <c r="AB647" s="187">
        <f t="shared" si="387"/>
        <v>7.1215000000000001E-2</v>
      </c>
      <c r="AC647" s="185">
        <f t="shared" si="373"/>
        <v>5</v>
      </c>
      <c r="AD647" s="185">
        <v>252</v>
      </c>
      <c r="AE647" s="184">
        <f t="shared" si="389"/>
        <v>1.0013658830000001</v>
      </c>
      <c r="AF647" s="177">
        <f t="shared" si="374"/>
        <v>460.89569022000001</v>
      </c>
      <c r="AG647" s="177">
        <f t="shared" si="375"/>
        <v>466.11993855999998</v>
      </c>
      <c r="AH647" s="188">
        <f t="shared" si="388"/>
        <v>0</v>
      </c>
      <c r="AI647" s="188"/>
      <c r="AJ647" s="188"/>
      <c r="AK647" s="188"/>
      <c r="AL647" s="8"/>
      <c r="AM647" s="8"/>
      <c r="AN647" s="8"/>
      <c r="AO647" s="8"/>
      <c r="AP647" s="8"/>
      <c r="AQ647" s="8"/>
      <c r="AR647" s="5"/>
      <c r="AS647" s="1"/>
      <c r="AT647" s="8"/>
      <c r="AU647" s="1"/>
      <c r="AV647" s="1"/>
      <c r="AW647" s="3"/>
      <c r="AX647" s="30"/>
      <c r="AY647" s="30"/>
      <c r="AZ647" s="30"/>
      <c r="BA647" s="30"/>
      <c r="BB647" s="30"/>
      <c r="BC647" s="30"/>
      <c r="BD647" s="30"/>
      <c r="BE647" s="30"/>
      <c r="BF647" s="1"/>
      <c r="BG647" s="1"/>
      <c r="BH647" s="1"/>
      <c r="BI647" s="1"/>
    </row>
    <row r="648" spans="1:61" x14ac:dyDescent="0.2">
      <c r="A648" s="125">
        <f t="shared" si="376"/>
        <v>42539</v>
      </c>
      <c r="B648" s="177">
        <f t="shared" si="360"/>
        <v>341935.16331084457</v>
      </c>
      <c r="C648" s="3">
        <f t="shared" si="377"/>
        <v>46161247.04696402</v>
      </c>
      <c r="D648" s="177">
        <f t="shared" si="378"/>
        <v>290951.09961532999</v>
      </c>
      <c r="E648" s="177">
        <f t="shared" si="379"/>
        <v>22766.120815399998</v>
      </c>
      <c r="F648" s="178">
        <f t="shared" si="361"/>
        <v>268184.97879993002</v>
      </c>
      <c r="G648" s="179">
        <f t="shared" si="380"/>
        <v>4639.05</v>
      </c>
      <c r="H648" s="180">
        <f>IF(AND(N648=1,N647&gt;1),VLOOKUP(A647,[1]Plan1!$CW$105:$CY$215,3),H647)</f>
        <v>4675.2299999999996</v>
      </c>
      <c r="I648" s="181">
        <f t="shared" si="362"/>
        <v>42471</v>
      </c>
      <c r="J648" s="181">
        <f t="shared" si="381"/>
        <v>42501</v>
      </c>
      <c r="K648" s="182">
        <f t="shared" si="363"/>
        <v>7.7990105732852477E-3</v>
      </c>
      <c r="L648" s="213">
        <f t="shared" si="382"/>
        <v>42562</v>
      </c>
      <c r="M648" s="183">
        <f t="shared" si="383"/>
        <v>21</v>
      </c>
      <c r="N648" s="183">
        <f t="shared" si="364"/>
        <v>6</v>
      </c>
      <c r="O648" s="177">
        <f t="shared" si="365"/>
        <v>1.0022221</v>
      </c>
      <c r="P648" s="184">
        <f t="shared" si="391"/>
        <v>1.00610073</v>
      </c>
      <c r="Q648" s="184">
        <f t="shared" si="384"/>
        <v>1.1718549928870405</v>
      </c>
      <c r="R648" s="177">
        <f t="shared" si="390"/>
        <v>1.1744589700000001</v>
      </c>
      <c r="S648" s="177">
        <f t="shared" si="385"/>
        <v>1.15976272</v>
      </c>
      <c r="T648" s="177">
        <f t="shared" si="366"/>
        <v>337434.23867686</v>
      </c>
      <c r="U648" s="177">
        <f t="shared" si="367"/>
        <v>3637.177385316922</v>
      </c>
      <c r="V648" s="177">
        <f t="shared" si="368"/>
        <v>46787.275170907655</v>
      </c>
      <c r="W648" s="177">
        <f t="shared" si="369"/>
        <v>341375.55217155459</v>
      </c>
      <c r="X648" s="185">
        <f t="shared" si="370"/>
        <v>0</v>
      </c>
      <c r="Y648" s="177">
        <f t="shared" si="371"/>
        <v>0</v>
      </c>
      <c r="Z648" s="186">
        <f t="shared" si="372"/>
        <v>0</v>
      </c>
      <c r="AA648" s="177">
        <f t="shared" si="386"/>
        <v>0</v>
      </c>
      <c r="AB648" s="187">
        <f t="shared" si="387"/>
        <v>7.1215000000000001E-2</v>
      </c>
      <c r="AC648" s="185">
        <f t="shared" si="373"/>
        <v>6</v>
      </c>
      <c r="AD648" s="185">
        <v>252</v>
      </c>
      <c r="AE648" s="184">
        <f t="shared" si="389"/>
        <v>1.001639283</v>
      </c>
      <c r="AF648" s="177">
        <f t="shared" si="374"/>
        <v>553.15021107999996</v>
      </c>
      <c r="AG648" s="177">
        <f t="shared" si="375"/>
        <v>559.61113928999998</v>
      </c>
      <c r="AH648" s="188">
        <f t="shared" si="388"/>
        <v>0</v>
      </c>
      <c r="AI648" s="188"/>
      <c r="AJ648" s="188"/>
      <c r="AK648" s="188"/>
      <c r="AL648" s="8"/>
      <c r="AM648" s="8"/>
      <c r="AN648" s="8"/>
      <c r="AO648" s="8"/>
      <c r="AP648" s="8"/>
      <c r="AQ648" s="8"/>
      <c r="AR648" s="5"/>
      <c r="AS648" s="1"/>
      <c r="AT648" s="8"/>
      <c r="AU648" s="1"/>
      <c r="AV648" s="1"/>
      <c r="AW648" s="3"/>
      <c r="AX648" s="30"/>
      <c r="AY648" s="30"/>
      <c r="AZ648" s="30"/>
      <c r="BA648" s="30"/>
      <c r="BB648" s="30"/>
      <c r="BC648" s="30"/>
      <c r="BD648" s="30"/>
      <c r="BE648" s="30"/>
      <c r="BF648" s="1"/>
      <c r="BG648" s="1"/>
      <c r="BH648" s="1"/>
      <c r="BI648" s="1"/>
    </row>
    <row r="649" spans="1:61" x14ac:dyDescent="0.2">
      <c r="A649" s="125">
        <f t="shared" si="376"/>
        <v>42540</v>
      </c>
      <c r="B649" s="177">
        <f t="shared" si="360"/>
        <v>341935.16331084457</v>
      </c>
      <c r="C649" s="3">
        <f t="shared" si="377"/>
        <v>46161247.04696402</v>
      </c>
      <c r="D649" s="177">
        <f t="shared" si="378"/>
        <v>290951.09961532999</v>
      </c>
      <c r="E649" s="177">
        <f t="shared" si="379"/>
        <v>22766.120815399998</v>
      </c>
      <c r="F649" s="178">
        <f t="shared" si="361"/>
        <v>268184.97879993002</v>
      </c>
      <c r="G649" s="179">
        <f t="shared" si="380"/>
        <v>4639.05</v>
      </c>
      <c r="H649" s="180">
        <f>IF(AND(N649=1,N648&gt;1),VLOOKUP(A648,[1]Plan1!$CW$105:$CY$215,3),H648)</f>
        <v>4675.2299999999996</v>
      </c>
      <c r="I649" s="181">
        <f t="shared" si="362"/>
        <v>42471</v>
      </c>
      <c r="J649" s="181">
        <f t="shared" si="381"/>
        <v>42501</v>
      </c>
      <c r="K649" s="182">
        <f t="shared" si="363"/>
        <v>7.7990105732852477E-3</v>
      </c>
      <c r="L649" s="213">
        <f t="shared" si="382"/>
        <v>42562</v>
      </c>
      <c r="M649" s="183">
        <f t="shared" si="383"/>
        <v>21</v>
      </c>
      <c r="N649" s="183">
        <f t="shared" si="364"/>
        <v>6</v>
      </c>
      <c r="O649" s="177">
        <f t="shared" si="365"/>
        <v>1.0022221</v>
      </c>
      <c r="P649" s="184">
        <f t="shared" si="391"/>
        <v>1.00610073</v>
      </c>
      <c r="Q649" s="184">
        <f t="shared" si="384"/>
        <v>1.1718549928870405</v>
      </c>
      <c r="R649" s="177">
        <f t="shared" si="390"/>
        <v>1.1744589700000001</v>
      </c>
      <c r="S649" s="177">
        <f t="shared" si="385"/>
        <v>1.15976272</v>
      </c>
      <c r="T649" s="177">
        <f t="shared" si="366"/>
        <v>337434.23867686</v>
      </c>
      <c r="U649" s="177">
        <f t="shared" si="367"/>
        <v>3637.177385316922</v>
      </c>
      <c r="V649" s="177">
        <f t="shared" si="368"/>
        <v>46787.275170907655</v>
      </c>
      <c r="W649" s="177">
        <f t="shared" si="369"/>
        <v>341375.55217155459</v>
      </c>
      <c r="X649" s="185">
        <f t="shared" si="370"/>
        <v>0</v>
      </c>
      <c r="Y649" s="177">
        <f t="shared" si="371"/>
        <v>0</v>
      </c>
      <c r="Z649" s="186">
        <f t="shared" si="372"/>
        <v>0</v>
      </c>
      <c r="AA649" s="177">
        <f t="shared" si="386"/>
        <v>0</v>
      </c>
      <c r="AB649" s="187">
        <f t="shared" si="387"/>
        <v>7.1215000000000001E-2</v>
      </c>
      <c r="AC649" s="185">
        <f t="shared" si="373"/>
        <v>6</v>
      </c>
      <c r="AD649" s="185">
        <v>252</v>
      </c>
      <c r="AE649" s="184">
        <f t="shared" si="389"/>
        <v>1.001639283</v>
      </c>
      <c r="AF649" s="177">
        <f t="shared" si="374"/>
        <v>553.15021107999996</v>
      </c>
      <c r="AG649" s="177">
        <f t="shared" si="375"/>
        <v>559.61113928999998</v>
      </c>
      <c r="AH649" s="188">
        <f t="shared" si="388"/>
        <v>0</v>
      </c>
      <c r="AI649" s="188"/>
      <c r="AJ649" s="188"/>
      <c r="AK649" s="188"/>
      <c r="AL649" s="8"/>
      <c r="AM649" s="8"/>
      <c r="AN649" s="8"/>
      <c r="AO649" s="8"/>
      <c r="AP649" s="8"/>
      <c r="AQ649" s="8"/>
      <c r="AR649" s="5"/>
      <c r="AS649" s="1"/>
      <c r="AT649" s="8"/>
      <c r="AU649" s="1"/>
      <c r="AV649" s="1"/>
      <c r="AW649" s="3"/>
      <c r="AX649" s="30"/>
      <c r="AY649" s="30"/>
      <c r="AZ649" s="30"/>
      <c r="BA649" s="30"/>
      <c r="BB649" s="30"/>
      <c r="BC649" s="30"/>
      <c r="BD649" s="30"/>
      <c r="BE649" s="30"/>
      <c r="BF649" s="1"/>
      <c r="BG649" s="1"/>
      <c r="BH649" s="1"/>
      <c r="BI649" s="1"/>
    </row>
    <row r="650" spans="1:61" x14ac:dyDescent="0.2">
      <c r="A650" s="125">
        <f t="shared" si="376"/>
        <v>42541</v>
      </c>
      <c r="B650" s="177">
        <f t="shared" ref="B650:B713" si="392">(W650+AG650)</f>
        <v>341935.16331084457</v>
      </c>
      <c r="C650" s="3">
        <f t="shared" si="377"/>
        <v>46161247.04696402</v>
      </c>
      <c r="D650" s="177">
        <f t="shared" si="378"/>
        <v>290951.09961532999</v>
      </c>
      <c r="E650" s="177">
        <f t="shared" si="379"/>
        <v>22766.120815399998</v>
      </c>
      <c r="F650" s="178">
        <f t="shared" ref="F650:F713" si="393">(D650-E650)</f>
        <v>268184.97879993002</v>
      </c>
      <c r="G650" s="179">
        <f t="shared" si="380"/>
        <v>4639.05</v>
      </c>
      <c r="H650" s="180">
        <f>IF(AND(N650=1,N649&gt;1),VLOOKUP(A649,[1]Plan1!$CW$105:$CY$215,3),H649)</f>
        <v>4675.2299999999996</v>
      </c>
      <c r="I650" s="181">
        <f t="shared" ref="I650:I713" si="394">EDATE(J650,-1)</f>
        <v>42471</v>
      </c>
      <c r="J650" s="181">
        <f t="shared" si="381"/>
        <v>42501</v>
      </c>
      <c r="K650" s="182">
        <f t="shared" ref="K650:K713" si="395">(H650/G650)-1</f>
        <v>7.7990105732852477E-3</v>
      </c>
      <c r="L650" s="213">
        <f t="shared" si="382"/>
        <v>42562</v>
      </c>
      <c r="M650" s="183">
        <f t="shared" si="383"/>
        <v>21</v>
      </c>
      <c r="N650" s="183">
        <f t="shared" ref="N650:N713" si="396">(M650-(NETWORKDAYS(A650,L650,$AT$194:$AT$348)-1))</f>
        <v>6</v>
      </c>
      <c r="O650" s="177">
        <f t="shared" ref="O650:O713" si="397">TRUNC((H650/G650)^TRUNC((N650/M650),9),8)</f>
        <v>1.0022221</v>
      </c>
      <c r="P650" s="184">
        <f t="shared" si="391"/>
        <v>1.00610073</v>
      </c>
      <c r="Q650" s="184">
        <f t="shared" si="384"/>
        <v>1.1718549928870405</v>
      </c>
      <c r="R650" s="177">
        <f t="shared" si="390"/>
        <v>1.1744589700000001</v>
      </c>
      <c r="S650" s="177">
        <f t="shared" si="385"/>
        <v>1.15976272</v>
      </c>
      <c r="T650" s="177">
        <f t="shared" ref="T650:T713" si="398">TRUNC(D650*S650,8)</f>
        <v>337434.23867686</v>
      </c>
      <c r="U650" s="177">
        <f t="shared" ref="U650:U713" si="399">(E650*(S650-1))</f>
        <v>3637.177385316922</v>
      </c>
      <c r="V650" s="177">
        <f t="shared" ref="V650:V713" si="400">(F650*(R650-1))</f>
        <v>46787.275170907655</v>
      </c>
      <c r="W650" s="177">
        <f t="shared" ref="W650:W713" si="401">(D650+U650+V650)</f>
        <v>341375.55217155459</v>
      </c>
      <c r="X650" s="185">
        <f t="shared" ref="X650:X713" si="402">IF(VLOOKUP(A650,AT$10:BC$190,10)=VLOOKUP(A649,AT$10:BC$190,10),0,VLOOKUP(A650,AT$10:BC$190,10))</f>
        <v>0</v>
      </c>
      <c r="Y650" s="177">
        <f t="shared" ref="Y650:Y713" si="403">IF(X650&gt;0,VLOOKUP(A650,AT$12:AX$190,5),0)</f>
        <v>0</v>
      </c>
      <c r="Z650" s="186">
        <f t="shared" ref="Z650:Z713" si="404">IF(X650&gt;0,VLOOKUP($A650,$AT$10:$AY$190,6),0)</f>
        <v>0</v>
      </c>
      <c r="AA650" s="177">
        <f t="shared" si="386"/>
        <v>0</v>
      </c>
      <c r="AB650" s="187">
        <f t="shared" si="387"/>
        <v>7.1215000000000001E-2</v>
      </c>
      <c r="AC650" s="185">
        <f t="shared" ref="AC650:AC713" si="405">N650</f>
        <v>6</v>
      </c>
      <c r="AD650" s="185">
        <v>252</v>
      </c>
      <c r="AE650" s="184">
        <f t="shared" si="389"/>
        <v>1.001639283</v>
      </c>
      <c r="AF650" s="177">
        <f t="shared" ref="AF650:AF713" si="406">TRUNC((T650*(AE650-1)),8)</f>
        <v>553.15021107999996</v>
      </c>
      <c r="AG650" s="177">
        <f t="shared" ref="AG650:AG713" si="407">TRUNC((W650*(AE650-1)),8)</f>
        <v>559.61113928999998</v>
      </c>
      <c r="AH650" s="188">
        <f t="shared" si="388"/>
        <v>0</v>
      </c>
      <c r="AI650" s="188"/>
      <c r="AJ650" s="188"/>
      <c r="AK650" s="188"/>
      <c r="AL650" s="8"/>
      <c r="AM650" s="8"/>
      <c r="AN650" s="8"/>
      <c r="AO650" s="8"/>
      <c r="AP650" s="8"/>
      <c r="AQ650" s="8"/>
      <c r="AR650" s="5"/>
      <c r="AS650" s="1"/>
      <c r="AT650" s="8"/>
      <c r="AU650" s="1"/>
      <c r="AV650" s="1"/>
      <c r="AW650" s="3"/>
      <c r="AX650" s="30"/>
      <c r="AY650" s="30"/>
      <c r="AZ650" s="30"/>
      <c r="BA650" s="30"/>
      <c r="BB650" s="30"/>
      <c r="BC650" s="30"/>
      <c r="BD650" s="30"/>
      <c r="BE650" s="30"/>
      <c r="BF650" s="1"/>
      <c r="BG650" s="1"/>
      <c r="BH650" s="1"/>
      <c r="BI650" s="1"/>
    </row>
    <row r="651" spans="1:61" x14ac:dyDescent="0.2">
      <c r="A651" s="125">
        <f t="shared" ref="A651:A714" si="408">(A650+1)</f>
        <v>42542</v>
      </c>
      <c r="B651" s="177">
        <f t="shared" si="392"/>
        <v>342145.28905887168</v>
      </c>
      <c r="C651" s="3">
        <f t="shared" ref="C651:C714" si="409">B651*135</f>
        <v>46189614.022947676</v>
      </c>
      <c r="D651" s="177">
        <f t="shared" ref="D651:D714" si="410">TRUNC(IF(X650&gt;0,VLOOKUP(A650,$AT$12:$AU$190,2),D650),8)</f>
        <v>290951.09961532999</v>
      </c>
      <c r="E651" s="177">
        <f t="shared" ref="E651:E714" si="411">IF(ISERROR(VLOOKUP(A651,AZ$12:BB$174,2,FALSE)=TRUE),E650,VLOOKUP(A651,AZ$12:BB$174,2,FALSE))</f>
        <v>22766.120815399998</v>
      </c>
      <c r="F651" s="178">
        <f t="shared" si="393"/>
        <v>268184.97879993002</v>
      </c>
      <c r="G651" s="179">
        <f t="shared" ref="G651:G714" si="412">IF(H651=H650,G650,H650)</f>
        <v>4639.05</v>
      </c>
      <c r="H651" s="180">
        <f>IF(AND(N651=1,N650&gt;1),VLOOKUP(A650,[1]Plan1!$CW$105:$CY$215,3),H650)</f>
        <v>4675.2299999999996</v>
      </c>
      <c r="I651" s="181">
        <f t="shared" si="394"/>
        <v>42471</v>
      </c>
      <c r="J651" s="181">
        <f t="shared" ref="J651:J714" si="413">IF(X650&gt;0,EDATE(A651,-1),+J650)</f>
        <v>42501</v>
      </c>
      <c r="K651" s="182">
        <f t="shared" si="395"/>
        <v>7.7990105732852477E-3</v>
      </c>
      <c r="L651" s="213">
        <f t="shared" ref="L651:L714" si="414">VLOOKUP(A650,AZ$193:BA$372,2)</f>
        <v>42562</v>
      </c>
      <c r="M651" s="183">
        <f t="shared" ref="M651:M714" si="415">IF(L651=L650,M650,NETWORKDAYS(L650,L651,$AT$194:$AT$348)-1)</f>
        <v>21</v>
      </c>
      <c r="N651" s="183">
        <f t="shared" si="396"/>
        <v>7</v>
      </c>
      <c r="O651" s="177">
        <f t="shared" si="397"/>
        <v>1.00259294</v>
      </c>
      <c r="P651" s="184">
        <f t="shared" si="391"/>
        <v>1.00610073</v>
      </c>
      <c r="Q651" s="184">
        <f t="shared" ref="Q651:Q714" si="416">IF(L651&gt;L650,Q650*P651,Q650)</f>
        <v>1.1718549928870405</v>
      </c>
      <c r="R651" s="177">
        <f t="shared" si="390"/>
        <v>1.17489354</v>
      </c>
      <c r="S651" s="177">
        <f t="shared" ref="S651:S714" si="417">IF(AND(X651&gt;0,MONTH(A651)=S$9),R651,S650)</f>
        <v>1.15976272</v>
      </c>
      <c r="T651" s="177">
        <f t="shared" si="398"/>
        <v>337434.23867686</v>
      </c>
      <c r="U651" s="177">
        <f t="shared" si="399"/>
        <v>3637.177385316922</v>
      </c>
      <c r="V651" s="177">
        <f t="shared" si="400"/>
        <v>46903.820317144717</v>
      </c>
      <c r="W651" s="177">
        <f t="shared" si="401"/>
        <v>341492.09731779166</v>
      </c>
      <c r="X651" s="185">
        <f t="shared" si="402"/>
        <v>0</v>
      </c>
      <c r="Y651" s="177">
        <f t="shared" si="403"/>
        <v>0</v>
      </c>
      <c r="Z651" s="186">
        <f t="shared" si="404"/>
        <v>0</v>
      </c>
      <c r="AA651" s="177">
        <f t="shared" ref="AA651:AA714" si="418">IF(Z651&gt;0,TRUNC(Z651*T651,8),0)</f>
        <v>0</v>
      </c>
      <c r="AB651" s="187">
        <f t="shared" ref="AB651:AB714" si="419">(AB650)</f>
        <v>7.1215000000000001E-2</v>
      </c>
      <c r="AC651" s="185">
        <f t="shared" si="405"/>
        <v>7</v>
      </c>
      <c r="AD651" s="185">
        <v>252</v>
      </c>
      <c r="AE651" s="184">
        <f t="shared" si="389"/>
        <v>1.001912758</v>
      </c>
      <c r="AF651" s="177">
        <f t="shared" si="406"/>
        <v>645.43003950000002</v>
      </c>
      <c r="AG651" s="177">
        <f t="shared" si="407"/>
        <v>653.19174108000004</v>
      </c>
      <c r="AH651" s="188">
        <f t="shared" ref="AH651:AH714" si="420">IF(AA651&gt;0,AA651+AF651,0)</f>
        <v>0</v>
      </c>
      <c r="AI651" s="188"/>
      <c r="AJ651" s="188"/>
      <c r="AK651" s="188"/>
      <c r="AL651" s="8"/>
      <c r="AM651" s="8"/>
      <c r="AN651" s="8"/>
      <c r="AO651" s="8"/>
      <c r="AP651" s="8"/>
      <c r="AQ651" s="8"/>
      <c r="AR651" s="5"/>
      <c r="AS651" s="1"/>
      <c r="AT651" s="8"/>
      <c r="AU651" s="1"/>
      <c r="AV651" s="1"/>
      <c r="AW651" s="3"/>
      <c r="AX651" s="30"/>
      <c r="AY651" s="30"/>
      <c r="AZ651" s="30"/>
      <c r="BA651" s="30"/>
      <c r="BB651" s="30"/>
      <c r="BC651" s="30"/>
      <c r="BD651" s="30"/>
      <c r="BE651" s="30"/>
      <c r="BF651" s="1"/>
      <c r="BG651" s="1"/>
      <c r="BH651" s="1"/>
      <c r="BI651" s="1"/>
    </row>
    <row r="652" spans="1:61" x14ac:dyDescent="0.2">
      <c r="A652" s="125">
        <f t="shared" si="408"/>
        <v>42543</v>
      </c>
      <c r="B652" s="177">
        <f t="shared" si="392"/>
        <v>342355.54179989576</v>
      </c>
      <c r="C652" s="3">
        <f t="shared" si="409"/>
        <v>46217998.142985925</v>
      </c>
      <c r="D652" s="177">
        <f t="shared" si="410"/>
        <v>290951.09961532999</v>
      </c>
      <c r="E652" s="177">
        <f t="shared" si="411"/>
        <v>22766.120815399998</v>
      </c>
      <c r="F652" s="178">
        <f t="shared" si="393"/>
        <v>268184.97879993002</v>
      </c>
      <c r="G652" s="179">
        <f t="shared" si="412"/>
        <v>4639.05</v>
      </c>
      <c r="H652" s="180">
        <f>IF(AND(N652=1,N651&gt;1),VLOOKUP(A651,[1]Plan1!$CW$105:$CY$215,3),H651)</f>
        <v>4675.2299999999996</v>
      </c>
      <c r="I652" s="181">
        <f t="shared" si="394"/>
        <v>42471</v>
      </c>
      <c r="J652" s="181">
        <f t="shared" si="413"/>
        <v>42501</v>
      </c>
      <c r="K652" s="182">
        <f t="shared" si="395"/>
        <v>7.7990105732852477E-3</v>
      </c>
      <c r="L652" s="213">
        <f t="shared" si="414"/>
        <v>42562</v>
      </c>
      <c r="M652" s="183">
        <f t="shared" si="415"/>
        <v>21</v>
      </c>
      <c r="N652" s="183">
        <f t="shared" si="396"/>
        <v>8</v>
      </c>
      <c r="O652" s="177">
        <f t="shared" si="397"/>
        <v>1.0029638999999999</v>
      </c>
      <c r="P652" s="184">
        <f t="shared" si="391"/>
        <v>1.00610073</v>
      </c>
      <c r="Q652" s="184">
        <f t="shared" si="416"/>
        <v>1.1718549928870405</v>
      </c>
      <c r="R652" s="177">
        <f t="shared" si="390"/>
        <v>1.17532825</v>
      </c>
      <c r="S652" s="177">
        <f t="shared" si="417"/>
        <v>1.15976272</v>
      </c>
      <c r="T652" s="177">
        <f t="shared" si="398"/>
        <v>337434.23867686</v>
      </c>
      <c r="U652" s="177">
        <f t="shared" si="399"/>
        <v>3637.177385316922</v>
      </c>
      <c r="V652" s="177">
        <f t="shared" si="400"/>
        <v>47020.403009278823</v>
      </c>
      <c r="W652" s="177">
        <f t="shared" si="401"/>
        <v>341608.68000992574</v>
      </c>
      <c r="X652" s="185">
        <f t="shared" si="402"/>
        <v>0</v>
      </c>
      <c r="Y652" s="177">
        <f t="shared" si="403"/>
        <v>0</v>
      </c>
      <c r="Z652" s="186">
        <f t="shared" si="404"/>
        <v>0</v>
      </c>
      <c r="AA652" s="177">
        <f t="shared" si="418"/>
        <v>0</v>
      </c>
      <c r="AB652" s="187">
        <f t="shared" si="419"/>
        <v>7.1215000000000001E-2</v>
      </c>
      <c r="AC652" s="185">
        <f t="shared" si="405"/>
        <v>8</v>
      </c>
      <c r="AD652" s="185">
        <v>252</v>
      </c>
      <c r="AE652" s="184">
        <f t="shared" si="389"/>
        <v>1.002186308</v>
      </c>
      <c r="AF652" s="177">
        <f t="shared" si="406"/>
        <v>737.73517548999996</v>
      </c>
      <c r="AG652" s="177">
        <f t="shared" si="407"/>
        <v>746.86178997000002</v>
      </c>
      <c r="AH652" s="188">
        <f t="shared" si="420"/>
        <v>0</v>
      </c>
      <c r="AI652" s="188"/>
      <c r="AJ652" s="188"/>
      <c r="AK652" s="188"/>
      <c r="AL652" s="8"/>
      <c r="AM652" s="8"/>
      <c r="AN652" s="8"/>
      <c r="AO652" s="8"/>
      <c r="AP652" s="8"/>
      <c r="AQ652" s="8"/>
      <c r="AR652" s="5"/>
      <c r="AS652" s="1"/>
      <c r="AT652" s="8"/>
      <c r="AU652" s="1"/>
      <c r="AV652" s="1"/>
      <c r="AW652" s="3"/>
      <c r="AX652" s="30"/>
      <c r="AY652" s="30"/>
      <c r="AZ652" s="30"/>
      <c r="BA652" s="30"/>
      <c r="BB652" s="30"/>
      <c r="BC652" s="30"/>
      <c r="BD652" s="30"/>
      <c r="BE652" s="30"/>
      <c r="BF652" s="1"/>
      <c r="BG652" s="1"/>
      <c r="BH652" s="1"/>
      <c r="BI652" s="1"/>
    </row>
    <row r="653" spans="1:61" x14ac:dyDescent="0.2">
      <c r="A653" s="125">
        <f t="shared" si="408"/>
        <v>42544</v>
      </c>
      <c r="B653" s="177">
        <f t="shared" si="392"/>
        <v>342565.93200302601</v>
      </c>
      <c r="C653" s="3">
        <f t="shared" si="409"/>
        <v>46246400.820408508</v>
      </c>
      <c r="D653" s="177">
        <f t="shared" si="410"/>
        <v>290951.09961532999</v>
      </c>
      <c r="E653" s="177">
        <f t="shared" si="411"/>
        <v>22766.120815399998</v>
      </c>
      <c r="F653" s="178">
        <f t="shared" si="393"/>
        <v>268184.97879993002</v>
      </c>
      <c r="G653" s="179">
        <f t="shared" si="412"/>
        <v>4639.05</v>
      </c>
      <c r="H653" s="180">
        <f>IF(AND(N653=1,N652&gt;1),VLOOKUP(A652,[1]Plan1!$CW$105:$CY$215,3),H652)</f>
        <v>4675.2299999999996</v>
      </c>
      <c r="I653" s="181">
        <f t="shared" si="394"/>
        <v>42471</v>
      </c>
      <c r="J653" s="181">
        <f t="shared" si="413"/>
        <v>42501</v>
      </c>
      <c r="K653" s="182">
        <f t="shared" si="395"/>
        <v>7.7990105732852477E-3</v>
      </c>
      <c r="L653" s="213">
        <f t="shared" si="414"/>
        <v>42562</v>
      </c>
      <c r="M653" s="183">
        <f t="shared" si="415"/>
        <v>21</v>
      </c>
      <c r="N653" s="183">
        <f t="shared" si="396"/>
        <v>9</v>
      </c>
      <c r="O653" s="177">
        <f t="shared" si="397"/>
        <v>1.00333501</v>
      </c>
      <c r="P653" s="184">
        <f t="shared" si="391"/>
        <v>1.00610073</v>
      </c>
      <c r="Q653" s="184">
        <f t="shared" si="416"/>
        <v>1.1718549928870405</v>
      </c>
      <c r="R653" s="177">
        <f t="shared" si="390"/>
        <v>1.1757631399999999</v>
      </c>
      <c r="S653" s="177">
        <f t="shared" si="417"/>
        <v>1.15976272</v>
      </c>
      <c r="T653" s="177">
        <f t="shared" si="398"/>
        <v>337434.23867686</v>
      </c>
      <c r="U653" s="177">
        <f t="shared" si="399"/>
        <v>3637.177385316922</v>
      </c>
      <c r="V653" s="177">
        <f t="shared" si="400"/>
        <v>47137.033974709113</v>
      </c>
      <c r="W653" s="177">
        <f t="shared" si="401"/>
        <v>341725.31097535603</v>
      </c>
      <c r="X653" s="185">
        <f t="shared" si="402"/>
        <v>0</v>
      </c>
      <c r="Y653" s="177">
        <f t="shared" si="403"/>
        <v>0</v>
      </c>
      <c r="Z653" s="186">
        <f t="shared" si="404"/>
        <v>0</v>
      </c>
      <c r="AA653" s="177">
        <f t="shared" si="418"/>
        <v>0</v>
      </c>
      <c r="AB653" s="187">
        <f t="shared" si="419"/>
        <v>7.1215000000000001E-2</v>
      </c>
      <c r="AC653" s="185">
        <f t="shared" si="405"/>
        <v>9</v>
      </c>
      <c r="AD653" s="185">
        <v>252</v>
      </c>
      <c r="AE653" s="184">
        <f t="shared" si="389"/>
        <v>1.0024599320000001</v>
      </c>
      <c r="AF653" s="177">
        <f t="shared" si="406"/>
        <v>830.06528161000006</v>
      </c>
      <c r="AG653" s="177">
        <f t="shared" si="407"/>
        <v>840.62102766999999</v>
      </c>
      <c r="AH653" s="188">
        <f t="shared" si="420"/>
        <v>0</v>
      </c>
      <c r="AI653" s="188"/>
      <c r="AJ653" s="188"/>
      <c r="AK653" s="188"/>
      <c r="AL653" s="8"/>
      <c r="AM653" s="8"/>
      <c r="AN653" s="8"/>
      <c r="AO653" s="8"/>
      <c r="AP653" s="8"/>
      <c r="AQ653" s="8"/>
      <c r="AR653" s="5"/>
      <c r="AS653" s="1"/>
      <c r="AT653" s="8"/>
      <c r="AU653" s="1"/>
      <c r="AV653" s="1"/>
      <c r="AW653" s="3"/>
      <c r="AX653" s="30"/>
      <c r="AY653" s="30"/>
      <c r="AZ653" s="30"/>
      <c r="BA653" s="30"/>
      <c r="BB653" s="30"/>
      <c r="BC653" s="30"/>
      <c r="BD653" s="30"/>
      <c r="BE653" s="30"/>
      <c r="BF653" s="1"/>
      <c r="BG653" s="1"/>
      <c r="BH653" s="1"/>
      <c r="BI653" s="1"/>
    </row>
    <row r="654" spans="1:61" x14ac:dyDescent="0.2">
      <c r="A654" s="125">
        <f t="shared" si="408"/>
        <v>42545</v>
      </c>
      <c r="B654" s="177">
        <f t="shared" si="392"/>
        <v>342776.45200808317</v>
      </c>
      <c r="C654" s="3">
        <f t="shared" si="409"/>
        <v>46274821.02109123</v>
      </c>
      <c r="D654" s="177">
        <f t="shared" si="410"/>
        <v>290951.09961532999</v>
      </c>
      <c r="E654" s="177">
        <f t="shared" si="411"/>
        <v>22766.120815399998</v>
      </c>
      <c r="F654" s="178">
        <f t="shared" si="393"/>
        <v>268184.97879993002</v>
      </c>
      <c r="G654" s="179">
        <f t="shared" si="412"/>
        <v>4639.05</v>
      </c>
      <c r="H654" s="180">
        <f>IF(AND(N654=1,N653&gt;1),VLOOKUP(A653,[1]Plan1!$CW$105:$CY$215,3),H653)</f>
        <v>4675.2299999999996</v>
      </c>
      <c r="I654" s="181">
        <f t="shared" si="394"/>
        <v>42471</v>
      </c>
      <c r="J654" s="181">
        <f t="shared" si="413"/>
        <v>42501</v>
      </c>
      <c r="K654" s="182">
        <f t="shared" si="395"/>
        <v>7.7990105732852477E-3</v>
      </c>
      <c r="L654" s="213">
        <f t="shared" si="414"/>
        <v>42562</v>
      </c>
      <c r="M654" s="183">
        <f t="shared" si="415"/>
        <v>21</v>
      </c>
      <c r="N654" s="183">
        <f t="shared" si="396"/>
        <v>10</v>
      </c>
      <c r="O654" s="177">
        <f t="shared" si="397"/>
        <v>1.00370625</v>
      </c>
      <c r="P654" s="184">
        <f t="shared" si="391"/>
        <v>1.00610073</v>
      </c>
      <c r="Q654" s="184">
        <f t="shared" si="416"/>
        <v>1.1718549928870405</v>
      </c>
      <c r="R654" s="177">
        <f t="shared" si="390"/>
        <v>1.1761981800000001</v>
      </c>
      <c r="S654" s="177">
        <f t="shared" si="417"/>
        <v>1.15976272</v>
      </c>
      <c r="T654" s="177">
        <f t="shared" si="398"/>
        <v>337434.23867686</v>
      </c>
      <c r="U654" s="177">
        <f t="shared" si="399"/>
        <v>3637.177385316922</v>
      </c>
      <c r="V654" s="177">
        <f t="shared" si="400"/>
        <v>47253.705167886277</v>
      </c>
      <c r="W654" s="177">
        <f t="shared" si="401"/>
        <v>341841.9821685332</v>
      </c>
      <c r="X654" s="185">
        <f t="shared" si="402"/>
        <v>0</v>
      </c>
      <c r="Y654" s="177">
        <f t="shared" si="403"/>
        <v>0</v>
      </c>
      <c r="Z654" s="186">
        <f t="shared" si="404"/>
        <v>0</v>
      </c>
      <c r="AA654" s="177">
        <f t="shared" si="418"/>
        <v>0</v>
      </c>
      <c r="AB654" s="187">
        <f t="shared" si="419"/>
        <v>7.1215000000000001E-2</v>
      </c>
      <c r="AC654" s="185">
        <f t="shared" si="405"/>
        <v>10</v>
      </c>
      <c r="AD654" s="185">
        <v>252</v>
      </c>
      <c r="AE654" s="184">
        <f t="shared" si="389"/>
        <v>1.0027336309999999</v>
      </c>
      <c r="AF654" s="177">
        <f t="shared" si="406"/>
        <v>922.42069530000003</v>
      </c>
      <c r="AG654" s="177">
        <f t="shared" si="407"/>
        <v>934.46983954999996</v>
      </c>
      <c r="AH654" s="188">
        <f t="shared" si="420"/>
        <v>0</v>
      </c>
      <c r="AI654" s="188"/>
      <c r="AJ654" s="188"/>
      <c r="AK654" s="188"/>
      <c r="AL654" s="8"/>
      <c r="AM654" s="8"/>
      <c r="AN654" s="8"/>
      <c r="AO654" s="8"/>
      <c r="AP654" s="8"/>
      <c r="AQ654" s="8"/>
      <c r="AR654" s="5"/>
      <c r="AS654" s="1"/>
      <c r="AT654" s="8"/>
      <c r="AU654" s="1"/>
      <c r="AV654" s="1"/>
      <c r="AW654" s="3"/>
      <c r="AX654" s="30"/>
      <c r="AY654" s="30"/>
      <c r="AZ654" s="30"/>
      <c r="BA654" s="30"/>
      <c r="BB654" s="30"/>
      <c r="BC654" s="30"/>
      <c r="BD654" s="30"/>
      <c r="BE654" s="30"/>
      <c r="BF654" s="1"/>
      <c r="BG654" s="1"/>
      <c r="BH654" s="1"/>
      <c r="BI654" s="1"/>
    </row>
    <row r="655" spans="1:61" x14ac:dyDescent="0.2">
      <c r="A655" s="125">
        <f t="shared" si="408"/>
        <v>42546</v>
      </c>
      <c r="B655" s="177">
        <f t="shared" si="392"/>
        <v>342987.10456425691</v>
      </c>
      <c r="C655" s="3">
        <f t="shared" si="409"/>
        <v>46303259.116174683</v>
      </c>
      <c r="D655" s="177">
        <f t="shared" si="410"/>
        <v>290951.09961532999</v>
      </c>
      <c r="E655" s="177">
        <f t="shared" si="411"/>
        <v>22766.120815399998</v>
      </c>
      <c r="F655" s="178">
        <f t="shared" si="393"/>
        <v>268184.97879993002</v>
      </c>
      <c r="G655" s="179">
        <f t="shared" si="412"/>
        <v>4639.05</v>
      </c>
      <c r="H655" s="180">
        <f>IF(AND(N655=1,N654&gt;1),VLOOKUP(A654,[1]Plan1!$CW$105:$CY$215,3),H654)</f>
        <v>4675.2299999999996</v>
      </c>
      <c r="I655" s="181">
        <f t="shared" si="394"/>
        <v>42471</v>
      </c>
      <c r="J655" s="181">
        <f t="shared" si="413"/>
        <v>42501</v>
      </c>
      <c r="K655" s="182">
        <f t="shared" si="395"/>
        <v>7.7990105732852477E-3</v>
      </c>
      <c r="L655" s="213">
        <f t="shared" si="414"/>
        <v>42562</v>
      </c>
      <c r="M655" s="183">
        <f t="shared" si="415"/>
        <v>21</v>
      </c>
      <c r="N655" s="183">
        <f t="shared" si="396"/>
        <v>11</v>
      </c>
      <c r="O655" s="177">
        <f t="shared" si="397"/>
        <v>1.0040776300000001</v>
      </c>
      <c r="P655" s="184">
        <f t="shared" si="391"/>
        <v>1.00610073</v>
      </c>
      <c r="Q655" s="184">
        <f t="shared" si="416"/>
        <v>1.1718549928870405</v>
      </c>
      <c r="R655" s="177">
        <f t="shared" si="390"/>
        <v>1.17663338</v>
      </c>
      <c r="S655" s="177">
        <f t="shared" si="417"/>
        <v>1.15976272</v>
      </c>
      <c r="T655" s="177">
        <f t="shared" si="398"/>
        <v>337434.23867686</v>
      </c>
      <c r="U655" s="177">
        <f t="shared" si="399"/>
        <v>3637.177385316922</v>
      </c>
      <c r="V655" s="177">
        <f t="shared" si="400"/>
        <v>47370.419270659972</v>
      </c>
      <c r="W655" s="177">
        <f t="shared" si="401"/>
        <v>341958.69627130689</v>
      </c>
      <c r="X655" s="185">
        <f t="shared" si="402"/>
        <v>0</v>
      </c>
      <c r="Y655" s="177">
        <f t="shared" si="403"/>
        <v>0</v>
      </c>
      <c r="Z655" s="186">
        <f t="shared" si="404"/>
        <v>0</v>
      </c>
      <c r="AA655" s="177">
        <f t="shared" si="418"/>
        <v>0</v>
      </c>
      <c r="AB655" s="187">
        <f t="shared" si="419"/>
        <v>7.1215000000000001E-2</v>
      </c>
      <c r="AC655" s="185">
        <f t="shared" si="405"/>
        <v>11</v>
      </c>
      <c r="AD655" s="185">
        <v>252</v>
      </c>
      <c r="AE655" s="184">
        <f t="shared" si="389"/>
        <v>1.003007405</v>
      </c>
      <c r="AF655" s="177">
        <f t="shared" si="406"/>
        <v>1014.80141656</v>
      </c>
      <c r="AG655" s="177">
        <f t="shared" si="407"/>
        <v>1028.40829295</v>
      </c>
      <c r="AH655" s="188">
        <f t="shared" si="420"/>
        <v>0</v>
      </c>
      <c r="AI655" s="188"/>
      <c r="AJ655" s="188"/>
      <c r="AK655" s="188"/>
      <c r="AL655" s="8"/>
      <c r="AM655" s="8"/>
      <c r="AN655" s="8"/>
      <c r="AO655" s="8"/>
      <c r="AP655" s="8"/>
      <c r="AQ655" s="8"/>
      <c r="AR655" s="5"/>
      <c r="AS655" s="1"/>
      <c r="AT655" s="8"/>
      <c r="AU655" s="1"/>
      <c r="AV655" s="1"/>
      <c r="AW655" s="3"/>
      <c r="AX655" s="30"/>
      <c r="AY655" s="30"/>
      <c r="AZ655" s="30"/>
      <c r="BA655" s="30"/>
      <c r="BB655" s="30"/>
      <c r="BC655" s="30"/>
      <c r="BD655" s="30"/>
      <c r="BE655" s="30"/>
      <c r="BF655" s="1"/>
      <c r="BG655" s="1"/>
      <c r="BH655" s="1"/>
      <c r="BI655" s="1"/>
    </row>
    <row r="656" spans="1:61" x14ac:dyDescent="0.2">
      <c r="A656" s="125">
        <f t="shared" si="408"/>
        <v>42547</v>
      </c>
      <c r="B656" s="177">
        <f t="shared" si="392"/>
        <v>342987.10456425691</v>
      </c>
      <c r="C656" s="3">
        <f t="shared" si="409"/>
        <v>46303259.116174683</v>
      </c>
      <c r="D656" s="177">
        <f t="shared" si="410"/>
        <v>290951.09961532999</v>
      </c>
      <c r="E656" s="177">
        <f t="shared" si="411"/>
        <v>22766.120815399998</v>
      </c>
      <c r="F656" s="178">
        <f t="shared" si="393"/>
        <v>268184.97879993002</v>
      </c>
      <c r="G656" s="179">
        <f t="shared" si="412"/>
        <v>4639.05</v>
      </c>
      <c r="H656" s="180">
        <f>IF(AND(N656=1,N655&gt;1),VLOOKUP(A655,[1]Plan1!$CW$105:$CY$215,3),H655)</f>
        <v>4675.2299999999996</v>
      </c>
      <c r="I656" s="181">
        <f t="shared" si="394"/>
        <v>42471</v>
      </c>
      <c r="J656" s="181">
        <f t="shared" si="413"/>
        <v>42501</v>
      </c>
      <c r="K656" s="182">
        <f t="shared" si="395"/>
        <v>7.7990105732852477E-3</v>
      </c>
      <c r="L656" s="213">
        <f t="shared" si="414"/>
        <v>42562</v>
      </c>
      <c r="M656" s="183">
        <f t="shared" si="415"/>
        <v>21</v>
      </c>
      <c r="N656" s="183">
        <f t="shared" si="396"/>
        <v>11</v>
      </c>
      <c r="O656" s="177">
        <f t="shared" si="397"/>
        <v>1.0040776300000001</v>
      </c>
      <c r="P656" s="184">
        <f t="shared" si="391"/>
        <v>1.00610073</v>
      </c>
      <c r="Q656" s="184">
        <f t="shared" si="416"/>
        <v>1.1718549928870405</v>
      </c>
      <c r="R656" s="177">
        <f t="shared" si="390"/>
        <v>1.17663338</v>
      </c>
      <c r="S656" s="177">
        <f t="shared" si="417"/>
        <v>1.15976272</v>
      </c>
      <c r="T656" s="177">
        <f t="shared" si="398"/>
        <v>337434.23867686</v>
      </c>
      <c r="U656" s="177">
        <f t="shared" si="399"/>
        <v>3637.177385316922</v>
      </c>
      <c r="V656" s="177">
        <f t="shared" si="400"/>
        <v>47370.419270659972</v>
      </c>
      <c r="W656" s="177">
        <f t="shared" si="401"/>
        <v>341958.69627130689</v>
      </c>
      <c r="X656" s="185">
        <f t="shared" si="402"/>
        <v>0</v>
      </c>
      <c r="Y656" s="177">
        <f t="shared" si="403"/>
        <v>0</v>
      </c>
      <c r="Z656" s="186">
        <f t="shared" si="404"/>
        <v>0</v>
      </c>
      <c r="AA656" s="177">
        <f t="shared" si="418"/>
        <v>0</v>
      </c>
      <c r="AB656" s="187">
        <f t="shared" si="419"/>
        <v>7.1215000000000001E-2</v>
      </c>
      <c r="AC656" s="185">
        <f t="shared" si="405"/>
        <v>11</v>
      </c>
      <c r="AD656" s="185">
        <v>252</v>
      </c>
      <c r="AE656" s="184">
        <f t="shared" si="389"/>
        <v>1.003007405</v>
      </c>
      <c r="AF656" s="177">
        <f t="shared" si="406"/>
        <v>1014.80141656</v>
      </c>
      <c r="AG656" s="177">
        <f t="shared" si="407"/>
        <v>1028.40829295</v>
      </c>
      <c r="AH656" s="188">
        <f t="shared" si="420"/>
        <v>0</v>
      </c>
      <c r="AI656" s="188"/>
      <c r="AJ656" s="188"/>
      <c r="AK656" s="188"/>
      <c r="AL656" s="8"/>
      <c r="AM656" s="8"/>
      <c r="AN656" s="8"/>
      <c r="AO656" s="8"/>
      <c r="AP656" s="8"/>
      <c r="AQ656" s="8"/>
      <c r="AR656" s="5"/>
      <c r="AS656" s="1"/>
      <c r="AT656" s="8"/>
      <c r="AU656" s="1"/>
      <c r="AV656" s="1"/>
      <c r="AW656" s="3"/>
      <c r="AX656" s="30"/>
      <c r="AY656" s="30"/>
      <c r="AZ656" s="30"/>
      <c r="BA656" s="30"/>
      <c r="BB656" s="30"/>
      <c r="BC656" s="30"/>
      <c r="BD656" s="30"/>
      <c r="BE656" s="30"/>
      <c r="BF656" s="1"/>
      <c r="BG656" s="1"/>
      <c r="BH656" s="1"/>
      <c r="BI656" s="1"/>
    </row>
    <row r="657" spans="1:192" x14ac:dyDescent="0.2">
      <c r="A657" s="125">
        <f t="shared" si="408"/>
        <v>42548</v>
      </c>
      <c r="B657" s="177">
        <f t="shared" si="392"/>
        <v>342987.10456425691</v>
      </c>
      <c r="C657" s="3">
        <f t="shared" si="409"/>
        <v>46303259.116174683</v>
      </c>
      <c r="D657" s="177">
        <f t="shared" si="410"/>
        <v>290951.09961532999</v>
      </c>
      <c r="E657" s="177">
        <f t="shared" si="411"/>
        <v>22766.120815399998</v>
      </c>
      <c r="F657" s="178">
        <f t="shared" si="393"/>
        <v>268184.97879993002</v>
      </c>
      <c r="G657" s="179">
        <f t="shared" si="412"/>
        <v>4639.05</v>
      </c>
      <c r="H657" s="180">
        <f>IF(AND(N657=1,N656&gt;1),VLOOKUP(A656,[1]Plan1!$CW$105:$CY$215,3),H656)</f>
        <v>4675.2299999999996</v>
      </c>
      <c r="I657" s="181">
        <f t="shared" si="394"/>
        <v>42471</v>
      </c>
      <c r="J657" s="181">
        <f t="shared" si="413"/>
        <v>42501</v>
      </c>
      <c r="K657" s="182">
        <f t="shared" si="395"/>
        <v>7.7990105732852477E-3</v>
      </c>
      <c r="L657" s="213">
        <f t="shared" si="414"/>
        <v>42562</v>
      </c>
      <c r="M657" s="183">
        <f t="shared" si="415"/>
        <v>21</v>
      </c>
      <c r="N657" s="183">
        <f t="shared" si="396"/>
        <v>11</v>
      </c>
      <c r="O657" s="177">
        <f t="shared" si="397"/>
        <v>1.0040776300000001</v>
      </c>
      <c r="P657" s="184">
        <f t="shared" si="391"/>
        <v>1.00610073</v>
      </c>
      <c r="Q657" s="184">
        <f t="shared" si="416"/>
        <v>1.1718549928870405</v>
      </c>
      <c r="R657" s="177">
        <f t="shared" si="390"/>
        <v>1.17663338</v>
      </c>
      <c r="S657" s="177">
        <f t="shared" si="417"/>
        <v>1.15976272</v>
      </c>
      <c r="T657" s="177">
        <f t="shared" si="398"/>
        <v>337434.23867686</v>
      </c>
      <c r="U657" s="177">
        <f t="shared" si="399"/>
        <v>3637.177385316922</v>
      </c>
      <c r="V657" s="177">
        <f t="shared" si="400"/>
        <v>47370.419270659972</v>
      </c>
      <c r="W657" s="177">
        <f t="shared" si="401"/>
        <v>341958.69627130689</v>
      </c>
      <c r="X657" s="185">
        <f t="shared" si="402"/>
        <v>0</v>
      </c>
      <c r="Y657" s="177">
        <f t="shared" si="403"/>
        <v>0</v>
      </c>
      <c r="Z657" s="186">
        <f t="shared" si="404"/>
        <v>0</v>
      </c>
      <c r="AA657" s="177">
        <f t="shared" si="418"/>
        <v>0</v>
      </c>
      <c r="AB657" s="187">
        <f t="shared" si="419"/>
        <v>7.1215000000000001E-2</v>
      </c>
      <c r="AC657" s="185">
        <f t="shared" si="405"/>
        <v>11</v>
      </c>
      <c r="AD657" s="185">
        <v>252</v>
      </c>
      <c r="AE657" s="184">
        <f t="shared" si="389"/>
        <v>1.003007405</v>
      </c>
      <c r="AF657" s="177">
        <f t="shared" si="406"/>
        <v>1014.80141656</v>
      </c>
      <c r="AG657" s="177">
        <f t="shared" si="407"/>
        <v>1028.40829295</v>
      </c>
      <c r="AH657" s="188">
        <f t="shared" si="420"/>
        <v>0</v>
      </c>
      <c r="AI657" s="188"/>
      <c r="AJ657" s="188"/>
      <c r="AK657" s="188"/>
      <c r="AL657" s="8"/>
      <c r="AM657" s="8"/>
      <c r="AN657" s="8"/>
      <c r="AO657" s="8"/>
      <c r="AP657" s="8"/>
      <c r="AQ657" s="8"/>
      <c r="AR657" s="5"/>
      <c r="AS657" s="1"/>
      <c r="AT657" s="8"/>
      <c r="AU657" s="1"/>
      <c r="AV657" s="1"/>
      <c r="AW657" s="3"/>
      <c r="AX657" s="30"/>
      <c r="AY657" s="30"/>
      <c r="AZ657" s="30"/>
      <c r="BA657" s="30"/>
      <c r="BB657" s="30"/>
      <c r="BC657" s="30"/>
      <c r="BD657" s="30"/>
      <c r="BE657" s="30"/>
      <c r="BF657" s="1"/>
      <c r="BG657" s="1"/>
      <c r="BH657" s="1"/>
      <c r="BI657" s="1"/>
    </row>
    <row r="658" spans="1:192" x14ac:dyDescent="0.2">
      <c r="A658" s="125">
        <f t="shared" si="408"/>
        <v>42549</v>
      </c>
      <c r="B658" s="177">
        <f t="shared" si="392"/>
        <v>343197.89208163705</v>
      </c>
      <c r="C658" s="3">
        <f t="shared" si="409"/>
        <v>46331715.431021005</v>
      </c>
      <c r="D658" s="177">
        <f t="shared" si="410"/>
        <v>290951.09961532999</v>
      </c>
      <c r="E658" s="177">
        <f t="shared" si="411"/>
        <v>22766.120815399998</v>
      </c>
      <c r="F658" s="178">
        <f t="shared" si="393"/>
        <v>268184.97879993002</v>
      </c>
      <c r="G658" s="179">
        <f t="shared" si="412"/>
        <v>4639.05</v>
      </c>
      <c r="H658" s="180">
        <f>IF(AND(N658=1,N657&gt;1),VLOOKUP(A657,[1]Plan1!$CW$105:$CY$215,3),H657)</f>
        <v>4675.2299999999996</v>
      </c>
      <c r="I658" s="181">
        <f t="shared" si="394"/>
        <v>42471</v>
      </c>
      <c r="J658" s="181">
        <f t="shared" si="413"/>
        <v>42501</v>
      </c>
      <c r="K658" s="182">
        <f t="shared" si="395"/>
        <v>7.7990105732852477E-3</v>
      </c>
      <c r="L658" s="213">
        <f t="shared" si="414"/>
        <v>42562</v>
      </c>
      <c r="M658" s="183">
        <f t="shared" si="415"/>
        <v>21</v>
      </c>
      <c r="N658" s="183">
        <f t="shared" si="396"/>
        <v>12</v>
      </c>
      <c r="O658" s="177">
        <f t="shared" si="397"/>
        <v>1.0044491499999999</v>
      </c>
      <c r="P658" s="184">
        <f t="shared" si="391"/>
        <v>1.00610073</v>
      </c>
      <c r="Q658" s="184">
        <f t="shared" si="416"/>
        <v>1.1718549928870405</v>
      </c>
      <c r="R658" s="177">
        <f t="shared" si="390"/>
        <v>1.1770687500000001</v>
      </c>
      <c r="S658" s="177">
        <f t="shared" si="417"/>
        <v>1.15976272</v>
      </c>
      <c r="T658" s="177">
        <f t="shared" si="398"/>
        <v>337434.23867686</v>
      </c>
      <c r="U658" s="177">
        <f t="shared" si="399"/>
        <v>3637.177385316922</v>
      </c>
      <c r="V658" s="177">
        <f t="shared" si="400"/>
        <v>47487.178964880135</v>
      </c>
      <c r="W658" s="177">
        <f t="shared" si="401"/>
        <v>342075.45596552704</v>
      </c>
      <c r="X658" s="185">
        <f t="shared" si="402"/>
        <v>0</v>
      </c>
      <c r="Y658" s="177">
        <f t="shared" si="403"/>
        <v>0</v>
      </c>
      <c r="Z658" s="186">
        <f t="shared" si="404"/>
        <v>0</v>
      </c>
      <c r="AA658" s="177">
        <f t="shared" si="418"/>
        <v>0</v>
      </c>
      <c r="AB658" s="187">
        <f t="shared" si="419"/>
        <v>7.1215000000000001E-2</v>
      </c>
      <c r="AC658" s="185">
        <f t="shared" si="405"/>
        <v>12</v>
      </c>
      <c r="AD658" s="185">
        <v>252</v>
      </c>
      <c r="AE658" s="184">
        <f t="shared" si="389"/>
        <v>1.0032812529999999</v>
      </c>
      <c r="AF658" s="177">
        <f t="shared" si="406"/>
        <v>1107.20710796</v>
      </c>
      <c r="AG658" s="177">
        <f t="shared" si="407"/>
        <v>1122.4361161100001</v>
      </c>
      <c r="AH658" s="188">
        <f t="shared" si="420"/>
        <v>0</v>
      </c>
      <c r="AI658" s="188"/>
      <c r="AJ658" s="188"/>
      <c r="AK658" s="188"/>
      <c r="AL658" s="8"/>
      <c r="AM658" s="8"/>
      <c r="AN658" s="8"/>
      <c r="AO658" s="8"/>
      <c r="AP658" s="8"/>
      <c r="AQ658" s="8"/>
      <c r="AR658" s="5"/>
      <c r="AS658" s="1"/>
      <c r="AT658" s="8"/>
      <c r="AU658" s="1"/>
      <c r="AV658" s="1"/>
      <c r="AW658" s="3"/>
      <c r="AX658" s="30"/>
      <c r="AY658" s="30"/>
      <c r="AZ658" s="30"/>
      <c r="BA658" s="30"/>
      <c r="BB658" s="30"/>
      <c r="BC658" s="30"/>
      <c r="BD658" s="30"/>
      <c r="BE658" s="30"/>
      <c r="BF658" s="1"/>
      <c r="BG658" s="1"/>
      <c r="BH658" s="1"/>
      <c r="BI658" s="1"/>
    </row>
    <row r="659" spans="1:192" x14ac:dyDescent="0.2">
      <c r="A659" s="125">
        <f t="shared" si="408"/>
        <v>42550</v>
      </c>
      <c r="B659" s="177">
        <f t="shared" si="392"/>
        <v>343408.81261658377</v>
      </c>
      <c r="C659" s="3">
        <f t="shared" si="409"/>
        <v>46360189.703238808</v>
      </c>
      <c r="D659" s="177">
        <f t="shared" si="410"/>
        <v>290951.09961532999</v>
      </c>
      <c r="E659" s="177">
        <f t="shared" si="411"/>
        <v>22766.120815399998</v>
      </c>
      <c r="F659" s="178">
        <f t="shared" si="393"/>
        <v>268184.97879993002</v>
      </c>
      <c r="G659" s="179">
        <f t="shared" si="412"/>
        <v>4639.05</v>
      </c>
      <c r="H659" s="180">
        <f>IF(AND(N659=1,N658&gt;1),VLOOKUP(A658,[1]Plan1!$CW$105:$CY$215,3),H658)</f>
        <v>4675.2299999999996</v>
      </c>
      <c r="I659" s="181">
        <f t="shared" si="394"/>
        <v>42471</v>
      </c>
      <c r="J659" s="181">
        <f t="shared" si="413"/>
        <v>42501</v>
      </c>
      <c r="K659" s="182">
        <f t="shared" si="395"/>
        <v>7.7990105732852477E-3</v>
      </c>
      <c r="L659" s="213">
        <f t="shared" si="414"/>
        <v>42562</v>
      </c>
      <c r="M659" s="183">
        <f t="shared" si="415"/>
        <v>21</v>
      </c>
      <c r="N659" s="183">
        <f t="shared" si="396"/>
        <v>13</v>
      </c>
      <c r="O659" s="177">
        <f t="shared" si="397"/>
        <v>1.00482081</v>
      </c>
      <c r="P659" s="184">
        <f t="shared" si="391"/>
        <v>1.00610073</v>
      </c>
      <c r="Q659" s="184">
        <f t="shared" si="416"/>
        <v>1.1718549928870405</v>
      </c>
      <c r="R659" s="177">
        <f t="shared" si="390"/>
        <v>1.17750428</v>
      </c>
      <c r="S659" s="177">
        <f t="shared" si="417"/>
        <v>1.15976272</v>
      </c>
      <c r="T659" s="177">
        <f t="shared" si="398"/>
        <v>337434.23867686</v>
      </c>
      <c r="U659" s="177">
        <f t="shared" si="399"/>
        <v>3637.177385316922</v>
      </c>
      <c r="V659" s="177">
        <f t="shared" si="400"/>
        <v>47603.981568696829</v>
      </c>
      <c r="W659" s="177">
        <f t="shared" si="401"/>
        <v>342192.25856934377</v>
      </c>
      <c r="X659" s="185">
        <f t="shared" si="402"/>
        <v>0</v>
      </c>
      <c r="Y659" s="177">
        <f t="shared" si="403"/>
        <v>0</v>
      </c>
      <c r="Z659" s="186">
        <f t="shared" si="404"/>
        <v>0</v>
      </c>
      <c r="AA659" s="177">
        <f t="shared" si="418"/>
        <v>0</v>
      </c>
      <c r="AB659" s="187">
        <f t="shared" si="419"/>
        <v>7.1215000000000001E-2</v>
      </c>
      <c r="AC659" s="185">
        <f t="shared" si="405"/>
        <v>13</v>
      </c>
      <c r="AD659" s="185">
        <v>252</v>
      </c>
      <c r="AE659" s="184">
        <f t="shared" si="389"/>
        <v>1.003555177</v>
      </c>
      <c r="AF659" s="177">
        <f t="shared" si="406"/>
        <v>1199.6384443500001</v>
      </c>
      <c r="AG659" s="177">
        <f t="shared" si="407"/>
        <v>1216.55404724</v>
      </c>
      <c r="AH659" s="188">
        <f t="shared" si="420"/>
        <v>0</v>
      </c>
      <c r="AI659" s="188"/>
      <c r="AJ659" s="188"/>
      <c r="AK659" s="188"/>
      <c r="AL659" s="8"/>
      <c r="AM659" s="8"/>
      <c r="AN659" s="8"/>
      <c r="AO659" s="8"/>
      <c r="AP659" s="8"/>
      <c r="AQ659" s="8"/>
      <c r="AR659" s="5"/>
      <c r="AS659" s="1"/>
      <c r="AT659" s="8"/>
      <c r="AU659" s="1"/>
      <c r="AV659" s="1"/>
      <c r="AW659" s="3"/>
      <c r="AX659" s="30"/>
      <c r="AY659" s="30"/>
      <c r="AZ659" s="30"/>
      <c r="BA659" s="30"/>
      <c r="BB659" s="30"/>
      <c r="BC659" s="30"/>
      <c r="BD659" s="30"/>
      <c r="BE659" s="30"/>
      <c r="BF659" s="1"/>
      <c r="BG659" s="1"/>
      <c r="BH659" s="1"/>
      <c r="BI659" s="1"/>
    </row>
    <row r="660" spans="1:192" x14ac:dyDescent="0.2">
      <c r="A660" s="125">
        <f t="shared" si="408"/>
        <v>42551</v>
      </c>
      <c r="B660" s="177">
        <f t="shared" si="392"/>
        <v>343619.86285425734</v>
      </c>
      <c r="C660" s="3">
        <f t="shared" si="409"/>
        <v>46388681.48532474</v>
      </c>
      <c r="D660" s="177">
        <f t="shared" si="410"/>
        <v>290951.09961532999</v>
      </c>
      <c r="E660" s="177">
        <f t="shared" si="411"/>
        <v>22766.120815399998</v>
      </c>
      <c r="F660" s="178">
        <f t="shared" si="393"/>
        <v>268184.97879993002</v>
      </c>
      <c r="G660" s="179">
        <f t="shared" si="412"/>
        <v>4639.05</v>
      </c>
      <c r="H660" s="180">
        <f>IF(AND(N660=1,N659&gt;1),VLOOKUP(A659,[1]Plan1!$CW$105:$CY$215,3),H659)</f>
        <v>4675.2299999999996</v>
      </c>
      <c r="I660" s="181">
        <f t="shared" si="394"/>
        <v>42471</v>
      </c>
      <c r="J660" s="181">
        <f t="shared" si="413"/>
        <v>42501</v>
      </c>
      <c r="K660" s="182">
        <f t="shared" si="395"/>
        <v>7.7990105732852477E-3</v>
      </c>
      <c r="L660" s="213">
        <f t="shared" si="414"/>
        <v>42562</v>
      </c>
      <c r="M660" s="183">
        <f t="shared" si="415"/>
        <v>21</v>
      </c>
      <c r="N660" s="183">
        <f t="shared" si="396"/>
        <v>14</v>
      </c>
      <c r="O660" s="177">
        <f t="shared" si="397"/>
        <v>1.0051926</v>
      </c>
      <c r="P660" s="184">
        <f t="shared" si="391"/>
        <v>1.00610073</v>
      </c>
      <c r="Q660" s="184">
        <f t="shared" si="416"/>
        <v>1.1718549928870405</v>
      </c>
      <c r="R660" s="177">
        <f t="shared" si="390"/>
        <v>1.17793996</v>
      </c>
      <c r="S660" s="177">
        <f t="shared" si="417"/>
        <v>1.15976272</v>
      </c>
      <c r="T660" s="177">
        <f t="shared" si="398"/>
        <v>337434.23867686</v>
      </c>
      <c r="U660" s="177">
        <f t="shared" si="399"/>
        <v>3637.177385316922</v>
      </c>
      <c r="V660" s="177">
        <f t="shared" si="400"/>
        <v>47720.824400260397</v>
      </c>
      <c r="W660" s="177">
        <f t="shared" si="401"/>
        <v>342309.10140090733</v>
      </c>
      <c r="X660" s="185">
        <f t="shared" si="402"/>
        <v>0</v>
      </c>
      <c r="Y660" s="177">
        <f t="shared" si="403"/>
        <v>0</v>
      </c>
      <c r="Z660" s="186">
        <f t="shared" si="404"/>
        <v>0</v>
      </c>
      <c r="AA660" s="177">
        <f t="shared" si="418"/>
        <v>0</v>
      </c>
      <c r="AB660" s="187">
        <f t="shared" si="419"/>
        <v>7.1215000000000001E-2</v>
      </c>
      <c r="AC660" s="185">
        <f t="shared" si="405"/>
        <v>14</v>
      </c>
      <c r="AD660" s="185">
        <v>252</v>
      </c>
      <c r="AE660" s="184">
        <f t="shared" si="389"/>
        <v>1.0038291749999999</v>
      </c>
      <c r="AF660" s="177">
        <f t="shared" si="406"/>
        <v>1292.09475088</v>
      </c>
      <c r="AG660" s="177">
        <f t="shared" si="407"/>
        <v>1310.76145335</v>
      </c>
      <c r="AH660" s="188">
        <f t="shared" si="420"/>
        <v>0</v>
      </c>
      <c r="AI660" s="188"/>
      <c r="AJ660" s="188"/>
      <c r="AK660" s="188"/>
      <c r="AL660" s="8"/>
      <c r="AM660" s="8"/>
      <c r="AN660" s="8"/>
      <c r="AO660" s="8"/>
      <c r="AP660" s="8"/>
      <c r="AQ660" s="8"/>
      <c r="AR660" s="5"/>
      <c r="AS660" s="1"/>
      <c r="AT660" s="8"/>
      <c r="AU660" s="1"/>
      <c r="AV660" s="1"/>
      <c r="AW660" s="3"/>
      <c r="AX660" s="30"/>
      <c r="AY660" s="30"/>
      <c r="AZ660" s="30"/>
      <c r="BA660" s="30"/>
      <c r="BB660" s="30"/>
      <c r="BC660" s="30"/>
      <c r="BD660" s="30"/>
      <c r="BE660" s="30"/>
      <c r="BF660" s="1"/>
      <c r="BG660" s="1"/>
      <c r="BH660" s="1"/>
      <c r="BI660" s="1"/>
    </row>
    <row r="661" spans="1:192" x14ac:dyDescent="0.2">
      <c r="A661" s="125">
        <f t="shared" si="408"/>
        <v>42552</v>
      </c>
      <c r="B661" s="177">
        <f t="shared" si="392"/>
        <v>343831.04858180723</v>
      </c>
      <c r="C661" s="3">
        <f t="shared" si="409"/>
        <v>46417191.55854398</v>
      </c>
      <c r="D661" s="177">
        <f t="shared" si="410"/>
        <v>290951.09961532999</v>
      </c>
      <c r="E661" s="177">
        <f t="shared" si="411"/>
        <v>22766.120815399998</v>
      </c>
      <c r="F661" s="178">
        <f t="shared" si="393"/>
        <v>268184.97879993002</v>
      </c>
      <c r="G661" s="179">
        <f t="shared" si="412"/>
        <v>4639.05</v>
      </c>
      <c r="H661" s="180">
        <f>IF(AND(N661=1,N660&gt;1),VLOOKUP(A660,[1]Plan1!$CW$105:$CY$215,3),H660)</f>
        <v>4675.2299999999996</v>
      </c>
      <c r="I661" s="181">
        <f t="shared" si="394"/>
        <v>42471</v>
      </c>
      <c r="J661" s="181">
        <f t="shared" si="413"/>
        <v>42501</v>
      </c>
      <c r="K661" s="182">
        <f t="shared" si="395"/>
        <v>7.7990105732852477E-3</v>
      </c>
      <c r="L661" s="213">
        <f t="shared" si="414"/>
        <v>42562</v>
      </c>
      <c r="M661" s="183">
        <f t="shared" si="415"/>
        <v>21</v>
      </c>
      <c r="N661" s="183">
        <f t="shared" si="396"/>
        <v>15</v>
      </c>
      <c r="O661" s="177">
        <f t="shared" si="397"/>
        <v>1.00556453</v>
      </c>
      <c r="P661" s="184">
        <f t="shared" si="391"/>
        <v>1.00610073</v>
      </c>
      <c r="Q661" s="184">
        <f t="shared" si="416"/>
        <v>1.1718549928870405</v>
      </c>
      <c r="R661" s="177">
        <f t="shared" si="390"/>
        <v>1.1783758099999999</v>
      </c>
      <c r="S661" s="177">
        <f t="shared" si="417"/>
        <v>1.15976272</v>
      </c>
      <c r="T661" s="177">
        <f t="shared" si="398"/>
        <v>337434.23867686</v>
      </c>
      <c r="U661" s="177">
        <f t="shared" si="399"/>
        <v>3637.177385316922</v>
      </c>
      <c r="V661" s="177">
        <f t="shared" si="400"/>
        <v>47837.712823270318</v>
      </c>
      <c r="W661" s="177">
        <f t="shared" si="401"/>
        <v>342425.98982391722</v>
      </c>
      <c r="X661" s="185">
        <f t="shared" si="402"/>
        <v>0</v>
      </c>
      <c r="Y661" s="177">
        <f t="shared" si="403"/>
        <v>0</v>
      </c>
      <c r="Z661" s="186">
        <f t="shared" si="404"/>
        <v>0</v>
      </c>
      <c r="AA661" s="177">
        <f t="shared" si="418"/>
        <v>0</v>
      </c>
      <c r="AB661" s="187">
        <f t="shared" si="419"/>
        <v>7.1215000000000001E-2</v>
      </c>
      <c r="AC661" s="185">
        <f t="shared" si="405"/>
        <v>15</v>
      </c>
      <c r="AD661" s="185">
        <v>252</v>
      </c>
      <c r="AE661" s="184">
        <f t="shared" si="389"/>
        <v>1.0041032480000001</v>
      </c>
      <c r="AF661" s="177">
        <f t="shared" si="406"/>
        <v>1384.5763649800001</v>
      </c>
      <c r="AG661" s="177">
        <f t="shared" si="407"/>
        <v>1405.0587578899999</v>
      </c>
      <c r="AH661" s="188">
        <f t="shared" si="420"/>
        <v>0</v>
      </c>
      <c r="AI661" s="188"/>
      <c r="AJ661" s="188"/>
      <c r="AK661" s="188"/>
      <c r="AL661" s="8"/>
      <c r="AM661" s="8"/>
      <c r="AN661" s="8"/>
      <c r="AO661" s="8"/>
      <c r="AP661" s="8"/>
      <c r="AQ661" s="8"/>
      <c r="AR661" s="5"/>
      <c r="AS661" s="1"/>
      <c r="AT661" s="8"/>
      <c r="AU661" s="1"/>
      <c r="AV661" s="1"/>
      <c r="AW661" s="3"/>
      <c r="AX661" s="30"/>
      <c r="AY661" s="30"/>
      <c r="AZ661" s="30"/>
      <c r="BA661" s="30"/>
      <c r="BB661" s="30"/>
      <c r="BC661" s="30"/>
      <c r="BD661" s="30"/>
      <c r="BE661" s="30"/>
      <c r="BF661" s="1"/>
      <c r="BG661" s="1"/>
      <c r="BH661" s="1"/>
      <c r="BI661" s="1"/>
    </row>
    <row r="662" spans="1:192" x14ac:dyDescent="0.2">
      <c r="A662" s="125">
        <f t="shared" si="408"/>
        <v>42553</v>
      </c>
      <c r="B662" s="177">
        <f t="shared" si="392"/>
        <v>344042.3668268738</v>
      </c>
      <c r="C662" s="3">
        <f t="shared" si="409"/>
        <v>46445719.521627963</v>
      </c>
      <c r="D662" s="177">
        <f t="shared" si="410"/>
        <v>290951.09961532999</v>
      </c>
      <c r="E662" s="177">
        <f t="shared" si="411"/>
        <v>22766.120815399998</v>
      </c>
      <c r="F662" s="178">
        <f t="shared" si="393"/>
        <v>268184.97879993002</v>
      </c>
      <c r="G662" s="179">
        <f t="shared" si="412"/>
        <v>4639.05</v>
      </c>
      <c r="H662" s="180">
        <f>IF(AND(N662=1,N661&gt;1),VLOOKUP(A661,[1]Plan1!$CW$105:$CY$215,3),H661)</f>
        <v>4675.2299999999996</v>
      </c>
      <c r="I662" s="181">
        <f t="shared" si="394"/>
        <v>42471</v>
      </c>
      <c r="J662" s="181">
        <f t="shared" si="413"/>
        <v>42501</v>
      </c>
      <c r="K662" s="182">
        <f t="shared" si="395"/>
        <v>7.7990105732852477E-3</v>
      </c>
      <c r="L662" s="213">
        <f t="shared" si="414"/>
        <v>42562</v>
      </c>
      <c r="M662" s="183">
        <f t="shared" si="415"/>
        <v>21</v>
      </c>
      <c r="N662" s="183">
        <f t="shared" si="396"/>
        <v>16</v>
      </c>
      <c r="O662" s="177">
        <f t="shared" si="397"/>
        <v>1.0059366000000001</v>
      </c>
      <c r="P662" s="184">
        <f t="shared" si="391"/>
        <v>1.00610073</v>
      </c>
      <c r="Q662" s="184">
        <f t="shared" si="416"/>
        <v>1.1718549928870405</v>
      </c>
      <c r="R662" s="177">
        <f t="shared" si="390"/>
        <v>1.17881182</v>
      </c>
      <c r="S662" s="177">
        <f t="shared" si="417"/>
        <v>1.15976272</v>
      </c>
      <c r="T662" s="177">
        <f t="shared" si="398"/>
        <v>337434.23867686</v>
      </c>
      <c r="U662" s="177">
        <f t="shared" si="399"/>
        <v>3637.177385316922</v>
      </c>
      <c r="V662" s="177">
        <f t="shared" si="400"/>
        <v>47954.644155876893</v>
      </c>
      <c r="W662" s="177">
        <f t="shared" si="401"/>
        <v>342542.92115652381</v>
      </c>
      <c r="X662" s="185">
        <f t="shared" si="402"/>
        <v>0</v>
      </c>
      <c r="Y662" s="177">
        <f t="shared" si="403"/>
        <v>0</v>
      </c>
      <c r="Z662" s="186">
        <f t="shared" si="404"/>
        <v>0</v>
      </c>
      <c r="AA662" s="177">
        <f t="shared" si="418"/>
        <v>0</v>
      </c>
      <c r="AB662" s="187">
        <f t="shared" si="419"/>
        <v>7.1215000000000001E-2</v>
      </c>
      <c r="AC662" s="185">
        <f t="shared" si="405"/>
        <v>16</v>
      </c>
      <c r="AD662" s="185">
        <v>252</v>
      </c>
      <c r="AE662" s="184">
        <f t="shared" si="389"/>
        <v>1.0043773949999999</v>
      </c>
      <c r="AF662" s="177">
        <f t="shared" si="406"/>
        <v>1477.0829492099999</v>
      </c>
      <c r="AG662" s="177">
        <f t="shared" si="407"/>
        <v>1499.44567035</v>
      </c>
      <c r="AH662" s="188">
        <f t="shared" si="420"/>
        <v>0</v>
      </c>
      <c r="AI662" s="188"/>
      <c r="AJ662" s="188"/>
      <c r="AK662" s="188"/>
      <c r="AL662" s="8"/>
      <c r="AM662" s="8"/>
      <c r="AN662" s="8"/>
      <c r="AO662" s="8"/>
      <c r="AP662" s="8"/>
      <c r="AQ662" s="8"/>
      <c r="AR662" s="5"/>
      <c r="AS662" s="1"/>
      <c r="AT662" s="8"/>
      <c r="AU662" s="1"/>
      <c r="AV662" s="1"/>
      <c r="AW662" s="3"/>
      <c r="AX662" s="30"/>
      <c r="AY662" s="30"/>
      <c r="AZ662" s="30"/>
      <c r="BA662" s="30"/>
      <c r="BB662" s="30"/>
      <c r="BC662" s="30"/>
      <c r="BD662" s="30"/>
      <c r="BE662" s="30"/>
      <c r="BF662" s="1"/>
      <c r="BG662" s="1"/>
      <c r="BH662" s="1"/>
      <c r="BI662" s="1"/>
    </row>
    <row r="663" spans="1:192" x14ac:dyDescent="0.2">
      <c r="A663" s="125">
        <f t="shared" si="408"/>
        <v>42554</v>
      </c>
      <c r="B663" s="177">
        <f t="shared" si="392"/>
        <v>344042.3668268738</v>
      </c>
      <c r="C663" s="3">
        <f t="shared" si="409"/>
        <v>46445719.521627963</v>
      </c>
      <c r="D663" s="177">
        <f t="shared" si="410"/>
        <v>290951.09961532999</v>
      </c>
      <c r="E663" s="177">
        <f t="shared" si="411"/>
        <v>22766.120815399998</v>
      </c>
      <c r="F663" s="178">
        <f t="shared" si="393"/>
        <v>268184.97879993002</v>
      </c>
      <c r="G663" s="179">
        <f t="shared" si="412"/>
        <v>4639.05</v>
      </c>
      <c r="H663" s="180">
        <f>IF(AND(N663=1,N662&gt;1),VLOOKUP(A662,[1]Plan1!$CW$105:$CY$215,3),H662)</f>
        <v>4675.2299999999996</v>
      </c>
      <c r="I663" s="181">
        <f t="shared" si="394"/>
        <v>42471</v>
      </c>
      <c r="J663" s="181">
        <f t="shared" si="413"/>
        <v>42501</v>
      </c>
      <c r="K663" s="182">
        <f t="shared" si="395"/>
        <v>7.7990105732852477E-3</v>
      </c>
      <c r="L663" s="213">
        <f t="shared" si="414"/>
        <v>42562</v>
      </c>
      <c r="M663" s="183">
        <f t="shared" si="415"/>
        <v>21</v>
      </c>
      <c r="N663" s="183">
        <f t="shared" si="396"/>
        <v>16</v>
      </c>
      <c r="O663" s="177">
        <f t="shared" si="397"/>
        <v>1.0059366000000001</v>
      </c>
      <c r="P663" s="184">
        <f t="shared" si="391"/>
        <v>1.00610073</v>
      </c>
      <c r="Q663" s="184">
        <f t="shared" si="416"/>
        <v>1.1718549928870405</v>
      </c>
      <c r="R663" s="177">
        <f t="shared" si="390"/>
        <v>1.17881182</v>
      </c>
      <c r="S663" s="177">
        <f t="shared" si="417"/>
        <v>1.15976272</v>
      </c>
      <c r="T663" s="177">
        <f t="shared" si="398"/>
        <v>337434.23867686</v>
      </c>
      <c r="U663" s="177">
        <f t="shared" si="399"/>
        <v>3637.177385316922</v>
      </c>
      <c r="V663" s="177">
        <f t="shared" si="400"/>
        <v>47954.644155876893</v>
      </c>
      <c r="W663" s="177">
        <f t="shared" si="401"/>
        <v>342542.92115652381</v>
      </c>
      <c r="X663" s="185">
        <f t="shared" si="402"/>
        <v>0</v>
      </c>
      <c r="Y663" s="177">
        <f t="shared" si="403"/>
        <v>0</v>
      </c>
      <c r="Z663" s="186">
        <f t="shared" si="404"/>
        <v>0</v>
      </c>
      <c r="AA663" s="177">
        <f t="shared" si="418"/>
        <v>0</v>
      </c>
      <c r="AB663" s="187">
        <f t="shared" si="419"/>
        <v>7.1215000000000001E-2</v>
      </c>
      <c r="AC663" s="185">
        <f t="shared" si="405"/>
        <v>16</v>
      </c>
      <c r="AD663" s="185">
        <v>252</v>
      </c>
      <c r="AE663" s="184">
        <f t="shared" si="389"/>
        <v>1.0043773949999999</v>
      </c>
      <c r="AF663" s="177">
        <f t="shared" si="406"/>
        <v>1477.0829492099999</v>
      </c>
      <c r="AG663" s="177">
        <f t="shared" si="407"/>
        <v>1499.44567035</v>
      </c>
      <c r="AH663" s="188">
        <f t="shared" si="420"/>
        <v>0</v>
      </c>
      <c r="AI663" s="188"/>
      <c r="AJ663" s="188"/>
      <c r="AK663" s="188"/>
      <c r="AL663" s="8"/>
      <c r="AM663" s="8"/>
      <c r="AN663" s="8"/>
      <c r="AO663" s="8"/>
      <c r="AP663" s="8"/>
      <c r="AQ663" s="8"/>
      <c r="AR663" s="5"/>
      <c r="AS663" s="1"/>
      <c r="AT663" s="8"/>
      <c r="AU663" s="1"/>
      <c r="AV663" s="1"/>
      <c r="AW663" s="3"/>
      <c r="AX663" s="30"/>
      <c r="AY663" s="30"/>
      <c r="AZ663" s="30"/>
      <c r="BA663" s="30"/>
      <c r="BB663" s="30"/>
      <c r="BC663" s="30"/>
      <c r="BD663" s="30"/>
      <c r="BE663" s="30"/>
      <c r="BF663" s="1"/>
      <c r="BG663" s="1"/>
      <c r="BH663" s="1"/>
      <c r="BI663" s="1"/>
    </row>
    <row r="664" spans="1:192" x14ac:dyDescent="0.2">
      <c r="A664" s="125">
        <f t="shared" si="408"/>
        <v>42555</v>
      </c>
      <c r="B664" s="177">
        <f t="shared" si="392"/>
        <v>344042.3668268738</v>
      </c>
      <c r="C664" s="3">
        <f t="shared" si="409"/>
        <v>46445719.521627963</v>
      </c>
      <c r="D664" s="177">
        <f t="shared" si="410"/>
        <v>290951.09961532999</v>
      </c>
      <c r="E664" s="177">
        <f t="shared" si="411"/>
        <v>22766.120815399998</v>
      </c>
      <c r="F664" s="178">
        <f t="shared" si="393"/>
        <v>268184.97879993002</v>
      </c>
      <c r="G664" s="179">
        <f t="shared" si="412"/>
        <v>4639.05</v>
      </c>
      <c r="H664" s="180">
        <f>IF(AND(N664=1,N663&gt;1),VLOOKUP(A663,[1]Plan1!$CW$105:$CY$215,3),H663)</f>
        <v>4675.2299999999996</v>
      </c>
      <c r="I664" s="181">
        <f t="shared" si="394"/>
        <v>42471</v>
      </c>
      <c r="J664" s="181">
        <f t="shared" si="413"/>
        <v>42501</v>
      </c>
      <c r="K664" s="182">
        <f t="shared" si="395"/>
        <v>7.7990105732852477E-3</v>
      </c>
      <c r="L664" s="213">
        <f t="shared" si="414"/>
        <v>42562</v>
      </c>
      <c r="M664" s="183">
        <f t="shared" si="415"/>
        <v>21</v>
      </c>
      <c r="N664" s="183">
        <f t="shared" si="396"/>
        <v>16</v>
      </c>
      <c r="O664" s="177">
        <f t="shared" si="397"/>
        <v>1.0059366000000001</v>
      </c>
      <c r="P664" s="184">
        <f t="shared" si="391"/>
        <v>1.00610073</v>
      </c>
      <c r="Q664" s="184">
        <f t="shared" si="416"/>
        <v>1.1718549928870405</v>
      </c>
      <c r="R664" s="177">
        <f t="shared" si="390"/>
        <v>1.17881182</v>
      </c>
      <c r="S664" s="177">
        <f t="shared" si="417"/>
        <v>1.15976272</v>
      </c>
      <c r="T664" s="177">
        <f t="shared" si="398"/>
        <v>337434.23867686</v>
      </c>
      <c r="U664" s="177">
        <f t="shared" si="399"/>
        <v>3637.177385316922</v>
      </c>
      <c r="V664" s="177">
        <f t="shared" si="400"/>
        <v>47954.644155876893</v>
      </c>
      <c r="W664" s="177">
        <f t="shared" si="401"/>
        <v>342542.92115652381</v>
      </c>
      <c r="X664" s="185">
        <f t="shared" si="402"/>
        <v>0</v>
      </c>
      <c r="Y664" s="177">
        <f t="shared" si="403"/>
        <v>0</v>
      </c>
      <c r="Z664" s="186">
        <f t="shared" si="404"/>
        <v>0</v>
      </c>
      <c r="AA664" s="177">
        <f t="shared" si="418"/>
        <v>0</v>
      </c>
      <c r="AB664" s="187">
        <f t="shared" si="419"/>
        <v>7.1215000000000001E-2</v>
      </c>
      <c r="AC664" s="185">
        <f t="shared" si="405"/>
        <v>16</v>
      </c>
      <c r="AD664" s="185">
        <v>252</v>
      </c>
      <c r="AE664" s="184">
        <f t="shared" si="389"/>
        <v>1.0043773949999999</v>
      </c>
      <c r="AF664" s="177">
        <f t="shared" si="406"/>
        <v>1477.0829492099999</v>
      </c>
      <c r="AG664" s="177">
        <f t="shared" si="407"/>
        <v>1499.44567035</v>
      </c>
      <c r="AH664" s="188">
        <f t="shared" si="420"/>
        <v>0</v>
      </c>
      <c r="AI664" s="188"/>
      <c r="AJ664" s="188"/>
      <c r="AK664" s="188"/>
      <c r="AL664" s="8"/>
      <c r="AM664" s="8"/>
      <c r="AN664" s="8"/>
      <c r="AO664" s="8"/>
      <c r="AP664" s="8"/>
      <c r="AQ664" s="8"/>
      <c r="AR664" s="5"/>
      <c r="AS664" s="1"/>
      <c r="AT664" s="8"/>
      <c r="AU664" s="1"/>
      <c r="AV664" s="1"/>
      <c r="AW664" s="3"/>
      <c r="AX664" s="30"/>
      <c r="AY664" s="30"/>
      <c r="AZ664" s="30"/>
      <c r="BA664" s="30"/>
      <c r="BB664" s="30"/>
      <c r="BC664" s="30"/>
      <c r="BD664" s="30"/>
      <c r="BE664" s="30"/>
      <c r="BF664" s="1"/>
      <c r="BG664" s="1"/>
      <c r="BH664" s="1"/>
      <c r="BI664" s="1"/>
    </row>
    <row r="665" spans="1:192" x14ac:dyDescent="0.2">
      <c r="A665" s="125">
        <f t="shared" si="408"/>
        <v>42556</v>
      </c>
      <c r="B665" s="177">
        <f t="shared" si="392"/>
        <v>344253.81833603699</v>
      </c>
      <c r="C665" s="3">
        <f t="shared" si="409"/>
        <v>46474265.475364991</v>
      </c>
      <c r="D665" s="177">
        <f t="shared" si="410"/>
        <v>290951.09961532999</v>
      </c>
      <c r="E665" s="177">
        <f t="shared" si="411"/>
        <v>22766.120815399998</v>
      </c>
      <c r="F665" s="178">
        <f t="shared" si="393"/>
        <v>268184.97879993002</v>
      </c>
      <c r="G665" s="179">
        <f t="shared" si="412"/>
        <v>4639.05</v>
      </c>
      <c r="H665" s="180">
        <f>IF(AND(N665=1,N664&gt;1),VLOOKUP(A664,[1]Plan1!$CW$105:$CY$215,3),H664)</f>
        <v>4675.2299999999996</v>
      </c>
      <c r="I665" s="181">
        <f t="shared" si="394"/>
        <v>42471</v>
      </c>
      <c r="J665" s="181">
        <f t="shared" si="413"/>
        <v>42501</v>
      </c>
      <c r="K665" s="182">
        <f t="shared" si="395"/>
        <v>7.7990105732852477E-3</v>
      </c>
      <c r="L665" s="213">
        <f t="shared" si="414"/>
        <v>42562</v>
      </c>
      <c r="M665" s="183">
        <f t="shared" si="415"/>
        <v>21</v>
      </c>
      <c r="N665" s="183">
        <f t="shared" si="396"/>
        <v>17</v>
      </c>
      <c r="O665" s="177">
        <f t="shared" si="397"/>
        <v>1.0063088</v>
      </c>
      <c r="P665" s="184">
        <f t="shared" si="391"/>
        <v>1.00610073</v>
      </c>
      <c r="Q665" s="184">
        <f t="shared" si="416"/>
        <v>1.1718549928870405</v>
      </c>
      <c r="R665" s="177">
        <f t="shared" si="390"/>
        <v>1.1792479899999999</v>
      </c>
      <c r="S665" s="177">
        <f t="shared" si="417"/>
        <v>1.15976272</v>
      </c>
      <c r="T665" s="177">
        <f t="shared" si="398"/>
        <v>337434.23867686</v>
      </c>
      <c r="U665" s="177">
        <f t="shared" si="399"/>
        <v>3637.177385316922</v>
      </c>
      <c r="V665" s="177">
        <f t="shared" si="400"/>
        <v>48071.618398080042</v>
      </c>
      <c r="W665" s="177">
        <f t="shared" si="401"/>
        <v>342659.89539872698</v>
      </c>
      <c r="X665" s="185">
        <f t="shared" si="402"/>
        <v>0</v>
      </c>
      <c r="Y665" s="177">
        <f t="shared" si="403"/>
        <v>0</v>
      </c>
      <c r="Z665" s="186">
        <f t="shared" si="404"/>
        <v>0</v>
      </c>
      <c r="AA665" s="177">
        <f t="shared" si="418"/>
        <v>0</v>
      </c>
      <c r="AB665" s="187">
        <f t="shared" si="419"/>
        <v>7.1215000000000001E-2</v>
      </c>
      <c r="AC665" s="185">
        <f t="shared" si="405"/>
        <v>17</v>
      </c>
      <c r="AD665" s="185">
        <v>252</v>
      </c>
      <c r="AE665" s="184">
        <f t="shared" si="389"/>
        <v>1.004651618</v>
      </c>
      <c r="AF665" s="177">
        <f t="shared" si="406"/>
        <v>1569.6151784399999</v>
      </c>
      <c r="AG665" s="177">
        <f t="shared" si="407"/>
        <v>1593.92293731</v>
      </c>
      <c r="AH665" s="188">
        <f t="shared" si="420"/>
        <v>0</v>
      </c>
      <c r="AI665" s="188"/>
      <c r="AJ665" s="188"/>
      <c r="AK665" s="188"/>
      <c r="AL665" s="8"/>
      <c r="AM665" s="8"/>
      <c r="AN665" s="8"/>
      <c r="AO665" s="8"/>
      <c r="AP665" s="8"/>
      <c r="AQ665" s="8"/>
      <c r="AR665" s="5"/>
      <c r="AS665" s="1"/>
      <c r="AT665" s="8"/>
      <c r="AU665" s="1"/>
      <c r="AV665" s="1"/>
      <c r="AW665" s="3"/>
      <c r="AX665" s="30"/>
      <c r="AY665" s="30"/>
      <c r="AZ665" s="30"/>
      <c r="BA665" s="30"/>
      <c r="BB665" s="30"/>
      <c r="BC665" s="30"/>
      <c r="BD665" s="30"/>
      <c r="BE665" s="30"/>
      <c r="BF665" s="1"/>
      <c r="BG665" s="1"/>
      <c r="BH665" s="1"/>
      <c r="BI665" s="1"/>
    </row>
    <row r="666" spans="1:192" x14ac:dyDescent="0.2">
      <c r="A666" s="125">
        <f t="shared" si="408"/>
        <v>42557</v>
      </c>
      <c r="B666" s="177">
        <f t="shared" si="392"/>
        <v>344465.40518076654</v>
      </c>
      <c r="C666" s="3">
        <f t="shared" si="409"/>
        <v>46502829.69940348</v>
      </c>
      <c r="D666" s="177">
        <f t="shared" si="410"/>
        <v>290951.09961532999</v>
      </c>
      <c r="E666" s="177">
        <f t="shared" si="411"/>
        <v>22766.120815399998</v>
      </c>
      <c r="F666" s="178">
        <f t="shared" si="393"/>
        <v>268184.97879993002</v>
      </c>
      <c r="G666" s="179">
        <f t="shared" si="412"/>
        <v>4639.05</v>
      </c>
      <c r="H666" s="180">
        <f>IF(AND(N666=1,N665&gt;1),VLOOKUP(A665,[1]Plan1!$CW$105:$CY$215,3),H665)</f>
        <v>4675.2299999999996</v>
      </c>
      <c r="I666" s="181">
        <f t="shared" si="394"/>
        <v>42471</v>
      </c>
      <c r="J666" s="181">
        <f t="shared" si="413"/>
        <v>42501</v>
      </c>
      <c r="K666" s="182">
        <f t="shared" si="395"/>
        <v>7.7990105732852477E-3</v>
      </c>
      <c r="L666" s="213">
        <f t="shared" si="414"/>
        <v>42562</v>
      </c>
      <c r="M666" s="183">
        <f t="shared" si="415"/>
        <v>21</v>
      </c>
      <c r="N666" s="183">
        <f t="shared" si="396"/>
        <v>18</v>
      </c>
      <c r="O666" s="177">
        <f t="shared" si="397"/>
        <v>1.0066811499999999</v>
      </c>
      <c r="P666" s="184">
        <f t="shared" si="391"/>
        <v>1.00610073</v>
      </c>
      <c r="Q666" s="184">
        <f t="shared" si="416"/>
        <v>1.1718549928870405</v>
      </c>
      <c r="R666" s="177">
        <f t="shared" si="390"/>
        <v>1.1796843299999999</v>
      </c>
      <c r="S666" s="177">
        <f t="shared" si="417"/>
        <v>1.15976272</v>
      </c>
      <c r="T666" s="177">
        <f t="shared" si="398"/>
        <v>337434.23867686</v>
      </c>
      <c r="U666" s="177">
        <f t="shared" si="399"/>
        <v>3637.177385316922</v>
      </c>
      <c r="V666" s="177">
        <f t="shared" si="400"/>
        <v>48188.638231729616</v>
      </c>
      <c r="W666" s="177">
        <f t="shared" si="401"/>
        <v>342776.91523237654</v>
      </c>
      <c r="X666" s="185">
        <f t="shared" si="402"/>
        <v>0</v>
      </c>
      <c r="Y666" s="177">
        <f t="shared" si="403"/>
        <v>0</v>
      </c>
      <c r="Z666" s="186">
        <f t="shared" si="404"/>
        <v>0</v>
      </c>
      <c r="AA666" s="177">
        <f t="shared" si="418"/>
        <v>0</v>
      </c>
      <c r="AB666" s="187">
        <f t="shared" si="419"/>
        <v>7.1215000000000001E-2</v>
      </c>
      <c r="AC666" s="185">
        <f t="shared" si="405"/>
        <v>18</v>
      </c>
      <c r="AD666" s="185">
        <v>252</v>
      </c>
      <c r="AE666" s="184">
        <f t="shared" si="389"/>
        <v>1.0049259150000001</v>
      </c>
      <c r="AF666" s="177">
        <f t="shared" si="406"/>
        <v>1662.1723778099999</v>
      </c>
      <c r="AG666" s="177">
        <f t="shared" si="407"/>
        <v>1688.4899483900001</v>
      </c>
      <c r="AH666" s="188">
        <f t="shared" si="420"/>
        <v>0</v>
      </c>
      <c r="AI666" s="188"/>
      <c r="AJ666" s="188"/>
      <c r="AK666" s="188"/>
      <c r="AL666" s="8"/>
      <c r="AM666" s="8"/>
      <c r="AN666" s="8"/>
      <c r="AO666" s="8"/>
      <c r="AP666" s="8"/>
      <c r="AQ666" s="8"/>
      <c r="AR666" s="5"/>
      <c r="AS666" s="1"/>
      <c r="AT666" s="8"/>
      <c r="AU666" s="1"/>
      <c r="AV666" s="1"/>
      <c r="AW666" s="3"/>
      <c r="AX666" s="30"/>
      <c r="AY666" s="30"/>
      <c r="AZ666" s="30"/>
      <c r="BA666" s="30"/>
      <c r="BB666" s="30"/>
      <c r="BC666" s="30"/>
      <c r="BD666" s="30"/>
      <c r="BE666" s="30"/>
      <c r="BF666" s="1"/>
      <c r="BG666" s="1"/>
      <c r="BH666" s="1"/>
      <c r="BI666" s="1"/>
    </row>
    <row r="667" spans="1:192" x14ac:dyDescent="0.2">
      <c r="A667" s="125">
        <f t="shared" si="408"/>
        <v>42558</v>
      </c>
      <c r="B667" s="177">
        <f t="shared" si="392"/>
        <v>344677.12271876296</v>
      </c>
      <c r="C667" s="3">
        <f t="shared" si="409"/>
        <v>46531411.567033</v>
      </c>
      <c r="D667" s="177">
        <f t="shared" si="410"/>
        <v>290951.09961532999</v>
      </c>
      <c r="E667" s="177">
        <f t="shared" si="411"/>
        <v>22766.120815399998</v>
      </c>
      <c r="F667" s="178">
        <f t="shared" si="393"/>
        <v>268184.97879993002</v>
      </c>
      <c r="G667" s="179">
        <f t="shared" si="412"/>
        <v>4639.05</v>
      </c>
      <c r="H667" s="180">
        <f>IF(AND(N667=1,N666&gt;1),VLOOKUP(A666,[1]Plan1!$CW$105:$CY$215,3),H666)</f>
        <v>4675.2299999999996</v>
      </c>
      <c r="I667" s="181">
        <f t="shared" si="394"/>
        <v>42471</v>
      </c>
      <c r="J667" s="181">
        <f t="shared" si="413"/>
        <v>42501</v>
      </c>
      <c r="K667" s="182">
        <f t="shared" si="395"/>
        <v>7.7990105732852477E-3</v>
      </c>
      <c r="L667" s="213">
        <f t="shared" si="414"/>
        <v>42562</v>
      </c>
      <c r="M667" s="183">
        <f t="shared" si="415"/>
        <v>21</v>
      </c>
      <c r="N667" s="183">
        <f t="shared" si="396"/>
        <v>19</v>
      </c>
      <c r="O667" s="177">
        <f t="shared" si="397"/>
        <v>1.0070536299999999</v>
      </c>
      <c r="P667" s="184">
        <f t="shared" si="391"/>
        <v>1.00610073</v>
      </c>
      <c r="Q667" s="184">
        <f t="shared" si="416"/>
        <v>1.1718549928870405</v>
      </c>
      <c r="R667" s="177">
        <f t="shared" si="390"/>
        <v>1.18012082</v>
      </c>
      <c r="S667" s="177">
        <f t="shared" si="417"/>
        <v>1.15976272</v>
      </c>
      <c r="T667" s="177">
        <f t="shared" si="398"/>
        <v>337434.23867686</v>
      </c>
      <c r="U667" s="177">
        <f t="shared" si="399"/>
        <v>3637.177385316922</v>
      </c>
      <c r="V667" s="177">
        <f t="shared" si="400"/>
        <v>48305.698293125999</v>
      </c>
      <c r="W667" s="177">
        <f t="shared" si="401"/>
        <v>342893.97529377294</v>
      </c>
      <c r="X667" s="185">
        <f t="shared" si="402"/>
        <v>0</v>
      </c>
      <c r="Y667" s="177">
        <f t="shared" si="403"/>
        <v>0</v>
      </c>
      <c r="Z667" s="186">
        <f t="shared" si="404"/>
        <v>0</v>
      </c>
      <c r="AA667" s="177">
        <f t="shared" si="418"/>
        <v>0</v>
      </c>
      <c r="AB667" s="187">
        <f t="shared" si="419"/>
        <v>7.1215000000000001E-2</v>
      </c>
      <c r="AC667" s="185">
        <f t="shared" si="405"/>
        <v>19</v>
      </c>
      <c r="AD667" s="185">
        <v>252</v>
      </c>
      <c r="AE667" s="184">
        <f t="shared" si="389"/>
        <v>1.0052002879999999</v>
      </c>
      <c r="AF667" s="177">
        <f t="shared" si="406"/>
        <v>1754.7552221799999</v>
      </c>
      <c r="AG667" s="177">
        <f t="shared" si="407"/>
        <v>1783.14742499</v>
      </c>
      <c r="AH667" s="188">
        <f t="shared" si="420"/>
        <v>0</v>
      </c>
      <c r="AI667" s="188"/>
      <c r="AJ667" s="188"/>
      <c r="AK667" s="188"/>
      <c r="AL667" s="8"/>
      <c r="AM667" s="8"/>
      <c r="AN667" s="11"/>
      <c r="AO667" s="11"/>
      <c r="AP667" s="11"/>
      <c r="AQ667" s="11"/>
      <c r="AR667" s="5"/>
      <c r="AS667" s="7"/>
      <c r="AT667" s="11"/>
      <c r="AU667" s="7"/>
      <c r="AV667" s="7"/>
      <c r="AW667" s="10"/>
      <c r="AX667" s="30"/>
      <c r="AY667" s="30"/>
      <c r="AZ667" s="30"/>
      <c r="BA667" s="30"/>
      <c r="BB667" s="30"/>
      <c r="BC667" s="30"/>
      <c r="BD667" s="30"/>
      <c r="BE667" s="30"/>
      <c r="BF667" s="7"/>
      <c r="BG667" s="7"/>
      <c r="BH667" s="7"/>
      <c r="BI667" s="7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</row>
    <row r="668" spans="1:192" x14ac:dyDescent="0.2">
      <c r="A668" s="125">
        <f t="shared" si="408"/>
        <v>42559</v>
      </c>
      <c r="B668" s="177">
        <f t="shared" si="392"/>
        <v>344888.97571685573</v>
      </c>
      <c r="C668" s="3">
        <f t="shared" si="409"/>
        <v>46560011.721775524</v>
      </c>
      <c r="D668" s="177">
        <f t="shared" si="410"/>
        <v>290951.09961532999</v>
      </c>
      <c r="E668" s="177">
        <f t="shared" si="411"/>
        <v>22766.120815399998</v>
      </c>
      <c r="F668" s="178">
        <f t="shared" si="393"/>
        <v>268184.97879993002</v>
      </c>
      <c r="G668" s="179">
        <f t="shared" si="412"/>
        <v>4639.05</v>
      </c>
      <c r="H668" s="180">
        <f>IF(AND(N668=1,N667&gt;1),VLOOKUP(A667,[1]Plan1!$CW$105:$CY$215,3),H667)</f>
        <v>4675.2299999999996</v>
      </c>
      <c r="I668" s="181">
        <f t="shared" si="394"/>
        <v>42471</v>
      </c>
      <c r="J668" s="181">
        <f t="shared" si="413"/>
        <v>42501</v>
      </c>
      <c r="K668" s="182">
        <f t="shared" si="395"/>
        <v>7.7990105732852477E-3</v>
      </c>
      <c r="L668" s="213">
        <f t="shared" si="414"/>
        <v>42562</v>
      </c>
      <c r="M668" s="183">
        <f t="shared" si="415"/>
        <v>21</v>
      </c>
      <c r="N668" s="183">
        <f t="shared" si="396"/>
        <v>20</v>
      </c>
      <c r="O668" s="177">
        <f t="shared" si="397"/>
        <v>1.00742625</v>
      </c>
      <c r="P668" s="184">
        <f t="shared" si="391"/>
        <v>1.00610073</v>
      </c>
      <c r="Q668" s="184">
        <f t="shared" si="416"/>
        <v>1.1718549928870405</v>
      </c>
      <c r="R668" s="177">
        <f t="shared" si="390"/>
        <v>1.18055748</v>
      </c>
      <c r="S668" s="177">
        <f t="shared" si="417"/>
        <v>1.15976272</v>
      </c>
      <c r="T668" s="177">
        <f t="shared" si="398"/>
        <v>337434.23867686</v>
      </c>
      <c r="U668" s="177">
        <f t="shared" si="399"/>
        <v>3637.177385316922</v>
      </c>
      <c r="V668" s="177">
        <f t="shared" si="400"/>
        <v>48422.803945968801</v>
      </c>
      <c r="W668" s="177">
        <f t="shared" si="401"/>
        <v>343011.08094661572</v>
      </c>
      <c r="X668" s="185">
        <f t="shared" si="402"/>
        <v>0</v>
      </c>
      <c r="Y668" s="177">
        <f t="shared" si="403"/>
        <v>0</v>
      </c>
      <c r="Z668" s="186">
        <f t="shared" si="404"/>
        <v>0</v>
      </c>
      <c r="AA668" s="177">
        <f t="shared" si="418"/>
        <v>0</v>
      </c>
      <c r="AB668" s="187">
        <f t="shared" si="419"/>
        <v>7.1215000000000001E-2</v>
      </c>
      <c r="AC668" s="185">
        <f t="shared" si="405"/>
        <v>20</v>
      </c>
      <c r="AD668" s="185">
        <v>252</v>
      </c>
      <c r="AE668" s="184">
        <f t="shared" si="389"/>
        <v>1.005474735</v>
      </c>
      <c r="AF668" s="177">
        <f t="shared" si="406"/>
        <v>1847.3630366800001</v>
      </c>
      <c r="AG668" s="177">
        <f t="shared" si="407"/>
        <v>1877.8947702400001</v>
      </c>
      <c r="AH668" s="188">
        <f t="shared" si="420"/>
        <v>0</v>
      </c>
      <c r="AI668" s="188"/>
      <c r="AJ668" s="188"/>
      <c r="AK668" s="188"/>
      <c r="AL668" s="8"/>
      <c r="AM668" s="8"/>
      <c r="AN668" s="8"/>
      <c r="AO668" s="8"/>
      <c r="AP668" s="8"/>
      <c r="AQ668" s="8"/>
      <c r="AR668" s="5"/>
      <c r="AS668" s="1"/>
      <c r="AT668" s="8"/>
      <c r="AU668" s="1"/>
      <c r="AV668" s="1"/>
      <c r="AW668" s="3"/>
      <c r="AX668" s="30"/>
      <c r="AY668" s="30"/>
      <c r="AZ668" s="30"/>
      <c r="BA668" s="30"/>
      <c r="BB668" s="30"/>
      <c r="BC668" s="30"/>
      <c r="BD668" s="30"/>
      <c r="BE668" s="30"/>
      <c r="BF668" s="1"/>
      <c r="BG668" s="1"/>
      <c r="BH668" s="1"/>
      <c r="BI668" s="1"/>
    </row>
    <row r="669" spans="1:192" x14ac:dyDescent="0.2">
      <c r="A669" s="125">
        <f t="shared" si="408"/>
        <v>42560</v>
      </c>
      <c r="B669" s="177">
        <f t="shared" si="392"/>
        <v>345100.96188445512</v>
      </c>
      <c r="C669" s="3">
        <f t="shared" si="409"/>
        <v>46588629.854401439</v>
      </c>
      <c r="D669" s="177">
        <f t="shared" si="410"/>
        <v>290951.09961532999</v>
      </c>
      <c r="E669" s="177">
        <f t="shared" si="411"/>
        <v>22766.120815399998</v>
      </c>
      <c r="F669" s="178">
        <f t="shared" si="393"/>
        <v>268184.97879993002</v>
      </c>
      <c r="G669" s="179">
        <f t="shared" si="412"/>
        <v>4639.05</v>
      </c>
      <c r="H669" s="180">
        <f>IF(AND(N669=1,N668&gt;1),VLOOKUP(A668,[1]Plan1!$CW$105:$CY$215,3),H668)</f>
        <v>4675.2299999999996</v>
      </c>
      <c r="I669" s="181">
        <f t="shared" si="394"/>
        <v>42471</v>
      </c>
      <c r="J669" s="181">
        <f t="shared" si="413"/>
        <v>42501</v>
      </c>
      <c r="K669" s="182">
        <f t="shared" si="395"/>
        <v>7.7990105732852477E-3</v>
      </c>
      <c r="L669" s="213">
        <f t="shared" si="414"/>
        <v>42562</v>
      </c>
      <c r="M669" s="183">
        <f t="shared" si="415"/>
        <v>21</v>
      </c>
      <c r="N669" s="183">
        <f t="shared" si="396"/>
        <v>21</v>
      </c>
      <c r="O669" s="177">
        <f t="shared" si="397"/>
        <v>1.0077990100000001</v>
      </c>
      <c r="P669" s="184">
        <f t="shared" si="391"/>
        <v>1.00610073</v>
      </c>
      <c r="Q669" s="184">
        <f t="shared" si="416"/>
        <v>1.1718549928870405</v>
      </c>
      <c r="R669" s="177">
        <f t="shared" si="390"/>
        <v>1.1809943000000001</v>
      </c>
      <c r="S669" s="177">
        <f t="shared" si="417"/>
        <v>1.15976272</v>
      </c>
      <c r="T669" s="177">
        <f t="shared" si="398"/>
        <v>337434.23867686</v>
      </c>
      <c r="U669" s="177">
        <f t="shared" si="399"/>
        <v>3637.177385316922</v>
      </c>
      <c r="V669" s="177">
        <f t="shared" si="400"/>
        <v>48539.952508408191</v>
      </c>
      <c r="W669" s="177">
        <f t="shared" si="401"/>
        <v>343128.22950905509</v>
      </c>
      <c r="X669" s="185">
        <f t="shared" si="402"/>
        <v>0</v>
      </c>
      <c r="Y669" s="177">
        <f t="shared" si="403"/>
        <v>0</v>
      </c>
      <c r="Z669" s="186">
        <f t="shared" si="404"/>
        <v>0</v>
      </c>
      <c r="AA669" s="177">
        <f t="shared" si="418"/>
        <v>0</v>
      </c>
      <c r="AB669" s="187">
        <f t="shared" si="419"/>
        <v>7.1215000000000001E-2</v>
      </c>
      <c r="AC669" s="185">
        <f t="shared" si="405"/>
        <v>21</v>
      </c>
      <c r="AD669" s="185">
        <v>252</v>
      </c>
      <c r="AE669" s="184">
        <f t="shared" si="389"/>
        <v>1.005749257</v>
      </c>
      <c r="AF669" s="177">
        <f t="shared" si="406"/>
        <v>1939.9961587499999</v>
      </c>
      <c r="AG669" s="177">
        <f t="shared" si="407"/>
        <v>1972.7323753999999</v>
      </c>
      <c r="AH669" s="188">
        <f t="shared" si="420"/>
        <v>0</v>
      </c>
      <c r="AI669" s="188"/>
      <c r="AJ669" s="188"/>
      <c r="AK669" s="188"/>
      <c r="AL669" s="8"/>
      <c r="AM669" s="8"/>
      <c r="AN669" s="8"/>
      <c r="AO669" s="8"/>
      <c r="AP669" s="8"/>
      <c r="AQ669" s="8"/>
      <c r="AR669" s="5"/>
      <c r="AS669" s="1"/>
      <c r="AT669" s="8"/>
      <c r="AU669" s="1"/>
      <c r="AV669" s="1"/>
      <c r="AW669" s="3"/>
      <c r="AX669" s="30"/>
      <c r="AY669" s="30"/>
      <c r="AZ669" s="30"/>
      <c r="BA669" s="30"/>
      <c r="BB669" s="30"/>
      <c r="BC669" s="30"/>
      <c r="BD669" s="30"/>
      <c r="BE669" s="30"/>
      <c r="BF669" s="1"/>
      <c r="BG669" s="1"/>
      <c r="BH669" s="1"/>
      <c r="BI669" s="1"/>
    </row>
    <row r="670" spans="1:192" x14ac:dyDescent="0.2">
      <c r="A670" s="125">
        <f t="shared" si="408"/>
        <v>42561</v>
      </c>
      <c r="B670" s="177">
        <f t="shared" si="392"/>
        <v>345100.96188445512</v>
      </c>
      <c r="C670" s="3">
        <f t="shared" si="409"/>
        <v>46588629.854401439</v>
      </c>
      <c r="D670" s="177">
        <f t="shared" si="410"/>
        <v>290951.09961532999</v>
      </c>
      <c r="E670" s="177">
        <f t="shared" si="411"/>
        <v>22766.120815399998</v>
      </c>
      <c r="F670" s="178">
        <f t="shared" si="393"/>
        <v>268184.97879993002</v>
      </c>
      <c r="G670" s="179">
        <f t="shared" si="412"/>
        <v>4639.05</v>
      </c>
      <c r="H670" s="180">
        <f>IF(AND(N670=1,N669&gt;1),VLOOKUP(A669,[1]Plan1!$CW$105:$CY$215,3),H669)</f>
        <v>4675.2299999999996</v>
      </c>
      <c r="I670" s="181">
        <f t="shared" si="394"/>
        <v>42471</v>
      </c>
      <c r="J670" s="181">
        <f t="shared" si="413"/>
        <v>42501</v>
      </c>
      <c r="K670" s="182">
        <f t="shared" si="395"/>
        <v>7.7990105732852477E-3</v>
      </c>
      <c r="L670" s="213">
        <f t="shared" si="414"/>
        <v>42562</v>
      </c>
      <c r="M670" s="183">
        <f t="shared" si="415"/>
        <v>21</v>
      </c>
      <c r="N670" s="183">
        <f t="shared" si="396"/>
        <v>21</v>
      </c>
      <c r="O670" s="177">
        <f t="shared" si="397"/>
        <v>1.0077990100000001</v>
      </c>
      <c r="P670" s="184">
        <f t="shared" si="391"/>
        <v>1.00610073</v>
      </c>
      <c r="Q670" s="184">
        <f t="shared" si="416"/>
        <v>1.1718549928870405</v>
      </c>
      <c r="R670" s="177">
        <f t="shared" si="390"/>
        <v>1.1809943000000001</v>
      </c>
      <c r="S670" s="177">
        <f t="shared" si="417"/>
        <v>1.15976272</v>
      </c>
      <c r="T670" s="177">
        <f t="shared" si="398"/>
        <v>337434.23867686</v>
      </c>
      <c r="U670" s="177">
        <f t="shared" si="399"/>
        <v>3637.177385316922</v>
      </c>
      <c r="V670" s="177">
        <f t="shared" si="400"/>
        <v>48539.952508408191</v>
      </c>
      <c r="W670" s="177">
        <f t="shared" si="401"/>
        <v>343128.22950905509</v>
      </c>
      <c r="X670" s="185">
        <f t="shared" si="402"/>
        <v>0</v>
      </c>
      <c r="Y670" s="177">
        <f t="shared" si="403"/>
        <v>0</v>
      </c>
      <c r="Z670" s="186">
        <f t="shared" si="404"/>
        <v>0</v>
      </c>
      <c r="AA670" s="177">
        <f t="shared" si="418"/>
        <v>0</v>
      </c>
      <c r="AB670" s="187">
        <f t="shared" si="419"/>
        <v>7.1215000000000001E-2</v>
      </c>
      <c r="AC670" s="185">
        <f t="shared" si="405"/>
        <v>21</v>
      </c>
      <c r="AD670" s="185">
        <v>252</v>
      </c>
      <c r="AE670" s="184">
        <f t="shared" si="389"/>
        <v>1.005749257</v>
      </c>
      <c r="AF670" s="177">
        <f t="shared" si="406"/>
        <v>1939.9961587499999</v>
      </c>
      <c r="AG670" s="177">
        <f t="shared" si="407"/>
        <v>1972.7323753999999</v>
      </c>
      <c r="AH670" s="188">
        <f t="shared" si="420"/>
        <v>0</v>
      </c>
      <c r="AI670" s="188"/>
      <c r="AJ670" s="188"/>
      <c r="AK670" s="188"/>
      <c r="AL670" s="8"/>
      <c r="AM670" s="8"/>
      <c r="AN670" s="8"/>
      <c r="AO670" s="8"/>
      <c r="AP670" s="8"/>
      <c r="AQ670" s="8"/>
      <c r="AR670" s="5"/>
      <c r="AS670" s="1"/>
      <c r="AT670" s="8"/>
      <c r="AU670" s="1"/>
      <c r="AV670" s="1"/>
      <c r="AW670" s="3"/>
      <c r="AX670" s="30"/>
      <c r="AY670" s="30"/>
      <c r="AZ670" s="30"/>
      <c r="BA670" s="30"/>
      <c r="BB670" s="30"/>
      <c r="BC670" s="30"/>
      <c r="BD670" s="30"/>
      <c r="BE670" s="30"/>
      <c r="BF670" s="1"/>
      <c r="BG670" s="1"/>
      <c r="BH670" s="1"/>
      <c r="BI670" s="1"/>
    </row>
    <row r="671" spans="1:192" x14ac:dyDescent="0.2">
      <c r="A671" s="125">
        <f t="shared" si="408"/>
        <v>42562</v>
      </c>
      <c r="B671" s="177">
        <f t="shared" si="392"/>
        <v>345100.96188445512</v>
      </c>
      <c r="C671" s="3">
        <f t="shared" si="409"/>
        <v>46588629.854401439</v>
      </c>
      <c r="D671" s="177">
        <f t="shared" si="410"/>
        <v>290951.09961532999</v>
      </c>
      <c r="E671" s="177">
        <f t="shared" si="411"/>
        <v>22766.120815399998</v>
      </c>
      <c r="F671" s="178">
        <f t="shared" si="393"/>
        <v>268184.97879993002</v>
      </c>
      <c r="G671" s="179">
        <f t="shared" si="412"/>
        <v>4639.05</v>
      </c>
      <c r="H671" s="180">
        <f>IF(AND(N671=1,N670&gt;1),VLOOKUP(A670,[1]Plan1!$CW$105:$CY$215,3),H670)</f>
        <v>4675.2299999999996</v>
      </c>
      <c r="I671" s="181">
        <f t="shared" si="394"/>
        <v>42471</v>
      </c>
      <c r="J671" s="181">
        <f t="shared" si="413"/>
        <v>42501</v>
      </c>
      <c r="K671" s="182">
        <f t="shared" si="395"/>
        <v>7.7990105732852477E-3</v>
      </c>
      <c r="L671" s="213">
        <f t="shared" si="414"/>
        <v>42562</v>
      </c>
      <c r="M671" s="183">
        <f t="shared" si="415"/>
        <v>21</v>
      </c>
      <c r="N671" s="183">
        <f t="shared" si="396"/>
        <v>21</v>
      </c>
      <c r="O671" s="177">
        <f t="shared" si="397"/>
        <v>1.0077990100000001</v>
      </c>
      <c r="P671" s="184">
        <f t="shared" si="391"/>
        <v>1.00610073</v>
      </c>
      <c r="Q671" s="184">
        <f t="shared" si="416"/>
        <v>1.1718549928870405</v>
      </c>
      <c r="R671" s="177">
        <f t="shared" si="390"/>
        <v>1.1809943000000001</v>
      </c>
      <c r="S671" s="177">
        <f t="shared" si="417"/>
        <v>1.15976272</v>
      </c>
      <c r="T671" s="177">
        <f t="shared" si="398"/>
        <v>337434.23867686</v>
      </c>
      <c r="U671" s="177">
        <f t="shared" si="399"/>
        <v>3637.177385316922</v>
      </c>
      <c r="V671" s="177">
        <f t="shared" si="400"/>
        <v>48539.952508408191</v>
      </c>
      <c r="W671" s="177">
        <f t="shared" si="401"/>
        <v>343128.22950905509</v>
      </c>
      <c r="X671" s="185">
        <f t="shared" si="402"/>
        <v>22</v>
      </c>
      <c r="Y671" s="177">
        <f t="shared" si="403"/>
        <v>2552.8049480200002</v>
      </c>
      <c r="Z671" s="186">
        <f t="shared" si="404"/>
        <v>8.7740000000000005E-3</v>
      </c>
      <c r="AA671" s="177">
        <f t="shared" si="418"/>
        <v>2960.6480101500001</v>
      </c>
      <c r="AB671" s="187">
        <f t="shared" si="419"/>
        <v>7.1215000000000001E-2</v>
      </c>
      <c r="AC671" s="185">
        <f t="shared" si="405"/>
        <v>21</v>
      </c>
      <c r="AD671" s="185">
        <v>252</v>
      </c>
      <c r="AE671" s="184">
        <f t="shared" ref="AE671:AE734" si="421">ROUND((1+AB671)^TRUNC((AC671/AD671),9),9)</f>
        <v>1.005749257</v>
      </c>
      <c r="AF671" s="177">
        <f t="shared" si="406"/>
        <v>1939.9961587499999</v>
      </c>
      <c r="AG671" s="177">
        <f t="shared" si="407"/>
        <v>1972.7323753999999</v>
      </c>
      <c r="AH671" s="188">
        <f t="shared" si="420"/>
        <v>4900.6441689000003</v>
      </c>
      <c r="AI671" s="188"/>
      <c r="AJ671" s="188"/>
      <c r="AK671" s="188"/>
      <c r="AL671" s="8"/>
      <c r="AM671" s="8"/>
      <c r="AN671" s="8"/>
      <c r="AO671" s="8"/>
      <c r="AP671" s="8"/>
      <c r="AQ671" s="8"/>
      <c r="AR671" s="5"/>
      <c r="AS671" s="1"/>
      <c r="AT671" s="8"/>
      <c r="AU671" s="1"/>
      <c r="AV671" s="1"/>
      <c r="AW671" s="3"/>
      <c r="AX671" s="30"/>
      <c r="AY671" s="30"/>
      <c r="AZ671" s="30"/>
      <c r="BA671" s="30"/>
      <c r="BB671" s="30"/>
      <c r="BC671" s="30"/>
      <c r="BD671" s="30"/>
      <c r="BE671" s="30"/>
      <c r="BF671" s="1"/>
      <c r="BG671" s="1"/>
      <c r="BH671" s="1"/>
      <c r="BI671" s="1"/>
    </row>
    <row r="672" spans="1:192" x14ac:dyDescent="0.2">
      <c r="A672" s="125">
        <f t="shared" si="408"/>
        <v>42563</v>
      </c>
      <c r="B672" s="177">
        <f t="shared" si="392"/>
        <v>340310.76289352437</v>
      </c>
      <c r="C672" s="3">
        <f t="shared" si="409"/>
        <v>45941952.990625791</v>
      </c>
      <c r="D672" s="177">
        <f t="shared" si="410"/>
        <v>288398.29466731002</v>
      </c>
      <c r="E672" s="177">
        <f t="shared" si="411"/>
        <v>20213.315867379999</v>
      </c>
      <c r="F672" s="178">
        <f t="shared" si="393"/>
        <v>268184.97879993002</v>
      </c>
      <c r="G672" s="179">
        <f t="shared" si="412"/>
        <v>4675.2299999999996</v>
      </c>
      <c r="H672" s="180">
        <f>IF(AND(N672=1,N671&gt;1),VLOOKUP(A671,[1]Plan1!$CW$105:$CY$215,3),H671)</f>
        <v>4691.59</v>
      </c>
      <c r="I672" s="181">
        <f t="shared" si="394"/>
        <v>42502</v>
      </c>
      <c r="J672" s="181">
        <f t="shared" si="413"/>
        <v>42533</v>
      </c>
      <c r="K672" s="182">
        <f t="shared" si="395"/>
        <v>3.4992930829071955E-3</v>
      </c>
      <c r="L672" s="213">
        <f t="shared" si="414"/>
        <v>42592</v>
      </c>
      <c r="M672" s="183">
        <f t="shared" si="415"/>
        <v>22</v>
      </c>
      <c r="N672" s="183">
        <f t="shared" si="396"/>
        <v>1</v>
      </c>
      <c r="O672" s="177">
        <f t="shared" si="397"/>
        <v>1.00015879</v>
      </c>
      <c r="P672" s="184">
        <f t="shared" si="391"/>
        <v>1.0077990100000001</v>
      </c>
      <c r="Q672" s="184">
        <f t="shared" si="416"/>
        <v>1.1809943016951165</v>
      </c>
      <c r="R672" s="177">
        <f t="shared" si="390"/>
        <v>1.1811818300000001</v>
      </c>
      <c r="S672" s="177">
        <f t="shared" si="417"/>
        <v>1.15976272</v>
      </c>
      <c r="T672" s="177">
        <f t="shared" si="398"/>
        <v>334473.59066672</v>
      </c>
      <c r="U672" s="177">
        <f t="shared" si="399"/>
        <v>3229.3343231917884</v>
      </c>
      <c r="V672" s="177">
        <f t="shared" si="400"/>
        <v>48590.245237482552</v>
      </c>
      <c r="W672" s="177">
        <f t="shared" si="401"/>
        <v>340217.87422798434</v>
      </c>
      <c r="X672" s="185">
        <f t="shared" si="402"/>
        <v>0</v>
      </c>
      <c r="Y672" s="177">
        <f t="shared" si="403"/>
        <v>0</v>
      </c>
      <c r="Z672" s="186">
        <f t="shared" si="404"/>
        <v>0</v>
      </c>
      <c r="AA672" s="177">
        <f t="shared" si="418"/>
        <v>0</v>
      </c>
      <c r="AB672" s="187">
        <f t="shared" si="419"/>
        <v>7.1215000000000001E-2</v>
      </c>
      <c r="AC672" s="185">
        <f t="shared" si="405"/>
        <v>1</v>
      </c>
      <c r="AD672" s="185">
        <v>252</v>
      </c>
      <c r="AE672" s="184">
        <f t="shared" si="421"/>
        <v>1.000273027</v>
      </c>
      <c r="AF672" s="177">
        <f t="shared" si="406"/>
        <v>91.320321030000002</v>
      </c>
      <c r="AG672" s="177">
        <f t="shared" si="407"/>
        <v>92.888665540000005</v>
      </c>
      <c r="AH672" s="188">
        <f t="shared" si="420"/>
        <v>0</v>
      </c>
      <c r="AI672" s="188"/>
      <c r="AJ672" s="188"/>
      <c r="AK672" s="188"/>
      <c r="AL672" s="8"/>
      <c r="AM672" s="8"/>
      <c r="AN672" s="8"/>
      <c r="AO672" s="8"/>
      <c r="AP672" s="8"/>
      <c r="AQ672" s="8"/>
      <c r="AR672" s="5"/>
      <c r="AS672" s="1"/>
      <c r="AT672" s="8"/>
      <c r="AU672" s="1"/>
      <c r="AV672" s="1"/>
      <c r="AW672" s="3"/>
      <c r="AX672" s="30"/>
      <c r="AY672" s="30"/>
      <c r="AZ672" s="30"/>
      <c r="BA672" s="30"/>
      <c r="BB672" s="30"/>
      <c r="BC672" s="30"/>
      <c r="BD672" s="30"/>
      <c r="BE672" s="30"/>
      <c r="BF672" s="1"/>
      <c r="BG672" s="1"/>
      <c r="BH672" s="1"/>
      <c r="BI672" s="1"/>
    </row>
    <row r="673" spans="1:61" x14ac:dyDescent="0.2">
      <c r="A673" s="125">
        <f t="shared" si="408"/>
        <v>42564</v>
      </c>
      <c r="B673" s="177">
        <f t="shared" si="392"/>
        <v>340454.00532074802</v>
      </c>
      <c r="C673" s="3">
        <f t="shared" si="409"/>
        <v>45961290.718300983</v>
      </c>
      <c r="D673" s="177">
        <f t="shared" si="410"/>
        <v>288398.29466731002</v>
      </c>
      <c r="E673" s="177">
        <f t="shared" si="411"/>
        <v>20213.315867379999</v>
      </c>
      <c r="F673" s="178">
        <f t="shared" si="393"/>
        <v>268184.97879993002</v>
      </c>
      <c r="G673" s="179">
        <f t="shared" si="412"/>
        <v>4675.2299999999996</v>
      </c>
      <c r="H673" s="180">
        <f>IF(AND(N673=1,N672&gt;1),VLOOKUP(A672,[1]Plan1!$CW$105:$CY$215,3),H672)</f>
        <v>4691.59</v>
      </c>
      <c r="I673" s="181">
        <f t="shared" si="394"/>
        <v>42502</v>
      </c>
      <c r="J673" s="181">
        <f t="shared" si="413"/>
        <v>42533</v>
      </c>
      <c r="K673" s="182">
        <f t="shared" si="395"/>
        <v>3.4992930829071955E-3</v>
      </c>
      <c r="L673" s="213">
        <f t="shared" si="414"/>
        <v>42592</v>
      </c>
      <c r="M673" s="183">
        <f t="shared" si="415"/>
        <v>22</v>
      </c>
      <c r="N673" s="183">
        <f t="shared" si="396"/>
        <v>2</v>
      </c>
      <c r="O673" s="177">
        <f t="shared" si="397"/>
        <v>1.00031761</v>
      </c>
      <c r="P673" s="184">
        <f t="shared" si="391"/>
        <v>1.0077990100000001</v>
      </c>
      <c r="Q673" s="184">
        <f t="shared" si="416"/>
        <v>1.1809943016951165</v>
      </c>
      <c r="R673" s="177">
        <f t="shared" si="390"/>
        <v>1.18136939</v>
      </c>
      <c r="S673" s="177">
        <f t="shared" si="417"/>
        <v>1.15976272</v>
      </c>
      <c r="T673" s="177">
        <f t="shared" si="398"/>
        <v>334473.59066672</v>
      </c>
      <c r="U673" s="177">
        <f t="shared" si="399"/>
        <v>3229.3343231917884</v>
      </c>
      <c r="V673" s="177">
        <f t="shared" si="400"/>
        <v>48640.546012106228</v>
      </c>
      <c r="W673" s="177">
        <f t="shared" si="401"/>
        <v>340268.17500260804</v>
      </c>
      <c r="X673" s="185">
        <f t="shared" si="402"/>
        <v>0</v>
      </c>
      <c r="Y673" s="177">
        <f t="shared" si="403"/>
        <v>0</v>
      </c>
      <c r="Z673" s="186">
        <f t="shared" si="404"/>
        <v>0</v>
      </c>
      <c r="AA673" s="177">
        <f t="shared" si="418"/>
        <v>0</v>
      </c>
      <c r="AB673" s="187">
        <f t="shared" si="419"/>
        <v>7.1215000000000001E-2</v>
      </c>
      <c r="AC673" s="185">
        <f t="shared" si="405"/>
        <v>2</v>
      </c>
      <c r="AD673" s="185">
        <v>252</v>
      </c>
      <c r="AE673" s="184">
        <f t="shared" si="421"/>
        <v>1.000546129</v>
      </c>
      <c r="AF673" s="177">
        <f t="shared" si="406"/>
        <v>182.66572758999999</v>
      </c>
      <c r="AG673" s="177">
        <f t="shared" si="407"/>
        <v>185.83031814</v>
      </c>
      <c r="AH673" s="188">
        <f t="shared" si="420"/>
        <v>0</v>
      </c>
      <c r="AI673" s="188"/>
      <c r="AJ673" s="188"/>
      <c r="AK673" s="188"/>
      <c r="AL673" s="8"/>
      <c r="AM673" s="8"/>
      <c r="AN673" s="8"/>
      <c r="AO673" s="8"/>
      <c r="AP673" s="8"/>
      <c r="AQ673" s="8"/>
      <c r="AR673" s="5"/>
      <c r="AS673" s="1"/>
      <c r="AT673" s="8"/>
      <c r="AU673" s="1"/>
      <c r="AV673" s="1"/>
      <c r="AW673" s="3"/>
      <c r="AX673" s="30"/>
      <c r="AY673" s="30"/>
      <c r="AZ673" s="30"/>
      <c r="BA673" s="30"/>
      <c r="BB673" s="30"/>
      <c r="BC673" s="30"/>
      <c r="BD673" s="30"/>
      <c r="BE673" s="30"/>
      <c r="BF673" s="1"/>
      <c r="BG673" s="1"/>
      <c r="BH673" s="1"/>
      <c r="BI673" s="1"/>
    </row>
    <row r="674" spans="1:61" x14ac:dyDescent="0.2">
      <c r="A674" s="125">
        <f t="shared" si="408"/>
        <v>42565</v>
      </c>
      <c r="B674" s="177">
        <f t="shared" si="392"/>
        <v>340597.30879848113</v>
      </c>
      <c r="C674" s="3">
        <f t="shared" si="409"/>
        <v>45980636.687794954</v>
      </c>
      <c r="D674" s="177">
        <f t="shared" si="410"/>
        <v>288398.29466731002</v>
      </c>
      <c r="E674" s="177">
        <f t="shared" si="411"/>
        <v>20213.315867379999</v>
      </c>
      <c r="F674" s="178">
        <f t="shared" si="393"/>
        <v>268184.97879993002</v>
      </c>
      <c r="G674" s="179">
        <f t="shared" si="412"/>
        <v>4675.2299999999996</v>
      </c>
      <c r="H674" s="180">
        <f>IF(AND(N674=1,N673&gt;1),VLOOKUP(A673,[1]Plan1!$CW$105:$CY$215,3),H673)</f>
        <v>4691.59</v>
      </c>
      <c r="I674" s="181">
        <f t="shared" si="394"/>
        <v>42502</v>
      </c>
      <c r="J674" s="181">
        <f t="shared" si="413"/>
        <v>42533</v>
      </c>
      <c r="K674" s="182">
        <f t="shared" si="395"/>
        <v>3.4992930829071955E-3</v>
      </c>
      <c r="L674" s="213">
        <f t="shared" si="414"/>
        <v>42592</v>
      </c>
      <c r="M674" s="183">
        <f t="shared" si="415"/>
        <v>22</v>
      </c>
      <c r="N674" s="183">
        <f t="shared" si="396"/>
        <v>3</v>
      </c>
      <c r="O674" s="177">
        <f t="shared" si="397"/>
        <v>1.0004764500000001</v>
      </c>
      <c r="P674" s="184">
        <f t="shared" si="391"/>
        <v>1.0077990100000001</v>
      </c>
      <c r="Q674" s="184">
        <f t="shared" si="416"/>
        <v>1.1809943016951165</v>
      </c>
      <c r="R674" s="177">
        <f t="shared" si="390"/>
        <v>1.1815569800000001</v>
      </c>
      <c r="S674" s="177">
        <f t="shared" si="417"/>
        <v>1.15976272</v>
      </c>
      <c r="T674" s="177">
        <f t="shared" si="398"/>
        <v>334473.59066672</v>
      </c>
      <c r="U674" s="177">
        <f t="shared" si="399"/>
        <v>3229.3343231917884</v>
      </c>
      <c r="V674" s="177">
        <f t="shared" si="400"/>
        <v>48690.854832279343</v>
      </c>
      <c r="W674" s="177">
        <f t="shared" si="401"/>
        <v>340318.48382278113</v>
      </c>
      <c r="X674" s="185">
        <f t="shared" si="402"/>
        <v>0</v>
      </c>
      <c r="Y674" s="177">
        <f t="shared" si="403"/>
        <v>0</v>
      </c>
      <c r="Z674" s="186">
        <f t="shared" si="404"/>
        <v>0</v>
      </c>
      <c r="AA674" s="177">
        <f t="shared" si="418"/>
        <v>0</v>
      </c>
      <c r="AB674" s="187">
        <f t="shared" si="419"/>
        <v>7.1215000000000001E-2</v>
      </c>
      <c r="AC674" s="185">
        <f t="shared" si="405"/>
        <v>3</v>
      </c>
      <c r="AD674" s="185">
        <v>252</v>
      </c>
      <c r="AE674" s="184">
        <f t="shared" si="421"/>
        <v>1.0008193059999999</v>
      </c>
      <c r="AF674" s="177">
        <f t="shared" si="406"/>
        <v>274.03621966999998</v>
      </c>
      <c r="AG674" s="177">
        <f t="shared" si="407"/>
        <v>278.82497569999998</v>
      </c>
      <c r="AH674" s="188">
        <f t="shared" si="420"/>
        <v>0</v>
      </c>
      <c r="AI674" s="188"/>
      <c r="AJ674" s="188"/>
      <c r="AK674" s="188"/>
      <c r="AL674" s="8"/>
      <c r="AM674" s="8"/>
      <c r="AN674" s="8"/>
      <c r="AO674" s="8"/>
      <c r="AP674" s="8"/>
      <c r="AQ674" s="8"/>
      <c r="AR674" s="5"/>
      <c r="AS674" s="1"/>
      <c r="AT674" s="8"/>
      <c r="AU674" s="1"/>
      <c r="AV674" s="1"/>
      <c r="AW674" s="3"/>
      <c r="AX674" s="30"/>
      <c r="AY674" s="30"/>
      <c r="AZ674" s="30"/>
      <c r="BA674" s="30"/>
      <c r="BB674" s="30"/>
      <c r="BC674" s="30"/>
      <c r="BD674" s="30"/>
      <c r="BE674" s="30"/>
      <c r="BF674" s="1"/>
      <c r="BG674" s="1"/>
      <c r="BH674" s="1"/>
      <c r="BI674" s="1"/>
    </row>
    <row r="675" spans="1:61" x14ac:dyDescent="0.2">
      <c r="A675" s="125">
        <f t="shared" si="408"/>
        <v>42566</v>
      </c>
      <c r="B675" s="177">
        <f t="shared" si="392"/>
        <v>340740.67568905337</v>
      </c>
      <c r="C675" s="3">
        <f t="shared" si="409"/>
        <v>45999991.218022205</v>
      </c>
      <c r="D675" s="177">
        <f t="shared" si="410"/>
        <v>288398.29466731002</v>
      </c>
      <c r="E675" s="177">
        <f t="shared" si="411"/>
        <v>20213.315867379999</v>
      </c>
      <c r="F675" s="178">
        <f t="shared" si="393"/>
        <v>268184.97879993002</v>
      </c>
      <c r="G675" s="179">
        <f t="shared" si="412"/>
        <v>4675.2299999999996</v>
      </c>
      <c r="H675" s="180">
        <f>IF(AND(N675=1,N674&gt;1),VLOOKUP(A674,[1]Plan1!$CW$105:$CY$215,3),H674)</f>
        <v>4691.59</v>
      </c>
      <c r="I675" s="181">
        <f t="shared" si="394"/>
        <v>42502</v>
      </c>
      <c r="J675" s="181">
        <f t="shared" si="413"/>
        <v>42533</v>
      </c>
      <c r="K675" s="182">
        <f t="shared" si="395"/>
        <v>3.4992930829071955E-3</v>
      </c>
      <c r="L675" s="213">
        <f t="shared" si="414"/>
        <v>42592</v>
      </c>
      <c r="M675" s="183">
        <f t="shared" si="415"/>
        <v>22</v>
      </c>
      <c r="N675" s="183">
        <f t="shared" si="396"/>
        <v>4</v>
      </c>
      <c r="O675" s="177">
        <f t="shared" si="397"/>
        <v>1.00063532</v>
      </c>
      <c r="P675" s="184">
        <f t="shared" si="391"/>
        <v>1.0077990100000001</v>
      </c>
      <c r="Q675" s="184">
        <f t="shared" si="416"/>
        <v>1.1809943016951165</v>
      </c>
      <c r="R675" s="177">
        <f t="shared" si="390"/>
        <v>1.18174461</v>
      </c>
      <c r="S675" s="177">
        <f t="shared" si="417"/>
        <v>1.15976272</v>
      </c>
      <c r="T675" s="177">
        <f t="shared" si="398"/>
        <v>334473.59066672</v>
      </c>
      <c r="U675" s="177">
        <f t="shared" si="399"/>
        <v>3229.3343231917884</v>
      </c>
      <c r="V675" s="177">
        <f t="shared" si="400"/>
        <v>48741.174379851545</v>
      </c>
      <c r="W675" s="177">
        <f t="shared" si="401"/>
        <v>340368.80337035336</v>
      </c>
      <c r="X675" s="185">
        <f t="shared" si="402"/>
        <v>0</v>
      </c>
      <c r="Y675" s="177">
        <f t="shared" si="403"/>
        <v>0</v>
      </c>
      <c r="Z675" s="186">
        <f t="shared" si="404"/>
        <v>0</v>
      </c>
      <c r="AA675" s="177">
        <f t="shared" si="418"/>
        <v>0</v>
      </c>
      <c r="AB675" s="187">
        <f t="shared" si="419"/>
        <v>7.1215000000000001E-2</v>
      </c>
      <c r="AC675" s="185">
        <f t="shared" si="405"/>
        <v>4</v>
      </c>
      <c r="AD675" s="185">
        <v>252</v>
      </c>
      <c r="AE675" s="184">
        <f t="shared" si="421"/>
        <v>1.001092557</v>
      </c>
      <c r="AF675" s="177">
        <f t="shared" si="406"/>
        <v>365.43146279000001</v>
      </c>
      <c r="AG675" s="177">
        <f t="shared" si="407"/>
        <v>371.87231869999999</v>
      </c>
      <c r="AH675" s="188">
        <f t="shared" si="420"/>
        <v>0</v>
      </c>
      <c r="AI675" s="188"/>
      <c r="AJ675" s="188"/>
      <c r="AK675" s="188"/>
      <c r="AL675" s="8"/>
      <c r="AM675" s="8"/>
      <c r="AN675" s="8"/>
      <c r="AO675" s="8"/>
      <c r="AP675" s="8"/>
      <c r="AQ675" s="8"/>
      <c r="AR675" s="5"/>
      <c r="AS675" s="1"/>
      <c r="AT675" s="8"/>
      <c r="AU675" s="1"/>
      <c r="AV675" s="1"/>
      <c r="AW675" s="3"/>
      <c r="AX675" s="30"/>
      <c r="AY675" s="30"/>
      <c r="AZ675" s="30"/>
      <c r="BA675" s="30"/>
      <c r="BB675" s="30"/>
      <c r="BC675" s="30"/>
      <c r="BD675" s="30"/>
      <c r="BE675" s="30"/>
      <c r="BF675" s="1"/>
      <c r="BG675" s="1"/>
      <c r="BH675" s="1"/>
      <c r="BI675" s="1"/>
    </row>
    <row r="676" spans="1:61" x14ac:dyDescent="0.2">
      <c r="A676" s="125">
        <f t="shared" si="408"/>
        <v>42567</v>
      </c>
      <c r="B676" s="177">
        <f t="shared" si="392"/>
        <v>340884.10366732493</v>
      </c>
      <c r="C676" s="3">
        <f t="shared" si="409"/>
        <v>46019353.995088868</v>
      </c>
      <c r="D676" s="177">
        <f t="shared" si="410"/>
        <v>288398.29466731002</v>
      </c>
      <c r="E676" s="177">
        <f t="shared" si="411"/>
        <v>20213.315867379999</v>
      </c>
      <c r="F676" s="178">
        <f t="shared" si="393"/>
        <v>268184.97879993002</v>
      </c>
      <c r="G676" s="179">
        <f t="shared" si="412"/>
        <v>4675.2299999999996</v>
      </c>
      <c r="H676" s="180">
        <f>IF(AND(N676=1,N675&gt;1),VLOOKUP(A675,[1]Plan1!$CW$105:$CY$215,3),H675)</f>
        <v>4691.59</v>
      </c>
      <c r="I676" s="181">
        <f t="shared" si="394"/>
        <v>42502</v>
      </c>
      <c r="J676" s="181">
        <f t="shared" si="413"/>
        <v>42533</v>
      </c>
      <c r="K676" s="182">
        <f t="shared" si="395"/>
        <v>3.4992930829071955E-3</v>
      </c>
      <c r="L676" s="213">
        <f t="shared" si="414"/>
        <v>42592</v>
      </c>
      <c r="M676" s="183">
        <f t="shared" si="415"/>
        <v>22</v>
      </c>
      <c r="N676" s="183">
        <f t="shared" si="396"/>
        <v>5</v>
      </c>
      <c r="O676" s="177">
        <f t="shared" si="397"/>
        <v>1.00079422</v>
      </c>
      <c r="P676" s="184">
        <f t="shared" si="391"/>
        <v>1.0077990100000001</v>
      </c>
      <c r="Q676" s="184">
        <f t="shared" si="416"/>
        <v>1.1809943016951165</v>
      </c>
      <c r="R676" s="177">
        <f t="shared" si="390"/>
        <v>1.1819322699999999</v>
      </c>
      <c r="S676" s="177">
        <f t="shared" si="417"/>
        <v>1.15976272</v>
      </c>
      <c r="T676" s="177">
        <f t="shared" si="398"/>
        <v>334473.59066672</v>
      </c>
      <c r="U676" s="177">
        <f t="shared" si="399"/>
        <v>3229.3343231917884</v>
      </c>
      <c r="V676" s="177">
        <f t="shared" si="400"/>
        <v>48791.501972973114</v>
      </c>
      <c r="W676" s="177">
        <f t="shared" si="401"/>
        <v>340419.13096347492</v>
      </c>
      <c r="X676" s="185">
        <f t="shared" si="402"/>
        <v>0</v>
      </c>
      <c r="Y676" s="177">
        <f t="shared" si="403"/>
        <v>0</v>
      </c>
      <c r="Z676" s="186">
        <f t="shared" si="404"/>
        <v>0</v>
      </c>
      <c r="AA676" s="177">
        <f t="shared" si="418"/>
        <v>0</v>
      </c>
      <c r="AB676" s="187">
        <f t="shared" si="419"/>
        <v>7.1215000000000001E-2</v>
      </c>
      <c r="AC676" s="185">
        <f t="shared" si="405"/>
        <v>5</v>
      </c>
      <c r="AD676" s="185">
        <v>252</v>
      </c>
      <c r="AE676" s="184">
        <f t="shared" si="421"/>
        <v>1.0013658830000001</v>
      </c>
      <c r="AF676" s="177">
        <f t="shared" si="406"/>
        <v>456.85179144</v>
      </c>
      <c r="AG676" s="177">
        <f t="shared" si="407"/>
        <v>464.97270385000002</v>
      </c>
      <c r="AH676" s="188">
        <f t="shared" si="420"/>
        <v>0</v>
      </c>
      <c r="AI676" s="188"/>
      <c r="AJ676" s="188"/>
      <c r="AK676" s="188"/>
      <c r="AL676" s="8"/>
      <c r="AM676" s="8"/>
      <c r="AN676" s="8"/>
      <c r="AO676" s="8"/>
      <c r="AP676" s="8"/>
      <c r="AQ676" s="8"/>
      <c r="AR676" s="5"/>
      <c r="AS676" s="1"/>
      <c r="AT676" s="8"/>
      <c r="AU676" s="1"/>
      <c r="AV676" s="1"/>
      <c r="AW676" s="3"/>
      <c r="AX676" s="30"/>
      <c r="AY676" s="30"/>
      <c r="AZ676" s="30"/>
      <c r="BA676" s="30"/>
      <c r="BB676" s="30"/>
      <c r="BC676" s="30"/>
      <c r="BD676" s="30"/>
      <c r="BE676" s="30"/>
      <c r="BF676" s="1"/>
      <c r="BG676" s="1"/>
      <c r="BH676" s="1"/>
      <c r="BI676" s="1"/>
    </row>
    <row r="677" spans="1:61" x14ac:dyDescent="0.2">
      <c r="A677" s="125">
        <f t="shared" si="408"/>
        <v>42568</v>
      </c>
      <c r="B677" s="177">
        <f t="shared" si="392"/>
        <v>340884.10366732493</v>
      </c>
      <c r="C677" s="3">
        <f t="shared" si="409"/>
        <v>46019353.995088868</v>
      </c>
      <c r="D677" s="177">
        <f t="shared" si="410"/>
        <v>288398.29466731002</v>
      </c>
      <c r="E677" s="177">
        <f t="shared" si="411"/>
        <v>20213.315867379999</v>
      </c>
      <c r="F677" s="178">
        <f t="shared" si="393"/>
        <v>268184.97879993002</v>
      </c>
      <c r="G677" s="179">
        <f t="shared" si="412"/>
        <v>4675.2299999999996</v>
      </c>
      <c r="H677" s="180">
        <f>IF(AND(N677=1,N676&gt;1),VLOOKUP(A676,[1]Plan1!$CW$105:$CY$215,3),H676)</f>
        <v>4691.59</v>
      </c>
      <c r="I677" s="181">
        <f t="shared" si="394"/>
        <v>42502</v>
      </c>
      <c r="J677" s="181">
        <f t="shared" si="413"/>
        <v>42533</v>
      </c>
      <c r="K677" s="182">
        <f t="shared" si="395"/>
        <v>3.4992930829071955E-3</v>
      </c>
      <c r="L677" s="213">
        <f t="shared" si="414"/>
        <v>42592</v>
      </c>
      <c r="M677" s="183">
        <f t="shared" si="415"/>
        <v>22</v>
      </c>
      <c r="N677" s="183">
        <f t="shared" si="396"/>
        <v>5</v>
      </c>
      <c r="O677" s="177">
        <f t="shared" si="397"/>
        <v>1.00079422</v>
      </c>
      <c r="P677" s="184">
        <f t="shared" si="391"/>
        <v>1.0077990100000001</v>
      </c>
      <c r="Q677" s="184">
        <f t="shared" si="416"/>
        <v>1.1809943016951165</v>
      </c>
      <c r="R677" s="177">
        <f t="shared" si="390"/>
        <v>1.1819322699999999</v>
      </c>
      <c r="S677" s="177">
        <f t="shared" si="417"/>
        <v>1.15976272</v>
      </c>
      <c r="T677" s="177">
        <f t="shared" si="398"/>
        <v>334473.59066672</v>
      </c>
      <c r="U677" s="177">
        <f t="shared" si="399"/>
        <v>3229.3343231917884</v>
      </c>
      <c r="V677" s="177">
        <f t="shared" si="400"/>
        <v>48791.501972973114</v>
      </c>
      <c r="W677" s="177">
        <f t="shared" si="401"/>
        <v>340419.13096347492</v>
      </c>
      <c r="X677" s="185">
        <f t="shared" si="402"/>
        <v>0</v>
      </c>
      <c r="Y677" s="177">
        <f t="shared" si="403"/>
        <v>0</v>
      </c>
      <c r="Z677" s="186">
        <f t="shared" si="404"/>
        <v>0</v>
      </c>
      <c r="AA677" s="177">
        <f t="shared" si="418"/>
        <v>0</v>
      </c>
      <c r="AB677" s="187">
        <f t="shared" si="419"/>
        <v>7.1215000000000001E-2</v>
      </c>
      <c r="AC677" s="185">
        <f t="shared" si="405"/>
        <v>5</v>
      </c>
      <c r="AD677" s="185">
        <v>252</v>
      </c>
      <c r="AE677" s="184">
        <f t="shared" si="421"/>
        <v>1.0013658830000001</v>
      </c>
      <c r="AF677" s="177">
        <f t="shared" si="406"/>
        <v>456.85179144</v>
      </c>
      <c r="AG677" s="177">
        <f t="shared" si="407"/>
        <v>464.97270385000002</v>
      </c>
      <c r="AH677" s="188">
        <f t="shared" si="420"/>
        <v>0</v>
      </c>
      <c r="AI677" s="188"/>
      <c r="AJ677" s="188"/>
      <c r="AK677" s="188"/>
      <c r="AL677" s="8"/>
      <c r="AM677" s="8"/>
      <c r="AN677" s="8"/>
      <c r="AO677" s="8"/>
      <c r="AP677" s="8"/>
      <c r="AQ677" s="8"/>
      <c r="AR677" s="5"/>
      <c r="AS677" s="1"/>
      <c r="AT677" s="8"/>
      <c r="AU677" s="1"/>
      <c r="AV677" s="1"/>
      <c r="AW677" s="3"/>
      <c r="AX677" s="30"/>
      <c r="AY677" s="30"/>
      <c r="AZ677" s="30"/>
      <c r="BA677" s="30"/>
      <c r="BB677" s="30"/>
      <c r="BC677" s="30"/>
      <c r="BD677" s="30"/>
      <c r="BE677" s="30"/>
      <c r="BF677" s="1"/>
      <c r="BG677" s="1"/>
      <c r="BH677" s="1"/>
      <c r="BI677" s="1"/>
    </row>
    <row r="678" spans="1:61" x14ac:dyDescent="0.2">
      <c r="A678" s="125">
        <f t="shared" si="408"/>
        <v>42569</v>
      </c>
      <c r="B678" s="177">
        <f t="shared" si="392"/>
        <v>340884.10366732493</v>
      </c>
      <c r="C678" s="3">
        <f t="shared" si="409"/>
        <v>46019353.995088868</v>
      </c>
      <c r="D678" s="177">
        <f t="shared" si="410"/>
        <v>288398.29466731002</v>
      </c>
      <c r="E678" s="177">
        <f t="shared" si="411"/>
        <v>20213.315867379999</v>
      </c>
      <c r="F678" s="178">
        <f t="shared" si="393"/>
        <v>268184.97879993002</v>
      </c>
      <c r="G678" s="179">
        <f t="shared" si="412"/>
        <v>4675.2299999999996</v>
      </c>
      <c r="H678" s="180">
        <f>IF(AND(N678=1,N677&gt;1),VLOOKUP(A677,[1]Plan1!$CW$105:$CY$215,3),H677)</f>
        <v>4691.59</v>
      </c>
      <c r="I678" s="181">
        <f t="shared" si="394"/>
        <v>42502</v>
      </c>
      <c r="J678" s="181">
        <f t="shared" si="413"/>
        <v>42533</v>
      </c>
      <c r="K678" s="182">
        <f t="shared" si="395"/>
        <v>3.4992930829071955E-3</v>
      </c>
      <c r="L678" s="213">
        <f t="shared" si="414"/>
        <v>42592</v>
      </c>
      <c r="M678" s="183">
        <f t="shared" si="415"/>
        <v>22</v>
      </c>
      <c r="N678" s="183">
        <f t="shared" si="396"/>
        <v>5</v>
      </c>
      <c r="O678" s="177">
        <f t="shared" si="397"/>
        <v>1.00079422</v>
      </c>
      <c r="P678" s="184">
        <f t="shared" si="391"/>
        <v>1.0077990100000001</v>
      </c>
      <c r="Q678" s="184">
        <f t="shared" si="416"/>
        <v>1.1809943016951165</v>
      </c>
      <c r="R678" s="177">
        <f t="shared" si="390"/>
        <v>1.1819322699999999</v>
      </c>
      <c r="S678" s="177">
        <f t="shared" si="417"/>
        <v>1.15976272</v>
      </c>
      <c r="T678" s="177">
        <f t="shared" si="398"/>
        <v>334473.59066672</v>
      </c>
      <c r="U678" s="177">
        <f t="shared" si="399"/>
        <v>3229.3343231917884</v>
      </c>
      <c r="V678" s="177">
        <f t="shared" si="400"/>
        <v>48791.501972973114</v>
      </c>
      <c r="W678" s="177">
        <f t="shared" si="401"/>
        <v>340419.13096347492</v>
      </c>
      <c r="X678" s="185">
        <f t="shared" si="402"/>
        <v>0</v>
      </c>
      <c r="Y678" s="177">
        <f t="shared" si="403"/>
        <v>0</v>
      </c>
      <c r="Z678" s="186">
        <f t="shared" si="404"/>
        <v>0</v>
      </c>
      <c r="AA678" s="177">
        <f t="shared" si="418"/>
        <v>0</v>
      </c>
      <c r="AB678" s="187">
        <f t="shared" si="419"/>
        <v>7.1215000000000001E-2</v>
      </c>
      <c r="AC678" s="185">
        <f t="shared" si="405"/>
        <v>5</v>
      </c>
      <c r="AD678" s="185">
        <v>252</v>
      </c>
      <c r="AE678" s="184">
        <f t="shared" si="421"/>
        <v>1.0013658830000001</v>
      </c>
      <c r="AF678" s="177">
        <f t="shared" si="406"/>
        <v>456.85179144</v>
      </c>
      <c r="AG678" s="177">
        <f t="shared" si="407"/>
        <v>464.97270385000002</v>
      </c>
      <c r="AH678" s="188">
        <f t="shared" si="420"/>
        <v>0</v>
      </c>
      <c r="AI678" s="188"/>
      <c r="AJ678" s="188"/>
      <c r="AK678" s="188"/>
      <c r="AL678" s="8"/>
      <c r="AM678" s="8"/>
      <c r="AN678" s="8"/>
      <c r="AO678" s="8"/>
      <c r="AP678" s="8"/>
      <c r="AQ678" s="8"/>
      <c r="AR678" s="5"/>
      <c r="AS678" s="1"/>
      <c r="AT678" s="8"/>
      <c r="AU678" s="1"/>
      <c r="AV678" s="1"/>
      <c r="AW678" s="3"/>
      <c r="AX678" s="30"/>
      <c r="AY678" s="30"/>
      <c r="AZ678" s="30"/>
      <c r="BA678" s="30"/>
      <c r="BB678" s="30"/>
      <c r="BC678" s="30"/>
      <c r="BD678" s="30"/>
      <c r="BE678" s="30"/>
      <c r="BF678" s="1"/>
      <c r="BG678" s="1"/>
      <c r="BH678" s="1"/>
      <c r="BI678" s="1"/>
    </row>
    <row r="679" spans="1:61" x14ac:dyDescent="0.2">
      <c r="A679" s="125">
        <f t="shared" si="408"/>
        <v>42570</v>
      </c>
      <c r="B679" s="177">
        <f t="shared" si="392"/>
        <v>341027.58972451609</v>
      </c>
      <c r="C679" s="3">
        <f t="shared" si="409"/>
        <v>46038724.612809673</v>
      </c>
      <c r="D679" s="177">
        <f t="shared" si="410"/>
        <v>288398.29466731002</v>
      </c>
      <c r="E679" s="177">
        <f t="shared" si="411"/>
        <v>20213.315867379999</v>
      </c>
      <c r="F679" s="178">
        <f t="shared" si="393"/>
        <v>268184.97879993002</v>
      </c>
      <c r="G679" s="179">
        <f t="shared" si="412"/>
        <v>4675.2299999999996</v>
      </c>
      <c r="H679" s="180">
        <f>IF(AND(N679=1,N678&gt;1),VLOOKUP(A678,[1]Plan1!$CW$105:$CY$215,3),H678)</f>
        <v>4691.59</v>
      </c>
      <c r="I679" s="181">
        <f t="shared" si="394"/>
        <v>42502</v>
      </c>
      <c r="J679" s="181">
        <f t="shared" si="413"/>
        <v>42533</v>
      </c>
      <c r="K679" s="182">
        <f t="shared" si="395"/>
        <v>3.4992930829071955E-3</v>
      </c>
      <c r="L679" s="213">
        <f t="shared" si="414"/>
        <v>42592</v>
      </c>
      <c r="M679" s="183">
        <f t="shared" si="415"/>
        <v>22</v>
      </c>
      <c r="N679" s="183">
        <f t="shared" si="396"/>
        <v>6</v>
      </c>
      <c r="O679" s="177">
        <f t="shared" si="397"/>
        <v>1.00095314</v>
      </c>
      <c r="P679" s="184">
        <f t="shared" si="391"/>
        <v>1.0077990100000001</v>
      </c>
      <c r="Q679" s="184">
        <f t="shared" si="416"/>
        <v>1.1809943016951165</v>
      </c>
      <c r="R679" s="177">
        <f t="shared" si="390"/>
        <v>1.1821199499999999</v>
      </c>
      <c r="S679" s="177">
        <f t="shared" si="417"/>
        <v>1.15976272</v>
      </c>
      <c r="T679" s="177">
        <f t="shared" si="398"/>
        <v>334473.59066672</v>
      </c>
      <c r="U679" s="177">
        <f t="shared" si="399"/>
        <v>3229.3343231917884</v>
      </c>
      <c r="V679" s="177">
        <f t="shared" si="400"/>
        <v>48841.834929794291</v>
      </c>
      <c r="W679" s="177">
        <f t="shared" si="401"/>
        <v>340469.46392029611</v>
      </c>
      <c r="X679" s="185">
        <f t="shared" si="402"/>
        <v>0</v>
      </c>
      <c r="Y679" s="177">
        <f t="shared" si="403"/>
        <v>0</v>
      </c>
      <c r="Z679" s="186">
        <f t="shared" si="404"/>
        <v>0</v>
      </c>
      <c r="AA679" s="177">
        <f t="shared" si="418"/>
        <v>0</v>
      </c>
      <c r="AB679" s="187">
        <f t="shared" si="419"/>
        <v>7.1215000000000001E-2</v>
      </c>
      <c r="AC679" s="185">
        <f t="shared" si="405"/>
        <v>6</v>
      </c>
      <c r="AD679" s="185">
        <v>252</v>
      </c>
      <c r="AE679" s="184">
        <f t="shared" si="421"/>
        <v>1.001639283</v>
      </c>
      <c r="AF679" s="177">
        <f t="shared" si="406"/>
        <v>548.29687111999999</v>
      </c>
      <c r="AG679" s="177">
        <f t="shared" si="407"/>
        <v>558.12580421999996</v>
      </c>
      <c r="AH679" s="188">
        <f t="shared" si="420"/>
        <v>0</v>
      </c>
      <c r="AI679" s="188"/>
      <c r="AJ679" s="188"/>
      <c r="AK679" s="188"/>
      <c r="AL679" s="8"/>
      <c r="AM679" s="8"/>
      <c r="AN679" s="8"/>
      <c r="AO679" s="8"/>
      <c r="AP679" s="8"/>
      <c r="AQ679" s="8"/>
      <c r="AR679" s="5"/>
      <c r="AS679" s="1"/>
      <c r="AT679" s="8"/>
      <c r="AU679" s="1"/>
      <c r="AV679" s="1"/>
      <c r="AW679" s="3"/>
      <c r="AX679" s="30"/>
      <c r="AY679" s="30"/>
      <c r="AZ679" s="30"/>
      <c r="BA679" s="30"/>
      <c r="BB679" s="30"/>
      <c r="BC679" s="30"/>
      <c r="BD679" s="30"/>
      <c r="BE679" s="30"/>
      <c r="BF679" s="1"/>
      <c r="BG679" s="1"/>
      <c r="BH679" s="1"/>
      <c r="BI679" s="1"/>
    </row>
    <row r="680" spans="1:61" x14ac:dyDescent="0.2">
      <c r="A680" s="125">
        <f t="shared" si="408"/>
        <v>42571</v>
      </c>
      <c r="B680" s="177">
        <f t="shared" si="392"/>
        <v>341171.13690368662</v>
      </c>
      <c r="C680" s="3">
        <f t="shared" si="409"/>
        <v>46058103.481997691</v>
      </c>
      <c r="D680" s="177">
        <f t="shared" si="410"/>
        <v>288398.29466731002</v>
      </c>
      <c r="E680" s="177">
        <f t="shared" si="411"/>
        <v>20213.315867379999</v>
      </c>
      <c r="F680" s="178">
        <f t="shared" si="393"/>
        <v>268184.97879993002</v>
      </c>
      <c r="G680" s="179">
        <f t="shared" si="412"/>
        <v>4675.2299999999996</v>
      </c>
      <c r="H680" s="180">
        <f>IF(AND(N680=1,N679&gt;1),VLOOKUP(A679,[1]Plan1!$CW$105:$CY$215,3),H679)</f>
        <v>4691.59</v>
      </c>
      <c r="I680" s="181">
        <f t="shared" si="394"/>
        <v>42502</v>
      </c>
      <c r="J680" s="181">
        <f t="shared" si="413"/>
        <v>42533</v>
      </c>
      <c r="K680" s="182">
        <f t="shared" si="395"/>
        <v>3.4992930829071955E-3</v>
      </c>
      <c r="L680" s="213">
        <f t="shared" si="414"/>
        <v>42592</v>
      </c>
      <c r="M680" s="183">
        <f t="shared" si="415"/>
        <v>22</v>
      </c>
      <c r="N680" s="183">
        <f t="shared" si="396"/>
        <v>7</v>
      </c>
      <c r="O680" s="177">
        <f t="shared" si="397"/>
        <v>1.00111208</v>
      </c>
      <c r="P680" s="184">
        <f t="shared" si="391"/>
        <v>1.0077990100000001</v>
      </c>
      <c r="Q680" s="184">
        <f t="shared" si="416"/>
        <v>1.1809943016951165</v>
      </c>
      <c r="R680" s="177">
        <f t="shared" si="390"/>
        <v>1.18230766</v>
      </c>
      <c r="S680" s="177">
        <f t="shared" si="417"/>
        <v>1.15976272</v>
      </c>
      <c r="T680" s="177">
        <f t="shared" si="398"/>
        <v>334473.59066672</v>
      </c>
      <c r="U680" s="177">
        <f t="shared" si="399"/>
        <v>3229.3343231917884</v>
      </c>
      <c r="V680" s="177">
        <f t="shared" si="400"/>
        <v>48892.175932164842</v>
      </c>
      <c r="W680" s="177">
        <f t="shared" si="401"/>
        <v>340519.80492266663</v>
      </c>
      <c r="X680" s="185">
        <f t="shared" si="402"/>
        <v>0</v>
      </c>
      <c r="Y680" s="177">
        <f t="shared" si="403"/>
        <v>0</v>
      </c>
      <c r="Z680" s="186">
        <f t="shared" si="404"/>
        <v>0</v>
      </c>
      <c r="AA680" s="177">
        <f t="shared" si="418"/>
        <v>0</v>
      </c>
      <c r="AB680" s="187">
        <f t="shared" si="419"/>
        <v>7.1215000000000001E-2</v>
      </c>
      <c r="AC680" s="185">
        <f t="shared" si="405"/>
        <v>7</v>
      </c>
      <c r="AD680" s="185">
        <v>252</v>
      </c>
      <c r="AE680" s="184">
        <f t="shared" si="421"/>
        <v>1.001912758</v>
      </c>
      <c r="AF680" s="177">
        <f t="shared" si="406"/>
        <v>639.76703633</v>
      </c>
      <c r="AG680" s="177">
        <f t="shared" si="407"/>
        <v>651.33198101999994</v>
      </c>
      <c r="AH680" s="188">
        <f t="shared" si="420"/>
        <v>0</v>
      </c>
      <c r="AI680" s="188"/>
      <c r="AJ680" s="188"/>
      <c r="AK680" s="188"/>
      <c r="AL680" s="8"/>
      <c r="AM680" s="8"/>
      <c r="AN680" s="8"/>
      <c r="AO680" s="8"/>
      <c r="AP680" s="8"/>
      <c r="AQ680" s="8"/>
      <c r="AR680" s="5"/>
      <c r="AS680" s="1"/>
      <c r="AT680" s="8"/>
      <c r="AU680" s="1"/>
      <c r="AV680" s="1"/>
      <c r="AW680" s="3"/>
      <c r="AX680" s="30"/>
      <c r="AY680" s="30"/>
      <c r="AZ680" s="30"/>
      <c r="BA680" s="30"/>
      <c r="BB680" s="30"/>
      <c r="BC680" s="30"/>
      <c r="BD680" s="30"/>
      <c r="BE680" s="30"/>
      <c r="BF680" s="1"/>
      <c r="BG680" s="1"/>
      <c r="BH680" s="1"/>
      <c r="BI680" s="1"/>
    </row>
    <row r="681" spans="1:61" x14ac:dyDescent="0.2">
      <c r="A681" s="125">
        <f t="shared" si="408"/>
        <v>42572</v>
      </c>
      <c r="B681" s="177">
        <f t="shared" si="392"/>
        <v>341314.74522276659</v>
      </c>
      <c r="C681" s="3">
        <f t="shared" si="409"/>
        <v>46077490.605073489</v>
      </c>
      <c r="D681" s="177">
        <f t="shared" si="410"/>
        <v>288398.29466731002</v>
      </c>
      <c r="E681" s="177">
        <f t="shared" si="411"/>
        <v>20213.315867379999</v>
      </c>
      <c r="F681" s="178">
        <f t="shared" si="393"/>
        <v>268184.97879993002</v>
      </c>
      <c r="G681" s="179">
        <f t="shared" si="412"/>
        <v>4675.2299999999996</v>
      </c>
      <c r="H681" s="180">
        <f>IF(AND(N681=1,N680&gt;1),VLOOKUP(A680,[1]Plan1!$CW$105:$CY$215,3),H680)</f>
        <v>4691.59</v>
      </c>
      <c r="I681" s="181">
        <f t="shared" si="394"/>
        <v>42502</v>
      </c>
      <c r="J681" s="181">
        <f t="shared" si="413"/>
        <v>42533</v>
      </c>
      <c r="K681" s="182">
        <f t="shared" si="395"/>
        <v>3.4992930829071955E-3</v>
      </c>
      <c r="L681" s="213">
        <f t="shared" si="414"/>
        <v>42592</v>
      </c>
      <c r="M681" s="183">
        <f t="shared" si="415"/>
        <v>22</v>
      </c>
      <c r="N681" s="183">
        <f t="shared" si="396"/>
        <v>8</v>
      </c>
      <c r="O681" s="177">
        <f t="shared" si="397"/>
        <v>1.0012710499999999</v>
      </c>
      <c r="P681" s="184">
        <f t="shared" si="391"/>
        <v>1.0077990100000001</v>
      </c>
      <c r="Q681" s="184">
        <f t="shared" si="416"/>
        <v>1.1809943016951165</v>
      </c>
      <c r="R681" s="177">
        <f t="shared" ref="R681:R744" si="422">TRUNC(TRUNC((O681*Q681),15),8)</f>
        <v>1.1824954000000001</v>
      </c>
      <c r="S681" s="177">
        <f t="shared" si="417"/>
        <v>1.15976272</v>
      </c>
      <c r="T681" s="177">
        <f t="shared" si="398"/>
        <v>334473.59066672</v>
      </c>
      <c r="U681" s="177">
        <f t="shared" si="399"/>
        <v>3229.3343231917884</v>
      </c>
      <c r="V681" s="177">
        <f t="shared" si="400"/>
        <v>48942.524980084774</v>
      </c>
      <c r="W681" s="177">
        <f t="shared" si="401"/>
        <v>340570.1539705866</v>
      </c>
      <c r="X681" s="185">
        <f t="shared" si="402"/>
        <v>0</v>
      </c>
      <c r="Y681" s="177">
        <f t="shared" si="403"/>
        <v>0</v>
      </c>
      <c r="Z681" s="186">
        <f t="shared" si="404"/>
        <v>0</v>
      </c>
      <c r="AA681" s="177">
        <f t="shared" si="418"/>
        <v>0</v>
      </c>
      <c r="AB681" s="187">
        <f t="shared" si="419"/>
        <v>7.1215000000000001E-2</v>
      </c>
      <c r="AC681" s="185">
        <f t="shared" si="405"/>
        <v>8</v>
      </c>
      <c r="AD681" s="185">
        <v>252</v>
      </c>
      <c r="AE681" s="184">
        <f t="shared" si="421"/>
        <v>1.002186308</v>
      </c>
      <c r="AF681" s="177">
        <f t="shared" si="406"/>
        <v>731.26228705999995</v>
      </c>
      <c r="AG681" s="177">
        <f t="shared" si="407"/>
        <v>744.59125217999997</v>
      </c>
      <c r="AH681" s="188">
        <f t="shared" si="420"/>
        <v>0</v>
      </c>
      <c r="AI681" s="188"/>
      <c r="AJ681" s="188"/>
      <c r="AK681" s="188"/>
      <c r="AL681" s="8"/>
      <c r="AM681" s="8"/>
      <c r="AN681" s="8"/>
      <c r="AO681" s="8"/>
      <c r="AP681" s="8"/>
      <c r="AQ681" s="8"/>
      <c r="AR681" s="5"/>
      <c r="AS681" s="1"/>
      <c r="AT681" s="8"/>
      <c r="AU681" s="1"/>
      <c r="AV681" s="1"/>
      <c r="AW681" s="3"/>
      <c r="AX681" s="30"/>
      <c r="AY681" s="30"/>
      <c r="AZ681" s="30"/>
      <c r="BA681" s="30"/>
      <c r="BB681" s="30"/>
      <c r="BC681" s="30"/>
      <c r="BD681" s="30"/>
      <c r="BE681" s="30"/>
      <c r="BF681" s="1"/>
      <c r="BG681" s="1"/>
      <c r="BH681" s="1"/>
      <c r="BI681" s="1"/>
    </row>
    <row r="682" spans="1:61" x14ac:dyDescent="0.2">
      <c r="A682" s="125">
        <f t="shared" si="408"/>
        <v>42573</v>
      </c>
      <c r="B682" s="177">
        <f t="shared" si="392"/>
        <v>341458.41704752558</v>
      </c>
      <c r="C682" s="3">
        <f t="shared" si="409"/>
        <v>46096886.30141595</v>
      </c>
      <c r="D682" s="177">
        <f t="shared" si="410"/>
        <v>288398.29466731002</v>
      </c>
      <c r="E682" s="177">
        <f t="shared" si="411"/>
        <v>20213.315867379999</v>
      </c>
      <c r="F682" s="178">
        <f t="shared" si="393"/>
        <v>268184.97879993002</v>
      </c>
      <c r="G682" s="179">
        <f t="shared" si="412"/>
        <v>4675.2299999999996</v>
      </c>
      <c r="H682" s="180">
        <f>IF(AND(N682=1,N681&gt;1),VLOOKUP(A681,[1]Plan1!$CW$105:$CY$215,3),H681)</f>
        <v>4691.59</v>
      </c>
      <c r="I682" s="181">
        <f t="shared" si="394"/>
        <v>42502</v>
      </c>
      <c r="J682" s="181">
        <f t="shared" si="413"/>
        <v>42533</v>
      </c>
      <c r="K682" s="182">
        <f t="shared" si="395"/>
        <v>3.4992930829071955E-3</v>
      </c>
      <c r="L682" s="213">
        <f t="shared" si="414"/>
        <v>42592</v>
      </c>
      <c r="M682" s="183">
        <f t="shared" si="415"/>
        <v>22</v>
      </c>
      <c r="N682" s="183">
        <f t="shared" si="396"/>
        <v>9</v>
      </c>
      <c r="O682" s="177">
        <f t="shared" si="397"/>
        <v>1.00143005</v>
      </c>
      <c r="P682" s="184">
        <f t="shared" ref="P682:P745" si="423">IF(L682&gt;L681,O681,P681)</f>
        <v>1.0077990100000001</v>
      </c>
      <c r="Q682" s="184">
        <f t="shared" si="416"/>
        <v>1.1809943016951165</v>
      </c>
      <c r="R682" s="177">
        <f t="shared" si="422"/>
        <v>1.1826831799999999</v>
      </c>
      <c r="S682" s="177">
        <f t="shared" si="417"/>
        <v>1.15976272</v>
      </c>
      <c r="T682" s="177">
        <f t="shared" si="398"/>
        <v>334473.59066672</v>
      </c>
      <c r="U682" s="177">
        <f t="shared" si="399"/>
        <v>3229.3343231917884</v>
      </c>
      <c r="V682" s="177">
        <f t="shared" si="400"/>
        <v>48992.884755403786</v>
      </c>
      <c r="W682" s="177">
        <f t="shared" si="401"/>
        <v>340620.5137459056</v>
      </c>
      <c r="X682" s="185">
        <f t="shared" si="402"/>
        <v>0</v>
      </c>
      <c r="Y682" s="177">
        <f t="shared" si="403"/>
        <v>0</v>
      </c>
      <c r="Z682" s="186">
        <f t="shared" si="404"/>
        <v>0</v>
      </c>
      <c r="AA682" s="177">
        <f t="shared" si="418"/>
        <v>0</v>
      </c>
      <c r="AB682" s="187">
        <f t="shared" si="419"/>
        <v>7.1215000000000001E-2</v>
      </c>
      <c r="AC682" s="185">
        <f t="shared" si="405"/>
        <v>9</v>
      </c>
      <c r="AD682" s="185">
        <v>252</v>
      </c>
      <c r="AE682" s="184">
        <f t="shared" si="421"/>
        <v>1.0024599320000001</v>
      </c>
      <c r="AF682" s="177">
        <f t="shared" si="406"/>
        <v>822.78228882999997</v>
      </c>
      <c r="AG682" s="177">
        <f t="shared" si="407"/>
        <v>837.90330161999998</v>
      </c>
      <c r="AH682" s="188">
        <f t="shared" si="420"/>
        <v>0</v>
      </c>
      <c r="AI682" s="188"/>
      <c r="AJ682" s="188"/>
      <c r="AK682" s="188"/>
      <c r="AL682" s="8"/>
      <c r="AM682" s="8"/>
      <c r="AN682" s="8"/>
      <c r="AO682" s="8"/>
      <c r="AP682" s="8"/>
      <c r="AQ682" s="8"/>
      <c r="AR682" s="5"/>
      <c r="AS682" s="1"/>
      <c r="AT682" s="8"/>
      <c r="AU682" s="1"/>
      <c r="AV682" s="1"/>
      <c r="AW682" s="3"/>
      <c r="AX682" s="30"/>
      <c r="AY682" s="30"/>
      <c r="AZ682" s="30"/>
      <c r="BA682" s="30"/>
      <c r="BB682" s="30"/>
      <c r="BC682" s="30"/>
      <c r="BD682" s="30"/>
      <c r="BE682" s="30"/>
      <c r="BF682" s="1"/>
      <c r="BG682" s="1"/>
      <c r="BH682" s="1"/>
      <c r="BI682" s="1"/>
    </row>
    <row r="683" spans="1:61" x14ac:dyDescent="0.2">
      <c r="A683" s="125">
        <f t="shared" si="408"/>
        <v>42574</v>
      </c>
      <c r="B683" s="177">
        <f t="shared" si="392"/>
        <v>341602.14736023423</v>
      </c>
      <c r="C683" s="3">
        <f t="shared" si="409"/>
        <v>46116289.893631622</v>
      </c>
      <c r="D683" s="177">
        <f t="shared" si="410"/>
        <v>288398.29466731002</v>
      </c>
      <c r="E683" s="177">
        <f t="shared" si="411"/>
        <v>20213.315867379999</v>
      </c>
      <c r="F683" s="178">
        <f t="shared" si="393"/>
        <v>268184.97879993002</v>
      </c>
      <c r="G683" s="179">
        <f t="shared" si="412"/>
        <v>4675.2299999999996</v>
      </c>
      <c r="H683" s="180">
        <f>IF(AND(N683=1,N682&gt;1),VLOOKUP(A682,[1]Plan1!$CW$105:$CY$215,3),H682)</f>
        <v>4691.59</v>
      </c>
      <c r="I683" s="181">
        <f t="shared" si="394"/>
        <v>42502</v>
      </c>
      <c r="J683" s="181">
        <f t="shared" si="413"/>
        <v>42533</v>
      </c>
      <c r="K683" s="182">
        <f t="shared" si="395"/>
        <v>3.4992930829071955E-3</v>
      </c>
      <c r="L683" s="213">
        <f t="shared" si="414"/>
        <v>42592</v>
      </c>
      <c r="M683" s="183">
        <f t="shared" si="415"/>
        <v>22</v>
      </c>
      <c r="N683" s="183">
        <f t="shared" si="396"/>
        <v>10</v>
      </c>
      <c r="O683" s="177">
        <f t="shared" si="397"/>
        <v>1.0015890700000001</v>
      </c>
      <c r="P683" s="184">
        <f t="shared" si="423"/>
        <v>1.0077990100000001</v>
      </c>
      <c r="Q683" s="184">
        <f t="shared" si="416"/>
        <v>1.1809943016951165</v>
      </c>
      <c r="R683" s="177">
        <f t="shared" si="422"/>
        <v>1.1828709799999999</v>
      </c>
      <c r="S683" s="177">
        <f t="shared" si="417"/>
        <v>1.15976272</v>
      </c>
      <c r="T683" s="177">
        <f t="shared" si="398"/>
        <v>334473.59066672</v>
      </c>
      <c r="U683" s="177">
        <f t="shared" si="399"/>
        <v>3229.3343231917884</v>
      </c>
      <c r="V683" s="177">
        <f t="shared" si="400"/>
        <v>49043.249894422399</v>
      </c>
      <c r="W683" s="177">
        <f t="shared" si="401"/>
        <v>340670.87888492423</v>
      </c>
      <c r="X683" s="185">
        <f t="shared" si="402"/>
        <v>0</v>
      </c>
      <c r="Y683" s="177">
        <f t="shared" si="403"/>
        <v>0</v>
      </c>
      <c r="Z683" s="186">
        <f t="shared" si="404"/>
        <v>0</v>
      </c>
      <c r="AA683" s="177">
        <f t="shared" si="418"/>
        <v>0</v>
      </c>
      <c r="AB683" s="187">
        <f t="shared" si="419"/>
        <v>7.1215000000000001E-2</v>
      </c>
      <c r="AC683" s="185">
        <f t="shared" si="405"/>
        <v>10</v>
      </c>
      <c r="AD683" s="185">
        <v>252</v>
      </c>
      <c r="AE683" s="184">
        <f t="shared" si="421"/>
        <v>1.0027336309999999</v>
      </c>
      <c r="AF683" s="177">
        <f t="shared" si="406"/>
        <v>914.32737612000005</v>
      </c>
      <c r="AG683" s="177">
        <f t="shared" si="407"/>
        <v>931.26847530999999</v>
      </c>
      <c r="AH683" s="188">
        <f t="shared" si="420"/>
        <v>0</v>
      </c>
      <c r="AI683" s="188"/>
      <c r="AJ683" s="188"/>
      <c r="AK683" s="188"/>
      <c r="AL683" s="8"/>
      <c r="AM683" s="8"/>
      <c r="AN683" s="8"/>
      <c r="AO683" s="8"/>
      <c r="AP683" s="8"/>
      <c r="AQ683" s="8"/>
      <c r="AR683" s="5"/>
      <c r="AS683" s="1"/>
      <c r="AT683" s="8"/>
      <c r="AU683" s="1"/>
      <c r="AV683" s="1"/>
      <c r="AW683" s="3"/>
      <c r="AX683" s="30"/>
      <c r="AY683" s="30"/>
      <c r="AZ683" s="30"/>
      <c r="BA683" s="30"/>
      <c r="BB683" s="30"/>
      <c r="BC683" s="30"/>
      <c r="BD683" s="30"/>
      <c r="BE683" s="30"/>
      <c r="BF683" s="1"/>
      <c r="BG683" s="1"/>
      <c r="BH683" s="1"/>
      <c r="BI683" s="1"/>
    </row>
    <row r="684" spans="1:61" x14ac:dyDescent="0.2">
      <c r="A684" s="125">
        <f t="shared" si="408"/>
        <v>42575</v>
      </c>
      <c r="B684" s="177">
        <f t="shared" si="392"/>
        <v>341602.14736023423</v>
      </c>
      <c r="C684" s="3">
        <f t="shared" si="409"/>
        <v>46116289.893631622</v>
      </c>
      <c r="D684" s="177">
        <f t="shared" si="410"/>
        <v>288398.29466731002</v>
      </c>
      <c r="E684" s="177">
        <f t="shared" si="411"/>
        <v>20213.315867379999</v>
      </c>
      <c r="F684" s="178">
        <f t="shared" si="393"/>
        <v>268184.97879993002</v>
      </c>
      <c r="G684" s="179">
        <f t="shared" si="412"/>
        <v>4675.2299999999996</v>
      </c>
      <c r="H684" s="180">
        <f>IF(AND(N684=1,N683&gt;1),VLOOKUP(A683,[1]Plan1!$CW$105:$CY$215,3),H683)</f>
        <v>4691.59</v>
      </c>
      <c r="I684" s="181">
        <f t="shared" si="394"/>
        <v>42502</v>
      </c>
      <c r="J684" s="181">
        <f t="shared" si="413"/>
        <v>42533</v>
      </c>
      <c r="K684" s="182">
        <f t="shared" si="395"/>
        <v>3.4992930829071955E-3</v>
      </c>
      <c r="L684" s="213">
        <f t="shared" si="414"/>
        <v>42592</v>
      </c>
      <c r="M684" s="183">
        <f t="shared" si="415"/>
        <v>22</v>
      </c>
      <c r="N684" s="183">
        <f t="shared" si="396"/>
        <v>10</v>
      </c>
      <c r="O684" s="177">
        <f t="shared" si="397"/>
        <v>1.0015890700000001</v>
      </c>
      <c r="P684" s="184">
        <f t="shared" si="423"/>
        <v>1.0077990100000001</v>
      </c>
      <c r="Q684" s="184">
        <f t="shared" si="416"/>
        <v>1.1809943016951165</v>
      </c>
      <c r="R684" s="177">
        <f t="shared" si="422"/>
        <v>1.1828709799999999</v>
      </c>
      <c r="S684" s="177">
        <f t="shared" si="417"/>
        <v>1.15976272</v>
      </c>
      <c r="T684" s="177">
        <f t="shared" si="398"/>
        <v>334473.59066672</v>
      </c>
      <c r="U684" s="177">
        <f t="shared" si="399"/>
        <v>3229.3343231917884</v>
      </c>
      <c r="V684" s="177">
        <f t="shared" si="400"/>
        <v>49043.249894422399</v>
      </c>
      <c r="W684" s="177">
        <f t="shared" si="401"/>
        <v>340670.87888492423</v>
      </c>
      <c r="X684" s="185">
        <f t="shared" si="402"/>
        <v>0</v>
      </c>
      <c r="Y684" s="177">
        <f t="shared" si="403"/>
        <v>0</v>
      </c>
      <c r="Z684" s="186">
        <f t="shared" si="404"/>
        <v>0</v>
      </c>
      <c r="AA684" s="177">
        <f t="shared" si="418"/>
        <v>0</v>
      </c>
      <c r="AB684" s="187">
        <f t="shared" si="419"/>
        <v>7.1215000000000001E-2</v>
      </c>
      <c r="AC684" s="185">
        <f t="shared" si="405"/>
        <v>10</v>
      </c>
      <c r="AD684" s="185">
        <v>252</v>
      </c>
      <c r="AE684" s="184">
        <f t="shared" si="421"/>
        <v>1.0027336309999999</v>
      </c>
      <c r="AF684" s="177">
        <f t="shared" si="406"/>
        <v>914.32737612000005</v>
      </c>
      <c r="AG684" s="177">
        <f t="shared" si="407"/>
        <v>931.26847530999999</v>
      </c>
      <c r="AH684" s="188">
        <f t="shared" si="420"/>
        <v>0</v>
      </c>
      <c r="AI684" s="188"/>
      <c r="AJ684" s="188"/>
      <c r="AK684" s="188"/>
      <c r="AL684" s="8"/>
      <c r="AM684" s="8"/>
      <c r="AN684" s="8"/>
      <c r="AO684" s="8"/>
      <c r="AP684" s="8"/>
      <c r="AQ684" s="8"/>
      <c r="AR684" s="5"/>
      <c r="AS684" s="1"/>
      <c r="AT684" s="8"/>
      <c r="AU684" s="1"/>
      <c r="AV684" s="1"/>
      <c r="AW684" s="3"/>
      <c r="AX684" s="30"/>
      <c r="AY684" s="30"/>
      <c r="AZ684" s="30"/>
      <c r="BA684" s="30"/>
      <c r="BB684" s="30"/>
      <c r="BC684" s="30"/>
      <c r="BD684" s="30"/>
      <c r="BE684" s="30"/>
      <c r="BF684" s="1"/>
      <c r="BG684" s="1"/>
      <c r="BH684" s="1"/>
      <c r="BI684" s="1"/>
    </row>
    <row r="685" spans="1:61" x14ac:dyDescent="0.2">
      <c r="A685" s="125">
        <f t="shared" si="408"/>
        <v>42576</v>
      </c>
      <c r="B685" s="177">
        <f t="shared" si="392"/>
        <v>341602.14736023423</v>
      </c>
      <c r="C685" s="3">
        <f t="shared" si="409"/>
        <v>46116289.893631622</v>
      </c>
      <c r="D685" s="177">
        <f t="shared" si="410"/>
        <v>288398.29466731002</v>
      </c>
      <c r="E685" s="177">
        <f t="shared" si="411"/>
        <v>20213.315867379999</v>
      </c>
      <c r="F685" s="178">
        <f t="shared" si="393"/>
        <v>268184.97879993002</v>
      </c>
      <c r="G685" s="179">
        <f t="shared" si="412"/>
        <v>4675.2299999999996</v>
      </c>
      <c r="H685" s="180">
        <f>IF(AND(N685=1,N684&gt;1),VLOOKUP(A684,[1]Plan1!$CW$105:$CY$215,3),H684)</f>
        <v>4691.59</v>
      </c>
      <c r="I685" s="181">
        <f t="shared" si="394"/>
        <v>42502</v>
      </c>
      <c r="J685" s="181">
        <f t="shared" si="413"/>
        <v>42533</v>
      </c>
      <c r="K685" s="182">
        <f t="shared" si="395"/>
        <v>3.4992930829071955E-3</v>
      </c>
      <c r="L685" s="213">
        <f t="shared" si="414"/>
        <v>42592</v>
      </c>
      <c r="M685" s="183">
        <f t="shared" si="415"/>
        <v>22</v>
      </c>
      <c r="N685" s="183">
        <f t="shared" si="396"/>
        <v>10</v>
      </c>
      <c r="O685" s="177">
        <f t="shared" si="397"/>
        <v>1.0015890700000001</v>
      </c>
      <c r="P685" s="184">
        <f t="shared" si="423"/>
        <v>1.0077990100000001</v>
      </c>
      <c r="Q685" s="184">
        <f t="shared" si="416"/>
        <v>1.1809943016951165</v>
      </c>
      <c r="R685" s="177">
        <f t="shared" si="422"/>
        <v>1.1828709799999999</v>
      </c>
      <c r="S685" s="177">
        <f t="shared" si="417"/>
        <v>1.15976272</v>
      </c>
      <c r="T685" s="177">
        <f t="shared" si="398"/>
        <v>334473.59066672</v>
      </c>
      <c r="U685" s="177">
        <f t="shared" si="399"/>
        <v>3229.3343231917884</v>
      </c>
      <c r="V685" s="177">
        <f t="shared" si="400"/>
        <v>49043.249894422399</v>
      </c>
      <c r="W685" s="177">
        <f t="shared" si="401"/>
        <v>340670.87888492423</v>
      </c>
      <c r="X685" s="185">
        <f t="shared" si="402"/>
        <v>0</v>
      </c>
      <c r="Y685" s="177">
        <f t="shared" si="403"/>
        <v>0</v>
      </c>
      <c r="Z685" s="186">
        <f t="shared" si="404"/>
        <v>0</v>
      </c>
      <c r="AA685" s="177">
        <f t="shared" si="418"/>
        <v>0</v>
      </c>
      <c r="AB685" s="187">
        <f t="shared" si="419"/>
        <v>7.1215000000000001E-2</v>
      </c>
      <c r="AC685" s="185">
        <f t="shared" si="405"/>
        <v>10</v>
      </c>
      <c r="AD685" s="185">
        <v>252</v>
      </c>
      <c r="AE685" s="184">
        <f t="shared" si="421"/>
        <v>1.0027336309999999</v>
      </c>
      <c r="AF685" s="177">
        <f t="shared" si="406"/>
        <v>914.32737612000005</v>
      </c>
      <c r="AG685" s="177">
        <f t="shared" si="407"/>
        <v>931.26847530999999</v>
      </c>
      <c r="AH685" s="188">
        <f t="shared" si="420"/>
        <v>0</v>
      </c>
      <c r="AI685" s="188"/>
      <c r="AJ685" s="188"/>
      <c r="AK685" s="188"/>
      <c r="AL685" s="8"/>
      <c r="AM685" s="8"/>
      <c r="AN685" s="8"/>
      <c r="AO685" s="8"/>
      <c r="AP685" s="8"/>
      <c r="AQ685" s="8"/>
      <c r="AR685" s="5"/>
      <c r="AS685" s="1"/>
      <c r="AT685" s="8"/>
      <c r="AU685" s="1"/>
      <c r="AV685" s="1"/>
      <c r="AW685" s="3"/>
      <c r="AX685" s="30"/>
      <c r="AY685" s="30"/>
      <c r="AZ685" s="30"/>
      <c r="BA685" s="30"/>
      <c r="BB685" s="30"/>
      <c r="BC685" s="30"/>
      <c r="BD685" s="30"/>
      <c r="BE685" s="30"/>
      <c r="BF685" s="1"/>
      <c r="BG685" s="1"/>
      <c r="BH685" s="1"/>
      <c r="BI685" s="1"/>
    </row>
    <row r="686" spans="1:61" x14ac:dyDescent="0.2">
      <c r="A686" s="125">
        <f t="shared" si="408"/>
        <v>42577</v>
      </c>
      <c r="B686" s="177">
        <f t="shared" si="392"/>
        <v>341745.93617665244</v>
      </c>
      <c r="C686" s="3">
        <f t="shared" si="409"/>
        <v>46135701.383848079</v>
      </c>
      <c r="D686" s="177">
        <f t="shared" si="410"/>
        <v>288398.29466731002</v>
      </c>
      <c r="E686" s="177">
        <f t="shared" si="411"/>
        <v>20213.315867379999</v>
      </c>
      <c r="F686" s="178">
        <f t="shared" si="393"/>
        <v>268184.97879993002</v>
      </c>
      <c r="G686" s="179">
        <f t="shared" si="412"/>
        <v>4675.2299999999996</v>
      </c>
      <c r="H686" s="180">
        <f>IF(AND(N686=1,N685&gt;1),VLOOKUP(A685,[1]Plan1!$CW$105:$CY$215,3),H685)</f>
        <v>4691.59</v>
      </c>
      <c r="I686" s="181">
        <f t="shared" si="394"/>
        <v>42502</v>
      </c>
      <c r="J686" s="181">
        <f t="shared" si="413"/>
        <v>42533</v>
      </c>
      <c r="K686" s="182">
        <f t="shared" si="395"/>
        <v>3.4992930829071955E-3</v>
      </c>
      <c r="L686" s="213">
        <f t="shared" si="414"/>
        <v>42592</v>
      </c>
      <c r="M686" s="183">
        <f t="shared" si="415"/>
        <v>22</v>
      </c>
      <c r="N686" s="183">
        <f t="shared" si="396"/>
        <v>11</v>
      </c>
      <c r="O686" s="177">
        <f t="shared" si="397"/>
        <v>1.0017481100000001</v>
      </c>
      <c r="P686" s="184">
        <f t="shared" si="423"/>
        <v>1.0077990100000001</v>
      </c>
      <c r="Q686" s="184">
        <f t="shared" si="416"/>
        <v>1.1809943016951165</v>
      </c>
      <c r="R686" s="177">
        <f t="shared" si="422"/>
        <v>1.1830588</v>
      </c>
      <c r="S686" s="177">
        <f t="shared" si="417"/>
        <v>1.15976272</v>
      </c>
      <c r="T686" s="177">
        <f t="shared" si="398"/>
        <v>334473.59066672</v>
      </c>
      <c r="U686" s="177">
        <f t="shared" si="399"/>
        <v>3229.3343231917884</v>
      </c>
      <c r="V686" s="177">
        <f t="shared" si="400"/>
        <v>49093.620397140621</v>
      </c>
      <c r="W686" s="177">
        <f t="shared" si="401"/>
        <v>340721.24938764243</v>
      </c>
      <c r="X686" s="185">
        <f t="shared" si="402"/>
        <v>0</v>
      </c>
      <c r="Y686" s="177">
        <f t="shared" si="403"/>
        <v>0</v>
      </c>
      <c r="Z686" s="186">
        <f t="shared" si="404"/>
        <v>0</v>
      </c>
      <c r="AA686" s="177">
        <f t="shared" si="418"/>
        <v>0</v>
      </c>
      <c r="AB686" s="187">
        <f t="shared" si="419"/>
        <v>7.1215000000000001E-2</v>
      </c>
      <c r="AC686" s="185">
        <f t="shared" si="405"/>
        <v>11</v>
      </c>
      <c r="AD686" s="185">
        <v>252</v>
      </c>
      <c r="AE686" s="184">
        <f t="shared" si="421"/>
        <v>1.003007405</v>
      </c>
      <c r="AF686" s="177">
        <f t="shared" si="406"/>
        <v>1005.89754893</v>
      </c>
      <c r="AG686" s="177">
        <f t="shared" si="407"/>
        <v>1024.68678901</v>
      </c>
      <c r="AH686" s="188">
        <f t="shared" si="420"/>
        <v>0</v>
      </c>
      <c r="AI686" s="188"/>
      <c r="AJ686" s="188"/>
      <c r="AK686" s="188"/>
      <c r="AL686" s="8"/>
      <c r="AM686" s="8"/>
      <c r="AN686" s="8"/>
      <c r="AO686" s="8"/>
      <c r="AP686" s="8"/>
      <c r="AQ686" s="8"/>
      <c r="AR686" s="5"/>
      <c r="AS686" s="1"/>
      <c r="AT686" s="8"/>
      <c r="AU686" s="1"/>
      <c r="AV686" s="1"/>
      <c r="AW686" s="3"/>
      <c r="AX686" s="30"/>
      <c r="AY686" s="30"/>
      <c r="AZ686" s="30"/>
      <c r="BA686" s="30"/>
      <c r="BB686" s="30"/>
      <c r="BC686" s="30"/>
      <c r="BD686" s="30"/>
      <c r="BE686" s="30"/>
      <c r="BF686" s="1"/>
      <c r="BG686" s="1"/>
      <c r="BH686" s="1"/>
      <c r="BI686" s="1"/>
    </row>
    <row r="687" spans="1:61" x14ac:dyDescent="0.2">
      <c r="A687" s="125">
        <f t="shared" si="408"/>
        <v>42578</v>
      </c>
      <c r="B687" s="177">
        <f t="shared" si="392"/>
        <v>341889.79124367959</v>
      </c>
      <c r="C687" s="3">
        <f t="shared" si="409"/>
        <v>46155121.817896746</v>
      </c>
      <c r="D687" s="177">
        <f t="shared" si="410"/>
        <v>288398.29466731002</v>
      </c>
      <c r="E687" s="177">
        <f t="shared" si="411"/>
        <v>20213.315867379999</v>
      </c>
      <c r="F687" s="178">
        <f t="shared" si="393"/>
        <v>268184.97879993002</v>
      </c>
      <c r="G687" s="179">
        <f t="shared" si="412"/>
        <v>4675.2299999999996</v>
      </c>
      <c r="H687" s="180">
        <f>IF(AND(N687=1,N686&gt;1),VLOOKUP(A686,[1]Plan1!$CW$105:$CY$215,3),H686)</f>
        <v>4691.59</v>
      </c>
      <c r="I687" s="181">
        <f t="shared" si="394"/>
        <v>42502</v>
      </c>
      <c r="J687" s="181">
        <f t="shared" si="413"/>
        <v>42533</v>
      </c>
      <c r="K687" s="182">
        <f t="shared" si="395"/>
        <v>3.4992930829071955E-3</v>
      </c>
      <c r="L687" s="213">
        <f t="shared" si="414"/>
        <v>42592</v>
      </c>
      <c r="M687" s="183">
        <f t="shared" si="415"/>
        <v>22</v>
      </c>
      <c r="N687" s="183">
        <f t="shared" si="396"/>
        <v>12</v>
      </c>
      <c r="O687" s="177">
        <f t="shared" si="397"/>
        <v>1.0019071799999999</v>
      </c>
      <c r="P687" s="184">
        <f t="shared" si="423"/>
        <v>1.0077990100000001</v>
      </c>
      <c r="Q687" s="184">
        <f t="shared" si="416"/>
        <v>1.1809943016951165</v>
      </c>
      <c r="R687" s="177">
        <f t="shared" si="422"/>
        <v>1.1832466699999999</v>
      </c>
      <c r="S687" s="177">
        <f t="shared" si="417"/>
        <v>1.15976272</v>
      </c>
      <c r="T687" s="177">
        <f t="shared" si="398"/>
        <v>334473.59066672</v>
      </c>
      <c r="U687" s="177">
        <f t="shared" si="399"/>
        <v>3229.3343231917884</v>
      </c>
      <c r="V687" s="177">
        <f t="shared" si="400"/>
        <v>49144.00430910776</v>
      </c>
      <c r="W687" s="177">
        <f t="shared" si="401"/>
        <v>340771.63329960959</v>
      </c>
      <c r="X687" s="185">
        <f t="shared" si="402"/>
        <v>0</v>
      </c>
      <c r="Y687" s="177">
        <f t="shared" si="403"/>
        <v>0</v>
      </c>
      <c r="Z687" s="186">
        <f t="shared" si="404"/>
        <v>0</v>
      </c>
      <c r="AA687" s="177">
        <f t="shared" si="418"/>
        <v>0</v>
      </c>
      <c r="AB687" s="187">
        <f t="shared" si="419"/>
        <v>7.1215000000000001E-2</v>
      </c>
      <c r="AC687" s="185">
        <f t="shared" si="405"/>
        <v>12</v>
      </c>
      <c r="AD687" s="185">
        <v>252</v>
      </c>
      <c r="AE687" s="184">
        <f t="shared" si="421"/>
        <v>1.0032812529999999</v>
      </c>
      <c r="AF687" s="177">
        <f t="shared" si="406"/>
        <v>1097.49247279</v>
      </c>
      <c r="AG687" s="177">
        <f t="shared" si="407"/>
        <v>1118.15794407</v>
      </c>
      <c r="AH687" s="188">
        <f t="shared" si="420"/>
        <v>0</v>
      </c>
      <c r="AI687" s="188"/>
      <c r="AJ687" s="188"/>
      <c r="AK687" s="188"/>
      <c r="AL687" s="8"/>
      <c r="AM687" s="8"/>
      <c r="AN687" s="8"/>
      <c r="AO687" s="8"/>
      <c r="AP687" s="8"/>
      <c r="AQ687" s="8"/>
      <c r="AR687" s="5"/>
      <c r="AS687" s="1"/>
      <c r="AT687" s="8"/>
      <c r="AU687" s="1"/>
      <c r="AV687" s="1"/>
      <c r="AW687" s="3"/>
      <c r="AX687" s="30"/>
      <c r="AY687" s="30"/>
      <c r="AZ687" s="30"/>
      <c r="BA687" s="30"/>
      <c r="BB687" s="30"/>
      <c r="BC687" s="30"/>
      <c r="BD687" s="30"/>
      <c r="BE687" s="30"/>
      <c r="BF687" s="1"/>
      <c r="BG687" s="1"/>
      <c r="BH687" s="1"/>
      <c r="BI687" s="1"/>
    </row>
    <row r="688" spans="1:61" x14ac:dyDescent="0.2">
      <c r="A688" s="125">
        <f t="shared" si="408"/>
        <v>42579</v>
      </c>
      <c r="B688" s="177">
        <f t="shared" si="392"/>
        <v>342033.70519102633</v>
      </c>
      <c r="C688" s="3">
        <f t="shared" si="409"/>
        <v>46174550.200788558</v>
      </c>
      <c r="D688" s="177">
        <f t="shared" si="410"/>
        <v>288398.29466731002</v>
      </c>
      <c r="E688" s="177">
        <f t="shared" si="411"/>
        <v>20213.315867379999</v>
      </c>
      <c r="F688" s="178">
        <f t="shared" si="393"/>
        <v>268184.97879993002</v>
      </c>
      <c r="G688" s="179">
        <f t="shared" si="412"/>
        <v>4675.2299999999996</v>
      </c>
      <c r="H688" s="180">
        <f>IF(AND(N688=1,N687&gt;1),VLOOKUP(A687,[1]Plan1!$CW$105:$CY$215,3),H687)</f>
        <v>4691.59</v>
      </c>
      <c r="I688" s="181">
        <f t="shared" si="394"/>
        <v>42502</v>
      </c>
      <c r="J688" s="181">
        <f t="shared" si="413"/>
        <v>42533</v>
      </c>
      <c r="K688" s="182">
        <f t="shared" si="395"/>
        <v>3.4992930829071955E-3</v>
      </c>
      <c r="L688" s="213">
        <f t="shared" si="414"/>
        <v>42592</v>
      </c>
      <c r="M688" s="183">
        <f t="shared" si="415"/>
        <v>22</v>
      </c>
      <c r="N688" s="183">
        <f t="shared" si="396"/>
        <v>13</v>
      </c>
      <c r="O688" s="177">
        <f t="shared" si="397"/>
        <v>1.00206628</v>
      </c>
      <c r="P688" s="184">
        <f t="shared" si="423"/>
        <v>1.0077990100000001</v>
      </c>
      <c r="Q688" s="184">
        <f t="shared" si="416"/>
        <v>1.1809943016951165</v>
      </c>
      <c r="R688" s="177">
        <f t="shared" si="422"/>
        <v>1.18343456</v>
      </c>
      <c r="S688" s="177">
        <f t="shared" si="417"/>
        <v>1.15976272</v>
      </c>
      <c r="T688" s="177">
        <f t="shared" si="398"/>
        <v>334473.59066672</v>
      </c>
      <c r="U688" s="177">
        <f t="shared" si="399"/>
        <v>3229.3343231917884</v>
      </c>
      <c r="V688" s="177">
        <f t="shared" si="400"/>
        <v>49194.393584774494</v>
      </c>
      <c r="W688" s="177">
        <f t="shared" si="401"/>
        <v>340822.02257527632</v>
      </c>
      <c r="X688" s="185">
        <f t="shared" si="402"/>
        <v>0</v>
      </c>
      <c r="Y688" s="177">
        <f t="shared" si="403"/>
        <v>0</v>
      </c>
      <c r="Z688" s="186">
        <f t="shared" si="404"/>
        <v>0</v>
      </c>
      <c r="AA688" s="177">
        <f t="shared" si="418"/>
        <v>0</v>
      </c>
      <c r="AB688" s="187">
        <f t="shared" si="419"/>
        <v>7.1215000000000001E-2</v>
      </c>
      <c r="AC688" s="185">
        <f t="shared" si="405"/>
        <v>13</v>
      </c>
      <c r="AD688" s="185">
        <v>252</v>
      </c>
      <c r="AE688" s="184">
        <f t="shared" si="421"/>
        <v>1.003555177</v>
      </c>
      <c r="AF688" s="177">
        <f t="shared" si="406"/>
        <v>1189.1128166399999</v>
      </c>
      <c r="AG688" s="177">
        <f t="shared" si="407"/>
        <v>1211.68261575</v>
      </c>
      <c r="AH688" s="188">
        <f t="shared" si="420"/>
        <v>0</v>
      </c>
      <c r="AI688" s="188"/>
      <c r="AJ688" s="188"/>
      <c r="AK688" s="188"/>
      <c r="AL688" s="8"/>
      <c r="AM688" s="8"/>
      <c r="AN688" s="8"/>
      <c r="AO688" s="8"/>
      <c r="AP688" s="8"/>
      <c r="AQ688" s="8"/>
      <c r="AR688" s="5"/>
      <c r="AS688" s="1"/>
      <c r="AT688" s="8"/>
      <c r="AU688" s="1"/>
      <c r="AV688" s="1"/>
      <c r="AW688" s="3"/>
      <c r="AX688" s="30"/>
      <c r="AY688" s="30"/>
      <c r="AZ688" s="30"/>
      <c r="BA688" s="30"/>
      <c r="BB688" s="30"/>
      <c r="BC688" s="30"/>
      <c r="BD688" s="30"/>
      <c r="BE688" s="30"/>
      <c r="BF688" s="1"/>
      <c r="BG688" s="1"/>
      <c r="BH688" s="1"/>
      <c r="BI688" s="1"/>
    </row>
    <row r="689" spans="1:192" x14ac:dyDescent="0.2">
      <c r="A689" s="125">
        <f t="shared" si="408"/>
        <v>42580</v>
      </c>
      <c r="B689" s="177">
        <f t="shared" si="392"/>
        <v>342177.68004494236</v>
      </c>
      <c r="C689" s="3">
        <f t="shared" si="409"/>
        <v>46193986.806067221</v>
      </c>
      <c r="D689" s="177">
        <f t="shared" si="410"/>
        <v>288398.29466731002</v>
      </c>
      <c r="E689" s="177">
        <f t="shared" si="411"/>
        <v>20213.315867379999</v>
      </c>
      <c r="F689" s="178">
        <f t="shared" si="393"/>
        <v>268184.97879993002</v>
      </c>
      <c r="G689" s="179">
        <f t="shared" si="412"/>
        <v>4675.2299999999996</v>
      </c>
      <c r="H689" s="180">
        <f>IF(AND(N689=1,N688&gt;1),VLOOKUP(A688,[1]Plan1!$CW$105:$CY$215,3),H688)</f>
        <v>4691.59</v>
      </c>
      <c r="I689" s="181">
        <f t="shared" si="394"/>
        <v>42502</v>
      </c>
      <c r="J689" s="181">
        <f t="shared" si="413"/>
        <v>42533</v>
      </c>
      <c r="K689" s="182">
        <f t="shared" si="395"/>
        <v>3.4992930829071955E-3</v>
      </c>
      <c r="L689" s="213">
        <f t="shared" si="414"/>
        <v>42592</v>
      </c>
      <c r="M689" s="183">
        <f t="shared" si="415"/>
        <v>22</v>
      </c>
      <c r="N689" s="183">
        <f t="shared" si="396"/>
        <v>14</v>
      </c>
      <c r="O689" s="177">
        <f t="shared" si="397"/>
        <v>1.0022253999999999</v>
      </c>
      <c r="P689" s="184">
        <f t="shared" si="423"/>
        <v>1.0077990100000001</v>
      </c>
      <c r="Q689" s="184">
        <f t="shared" si="416"/>
        <v>1.1809943016951165</v>
      </c>
      <c r="R689" s="177">
        <f t="shared" si="422"/>
        <v>1.1836224799999999</v>
      </c>
      <c r="S689" s="177">
        <f t="shared" si="417"/>
        <v>1.15976272</v>
      </c>
      <c r="T689" s="177">
        <f t="shared" si="398"/>
        <v>334473.59066672</v>
      </c>
      <c r="U689" s="177">
        <f t="shared" si="399"/>
        <v>3229.3343231917884</v>
      </c>
      <c r="V689" s="177">
        <f t="shared" si="400"/>
        <v>49244.790905990551</v>
      </c>
      <c r="W689" s="177">
        <f t="shared" si="401"/>
        <v>340872.41989649239</v>
      </c>
      <c r="X689" s="185">
        <f t="shared" si="402"/>
        <v>0</v>
      </c>
      <c r="Y689" s="177">
        <f t="shared" si="403"/>
        <v>0</v>
      </c>
      <c r="Z689" s="186">
        <f t="shared" si="404"/>
        <v>0</v>
      </c>
      <c r="AA689" s="177">
        <f t="shared" si="418"/>
        <v>0</v>
      </c>
      <c r="AB689" s="187">
        <f t="shared" si="419"/>
        <v>7.1215000000000001E-2</v>
      </c>
      <c r="AC689" s="185">
        <f t="shared" si="405"/>
        <v>14</v>
      </c>
      <c r="AD689" s="185">
        <v>252</v>
      </c>
      <c r="AE689" s="184">
        <f t="shared" si="421"/>
        <v>1.0038291749999999</v>
      </c>
      <c r="AF689" s="177">
        <f t="shared" si="406"/>
        <v>1280.7579115399999</v>
      </c>
      <c r="AG689" s="177">
        <f t="shared" si="407"/>
        <v>1305.2601484500001</v>
      </c>
      <c r="AH689" s="188">
        <f t="shared" si="420"/>
        <v>0</v>
      </c>
      <c r="AI689" s="188"/>
      <c r="AJ689" s="188"/>
      <c r="AK689" s="188"/>
      <c r="AL689" s="8"/>
      <c r="AM689" s="8"/>
      <c r="AN689" s="8"/>
      <c r="AO689" s="8"/>
      <c r="AP689" s="8"/>
      <c r="AQ689" s="8"/>
      <c r="AR689" s="5"/>
      <c r="AS689" s="1"/>
      <c r="AT689" s="8"/>
      <c r="AU689" s="1"/>
      <c r="AV689" s="1"/>
      <c r="AW689" s="3"/>
      <c r="AX689" s="30"/>
      <c r="AY689" s="30"/>
      <c r="AZ689" s="30"/>
      <c r="BA689" s="30"/>
      <c r="BB689" s="30"/>
      <c r="BC689" s="30"/>
      <c r="BD689" s="30"/>
      <c r="BE689" s="30"/>
      <c r="BF689" s="1"/>
      <c r="BG689" s="1"/>
      <c r="BH689" s="1"/>
      <c r="BI689" s="1"/>
    </row>
    <row r="690" spans="1:192" x14ac:dyDescent="0.2">
      <c r="A690" s="125">
        <f t="shared" si="408"/>
        <v>42581</v>
      </c>
      <c r="B690" s="177">
        <f t="shared" si="392"/>
        <v>342321.71885702759</v>
      </c>
      <c r="C690" s="3">
        <f t="shared" si="409"/>
        <v>46213432.045698725</v>
      </c>
      <c r="D690" s="177">
        <f t="shared" si="410"/>
        <v>288398.29466731002</v>
      </c>
      <c r="E690" s="177">
        <f t="shared" si="411"/>
        <v>20213.315867379999</v>
      </c>
      <c r="F690" s="178">
        <f t="shared" si="393"/>
        <v>268184.97879993002</v>
      </c>
      <c r="G690" s="179">
        <f t="shared" si="412"/>
        <v>4675.2299999999996</v>
      </c>
      <c r="H690" s="180">
        <f>IF(AND(N690=1,N689&gt;1),VLOOKUP(A689,[1]Plan1!$CW$105:$CY$215,3),H689)</f>
        <v>4691.59</v>
      </c>
      <c r="I690" s="181">
        <f t="shared" si="394"/>
        <v>42502</v>
      </c>
      <c r="J690" s="181">
        <f t="shared" si="413"/>
        <v>42533</v>
      </c>
      <c r="K690" s="182">
        <f t="shared" si="395"/>
        <v>3.4992930829071955E-3</v>
      </c>
      <c r="L690" s="213">
        <f t="shared" si="414"/>
        <v>42592</v>
      </c>
      <c r="M690" s="183">
        <f t="shared" si="415"/>
        <v>22</v>
      </c>
      <c r="N690" s="183">
        <f t="shared" si="396"/>
        <v>15</v>
      </c>
      <c r="O690" s="177">
        <f t="shared" si="397"/>
        <v>1.0023845499999999</v>
      </c>
      <c r="P690" s="184">
        <f t="shared" si="423"/>
        <v>1.0077990100000001</v>
      </c>
      <c r="Q690" s="184">
        <f t="shared" si="416"/>
        <v>1.1809943016951165</v>
      </c>
      <c r="R690" s="177">
        <f t="shared" si="422"/>
        <v>1.18381044</v>
      </c>
      <c r="S690" s="177">
        <f t="shared" si="417"/>
        <v>1.15976272</v>
      </c>
      <c r="T690" s="177">
        <f t="shared" si="398"/>
        <v>334473.59066672</v>
      </c>
      <c r="U690" s="177">
        <f t="shared" si="399"/>
        <v>3229.3343231917884</v>
      </c>
      <c r="V690" s="177">
        <f t="shared" si="400"/>
        <v>49295.19895460581</v>
      </c>
      <c r="W690" s="177">
        <f t="shared" si="401"/>
        <v>340922.82794510759</v>
      </c>
      <c r="X690" s="185">
        <f t="shared" si="402"/>
        <v>0</v>
      </c>
      <c r="Y690" s="177">
        <f t="shared" si="403"/>
        <v>0</v>
      </c>
      <c r="Z690" s="186">
        <f t="shared" si="404"/>
        <v>0</v>
      </c>
      <c r="AA690" s="177">
        <f t="shared" si="418"/>
        <v>0</v>
      </c>
      <c r="AB690" s="187">
        <f t="shared" si="419"/>
        <v>7.1215000000000001E-2</v>
      </c>
      <c r="AC690" s="185">
        <f t="shared" si="405"/>
        <v>15</v>
      </c>
      <c r="AD690" s="185">
        <v>252</v>
      </c>
      <c r="AE690" s="184">
        <f t="shared" si="421"/>
        <v>1.0041032480000001</v>
      </c>
      <c r="AF690" s="177">
        <f t="shared" si="406"/>
        <v>1372.42809195</v>
      </c>
      <c r="AG690" s="177">
        <f t="shared" si="407"/>
        <v>1398.89091192</v>
      </c>
      <c r="AH690" s="188">
        <f t="shared" si="420"/>
        <v>0</v>
      </c>
      <c r="AI690" s="188"/>
      <c r="AJ690" s="188"/>
      <c r="AK690" s="188"/>
      <c r="AL690" s="8"/>
      <c r="AM690" s="8"/>
      <c r="AN690" s="8"/>
      <c r="AO690" s="8"/>
      <c r="AP690" s="8"/>
      <c r="AQ690" s="8"/>
      <c r="AR690" s="5"/>
      <c r="AS690" s="1"/>
      <c r="AT690" s="8"/>
      <c r="AU690" s="1"/>
      <c r="AV690" s="1"/>
      <c r="AW690" s="3"/>
      <c r="AX690" s="30"/>
      <c r="AY690" s="30"/>
      <c r="AZ690" s="30"/>
      <c r="BA690" s="30"/>
      <c r="BB690" s="30"/>
      <c r="BC690" s="30"/>
      <c r="BD690" s="30"/>
      <c r="BE690" s="30"/>
      <c r="BF690" s="1"/>
      <c r="BG690" s="1"/>
      <c r="BH690" s="1"/>
      <c r="BI690" s="1"/>
    </row>
    <row r="691" spans="1:192" x14ac:dyDescent="0.2">
      <c r="A691" s="125">
        <f t="shared" si="408"/>
        <v>42582</v>
      </c>
      <c r="B691" s="177">
        <f t="shared" si="392"/>
        <v>342321.71885702759</v>
      </c>
      <c r="C691" s="3">
        <f t="shared" si="409"/>
        <v>46213432.045698725</v>
      </c>
      <c r="D691" s="177">
        <f t="shared" si="410"/>
        <v>288398.29466731002</v>
      </c>
      <c r="E691" s="177">
        <f t="shared" si="411"/>
        <v>20213.315867379999</v>
      </c>
      <c r="F691" s="178">
        <f t="shared" si="393"/>
        <v>268184.97879993002</v>
      </c>
      <c r="G691" s="179">
        <f t="shared" si="412"/>
        <v>4675.2299999999996</v>
      </c>
      <c r="H691" s="180">
        <f>IF(AND(N691=1,N690&gt;1),VLOOKUP(A690,[1]Plan1!$CW$105:$CY$215,3),H690)</f>
        <v>4691.59</v>
      </c>
      <c r="I691" s="181">
        <f t="shared" si="394"/>
        <v>42502</v>
      </c>
      <c r="J691" s="181">
        <f t="shared" si="413"/>
        <v>42533</v>
      </c>
      <c r="K691" s="182">
        <f t="shared" si="395"/>
        <v>3.4992930829071955E-3</v>
      </c>
      <c r="L691" s="213">
        <f t="shared" si="414"/>
        <v>42592</v>
      </c>
      <c r="M691" s="183">
        <f t="shared" si="415"/>
        <v>22</v>
      </c>
      <c r="N691" s="183">
        <f t="shared" si="396"/>
        <v>15</v>
      </c>
      <c r="O691" s="177">
        <f t="shared" si="397"/>
        <v>1.0023845499999999</v>
      </c>
      <c r="P691" s="184">
        <f t="shared" si="423"/>
        <v>1.0077990100000001</v>
      </c>
      <c r="Q691" s="184">
        <f t="shared" si="416"/>
        <v>1.1809943016951165</v>
      </c>
      <c r="R691" s="177">
        <f t="shared" si="422"/>
        <v>1.18381044</v>
      </c>
      <c r="S691" s="177">
        <f t="shared" si="417"/>
        <v>1.15976272</v>
      </c>
      <c r="T691" s="177">
        <f t="shared" si="398"/>
        <v>334473.59066672</v>
      </c>
      <c r="U691" s="177">
        <f t="shared" si="399"/>
        <v>3229.3343231917884</v>
      </c>
      <c r="V691" s="177">
        <f t="shared" si="400"/>
        <v>49295.19895460581</v>
      </c>
      <c r="W691" s="177">
        <f t="shared" si="401"/>
        <v>340922.82794510759</v>
      </c>
      <c r="X691" s="185">
        <f t="shared" si="402"/>
        <v>0</v>
      </c>
      <c r="Y691" s="177">
        <f t="shared" si="403"/>
        <v>0</v>
      </c>
      <c r="Z691" s="186">
        <f t="shared" si="404"/>
        <v>0</v>
      </c>
      <c r="AA691" s="177">
        <f t="shared" si="418"/>
        <v>0</v>
      </c>
      <c r="AB691" s="187">
        <f t="shared" si="419"/>
        <v>7.1215000000000001E-2</v>
      </c>
      <c r="AC691" s="185">
        <f t="shared" si="405"/>
        <v>15</v>
      </c>
      <c r="AD691" s="185">
        <v>252</v>
      </c>
      <c r="AE691" s="184">
        <f t="shared" si="421"/>
        <v>1.0041032480000001</v>
      </c>
      <c r="AF691" s="177">
        <f t="shared" si="406"/>
        <v>1372.42809195</v>
      </c>
      <c r="AG691" s="177">
        <f t="shared" si="407"/>
        <v>1398.89091192</v>
      </c>
      <c r="AH691" s="188">
        <f t="shared" si="420"/>
        <v>0</v>
      </c>
      <c r="AI691" s="188"/>
      <c r="AJ691" s="188"/>
      <c r="AK691" s="188"/>
      <c r="AL691" s="8"/>
      <c r="AM691" s="8"/>
      <c r="AN691" s="8"/>
      <c r="AO691" s="8"/>
      <c r="AP691" s="8"/>
      <c r="AQ691" s="8"/>
      <c r="AR691" s="5"/>
      <c r="AS691" s="1"/>
      <c r="AT691" s="8"/>
      <c r="AU691" s="1"/>
      <c r="AV691" s="1"/>
      <c r="AW691" s="3"/>
      <c r="AX691" s="30"/>
      <c r="AY691" s="30"/>
      <c r="AZ691" s="30"/>
      <c r="BA691" s="30"/>
      <c r="BB691" s="30"/>
      <c r="BC691" s="30"/>
      <c r="BD691" s="30"/>
      <c r="BE691" s="30"/>
      <c r="BF691" s="1"/>
      <c r="BG691" s="1"/>
      <c r="BH691" s="1"/>
      <c r="BI691" s="1"/>
    </row>
    <row r="692" spans="1:192" x14ac:dyDescent="0.2">
      <c r="A692" s="125">
        <f t="shared" si="408"/>
        <v>42583</v>
      </c>
      <c r="B692" s="177">
        <f t="shared" si="392"/>
        <v>342321.71885702759</v>
      </c>
      <c r="C692" s="3">
        <f t="shared" si="409"/>
        <v>46213432.045698725</v>
      </c>
      <c r="D692" s="177">
        <f t="shared" si="410"/>
        <v>288398.29466731002</v>
      </c>
      <c r="E692" s="177">
        <f t="shared" si="411"/>
        <v>20213.315867379999</v>
      </c>
      <c r="F692" s="178">
        <f t="shared" si="393"/>
        <v>268184.97879993002</v>
      </c>
      <c r="G692" s="179">
        <f t="shared" si="412"/>
        <v>4675.2299999999996</v>
      </c>
      <c r="H692" s="180">
        <f>IF(AND(N692=1,N691&gt;1),VLOOKUP(A691,[1]Plan1!$CW$105:$CY$215,3),H691)</f>
        <v>4691.59</v>
      </c>
      <c r="I692" s="181">
        <f t="shared" si="394"/>
        <v>42502</v>
      </c>
      <c r="J692" s="181">
        <f t="shared" si="413"/>
        <v>42533</v>
      </c>
      <c r="K692" s="182">
        <f t="shared" si="395"/>
        <v>3.4992930829071955E-3</v>
      </c>
      <c r="L692" s="213">
        <f t="shared" si="414"/>
        <v>42592</v>
      </c>
      <c r="M692" s="183">
        <f t="shared" si="415"/>
        <v>22</v>
      </c>
      <c r="N692" s="183">
        <f t="shared" si="396"/>
        <v>15</v>
      </c>
      <c r="O692" s="177">
        <f t="shared" si="397"/>
        <v>1.0023845499999999</v>
      </c>
      <c r="P692" s="184">
        <f t="shared" si="423"/>
        <v>1.0077990100000001</v>
      </c>
      <c r="Q692" s="184">
        <f t="shared" si="416"/>
        <v>1.1809943016951165</v>
      </c>
      <c r="R692" s="177">
        <f t="shared" si="422"/>
        <v>1.18381044</v>
      </c>
      <c r="S692" s="177">
        <f t="shared" si="417"/>
        <v>1.15976272</v>
      </c>
      <c r="T692" s="177">
        <f t="shared" si="398"/>
        <v>334473.59066672</v>
      </c>
      <c r="U692" s="177">
        <f t="shared" si="399"/>
        <v>3229.3343231917884</v>
      </c>
      <c r="V692" s="177">
        <f t="shared" si="400"/>
        <v>49295.19895460581</v>
      </c>
      <c r="W692" s="177">
        <f t="shared" si="401"/>
        <v>340922.82794510759</v>
      </c>
      <c r="X692" s="185">
        <f t="shared" si="402"/>
        <v>0</v>
      </c>
      <c r="Y692" s="177">
        <f t="shared" si="403"/>
        <v>0</v>
      </c>
      <c r="Z692" s="186">
        <f t="shared" si="404"/>
        <v>0</v>
      </c>
      <c r="AA692" s="177">
        <f t="shared" si="418"/>
        <v>0</v>
      </c>
      <c r="AB692" s="187">
        <f t="shared" si="419"/>
        <v>7.1215000000000001E-2</v>
      </c>
      <c r="AC692" s="185">
        <f t="shared" si="405"/>
        <v>15</v>
      </c>
      <c r="AD692" s="185">
        <v>252</v>
      </c>
      <c r="AE692" s="184">
        <f t="shared" si="421"/>
        <v>1.0041032480000001</v>
      </c>
      <c r="AF692" s="177">
        <f t="shared" si="406"/>
        <v>1372.42809195</v>
      </c>
      <c r="AG692" s="177">
        <f t="shared" si="407"/>
        <v>1398.89091192</v>
      </c>
      <c r="AH692" s="188">
        <f t="shared" si="420"/>
        <v>0</v>
      </c>
      <c r="AI692" s="188"/>
      <c r="AJ692" s="188"/>
      <c r="AK692" s="188"/>
      <c r="AL692" s="8"/>
      <c r="AM692" s="8"/>
      <c r="AN692" s="8"/>
      <c r="AO692" s="8"/>
      <c r="AP692" s="8"/>
      <c r="AQ692" s="8"/>
      <c r="AR692" s="5"/>
      <c r="AS692" s="1"/>
      <c r="AT692" s="8"/>
      <c r="AU692" s="1"/>
      <c r="AV692" s="1"/>
      <c r="AW692" s="3"/>
      <c r="AX692" s="30"/>
      <c r="AY692" s="30"/>
      <c r="AZ692" s="30"/>
      <c r="BA692" s="30"/>
      <c r="BB692" s="30"/>
      <c r="BC692" s="30"/>
      <c r="BD692" s="30"/>
      <c r="BE692" s="30"/>
      <c r="BF692" s="1"/>
      <c r="BG692" s="1"/>
      <c r="BH692" s="1"/>
      <c r="BI692" s="1"/>
    </row>
    <row r="693" spans="1:192" x14ac:dyDescent="0.2">
      <c r="A693" s="125">
        <f t="shared" si="408"/>
        <v>42584</v>
      </c>
      <c r="B693" s="177">
        <f t="shared" si="392"/>
        <v>342465.81591927243</v>
      </c>
      <c r="C693" s="3">
        <f t="shared" si="409"/>
        <v>46232885.149101779</v>
      </c>
      <c r="D693" s="177">
        <f t="shared" si="410"/>
        <v>288398.29466731002</v>
      </c>
      <c r="E693" s="177">
        <f t="shared" si="411"/>
        <v>20213.315867379999</v>
      </c>
      <c r="F693" s="178">
        <f t="shared" si="393"/>
        <v>268184.97879993002</v>
      </c>
      <c r="G693" s="179">
        <f t="shared" si="412"/>
        <v>4675.2299999999996</v>
      </c>
      <c r="H693" s="180">
        <f>IF(AND(N693=1,N692&gt;1),VLOOKUP(A692,[1]Plan1!$CW$105:$CY$215,3),H692)</f>
        <v>4691.59</v>
      </c>
      <c r="I693" s="181">
        <f t="shared" si="394"/>
        <v>42502</v>
      </c>
      <c r="J693" s="181">
        <f t="shared" si="413"/>
        <v>42533</v>
      </c>
      <c r="K693" s="182">
        <f t="shared" si="395"/>
        <v>3.4992930829071955E-3</v>
      </c>
      <c r="L693" s="213">
        <f t="shared" si="414"/>
        <v>42592</v>
      </c>
      <c r="M693" s="183">
        <f t="shared" si="415"/>
        <v>22</v>
      </c>
      <c r="N693" s="183">
        <f t="shared" si="396"/>
        <v>16</v>
      </c>
      <c r="O693" s="177">
        <f t="shared" si="397"/>
        <v>1.00254372</v>
      </c>
      <c r="P693" s="184">
        <f t="shared" si="423"/>
        <v>1.0077990100000001</v>
      </c>
      <c r="Q693" s="184">
        <f t="shared" si="416"/>
        <v>1.1809943016951165</v>
      </c>
      <c r="R693" s="177">
        <f t="shared" si="422"/>
        <v>1.18399842</v>
      </c>
      <c r="S693" s="177">
        <f t="shared" si="417"/>
        <v>1.15976272</v>
      </c>
      <c r="T693" s="177">
        <f t="shared" si="398"/>
        <v>334473.59066672</v>
      </c>
      <c r="U693" s="177">
        <f t="shared" si="399"/>
        <v>3229.3343231917884</v>
      </c>
      <c r="V693" s="177">
        <f t="shared" si="400"/>
        <v>49345.612366920621</v>
      </c>
      <c r="W693" s="177">
        <f t="shared" si="401"/>
        <v>340973.24135742243</v>
      </c>
      <c r="X693" s="185">
        <f t="shared" si="402"/>
        <v>0</v>
      </c>
      <c r="Y693" s="177">
        <f t="shared" si="403"/>
        <v>0</v>
      </c>
      <c r="Z693" s="186">
        <f t="shared" si="404"/>
        <v>0</v>
      </c>
      <c r="AA693" s="177">
        <f t="shared" si="418"/>
        <v>0</v>
      </c>
      <c r="AB693" s="187">
        <f t="shared" si="419"/>
        <v>7.1215000000000001E-2</v>
      </c>
      <c r="AC693" s="185">
        <f t="shared" si="405"/>
        <v>16</v>
      </c>
      <c r="AD693" s="185">
        <v>252</v>
      </c>
      <c r="AE693" s="184">
        <f t="shared" si="421"/>
        <v>1.0043773949999999</v>
      </c>
      <c r="AF693" s="177">
        <f t="shared" si="406"/>
        <v>1464.1230234100001</v>
      </c>
      <c r="AG693" s="177">
        <f t="shared" si="407"/>
        <v>1492.57456185</v>
      </c>
      <c r="AH693" s="188">
        <f t="shared" si="420"/>
        <v>0</v>
      </c>
      <c r="AI693" s="188"/>
      <c r="AJ693" s="188"/>
      <c r="AK693" s="188"/>
      <c r="AL693" s="8"/>
      <c r="AM693" s="8"/>
      <c r="AN693" s="8"/>
      <c r="AO693" s="8"/>
      <c r="AP693" s="8"/>
      <c r="AQ693" s="8"/>
      <c r="AR693" s="5"/>
      <c r="AS693" s="1"/>
      <c r="AT693" s="8"/>
      <c r="AU693" s="1"/>
      <c r="AV693" s="1"/>
      <c r="AW693" s="3"/>
      <c r="AX693" s="30"/>
      <c r="AY693" s="30"/>
      <c r="AZ693" s="30"/>
      <c r="BA693" s="30"/>
      <c r="BB693" s="30"/>
      <c r="BC693" s="30"/>
      <c r="BD693" s="30"/>
      <c r="BE693" s="30"/>
      <c r="BF693" s="1"/>
      <c r="BG693" s="1"/>
      <c r="BH693" s="1"/>
      <c r="BI693" s="1"/>
    </row>
    <row r="694" spans="1:192" x14ac:dyDescent="0.2">
      <c r="A694" s="125">
        <f t="shared" si="408"/>
        <v>42585</v>
      </c>
      <c r="B694" s="177">
        <f t="shared" si="392"/>
        <v>342609.9746236566</v>
      </c>
      <c r="C694" s="3">
        <f t="shared" si="409"/>
        <v>46252346.574193642</v>
      </c>
      <c r="D694" s="177">
        <f t="shared" si="410"/>
        <v>288398.29466731002</v>
      </c>
      <c r="E694" s="177">
        <f t="shared" si="411"/>
        <v>20213.315867379999</v>
      </c>
      <c r="F694" s="178">
        <f t="shared" si="393"/>
        <v>268184.97879993002</v>
      </c>
      <c r="G694" s="179">
        <f t="shared" si="412"/>
        <v>4675.2299999999996</v>
      </c>
      <c r="H694" s="180">
        <f>IF(AND(N694=1,N693&gt;1),VLOOKUP(A693,[1]Plan1!$CW$105:$CY$215,3),H693)</f>
        <v>4691.59</v>
      </c>
      <c r="I694" s="181">
        <f t="shared" si="394"/>
        <v>42502</v>
      </c>
      <c r="J694" s="181">
        <f t="shared" si="413"/>
        <v>42533</v>
      </c>
      <c r="K694" s="182">
        <f t="shared" si="395"/>
        <v>3.4992930829071955E-3</v>
      </c>
      <c r="L694" s="213">
        <f t="shared" si="414"/>
        <v>42592</v>
      </c>
      <c r="M694" s="183">
        <f t="shared" si="415"/>
        <v>22</v>
      </c>
      <c r="N694" s="183">
        <f t="shared" si="396"/>
        <v>17</v>
      </c>
      <c r="O694" s="177">
        <f t="shared" si="397"/>
        <v>1.0027029199999999</v>
      </c>
      <c r="P694" s="184">
        <f t="shared" si="423"/>
        <v>1.0077990100000001</v>
      </c>
      <c r="Q694" s="184">
        <f t="shared" si="416"/>
        <v>1.1809943016951165</v>
      </c>
      <c r="R694" s="177">
        <f t="shared" si="422"/>
        <v>1.18418643</v>
      </c>
      <c r="S694" s="177">
        <f t="shared" si="417"/>
        <v>1.15976272</v>
      </c>
      <c r="T694" s="177">
        <f t="shared" si="398"/>
        <v>334473.59066672</v>
      </c>
      <c r="U694" s="177">
        <f t="shared" si="399"/>
        <v>3229.3343231917884</v>
      </c>
      <c r="V694" s="177">
        <f t="shared" si="400"/>
        <v>49396.033824784798</v>
      </c>
      <c r="W694" s="177">
        <f t="shared" si="401"/>
        <v>341023.6628152866</v>
      </c>
      <c r="X694" s="185">
        <f t="shared" si="402"/>
        <v>0</v>
      </c>
      <c r="Y694" s="177">
        <f t="shared" si="403"/>
        <v>0</v>
      </c>
      <c r="Z694" s="186">
        <f t="shared" si="404"/>
        <v>0</v>
      </c>
      <c r="AA694" s="177">
        <f t="shared" si="418"/>
        <v>0</v>
      </c>
      <c r="AB694" s="187">
        <f t="shared" si="419"/>
        <v>7.1215000000000001E-2</v>
      </c>
      <c r="AC694" s="185">
        <f t="shared" si="405"/>
        <v>17</v>
      </c>
      <c r="AD694" s="185">
        <v>252</v>
      </c>
      <c r="AE694" s="184">
        <f t="shared" si="421"/>
        <v>1.004651618</v>
      </c>
      <c r="AF694" s="177">
        <f t="shared" si="406"/>
        <v>1555.84337486</v>
      </c>
      <c r="AG694" s="177">
        <f t="shared" si="407"/>
        <v>1586.3118083700001</v>
      </c>
      <c r="AH694" s="188">
        <f t="shared" si="420"/>
        <v>0</v>
      </c>
      <c r="AI694" s="188"/>
      <c r="AJ694" s="188"/>
      <c r="AK694" s="188"/>
      <c r="AL694" s="8"/>
      <c r="AM694" s="8"/>
      <c r="AN694" s="8"/>
      <c r="AO694" s="8"/>
      <c r="AP694" s="8"/>
      <c r="AQ694" s="8"/>
      <c r="AR694" s="5"/>
      <c r="AS694" s="1"/>
      <c r="AT694" s="8"/>
      <c r="AU694" s="1"/>
      <c r="AV694" s="1"/>
      <c r="AW694" s="3"/>
      <c r="AX694" s="30"/>
      <c r="AY694" s="30"/>
      <c r="AZ694" s="30"/>
      <c r="BA694" s="30"/>
      <c r="BB694" s="30"/>
      <c r="BC694" s="30"/>
      <c r="BD694" s="30"/>
      <c r="BE694" s="30"/>
      <c r="BF694" s="1"/>
      <c r="BG694" s="1"/>
      <c r="BH694" s="1"/>
      <c r="BI694" s="1"/>
    </row>
    <row r="695" spans="1:192" x14ac:dyDescent="0.2">
      <c r="A695" s="125">
        <f t="shared" si="408"/>
        <v>42586</v>
      </c>
      <c r="B695" s="177">
        <f t="shared" si="392"/>
        <v>342754.19430616015</v>
      </c>
      <c r="C695" s="3">
        <f t="shared" si="409"/>
        <v>46271816.231331617</v>
      </c>
      <c r="D695" s="177">
        <f t="shared" si="410"/>
        <v>288398.29466731002</v>
      </c>
      <c r="E695" s="177">
        <f t="shared" si="411"/>
        <v>20213.315867379999</v>
      </c>
      <c r="F695" s="178">
        <f t="shared" si="393"/>
        <v>268184.97879993002</v>
      </c>
      <c r="G695" s="179">
        <f t="shared" si="412"/>
        <v>4675.2299999999996</v>
      </c>
      <c r="H695" s="180">
        <f>IF(AND(N695=1,N694&gt;1),VLOOKUP(A694,[1]Plan1!$CW$105:$CY$215,3),H694)</f>
        <v>4691.59</v>
      </c>
      <c r="I695" s="181">
        <f t="shared" si="394"/>
        <v>42502</v>
      </c>
      <c r="J695" s="181">
        <f t="shared" si="413"/>
        <v>42533</v>
      </c>
      <c r="K695" s="182">
        <f t="shared" si="395"/>
        <v>3.4992930829071955E-3</v>
      </c>
      <c r="L695" s="213">
        <f t="shared" si="414"/>
        <v>42592</v>
      </c>
      <c r="M695" s="183">
        <f t="shared" si="415"/>
        <v>22</v>
      </c>
      <c r="N695" s="183">
        <f t="shared" si="396"/>
        <v>18</v>
      </c>
      <c r="O695" s="177">
        <f t="shared" si="397"/>
        <v>1.00286214</v>
      </c>
      <c r="P695" s="184">
        <f t="shared" si="423"/>
        <v>1.0077990100000001</v>
      </c>
      <c r="Q695" s="184">
        <f t="shared" si="416"/>
        <v>1.1809943016951165</v>
      </c>
      <c r="R695" s="177">
        <f t="shared" si="422"/>
        <v>1.1843744700000001</v>
      </c>
      <c r="S695" s="177">
        <f t="shared" si="417"/>
        <v>1.15976272</v>
      </c>
      <c r="T695" s="177">
        <f t="shared" si="398"/>
        <v>334473.59066672</v>
      </c>
      <c r="U695" s="177">
        <f t="shared" si="399"/>
        <v>3229.3343231917884</v>
      </c>
      <c r="V695" s="177">
        <f t="shared" si="400"/>
        <v>49446.463328198348</v>
      </c>
      <c r="W695" s="177">
        <f t="shared" si="401"/>
        <v>341074.09231870016</v>
      </c>
      <c r="X695" s="185">
        <f t="shared" si="402"/>
        <v>0</v>
      </c>
      <c r="Y695" s="177">
        <f t="shared" si="403"/>
        <v>0</v>
      </c>
      <c r="Z695" s="186">
        <f t="shared" si="404"/>
        <v>0</v>
      </c>
      <c r="AA695" s="177">
        <f t="shared" si="418"/>
        <v>0</v>
      </c>
      <c r="AB695" s="187">
        <f t="shared" si="419"/>
        <v>7.1215000000000001E-2</v>
      </c>
      <c r="AC695" s="185">
        <f t="shared" si="405"/>
        <v>18</v>
      </c>
      <c r="AD695" s="185">
        <v>252</v>
      </c>
      <c r="AE695" s="184">
        <f t="shared" si="421"/>
        <v>1.0049259150000001</v>
      </c>
      <c r="AF695" s="177">
        <f t="shared" si="406"/>
        <v>1647.5884773600001</v>
      </c>
      <c r="AG695" s="177">
        <f t="shared" si="407"/>
        <v>1680.1019874599999</v>
      </c>
      <c r="AH695" s="188">
        <f t="shared" si="420"/>
        <v>0</v>
      </c>
      <c r="AI695" s="188"/>
      <c r="AJ695" s="188"/>
      <c r="AK695" s="188"/>
      <c r="AL695" s="8"/>
      <c r="AM695" s="8"/>
      <c r="AN695" s="8"/>
      <c r="AO695" s="8"/>
      <c r="AP695" s="8"/>
      <c r="AQ695" s="8"/>
      <c r="AR695" s="5"/>
      <c r="AS695" s="1"/>
      <c r="AT695" s="8"/>
      <c r="AU695" s="1"/>
      <c r="AV695" s="1"/>
      <c r="AW695" s="3"/>
      <c r="AX695" s="30"/>
      <c r="AY695" s="30"/>
      <c r="AZ695" s="30"/>
      <c r="BA695" s="30"/>
      <c r="BB695" s="30"/>
      <c r="BC695" s="30"/>
      <c r="BD695" s="30"/>
      <c r="BE695" s="30"/>
      <c r="BF695" s="1"/>
      <c r="BG695" s="1"/>
      <c r="BH695" s="1"/>
      <c r="BI695" s="1"/>
    </row>
    <row r="696" spans="1:192" x14ac:dyDescent="0.2">
      <c r="A696" s="125">
        <f t="shared" si="408"/>
        <v>42587</v>
      </c>
      <c r="B696" s="177">
        <f t="shared" si="392"/>
        <v>342898.47566683305</v>
      </c>
      <c r="C696" s="3">
        <f t="shared" si="409"/>
        <v>46291294.21502246</v>
      </c>
      <c r="D696" s="177">
        <f t="shared" si="410"/>
        <v>288398.29466731002</v>
      </c>
      <c r="E696" s="177">
        <f t="shared" si="411"/>
        <v>20213.315867379999</v>
      </c>
      <c r="F696" s="178">
        <f t="shared" si="393"/>
        <v>268184.97879993002</v>
      </c>
      <c r="G696" s="179">
        <f t="shared" si="412"/>
        <v>4675.2299999999996</v>
      </c>
      <c r="H696" s="180">
        <f>IF(AND(N696=1,N695&gt;1),VLOOKUP(A695,[1]Plan1!$CW$105:$CY$215,3),H695)</f>
        <v>4691.59</v>
      </c>
      <c r="I696" s="181">
        <f t="shared" si="394"/>
        <v>42502</v>
      </c>
      <c r="J696" s="181">
        <f t="shared" si="413"/>
        <v>42533</v>
      </c>
      <c r="K696" s="182">
        <f t="shared" si="395"/>
        <v>3.4992930829071955E-3</v>
      </c>
      <c r="L696" s="213">
        <f t="shared" si="414"/>
        <v>42592</v>
      </c>
      <c r="M696" s="183">
        <f t="shared" si="415"/>
        <v>22</v>
      </c>
      <c r="N696" s="183">
        <f t="shared" si="396"/>
        <v>19</v>
      </c>
      <c r="O696" s="177">
        <f t="shared" si="397"/>
        <v>1.00302139</v>
      </c>
      <c r="P696" s="184">
        <f t="shared" si="423"/>
        <v>1.0077990100000001</v>
      </c>
      <c r="Q696" s="184">
        <f t="shared" si="416"/>
        <v>1.1809943016951165</v>
      </c>
      <c r="R696" s="177">
        <f t="shared" si="422"/>
        <v>1.1845625399999999</v>
      </c>
      <c r="S696" s="177">
        <f t="shared" si="417"/>
        <v>1.15976272</v>
      </c>
      <c r="T696" s="177">
        <f t="shared" si="398"/>
        <v>334473.59066672</v>
      </c>
      <c r="U696" s="177">
        <f t="shared" si="399"/>
        <v>3229.3343231917884</v>
      </c>
      <c r="V696" s="177">
        <f t="shared" si="400"/>
        <v>49496.900877161221</v>
      </c>
      <c r="W696" s="177">
        <f t="shared" si="401"/>
        <v>341124.52986766305</v>
      </c>
      <c r="X696" s="185">
        <f t="shared" si="402"/>
        <v>0</v>
      </c>
      <c r="Y696" s="177">
        <f t="shared" si="403"/>
        <v>0</v>
      </c>
      <c r="Z696" s="186">
        <f t="shared" si="404"/>
        <v>0</v>
      </c>
      <c r="AA696" s="177">
        <f t="shared" si="418"/>
        <v>0</v>
      </c>
      <c r="AB696" s="187">
        <f t="shared" si="419"/>
        <v>7.1215000000000001E-2</v>
      </c>
      <c r="AC696" s="185">
        <f t="shared" si="405"/>
        <v>19</v>
      </c>
      <c r="AD696" s="185">
        <v>252</v>
      </c>
      <c r="AE696" s="184">
        <f t="shared" si="421"/>
        <v>1.0052002879999999</v>
      </c>
      <c r="AF696" s="177">
        <f t="shared" si="406"/>
        <v>1739.35899986</v>
      </c>
      <c r="AG696" s="177">
        <f t="shared" si="407"/>
        <v>1773.9457991700001</v>
      </c>
      <c r="AH696" s="188">
        <f t="shared" si="420"/>
        <v>0</v>
      </c>
      <c r="AI696" s="188"/>
      <c r="AJ696" s="188"/>
      <c r="AK696" s="188"/>
      <c r="AL696" s="8"/>
      <c r="AM696" s="8"/>
      <c r="AN696" s="8"/>
      <c r="AO696" s="8"/>
      <c r="AP696" s="8"/>
      <c r="AQ696" s="8"/>
      <c r="AR696" s="5"/>
      <c r="AS696" s="1"/>
      <c r="AT696" s="8"/>
      <c r="AU696" s="1"/>
      <c r="AV696" s="1"/>
      <c r="AW696" s="3"/>
      <c r="AX696" s="30"/>
      <c r="AY696" s="30"/>
      <c r="AZ696" s="30"/>
      <c r="BA696" s="30"/>
      <c r="BB696" s="30"/>
      <c r="BC696" s="30"/>
      <c r="BD696" s="30"/>
      <c r="BE696" s="30"/>
      <c r="BF696" s="1"/>
      <c r="BG696" s="1"/>
      <c r="BH696" s="1"/>
      <c r="BI696" s="1"/>
    </row>
    <row r="697" spans="1:192" x14ac:dyDescent="0.2">
      <c r="A697" s="125">
        <f t="shared" si="408"/>
        <v>42588</v>
      </c>
      <c r="B697" s="177">
        <f t="shared" si="392"/>
        <v>343042.82073798508</v>
      </c>
      <c r="C697" s="3">
        <f t="shared" si="409"/>
        <v>46310780.799627982</v>
      </c>
      <c r="D697" s="177">
        <f t="shared" si="410"/>
        <v>288398.29466731002</v>
      </c>
      <c r="E697" s="177">
        <f t="shared" si="411"/>
        <v>20213.315867379999</v>
      </c>
      <c r="F697" s="178">
        <f t="shared" si="393"/>
        <v>268184.97879993002</v>
      </c>
      <c r="G697" s="179">
        <f t="shared" si="412"/>
        <v>4675.2299999999996</v>
      </c>
      <c r="H697" s="180">
        <f>IF(AND(N697=1,N696&gt;1),VLOOKUP(A696,[1]Plan1!$CW$105:$CY$215,3),H696)</f>
        <v>4691.59</v>
      </c>
      <c r="I697" s="181">
        <f t="shared" si="394"/>
        <v>42502</v>
      </c>
      <c r="J697" s="181">
        <f t="shared" si="413"/>
        <v>42533</v>
      </c>
      <c r="K697" s="182">
        <f t="shared" si="395"/>
        <v>3.4992930829071955E-3</v>
      </c>
      <c r="L697" s="213">
        <f t="shared" si="414"/>
        <v>42592</v>
      </c>
      <c r="M697" s="183">
        <f t="shared" si="415"/>
        <v>22</v>
      </c>
      <c r="N697" s="183">
        <f t="shared" si="396"/>
        <v>20</v>
      </c>
      <c r="O697" s="177">
        <f t="shared" si="397"/>
        <v>1.0031806700000001</v>
      </c>
      <c r="P697" s="184">
        <f t="shared" si="423"/>
        <v>1.0077990100000001</v>
      </c>
      <c r="Q697" s="184">
        <f t="shared" si="416"/>
        <v>1.1809943016951165</v>
      </c>
      <c r="R697" s="177">
        <f t="shared" si="422"/>
        <v>1.18475065</v>
      </c>
      <c r="S697" s="177">
        <f t="shared" si="417"/>
        <v>1.15976272</v>
      </c>
      <c r="T697" s="177">
        <f t="shared" si="398"/>
        <v>334473.59066672</v>
      </c>
      <c r="U697" s="177">
        <f t="shared" si="399"/>
        <v>3229.3343231917884</v>
      </c>
      <c r="V697" s="177">
        <f t="shared" si="400"/>
        <v>49547.349153523297</v>
      </c>
      <c r="W697" s="177">
        <f t="shared" si="401"/>
        <v>341174.97814402508</v>
      </c>
      <c r="X697" s="185">
        <f t="shared" si="402"/>
        <v>0</v>
      </c>
      <c r="Y697" s="177">
        <f t="shared" si="403"/>
        <v>0</v>
      </c>
      <c r="Z697" s="186">
        <f t="shared" si="404"/>
        <v>0</v>
      </c>
      <c r="AA697" s="177">
        <f t="shared" si="418"/>
        <v>0</v>
      </c>
      <c r="AB697" s="187">
        <f t="shared" si="419"/>
        <v>7.1215000000000001E-2</v>
      </c>
      <c r="AC697" s="185">
        <f t="shared" si="405"/>
        <v>20</v>
      </c>
      <c r="AD697" s="185">
        <v>252</v>
      </c>
      <c r="AE697" s="184">
        <f t="shared" si="421"/>
        <v>1.005474735</v>
      </c>
      <c r="AF697" s="177">
        <f t="shared" si="406"/>
        <v>1831.1542733900001</v>
      </c>
      <c r="AG697" s="177">
        <f t="shared" si="407"/>
        <v>1867.8425939599999</v>
      </c>
      <c r="AH697" s="188">
        <f t="shared" si="420"/>
        <v>0</v>
      </c>
      <c r="AI697" s="188"/>
      <c r="AJ697" s="188"/>
      <c r="AK697" s="188"/>
      <c r="AL697" s="8"/>
      <c r="AM697" s="8"/>
      <c r="AN697" s="8"/>
      <c r="AO697" s="8"/>
      <c r="AP697" s="8"/>
      <c r="AQ697" s="8"/>
      <c r="AR697" s="5"/>
      <c r="AS697" s="1"/>
      <c r="AT697" s="8"/>
      <c r="AU697" s="1"/>
      <c r="AV697" s="1"/>
      <c r="AW697" s="3"/>
      <c r="AX697" s="30"/>
      <c r="AY697" s="30"/>
      <c r="AZ697" s="30"/>
      <c r="BA697" s="30"/>
      <c r="BB697" s="30"/>
      <c r="BC697" s="30"/>
      <c r="BD697" s="30"/>
      <c r="BE697" s="30"/>
      <c r="BF697" s="1"/>
      <c r="BG697" s="1"/>
      <c r="BH697" s="1"/>
      <c r="BI697" s="1"/>
    </row>
    <row r="698" spans="1:192" x14ac:dyDescent="0.2">
      <c r="A698" s="125">
        <f t="shared" si="408"/>
        <v>42589</v>
      </c>
      <c r="B698" s="177">
        <f t="shared" si="392"/>
        <v>343042.82073798508</v>
      </c>
      <c r="C698" s="3">
        <f t="shared" si="409"/>
        <v>46310780.799627982</v>
      </c>
      <c r="D698" s="177">
        <f t="shared" si="410"/>
        <v>288398.29466731002</v>
      </c>
      <c r="E698" s="177">
        <f t="shared" si="411"/>
        <v>20213.315867379999</v>
      </c>
      <c r="F698" s="178">
        <f t="shared" si="393"/>
        <v>268184.97879993002</v>
      </c>
      <c r="G698" s="179">
        <f t="shared" si="412"/>
        <v>4675.2299999999996</v>
      </c>
      <c r="H698" s="180">
        <f>IF(AND(N698=1,N697&gt;1),VLOOKUP(A697,[1]Plan1!$CW$105:$CY$215,3),H697)</f>
        <v>4691.59</v>
      </c>
      <c r="I698" s="181">
        <f t="shared" si="394"/>
        <v>42502</v>
      </c>
      <c r="J698" s="181">
        <f t="shared" si="413"/>
        <v>42533</v>
      </c>
      <c r="K698" s="182">
        <f t="shared" si="395"/>
        <v>3.4992930829071955E-3</v>
      </c>
      <c r="L698" s="213">
        <f t="shared" si="414"/>
        <v>42592</v>
      </c>
      <c r="M698" s="183">
        <f t="shared" si="415"/>
        <v>22</v>
      </c>
      <c r="N698" s="183">
        <f t="shared" si="396"/>
        <v>20</v>
      </c>
      <c r="O698" s="177">
        <f t="shared" si="397"/>
        <v>1.0031806700000001</v>
      </c>
      <c r="P698" s="184">
        <f t="shared" si="423"/>
        <v>1.0077990100000001</v>
      </c>
      <c r="Q698" s="184">
        <f t="shared" si="416"/>
        <v>1.1809943016951165</v>
      </c>
      <c r="R698" s="177">
        <f t="shared" si="422"/>
        <v>1.18475065</v>
      </c>
      <c r="S698" s="177">
        <f t="shared" si="417"/>
        <v>1.15976272</v>
      </c>
      <c r="T698" s="177">
        <f t="shared" si="398"/>
        <v>334473.59066672</v>
      </c>
      <c r="U698" s="177">
        <f t="shared" si="399"/>
        <v>3229.3343231917884</v>
      </c>
      <c r="V698" s="177">
        <f t="shared" si="400"/>
        <v>49547.349153523297</v>
      </c>
      <c r="W698" s="177">
        <f t="shared" si="401"/>
        <v>341174.97814402508</v>
      </c>
      <c r="X698" s="185">
        <f t="shared" si="402"/>
        <v>0</v>
      </c>
      <c r="Y698" s="177">
        <f t="shared" si="403"/>
        <v>0</v>
      </c>
      <c r="Z698" s="186">
        <f t="shared" si="404"/>
        <v>0</v>
      </c>
      <c r="AA698" s="177">
        <f t="shared" si="418"/>
        <v>0</v>
      </c>
      <c r="AB698" s="187">
        <f t="shared" si="419"/>
        <v>7.1215000000000001E-2</v>
      </c>
      <c r="AC698" s="185">
        <f t="shared" si="405"/>
        <v>20</v>
      </c>
      <c r="AD698" s="185">
        <v>252</v>
      </c>
      <c r="AE698" s="184">
        <f t="shared" si="421"/>
        <v>1.005474735</v>
      </c>
      <c r="AF698" s="177">
        <f t="shared" si="406"/>
        <v>1831.1542733900001</v>
      </c>
      <c r="AG698" s="177">
        <f t="shared" si="407"/>
        <v>1867.8425939599999</v>
      </c>
      <c r="AH698" s="188">
        <f t="shared" si="420"/>
        <v>0</v>
      </c>
      <c r="AI698" s="188"/>
      <c r="AJ698" s="188"/>
      <c r="AK698" s="188"/>
      <c r="AL698" s="8"/>
      <c r="AM698" s="8"/>
      <c r="AN698" s="11"/>
      <c r="AO698" s="11"/>
      <c r="AP698" s="11"/>
      <c r="AQ698" s="11"/>
      <c r="AR698" s="5"/>
      <c r="AS698" s="7"/>
      <c r="AT698" s="11"/>
      <c r="AU698" s="7"/>
      <c r="AV698" s="7"/>
      <c r="AW698" s="10"/>
      <c r="AX698" s="30"/>
      <c r="AY698" s="30"/>
      <c r="AZ698" s="30"/>
      <c r="BA698" s="30"/>
      <c r="BB698" s="30"/>
      <c r="BC698" s="30"/>
      <c r="BD698" s="30"/>
      <c r="BE698" s="30"/>
      <c r="BF698" s="7"/>
      <c r="BG698" s="7"/>
      <c r="BH698" s="7"/>
      <c r="BI698" s="7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</row>
    <row r="699" spans="1:192" x14ac:dyDescent="0.2">
      <c r="A699" s="125">
        <f t="shared" si="408"/>
        <v>42590</v>
      </c>
      <c r="B699" s="177">
        <f t="shared" si="392"/>
        <v>343042.82073798508</v>
      </c>
      <c r="C699" s="3">
        <f t="shared" si="409"/>
        <v>46310780.799627982</v>
      </c>
      <c r="D699" s="177">
        <f t="shared" si="410"/>
        <v>288398.29466731002</v>
      </c>
      <c r="E699" s="177">
        <f t="shared" si="411"/>
        <v>20213.315867379999</v>
      </c>
      <c r="F699" s="178">
        <f t="shared" si="393"/>
        <v>268184.97879993002</v>
      </c>
      <c r="G699" s="179">
        <f t="shared" si="412"/>
        <v>4675.2299999999996</v>
      </c>
      <c r="H699" s="180">
        <f>IF(AND(N699=1,N698&gt;1),VLOOKUP(A698,[1]Plan1!$CW$105:$CY$215,3),H698)</f>
        <v>4691.59</v>
      </c>
      <c r="I699" s="181">
        <f t="shared" si="394"/>
        <v>42502</v>
      </c>
      <c r="J699" s="181">
        <f t="shared" si="413"/>
        <v>42533</v>
      </c>
      <c r="K699" s="182">
        <f t="shared" si="395"/>
        <v>3.4992930829071955E-3</v>
      </c>
      <c r="L699" s="213">
        <f t="shared" si="414"/>
        <v>42592</v>
      </c>
      <c r="M699" s="183">
        <f t="shared" si="415"/>
        <v>22</v>
      </c>
      <c r="N699" s="183">
        <f t="shared" si="396"/>
        <v>20</v>
      </c>
      <c r="O699" s="177">
        <f t="shared" si="397"/>
        <v>1.0031806700000001</v>
      </c>
      <c r="P699" s="184">
        <f t="shared" si="423"/>
        <v>1.0077990100000001</v>
      </c>
      <c r="Q699" s="184">
        <f t="shared" si="416"/>
        <v>1.1809943016951165</v>
      </c>
      <c r="R699" s="177">
        <f t="shared" si="422"/>
        <v>1.18475065</v>
      </c>
      <c r="S699" s="177">
        <f t="shared" si="417"/>
        <v>1.15976272</v>
      </c>
      <c r="T699" s="177">
        <f t="shared" si="398"/>
        <v>334473.59066672</v>
      </c>
      <c r="U699" s="177">
        <f t="shared" si="399"/>
        <v>3229.3343231917884</v>
      </c>
      <c r="V699" s="177">
        <f t="shared" si="400"/>
        <v>49547.349153523297</v>
      </c>
      <c r="W699" s="177">
        <f t="shared" si="401"/>
        <v>341174.97814402508</v>
      </c>
      <c r="X699" s="185">
        <f t="shared" si="402"/>
        <v>0</v>
      </c>
      <c r="Y699" s="177">
        <f t="shared" si="403"/>
        <v>0</v>
      </c>
      <c r="Z699" s="186">
        <f t="shared" si="404"/>
        <v>0</v>
      </c>
      <c r="AA699" s="177">
        <f t="shared" si="418"/>
        <v>0</v>
      </c>
      <c r="AB699" s="187">
        <f t="shared" si="419"/>
        <v>7.1215000000000001E-2</v>
      </c>
      <c r="AC699" s="185">
        <f t="shared" si="405"/>
        <v>20</v>
      </c>
      <c r="AD699" s="185">
        <v>252</v>
      </c>
      <c r="AE699" s="184">
        <f t="shared" si="421"/>
        <v>1.005474735</v>
      </c>
      <c r="AF699" s="177">
        <f t="shared" si="406"/>
        <v>1831.1542733900001</v>
      </c>
      <c r="AG699" s="177">
        <f t="shared" si="407"/>
        <v>1867.8425939599999</v>
      </c>
      <c r="AH699" s="188">
        <f t="shared" si="420"/>
        <v>0</v>
      </c>
      <c r="AI699" s="188"/>
      <c r="AJ699" s="188"/>
      <c r="AK699" s="188"/>
      <c r="AL699" s="8"/>
      <c r="AM699" s="8"/>
      <c r="AN699" s="8"/>
      <c r="AO699" s="8"/>
      <c r="AP699" s="8"/>
      <c r="AQ699" s="8"/>
      <c r="AR699" s="5"/>
      <c r="AS699" s="1"/>
      <c r="AT699" s="8"/>
      <c r="AU699" s="1"/>
      <c r="AV699" s="1"/>
      <c r="AW699" s="3"/>
      <c r="AX699" s="30"/>
      <c r="AY699" s="30"/>
      <c r="AZ699" s="30"/>
      <c r="BA699" s="30"/>
      <c r="BB699" s="30"/>
      <c r="BC699" s="30"/>
      <c r="BD699" s="30"/>
      <c r="BE699" s="30"/>
      <c r="BF699" s="1"/>
      <c r="BG699" s="1"/>
      <c r="BH699" s="1"/>
      <c r="BI699" s="1"/>
    </row>
    <row r="700" spans="1:192" x14ac:dyDescent="0.2">
      <c r="A700" s="125">
        <f t="shared" si="408"/>
        <v>42591</v>
      </c>
      <c r="B700" s="177">
        <f t="shared" si="392"/>
        <v>343187.22178907692</v>
      </c>
      <c r="C700" s="3">
        <f t="shared" si="409"/>
        <v>46330274.941525385</v>
      </c>
      <c r="D700" s="177">
        <f t="shared" si="410"/>
        <v>288398.29466731002</v>
      </c>
      <c r="E700" s="177">
        <f t="shared" si="411"/>
        <v>20213.315867379999</v>
      </c>
      <c r="F700" s="178">
        <f t="shared" si="393"/>
        <v>268184.97879993002</v>
      </c>
      <c r="G700" s="179">
        <f t="shared" si="412"/>
        <v>4675.2299999999996</v>
      </c>
      <c r="H700" s="180">
        <f>IF(AND(N700=1,N699&gt;1),VLOOKUP(A699,[1]Plan1!$CW$105:$CY$215,3),H699)</f>
        <v>4691.59</v>
      </c>
      <c r="I700" s="181">
        <f t="shared" si="394"/>
        <v>42502</v>
      </c>
      <c r="J700" s="181">
        <f t="shared" si="413"/>
        <v>42533</v>
      </c>
      <c r="K700" s="182">
        <f t="shared" si="395"/>
        <v>3.4992930829071955E-3</v>
      </c>
      <c r="L700" s="213">
        <f t="shared" si="414"/>
        <v>42592</v>
      </c>
      <c r="M700" s="183">
        <f t="shared" si="415"/>
        <v>22</v>
      </c>
      <c r="N700" s="183">
        <f t="shared" si="396"/>
        <v>21</v>
      </c>
      <c r="O700" s="177">
        <f t="shared" si="397"/>
        <v>1.0033399599999999</v>
      </c>
      <c r="P700" s="184">
        <f t="shared" si="423"/>
        <v>1.0077990100000001</v>
      </c>
      <c r="Q700" s="184">
        <f t="shared" si="416"/>
        <v>1.1809943016951165</v>
      </c>
      <c r="R700" s="177">
        <f t="shared" si="422"/>
        <v>1.18493877</v>
      </c>
      <c r="S700" s="177">
        <f t="shared" si="417"/>
        <v>1.15976272</v>
      </c>
      <c r="T700" s="177">
        <f t="shared" si="398"/>
        <v>334473.59066672</v>
      </c>
      <c r="U700" s="177">
        <f t="shared" si="399"/>
        <v>3229.3343231917884</v>
      </c>
      <c r="V700" s="177">
        <f t="shared" si="400"/>
        <v>49597.800111735145</v>
      </c>
      <c r="W700" s="177">
        <f t="shared" si="401"/>
        <v>341225.42910223693</v>
      </c>
      <c r="X700" s="185">
        <f t="shared" si="402"/>
        <v>0</v>
      </c>
      <c r="Y700" s="177">
        <f t="shared" si="403"/>
        <v>0</v>
      </c>
      <c r="Z700" s="186">
        <f t="shared" si="404"/>
        <v>0</v>
      </c>
      <c r="AA700" s="177">
        <f t="shared" si="418"/>
        <v>0</v>
      </c>
      <c r="AB700" s="187">
        <f t="shared" si="419"/>
        <v>7.1215000000000001E-2</v>
      </c>
      <c r="AC700" s="185">
        <f t="shared" si="405"/>
        <v>21</v>
      </c>
      <c r="AD700" s="185">
        <v>252</v>
      </c>
      <c r="AE700" s="184">
        <f t="shared" si="421"/>
        <v>1.005749257</v>
      </c>
      <c r="AF700" s="177">
        <f t="shared" si="406"/>
        <v>1922.9746324499999</v>
      </c>
      <c r="AG700" s="177">
        <f t="shared" si="407"/>
        <v>1961.79268684</v>
      </c>
      <c r="AH700" s="188">
        <f t="shared" si="420"/>
        <v>0</v>
      </c>
      <c r="AI700" s="188"/>
      <c r="AJ700" s="188"/>
      <c r="AK700" s="188"/>
      <c r="AL700" s="8"/>
      <c r="AM700" s="8"/>
      <c r="AN700" s="8"/>
      <c r="AO700" s="8"/>
      <c r="AP700" s="8"/>
      <c r="AQ700" s="8"/>
      <c r="AR700" s="5"/>
      <c r="AS700" s="1"/>
      <c r="AT700" s="8"/>
      <c r="AU700" s="1"/>
      <c r="AV700" s="1"/>
      <c r="AW700" s="3"/>
      <c r="AX700" s="30"/>
      <c r="AY700" s="30"/>
      <c r="AZ700" s="30"/>
      <c r="BA700" s="30"/>
      <c r="BB700" s="30"/>
      <c r="BC700" s="30"/>
      <c r="BD700" s="30"/>
      <c r="BE700" s="30"/>
      <c r="BF700" s="1"/>
      <c r="BG700" s="1"/>
      <c r="BH700" s="1"/>
      <c r="BI700" s="1"/>
    </row>
    <row r="701" spans="1:192" x14ac:dyDescent="0.2">
      <c r="A701" s="125">
        <f t="shared" si="408"/>
        <v>42592</v>
      </c>
      <c r="B701" s="177">
        <f t="shared" si="392"/>
        <v>343331.68962567765</v>
      </c>
      <c r="C701" s="3">
        <f t="shared" si="409"/>
        <v>46349778.09946648</v>
      </c>
      <c r="D701" s="177">
        <f t="shared" si="410"/>
        <v>288398.29466731002</v>
      </c>
      <c r="E701" s="177">
        <f t="shared" si="411"/>
        <v>20213.315867379999</v>
      </c>
      <c r="F701" s="178">
        <f t="shared" si="393"/>
        <v>268184.97879993002</v>
      </c>
      <c r="G701" s="179">
        <f t="shared" si="412"/>
        <v>4675.2299999999996</v>
      </c>
      <c r="H701" s="180">
        <f>IF(AND(N701=1,N700&gt;1),VLOOKUP(A700,[1]Plan1!$CW$105:$CY$215,3),H700)</f>
        <v>4691.59</v>
      </c>
      <c r="I701" s="181">
        <f t="shared" si="394"/>
        <v>42502</v>
      </c>
      <c r="J701" s="181">
        <f t="shared" si="413"/>
        <v>42533</v>
      </c>
      <c r="K701" s="182">
        <f t="shared" si="395"/>
        <v>3.4992930829071955E-3</v>
      </c>
      <c r="L701" s="213">
        <f t="shared" si="414"/>
        <v>42592</v>
      </c>
      <c r="M701" s="183">
        <f t="shared" si="415"/>
        <v>22</v>
      </c>
      <c r="N701" s="183">
        <f t="shared" si="396"/>
        <v>22</v>
      </c>
      <c r="O701" s="177">
        <f t="shared" si="397"/>
        <v>1.0034992899999999</v>
      </c>
      <c r="P701" s="184">
        <f t="shared" si="423"/>
        <v>1.0077990100000001</v>
      </c>
      <c r="Q701" s="184">
        <f t="shared" si="416"/>
        <v>1.1809943016951165</v>
      </c>
      <c r="R701" s="177">
        <f t="shared" si="422"/>
        <v>1.18512694</v>
      </c>
      <c r="S701" s="177">
        <f t="shared" si="417"/>
        <v>1.15976272</v>
      </c>
      <c r="T701" s="177">
        <f t="shared" si="398"/>
        <v>334473.59066672</v>
      </c>
      <c r="U701" s="177">
        <f t="shared" si="399"/>
        <v>3229.3343231917884</v>
      </c>
      <c r="V701" s="177">
        <f t="shared" si="400"/>
        <v>49648.264479195903</v>
      </c>
      <c r="W701" s="177">
        <f t="shared" si="401"/>
        <v>341275.89346969768</v>
      </c>
      <c r="X701" s="185">
        <f t="shared" si="402"/>
        <v>23</v>
      </c>
      <c r="Y701" s="177">
        <f t="shared" si="403"/>
        <v>2329.1046277300002</v>
      </c>
      <c r="Z701" s="186">
        <f t="shared" si="404"/>
        <v>8.0759999999999998E-3</v>
      </c>
      <c r="AA701" s="177">
        <f t="shared" si="418"/>
        <v>2701.2087182199998</v>
      </c>
      <c r="AB701" s="187">
        <f t="shared" si="419"/>
        <v>7.1215000000000001E-2</v>
      </c>
      <c r="AC701" s="185">
        <f t="shared" si="405"/>
        <v>22</v>
      </c>
      <c r="AD701" s="185">
        <v>252</v>
      </c>
      <c r="AE701" s="184">
        <f t="shared" si="421"/>
        <v>1.0060238539999999</v>
      </c>
      <c r="AF701" s="177">
        <f t="shared" si="406"/>
        <v>2014.82007703</v>
      </c>
      <c r="AG701" s="177">
        <f t="shared" si="407"/>
        <v>2055.7961559800001</v>
      </c>
      <c r="AH701" s="188">
        <f t="shared" si="420"/>
        <v>4716.0287952500003</v>
      </c>
      <c r="AI701" s="188"/>
      <c r="AJ701" s="188"/>
      <c r="AK701" s="188"/>
      <c r="AL701" s="8"/>
      <c r="AM701" s="8"/>
      <c r="AN701" s="8"/>
      <c r="AO701" s="8"/>
      <c r="AP701" s="8"/>
      <c r="AQ701" s="8"/>
      <c r="AR701" s="5"/>
      <c r="AS701" s="1"/>
      <c r="AT701" s="8"/>
      <c r="AU701" s="1"/>
      <c r="AV701" s="1"/>
      <c r="AW701" s="3"/>
      <c r="AX701" s="30"/>
      <c r="AY701" s="30"/>
      <c r="AZ701" s="30"/>
      <c r="BA701" s="30"/>
      <c r="BB701" s="30"/>
      <c r="BC701" s="30"/>
      <c r="BD701" s="30"/>
      <c r="BE701" s="30"/>
      <c r="BF701" s="1"/>
      <c r="BG701" s="1"/>
      <c r="BH701" s="1"/>
      <c r="BI701" s="1"/>
    </row>
    <row r="702" spans="1:192" x14ac:dyDescent="0.2">
      <c r="A702" s="125">
        <f t="shared" si="408"/>
        <v>42593</v>
      </c>
      <c r="B702" s="177">
        <f t="shared" si="392"/>
        <v>338742.09221865237</v>
      </c>
      <c r="C702" s="3">
        <f t="shared" si="409"/>
        <v>45730182.44951807</v>
      </c>
      <c r="D702" s="177">
        <f t="shared" si="410"/>
        <v>286069.19003957999</v>
      </c>
      <c r="E702" s="177">
        <f t="shared" si="411"/>
        <v>17884.211239649998</v>
      </c>
      <c r="F702" s="178">
        <f t="shared" si="393"/>
        <v>268184.97879993002</v>
      </c>
      <c r="G702" s="179">
        <f t="shared" si="412"/>
        <v>4691.59</v>
      </c>
      <c r="H702" s="180">
        <f>IF(AND(N702=1,N701&gt;1),VLOOKUP(A701,[1]Plan1!$CW$105:$CY$215,3),H701)</f>
        <v>4715.99</v>
      </c>
      <c r="I702" s="181">
        <f t="shared" si="394"/>
        <v>42532</v>
      </c>
      <c r="J702" s="181">
        <f t="shared" si="413"/>
        <v>42562</v>
      </c>
      <c r="K702" s="182">
        <f t="shared" si="395"/>
        <v>5.200795465929442E-3</v>
      </c>
      <c r="L702" s="213">
        <f t="shared" si="414"/>
        <v>42625</v>
      </c>
      <c r="M702" s="183">
        <f t="shared" si="415"/>
        <v>22</v>
      </c>
      <c r="N702" s="183">
        <f t="shared" si="396"/>
        <v>1</v>
      </c>
      <c r="O702" s="177">
        <f t="shared" si="397"/>
        <v>1.0002358099999999</v>
      </c>
      <c r="P702" s="184">
        <f t="shared" si="423"/>
        <v>1.0034992899999999</v>
      </c>
      <c r="Q702" s="184">
        <f t="shared" si="416"/>
        <v>1.1851269432450953</v>
      </c>
      <c r="R702" s="177">
        <f t="shared" si="422"/>
        <v>1.1854064</v>
      </c>
      <c r="S702" s="177">
        <f t="shared" si="417"/>
        <v>1.15976272</v>
      </c>
      <c r="T702" s="177">
        <f t="shared" si="398"/>
        <v>331772.3819485</v>
      </c>
      <c r="U702" s="177">
        <f t="shared" si="399"/>
        <v>2857.2302327010561</v>
      </c>
      <c r="V702" s="177">
        <f t="shared" si="400"/>
        <v>49723.211453371339</v>
      </c>
      <c r="W702" s="177">
        <f t="shared" si="401"/>
        <v>338649.63172565238</v>
      </c>
      <c r="X702" s="185">
        <f t="shared" si="402"/>
        <v>0</v>
      </c>
      <c r="Y702" s="177">
        <f t="shared" si="403"/>
        <v>0</v>
      </c>
      <c r="Z702" s="186">
        <f t="shared" si="404"/>
        <v>0</v>
      </c>
      <c r="AA702" s="177">
        <f t="shared" si="418"/>
        <v>0</v>
      </c>
      <c r="AB702" s="187">
        <f t="shared" si="419"/>
        <v>7.1215000000000001E-2</v>
      </c>
      <c r="AC702" s="185">
        <f t="shared" si="405"/>
        <v>1</v>
      </c>
      <c r="AD702" s="185">
        <v>252</v>
      </c>
      <c r="AE702" s="184">
        <f t="shared" si="421"/>
        <v>1.000273027</v>
      </c>
      <c r="AF702" s="177">
        <f t="shared" si="406"/>
        <v>90.582818119999999</v>
      </c>
      <c r="AG702" s="177">
        <f t="shared" si="407"/>
        <v>92.460493</v>
      </c>
      <c r="AH702" s="188">
        <f t="shared" si="420"/>
        <v>0</v>
      </c>
      <c r="AI702" s="188"/>
      <c r="AJ702" s="188"/>
      <c r="AK702" s="188"/>
      <c r="AL702" s="8"/>
      <c r="AM702" s="8"/>
      <c r="AN702" s="8"/>
      <c r="AO702" s="8"/>
      <c r="AP702" s="8"/>
      <c r="AQ702" s="8"/>
      <c r="AR702" s="5"/>
      <c r="AS702" s="1"/>
      <c r="AT702" s="8"/>
      <c r="AU702" s="1"/>
      <c r="AV702" s="1"/>
      <c r="AW702" s="3"/>
      <c r="AX702" s="30"/>
      <c r="AY702" s="30"/>
      <c r="AZ702" s="30"/>
      <c r="BA702" s="30"/>
      <c r="BB702" s="30"/>
      <c r="BC702" s="30"/>
      <c r="BD702" s="30"/>
      <c r="BE702" s="30"/>
      <c r="BF702" s="1"/>
      <c r="BG702" s="1"/>
      <c r="BH702" s="1"/>
      <c r="BI702" s="1"/>
    </row>
    <row r="703" spans="1:192" x14ac:dyDescent="0.2">
      <c r="A703" s="125">
        <f t="shared" si="408"/>
        <v>42594</v>
      </c>
      <c r="B703" s="177">
        <f t="shared" si="392"/>
        <v>338909.58748177614</v>
      </c>
      <c r="C703" s="3">
        <f t="shared" si="409"/>
        <v>45752794.310039781</v>
      </c>
      <c r="D703" s="177">
        <f t="shared" si="410"/>
        <v>286069.19003957999</v>
      </c>
      <c r="E703" s="177">
        <f t="shared" si="411"/>
        <v>17884.211239649998</v>
      </c>
      <c r="F703" s="178">
        <f t="shared" si="393"/>
        <v>268184.97879993002</v>
      </c>
      <c r="G703" s="179">
        <f t="shared" si="412"/>
        <v>4691.59</v>
      </c>
      <c r="H703" s="180">
        <f>IF(AND(N703=1,N702&gt;1),VLOOKUP(A702,[1]Plan1!$CW$105:$CY$215,3),H702)</f>
        <v>4715.99</v>
      </c>
      <c r="I703" s="181">
        <f t="shared" si="394"/>
        <v>42532</v>
      </c>
      <c r="J703" s="181">
        <f t="shared" si="413"/>
        <v>42562</v>
      </c>
      <c r="K703" s="182">
        <f t="shared" si="395"/>
        <v>5.200795465929442E-3</v>
      </c>
      <c r="L703" s="213">
        <f t="shared" si="414"/>
        <v>42625</v>
      </c>
      <c r="M703" s="183">
        <f t="shared" si="415"/>
        <v>22</v>
      </c>
      <c r="N703" s="183">
        <f t="shared" si="396"/>
        <v>2</v>
      </c>
      <c r="O703" s="177">
        <f t="shared" si="397"/>
        <v>1.00047168</v>
      </c>
      <c r="P703" s="184">
        <f t="shared" si="423"/>
        <v>1.0034992899999999</v>
      </c>
      <c r="Q703" s="184">
        <f t="shared" si="416"/>
        <v>1.1851269432450953</v>
      </c>
      <c r="R703" s="177">
        <f t="shared" si="422"/>
        <v>1.1856859399999999</v>
      </c>
      <c r="S703" s="177">
        <f t="shared" si="417"/>
        <v>1.15976272</v>
      </c>
      <c r="T703" s="177">
        <f t="shared" si="398"/>
        <v>331772.3819485</v>
      </c>
      <c r="U703" s="177">
        <f t="shared" si="399"/>
        <v>2857.2302327010561</v>
      </c>
      <c r="V703" s="177">
        <f t="shared" si="400"/>
        <v>49798.179882345059</v>
      </c>
      <c r="W703" s="177">
        <f t="shared" si="401"/>
        <v>338724.60015462613</v>
      </c>
      <c r="X703" s="185">
        <f t="shared" si="402"/>
        <v>0</v>
      </c>
      <c r="Y703" s="177">
        <f t="shared" si="403"/>
        <v>0</v>
      </c>
      <c r="Z703" s="186">
        <f t="shared" si="404"/>
        <v>0</v>
      </c>
      <c r="AA703" s="177">
        <f t="shared" si="418"/>
        <v>0</v>
      </c>
      <c r="AB703" s="187">
        <f t="shared" si="419"/>
        <v>7.1215000000000001E-2</v>
      </c>
      <c r="AC703" s="185">
        <f t="shared" si="405"/>
        <v>2</v>
      </c>
      <c r="AD703" s="185">
        <v>252</v>
      </c>
      <c r="AE703" s="184">
        <f t="shared" si="421"/>
        <v>1.000546129</v>
      </c>
      <c r="AF703" s="177">
        <f t="shared" si="406"/>
        <v>181.19051918</v>
      </c>
      <c r="AG703" s="177">
        <f t="shared" si="407"/>
        <v>184.98732715</v>
      </c>
      <c r="AH703" s="188">
        <f t="shared" si="420"/>
        <v>0</v>
      </c>
      <c r="AI703" s="188"/>
      <c r="AJ703" s="188"/>
      <c r="AK703" s="188"/>
      <c r="AL703" s="8"/>
      <c r="AM703" s="8"/>
      <c r="AN703" s="8"/>
      <c r="AO703" s="8"/>
      <c r="AP703" s="8"/>
      <c r="AQ703" s="8"/>
      <c r="AR703" s="5"/>
      <c r="AS703" s="1"/>
      <c r="AT703" s="8"/>
      <c r="AU703" s="1"/>
      <c r="AV703" s="1"/>
      <c r="AW703" s="3"/>
      <c r="AX703" s="3"/>
      <c r="AY703" s="4"/>
      <c r="AZ703" s="4"/>
      <c r="BA703" s="4"/>
      <c r="BB703" s="1"/>
      <c r="BC703" s="1"/>
      <c r="BD703" s="1"/>
      <c r="BE703" s="1"/>
      <c r="BF703" s="1"/>
      <c r="BG703" s="1"/>
      <c r="BH703" s="1"/>
      <c r="BI703" s="1"/>
    </row>
    <row r="704" spans="1:192" x14ac:dyDescent="0.2">
      <c r="A704" s="125">
        <f t="shared" si="408"/>
        <v>42595</v>
      </c>
      <c r="B704" s="177">
        <f t="shared" si="392"/>
        <v>339077.16789125837</v>
      </c>
      <c r="C704" s="3">
        <f t="shared" si="409"/>
        <v>45775417.665319882</v>
      </c>
      <c r="D704" s="177">
        <f t="shared" si="410"/>
        <v>286069.19003957999</v>
      </c>
      <c r="E704" s="177">
        <f t="shared" si="411"/>
        <v>17884.211239649998</v>
      </c>
      <c r="F704" s="178">
        <f t="shared" si="393"/>
        <v>268184.97879993002</v>
      </c>
      <c r="G704" s="179">
        <f t="shared" si="412"/>
        <v>4691.59</v>
      </c>
      <c r="H704" s="180">
        <f>IF(AND(N704=1,N703&gt;1),VLOOKUP(A703,[1]Plan1!$CW$105:$CY$215,3),H703)</f>
        <v>4715.99</v>
      </c>
      <c r="I704" s="181">
        <f t="shared" si="394"/>
        <v>42532</v>
      </c>
      <c r="J704" s="181">
        <f t="shared" si="413"/>
        <v>42562</v>
      </c>
      <c r="K704" s="182">
        <f t="shared" si="395"/>
        <v>5.200795465929442E-3</v>
      </c>
      <c r="L704" s="213">
        <f t="shared" si="414"/>
        <v>42625</v>
      </c>
      <c r="M704" s="183">
        <f t="shared" si="415"/>
        <v>22</v>
      </c>
      <c r="N704" s="183">
        <f t="shared" si="396"/>
        <v>3</v>
      </c>
      <c r="O704" s="177">
        <f t="shared" si="397"/>
        <v>1.0007076100000001</v>
      </c>
      <c r="P704" s="184">
        <f t="shared" si="423"/>
        <v>1.0034992899999999</v>
      </c>
      <c r="Q704" s="184">
        <f t="shared" si="416"/>
        <v>1.1851269432450953</v>
      </c>
      <c r="R704" s="177">
        <f t="shared" si="422"/>
        <v>1.1859655499999999</v>
      </c>
      <c r="S704" s="177">
        <f t="shared" si="417"/>
        <v>1.15976272</v>
      </c>
      <c r="T704" s="177">
        <f t="shared" si="398"/>
        <v>331772.3819485</v>
      </c>
      <c r="U704" s="177">
        <f t="shared" si="399"/>
        <v>2857.2302327010561</v>
      </c>
      <c r="V704" s="177">
        <f t="shared" si="400"/>
        <v>49873.167084267305</v>
      </c>
      <c r="W704" s="177">
        <f t="shared" si="401"/>
        <v>338799.58735654835</v>
      </c>
      <c r="X704" s="185">
        <f t="shared" si="402"/>
        <v>0</v>
      </c>
      <c r="Y704" s="177">
        <f t="shared" si="403"/>
        <v>0</v>
      </c>
      <c r="Z704" s="186">
        <f t="shared" si="404"/>
        <v>0</v>
      </c>
      <c r="AA704" s="177">
        <f t="shared" si="418"/>
        <v>0</v>
      </c>
      <c r="AB704" s="187">
        <f t="shared" si="419"/>
        <v>7.1215000000000001E-2</v>
      </c>
      <c r="AC704" s="185">
        <f t="shared" si="405"/>
        <v>3</v>
      </c>
      <c r="AD704" s="185">
        <v>252</v>
      </c>
      <c r="AE704" s="184">
        <f t="shared" si="421"/>
        <v>1.0008193059999999</v>
      </c>
      <c r="AF704" s="177">
        <f t="shared" si="406"/>
        <v>271.82310316000002</v>
      </c>
      <c r="AG704" s="177">
        <f t="shared" si="407"/>
        <v>277.58053470999999</v>
      </c>
      <c r="AH704" s="188">
        <f t="shared" si="420"/>
        <v>0</v>
      </c>
      <c r="AI704" s="188"/>
      <c r="AJ704" s="188"/>
      <c r="AK704" s="188"/>
      <c r="AL704" s="8"/>
      <c r="AM704" s="8"/>
      <c r="AN704" s="8"/>
      <c r="AO704" s="8"/>
      <c r="AP704" s="8"/>
      <c r="AQ704" s="8"/>
      <c r="AR704" s="5"/>
      <c r="AS704" s="1"/>
      <c r="AT704" s="8"/>
      <c r="AU704" s="1"/>
      <c r="AV704" s="1"/>
      <c r="AW704" s="3"/>
      <c r="AX704" s="3"/>
      <c r="AY704" s="4"/>
      <c r="AZ704" s="4"/>
      <c r="BA704" s="4"/>
      <c r="BB704" s="1"/>
      <c r="BC704" s="1"/>
      <c r="BD704" s="1"/>
      <c r="BE704" s="1"/>
      <c r="BF704" s="1"/>
      <c r="BG704" s="1"/>
      <c r="BH704" s="1"/>
      <c r="BI704" s="1"/>
    </row>
    <row r="705" spans="1:206" x14ac:dyDescent="0.2">
      <c r="A705" s="125">
        <f t="shared" si="408"/>
        <v>42596</v>
      </c>
      <c r="B705" s="177">
        <f t="shared" si="392"/>
        <v>339077.16789125837</v>
      </c>
      <c r="C705" s="3">
        <f t="shared" si="409"/>
        <v>45775417.665319882</v>
      </c>
      <c r="D705" s="177">
        <f t="shared" si="410"/>
        <v>286069.19003957999</v>
      </c>
      <c r="E705" s="177">
        <f t="shared" si="411"/>
        <v>17884.211239649998</v>
      </c>
      <c r="F705" s="178">
        <f t="shared" si="393"/>
        <v>268184.97879993002</v>
      </c>
      <c r="G705" s="179">
        <f t="shared" si="412"/>
        <v>4691.59</v>
      </c>
      <c r="H705" s="180">
        <f>IF(AND(N705=1,N704&gt;1),VLOOKUP(A704,[1]Plan1!$CW$105:$CY$215,3),H704)</f>
        <v>4715.99</v>
      </c>
      <c r="I705" s="181">
        <f t="shared" si="394"/>
        <v>42532</v>
      </c>
      <c r="J705" s="181">
        <f t="shared" si="413"/>
        <v>42562</v>
      </c>
      <c r="K705" s="182">
        <f t="shared" si="395"/>
        <v>5.200795465929442E-3</v>
      </c>
      <c r="L705" s="213">
        <f t="shared" si="414"/>
        <v>42625</v>
      </c>
      <c r="M705" s="183">
        <f t="shared" si="415"/>
        <v>22</v>
      </c>
      <c r="N705" s="183">
        <f t="shared" si="396"/>
        <v>3</v>
      </c>
      <c r="O705" s="177">
        <f t="shared" si="397"/>
        <v>1.0007076100000001</v>
      </c>
      <c r="P705" s="184">
        <f t="shared" si="423"/>
        <v>1.0034992899999999</v>
      </c>
      <c r="Q705" s="184">
        <f t="shared" si="416"/>
        <v>1.1851269432450953</v>
      </c>
      <c r="R705" s="177">
        <f t="shared" si="422"/>
        <v>1.1859655499999999</v>
      </c>
      <c r="S705" s="177">
        <f t="shared" si="417"/>
        <v>1.15976272</v>
      </c>
      <c r="T705" s="177">
        <f t="shared" si="398"/>
        <v>331772.3819485</v>
      </c>
      <c r="U705" s="177">
        <f t="shared" si="399"/>
        <v>2857.2302327010561</v>
      </c>
      <c r="V705" s="177">
        <f t="shared" si="400"/>
        <v>49873.167084267305</v>
      </c>
      <c r="W705" s="177">
        <f t="shared" si="401"/>
        <v>338799.58735654835</v>
      </c>
      <c r="X705" s="185">
        <f t="shared" si="402"/>
        <v>0</v>
      </c>
      <c r="Y705" s="177">
        <f t="shared" si="403"/>
        <v>0</v>
      </c>
      <c r="Z705" s="186">
        <f t="shared" si="404"/>
        <v>0</v>
      </c>
      <c r="AA705" s="177">
        <f t="shared" si="418"/>
        <v>0</v>
      </c>
      <c r="AB705" s="187">
        <f t="shared" si="419"/>
        <v>7.1215000000000001E-2</v>
      </c>
      <c r="AC705" s="185">
        <f t="shared" si="405"/>
        <v>3</v>
      </c>
      <c r="AD705" s="185">
        <v>252</v>
      </c>
      <c r="AE705" s="184">
        <f t="shared" si="421"/>
        <v>1.0008193059999999</v>
      </c>
      <c r="AF705" s="177">
        <f t="shared" si="406"/>
        <v>271.82310316000002</v>
      </c>
      <c r="AG705" s="177">
        <f t="shared" si="407"/>
        <v>277.58053470999999</v>
      </c>
      <c r="AH705" s="188">
        <f t="shared" si="420"/>
        <v>0</v>
      </c>
      <c r="AI705" s="188"/>
      <c r="AJ705" s="188"/>
      <c r="AK705" s="188"/>
      <c r="AL705" s="8"/>
      <c r="AM705" s="8"/>
      <c r="AN705" s="8"/>
      <c r="AO705" s="8"/>
      <c r="AP705" s="8"/>
      <c r="AQ705" s="8"/>
      <c r="AR705" s="5"/>
      <c r="AS705" s="1"/>
      <c r="AT705" s="8"/>
      <c r="AU705" s="1"/>
      <c r="AV705" s="1"/>
      <c r="AW705" s="3"/>
      <c r="AX705" s="3"/>
      <c r="AY705" s="4"/>
      <c r="AZ705" s="4"/>
      <c r="BA705" s="4"/>
      <c r="BB705" s="1"/>
      <c r="BC705" s="1"/>
      <c r="BD705" s="1"/>
      <c r="BE705" s="1"/>
      <c r="BF705" s="1"/>
      <c r="BG705" s="1"/>
      <c r="BH705" s="1"/>
      <c r="BI705" s="1"/>
    </row>
    <row r="706" spans="1:206" x14ac:dyDescent="0.2">
      <c r="A706" s="125">
        <f t="shared" si="408"/>
        <v>42597</v>
      </c>
      <c r="B706" s="177">
        <f t="shared" si="392"/>
        <v>339077.16789125837</v>
      </c>
      <c r="C706" s="3">
        <f t="shared" si="409"/>
        <v>45775417.665319882</v>
      </c>
      <c r="D706" s="177">
        <f t="shared" si="410"/>
        <v>286069.19003957999</v>
      </c>
      <c r="E706" s="177">
        <f t="shared" si="411"/>
        <v>17884.211239649998</v>
      </c>
      <c r="F706" s="178">
        <f t="shared" si="393"/>
        <v>268184.97879993002</v>
      </c>
      <c r="G706" s="179">
        <f t="shared" si="412"/>
        <v>4691.59</v>
      </c>
      <c r="H706" s="180">
        <f>IF(AND(N706=1,N705&gt;1),VLOOKUP(A705,[1]Plan1!$CW$105:$CY$215,3),H705)</f>
        <v>4715.99</v>
      </c>
      <c r="I706" s="181">
        <f t="shared" si="394"/>
        <v>42532</v>
      </c>
      <c r="J706" s="181">
        <f t="shared" si="413"/>
        <v>42562</v>
      </c>
      <c r="K706" s="182">
        <f t="shared" si="395"/>
        <v>5.200795465929442E-3</v>
      </c>
      <c r="L706" s="213">
        <f t="shared" si="414"/>
        <v>42625</v>
      </c>
      <c r="M706" s="183">
        <f t="shared" si="415"/>
        <v>22</v>
      </c>
      <c r="N706" s="183">
        <f t="shared" si="396"/>
        <v>3</v>
      </c>
      <c r="O706" s="177">
        <f t="shared" si="397"/>
        <v>1.0007076100000001</v>
      </c>
      <c r="P706" s="184">
        <f t="shared" si="423"/>
        <v>1.0034992899999999</v>
      </c>
      <c r="Q706" s="184">
        <f t="shared" si="416"/>
        <v>1.1851269432450953</v>
      </c>
      <c r="R706" s="177">
        <f t="shared" si="422"/>
        <v>1.1859655499999999</v>
      </c>
      <c r="S706" s="177">
        <f t="shared" si="417"/>
        <v>1.15976272</v>
      </c>
      <c r="T706" s="177">
        <f t="shared" si="398"/>
        <v>331772.3819485</v>
      </c>
      <c r="U706" s="177">
        <f t="shared" si="399"/>
        <v>2857.2302327010561</v>
      </c>
      <c r="V706" s="177">
        <f t="shared" si="400"/>
        <v>49873.167084267305</v>
      </c>
      <c r="W706" s="177">
        <f t="shared" si="401"/>
        <v>338799.58735654835</v>
      </c>
      <c r="X706" s="185">
        <f t="shared" si="402"/>
        <v>0</v>
      </c>
      <c r="Y706" s="177">
        <f t="shared" si="403"/>
        <v>0</v>
      </c>
      <c r="Z706" s="186">
        <f t="shared" si="404"/>
        <v>0</v>
      </c>
      <c r="AA706" s="177">
        <f t="shared" si="418"/>
        <v>0</v>
      </c>
      <c r="AB706" s="187">
        <f t="shared" si="419"/>
        <v>7.1215000000000001E-2</v>
      </c>
      <c r="AC706" s="185">
        <f t="shared" si="405"/>
        <v>3</v>
      </c>
      <c r="AD706" s="185">
        <v>252</v>
      </c>
      <c r="AE706" s="184">
        <f t="shared" si="421"/>
        <v>1.0008193059999999</v>
      </c>
      <c r="AF706" s="177">
        <f t="shared" si="406"/>
        <v>271.82310316000002</v>
      </c>
      <c r="AG706" s="177">
        <f t="shared" si="407"/>
        <v>277.58053470999999</v>
      </c>
      <c r="AH706" s="188">
        <f t="shared" si="420"/>
        <v>0</v>
      </c>
      <c r="AI706" s="188"/>
      <c r="AJ706" s="188"/>
      <c r="AK706" s="188"/>
      <c r="AL706" s="8"/>
      <c r="AM706" s="8"/>
      <c r="AN706" s="8"/>
      <c r="AO706" s="8"/>
      <c r="AP706" s="8"/>
      <c r="AQ706" s="8"/>
      <c r="AR706" s="5"/>
      <c r="AS706" s="1"/>
      <c r="AT706" s="8"/>
      <c r="AU706" s="1"/>
      <c r="AV706" s="1"/>
      <c r="AW706" s="3"/>
      <c r="AX706" s="3"/>
      <c r="AY706" s="4"/>
      <c r="AZ706" s="4"/>
      <c r="BA706" s="4"/>
      <c r="BB706" s="1"/>
      <c r="BC706" s="1"/>
      <c r="BD706" s="1"/>
      <c r="BE706" s="1"/>
      <c r="BF706" s="1"/>
      <c r="BG706" s="1"/>
      <c r="BH706" s="1"/>
      <c r="BI706" s="1"/>
    </row>
    <row r="707" spans="1:206" x14ac:dyDescent="0.2">
      <c r="A707" s="125">
        <f t="shared" si="408"/>
        <v>42598</v>
      </c>
      <c r="B707" s="177">
        <f t="shared" si="392"/>
        <v>339244.8277709196</v>
      </c>
      <c r="C707" s="3">
        <f t="shared" si="409"/>
        <v>45798051.749074146</v>
      </c>
      <c r="D707" s="177">
        <f t="shared" si="410"/>
        <v>286069.19003957999</v>
      </c>
      <c r="E707" s="177">
        <f t="shared" si="411"/>
        <v>17884.211239649998</v>
      </c>
      <c r="F707" s="178">
        <f t="shared" si="393"/>
        <v>268184.97879993002</v>
      </c>
      <c r="G707" s="179">
        <f t="shared" si="412"/>
        <v>4691.59</v>
      </c>
      <c r="H707" s="180">
        <f>IF(AND(N707=1,N706&gt;1),VLOOKUP(A706,[1]Plan1!$CW$105:$CY$215,3),H706)</f>
        <v>4715.99</v>
      </c>
      <c r="I707" s="181">
        <f t="shared" si="394"/>
        <v>42532</v>
      </c>
      <c r="J707" s="181">
        <f t="shared" si="413"/>
        <v>42562</v>
      </c>
      <c r="K707" s="182">
        <f t="shared" si="395"/>
        <v>5.200795465929442E-3</v>
      </c>
      <c r="L707" s="213">
        <f t="shared" si="414"/>
        <v>42625</v>
      </c>
      <c r="M707" s="183">
        <f t="shared" si="415"/>
        <v>22</v>
      </c>
      <c r="N707" s="183">
        <f t="shared" si="396"/>
        <v>4</v>
      </c>
      <c r="O707" s="177">
        <f t="shared" si="397"/>
        <v>1.0009435900000001</v>
      </c>
      <c r="P707" s="184">
        <f t="shared" si="423"/>
        <v>1.0034992899999999</v>
      </c>
      <c r="Q707" s="184">
        <f t="shared" si="416"/>
        <v>1.1851269432450953</v>
      </c>
      <c r="R707" s="177">
        <f t="shared" si="422"/>
        <v>1.18624521</v>
      </c>
      <c r="S707" s="177">
        <f t="shared" si="417"/>
        <v>1.15976272</v>
      </c>
      <c r="T707" s="177">
        <f t="shared" si="398"/>
        <v>331772.3819485</v>
      </c>
      <c r="U707" s="177">
        <f t="shared" si="399"/>
        <v>2857.2302327010561</v>
      </c>
      <c r="V707" s="177">
        <f t="shared" si="400"/>
        <v>49948.167695438526</v>
      </c>
      <c r="W707" s="177">
        <f t="shared" si="401"/>
        <v>338874.58796771959</v>
      </c>
      <c r="X707" s="185">
        <f t="shared" si="402"/>
        <v>0</v>
      </c>
      <c r="Y707" s="177">
        <f t="shared" si="403"/>
        <v>0</v>
      </c>
      <c r="Z707" s="186">
        <f t="shared" si="404"/>
        <v>0</v>
      </c>
      <c r="AA707" s="177">
        <f t="shared" si="418"/>
        <v>0</v>
      </c>
      <c r="AB707" s="187">
        <f t="shared" si="419"/>
        <v>7.1215000000000001E-2</v>
      </c>
      <c r="AC707" s="185">
        <f t="shared" si="405"/>
        <v>4</v>
      </c>
      <c r="AD707" s="185">
        <v>252</v>
      </c>
      <c r="AE707" s="184">
        <f t="shared" si="421"/>
        <v>1.001092557</v>
      </c>
      <c r="AF707" s="177">
        <f t="shared" si="406"/>
        <v>362.4802383</v>
      </c>
      <c r="AG707" s="177">
        <f t="shared" si="407"/>
        <v>370.23980319999998</v>
      </c>
      <c r="AH707" s="188">
        <f t="shared" si="420"/>
        <v>0</v>
      </c>
      <c r="AI707" s="188"/>
      <c r="AJ707" s="188"/>
      <c r="AK707" s="188"/>
      <c r="AL707" s="8"/>
      <c r="AM707" s="8"/>
      <c r="AN707" s="8"/>
      <c r="AO707" s="8"/>
      <c r="AP707" s="8"/>
      <c r="AQ707" s="8"/>
      <c r="AR707" s="5"/>
      <c r="AS707" s="1"/>
      <c r="AT707" s="8"/>
      <c r="AU707" s="1"/>
      <c r="AV707" s="1"/>
      <c r="AW707" s="3"/>
      <c r="AX707" s="3"/>
      <c r="AY707" s="4"/>
      <c r="AZ707" s="4"/>
      <c r="BA707" s="4"/>
      <c r="BB707" s="1"/>
      <c r="BC707" s="1"/>
      <c r="BD707" s="1"/>
      <c r="BE707" s="1"/>
      <c r="BF707" s="1"/>
      <c r="BG707" s="1"/>
      <c r="BH707" s="1"/>
      <c r="BI707" s="1"/>
    </row>
    <row r="708" spans="1:206" x14ac:dyDescent="0.2">
      <c r="A708" s="125">
        <f t="shared" si="408"/>
        <v>42599</v>
      </c>
      <c r="B708" s="177">
        <f t="shared" si="392"/>
        <v>339412.57554388902</v>
      </c>
      <c r="C708" s="3">
        <f t="shared" si="409"/>
        <v>45820697.698425017</v>
      </c>
      <c r="D708" s="177">
        <f t="shared" si="410"/>
        <v>286069.19003957999</v>
      </c>
      <c r="E708" s="177">
        <f t="shared" si="411"/>
        <v>17884.211239649998</v>
      </c>
      <c r="F708" s="178">
        <f t="shared" si="393"/>
        <v>268184.97879993002</v>
      </c>
      <c r="G708" s="179">
        <f t="shared" si="412"/>
        <v>4691.59</v>
      </c>
      <c r="H708" s="180">
        <f>IF(AND(N708=1,N707&gt;1),VLOOKUP(A707,[1]Plan1!$CW$105:$CY$215,3),H707)</f>
        <v>4715.99</v>
      </c>
      <c r="I708" s="181">
        <f t="shared" si="394"/>
        <v>42532</v>
      </c>
      <c r="J708" s="181">
        <f t="shared" si="413"/>
        <v>42562</v>
      </c>
      <c r="K708" s="182">
        <f t="shared" si="395"/>
        <v>5.200795465929442E-3</v>
      </c>
      <c r="L708" s="213">
        <f t="shared" si="414"/>
        <v>42625</v>
      </c>
      <c r="M708" s="183">
        <f t="shared" si="415"/>
        <v>22</v>
      </c>
      <c r="N708" s="183">
        <f t="shared" si="396"/>
        <v>5</v>
      </c>
      <c r="O708" s="177">
        <f t="shared" si="397"/>
        <v>1.00117963</v>
      </c>
      <c r="P708" s="184">
        <f t="shared" si="423"/>
        <v>1.0034992899999999</v>
      </c>
      <c r="Q708" s="184">
        <f t="shared" si="416"/>
        <v>1.1851269432450953</v>
      </c>
      <c r="R708" s="177">
        <f t="shared" si="422"/>
        <v>1.1865249499999999</v>
      </c>
      <c r="S708" s="177">
        <f t="shared" si="417"/>
        <v>1.15976272</v>
      </c>
      <c r="T708" s="177">
        <f t="shared" si="398"/>
        <v>331772.3819485</v>
      </c>
      <c r="U708" s="177">
        <f t="shared" si="399"/>
        <v>2857.2302327010561</v>
      </c>
      <c r="V708" s="177">
        <f t="shared" si="400"/>
        <v>50023.189761407986</v>
      </c>
      <c r="W708" s="177">
        <f t="shared" si="401"/>
        <v>338949.61003368901</v>
      </c>
      <c r="X708" s="185">
        <f t="shared" si="402"/>
        <v>0</v>
      </c>
      <c r="Y708" s="177">
        <f t="shared" si="403"/>
        <v>0</v>
      </c>
      <c r="Z708" s="186">
        <f t="shared" si="404"/>
        <v>0</v>
      </c>
      <c r="AA708" s="177">
        <f t="shared" si="418"/>
        <v>0</v>
      </c>
      <c r="AB708" s="187">
        <f t="shared" si="419"/>
        <v>7.1215000000000001E-2</v>
      </c>
      <c r="AC708" s="185">
        <f t="shared" si="405"/>
        <v>5</v>
      </c>
      <c r="AD708" s="185">
        <v>252</v>
      </c>
      <c r="AE708" s="184">
        <f t="shared" si="421"/>
        <v>1.0013658830000001</v>
      </c>
      <c r="AF708" s="177">
        <f t="shared" si="406"/>
        <v>453.16225637000002</v>
      </c>
      <c r="AG708" s="177">
        <f t="shared" si="407"/>
        <v>462.96551019999998</v>
      </c>
      <c r="AH708" s="188">
        <f t="shared" si="420"/>
        <v>0</v>
      </c>
      <c r="AI708" s="188"/>
      <c r="AJ708" s="188"/>
      <c r="AK708" s="188"/>
      <c r="AL708" s="8"/>
      <c r="AM708" s="8"/>
      <c r="AN708" s="8"/>
      <c r="AO708" s="8"/>
      <c r="AP708" s="8"/>
      <c r="AQ708" s="8"/>
      <c r="AR708" s="5"/>
      <c r="AS708" s="17"/>
      <c r="AT708" s="13"/>
      <c r="AU708" s="17"/>
      <c r="AV708" s="17"/>
      <c r="AW708" s="25"/>
      <c r="AX708" s="25"/>
      <c r="AY708" s="18"/>
      <c r="AZ708" s="18"/>
      <c r="BA708" s="18"/>
      <c r="BB708" s="17"/>
      <c r="BC708" s="17"/>
      <c r="BD708" s="17"/>
      <c r="BE708" s="17"/>
      <c r="BF708" s="1"/>
      <c r="BG708" s="1"/>
      <c r="BH708" s="1"/>
      <c r="BI708" s="1"/>
    </row>
    <row r="709" spans="1:206" x14ac:dyDescent="0.2">
      <c r="A709" s="125">
        <f t="shared" si="408"/>
        <v>42600</v>
      </c>
      <c r="B709" s="177">
        <f t="shared" si="392"/>
        <v>339580.40553311724</v>
      </c>
      <c r="C709" s="3">
        <f t="shared" si="409"/>
        <v>45843354.746970825</v>
      </c>
      <c r="D709" s="177">
        <f t="shared" si="410"/>
        <v>286069.19003957999</v>
      </c>
      <c r="E709" s="177">
        <f t="shared" si="411"/>
        <v>17884.211239649998</v>
      </c>
      <c r="F709" s="178">
        <f t="shared" si="393"/>
        <v>268184.97879993002</v>
      </c>
      <c r="G709" s="179">
        <f t="shared" si="412"/>
        <v>4691.59</v>
      </c>
      <c r="H709" s="180">
        <f>IF(AND(N709=1,N708&gt;1),VLOOKUP(A708,[1]Plan1!$CW$105:$CY$215,3),H708)</f>
        <v>4715.99</v>
      </c>
      <c r="I709" s="181">
        <f t="shared" si="394"/>
        <v>42532</v>
      </c>
      <c r="J709" s="181">
        <f t="shared" si="413"/>
        <v>42562</v>
      </c>
      <c r="K709" s="182">
        <f t="shared" si="395"/>
        <v>5.200795465929442E-3</v>
      </c>
      <c r="L709" s="213">
        <f t="shared" si="414"/>
        <v>42625</v>
      </c>
      <c r="M709" s="183">
        <f t="shared" si="415"/>
        <v>22</v>
      </c>
      <c r="N709" s="183">
        <f t="shared" si="396"/>
        <v>6</v>
      </c>
      <c r="O709" s="177">
        <f t="shared" si="397"/>
        <v>1.00141572</v>
      </c>
      <c r="P709" s="184">
        <f t="shared" si="423"/>
        <v>1.0034992899999999</v>
      </c>
      <c r="Q709" s="184">
        <f t="shared" si="416"/>
        <v>1.1851269432450953</v>
      </c>
      <c r="R709" s="177">
        <f t="shared" si="422"/>
        <v>1.1868047500000001</v>
      </c>
      <c r="S709" s="177">
        <f t="shared" si="417"/>
        <v>1.15976272</v>
      </c>
      <c r="T709" s="177">
        <f t="shared" si="398"/>
        <v>331772.3819485</v>
      </c>
      <c r="U709" s="177">
        <f t="shared" si="399"/>
        <v>2857.2302327010561</v>
      </c>
      <c r="V709" s="177">
        <f t="shared" si="400"/>
        <v>50098.227918476245</v>
      </c>
      <c r="W709" s="177">
        <f t="shared" si="401"/>
        <v>339024.64819075726</v>
      </c>
      <c r="X709" s="185">
        <f t="shared" si="402"/>
        <v>0</v>
      </c>
      <c r="Y709" s="177">
        <f t="shared" si="403"/>
        <v>0</v>
      </c>
      <c r="Z709" s="186">
        <f t="shared" si="404"/>
        <v>0</v>
      </c>
      <c r="AA709" s="177">
        <f t="shared" si="418"/>
        <v>0</v>
      </c>
      <c r="AB709" s="187">
        <f t="shared" si="419"/>
        <v>7.1215000000000001E-2</v>
      </c>
      <c r="AC709" s="185">
        <f t="shared" si="405"/>
        <v>6</v>
      </c>
      <c r="AD709" s="185">
        <v>252</v>
      </c>
      <c r="AE709" s="184">
        <f t="shared" si="421"/>
        <v>1.001639283</v>
      </c>
      <c r="AF709" s="177">
        <f t="shared" si="406"/>
        <v>543.86882559000003</v>
      </c>
      <c r="AG709" s="177">
        <f t="shared" si="407"/>
        <v>555.75734236000005</v>
      </c>
      <c r="AH709" s="188">
        <f t="shared" si="420"/>
        <v>0</v>
      </c>
      <c r="AI709" s="188"/>
      <c r="AJ709" s="188"/>
      <c r="AK709" s="188"/>
      <c r="AL709" s="8"/>
      <c r="AM709" s="8"/>
      <c r="AN709" s="22"/>
      <c r="AO709" s="22"/>
      <c r="AP709" s="22"/>
      <c r="AQ709" s="22"/>
      <c r="AR709" s="5"/>
      <c r="AS709" s="24"/>
      <c r="AT709" s="22"/>
      <c r="AU709" s="24"/>
      <c r="AV709" s="24"/>
      <c r="AW709" s="9"/>
      <c r="AX709" s="9"/>
      <c r="AY709" s="27"/>
      <c r="AZ709" s="27"/>
      <c r="BA709" s="27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</row>
    <row r="710" spans="1:206" x14ac:dyDescent="0.2">
      <c r="A710" s="125">
        <f t="shared" si="408"/>
        <v>42601</v>
      </c>
      <c r="B710" s="177">
        <f t="shared" si="392"/>
        <v>339748.31810755422</v>
      </c>
      <c r="C710" s="3">
        <f t="shared" si="409"/>
        <v>45866022.944519818</v>
      </c>
      <c r="D710" s="177">
        <f t="shared" si="410"/>
        <v>286069.19003957999</v>
      </c>
      <c r="E710" s="177">
        <f t="shared" si="411"/>
        <v>17884.211239649998</v>
      </c>
      <c r="F710" s="178">
        <f t="shared" si="393"/>
        <v>268184.97879993002</v>
      </c>
      <c r="G710" s="179">
        <f t="shared" si="412"/>
        <v>4691.59</v>
      </c>
      <c r="H710" s="180">
        <f>IF(AND(N710=1,N709&gt;1),VLOOKUP(A709,[1]Plan1!$CW$105:$CY$215,3),H709)</f>
        <v>4715.99</v>
      </c>
      <c r="I710" s="181">
        <f t="shared" si="394"/>
        <v>42532</v>
      </c>
      <c r="J710" s="181">
        <f t="shared" si="413"/>
        <v>42562</v>
      </c>
      <c r="K710" s="182">
        <f t="shared" si="395"/>
        <v>5.200795465929442E-3</v>
      </c>
      <c r="L710" s="213">
        <f t="shared" si="414"/>
        <v>42625</v>
      </c>
      <c r="M710" s="183">
        <f t="shared" si="415"/>
        <v>22</v>
      </c>
      <c r="N710" s="183">
        <f t="shared" si="396"/>
        <v>7</v>
      </c>
      <c r="O710" s="177">
        <f t="shared" si="397"/>
        <v>1.0016518700000001</v>
      </c>
      <c r="P710" s="184">
        <f t="shared" si="423"/>
        <v>1.0034992899999999</v>
      </c>
      <c r="Q710" s="184">
        <f t="shared" si="416"/>
        <v>1.1851269432450953</v>
      </c>
      <c r="R710" s="177">
        <f t="shared" si="422"/>
        <v>1.1870846100000001</v>
      </c>
      <c r="S710" s="177">
        <f t="shared" si="417"/>
        <v>1.15976272</v>
      </c>
      <c r="T710" s="177">
        <f t="shared" si="398"/>
        <v>331772.3819485</v>
      </c>
      <c r="U710" s="177">
        <f t="shared" si="399"/>
        <v>2857.2302327010561</v>
      </c>
      <c r="V710" s="177">
        <f t="shared" si="400"/>
        <v>50173.282166643199</v>
      </c>
      <c r="W710" s="177">
        <f t="shared" si="401"/>
        <v>339099.70243892423</v>
      </c>
      <c r="X710" s="185">
        <f t="shared" si="402"/>
        <v>0</v>
      </c>
      <c r="Y710" s="177">
        <f t="shared" si="403"/>
        <v>0</v>
      </c>
      <c r="Z710" s="186">
        <f t="shared" si="404"/>
        <v>0</v>
      </c>
      <c r="AA710" s="177">
        <f t="shared" si="418"/>
        <v>0</v>
      </c>
      <c r="AB710" s="187">
        <f t="shared" si="419"/>
        <v>7.1215000000000001E-2</v>
      </c>
      <c r="AC710" s="185">
        <f t="shared" si="405"/>
        <v>7</v>
      </c>
      <c r="AD710" s="185">
        <v>252</v>
      </c>
      <c r="AE710" s="184">
        <f t="shared" si="421"/>
        <v>1.001912758</v>
      </c>
      <c r="AF710" s="177">
        <f t="shared" si="406"/>
        <v>634.60027775000003</v>
      </c>
      <c r="AG710" s="177">
        <f t="shared" si="407"/>
        <v>648.61566862999996</v>
      </c>
      <c r="AH710" s="188">
        <f t="shared" si="420"/>
        <v>0</v>
      </c>
      <c r="AI710" s="188"/>
      <c r="AJ710" s="188"/>
      <c r="AK710" s="188"/>
      <c r="AL710" s="8"/>
      <c r="AM710" s="8"/>
      <c r="AN710" s="8"/>
      <c r="AO710" s="8"/>
      <c r="AP710" s="8"/>
      <c r="AQ710" s="8"/>
      <c r="AR710" s="5"/>
      <c r="AS710" s="17"/>
      <c r="AT710" s="13"/>
      <c r="AU710" s="17"/>
      <c r="AV710" s="17"/>
      <c r="AW710" s="25"/>
      <c r="AX710" s="25"/>
      <c r="AY710" s="18"/>
      <c r="AZ710" s="18"/>
      <c r="BA710" s="18"/>
      <c r="BB710" s="17"/>
      <c r="BC710" s="17"/>
      <c r="BD710" s="17"/>
      <c r="BE710" s="17"/>
      <c r="BF710" s="1"/>
      <c r="BG710" s="1"/>
      <c r="BH710" s="1"/>
      <c r="BI710" s="1"/>
    </row>
    <row r="711" spans="1:206" x14ac:dyDescent="0.2">
      <c r="A711" s="125">
        <f t="shared" si="408"/>
        <v>42602</v>
      </c>
      <c r="B711" s="177">
        <f t="shared" si="392"/>
        <v>339916.31598501967</v>
      </c>
      <c r="C711" s="3">
        <f t="shared" si="409"/>
        <v>45888702.657977656</v>
      </c>
      <c r="D711" s="177">
        <f t="shared" si="410"/>
        <v>286069.19003957999</v>
      </c>
      <c r="E711" s="177">
        <f t="shared" si="411"/>
        <v>17884.211239649998</v>
      </c>
      <c r="F711" s="178">
        <f t="shared" si="393"/>
        <v>268184.97879993002</v>
      </c>
      <c r="G711" s="179">
        <f t="shared" si="412"/>
        <v>4691.59</v>
      </c>
      <c r="H711" s="180">
        <f>IF(AND(N711=1,N710&gt;1),VLOOKUP(A710,[1]Plan1!$CW$105:$CY$215,3),H710)</f>
        <v>4715.99</v>
      </c>
      <c r="I711" s="181">
        <f t="shared" si="394"/>
        <v>42532</v>
      </c>
      <c r="J711" s="181">
        <f t="shared" si="413"/>
        <v>42562</v>
      </c>
      <c r="K711" s="182">
        <f t="shared" si="395"/>
        <v>5.200795465929442E-3</v>
      </c>
      <c r="L711" s="213">
        <f t="shared" si="414"/>
        <v>42625</v>
      </c>
      <c r="M711" s="183">
        <f t="shared" si="415"/>
        <v>22</v>
      </c>
      <c r="N711" s="183">
        <f t="shared" si="396"/>
        <v>8</v>
      </c>
      <c r="O711" s="177">
        <f t="shared" si="397"/>
        <v>1.0018880699999999</v>
      </c>
      <c r="P711" s="184">
        <f t="shared" si="423"/>
        <v>1.0034992899999999</v>
      </c>
      <c r="Q711" s="184">
        <f t="shared" si="416"/>
        <v>1.1851269432450953</v>
      </c>
      <c r="R711" s="177">
        <f t="shared" si="422"/>
        <v>1.1873645399999999</v>
      </c>
      <c r="S711" s="177">
        <f t="shared" si="417"/>
        <v>1.15976272</v>
      </c>
      <c r="T711" s="177">
        <f t="shared" si="398"/>
        <v>331772.3819485</v>
      </c>
      <c r="U711" s="177">
        <f t="shared" si="399"/>
        <v>2857.2302327010561</v>
      </c>
      <c r="V711" s="177">
        <f t="shared" si="400"/>
        <v>50248.355187758614</v>
      </c>
      <c r="W711" s="177">
        <f t="shared" si="401"/>
        <v>339174.77546003967</v>
      </c>
      <c r="X711" s="185">
        <f t="shared" si="402"/>
        <v>0</v>
      </c>
      <c r="Y711" s="177">
        <f t="shared" si="403"/>
        <v>0</v>
      </c>
      <c r="Z711" s="186">
        <f t="shared" si="404"/>
        <v>0</v>
      </c>
      <c r="AA711" s="177">
        <f t="shared" si="418"/>
        <v>0</v>
      </c>
      <c r="AB711" s="187">
        <f t="shared" si="419"/>
        <v>7.1215000000000001E-2</v>
      </c>
      <c r="AC711" s="185">
        <f t="shared" si="405"/>
        <v>8</v>
      </c>
      <c r="AD711" s="185">
        <v>252</v>
      </c>
      <c r="AE711" s="184">
        <f t="shared" si="421"/>
        <v>1.002186308</v>
      </c>
      <c r="AF711" s="177">
        <f t="shared" si="406"/>
        <v>725.35661283000002</v>
      </c>
      <c r="AG711" s="177">
        <f t="shared" si="407"/>
        <v>741.54052497999999</v>
      </c>
      <c r="AH711" s="188">
        <f t="shared" si="420"/>
        <v>0</v>
      </c>
      <c r="AI711" s="188"/>
      <c r="AJ711" s="188"/>
      <c r="AK711" s="188"/>
      <c r="AL711" s="8"/>
      <c r="AM711" s="8"/>
      <c r="AN711" s="8"/>
      <c r="AO711" s="8"/>
      <c r="AP711" s="8"/>
      <c r="AQ711" s="8"/>
      <c r="AR711" s="5"/>
      <c r="AS711" s="17"/>
      <c r="AT711" s="13"/>
      <c r="AU711" s="17"/>
      <c r="AV711" s="17"/>
      <c r="AW711" s="25"/>
      <c r="AX711" s="25"/>
      <c r="AY711" s="18"/>
      <c r="AZ711" s="18"/>
      <c r="BA711" s="18"/>
      <c r="BB711" s="17"/>
      <c r="BC711" s="17"/>
      <c r="BD711" s="17"/>
      <c r="BE711" s="17"/>
      <c r="BF711" s="1"/>
      <c r="BG711" s="1"/>
      <c r="BH711" s="1"/>
      <c r="BI711" s="1"/>
    </row>
    <row r="712" spans="1:206" x14ac:dyDescent="0.2">
      <c r="A712" s="125">
        <f t="shared" si="408"/>
        <v>42603</v>
      </c>
      <c r="B712" s="177">
        <f t="shared" si="392"/>
        <v>339916.31598501967</v>
      </c>
      <c r="C712" s="3">
        <f t="shared" si="409"/>
        <v>45888702.657977656</v>
      </c>
      <c r="D712" s="177">
        <f t="shared" si="410"/>
        <v>286069.19003957999</v>
      </c>
      <c r="E712" s="177">
        <f t="shared" si="411"/>
        <v>17884.211239649998</v>
      </c>
      <c r="F712" s="178">
        <f t="shared" si="393"/>
        <v>268184.97879993002</v>
      </c>
      <c r="G712" s="179">
        <f t="shared" si="412"/>
        <v>4691.59</v>
      </c>
      <c r="H712" s="180">
        <f>IF(AND(N712=1,N711&gt;1),VLOOKUP(A711,[1]Plan1!$CW$105:$CY$215,3),H711)</f>
        <v>4715.99</v>
      </c>
      <c r="I712" s="181">
        <f t="shared" si="394"/>
        <v>42532</v>
      </c>
      <c r="J712" s="181">
        <f t="shared" si="413"/>
        <v>42562</v>
      </c>
      <c r="K712" s="182">
        <f t="shared" si="395"/>
        <v>5.200795465929442E-3</v>
      </c>
      <c r="L712" s="213">
        <f t="shared" si="414"/>
        <v>42625</v>
      </c>
      <c r="M712" s="183">
        <f t="shared" si="415"/>
        <v>22</v>
      </c>
      <c r="N712" s="183">
        <f t="shared" si="396"/>
        <v>8</v>
      </c>
      <c r="O712" s="177">
        <f t="shared" si="397"/>
        <v>1.0018880699999999</v>
      </c>
      <c r="P712" s="184">
        <f t="shared" si="423"/>
        <v>1.0034992899999999</v>
      </c>
      <c r="Q712" s="184">
        <f t="shared" si="416"/>
        <v>1.1851269432450953</v>
      </c>
      <c r="R712" s="177">
        <f t="shared" si="422"/>
        <v>1.1873645399999999</v>
      </c>
      <c r="S712" s="177">
        <f t="shared" si="417"/>
        <v>1.15976272</v>
      </c>
      <c r="T712" s="177">
        <f t="shared" si="398"/>
        <v>331772.3819485</v>
      </c>
      <c r="U712" s="177">
        <f t="shared" si="399"/>
        <v>2857.2302327010561</v>
      </c>
      <c r="V712" s="177">
        <f t="shared" si="400"/>
        <v>50248.355187758614</v>
      </c>
      <c r="W712" s="177">
        <f t="shared" si="401"/>
        <v>339174.77546003967</v>
      </c>
      <c r="X712" s="185">
        <f t="shared" si="402"/>
        <v>0</v>
      </c>
      <c r="Y712" s="177">
        <f t="shared" si="403"/>
        <v>0</v>
      </c>
      <c r="Z712" s="186">
        <f t="shared" si="404"/>
        <v>0</v>
      </c>
      <c r="AA712" s="177">
        <f t="shared" si="418"/>
        <v>0</v>
      </c>
      <c r="AB712" s="187">
        <f t="shared" si="419"/>
        <v>7.1215000000000001E-2</v>
      </c>
      <c r="AC712" s="185">
        <f t="shared" si="405"/>
        <v>8</v>
      </c>
      <c r="AD712" s="185">
        <v>252</v>
      </c>
      <c r="AE712" s="184">
        <f t="shared" si="421"/>
        <v>1.002186308</v>
      </c>
      <c r="AF712" s="177">
        <f t="shared" si="406"/>
        <v>725.35661283000002</v>
      </c>
      <c r="AG712" s="177">
        <f t="shared" si="407"/>
        <v>741.54052497999999</v>
      </c>
      <c r="AH712" s="188">
        <f t="shared" si="420"/>
        <v>0</v>
      </c>
      <c r="AI712" s="188"/>
      <c r="AJ712" s="188"/>
      <c r="AK712" s="188"/>
      <c r="AL712" s="8"/>
      <c r="AM712" s="8"/>
      <c r="AN712" s="8"/>
      <c r="AO712" s="8"/>
      <c r="AP712" s="8"/>
      <c r="AQ712" s="8"/>
      <c r="AR712" s="5"/>
      <c r="AS712" s="1"/>
      <c r="AT712" s="8"/>
      <c r="AU712" s="1"/>
      <c r="AV712" s="1"/>
      <c r="AW712" s="3"/>
      <c r="AX712" s="3"/>
      <c r="AY712" s="4"/>
      <c r="AZ712" s="4"/>
      <c r="BA712" s="4"/>
      <c r="BB712" s="1"/>
      <c r="BC712" s="1"/>
      <c r="BD712" s="1"/>
      <c r="BE712" s="1"/>
      <c r="BF712" s="1"/>
      <c r="BG712" s="1"/>
      <c r="BH712" s="1"/>
      <c r="BI712" s="1"/>
    </row>
    <row r="713" spans="1:206" x14ac:dyDescent="0.2">
      <c r="A713" s="125">
        <f t="shared" si="408"/>
        <v>42604</v>
      </c>
      <c r="B713" s="177">
        <f t="shared" si="392"/>
        <v>339916.31598501967</v>
      </c>
      <c r="C713" s="3">
        <f t="shared" si="409"/>
        <v>45888702.657977656</v>
      </c>
      <c r="D713" s="177">
        <f t="shared" si="410"/>
        <v>286069.19003957999</v>
      </c>
      <c r="E713" s="177">
        <f t="shared" si="411"/>
        <v>17884.211239649998</v>
      </c>
      <c r="F713" s="178">
        <f t="shared" si="393"/>
        <v>268184.97879993002</v>
      </c>
      <c r="G713" s="179">
        <f t="shared" si="412"/>
        <v>4691.59</v>
      </c>
      <c r="H713" s="180">
        <f>IF(AND(N713=1,N712&gt;1),VLOOKUP(A712,[1]Plan1!$CW$105:$CY$215,3),H712)</f>
        <v>4715.99</v>
      </c>
      <c r="I713" s="181">
        <f t="shared" si="394"/>
        <v>42532</v>
      </c>
      <c r="J713" s="181">
        <f t="shared" si="413"/>
        <v>42562</v>
      </c>
      <c r="K713" s="182">
        <f t="shared" si="395"/>
        <v>5.200795465929442E-3</v>
      </c>
      <c r="L713" s="213">
        <f t="shared" si="414"/>
        <v>42625</v>
      </c>
      <c r="M713" s="183">
        <f t="shared" si="415"/>
        <v>22</v>
      </c>
      <c r="N713" s="183">
        <f t="shared" si="396"/>
        <v>8</v>
      </c>
      <c r="O713" s="177">
        <f t="shared" si="397"/>
        <v>1.0018880699999999</v>
      </c>
      <c r="P713" s="184">
        <f t="shared" si="423"/>
        <v>1.0034992899999999</v>
      </c>
      <c r="Q713" s="184">
        <f t="shared" si="416"/>
        <v>1.1851269432450953</v>
      </c>
      <c r="R713" s="177">
        <f t="shared" si="422"/>
        <v>1.1873645399999999</v>
      </c>
      <c r="S713" s="177">
        <f t="shared" si="417"/>
        <v>1.15976272</v>
      </c>
      <c r="T713" s="177">
        <f t="shared" si="398"/>
        <v>331772.3819485</v>
      </c>
      <c r="U713" s="177">
        <f t="shared" si="399"/>
        <v>2857.2302327010561</v>
      </c>
      <c r="V713" s="177">
        <f t="shared" si="400"/>
        <v>50248.355187758614</v>
      </c>
      <c r="W713" s="177">
        <f t="shared" si="401"/>
        <v>339174.77546003967</v>
      </c>
      <c r="X713" s="185">
        <f t="shared" si="402"/>
        <v>0</v>
      </c>
      <c r="Y713" s="177">
        <f t="shared" si="403"/>
        <v>0</v>
      </c>
      <c r="Z713" s="186">
        <f t="shared" si="404"/>
        <v>0</v>
      </c>
      <c r="AA713" s="177">
        <f t="shared" si="418"/>
        <v>0</v>
      </c>
      <c r="AB713" s="187">
        <f t="shared" si="419"/>
        <v>7.1215000000000001E-2</v>
      </c>
      <c r="AC713" s="185">
        <f t="shared" si="405"/>
        <v>8</v>
      </c>
      <c r="AD713" s="185">
        <v>252</v>
      </c>
      <c r="AE713" s="184">
        <f t="shared" si="421"/>
        <v>1.002186308</v>
      </c>
      <c r="AF713" s="177">
        <f t="shared" si="406"/>
        <v>725.35661283000002</v>
      </c>
      <c r="AG713" s="177">
        <f t="shared" si="407"/>
        <v>741.54052497999999</v>
      </c>
      <c r="AH713" s="188">
        <f t="shared" si="420"/>
        <v>0</v>
      </c>
      <c r="AI713" s="188"/>
      <c r="AJ713" s="188"/>
      <c r="AK713" s="188"/>
      <c r="AL713" s="8"/>
      <c r="AM713" s="8"/>
      <c r="AN713" s="8"/>
      <c r="AO713" s="8"/>
      <c r="AP713" s="8"/>
      <c r="AQ713" s="8"/>
      <c r="AR713" s="5"/>
      <c r="AS713" s="1"/>
      <c r="AT713" s="8"/>
      <c r="AU713" s="1"/>
      <c r="AV713" s="1"/>
      <c r="AW713" s="3"/>
      <c r="AX713" s="3"/>
      <c r="AY713" s="4"/>
      <c r="AZ713" s="4"/>
      <c r="BA713" s="4"/>
      <c r="BB713" s="1"/>
      <c r="BC713" s="1"/>
      <c r="BD713" s="1"/>
      <c r="BE713" s="1"/>
      <c r="BF713" s="1"/>
      <c r="BG713" s="1"/>
      <c r="BH713" s="1"/>
      <c r="BI713" s="1"/>
    </row>
    <row r="714" spans="1:206" x14ac:dyDescent="0.2">
      <c r="A714" s="125">
        <f t="shared" si="408"/>
        <v>42605</v>
      </c>
      <c r="B714" s="177">
        <f t="shared" ref="B714:B777" si="424">(W714+AG714)</f>
        <v>340084.39885855367</v>
      </c>
      <c r="C714" s="3">
        <f t="shared" si="409"/>
        <v>45911393.845904745</v>
      </c>
      <c r="D714" s="177">
        <f t="shared" si="410"/>
        <v>286069.19003957999</v>
      </c>
      <c r="E714" s="177">
        <f t="shared" si="411"/>
        <v>17884.211239649998</v>
      </c>
      <c r="F714" s="178">
        <f t="shared" ref="F714:F777" si="425">(D714-E714)</f>
        <v>268184.97879993002</v>
      </c>
      <c r="G714" s="179">
        <f t="shared" si="412"/>
        <v>4691.59</v>
      </c>
      <c r="H714" s="180">
        <f>IF(AND(N714=1,N713&gt;1),VLOOKUP(A713,[1]Plan1!$CW$105:$CY$215,3),H713)</f>
        <v>4715.99</v>
      </c>
      <c r="I714" s="181">
        <f t="shared" ref="I714:I777" si="426">EDATE(J714,-1)</f>
        <v>42532</v>
      </c>
      <c r="J714" s="181">
        <f t="shared" si="413"/>
        <v>42562</v>
      </c>
      <c r="K714" s="182">
        <f t="shared" ref="K714:K777" si="427">(H714/G714)-1</f>
        <v>5.200795465929442E-3</v>
      </c>
      <c r="L714" s="213">
        <f t="shared" si="414"/>
        <v>42625</v>
      </c>
      <c r="M714" s="183">
        <f t="shared" si="415"/>
        <v>22</v>
      </c>
      <c r="N714" s="183">
        <f t="shared" ref="N714:N777" si="428">(M714-(NETWORKDAYS(A714,L714,$AT$194:$AT$348)-1))</f>
        <v>9</v>
      </c>
      <c r="O714" s="177">
        <f t="shared" ref="O714:O777" si="429">TRUNC((H714/G714)^TRUNC((N714/M714),9),8)</f>
        <v>1.00212433</v>
      </c>
      <c r="P714" s="184">
        <f t="shared" si="423"/>
        <v>1.0034992899999999</v>
      </c>
      <c r="Q714" s="184">
        <f t="shared" si="416"/>
        <v>1.1851269432450953</v>
      </c>
      <c r="R714" s="177">
        <f t="shared" si="422"/>
        <v>1.18764454</v>
      </c>
      <c r="S714" s="177">
        <f t="shared" si="417"/>
        <v>1.15976272</v>
      </c>
      <c r="T714" s="177">
        <f t="shared" ref="T714:T777" si="430">TRUNC(D714*S714,8)</f>
        <v>331772.3819485</v>
      </c>
      <c r="U714" s="177">
        <f t="shared" ref="U714:U777" si="431">(E714*(S714-1))</f>
        <v>2857.2302327010561</v>
      </c>
      <c r="V714" s="177">
        <f t="shared" ref="V714:V777" si="432">(F714*(R714-1))</f>
        <v>50323.446981822613</v>
      </c>
      <c r="W714" s="177">
        <f t="shared" ref="W714:W777" si="433">(D714+U714+V714)</f>
        <v>339249.86725410365</v>
      </c>
      <c r="X714" s="185">
        <f t="shared" ref="X714:X777" si="434">IF(VLOOKUP(A714,AT$10:BC$190,10)=VLOOKUP(A713,AT$10:BC$190,10),0,VLOOKUP(A714,AT$10:BC$190,10))</f>
        <v>0</v>
      </c>
      <c r="Y714" s="177">
        <f t="shared" ref="Y714:Y777" si="435">IF(X714&gt;0,VLOOKUP(A714,AT$12:AX$190,5),0)</f>
        <v>0</v>
      </c>
      <c r="Z714" s="186">
        <f t="shared" ref="Z714:Z777" si="436">IF(X714&gt;0,VLOOKUP($A714,$AT$10:$AY$190,6),0)</f>
        <v>0</v>
      </c>
      <c r="AA714" s="177">
        <f t="shared" si="418"/>
        <v>0</v>
      </c>
      <c r="AB714" s="187">
        <f t="shared" si="419"/>
        <v>7.1215000000000001E-2</v>
      </c>
      <c r="AC714" s="185">
        <f t="shared" ref="AC714:AC777" si="437">N714</f>
        <v>9</v>
      </c>
      <c r="AD714" s="185">
        <v>252</v>
      </c>
      <c r="AE714" s="184">
        <f t="shared" si="421"/>
        <v>1.0024599320000001</v>
      </c>
      <c r="AF714" s="177">
        <f t="shared" ref="AF714:AF777" si="438">TRUNC((T714*(AE714-1)),8)</f>
        <v>816.13749906999999</v>
      </c>
      <c r="AG714" s="177">
        <f t="shared" ref="AG714:AG777" si="439">TRUNC((W714*(AE714-1)),8)</f>
        <v>834.53160445000003</v>
      </c>
      <c r="AH714" s="188">
        <f t="shared" si="420"/>
        <v>0</v>
      </c>
      <c r="AI714" s="188"/>
      <c r="AJ714" s="188"/>
      <c r="AK714" s="188"/>
      <c r="AL714" s="8"/>
      <c r="AM714" s="8"/>
      <c r="AN714" s="8"/>
      <c r="AO714" s="8"/>
      <c r="AP714" s="8"/>
      <c r="AQ714" s="8"/>
      <c r="AR714" s="5"/>
      <c r="AS714" s="1"/>
      <c r="AT714" s="8"/>
      <c r="AU714" s="1"/>
      <c r="AV714" s="1"/>
      <c r="AW714" s="3"/>
      <c r="AX714" s="3"/>
      <c r="AY714" s="4"/>
      <c r="AZ714" s="4"/>
      <c r="BA714" s="4"/>
      <c r="BB714" s="1"/>
      <c r="BC714" s="1"/>
      <c r="BD714" s="1"/>
      <c r="BE714" s="1"/>
      <c r="BF714" s="1"/>
      <c r="BG714" s="1"/>
      <c r="BH714" s="1"/>
      <c r="BI714" s="1"/>
    </row>
    <row r="715" spans="1:206" x14ac:dyDescent="0.2">
      <c r="A715" s="125">
        <f t="shared" ref="A715:A778" si="440">(A714+1)</f>
        <v>42606</v>
      </c>
      <c r="B715" s="177">
        <f t="shared" si="424"/>
        <v>340252.56709955615</v>
      </c>
      <c r="C715" s="3">
        <f t="shared" ref="C715:C778" si="441">B715*135</f>
        <v>45934096.558440082</v>
      </c>
      <c r="D715" s="177">
        <f t="shared" ref="D715:D778" si="442">TRUNC(IF(X714&gt;0,VLOOKUP(A714,$AT$12:$AU$190,2),D714),8)</f>
        <v>286069.19003957999</v>
      </c>
      <c r="E715" s="177">
        <f t="shared" ref="E715:E778" si="443">IF(ISERROR(VLOOKUP(A715,AZ$12:BB$174,2,FALSE)=TRUE),E714,VLOOKUP(A715,AZ$12:BB$174,2,FALSE))</f>
        <v>17884.211239649998</v>
      </c>
      <c r="F715" s="178">
        <f t="shared" si="425"/>
        <v>268184.97879993002</v>
      </c>
      <c r="G715" s="179">
        <f t="shared" ref="G715:G778" si="444">IF(H715=H714,G714,H714)</f>
        <v>4691.59</v>
      </c>
      <c r="H715" s="180">
        <f>IF(AND(N715=1,N714&gt;1),VLOOKUP(A714,[1]Plan1!$CW$105:$CY$215,3),H714)</f>
        <v>4715.99</v>
      </c>
      <c r="I715" s="181">
        <f t="shared" si="426"/>
        <v>42532</v>
      </c>
      <c r="J715" s="181">
        <f t="shared" ref="J715:J778" si="445">IF(X714&gt;0,EDATE(A715,-1),+J714)</f>
        <v>42562</v>
      </c>
      <c r="K715" s="182">
        <f t="shared" si="427"/>
        <v>5.200795465929442E-3</v>
      </c>
      <c r="L715" s="213">
        <f t="shared" ref="L715:L778" si="446">VLOOKUP(A714,AZ$193:BA$372,2)</f>
        <v>42625</v>
      </c>
      <c r="M715" s="183">
        <f t="shared" ref="M715:M778" si="447">IF(L715=L714,M714,NETWORKDAYS(L714,L715,$AT$194:$AT$348)-1)</f>
        <v>22</v>
      </c>
      <c r="N715" s="183">
        <f t="shared" si="428"/>
        <v>10</v>
      </c>
      <c r="O715" s="177">
        <f t="shared" si="429"/>
        <v>1.00236065</v>
      </c>
      <c r="P715" s="184">
        <f t="shared" si="423"/>
        <v>1.0034992899999999</v>
      </c>
      <c r="Q715" s="184">
        <f t="shared" ref="Q715:Q778" si="448">IF(L715&gt;L714,Q714*P715,Q714)</f>
        <v>1.1851269432450953</v>
      </c>
      <c r="R715" s="177">
        <f t="shared" si="422"/>
        <v>1.18792461</v>
      </c>
      <c r="S715" s="177">
        <f t="shared" ref="S715:S778" si="449">IF(AND(X715&gt;0,MONTH(A715)=S$9),R715,S714)</f>
        <v>1.15976272</v>
      </c>
      <c r="T715" s="177">
        <f t="shared" si="430"/>
        <v>331772.3819485</v>
      </c>
      <c r="U715" s="177">
        <f t="shared" si="431"/>
        <v>2857.2302327010561</v>
      </c>
      <c r="V715" s="177">
        <f t="shared" si="432"/>
        <v>50398.557548835131</v>
      </c>
      <c r="W715" s="177">
        <f t="shared" si="433"/>
        <v>339324.97782111616</v>
      </c>
      <c r="X715" s="185">
        <f t="shared" si="434"/>
        <v>0</v>
      </c>
      <c r="Y715" s="177">
        <f t="shared" si="435"/>
        <v>0</v>
      </c>
      <c r="Z715" s="186">
        <f t="shared" si="436"/>
        <v>0</v>
      </c>
      <c r="AA715" s="177">
        <f t="shared" ref="AA715:AA778" si="450">IF(Z715&gt;0,TRUNC(Z715*T715,8),0)</f>
        <v>0</v>
      </c>
      <c r="AB715" s="187">
        <f t="shared" ref="AB715:AB778" si="451">(AB714)</f>
        <v>7.1215000000000001E-2</v>
      </c>
      <c r="AC715" s="185">
        <f t="shared" si="437"/>
        <v>10</v>
      </c>
      <c r="AD715" s="185">
        <v>252</v>
      </c>
      <c r="AE715" s="184">
        <f t="shared" si="421"/>
        <v>1.0027336309999999</v>
      </c>
      <c r="AF715" s="177">
        <f t="shared" si="438"/>
        <v>906.94326822999994</v>
      </c>
      <c r="AG715" s="177">
        <f t="shared" si="439"/>
        <v>927.58927844000004</v>
      </c>
      <c r="AH715" s="188">
        <f t="shared" ref="AH715:AH778" si="452">IF(AA715&gt;0,AA715+AF715,0)</f>
        <v>0</v>
      </c>
      <c r="AI715" s="188"/>
      <c r="AJ715" s="188"/>
      <c r="AK715" s="188"/>
      <c r="AL715" s="8"/>
      <c r="AM715" s="8"/>
      <c r="AN715" s="8"/>
      <c r="AO715" s="8"/>
      <c r="AP715" s="8"/>
      <c r="AQ715" s="8"/>
      <c r="AR715" s="5"/>
      <c r="AS715" s="1"/>
      <c r="AT715" s="8"/>
      <c r="AU715" s="1"/>
      <c r="AV715" s="1"/>
      <c r="AW715" s="3"/>
      <c r="AX715" s="3"/>
      <c r="AY715" s="4"/>
      <c r="AZ715" s="4"/>
      <c r="BA715" s="4"/>
      <c r="BB715" s="1"/>
      <c r="BC715" s="1"/>
      <c r="BD715" s="1"/>
      <c r="BE715" s="1"/>
      <c r="BF715" s="1"/>
      <c r="BG715" s="1"/>
      <c r="BH715" s="1"/>
      <c r="BI715" s="1"/>
    </row>
    <row r="716" spans="1:206" x14ac:dyDescent="0.2">
      <c r="A716" s="125">
        <f t="shared" si="440"/>
        <v>42607</v>
      </c>
      <c r="B716" s="177">
        <f t="shared" si="424"/>
        <v>340420.81805043737</v>
      </c>
      <c r="C716" s="3">
        <f t="shared" si="441"/>
        <v>45956810.436809048</v>
      </c>
      <c r="D716" s="177">
        <f t="shared" si="442"/>
        <v>286069.19003957999</v>
      </c>
      <c r="E716" s="177">
        <f t="shared" si="443"/>
        <v>17884.211239649998</v>
      </c>
      <c r="F716" s="178">
        <f t="shared" si="425"/>
        <v>268184.97879993002</v>
      </c>
      <c r="G716" s="179">
        <f t="shared" si="444"/>
        <v>4691.59</v>
      </c>
      <c r="H716" s="180">
        <f>IF(AND(N716=1,N715&gt;1),VLOOKUP(A715,[1]Plan1!$CW$105:$CY$215,3),H715)</f>
        <v>4715.99</v>
      </c>
      <c r="I716" s="181">
        <f t="shared" si="426"/>
        <v>42532</v>
      </c>
      <c r="J716" s="181">
        <f t="shared" si="445"/>
        <v>42562</v>
      </c>
      <c r="K716" s="182">
        <f t="shared" si="427"/>
        <v>5.200795465929442E-3</v>
      </c>
      <c r="L716" s="213">
        <f t="shared" si="446"/>
        <v>42625</v>
      </c>
      <c r="M716" s="183">
        <f t="shared" si="447"/>
        <v>22</v>
      </c>
      <c r="N716" s="183">
        <f t="shared" si="428"/>
        <v>11</v>
      </c>
      <c r="O716" s="177">
        <f t="shared" si="429"/>
        <v>1.0025970200000001</v>
      </c>
      <c r="P716" s="184">
        <f t="shared" si="423"/>
        <v>1.0034992899999999</v>
      </c>
      <c r="Q716" s="184">
        <f t="shared" si="448"/>
        <v>1.1851269432450953</v>
      </c>
      <c r="R716" s="177">
        <f t="shared" si="422"/>
        <v>1.18820474</v>
      </c>
      <c r="S716" s="177">
        <f t="shared" si="449"/>
        <v>1.15976272</v>
      </c>
      <c r="T716" s="177">
        <f t="shared" si="430"/>
        <v>331772.3819485</v>
      </c>
      <c r="U716" s="177">
        <f t="shared" si="431"/>
        <v>2857.2302327010561</v>
      </c>
      <c r="V716" s="177">
        <f t="shared" si="432"/>
        <v>50473.684206946338</v>
      </c>
      <c r="W716" s="177">
        <f t="shared" si="433"/>
        <v>339400.10447922739</v>
      </c>
      <c r="X716" s="185">
        <f t="shared" si="434"/>
        <v>0</v>
      </c>
      <c r="Y716" s="177">
        <f t="shared" si="435"/>
        <v>0</v>
      </c>
      <c r="Z716" s="186">
        <f t="shared" si="436"/>
        <v>0</v>
      </c>
      <c r="AA716" s="177">
        <f t="shared" si="450"/>
        <v>0</v>
      </c>
      <c r="AB716" s="187">
        <f t="shared" si="451"/>
        <v>7.1215000000000001E-2</v>
      </c>
      <c r="AC716" s="185">
        <f t="shared" si="437"/>
        <v>11</v>
      </c>
      <c r="AD716" s="185">
        <v>252</v>
      </c>
      <c r="AE716" s="184">
        <f t="shared" si="421"/>
        <v>1.003007405</v>
      </c>
      <c r="AF716" s="177">
        <f t="shared" si="438"/>
        <v>997.77392033000001</v>
      </c>
      <c r="AG716" s="177">
        <f t="shared" si="439"/>
        <v>1020.7135712100001</v>
      </c>
      <c r="AH716" s="188">
        <f t="shared" si="452"/>
        <v>0</v>
      </c>
      <c r="AI716" s="188"/>
      <c r="AJ716" s="188"/>
      <c r="AK716" s="188"/>
      <c r="AL716" s="8"/>
      <c r="AM716" s="8"/>
      <c r="AN716" s="8"/>
      <c r="AO716" s="8"/>
      <c r="AP716" s="8"/>
      <c r="AQ716" s="8"/>
      <c r="AR716" s="5"/>
      <c r="AS716" s="1"/>
      <c r="AT716" s="8"/>
      <c r="AU716" s="1"/>
      <c r="AV716" s="1"/>
      <c r="AW716" s="3"/>
      <c r="AX716" s="3"/>
      <c r="AY716" s="4"/>
      <c r="AZ716" s="4"/>
      <c r="BA716" s="4"/>
      <c r="BB716" s="1"/>
      <c r="BC716" s="1"/>
      <c r="BD716" s="1"/>
      <c r="BE716" s="1"/>
      <c r="BF716" s="1"/>
      <c r="BG716" s="1"/>
      <c r="BH716" s="1"/>
      <c r="BI716" s="1"/>
    </row>
    <row r="717" spans="1:206" x14ac:dyDescent="0.2">
      <c r="A717" s="125">
        <f t="shared" si="440"/>
        <v>42608</v>
      </c>
      <c r="B717" s="177">
        <f t="shared" si="424"/>
        <v>340589.15409247711</v>
      </c>
      <c r="C717" s="3">
        <f t="shared" si="441"/>
        <v>45979535.802484408</v>
      </c>
      <c r="D717" s="177">
        <f t="shared" si="442"/>
        <v>286069.19003957999</v>
      </c>
      <c r="E717" s="177">
        <f t="shared" si="443"/>
        <v>17884.211239649998</v>
      </c>
      <c r="F717" s="178">
        <f t="shared" si="425"/>
        <v>268184.97879993002</v>
      </c>
      <c r="G717" s="179">
        <f t="shared" si="444"/>
        <v>4691.59</v>
      </c>
      <c r="H717" s="180">
        <f>IF(AND(N717=1,N716&gt;1),VLOOKUP(A716,[1]Plan1!$CW$105:$CY$215,3),H716)</f>
        <v>4715.99</v>
      </c>
      <c r="I717" s="181">
        <f t="shared" si="426"/>
        <v>42532</v>
      </c>
      <c r="J717" s="181">
        <f t="shared" si="445"/>
        <v>42562</v>
      </c>
      <c r="K717" s="182">
        <f t="shared" si="427"/>
        <v>5.200795465929442E-3</v>
      </c>
      <c r="L717" s="213">
        <f t="shared" si="446"/>
        <v>42625</v>
      </c>
      <c r="M717" s="183">
        <f t="shared" si="447"/>
        <v>22</v>
      </c>
      <c r="N717" s="183">
        <f t="shared" si="428"/>
        <v>12</v>
      </c>
      <c r="O717" s="177">
        <f t="shared" si="429"/>
        <v>1.00283345</v>
      </c>
      <c r="P717" s="184">
        <f t="shared" si="423"/>
        <v>1.0034992899999999</v>
      </c>
      <c r="Q717" s="184">
        <f t="shared" si="448"/>
        <v>1.1851269432450953</v>
      </c>
      <c r="R717" s="177">
        <f t="shared" si="422"/>
        <v>1.1884849399999999</v>
      </c>
      <c r="S717" s="177">
        <f t="shared" si="449"/>
        <v>1.15976272</v>
      </c>
      <c r="T717" s="177">
        <f t="shared" si="430"/>
        <v>331772.3819485</v>
      </c>
      <c r="U717" s="177">
        <f t="shared" si="431"/>
        <v>2857.2302327010561</v>
      </c>
      <c r="V717" s="177">
        <f t="shared" si="432"/>
        <v>50548.829638006064</v>
      </c>
      <c r="W717" s="177">
        <f t="shared" si="433"/>
        <v>339475.24991028709</v>
      </c>
      <c r="X717" s="185">
        <f t="shared" si="434"/>
        <v>0</v>
      </c>
      <c r="Y717" s="177">
        <f t="shared" si="435"/>
        <v>0</v>
      </c>
      <c r="Z717" s="186">
        <f t="shared" si="436"/>
        <v>0</v>
      </c>
      <c r="AA717" s="177">
        <f t="shared" si="450"/>
        <v>0</v>
      </c>
      <c r="AB717" s="187">
        <f t="shared" si="451"/>
        <v>7.1215000000000001E-2</v>
      </c>
      <c r="AC717" s="185">
        <f t="shared" si="437"/>
        <v>12</v>
      </c>
      <c r="AD717" s="185">
        <v>252</v>
      </c>
      <c r="AE717" s="184">
        <f t="shared" si="421"/>
        <v>1.0032812529999999</v>
      </c>
      <c r="AF717" s="177">
        <f t="shared" si="438"/>
        <v>1088.6291235799999</v>
      </c>
      <c r="AG717" s="177">
        <f t="shared" si="439"/>
        <v>1113.90418219</v>
      </c>
      <c r="AH717" s="188">
        <f t="shared" si="452"/>
        <v>0</v>
      </c>
      <c r="AI717" s="188"/>
      <c r="AJ717" s="188"/>
      <c r="AK717" s="188"/>
      <c r="AL717" s="8"/>
      <c r="AM717" s="8"/>
      <c r="AN717" s="8"/>
      <c r="AO717" s="8"/>
      <c r="AP717" s="8"/>
      <c r="AQ717" s="8"/>
      <c r="AR717" s="5"/>
      <c r="AS717" s="1"/>
      <c r="AT717" s="8"/>
      <c r="AU717" s="1"/>
      <c r="AV717" s="1"/>
      <c r="AW717" s="3"/>
      <c r="AX717" s="3"/>
      <c r="AY717" s="4"/>
      <c r="AZ717" s="4"/>
      <c r="BA717" s="4"/>
      <c r="BB717" s="1"/>
      <c r="BC717" s="1"/>
      <c r="BD717" s="1"/>
      <c r="BE717" s="1"/>
      <c r="BF717" s="1"/>
      <c r="BG717" s="1"/>
      <c r="BH717" s="1"/>
      <c r="BI717" s="1"/>
    </row>
    <row r="718" spans="1:206" x14ac:dyDescent="0.2">
      <c r="A718" s="125">
        <f t="shared" si="440"/>
        <v>42609</v>
      </c>
      <c r="B718" s="177">
        <f t="shared" si="424"/>
        <v>340757.57324550557</v>
      </c>
      <c r="C718" s="3">
        <f t="shared" si="441"/>
        <v>46002272.388143249</v>
      </c>
      <c r="D718" s="177">
        <f t="shared" si="442"/>
        <v>286069.19003957999</v>
      </c>
      <c r="E718" s="177">
        <f t="shared" si="443"/>
        <v>17884.211239649998</v>
      </c>
      <c r="F718" s="178">
        <f t="shared" si="425"/>
        <v>268184.97879993002</v>
      </c>
      <c r="G718" s="179">
        <f t="shared" si="444"/>
        <v>4691.59</v>
      </c>
      <c r="H718" s="180">
        <f>IF(AND(N718=1,N717&gt;1),VLOOKUP(A717,[1]Plan1!$CW$105:$CY$215,3),H717)</f>
        <v>4715.99</v>
      </c>
      <c r="I718" s="181">
        <f t="shared" si="426"/>
        <v>42532</v>
      </c>
      <c r="J718" s="181">
        <f t="shared" si="445"/>
        <v>42562</v>
      </c>
      <c r="K718" s="182">
        <f t="shared" si="427"/>
        <v>5.200795465929442E-3</v>
      </c>
      <c r="L718" s="213">
        <f t="shared" si="446"/>
        <v>42625</v>
      </c>
      <c r="M718" s="183">
        <f t="shared" si="447"/>
        <v>22</v>
      </c>
      <c r="N718" s="183">
        <f t="shared" si="428"/>
        <v>13</v>
      </c>
      <c r="O718" s="177">
        <f t="shared" si="429"/>
        <v>1.0030699300000001</v>
      </c>
      <c r="P718" s="184">
        <f t="shared" si="423"/>
        <v>1.0034992899999999</v>
      </c>
      <c r="Q718" s="184">
        <f t="shared" si="448"/>
        <v>1.1851269432450953</v>
      </c>
      <c r="R718" s="177">
        <f t="shared" si="422"/>
        <v>1.1887652</v>
      </c>
      <c r="S718" s="177">
        <f t="shared" si="449"/>
        <v>1.15976272</v>
      </c>
      <c r="T718" s="177">
        <f t="shared" si="430"/>
        <v>331772.3819485</v>
      </c>
      <c r="U718" s="177">
        <f t="shared" si="431"/>
        <v>2857.2302327010561</v>
      </c>
      <c r="V718" s="177">
        <f t="shared" si="432"/>
        <v>50623.991160164544</v>
      </c>
      <c r="W718" s="177">
        <f t="shared" si="433"/>
        <v>339550.41143244557</v>
      </c>
      <c r="X718" s="185">
        <f t="shared" si="434"/>
        <v>0</v>
      </c>
      <c r="Y718" s="177">
        <f t="shared" si="435"/>
        <v>0</v>
      </c>
      <c r="Z718" s="186">
        <f t="shared" si="436"/>
        <v>0</v>
      </c>
      <c r="AA718" s="177">
        <f t="shared" si="450"/>
        <v>0</v>
      </c>
      <c r="AB718" s="187">
        <f t="shared" si="451"/>
        <v>7.1215000000000001E-2</v>
      </c>
      <c r="AC718" s="185">
        <f t="shared" si="437"/>
        <v>13</v>
      </c>
      <c r="AD718" s="185">
        <v>252</v>
      </c>
      <c r="AE718" s="184">
        <f t="shared" si="421"/>
        <v>1.003555177</v>
      </c>
      <c r="AF718" s="177">
        <f t="shared" si="438"/>
        <v>1179.50954153</v>
      </c>
      <c r="AG718" s="177">
        <f t="shared" si="439"/>
        <v>1207.16181306</v>
      </c>
      <c r="AH718" s="188">
        <f t="shared" si="452"/>
        <v>0</v>
      </c>
      <c r="AI718" s="188"/>
      <c r="AJ718" s="188"/>
      <c r="AK718" s="188"/>
      <c r="AL718" s="8"/>
      <c r="AM718" s="8"/>
      <c r="AN718" s="8"/>
      <c r="AO718" s="8"/>
      <c r="AP718" s="8"/>
      <c r="AQ718" s="8"/>
      <c r="AR718" s="5"/>
      <c r="AS718" s="1"/>
      <c r="AT718" s="8"/>
      <c r="AU718" s="1"/>
      <c r="AV718" s="1"/>
      <c r="AW718" s="3"/>
      <c r="AX718" s="3"/>
      <c r="AY718" s="4"/>
      <c r="AZ718" s="4"/>
      <c r="BA718" s="4"/>
      <c r="BB718" s="1"/>
      <c r="BC718" s="1"/>
      <c r="BD718" s="1"/>
      <c r="BE718" s="1"/>
      <c r="BF718" s="1"/>
      <c r="BG718" s="1"/>
      <c r="BH718" s="1"/>
      <c r="BI718" s="1"/>
    </row>
    <row r="719" spans="1:206" x14ac:dyDescent="0.2">
      <c r="A719" s="125">
        <f t="shared" si="440"/>
        <v>42610</v>
      </c>
      <c r="B719" s="177">
        <f t="shared" si="424"/>
        <v>340757.57324550557</v>
      </c>
      <c r="C719" s="3">
        <f t="shared" si="441"/>
        <v>46002272.388143249</v>
      </c>
      <c r="D719" s="177">
        <f t="shared" si="442"/>
        <v>286069.19003957999</v>
      </c>
      <c r="E719" s="177">
        <f t="shared" si="443"/>
        <v>17884.211239649998</v>
      </c>
      <c r="F719" s="178">
        <f t="shared" si="425"/>
        <v>268184.97879993002</v>
      </c>
      <c r="G719" s="179">
        <f t="shared" si="444"/>
        <v>4691.59</v>
      </c>
      <c r="H719" s="180">
        <f>IF(AND(N719=1,N718&gt;1),VLOOKUP(A718,[1]Plan1!$CW$105:$CY$215,3),H718)</f>
        <v>4715.99</v>
      </c>
      <c r="I719" s="181">
        <f t="shared" si="426"/>
        <v>42532</v>
      </c>
      <c r="J719" s="181">
        <f t="shared" si="445"/>
        <v>42562</v>
      </c>
      <c r="K719" s="182">
        <f t="shared" si="427"/>
        <v>5.200795465929442E-3</v>
      </c>
      <c r="L719" s="213">
        <f t="shared" si="446"/>
        <v>42625</v>
      </c>
      <c r="M719" s="183">
        <f t="shared" si="447"/>
        <v>22</v>
      </c>
      <c r="N719" s="183">
        <f t="shared" si="428"/>
        <v>13</v>
      </c>
      <c r="O719" s="177">
        <f t="shared" si="429"/>
        <v>1.0030699300000001</v>
      </c>
      <c r="P719" s="184">
        <f t="shared" si="423"/>
        <v>1.0034992899999999</v>
      </c>
      <c r="Q719" s="184">
        <f t="shared" si="448"/>
        <v>1.1851269432450953</v>
      </c>
      <c r="R719" s="177">
        <f t="shared" si="422"/>
        <v>1.1887652</v>
      </c>
      <c r="S719" s="177">
        <f t="shared" si="449"/>
        <v>1.15976272</v>
      </c>
      <c r="T719" s="177">
        <f t="shared" si="430"/>
        <v>331772.3819485</v>
      </c>
      <c r="U719" s="177">
        <f t="shared" si="431"/>
        <v>2857.2302327010561</v>
      </c>
      <c r="V719" s="177">
        <f t="shared" si="432"/>
        <v>50623.991160164544</v>
      </c>
      <c r="W719" s="177">
        <f t="shared" si="433"/>
        <v>339550.41143244557</v>
      </c>
      <c r="X719" s="185">
        <f t="shared" si="434"/>
        <v>0</v>
      </c>
      <c r="Y719" s="177">
        <f t="shared" si="435"/>
        <v>0</v>
      </c>
      <c r="Z719" s="186">
        <f t="shared" si="436"/>
        <v>0</v>
      </c>
      <c r="AA719" s="177">
        <f t="shared" si="450"/>
        <v>0</v>
      </c>
      <c r="AB719" s="187">
        <f t="shared" si="451"/>
        <v>7.1215000000000001E-2</v>
      </c>
      <c r="AC719" s="185">
        <f t="shared" si="437"/>
        <v>13</v>
      </c>
      <c r="AD719" s="185">
        <v>252</v>
      </c>
      <c r="AE719" s="184">
        <f t="shared" si="421"/>
        <v>1.003555177</v>
      </c>
      <c r="AF719" s="177">
        <f t="shared" si="438"/>
        <v>1179.50954153</v>
      </c>
      <c r="AG719" s="177">
        <f t="shared" si="439"/>
        <v>1207.16181306</v>
      </c>
      <c r="AH719" s="188">
        <f t="shared" si="452"/>
        <v>0</v>
      </c>
      <c r="AI719" s="188"/>
      <c r="AJ719" s="188"/>
      <c r="AK719" s="188"/>
      <c r="AL719" s="8"/>
      <c r="AM719" s="8"/>
      <c r="AN719" s="8"/>
      <c r="AO719" s="8"/>
      <c r="AP719" s="8"/>
      <c r="AQ719" s="8"/>
      <c r="AR719" s="5"/>
      <c r="AS719" s="1"/>
      <c r="AT719" s="8"/>
      <c r="AU719" s="1"/>
      <c r="AV719" s="1"/>
      <c r="AW719" s="3"/>
      <c r="AX719" s="3"/>
      <c r="AY719" s="4"/>
      <c r="AZ719" s="4"/>
      <c r="BA719" s="4"/>
      <c r="BB719" s="1"/>
      <c r="BC719" s="1"/>
      <c r="BD719" s="1"/>
      <c r="BE719" s="1"/>
      <c r="BF719" s="1"/>
      <c r="BG719" s="1"/>
      <c r="BH719" s="1"/>
      <c r="BI719" s="1"/>
    </row>
    <row r="720" spans="1:206" x14ac:dyDescent="0.2">
      <c r="A720" s="125">
        <f t="shared" si="440"/>
        <v>42611</v>
      </c>
      <c r="B720" s="177">
        <f t="shared" si="424"/>
        <v>340757.57324550557</v>
      </c>
      <c r="C720" s="3">
        <f t="shared" si="441"/>
        <v>46002272.388143249</v>
      </c>
      <c r="D720" s="177">
        <f t="shared" si="442"/>
        <v>286069.19003957999</v>
      </c>
      <c r="E720" s="177">
        <f t="shared" si="443"/>
        <v>17884.211239649998</v>
      </c>
      <c r="F720" s="178">
        <f t="shared" si="425"/>
        <v>268184.97879993002</v>
      </c>
      <c r="G720" s="179">
        <f t="shared" si="444"/>
        <v>4691.59</v>
      </c>
      <c r="H720" s="180">
        <f>IF(AND(N720=1,N719&gt;1),VLOOKUP(A719,[1]Plan1!$CW$105:$CY$215,3),H719)</f>
        <v>4715.99</v>
      </c>
      <c r="I720" s="181">
        <f t="shared" si="426"/>
        <v>42532</v>
      </c>
      <c r="J720" s="181">
        <f t="shared" si="445"/>
        <v>42562</v>
      </c>
      <c r="K720" s="182">
        <f t="shared" si="427"/>
        <v>5.200795465929442E-3</v>
      </c>
      <c r="L720" s="213">
        <f t="shared" si="446"/>
        <v>42625</v>
      </c>
      <c r="M720" s="183">
        <f t="shared" si="447"/>
        <v>22</v>
      </c>
      <c r="N720" s="183">
        <f t="shared" si="428"/>
        <v>13</v>
      </c>
      <c r="O720" s="177">
        <f t="shared" si="429"/>
        <v>1.0030699300000001</v>
      </c>
      <c r="P720" s="184">
        <f t="shared" si="423"/>
        <v>1.0034992899999999</v>
      </c>
      <c r="Q720" s="184">
        <f t="shared" si="448"/>
        <v>1.1851269432450953</v>
      </c>
      <c r="R720" s="177">
        <f t="shared" si="422"/>
        <v>1.1887652</v>
      </c>
      <c r="S720" s="177">
        <f t="shared" si="449"/>
        <v>1.15976272</v>
      </c>
      <c r="T720" s="177">
        <f t="shared" si="430"/>
        <v>331772.3819485</v>
      </c>
      <c r="U720" s="177">
        <f t="shared" si="431"/>
        <v>2857.2302327010561</v>
      </c>
      <c r="V720" s="177">
        <f t="shared" si="432"/>
        <v>50623.991160164544</v>
      </c>
      <c r="W720" s="177">
        <f t="shared" si="433"/>
        <v>339550.41143244557</v>
      </c>
      <c r="X720" s="185">
        <f t="shared" si="434"/>
        <v>0</v>
      </c>
      <c r="Y720" s="177">
        <f t="shared" si="435"/>
        <v>0</v>
      </c>
      <c r="Z720" s="186">
        <f t="shared" si="436"/>
        <v>0</v>
      </c>
      <c r="AA720" s="177">
        <f t="shared" si="450"/>
        <v>0</v>
      </c>
      <c r="AB720" s="187">
        <f t="shared" si="451"/>
        <v>7.1215000000000001E-2</v>
      </c>
      <c r="AC720" s="185">
        <f t="shared" si="437"/>
        <v>13</v>
      </c>
      <c r="AD720" s="185">
        <v>252</v>
      </c>
      <c r="AE720" s="184">
        <f t="shared" si="421"/>
        <v>1.003555177</v>
      </c>
      <c r="AF720" s="177">
        <f t="shared" si="438"/>
        <v>1179.50954153</v>
      </c>
      <c r="AG720" s="177">
        <f t="shared" si="439"/>
        <v>1207.16181306</v>
      </c>
      <c r="AH720" s="188">
        <f t="shared" si="452"/>
        <v>0</v>
      </c>
      <c r="AI720" s="188"/>
      <c r="AJ720" s="188"/>
      <c r="AK720" s="188"/>
      <c r="AL720" s="8"/>
      <c r="AM720" s="8"/>
      <c r="AN720" s="8"/>
      <c r="AO720" s="8"/>
      <c r="AP720" s="8"/>
      <c r="AQ720" s="8"/>
      <c r="AR720" s="5"/>
      <c r="AS720" s="1"/>
      <c r="AT720" s="8"/>
      <c r="AU720" s="1"/>
      <c r="AV720" s="1"/>
      <c r="AW720" s="3"/>
      <c r="AX720" s="3"/>
      <c r="AY720" s="4"/>
      <c r="AZ720" s="4"/>
      <c r="BA720" s="4"/>
      <c r="BB720" s="1"/>
      <c r="BC720" s="1"/>
      <c r="BD720" s="1"/>
      <c r="BE720" s="1"/>
      <c r="BF720" s="1"/>
      <c r="BG720" s="1"/>
      <c r="BH720" s="1"/>
      <c r="BI720" s="1"/>
    </row>
    <row r="721" spans="1:192" x14ac:dyDescent="0.2">
      <c r="A721" s="125">
        <f t="shared" si="440"/>
        <v>42612</v>
      </c>
      <c r="B721" s="177">
        <f t="shared" si="424"/>
        <v>340926.07486063283</v>
      </c>
      <c r="C721" s="3">
        <f t="shared" si="441"/>
        <v>46025020.106185429</v>
      </c>
      <c r="D721" s="177">
        <f t="shared" si="442"/>
        <v>286069.19003957999</v>
      </c>
      <c r="E721" s="177">
        <f t="shared" si="443"/>
        <v>17884.211239649998</v>
      </c>
      <c r="F721" s="178">
        <f t="shared" si="425"/>
        <v>268184.97879993002</v>
      </c>
      <c r="G721" s="179">
        <f t="shared" si="444"/>
        <v>4691.59</v>
      </c>
      <c r="H721" s="180">
        <f>IF(AND(N721=1,N720&gt;1),VLOOKUP(A720,[1]Plan1!$CW$105:$CY$215,3),H720)</f>
        <v>4715.99</v>
      </c>
      <c r="I721" s="181">
        <f t="shared" si="426"/>
        <v>42532</v>
      </c>
      <c r="J721" s="181">
        <f t="shared" si="445"/>
        <v>42562</v>
      </c>
      <c r="K721" s="182">
        <f t="shared" si="427"/>
        <v>5.200795465929442E-3</v>
      </c>
      <c r="L721" s="213">
        <f t="shared" si="446"/>
        <v>42625</v>
      </c>
      <c r="M721" s="183">
        <f t="shared" si="447"/>
        <v>22</v>
      </c>
      <c r="N721" s="183">
        <f t="shared" si="428"/>
        <v>14</v>
      </c>
      <c r="O721" s="177">
        <f t="shared" si="429"/>
        <v>1.0033064700000001</v>
      </c>
      <c r="P721" s="184">
        <f t="shared" si="423"/>
        <v>1.0034992899999999</v>
      </c>
      <c r="Q721" s="184">
        <f t="shared" si="448"/>
        <v>1.1851269432450953</v>
      </c>
      <c r="R721" s="177">
        <f t="shared" si="422"/>
        <v>1.1890455200000001</v>
      </c>
      <c r="S721" s="177">
        <f t="shared" si="449"/>
        <v>1.15976272</v>
      </c>
      <c r="T721" s="177">
        <f t="shared" si="430"/>
        <v>331772.3819485</v>
      </c>
      <c r="U721" s="177">
        <f t="shared" si="431"/>
        <v>2857.2302327010561</v>
      </c>
      <c r="V721" s="177">
        <f t="shared" si="432"/>
        <v>50699.16877342177</v>
      </c>
      <c r="W721" s="177">
        <f t="shared" si="433"/>
        <v>339625.58904570283</v>
      </c>
      <c r="X721" s="185">
        <f t="shared" si="434"/>
        <v>0</v>
      </c>
      <c r="Y721" s="177">
        <f t="shared" si="435"/>
        <v>0</v>
      </c>
      <c r="Z721" s="186">
        <f t="shared" si="436"/>
        <v>0</v>
      </c>
      <c r="AA721" s="177">
        <f t="shared" si="450"/>
        <v>0</v>
      </c>
      <c r="AB721" s="187">
        <f t="shared" si="451"/>
        <v>7.1215000000000001E-2</v>
      </c>
      <c r="AC721" s="185">
        <f t="shared" si="437"/>
        <v>14</v>
      </c>
      <c r="AD721" s="185">
        <v>252</v>
      </c>
      <c r="AE721" s="184">
        <f t="shared" si="421"/>
        <v>1.0038291749999999</v>
      </c>
      <c r="AF721" s="177">
        <f t="shared" si="438"/>
        <v>1270.4145106399999</v>
      </c>
      <c r="AG721" s="177">
        <f t="shared" si="439"/>
        <v>1300.4858149300001</v>
      </c>
      <c r="AH721" s="188">
        <f t="shared" si="452"/>
        <v>0</v>
      </c>
      <c r="AI721" s="188"/>
      <c r="AJ721" s="188"/>
      <c r="AK721" s="188"/>
      <c r="AL721" s="8"/>
      <c r="AM721" s="8"/>
      <c r="AN721" s="8"/>
      <c r="AO721" s="8"/>
      <c r="AP721" s="8"/>
      <c r="AQ721" s="8"/>
      <c r="AR721" s="5"/>
      <c r="AS721" s="1"/>
      <c r="AT721" s="8"/>
      <c r="AU721" s="1"/>
      <c r="AV721" s="1"/>
      <c r="AW721" s="3"/>
      <c r="AX721" s="3"/>
      <c r="AY721" s="4"/>
      <c r="AZ721" s="4"/>
      <c r="BA721" s="4"/>
      <c r="BB721" s="1"/>
      <c r="BC721" s="1"/>
      <c r="BD721" s="1"/>
      <c r="BE721" s="1"/>
      <c r="BF721" s="1"/>
      <c r="BG721" s="1"/>
      <c r="BH721" s="1"/>
      <c r="BI721" s="1"/>
    </row>
    <row r="722" spans="1:192" x14ac:dyDescent="0.2">
      <c r="A722" s="125">
        <f t="shared" si="440"/>
        <v>42613</v>
      </c>
      <c r="B722" s="177">
        <f t="shared" si="424"/>
        <v>341094.66200032848</v>
      </c>
      <c r="C722" s="3">
        <f t="shared" si="441"/>
        <v>46047779.370044343</v>
      </c>
      <c r="D722" s="177">
        <f t="shared" si="442"/>
        <v>286069.19003957999</v>
      </c>
      <c r="E722" s="177">
        <f t="shared" si="443"/>
        <v>17884.211239649998</v>
      </c>
      <c r="F722" s="178">
        <f t="shared" si="425"/>
        <v>268184.97879993002</v>
      </c>
      <c r="G722" s="179">
        <f t="shared" si="444"/>
        <v>4691.59</v>
      </c>
      <c r="H722" s="180">
        <f>IF(AND(N722=1,N721&gt;1),VLOOKUP(A721,[1]Plan1!$CW$105:$CY$215,3),H721)</f>
        <v>4715.99</v>
      </c>
      <c r="I722" s="181">
        <f t="shared" si="426"/>
        <v>42532</v>
      </c>
      <c r="J722" s="181">
        <f t="shared" si="445"/>
        <v>42562</v>
      </c>
      <c r="K722" s="182">
        <f t="shared" si="427"/>
        <v>5.200795465929442E-3</v>
      </c>
      <c r="L722" s="213">
        <f t="shared" si="446"/>
        <v>42625</v>
      </c>
      <c r="M722" s="183">
        <f t="shared" si="447"/>
        <v>22</v>
      </c>
      <c r="N722" s="183">
        <f t="shared" si="428"/>
        <v>15</v>
      </c>
      <c r="O722" s="177">
        <f t="shared" si="429"/>
        <v>1.0035430599999999</v>
      </c>
      <c r="P722" s="184">
        <f t="shared" si="423"/>
        <v>1.0034992899999999</v>
      </c>
      <c r="Q722" s="184">
        <f t="shared" si="448"/>
        <v>1.1851269432450953</v>
      </c>
      <c r="R722" s="177">
        <f t="shared" si="422"/>
        <v>1.18932591</v>
      </c>
      <c r="S722" s="177">
        <f t="shared" si="449"/>
        <v>1.15976272</v>
      </c>
      <c r="T722" s="177">
        <f t="shared" si="430"/>
        <v>331772.3819485</v>
      </c>
      <c r="U722" s="177">
        <f t="shared" si="431"/>
        <v>2857.2302327010561</v>
      </c>
      <c r="V722" s="177">
        <f t="shared" si="432"/>
        <v>50774.365159627458</v>
      </c>
      <c r="W722" s="177">
        <f t="shared" si="433"/>
        <v>339700.7854319085</v>
      </c>
      <c r="X722" s="185">
        <f t="shared" si="434"/>
        <v>0</v>
      </c>
      <c r="Y722" s="177">
        <f t="shared" si="435"/>
        <v>0</v>
      </c>
      <c r="Z722" s="186">
        <f t="shared" si="436"/>
        <v>0</v>
      </c>
      <c r="AA722" s="177">
        <f t="shared" si="450"/>
        <v>0</v>
      </c>
      <c r="AB722" s="187">
        <f t="shared" si="451"/>
        <v>7.1215000000000001E-2</v>
      </c>
      <c r="AC722" s="185">
        <f t="shared" si="437"/>
        <v>15</v>
      </c>
      <c r="AD722" s="185">
        <v>252</v>
      </c>
      <c r="AE722" s="184">
        <f t="shared" si="421"/>
        <v>1.0041032480000001</v>
      </c>
      <c r="AF722" s="177">
        <f t="shared" si="438"/>
        <v>1361.3443626799999</v>
      </c>
      <c r="AG722" s="177">
        <f t="shared" si="439"/>
        <v>1393.87656842</v>
      </c>
      <c r="AH722" s="188">
        <f t="shared" si="452"/>
        <v>0</v>
      </c>
      <c r="AI722" s="188"/>
      <c r="AJ722" s="188"/>
      <c r="AK722" s="188"/>
      <c r="AL722" s="8"/>
      <c r="AM722" s="8"/>
      <c r="AN722" s="8"/>
      <c r="AO722" s="8"/>
      <c r="AP722" s="8"/>
      <c r="AQ722" s="8"/>
      <c r="AR722" s="5"/>
      <c r="AS722" s="1"/>
      <c r="AT722" s="8"/>
      <c r="AU722" s="1"/>
      <c r="AV722" s="1"/>
      <c r="AW722" s="3"/>
      <c r="AX722" s="3"/>
      <c r="AY722" s="4"/>
      <c r="AZ722" s="4"/>
      <c r="BA722" s="4"/>
      <c r="BB722" s="1"/>
      <c r="BC722" s="1"/>
      <c r="BD722" s="1"/>
      <c r="BE722" s="1"/>
      <c r="BF722" s="1"/>
      <c r="BG722" s="1"/>
      <c r="BH722" s="1"/>
      <c r="BI722" s="1"/>
    </row>
    <row r="723" spans="1:192" x14ac:dyDescent="0.2">
      <c r="A723" s="125">
        <f t="shared" si="440"/>
        <v>42614</v>
      </c>
      <c r="B723" s="177">
        <f t="shared" si="424"/>
        <v>341263.33974434232</v>
      </c>
      <c r="C723" s="3">
        <f t="shared" si="441"/>
        <v>46070550.865486212</v>
      </c>
      <c r="D723" s="177">
        <f t="shared" si="442"/>
        <v>286069.19003957999</v>
      </c>
      <c r="E723" s="177">
        <f t="shared" si="443"/>
        <v>17884.211239649998</v>
      </c>
      <c r="F723" s="178">
        <f t="shared" si="425"/>
        <v>268184.97879993002</v>
      </c>
      <c r="G723" s="179">
        <f t="shared" si="444"/>
        <v>4691.59</v>
      </c>
      <c r="H723" s="180">
        <f>IF(AND(N723=1,N722&gt;1),VLOOKUP(A722,[1]Plan1!$CW$105:$CY$215,3),H722)</f>
        <v>4715.99</v>
      </c>
      <c r="I723" s="181">
        <f t="shared" si="426"/>
        <v>42532</v>
      </c>
      <c r="J723" s="181">
        <f t="shared" si="445"/>
        <v>42562</v>
      </c>
      <c r="K723" s="182">
        <f t="shared" si="427"/>
        <v>5.200795465929442E-3</v>
      </c>
      <c r="L723" s="213">
        <f t="shared" si="446"/>
        <v>42625</v>
      </c>
      <c r="M723" s="183">
        <f t="shared" si="447"/>
        <v>22</v>
      </c>
      <c r="N723" s="183">
        <f t="shared" si="428"/>
        <v>16</v>
      </c>
      <c r="O723" s="177">
        <f t="shared" si="429"/>
        <v>1.00377972</v>
      </c>
      <c r="P723" s="184">
        <f t="shared" si="423"/>
        <v>1.0034992899999999</v>
      </c>
      <c r="Q723" s="184">
        <f t="shared" si="448"/>
        <v>1.1851269432450953</v>
      </c>
      <c r="R723" s="177">
        <f t="shared" si="422"/>
        <v>1.18960639</v>
      </c>
      <c r="S723" s="177">
        <f t="shared" si="449"/>
        <v>1.15976272</v>
      </c>
      <c r="T723" s="177">
        <f t="shared" si="430"/>
        <v>331772.3819485</v>
      </c>
      <c r="U723" s="177">
        <f t="shared" si="431"/>
        <v>2857.2302327010561</v>
      </c>
      <c r="V723" s="177">
        <f t="shared" si="432"/>
        <v>50849.585682481265</v>
      </c>
      <c r="W723" s="177">
        <f t="shared" si="433"/>
        <v>339776.00595476234</v>
      </c>
      <c r="X723" s="185">
        <f t="shared" si="434"/>
        <v>0</v>
      </c>
      <c r="Y723" s="177">
        <f t="shared" si="435"/>
        <v>0</v>
      </c>
      <c r="Z723" s="186">
        <f t="shared" si="436"/>
        <v>0</v>
      </c>
      <c r="AA723" s="177">
        <f t="shared" si="450"/>
        <v>0</v>
      </c>
      <c r="AB723" s="187">
        <f t="shared" si="451"/>
        <v>7.1215000000000001E-2</v>
      </c>
      <c r="AC723" s="185">
        <f t="shared" si="437"/>
        <v>16</v>
      </c>
      <c r="AD723" s="185">
        <v>252</v>
      </c>
      <c r="AE723" s="184">
        <f t="shared" si="421"/>
        <v>1.0043773949999999</v>
      </c>
      <c r="AF723" s="177">
        <f t="shared" si="438"/>
        <v>1452.2987658699999</v>
      </c>
      <c r="AG723" s="177">
        <f t="shared" si="439"/>
        <v>1487.33378958</v>
      </c>
      <c r="AH723" s="188">
        <f t="shared" si="452"/>
        <v>0</v>
      </c>
      <c r="AI723" s="188"/>
      <c r="AJ723" s="188"/>
      <c r="AK723" s="188"/>
      <c r="AL723" s="8"/>
      <c r="AM723" s="8"/>
      <c r="AN723" s="8"/>
      <c r="AO723" s="8"/>
      <c r="AP723" s="8"/>
      <c r="AQ723" s="8"/>
      <c r="AR723" s="5"/>
      <c r="AS723" s="1"/>
      <c r="AT723" s="8"/>
      <c r="AU723" s="1"/>
      <c r="AV723" s="1"/>
      <c r="AW723" s="3"/>
      <c r="AX723" s="3"/>
      <c r="AY723" s="4"/>
      <c r="AZ723" s="4"/>
      <c r="BA723" s="4"/>
      <c r="BB723" s="1"/>
      <c r="BC723" s="1"/>
      <c r="BD723" s="1"/>
      <c r="BE723" s="1"/>
      <c r="BF723" s="1"/>
      <c r="BG723" s="1"/>
      <c r="BH723" s="1"/>
      <c r="BI723" s="1"/>
    </row>
    <row r="724" spans="1:192" x14ac:dyDescent="0.2">
      <c r="A724" s="125">
        <f t="shared" si="440"/>
        <v>42615</v>
      </c>
      <c r="B724" s="177">
        <f t="shared" si="424"/>
        <v>341432.09533731529</v>
      </c>
      <c r="C724" s="3">
        <f t="shared" si="441"/>
        <v>46093332.870537564</v>
      </c>
      <c r="D724" s="177">
        <f t="shared" si="442"/>
        <v>286069.19003957999</v>
      </c>
      <c r="E724" s="177">
        <f t="shared" si="443"/>
        <v>17884.211239649998</v>
      </c>
      <c r="F724" s="178">
        <f t="shared" si="425"/>
        <v>268184.97879993002</v>
      </c>
      <c r="G724" s="179">
        <f t="shared" si="444"/>
        <v>4691.59</v>
      </c>
      <c r="H724" s="180">
        <f>IF(AND(N724=1,N723&gt;1),VLOOKUP(A723,[1]Plan1!$CW$105:$CY$215,3),H723)</f>
        <v>4715.99</v>
      </c>
      <c r="I724" s="181">
        <f t="shared" si="426"/>
        <v>42532</v>
      </c>
      <c r="J724" s="181">
        <f t="shared" si="445"/>
        <v>42562</v>
      </c>
      <c r="K724" s="182">
        <f t="shared" si="427"/>
        <v>5.200795465929442E-3</v>
      </c>
      <c r="L724" s="213">
        <f t="shared" si="446"/>
        <v>42625</v>
      </c>
      <c r="M724" s="183">
        <f t="shared" si="447"/>
        <v>22</v>
      </c>
      <c r="N724" s="183">
        <f t="shared" si="428"/>
        <v>17</v>
      </c>
      <c r="O724" s="177">
        <f t="shared" si="429"/>
        <v>1.0040164199999999</v>
      </c>
      <c r="P724" s="184">
        <f t="shared" si="423"/>
        <v>1.0034992899999999</v>
      </c>
      <c r="Q724" s="184">
        <f t="shared" si="448"/>
        <v>1.1851269432450953</v>
      </c>
      <c r="R724" s="177">
        <f t="shared" si="422"/>
        <v>1.18988691</v>
      </c>
      <c r="S724" s="177">
        <f t="shared" si="449"/>
        <v>1.15976272</v>
      </c>
      <c r="T724" s="177">
        <f t="shared" si="430"/>
        <v>331772.3819485</v>
      </c>
      <c r="U724" s="177">
        <f t="shared" si="431"/>
        <v>2857.2302327010561</v>
      </c>
      <c r="V724" s="177">
        <f t="shared" si="432"/>
        <v>50924.816932734226</v>
      </c>
      <c r="W724" s="177">
        <f t="shared" si="433"/>
        <v>339851.23720501526</v>
      </c>
      <c r="X724" s="185">
        <f t="shared" si="434"/>
        <v>0</v>
      </c>
      <c r="Y724" s="177">
        <f t="shared" si="435"/>
        <v>0</v>
      </c>
      <c r="Z724" s="186">
        <f t="shared" si="436"/>
        <v>0</v>
      </c>
      <c r="AA724" s="177">
        <f t="shared" si="450"/>
        <v>0</v>
      </c>
      <c r="AB724" s="187">
        <f t="shared" si="451"/>
        <v>7.1215000000000001E-2</v>
      </c>
      <c r="AC724" s="185">
        <f t="shared" si="437"/>
        <v>17</v>
      </c>
      <c r="AD724" s="185">
        <v>252</v>
      </c>
      <c r="AE724" s="184">
        <f t="shared" si="421"/>
        <v>1.004651618</v>
      </c>
      <c r="AF724" s="177">
        <f t="shared" si="438"/>
        <v>1543.2783837699999</v>
      </c>
      <c r="AG724" s="177">
        <f t="shared" si="439"/>
        <v>1580.8581323000001</v>
      </c>
      <c r="AH724" s="188">
        <f t="shared" si="452"/>
        <v>0</v>
      </c>
      <c r="AI724" s="188"/>
      <c r="AJ724" s="188"/>
      <c r="AK724" s="188"/>
      <c r="AL724" s="8"/>
      <c r="AM724" s="8"/>
      <c r="AN724" s="8"/>
      <c r="AO724" s="8"/>
      <c r="AP724" s="8"/>
      <c r="AQ724" s="8"/>
      <c r="AR724" s="5"/>
      <c r="AS724" s="1"/>
      <c r="AT724" s="8"/>
      <c r="AU724" s="1"/>
      <c r="AV724" s="1"/>
      <c r="AW724" s="3"/>
      <c r="AX724" s="3"/>
      <c r="AY724" s="4"/>
      <c r="AZ724" s="4"/>
      <c r="BA724" s="4"/>
      <c r="BB724" s="1"/>
      <c r="BC724" s="1"/>
      <c r="BD724" s="1"/>
      <c r="BE724" s="1"/>
      <c r="BF724" s="1"/>
      <c r="BG724" s="1"/>
      <c r="BH724" s="1"/>
      <c r="BI724" s="1"/>
    </row>
    <row r="725" spans="1:192" x14ac:dyDescent="0.2">
      <c r="A725" s="125">
        <f t="shared" si="440"/>
        <v>42616</v>
      </c>
      <c r="B725" s="177">
        <f t="shared" si="424"/>
        <v>341600.9362105467</v>
      </c>
      <c r="C725" s="3">
        <f t="shared" si="441"/>
        <v>46116126.388423808</v>
      </c>
      <c r="D725" s="177">
        <f t="shared" si="442"/>
        <v>286069.19003957999</v>
      </c>
      <c r="E725" s="177">
        <f t="shared" si="443"/>
        <v>17884.211239649998</v>
      </c>
      <c r="F725" s="178">
        <f t="shared" si="425"/>
        <v>268184.97879993002</v>
      </c>
      <c r="G725" s="179">
        <f t="shared" si="444"/>
        <v>4691.59</v>
      </c>
      <c r="H725" s="180">
        <f>IF(AND(N725=1,N724&gt;1),VLOOKUP(A724,[1]Plan1!$CW$105:$CY$215,3),H724)</f>
        <v>4715.99</v>
      </c>
      <c r="I725" s="181">
        <f t="shared" si="426"/>
        <v>42532</v>
      </c>
      <c r="J725" s="181">
        <f t="shared" si="445"/>
        <v>42562</v>
      </c>
      <c r="K725" s="182">
        <f t="shared" si="427"/>
        <v>5.200795465929442E-3</v>
      </c>
      <c r="L725" s="213">
        <f t="shared" si="446"/>
        <v>42625</v>
      </c>
      <c r="M725" s="183">
        <f t="shared" si="447"/>
        <v>22</v>
      </c>
      <c r="N725" s="183">
        <f t="shared" si="428"/>
        <v>18</v>
      </c>
      <c r="O725" s="177">
        <f t="shared" si="429"/>
        <v>1.0042531800000001</v>
      </c>
      <c r="P725" s="184">
        <f t="shared" si="423"/>
        <v>1.0034992899999999</v>
      </c>
      <c r="Q725" s="184">
        <f t="shared" si="448"/>
        <v>1.1851269432450953</v>
      </c>
      <c r="R725" s="177">
        <f t="shared" si="422"/>
        <v>1.1901675</v>
      </c>
      <c r="S725" s="177">
        <f t="shared" si="449"/>
        <v>1.15976272</v>
      </c>
      <c r="T725" s="177">
        <f t="shared" si="430"/>
        <v>331772.3819485</v>
      </c>
      <c r="U725" s="177">
        <f t="shared" si="431"/>
        <v>2857.2302327010561</v>
      </c>
      <c r="V725" s="177">
        <f t="shared" si="432"/>
        <v>51000.066955935705</v>
      </c>
      <c r="W725" s="177">
        <f t="shared" si="433"/>
        <v>339926.48722821672</v>
      </c>
      <c r="X725" s="185">
        <f t="shared" si="434"/>
        <v>0</v>
      </c>
      <c r="Y725" s="177">
        <f t="shared" si="435"/>
        <v>0</v>
      </c>
      <c r="Z725" s="186">
        <f t="shared" si="436"/>
        <v>0</v>
      </c>
      <c r="AA725" s="177">
        <f t="shared" si="450"/>
        <v>0</v>
      </c>
      <c r="AB725" s="187">
        <f t="shared" si="451"/>
        <v>7.1215000000000001E-2</v>
      </c>
      <c r="AC725" s="185">
        <f t="shared" si="437"/>
        <v>18</v>
      </c>
      <c r="AD725" s="185">
        <v>252</v>
      </c>
      <c r="AE725" s="184">
        <f t="shared" si="421"/>
        <v>1.0049259150000001</v>
      </c>
      <c r="AF725" s="177">
        <f t="shared" si="438"/>
        <v>1634.2825528200001</v>
      </c>
      <c r="AG725" s="177">
        <f t="shared" si="439"/>
        <v>1674.44898233</v>
      </c>
      <c r="AH725" s="188">
        <f t="shared" si="452"/>
        <v>0</v>
      </c>
      <c r="AI725" s="188"/>
      <c r="AJ725" s="188"/>
      <c r="AK725" s="188"/>
      <c r="AL725" s="8"/>
      <c r="AM725" s="8"/>
      <c r="AN725" s="8"/>
      <c r="AO725" s="8"/>
      <c r="AP725" s="8"/>
      <c r="AQ725" s="8"/>
      <c r="AR725" s="5"/>
      <c r="AS725" s="1"/>
      <c r="AT725" s="8"/>
      <c r="AU725" s="1"/>
      <c r="AV725" s="1"/>
      <c r="AW725" s="3"/>
      <c r="AX725" s="3"/>
      <c r="AY725" s="4"/>
      <c r="AZ725" s="4"/>
      <c r="BA725" s="4"/>
      <c r="BB725" s="1"/>
      <c r="BC725" s="1"/>
      <c r="BD725" s="1"/>
      <c r="BE725" s="1"/>
      <c r="BF725" s="1"/>
      <c r="BG725" s="1"/>
      <c r="BH725" s="1"/>
      <c r="BI725" s="1"/>
    </row>
    <row r="726" spans="1:192" x14ac:dyDescent="0.2">
      <c r="A726" s="125">
        <f t="shared" si="440"/>
        <v>42617</v>
      </c>
      <c r="B726" s="177">
        <f t="shared" si="424"/>
        <v>341600.9362105467</v>
      </c>
      <c r="C726" s="3">
        <f t="shared" si="441"/>
        <v>46116126.388423808</v>
      </c>
      <c r="D726" s="177">
        <f t="shared" si="442"/>
        <v>286069.19003957999</v>
      </c>
      <c r="E726" s="177">
        <f t="shared" si="443"/>
        <v>17884.211239649998</v>
      </c>
      <c r="F726" s="178">
        <f t="shared" si="425"/>
        <v>268184.97879993002</v>
      </c>
      <c r="G726" s="179">
        <f t="shared" si="444"/>
        <v>4691.59</v>
      </c>
      <c r="H726" s="180">
        <f>IF(AND(N726=1,N725&gt;1),VLOOKUP(A725,[1]Plan1!$CW$105:$CY$215,3),H725)</f>
        <v>4715.99</v>
      </c>
      <c r="I726" s="181">
        <f t="shared" si="426"/>
        <v>42532</v>
      </c>
      <c r="J726" s="181">
        <f t="shared" si="445"/>
        <v>42562</v>
      </c>
      <c r="K726" s="182">
        <f t="shared" si="427"/>
        <v>5.200795465929442E-3</v>
      </c>
      <c r="L726" s="213">
        <f t="shared" si="446"/>
        <v>42625</v>
      </c>
      <c r="M726" s="183">
        <f t="shared" si="447"/>
        <v>22</v>
      </c>
      <c r="N726" s="183">
        <f t="shared" si="428"/>
        <v>18</v>
      </c>
      <c r="O726" s="177">
        <f t="shared" si="429"/>
        <v>1.0042531800000001</v>
      </c>
      <c r="P726" s="184">
        <f t="shared" si="423"/>
        <v>1.0034992899999999</v>
      </c>
      <c r="Q726" s="184">
        <f t="shared" si="448"/>
        <v>1.1851269432450953</v>
      </c>
      <c r="R726" s="177">
        <f t="shared" si="422"/>
        <v>1.1901675</v>
      </c>
      <c r="S726" s="177">
        <f t="shared" si="449"/>
        <v>1.15976272</v>
      </c>
      <c r="T726" s="177">
        <f t="shared" si="430"/>
        <v>331772.3819485</v>
      </c>
      <c r="U726" s="177">
        <f t="shared" si="431"/>
        <v>2857.2302327010561</v>
      </c>
      <c r="V726" s="177">
        <f t="shared" si="432"/>
        <v>51000.066955935705</v>
      </c>
      <c r="W726" s="177">
        <f t="shared" si="433"/>
        <v>339926.48722821672</v>
      </c>
      <c r="X726" s="185">
        <f t="shared" si="434"/>
        <v>0</v>
      </c>
      <c r="Y726" s="177">
        <f t="shared" si="435"/>
        <v>0</v>
      </c>
      <c r="Z726" s="186">
        <f t="shared" si="436"/>
        <v>0</v>
      </c>
      <c r="AA726" s="177">
        <f t="shared" si="450"/>
        <v>0</v>
      </c>
      <c r="AB726" s="187">
        <f t="shared" si="451"/>
        <v>7.1215000000000001E-2</v>
      </c>
      <c r="AC726" s="185">
        <f t="shared" si="437"/>
        <v>18</v>
      </c>
      <c r="AD726" s="185">
        <v>252</v>
      </c>
      <c r="AE726" s="184">
        <f t="shared" si="421"/>
        <v>1.0049259150000001</v>
      </c>
      <c r="AF726" s="177">
        <f t="shared" si="438"/>
        <v>1634.2825528200001</v>
      </c>
      <c r="AG726" s="177">
        <f t="shared" si="439"/>
        <v>1674.44898233</v>
      </c>
      <c r="AH726" s="188">
        <f t="shared" si="452"/>
        <v>0</v>
      </c>
      <c r="AI726" s="188"/>
      <c r="AJ726" s="188"/>
      <c r="AK726" s="188"/>
      <c r="AL726" s="8"/>
      <c r="AM726" s="8"/>
      <c r="AN726" s="8"/>
      <c r="AO726" s="8"/>
      <c r="AP726" s="8"/>
      <c r="AQ726" s="8"/>
      <c r="AR726" s="5"/>
      <c r="AS726" s="1"/>
      <c r="AT726" s="8"/>
      <c r="AU726" s="1"/>
      <c r="AV726" s="1"/>
      <c r="AW726" s="3"/>
      <c r="AX726" s="3"/>
      <c r="AY726" s="4"/>
      <c r="AZ726" s="4"/>
      <c r="BA726" s="4"/>
      <c r="BB726" s="1"/>
      <c r="BC726" s="1"/>
      <c r="BD726" s="1"/>
      <c r="BE726" s="1"/>
      <c r="BF726" s="1"/>
      <c r="BG726" s="1"/>
      <c r="BH726" s="1"/>
      <c r="BI726" s="1"/>
    </row>
    <row r="727" spans="1:192" x14ac:dyDescent="0.2">
      <c r="A727" s="125">
        <f t="shared" si="440"/>
        <v>42618</v>
      </c>
      <c r="B727" s="177">
        <f t="shared" si="424"/>
        <v>341600.9362105467</v>
      </c>
      <c r="C727" s="3">
        <f t="shared" si="441"/>
        <v>46116126.388423808</v>
      </c>
      <c r="D727" s="177">
        <f t="shared" si="442"/>
        <v>286069.19003957999</v>
      </c>
      <c r="E727" s="177">
        <f t="shared" si="443"/>
        <v>17884.211239649998</v>
      </c>
      <c r="F727" s="178">
        <f t="shared" si="425"/>
        <v>268184.97879993002</v>
      </c>
      <c r="G727" s="179">
        <f t="shared" si="444"/>
        <v>4691.59</v>
      </c>
      <c r="H727" s="180">
        <f>IF(AND(N727=1,N726&gt;1),VLOOKUP(A726,[1]Plan1!$CW$105:$CY$215,3),H726)</f>
        <v>4715.99</v>
      </c>
      <c r="I727" s="181">
        <f t="shared" si="426"/>
        <v>42532</v>
      </c>
      <c r="J727" s="181">
        <f t="shared" si="445"/>
        <v>42562</v>
      </c>
      <c r="K727" s="182">
        <f t="shared" si="427"/>
        <v>5.200795465929442E-3</v>
      </c>
      <c r="L727" s="213">
        <f t="shared" si="446"/>
        <v>42625</v>
      </c>
      <c r="M727" s="183">
        <f t="shared" si="447"/>
        <v>22</v>
      </c>
      <c r="N727" s="183">
        <f t="shared" si="428"/>
        <v>18</v>
      </c>
      <c r="O727" s="177">
        <f t="shared" si="429"/>
        <v>1.0042531800000001</v>
      </c>
      <c r="P727" s="184">
        <f t="shared" si="423"/>
        <v>1.0034992899999999</v>
      </c>
      <c r="Q727" s="184">
        <f t="shared" si="448"/>
        <v>1.1851269432450953</v>
      </c>
      <c r="R727" s="177">
        <f t="shared" si="422"/>
        <v>1.1901675</v>
      </c>
      <c r="S727" s="177">
        <f t="shared" si="449"/>
        <v>1.15976272</v>
      </c>
      <c r="T727" s="177">
        <f t="shared" si="430"/>
        <v>331772.3819485</v>
      </c>
      <c r="U727" s="177">
        <f t="shared" si="431"/>
        <v>2857.2302327010561</v>
      </c>
      <c r="V727" s="177">
        <f t="shared" si="432"/>
        <v>51000.066955935705</v>
      </c>
      <c r="W727" s="177">
        <f t="shared" si="433"/>
        <v>339926.48722821672</v>
      </c>
      <c r="X727" s="185">
        <f t="shared" si="434"/>
        <v>0</v>
      </c>
      <c r="Y727" s="177">
        <f t="shared" si="435"/>
        <v>0</v>
      </c>
      <c r="Z727" s="186">
        <f t="shared" si="436"/>
        <v>0</v>
      </c>
      <c r="AA727" s="177">
        <f t="shared" si="450"/>
        <v>0</v>
      </c>
      <c r="AB727" s="187">
        <f t="shared" si="451"/>
        <v>7.1215000000000001E-2</v>
      </c>
      <c r="AC727" s="185">
        <f t="shared" si="437"/>
        <v>18</v>
      </c>
      <c r="AD727" s="185">
        <v>252</v>
      </c>
      <c r="AE727" s="184">
        <f t="shared" si="421"/>
        <v>1.0049259150000001</v>
      </c>
      <c r="AF727" s="177">
        <f t="shared" si="438"/>
        <v>1634.2825528200001</v>
      </c>
      <c r="AG727" s="177">
        <f t="shared" si="439"/>
        <v>1674.44898233</v>
      </c>
      <c r="AH727" s="188">
        <f t="shared" si="452"/>
        <v>0</v>
      </c>
      <c r="AI727" s="188"/>
      <c r="AJ727" s="188"/>
      <c r="AK727" s="188"/>
      <c r="AL727" s="8"/>
      <c r="AM727" s="8"/>
      <c r="AN727" s="8"/>
      <c r="AO727" s="8"/>
      <c r="AP727" s="8"/>
      <c r="AQ727" s="8"/>
      <c r="AR727" s="5"/>
      <c r="AS727" s="1"/>
      <c r="AT727" s="8"/>
      <c r="AU727" s="1"/>
      <c r="AV727" s="1"/>
      <c r="AW727" s="3"/>
      <c r="AX727" s="3"/>
      <c r="AY727" s="4"/>
      <c r="AZ727" s="4"/>
      <c r="BA727" s="4"/>
      <c r="BB727" s="1"/>
      <c r="BC727" s="1"/>
      <c r="BD727" s="1"/>
      <c r="BE727" s="1"/>
      <c r="BF727" s="1"/>
      <c r="BG727" s="1"/>
      <c r="BH727" s="1"/>
      <c r="BI727" s="1"/>
    </row>
    <row r="728" spans="1:192" x14ac:dyDescent="0.2">
      <c r="A728" s="125">
        <f t="shared" si="440"/>
        <v>42619</v>
      </c>
      <c r="B728" s="177">
        <f t="shared" si="424"/>
        <v>341769.86307619675</v>
      </c>
      <c r="C728" s="3">
        <f t="shared" si="441"/>
        <v>46138931.515286565</v>
      </c>
      <c r="D728" s="177">
        <f t="shared" si="442"/>
        <v>286069.19003957999</v>
      </c>
      <c r="E728" s="177">
        <f t="shared" si="443"/>
        <v>17884.211239649998</v>
      </c>
      <c r="F728" s="178">
        <f t="shared" si="425"/>
        <v>268184.97879993002</v>
      </c>
      <c r="G728" s="179">
        <f t="shared" si="444"/>
        <v>4691.59</v>
      </c>
      <c r="H728" s="180">
        <f>IF(AND(N728=1,N727&gt;1),VLOOKUP(A727,[1]Plan1!$CW$105:$CY$215,3),H727)</f>
        <v>4715.99</v>
      </c>
      <c r="I728" s="181">
        <f t="shared" si="426"/>
        <v>42532</v>
      </c>
      <c r="J728" s="181">
        <f t="shared" si="445"/>
        <v>42562</v>
      </c>
      <c r="K728" s="182">
        <f t="shared" si="427"/>
        <v>5.200795465929442E-3</v>
      </c>
      <c r="L728" s="213">
        <f t="shared" si="446"/>
        <v>42625</v>
      </c>
      <c r="M728" s="183">
        <f t="shared" si="447"/>
        <v>22</v>
      </c>
      <c r="N728" s="183">
        <f t="shared" si="428"/>
        <v>19</v>
      </c>
      <c r="O728" s="177">
        <f t="shared" si="429"/>
        <v>1.0044900000000001</v>
      </c>
      <c r="P728" s="184">
        <f t="shared" si="423"/>
        <v>1.0034992899999999</v>
      </c>
      <c r="Q728" s="184">
        <f t="shared" si="448"/>
        <v>1.1851269432450953</v>
      </c>
      <c r="R728" s="177">
        <f t="shared" si="422"/>
        <v>1.1904481600000001</v>
      </c>
      <c r="S728" s="177">
        <f t="shared" si="449"/>
        <v>1.15976272</v>
      </c>
      <c r="T728" s="177">
        <f t="shared" si="430"/>
        <v>331772.3819485</v>
      </c>
      <c r="U728" s="177">
        <f t="shared" si="431"/>
        <v>2857.2302327010561</v>
      </c>
      <c r="V728" s="177">
        <f t="shared" si="432"/>
        <v>51075.335752085703</v>
      </c>
      <c r="W728" s="177">
        <f t="shared" si="433"/>
        <v>340001.75602436677</v>
      </c>
      <c r="X728" s="185">
        <f t="shared" si="434"/>
        <v>0</v>
      </c>
      <c r="Y728" s="177">
        <f t="shared" si="435"/>
        <v>0</v>
      </c>
      <c r="Z728" s="186">
        <f t="shared" si="436"/>
        <v>0</v>
      </c>
      <c r="AA728" s="177">
        <f t="shared" si="450"/>
        <v>0</v>
      </c>
      <c r="AB728" s="187">
        <f t="shared" si="451"/>
        <v>7.1215000000000001E-2</v>
      </c>
      <c r="AC728" s="185">
        <f t="shared" si="437"/>
        <v>19</v>
      </c>
      <c r="AD728" s="185">
        <v>252</v>
      </c>
      <c r="AE728" s="184">
        <f t="shared" si="421"/>
        <v>1.0052002879999999</v>
      </c>
      <c r="AF728" s="177">
        <f t="shared" si="438"/>
        <v>1725.3119365699999</v>
      </c>
      <c r="AG728" s="177">
        <f t="shared" si="439"/>
        <v>1768.10705183</v>
      </c>
      <c r="AH728" s="188">
        <f t="shared" si="452"/>
        <v>0</v>
      </c>
      <c r="AI728" s="188"/>
      <c r="AJ728" s="188"/>
      <c r="AK728" s="188"/>
      <c r="AL728" s="8"/>
      <c r="AM728" s="8"/>
      <c r="AN728" s="8"/>
      <c r="AO728" s="8"/>
      <c r="AP728" s="8"/>
      <c r="AQ728" s="8"/>
      <c r="AR728" s="5"/>
      <c r="AS728" s="1"/>
      <c r="AT728" s="8"/>
      <c r="AU728" s="1"/>
      <c r="AV728" s="1"/>
      <c r="AW728" s="3"/>
      <c r="AX728" s="3"/>
      <c r="AY728" s="4"/>
      <c r="AZ728" s="4"/>
      <c r="BA728" s="4"/>
      <c r="BB728" s="1"/>
      <c r="BC728" s="1"/>
      <c r="BD728" s="1"/>
      <c r="BE728" s="1"/>
      <c r="BF728" s="1"/>
      <c r="BG728" s="1"/>
      <c r="BH728" s="1"/>
      <c r="BI728" s="1"/>
    </row>
    <row r="729" spans="1:192" x14ac:dyDescent="0.2">
      <c r="A729" s="125">
        <f t="shared" si="440"/>
        <v>42620</v>
      </c>
      <c r="B729" s="177">
        <f t="shared" si="424"/>
        <v>341938.87528671522</v>
      </c>
      <c r="C729" s="3">
        <f t="shared" si="441"/>
        <v>46161748.163706556</v>
      </c>
      <c r="D729" s="177">
        <f t="shared" si="442"/>
        <v>286069.19003957999</v>
      </c>
      <c r="E729" s="177">
        <f t="shared" si="443"/>
        <v>17884.211239649998</v>
      </c>
      <c r="F729" s="178">
        <f t="shared" si="425"/>
        <v>268184.97879993002</v>
      </c>
      <c r="G729" s="179">
        <f t="shared" si="444"/>
        <v>4691.59</v>
      </c>
      <c r="H729" s="180">
        <f>IF(AND(N729=1,N728&gt;1),VLOOKUP(A728,[1]Plan1!$CW$105:$CY$215,3),H728)</f>
        <v>4715.99</v>
      </c>
      <c r="I729" s="181">
        <f t="shared" si="426"/>
        <v>42532</v>
      </c>
      <c r="J729" s="181">
        <f t="shared" si="445"/>
        <v>42562</v>
      </c>
      <c r="K729" s="182">
        <f t="shared" si="427"/>
        <v>5.200795465929442E-3</v>
      </c>
      <c r="L729" s="213">
        <f t="shared" si="446"/>
        <v>42625</v>
      </c>
      <c r="M729" s="183">
        <f t="shared" si="447"/>
        <v>22</v>
      </c>
      <c r="N729" s="183">
        <f t="shared" si="428"/>
        <v>20</v>
      </c>
      <c r="O729" s="177">
        <f t="shared" si="429"/>
        <v>1.00472688</v>
      </c>
      <c r="P729" s="184">
        <f t="shared" si="423"/>
        <v>1.0034992899999999</v>
      </c>
      <c r="Q729" s="184">
        <f t="shared" si="448"/>
        <v>1.1851269432450953</v>
      </c>
      <c r="R729" s="177">
        <f t="shared" si="422"/>
        <v>1.1907288899999999</v>
      </c>
      <c r="S729" s="177">
        <f t="shared" si="449"/>
        <v>1.15976272</v>
      </c>
      <c r="T729" s="177">
        <f t="shared" si="430"/>
        <v>331772.3819485</v>
      </c>
      <c r="U729" s="177">
        <f t="shared" si="431"/>
        <v>2857.2302327010561</v>
      </c>
      <c r="V729" s="177">
        <f t="shared" si="432"/>
        <v>51150.623321184168</v>
      </c>
      <c r="W729" s="177">
        <f t="shared" si="433"/>
        <v>340077.04359346523</v>
      </c>
      <c r="X729" s="185">
        <f t="shared" si="434"/>
        <v>0</v>
      </c>
      <c r="Y729" s="177">
        <f t="shared" si="435"/>
        <v>0</v>
      </c>
      <c r="Z729" s="186">
        <f t="shared" si="436"/>
        <v>0</v>
      </c>
      <c r="AA729" s="177">
        <f t="shared" si="450"/>
        <v>0</v>
      </c>
      <c r="AB729" s="187">
        <f t="shared" si="451"/>
        <v>7.1215000000000001E-2</v>
      </c>
      <c r="AC729" s="185">
        <f t="shared" si="437"/>
        <v>20</v>
      </c>
      <c r="AD729" s="185">
        <v>252</v>
      </c>
      <c r="AE729" s="184">
        <f t="shared" si="421"/>
        <v>1.005474735</v>
      </c>
      <c r="AF729" s="177">
        <f t="shared" si="438"/>
        <v>1816.3658714799999</v>
      </c>
      <c r="AG729" s="177">
        <f t="shared" si="439"/>
        <v>1861.8316932499999</v>
      </c>
      <c r="AH729" s="188">
        <f t="shared" si="452"/>
        <v>0</v>
      </c>
      <c r="AI729" s="188"/>
      <c r="AJ729" s="188"/>
      <c r="AK729" s="188"/>
      <c r="AL729" s="8"/>
      <c r="AM729" s="8"/>
      <c r="AN729" s="8"/>
      <c r="AO729" s="8"/>
      <c r="AP729" s="8"/>
      <c r="AQ729" s="8"/>
      <c r="AR729" s="5"/>
      <c r="AS729" s="1"/>
      <c r="AT729" s="8"/>
      <c r="AU729" s="1"/>
      <c r="AV729" s="1"/>
      <c r="AW729" s="3"/>
      <c r="AX729" s="3"/>
      <c r="AY729" s="4"/>
      <c r="AZ729" s="4"/>
      <c r="BA729" s="4"/>
      <c r="BB729" s="1"/>
      <c r="BC729" s="1"/>
      <c r="BD729" s="1"/>
      <c r="BE729" s="1"/>
      <c r="BF729" s="1"/>
      <c r="BG729" s="1"/>
      <c r="BH729" s="1"/>
      <c r="BI729" s="1"/>
    </row>
    <row r="730" spans="1:192" x14ac:dyDescent="0.2">
      <c r="A730" s="125">
        <f t="shared" si="440"/>
        <v>42621</v>
      </c>
      <c r="B730" s="177">
        <f t="shared" si="424"/>
        <v>341938.87528671522</v>
      </c>
      <c r="C730" s="3">
        <f t="shared" si="441"/>
        <v>46161748.163706556</v>
      </c>
      <c r="D730" s="177">
        <f t="shared" si="442"/>
        <v>286069.19003957999</v>
      </c>
      <c r="E730" s="177">
        <f t="shared" si="443"/>
        <v>17884.211239649998</v>
      </c>
      <c r="F730" s="178">
        <f t="shared" si="425"/>
        <v>268184.97879993002</v>
      </c>
      <c r="G730" s="179">
        <f t="shared" si="444"/>
        <v>4691.59</v>
      </c>
      <c r="H730" s="180">
        <f>IF(AND(N730=1,N729&gt;1),VLOOKUP(A729,[1]Plan1!$CW$105:$CY$215,3),H729)</f>
        <v>4715.99</v>
      </c>
      <c r="I730" s="181">
        <f t="shared" si="426"/>
        <v>42532</v>
      </c>
      <c r="J730" s="181">
        <f t="shared" si="445"/>
        <v>42562</v>
      </c>
      <c r="K730" s="182">
        <f t="shared" si="427"/>
        <v>5.200795465929442E-3</v>
      </c>
      <c r="L730" s="213">
        <f t="shared" si="446"/>
        <v>42625</v>
      </c>
      <c r="M730" s="183">
        <f t="shared" si="447"/>
        <v>22</v>
      </c>
      <c r="N730" s="183">
        <f t="shared" si="428"/>
        <v>20</v>
      </c>
      <c r="O730" s="177">
        <f t="shared" si="429"/>
        <v>1.00472688</v>
      </c>
      <c r="P730" s="184">
        <f t="shared" si="423"/>
        <v>1.0034992899999999</v>
      </c>
      <c r="Q730" s="184">
        <f t="shared" si="448"/>
        <v>1.1851269432450953</v>
      </c>
      <c r="R730" s="177">
        <f t="shared" si="422"/>
        <v>1.1907288899999999</v>
      </c>
      <c r="S730" s="177">
        <f t="shared" si="449"/>
        <v>1.15976272</v>
      </c>
      <c r="T730" s="177">
        <f t="shared" si="430"/>
        <v>331772.3819485</v>
      </c>
      <c r="U730" s="177">
        <f t="shared" si="431"/>
        <v>2857.2302327010561</v>
      </c>
      <c r="V730" s="177">
        <f t="shared" si="432"/>
        <v>51150.623321184168</v>
      </c>
      <c r="W730" s="177">
        <f t="shared" si="433"/>
        <v>340077.04359346523</v>
      </c>
      <c r="X730" s="185">
        <f t="shared" si="434"/>
        <v>0</v>
      </c>
      <c r="Y730" s="177">
        <f t="shared" si="435"/>
        <v>0</v>
      </c>
      <c r="Z730" s="186">
        <f t="shared" si="436"/>
        <v>0</v>
      </c>
      <c r="AA730" s="177">
        <f t="shared" si="450"/>
        <v>0</v>
      </c>
      <c r="AB730" s="187">
        <f t="shared" si="451"/>
        <v>7.1215000000000001E-2</v>
      </c>
      <c r="AC730" s="185">
        <f t="shared" si="437"/>
        <v>20</v>
      </c>
      <c r="AD730" s="185">
        <v>252</v>
      </c>
      <c r="AE730" s="184">
        <f t="shared" si="421"/>
        <v>1.005474735</v>
      </c>
      <c r="AF730" s="177">
        <f t="shared" si="438"/>
        <v>1816.3658714799999</v>
      </c>
      <c r="AG730" s="177">
        <f t="shared" si="439"/>
        <v>1861.8316932499999</v>
      </c>
      <c r="AH730" s="188">
        <f t="shared" si="452"/>
        <v>0</v>
      </c>
      <c r="AI730" s="188"/>
      <c r="AJ730" s="188"/>
      <c r="AK730" s="188"/>
      <c r="AL730" s="8"/>
      <c r="AM730" s="8"/>
      <c r="AN730" s="11"/>
      <c r="AO730" s="11"/>
      <c r="AP730" s="11"/>
      <c r="AQ730" s="11"/>
      <c r="AR730" s="5"/>
      <c r="AS730" s="7"/>
      <c r="AT730" s="11"/>
      <c r="AU730" s="7"/>
      <c r="AV730" s="7"/>
      <c r="AW730" s="10"/>
      <c r="AX730" s="10"/>
      <c r="AY730" s="12"/>
      <c r="AZ730" s="12"/>
      <c r="BA730" s="12"/>
      <c r="BB730" s="7"/>
      <c r="BC730" s="7"/>
      <c r="BD730" s="7"/>
      <c r="BE730" s="7"/>
      <c r="BF730" s="7"/>
      <c r="BG730" s="7"/>
      <c r="BH730" s="7"/>
      <c r="BI730" s="7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</row>
    <row r="731" spans="1:192" x14ac:dyDescent="0.2">
      <c r="A731" s="125">
        <f t="shared" si="440"/>
        <v>42622</v>
      </c>
      <c r="B731" s="177">
        <f t="shared" si="424"/>
        <v>342107.96781990264</v>
      </c>
      <c r="C731" s="3">
        <f t="shared" si="441"/>
        <v>46184575.655686855</v>
      </c>
      <c r="D731" s="177">
        <f t="shared" si="442"/>
        <v>286069.19003957999</v>
      </c>
      <c r="E731" s="177">
        <f t="shared" si="443"/>
        <v>17884.211239649998</v>
      </c>
      <c r="F731" s="178">
        <f t="shared" si="425"/>
        <v>268184.97879993002</v>
      </c>
      <c r="G731" s="179">
        <f t="shared" si="444"/>
        <v>4691.59</v>
      </c>
      <c r="H731" s="180">
        <f>IF(AND(N731=1,N730&gt;1),VLOOKUP(A730,[1]Plan1!$CW$105:$CY$215,3),H730)</f>
        <v>4715.99</v>
      </c>
      <c r="I731" s="181">
        <f t="shared" si="426"/>
        <v>42532</v>
      </c>
      <c r="J731" s="181">
        <f t="shared" si="445"/>
        <v>42562</v>
      </c>
      <c r="K731" s="182">
        <f t="shared" si="427"/>
        <v>5.200795465929442E-3</v>
      </c>
      <c r="L731" s="213">
        <f t="shared" si="446"/>
        <v>42625</v>
      </c>
      <c r="M731" s="183">
        <f t="shared" si="447"/>
        <v>22</v>
      </c>
      <c r="N731" s="183">
        <f t="shared" si="428"/>
        <v>21</v>
      </c>
      <c r="O731" s="177">
        <f t="shared" si="429"/>
        <v>1.0049638000000001</v>
      </c>
      <c r="P731" s="184">
        <f t="shared" si="423"/>
        <v>1.0034992899999999</v>
      </c>
      <c r="Q731" s="184">
        <f t="shared" si="448"/>
        <v>1.1851269432450953</v>
      </c>
      <c r="R731" s="177">
        <f t="shared" si="422"/>
        <v>1.1910096699999999</v>
      </c>
      <c r="S731" s="177">
        <f t="shared" si="449"/>
        <v>1.15976272</v>
      </c>
      <c r="T731" s="177">
        <f t="shared" si="430"/>
        <v>331772.3819485</v>
      </c>
      <c r="U731" s="177">
        <f t="shared" si="431"/>
        <v>2857.2302327010561</v>
      </c>
      <c r="V731" s="177">
        <f t="shared" si="432"/>
        <v>51225.924299531602</v>
      </c>
      <c r="W731" s="177">
        <f t="shared" si="433"/>
        <v>340152.34457181266</v>
      </c>
      <c r="X731" s="185">
        <f t="shared" si="434"/>
        <v>0</v>
      </c>
      <c r="Y731" s="177">
        <f t="shared" si="435"/>
        <v>0</v>
      </c>
      <c r="Z731" s="186">
        <f t="shared" si="436"/>
        <v>0</v>
      </c>
      <c r="AA731" s="177">
        <f t="shared" si="450"/>
        <v>0</v>
      </c>
      <c r="AB731" s="187">
        <f t="shared" si="451"/>
        <v>7.1215000000000001E-2</v>
      </c>
      <c r="AC731" s="185">
        <f t="shared" si="437"/>
        <v>21</v>
      </c>
      <c r="AD731" s="185">
        <v>252</v>
      </c>
      <c r="AE731" s="184">
        <f t="shared" si="421"/>
        <v>1.005749257</v>
      </c>
      <c r="AF731" s="177">
        <f t="shared" si="438"/>
        <v>1907.44468932</v>
      </c>
      <c r="AG731" s="177">
        <f t="shared" si="439"/>
        <v>1955.6232480900001</v>
      </c>
      <c r="AH731" s="188">
        <f t="shared" si="452"/>
        <v>0</v>
      </c>
      <c r="AI731" s="188"/>
      <c r="AJ731" s="188"/>
      <c r="AK731" s="188"/>
      <c r="AL731" s="8"/>
      <c r="AM731" s="8"/>
      <c r="AN731" s="8"/>
      <c r="AO731" s="8"/>
      <c r="AP731" s="8"/>
      <c r="AQ731" s="8"/>
      <c r="AR731" s="5"/>
      <c r="AS731" s="1"/>
      <c r="AT731" s="8"/>
      <c r="AU731" s="1"/>
      <c r="AV731" s="1"/>
      <c r="AW731" s="3"/>
      <c r="AX731" s="3"/>
      <c r="AY731" s="4"/>
      <c r="AZ731" s="4"/>
      <c r="BA731" s="4"/>
      <c r="BB731" s="1"/>
      <c r="BC731" s="1"/>
      <c r="BD731" s="1"/>
      <c r="BE731" s="1"/>
      <c r="BF731" s="1"/>
      <c r="BG731" s="1"/>
      <c r="BH731" s="1"/>
      <c r="BI731" s="1"/>
    </row>
    <row r="732" spans="1:192" x14ac:dyDescent="0.2">
      <c r="A732" s="125">
        <f t="shared" si="440"/>
        <v>42623</v>
      </c>
      <c r="B732" s="177">
        <f t="shared" si="424"/>
        <v>342277.14879774844</v>
      </c>
      <c r="C732" s="3">
        <f t="shared" si="441"/>
        <v>46207415.087696038</v>
      </c>
      <c r="D732" s="177">
        <f t="shared" si="442"/>
        <v>286069.19003957999</v>
      </c>
      <c r="E732" s="177">
        <f t="shared" si="443"/>
        <v>17884.211239649998</v>
      </c>
      <c r="F732" s="178">
        <f t="shared" si="425"/>
        <v>268184.97879993002</v>
      </c>
      <c r="G732" s="179">
        <f t="shared" si="444"/>
        <v>4691.59</v>
      </c>
      <c r="H732" s="180">
        <f>IF(AND(N732=1,N731&gt;1),VLOOKUP(A731,[1]Plan1!$CW$105:$CY$215,3),H731)</f>
        <v>4715.99</v>
      </c>
      <c r="I732" s="181">
        <f t="shared" si="426"/>
        <v>42532</v>
      </c>
      <c r="J732" s="181">
        <f t="shared" si="445"/>
        <v>42562</v>
      </c>
      <c r="K732" s="182">
        <f t="shared" si="427"/>
        <v>5.200795465929442E-3</v>
      </c>
      <c r="L732" s="213">
        <f t="shared" si="446"/>
        <v>42625</v>
      </c>
      <c r="M732" s="183">
        <f t="shared" si="447"/>
        <v>22</v>
      </c>
      <c r="N732" s="183">
        <f t="shared" si="428"/>
        <v>22</v>
      </c>
      <c r="O732" s="177">
        <f t="shared" si="429"/>
        <v>1.00520079</v>
      </c>
      <c r="P732" s="184">
        <f t="shared" si="423"/>
        <v>1.0034992899999999</v>
      </c>
      <c r="Q732" s="184">
        <f t="shared" si="448"/>
        <v>1.1851269432450953</v>
      </c>
      <c r="R732" s="177">
        <f t="shared" si="422"/>
        <v>1.1912905300000001</v>
      </c>
      <c r="S732" s="177">
        <f t="shared" si="449"/>
        <v>1.15976272</v>
      </c>
      <c r="T732" s="177">
        <f t="shared" si="430"/>
        <v>331772.3819485</v>
      </c>
      <c r="U732" s="177">
        <f t="shared" si="431"/>
        <v>2857.2302327010561</v>
      </c>
      <c r="V732" s="177">
        <f t="shared" si="432"/>
        <v>51301.246732677399</v>
      </c>
      <c r="W732" s="177">
        <f t="shared" si="433"/>
        <v>340227.66700495844</v>
      </c>
      <c r="X732" s="185">
        <f t="shared" si="434"/>
        <v>0</v>
      </c>
      <c r="Y732" s="177">
        <f t="shared" si="435"/>
        <v>0</v>
      </c>
      <c r="Z732" s="186">
        <f t="shared" si="436"/>
        <v>0</v>
      </c>
      <c r="AA732" s="177">
        <f t="shared" si="450"/>
        <v>0</v>
      </c>
      <c r="AB732" s="187">
        <f t="shared" si="451"/>
        <v>7.1215000000000001E-2</v>
      </c>
      <c r="AC732" s="185">
        <f t="shared" si="437"/>
        <v>22</v>
      </c>
      <c r="AD732" s="185">
        <v>252</v>
      </c>
      <c r="AE732" s="184">
        <f t="shared" si="421"/>
        <v>1.0060238539999999</v>
      </c>
      <c r="AF732" s="177">
        <f t="shared" si="438"/>
        <v>1998.54839008</v>
      </c>
      <c r="AG732" s="177">
        <f t="shared" si="439"/>
        <v>2049.4817927899999</v>
      </c>
      <c r="AH732" s="188">
        <f t="shared" si="452"/>
        <v>0</v>
      </c>
      <c r="AI732" s="188"/>
      <c r="AJ732" s="188"/>
      <c r="AK732" s="188"/>
      <c r="AL732" s="8"/>
      <c r="AM732" s="8"/>
      <c r="AN732" s="8"/>
      <c r="AO732" s="8"/>
      <c r="AP732" s="8"/>
      <c r="AQ732" s="8"/>
      <c r="AR732" s="5"/>
      <c r="AS732" s="1"/>
      <c r="AT732" s="8"/>
      <c r="AU732" s="1"/>
      <c r="AV732" s="1"/>
      <c r="AW732" s="3"/>
      <c r="AX732" s="3"/>
      <c r="AY732" s="4"/>
      <c r="AZ732" s="4"/>
      <c r="BA732" s="4"/>
      <c r="BB732" s="1"/>
      <c r="BC732" s="1"/>
      <c r="BD732" s="1"/>
      <c r="BE732" s="1"/>
      <c r="BF732" s="1"/>
      <c r="BG732" s="1"/>
      <c r="BH732" s="1"/>
      <c r="BI732" s="1"/>
    </row>
    <row r="733" spans="1:192" x14ac:dyDescent="0.2">
      <c r="A733" s="125">
        <f t="shared" si="440"/>
        <v>42624</v>
      </c>
      <c r="B733" s="177">
        <f t="shared" si="424"/>
        <v>342277.14879774844</v>
      </c>
      <c r="C733" s="3">
        <f t="shared" si="441"/>
        <v>46207415.087696038</v>
      </c>
      <c r="D733" s="177">
        <f t="shared" si="442"/>
        <v>286069.19003957999</v>
      </c>
      <c r="E733" s="177">
        <f t="shared" si="443"/>
        <v>17884.211239649998</v>
      </c>
      <c r="F733" s="178">
        <f t="shared" si="425"/>
        <v>268184.97879993002</v>
      </c>
      <c r="G733" s="179">
        <f t="shared" si="444"/>
        <v>4691.59</v>
      </c>
      <c r="H733" s="180">
        <f>IF(AND(N733=1,N732&gt;1),VLOOKUP(A732,[1]Plan1!$CW$105:$CY$215,3),H732)</f>
        <v>4715.99</v>
      </c>
      <c r="I733" s="181">
        <f t="shared" si="426"/>
        <v>42532</v>
      </c>
      <c r="J733" s="181">
        <f t="shared" si="445"/>
        <v>42562</v>
      </c>
      <c r="K733" s="182">
        <f t="shared" si="427"/>
        <v>5.200795465929442E-3</v>
      </c>
      <c r="L733" s="213">
        <f t="shared" si="446"/>
        <v>42625</v>
      </c>
      <c r="M733" s="183">
        <f t="shared" si="447"/>
        <v>22</v>
      </c>
      <c r="N733" s="183">
        <f t="shared" si="428"/>
        <v>22</v>
      </c>
      <c r="O733" s="177">
        <f t="shared" si="429"/>
        <v>1.00520079</v>
      </c>
      <c r="P733" s="184">
        <f t="shared" si="423"/>
        <v>1.0034992899999999</v>
      </c>
      <c r="Q733" s="184">
        <f t="shared" si="448"/>
        <v>1.1851269432450953</v>
      </c>
      <c r="R733" s="177">
        <f t="shared" si="422"/>
        <v>1.1912905300000001</v>
      </c>
      <c r="S733" s="177">
        <f t="shared" si="449"/>
        <v>1.15976272</v>
      </c>
      <c r="T733" s="177">
        <f t="shared" si="430"/>
        <v>331772.3819485</v>
      </c>
      <c r="U733" s="177">
        <f t="shared" si="431"/>
        <v>2857.2302327010561</v>
      </c>
      <c r="V733" s="177">
        <f t="shared" si="432"/>
        <v>51301.246732677399</v>
      </c>
      <c r="W733" s="177">
        <f t="shared" si="433"/>
        <v>340227.66700495844</v>
      </c>
      <c r="X733" s="185">
        <f t="shared" si="434"/>
        <v>0</v>
      </c>
      <c r="Y733" s="177">
        <f t="shared" si="435"/>
        <v>0</v>
      </c>
      <c r="Z733" s="186">
        <f t="shared" si="436"/>
        <v>0</v>
      </c>
      <c r="AA733" s="177">
        <f t="shared" si="450"/>
        <v>0</v>
      </c>
      <c r="AB733" s="187">
        <f t="shared" si="451"/>
        <v>7.1215000000000001E-2</v>
      </c>
      <c r="AC733" s="185">
        <f t="shared" si="437"/>
        <v>22</v>
      </c>
      <c r="AD733" s="185">
        <v>252</v>
      </c>
      <c r="AE733" s="184">
        <f t="shared" si="421"/>
        <v>1.0060238539999999</v>
      </c>
      <c r="AF733" s="177">
        <f t="shared" si="438"/>
        <v>1998.54839008</v>
      </c>
      <c r="AG733" s="177">
        <f t="shared" si="439"/>
        <v>2049.4817927899999</v>
      </c>
      <c r="AH733" s="188">
        <f t="shared" si="452"/>
        <v>0</v>
      </c>
      <c r="AI733" s="188"/>
      <c r="AJ733" s="188"/>
      <c r="AK733" s="188"/>
      <c r="AL733" s="8"/>
      <c r="AM733" s="8"/>
      <c r="AN733" s="8"/>
      <c r="AO733" s="8"/>
      <c r="AP733" s="8"/>
      <c r="AQ733" s="8"/>
      <c r="AR733" s="5"/>
      <c r="AS733" s="1"/>
      <c r="AT733" s="8"/>
      <c r="AU733" s="1"/>
      <c r="AV733" s="1"/>
      <c r="AW733" s="3"/>
      <c r="AX733" s="3"/>
      <c r="AY733" s="4"/>
      <c r="AZ733" s="4"/>
      <c r="BA733" s="4"/>
      <c r="BB733" s="1"/>
      <c r="BC733" s="1"/>
      <c r="BD733" s="1"/>
      <c r="BE733" s="1"/>
      <c r="BF733" s="1"/>
      <c r="BG733" s="1"/>
      <c r="BH733" s="1"/>
      <c r="BI733" s="1"/>
    </row>
    <row r="734" spans="1:192" x14ac:dyDescent="0.2">
      <c r="A734" s="125">
        <f t="shared" si="440"/>
        <v>42625</v>
      </c>
      <c r="B734" s="177">
        <f t="shared" si="424"/>
        <v>342277.14879774844</v>
      </c>
      <c r="C734" s="3">
        <f t="shared" si="441"/>
        <v>46207415.087696038</v>
      </c>
      <c r="D734" s="177">
        <f t="shared" si="442"/>
        <v>286069.19003957999</v>
      </c>
      <c r="E734" s="177">
        <f t="shared" si="443"/>
        <v>17884.211239649998</v>
      </c>
      <c r="F734" s="178">
        <f t="shared" si="425"/>
        <v>268184.97879993002</v>
      </c>
      <c r="G734" s="179">
        <f t="shared" si="444"/>
        <v>4691.59</v>
      </c>
      <c r="H734" s="180">
        <f>IF(AND(N734=1,N733&gt;1),VLOOKUP(A733,[1]Plan1!$CW$105:$CY$215,3),H733)</f>
        <v>4715.99</v>
      </c>
      <c r="I734" s="181">
        <f t="shared" si="426"/>
        <v>42532</v>
      </c>
      <c r="J734" s="181">
        <f t="shared" si="445"/>
        <v>42562</v>
      </c>
      <c r="K734" s="182">
        <f t="shared" si="427"/>
        <v>5.200795465929442E-3</v>
      </c>
      <c r="L734" s="213">
        <f t="shared" si="446"/>
        <v>42625</v>
      </c>
      <c r="M734" s="183">
        <f t="shared" si="447"/>
        <v>22</v>
      </c>
      <c r="N734" s="183">
        <f t="shared" si="428"/>
        <v>22</v>
      </c>
      <c r="O734" s="177">
        <f t="shared" si="429"/>
        <v>1.00520079</v>
      </c>
      <c r="P734" s="184">
        <f t="shared" si="423"/>
        <v>1.0034992899999999</v>
      </c>
      <c r="Q734" s="184">
        <f t="shared" si="448"/>
        <v>1.1851269432450953</v>
      </c>
      <c r="R734" s="177">
        <f t="shared" si="422"/>
        <v>1.1912905300000001</v>
      </c>
      <c r="S734" s="177">
        <f t="shared" si="449"/>
        <v>1.15976272</v>
      </c>
      <c r="T734" s="177">
        <f t="shared" si="430"/>
        <v>331772.3819485</v>
      </c>
      <c r="U734" s="177">
        <f t="shared" si="431"/>
        <v>2857.2302327010561</v>
      </c>
      <c r="V734" s="177">
        <f t="shared" si="432"/>
        <v>51301.246732677399</v>
      </c>
      <c r="W734" s="177">
        <f t="shared" si="433"/>
        <v>340227.66700495844</v>
      </c>
      <c r="X734" s="185">
        <f t="shared" si="434"/>
        <v>24</v>
      </c>
      <c r="Y734" s="177">
        <f t="shared" si="435"/>
        <v>2500.8168593199998</v>
      </c>
      <c r="Z734" s="186">
        <f t="shared" si="436"/>
        <v>8.7419999999999998E-3</v>
      </c>
      <c r="AA734" s="177">
        <f t="shared" si="450"/>
        <v>2900.3541629900001</v>
      </c>
      <c r="AB734" s="187">
        <f t="shared" si="451"/>
        <v>7.1215000000000001E-2</v>
      </c>
      <c r="AC734" s="185">
        <f t="shared" si="437"/>
        <v>22</v>
      </c>
      <c r="AD734" s="185">
        <v>252</v>
      </c>
      <c r="AE734" s="184">
        <f t="shared" si="421"/>
        <v>1.0060238539999999</v>
      </c>
      <c r="AF734" s="177">
        <f t="shared" si="438"/>
        <v>1998.54839008</v>
      </c>
      <c r="AG734" s="177">
        <f t="shared" si="439"/>
        <v>2049.4817927899999</v>
      </c>
      <c r="AH734" s="188">
        <f t="shared" si="452"/>
        <v>4898.9025530700001</v>
      </c>
      <c r="AI734" s="188"/>
      <c r="AJ734" s="188"/>
      <c r="AK734" s="188"/>
      <c r="AL734" s="8"/>
      <c r="AM734" s="8"/>
      <c r="AN734" s="8"/>
      <c r="AO734" s="8"/>
      <c r="AP734" s="8"/>
      <c r="AQ734" s="8"/>
      <c r="AR734" s="5"/>
      <c r="AS734" s="1"/>
      <c r="AT734" s="8"/>
      <c r="AU734" s="1"/>
      <c r="AV734" s="1"/>
      <c r="AW734" s="3"/>
      <c r="AX734" s="3"/>
      <c r="AY734" s="4"/>
      <c r="AZ734" s="4"/>
      <c r="BA734" s="4"/>
      <c r="BB734" s="1"/>
      <c r="BC734" s="1"/>
      <c r="BD734" s="1"/>
      <c r="BE734" s="1"/>
      <c r="BF734" s="1"/>
      <c r="BG734" s="1"/>
      <c r="BH734" s="1"/>
      <c r="BI734" s="1"/>
    </row>
    <row r="735" spans="1:192" x14ac:dyDescent="0.2">
      <c r="A735" s="125">
        <f t="shared" si="440"/>
        <v>42626</v>
      </c>
      <c r="B735" s="177">
        <f t="shared" si="424"/>
        <v>337489.56987339718</v>
      </c>
      <c r="C735" s="3">
        <f t="shared" si="441"/>
        <v>45561091.932908617</v>
      </c>
      <c r="D735" s="177">
        <f t="shared" si="442"/>
        <v>283568.37318026001</v>
      </c>
      <c r="E735" s="177">
        <f t="shared" si="443"/>
        <v>15383.394380329999</v>
      </c>
      <c r="F735" s="178">
        <f t="shared" si="425"/>
        <v>268184.97879993002</v>
      </c>
      <c r="G735" s="179">
        <f t="shared" si="444"/>
        <v>4715.99</v>
      </c>
      <c r="H735" s="180">
        <f>IF(AND(N735=1,N734&gt;1),VLOOKUP(A734,[1]Plan1!$CW$105:$CY$215,3),H734)</f>
        <v>4736.74</v>
      </c>
      <c r="I735" s="181">
        <f t="shared" si="426"/>
        <v>42564</v>
      </c>
      <c r="J735" s="181">
        <f t="shared" si="445"/>
        <v>42595</v>
      </c>
      <c r="K735" s="182">
        <f t="shared" si="427"/>
        <v>4.3999245121384423E-3</v>
      </c>
      <c r="L735" s="213">
        <f t="shared" si="446"/>
        <v>42653</v>
      </c>
      <c r="M735" s="183">
        <f t="shared" si="447"/>
        <v>20</v>
      </c>
      <c r="N735" s="183">
        <f t="shared" si="428"/>
        <v>1</v>
      </c>
      <c r="O735" s="177">
        <f t="shared" si="429"/>
        <v>1.0002195300000001</v>
      </c>
      <c r="P735" s="184">
        <f t="shared" si="423"/>
        <v>1.00520079</v>
      </c>
      <c r="Q735" s="184">
        <f t="shared" si="448"/>
        <v>1.1912905396002549</v>
      </c>
      <c r="R735" s="177">
        <f t="shared" si="422"/>
        <v>1.19155206</v>
      </c>
      <c r="S735" s="177">
        <f t="shared" si="449"/>
        <v>1.15976272</v>
      </c>
      <c r="T735" s="177">
        <f t="shared" si="430"/>
        <v>328872.02778551</v>
      </c>
      <c r="U735" s="177">
        <f t="shared" si="431"/>
        <v>2457.6929290342355</v>
      </c>
      <c r="V735" s="177">
        <f t="shared" si="432"/>
        <v>51371.385150182927</v>
      </c>
      <c r="W735" s="177">
        <f t="shared" si="433"/>
        <v>337397.45125947718</v>
      </c>
      <c r="X735" s="185">
        <f t="shared" si="434"/>
        <v>0</v>
      </c>
      <c r="Y735" s="177">
        <f t="shared" si="435"/>
        <v>0</v>
      </c>
      <c r="Z735" s="186">
        <f t="shared" si="436"/>
        <v>0</v>
      </c>
      <c r="AA735" s="177">
        <f t="shared" si="450"/>
        <v>0</v>
      </c>
      <c r="AB735" s="187">
        <f t="shared" si="451"/>
        <v>7.1215000000000001E-2</v>
      </c>
      <c r="AC735" s="185">
        <f t="shared" si="437"/>
        <v>1</v>
      </c>
      <c r="AD735" s="185">
        <v>252</v>
      </c>
      <c r="AE735" s="184">
        <f t="shared" ref="AE735:AE798" si="453">ROUND((1+AB735)^TRUNC((AC735/AD735),9),9)</f>
        <v>1.000273027</v>
      </c>
      <c r="AF735" s="177">
        <f t="shared" si="438"/>
        <v>89.790943130000002</v>
      </c>
      <c r="AG735" s="177">
        <f t="shared" si="439"/>
        <v>92.118613920000001</v>
      </c>
      <c r="AH735" s="188">
        <f t="shared" si="452"/>
        <v>0</v>
      </c>
      <c r="AI735" s="188"/>
      <c r="AJ735" s="188"/>
      <c r="AK735" s="188"/>
      <c r="AL735" s="8"/>
      <c r="AM735" s="8"/>
      <c r="AN735" s="8"/>
      <c r="AO735" s="8"/>
      <c r="AP735" s="8"/>
      <c r="AQ735" s="8"/>
      <c r="AR735" s="5"/>
      <c r="AS735" s="1"/>
      <c r="AT735" s="8"/>
      <c r="AU735" s="1"/>
      <c r="AV735" s="1"/>
      <c r="AW735" s="3"/>
      <c r="AX735" s="3"/>
      <c r="AY735" s="4"/>
      <c r="AZ735" s="4"/>
      <c r="BA735" s="4"/>
      <c r="BB735" s="1"/>
      <c r="BC735" s="1"/>
      <c r="BD735" s="1"/>
      <c r="BE735" s="1"/>
      <c r="BF735" s="1"/>
      <c r="BG735" s="1"/>
      <c r="BH735" s="1"/>
      <c r="BI735" s="1"/>
    </row>
    <row r="736" spans="1:192" x14ac:dyDescent="0.2">
      <c r="A736" s="125">
        <f t="shared" si="440"/>
        <v>42627</v>
      </c>
      <c r="B736" s="177">
        <f t="shared" si="424"/>
        <v>337651.90661415143</v>
      </c>
      <c r="C736" s="3">
        <f t="shared" si="441"/>
        <v>45583007.392910443</v>
      </c>
      <c r="D736" s="177">
        <f t="shared" si="442"/>
        <v>283568.37318026001</v>
      </c>
      <c r="E736" s="177">
        <f t="shared" si="443"/>
        <v>15383.394380329999</v>
      </c>
      <c r="F736" s="178">
        <f t="shared" si="425"/>
        <v>268184.97879993002</v>
      </c>
      <c r="G736" s="179">
        <f t="shared" si="444"/>
        <v>4715.99</v>
      </c>
      <c r="H736" s="180">
        <f>IF(AND(N736=1,N735&gt;1),VLOOKUP(A735,[1]Plan1!$CW$105:$CY$215,3),H735)</f>
        <v>4736.74</v>
      </c>
      <c r="I736" s="181">
        <f t="shared" si="426"/>
        <v>42564</v>
      </c>
      <c r="J736" s="181">
        <f t="shared" si="445"/>
        <v>42595</v>
      </c>
      <c r="K736" s="182">
        <f t="shared" si="427"/>
        <v>4.3999245121384423E-3</v>
      </c>
      <c r="L736" s="213">
        <f t="shared" si="446"/>
        <v>42653</v>
      </c>
      <c r="M736" s="183">
        <f t="shared" si="447"/>
        <v>20</v>
      </c>
      <c r="N736" s="183">
        <f t="shared" si="428"/>
        <v>2</v>
      </c>
      <c r="O736" s="177">
        <f t="shared" si="429"/>
        <v>1.00043912</v>
      </c>
      <c r="P736" s="184">
        <f t="shared" si="423"/>
        <v>1.00520079</v>
      </c>
      <c r="Q736" s="184">
        <f t="shared" si="448"/>
        <v>1.1912905396002549</v>
      </c>
      <c r="R736" s="177">
        <f t="shared" si="422"/>
        <v>1.1918136500000001</v>
      </c>
      <c r="S736" s="177">
        <f t="shared" si="449"/>
        <v>1.15976272</v>
      </c>
      <c r="T736" s="177">
        <f t="shared" si="430"/>
        <v>328872.02778551</v>
      </c>
      <c r="U736" s="177">
        <f t="shared" si="431"/>
        <v>2457.6929290342355</v>
      </c>
      <c r="V736" s="177">
        <f t="shared" si="432"/>
        <v>51441.539658787209</v>
      </c>
      <c r="W736" s="177">
        <f t="shared" si="433"/>
        <v>337467.60576808144</v>
      </c>
      <c r="X736" s="185">
        <f t="shared" si="434"/>
        <v>0</v>
      </c>
      <c r="Y736" s="177">
        <f t="shared" si="435"/>
        <v>0</v>
      </c>
      <c r="Z736" s="186">
        <f t="shared" si="436"/>
        <v>0</v>
      </c>
      <c r="AA736" s="177">
        <f t="shared" si="450"/>
        <v>0</v>
      </c>
      <c r="AB736" s="187">
        <f t="shared" si="451"/>
        <v>7.1215000000000001E-2</v>
      </c>
      <c r="AC736" s="185">
        <f t="shared" si="437"/>
        <v>2</v>
      </c>
      <c r="AD736" s="185">
        <v>252</v>
      </c>
      <c r="AE736" s="184">
        <f t="shared" si="453"/>
        <v>1.000546129</v>
      </c>
      <c r="AF736" s="177">
        <f t="shared" si="438"/>
        <v>179.60655166000001</v>
      </c>
      <c r="AG736" s="177">
        <f t="shared" si="439"/>
        <v>184.30084607000001</v>
      </c>
      <c r="AH736" s="188">
        <f t="shared" si="452"/>
        <v>0</v>
      </c>
      <c r="AI736" s="188"/>
      <c r="AJ736" s="188"/>
      <c r="AK736" s="188"/>
      <c r="AL736" s="8"/>
      <c r="AM736" s="8"/>
      <c r="AN736" s="8"/>
      <c r="AO736" s="8"/>
      <c r="AP736" s="8"/>
      <c r="AQ736" s="8"/>
      <c r="AR736" s="5"/>
      <c r="AS736" s="1"/>
      <c r="AT736" s="8"/>
      <c r="AU736" s="1"/>
      <c r="AV736" s="1"/>
      <c r="AW736" s="3"/>
      <c r="AX736" s="3"/>
      <c r="AY736" s="4"/>
      <c r="AZ736" s="4"/>
      <c r="BA736" s="4"/>
      <c r="BB736" s="1"/>
      <c r="BC736" s="1"/>
      <c r="BD736" s="1"/>
      <c r="BE736" s="1"/>
      <c r="BF736" s="1"/>
      <c r="BG736" s="1"/>
      <c r="BH736" s="1"/>
      <c r="BI736" s="1"/>
    </row>
    <row r="737" spans="1:206" x14ac:dyDescent="0.2">
      <c r="A737" s="125">
        <f t="shared" si="440"/>
        <v>42628</v>
      </c>
      <c r="B737" s="177">
        <f t="shared" si="424"/>
        <v>337814.32309318444</v>
      </c>
      <c r="C737" s="3">
        <f t="shared" si="441"/>
        <v>45604933.6175799</v>
      </c>
      <c r="D737" s="177">
        <f t="shared" si="442"/>
        <v>283568.37318026001</v>
      </c>
      <c r="E737" s="177">
        <f t="shared" si="443"/>
        <v>15383.394380329999</v>
      </c>
      <c r="F737" s="178">
        <f t="shared" si="425"/>
        <v>268184.97879993002</v>
      </c>
      <c r="G737" s="179">
        <f t="shared" si="444"/>
        <v>4715.99</v>
      </c>
      <c r="H737" s="180">
        <f>IF(AND(N737=1,N736&gt;1),VLOOKUP(A736,[1]Plan1!$CW$105:$CY$215,3),H736)</f>
        <v>4736.74</v>
      </c>
      <c r="I737" s="181">
        <f t="shared" si="426"/>
        <v>42564</v>
      </c>
      <c r="J737" s="181">
        <f t="shared" si="445"/>
        <v>42595</v>
      </c>
      <c r="K737" s="182">
        <f t="shared" si="427"/>
        <v>4.3999245121384423E-3</v>
      </c>
      <c r="L737" s="213">
        <f t="shared" si="446"/>
        <v>42653</v>
      </c>
      <c r="M737" s="183">
        <f t="shared" si="447"/>
        <v>20</v>
      </c>
      <c r="N737" s="183">
        <f t="shared" si="428"/>
        <v>3</v>
      </c>
      <c r="O737" s="177">
        <f t="shared" si="429"/>
        <v>1.0006587499999999</v>
      </c>
      <c r="P737" s="184">
        <f t="shared" si="423"/>
        <v>1.00520079</v>
      </c>
      <c r="Q737" s="184">
        <f t="shared" si="448"/>
        <v>1.1912905396002549</v>
      </c>
      <c r="R737" s="177">
        <f t="shared" si="422"/>
        <v>1.1920752999999999</v>
      </c>
      <c r="S737" s="177">
        <f t="shared" si="449"/>
        <v>1.15976272</v>
      </c>
      <c r="T737" s="177">
        <f t="shared" si="430"/>
        <v>328872.02778551</v>
      </c>
      <c r="U737" s="177">
        <f t="shared" si="431"/>
        <v>2457.6929290342355</v>
      </c>
      <c r="V737" s="177">
        <f t="shared" si="432"/>
        <v>51511.710258490188</v>
      </c>
      <c r="W737" s="177">
        <f t="shared" si="433"/>
        <v>337537.77636778442</v>
      </c>
      <c r="X737" s="185">
        <f t="shared" si="434"/>
        <v>0</v>
      </c>
      <c r="Y737" s="177">
        <f t="shared" si="435"/>
        <v>0</v>
      </c>
      <c r="Z737" s="186">
        <f t="shared" si="436"/>
        <v>0</v>
      </c>
      <c r="AA737" s="177">
        <f t="shared" si="450"/>
        <v>0</v>
      </c>
      <c r="AB737" s="187">
        <f t="shared" si="451"/>
        <v>7.1215000000000001E-2</v>
      </c>
      <c r="AC737" s="185">
        <f t="shared" si="437"/>
        <v>3</v>
      </c>
      <c r="AD737" s="185">
        <v>252</v>
      </c>
      <c r="AE737" s="184">
        <f t="shared" si="453"/>
        <v>1.0008193059999999</v>
      </c>
      <c r="AF737" s="177">
        <f t="shared" si="438"/>
        <v>269.44682559</v>
      </c>
      <c r="AG737" s="177">
        <f t="shared" si="439"/>
        <v>276.54672540000001</v>
      </c>
      <c r="AH737" s="188">
        <f t="shared" si="452"/>
        <v>0</v>
      </c>
      <c r="AI737" s="188"/>
      <c r="AJ737" s="188"/>
      <c r="AK737" s="188"/>
      <c r="AL737" s="8"/>
      <c r="AM737" s="8"/>
      <c r="AN737" s="8"/>
      <c r="AO737" s="8"/>
      <c r="AP737" s="8"/>
      <c r="AQ737" s="8"/>
      <c r="AR737" s="5"/>
      <c r="AS737" s="1"/>
      <c r="AT737" s="8"/>
      <c r="AU737" s="1"/>
      <c r="AV737" s="1"/>
      <c r="AW737" s="3"/>
      <c r="AX737" s="3"/>
      <c r="AY737" s="4"/>
      <c r="AZ737" s="4"/>
      <c r="BA737" s="4"/>
      <c r="BB737" s="1"/>
      <c r="BC737" s="1"/>
      <c r="BD737" s="1"/>
      <c r="BE737" s="1"/>
      <c r="BF737" s="1"/>
      <c r="BG737" s="1"/>
      <c r="BH737" s="1"/>
      <c r="BI737" s="1"/>
    </row>
    <row r="738" spans="1:206" x14ac:dyDescent="0.2">
      <c r="A738" s="125">
        <f t="shared" si="440"/>
        <v>42629</v>
      </c>
      <c r="B738" s="177">
        <f t="shared" si="424"/>
        <v>337976.81900187617</v>
      </c>
      <c r="C738" s="3">
        <f t="shared" si="441"/>
        <v>45626870.56525328</v>
      </c>
      <c r="D738" s="177">
        <f t="shared" si="442"/>
        <v>283568.37318026001</v>
      </c>
      <c r="E738" s="177">
        <f t="shared" si="443"/>
        <v>15383.394380329999</v>
      </c>
      <c r="F738" s="178">
        <f t="shared" si="425"/>
        <v>268184.97879993002</v>
      </c>
      <c r="G738" s="179">
        <f t="shared" si="444"/>
        <v>4715.99</v>
      </c>
      <c r="H738" s="180">
        <f>IF(AND(N738=1,N737&gt;1),VLOOKUP(A737,[1]Plan1!$CW$105:$CY$215,3),H737)</f>
        <v>4736.74</v>
      </c>
      <c r="I738" s="181">
        <f t="shared" si="426"/>
        <v>42564</v>
      </c>
      <c r="J738" s="181">
        <f t="shared" si="445"/>
        <v>42595</v>
      </c>
      <c r="K738" s="182">
        <f t="shared" si="427"/>
        <v>4.3999245121384423E-3</v>
      </c>
      <c r="L738" s="213">
        <f t="shared" si="446"/>
        <v>42653</v>
      </c>
      <c r="M738" s="183">
        <f t="shared" si="447"/>
        <v>20</v>
      </c>
      <c r="N738" s="183">
        <f t="shared" si="428"/>
        <v>4</v>
      </c>
      <c r="O738" s="177">
        <f t="shared" si="429"/>
        <v>1.0008784399999999</v>
      </c>
      <c r="P738" s="184">
        <f t="shared" si="423"/>
        <v>1.00520079</v>
      </c>
      <c r="Q738" s="184">
        <f t="shared" si="448"/>
        <v>1.1912905396002549</v>
      </c>
      <c r="R738" s="177">
        <f t="shared" si="422"/>
        <v>1.1923370099999999</v>
      </c>
      <c r="S738" s="177">
        <f t="shared" si="449"/>
        <v>1.15976272</v>
      </c>
      <c r="T738" s="177">
        <f t="shared" si="430"/>
        <v>328872.02778551</v>
      </c>
      <c r="U738" s="177">
        <f t="shared" si="431"/>
        <v>2457.6929290342355</v>
      </c>
      <c r="V738" s="177">
        <f t="shared" si="432"/>
        <v>51581.896949291906</v>
      </c>
      <c r="W738" s="177">
        <f t="shared" si="433"/>
        <v>337607.96305858617</v>
      </c>
      <c r="X738" s="185">
        <f t="shared" si="434"/>
        <v>0</v>
      </c>
      <c r="Y738" s="177">
        <f t="shared" si="435"/>
        <v>0</v>
      </c>
      <c r="Z738" s="186">
        <f t="shared" si="436"/>
        <v>0</v>
      </c>
      <c r="AA738" s="177">
        <f t="shared" si="450"/>
        <v>0</v>
      </c>
      <c r="AB738" s="187">
        <f t="shared" si="451"/>
        <v>7.1215000000000001E-2</v>
      </c>
      <c r="AC738" s="185">
        <f t="shared" si="437"/>
        <v>4</v>
      </c>
      <c r="AD738" s="185">
        <v>252</v>
      </c>
      <c r="AE738" s="184">
        <f t="shared" si="453"/>
        <v>1.001092557</v>
      </c>
      <c r="AF738" s="177">
        <f t="shared" si="438"/>
        <v>359.31143606000001</v>
      </c>
      <c r="AG738" s="177">
        <f t="shared" si="439"/>
        <v>368.85594329000003</v>
      </c>
      <c r="AH738" s="188">
        <f t="shared" si="452"/>
        <v>0</v>
      </c>
      <c r="AI738" s="188"/>
      <c r="AJ738" s="188"/>
      <c r="AK738" s="188"/>
      <c r="AL738" s="8"/>
      <c r="AM738" s="8"/>
      <c r="AN738" s="8"/>
      <c r="AO738" s="8"/>
      <c r="AP738" s="8"/>
      <c r="AQ738" s="8"/>
      <c r="AR738" s="5"/>
      <c r="AS738" s="1"/>
      <c r="AT738" s="8"/>
      <c r="AU738" s="1"/>
      <c r="AV738" s="1"/>
      <c r="AW738" s="3"/>
      <c r="AX738" s="3"/>
      <c r="AY738" s="4"/>
      <c r="AZ738" s="4"/>
      <c r="BA738" s="4"/>
      <c r="BB738" s="1"/>
      <c r="BC738" s="1"/>
      <c r="BD738" s="1"/>
      <c r="BE738" s="1"/>
      <c r="BF738" s="1"/>
      <c r="BG738" s="1"/>
      <c r="BH738" s="1"/>
      <c r="BI738" s="1"/>
    </row>
    <row r="739" spans="1:206" x14ac:dyDescent="0.2">
      <c r="A739" s="125">
        <f t="shared" si="440"/>
        <v>42630</v>
      </c>
      <c r="B739" s="177">
        <f t="shared" si="424"/>
        <v>338139.39202115685</v>
      </c>
      <c r="C739" s="3">
        <f t="shared" si="441"/>
        <v>45648817.922856174</v>
      </c>
      <c r="D739" s="177">
        <f t="shared" si="442"/>
        <v>283568.37318026001</v>
      </c>
      <c r="E739" s="177">
        <f t="shared" si="443"/>
        <v>15383.394380329999</v>
      </c>
      <c r="F739" s="178">
        <f t="shared" si="425"/>
        <v>268184.97879993002</v>
      </c>
      <c r="G739" s="179">
        <f t="shared" si="444"/>
        <v>4715.99</v>
      </c>
      <c r="H739" s="180">
        <f>IF(AND(N739=1,N738&gt;1),VLOOKUP(A738,[1]Plan1!$CW$105:$CY$215,3),H738)</f>
        <v>4736.74</v>
      </c>
      <c r="I739" s="181">
        <f t="shared" si="426"/>
        <v>42564</v>
      </c>
      <c r="J739" s="181">
        <f t="shared" si="445"/>
        <v>42595</v>
      </c>
      <c r="K739" s="182">
        <f t="shared" si="427"/>
        <v>4.3999245121384423E-3</v>
      </c>
      <c r="L739" s="213">
        <f t="shared" si="446"/>
        <v>42653</v>
      </c>
      <c r="M739" s="183">
        <f t="shared" si="447"/>
        <v>20</v>
      </c>
      <c r="N739" s="183">
        <f t="shared" si="428"/>
        <v>5</v>
      </c>
      <c r="O739" s="177">
        <f t="shared" si="429"/>
        <v>1.0010981699999999</v>
      </c>
      <c r="P739" s="184">
        <f t="shared" si="423"/>
        <v>1.00520079</v>
      </c>
      <c r="Q739" s="184">
        <f t="shared" si="448"/>
        <v>1.1912905396002549</v>
      </c>
      <c r="R739" s="177">
        <f t="shared" si="422"/>
        <v>1.19259877</v>
      </c>
      <c r="S739" s="177">
        <f t="shared" si="449"/>
        <v>1.15976272</v>
      </c>
      <c r="T739" s="177">
        <f t="shared" si="430"/>
        <v>328872.02778551</v>
      </c>
      <c r="U739" s="177">
        <f t="shared" si="431"/>
        <v>2457.6929290342355</v>
      </c>
      <c r="V739" s="177">
        <f t="shared" si="432"/>
        <v>51652.097049342607</v>
      </c>
      <c r="W739" s="177">
        <f t="shared" si="433"/>
        <v>337678.16315863683</v>
      </c>
      <c r="X739" s="185">
        <f t="shared" si="434"/>
        <v>0</v>
      </c>
      <c r="Y739" s="177">
        <f t="shared" si="435"/>
        <v>0</v>
      </c>
      <c r="Z739" s="186">
        <f t="shared" si="436"/>
        <v>0</v>
      </c>
      <c r="AA739" s="177">
        <f t="shared" si="450"/>
        <v>0</v>
      </c>
      <c r="AB739" s="187">
        <f t="shared" si="451"/>
        <v>7.1215000000000001E-2</v>
      </c>
      <c r="AC739" s="185">
        <f t="shared" si="437"/>
        <v>5</v>
      </c>
      <c r="AD739" s="185">
        <v>252</v>
      </c>
      <c r="AE739" s="184">
        <f t="shared" si="453"/>
        <v>1.0013658830000001</v>
      </c>
      <c r="AF739" s="177">
        <f t="shared" si="438"/>
        <v>449.20071192</v>
      </c>
      <c r="AG739" s="177">
        <f t="shared" si="439"/>
        <v>461.22886252000001</v>
      </c>
      <c r="AH739" s="188">
        <f t="shared" si="452"/>
        <v>0</v>
      </c>
      <c r="AI739" s="188"/>
      <c r="AJ739" s="188"/>
      <c r="AK739" s="188"/>
      <c r="AL739" s="8"/>
      <c r="AM739" s="8"/>
      <c r="AN739" s="8"/>
      <c r="AO739" s="8"/>
      <c r="AP739" s="8"/>
      <c r="AQ739" s="8"/>
      <c r="AR739" s="5"/>
      <c r="AS739" s="1"/>
      <c r="AT739" s="8"/>
      <c r="AU739" s="1"/>
      <c r="AV739" s="1"/>
      <c r="AW739" s="3"/>
      <c r="AX739" s="3"/>
      <c r="AY739" s="4"/>
      <c r="AZ739" s="4"/>
      <c r="BA739" s="4"/>
      <c r="BB739" s="1"/>
      <c r="BC739" s="1"/>
      <c r="BD739" s="1"/>
      <c r="BE739" s="1"/>
      <c r="BF739" s="1"/>
      <c r="BG739" s="1"/>
      <c r="BH739" s="1"/>
      <c r="BI739" s="1"/>
    </row>
    <row r="740" spans="1:206" x14ac:dyDescent="0.2">
      <c r="A740" s="125">
        <f t="shared" si="440"/>
        <v>42631</v>
      </c>
      <c r="B740" s="177">
        <f t="shared" si="424"/>
        <v>338139.39202115685</v>
      </c>
      <c r="C740" s="3">
        <f t="shared" si="441"/>
        <v>45648817.922856174</v>
      </c>
      <c r="D740" s="177">
        <f t="shared" si="442"/>
        <v>283568.37318026001</v>
      </c>
      <c r="E740" s="177">
        <f t="shared" si="443"/>
        <v>15383.394380329999</v>
      </c>
      <c r="F740" s="178">
        <f t="shared" si="425"/>
        <v>268184.97879993002</v>
      </c>
      <c r="G740" s="179">
        <f t="shared" si="444"/>
        <v>4715.99</v>
      </c>
      <c r="H740" s="180">
        <f>IF(AND(N740=1,N739&gt;1),VLOOKUP(A739,[1]Plan1!$CW$105:$CY$215,3),H739)</f>
        <v>4736.74</v>
      </c>
      <c r="I740" s="181">
        <f t="shared" si="426"/>
        <v>42564</v>
      </c>
      <c r="J740" s="181">
        <f t="shared" si="445"/>
        <v>42595</v>
      </c>
      <c r="K740" s="182">
        <f t="shared" si="427"/>
        <v>4.3999245121384423E-3</v>
      </c>
      <c r="L740" s="213">
        <f t="shared" si="446"/>
        <v>42653</v>
      </c>
      <c r="M740" s="183">
        <f t="shared" si="447"/>
        <v>20</v>
      </c>
      <c r="N740" s="183">
        <f t="shared" si="428"/>
        <v>5</v>
      </c>
      <c r="O740" s="177">
        <f t="shared" si="429"/>
        <v>1.0010981699999999</v>
      </c>
      <c r="P740" s="184">
        <f t="shared" si="423"/>
        <v>1.00520079</v>
      </c>
      <c r="Q740" s="184">
        <f t="shared" si="448"/>
        <v>1.1912905396002549</v>
      </c>
      <c r="R740" s="177">
        <f t="shared" si="422"/>
        <v>1.19259877</v>
      </c>
      <c r="S740" s="177">
        <f t="shared" si="449"/>
        <v>1.15976272</v>
      </c>
      <c r="T740" s="177">
        <f t="shared" si="430"/>
        <v>328872.02778551</v>
      </c>
      <c r="U740" s="177">
        <f t="shared" si="431"/>
        <v>2457.6929290342355</v>
      </c>
      <c r="V740" s="177">
        <f t="shared" si="432"/>
        <v>51652.097049342607</v>
      </c>
      <c r="W740" s="177">
        <f t="shared" si="433"/>
        <v>337678.16315863683</v>
      </c>
      <c r="X740" s="185">
        <f t="shared" si="434"/>
        <v>0</v>
      </c>
      <c r="Y740" s="177">
        <f t="shared" si="435"/>
        <v>0</v>
      </c>
      <c r="Z740" s="186">
        <f t="shared" si="436"/>
        <v>0</v>
      </c>
      <c r="AA740" s="177">
        <f t="shared" si="450"/>
        <v>0</v>
      </c>
      <c r="AB740" s="187">
        <f t="shared" si="451"/>
        <v>7.1215000000000001E-2</v>
      </c>
      <c r="AC740" s="185">
        <f t="shared" si="437"/>
        <v>5</v>
      </c>
      <c r="AD740" s="185">
        <v>252</v>
      </c>
      <c r="AE740" s="184">
        <f t="shared" si="453"/>
        <v>1.0013658830000001</v>
      </c>
      <c r="AF740" s="177">
        <f t="shared" si="438"/>
        <v>449.20071192</v>
      </c>
      <c r="AG740" s="177">
        <f t="shared" si="439"/>
        <v>461.22886252000001</v>
      </c>
      <c r="AH740" s="188">
        <f t="shared" si="452"/>
        <v>0</v>
      </c>
      <c r="AI740" s="188"/>
      <c r="AJ740" s="188"/>
      <c r="AK740" s="188"/>
      <c r="AL740" s="8"/>
      <c r="AM740" s="8"/>
      <c r="AN740" s="8"/>
      <c r="AO740" s="8"/>
      <c r="AP740" s="8"/>
      <c r="AQ740" s="8"/>
      <c r="AR740" s="5"/>
      <c r="AS740" s="1"/>
      <c r="AT740" s="8"/>
      <c r="AU740" s="1"/>
      <c r="AV740" s="1"/>
      <c r="AW740" s="3"/>
      <c r="AX740" s="3"/>
      <c r="AY740" s="4"/>
      <c r="AZ740" s="4"/>
      <c r="BA740" s="4"/>
      <c r="BB740" s="1"/>
      <c r="BC740" s="1"/>
      <c r="BD740" s="1"/>
      <c r="BE740" s="1"/>
      <c r="BF740" s="17"/>
      <c r="BG740" s="17"/>
      <c r="BH740" s="17"/>
      <c r="BI740" s="17"/>
    </row>
    <row r="741" spans="1:206" x14ac:dyDescent="0.2">
      <c r="A741" s="125">
        <f t="shared" si="440"/>
        <v>42632</v>
      </c>
      <c r="B741" s="177">
        <f t="shared" si="424"/>
        <v>338139.39202115685</v>
      </c>
      <c r="C741" s="3">
        <f t="shared" si="441"/>
        <v>45648817.922856174</v>
      </c>
      <c r="D741" s="177">
        <f t="shared" si="442"/>
        <v>283568.37318026001</v>
      </c>
      <c r="E741" s="177">
        <f t="shared" si="443"/>
        <v>15383.394380329999</v>
      </c>
      <c r="F741" s="178">
        <f t="shared" si="425"/>
        <v>268184.97879993002</v>
      </c>
      <c r="G741" s="179">
        <f t="shared" si="444"/>
        <v>4715.99</v>
      </c>
      <c r="H741" s="180">
        <f>IF(AND(N741=1,N740&gt;1),VLOOKUP(A740,[1]Plan1!$CW$105:$CY$215,3),H740)</f>
        <v>4736.74</v>
      </c>
      <c r="I741" s="181">
        <f t="shared" si="426"/>
        <v>42564</v>
      </c>
      <c r="J741" s="181">
        <f t="shared" si="445"/>
        <v>42595</v>
      </c>
      <c r="K741" s="182">
        <f t="shared" si="427"/>
        <v>4.3999245121384423E-3</v>
      </c>
      <c r="L741" s="213">
        <f t="shared" si="446"/>
        <v>42653</v>
      </c>
      <c r="M741" s="183">
        <f t="shared" si="447"/>
        <v>20</v>
      </c>
      <c r="N741" s="183">
        <f t="shared" si="428"/>
        <v>5</v>
      </c>
      <c r="O741" s="177">
        <f t="shared" si="429"/>
        <v>1.0010981699999999</v>
      </c>
      <c r="P741" s="184">
        <f t="shared" si="423"/>
        <v>1.00520079</v>
      </c>
      <c r="Q741" s="184">
        <f t="shared" si="448"/>
        <v>1.1912905396002549</v>
      </c>
      <c r="R741" s="177">
        <f t="shared" si="422"/>
        <v>1.19259877</v>
      </c>
      <c r="S741" s="177">
        <f t="shared" si="449"/>
        <v>1.15976272</v>
      </c>
      <c r="T741" s="177">
        <f t="shared" si="430"/>
        <v>328872.02778551</v>
      </c>
      <c r="U741" s="177">
        <f t="shared" si="431"/>
        <v>2457.6929290342355</v>
      </c>
      <c r="V741" s="177">
        <f t="shared" si="432"/>
        <v>51652.097049342607</v>
      </c>
      <c r="W741" s="177">
        <f t="shared" si="433"/>
        <v>337678.16315863683</v>
      </c>
      <c r="X741" s="185">
        <f t="shared" si="434"/>
        <v>0</v>
      </c>
      <c r="Y741" s="177">
        <f t="shared" si="435"/>
        <v>0</v>
      </c>
      <c r="Z741" s="186">
        <f t="shared" si="436"/>
        <v>0</v>
      </c>
      <c r="AA741" s="177">
        <f t="shared" si="450"/>
        <v>0</v>
      </c>
      <c r="AB741" s="187">
        <f t="shared" si="451"/>
        <v>7.1215000000000001E-2</v>
      </c>
      <c r="AC741" s="185">
        <f t="shared" si="437"/>
        <v>5</v>
      </c>
      <c r="AD741" s="185">
        <v>252</v>
      </c>
      <c r="AE741" s="184">
        <f t="shared" si="453"/>
        <v>1.0013658830000001</v>
      </c>
      <c r="AF741" s="177">
        <f t="shared" si="438"/>
        <v>449.20071192</v>
      </c>
      <c r="AG741" s="177">
        <f t="shared" si="439"/>
        <v>461.22886252000001</v>
      </c>
      <c r="AH741" s="188">
        <f t="shared" si="452"/>
        <v>0</v>
      </c>
      <c r="AI741" s="188"/>
      <c r="AJ741" s="188"/>
      <c r="AK741" s="188"/>
      <c r="AL741" s="8"/>
      <c r="AM741" s="8"/>
      <c r="AN741" s="13"/>
      <c r="AO741" s="13"/>
      <c r="AP741" s="13"/>
      <c r="AQ741" s="13"/>
      <c r="AR741" s="5"/>
      <c r="AS741" s="17"/>
      <c r="AT741" s="13"/>
      <c r="AU741" s="17"/>
      <c r="AV741" s="17"/>
      <c r="AW741" s="25"/>
      <c r="AX741" s="25"/>
      <c r="AY741" s="18"/>
      <c r="AZ741" s="18"/>
      <c r="BA741" s="18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</row>
    <row r="742" spans="1:206" x14ac:dyDescent="0.2">
      <c r="A742" s="125">
        <f t="shared" si="440"/>
        <v>42633</v>
      </c>
      <c r="B742" s="177">
        <f t="shared" si="424"/>
        <v>338302.04184007645</v>
      </c>
      <c r="C742" s="3">
        <f t="shared" si="441"/>
        <v>45670775.64841032</v>
      </c>
      <c r="D742" s="177">
        <f t="shared" si="442"/>
        <v>283568.37318026001</v>
      </c>
      <c r="E742" s="177">
        <f t="shared" si="443"/>
        <v>15383.394380329999</v>
      </c>
      <c r="F742" s="178">
        <f t="shared" si="425"/>
        <v>268184.97879993002</v>
      </c>
      <c r="G742" s="179">
        <f t="shared" si="444"/>
        <v>4715.99</v>
      </c>
      <c r="H742" s="180">
        <f>IF(AND(N742=1,N741&gt;1),VLOOKUP(A741,[1]Plan1!$CW$105:$CY$215,3),H741)</f>
        <v>4736.74</v>
      </c>
      <c r="I742" s="181">
        <f t="shared" si="426"/>
        <v>42564</v>
      </c>
      <c r="J742" s="181">
        <f t="shared" si="445"/>
        <v>42595</v>
      </c>
      <c r="K742" s="182">
        <f t="shared" si="427"/>
        <v>4.3999245121384423E-3</v>
      </c>
      <c r="L742" s="213">
        <f t="shared" si="446"/>
        <v>42653</v>
      </c>
      <c r="M742" s="183">
        <f t="shared" si="447"/>
        <v>20</v>
      </c>
      <c r="N742" s="183">
        <f t="shared" si="428"/>
        <v>6</v>
      </c>
      <c r="O742" s="177">
        <f t="shared" si="429"/>
        <v>1.0013179400000001</v>
      </c>
      <c r="P742" s="184">
        <f t="shared" si="423"/>
        <v>1.00520079</v>
      </c>
      <c r="Q742" s="184">
        <f t="shared" si="448"/>
        <v>1.1912905396002549</v>
      </c>
      <c r="R742" s="177">
        <f t="shared" si="422"/>
        <v>1.1928605800000001</v>
      </c>
      <c r="S742" s="177">
        <f t="shared" si="449"/>
        <v>1.15976272</v>
      </c>
      <c r="T742" s="177">
        <f t="shared" si="430"/>
        <v>328872.02778551</v>
      </c>
      <c r="U742" s="177">
        <f t="shared" si="431"/>
        <v>2457.6929290342355</v>
      </c>
      <c r="V742" s="177">
        <f t="shared" si="432"/>
        <v>51722.310558642224</v>
      </c>
      <c r="W742" s="177">
        <f t="shared" si="433"/>
        <v>337748.37666793645</v>
      </c>
      <c r="X742" s="185">
        <f t="shared" si="434"/>
        <v>0</v>
      </c>
      <c r="Y742" s="177">
        <f t="shared" si="435"/>
        <v>0</v>
      </c>
      <c r="Z742" s="186">
        <f t="shared" si="436"/>
        <v>0</v>
      </c>
      <c r="AA742" s="177">
        <f t="shared" si="450"/>
        <v>0</v>
      </c>
      <c r="AB742" s="187">
        <f t="shared" si="451"/>
        <v>7.1215000000000001E-2</v>
      </c>
      <c r="AC742" s="185">
        <f t="shared" si="437"/>
        <v>6</v>
      </c>
      <c r="AD742" s="185">
        <v>252</v>
      </c>
      <c r="AE742" s="184">
        <f t="shared" si="453"/>
        <v>1.001639283</v>
      </c>
      <c r="AF742" s="177">
        <f t="shared" si="438"/>
        <v>539.11432432000004</v>
      </c>
      <c r="AG742" s="177">
        <f t="shared" si="439"/>
        <v>553.66517213999998</v>
      </c>
      <c r="AH742" s="188">
        <f t="shared" si="452"/>
        <v>0</v>
      </c>
      <c r="AI742" s="188"/>
      <c r="AJ742" s="188"/>
      <c r="AK742" s="188"/>
      <c r="AL742" s="8"/>
      <c r="AM742" s="8"/>
      <c r="AN742" s="8"/>
      <c r="AO742" s="8"/>
      <c r="AP742" s="8"/>
      <c r="AQ742" s="8"/>
      <c r="AR742" s="5"/>
      <c r="AS742" s="1"/>
      <c r="AT742" s="8"/>
      <c r="AU742" s="1"/>
      <c r="AV742" s="1"/>
      <c r="AW742" s="3"/>
      <c r="AX742" s="3"/>
      <c r="AY742" s="4"/>
      <c r="AZ742" s="4"/>
      <c r="BA742" s="4"/>
      <c r="BB742" s="1"/>
      <c r="BC742" s="1"/>
      <c r="BD742" s="1"/>
      <c r="BE742" s="1"/>
      <c r="BF742" s="1"/>
      <c r="BG742" s="1"/>
      <c r="BH742" s="1"/>
      <c r="BI742" s="1"/>
    </row>
    <row r="743" spans="1:206" x14ac:dyDescent="0.2">
      <c r="A743" s="125">
        <f t="shared" si="440"/>
        <v>42634</v>
      </c>
      <c r="B743" s="177">
        <f t="shared" si="424"/>
        <v>338464.77688397438</v>
      </c>
      <c r="C743" s="3">
        <f t="shared" si="441"/>
        <v>45692744.879336543</v>
      </c>
      <c r="D743" s="177">
        <f t="shared" si="442"/>
        <v>283568.37318026001</v>
      </c>
      <c r="E743" s="177">
        <f t="shared" si="443"/>
        <v>15383.394380329999</v>
      </c>
      <c r="F743" s="178">
        <f t="shared" si="425"/>
        <v>268184.97879993002</v>
      </c>
      <c r="G743" s="179">
        <f t="shared" si="444"/>
        <v>4715.99</v>
      </c>
      <c r="H743" s="180">
        <f>IF(AND(N743=1,N742&gt;1),VLOOKUP(A742,[1]Plan1!$CW$105:$CY$215,3),H742)</f>
        <v>4736.74</v>
      </c>
      <c r="I743" s="181">
        <f t="shared" si="426"/>
        <v>42564</v>
      </c>
      <c r="J743" s="181">
        <f t="shared" si="445"/>
        <v>42595</v>
      </c>
      <c r="K743" s="182">
        <f t="shared" si="427"/>
        <v>4.3999245121384423E-3</v>
      </c>
      <c r="L743" s="213">
        <f t="shared" si="446"/>
        <v>42653</v>
      </c>
      <c r="M743" s="183">
        <f t="shared" si="447"/>
        <v>20</v>
      </c>
      <c r="N743" s="183">
        <f t="shared" si="428"/>
        <v>7</v>
      </c>
      <c r="O743" s="177">
        <f t="shared" si="429"/>
        <v>1.0015377700000001</v>
      </c>
      <c r="P743" s="184">
        <f t="shared" si="423"/>
        <v>1.00520079</v>
      </c>
      <c r="Q743" s="184">
        <f t="shared" si="448"/>
        <v>1.1912905396002549</v>
      </c>
      <c r="R743" s="177">
        <f t="shared" si="422"/>
        <v>1.19312247</v>
      </c>
      <c r="S743" s="177">
        <f t="shared" si="449"/>
        <v>1.15976272</v>
      </c>
      <c r="T743" s="177">
        <f t="shared" si="430"/>
        <v>328872.02778551</v>
      </c>
      <c r="U743" s="177">
        <f t="shared" si="431"/>
        <v>2457.6929290342355</v>
      </c>
      <c r="V743" s="177">
        <f t="shared" si="432"/>
        <v>51792.545522740133</v>
      </c>
      <c r="W743" s="177">
        <f t="shared" si="433"/>
        <v>337818.61163203436</v>
      </c>
      <c r="X743" s="185">
        <f t="shared" si="434"/>
        <v>0</v>
      </c>
      <c r="Y743" s="177">
        <f t="shared" si="435"/>
        <v>0</v>
      </c>
      <c r="Z743" s="186">
        <f t="shared" si="436"/>
        <v>0</v>
      </c>
      <c r="AA743" s="177">
        <f t="shared" si="450"/>
        <v>0</v>
      </c>
      <c r="AB743" s="187">
        <f t="shared" si="451"/>
        <v>7.1215000000000001E-2</v>
      </c>
      <c r="AC743" s="185">
        <f t="shared" si="437"/>
        <v>7</v>
      </c>
      <c r="AD743" s="185">
        <v>252</v>
      </c>
      <c r="AE743" s="184">
        <f t="shared" si="453"/>
        <v>1.001912758</v>
      </c>
      <c r="AF743" s="177">
        <f t="shared" si="438"/>
        <v>629.05260211999996</v>
      </c>
      <c r="AG743" s="177">
        <f t="shared" si="439"/>
        <v>646.16525193999996</v>
      </c>
      <c r="AH743" s="188">
        <f t="shared" si="452"/>
        <v>0</v>
      </c>
      <c r="AI743" s="188"/>
      <c r="AJ743" s="188"/>
      <c r="AK743" s="188"/>
      <c r="AL743" s="8"/>
      <c r="AM743" s="8"/>
      <c r="AN743" s="8"/>
      <c r="AO743" s="8"/>
      <c r="AP743" s="8"/>
      <c r="AQ743" s="8"/>
      <c r="AR743" s="5"/>
      <c r="AS743" s="1"/>
      <c r="AT743" s="8"/>
      <c r="AU743" s="1"/>
      <c r="AV743" s="1"/>
      <c r="AW743" s="3"/>
      <c r="AX743" s="3"/>
      <c r="AY743" s="4"/>
      <c r="AZ743" s="4"/>
      <c r="BA743" s="4"/>
      <c r="BB743" s="1"/>
      <c r="BC743" s="1"/>
      <c r="BD743" s="1"/>
      <c r="BE743" s="1"/>
      <c r="BF743" s="1"/>
      <c r="BG743" s="1"/>
      <c r="BH743" s="1"/>
      <c r="BI743" s="1"/>
    </row>
    <row r="744" spans="1:206" x14ac:dyDescent="0.2">
      <c r="A744" s="125">
        <f t="shared" si="440"/>
        <v>42635</v>
      </c>
      <c r="B744" s="177">
        <f t="shared" si="424"/>
        <v>338627.58912312123</v>
      </c>
      <c r="C744" s="3">
        <f t="shared" si="441"/>
        <v>45714724.531621367</v>
      </c>
      <c r="D744" s="177">
        <f t="shared" si="442"/>
        <v>283568.37318026001</v>
      </c>
      <c r="E744" s="177">
        <f t="shared" si="443"/>
        <v>15383.394380329999</v>
      </c>
      <c r="F744" s="178">
        <f t="shared" si="425"/>
        <v>268184.97879993002</v>
      </c>
      <c r="G744" s="179">
        <f t="shared" si="444"/>
        <v>4715.99</v>
      </c>
      <c r="H744" s="180">
        <f>IF(AND(N744=1,N743&gt;1),VLOOKUP(A743,[1]Plan1!$CW$105:$CY$215,3),H743)</f>
        <v>4736.74</v>
      </c>
      <c r="I744" s="181">
        <f t="shared" si="426"/>
        <v>42564</v>
      </c>
      <c r="J744" s="181">
        <f t="shared" si="445"/>
        <v>42595</v>
      </c>
      <c r="K744" s="182">
        <f t="shared" si="427"/>
        <v>4.3999245121384423E-3</v>
      </c>
      <c r="L744" s="213">
        <f t="shared" si="446"/>
        <v>42653</v>
      </c>
      <c r="M744" s="183">
        <f t="shared" si="447"/>
        <v>20</v>
      </c>
      <c r="N744" s="183">
        <f t="shared" si="428"/>
        <v>8</v>
      </c>
      <c r="O744" s="177">
        <f t="shared" si="429"/>
        <v>1.0017576500000001</v>
      </c>
      <c r="P744" s="184">
        <f t="shared" si="423"/>
        <v>1.00520079</v>
      </c>
      <c r="Q744" s="184">
        <f t="shared" si="448"/>
        <v>1.1912905396002549</v>
      </c>
      <c r="R744" s="177">
        <f t="shared" si="422"/>
        <v>1.19338441</v>
      </c>
      <c r="S744" s="177">
        <f t="shared" si="449"/>
        <v>1.15976272</v>
      </c>
      <c r="T744" s="177">
        <f t="shared" si="430"/>
        <v>328872.02778551</v>
      </c>
      <c r="U744" s="177">
        <f t="shared" si="431"/>
        <v>2457.6929290342355</v>
      </c>
      <c r="V744" s="177">
        <f t="shared" si="432"/>
        <v>51862.793896086958</v>
      </c>
      <c r="W744" s="177">
        <f t="shared" si="433"/>
        <v>337888.86000538123</v>
      </c>
      <c r="X744" s="185">
        <f t="shared" si="434"/>
        <v>0</v>
      </c>
      <c r="Y744" s="177">
        <f t="shared" si="435"/>
        <v>0</v>
      </c>
      <c r="Z744" s="186">
        <f t="shared" si="436"/>
        <v>0</v>
      </c>
      <c r="AA744" s="177">
        <f t="shared" si="450"/>
        <v>0</v>
      </c>
      <c r="AB744" s="187">
        <f t="shared" si="451"/>
        <v>7.1215000000000001E-2</v>
      </c>
      <c r="AC744" s="185">
        <f t="shared" si="437"/>
        <v>8</v>
      </c>
      <c r="AD744" s="185">
        <v>252</v>
      </c>
      <c r="AE744" s="184">
        <f t="shared" si="453"/>
        <v>1.002186308</v>
      </c>
      <c r="AF744" s="177">
        <f t="shared" si="438"/>
        <v>719.01554532</v>
      </c>
      <c r="AG744" s="177">
        <f t="shared" si="439"/>
        <v>738.72911773999999</v>
      </c>
      <c r="AH744" s="188">
        <f t="shared" si="452"/>
        <v>0</v>
      </c>
      <c r="AI744" s="188"/>
      <c r="AJ744" s="188"/>
      <c r="AK744" s="188"/>
      <c r="AL744" s="8"/>
      <c r="AM744" s="8"/>
      <c r="AN744" s="8"/>
      <c r="AO744" s="8"/>
      <c r="AP744" s="8"/>
      <c r="AQ744" s="8"/>
      <c r="AR744" s="5"/>
      <c r="AS744" s="1"/>
      <c r="AT744" s="8"/>
      <c r="AU744" s="1"/>
      <c r="AV744" s="1"/>
      <c r="AW744" s="3"/>
      <c r="AX744" s="3"/>
      <c r="AY744" s="4"/>
      <c r="AZ744" s="4"/>
      <c r="BA744" s="4"/>
      <c r="BB744" s="1"/>
      <c r="BC744" s="1"/>
      <c r="BD744" s="1"/>
      <c r="BE744" s="1"/>
      <c r="BF744" s="1"/>
      <c r="BG744" s="1"/>
      <c r="BH744" s="1"/>
      <c r="BI744" s="1"/>
    </row>
    <row r="745" spans="1:206" x14ac:dyDescent="0.2">
      <c r="A745" s="125">
        <f t="shared" si="440"/>
        <v>42636</v>
      </c>
      <c r="B745" s="177">
        <f t="shared" si="424"/>
        <v>338790.47824634699</v>
      </c>
      <c r="C745" s="3">
        <f t="shared" si="441"/>
        <v>45736714.563256845</v>
      </c>
      <c r="D745" s="177">
        <f t="shared" si="442"/>
        <v>283568.37318026001</v>
      </c>
      <c r="E745" s="177">
        <f t="shared" si="443"/>
        <v>15383.394380329999</v>
      </c>
      <c r="F745" s="178">
        <f t="shared" si="425"/>
        <v>268184.97879993002</v>
      </c>
      <c r="G745" s="179">
        <f t="shared" si="444"/>
        <v>4715.99</v>
      </c>
      <c r="H745" s="180">
        <f>IF(AND(N745=1,N744&gt;1),VLOOKUP(A744,[1]Plan1!$CW$105:$CY$215,3),H744)</f>
        <v>4736.74</v>
      </c>
      <c r="I745" s="181">
        <f t="shared" si="426"/>
        <v>42564</v>
      </c>
      <c r="J745" s="181">
        <f t="shared" si="445"/>
        <v>42595</v>
      </c>
      <c r="K745" s="182">
        <f t="shared" si="427"/>
        <v>4.3999245121384423E-3</v>
      </c>
      <c r="L745" s="213">
        <f t="shared" si="446"/>
        <v>42653</v>
      </c>
      <c r="M745" s="183">
        <f t="shared" si="447"/>
        <v>20</v>
      </c>
      <c r="N745" s="183">
        <f t="shared" si="428"/>
        <v>9</v>
      </c>
      <c r="O745" s="177">
        <f t="shared" si="429"/>
        <v>1.00197757</v>
      </c>
      <c r="P745" s="184">
        <f t="shared" si="423"/>
        <v>1.00520079</v>
      </c>
      <c r="Q745" s="184">
        <f t="shared" si="448"/>
        <v>1.1912905396002549</v>
      </c>
      <c r="R745" s="177">
        <f t="shared" ref="R745:R808" si="454">TRUNC(TRUNC((O745*Q745),15),8)</f>
        <v>1.1936464</v>
      </c>
      <c r="S745" s="177">
        <f t="shared" si="449"/>
        <v>1.15976272</v>
      </c>
      <c r="T745" s="177">
        <f t="shared" si="430"/>
        <v>328872.02778551</v>
      </c>
      <c r="U745" s="177">
        <f t="shared" si="431"/>
        <v>2457.6929290342355</v>
      </c>
      <c r="V745" s="177">
        <f t="shared" si="432"/>
        <v>51933.055678682766</v>
      </c>
      <c r="W745" s="177">
        <f t="shared" si="433"/>
        <v>337959.121787977</v>
      </c>
      <c r="X745" s="185">
        <f t="shared" si="434"/>
        <v>0</v>
      </c>
      <c r="Y745" s="177">
        <f t="shared" si="435"/>
        <v>0</v>
      </c>
      <c r="Z745" s="186">
        <f t="shared" si="436"/>
        <v>0</v>
      </c>
      <c r="AA745" s="177">
        <f t="shared" si="450"/>
        <v>0</v>
      </c>
      <c r="AB745" s="187">
        <f t="shared" si="451"/>
        <v>7.1215000000000001E-2</v>
      </c>
      <c r="AC745" s="185">
        <f t="shared" si="437"/>
        <v>9</v>
      </c>
      <c r="AD745" s="185">
        <v>252</v>
      </c>
      <c r="AE745" s="184">
        <f t="shared" si="453"/>
        <v>1.0024599320000001</v>
      </c>
      <c r="AF745" s="177">
        <f t="shared" si="438"/>
        <v>809.00282504999996</v>
      </c>
      <c r="AG745" s="177">
        <f t="shared" si="439"/>
        <v>831.35645837000004</v>
      </c>
      <c r="AH745" s="188">
        <f t="shared" si="452"/>
        <v>0</v>
      </c>
      <c r="AI745" s="188"/>
      <c r="AJ745" s="188"/>
      <c r="AK745" s="188"/>
      <c r="AL745" s="8"/>
      <c r="AM745" s="8"/>
      <c r="AN745" s="8"/>
      <c r="AO745" s="8"/>
      <c r="AP745" s="8"/>
      <c r="AQ745" s="8"/>
      <c r="AR745" s="5"/>
      <c r="AS745" s="1"/>
      <c r="AT745" s="8"/>
      <c r="AU745" s="1"/>
      <c r="AV745" s="1"/>
      <c r="AW745" s="3"/>
      <c r="AX745" s="3"/>
      <c r="AY745" s="4"/>
      <c r="AZ745" s="4"/>
      <c r="BA745" s="4"/>
      <c r="BB745" s="1"/>
      <c r="BC745" s="1"/>
      <c r="BD745" s="1"/>
      <c r="BE745" s="1"/>
      <c r="BF745" s="1"/>
      <c r="BG745" s="1"/>
      <c r="BH745" s="1"/>
      <c r="BI745" s="1"/>
    </row>
    <row r="746" spans="1:206" x14ac:dyDescent="0.2">
      <c r="A746" s="125">
        <f t="shared" si="440"/>
        <v>42637</v>
      </c>
      <c r="B746" s="177">
        <f t="shared" si="424"/>
        <v>338953.44461831171</v>
      </c>
      <c r="C746" s="3">
        <f t="shared" si="441"/>
        <v>45758715.023472078</v>
      </c>
      <c r="D746" s="177">
        <f t="shared" si="442"/>
        <v>283568.37318026001</v>
      </c>
      <c r="E746" s="177">
        <f t="shared" si="443"/>
        <v>15383.394380329999</v>
      </c>
      <c r="F746" s="178">
        <f t="shared" si="425"/>
        <v>268184.97879993002</v>
      </c>
      <c r="G746" s="179">
        <f t="shared" si="444"/>
        <v>4715.99</v>
      </c>
      <c r="H746" s="180">
        <f>IF(AND(N746=1,N745&gt;1),VLOOKUP(A745,[1]Plan1!$CW$105:$CY$215,3),H745)</f>
        <v>4736.74</v>
      </c>
      <c r="I746" s="181">
        <f t="shared" si="426"/>
        <v>42564</v>
      </c>
      <c r="J746" s="181">
        <f t="shared" si="445"/>
        <v>42595</v>
      </c>
      <c r="K746" s="182">
        <f t="shared" si="427"/>
        <v>4.3999245121384423E-3</v>
      </c>
      <c r="L746" s="213">
        <f t="shared" si="446"/>
        <v>42653</v>
      </c>
      <c r="M746" s="183">
        <f t="shared" si="447"/>
        <v>20</v>
      </c>
      <c r="N746" s="183">
        <f t="shared" si="428"/>
        <v>10</v>
      </c>
      <c r="O746" s="177">
        <f t="shared" si="429"/>
        <v>1.0021975400000001</v>
      </c>
      <c r="P746" s="184">
        <f t="shared" ref="P746:P809" si="455">IF(L746&gt;L745,O745,P745)</f>
        <v>1.00520079</v>
      </c>
      <c r="Q746" s="184">
        <f t="shared" si="448"/>
        <v>1.1912905396002549</v>
      </c>
      <c r="R746" s="177">
        <f t="shared" si="454"/>
        <v>1.19390844</v>
      </c>
      <c r="S746" s="177">
        <f t="shared" si="449"/>
        <v>1.15976272</v>
      </c>
      <c r="T746" s="177">
        <f t="shared" si="430"/>
        <v>328872.02778551</v>
      </c>
      <c r="U746" s="177">
        <f t="shared" si="431"/>
        <v>2457.6929290342355</v>
      </c>
      <c r="V746" s="177">
        <f t="shared" si="432"/>
        <v>52003.33087052749</v>
      </c>
      <c r="W746" s="177">
        <f t="shared" si="433"/>
        <v>338029.39697982173</v>
      </c>
      <c r="X746" s="185">
        <f t="shared" si="434"/>
        <v>0</v>
      </c>
      <c r="Y746" s="177">
        <f t="shared" si="435"/>
        <v>0</v>
      </c>
      <c r="Z746" s="186">
        <f t="shared" si="436"/>
        <v>0</v>
      </c>
      <c r="AA746" s="177">
        <f t="shared" si="450"/>
        <v>0</v>
      </c>
      <c r="AB746" s="187">
        <f t="shared" si="451"/>
        <v>7.1215000000000001E-2</v>
      </c>
      <c r="AC746" s="185">
        <f t="shared" si="437"/>
        <v>10</v>
      </c>
      <c r="AD746" s="185">
        <v>252</v>
      </c>
      <c r="AE746" s="184">
        <f t="shared" si="453"/>
        <v>1.0027336309999999</v>
      </c>
      <c r="AF746" s="177">
        <f t="shared" si="438"/>
        <v>899.01477018000003</v>
      </c>
      <c r="AG746" s="177">
        <f t="shared" si="439"/>
        <v>924.04763849000005</v>
      </c>
      <c r="AH746" s="188">
        <f t="shared" si="452"/>
        <v>0</v>
      </c>
      <c r="AI746" s="188"/>
      <c r="AJ746" s="188"/>
      <c r="AK746" s="188"/>
      <c r="AL746" s="8"/>
      <c r="AM746" s="8"/>
      <c r="AN746" s="8"/>
      <c r="AO746" s="8"/>
      <c r="AP746" s="8"/>
      <c r="AQ746" s="8"/>
      <c r="AR746" s="5"/>
      <c r="AS746" s="1"/>
      <c r="AT746" s="8"/>
      <c r="AU746" s="1"/>
      <c r="AV746" s="1"/>
      <c r="AW746" s="3"/>
      <c r="AX746" s="3"/>
      <c r="AY746" s="4"/>
      <c r="AZ746" s="4"/>
      <c r="BA746" s="4"/>
      <c r="BB746" s="1"/>
      <c r="BC746" s="1"/>
      <c r="BD746" s="1"/>
      <c r="BE746" s="1"/>
      <c r="BF746" s="1"/>
      <c r="BG746" s="1"/>
      <c r="BH746" s="1"/>
      <c r="BI746" s="1"/>
    </row>
    <row r="747" spans="1:206" x14ac:dyDescent="0.2">
      <c r="A747" s="125">
        <f t="shared" si="440"/>
        <v>42638</v>
      </c>
      <c r="B747" s="177">
        <f t="shared" si="424"/>
        <v>338953.44461831171</v>
      </c>
      <c r="C747" s="3">
        <f t="shared" si="441"/>
        <v>45758715.023472078</v>
      </c>
      <c r="D747" s="177">
        <f t="shared" si="442"/>
        <v>283568.37318026001</v>
      </c>
      <c r="E747" s="177">
        <f t="shared" si="443"/>
        <v>15383.394380329999</v>
      </c>
      <c r="F747" s="178">
        <f t="shared" si="425"/>
        <v>268184.97879993002</v>
      </c>
      <c r="G747" s="179">
        <f t="shared" si="444"/>
        <v>4715.99</v>
      </c>
      <c r="H747" s="180">
        <f>IF(AND(N747=1,N746&gt;1),VLOOKUP(A746,[1]Plan1!$CW$105:$CY$215,3),H746)</f>
        <v>4736.74</v>
      </c>
      <c r="I747" s="181">
        <f t="shared" si="426"/>
        <v>42564</v>
      </c>
      <c r="J747" s="181">
        <f t="shared" si="445"/>
        <v>42595</v>
      </c>
      <c r="K747" s="182">
        <f t="shared" si="427"/>
        <v>4.3999245121384423E-3</v>
      </c>
      <c r="L747" s="213">
        <f t="shared" si="446"/>
        <v>42653</v>
      </c>
      <c r="M747" s="183">
        <f t="shared" si="447"/>
        <v>20</v>
      </c>
      <c r="N747" s="183">
        <f t="shared" si="428"/>
        <v>10</v>
      </c>
      <c r="O747" s="177">
        <f t="shared" si="429"/>
        <v>1.0021975400000001</v>
      </c>
      <c r="P747" s="184">
        <f t="shared" si="455"/>
        <v>1.00520079</v>
      </c>
      <c r="Q747" s="184">
        <f t="shared" si="448"/>
        <v>1.1912905396002549</v>
      </c>
      <c r="R747" s="177">
        <f t="shared" si="454"/>
        <v>1.19390844</v>
      </c>
      <c r="S747" s="177">
        <f t="shared" si="449"/>
        <v>1.15976272</v>
      </c>
      <c r="T747" s="177">
        <f t="shared" si="430"/>
        <v>328872.02778551</v>
      </c>
      <c r="U747" s="177">
        <f t="shared" si="431"/>
        <v>2457.6929290342355</v>
      </c>
      <c r="V747" s="177">
        <f t="shared" si="432"/>
        <v>52003.33087052749</v>
      </c>
      <c r="W747" s="177">
        <f t="shared" si="433"/>
        <v>338029.39697982173</v>
      </c>
      <c r="X747" s="185">
        <f t="shared" si="434"/>
        <v>0</v>
      </c>
      <c r="Y747" s="177">
        <f t="shared" si="435"/>
        <v>0</v>
      </c>
      <c r="Z747" s="186">
        <f t="shared" si="436"/>
        <v>0</v>
      </c>
      <c r="AA747" s="177">
        <f t="shared" si="450"/>
        <v>0</v>
      </c>
      <c r="AB747" s="187">
        <f t="shared" si="451"/>
        <v>7.1215000000000001E-2</v>
      </c>
      <c r="AC747" s="185">
        <f t="shared" si="437"/>
        <v>10</v>
      </c>
      <c r="AD747" s="185">
        <v>252</v>
      </c>
      <c r="AE747" s="184">
        <f t="shared" si="453"/>
        <v>1.0027336309999999</v>
      </c>
      <c r="AF747" s="177">
        <f t="shared" si="438"/>
        <v>899.01477018000003</v>
      </c>
      <c r="AG747" s="177">
        <f t="shared" si="439"/>
        <v>924.04763849000005</v>
      </c>
      <c r="AH747" s="188">
        <f t="shared" si="452"/>
        <v>0</v>
      </c>
      <c r="AI747" s="188"/>
      <c r="AJ747" s="188"/>
      <c r="AK747" s="188"/>
      <c r="AL747" s="8"/>
      <c r="AM747" s="8"/>
      <c r="AN747" s="8"/>
      <c r="AO747" s="8"/>
      <c r="AP747" s="8"/>
      <c r="AQ747" s="8"/>
      <c r="AR747" s="5"/>
      <c r="AS747" s="1"/>
      <c r="AT747" s="8"/>
      <c r="AU747" s="1"/>
      <c r="AV747" s="1"/>
      <c r="AW747" s="3"/>
      <c r="AX747" s="3"/>
      <c r="AY747" s="4"/>
      <c r="AZ747" s="4"/>
      <c r="BA747" s="4"/>
      <c r="BB747" s="1"/>
      <c r="BC747" s="1"/>
      <c r="BD747" s="1"/>
      <c r="BE747" s="1"/>
      <c r="BF747" s="1"/>
      <c r="BG747" s="1"/>
      <c r="BH747" s="1"/>
      <c r="BI747" s="1"/>
    </row>
    <row r="748" spans="1:206" x14ac:dyDescent="0.2">
      <c r="A748" s="125">
        <f t="shared" si="440"/>
        <v>42639</v>
      </c>
      <c r="B748" s="177">
        <f t="shared" si="424"/>
        <v>338953.44461831171</v>
      </c>
      <c r="C748" s="3">
        <f t="shared" si="441"/>
        <v>45758715.023472078</v>
      </c>
      <c r="D748" s="177">
        <f t="shared" si="442"/>
        <v>283568.37318026001</v>
      </c>
      <c r="E748" s="177">
        <f t="shared" si="443"/>
        <v>15383.394380329999</v>
      </c>
      <c r="F748" s="178">
        <f t="shared" si="425"/>
        <v>268184.97879993002</v>
      </c>
      <c r="G748" s="179">
        <f t="shared" si="444"/>
        <v>4715.99</v>
      </c>
      <c r="H748" s="180">
        <f>IF(AND(N748=1,N747&gt;1),VLOOKUP(A747,[1]Plan1!$CW$105:$CY$215,3),H747)</f>
        <v>4736.74</v>
      </c>
      <c r="I748" s="181">
        <f t="shared" si="426"/>
        <v>42564</v>
      </c>
      <c r="J748" s="181">
        <f t="shared" si="445"/>
        <v>42595</v>
      </c>
      <c r="K748" s="182">
        <f t="shared" si="427"/>
        <v>4.3999245121384423E-3</v>
      </c>
      <c r="L748" s="213">
        <f t="shared" si="446"/>
        <v>42653</v>
      </c>
      <c r="M748" s="183">
        <f t="shared" si="447"/>
        <v>20</v>
      </c>
      <c r="N748" s="183">
        <f t="shared" si="428"/>
        <v>10</v>
      </c>
      <c r="O748" s="177">
        <f t="shared" si="429"/>
        <v>1.0021975400000001</v>
      </c>
      <c r="P748" s="184">
        <f t="shared" si="455"/>
        <v>1.00520079</v>
      </c>
      <c r="Q748" s="184">
        <f t="shared" si="448"/>
        <v>1.1912905396002549</v>
      </c>
      <c r="R748" s="177">
        <f t="shared" si="454"/>
        <v>1.19390844</v>
      </c>
      <c r="S748" s="177">
        <f t="shared" si="449"/>
        <v>1.15976272</v>
      </c>
      <c r="T748" s="177">
        <f t="shared" si="430"/>
        <v>328872.02778551</v>
      </c>
      <c r="U748" s="177">
        <f t="shared" si="431"/>
        <v>2457.6929290342355</v>
      </c>
      <c r="V748" s="177">
        <f t="shared" si="432"/>
        <v>52003.33087052749</v>
      </c>
      <c r="W748" s="177">
        <f t="shared" si="433"/>
        <v>338029.39697982173</v>
      </c>
      <c r="X748" s="185">
        <f t="shared" si="434"/>
        <v>0</v>
      </c>
      <c r="Y748" s="177">
        <f t="shared" si="435"/>
        <v>0</v>
      </c>
      <c r="Z748" s="186">
        <f t="shared" si="436"/>
        <v>0</v>
      </c>
      <c r="AA748" s="177">
        <f t="shared" si="450"/>
        <v>0</v>
      </c>
      <c r="AB748" s="187">
        <f t="shared" si="451"/>
        <v>7.1215000000000001E-2</v>
      </c>
      <c r="AC748" s="185">
        <f t="shared" si="437"/>
        <v>10</v>
      </c>
      <c r="AD748" s="185">
        <v>252</v>
      </c>
      <c r="AE748" s="184">
        <f t="shared" si="453"/>
        <v>1.0027336309999999</v>
      </c>
      <c r="AF748" s="177">
        <f t="shared" si="438"/>
        <v>899.01477018000003</v>
      </c>
      <c r="AG748" s="177">
        <f t="shared" si="439"/>
        <v>924.04763849000005</v>
      </c>
      <c r="AH748" s="188">
        <f t="shared" si="452"/>
        <v>0</v>
      </c>
      <c r="AI748" s="188"/>
      <c r="AJ748" s="188"/>
      <c r="AK748" s="188"/>
      <c r="AL748" s="8"/>
      <c r="AM748" s="8"/>
      <c r="AN748" s="8"/>
      <c r="AO748" s="8"/>
      <c r="AP748" s="8"/>
      <c r="AQ748" s="8"/>
      <c r="AR748" s="5"/>
      <c r="AS748" s="1"/>
      <c r="AT748" s="8"/>
      <c r="AU748" s="1"/>
      <c r="AV748" s="1"/>
      <c r="AW748" s="3"/>
      <c r="AX748" s="3"/>
      <c r="AY748" s="4"/>
      <c r="AZ748" s="4"/>
      <c r="BA748" s="4"/>
      <c r="BB748" s="1"/>
      <c r="BC748" s="1"/>
      <c r="BD748" s="1"/>
      <c r="BE748" s="1"/>
      <c r="BF748" s="1"/>
      <c r="BG748" s="1"/>
      <c r="BH748" s="1"/>
      <c r="BI748" s="1"/>
    </row>
    <row r="749" spans="1:206" x14ac:dyDescent="0.2">
      <c r="A749" s="125">
        <f t="shared" si="440"/>
        <v>42640</v>
      </c>
      <c r="B749" s="177">
        <f t="shared" si="424"/>
        <v>339116.49364565499</v>
      </c>
      <c r="C749" s="3">
        <f t="shared" si="441"/>
        <v>45780726.642163426</v>
      </c>
      <c r="D749" s="177">
        <f t="shared" si="442"/>
        <v>283568.37318026001</v>
      </c>
      <c r="E749" s="177">
        <f t="shared" si="443"/>
        <v>15383.394380329999</v>
      </c>
      <c r="F749" s="178">
        <f t="shared" si="425"/>
        <v>268184.97879993002</v>
      </c>
      <c r="G749" s="179">
        <f t="shared" si="444"/>
        <v>4715.99</v>
      </c>
      <c r="H749" s="180">
        <f>IF(AND(N749=1,N748&gt;1),VLOOKUP(A748,[1]Plan1!$CW$105:$CY$215,3),H748)</f>
        <v>4736.74</v>
      </c>
      <c r="I749" s="181">
        <f t="shared" si="426"/>
        <v>42564</v>
      </c>
      <c r="J749" s="181">
        <f t="shared" si="445"/>
        <v>42595</v>
      </c>
      <c r="K749" s="182">
        <f t="shared" si="427"/>
        <v>4.3999245121384423E-3</v>
      </c>
      <c r="L749" s="213">
        <f t="shared" si="446"/>
        <v>42653</v>
      </c>
      <c r="M749" s="183">
        <f t="shared" si="447"/>
        <v>20</v>
      </c>
      <c r="N749" s="183">
        <f t="shared" si="428"/>
        <v>11</v>
      </c>
      <c r="O749" s="177">
        <f t="shared" si="429"/>
        <v>1.00241756</v>
      </c>
      <c r="P749" s="184">
        <f t="shared" si="455"/>
        <v>1.00520079</v>
      </c>
      <c r="Q749" s="184">
        <f t="shared" si="448"/>
        <v>1.1912905396002549</v>
      </c>
      <c r="R749" s="177">
        <f t="shared" si="454"/>
        <v>1.1941705499999999</v>
      </c>
      <c r="S749" s="177">
        <f t="shared" si="449"/>
        <v>1.15976272</v>
      </c>
      <c r="T749" s="177">
        <f t="shared" si="430"/>
        <v>328872.02778551</v>
      </c>
      <c r="U749" s="177">
        <f t="shared" si="431"/>
        <v>2457.6929290342355</v>
      </c>
      <c r="V749" s="177">
        <f t="shared" si="432"/>
        <v>52073.624835320734</v>
      </c>
      <c r="W749" s="177">
        <f t="shared" si="433"/>
        <v>338099.69094461499</v>
      </c>
      <c r="X749" s="185">
        <f t="shared" si="434"/>
        <v>0</v>
      </c>
      <c r="Y749" s="177">
        <f t="shared" si="435"/>
        <v>0</v>
      </c>
      <c r="Z749" s="186">
        <f t="shared" si="436"/>
        <v>0</v>
      </c>
      <c r="AA749" s="177">
        <f t="shared" si="450"/>
        <v>0</v>
      </c>
      <c r="AB749" s="187">
        <f t="shared" si="451"/>
        <v>7.1215000000000001E-2</v>
      </c>
      <c r="AC749" s="185">
        <f t="shared" si="437"/>
        <v>11</v>
      </c>
      <c r="AD749" s="185">
        <v>252</v>
      </c>
      <c r="AE749" s="184">
        <f t="shared" si="453"/>
        <v>1.003007405</v>
      </c>
      <c r="AF749" s="177">
        <f t="shared" si="438"/>
        <v>989.05138072</v>
      </c>
      <c r="AG749" s="177">
        <f t="shared" si="439"/>
        <v>1016.80270104</v>
      </c>
      <c r="AH749" s="188">
        <f t="shared" si="452"/>
        <v>0</v>
      </c>
      <c r="AI749" s="188"/>
      <c r="AJ749" s="188"/>
      <c r="AK749" s="188"/>
      <c r="AL749" s="8"/>
      <c r="AM749" s="8"/>
      <c r="AN749" s="8"/>
      <c r="AO749" s="8"/>
      <c r="AP749" s="8"/>
      <c r="AQ749" s="8"/>
      <c r="AR749" s="5"/>
      <c r="AS749" s="1"/>
      <c r="AT749" s="8"/>
      <c r="AU749" s="1"/>
      <c r="AV749" s="1"/>
      <c r="AW749" s="3"/>
      <c r="AX749" s="3"/>
      <c r="AY749" s="4"/>
      <c r="AZ749" s="4"/>
      <c r="BA749" s="4"/>
      <c r="BB749" s="1"/>
      <c r="BC749" s="1"/>
      <c r="BD749" s="1"/>
      <c r="BE749" s="1"/>
      <c r="BF749" s="1"/>
      <c r="BG749" s="1"/>
      <c r="BH749" s="1"/>
      <c r="BI749" s="1"/>
    </row>
    <row r="750" spans="1:206" x14ac:dyDescent="0.2">
      <c r="A750" s="125">
        <f t="shared" si="440"/>
        <v>42641</v>
      </c>
      <c r="B750" s="177">
        <f t="shared" si="424"/>
        <v>339279.62233079696</v>
      </c>
      <c r="C750" s="3">
        <f t="shared" si="441"/>
        <v>45802749.014657587</v>
      </c>
      <c r="D750" s="177">
        <f t="shared" si="442"/>
        <v>283568.37318026001</v>
      </c>
      <c r="E750" s="177">
        <f t="shared" si="443"/>
        <v>15383.394380329999</v>
      </c>
      <c r="F750" s="178">
        <f t="shared" si="425"/>
        <v>268184.97879993002</v>
      </c>
      <c r="G750" s="179">
        <f t="shared" si="444"/>
        <v>4715.99</v>
      </c>
      <c r="H750" s="180">
        <f>IF(AND(N750=1,N749&gt;1),VLOOKUP(A749,[1]Plan1!$CW$105:$CY$215,3),H749)</f>
        <v>4736.74</v>
      </c>
      <c r="I750" s="181">
        <f t="shared" si="426"/>
        <v>42564</v>
      </c>
      <c r="J750" s="181">
        <f t="shared" si="445"/>
        <v>42595</v>
      </c>
      <c r="K750" s="182">
        <f t="shared" si="427"/>
        <v>4.3999245121384423E-3</v>
      </c>
      <c r="L750" s="213">
        <f t="shared" si="446"/>
        <v>42653</v>
      </c>
      <c r="M750" s="183">
        <f t="shared" si="447"/>
        <v>20</v>
      </c>
      <c r="N750" s="183">
        <f t="shared" si="428"/>
        <v>12</v>
      </c>
      <c r="O750" s="177">
        <f t="shared" si="429"/>
        <v>1.0026376299999999</v>
      </c>
      <c r="P750" s="184">
        <f t="shared" si="455"/>
        <v>1.00520079</v>
      </c>
      <c r="Q750" s="184">
        <f t="shared" si="448"/>
        <v>1.1912905396002549</v>
      </c>
      <c r="R750" s="177">
        <f t="shared" si="454"/>
        <v>1.19443272</v>
      </c>
      <c r="S750" s="177">
        <f t="shared" si="449"/>
        <v>1.15976272</v>
      </c>
      <c r="T750" s="177">
        <f t="shared" si="430"/>
        <v>328872.02778551</v>
      </c>
      <c r="U750" s="177">
        <f t="shared" si="431"/>
        <v>2457.6929290342355</v>
      </c>
      <c r="V750" s="177">
        <f t="shared" si="432"/>
        <v>52143.934891212732</v>
      </c>
      <c r="W750" s="177">
        <f t="shared" si="433"/>
        <v>338170.00100050698</v>
      </c>
      <c r="X750" s="185">
        <f t="shared" si="434"/>
        <v>0</v>
      </c>
      <c r="Y750" s="177">
        <f t="shared" si="435"/>
        <v>0</v>
      </c>
      <c r="Z750" s="186">
        <f t="shared" si="436"/>
        <v>0</v>
      </c>
      <c r="AA750" s="177">
        <f t="shared" si="450"/>
        <v>0</v>
      </c>
      <c r="AB750" s="187">
        <f t="shared" si="451"/>
        <v>7.1215000000000001E-2</v>
      </c>
      <c r="AC750" s="185">
        <f t="shared" si="437"/>
        <v>12</v>
      </c>
      <c r="AD750" s="185">
        <v>252</v>
      </c>
      <c r="AE750" s="184">
        <f t="shared" si="453"/>
        <v>1.0032812529999999</v>
      </c>
      <c r="AF750" s="177">
        <f t="shared" si="438"/>
        <v>1079.11232778</v>
      </c>
      <c r="AG750" s="177">
        <f t="shared" si="439"/>
        <v>1109.6213302900001</v>
      </c>
      <c r="AH750" s="188">
        <f t="shared" si="452"/>
        <v>0</v>
      </c>
      <c r="AI750" s="188"/>
      <c r="AJ750" s="188"/>
      <c r="AK750" s="188"/>
      <c r="AL750" s="8"/>
      <c r="AM750" s="8"/>
      <c r="AN750" s="8"/>
      <c r="AO750" s="8"/>
      <c r="AP750" s="8"/>
      <c r="AQ750" s="8"/>
      <c r="AR750" s="5"/>
      <c r="AS750" s="1"/>
      <c r="AT750" s="8"/>
      <c r="AU750" s="1"/>
      <c r="AV750" s="1"/>
      <c r="AW750" s="3"/>
      <c r="AX750" s="3"/>
      <c r="AY750" s="4"/>
      <c r="AZ750" s="4"/>
      <c r="BA750" s="4"/>
      <c r="BB750" s="1"/>
      <c r="BC750" s="1"/>
      <c r="BD750" s="1"/>
      <c r="BE750" s="1"/>
      <c r="BF750" s="1"/>
      <c r="BG750" s="1"/>
      <c r="BH750" s="1"/>
      <c r="BI750" s="1"/>
    </row>
    <row r="751" spans="1:206" x14ac:dyDescent="0.2">
      <c r="A751" s="125">
        <f t="shared" si="440"/>
        <v>42642</v>
      </c>
      <c r="B751" s="177">
        <f t="shared" si="424"/>
        <v>339442.8313790377</v>
      </c>
      <c r="C751" s="3">
        <f t="shared" si="441"/>
        <v>45824782.236170091</v>
      </c>
      <c r="D751" s="177">
        <f t="shared" si="442"/>
        <v>283568.37318026001</v>
      </c>
      <c r="E751" s="177">
        <f t="shared" si="443"/>
        <v>15383.394380329999</v>
      </c>
      <c r="F751" s="178">
        <f t="shared" si="425"/>
        <v>268184.97879993002</v>
      </c>
      <c r="G751" s="179">
        <f t="shared" si="444"/>
        <v>4715.99</v>
      </c>
      <c r="H751" s="180">
        <f>IF(AND(N751=1,N750&gt;1),VLOOKUP(A750,[1]Plan1!$CW$105:$CY$215,3),H750)</f>
        <v>4736.74</v>
      </c>
      <c r="I751" s="181">
        <f t="shared" si="426"/>
        <v>42564</v>
      </c>
      <c r="J751" s="181">
        <f t="shared" si="445"/>
        <v>42595</v>
      </c>
      <c r="K751" s="182">
        <f t="shared" si="427"/>
        <v>4.3999245121384423E-3</v>
      </c>
      <c r="L751" s="213">
        <f t="shared" si="446"/>
        <v>42653</v>
      </c>
      <c r="M751" s="183">
        <f t="shared" si="447"/>
        <v>20</v>
      </c>
      <c r="N751" s="183">
        <f t="shared" si="428"/>
        <v>13</v>
      </c>
      <c r="O751" s="177">
        <f t="shared" si="429"/>
        <v>1.00285775</v>
      </c>
      <c r="P751" s="184">
        <f t="shared" si="455"/>
        <v>1.00520079</v>
      </c>
      <c r="Q751" s="184">
        <f t="shared" si="448"/>
        <v>1.1912905396002549</v>
      </c>
      <c r="R751" s="177">
        <f t="shared" si="454"/>
        <v>1.1946949499999999</v>
      </c>
      <c r="S751" s="177">
        <f t="shared" si="449"/>
        <v>1.15976272</v>
      </c>
      <c r="T751" s="177">
        <f t="shared" si="430"/>
        <v>328872.02778551</v>
      </c>
      <c r="U751" s="177">
        <f t="shared" si="431"/>
        <v>2457.6929290342355</v>
      </c>
      <c r="V751" s="177">
        <f t="shared" si="432"/>
        <v>52214.261038203411</v>
      </c>
      <c r="W751" s="177">
        <f t="shared" si="433"/>
        <v>338240.32714749768</v>
      </c>
      <c r="X751" s="185">
        <f t="shared" si="434"/>
        <v>0</v>
      </c>
      <c r="Y751" s="177">
        <f t="shared" si="435"/>
        <v>0</v>
      </c>
      <c r="Z751" s="186">
        <f t="shared" si="436"/>
        <v>0</v>
      </c>
      <c r="AA751" s="177">
        <f t="shared" si="450"/>
        <v>0</v>
      </c>
      <c r="AB751" s="187">
        <f t="shared" si="451"/>
        <v>7.1215000000000001E-2</v>
      </c>
      <c r="AC751" s="185">
        <f t="shared" si="437"/>
        <v>13</v>
      </c>
      <c r="AD751" s="185">
        <v>252</v>
      </c>
      <c r="AE751" s="184">
        <f t="shared" si="453"/>
        <v>1.003555177</v>
      </c>
      <c r="AF751" s="177">
        <f t="shared" si="438"/>
        <v>1169.1982691200001</v>
      </c>
      <c r="AG751" s="177">
        <f t="shared" si="439"/>
        <v>1202.5042315400001</v>
      </c>
      <c r="AH751" s="188">
        <f t="shared" si="452"/>
        <v>0</v>
      </c>
      <c r="AI751" s="188"/>
      <c r="AJ751" s="188"/>
      <c r="AK751" s="188"/>
      <c r="AL751" s="8"/>
      <c r="AM751" s="8"/>
      <c r="AN751" s="8"/>
      <c r="AO751" s="8"/>
      <c r="AP751" s="8"/>
      <c r="AQ751" s="8"/>
      <c r="AR751" s="5"/>
      <c r="AS751" s="1"/>
      <c r="AT751" s="8"/>
      <c r="AU751" s="1"/>
      <c r="AV751" s="1"/>
      <c r="AW751" s="3"/>
      <c r="AX751" s="3"/>
      <c r="AY751" s="4"/>
      <c r="AZ751" s="4"/>
      <c r="BA751" s="4"/>
      <c r="BB751" s="1"/>
      <c r="BC751" s="1"/>
      <c r="BD751" s="1"/>
      <c r="BE751" s="1"/>
      <c r="BF751" s="1"/>
      <c r="BG751" s="1"/>
      <c r="BH751" s="1"/>
      <c r="BI751" s="1"/>
    </row>
    <row r="752" spans="1:206" x14ac:dyDescent="0.2">
      <c r="A752" s="125">
        <f t="shared" si="440"/>
        <v>42643</v>
      </c>
      <c r="B752" s="177">
        <f t="shared" si="424"/>
        <v>339606.1147587875</v>
      </c>
      <c r="C752" s="3">
        <f t="shared" si="441"/>
        <v>45846825.492436312</v>
      </c>
      <c r="D752" s="177">
        <f t="shared" si="442"/>
        <v>283568.37318026001</v>
      </c>
      <c r="E752" s="177">
        <f t="shared" si="443"/>
        <v>15383.394380329999</v>
      </c>
      <c r="F752" s="178">
        <f t="shared" si="425"/>
        <v>268184.97879993002</v>
      </c>
      <c r="G752" s="179">
        <f t="shared" si="444"/>
        <v>4715.99</v>
      </c>
      <c r="H752" s="180">
        <f>IF(AND(N752=1,N751&gt;1),VLOOKUP(A751,[1]Plan1!$CW$105:$CY$215,3),H751)</f>
        <v>4736.74</v>
      </c>
      <c r="I752" s="181">
        <f t="shared" si="426"/>
        <v>42564</v>
      </c>
      <c r="J752" s="181">
        <f t="shared" si="445"/>
        <v>42595</v>
      </c>
      <c r="K752" s="182">
        <f t="shared" si="427"/>
        <v>4.3999245121384423E-3</v>
      </c>
      <c r="L752" s="213">
        <f t="shared" si="446"/>
        <v>42653</v>
      </c>
      <c r="M752" s="183">
        <f t="shared" si="447"/>
        <v>20</v>
      </c>
      <c r="N752" s="183">
        <f t="shared" si="428"/>
        <v>14</v>
      </c>
      <c r="O752" s="177">
        <f t="shared" si="429"/>
        <v>1.00307791</v>
      </c>
      <c r="P752" s="184">
        <f t="shared" si="455"/>
        <v>1.00520079</v>
      </c>
      <c r="Q752" s="184">
        <f t="shared" si="448"/>
        <v>1.1912905396002549</v>
      </c>
      <c r="R752" s="177">
        <f t="shared" si="454"/>
        <v>1.19495722</v>
      </c>
      <c r="S752" s="177">
        <f t="shared" si="449"/>
        <v>1.15976272</v>
      </c>
      <c r="T752" s="177">
        <f t="shared" si="430"/>
        <v>328872.02778551</v>
      </c>
      <c r="U752" s="177">
        <f t="shared" si="431"/>
        <v>2457.6929290342355</v>
      </c>
      <c r="V752" s="177">
        <f t="shared" si="432"/>
        <v>52284.597912593301</v>
      </c>
      <c r="W752" s="177">
        <f t="shared" si="433"/>
        <v>338310.66402188753</v>
      </c>
      <c r="X752" s="185">
        <f t="shared" si="434"/>
        <v>0</v>
      </c>
      <c r="Y752" s="177">
        <f t="shared" si="435"/>
        <v>0</v>
      </c>
      <c r="Z752" s="186">
        <f t="shared" si="436"/>
        <v>0</v>
      </c>
      <c r="AA752" s="177">
        <f t="shared" si="450"/>
        <v>0</v>
      </c>
      <c r="AB752" s="187">
        <f t="shared" si="451"/>
        <v>7.1215000000000001E-2</v>
      </c>
      <c r="AC752" s="185">
        <f t="shared" si="437"/>
        <v>14</v>
      </c>
      <c r="AD752" s="185">
        <v>252</v>
      </c>
      <c r="AE752" s="184">
        <f t="shared" si="453"/>
        <v>1.0038291749999999</v>
      </c>
      <c r="AF752" s="177">
        <f t="shared" si="438"/>
        <v>1259.30854699</v>
      </c>
      <c r="AG752" s="177">
        <f t="shared" si="439"/>
        <v>1295.4507369</v>
      </c>
      <c r="AH752" s="188">
        <f t="shared" si="452"/>
        <v>0</v>
      </c>
      <c r="AI752" s="188"/>
      <c r="AJ752" s="188"/>
      <c r="AK752" s="188"/>
      <c r="AL752" s="8"/>
      <c r="AM752" s="8"/>
      <c r="AN752" s="8"/>
      <c r="AO752" s="8"/>
      <c r="AP752" s="8"/>
      <c r="AQ752" s="8"/>
      <c r="AR752" s="5"/>
      <c r="AS752" s="1"/>
      <c r="AT752" s="8"/>
      <c r="AU752" s="1"/>
      <c r="AV752" s="1"/>
      <c r="AW752" s="3"/>
      <c r="AX752" s="3"/>
      <c r="AY752" s="4"/>
      <c r="AZ752" s="4"/>
      <c r="BA752" s="4"/>
      <c r="BB752" s="1"/>
      <c r="BC752" s="1"/>
      <c r="BD752" s="1"/>
      <c r="BE752" s="1"/>
      <c r="BF752" s="1"/>
      <c r="BG752" s="1"/>
      <c r="BH752" s="1"/>
      <c r="BI752" s="1"/>
    </row>
    <row r="753" spans="1:206" x14ac:dyDescent="0.2">
      <c r="A753" s="125">
        <f t="shared" si="440"/>
        <v>42644</v>
      </c>
      <c r="B753" s="177">
        <f t="shared" si="424"/>
        <v>339769.48360427568</v>
      </c>
      <c r="C753" s="3">
        <f t="shared" si="441"/>
        <v>45868880.286577217</v>
      </c>
      <c r="D753" s="177">
        <f t="shared" si="442"/>
        <v>283568.37318026001</v>
      </c>
      <c r="E753" s="177">
        <f t="shared" si="443"/>
        <v>15383.394380329999</v>
      </c>
      <c r="F753" s="178">
        <f t="shared" si="425"/>
        <v>268184.97879993002</v>
      </c>
      <c r="G753" s="179">
        <f t="shared" si="444"/>
        <v>4715.99</v>
      </c>
      <c r="H753" s="180">
        <f>IF(AND(N753=1,N752&gt;1),VLOOKUP(A752,[1]Plan1!$CW$105:$CY$215,3),H752)</f>
        <v>4736.74</v>
      </c>
      <c r="I753" s="181">
        <f t="shared" si="426"/>
        <v>42564</v>
      </c>
      <c r="J753" s="181">
        <f t="shared" si="445"/>
        <v>42595</v>
      </c>
      <c r="K753" s="182">
        <f t="shared" si="427"/>
        <v>4.3999245121384423E-3</v>
      </c>
      <c r="L753" s="213">
        <f t="shared" si="446"/>
        <v>42653</v>
      </c>
      <c r="M753" s="183">
        <f t="shared" si="447"/>
        <v>20</v>
      </c>
      <c r="N753" s="183">
        <f t="shared" si="428"/>
        <v>15</v>
      </c>
      <c r="O753" s="177">
        <f t="shared" si="429"/>
        <v>1.0032981299999999</v>
      </c>
      <c r="P753" s="184">
        <f t="shared" si="455"/>
        <v>1.00520079</v>
      </c>
      <c r="Q753" s="184">
        <f t="shared" si="448"/>
        <v>1.1912905396002549</v>
      </c>
      <c r="R753" s="177">
        <f t="shared" si="454"/>
        <v>1.1952195699999999</v>
      </c>
      <c r="S753" s="177">
        <f t="shared" si="449"/>
        <v>1.15976272</v>
      </c>
      <c r="T753" s="177">
        <f t="shared" si="430"/>
        <v>328872.02778551</v>
      </c>
      <c r="U753" s="177">
        <f t="shared" si="431"/>
        <v>2457.6929290342355</v>
      </c>
      <c r="V753" s="177">
        <f t="shared" si="432"/>
        <v>52354.956241781423</v>
      </c>
      <c r="W753" s="177">
        <f t="shared" si="433"/>
        <v>338381.02235107566</v>
      </c>
      <c r="X753" s="185">
        <f t="shared" si="434"/>
        <v>0</v>
      </c>
      <c r="Y753" s="177">
        <f t="shared" si="435"/>
        <v>0</v>
      </c>
      <c r="Z753" s="186">
        <f t="shared" si="436"/>
        <v>0</v>
      </c>
      <c r="AA753" s="177">
        <f t="shared" si="450"/>
        <v>0</v>
      </c>
      <c r="AB753" s="187">
        <f t="shared" si="451"/>
        <v>7.1215000000000001E-2</v>
      </c>
      <c r="AC753" s="185">
        <f t="shared" si="437"/>
        <v>15</v>
      </c>
      <c r="AD753" s="185">
        <v>252</v>
      </c>
      <c r="AE753" s="184">
        <f t="shared" si="453"/>
        <v>1.0041032480000001</v>
      </c>
      <c r="AF753" s="177">
        <f t="shared" si="438"/>
        <v>1349.4434902600001</v>
      </c>
      <c r="AG753" s="177">
        <f t="shared" si="439"/>
        <v>1388.4612532000001</v>
      </c>
      <c r="AH753" s="188">
        <f t="shared" si="452"/>
        <v>0</v>
      </c>
      <c r="AI753" s="188"/>
      <c r="AJ753" s="188"/>
      <c r="AK753" s="188"/>
      <c r="AL753" s="8"/>
      <c r="AM753" s="8"/>
      <c r="AN753" s="8"/>
      <c r="AO753" s="8"/>
      <c r="AP753" s="8"/>
      <c r="AQ753" s="8"/>
      <c r="AR753" s="5"/>
      <c r="AS753" s="1"/>
      <c r="AT753" s="8"/>
      <c r="AU753" s="1"/>
      <c r="AV753" s="1"/>
      <c r="AW753" s="3"/>
      <c r="AX753" s="3"/>
      <c r="AY753" s="4"/>
      <c r="AZ753" s="4"/>
      <c r="BA753" s="4"/>
      <c r="BB753" s="1"/>
      <c r="BC753" s="1"/>
      <c r="BD753" s="1"/>
      <c r="BE753" s="1"/>
      <c r="BF753" s="1"/>
      <c r="BG753" s="1"/>
      <c r="BH753" s="1"/>
      <c r="BI753" s="1"/>
    </row>
    <row r="754" spans="1:206" x14ac:dyDescent="0.2">
      <c r="A754" s="125">
        <f t="shared" si="440"/>
        <v>42645</v>
      </c>
      <c r="B754" s="177">
        <f t="shared" si="424"/>
        <v>339769.48360427568</v>
      </c>
      <c r="C754" s="3">
        <f t="shared" si="441"/>
        <v>45868880.286577217</v>
      </c>
      <c r="D754" s="177">
        <f t="shared" si="442"/>
        <v>283568.37318026001</v>
      </c>
      <c r="E754" s="177">
        <f t="shared" si="443"/>
        <v>15383.394380329999</v>
      </c>
      <c r="F754" s="178">
        <f t="shared" si="425"/>
        <v>268184.97879993002</v>
      </c>
      <c r="G754" s="179">
        <f t="shared" si="444"/>
        <v>4715.99</v>
      </c>
      <c r="H754" s="180">
        <f>IF(AND(N754=1,N753&gt;1),VLOOKUP(A753,[1]Plan1!$CW$105:$CY$215,3),H753)</f>
        <v>4736.74</v>
      </c>
      <c r="I754" s="181">
        <f t="shared" si="426"/>
        <v>42564</v>
      </c>
      <c r="J754" s="181">
        <f t="shared" si="445"/>
        <v>42595</v>
      </c>
      <c r="K754" s="182">
        <f t="shared" si="427"/>
        <v>4.3999245121384423E-3</v>
      </c>
      <c r="L754" s="213">
        <f t="shared" si="446"/>
        <v>42653</v>
      </c>
      <c r="M754" s="183">
        <f t="shared" si="447"/>
        <v>20</v>
      </c>
      <c r="N754" s="183">
        <f t="shared" si="428"/>
        <v>15</v>
      </c>
      <c r="O754" s="177">
        <f t="shared" si="429"/>
        <v>1.0032981299999999</v>
      </c>
      <c r="P754" s="184">
        <f t="shared" si="455"/>
        <v>1.00520079</v>
      </c>
      <c r="Q754" s="184">
        <f t="shared" si="448"/>
        <v>1.1912905396002549</v>
      </c>
      <c r="R754" s="177">
        <f t="shared" si="454"/>
        <v>1.1952195699999999</v>
      </c>
      <c r="S754" s="177">
        <f t="shared" si="449"/>
        <v>1.15976272</v>
      </c>
      <c r="T754" s="177">
        <f t="shared" si="430"/>
        <v>328872.02778551</v>
      </c>
      <c r="U754" s="177">
        <f t="shared" si="431"/>
        <v>2457.6929290342355</v>
      </c>
      <c r="V754" s="177">
        <f t="shared" si="432"/>
        <v>52354.956241781423</v>
      </c>
      <c r="W754" s="177">
        <f t="shared" si="433"/>
        <v>338381.02235107566</v>
      </c>
      <c r="X754" s="185">
        <f t="shared" si="434"/>
        <v>0</v>
      </c>
      <c r="Y754" s="177">
        <f t="shared" si="435"/>
        <v>0</v>
      </c>
      <c r="Z754" s="186">
        <f t="shared" si="436"/>
        <v>0</v>
      </c>
      <c r="AA754" s="177">
        <f t="shared" si="450"/>
        <v>0</v>
      </c>
      <c r="AB754" s="187">
        <f t="shared" si="451"/>
        <v>7.1215000000000001E-2</v>
      </c>
      <c r="AC754" s="185">
        <f t="shared" si="437"/>
        <v>15</v>
      </c>
      <c r="AD754" s="185">
        <v>252</v>
      </c>
      <c r="AE754" s="184">
        <f t="shared" si="453"/>
        <v>1.0041032480000001</v>
      </c>
      <c r="AF754" s="177">
        <f t="shared" si="438"/>
        <v>1349.4434902600001</v>
      </c>
      <c r="AG754" s="177">
        <f t="shared" si="439"/>
        <v>1388.4612532000001</v>
      </c>
      <c r="AH754" s="188">
        <f t="shared" si="452"/>
        <v>0</v>
      </c>
      <c r="AI754" s="188"/>
      <c r="AJ754" s="188"/>
      <c r="AK754" s="188"/>
      <c r="AL754" s="8"/>
      <c r="AM754" s="8"/>
      <c r="AN754" s="8"/>
      <c r="AO754" s="8"/>
      <c r="AP754" s="8"/>
      <c r="AQ754" s="8"/>
      <c r="AR754" s="5"/>
      <c r="AS754" s="1"/>
      <c r="AT754" s="8"/>
      <c r="AU754" s="1"/>
      <c r="AV754" s="1"/>
      <c r="AW754" s="3"/>
      <c r="AX754" s="3"/>
      <c r="AY754" s="4"/>
      <c r="AZ754" s="4"/>
      <c r="BA754" s="4"/>
      <c r="BB754" s="1"/>
      <c r="BC754" s="1"/>
      <c r="BD754" s="1"/>
      <c r="BE754" s="1"/>
      <c r="BF754" s="1"/>
      <c r="BG754" s="1"/>
      <c r="BH754" s="1"/>
      <c r="BI754" s="1"/>
    </row>
    <row r="755" spans="1:206" x14ac:dyDescent="0.2">
      <c r="A755" s="125">
        <f t="shared" si="440"/>
        <v>42646</v>
      </c>
      <c r="B755" s="177">
        <f t="shared" si="424"/>
        <v>339769.48360427568</v>
      </c>
      <c r="C755" s="3">
        <f t="shared" si="441"/>
        <v>45868880.286577217</v>
      </c>
      <c r="D755" s="177">
        <f t="shared" si="442"/>
        <v>283568.37318026001</v>
      </c>
      <c r="E755" s="177">
        <f t="shared" si="443"/>
        <v>15383.394380329999</v>
      </c>
      <c r="F755" s="178">
        <f t="shared" si="425"/>
        <v>268184.97879993002</v>
      </c>
      <c r="G755" s="179">
        <f t="shared" si="444"/>
        <v>4715.99</v>
      </c>
      <c r="H755" s="180">
        <f>IF(AND(N755=1,N754&gt;1),VLOOKUP(A754,[1]Plan1!$CW$105:$CY$215,3),H754)</f>
        <v>4736.74</v>
      </c>
      <c r="I755" s="181">
        <f t="shared" si="426"/>
        <v>42564</v>
      </c>
      <c r="J755" s="181">
        <f t="shared" si="445"/>
        <v>42595</v>
      </c>
      <c r="K755" s="182">
        <f t="shared" si="427"/>
        <v>4.3999245121384423E-3</v>
      </c>
      <c r="L755" s="213">
        <f t="shared" si="446"/>
        <v>42653</v>
      </c>
      <c r="M755" s="183">
        <f t="shared" si="447"/>
        <v>20</v>
      </c>
      <c r="N755" s="183">
        <f t="shared" si="428"/>
        <v>15</v>
      </c>
      <c r="O755" s="177">
        <f t="shared" si="429"/>
        <v>1.0032981299999999</v>
      </c>
      <c r="P755" s="184">
        <f t="shared" si="455"/>
        <v>1.00520079</v>
      </c>
      <c r="Q755" s="184">
        <f t="shared" si="448"/>
        <v>1.1912905396002549</v>
      </c>
      <c r="R755" s="177">
        <f t="shared" si="454"/>
        <v>1.1952195699999999</v>
      </c>
      <c r="S755" s="177">
        <f t="shared" si="449"/>
        <v>1.15976272</v>
      </c>
      <c r="T755" s="177">
        <f t="shared" si="430"/>
        <v>328872.02778551</v>
      </c>
      <c r="U755" s="177">
        <f t="shared" si="431"/>
        <v>2457.6929290342355</v>
      </c>
      <c r="V755" s="177">
        <f t="shared" si="432"/>
        <v>52354.956241781423</v>
      </c>
      <c r="W755" s="177">
        <f t="shared" si="433"/>
        <v>338381.02235107566</v>
      </c>
      <c r="X755" s="185">
        <f t="shared" si="434"/>
        <v>0</v>
      </c>
      <c r="Y755" s="177">
        <f t="shared" si="435"/>
        <v>0</v>
      </c>
      <c r="Z755" s="186">
        <f t="shared" si="436"/>
        <v>0</v>
      </c>
      <c r="AA755" s="177">
        <f t="shared" si="450"/>
        <v>0</v>
      </c>
      <c r="AB755" s="187">
        <f t="shared" si="451"/>
        <v>7.1215000000000001E-2</v>
      </c>
      <c r="AC755" s="185">
        <f t="shared" si="437"/>
        <v>15</v>
      </c>
      <c r="AD755" s="185">
        <v>252</v>
      </c>
      <c r="AE755" s="184">
        <f t="shared" si="453"/>
        <v>1.0041032480000001</v>
      </c>
      <c r="AF755" s="177">
        <f t="shared" si="438"/>
        <v>1349.4434902600001</v>
      </c>
      <c r="AG755" s="177">
        <f t="shared" si="439"/>
        <v>1388.4612532000001</v>
      </c>
      <c r="AH755" s="188">
        <f t="shared" si="452"/>
        <v>0</v>
      </c>
      <c r="AI755" s="188"/>
      <c r="AJ755" s="188"/>
      <c r="AK755" s="188"/>
      <c r="AL755" s="8"/>
      <c r="AM755" s="8"/>
      <c r="AN755" s="8"/>
      <c r="AO755" s="8"/>
      <c r="AP755" s="8"/>
      <c r="AQ755" s="8"/>
      <c r="AR755" s="5"/>
      <c r="AS755" s="1"/>
      <c r="AT755" s="8"/>
      <c r="AU755" s="1"/>
      <c r="AV755" s="1"/>
      <c r="AW755" s="3"/>
      <c r="AX755" s="3"/>
      <c r="AY755" s="4"/>
      <c r="AZ755" s="4"/>
      <c r="BA755" s="4"/>
      <c r="BB755" s="1"/>
      <c r="BC755" s="1"/>
      <c r="BD755" s="1"/>
      <c r="BE755" s="1"/>
      <c r="BF755" s="1"/>
      <c r="BG755" s="1"/>
      <c r="BH755" s="1"/>
      <c r="BI755" s="1"/>
    </row>
    <row r="756" spans="1:206" x14ac:dyDescent="0.2">
      <c r="A756" s="125">
        <f t="shared" si="440"/>
        <v>42647</v>
      </c>
      <c r="B756" s="177">
        <f t="shared" si="424"/>
        <v>339932.92683615303</v>
      </c>
      <c r="C756" s="3">
        <f t="shared" si="441"/>
        <v>45890945.12288066</v>
      </c>
      <c r="D756" s="177">
        <f t="shared" si="442"/>
        <v>283568.37318026001</v>
      </c>
      <c r="E756" s="177">
        <f t="shared" si="443"/>
        <v>15383.394380329999</v>
      </c>
      <c r="F756" s="178">
        <f t="shared" si="425"/>
        <v>268184.97879993002</v>
      </c>
      <c r="G756" s="179">
        <f t="shared" si="444"/>
        <v>4715.99</v>
      </c>
      <c r="H756" s="180">
        <f>IF(AND(N756=1,N755&gt;1),VLOOKUP(A755,[1]Plan1!$CW$105:$CY$215,3),H755)</f>
        <v>4736.74</v>
      </c>
      <c r="I756" s="181">
        <f t="shared" si="426"/>
        <v>42564</v>
      </c>
      <c r="J756" s="181">
        <f t="shared" si="445"/>
        <v>42595</v>
      </c>
      <c r="K756" s="182">
        <f t="shared" si="427"/>
        <v>4.3999245121384423E-3</v>
      </c>
      <c r="L756" s="213">
        <f t="shared" si="446"/>
        <v>42653</v>
      </c>
      <c r="M756" s="183">
        <f t="shared" si="447"/>
        <v>20</v>
      </c>
      <c r="N756" s="183">
        <f t="shared" si="428"/>
        <v>16</v>
      </c>
      <c r="O756" s="177">
        <f t="shared" si="429"/>
        <v>1.00351839</v>
      </c>
      <c r="P756" s="184">
        <f t="shared" si="455"/>
        <v>1.00520079</v>
      </c>
      <c r="Q756" s="184">
        <f t="shared" si="448"/>
        <v>1.1912905396002549</v>
      </c>
      <c r="R756" s="177">
        <f t="shared" si="454"/>
        <v>1.19548196</v>
      </c>
      <c r="S756" s="177">
        <f t="shared" si="449"/>
        <v>1.15976272</v>
      </c>
      <c r="T756" s="177">
        <f t="shared" si="430"/>
        <v>328872.02778551</v>
      </c>
      <c r="U756" s="177">
        <f t="shared" si="431"/>
        <v>2457.6929290342355</v>
      </c>
      <c r="V756" s="177">
        <f t="shared" si="432"/>
        <v>52425.325298368756</v>
      </c>
      <c r="W756" s="177">
        <f t="shared" si="433"/>
        <v>338451.391407663</v>
      </c>
      <c r="X756" s="185">
        <f t="shared" si="434"/>
        <v>0</v>
      </c>
      <c r="Y756" s="177">
        <f t="shared" si="435"/>
        <v>0</v>
      </c>
      <c r="Z756" s="186">
        <f t="shared" si="436"/>
        <v>0</v>
      </c>
      <c r="AA756" s="177">
        <f t="shared" si="450"/>
        <v>0</v>
      </c>
      <c r="AB756" s="187">
        <f t="shared" si="451"/>
        <v>7.1215000000000001E-2</v>
      </c>
      <c r="AC756" s="185">
        <f t="shared" si="437"/>
        <v>16</v>
      </c>
      <c r="AD756" s="185">
        <v>252</v>
      </c>
      <c r="AE756" s="184">
        <f t="shared" si="453"/>
        <v>1.0043773949999999</v>
      </c>
      <c r="AF756" s="177">
        <f t="shared" si="438"/>
        <v>1439.60277006</v>
      </c>
      <c r="AG756" s="177">
        <f t="shared" si="439"/>
        <v>1481.53542849</v>
      </c>
      <c r="AH756" s="188">
        <f t="shared" si="452"/>
        <v>0</v>
      </c>
      <c r="AI756" s="188"/>
      <c r="AJ756" s="188"/>
      <c r="AK756" s="188"/>
      <c r="AL756" s="8"/>
      <c r="AM756" s="8"/>
      <c r="AN756" s="8"/>
      <c r="AO756" s="8"/>
      <c r="AP756" s="8"/>
      <c r="AQ756" s="8"/>
      <c r="AR756" s="5"/>
      <c r="AS756" s="1"/>
      <c r="AT756" s="8"/>
      <c r="AU756" s="1"/>
      <c r="AV756" s="1"/>
      <c r="AW756" s="3"/>
      <c r="AX756" s="3"/>
      <c r="AY756" s="4"/>
      <c r="AZ756" s="4"/>
      <c r="BA756" s="4"/>
      <c r="BB756" s="1"/>
      <c r="BC756" s="1"/>
      <c r="BD756" s="1"/>
      <c r="BE756" s="1"/>
      <c r="BF756" s="1"/>
      <c r="BG756" s="1"/>
      <c r="BH756" s="1"/>
      <c r="BI756" s="1"/>
    </row>
    <row r="757" spans="1:206" x14ac:dyDescent="0.2">
      <c r="A757" s="125">
        <f t="shared" si="440"/>
        <v>42648</v>
      </c>
      <c r="B757" s="177">
        <f t="shared" si="424"/>
        <v>340096.45054455905</v>
      </c>
      <c r="C757" s="3">
        <f t="shared" si="441"/>
        <v>45913020.823515475</v>
      </c>
      <c r="D757" s="177">
        <f t="shared" si="442"/>
        <v>283568.37318026001</v>
      </c>
      <c r="E757" s="177">
        <f t="shared" si="443"/>
        <v>15383.394380329999</v>
      </c>
      <c r="F757" s="178">
        <f t="shared" si="425"/>
        <v>268184.97879993002</v>
      </c>
      <c r="G757" s="179">
        <f t="shared" si="444"/>
        <v>4715.99</v>
      </c>
      <c r="H757" s="180">
        <f>IF(AND(N757=1,N756&gt;1),VLOOKUP(A756,[1]Plan1!$CW$105:$CY$215,3),H756)</f>
        <v>4736.74</v>
      </c>
      <c r="I757" s="181">
        <f t="shared" si="426"/>
        <v>42564</v>
      </c>
      <c r="J757" s="181">
        <f t="shared" si="445"/>
        <v>42595</v>
      </c>
      <c r="K757" s="182">
        <f t="shared" si="427"/>
        <v>4.3999245121384423E-3</v>
      </c>
      <c r="L757" s="213">
        <f t="shared" si="446"/>
        <v>42653</v>
      </c>
      <c r="M757" s="183">
        <f t="shared" si="447"/>
        <v>20</v>
      </c>
      <c r="N757" s="183">
        <f t="shared" si="428"/>
        <v>17</v>
      </c>
      <c r="O757" s="177">
        <f t="shared" si="429"/>
        <v>1.0037387</v>
      </c>
      <c r="P757" s="184">
        <f t="shared" si="455"/>
        <v>1.00520079</v>
      </c>
      <c r="Q757" s="184">
        <f t="shared" si="448"/>
        <v>1.1912905396002549</v>
      </c>
      <c r="R757" s="177">
        <f t="shared" si="454"/>
        <v>1.1957444100000001</v>
      </c>
      <c r="S757" s="177">
        <f t="shared" si="449"/>
        <v>1.15976272</v>
      </c>
      <c r="T757" s="177">
        <f t="shared" si="430"/>
        <v>328872.02778551</v>
      </c>
      <c r="U757" s="177">
        <f t="shared" si="431"/>
        <v>2457.6929290342355</v>
      </c>
      <c r="V757" s="177">
        <f t="shared" si="432"/>
        <v>52495.710446054836</v>
      </c>
      <c r="W757" s="177">
        <f t="shared" si="433"/>
        <v>338521.77655534906</v>
      </c>
      <c r="X757" s="185">
        <f t="shared" si="434"/>
        <v>0</v>
      </c>
      <c r="Y757" s="177">
        <f t="shared" si="435"/>
        <v>0</v>
      </c>
      <c r="Z757" s="186">
        <f t="shared" si="436"/>
        <v>0</v>
      </c>
      <c r="AA757" s="177">
        <f t="shared" si="450"/>
        <v>0</v>
      </c>
      <c r="AB757" s="187">
        <f t="shared" si="451"/>
        <v>7.1215000000000001E-2</v>
      </c>
      <c r="AC757" s="185">
        <f t="shared" si="437"/>
        <v>17</v>
      </c>
      <c r="AD757" s="185">
        <v>252</v>
      </c>
      <c r="AE757" s="184">
        <f t="shared" si="453"/>
        <v>1.004651618</v>
      </c>
      <c r="AF757" s="177">
        <f t="shared" si="438"/>
        <v>1529.78704414</v>
      </c>
      <c r="AG757" s="177">
        <f t="shared" si="439"/>
        <v>1574.6739892099999</v>
      </c>
      <c r="AH757" s="188">
        <f t="shared" si="452"/>
        <v>0</v>
      </c>
      <c r="AI757" s="188"/>
      <c r="AJ757" s="188"/>
      <c r="AK757" s="188"/>
      <c r="AL757" s="8"/>
      <c r="AM757" s="8"/>
      <c r="AN757" s="8"/>
      <c r="AO757" s="8"/>
      <c r="AP757" s="8"/>
      <c r="AQ757" s="8"/>
      <c r="AR757" s="5"/>
      <c r="AS757" s="1"/>
      <c r="AT757" s="8"/>
      <c r="AU757" s="1"/>
      <c r="AV757" s="1"/>
      <c r="AW757" s="3"/>
      <c r="AX757" s="3"/>
      <c r="AY757" s="4"/>
      <c r="AZ757" s="4"/>
      <c r="BA757" s="4"/>
      <c r="BB757" s="1"/>
      <c r="BC757" s="1"/>
      <c r="BD757" s="1"/>
      <c r="BE757" s="1"/>
      <c r="BF757" s="1"/>
      <c r="BG757" s="1"/>
      <c r="BH757" s="1"/>
      <c r="BI757" s="1"/>
    </row>
    <row r="758" spans="1:206" x14ac:dyDescent="0.2">
      <c r="A758" s="125">
        <f t="shared" si="440"/>
        <v>42649</v>
      </c>
      <c r="B758" s="177">
        <f t="shared" si="424"/>
        <v>340260.05677666364</v>
      </c>
      <c r="C758" s="3">
        <f t="shared" si="441"/>
        <v>45935107.664849594</v>
      </c>
      <c r="D758" s="177">
        <f t="shared" si="442"/>
        <v>283568.37318026001</v>
      </c>
      <c r="E758" s="177">
        <f t="shared" si="443"/>
        <v>15383.394380329999</v>
      </c>
      <c r="F758" s="178">
        <f t="shared" si="425"/>
        <v>268184.97879993002</v>
      </c>
      <c r="G758" s="179">
        <f t="shared" si="444"/>
        <v>4715.99</v>
      </c>
      <c r="H758" s="180">
        <f>IF(AND(N758=1,N757&gt;1),VLOOKUP(A757,[1]Plan1!$CW$105:$CY$215,3),H757)</f>
        <v>4736.74</v>
      </c>
      <c r="I758" s="181">
        <f t="shared" si="426"/>
        <v>42564</v>
      </c>
      <c r="J758" s="181">
        <f t="shared" si="445"/>
        <v>42595</v>
      </c>
      <c r="K758" s="182">
        <f t="shared" si="427"/>
        <v>4.3999245121384423E-3</v>
      </c>
      <c r="L758" s="213">
        <f t="shared" si="446"/>
        <v>42653</v>
      </c>
      <c r="M758" s="183">
        <f t="shared" si="447"/>
        <v>20</v>
      </c>
      <c r="N758" s="183">
        <f t="shared" si="428"/>
        <v>18</v>
      </c>
      <c r="O758" s="177">
        <f t="shared" si="429"/>
        <v>1.0039590599999999</v>
      </c>
      <c r="P758" s="184">
        <f t="shared" si="455"/>
        <v>1.00520079</v>
      </c>
      <c r="Q758" s="184">
        <f t="shared" si="448"/>
        <v>1.1912905396002549</v>
      </c>
      <c r="R758" s="177">
        <f t="shared" si="454"/>
        <v>1.19600693</v>
      </c>
      <c r="S758" s="177">
        <f t="shared" si="449"/>
        <v>1.15976272</v>
      </c>
      <c r="T758" s="177">
        <f t="shared" si="430"/>
        <v>328872.02778551</v>
      </c>
      <c r="U758" s="177">
        <f t="shared" si="431"/>
        <v>2457.6929290342355</v>
      </c>
      <c r="V758" s="177">
        <f t="shared" si="432"/>
        <v>52566.114366689377</v>
      </c>
      <c r="W758" s="177">
        <f t="shared" si="433"/>
        <v>338592.18047598365</v>
      </c>
      <c r="X758" s="185">
        <f t="shared" si="434"/>
        <v>0</v>
      </c>
      <c r="Y758" s="177">
        <f t="shared" si="435"/>
        <v>0</v>
      </c>
      <c r="Z758" s="186">
        <f t="shared" si="436"/>
        <v>0</v>
      </c>
      <c r="AA758" s="177">
        <f t="shared" si="450"/>
        <v>0</v>
      </c>
      <c r="AB758" s="187">
        <f t="shared" si="451"/>
        <v>7.1215000000000001E-2</v>
      </c>
      <c r="AC758" s="185">
        <f t="shared" si="437"/>
        <v>18</v>
      </c>
      <c r="AD758" s="185">
        <v>252</v>
      </c>
      <c r="AE758" s="184">
        <f t="shared" si="453"/>
        <v>1.0049259150000001</v>
      </c>
      <c r="AF758" s="177">
        <f t="shared" si="438"/>
        <v>1619.99565474</v>
      </c>
      <c r="AG758" s="177">
        <f t="shared" si="439"/>
        <v>1667.87630068</v>
      </c>
      <c r="AH758" s="188">
        <f t="shared" si="452"/>
        <v>0</v>
      </c>
      <c r="AI758" s="188"/>
      <c r="AJ758" s="188"/>
      <c r="AK758" s="188"/>
      <c r="AL758" s="8"/>
      <c r="AM758" s="8"/>
      <c r="AN758" s="8"/>
      <c r="AO758" s="8"/>
      <c r="AP758" s="8"/>
      <c r="AQ758" s="8"/>
      <c r="AR758" s="5"/>
      <c r="AS758" s="1"/>
      <c r="AT758" s="8"/>
      <c r="AU758" s="1"/>
      <c r="AV758" s="1"/>
      <c r="AW758" s="3"/>
      <c r="AX758" s="3"/>
      <c r="AY758" s="4"/>
      <c r="AZ758" s="4"/>
      <c r="BA758" s="4"/>
      <c r="BB758" s="1"/>
      <c r="BC758" s="1"/>
      <c r="BD758" s="1"/>
      <c r="BE758" s="1"/>
      <c r="BF758" s="1"/>
      <c r="BG758" s="1"/>
      <c r="BH758" s="1"/>
      <c r="BI758" s="1"/>
    </row>
    <row r="759" spans="1:206" x14ac:dyDescent="0.2">
      <c r="A759" s="125">
        <f t="shared" si="440"/>
        <v>42650</v>
      </c>
      <c r="B759" s="177">
        <f t="shared" si="424"/>
        <v>340423.73815348733</v>
      </c>
      <c r="C759" s="3">
        <f t="shared" si="441"/>
        <v>45957204.65072079</v>
      </c>
      <c r="D759" s="177">
        <f t="shared" si="442"/>
        <v>283568.37318026001</v>
      </c>
      <c r="E759" s="177">
        <f t="shared" si="443"/>
        <v>15383.394380329999</v>
      </c>
      <c r="F759" s="178">
        <f t="shared" si="425"/>
        <v>268184.97879993002</v>
      </c>
      <c r="G759" s="179">
        <f t="shared" si="444"/>
        <v>4715.99</v>
      </c>
      <c r="H759" s="180">
        <f>IF(AND(N759=1,N758&gt;1),VLOOKUP(A758,[1]Plan1!$CW$105:$CY$215,3),H758)</f>
        <v>4736.74</v>
      </c>
      <c r="I759" s="181">
        <f t="shared" si="426"/>
        <v>42564</v>
      </c>
      <c r="J759" s="181">
        <f t="shared" si="445"/>
        <v>42595</v>
      </c>
      <c r="K759" s="182">
        <f t="shared" si="427"/>
        <v>4.3999245121384423E-3</v>
      </c>
      <c r="L759" s="213">
        <f t="shared" si="446"/>
        <v>42653</v>
      </c>
      <c r="M759" s="183">
        <f t="shared" si="447"/>
        <v>20</v>
      </c>
      <c r="N759" s="183">
        <f t="shared" si="428"/>
        <v>19</v>
      </c>
      <c r="O759" s="177">
        <f t="shared" si="429"/>
        <v>1.00417946</v>
      </c>
      <c r="P759" s="184">
        <f t="shared" si="455"/>
        <v>1.00520079</v>
      </c>
      <c r="Q759" s="184">
        <f t="shared" si="448"/>
        <v>1.1912905396002549</v>
      </c>
      <c r="R759" s="177">
        <f t="shared" si="454"/>
        <v>1.1962694899999999</v>
      </c>
      <c r="S759" s="177">
        <f t="shared" si="449"/>
        <v>1.15976272</v>
      </c>
      <c r="T759" s="177">
        <f t="shared" si="430"/>
        <v>328872.02778551</v>
      </c>
      <c r="U759" s="177">
        <f t="shared" si="431"/>
        <v>2457.6929290342355</v>
      </c>
      <c r="V759" s="177">
        <f t="shared" si="432"/>
        <v>52636.529014723063</v>
      </c>
      <c r="W759" s="177">
        <f t="shared" si="433"/>
        <v>338662.59512401733</v>
      </c>
      <c r="X759" s="185">
        <f t="shared" si="434"/>
        <v>0</v>
      </c>
      <c r="Y759" s="177">
        <f t="shared" si="435"/>
        <v>0</v>
      </c>
      <c r="Z759" s="186">
        <f t="shared" si="436"/>
        <v>0</v>
      </c>
      <c r="AA759" s="177">
        <f t="shared" si="450"/>
        <v>0</v>
      </c>
      <c r="AB759" s="187">
        <f t="shared" si="451"/>
        <v>7.1215000000000001E-2</v>
      </c>
      <c r="AC759" s="185">
        <f t="shared" si="437"/>
        <v>19</v>
      </c>
      <c r="AD759" s="185">
        <v>252</v>
      </c>
      <c r="AE759" s="184">
        <f t="shared" si="453"/>
        <v>1.0052002879999999</v>
      </c>
      <c r="AF759" s="177">
        <f t="shared" si="438"/>
        <v>1710.22925962</v>
      </c>
      <c r="AG759" s="177">
        <f t="shared" si="439"/>
        <v>1761.1430294700001</v>
      </c>
      <c r="AH759" s="188">
        <f t="shared" si="452"/>
        <v>0</v>
      </c>
      <c r="AI759" s="188"/>
      <c r="AJ759" s="188"/>
      <c r="AK759" s="188"/>
      <c r="AL759" s="8"/>
      <c r="AM759" s="8"/>
      <c r="AN759" s="13"/>
      <c r="AO759" s="13"/>
      <c r="AP759" s="13"/>
      <c r="AQ759" s="13"/>
      <c r="AR759" s="5"/>
      <c r="AS759" s="17"/>
      <c r="AT759" s="13"/>
      <c r="AU759" s="17"/>
      <c r="AV759" s="17"/>
      <c r="AW759" s="25"/>
      <c r="AX759" s="25"/>
      <c r="AY759" s="18"/>
      <c r="AZ759" s="18"/>
      <c r="BA759" s="18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</row>
    <row r="760" spans="1:206" x14ac:dyDescent="0.2">
      <c r="A760" s="125">
        <f t="shared" si="440"/>
        <v>42651</v>
      </c>
      <c r="B760" s="177">
        <f t="shared" si="424"/>
        <v>340587.50211202953</v>
      </c>
      <c r="C760" s="3">
        <f t="shared" si="441"/>
        <v>45979312.785123989</v>
      </c>
      <c r="D760" s="177">
        <f t="shared" si="442"/>
        <v>283568.37318026001</v>
      </c>
      <c r="E760" s="177">
        <f t="shared" si="443"/>
        <v>15383.394380329999</v>
      </c>
      <c r="F760" s="178">
        <f t="shared" si="425"/>
        <v>268184.97879993002</v>
      </c>
      <c r="G760" s="179">
        <f t="shared" si="444"/>
        <v>4715.99</v>
      </c>
      <c r="H760" s="180">
        <f>IF(AND(N760=1,N759&gt;1),VLOOKUP(A759,[1]Plan1!$CW$105:$CY$215,3),H759)</f>
        <v>4736.74</v>
      </c>
      <c r="I760" s="181">
        <f t="shared" si="426"/>
        <v>42564</v>
      </c>
      <c r="J760" s="181">
        <f t="shared" si="445"/>
        <v>42595</v>
      </c>
      <c r="K760" s="182">
        <f t="shared" si="427"/>
        <v>4.3999245121384423E-3</v>
      </c>
      <c r="L760" s="213">
        <f t="shared" si="446"/>
        <v>42653</v>
      </c>
      <c r="M760" s="183">
        <f t="shared" si="447"/>
        <v>20</v>
      </c>
      <c r="N760" s="183">
        <f t="shared" si="428"/>
        <v>20</v>
      </c>
      <c r="O760" s="177">
        <f t="shared" si="429"/>
        <v>1.00439992</v>
      </c>
      <c r="P760" s="184">
        <f t="shared" si="455"/>
        <v>1.00520079</v>
      </c>
      <c r="Q760" s="184">
        <f t="shared" si="448"/>
        <v>1.1912905396002549</v>
      </c>
      <c r="R760" s="177">
        <f t="shared" si="454"/>
        <v>1.1965321200000001</v>
      </c>
      <c r="S760" s="177">
        <f t="shared" si="449"/>
        <v>1.15976272</v>
      </c>
      <c r="T760" s="177">
        <f t="shared" si="430"/>
        <v>328872.02778551</v>
      </c>
      <c r="U760" s="177">
        <f t="shared" si="431"/>
        <v>2457.6929290342355</v>
      </c>
      <c r="V760" s="177">
        <f t="shared" si="432"/>
        <v>52706.962435705325</v>
      </c>
      <c r="W760" s="177">
        <f t="shared" si="433"/>
        <v>338733.02854499954</v>
      </c>
      <c r="X760" s="185">
        <f t="shared" si="434"/>
        <v>0</v>
      </c>
      <c r="Y760" s="177">
        <f t="shared" si="435"/>
        <v>0</v>
      </c>
      <c r="Z760" s="186">
        <f t="shared" si="436"/>
        <v>0</v>
      </c>
      <c r="AA760" s="177">
        <f t="shared" si="450"/>
        <v>0</v>
      </c>
      <c r="AB760" s="187">
        <f t="shared" si="451"/>
        <v>7.1215000000000001E-2</v>
      </c>
      <c r="AC760" s="185">
        <f t="shared" si="437"/>
        <v>20</v>
      </c>
      <c r="AD760" s="185">
        <v>252</v>
      </c>
      <c r="AE760" s="184">
        <f t="shared" si="453"/>
        <v>1.005474735</v>
      </c>
      <c r="AF760" s="177">
        <f t="shared" si="438"/>
        <v>1800.4872010300001</v>
      </c>
      <c r="AG760" s="177">
        <f t="shared" si="439"/>
        <v>1854.4735670299999</v>
      </c>
      <c r="AH760" s="188">
        <f t="shared" si="452"/>
        <v>0</v>
      </c>
      <c r="AI760" s="188"/>
      <c r="AJ760" s="188"/>
      <c r="AK760" s="188"/>
      <c r="AL760" s="8"/>
      <c r="AM760" s="8"/>
      <c r="AN760" s="8"/>
      <c r="AO760" s="8"/>
      <c r="AP760" s="8"/>
      <c r="AQ760" s="8"/>
      <c r="AR760" s="5"/>
      <c r="AS760" s="1"/>
      <c r="AT760" s="8"/>
      <c r="AU760" s="1"/>
      <c r="AV760" s="1"/>
      <c r="AW760" s="3"/>
      <c r="AX760" s="3"/>
      <c r="AY760" s="4"/>
      <c r="AZ760" s="4"/>
      <c r="BA760" s="4"/>
      <c r="BB760" s="1"/>
      <c r="BC760" s="1"/>
      <c r="BD760" s="1"/>
      <c r="BE760" s="1"/>
      <c r="BF760" s="1"/>
      <c r="BG760" s="1"/>
      <c r="BH760" s="1"/>
      <c r="BI760" s="1"/>
    </row>
    <row r="761" spans="1:206" x14ac:dyDescent="0.2">
      <c r="A761" s="125">
        <f t="shared" si="440"/>
        <v>42652</v>
      </c>
      <c r="B761" s="177">
        <f t="shared" si="424"/>
        <v>340587.50211202953</v>
      </c>
      <c r="C761" s="3">
        <f t="shared" si="441"/>
        <v>45979312.785123989</v>
      </c>
      <c r="D761" s="177">
        <f t="shared" si="442"/>
        <v>283568.37318026001</v>
      </c>
      <c r="E761" s="177">
        <f t="shared" si="443"/>
        <v>15383.394380329999</v>
      </c>
      <c r="F761" s="178">
        <f t="shared" si="425"/>
        <v>268184.97879993002</v>
      </c>
      <c r="G761" s="179">
        <f t="shared" si="444"/>
        <v>4715.99</v>
      </c>
      <c r="H761" s="180">
        <f>IF(AND(N761=1,N760&gt;1),VLOOKUP(A760,[1]Plan1!$CW$105:$CY$215,3),H760)</f>
        <v>4736.74</v>
      </c>
      <c r="I761" s="181">
        <f t="shared" si="426"/>
        <v>42564</v>
      </c>
      <c r="J761" s="181">
        <f t="shared" si="445"/>
        <v>42595</v>
      </c>
      <c r="K761" s="182">
        <f t="shared" si="427"/>
        <v>4.3999245121384423E-3</v>
      </c>
      <c r="L761" s="213">
        <f t="shared" si="446"/>
        <v>42653</v>
      </c>
      <c r="M761" s="183">
        <f t="shared" si="447"/>
        <v>20</v>
      </c>
      <c r="N761" s="183">
        <f t="shared" si="428"/>
        <v>20</v>
      </c>
      <c r="O761" s="177">
        <f t="shared" si="429"/>
        <v>1.00439992</v>
      </c>
      <c r="P761" s="184">
        <f t="shared" si="455"/>
        <v>1.00520079</v>
      </c>
      <c r="Q761" s="184">
        <f t="shared" si="448"/>
        <v>1.1912905396002549</v>
      </c>
      <c r="R761" s="177">
        <f t="shared" si="454"/>
        <v>1.1965321200000001</v>
      </c>
      <c r="S761" s="177">
        <f t="shared" si="449"/>
        <v>1.15976272</v>
      </c>
      <c r="T761" s="177">
        <f t="shared" si="430"/>
        <v>328872.02778551</v>
      </c>
      <c r="U761" s="177">
        <f t="shared" si="431"/>
        <v>2457.6929290342355</v>
      </c>
      <c r="V761" s="177">
        <f t="shared" si="432"/>
        <v>52706.962435705325</v>
      </c>
      <c r="W761" s="177">
        <f t="shared" si="433"/>
        <v>338733.02854499954</v>
      </c>
      <c r="X761" s="185">
        <f t="shared" si="434"/>
        <v>0</v>
      </c>
      <c r="Y761" s="177">
        <f t="shared" si="435"/>
        <v>0</v>
      </c>
      <c r="Z761" s="186">
        <f t="shared" si="436"/>
        <v>0</v>
      </c>
      <c r="AA761" s="177">
        <f t="shared" si="450"/>
        <v>0</v>
      </c>
      <c r="AB761" s="187">
        <f t="shared" si="451"/>
        <v>7.1215000000000001E-2</v>
      </c>
      <c r="AC761" s="185">
        <f t="shared" si="437"/>
        <v>20</v>
      </c>
      <c r="AD761" s="185">
        <v>252</v>
      </c>
      <c r="AE761" s="184">
        <f t="shared" si="453"/>
        <v>1.005474735</v>
      </c>
      <c r="AF761" s="177">
        <f t="shared" si="438"/>
        <v>1800.4872010300001</v>
      </c>
      <c r="AG761" s="177">
        <f t="shared" si="439"/>
        <v>1854.4735670299999</v>
      </c>
      <c r="AH761" s="188">
        <f t="shared" si="452"/>
        <v>0</v>
      </c>
      <c r="AI761" s="188"/>
      <c r="AJ761" s="188"/>
      <c r="AK761" s="188"/>
      <c r="AL761" s="8"/>
      <c r="AM761" s="8"/>
      <c r="AN761" s="8"/>
      <c r="AO761" s="8"/>
      <c r="AP761" s="8"/>
      <c r="AQ761" s="8"/>
      <c r="AR761" s="5"/>
      <c r="AS761" s="1"/>
      <c r="AT761" s="8"/>
      <c r="AU761" s="1"/>
      <c r="AV761" s="1"/>
      <c r="AW761" s="3"/>
      <c r="AX761" s="3"/>
      <c r="AY761" s="4"/>
      <c r="AZ761" s="4"/>
      <c r="BA761" s="4"/>
      <c r="BB761" s="1"/>
      <c r="BC761" s="1"/>
      <c r="BD761" s="1"/>
      <c r="BE761" s="1"/>
      <c r="BF761" s="1"/>
      <c r="BG761" s="1"/>
      <c r="BH761" s="1"/>
      <c r="BI761" s="1"/>
    </row>
    <row r="762" spans="1:206" x14ac:dyDescent="0.2">
      <c r="A762" s="125">
        <f t="shared" si="440"/>
        <v>42653</v>
      </c>
      <c r="B762" s="177">
        <f t="shared" si="424"/>
        <v>340587.50211202953</v>
      </c>
      <c r="C762" s="3">
        <f t="shared" si="441"/>
        <v>45979312.785123989</v>
      </c>
      <c r="D762" s="177">
        <f t="shared" si="442"/>
        <v>283568.37318026001</v>
      </c>
      <c r="E762" s="177">
        <f t="shared" si="443"/>
        <v>15383.394380329999</v>
      </c>
      <c r="F762" s="178">
        <f t="shared" si="425"/>
        <v>268184.97879993002</v>
      </c>
      <c r="G762" s="179">
        <f t="shared" si="444"/>
        <v>4715.99</v>
      </c>
      <c r="H762" s="180">
        <f>IF(AND(N762=1,N761&gt;1),VLOOKUP(A761,[1]Plan1!$CW$105:$CY$215,3),H761)</f>
        <v>4736.74</v>
      </c>
      <c r="I762" s="181">
        <f t="shared" si="426"/>
        <v>42564</v>
      </c>
      <c r="J762" s="181">
        <f t="shared" si="445"/>
        <v>42595</v>
      </c>
      <c r="K762" s="182">
        <f t="shared" si="427"/>
        <v>4.3999245121384423E-3</v>
      </c>
      <c r="L762" s="213">
        <f t="shared" si="446"/>
        <v>42653</v>
      </c>
      <c r="M762" s="183">
        <f t="shared" si="447"/>
        <v>20</v>
      </c>
      <c r="N762" s="183">
        <f t="shared" si="428"/>
        <v>20</v>
      </c>
      <c r="O762" s="177">
        <f t="shared" si="429"/>
        <v>1.00439992</v>
      </c>
      <c r="P762" s="184">
        <f t="shared" si="455"/>
        <v>1.00520079</v>
      </c>
      <c r="Q762" s="184">
        <f t="shared" si="448"/>
        <v>1.1912905396002549</v>
      </c>
      <c r="R762" s="177">
        <f t="shared" si="454"/>
        <v>1.1965321200000001</v>
      </c>
      <c r="S762" s="177">
        <f t="shared" si="449"/>
        <v>1.15976272</v>
      </c>
      <c r="T762" s="177">
        <f t="shared" si="430"/>
        <v>328872.02778551</v>
      </c>
      <c r="U762" s="177">
        <f t="shared" si="431"/>
        <v>2457.6929290342355</v>
      </c>
      <c r="V762" s="177">
        <f t="shared" si="432"/>
        <v>52706.962435705325</v>
      </c>
      <c r="W762" s="177">
        <f t="shared" si="433"/>
        <v>338733.02854499954</v>
      </c>
      <c r="X762" s="185">
        <f t="shared" si="434"/>
        <v>25</v>
      </c>
      <c r="Y762" s="177">
        <f t="shared" si="435"/>
        <v>2515.2514701</v>
      </c>
      <c r="Z762" s="186">
        <f t="shared" si="436"/>
        <v>8.8699999999999994E-3</v>
      </c>
      <c r="AA762" s="177">
        <f t="shared" si="450"/>
        <v>2917.0948864500001</v>
      </c>
      <c r="AB762" s="187">
        <f t="shared" si="451"/>
        <v>7.1215000000000001E-2</v>
      </c>
      <c r="AC762" s="185">
        <f t="shared" si="437"/>
        <v>20</v>
      </c>
      <c r="AD762" s="185">
        <v>252</v>
      </c>
      <c r="AE762" s="184">
        <f t="shared" si="453"/>
        <v>1.005474735</v>
      </c>
      <c r="AF762" s="177">
        <f t="shared" si="438"/>
        <v>1800.4872010300001</v>
      </c>
      <c r="AG762" s="177">
        <f t="shared" si="439"/>
        <v>1854.4735670299999</v>
      </c>
      <c r="AH762" s="188">
        <f t="shared" si="452"/>
        <v>4717.5820874800002</v>
      </c>
      <c r="AI762" s="188"/>
      <c r="AJ762" s="188"/>
      <c r="AK762" s="188"/>
      <c r="AL762" s="8"/>
      <c r="AM762" s="8"/>
      <c r="AN762" s="8"/>
      <c r="AO762" s="8"/>
      <c r="AP762" s="8"/>
      <c r="AQ762" s="8"/>
      <c r="AR762" s="5"/>
      <c r="AS762" s="1"/>
      <c r="AT762" s="8"/>
      <c r="AU762" s="1"/>
      <c r="AV762" s="1"/>
      <c r="AW762" s="3"/>
      <c r="AX762" s="3"/>
      <c r="AY762" s="4"/>
      <c r="AZ762" s="4"/>
      <c r="BA762" s="4"/>
      <c r="BB762" s="1"/>
      <c r="BC762" s="1"/>
      <c r="BD762" s="1"/>
      <c r="BE762" s="1"/>
      <c r="BF762" s="1"/>
      <c r="BG762" s="1"/>
      <c r="BH762" s="1"/>
      <c r="BI762" s="1"/>
    </row>
    <row r="763" spans="1:206" x14ac:dyDescent="0.2">
      <c r="A763" s="125">
        <f t="shared" si="440"/>
        <v>42654</v>
      </c>
      <c r="B763" s="177">
        <f t="shared" si="424"/>
        <v>335919.84231908649</v>
      </c>
      <c r="C763" s="3">
        <f t="shared" si="441"/>
        <v>45349178.713076673</v>
      </c>
      <c r="D763" s="177">
        <f t="shared" si="442"/>
        <v>281053.12171015999</v>
      </c>
      <c r="E763" s="177">
        <f t="shared" si="443"/>
        <v>12868.142910229999</v>
      </c>
      <c r="F763" s="178">
        <f t="shared" si="425"/>
        <v>268184.97879993002</v>
      </c>
      <c r="G763" s="179">
        <f t="shared" si="444"/>
        <v>4736.74</v>
      </c>
      <c r="H763" s="180">
        <f>IF(AND(N763=1,N762&gt;1),VLOOKUP(A762,[1]Plan1!$CW$105:$CY$215,3),H762)</f>
        <v>4740.53</v>
      </c>
      <c r="I763" s="181">
        <f t="shared" si="426"/>
        <v>42593</v>
      </c>
      <c r="J763" s="181">
        <f t="shared" si="445"/>
        <v>42624</v>
      </c>
      <c r="K763" s="182">
        <f t="shared" si="427"/>
        <v>8.0012835832232732E-4</v>
      </c>
      <c r="L763" s="213">
        <f t="shared" si="446"/>
        <v>42684</v>
      </c>
      <c r="M763" s="183">
        <f t="shared" si="447"/>
        <v>21</v>
      </c>
      <c r="N763" s="183">
        <f t="shared" si="428"/>
        <v>1</v>
      </c>
      <c r="O763" s="177">
        <f t="shared" si="429"/>
        <v>1.0000380799999999</v>
      </c>
      <c r="P763" s="184">
        <f t="shared" si="455"/>
        <v>1.00439992</v>
      </c>
      <c r="Q763" s="184">
        <f t="shared" si="448"/>
        <v>1.1965321226712529</v>
      </c>
      <c r="R763" s="177">
        <f t="shared" si="454"/>
        <v>1.1965776800000001</v>
      </c>
      <c r="S763" s="177">
        <f t="shared" si="449"/>
        <v>1.15976272</v>
      </c>
      <c r="T763" s="177">
        <f t="shared" si="430"/>
        <v>325954.93289906002</v>
      </c>
      <c r="U763" s="177">
        <f t="shared" si="431"/>
        <v>2055.8495126870607</v>
      </c>
      <c r="V763" s="177">
        <f t="shared" si="432"/>
        <v>52719.180943339452</v>
      </c>
      <c r="W763" s="177">
        <f t="shared" si="433"/>
        <v>335828.15216618648</v>
      </c>
      <c r="X763" s="185">
        <f t="shared" si="434"/>
        <v>0</v>
      </c>
      <c r="Y763" s="177">
        <f t="shared" si="435"/>
        <v>0</v>
      </c>
      <c r="Z763" s="186">
        <f t="shared" si="436"/>
        <v>0</v>
      </c>
      <c r="AA763" s="177">
        <f t="shared" si="450"/>
        <v>0</v>
      </c>
      <c r="AB763" s="187">
        <f t="shared" si="451"/>
        <v>7.1215000000000001E-2</v>
      </c>
      <c r="AC763" s="185">
        <f t="shared" si="437"/>
        <v>1</v>
      </c>
      <c r="AD763" s="185">
        <v>252</v>
      </c>
      <c r="AE763" s="184">
        <f t="shared" si="453"/>
        <v>1.000273027</v>
      </c>
      <c r="AF763" s="177">
        <f t="shared" si="438"/>
        <v>88.994497460000005</v>
      </c>
      <c r="AG763" s="177">
        <f t="shared" si="439"/>
        <v>91.690152900000001</v>
      </c>
      <c r="AH763" s="188">
        <f t="shared" si="452"/>
        <v>0</v>
      </c>
      <c r="AI763" s="188"/>
      <c r="AJ763" s="188"/>
      <c r="AK763" s="188"/>
      <c r="AL763" s="8"/>
      <c r="AM763" s="8"/>
      <c r="AN763" s="8"/>
      <c r="AO763" s="8"/>
      <c r="AP763" s="8"/>
      <c r="AQ763" s="8"/>
      <c r="AR763" s="5"/>
      <c r="AS763" s="1"/>
      <c r="AT763" s="8"/>
      <c r="AU763" s="1"/>
      <c r="AV763" s="1"/>
      <c r="AW763" s="3"/>
      <c r="AX763" s="3"/>
      <c r="AY763" s="4"/>
      <c r="AZ763" s="4"/>
      <c r="BA763" s="4"/>
      <c r="BB763" s="1"/>
      <c r="BC763" s="1"/>
      <c r="BD763" s="1"/>
      <c r="BE763" s="1"/>
      <c r="BF763" s="1"/>
      <c r="BG763" s="1"/>
      <c r="BH763" s="1"/>
      <c r="BI763" s="1"/>
    </row>
    <row r="764" spans="1:206" x14ac:dyDescent="0.2">
      <c r="A764" s="125">
        <f t="shared" si="440"/>
        <v>42655</v>
      </c>
      <c r="B764" s="177">
        <f t="shared" si="424"/>
        <v>336023.78820624016</v>
      </c>
      <c r="C764" s="3">
        <f t="shared" si="441"/>
        <v>45363211.40784242</v>
      </c>
      <c r="D764" s="177">
        <f t="shared" si="442"/>
        <v>281053.12171015999</v>
      </c>
      <c r="E764" s="177">
        <f t="shared" si="443"/>
        <v>12868.142910229999</v>
      </c>
      <c r="F764" s="178">
        <f t="shared" si="425"/>
        <v>268184.97879993002</v>
      </c>
      <c r="G764" s="179">
        <f t="shared" si="444"/>
        <v>4736.74</v>
      </c>
      <c r="H764" s="180">
        <f>IF(AND(N764=1,N763&gt;1),VLOOKUP(A763,[1]Plan1!$CW$105:$CY$215,3),H763)</f>
        <v>4740.53</v>
      </c>
      <c r="I764" s="181">
        <f t="shared" si="426"/>
        <v>42593</v>
      </c>
      <c r="J764" s="181">
        <f t="shared" si="445"/>
        <v>42624</v>
      </c>
      <c r="K764" s="182">
        <f t="shared" si="427"/>
        <v>8.0012835832232732E-4</v>
      </c>
      <c r="L764" s="213">
        <f t="shared" si="446"/>
        <v>42684</v>
      </c>
      <c r="M764" s="183">
        <f t="shared" si="447"/>
        <v>21</v>
      </c>
      <c r="N764" s="183">
        <f t="shared" si="428"/>
        <v>2</v>
      </c>
      <c r="O764" s="177">
        <f t="shared" si="429"/>
        <v>1.00007617</v>
      </c>
      <c r="P764" s="184">
        <f t="shared" si="455"/>
        <v>1.00439992</v>
      </c>
      <c r="Q764" s="184">
        <f t="shared" si="448"/>
        <v>1.1965321226712529</v>
      </c>
      <c r="R764" s="177">
        <f t="shared" si="454"/>
        <v>1.19662326</v>
      </c>
      <c r="S764" s="177">
        <f t="shared" si="449"/>
        <v>1.15976272</v>
      </c>
      <c r="T764" s="177">
        <f t="shared" si="430"/>
        <v>325954.93289906002</v>
      </c>
      <c r="U764" s="177">
        <f t="shared" si="431"/>
        <v>2055.8495126870607</v>
      </c>
      <c r="V764" s="177">
        <f t="shared" si="432"/>
        <v>52731.404814673122</v>
      </c>
      <c r="W764" s="177">
        <f t="shared" si="433"/>
        <v>335840.37603752018</v>
      </c>
      <c r="X764" s="185">
        <f t="shared" si="434"/>
        <v>0</v>
      </c>
      <c r="Y764" s="177">
        <f t="shared" si="435"/>
        <v>0</v>
      </c>
      <c r="Z764" s="186">
        <f t="shared" si="436"/>
        <v>0</v>
      </c>
      <c r="AA764" s="177">
        <f t="shared" si="450"/>
        <v>0</v>
      </c>
      <c r="AB764" s="187">
        <f t="shared" si="451"/>
        <v>7.1215000000000001E-2</v>
      </c>
      <c r="AC764" s="185">
        <f t="shared" si="437"/>
        <v>2</v>
      </c>
      <c r="AD764" s="185">
        <v>252</v>
      </c>
      <c r="AE764" s="184">
        <f t="shared" si="453"/>
        <v>1.000546129</v>
      </c>
      <c r="AF764" s="177">
        <f t="shared" si="438"/>
        <v>178.01344154</v>
      </c>
      <c r="AG764" s="177">
        <f t="shared" si="439"/>
        <v>183.41216872000001</v>
      </c>
      <c r="AH764" s="188">
        <f t="shared" si="452"/>
        <v>0</v>
      </c>
      <c r="AI764" s="188"/>
      <c r="AJ764" s="188"/>
      <c r="AK764" s="188"/>
      <c r="AL764" s="8"/>
      <c r="AM764" s="8"/>
      <c r="AN764" s="15"/>
      <c r="AO764" s="15"/>
      <c r="AP764" s="15"/>
      <c r="AQ764" s="15"/>
      <c r="AR764" s="5"/>
      <c r="AS764" s="16"/>
      <c r="AT764" s="15"/>
      <c r="AU764" s="16"/>
      <c r="AV764" s="16"/>
      <c r="AW764" s="26"/>
      <c r="AX764" s="26"/>
      <c r="AY764" s="28"/>
      <c r="AZ764" s="28"/>
      <c r="BA764" s="28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16"/>
      <c r="GJ764" s="16"/>
      <c r="GK764" s="16"/>
      <c r="GL764" s="16"/>
      <c r="GM764" s="16"/>
      <c r="GN764" s="16"/>
      <c r="GO764" s="16"/>
      <c r="GP764" s="16"/>
      <c r="GQ764" s="16"/>
      <c r="GR764" s="16"/>
      <c r="GS764" s="16"/>
      <c r="GT764" s="16"/>
      <c r="GU764" s="16"/>
      <c r="GV764" s="16"/>
      <c r="GW764" s="16"/>
      <c r="GX764" s="16"/>
    </row>
    <row r="765" spans="1:206" x14ac:dyDescent="0.2">
      <c r="A765" s="125">
        <f t="shared" si="440"/>
        <v>42656</v>
      </c>
      <c r="B765" s="177">
        <f t="shared" si="424"/>
        <v>336023.78820624016</v>
      </c>
      <c r="C765" s="3">
        <f t="shared" si="441"/>
        <v>45363211.40784242</v>
      </c>
      <c r="D765" s="177">
        <f t="shared" si="442"/>
        <v>281053.12171015999</v>
      </c>
      <c r="E765" s="177">
        <f t="shared" si="443"/>
        <v>12868.142910229999</v>
      </c>
      <c r="F765" s="178">
        <f t="shared" si="425"/>
        <v>268184.97879993002</v>
      </c>
      <c r="G765" s="179">
        <f t="shared" si="444"/>
        <v>4736.74</v>
      </c>
      <c r="H765" s="180">
        <f>IF(AND(N765=1,N764&gt;1),VLOOKUP(A764,[1]Plan1!$CW$105:$CY$215,3),H764)</f>
        <v>4740.53</v>
      </c>
      <c r="I765" s="181">
        <f t="shared" si="426"/>
        <v>42593</v>
      </c>
      <c r="J765" s="181">
        <f t="shared" si="445"/>
        <v>42624</v>
      </c>
      <c r="K765" s="182">
        <f t="shared" si="427"/>
        <v>8.0012835832232732E-4</v>
      </c>
      <c r="L765" s="213">
        <f t="shared" si="446"/>
        <v>42684</v>
      </c>
      <c r="M765" s="183">
        <f t="shared" si="447"/>
        <v>21</v>
      </c>
      <c r="N765" s="183">
        <f t="shared" si="428"/>
        <v>2</v>
      </c>
      <c r="O765" s="177">
        <f t="shared" si="429"/>
        <v>1.00007617</v>
      </c>
      <c r="P765" s="184">
        <f t="shared" si="455"/>
        <v>1.00439992</v>
      </c>
      <c r="Q765" s="184">
        <f t="shared" si="448"/>
        <v>1.1965321226712529</v>
      </c>
      <c r="R765" s="177">
        <f t="shared" si="454"/>
        <v>1.19662326</v>
      </c>
      <c r="S765" s="177">
        <f t="shared" si="449"/>
        <v>1.15976272</v>
      </c>
      <c r="T765" s="177">
        <f t="shared" si="430"/>
        <v>325954.93289906002</v>
      </c>
      <c r="U765" s="177">
        <f t="shared" si="431"/>
        <v>2055.8495126870607</v>
      </c>
      <c r="V765" s="177">
        <f t="shared" si="432"/>
        <v>52731.404814673122</v>
      </c>
      <c r="W765" s="177">
        <f t="shared" si="433"/>
        <v>335840.37603752018</v>
      </c>
      <c r="X765" s="185">
        <f t="shared" si="434"/>
        <v>0</v>
      </c>
      <c r="Y765" s="177">
        <f t="shared" si="435"/>
        <v>0</v>
      </c>
      <c r="Z765" s="186">
        <f t="shared" si="436"/>
        <v>0</v>
      </c>
      <c r="AA765" s="177">
        <f t="shared" si="450"/>
        <v>0</v>
      </c>
      <c r="AB765" s="187">
        <f t="shared" si="451"/>
        <v>7.1215000000000001E-2</v>
      </c>
      <c r="AC765" s="185">
        <f t="shared" si="437"/>
        <v>2</v>
      </c>
      <c r="AD765" s="185">
        <v>252</v>
      </c>
      <c r="AE765" s="184">
        <f t="shared" si="453"/>
        <v>1.000546129</v>
      </c>
      <c r="AF765" s="177">
        <f t="shared" si="438"/>
        <v>178.01344154</v>
      </c>
      <c r="AG765" s="177">
        <f t="shared" si="439"/>
        <v>183.41216872000001</v>
      </c>
      <c r="AH765" s="188">
        <f t="shared" si="452"/>
        <v>0</v>
      </c>
      <c r="AI765" s="188"/>
      <c r="AJ765" s="188"/>
      <c r="AK765" s="188"/>
      <c r="AL765" s="8"/>
      <c r="AM765" s="8"/>
      <c r="AN765" s="8"/>
      <c r="AO765" s="8"/>
      <c r="AP765" s="8"/>
      <c r="AQ765" s="8"/>
      <c r="AR765" s="5"/>
      <c r="AS765" s="1"/>
      <c r="AT765" s="8"/>
      <c r="AU765" s="1"/>
      <c r="AV765" s="1"/>
      <c r="AW765" s="3"/>
      <c r="AX765" s="3"/>
      <c r="AY765" s="4"/>
      <c r="AZ765" s="4"/>
      <c r="BA765" s="4"/>
      <c r="BB765" s="1"/>
      <c r="BC765" s="1"/>
      <c r="BD765" s="1"/>
      <c r="BE765" s="1"/>
      <c r="BF765" s="1"/>
      <c r="BG765" s="1"/>
      <c r="BH765" s="1"/>
      <c r="BI765" s="1"/>
    </row>
    <row r="766" spans="1:206" x14ac:dyDescent="0.2">
      <c r="A766" s="125">
        <f t="shared" si="440"/>
        <v>42657</v>
      </c>
      <c r="B766" s="177">
        <f t="shared" si="424"/>
        <v>336127.76327502407</v>
      </c>
      <c r="C766" s="3">
        <f t="shared" si="441"/>
        <v>45377248.04212825</v>
      </c>
      <c r="D766" s="177">
        <f t="shared" si="442"/>
        <v>281053.12171015999</v>
      </c>
      <c r="E766" s="177">
        <f t="shared" si="443"/>
        <v>12868.142910229999</v>
      </c>
      <c r="F766" s="178">
        <f t="shared" si="425"/>
        <v>268184.97879993002</v>
      </c>
      <c r="G766" s="179">
        <f t="shared" si="444"/>
        <v>4736.74</v>
      </c>
      <c r="H766" s="180">
        <f>IF(AND(N766=1,N765&gt;1),VLOOKUP(A765,[1]Plan1!$CW$105:$CY$215,3),H765)</f>
        <v>4740.53</v>
      </c>
      <c r="I766" s="181">
        <f t="shared" si="426"/>
        <v>42593</v>
      </c>
      <c r="J766" s="181">
        <f t="shared" si="445"/>
        <v>42624</v>
      </c>
      <c r="K766" s="182">
        <f t="shared" si="427"/>
        <v>8.0012835832232732E-4</v>
      </c>
      <c r="L766" s="213">
        <f t="shared" si="446"/>
        <v>42684</v>
      </c>
      <c r="M766" s="183">
        <f t="shared" si="447"/>
        <v>21</v>
      </c>
      <c r="N766" s="183">
        <f t="shared" si="428"/>
        <v>3</v>
      </c>
      <c r="O766" s="177">
        <f t="shared" si="429"/>
        <v>1.0001142599999999</v>
      </c>
      <c r="P766" s="184">
        <f t="shared" si="455"/>
        <v>1.00439992</v>
      </c>
      <c r="Q766" s="184">
        <f t="shared" si="448"/>
        <v>1.1965321226712529</v>
      </c>
      <c r="R766" s="177">
        <f t="shared" si="454"/>
        <v>1.1966688299999999</v>
      </c>
      <c r="S766" s="177">
        <f t="shared" si="449"/>
        <v>1.15976272</v>
      </c>
      <c r="T766" s="177">
        <f t="shared" si="430"/>
        <v>325954.93289906002</v>
      </c>
      <c r="U766" s="177">
        <f t="shared" si="431"/>
        <v>2055.8495126870607</v>
      </c>
      <c r="V766" s="177">
        <f t="shared" si="432"/>
        <v>52743.626004157013</v>
      </c>
      <c r="W766" s="177">
        <f t="shared" si="433"/>
        <v>335852.59722700407</v>
      </c>
      <c r="X766" s="185">
        <f t="shared" si="434"/>
        <v>0</v>
      </c>
      <c r="Y766" s="177">
        <f t="shared" si="435"/>
        <v>0</v>
      </c>
      <c r="Z766" s="186">
        <f t="shared" si="436"/>
        <v>0</v>
      </c>
      <c r="AA766" s="177">
        <f t="shared" si="450"/>
        <v>0</v>
      </c>
      <c r="AB766" s="187">
        <f t="shared" si="451"/>
        <v>7.1215000000000001E-2</v>
      </c>
      <c r="AC766" s="185">
        <f t="shared" si="437"/>
        <v>3</v>
      </c>
      <c r="AD766" s="185">
        <v>252</v>
      </c>
      <c r="AE766" s="184">
        <f t="shared" si="453"/>
        <v>1.0008193059999999</v>
      </c>
      <c r="AF766" s="177">
        <f t="shared" si="438"/>
        <v>267.05683225000001</v>
      </c>
      <c r="AG766" s="177">
        <f t="shared" si="439"/>
        <v>275.16604802000001</v>
      </c>
      <c r="AH766" s="188">
        <f t="shared" si="452"/>
        <v>0</v>
      </c>
      <c r="AI766" s="188"/>
      <c r="AJ766" s="188"/>
      <c r="AK766" s="188"/>
      <c r="AL766" s="8"/>
      <c r="AM766" s="8"/>
      <c r="AN766" s="8"/>
      <c r="AO766" s="8"/>
      <c r="AP766" s="8"/>
      <c r="AQ766" s="8"/>
      <c r="AR766" s="5"/>
      <c r="AS766" s="1"/>
      <c r="AT766" s="8"/>
      <c r="AU766" s="1"/>
      <c r="AV766" s="1"/>
      <c r="AW766" s="3"/>
      <c r="AX766" s="3"/>
      <c r="AY766" s="4"/>
      <c r="AZ766" s="4"/>
      <c r="BA766" s="4"/>
      <c r="BB766" s="1"/>
      <c r="BC766" s="1"/>
      <c r="BD766" s="1"/>
      <c r="BE766" s="1"/>
      <c r="BF766" s="1"/>
      <c r="BG766" s="1"/>
      <c r="BH766" s="1"/>
      <c r="BI766" s="1"/>
    </row>
    <row r="767" spans="1:206" x14ac:dyDescent="0.2">
      <c r="A767" s="125">
        <f t="shared" si="440"/>
        <v>42658</v>
      </c>
      <c r="B767" s="177">
        <f t="shared" si="424"/>
        <v>336231.77255967783</v>
      </c>
      <c r="C767" s="3">
        <f t="shared" si="441"/>
        <v>45391289.295556508</v>
      </c>
      <c r="D767" s="177">
        <f t="shared" si="442"/>
        <v>281053.12171015999</v>
      </c>
      <c r="E767" s="177">
        <f t="shared" si="443"/>
        <v>12868.142910229999</v>
      </c>
      <c r="F767" s="178">
        <f t="shared" si="425"/>
        <v>268184.97879993002</v>
      </c>
      <c r="G767" s="179">
        <f t="shared" si="444"/>
        <v>4736.74</v>
      </c>
      <c r="H767" s="180">
        <f>IF(AND(N767=1,N766&gt;1),VLOOKUP(A766,[1]Plan1!$CW$105:$CY$215,3),H766)</f>
        <v>4740.53</v>
      </c>
      <c r="I767" s="181">
        <f t="shared" si="426"/>
        <v>42593</v>
      </c>
      <c r="J767" s="181">
        <f t="shared" si="445"/>
        <v>42624</v>
      </c>
      <c r="K767" s="182">
        <f t="shared" si="427"/>
        <v>8.0012835832232732E-4</v>
      </c>
      <c r="L767" s="213">
        <f t="shared" si="446"/>
        <v>42684</v>
      </c>
      <c r="M767" s="183">
        <f t="shared" si="447"/>
        <v>21</v>
      </c>
      <c r="N767" s="183">
        <f t="shared" si="428"/>
        <v>4</v>
      </c>
      <c r="O767" s="177">
        <f t="shared" si="429"/>
        <v>1.00015235</v>
      </c>
      <c r="P767" s="184">
        <f t="shared" si="455"/>
        <v>1.00439992</v>
      </c>
      <c r="Q767" s="184">
        <f t="shared" si="448"/>
        <v>1.1965321226712529</v>
      </c>
      <c r="R767" s="177">
        <f t="shared" si="454"/>
        <v>1.19671441</v>
      </c>
      <c r="S767" s="177">
        <f t="shared" si="449"/>
        <v>1.15976272</v>
      </c>
      <c r="T767" s="177">
        <f t="shared" si="430"/>
        <v>325954.93289906002</v>
      </c>
      <c r="U767" s="177">
        <f t="shared" si="431"/>
        <v>2055.8495126870607</v>
      </c>
      <c r="V767" s="177">
        <f t="shared" si="432"/>
        <v>52755.849875490741</v>
      </c>
      <c r="W767" s="177">
        <f t="shared" si="433"/>
        <v>335864.82109833782</v>
      </c>
      <c r="X767" s="185">
        <f t="shared" si="434"/>
        <v>0</v>
      </c>
      <c r="Y767" s="177">
        <f t="shared" si="435"/>
        <v>0</v>
      </c>
      <c r="Z767" s="186">
        <f t="shared" si="436"/>
        <v>0</v>
      </c>
      <c r="AA767" s="177">
        <f t="shared" si="450"/>
        <v>0</v>
      </c>
      <c r="AB767" s="187">
        <f t="shared" si="451"/>
        <v>7.1215000000000001E-2</v>
      </c>
      <c r="AC767" s="185">
        <f t="shared" si="437"/>
        <v>4</v>
      </c>
      <c r="AD767" s="185">
        <v>252</v>
      </c>
      <c r="AE767" s="184">
        <f t="shared" si="453"/>
        <v>1.001092557</v>
      </c>
      <c r="AF767" s="177">
        <f t="shared" si="438"/>
        <v>356.12434361999999</v>
      </c>
      <c r="AG767" s="177">
        <f t="shared" si="439"/>
        <v>366.95146133999998</v>
      </c>
      <c r="AH767" s="188">
        <f t="shared" si="452"/>
        <v>0</v>
      </c>
      <c r="AI767" s="188"/>
      <c r="AJ767" s="188"/>
      <c r="AK767" s="188"/>
      <c r="AL767" s="8"/>
      <c r="AM767" s="8"/>
      <c r="AN767" s="8"/>
      <c r="AO767" s="8"/>
      <c r="AP767" s="8"/>
      <c r="AQ767" s="8"/>
      <c r="AR767" s="5"/>
      <c r="AS767" s="1"/>
      <c r="AT767" s="8"/>
      <c r="AU767" s="1"/>
      <c r="AV767" s="1"/>
      <c r="AW767" s="3"/>
      <c r="AX767" s="3"/>
      <c r="AY767" s="4"/>
      <c r="AZ767" s="4"/>
      <c r="BA767" s="4"/>
      <c r="BB767" s="1"/>
      <c r="BC767" s="1"/>
      <c r="BD767" s="1"/>
      <c r="BE767" s="1"/>
      <c r="BF767" s="1"/>
      <c r="BG767" s="1"/>
      <c r="BH767" s="1"/>
      <c r="BI767" s="1"/>
    </row>
    <row r="768" spans="1:206" x14ac:dyDescent="0.2">
      <c r="A768" s="125">
        <f t="shared" si="440"/>
        <v>42659</v>
      </c>
      <c r="B768" s="177">
        <f t="shared" si="424"/>
        <v>336231.77255967783</v>
      </c>
      <c r="C768" s="3">
        <f t="shared" si="441"/>
        <v>45391289.295556508</v>
      </c>
      <c r="D768" s="177">
        <f t="shared" si="442"/>
        <v>281053.12171015999</v>
      </c>
      <c r="E768" s="177">
        <f t="shared" si="443"/>
        <v>12868.142910229999</v>
      </c>
      <c r="F768" s="178">
        <f t="shared" si="425"/>
        <v>268184.97879993002</v>
      </c>
      <c r="G768" s="179">
        <f t="shared" si="444"/>
        <v>4736.74</v>
      </c>
      <c r="H768" s="180">
        <f>IF(AND(N768=1,N767&gt;1),VLOOKUP(A767,[1]Plan1!$CW$105:$CY$215,3),H767)</f>
        <v>4740.53</v>
      </c>
      <c r="I768" s="181">
        <f t="shared" si="426"/>
        <v>42593</v>
      </c>
      <c r="J768" s="181">
        <f t="shared" si="445"/>
        <v>42624</v>
      </c>
      <c r="K768" s="182">
        <f t="shared" si="427"/>
        <v>8.0012835832232732E-4</v>
      </c>
      <c r="L768" s="213">
        <f t="shared" si="446"/>
        <v>42684</v>
      </c>
      <c r="M768" s="183">
        <f t="shared" si="447"/>
        <v>21</v>
      </c>
      <c r="N768" s="183">
        <f t="shared" si="428"/>
        <v>4</v>
      </c>
      <c r="O768" s="177">
        <f t="shared" si="429"/>
        <v>1.00015235</v>
      </c>
      <c r="P768" s="184">
        <f t="shared" si="455"/>
        <v>1.00439992</v>
      </c>
      <c r="Q768" s="184">
        <f t="shared" si="448"/>
        <v>1.1965321226712529</v>
      </c>
      <c r="R768" s="177">
        <f t="shared" si="454"/>
        <v>1.19671441</v>
      </c>
      <c r="S768" s="177">
        <f t="shared" si="449"/>
        <v>1.15976272</v>
      </c>
      <c r="T768" s="177">
        <f t="shared" si="430"/>
        <v>325954.93289906002</v>
      </c>
      <c r="U768" s="177">
        <f t="shared" si="431"/>
        <v>2055.8495126870607</v>
      </c>
      <c r="V768" s="177">
        <f t="shared" si="432"/>
        <v>52755.849875490741</v>
      </c>
      <c r="W768" s="177">
        <f t="shared" si="433"/>
        <v>335864.82109833782</v>
      </c>
      <c r="X768" s="185">
        <f t="shared" si="434"/>
        <v>0</v>
      </c>
      <c r="Y768" s="177">
        <f t="shared" si="435"/>
        <v>0</v>
      </c>
      <c r="Z768" s="186">
        <f t="shared" si="436"/>
        <v>0</v>
      </c>
      <c r="AA768" s="177">
        <f t="shared" si="450"/>
        <v>0</v>
      </c>
      <c r="AB768" s="187">
        <f t="shared" si="451"/>
        <v>7.1215000000000001E-2</v>
      </c>
      <c r="AC768" s="185">
        <f t="shared" si="437"/>
        <v>4</v>
      </c>
      <c r="AD768" s="185">
        <v>252</v>
      </c>
      <c r="AE768" s="184">
        <f t="shared" si="453"/>
        <v>1.001092557</v>
      </c>
      <c r="AF768" s="177">
        <f t="shared" si="438"/>
        <v>356.12434361999999</v>
      </c>
      <c r="AG768" s="177">
        <f t="shared" si="439"/>
        <v>366.95146133999998</v>
      </c>
      <c r="AH768" s="188">
        <f t="shared" si="452"/>
        <v>0</v>
      </c>
      <c r="AI768" s="188"/>
      <c r="AJ768" s="188"/>
      <c r="AK768" s="188"/>
      <c r="AL768" s="8"/>
      <c r="AM768" s="8"/>
      <c r="AN768" s="8"/>
      <c r="AO768" s="8"/>
      <c r="AP768" s="8"/>
      <c r="AQ768" s="8"/>
      <c r="AR768" s="5"/>
      <c r="AS768" s="1"/>
      <c r="AT768" s="8"/>
      <c r="AU768" s="1"/>
      <c r="AV768" s="1"/>
      <c r="AW768" s="3"/>
      <c r="AX768" s="3"/>
      <c r="AY768" s="4"/>
      <c r="AZ768" s="4"/>
      <c r="BA768" s="4"/>
      <c r="BB768" s="1"/>
      <c r="BC768" s="1"/>
      <c r="BD768" s="1"/>
      <c r="BE768" s="1"/>
      <c r="BF768" s="1"/>
      <c r="BG768" s="1"/>
      <c r="BH768" s="1"/>
      <c r="BI768" s="1"/>
    </row>
    <row r="769" spans="1:61" x14ac:dyDescent="0.2">
      <c r="A769" s="125">
        <f t="shared" si="440"/>
        <v>42660</v>
      </c>
      <c r="B769" s="177">
        <f t="shared" si="424"/>
        <v>336231.77255967783</v>
      </c>
      <c r="C769" s="3">
        <f t="shared" si="441"/>
        <v>45391289.295556508</v>
      </c>
      <c r="D769" s="177">
        <f t="shared" si="442"/>
        <v>281053.12171015999</v>
      </c>
      <c r="E769" s="177">
        <f t="shared" si="443"/>
        <v>12868.142910229999</v>
      </c>
      <c r="F769" s="178">
        <f t="shared" si="425"/>
        <v>268184.97879993002</v>
      </c>
      <c r="G769" s="179">
        <f t="shared" si="444"/>
        <v>4736.74</v>
      </c>
      <c r="H769" s="180">
        <f>IF(AND(N769=1,N768&gt;1),VLOOKUP(A768,[1]Plan1!$CW$105:$CY$215,3),H768)</f>
        <v>4740.53</v>
      </c>
      <c r="I769" s="181">
        <f t="shared" si="426"/>
        <v>42593</v>
      </c>
      <c r="J769" s="181">
        <f t="shared" si="445"/>
        <v>42624</v>
      </c>
      <c r="K769" s="182">
        <f t="shared" si="427"/>
        <v>8.0012835832232732E-4</v>
      </c>
      <c r="L769" s="213">
        <f t="shared" si="446"/>
        <v>42684</v>
      </c>
      <c r="M769" s="183">
        <f t="shared" si="447"/>
        <v>21</v>
      </c>
      <c r="N769" s="183">
        <f t="shared" si="428"/>
        <v>4</v>
      </c>
      <c r="O769" s="177">
        <f t="shared" si="429"/>
        <v>1.00015235</v>
      </c>
      <c r="P769" s="184">
        <f t="shared" si="455"/>
        <v>1.00439992</v>
      </c>
      <c r="Q769" s="184">
        <f t="shared" si="448"/>
        <v>1.1965321226712529</v>
      </c>
      <c r="R769" s="177">
        <f t="shared" si="454"/>
        <v>1.19671441</v>
      </c>
      <c r="S769" s="177">
        <f t="shared" si="449"/>
        <v>1.15976272</v>
      </c>
      <c r="T769" s="177">
        <f t="shared" si="430"/>
        <v>325954.93289906002</v>
      </c>
      <c r="U769" s="177">
        <f t="shared" si="431"/>
        <v>2055.8495126870607</v>
      </c>
      <c r="V769" s="177">
        <f t="shared" si="432"/>
        <v>52755.849875490741</v>
      </c>
      <c r="W769" s="177">
        <f t="shared" si="433"/>
        <v>335864.82109833782</v>
      </c>
      <c r="X769" s="185">
        <f t="shared" si="434"/>
        <v>0</v>
      </c>
      <c r="Y769" s="177">
        <f t="shared" si="435"/>
        <v>0</v>
      </c>
      <c r="Z769" s="186">
        <f t="shared" si="436"/>
        <v>0</v>
      </c>
      <c r="AA769" s="177">
        <f t="shared" si="450"/>
        <v>0</v>
      </c>
      <c r="AB769" s="187">
        <f t="shared" si="451"/>
        <v>7.1215000000000001E-2</v>
      </c>
      <c r="AC769" s="185">
        <f t="shared" si="437"/>
        <v>4</v>
      </c>
      <c r="AD769" s="185">
        <v>252</v>
      </c>
      <c r="AE769" s="184">
        <f t="shared" si="453"/>
        <v>1.001092557</v>
      </c>
      <c r="AF769" s="177">
        <f t="shared" si="438"/>
        <v>356.12434361999999</v>
      </c>
      <c r="AG769" s="177">
        <f t="shared" si="439"/>
        <v>366.95146133999998</v>
      </c>
      <c r="AH769" s="188">
        <f t="shared" si="452"/>
        <v>0</v>
      </c>
      <c r="AI769" s="188"/>
      <c r="AJ769" s="188"/>
      <c r="AK769" s="188"/>
      <c r="AL769" s="8"/>
      <c r="AM769" s="8"/>
      <c r="AN769" s="8"/>
      <c r="AO769" s="8"/>
      <c r="AP769" s="8"/>
      <c r="AQ769" s="8"/>
      <c r="AR769" s="5"/>
      <c r="AS769" s="1"/>
      <c r="AT769" s="8"/>
      <c r="AU769" s="1"/>
      <c r="AV769" s="1"/>
      <c r="AW769" s="3"/>
      <c r="AX769" s="3"/>
      <c r="AY769" s="4"/>
      <c r="AZ769" s="4"/>
      <c r="BA769" s="4"/>
      <c r="BB769" s="1"/>
      <c r="BC769" s="1"/>
      <c r="BD769" s="1"/>
      <c r="BE769" s="1"/>
      <c r="BF769" s="1"/>
      <c r="BG769" s="1"/>
      <c r="BH769" s="1"/>
      <c r="BI769" s="1"/>
    </row>
    <row r="770" spans="1:61" x14ac:dyDescent="0.2">
      <c r="A770" s="125">
        <f t="shared" si="440"/>
        <v>42661</v>
      </c>
      <c r="B770" s="177">
        <f t="shared" si="424"/>
        <v>336335.81371548155</v>
      </c>
      <c r="C770" s="3">
        <f t="shared" si="441"/>
        <v>45405334.851590008</v>
      </c>
      <c r="D770" s="177">
        <f t="shared" si="442"/>
        <v>281053.12171015999</v>
      </c>
      <c r="E770" s="177">
        <f t="shared" si="443"/>
        <v>12868.142910229999</v>
      </c>
      <c r="F770" s="178">
        <f t="shared" si="425"/>
        <v>268184.97879993002</v>
      </c>
      <c r="G770" s="179">
        <f t="shared" si="444"/>
        <v>4736.74</v>
      </c>
      <c r="H770" s="180">
        <f>IF(AND(N770=1,N769&gt;1),VLOOKUP(A769,[1]Plan1!$CW$105:$CY$215,3),H769)</f>
        <v>4740.53</v>
      </c>
      <c r="I770" s="181">
        <f t="shared" si="426"/>
        <v>42593</v>
      </c>
      <c r="J770" s="181">
        <f t="shared" si="445"/>
        <v>42624</v>
      </c>
      <c r="K770" s="182">
        <f t="shared" si="427"/>
        <v>8.0012835832232732E-4</v>
      </c>
      <c r="L770" s="213">
        <f t="shared" si="446"/>
        <v>42684</v>
      </c>
      <c r="M770" s="183">
        <f t="shared" si="447"/>
        <v>21</v>
      </c>
      <c r="N770" s="183">
        <f t="shared" si="428"/>
        <v>5</v>
      </c>
      <c r="O770" s="177">
        <f t="shared" si="429"/>
        <v>1.0001904399999999</v>
      </c>
      <c r="P770" s="184">
        <f t="shared" si="455"/>
        <v>1.00439992</v>
      </c>
      <c r="Q770" s="184">
        <f t="shared" si="448"/>
        <v>1.1965321226712529</v>
      </c>
      <c r="R770" s="177">
        <f t="shared" si="454"/>
        <v>1.1967599900000001</v>
      </c>
      <c r="S770" s="177">
        <f t="shared" si="449"/>
        <v>1.15976272</v>
      </c>
      <c r="T770" s="177">
        <f t="shared" si="430"/>
        <v>325954.93289906002</v>
      </c>
      <c r="U770" s="177">
        <f t="shared" si="431"/>
        <v>2055.8495126870607</v>
      </c>
      <c r="V770" s="177">
        <f t="shared" si="432"/>
        <v>52768.07374682447</v>
      </c>
      <c r="W770" s="177">
        <f t="shared" si="433"/>
        <v>335877.04496967152</v>
      </c>
      <c r="X770" s="185">
        <f t="shared" si="434"/>
        <v>0</v>
      </c>
      <c r="Y770" s="177">
        <f t="shared" si="435"/>
        <v>0</v>
      </c>
      <c r="Z770" s="186">
        <f t="shared" si="436"/>
        <v>0</v>
      </c>
      <c r="AA770" s="177">
        <f t="shared" si="450"/>
        <v>0</v>
      </c>
      <c r="AB770" s="187">
        <f t="shared" si="451"/>
        <v>7.1215000000000001E-2</v>
      </c>
      <c r="AC770" s="185">
        <f t="shared" si="437"/>
        <v>5</v>
      </c>
      <c r="AD770" s="185">
        <v>252</v>
      </c>
      <c r="AE770" s="184">
        <f t="shared" si="453"/>
        <v>1.0013658830000001</v>
      </c>
      <c r="AF770" s="177">
        <f t="shared" si="438"/>
        <v>445.21630161000002</v>
      </c>
      <c r="AG770" s="177">
        <f t="shared" si="439"/>
        <v>458.76874580999998</v>
      </c>
      <c r="AH770" s="188">
        <f t="shared" si="452"/>
        <v>0</v>
      </c>
      <c r="AI770" s="188"/>
      <c r="AJ770" s="188"/>
      <c r="AK770" s="188"/>
      <c r="AL770" s="8"/>
      <c r="AM770" s="8"/>
      <c r="AN770" s="8"/>
      <c r="AO770" s="8"/>
      <c r="AP770" s="8"/>
      <c r="AQ770" s="8"/>
      <c r="AR770" s="5"/>
      <c r="AS770" s="1"/>
      <c r="AT770" s="8"/>
      <c r="AU770" s="1"/>
      <c r="AV770" s="1"/>
      <c r="AW770" s="3"/>
      <c r="AX770" s="3"/>
      <c r="AY770" s="4"/>
      <c r="AZ770" s="4"/>
      <c r="BA770" s="4"/>
      <c r="BB770" s="1"/>
      <c r="BC770" s="1"/>
      <c r="BD770" s="1"/>
      <c r="BE770" s="1"/>
      <c r="BF770" s="1"/>
      <c r="BG770" s="1"/>
      <c r="BH770" s="1"/>
      <c r="BI770" s="1"/>
    </row>
    <row r="771" spans="1:61" x14ac:dyDescent="0.2">
      <c r="A771" s="125">
        <f t="shared" si="440"/>
        <v>42662</v>
      </c>
      <c r="B771" s="177">
        <f t="shared" si="424"/>
        <v>336439.8864092952</v>
      </c>
      <c r="C771" s="3">
        <f t="shared" si="441"/>
        <v>45419384.665254854</v>
      </c>
      <c r="D771" s="177">
        <f t="shared" si="442"/>
        <v>281053.12171015999</v>
      </c>
      <c r="E771" s="177">
        <f t="shared" si="443"/>
        <v>12868.142910229999</v>
      </c>
      <c r="F771" s="178">
        <f t="shared" si="425"/>
        <v>268184.97879993002</v>
      </c>
      <c r="G771" s="179">
        <f t="shared" si="444"/>
        <v>4736.74</v>
      </c>
      <c r="H771" s="180">
        <f>IF(AND(N771=1,N770&gt;1),VLOOKUP(A770,[1]Plan1!$CW$105:$CY$215,3),H770)</f>
        <v>4740.53</v>
      </c>
      <c r="I771" s="181">
        <f t="shared" si="426"/>
        <v>42593</v>
      </c>
      <c r="J771" s="181">
        <f t="shared" si="445"/>
        <v>42624</v>
      </c>
      <c r="K771" s="182">
        <f t="shared" si="427"/>
        <v>8.0012835832232732E-4</v>
      </c>
      <c r="L771" s="213">
        <f t="shared" si="446"/>
        <v>42684</v>
      </c>
      <c r="M771" s="183">
        <f t="shared" si="447"/>
        <v>21</v>
      </c>
      <c r="N771" s="183">
        <f t="shared" si="428"/>
        <v>6</v>
      </c>
      <c r="O771" s="177">
        <f t="shared" si="429"/>
        <v>1.0002285399999999</v>
      </c>
      <c r="P771" s="184">
        <f t="shared" si="455"/>
        <v>1.00439992</v>
      </c>
      <c r="Q771" s="184">
        <f t="shared" si="448"/>
        <v>1.1965321226712529</v>
      </c>
      <c r="R771" s="177">
        <f t="shared" si="454"/>
        <v>1.19680557</v>
      </c>
      <c r="S771" s="177">
        <f t="shared" si="449"/>
        <v>1.15976272</v>
      </c>
      <c r="T771" s="177">
        <f t="shared" si="430"/>
        <v>325954.93289906002</v>
      </c>
      <c r="U771" s="177">
        <f t="shared" si="431"/>
        <v>2055.8495126870607</v>
      </c>
      <c r="V771" s="177">
        <f t="shared" si="432"/>
        <v>52780.29761815814</v>
      </c>
      <c r="W771" s="177">
        <f t="shared" si="433"/>
        <v>335889.26884100522</v>
      </c>
      <c r="X771" s="185">
        <f t="shared" si="434"/>
        <v>0</v>
      </c>
      <c r="Y771" s="177">
        <f t="shared" si="435"/>
        <v>0</v>
      </c>
      <c r="Z771" s="186">
        <f t="shared" si="436"/>
        <v>0</v>
      </c>
      <c r="AA771" s="177">
        <f t="shared" si="450"/>
        <v>0</v>
      </c>
      <c r="AB771" s="187">
        <f t="shared" si="451"/>
        <v>7.1215000000000001E-2</v>
      </c>
      <c r="AC771" s="185">
        <f t="shared" si="437"/>
        <v>6</v>
      </c>
      <c r="AD771" s="185">
        <v>252</v>
      </c>
      <c r="AE771" s="184">
        <f t="shared" si="453"/>
        <v>1.001639283</v>
      </c>
      <c r="AF771" s="177">
        <f t="shared" si="438"/>
        <v>534.33238026000004</v>
      </c>
      <c r="AG771" s="177">
        <f t="shared" si="439"/>
        <v>550.61756829000001</v>
      </c>
      <c r="AH771" s="188">
        <f t="shared" si="452"/>
        <v>0</v>
      </c>
      <c r="AI771" s="188"/>
      <c r="AJ771" s="188"/>
      <c r="AK771" s="188"/>
      <c r="AL771" s="8"/>
      <c r="AM771" s="8"/>
      <c r="AN771" s="8"/>
      <c r="AO771" s="8"/>
      <c r="AP771" s="8"/>
      <c r="AQ771" s="8"/>
      <c r="AR771" s="5"/>
      <c r="AS771" s="1"/>
      <c r="AT771" s="8"/>
      <c r="AU771" s="1"/>
      <c r="AV771" s="1"/>
      <c r="AW771" s="3"/>
      <c r="AX771" s="3"/>
      <c r="AY771" s="4"/>
      <c r="AZ771" s="4"/>
      <c r="BA771" s="4"/>
      <c r="BB771" s="1"/>
      <c r="BC771" s="1"/>
      <c r="BD771" s="1"/>
      <c r="BE771" s="1"/>
      <c r="BF771" s="1"/>
      <c r="BG771" s="1"/>
      <c r="BH771" s="1"/>
      <c r="BI771" s="1"/>
    </row>
    <row r="772" spans="1:61" x14ac:dyDescent="0.2">
      <c r="A772" s="125">
        <f t="shared" si="440"/>
        <v>42663</v>
      </c>
      <c r="B772" s="177">
        <f t="shared" si="424"/>
        <v>336543.99097972893</v>
      </c>
      <c r="C772" s="3">
        <f t="shared" si="441"/>
        <v>45433438.782263406</v>
      </c>
      <c r="D772" s="177">
        <f t="shared" si="442"/>
        <v>281053.12171015999</v>
      </c>
      <c r="E772" s="177">
        <f t="shared" si="443"/>
        <v>12868.142910229999</v>
      </c>
      <c r="F772" s="178">
        <f t="shared" si="425"/>
        <v>268184.97879993002</v>
      </c>
      <c r="G772" s="179">
        <f t="shared" si="444"/>
        <v>4736.74</v>
      </c>
      <c r="H772" s="180">
        <f>IF(AND(N772=1,N771&gt;1),VLOOKUP(A771,[1]Plan1!$CW$105:$CY$215,3),H771)</f>
        <v>4740.53</v>
      </c>
      <c r="I772" s="181">
        <f t="shared" si="426"/>
        <v>42593</v>
      </c>
      <c r="J772" s="181">
        <f t="shared" si="445"/>
        <v>42624</v>
      </c>
      <c r="K772" s="182">
        <f t="shared" si="427"/>
        <v>8.0012835832232732E-4</v>
      </c>
      <c r="L772" s="213">
        <f t="shared" si="446"/>
        <v>42684</v>
      </c>
      <c r="M772" s="183">
        <f t="shared" si="447"/>
        <v>21</v>
      </c>
      <c r="N772" s="183">
        <f t="shared" si="428"/>
        <v>7</v>
      </c>
      <c r="O772" s="177">
        <f t="shared" si="429"/>
        <v>1.00026663</v>
      </c>
      <c r="P772" s="184">
        <f t="shared" si="455"/>
        <v>1.00439992</v>
      </c>
      <c r="Q772" s="184">
        <f t="shared" si="448"/>
        <v>1.1965321226712529</v>
      </c>
      <c r="R772" s="177">
        <f t="shared" si="454"/>
        <v>1.1968511500000001</v>
      </c>
      <c r="S772" s="177">
        <f t="shared" si="449"/>
        <v>1.15976272</v>
      </c>
      <c r="T772" s="177">
        <f t="shared" si="430"/>
        <v>325954.93289906002</v>
      </c>
      <c r="U772" s="177">
        <f t="shared" si="431"/>
        <v>2055.8495126870607</v>
      </c>
      <c r="V772" s="177">
        <f t="shared" si="432"/>
        <v>52792.521489491868</v>
      </c>
      <c r="W772" s="177">
        <f t="shared" si="433"/>
        <v>335901.49271233892</v>
      </c>
      <c r="X772" s="185">
        <f t="shared" si="434"/>
        <v>0</v>
      </c>
      <c r="Y772" s="177">
        <f t="shared" si="435"/>
        <v>0</v>
      </c>
      <c r="Z772" s="186">
        <f t="shared" si="436"/>
        <v>0</v>
      </c>
      <c r="AA772" s="177">
        <f t="shared" si="450"/>
        <v>0</v>
      </c>
      <c r="AB772" s="187">
        <f t="shared" si="451"/>
        <v>7.1215000000000001E-2</v>
      </c>
      <c r="AC772" s="185">
        <f t="shared" si="437"/>
        <v>7</v>
      </c>
      <c r="AD772" s="185">
        <v>252</v>
      </c>
      <c r="AE772" s="184">
        <f t="shared" si="453"/>
        <v>1.001912758</v>
      </c>
      <c r="AF772" s="177">
        <f t="shared" si="438"/>
        <v>623.47290554000006</v>
      </c>
      <c r="AG772" s="177">
        <f t="shared" si="439"/>
        <v>642.49826739000002</v>
      </c>
      <c r="AH772" s="188">
        <f t="shared" si="452"/>
        <v>0</v>
      </c>
      <c r="AI772" s="188"/>
      <c r="AJ772" s="188"/>
      <c r="AK772" s="188"/>
      <c r="AL772" s="8"/>
      <c r="AM772" s="8"/>
      <c r="AN772" s="8"/>
      <c r="AO772" s="8"/>
      <c r="AP772" s="8"/>
      <c r="AQ772" s="8"/>
      <c r="AR772" s="5"/>
      <c r="AS772" s="1"/>
      <c r="AT772" s="8"/>
      <c r="AU772" s="1"/>
      <c r="AV772" s="1"/>
      <c r="AW772" s="3"/>
      <c r="AX772" s="3"/>
      <c r="AY772" s="4"/>
      <c r="AZ772" s="4"/>
      <c r="BA772" s="4"/>
      <c r="BB772" s="1"/>
      <c r="BC772" s="1"/>
      <c r="BD772" s="1"/>
      <c r="BE772" s="1"/>
      <c r="BF772" s="1"/>
      <c r="BG772" s="1"/>
      <c r="BH772" s="1"/>
      <c r="BI772" s="1"/>
    </row>
    <row r="773" spans="1:61" x14ac:dyDescent="0.2">
      <c r="A773" s="125">
        <f t="shared" si="440"/>
        <v>42664</v>
      </c>
      <c r="B773" s="177">
        <f t="shared" si="424"/>
        <v>336648.13011725235</v>
      </c>
      <c r="C773" s="3">
        <f t="shared" si="441"/>
        <v>45447497.565829068</v>
      </c>
      <c r="D773" s="177">
        <f t="shared" si="442"/>
        <v>281053.12171015999</v>
      </c>
      <c r="E773" s="177">
        <f t="shared" si="443"/>
        <v>12868.142910229999</v>
      </c>
      <c r="F773" s="178">
        <f t="shared" si="425"/>
        <v>268184.97879993002</v>
      </c>
      <c r="G773" s="179">
        <f t="shared" si="444"/>
        <v>4736.74</v>
      </c>
      <c r="H773" s="180">
        <f>IF(AND(N773=1,N772&gt;1),VLOOKUP(A772,[1]Plan1!$CW$105:$CY$215,3),H772)</f>
        <v>4740.53</v>
      </c>
      <c r="I773" s="181">
        <f t="shared" si="426"/>
        <v>42593</v>
      </c>
      <c r="J773" s="181">
        <f t="shared" si="445"/>
        <v>42624</v>
      </c>
      <c r="K773" s="182">
        <f t="shared" si="427"/>
        <v>8.0012835832232732E-4</v>
      </c>
      <c r="L773" s="213">
        <f t="shared" si="446"/>
        <v>42684</v>
      </c>
      <c r="M773" s="183">
        <f t="shared" si="447"/>
        <v>21</v>
      </c>
      <c r="N773" s="183">
        <f t="shared" si="428"/>
        <v>8</v>
      </c>
      <c r="O773" s="177">
        <f t="shared" si="429"/>
        <v>1.0003047300000001</v>
      </c>
      <c r="P773" s="184">
        <f t="shared" si="455"/>
        <v>1.00439992</v>
      </c>
      <c r="Q773" s="184">
        <f t="shared" si="448"/>
        <v>1.1965321226712529</v>
      </c>
      <c r="R773" s="177">
        <f t="shared" si="454"/>
        <v>1.1968967399999999</v>
      </c>
      <c r="S773" s="177">
        <f t="shared" si="449"/>
        <v>1.15976272</v>
      </c>
      <c r="T773" s="177">
        <f t="shared" si="430"/>
        <v>325954.93289906002</v>
      </c>
      <c r="U773" s="177">
        <f t="shared" si="431"/>
        <v>2055.8495126870607</v>
      </c>
      <c r="V773" s="177">
        <f t="shared" si="432"/>
        <v>52804.74804267531</v>
      </c>
      <c r="W773" s="177">
        <f t="shared" si="433"/>
        <v>335913.71926552238</v>
      </c>
      <c r="X773" s="185">
        <f t="shared" si="434"/>
        <v>0</v>
      </c>
      <c r="Y773" s="177">
        <f t="shared" si="435"/>
        <v>0</v>
      </c>
      <c r="Z773" s="186">
        <f t="shared" si="436"/>
        <v>0</v>
      </c>
      <c r="AA773" s="177">
        <f t="shared" si="450"/>
        <v>0</v>
      </c>
      <c r="AB773" s="187">
        <f t="shared" si="451"/>
        <v>7.1215000000000001E-2</v>
      </c>
      <c r="AC773" s="185">
        <f t="shared" si="437"/>
        <v>8</v>
      </c>
      <c r="AD773" s="185">
        <v>252</v>
      </c>
      <c r="AE773" s="184">
        <f t="shared" si="453"/>
        <v>1.002186308</v>
      </c>
      <c r="AF773" s="177">
        <f t="shared" si="438"/>
        <v>712.63787743</v>
      </c>
      <c r="AG773" s="177">
        <f t="shared" si="439"/>
        <v>734.41085172999999</v>
      </c>
      <c r="AH773" s="188">
        <f t="shared" si="452"/>
        <v>0</v>
      </c>
      <c r="AI773" s="188"/>
      <c r="AJ773" s="188"/>
      <c r="AK773" s="188"/>
      <c r="AL773" s="8"/>
      <c r="AM773" s="8"/>
      <c r="AN773" s="8"/>
      <c r="AO773" s="8"/>
      <c r="AP773" s="8"/>
      <c r="AQ773" s="8"/>
      <c r="AR773" s="5"/>
      <c r="AS773" s="1"/>
      <c r="AT773" s="8"/>
      <c r="AU773" s="1"/>
      <c r="AV773" s="1"/>
      <c r="AW773" s="3"/>
      <c r="AX773" s="3"/>
      <c r="AY773" s="4"/>
      <c r="AZ773" s="4"/>
      <c r="BA773" s="4"/>
      <c r="BB773" s="1"/>
      <c r="BC773" s="1"/>
      <c r="BD773" s="1"/>
      <c r="BE773" s="1"/>
      <c r="BF773" s="1"/>
      <c r="BG773" s="1"/>
      <c r="BH773" s="1"/>
      <c r="BI773" s="1"/>
    </row>
    <row r="774" spans="1:61" x14ac:dyDescent="0.2">
      <c r="A774" s="125">
        <f t="shared" si="440"/>
        <v>42665</v>
      </c>
      <c r="B774" s="177">
        <f t="shared" si="424"/>
        <v>336752.29811400606</v>
      </c>
      <c r="C774" s="3">
        <f t="shared" si="441"/>
        <v>45461560.245390818</v>
      </c>
      <c r="D774" s="177">
        <f t="shared" si="442"/>
        <v>281053.12171015999</v>
      </c>
      <c r="E774" s="177">
        <f t="shared" si="443"/>
        <v>12868.142910229999</v>
      </c>
      <c r="F774" s="178">
        <f t="shared" si="425"/>
        <v>268184.97879993002</v>
      </c>
      <c r="G774" s="179">
        <f t="shared" si="444"/>
        <v>4736.74</v>
      </c>
      <c r="H774" s="180">
        <f>IF(AND(N774=1,N773&gt;1),VLOOKUP(A773,[1]Plan1!$CW$105:$CY$215,3),H773)</f>
        <v>4740.53</v>
      </c>
      <c r="I774" s="181">
        <f t="shared" si="426"/>
        <v>42593</v>
      </c>
      <c r="J774" s="181">
        <f t="shared" si="445"/>
        <v>42624</v>
      </c>
      <c r="K774" s="182">
        <f t="shared" si="427"/>
        <v>8.0012835832232732E-4</v>
      </c>
      <c r="L774" s="213">
        <f t="shared" si="446"/>
        <v>42684</v>
      </c>
      <c r="M774" s="183">
        <f t="shared" si="447"/>
        <v>21</v>
      </c>
      <c r="N774" s="183">
        <f t="shared" si="428"/>
        <v>9</v>
      </c>
      <c r="O774" s="177">
        <f t="shared" si="429"/>
        <v>1.0003428299999999</v>
      </c>
      <c r="P774" s="184">
        <f t="shared" si="455"/>
        <v>1.00439992</v>
      </c>
      <c r="Q774" s="184">
        <f t="shared" si="448"/>
        <v>1.1965321226712529</v>
      </c>
      <c r="R774" s="177">
        <f t="shared" si="454"/>
        <v>1.19694232</v>
      </c>
      <c r="S774" s="177">
        <f t="shared" si="449"/>
        <v>1.15976272</v>
      </c>
      <c r="T774" s="177">
        <f t="shared" si="430"/>
        <v>325954.93289906002</v>
      </c>
      <c r="U774" s="177">
        <f t="shared" si="431"/>
        <v>2055.8495126870607</v>
      </c>
      <c r="V774" s="177">
        <f t="shared" si="432"/>
        <v>52816.971914009031</v>
      </c>
      <c r="W774" s="177">
        <f t="shared" si="433"/>
        <v>335925.94313685608</v>
      </c>
      <c r="X774" s="185">
        <f t="shared" si="434"/>
        <v>0</v>
      </c>
      <c r="Y774" s="177">
        <f t="shared" si="435"/>
        <v>0</v>
      </c>
      <c r="Z774" s="186">
        <f t="shared" si="436"/>
        <v>0</v>
      </c>
      <c r="AA774" s="177">
        <f t="shared" si="450"/>
        <v>0</v>
      </c>
      <c r="AB774" s="187">
        <f t="shared" si="451"/>
        <v>7.1215000000000001E-2</v>
      </c>
      <c r="AC774" s="185">
        <f t="shared" si="437"/>
        <v>9</v>
      </c>
      <c r="AD774" s="185">
        <v>252</v>
      </c>
      <c r="AE774" s="184">
        <f t="shared" si="453"/>
        <v>1.0024599320000001</v>
      </c>
      <c r="AF774" s="177">
        <f t="shared" si="438"/>
        <v>801.82696998999995</v>
      </c>
      <c r="AG774" s="177">
        <f t="shared" si="439"/>
        <v>826.35497714999997</v>
      </c>
      <c r="AH774" s="188">
        <f t="shared" si="452"/>
        <v>0</v>
      </c>
      <c r="AI774" s="188"/>
      <c r="AJ774" s="188"/>
      <c r="AK774" s="188"/>
      <c r="AL774" s="8"/>
      <c r="AM774" s="8"/>
      <c r="AN774" s="8"/>
      <c r="AO774" s="8"/>
      <c r="AP774" s="8"/>
      <c r="AQ774" s="8"/>
      <c r="AR774" s="5"/>
      <c r="AS774" s="1"/>
      <c r="AT774" s="8"/>
      <c r="AU774" s="1"/>
      <c r="AV774" s="1"/>
      <c r="AW774" s="3"/>
      <c r="AX774" s="3"/>
      <c r="AY774" s="4"/>
      <c r="AZ774" s="4"/>
      <c r="BA774" s="4"/>
      <c r="BB774" s="1"/>
      <c r="BC774" s="1"/>
      <c r="BD774" s="1"/>
      <c r="BE774" s="1"/>
      <c r="BF774" s="1"/>
      <c r="BG774" s="1"/>
      <c r="BH774" s="1"/>
      <c r="BI774" s="1"/>
    </row>
    <row r="775" spans="1:61" x14ac:dyDescent="0.2">
      <c r="A775" s="125">
        <f t="shared" si="440"/>
        <v>42666</v>
      </c>
      <c r="B775" s="177">
        <f t="shared" si="424"/>
        <v>336752.29811400606</v>
      </c>
      <c r="C775" s="3">
        <f t="shared" si="441"/>
        <v>45461560.245390818</v>
      </c>
      <c r="D775" s="177">
        <f t="shared" si="442"/>
        <v>281053.12171015999</v>
      </c>
      <c r="E775" s="177">
        <f t="shared" si="443"/>
        <v>12868.142910229999</v>
      </c>
      <c r="F775" s="178">
        <f t="shared" si="425"/>
        <v>268184.97879993002</v>
      </c>
      <c r="G775" s="179">
        <f t="shared" si="444"/>
        <v>4736.74</v>
      </c>
      <c r="H775" s="180">
        <f>IF(AND(N775=1,N774&gt;1),VLOOKUP(A774,[1]Plan1!$CW$105:$CY$215,3),H774)</f>
        <v>4740.53</v>
      </c>
      <c r="I775" s="181">
        <f t="shared" si="426"/>
        <v>42593</v>
      </c>
      <c r="J775" s="181">
        <f t="shared" si="445"/>
        <v>42624</v>
      </c>
      <c r="K775" s="182">
        <f t="shared" si="427"/>
        <v>8.0012835832232732E-4</v>
      </c>
      <c r="L775" s="213">
        <f t="shared" si="446"/>
        <v>42684</v>
      </c>
      <c r="M775" s="183">
        <f t="shared" si="447"/>
        <v>21</v>
      </c>
      <c r="N775" s="183">
        <f t="shared" si="428"/>
        <v>9</v>
      </c>
      <c r="O775" s="177">
        <f t="shared" si="429"/>
        <v>1.0003428299999999</v>
      </c>
      <c r="P775" s="184">
        <f t="shared" si="455"/>
        <v>1.00439992</v>
      </c>
      <c r="Q775" s="184">
        <f t="shared" si="448"/>
        <v>1.1965321226712529</v>
      </c>
      <c r="R775" s="177">
        <f t="shared" si="454"/>
        <v>1.19694232</v>
      </c>
      <c r="S775" s="177">
        <f t="shared" si="449"/>
        <v>1.15976272</v>
      </c>
      <c r="T775" s="177">
        <f t="shared" si="430"/>
        <v>325954.93289906002</v>
      </c>
      <c r="U775" s="177">
        <f t="shared" si="431"/>
        <v>2055.8495126870607</v>
      </c>
      <c r="V775" s="177">
        <f t="shared" si="432"/>
        <v>52816.971914009031</v>
      </c>
      <c r="W775" s="177">
        <f t="shared" si="433"/>
        <v>335925.94313685608</v>
      </c>
      <c r="X775" s="185">
        <f t="shared" si="434"/>
        <v>0</v>
      </c>
      <c r="Y775" s="177">
        <f t="shared" si="435"/>
        <v>0</v>
      </c>
      <c r="Z775" s="186">
        <f t="shared" si="436"/>
        <v>0</v>
      </c>
      <c r="AA775" s="177">
        <f t="shared" si="450"/>
        <v>0</v>
      </c>
      <c r="AB775" s="187">
        <f t="shared" si="451"/>
        <v>7.1215000000000001E-2</v>
      </c>
      <c r="AC775" s="185">
        <f t="shared" si="437"/>
        <v>9</v>
      </c>
      <c r="AD775" s="185">
        <v>252</v>
      </c>
      <c r="AE775" s="184">
        <f t="shared" si="453"/>
        <v>1.0024599320000001</v>
      </c>
      <c r="AF775" s="177">
        <f t="shared" si="438"/>
        <v>801.82696998999995</v>
      </c>
      <c r="AG775" s="177">
        <f t="shared" si="439"/>
        <v>826.35497714999997</v>
      </c>
      <c r="AH775" s="188">
        <f t="shared" si="452"/>
        <v>0</v>
      </c>
      <c r="AI775" s="188"/>
      <c r="AJ775" s="188"/>
      <c r="AK775" s="188"/>
      <c r="AL775" s="8"/>
      <c r="AM775" s="8"/>
      <c r="AN775" s="8"/>
      <c r="AO775" s="8"/>
      <c r="AP775" s="8"/>
      <c r="AQ775" s="8"/>
      <c r="AR775" s="5"/>
      <c r="AS775" s="1"/>
      <c r="AT775" s="8"/>
      <c r="AU775" s="1"/>
      <c r="AV775" s="1"/>
      <c r="AW775" s="3"/>
      <c r="AX775" s="3"/>
      <c r="AY775" s="4"/>
      <c r="AZ775" s="4"/>
      <c r="BA775" s="4"/>
      <c r="BB775" s="1"/>
      <c r="BC775" s="1"/>
      <c r="BD775" s="1"/>
      <c r="BE775" s="1"/>
      <c r="BF775" s="1"/>
      <c r="BG775" s="1"/>
      <c r="BH775" s="1"/>
      <c r="BI775" s="1"/>
    </row>
    <row r="776" spans="1:61" x14ac:dyDescent="0.2">
      <c r="A776" s="125">
        <f t="shared" si="440"/>
        <v>42667</v>
      </c>
      <c r="B776" s="177">
        <f t="shared" si="424"/>
        <v>336752.29811400606</v>
      </c>
      <c r="C776" s="3">
        <f t="shared" si="441"/>
        <v>45461560.245390818</v>
      </c>
      <c r="D776" s="177">
        <f t="shared" si="442"/>
        <v>281053.12171015999</v>
      </c>
      <c r="E776" s="177">
        <f t="shared" si="443"/>
        <v>12868.142910229999</v>
      </c>
      <c r="F776" s="178">
        <f t="shared" si="425"/>
        <v>268184.97879993002</v>
      </c>
      <c r="G776" s="179">
        <f t="shared" si="444"/>
        <v>4736.74</v>
      </c>
      <c r="H776" s="180">
        <f>IF(AND(N776=1,N775&gt;1),VLOOKUP(A775,[1]Plan1!$CW$105:$CY$215,3),H775)</f>
        <v>4740.53</v>
      </c>
      <c r="I776" s="181">
        <f t="shared" si="426"/>
        <v>42593</v>
      </c>
      <c r="J776" s="181">
        <f t="shared" si="445"/>
        <v>42624</v>
      </c>
      <c r="K776" s="182">
        <f t="shared" si="427"/>
        <v>8.0012835832232732E-4</v>
      </c>
      <c r="L776" s="213">
        <f t="shared" si="446"/>
        <v>42684</v>
      </c>
      <c r="M776" s="183">
        <f t="shared" si="447"/>
        <v>21</v>
      </c>
      <c r="N776" s="183">
        <f t="shared" si="428"/>
        <v>9</v>
      </c>
      <c r="O776" s="177">
        <f t="shared" si="429"/>
        <v>1.0003428299999999</v>
      </c>
      <c r="P776" s="184">
        <f t="shared" si="455"/>
        <v>1.00439992</v>
      </c>
      <c r="Q776" s="184">
        <f t="shared" si="448"/>
        <v>1.1965321226712529</v>
      </c>
      <c r="R776" s="177">
        <f t="shared" si="454"/>
        <v>1.19694232</v>
      </c>
      <c r="S776" s="177">
        <f t="shared" si="449"/>
        <v>1.15976272</v>
      </c>
      <c r="T776" s="177">
        <f t="shared" si="430"/>
        <v>325954.93289906002</v>
      </c>
      <c r="U776" s="177">
        <f t="shared" si="431"/>
        <v>2055.8495126870607</v>
      </c>
      <c r="V776" s="177">
        <f t="shared" si="432"/>
        <v>52816.971914009031</v>
      </c>
      <c r="W776" s="177">
        <f t="shared" si="433"/>
        <v>335925.94313685608</v>
      </c>
      <c r="X776" s="185">
        <f t="shared" si="434"/>
        <v>0</v>
      </c>
      <c r="Y776" s="177">
        <f t="shared" si="435"/>
        <v>0</v>
      </c>
      <c r="Z776" s="186">
        <f t="shared" si="436"/>
        <v>0</v>
      </c>
      <c r="AA776" s="177">
        <f t="shared" si="450"/>
        <v>0</v>
      </c>
      <c r="AB776" s="187">
        <f t="shared" si="451"/>
        <v>7.1215000000000001E-2</v>
      </c>
      <c r="AC776" s="185">
        <f t="shared" si="437"/>
        <v>9</v>
      </c>
      <c r="AD776" s="185">
        <v>252</v>
      </c>
      <c r="AE776" s="184">
        <f t="shared" si="453"/>
        <v>1.0024599320000001</v>
      </c>
      <c r="AF776" s="177">
        <f t="shared" si="438"/>
        <v>801.82696998999995</v>
      </c>
      <c r="AG776" s="177">
        <f t="shared" si="439"/>
        <v>826.35497714999997</v>
      </c>
      <c r="AH776" s="188">
        <f t="shared" si="452"/>
        <v>0</v>
      </c>
      <c r="AI776" s="188"/>
      <c r="AJ776" s="188"/>
      <c r="AK776" s="188"/>
      <c r="AL776" s="8"/>
      <c r="AM776" s="8"/>
      <c r="AN776" s="8"/>
      <c r="AO776" s="8"/>
      <c r="AP776" s="8"/>
      <c r="AQ776" s="8"/>
      <c r="AR776" s="5"/>
      <c r="AS776" s="1"/>
      <c r="AT776" s="8"/>
      <c r="AU776" s="1"/>
      <c r="AV776" s="1"/>
      <c r="AW776" s="3"/>
      <c r="AX776" s="3"/>
      <c r="AY776" s="4"/>
      <c r="AZ776" s="4"/>
      <c r="BA776" s="4"/>
      <c r="BB776" s="1"/>
      <c r="BC776" s="1"/>
      <c r="BD776" s="1"/>
      <c r="BE776" s="1"/>
      <c r="BF776" s="1"/>
      <c r="BG776" s="1"/>
      <c r="BH776" s="1"/>
      <c r="BI776" s="1"/>
    </row>
    <row r="777" spans="1:61" x14ac:dyDescent="0.2">
      <c r="A777" s="125">
        <f t="shared" si="440"/>
        <v>42668</v>
      </c>
      <c r="B777" s="177">
        <f t="shared" si="424"/>
        <v>336856.5006847796</v>
      </c>
      <c r="C777" s="3">
        <f t="shared" si="441"/>
        <v>45475627.592445247</v>
      </c>
      <c r="D777" s="177">
        <f t="shared" si="442"/>
        <v>281053.12171015999</v>
      </c>
      <c r="E777" s="177">
        <f t="shared" si="443"/>
        <v>12868.142910229999</v>
      </c>
      <c r="F777" s="178">
        <f t="shared" si="425"/>
        <v>268184.97879993002</v>
      </c>
      <c r="G777" s="179">
        <f t="shared" si="444"/>
        <v>4736.74</v>
      </c>
      <c r="H777" s="180">
        <f>IF(AND(N777=1,N776&gt;1),VLOOKUP(A776,[1]Plan1!$CW$105:$CY$215,3),H776)</f>
        <v>4740.53</v>
      </c>
      <c r="I777" s="181">
        <f t="shared" si="426"/>
        <v>42593</v>
      </c>
      <c r="J777" s="181">
        <f t="shared" si="445"/>
        <v>42624</v>
      </c>
      <c r="K777" s="182">
        <f t="shared" si="427"/>
        <v>8.0012835832232732E-4</v>
      </c>
      <c r="L777" s="213">
        <f t="shared" si="446"/>
        <v>42684</v>
      </c>
      <c r="M777" s="183">
        <f t="shared" si="447"/>
        <v>21</v>
      </c>
      <c r="N777" s="183">
        <f t="shared" si="428"/>
        <v>10</v>
      </c>
      <c r="O777" s="177">
        <f t="shared" si="429"/>
        <v>1.0003809299999999</v>
      </c>
      <c r="P777" s="184">
        <f t="shared" si="455"/>
        <v>1.00439992</v>
      </c>
      <c r="Q777" s="184">
        <f t="shared" si="448"/>
        <v>1.1965321226712529</v>
      </c>
      <c r="R777" s="177">
        <f t="shared" si="454"/>
        <v>1.19698791</v>
      </c>
      <c r="S777" s="177">
        <f t="shared" si="449"/>
        <v>1.15976272</v>
      </c>
      <c r="T777" s="177">
        <f t="shared" si="430"/>
        <v>325954.93289906002</v>
      </c>
      <c r="U777" s="177">
        <f t="shared" si="431"/>
        <v>2055.8495126870607</v>
      </c>
      <c r="V777" s="177">
        <f t="shared" si="432"/>
        <v>52829.198467192531</v>
      </c>
      <c r="W777" s="177">
        <f t="shared" si="433"/>
        <v>335938.16969003959</v>
      </c>
      <c r="X777" s="185">
        <f t="shared" si="434"/>
        <v>0</v>
      </c>
      <c r="Y777" s="177">
        <f t="shared" si="435"/>
        <v>0</v>
      </c>
      <c r="Z777" s="186">
        <f t="shared" si="436"/>
        <v>0</v>
      </c>
      <c r="AA777" s="177">
        <f t="shared" si="450"/>
        <v>0</v>
      </c>
      <c r="AB777" s="187">
        <f t="shared" si="451"/>
        <v>7.1215000000000001E-2</v>
      </c>
      <c r="AC777" s="185">
        <f t="shared" si="437"/>
        <v>10</v>
      </c>
      <c r="AD777" s="185">
        <v>252</v>
      </c>
      <c r="AE777" s="184">
        <f t="shared" si="453"/>
        <v>1.0027336309999999</v>
      </c>
      <c r="AF777" s="177">
        <f t="shared" si="438"/>
        <v>891.04050916999995</v>
      </c>
      <c r="AG777" s="177">
        <f t="shared" si="439"/>
        <v>918.33099474000005</v>
      </c>
      <c r="AH777" s="188">
        <f t="shared" si="452"/>
        <v>0</v>
      </c>
      <c r="AI777" s="188"/>
      <c r="AJ777" s="188"/>
      <c r="AK777" s="188"/>
      <c r="AL777" s="8"/>
      <c r="AM777" s="8"/>
      <c r="AN777" s="8"/>
      <c r="AO777" s="8"/>
      <c r="AP777" s="8"/>
      <c r="AQ777" s="8"/>
      <c r="AR777" s="5"/>
      <c r="AS777" s="1"/>
      <c r="AT777" s="8"/>
      <c r="AU777" s="1"/>
      <c r="AV777" s="1"/>
      <c r="AW777" s="3"/>
      <c r="AX777" s="3"/>
      <c r="AY777" s="4"/>
      <c r="AZ777" s="4"/>
      <c r="BA777" s="4"/>
      <c r="BB777" s="1"/>
      <c r="BC777" s="1"/>
      <c r="BD777" s="1"/>
      <c r="BE777" s="1"/>
      <c r="BF777" s="1"/>
      <c r="BG777" s="1"/>
      <c r="BH777" s="1"/>
      <c r="BI777" s="1"/>
    </row>
    <row r="778" spans="1:61" x14ac:dyDescent="0.2">
      <c r="A778" s="125">
        <f t="shared" si="440"/>
        <v>42669</v>
      </c>
      <c r="B778" s="177">
        <f t="shared" ref="B778:B841" si="456">(W778+AG778)</f>
        <v>336960.7351446331</v>
      </c>
      <c r="C778" s="3">
        <f t="shared" si="441"/>
        <v>45489699.24452547</v>
      </c>
      <c r="D778" s="177">
        <f t="shared" si="442"/>
        <v>281053.12171015999</v>
      </c>
      <c r="E778" s="177">
        <f t="shared" si="443"/>
        <v>12868.142910229999</v>
      </c>
      <c r="F778" s="178">
        <f t="shared" ref="F778:F841" si="457">(D778-E778)</f>
        <v>268184.97879993002</v>
      </c>
      <c r="G778" s="179">
        <f t="shared" si="444"/>
        <v>4736.74</v>
      </c>
      <c r="H778" s="180">
        <f>IF(AND(N778=1,N777&gt;1),VLOOKUP(A777,[1]Plan1!$CW$105:$CY$215,3),H777)</f>
        <v>4740.53</v>
      </c>
      <c r="I778" s="181">
        <f t="shared" ref="I778:I841" si="458">EDATE(J778,-1)</f>
        <v>42593</v>
      </c>
      <c r="J778" s="181">
        <f t="shared" si="445"/>
        <v>42624</v>
      </c>
      <c r="K778" s="182">
        <f t="shared" ref="K778:K841" si="459">(H778/G778)-1</f>
        <v>8.0012835832232732E-4</v>
      </c>
      <c r="L778" s="213">
        <f t="shared" si="446"/>
        <v>42684</v>
      </c>
      <c r="M778" s="183">
        <f t="shared" si="447"/>
        <v>21</v>
      </c>
      <c r="N778" s="183">
        <f t="shared" ref="N778:N841" si="460">(M778-(NETWORKDAYS(A778,L778,$AT$194:$AT$348)-1))</f>
        <v>11</v>
      </c>
      <c r="O778" s="177">
        <f t="shared" ref="O778:O841" si="461">TRUNC((H778/G778)^TRUNC((N778/M778),9),8)</f>
        <v>1.00041903</v>
      </c>
      <c r="P778" s="184">
        <f t="shared" si="455"/>
        <v>1.00439992</v>
      </c>
      <c r="Q778" s="184">
        <f t="shared" si="448"/>
        <v>1.1965321226712529</v>
      </c>
      <c r="R778" s="177">
        <f t="shared" si="454"/>
        <v>1.1970335000000001</v>
      </c>
      <c r="S778" s="177">
        <f t="shared" si="449"/>
        <v>1.15976272</v>
      </c>
      <c r="T778" s="177">
        <f t="shared" ref="T778:T841" si="462">TRUNC(D778*S778,8)</f>
        <v>325954.93289906002</v>
      </c>
      <c r="U778" s="177">
        <f t="shared" ref="U778:U841" si="463">(E778*(S778-1))</f>
        <v>2055.8495126870607</v>
      </c>
      <c r="V778" s="177">
        <f t="shared" ref="V778:V841" si="464">(F778*(R778-1))</f>
        <v>52841.425020376031</v>
      </c>
      <c r="W778" s="177">
        <f t="shared" ref="W778:W841" si="465">(D778+U778+V778)</f>
        <v>335950.39624322311</v>
      </c>
      <c r="X778" s="185">
        <f t="shared" ref="X778:X841" si="466">IF(VLOOKUP(A778,AT$10:BC$190,10)=VLOOKUP(A777,AT$10:BC$190,10),0,VLOOKUP(A778,AT$10:BC$190,10))</f>
        <v>0</v>
      </c>
      <c r="Y778" s="177">
        <f t="shared" ref="Y778:Y841" si="467">IF(X778&gt;0,VLOOKUP(A778,AT$12:AX$190,5),0)</f>
        <v>0</v>
      </c>
      <c r="Z778" s="186">
        <f t="shared" ref="Z778:Z841" si="468">IF(X778&gt;0,VLOOKUP($A778,$AT$10:$AY$190,6),0)</f>
        <v>0</v>
      </c>
      <c r="AA778" s="177">
        <f t="shared" si="450"/>
        <v>0</v>
      </c>
      <c r="AB778" s="187">
        <f t="shared" si="451"/>
        <v>7.1215000000000001E-2</v>
      </c>
      <c r="AC778" s="185">
        <f t="shared" ref="AC778:AC841" si="469">N778</f>
        <v>11</v>
      </c>
      <c r="AD778" s="185">
        <v>252</v>
      </c>
      <c r="AE778" s="184">
        <f t="shared" si="453"/>
        <v>1.003007405</v>
      </c>
      <c r="AF778" s="177">
        <f t="shared" ref="AF778:AF841" si="470">TRUNC((T778*(AE778-1)),8)</f>
        <v>980.27849497</v>
      </c>
      <c r="AG778" s="177">
        <f t="shared" ref="AG778:AG841" si="471">TRUNC((W778*(AE778-1)),8)</f>
        <v>1010.3389014099999</v>
      </c>
      <c r="AH778" s="188">
        <f t="shared" si="452"/>
        <v>0</v>
      </c>
      <c r="AI778" s="188"/>
      <c r="AJ778" s="188"/>
      <c r="AK778" s="188"/>
      <c r="AL778" s="8"/>
      <c r="AM778" s="8"/>
      <c r="AN778" s="8"/>
      <c r="AO778" s="8"/>
      <c r="AP778" s="8"/>
      <c r="AQ778" s="8"/>
      <c r="AR778" s="5"/>
      <c r="AS778" s="1"/>
      <c r="AT778" s="8"/>
      <c r="AU778" s="1"/>
      <c r="AV778" s="1"/>
      <c r="AW778" s="3"/>
      <c r="AX778" s="3"/>
      <c r="AY778" s="4"/>
      <c r="AZ778" s="4"/>
      <c r="BA778" s="4"/>
      <c r="BB778" s="1"/>
      <c r="BC778" s="1"/>
      <c r="BD778" s="1"/>
      <c r="BE778" s="1"/>
      <c r="BF778" s="1"/>
      <c r="BG778" s="1"/>
      <c r="BH778" s="1"/>
      <c r="BI778" s="1"/>
    </row>
    <row r="779" spans="1:61" x14ac:dyDescent="0.2">
      <c r="A779" s="125">
        <f t="shared" ref="A779:A842" si="472">(A778+1)</f>
        <v>42670</v>
      </c>
      <c r="B779" s="177">
        <f t="shared" si="456"/>
        <v>337065.00116033648</v>
      </c>
      <c r="C779" s="3">
        <f t="shared" ref="C779:C842" si="473">B779*135</f>
        <v>45503775.156645425</v>
      </c>
      <c r="D779" s="177">
        <f t="shared" ref="D779:D842" si="474">TRUNC(IF(X778&gt;0,VLOOKUP(A778,$AT$12:$AU$190,2),D778),8)</f>
        <v>281053.12171015999</v>
      </c>
      <c r="E779" s="177">
        <f t="shared" ref="E779:E842" si="475">IF(ISERROR(VLOOKUP(A779,AZ$12:BB$174,2,FALSE)=TRUE),E778,VLOOKUP(A779,AZ$12:BB$174,2,FALSE))</f>
        <v>12868.142910229999</v>
      </c>
      <c r="F779" s="178">
        <f t="shared" si="457"/>
        <v>268184.97879993002</v>
      </c>
      <c r="G779" s="179">
        <f t="shared" ref="G779:G842" si="476">IF(H779=H778,G778,H778)</f>
        <v>4736.74</v>
      </c>
      <c r="H779" s="180">
        <f>IF(AND(N779=1,N778&gt;1),VLOOKUP(A778,[1]Plan1!$CW$105:$CY$215,3),H778)</f>
        <v>4740.53</v>
      </c>
      <c r="I779" s="181">
        <f t="shared" si="458"/>
        <v>42593</v>
      </c>
      <c r="J779" s="181">
        <f t="shared" ref="J779:J842" si="477">IF(X778&gt;0,EDATE(A779,-1),+J778)</f>
        <v>42624</v>
      </c>
      <c r="K779" s="182">
        <f t="shared" si="459"/>
        <v>8.0012835832232732E-4</v>
      </c>
      <c r="L779" s="213">
        <f t="shared" ref="L779:L842" si="478">VLOOKUP(A778,AZ$193:BA$372,2)</f>
        <v>42684</v>
      </c>
      <c r="M779" s="183">
        <f t="shared" ref="M779:M842" si="479">IF(L779=L778,M778,NETWORKDAYS(L778,L779,$AT$194:$AT$348)-1)</f>
        <v>21</v>
      </c>
      <c r="N779" s="183">
        <f t="shared" si="460"/>
        <v>12</v>
      </c>
      <c r="O779" s="177">
        <f t="shared" si="461"/>
        <v>1.00045713</v>
      </c>
      <c r="P779" s="184">
        <f t="shared" si="455"/>
        <v>1.00439992</v>
      </c>
      <c r="Q779" s="184">
        <f t="shared" ref="Q779:Q842" si="480">IF(L779&gt;L778,Q778*P779,Q778)</f>
        <v>1.1965321226712529</v>
      </c>
      <c r="R779" s="177">
        <f t="shared" si="454"/>
        <v>1.1970790899999999</v>
      </c>
      <c r="S779" s="177">
        <f t="shared" ref="S779:S842" si="481">IF(AND(X779&gt;0,MONTH(A779)=S$9),R779,S778)</f>
        <v>1.15976272</v>
      </c>
      <c r="T779" s="177">
        <f t="shared" si="462"/>
        <v>325954.93289906002</v>
      </c>
      <c r="U779" s="177">
        <f t="shared" si="463"/>
        <v>2055.8495126870607</v>
      </c>
      <c r="V779" s="177">
        <f t="shared" si="464"/>
        <v>52853.651573559473</v>
      </c>
      <c r="W779" s="177">
        <f t="shared" si="465"/>
        <v>335962.6227964065</v>
      </c>
      <c r="X779" s="185">
        <f t="shared" si="466"/>
        <v>0</v>
      </c>
      <c r="Y779" s="177">
        <f t="shared" si="467"/>
        <v>0</v>
      </c>
      <c r="Z779" s="186">
        <f t="shared" si="468"/>
        <v>0</v>
      </c>
      <c r="AA779" s="177">
        <f t="shared" ref="AA779:AA842" si="482">IF(Z779&gt;0,TRUNC(Z779*T779,8),0)</f>
        <v>0</v>
      </c>
      <c r="AB779" s="187">
        <f t="shared" ref="AB779:AB842" si="483">(AB778)</f>
        <v>7.1215000000000001E-2</v>
      </c>
      <c r="AC779" s="185">
        <f t="shared" si="469"/>
        <v>12</v>
      </c>
      <c r="AD779" s="185">
        <v>252</v>
      </c>
      <c r="AE779" s="184">
        <f t="shared" si="453"/>
        <v>1.0032812529999999</v>
      </c>
      <c r="AF779" s="177">
        <f t="shared" si="470"/>
        <v>1069.5406014299999</v>
      </c>
      <c r="AG779" s="177">
        <f t="shared" si="471"/>
        <v>1102.37836393</v>
      </c>
      <c r="AH779" s="188">
        <f t="shared" ref="AH779:AH842" si="484">IF(AA779&gt;0,AA779+AF779,0)</f>
        <v>0</v>
      </c>
      <c r="AI779" s="188"/>
      <c r="AJ779" s="188"/>
      <c r="AK779" s="188"/>
      <c r="AL779" s="8"/>
      <c r="AM779" s="8"/>
      <c r="AN779" s="8"/>
      <c r="AO779" s="8"/>
      <c r="AP779" s="8"/>
      <c r="AQ779" s="8"/>
      <c r="AR779" s="5"/>
      <c r="AW779" s="30"/>
      <c r="AX779" s="30"/>
      <c r="BF779" s="1"/>
      <c r="BG779" s="1"/>
      <c r="BH779" s="1"/>
      <c r="BI779" s="1"/>
    </row>
    <row r="780" spans="1:61" x14ac:dyDescent="0.2">
      <c r="A780" s="125">
        <f t="shared" si="472"/>
        <v>42671</v>
      </c>
      <c r="B780" s="177">
        <f t="shared" si="456"/>
        <v>337169.30209795991</v>
      </c>
      <c r="C780" s="3">
        <f t="shared" si="473"/>
        <v>45517855.78322459</v>
      </c>
      <c r="D780" s="177">
        <f t="shared" si="474"/>
        <v>281053.12171015999</v>
      </c>
      <c r="E780" s="177">
        <f t="shared" si="475"/>
        <v>12868.142910229999</v>
      </c>
      <c r="F780" s="178">
        <f t="shared" si="457"/>
        <v>268184.97879993002</v>
      </c>
      <c r="G780" s="179">
        <f t="shared" si="476"/>
        <v>4736.74</v>
      </c>
      <c r="H780" s="180">
        <f>IF(AND(N780=1,N779&gt;1),VLOOKUP(A779,[1]Plan1!$CW$105:$CY$215,3),H779)</f>
        <v>4740.53</v>
      </c>
      <c r="I780" s="181">
        <f t="shared" si="458"/>
        <v>42593</v>
      </c>
      <c r="J780" s="181">
        <f t="shared" si="477"/>
        <v>42624</v>
      </c>
      <c r="K780" s="182">
        <f t="shared" si="459"/>
        <v>8.0012835832232732E-4</v>
      </c>
      <c r="L780" s="213">
        <f t="shared" si="478"/>
        <v>42684</v>
      </c>
      <c r="M780" s="183">
        <f t="shared" si="479"/>
        <v>21</v>
      </c>
      <c r="N780" s="183">
        <f t="shared" si="460"/>
        <v>13</v>
      </c>
      <c r="O780" s="177">
        <f t="shared" si="461"/>
        <v>1.00049524</v>
      </c>
      <c r="P780" s="184">
        <f t="shared" si="455"/>
        <v>1.00439992</v>
      </c>
      <c r="Q780" s="184">
        <f t="shared" si="480"/>
        <v>1.1965321226712529</v>
      </c>
      <c r="R780" s="177">
        <f t="shared" si="454"/>
        <v>1.1971246900000001</v>
      </c>
      <c r="S780" s="177">
        <f t="shared" si="481"/>
        <v>1.15976272</v>
      </c>
      <c r="T780" s="177">
        <f t="shared" si="462"/>
        <v>325954.93289906002</v>
      </c>
      <c r="U780" s="177">
        <f t="shared" si="463"/>
        <v>2055.8495126870607</v>
      </c>
      <c r="V780" s="177">
        <f t="shared" si="464"/>
        <v>52865.880808592803</v>
      </c>
      <c r="W780" s="177">
        <f t="shared" si="465"/>
        <v>335974.85203143989</v>
      </c>
      <c r="X780" s="185">
        <f t="shared" si="466"/>
        <v>0</v>
      </c>
      <c r="Y780" s="177">
        <f t="shared" si="467"/>
        <v>0</v>
      </c>
      <c r="Z780" s="186">
        <f t="shared" si="468"/>
        <v>0</v>
      </c>
      <c r="AA780" s="177">
        <f t="shared" si="482"/>
        <v>0</v>
      </c>
      <c r="AB780" s="187">
        <f t="shared" si="483"/>
        <v>7.1215000000000001E-2</v>
      </c>
      <c r="AC780" s="185">
        <f t="shared" si="469"/>
        <v>13</v>
      </c>
      <c r="AD780" s="185">
        <v>252</v>
      </c>
      <c r="AE780" s="184">
        <f t="shared" si="453"/>
        <v>1.003555177</v>
      </c>
      <c r="AF780" s="177">
        <f t="shared" si="470"/>
        <v>1158.82748047</v>
      </c>
      <c r="AG780" s="177">
        <f t="shared" si="471"/>
        <v>1194.4500665200001</v>
      </c>
      <c r="AH780" s="188">
        <f t="shared" si="484"/>
        <v>0</v>
      </c>
      <c r="AI780" s="188"/>
      <c r="AJ780" s="188"/>
      <c r="AK780" s="188"/>
      <c r="AL780" s="8"/>
      <c r="AM780" s="8"/>
      <c r="AN780" s="8"/>
      <c r="AO780" s="8"/>
      <c r="AP780" s="8"/>
      <c r="AQ780" s="8"/>
      <c r="AR780" s="5"/>
      <c r="AW780" s="30"/>
      <c r="AX780" s="30"/>
      <c r="BF780" s="1"/>
      <c r="BG780" s="1"/>
      <c r="BH780" s="1"/>
      <c r="BI780" s="1"/>
    </row>
    <row r="781" spans="1:61" x14ac:dyDescent="0.2">
      <c r="A781" s="125">
        <f t="shared" si="472"/>
        <v>42672</v>
      </c>
      <c r="B781" s="177">
        <f t="shared" si="456"/>
        <v>337273.63190625329</v>
      </c>
      <c r="C781" s="3">
        <f t="shared" si="473"/>
        <v>45531940.307344191</v>
      </c>
      <c r="D781" s="177">
        <f t="shared" si="474"/>
        <v>281053.12171015999</v>
      </c>
      <c r="E781" s="177">
        <f t="shared" si="475"/>
        <v>12868.142910229999</v>
      </c>
      <c r="F781" s="178">
        <f t="shared" si="457"/>
        <v>268184.97879993002</v>
      </c>
      <c r="G781" s="179">
        <f t="shared" si="476"/>
        <v>4736.74</v>
      </c>
      <c r="H781" s="180">
        <f>IF(AND(N781=1,N780&gt;1),VLOOKUP(A780,[1]Plan1!$CW$105:$CY$215,3),H780)</f>
        <v>4740.53</v>
      </c>
      <c r="I781" s="181">
        <f t="shared" si="458"/>
        <v>42593</v>
      </c>
      <c r="J781" s="181">
        <f t="shared" si="477"/>
        <v>42624</v>
      </c>
      <c r="K781" s="182">
        <f t="shared" si="459"/>
        <v>8.0012835832232732E-4</v>
      </c>
      <c r="L781" s="213">
        <f t="shared" si="478"/>
        <v>42684</v>
      </c>
      <c r="M781" s="183">
        <f t="shared" si="479"/>
        <v>21</v>
      </c>
      <c r="N781" s="183">
        <f t="shared" si="460"/>
        <v>14</v>
      </c>
      <c r="O781" s="177">
        <f t="shared" si="461"/>
        <v>1.00053334</v>
      </c>
      <c r="P781" s="184">
        <f t="shared" si="455"/>
        <v>1.00439992</v>
      </c>
      <c r="Q781" s="184">
        <f t="shared" si="480"/>
        <v>1.1965321226712529</v>
      </c>
      <c r="R781" s="177">
        <f t="shared" si="454"/>
        <v>1.1971702799999999</v>
      </c>
      <c r="S781" s="177">
        <f t="shared" si="481"/>
        <v>1.15976272</v>
      </c>
      <c r="T781" s="177">
        <f t="shared" si="462"/>
        <v>325954.93289906002</v>
      </c>
      <c r="U781" s="177">
        <f t="shared" si="463"/>
        <v>2055.8495126870607</v>
      </c>
      <c r="V781" s="177">
        <f t="shared" si="464"/>
        <v>52878.107361776245</v>
      </c>
      <c r="W781" s="177">
        <f t="shared" si="465"/>
        <v>335987.07858462329</v>
      </c>
      <c r="X781" s="185">
        <f t="shared" si="466"/>
        <v>0</v>
      </c>
      <c r="Y781" s="177">
        <f t="shared" si="467"/>
        <v>0</v>
      </c>
      <c r="Z781" s="186">
        <f t="shared" si="468"/>
        <v>0</v>
      </c>
      <c r="AA781" s="177">
        <f t="shared" si="482"/>
        <v>0</v>
      </c>
      <c r="AB781" s="187">
        <f t="shared" si="483"/>
        <v>7.1215000000000001E-2</v>
      </c>
      <c r="AC781" s="185">
        <f t="shared" si="469"/>
        <v>14</v>
      </c>
      <c r="AD781" s="185">
        <v>252</v>
      </c>
      <c r="AE781" s="184">
        <f t="shared" si="453"/>
        <v>1.0038291749999999</v>
      </c>
      <c r="AF781" s="177">
        <f t="shared" si="470"/>
        <v>1248.13848018</v>
      </c>
      <c r="AG781" s="177">
        <f t="shared" si="471"/>
        <v>1286.55332163</v>
      </c>
      <c r="AH781" s="188">
        <f t="shared" si="484"/>
        <v>0</v>
      </c>
      <c r="AI781" s="188"/>
      <c r="AJ781" s="188"/>
      <c r="AK781" s="188"/>
      <c r="AL781" s="8"/>
      <c r="AM781" s="8"/>
      <c r="AN781" s="8"/>
      <c r="AO781" s="8"/>
      <c r="AP781" s="8"/>
      <c r="AQ781" s="8"/>
      <c r="AR781" s="5"/>
      <c r="AW781" s="30"/>
      <c r="AX781" s="30"/>
      <c r="BF781" s="1"/>
      <c r="BG781" s="1"/>
      <c r="BH781" s="1"/>
      <c r="BI781" s="1"/>
    </row>
    <row r="782" spans="1:61" x14ac:dyDescent="0.2">
      <c r="A782" s="125">
        <f t="shared" si="472"/>
        <v>42673</v>
      </c>
      <c r="B782" s="177">
        <f t="shared" si="456"/>
        <v>337273.63190625329</v>
      </c>
      <c r="C782" s="3">
        <f t="shared" si="473"/>
        <v>45531940.307344191</v>
      </c>
      <c r="D782" s="177">
        <f t="shared" si="474"/>
        <v>281053.12171015999</v>
      </c>
      <c r="E782" s="177">
        <f t="shared" si="475"/>
        <v>12868.142910229999</v>
      </c>
      <c r="F782" s="178">
        <f t="shared" si="457"/>
        <v>268184.97879993002</v>
      </c>
      <c r="G782" s="179">
        <f t="shared" si="476"/>
        <v>4736.74</v>
      </c>
      <c r="H782" s="180">
        <f>IF(AND(N782=1,N781&gt;1),VLOOKUP(A781,[1]Plan1!$CW$105:$CY$215,3),H781)</f>
        <v>4740.53</v>
      </c>
      <c r="I782" s="181">
        <f t="shared" si="458"/>
        <v>42593</v>
      </c>
      <c r="J782" s="181">
        <f t="shared" si="477"/>
        <v>42624</v>
      </c>
      <c r="K782" s="182">
        <f t="shared" si="459"/>
        <v>8.0012835832232732E-4</v>
      </c>
      <c r="L782" s="213">
        <f t="shared" si="478"/>
        <v>42684</v>
      </c>
      <c r="M782" s="183">
        <f t="shared" si="479"/>
        <v>21</v>
      </c>
      <c r="N782" s="183">
        <f t="shared" si="460"/>
        <v>14</v>
      </c>
      <c r="O782" s="177">
        <f t="shared" si="461"/>
        <v>1.00053334</v>
      </c>
      <c r="P782" s="184">
        <f t="shared" si="455"/>
        <v>1.00439992</v>
      </c>
      <c r="Q782" s="184">
        <f t="shared" si="480"/>
        <v>1.1965321226712529</v>
      </c>
      <c r="R782" s="177">
        <f t="shared" si="454"/>
        <v>1.1971702799999999</v>
      </c>
      <c r="S782" s="177">
        <f t="shared" si="481"/>
        <v>1.15976272</v>
      </c>
      <c r="T782" s="177">
        <f t="shared" si="462"/>
        <v>325954.93289906002</v>
      </c>
      <c r="U782" s="177">
        <f t="shared" si="463"/>
        <v>2055.8495126870607</v>
      </c>
      <c r="V782" s="177">
        <f t="shared" si="464"/>
        <v>52878.107361776245</v>
      </c>
      <c r="W782" s="177">
        <f t="shared" si="465"/>
        <v>335987.07858462329</v>
      </c>
      <c r="X782" s="185">
        <f t="shared" si="466"/>
        <v>0</v>
      </c>
      <c r="Y782" s="177">
        <f t="shared" si="467"/>
        <v>0</v>
      </c>
      <c r="Z782" s="186">
        <f t="shared" si="468"/>
        <v>0</v>
      </c>
      <c r="AA782" s="177">
        <f t="shared" si="482"/>
        <v>0</v>
      </c>
      <c r="AB782" s="187">
        <f t="shared" si="483"/>
        <v>7.1215000000000001E-2</v>
      </c>
      <c r="AC782" s="185">
        <f t="shared" si="469"/>
        <v>14</v>
      </c>
      <c r="AD782" s="185">
        <v>252</v>
      </c>
      <c r="AE782" s="184">
        <f t="shared" si="453"/>
        <v>1.0038291749999999</v>
      </c>
      <c r="AF782" s="177">
        <f t="shared" si="470"/>
        <v>1248.13848018</v>
      </c>
      <c r="AG782" s="177">
        <f t="shared" si="471"/>
        <v>1286.55332163</v>
      </c>
      <c r="AH782" s="188">
        <f t="shared" si="484"/>
        <v>0</v>
      </c>
      <c r="AI782" s="188"/>
      <c r="AJ782" s="188"/>
      <c r="AK782" s="188"/>
      <c r="AL782" s="8"/>
      <c r="AM782" s="8"/>
      <c r="AN782" s="8"/>
      <c r="AO782" s="8"/>
      <c r="AP782" s="8"/>
      <c r="AQ782" s="8"/>
      <c r="AR782" s="5"/>
      <c r="AW782" s="30"/>
      <c r="AX782" s="30"/>
      <c r="BF782" s="1"/>
      <c r="BG782" s="1"/>
      <c r="BH782" s="1"/>
      <c r="BI782" s="1"/>
    </row>
    <row r="783" spans="1:61" x14ac:dyDescent="0.2">
      <c r="A783" s="125">
        <f t="shared" si="472"/>
        <v>42674</v>
      </c>
      <c r="B783" s="177">
        <f t="shared" si="456"/>
        <v>337273.63190625329</v>
      </c>
      <c r="C783" s="3">
        <f t="shared" si="473"/>
        <v>45531940.307344191</v>
      </c>
      <c r="D783" s="177">
        <f t="shared" si="474"/>
        <v>281053.12171015999</v>
      </c>
      <c r="E783" s="177">
        <f t="shared" si="475"/>
        <v>12868.142910229999</v>
      </c>
      <c r="F783" s="178">
        <f t="shared" si="457"/>
        <v>268184.97879993002</v>
      </c>
      <c r="G783" s="179">
        <f t="shared" si="476"/>
        <v>4736.74</v>
      </c>
      <c r="H783" s="180">
        <f>IF(AND(N783=1,N782&gt;1),VLOOKUP(A782,[1]Plan1!$CW$105:$CY$215,3),H782)</f>
        <v>4740.53</v>
      </c>
      <c r="I783" s="181">
        <f t="shared" si="458"/>
        <v>42593</v>
      </c>
      <c r="J783" s="181">
        <f t="shared" si="477"/>
        <v>42624</v>
      </c>
      <c r="K783" s="182">
        <f t="shared" si="459"/>
        <v>8.0012835832232732E-4</v>
      </c>
      <c r="L783" s="213">
        <f t="shared" si="478"/>
        <v>42684</v>
      </c>
      <c r="M783" s="183">
        <f t="shared" si="479"/>
        <v>21</v>
      </c>
      <c r="N783" s="183">
        <f t="shared" si="460"/>
        <v>14</v>
      </c>
      <c r="O783" s="177">
        <f t="shared" si="461"/>
        <v>1.00053334</v>
      </c>
      <c r="P783" s="184">
        <f t="shared" si="455"/>
        <v>1.00439992</v>
      </c>
      <c r="Q783" s="184">
        <f t="shared" si="480"/>
        <v>1.1965321226712529</v>
      </c>
      <c r="R783" s="177">
        <f t="shared" si="454"/>
        <v>1.1971702799999999</v>
      </c>
      <c r="S783" s="177">
        <f t="shared" si="481"/>
        <v>1.15976272</v>
      </c>
      <c r="T783" s="177">
        <f t="shared" si="462"/>
        <v>325954.93289906002</v>
      </c>
      <c r="U783" s="177">
        <f t="shared" si="463"/>
        <v>2055.8495126870607</v>
      </c>
      <c r="V783" s="177">
        <f t="shared" si="464"/>
        <v>52878.107361776245</v>
      </c>
      <c r="W783" s="177">
        <f t="shared" si="465"/>
        <v>335987.07858462329</v>
      </c>
      <c r="X783" s="185">
        <f t="shared" si="466"/>
        <v>0</v>
      </c>
      <c r="Y783" s="177">
        <f t="shared" si="467"/>
        <v>0</v>
      </c>
      <c r="Z783" s="186">
        <f t="shared" si="468"/>
        <v>0</v>
      </c>
      <c r="AA783" s="177">
        <f t="shared" si="482"/>
        <v>0</v>
      </c>
      <c r="AB783" s="187">
        <f t="shared" si="483"/>
        <v>7.1215000000000001E-2</v>
      </c>
      <c r="AC783" s="185">
        <f t="shared" si="469"/>
        <v>14</v>
      </c>
      <c r="AD783" s="185">
        <v>252</v>
      </c>
      <c r="AE783" s="184">
        <f t="shared" si="453"/>
        <v>1.0038291749999999</v>
      </c>
      <c r="AF783" s="177">
        <f t="shared" si="470"/>
        <v>1248.13848018</v>
      </c>
      <c r="AG783" s="177">
        <f t="shared" si="471"/>
        <v>1286.55332163</v>
      </c>
      <c r="AH783" s="188">
        <f t="shared" si="484"/>
        <v>0</v>
      </c>
      <c r="AI783" s="188"/>
      <c r="AJ783" s="188"/>
      <c r="AK783" s="188"/>
      <c r="AL783" s="8"/>
      <c r="AM783" s="8"/>
      <c r="AN783" s="8"/>
      <c r="AO783" s="8"/>
      <c r="AP783" s="8"/>
      <c r="AQ783" s="8"/>
      <c r="AR783" s="5"/>
      <c r="AW783" s="30"/>
      <c r="AX783" s="30"/>
      <c r="BF783" s="1"/>
      <c r="BG783" s="1"/>
      <c r="BH783" s="1"/>
      <c r="BI783" s="1"/>
    </row>
    <row r="784" spans="1:61" x14ac:dyDescent="0.2">
      <c r="A784" s="125">
        <f t="shared" si="472"/>
        <v>42675</v>
      </c>
      <c r="B784" s="177">
        <f t="shared" si="456"/>
        <v>337377.99630746659</v>
      </c>
      <c r="C784" s="3">
        <f t="shared" si="473"/>
        <v>45546029.50150799</v>
      </c>
      <c r="D784" s="177">
        <f t="shared" si="474"/>
        <v>281053.12171015999</v>
      </c>
      <c r="E784" s="177">
        <f t="shared" si="475"/>
        <v>12868.142910229999</v>
      </c>
      <c r="F784" s="178">
        <f t="shared" si="457"/>
        <v>268184.97879993002</v>
      </c>
      <c r="G784" s="179">
        <f t="shared" si="476"/>
        <v>4736.74</v>
      </c>
      <c r="H784" s="180">
        <f>IF(AND(N784=1,N783&gt;1),VLOOKUP(A783,[1]Plan1!$CW$105:$CY$215,3),H783)</f>
        <v>4740.53</v>
      </c>
      <c r="I784" s="181">
        <f t="shared" si="458"/>
        <v>42593</v>
      </c>
      <c r="J784" s="181">
        <f t="shared" si="477"/>
        <v>42624</v>
      </c>
      <c r="K784" s="182">
        <f t="shared" si="459"/>
        <v>8.0012835832232732E-4</v>
      </c>
      <c r="L784" s="213">
        <f t="shared" si="478"/>
        <v>42684</v>
      </c>
      <c r="M784" s="183">
        <f t="shared" si="479"/>
        <v>21</v>
      </c>
      <c r="N784" s="183">
        <f t="shared" si="460"/>
        <v>15</v>
      </c>
      <c r="O784" s="177">
        <f t="shared" si="461"/>
        <v>1.00057145</v>
      </c>
      <c r="P784" s="184">
        <f t="shared" si="455"/>
        <v>1.00439992</v>
      </c>
      <c r="Q784" s="184">
        <f t="shared" si="480"/>
        <v>1.1965321226712529</v>
      </c>
      <c r="R784" s="177">
        <f t="shared" si="454"/>
        <v>1.1972158799999999</v>
      </c>
      <c r="S784" s="177">
        <f t="shared" si="481"/>
        <v>1.15976272</v>
      </c>
      <c r="T784" s="177">
        <f t="shared" si="462"/>
        <v>325954.93289906002</v>
      </c>
      <c r="U784" s="177">
        <f t="shared" si="463"/>
        <v>2055.8495126870607</v>
      </c>
      <c r="V784" s="177">
        <f t="shared" si="464"/>
        <v>52890.336596809517</v>
      </c>
      <c r="W784" s="177">
        <f t="shared" si="465"/>
        <v>335999.30781965656</v>
      </c>
      <c r="X784" s="185">
        <f t="shared" si="466"/>
        <v>0</v>
      </c>
      <c r="Y784" s="177">
        <f t="shared" si="467"/>
        <v>0</v>
      </c>
      <c r="Z784" s="186">
        <f t="shared" si="468"/>
        <v>0</v>
      </c>
      <c r="AA784" s="177">
        <f t="shared" si="482"/>
        <v>0</v>
      </c>
      <c r="AB784" s="187">
        <f t="shared" si="483"/>
        <v>7.1215000000000001E-2</v>
      </c>
      <c r="AC784" s="185">
        <f t="shared" si="469"/>
        <v>15</v>
      </c>
      <c r="AD784" s="185">
        <v>252</v>
      </c>
      <c r="AE784" s="184">
        <f t="shared" si="453"/>
        <v>1.0041032480000001</v>
      </c>
      <c r="AF784" s="177">
        <f t="shared" si="470"/>
        <v>1337.4739265000001</v>
      </c>
      <c r="AG784" s="177">
        <f t="shared" si="471"/>
        <v>1378.68848781</v>
      </c>
      <c r="AH784" s="188">
        <f t="shared" si="484"/>
        <v>0</v>
      </c>
      <c r="AI784" s="188"/>
      <c r="AJ784" s="188"/>
      <c r="AK784" s="188"/>
      <c r="AL784" s="8"/>
      <c r="AM784" s="8"/>
      <c r="AN784" s="8"/>
      <c r="AO784" s="8"/>
      <c r="AP784" s="8"/>
      <c r="AQ784" s="8"/>
      <c r="AR784" s="5"/>
      <c r="AS784" s="1"/>
      <c r="AT784" s="8"/>
      <c r="AU784" s="1"/>
      <c r="AV784" s="1"/>
      <c r="AW784" s="3"/>
      <c r="AX784" s="3"/>
      <c r="AY784" s="4"/>
      <c r="AZ784" s="4"/>
      <c r="BA784" s="4"/>
      <c r="BB784" s="1"/>
      <c r="BC784" s="1"/>
      <c r="BD784" s="1"/>
      <c r="BE784" s="1"/>
      <c r="BF784" s="1"/>
      <c r="BG784" s="1"/>
      <c r="BH784" s="1"/>
      <c r="BI784" s="1"/>
    </row>
    <row r="785" spans="1:206" x14ac:dyDescent="0.2">
      <c r="A785" s="125">
        <f t="shared" si="472"/>
        <v>42676</v>
      </c>
      <c r="B785" s="177">
        <f t="shared" si="456"/>
        <v>337482.39227692987</v>
      </c>
      <c r="C785" s="3">
        <f t="shared" si="473"/>
        <v>45560122.957385533</v>
      </c>
      <c r="D785" s="177">
        <f t="shared" si="474"/>
        <v>281053.12171015999</v>
      </c>
      <c r="E785" s="177">
        <f t="shared" si="475"/>
        <v>12868.142910229999</v>
      </c>
      <c r="F785" s="178">
        <f t="shared" si="457"/>
        <v>268184.97879993002</v>
      </c>
      <c r="G785" s="179">
        <f t="shared" si="476"/>
        <v>4736.74</v>
      </c>
      <c r="H785" s="180">
        <f>IF(AND(N785=1,N784&gt;1),VLOOKUP(A784,[1]Plan1!$CW$105:$CY$215,3),H784)</f>
        <v>4740.53</v>
      </c>
      <c r="I785" s="181">
        <f t="shared" si="458"/>
        <v>42593</v>
      </c>
      <c r="J785" s="181">
        <f t="shared" si="477"/>
        <v>42624</v>
      </c>
      <c r="K785" s="182">
        <f t="shared" si="459"/>
        <v>8.0012835832232732E-4</v>
      </c>
      <c r="L785" s="213">
        <f t="shared" si="478"/>
        <v>42684</v>
      </c>
      <c r="M785" s="183">
        <f t="shared" si="479"/>
        <v>21</v>
      </c>
      <c r="N785" s="183">
        <f t="shared" si="460"/>
        <v>16</v>
      </c>
      <c r="O785" s="177">
        <f t="shared" si="461"/>
        <v>1.00060956</v>
      </c>
      <c r="P785" s="184">
        <f t="shared" si="455"/>
        <v>1.00439992</v>
      </c>
      <c r="Q785" s="184">
        <f t="shared" si="480"/>
        <v>1.1965321226712529</v>
      </c>
      <c r="R785" s="177">
        <f t="shared" si="454"/>
        <v>1.1972614800000001</v>
      </c>
      <c r="S785" s="177">
        <f t="shared" si="481"/>
        <v>1.15976272</v>
      </c>
      <c r="T785" s="177">
        <f t="shared" si="462"/>
        <v>325954.93289906002</v>
      </c>
      <c r="U785" s="177">
        <f t="shared" si="463"/>
        <v>2055.8495126870607</v>
      </c>
      <c r="V785" s="177">
        <f t="shared" si="464"/>
        <v>52902.565831842847</v>
      </c>
      <c r="W785" s="177">
        <f t="shared" si="465"/>
        <v>336011.53705468989</v>
      </c>
      <c r="X785" s="185">
        <f t="shared" si="466"/>
        <v>0</v>
      </c>
      <c r="Y785" s="177">
        <f t="shared" si="467"/>
        <v>0</v>
      </c>
      <c r="Z785" s="186">
        <f t="shared" si="468"/>
        <v>0</v>
      </c>
      <c r="AA785" s="177">
        <f t="shared" si="482"/>
        <v>0</v>
      </c>
      <c r="AB785" s="187">
        <f t="shared" si="483"/>
        <v>7.1215000000000001E-2</v>
      </c>
      <c r="AC785" s="185">
        <f t="shared" si="469"/>
        <v>16</v>
      </c>
      <c r="AD785" s="185">
        <v>252</v>
      </c>
      <c r="AE785" s="184">
        <f t="shared" si="453"/>
        <v>1.0043773949999999</v>
      </c>
      <c r="AF785" s="177">
        <f t="shared" si="470"/>
        <v>1426.8334934899999</v>
      </c>
      <c r="AG785" s="177">
        <f t="shared" si="471"/>
        <v>1470.8552222400001</v>
      </c>
      <c r="AH785" s="188">
        <f t="shared" si="484"/>
        <v>0</v>
      </c>
      <c r="AI785" s="188"/>
      <c r="AJ785" s="188"/>
      <c r="AK785" s="188"/>
      <c r="AL785" s="8"/>
      <c r="AM785" s="8"/>
      <c r="AN785" s="8"/>
      <c r="AO785" s="8"/>
      <c r="AP785" s="8"/>
      <c r="AQ785" s="8"/>
      <c r="AR785" s="5"/>
      <c r="AS785" s="1"/>
      <c r="AT785" s="8"/>
      <c r="AU785" s="1"/>
      <c r="AV785" s="1"/>
      <c r="AW785" s="3"/>
      <c r="AX785" s="3"/>
      <c r="AY785" s="4"/>
      <c r="AZ785" s="4"/>
      <c r="BA785" s="4"/>
      <c r="BB785" s="1"/>
      <c r="BC785" s="1"/>
      <c r="BD785" s="1"/>
      <c r="BE785" s="1"/>
      <c r="BF785" s="1"/>
      <c r="BG785" s="1"/>
      <c r="BH785" s="1"/>
      <c r="BI785" s="1"/>
    </row>
    <row r="786" spans="1:206" x14ac:dyDescent="0.2">
      <c r="A786" s="125">
        <f t="shared" si="472"/>
        <v>42677</v>
      </c>
      <c r="B786" s="177">
        <f t="shared" si="456"/>
        <v>337482.39227692987</v>
      </c>
      <c r="C786" s="3">
        <f t="shared" si="473"/>
        <v>45560122.957385533</v>
      </c>
      <c r="D786" s="177">
        <f t="shared" si="474"/>
        <v>281053.12171015999</v>
      </c>
      <c r="E786" s="177">
        <f t="shared" si="475"/>
        <v>12868.142910229999</v>
      </c>
      <c r="F786" s="178">
        <f t="shared" si="457"/>
        <v>268184.97879993002</v>
      </c>
      <c r="G786" s="179">
        <f t="shared" si="476"/>
        <v>4736.74</v>
      </c>
      <c r="H786" s="180">
        <f>IF(AND(N786=1,N785&gt;1),VLOOKUP(A785,[1]Plan1!$CW$105:$CY$215,3),H785)</f>
        <v>4740.53</v>
      </c>
      <c r="I786" s="181">
        <f t="shared" si="458"/>
        <v>42593</v>
      </c>
      <c r="J786" s="181">
        <f t="shared" si="477"/>
        <v>42624</v>
      </c>
      <c r="K786" s="182">
        <f t="shared" si="459"/>
        <v>8.0012835832232732E-4</v>
      </c>
      <c r="L786" s="213">
        <f t="shared" si="478"/>
        <v>42684</v>
      </c>
      <c r="M786" s="183">
        <f t="shared" si="479"/>
        <v>21</v>
      </c>
      <c r="N786" s="183">
        <f t="shared" si="460"/>
        <v>16</v>
      </c>
      <c r="O786" s="177">
        <f t="shared" si="461"/>
        <v>1.00060956</v>
      </c>
      <c r="P786" s="184">
        <f t="shared" si="455"/>
        <v>1.00439992</v>
      </c>
      <c r="Q786" s="184">
        <f t="shared" si="480"/>
        <v>1.1965321226712529</v>
      </c>
      <c r="R786" s="177">
        <f t="shared" si="454"/>
        <v>1.1972614800000001</v>
      </c>
      <c r="S786" s="177">
        <f t="shared" si="481"/>
        <v>1.15976272</v>
      </c>
      <c r="T786" s="177">
        <f t="shared" si="462"/>
        <v>325954.93289906002</v>
      </c>
      <c r="U786" s="177">
        <f t="shared" si="463"/>
        <v>2055.8495126870607</v>
      </c>
      <c r="V786" s="177">
        <f t="shared" si="464"/>
        <v>52902.565831842847</v>
      </c>
      <c r="W786" s="177">
        <f t="shared" si="465"/>
        <v>336011.53705468989</v>
      </c>
      <c r="X786" s="185">
        <f t="shared" si="466"/>
        <v>0</v>
      </c>
      <c r="Y786" s="177">
        <f t="shared" si="467"/>
        <v>0</v>
      </c>
      <c r="Z786" s="186">
        <f t="shared" si="468"/>
        <v>0</v>
      </c>
      <c r="AA786" s="177">
        <f t="shared" si="482"/>
        <v>0</v>
      </c>
      <c r="AB786" s="187">
        <f t="shared" si="483"/>
        <v>7.1215000000000001E-2</v>
      </c>
      <c r="AC786" s="185">
        <f t="shared" si="469"/>
        <v>16</v>
      </c>
      <c r="AD786" s="185">
        <v>252</v>
      </c>
      <c r="AE786" s="184">
        <f t="shared" si="453"/>
        <v>1.0043773949999999</v>
      </c>
      <c r="AF786" s="177">
        <f t="shared" si="470"/>
        <v>1426.8334934899999</v>
      </c>
      <c r="AG786" s="177">
        <f t="shared" si="471"/>
        <v>1470.8552222400001</v>
      </c>
      <c r="AH786" s="188">
        <f t="shared" si="484"/>
        <v>0</v>
      </c>
      <c r="AI786" s="188"/>
      <c r="AJ786" s="188"/>
      <c r="AK786" s="188"/>
      <c r="AL786" s="8"/>
      <c r="AM786" s="8"/>
      <c r="AN786" s="8"/>
      <c r="AO786" s="8"/>
      <c r="AP786" s="8"/>
      <c r="AQ786" s="8"/>
      <c r="AR786" s="5"/>
      <c r="AS786" s="1"/>
      <c r="AT786" s="8"/>
      <c r="AU786" s="1"/>
      <c r="AV786" s="1"/>
      <c r="AW786" s="3"/>
      <c r="AX786" s="3"/>
      <c r="AY786" s="4"/>
      <c r="AZ786" s="4"/>
      <c r="BA786" s="4"/>
      <c r="BB786" s="1"/>
      <c r="BC786" s="1"/>
      <c r="BD786" s="1"/>
      <c r="BE786" s="1"/>
      <c r="BF786" s="1"/>
      <c r="BG786" s="1"/>
      <c r="BH786" s="1"/>
      <c r="BI786" s="1"/>
    </row>
    <row r="787" spans="1:206" x14ac:dyDescent="0.2">
      <c r="A787" s="125">
        <f t="shared" si="472"/>
        <v>42678</v>
      </c>
      <c r="B787" s="177">
        <f t="shared" si="456"/>
        <v>337586.82048942317</v>
      </c>
      <c r="C787" s="3">
        <f t="shared" si="473"/>
        <v>45574220.766072132</v>
      </c>
      <c r="D787" s="177">
        <f t="shared" si="474"/>
        <v>281053.12171015999</v>
      </c>
      <c r="E787" s="177">
        <f t="shared" si="475"/>
        <v>12868.142910229999</v>
      </c>
      <c r="F787" s="178">
        <f t="shared" si="457"/>
        <v>268184.97879993002</v>
      </c>
      <c r="G787" s="179">
        <f t="shared" si="476"/>
        <v>4736.74</v>
      </c>
      <c r="H787" s="180">
        <f>IF(AND(N787=1,N786&gt;1),VLOOKUP(A786,[1]Plan1!$CW$105:$CY$215,3),H786)</f>
        <v>4740.53</v>
      </c>
      <c r="I787" s="181">
        <f t="shared" si="458"/>
        <v>42593</v>
      </c>
      <c r="J787" s="181">
        <f t="shared" si="477"/>
        <v>42624</v>
      </c>
      <c r="K787" s="182">
        <f t="shared" si="459"/>
        <v>8.0012835832232732E-4</v>
      </c>
      <c r="L787" s="213">
        <f t="shared" si="478"/>
        <v>42684</v>
      </c>
      <c r="M787" s="183">
        <f t="shared" si="479"/>
        <v>21</v>
      </c>
      <c r="N787" s="183">
        <f t="shared" si="460"/>
        <v>17</v>
      </c>
      <c r="O787" s="177">
        <f t="shared" si="461"/>
        <v>1.00064767</v>
      </c>
      <c r="P787" s="184">
        <f t="shared" si="455"/>
        <v>1.00439992</v>
      </c>
      <c r="Q787" s="184">
        <f t="shared" si="480"/>
        <v>1.1965321226712529</v>
      </c>
      <c r="R787" s="177">
        <f t="shared" si="454"/>
        <v>1.1973070800000001</v>
      </c>
      <c r="S787" s="177">
        <f t="shared" si="481"/>
        <v>1.15976272</v>
      </c>
      <c r="T787" s="177">
        <f t="shared" si="462"/>
        <v>325954.93289906002</v>
      </c>
      <c r="U787" s="177">
        <f t="shared" si="463"/>
        <v>2055.8495126870607</v>
      </c>
      <c r="V787" s="177">
        <f t="shared" si="464"/>
        <v>52914.795066876119</v>
      </c>
      <c r="W787" s="177">
        <f t="shared" si="465"/>
        <v>336023.76628972316</v>
      </c>
      <c r="X787" s="185">
        <f t="shared" si="466"/>
        <v>0</v>
      </c>
      <c r="Y787" s="177">
        <f t="shared" si="467"/>
        <v>0</v>
      </c>
      <c r="Z787" s="186">
        <f t="shared" si="468"/>
        <v>0</v>
      </c>
      <c r="AA787" s="177">
        <f t="shared" si="482"/>
        <v>0</v>
      </c>
      <c r="AB787" s="187">
        <f t="shared" si="483"/>
        <v>7.1215000000000001E-2</v>
      </c>
      <c r="AC787" s="185">
        <f t="shared" si="469"/>
        <v>17</v>
      </c>
      <c r="AD787" s="185">
        <v>252</v>
      </c>
      <c r="AE787" s="184">
        <f t="shared" si="453"/>
        <v>1.004651618</v>
      </c>
      <c r="AF787" s="177">
        <f t="shared" si="470"/>
        <v>1516.21783306</v>
      </c>
      <c r="AG787" s="177">
        <f t="shared" si="471"/>
        <v>1563.0541997</v>
      </c>
      <c r="AH787" s="188">
        <f t="shared" si="484"/>
        <v>0</v>
      </c>
      <c r="AI787" s="188"/>
      <c r="AJ787" s="188"/>
      <c r="AK787" s="188"/>
      <c r="AL787" s="8"/>
      <c r="AM787" s="8"/>
      <c r="AN787" s="8"/>
      <c r="AO787" s="8"/>
      <c r="AP787" s="8"/>
      <c r="AQ787" s="8"/>
      <c r="AR787" s="5"/>
      <c r="AS787" s="1"/>
      <c r="AT787" s="8"/>
      <c r="AU787" s="1"/>
      <c r="AV787" s="1"/>
      <c r="AW787" s="3"/>
      <c r="AX787" s="3"/>
      <c r="AY787" s="4"/>
      <c r="AZ787" s="4"/>
      <c r="BA787" s="4"/>
      <c r="BB787" s="1"/>
      <c r="BC787" s="1"/>
      <c r="BD787" s="1"/>
      <c r="BE787" s="1"/>
      <c r="BF787" s="1"/>
      <c r="BG787" s="1"/>
      <c r="BH787" s="1"/>
      <c r="BI787" s="1"/>
    </row>
    <row r="788" spans="1:206" x14ac:dyDescent="0.2">
      <c r="A788" s="125">
        <f t="shared" si="472"/>
        <v>42679</v>
      </c>
      <c r="B788" s="177">
        <f t="shared" si="456"/>
        <v>337691.28027564642</v>
      </c>
      <c r="C788" s="3">
        <f t="shared" si="473"/>
        <v>45588322.837212265</v>
      </c>
      <c r="D788" s="177">
        <f t="shared" si="474"/>
        <v>281053.12171015999</v>
      </c>
      <c r="E788" s="177">
        <f t="shared" si="475"/>
        <v>12868.142910229999</v>
      </c>
      <c r="F788" s="178">
        <f t="shared" si="457"/>
        <v>268184.97879993002</v>
      </c>
      <c r="G788" s="179">
        <f t="shared" si="476"/>
        <v>4736.74</v>
      </c>
      <c r="H788" s="180">
        <f>IF(AND(N788=1,N787&gt;1),VLOOKUP(A787,[1]Plan1!$CW$105:$CY$215,3),H787)</f>
        <v>4740.53</v>
      </c>
      <c r="I788" s="181">
        <f t="shared" si="458"/>
        <v>42593</v>
      </c>
      <c r="J788" s="181">
        <f t="shared" si="477"/>
        <v>42624</v>
      </c>
      <c r="K788" s="182">
        <f t="shared" si="459"/>
        <v>8.0012835832232732E-4</v>
      </c>
      <c r="L788" s="213">
        <f t="shared" si="478"/>
        <v>42684</v>
      </c>
      <c r="M788" s="183">
        <f t="shared" si="479"/>
        <v>21</v>
      </c>
      <c r="N788" s="183">
        <f t="shared" si="460"/>
        <v>18</v>
      </c>
      <c r="O788" s="177">
        <f t="shared" si="461"/>
        <v>1.00068578</v>
      </c>
      <c r="P788" s="184">
        <f t="shared" si="455"/>
        <v>1.00439992</v>
      </c>
      <c r="Q788" s="184">
        <f t="shared" si="480"/>
        <v>1.1965321226712529</v>
      </c>
      <c r="R788" s="177">
        <f t="shared" si="454"/>
        <v>1.1973526800000001</v>
      </c>
      <c r="S788" s="177">
        <f t="shared" si="481"/>
        <v>1.15976272</v>
      </c>
      <c r="T788" s="177">
        <f t="shared" si="462"/>
        <v>325954.93289906002</v>
      </c>
      <c r="U788" s="177">
        <f t="shared" si="463"/>
        <v>2055.8495126870607</v>
      </c>
      <c r="V788" s="177">
        <f t="shared" si="464"/>
        <v>52927.02430190939</v>
      </c>
      <c r="W788" s="177">
        <f t="shared" si="465"/>
        <v>336035.99552475644</v>
      </c>
      <c r="X788" s="185">
        <f t="shared" si="466"/>
        <v>0</v>
      </c>
      <c r="Y788" s="177">
        <f t="shared" si="467"/>
        <v>0</v>
      </c>
      <c r="Z788" s="186">
        <f t="shared" si="468"/>
        <v>0</v>
      </c>
      <c r="AA788" s="177">
        <f t="shared" si="482"/>
        <v>0</v>
      </c>
      <c r="AB788" s="187">
        <f t="shared" si="483"/>
        <v>7.1215000000000001E-2</v>
      </c>
      <c r="AC788" s="185">
        <f t="shared" si="469"/>
        <v>18</v>
      </c>
      <c r="AD788" s="185">
        <v>252</v>
      </c>
      <c r="AE788" s="184">
        <f t="shared" si="453"/>
        <v>1.0049259150000001</v>
      </c>
      <c r="AF788" s="177">
        <f t="shared" si="470"/>
        <v>1605.6262932899999</v>
      </c>
      <c r="AG788" s="177">
        <f t="shared" si="471"/>
        <v>1655.2847508899999</v>
      </c>
      <c r="AH788" s="188">
        <f t="shared" si="484"/>
        <v>0</v>
      </c>
      <c r="AI788" s="188"/>
      <c r="AJ788" s="188"/>
      <c r="AK788" s="188"/>
      <c r="AL788" s="8"/>
      <c r="AM788" s="8"/>
      <c r="AN788" s="8"/>
      <c r="AO788" s="8"/>
      <c r="AP788" s="8"/>
      <c r="AQ788" s="8"/>
      <c r="AR788" s="5"/>
      <c r="AS788" s="1"/>
      <c r="AT788" s="8"/>
      <c r="AU788" s="1"/>
      <c r="AV788" s="1"/>
      <c r="AW788" s="3"/>
      <c r="AX788" s="3"/>
      <c r="AY788" s="4"/>
      <c r="AZ788" s="4"/>
      <c r="BA788" s="4"/>
      <c r="BB788" s="1"/>
      <c r="BC788" s="1"/>
      <c r="BD788" s="1"/>
      <c r="BE788" s="1"/>
      <c r="BF788" s="1"/>
      <c r="BG788" s="1"/>
      <c r="BH788" s="1"/>
      <c r="BI788" s="1"/>
    </row>
    <row r="789" spans="1:206" x14ac:dyDescent="0.2">
      <c r="A789" s="125">
        <f t="shared" si="472"/>
        <v>42680</v>
      </c>
      <c r="B789" s="177">
        <f t="shared" si="456"/>
        <v>337691.28027564642</v>
      </c>
      <c r="C789" s="3">
        <f t="shared" si="473"/>
        <v>45588322.837212265</v>
      </c>
      <c r="D789" s="177">
        <f t="shared" si="474"/>
        <v>281053.12171015999</v>
      </c>
      <c r="E789" s="177">
        <f t="shared" si="475"/>
        <v>12868.142910229999</v>
      </c>
      <c r="F789" s="178">
        <f t="shared" si="457"/>
        <v>268184.97879993002</v>
      </c>
      <c r="G789" s="179">
        <f t="shared" si="476"/>
        <v>4736.74</v>
      </c>
      <c r="H789" s="180">
        <f>IF(AND(N789=1,N788&gt;1),VLOOKUP(A788,[1]Plan1!$CW$105:$CY$215,3),H788)</f>
        <v>4740.53</v>
      </c>
      <c r="I789" s="181">
        <f t="shared" si="458"/>
        <v>42593</v>
      </c>
      <c r="J789" s="181">
        <f t="shared" si="477"/>
        <v>42624</v>
      </c>
      <c r="K789" s="182">
        <f t="shared" si="459"/>
        <v>8.0012835832232732E-4</v>
      </c>
      <c r="L789" s="213">
        <f t="shared" si="478"/>
        <v>42684</v>
      </c>
      <c r="M789" s="183">
        <f t="shared" si="479"/>
        <v>21</v>
      </c>
      <c r="N789" s="183">
        <f t="shared" si="460"/>
        <v>18</v>
      </c>
      <c r="O789" s="177">
        <f t="shared" si="461"/>
        <v>1.00068578</v>
      </c>
      <c r="P789" s="184">
        <f t="shared" si="455"/>
        <v>1.00439992</v>
      </c>
      <c r="Q789" s="184">
        <f t="shared" si="480"/>
        <v>1.1965321226712529</v>
      </c>
      <c r="R789" s="177">
        <f t="shared" si="454"/>
        <v>1.1973526800000001</v>
      </c>
      <c r="S789" s="177">
        <f t="shared" si="481"/>
        <v>1.15976272</v>
      </c>
      <c r="T789" s="177">
        <f t="shared" si="462"/>
        <v>325954.93289906002</v>
      </c>
      <c r="U789" s="177">
        <f t="shared" si="463"/>
        <v>2055.8495126870607</v>
      </c>
      <c r="V789" s="177">
        <f t="shared" si="464"/>
        <v>52927.02430190939</v>
      </c>
      <c r="W789" s="177">
        <f t="shared" si="465"/>
        <v>336035.99552475644</v>
      </c>
      <c r="X789" s="185">
        <f t="shared" si="466"/>
        <v>0</v>
      </c>
      <c r="Y789" s="177">
        <f t="shared" si="467"/>
        <v>0</v>
      </c>
      <c r="Z789" s="186">
        <f t="shared" si="468"/>
        <v>0</v>
      </c>
      <c r="AA789" s="177">
        <f t="shared" si="482"/>
        <v>0</v>
      </c>
      <c r="AB789" s="187">
        <f t="shared" si="483"/>
        <v>7.1215000000000001E-2</v>
      </c>
      <c r="AC789" s="185">
        <f t="shared" si="469"/>
        <v>18</v>
      </c>
      <c r="AD789" s="185">
        <v>252</v>
      </c>
      <c r="AE789" s="184">
        <f t="shared" si="453"/>
        <v>1.0049259150000001</v>
      </c>
      <c r="AF789" s="177">
        <f t="shared" si="470"/>
        <v>1605.6262932899999</v>
      </c>
      <c r="AG789" s="177">
        <f t="shared" si="471"/>
        <v>1655.2847508899999</v>
      </c>
      <c r="AH789" s="188">
        <f t="shared" si="484"/>
        <v>0</v>
      </c>
      <c r="AI789" s="188"/>
      <c r="AJ789" s="188"/>
      <c r="AK789" s="188"/>
      <c r="AL789" s="8"/>
      <c r="AM789" s="8"/>
      <c r="AN789" s="8"/>
      <c r="AO789" s="8"/>
      <c r="AP789" s="8"/>
      <c r="AQ789" s="8"/>
      <c r="AR789" s="5"/>
      <c r="AS789" s="1"/>
      <c r="AT789" s="8"/>
      <c r="AU789" s="1"/>
      <c r="AV789" s="1"/>
      <c r="AW789" s="3"/>
      <c r="AX789" s="3"/>
      <c r="AY789" s="4"/>
      <c r="AZ789" s="4"/>
      <c r="BA789" s="4"/>
      <c r="BB789" s="1"/>
      <c r="BC789" s="1"/>
      <c r="BD789" s="1"/>
      <c r="BE789" s="1"/>
      <c r="BF789" s="1"/>
      <c r="BG789" s="1"/>
      <c r="BH789" s="1"/>
      <c r="BI789" s="1"/>
    </row>
    <row r="790" spans="1:206" x14ac:dyDescent="0.2">
      <c r="A790" s="125">
        <f t="shared" si="472"/>
        <v>42681</v>
      </c>
      <c r="B790" s="177">
        <f t="shared" si="456"/>
        <v>337691.28027564642</v>
      </c>
      <c r="C790" s="3">
        <f t="shared" si="473"/>
        <v>45588322.837212265</v>
      </c>
      <c r="D790" s="177">
        <f t="shared" si="474"/>
        <v>281053.12171015999</v>
      </c>
      <c r="E790" s="177">
        <f t="shared" si="475"/>
        <v>12868.142910229999</v>
      </c>
      <c r="F790" s="178">
        <f t="shared" si="457"/>
        <v>268184.97879993002</v>
      </c>
      <c r="G790" s="179">
        <f t="shared" si="476"/>
        <v>4736.74</v>
      </c>
      <c r="H790" s="180">
        <f>IF(AND(N790=1,N789&gt;1),VLOOKUP(A789,[1]Plan1!$CW$105:$CY$215,3),H789)</f>
        <v>4740.53</v>
      </c>
      <c r="I790" s="181">
        <f t="shared" si="458"/>
        <v>42593</v>
      </c>
      <c r="J790" s="181">
        <f t="shared" si="477"/>
        <v>42624</v>
      </c>
      <c r="K790" s="182">
        <f t="shared" si="459"/>
        <v>8.0012835832232732E-4</v>
      </c>
      <c r="L790" s="213">
        <f t="shared" si="478"/>
        <v>42684</v>
      </c>
      <c r="M790" s="183">
        <f t="shared" si="479"/>
        <v>21</v>
      </c>
      <c r="N790" s="183">
        <f t="shared" si="460"/>
        <v>18</v>
      </c>
      <c r="O790" s="177">
        <f t="shared" si="461"/>
        <v>1.00068578</v>
      </c>
      <c r="P790" s="184">
        <f t="shared" si="455"/>
        <v>1.00439992</v>
      </c>
      <c r="Q790" s="184">
        <f t="shared" si="480"/>
        <v>1.1965321226712529</v>
      </c>
      <c r="R790" s="177">
        <f t="shared" si="454"/>
        <v>1.1973526800000001</v>
      </c>
      <c r="S790" s="177">
        <f t="shared" si="481"/>
        <v>1.15976272</v>
      </c>
      <c r="T790" s="177">
        <f t="shared" si="462"/>
        <v>325954.93289906002</v>
      </c>
      <c r="U790" s="177">
        <f t="shared" si="463"/>
        <v>2055.8495126870607</v>
      </c>
      <c r="V790" s="177">
        <f t="shared" si="464"/>
        <v>52927.02430190939</v>
      </c>
      <c r="W790" s="177">
        <f t="shared" si="465"/>
        <v>336035.99552475644</v>
      </c>
      <c r="X790" s="185">
        <f t="shared" si="466"/>
        <v>0</v>
      </c>
      <c r="Y790" s="177">
        <f t="shared" si="467"/>
        <v>0</v>
      </c>
      <c r="Z790" s="186">
        <f t="shared" si="468"/>
        <v>0</v>
      </c>
      <c r="AA790" s="177">
        <f t="shared" si="482"/>
        <v>0</v>
      </c>
      <c r="AB790" s="187">
        <f t="shared" si="483"/>
        <v>7.1215000000000001E-2</v>
      </c>
      <c r="AC790" s="185">
        <f t="shared" si="469"/>
        <v>18</v>
      </c>
      <c r="AD790" s="185">
        <v>252</v>
      </c>
      <c r="AE790" s="184">
        <f t="shared" si="453"/>
        <v>1.0049259150000001</v>
      </c>
      <c r="AF790" s="177">
        <f t="shared" si="470"/>
        <v>1605.6262932899999</v>
      </c>
      <c r="AG790" s="177">
        <f t="shared" si="471"/>
        <v>1655.2847508899999</v>
      </c>
      <c r="AH790" s="188">
        <f t="shared" si="484"/>
        <v>0</v>
      </c>
      <c r="AI790" s="188"/>
      <c r="AJ790" s="188"/>
      <c r="AK790" s="188"/>
      <c r="AL790" s="8"/>
      <c r="AM790" s="8"/>
      <c r="AN790" s="11"/>
      <c r="AO790" s="11"/>
      <c r="AP790" s="11"/>
      <c r="AQ790" s="11"/>
      <c r="AR790" s="5"/>
      <c r="AS790" s="7"/>
      <c r="AT790" s="11"/>
      <c r="AU790" s="7"/>
      <c r="AV790" s="7"/>
      <c r="AW790" s="10"/>
      <c r="AX790" s="10"/>
      <c r="AY790" s="12"/>
      <c r="AZ790" s="12"/>
      <c r="BA790" s="12"/>
      <c r="BB790" s="7"/>
      <c r="BC790" s="7"/>
      <c r="BD790" s="7"/>
      <c r="BE790" s="7"/>
      <c r="BF790" s="7"/>
      <c r="BG790" s="7"/>
      <c r="BH790" s="7"/>
      <c r="BI790" s="7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</row>
    <row r="791" spans="1:206" x14ac:dyDescent="0.2">
      <c r="A791" s="125">
        <f t="shared" si="472"/>
        <v>42682</v>
      </c>
      <c r="B791" s="177">
        <f t="shared" si="456"/>
        <v>337795.77231041971</v>
      </c>
      <c r="C791" s="3">
        <f t="shared" si="473"/>
        <v>45602429.261906661</v>
      </c>
      <c r="D791" s="177">
        <f t="shared" si="474"/>
        <v>281053.12171015999</v>
      </c>
      <c r="E791" s="177">
        <f t="shared" si="475"/>
        <v>12868.142910229999</v>
      </c>
      <c r="F791" s="178">
        <f t="shared" si="457"/>
        <v>268184.97879993002</v>
      </c>
      <c r="G791" s="179">
        <f t="shared" si="476"/>
        <v>4736.74</v>
      </c>
      <c r="H791" s="180">
        <f>IF(AND(N791=1,N790&gt;1),VLOOKUP(A790,[1]Plan1!$CW$105:$CY$215,3),H790)</f>
        <v>4740.53</v>
      </c>
      <c r="I791" s="181">
        <f t="shared" si="458"/>
        <v>42593</v>
      </c>
      <c r="J791" s="181">
        <f t="shared" si="477"/>
        <v>42624</v>
      </c>
      <c r="K791" s="182">
        <f t="shared" si="459"/>
        <v>8.0012835832232732E-4</v>
      </c>
      <c r="L791" s="213">
        <f t="shared" si="478"/>
        <v>42684</v>
      </c>
      <c r="M791" s="183">
        <f t="shared" si="479"/>
        <v>21</v>
      </c>
      <c r="N791" s="183">
        <f t="shared" si="460"/>
        <v>19</v>
      </c>
      <c r="O791" s="177">
        <f t="shared" si="461"/>
        <v>1.0007238899999999</v>
      </c>
      <c r="P791" s="184">
        <f t="shared" si="455"/>
        <v>1.00439992</v>
      </c>
      <c r="Q791" s="184">
        <f t="shared" si="480"/>
        <v>1.1965321226712529</v>
      </c>
      <c r="R791" s="177">
        <f t="shared" si="454"/>
        <v>1.19739828</v>
      </c>
      <c r="S791" s="177">
        <f t="shared" si="481"/>
        <v>1.15976272</v>
      </c>
      <c r="T791" s="177">
        <f t="shared" si="462"/>
        <v>325954.93289906002</v>
      </c>
      <c r="U791" s="177">
        <f t="shared" si="463"/>
        <v>2055.8495126870607</v>
      </c>
      <c r="V791" s="177">
        <f t="shared" si="464"/>
        <v>52939.253536942662</v>
      </c>
      <c r="W791" s="177">
        <f t="shared" si="465"/>
        <v>336048.22475978971</v>
      </c>
      <c r="X791" s="185">
        <f t="shared" si="466"/>
        <v>0</v>
      </c>
      <c r="Y791" s="177">
        <f t="shared" si="467"/>
        <v>0</v>
      </c>
      <c r="Z791" s="186">
        <f t="shared" si="468"/>
        <v>0</v>
      </c>
      <c r="AA791" s="177">
        <f t="shared" si="482"/>
        <v>0</v>
      </c>
      <c r="AB791" s="187">
        <f t="shared" si="483"/>
        <v>7.1215000000000001E-2</v>
      </c>
      <c r="AC791" s="185">
        <f t="shared" si="469"/>
        <v>19</v>
      </c>
      <c r="AD791" s="185">
        <v>252</v>
      </c>
      <c r="AE791" s="184">
        <f t="shared" si="453"/>
        <v>1.0052002879999999</v>
      </c>
      <c r="AF791" s="177">
        <f t="shared" si="470"/>
        <v>1695.05952609</v>
      </c>
      <c r="AG791" s="177">
        <f t="shared" si="471"/>
        <v>1747.5475506299999</v>
      </c>
      <c r="AH791" s="188">
        <f t="shared" si="484"/>
        <v>0</v>
      </c>
      <c r="AI791" s="188"/>
      <c r="AJ791" s="188"/>
      <c r="AK791" s="188"/>
      <c r="AL791" s="8"/>
      <c r="AM791" s="8"/>
      <c r="AN791" s="8"/>
      <c r="AO791" s="8"/>
      <c r="AP791" s="8"/>
      <c r="AQ791" s="8"/>
      <c r="AR791" s="5"/>
      <c r="AS791" s="1"/>
      <c r="AT791" s="8"/>
      <c r="AU791" s="1"/>
      <c r="AV791" s="1"/>
      <c r="AW791" s="3"/>
      <c r="AX791" s="3"/>
      <c r="AY791" s="4"/>
      <c r="AZ791" s="4"/>
      <c r="BA791" s="4"/>
      <c r="BB791" s="1"/>
      <c r="BC791" s="1"/>
      <c r="BD791" s="1"/>
      <c r="BE791" s="1"/>
      <c r="BF791" s="1"/>
      <c r="BG791" s="1"/>
      <c r="BH791" s="1"/>
      <c r="BI791" s="1"/>
    </row>
    <row r="792" spans="1:206" x14ac:dyDescent="0.2">
      <c r="A792" s="125">
        <f t="shared" si="472"/>
        <v>42683</v>
      </c>
      <c r="B792" s="177">
        <f t="shared" si="456"/>
        <v>337900.29862095282</v>
      </c>
      <c r="C792" s="3">
        <f t="shared" si="473"/>
        <v>45616540.313828632</v>
      </c>
      <c r="D792" s="177">
        <f t="shared" si="474"/>
        <v>281053.12171015999</v>
      </c>
      <c r="E792" s="177">
        <f t="shared" si="475"/>
        <v>12868.142910229999</v>
      </c>
      <c r="F792" s="178">
        <f t="shared" si="457"/>
        <v>268184.97879993002</v>
      </c>
      <c r="G792" s="179">
        <f t="shared" si="476"/>
        <v>4736.74</v>
      </c>
      <c r="H792" s="180">
        <f>IF(AND(N792=1,N791&gt;1),VLOOKUP(A791,[1]Plan1!$CW$105:$CY$215,3),H791)</f>
        <v>4740.53</v>
      </c>
      <c r="I792" s="181">
        <f t="shared" si="458"/>
        <v>42593</v>
      </c>
      <c r="J792" s="181">
        <f t="shared" si="477"/>
        <v>42624</v>
      </c>
      <c r="K792" s="182">
        <f t="shared" si="459"/>
        <v>8.0012835832232732E-4</v>
      </c>
      <c r="L792" s="213">
        <f t="shared" si="478"/>
        <v>42684</v>
      </c>
      <c r="M792" s="183">
        <f t="shared" si="479"/>
        <v>21</v>
      </c>
      <c r="N792" s="183">
        <f t="shared" si="460"/>
        <v>20</v>
      </c>
      <c r="O792" s="177">
        <f t="shared" si="461"/>
        <v>1.0007620100000001</v>
      </c>
      <c r="P792" s="184">
        <f t="shared" si="455"/>
        <v>1.00439992</v>
      </c>
      <c r="Q792" s="184">
        <f t="shared" si="480"/>
        <v>1.1965321226712529</v>
      </c>
      <c r="R792" s="177">
        <f t="shared" si="454"/>
        <v>1.19744389</v>
      </c>
      <c r="S792" s="177">
        <f t="shared" si="481"/>
        <v>1.15976272</v>
      </c>
      <c r="T792" s="177">
        <f t="shared" si="462"/>
        <v>325954.93289906002</v>
      </c>
      <c r="U792" s="177">
        <f t="shared" si="463"/>
        <v>2055.8495126870607</v>
      </c>
      <c r="V792" s="177">
        <f t="shared" si="464"/>
        <v>52951.485453825706</v>
      </c>
      <c r="W792" s="177">
        <f t="shared" si="465"/>
        <v>336060.45667667279</v>
      </c>
      <c r="X792" s="185">
        <f t="shared" si="466"/>
        <v>0</v>
      </c>
      <c r="Y792" s="177">
        <f t="shared" si="467"/>
        <v>0</v>
      </c>
      <c r="Z792" s="186">
        <f t="shared" si="468"/>
        <v>0</v>
      </c>
      <c r="AA792" s="177">
        <f t="shared" si="482"/>
        <v>0</v>
      </c>
      <c r="AB792" s="187">
        <f t="shared" si="483"/>
        <v>7.1215000000000001E-2</v>
      </c>
      <c r="AC792" s="185">
        <f t="shared" si="469"/>
        <v>20</v>
      </c>
      <c r="AD792" s="185">
        <v>252</v>
      </c>
      <c r="AE792" s="184">
        <f t="shared" si="453"/>
        <v>1.005474735</v>
      </c>
      <c r="AF792" s="177">
        <f t="shared" si="470"/>
        <v>1784.51687956</v>
      </c>
      <c r="AG792" s="177">
        <f t="shared" si="471"/>
        <v>1839.84194428</v>
      </c>
      <c r="AH792" s="188">
        <f t="shared" si="484"/>
        <v>0</v>
      </c>
      <c r="AI792" s="188"/>
      <c r="AJ792" s="188"/>
      <c r="AK792" s="188"/>
      <c r="AL792" s="8"/>
      <c r="AM792" s="8"/>
      <c r="AN792" s="8"/>
      <c r="AO792" s="8"/>
      <c r="AP792" s="8"/>
      <c r="AQ792" s="8"/>
      <c r="AR792" s="5"/>
      <c r="AS792" s="1"/>
      <c r="AT792" s="8"/>
      <c r="AU792" s="1"/>
      <c r="AV792" s="1"/>
      <c r="AW792" s="3"/>
      <c r="AX792" s="3"/>
      <c r="AY792" s="4"/>
      <c r="AZ792" s="4"/>
      <c r="BA792" s="4"/>
      <c r="BB792" s="1"/>
      <c r="BC792" s="1"/>
      <c r="BD792" s="1"/>
      <c r="BE792" s="1"/>
      <c r="BF792" s="1"/>
      <c r="BG792" s="1"/>
      <c r="BH792" s="1"/>
      <c r="BI792" s="1"/>
    </row>
    <row r="793" spans="1:206" x14ac:dyDescent="0.2">
      <c r="A793" s="125">
        <f t="shared" si="472"/>
        <v>42684</v>
      </c>
      <c r="B793" s="177">
        <f t="shared" si="456"/>
        <v>338004.85415368603</v>
      </c>
      <c r="C793" s="3">
        <f t="shared" si="473"/>
        <v>45630655.310747616</v>
      </c>
      <c r="D793" s="177">
        <f t="shared" si="474"/>
        <v>281053.12171015999</v>
      </c>
      <c r="E793" s="177">
        <f t="shared" si="475"/>
        <v>12868.142910229999</v>
      </c>
      <c r="F793" s="178">
        <f t="shared" si="457"/>
        <v>268184.97879993002</v>
      </c>
      <c r="G793" s="179">
        <f t="shared" si="476"/>
        <v>4736.74</v>
      </c>
      <c r="H793" s="180">
        <f>IF(AND(N793=1,N792&gt;1),VLOOKUP(A792,[1]Plan1!$CW$105:$CY$215,3),H792)</f>
        <v>4740.53</v>
      </c>
      <c r="I793" s="181">
        <f t="shared" si="458"/>
        <v>42593</v>
      </c>
      <c r="J793" s="181">
        <f t="shared" si="477"/>
        <v>42624</v>
      </c>
      <c r="K793" s="182">
        <f t="shared" si="459"/>
        <v>8.0012835832232732E-4</v>
      </c>
      <c r="L793" s="213">
        <f t="shared" si="478"/>
        <v>42684</v>
      </c>
      <c r="M793" s="183">
        <f t="shared" si="479"/>
        <v>21</v>
      </c>
      <c r="N793" s="183">
        <f t="shared" si="460"/>
        <v>21</v>
      </c>
      <c r="O793" s="177">
        <f t="shared" si="461"/>
        <v>1.0008001200000001</v>
      </c>
      <c r="P793" s="184">
        <f t="shared" si="455"/>
        <v>1.00439992</v>
      </c>
      <c r="Q793" s="184">
        <f t="shared" si="480"/>
        <v>1.1965321226712529</v>
      </c>
      <c r="R793" s="177">
        <f t="shared" si="454"/>
        <v>1.1974894899999999</v>
      </c>
      <c r="S793" s="177">
        <f t="shared" si="481"/>
        <v>1.15976272</v>
      </c>
      <c r="T793" s="177">
        <f t="shared" si="462"/>
        <v>325954.93289906002</v>
      </c>
      <c r="U793" s="177">
        <f t="shared" si="463"/>
        <v>2055.8495126870607</v>
      </c>
      <c r="V793" s="177">
        <f t="shared" si="464"/>
        <v>52963.71468885897</v>
      </c>
      <c r="W793" s="177">
        <f t="shared" si="465"/>
        <v>336072.68591170601</v>
      </c>
      <c r="X793" s="185">
        <f t="shared" si="466"/>
        <v>26</v>
      </c>
      <c r="Y793" s="177">
        <f t="shared" si="467"/>
        <v>2529.7591485100002</v>
      </c>
      <c r="Z793" s="186">
        <f t="shared" si="468"/>
        <v>9.0010000000000003E-3</v>
      </c>
      <c r="AA793" s="177">
        <f t="shared" si="482"/>
        <v>2933.92035102</v>
      </c>
      <c r="AB793" s="187">
        <f t="shared" si="483"/>
        <v>7.1215000000000001E-2</v>
      </c>
      <c r="AC793" s="185">
        <f t="shared" si="469"/>
        <v>21</v>
      </c>
      <c r="AD793" s="185">
        <v>252</v>
      </c>
      <c r="AE793" s="184">
        <f t="shared" si="453"/>
        <v>1.005749257</v>
      </c>
      <c r="AF793" s="177">
        <f t="shared" si="470"/>
        <v>1873.99867965</v>
      </c>
      <c r="AG793" s="177">
        <f t="shared" si="471"/>
        <v>1932.1682419799999</v>
      </c>
      <c r="AH793" s="188">
        <f t="shared" si="484"/>
        <v>4807.9190306700002</v>
      </c>
      <c r="AI793" s="188"/>
      <c r="AJ793" s="188"/>
      <c r="AK793" s="188"/>
      <c r="AL793" s="8"/>
      <c r="AM793" s="8"/>
      <c r="AN793" s="8"/>
      <c r="AO793" s="8"/>
      <c r="AP793" s="8"/>
      <c r="AQ793" s="8"/>
      <c r="AR793" s="5"/>
      <c r="AS793" s="1"/>
      <c r="AT793" s="8"/>
      <c r="AU793" s="1"/>
      <c r="AV793" s="1"/>
      <c r="AW793" s="3"/>
      <c r="AX793" s="3"/>
      <c r="AY793" s="4"/>
      <c r="AZ793" s="4"/>
      <c r="BA793" s="4"/>
      <c r="BB793" s="1"/>
      <c r="BC793" s="1"/>
      <c r="BD793" s="1"/>
      <c r="BE793" s="1"/>
      <c r="BF793" s="1"/>
      <c r="BG793" s="1"/>
      <c r="BH793" s="1"/>
      <c r="BI793" s="1"/>
    </row>
    <row r="794" spans="1:206" x14ac:dyDescent="0.2">
      <c r="A794" s="125">
        <f t="shared" si="472"/>
        <v>42685</v>
      </c>
      <c r="B794" s="177">
        <f t="shared" si="456"/>
        <v>333269.45852567483</v>
      </c>
      <c r="C794" s="3">
        <f t="shared" si="473"/>
        <v>44991376.9009661</v>
      </c>
      <c r="D794" s="177">
        <f t="shared" si="474"/>
        <v>278523.36256164999</v>
      </c>
      <c r="E794" s="177">
        <f t="shared" si="475"/>
        <v>10338.383761720001</v>
      </c>
      <c r="F794" s="178">
        <f t="shared" si="457"/>
        <v>268184.97879993002</v>
      </c>
      <c r="G794" s="179">
        <f t="shared" si="476"/>
        <v>4740.53</v>
      </c>
      <c r="H794" s="180">
        <f>IF(AND(N794=1,N793&gt;1),VLOOKUP(A793,[1]Plan1!$CW$105:$CY$215,3),H793)</f>
        <v>4752.8599999999997</v>
      </c>
      <c r="I794" s="181">
        <f t="shared" si="458"/>
        <v>42624</v>
      </c>
      <c r="J794" s="181">
        <f t="shared" si="477"/>
        <v>42654</v>
      </c>
      <c r="K794" s="182">
        <f t="shared" si="459"/>
        <v>2.6009749964666096E-3</v>
      </c>
      <c r="L794" s="213">
        <f t="shared" si="478"/>
        <v>42716</v>
      </c>
      <c r="M794" s="183">
        <f t="shared" si="479"/>
        <v>21</v>
      </c>
      <c r="N794" s="183">
        <f t="shared" si="460"/>
        <v>1</v>
      </c>
      <c r="O794" s="177">
        <f t="shared" si="461"/>
        <v>1.0001237000000001</v>
      </c>
      <c r="P794" s="184">
        <f t="shared" si="455"/>
        <v>1.0008001200000001</v>
      </c>
      <c r="Q794" s="184">
        <f t="shared" si="480"/>
        <v>1.1974894919532446</v>
      </c>
      <c r="R794" s="177">
        <f t="shared" si="454"/>
        <v>1.1976376200000001</v>
      </c>
      <c r="S794" s="177">
        <f t="shared" si="481"/>
        <v>1.15976272</v>
      </c>
      <c r="T794" s="177">
        <f t="shared" si="462"/>
        <v>323021.01254804002</v>
      </c>
      <c r="U794" s="177">
        <f t="shared" si="463"/>
        <v>1651.6883101762194</v>
      </c>
      <c r="V794" s="177">
        <f t="shared" si="464"/>
        <v>53003.440929768643</v>
      </c>
      <c r="W794" s="177">
        <f t="shared" si="465"/>
        <v>333178.49180159485</v>
      </c>
      <c r="X794" s="185">
        <f t="shared" si="466"/>
        <v>0</v>
      </c>
      <c r="Y794" s="177">
        <f t="shared" si="467"/>
        <v>0</v>
      </c>
      <c r="Z794" s="186">
        <f t="shared" si="468"/>
        <v>0</v>
      </c>
      <c r="AA794" s="177">
        <f t="shared" si="482"/>
        <v>0</v>
      </c>
      <c r="AB794" s="187">
        <f t="shared" si="483"/>
        <v>7.1215000000000001E-2</v>
      </c>
      <c r="AC794" s="185">
        <f t="shared" si="469"/>
        <v>1</v>
      </c>
      <c r="AD794" s="185">
        <v>252</v>
      </c>
      <c r="AE794" s="184">
        <f t="shared" si="453"/>
        <v>1.000273027</v>
      </c>
      <c r="AF794" s="177">
        <f t="shared" si="470"/>
        <v>88.193457989999999</v>
      </c>
      <c r="AG794" s="177">
        <f t="shared" si="471"/>
        <v>90.966724080000006</v>
      </c>
      <c r="AH794" s="188">
        <f t="shared" si="484"/>
        <v>0</v>
      </c>
      <c r="AI794" s="188"/>
      <c r="AJ794" s="188"/>
      <c r="AK794" s="188"/>
      <c r="AL794" s="8"/>
      <c r="AM794" s="8"/>
      <c r="AN794" s="13"/>
      <c r="AO794" s="13"/>
      <c r="AP794" s="13"/>
      <c r="AQ794" s="13"/>
      <c r="AR794" s="5"/>
      <c r="AS794" s="17"/>
      <c r="AT794" s="13"/>
      <c r="AU794" s="17"/>
      <c r="AV794" s="17"/>
      <c r="AW794" s="25"/>
      <c r="AX794" s="25"/>
      <c r="AY794" s="18"/>
      <c r="AZ794" s="18"/>
      <c r="BA794" s="18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</row>
    <row r="795" spans="1:206" x14ac:dyDescent="0.2">
      <c r="A795" s="125">
        <f t="shared" si="472"/>
        <v>42686</v>
      </c>
      <c r="B795" s="177">
        <f t="shared" si="456"/>
        <v>333400.20354133402</v>
      </c>
      <c r="C795" s="3">
        <f t="shared" si="473"/>
        <v>45009027.478080094</v>
      </c>
      <c r="D795" s="177">
        <f t="shared" si="474"/>
        <v>278523.36256164999</v>
      </c>
      <c r="E795" s="177">
        <f t="shared" si="475"/>
        <v>10338.383761720001</v>
      </c>
      <c r="F795" s="178">
        <f t="shared" si="457"/>
        <v>268184.97879993002</v>
      </c>
      <c r="G795" s="179">
        <f t="shared" si="476"/>
        <v>4740.53</v>
      </c>
      <c r="H795" s="180">
        <f>IF(AND(N795=1,N794&gt;1),VLOOKUP(A794,[1]Plan1!$CW$105:$CY$215,3),H794)</f>
        <v>4752.8599999999997</v>
      </c>
      <c r="I795" s="181">
        <f t="shared" si="458"/>
        <v>42624</v>
      </c>
      <c r="J795" s="181">
        <f t="shared" si="477"/>
        <v>42654</v>
      </c>
      <c r="K795" s="182">
        <f t="shared" si="459"/>
        <v>2.6009749964666096E-3</v>
      </c>
      <c r="L795" s="213">
        <f t="shared" si="478"/>
        <v>42716</v>
      </c>
      <c r="M795" s="183">
        <f t="shared" si="479"/>
        <v>21</v>
      </c>
      <c r="N795" s="183">
        <f t="shared" si="460"/>
        <v>2</v>
      </c>
      <c r="O795" s="177">
        <f t="shared" si="461"/>
        <v>1.00024742</v>
      </c>
      <c r="P795" s="184">
        <f t="shared" si="455"/>
        <v>1.0008001200000001</v>
      </c>
      <c r="Q795" s="184">
        <f t="shared" si="480"/>
        <v>1.1974894919532446</v>
      </c>
      <c r="R795" s="177">
        <f t="shared" si="454"/>
        <v>1.1977857700000001</v>
      </c>
      <c r="S795" s="177">
        <f t="shared" si="481"/>
        <v>1.15976272</v>
      </c>
      <c r="T795" s="177">
        <f t="shared" si="462"/>
        <v>323021.01254804002</v>
      </c>
      <c r="U795" s="177">
        <f t="shared" si="463"/>
        <v>1651.6883101762194</v>
      </c>
      <c r="V795" s="177">
        <f t="shared" si="464"/>
        <v>53043.17253437786</v>
      </c>
      <c r="W795" s="177">
        <f t="shared" si="465"/>
        <v>333218.22340620402</v>
      </c>
      <c r="X795" s="185">
        <f t="shared" si="466"/>
        <v>0</v>
      </c>
      <c r="Y795" s="177">
        <f t="shared" si="467"/>
        <v>0</v>
      </c>
      <c r="Z795" s="186">
        <f t="shared" si="468"/>
        <v>0</v>
      </c>
      <c r="AA795" s="177">
        <f t="shared" si="482"/>
        <v>0</v>
      </c>
      <c r="AB795" s="187">
        <f t="shared" si="483"/>
        <v>7.1215000000000001E-2</v>
      </c>
      <c r="AC795" s="185">
        <f t="shared" si="469"/>
        <v>2</v>
      </c>
      <c r="AD795" s="185">
        <v>252</v>
      </c>
      <c r="AE795" s="184">
        <f t="shared" si="453"/>
        <v>1.000546129</v>
      </c>
      <c r="AF795" s="177">
        <f t="shared" si="470"/>
        <v>176.41114256</v>
      </c>
      <c r="AG795" s="177">
        <f t="shared" si="471"/>
        <v>181.98013513000001</v>
      </c>
      <c r="AH795" s="188">
        <f t="shared" si="484"/>
        <v>0</v>
      </c>
      <c r="AI795" s="188"/>
      <c r="AJ795" s="188"/>
      <c r="AK795" s="188"/>
      <c r="AL795" s="8"/>
      <c r="AM795" s="8"/>
      <c r="AN795" s="8"/>
      <c r="AO795" s="8"/>
      <c r="AP795" s="8"/>
      <c r="AQ795" s="8"/>
      <c r="AR795" s="5"/>
      <c r="AS795" s="1"/>
      <c r="AT795" s="8"/>
      <c r="AU795" s="1"/>
      <c r="AV795" s="1"/>
      <c r="AW795" s="3"/>
      <c r="AX795" s="3"/>
      <c r="AY795" s="4"/>
      <c r="AZ795" s="4"/>
      <c r="BA795" s="4"/>
      <c r="BB795" s="1"/>
      <c r="BC795" s="1"/>
      <c r="BD795" s="1"/>
      <c r="BE795" s="1"/>
      <c r="BF795" s="1"/>
      <c r="BG795" s="1"/>
      <c r="BH795" s="1"/>
      <c r="BI795" s="1"/>
    </row>
    <row r="796" spans="1:206" x14ac:dyDescent="0.2">
      <c r="A796" s="125">
        <f t="shared" si="472"/>
        <v>42687</v>
      </c>
      <c r="B796" s="177">
        <f t="shared" si="456"/>
        <v>333400.20354133402</v>
      </c>
      <c r="C796" s="3">
        <f t="shared" si="473"/>
        <v>45009027.478080094</v>
      </c>
      <c r="D796" s="177">
        <f t="shared" si="474"/>
        <v>278523.36256164999</v>
      </c>
      <c r="E796" s="177">
        <f t="shared" si="475"/>
        <v>10338.383761720001</v>
      </c>
      <c r="F796" s="178">
        <f t="shared" si="457"/>
        <v>268184.97879993002</v>
      </c>
      <c r="G796" s="179">
        <f t="shared" si="476"/>
        <v>4740.53</v>
      </c>
      <c r="H796" s="180">
        <f>IF(AND(N796=1,N795&gt;1),VLOOKUP(A795,[1]Plan1!$CW$105:$CY$215,3),H795)</f>
        <v>4752.8599999999997</v>
      </c>
      <c r="I796" s="181">
        <f t="shared" si="458"/>
        <v>42624</v>
      </c>
      <c r="J796" s="181">
        <f t="shared" si="477"/>
        <v>42654</v>
      </c>
      <c r="K796" s="182">
        <f t="shared" si="459"/>
        <v>2.6009749964666096E-3</v>
      </c>
      <c r="L796" s="213">
        <f t="shared" si="478"/>
        <v>42716</v>
      </c>
      <c r="M796" s="183">
        <f t="shared" si="479"/>
        <v>21</v>
      </c>
      <c r="N796" s="183">
        <f t="shared" si="460"/>
        <v>2</v>
      </c>
      <c r="O796" s="177">
        <f t="shared" si="461"/>
        <v>1.00024742</v>
      </c>
      <c r="P796" s="184">
        <f t="shared" si="455"/>
        <v>1.0008001200000001</v>
      </c>
      <c r="Q796" s="184">
        <f t="shared" si="480"/>
        <v>1.1974894919532446</v>
      </c>
      <c r="R796" s="177">
        <f t="shared" si="454"/>
        <v>1.1977857700000001</v>
      </c>
      <c r="S796" s="177">
        <f t="shared" si="481"/>
        <v>1.15976272</v>
      </c>
      <c r="T796" s="177">
        <f t="shared" si="462"/>
        <v>323021.01254804002</v>
      </c>
      <c r="U796" s="177">
        <f t="shared" si="463"/>
        <v>1651.6883101762194</v>
      </c>
      <c r="V796" s="177">
        <f t="shared" si="464"/>
        <v>53043.17253437786</v>
      </c>
      <c r="W796" s="177">
        <f t="shared" si="465"/>
        <v>333218.22340620402</v>
      </c>
      <c r="X796" s="185">
        <f t="shared" si="466"/>
        <v>0</v>
      </c>
      <c r="Y796" s="177">
        <f t="shared" si="467"/>
        <v>0</v>
      </c>
      <c r="Z796" s="186">
        <f t="shared" si="468"/>
        <v>0</v>
      </c>
      <c r="AA796" s="177">
        <f t="shared" si="482"/>
        <v>0</v>
      </c>
      <c r="AB796" s="187">
        <f t="shared" si="483"/>
        <v>7.1215000000000001E-2</v>
      </c>
      <c r="AC796" s="185">
        <f t="shared" si="469"/>
        <v>2</v>
      </c>
      <c r="AD796" s="185">
        <v>252</v>
      </c>
      <c r="AE796" s="184">
        <f t="shared" si="453"/>
        <v>1.000546129</v>
      </c>
      <c r="AF796" s="177">
        <f t="shared" si="470"/>
        <v>176.41114256</v>
      </c>
      <c r="AG796" s="177">
        <f t="shared" si="471"/>
        <v>181.98013513000001</v>
      </c>
      <c r="AH796" s="188">
        <f t="shared" si="484"/>
        <v>0</v>
      </c>
      <c r="AI796" s="188"/>
      <c r="AJ796" s="188"/>
      <c r="AK796" s="188"/>
      <c r="AL796" s="8"/>
      <c r="AM796" s="8"/>
      <c r="AN796" s="8"/>
      <c r="AO796" s="8"/>
      <c r="AP796" s="8"/>
      <c r="AQ796" s="8"/>
      <c r="AR796" s="5"/>
      <c r="AS796" s="1"/>
      <c r="AT796" s="8"/>
      <c r="AU796" s="1"/>
      <c r="AV796" s="1"/>
      <c r="AW796" s="3"/>
      <c r="AX796" s="3"/>
      <c r="AY796" s="4"/>
      <c r="AZ796" s="4"/>
      <c r="BA796" s="4"/>
      <c r="BB796" s="1"/>
      <c r="BC796" s="1"/>
      <c r="BD796" s="1"/>
      <c r="BE796" s="1"/>
      <c r="BF796" s="1"/>
      <c r="BG796" s="1"/>
      <c r="BH796" s="1"/>
      <c r="BI796" s="1"/>
    </row>
    <row r="797" spans="1:206" x14ac:dyDescent="0.2">
      <c r="A797" s="125">
        <f t="shared" si="472"/>
        <v>42688</v>
      </c>
      <c r="B797" s="177">
        <f t="shared" si="456"/>
        <v>333400.20354133402</v>
      </c>
      <c r="C797" s="3">
        <f t="shared" si="473"/>
        <v>45009027.478080094</v>
      </c>
      <c r="D797" s="177">
        <f t="shared" si="474"/>
        <v>278523.36256164999</v>
      </c>
      <c r="E797" s="177">
        <f t="shared" si="475"/>
        <v>10338.383761720001</v>
      </c>
      <c r="F797" s="178">
        <f t="shared" si="457"/>
        <v>268184.97879993002</v>
      </c>
      <c r="G797" s="179">
        <f t="shared" si="476"/>
        <v>4740.53</v>
      </c>
      <c r="H797" s="180">
        <f>IF(AND(N797=1,N796&gt;1),VLOOKUP(A796,[1]Plan1!$CW$105:$CY$215,3),H796)</f>
        <v>4752.8599999999997</v>
      </c>
      <c r="I797" s="181">
        <f t="shared" si="458"/>
        <v>42624</v>
      </c>
      <c r="J797" s="181">
        <f t="shared" si="477"/>
        <v>42654</v>
      </c>
      <c r="K797" s="182">
        <f t="shared" si="459"/>
        <v>2.6009749964666096E-3</v>
      </c>
      <c r="L797" s="213">
        <f t="shared" si="478"/>
        <v>42716</v>
      </c>
      <c r="M797" s="183">
        <f t="shared" si="479"/>
        <v>21</v>
      </c>
      <c r="N797" s="183">
        <f t="shared" si="460"/>
        <v>2</v>
      </c>
      <c r="O797" s="177">
        <f t="shared" si="461"/>
        <v>1.00024742</v>
      </c>
      <c r="P797" s="184">
        <f t="shared" si="455"/>
        <v>1.0008001200000001</v>
      </c>
      <c r="Q797" s="184">
        <f t="shared" si="480"/>
        <v>1.1974894919532446</v>
      </c>
      <c r="R797" s="177">
        <f t="shared" si="454"/>
        <v>1.1977857700000001</v>
      </c>
      <c r="S797" s="177">
        <f t="shared" si="481"/>
        <v>1.15976272</v>
      </c>
      <c r="T797" s="177">
        <f t="shared" si="462"/>
        <v>323021.01254804002</v>
      </c>
      <c r="U797" s="177">
        <f t="shared" si="463"/>
        <v>1651.6883101762194</v>
      </c>
      <c r="V797" s="177">
        <f t="shared" si="464"/>
        <v>53043.17253437786</v>
      </c>
      <c r="W797" s="177">
        <f t="shared" si="465"/>
        <v>333218.22340620402</v>
      </c>
      <c r="X797" s="185">
        <f t="shared" si="466"/>
        <v>0</v>
      </c>
      <c r="Y797" s="177">
        <f t="shared" si="467"/>
        <v>0</v>
      </c>
      <c r="Z797" s="186">
        <f t="shared" si="468"/>
        <v>0</v>
      </c>
      <c r="AA797" s="177">
        <f t="shared" si="482"/>
        <v>0</v>
      </c>
      <c r="AB797" s="187">
        <f t="shared" si="483"/>
        <v>7.1215000000000001E-2</v>
      </c>
      <c r="AC797" s="185">
        <f t="shared" si="469"/>
        <v>2</v>
      </c>
      <c r="AD797" s="185">
        <v>252</v>
      </c>
      <c r="AE797" s="184">
        <f t="shared" si="453"/>
        <v>1.000546129</v>
      </c>
      <c r="AF797" s="177">
        <f t="shared" si="470"/>
        <v>176.41114256</v>
      </c>
      <c r="AG797" s="177">
        <f t="shared" si="471"/>
        <v>181.98013513000001</v>
      </c>
      <c r="AH797" s="188">
        <f t="shared" si="484"/>
        <v>0</v>
      </c>
      <c r="AI797" s="188"/>
      <c r="AJ797" s="188"/>
      <c r="AK797" s="188"/>
      <c r="AL797" s="8"/>
      <c r="AM797" s="8"/>
      <c r="AN797" s="8"/>
      <c r="AO797" s="8"/>
      <c r="AP797" s="8"/>
      <c r="AQ797" s="8"/>
      <c r="AR797" s="5"/>
      <c r="AS797" s="1"/>
      <c r="AT797" s="8"/>
      <c r="AU797" s="1"/>
      <c r="AV797" s="1"/>
      <c r="AW797" s="3"/>
      <c r="AX797" s="3"/>
      <c r="AY797" s="4"/>
      <c r="AZ797" s="4"/>
      <c r="BA797" s="4"/>
      <c r="BB797" s="1"/>
      <c r="BC797" s="1"/>
      <c r="BD797" s="1"/>
      <c r="BE797" s="1"/>
      <c r="BF797" s="1"/>
      <c r="BG797" s="1"/>
      <c r="BH797" s="1"/>
      <c r="BI797" s="1"/>
    </row>
    <row r="798" spans="1:206" x14ac:dyDescent="0.2">
      <c r="A798" s="125">
        <f t="shared" si="472"/>
        <v>42689</v>
      </c>
      <c r="B798" s="177">
        <f t="shared" si="456"/>
        <v>333531.00062099285</v>
      </c>
      <c r="C798" s="3">
        <f t="shared" si="473"/>
        <v>45026685.083834037</v>
      </c>
      <c r="D798" s="177">
        <f t="shared" si="474"/>
        <v>278523.36256164999</v>
      </c>
      <c r="E798" s="177">
        <f t="shared" si="475"/>
        <v>10338.383761720001</v>
      </c>
      <c r="F798" s="178">
        <f t="shared" si="457"/>
        <v>268184.97879993002</v>
      </c>
      <c r="G798" s="179">
        <f t="shared" si="476"/>
        <v>4740.53</v>
      </c>
      <c r="H798" s="180">
        <f>IF(AND(N798=1,N797&gt;1),VLOOKUP(A797,[1]Plan1!$CW$105:$CY$215,3),H797)</f>
        <v>4752.8599999999997</v>
      </c>
      <c r="I798" s="181">
        <f t="shared" si="458"/>
        <v>42624</v>
      </c>
      <c r="J798" s="181">
        <f t="shared" si="477"/>
        <v>42654</v>
      </c>
      <c r="K798" s="182">
        <f t="shared" si="459"/>
        <v>2.6009749964666096E-3</v>
      </c>
      <c r="L798" s="213">
        <f t="shared" si="478"/>
        <v>42716</v>
      </c>
      <c r="M798" s="183">
        <f t="shared" si="479"/>
        <v>21</v>
      </c>
      <c r="N798" s="183">
        <f t="shared" si="460"/>
        <v>3</v>
      </c>
      <c r="O798" s="177">
        <f t="shared" si="461"/>
        <v>1.0003711500000001</v>
      </c>
      <c r="P798" s="184">
        <f t="shared" si="455"/>
        <v>1.0008001200000001</v>
      </c>
      <c r="Q798" s="184">
        <f t="shared" si="480"/>
        <v>1.1974894919532446</v>
      </c>
      <c r="R798" s="177">
        <f t="shared" si="454"/>
        <v>1.19793394</v>
      </c>
      <c r="S798" s="177">
        <f t="shared" si="481"/>
        <v>1.15976272</v>
      </c>
      <c r="T798" s="177">
        <f t="shared" si="462"/>
        <v>323021.01254804002</v>
      </c>
      <c r="U798" s="177">
        <f t="shared" si="463"/>
        <v>1651.6883101762194</v>
      </c>
      <c r="V798" s="177">
        <f t="shared" si="464"/>
        <v>53082.909502686613</v>
      </c>
      <c r="W798" s="177">
        <f t="shared" si="465"/>
        <v>333257.96037451283</v>
      </c>
      <c r="X798" s="185">
        <f t="shared" si="466"/>
        <v>0</v>
      </c>
      <c r="Y798" s="177">
        <f t="shared" si="467"/>
        <v>0</v>
      </c>
      <c r="Z798" s="186">
        <f t="shared" si="468"/>
        <v>0</v>
      </c>
      <c r="AA798" s="177">
        <f t="shared" si="482"/>
        <v>0</v>
      </c>
      <c r="AB798" s="187">
        <f t="shared" si="483"/>
        <v>7.1215000000000001E-2</v>
      </c>
      <c r="AC798" s="185">
        <f t="shared" si="469"/>
        <v>3</v>
      </c>
      <c r="AD798" s="185">
        <v>252</v>
      </c>
      <c r="AE798" s="184">
        <f t="shared" si="453"/>
        <v>1.0008193059999999</v>
      </c>
      <c r="AF798" s="177">
        <f t="shared" si="470"/>
        <v>264.65305369999999</v>
      </c>
      <c r="AG798" s="177">
        <f t="shared" si="471"/>
        <v>273.04024648000001</v>
      </c>
      <c r="AH798" s="188">
        <f t="shared" si="484"/>
        <v>0</v>
      </c>
      <c r="AI798" s="188"/>
      <c r="AJ798" s="188"/>
      <c r="AK798" s="188"/>
      <c r="AL798" s="8"/>
      <c r="AM798" s="8"/>
      <c r="AN798" s="8"/>
      <c r="AO798" s="8"/>
      <c r="AP798" s="8"/>
      <c r="AQ798" s="8"/>
      <c r="AR798" s="5"/>
      <c r="AS798" s="1"/>
      <c r="AT798" s="8"/>
      <c r="AU798" s="1"/>
      <c r="AV798" s="1"/>
      <c r="AW798" s="3"/>
      <c r="AX798" s="3"/>
      <c r="AY798" s="4"/>
      <c r="AZ798" s="4"/>
      <c r="BA798" s="4"/>
      <c r="BB798" s="1"/>
      <c r="BC798" s="1"/>
      <c r="BD798" s="1"/>
      <c r="BE798" s="1"/>
      <c r="BF798" s="1"/>
      <c r="BG798" s="1"/>
      <c r="BH798" s="1"/>
      <c r="BI798" s="1"/>
    </row>
    <row r="799" spans="1:206" x14ac:dyDescent="0.2">
      <c r="A799" s="125">
        <f t="shared" si="472"/>
        <v>42690</v>
      </c>
      <c r="B799" s="177">
        <f t="shared" si="456"/>
        <v>333531.00062099285</v>
      </c>
      <c r="C799" s="3">
        <f t="shared" si="473"/>
        <v>45026685.083834037</v>
      </c>
      <c r="D799" s="177">
        <f t="shared" si="474"/>
        <v>278523.36256164999</v>
      </c>
      <c r="E799" s="177">
        <f t="shared" si="475"/>
        <v>10338.383761720001</v>
      </c>
      <c r="F799" s="178">
        <f t="shared" si="457"/>
        <v>268184.97879993002</v>
      </c>
      <c r="G799" s="179">
        <f t="shared" si="476"/>
        <v>4740.53</v>
      </c>
      <c r="H799" s="180">
        <f>IF(AND(N799=1,N798&gt;1),VLOOKUP(A798,[1]Plan1!$CW$105:$CY$215,3),H798)</f>
        <v>4752.8599999999997</v>
      </c>
      <c r="I799" s="181">
        <f t="shared" si="458"/>
        <v>42624</v>
      </c>
      <c r="J799" s="181">
        <f t="shared" si="477"/>
        <v>42654</v>
      </c>
      <c r="K799" s="182">
        <f t="shared" si="459"/>
        <v>2.6009749964666096E-3</v>
      </c>
      <c r="L799" s="213">
        <f t="shared" si="478"/>
        <v>42716</v>
      </c>
      <c r="M799" s="183">
        <f t="shared" si="479"/>
        <v>21</v>
      </c>
      <c r="N799" s="183">
        <f t="shared" si="460"/>
        <v>3</v>
      </c>
      <c r="O799" s="177">
        <f t="shared" si="461"/>
        <v>1.0003711500000001</v>
      </c>
      <c r="P799" s="184">
        <f t="shared" si="455"/>
        <v>1.0008001200000001</v>
      </c>
      <c r="Q799" s="184">
        <f t="shared" si="480"/>
        <v>1.1974894919532446</v>
      </c>
      <c r="R799" s="177">
        <f t="shared" si="454"/>
        <v>1.19793394</v>
      </c>
      <c r="S799" s="177">
        <f t="shared" si="481"/>
        <v>1.15976272</v>
      </c>
      <c r="T799" s="177">
        <f t="shared" si="462"/>
        <v>323021.01254804002</v>
      </c>
      <c r="U799" s="177">
        <f t="shared" si="463"/>
        <v>1651.6883101762194</v>
      </c>
      <c r="V799" s="177">
        <f t="shared" si="464"/>
        <v>53082.909502686613</v>
      </c>
      <c r="W799" s="177">
        <f t="shared" si="465"/>
        <v>333257.96037451283</v>
      </c>
      <c r="X799" s="185">
        <f t="shared" si="466"/>
        <v>0</v>
      </c>
      <c r="Y799" s="177">
        <f t="shared" si="467"/>
        <v>0</v>
      </c>
      <c r="Z799" s="186">
        <f t="shared" si="468"/>
        <v>0</v>
      </c>
      <c r="AA799" s="177">
        <f t="shared" si="482"/>
        <v>0</v>
      </c>
      <c r="AB799" s="187">
        <f t="shared" si="483"/>
        <v>7.1215000000000001E-2</v>
      </c>
      <c r="AC799" s="185">
        <f t="shared" si="469"/>
        <v>3</v>
      </c>
      <c r="AD799" s="185">
        <v>252</v>
      </c>
      <c r="AE799" s="184">
        <f t="shared" ref="AE799:AE862" si="485">ROUND((1+AB799)^TRUNC((AC799/AD799),9),9)</f>
        <v>1.0008193059999999</v>
      </c>
      <c r="AF799" s="177">
        <f t="shared" si="470"/>
        <v>264.65305369999999</v>
      </c>
      <c r="AG799" s="177">
        <f t="shared" si="471"/>
        <v>273.04024648000001</v>
      </c>
      <c r="AH799" s="188">
        <f t="shared" si="484"/>
        <v>0</v>
      </c>
      <c r="AI799" s="188"/>
      <c r="AJ799" s="188"/>
      <c r="AK799" s="188"/>
      <c r="AL799" s="8"/>
      <c r="AM799" s="8"/>
      <c r="AN799" s="8"/>
      <c r="AO799" s="8"/>
      <c r="AP799" s="8"/>
      <c r="AQ799" s="8"/>
      <c r="AR799" s="5"/>
      <c r="AS799" s="1"/>
      <c r="AT799" s="8"/>
      <c r="AU799" s="1"/>
      <c r="AV799" s="1"/>
      <c r="AW799" s="3"/>
      <c r="AX799" s="3"/>
      <c r="AY799" s="4"/>
      <c r="AZ799" s="4"/>
      <c r="BA799" s="4"/>
      <c r="BB799" s="1"/>
      <c r="BC799" s="1"/>
      <c r="BD799" s="1"/>
      <c r="BE799" s="1"/>
      <c r="BF799" s="1"/>
      <c r="BG799" s="1"/>
      <c r="BH799" s="1"/>
      <c r="BI799" s="1"/>
    </row>
    <row r="800" spans="1:206" x14ac:dyDescent="0.2">
      <c r="A800" s="125">
        <f t="shared" si="472"/>
        <v>42691</v>
      </c>
      <c r="B800" s="177">
        <f t="shared" si="456"/>
        <v>333661.84675991139</v>
      </c>
      <c r="C800" s="3">
        <f t="shared" si="473"/>
        <v>45044349.312588036</v>
      </c>
      <c r="D800" s="177">
        <f t="shared" si="474"/>
        <v>278523.36256164999</v>
      </c>
      <c r="E800" s="177">
        <f t="shared" si="475"/>
        <v>10338.383761720001</v>
      </c>
      <c r="F800" s="178">
        <f t="shared" si="457"/>
        <v>268184.97879993002</v>
      </c>
      <c r="G800" s="179">
        <f t="shared" si="476"/>
        <v>4740.53</v>
      </c>
      <c r="H800" s="180">
        <f>IF(AND(N800=1,N799&gt;1),VLOOKUP(A799,[1]Plan1!$CW$105:$CY$215,3),H799)</f>
        <v>4752.8599999999997</v>
      </c>
      <c r="I800" s="181">
        <f t="shared" si="458"/>
        <v>42624</v>
      </c>
      <c r="J800" s="181">
        <f t="shared" si="477"/>
        <v>42654</v>
      </c>
      <c r="K800" s="182">
        <f t="shared" si="459"/>
        <v>2.6009749964666096E-3</v>
      </c>
      <c r="L800" s="213">
        <f t="shared" si="478"/>
        <v>42716</v>
      </c>
      <c r="M800" s="183">
        <f t="shared" si="479"/>
        <v>21</v>
      </c>
      <c r="N800" s="183">
        <f t="shared" si="460"/>
        <v>4</v>
      </c>
      <c r="O800" s="177">
        <f t="shared" si="461"/>
        <v>1.0004949000000001</v>
      </c>
      <c r="P800" s="184">
        <f t="shared" si="455"/>
        <v>1.0008001200000001</v>
      </c>
      <c r="Q800" s="184">
        <f t="shared" si="480"/>
        <v>1.1974894919532446</v>
      </c>
      <c r="R800" s="177">
        <f t="shared" si="454"/>
        <v>1.19808212</v>
      </c>
      <c r="S800" s="177">
        <f t="shared" si="481"/>
        <v>1.15976272</v>
      </c>
      <c r="T800" s="177">
        <f t="shared" si="462"/>
        <v>323021.01254804002</v>
      </c>
      <c r="U800" s="177">
        <f t="shared" si="463"/>
        <v>1651.6883101762194</v>
      </c>
      <c r="V800" s="177">
        <f t="shared" si="464"/>
        <v>53122.649152845202</v>
      </c>
      <c r="W800" s="177">
        <f t="shared" si="465"/>
        <v>333297.70002467139</v>
      </c>
      <c r="X800" s="185">
        <f t="shared" si="466"/>
        <v>0</v>
      </c>
      <c r="Y800" s="177">
        <f t="shared" si="467"/>
        <v>0</v>
      </c>
      <c r="Z800" s="186">
        <f t="shared" si="468"/>
        <v>0</v>
      </c>
      <c r="AA800" s="177">
        <f t="shared" si="482"/>
        <v>0</v>
      </c>
      <c r="AB800" s="187">
        <f t="shared" si="483"/>
        <v>7.1215000000000001E-2</v>
      </c>
      <c r="AC800" s="185">
        <f t="shared" si="469"/>
        <v>4</v>
      </c>
      <c r="AD800" s="185">
        <v>252</v>
      </c>
      <c r="AE800" s="184">
        <f t="shared" si="485"/>
        <v>1.001092557</v>
      </c>
      <c r="AF800" s="177">
        <f t="shared" si="470"/>
        <v>352.91886840000001</v>
      </c>
      <c r="AG800" s="177">
        <f t="shared" si="471"/>
        <v>364.14673524</v>
      </c>
      <c r="AH800" s="188">
        <f t="shared" si="484"/>
        <v>0</v>
      </c>
      <c r="AI800" s="188"/>
      <c r="AJ800" s="188"/>
      <c r="AK800" s="188"/>
      <c r="AL800" s="8"/>
      <c r="AM800" s="8"/>
      <c r="AN800" s="8"/>
      <c r="AO800" s="8"/>
      <c r="AP800" s="8"/>
      <c r="AQ800" s="8"/>
      <c r="AR800" s="5"/>
      <c r="AS800" s="1"/>
      <c r="AT800" s="8"/>
      <c r="AU800" s="1"/>
      <c r="AV800" s="1"/>
      <c r="AW800" s="3"/>
      <c r="AX800" s="3"/>
      <c r="AY800" s="4"/>
      <c r="AZ800" s="4"/>
      <c r="BA800" s="4"/>
      <c r="BB800" s="1"/>
      <c r="BC800" s="1"/>
      <c r="BD800" s="1"/>
      <c r="BE800" s="1"/>
      <c r="BF800" s="1"/>
      <c r="BG800" s="1"/>
      <c r="BH800" s="1"/>
      <c r="BI800" s="1"/>
    </row>
    <row r="801" spans="1:61" x14ac:dyDescent="0.2">
      <c r="A801" s="125">
        <f t="shared" si="472"/>
        <v>42692</v>
      </c>
      <c r="B801" s="177">
        <f t="shared" si="456"/>
        <v>333792.74767347926</v>
      </c>
      <c r="C801" s="3">
        <f t="shared" si="473"/>
        <v>45062020.935919702</v>
      </c>
      <c r="D801" s="177">
        <f t="shared" si="474"/>
        <v>278523.36256164999</v>
      </c>
      <c r="E801" s="177">
        <f t="shared" si="475"/>
        <v>10338.383761720001</v>
      </c>
      <c r="F801" s="178">
        <f t="shared" si="457"/>
        <v>268184.97879993002</v>
      </c>
      <c r="G801" s="179">
        <f t="shared" si="476"/>
        <v>4740.53</v>
      </c>
      <c r="H801" s="180">
        <f>IF(AND(N801=1,N800&gt;1),VLOOKUP(A800,[1]Plan1!$CW$105:$CY$215,3),H800)</f>
        <v>4752.8599999999997</v>
      </c>
      <c r="I801" s="181">
        <f t="shared" si="458"/>
        <v>42624</v>
      </c>
      <c r="J801" s="181">
        <f t="shared" si="477"/>
        <v>42654</v>
      </c>
      <c r="K801" s="182">
        <f t="shared" si="459"/>
        <v>2.6009749964666096E-3</v>
      </c>
      <c r="L801" s="213">
        <f t="shared" si="478"/>
        <v>42716</v>
      </c>
      <c r="M801" s="183">
        <f t="shared" si="479"/>
        <v>21</v>
      </c>
      <c r="N801" s="183">
        <f t="shared" si="460"/>
        <v>5</v>
      </c>
      <c r="O801" s="177">
        <f t="shared" si="461"/>
        <v>1.00061866</v>
      </c>
      <c r="P801" s="184">
        <f t="shared" si="455"/>
        <v>1.0008001200000001</v>
      </c>
      <c r="Q801" s="184">
        <f t="shared" si="480"/>
        <v>1.1974894919532446</v>
      </c>
      <c r="R801" s="177">
        <f t="shared" si="454"/>
        <v>1.1982303299999999</v>
      </c>
      <c r="S801" s="177">
        <f t="shared" si="481"/>
        <v>1.15976272</v>
      </c>
      <c r="T801" s="177">
        <f t="shared" si="462"/>
        <v>323021.01254804002</v>
      </c>
      <c r="U801" s="177">
        <f t="shared" si="463"/>
        <v>1651.6883101762194</v>
      </c>
      <c r="V801" s="177">
        <f t="shared" si="464"/>
        <v>53162.396848553108</v>
      </c>
      <c r="W801" s="177">
        <f t="shared" si="465"/>
        <v>333337.44772037928</v>
      </c>
      <c r="X801" s="185">
        <f t="shared" si="466"/>
        <v>0</v>
      </c>
      <c r="Y801" s="177">
        <f t="shared" si="467"/>
        <v>0</v>
      </c>
      <c r="Z801" s="186">
        <f t="shared" si="468"/>
        <v>0</v>
      </c>
      <c r="AA801" s="177">
        <f t="shared" si="482"/>
        <v>0</v>
      </c>
      <c r="AB801" s="187">
        <f t="shared" si="483"/>
        <v>7.1215000000000001E-2</v>
      </c>
      <c r="AC801" s="185">
        <f t="shared" si="469"/>
        <v>5</v>
      </c>
      <c r="AD801" s="185">
        <v>252</v>
      </c>
      <c r="AE801" s="184">
        <f t="shared" si="485"/>
        <v>1.0013658830000001</v>
      </c>
      <c r="AF801" s="177">
        <f t="shared" si="470"/>
        <v>441.20890967999998</v>
      </c>
      <c r="AG801" s="177">
        <f t="shared" si="471"/>
        <v>455.29995309999998</v>
      </c>
      <c r="AH801" s="188">
        <f t="shared" si="484"/>
        <v>0</v>
      </c>
      <c r="AI801" s="188"/>
      <c r="AJ801" s="188"/>
      <c r="AK801" s="188"/>
      <c r="AL801" s="8"/>
      <c r="AM801" s="8"/>
      <c r="AN801" s="8"/>
      <c r="AO801" s="8"/>
      <c r="AP801" s="8"/>
      <c r="AQ801" s="8"/>
      <c r="AR801" s="5"/>
      <c r="AS801" s="1"/>
      <c r="AT801" s="8"/>
      <c r="AU801" s="1"/>
      <c r="AV801" s="1"/>
      <c r="AW801" s="3"/>
      <c r="AX801" s="3"/>
      <c r="AY801" s="4"/>
      <c r="AZ801" s="4"/>
      <c r="BA801" s="4"/>
      <c r="BB801" s="1"/>
      <c r="BC801" s="1"/>
      <c r="BD801" s="1"/>
      <c r="BE801" s="1"/>
      <c r="BF801" s="1"/>
      <c r="BG801" s="1"/>
      <c r="BH801" s="1"/>
      <c r="BI801" s="1"/>
    </row>
    <row r="802" spans="1:61" x14ac:dyDescent="0.2">
      <c r="A802" s="125">
        <f t="shared" si="472"/>
        <v>42693</v>
      </c>
      <c r="B802" s="177">
        <f t="shared" si="456"/>
        <v>333923.69767135702</v>
      </c>
      <c r="C802" s="3">
        <f t="shared" si="473"/>
        <v>45079699.185633197</v>
      </c>
      <c r="D802" s="177">
        <f t="shared" si="474"/>
        <v>278523.36256164999</v>
      </c>
      <c r="E802" s="177">
        <f t="shared" si="475"/>
        <v>10338.383761720001</v>
      </c>
      <c r="F802" s="178">
        <f t="shared" si="457"/>
        <v>268184.97879993002</v>
      </c>
      <c r="G802" s="179">
        <f t="shared" si="476"/>
        <v>4740.53</v>
      </c>
      <c r="H802" s="180">
        <f>IF(AND(N802=1,N801&gt;1),VLOOKUP(A801,[1]Plan1!$CW$105:$CY$215,3),H801)</f>
        <v>4752.8599999999997</v>
      </c>
      <c r="I802" s="181">
        <f t="shared" si="458"/>
        <v>42624</v>
      </c>
      <c r="J802" s="181">
        <f t="shared" si="477"/>
        <v>42654</v>
      </c>
      <c r="K802" s="182">
        <f t="shared" si="459"/>
        <v>2.6009749964666096E-3</v>
      </c>
      <c r="L802" s="213">
        <f t="shared" si="478"/>
        <v>42716</v>
      </c>
      <c r="M802" s="183">
        <f t="shared" si="479"/>
        <v>21</v>
      </c>
      <c r="N802" s="183">
        <f t="shared" si="460"/>
        <v>6</v>
      </c>
      <c r="O802" s="177">
        <f t="shared" si="461"/>
        <v>1.00074244</v>
      </c>
      <c r="P802" s="184">
        <f t="shared" si="455"/>
        <v>1.0008001200000001</v>
      </c>
      <c r="Q802" s="184">
        <f t="shared" si="480"/>
        <v>1.1974894919532446</v>
      </c>
      <c r="R802" s="177">
        <f t="shared" si="454"/>
        <v>1.1983785499999999</v>
      </c>
      <c r="S802" s="177">
        <f t="shared" si="481"/>
        <v>1.15976272</v>
      </c>
      <c r="T802" s="177">
        <f t="shared" si="462"/>
        <v>323021.01254804002</v>
      </c>
      <c r="U802" s="177">
        <f t="shared" si="463"/>
        <v>1651.6883101762194</v>
      </c>
      <c r="V802" s="177">
        <f t="shared" si="464"/>
        <v>53202.147226110836</v>
      </c>
      <c r="W802" s="177">
        <f t="shared" si="465"/>
        <v>333377.19809793704</v>
      </c>
      <c r="X802" s="185">
        <f t="shared" si="466"/>
        <v>0</v>
      </c>
      <c r="Y802" s="177">
        <f t="shared" si="467"/>
        <v>0</v>
      </c>
      <c r="Z802" s="186">
        <f t="shared" si="468"/>
        <v>0</v>
      </c>
      <c r="AA802" s="177">
        <f t="shared" si="482"/>
        <v>0</v>
      </c>
      <c r="AB802" s="187">
        <f t="shared" si="483"/>
        <v>7.1215000000000001E-2</v>
      </c>
      <c r="AC802" s="185">
        <f t="shared" si="469"/>
        <v>6</v>
      </c>
      <c r="AD802" s="185">
        <v>252</v>
      </c>
      <c r="AE802" s="184">
        <f t="shared" si="485"/>
        <v>1.001639283</v>
      </c>
      <c r="AF802" s="177">
        <f t="shared" si="470"/>
        <v>529.52285451</v>
      </c>
      <c r="AG802" s="177">
        <f t="shared" si="471"/>
        <v>546.49957342000005</v>
      </c>
      <c r="AH802" s="188">
        <f t="shared" si="484"/>
        <v>0</v>
      </c>
      <c r="AI802" s="188"/>
      <c r="AJ802" s="188"/>
      <c r="AK802" s="188"/>
      <c r="AL802" s="8"/>
      <c r="AM802" s="8"/>
      <c r="AN802" s="8"/>
      <c r="AO802" s="8"/>
      <c r="AP802" s="8"/>
      <c r="AQ802" s="8"/>
      <c r="AR802" s="5"/>
      <c r="AS802" s="1"/>
      <c r="AT802" s="8"/>
      <c r="AU802" s="1"/>
      <c r="AV802" s="1"/>
      <c r="AW802" s="3"/>
      <c r="AX802" s="3"/>
      <c r="AY802" s="4"/>
      <c r="AZ802" s="4"/>
      <c r="BA802" s="4"/>
      <c r="BB802" s="1"/>
      <c r="BC802" s="1"/>
      <c r="BD802" s="1"/>
      <c r="BE802" s="1"/>
      <c r="BF802" s="1"/>
      <c r="BG802" s="1"/>
      <c r="BH802" s="1"/>
      <c r="BI802" s="1"/>
    </row>
    <row r="803" spans="1:61" x14ac:dyDescent="0.2">
      <c r="A803" s="125">
        <f t="shared" si="472"/>
        <v>42694</v>
      </c>
      <c r="B803" s="177">
        <f t="shared" si="456"/>
        <v>333923.69767135702</v>
      </c>
      <c r="C803" s="3">
        <f t="shared" si="473"/>
        <v>45079699.185633197</v>
      </c>
      <c r="D803" s="177">
        <f t="shared" si="474"/>
        <v>278523.36256164999</v>
      </c>
      <c r="E803" s="177">
        <f t="shared" si="475"/>
        <v>10338.383761720001</v>
      </c>
      <c r="F803" s="178">
        <f t="shared" si="457"/>
        <v>268184.97879993002</v>
      </c>
      <c r="G803" s="179">
        <f t="shared" si="476"/>
        <v>4740.53</v>
      </c>
      <c r="H803" s="180">
        <f>IF(AND(N803=1,N802&gt;1),VLOOKUP(A802,[1]Plan1!$CW$105:$CY$215,3),H802)</f>
        <v>4752.8599999999997</v>
      </c>
      <c r="I803" s="181">
        <f t="shared" si="458"/>
        <v>42624</v>
      </c>
      <c r="J803" s="181">
        <f t="shared" si="477"/>
        <v>42654</v>
      </c>
      <c r="K803" s="182">
        <f t="shared" si="459"/>
        <v>2.6009749964666096E-3</v>
      </c>
      <c r="L803" s="213">
        <f t="shared" si="478"/>
        <v>42716</v>
      </c>
      <c r="M803" s="183">
        <f t="shared" si="479"/>
        <v>21</v>
      </c>
      <c r="N803" s="183">
        <f t="shared" si="460"/>
        <v>6</v>
      </c>
      <c r="O803" s="177">
        <f t="shared" si="461"/>
        <v>1.00074244</v>
      </c>
      <c r="P803" s="184">
        <f t="shared" si="455"/>
        <v>1.0008001200000001</v>
      </c>
      <c r="Q803" s="184">
        <f t="shared" si="480"/>
        <v>1.1974894919532446</v>
      </c>
      <c r="R803" s="177">
        <f t="shared" si="454"/>
        <v>1.1983785499999999</v>
      </c>
      <c r="S803" s="177">
        <f t="shared" si="481"/>
        <v>1.15976272</v>
      </c>
      <c r="T803" s="177">
        <f t="shared" si="462"/>
        <v>323021.01254804002</v>
      </c>
      <c r="U803" s="177">
        <f t="shared" si="463"/>
        <v>1651.6883101762194</v>
      </c>
      <c r="V803" s="177">
        <f t="shared" si="464"/>
        <v>53202.147226110836</v>
      </c>
      <c r="W803" s="177">
        <f t="shared" si="465"/>
        <v>333377.19809793704</v>
      </c>
      <c r="X803" s="185">
        <f t="shared" si="466"/>
        <v>0</v>
      </c>
      <c r="Y803" s="177">
        <f t="shared" si="467"/>
        <v>0</v>
      </c>
      <c r="Z803" s="186">
        <f t="shared" si="468"/>
        <v>0</v>
      </c>
      <c r="AA803" s="177">
        <f t="shared" si="482"/>
        <v>0</v>
      </c>
      <c r="AB803" s="187">
        <f t="shared" si="483"/>
        <v>7.1215000000000001E-2</v>
      </c>
      <c r="AC803" s="185">
        <f t="shared" si="469"/>
        <v>6</v>
      </c>
      <c r="AD803" s="185">
        <v>252</v>
      </c>
      <c r="AE803" s="184">
        <f t="shared" si="485"/>
        <v>1.001639283</v>
      </c>
      <c r="AF803" s="177">
        <f t="shared" si="470"/>
        <v>529.52285451</v>
      </c>
      <c r="AG803" s="177">
        <f t="shared" si="471"/>
        <v>546.49957342000005</v>
      </c>
      <c r="AH803" s="188">
        <f t="shared" si="484"/>
        <v>0</v>
      </c>
      <c r="AI803" s="188"/>
      <c r="AJ803" s="188"/>
      <c r="AK803" s="188"/>
      <c r="AL803" s="8"/>
      <c r="AM803" s="8"/>
      <c r="AN803" s="8"/>
      <c r="AO803" s="8"/>
      <c r="AP803" s="8"/>
      <c r="AQ803" s="8"/>
      <c r="AR803" s="5"/>
      <c r="AS803" s="1"/>
      <c r="AT803" s="8"/>
      <c r="AU803" s="1"/>
      <c r="AV803" s="1"/>
      <c r="AW803" s="3"/>
      <c r="AX803" s="3"/>
      <c r="AY803" s="4"/>
      <c r="AZ803" s="4"/>
      <c r="BA803" s="4"/>
      <c r="BB803" s="1"/>
      <c r="BC803" s="1"/>
      <c r="BD803" s="1"/>
      <c r="BE803" s="1"/>
      <c r="BF803" s="1"/>
      <c r="BG803" s="1"/>
      <c r="BH803" s="1"/>
      <c r="BI803" s="1"/>
    </row>
    <row r="804" spans="1:61" x14ac:dyDescent="0.2">
      <c r="A804" s="125">
        <f t="shared" si="472"/>
        <v>42695</v>
      </c>
      <c r="B804" s="177">
        <f t="shared" si="456"/>
        <v>333923.69767135702</v>
      </c>
      <c r="C804" s="3">
        <f t="shared" si="473"/>
        <v>45079699.185633197</v>
      </c>
      <c r="D804" s="177">
        <f t="shared" si="474"/>
        <v>278523.36256164999</v>
      </c>
      <c r="E804" s="177">
        <f t="shared" si="475"/>
        <v>10338.383761720001</v>
      </c>
      <c r="F804" s="178">
        <f t="shared" si="457"/>
        <v>268184.97879993002</v>
      </c>
      <c r="G804" s="179">
        <f t="shared" si="476"/>
        <v>4740.53</v>
      </c>
      <c r="H804" s="180">
        <f>IF(AND(N804=1,N803&gt;1),VLOOKUP(A803,[1]Plan1!$CW$105:$CY$215,3),H803)</f>
        <v>4752.8599999999997</v>
      </c>
      <c r="I804" s="181">
        <f t="shared" si="458"/>
        <v>42624</v>
      </c>
      <c r="J804" s="181">
        <f t="shared" si="477"/>
        <v>42654</v>
      </c>
      <c r="K804" s="182">
        <f t="shared" si="459"/>
        <v>2.6009749964666096E-3</v>
      </c>
      <c r="L804" s="213">
        <f t="shared" si="478"/>
        <v>42716</v>
      </c>
      <c r="M804" s="183">
        <f t="shared" si="479"/>
        <v>21</v>
      </c>
      <c r="N804" s="183">
        <f t="shared" si="460"/>
        <v>6</v>
      </c>
      <c r="O804" s="177">
        <f t="shared" si="461"/>
        <v>1.00074244</v>
      </c>
      <c r="P804" s="184">
        <f t="shared" si="455"/>
        <v>1.0008001200000001</v>
      </c>
      <c r="Q804" s="184">
        <f t="shared" si="480"/>
        <v>1.1974894919532446</v>
      </c>
      <c r="R804" s="177">
        <f t="shared" si="454"/>
        <v>1.1983785499999999</v>
      </c>
      <c r="S804" s="177">
        <f t="shared" si="481"/>
        <v>1.15976272</v>
      </c>
      <c r="T804" s="177">
        <f t="shared" si="462"/>
        <v>323021.01254804002</v>
      </c>
      <c r="U804" s="177">
        <f t="shared" si="463"/>
        <v>1651.6883101762194</v>
      </c>
      <c r="V804" s="177">
        <f t="shared" si="464"/>
        <v>53202.147226110836</v>
      </c>
      <c r="W804" s="177">
        <f t="shared" si="465"/>
        <v>333377.19809793704</v>
      </c>
      <c r="X804" s="185">
        <f t="shared" si="466"/>
        <v>0</v>
      </c>
      <c r="Y804" s="177">
        <f t="shared" si="467"/>
        <v>0</v>
      </c>
      <c r="Z804" s="186">
        <f t="shared" si="468"/>
        <v>0</v>
      </c>
      <c r="AA804" s="177">
        <f t="shared" si="482"/>
        <v>0</v>
      </c>
      <c r="AB804" s="187">
        <f t="shared" si="483"/>
        <v>7.1215000000000001E-2</v>
      </c>
      <c r="AC804" s="185">
        <f t="shared" si="469"/>
        <v>6</v>
      </c>
      <c r="AD804" s="185">
        <v>252</v>
      </c>
      <c r="AE804" s="184">
        <f t="shared" si="485"/>
        <v>1.001639283</v>
      </c>
      <c r="AF804" s="177">
        <f t="shared" si="470"/>
        <v>529.52285451</v>
      </c>
      <c r="AG804" s="177">
        <f t="shared" si="471"/>
        <v>546.49957342000005</v>
      </c>
      <c r="AH804" s="188">
        <f t="shared" si="484"/>
        <v>0</v>
      </c>
      <c r="AI804" s="188"/>
      <c r="AJ804" s="188"/>
      <c r="AK804" s="188"/>
      <c r="AL804" s="8"/>
      <c r="AM804" s="8"/>
      <c r="AN804" s="8"/>
      <c r="AO804" s="8"/>
      <c r="AP804" s="8"/>
      <c r="AQ804" s="8"/>
      <c r="AR804" s="5"/>
      <c r="AS804" s="1"/>
      <c r="AT804" s="8"/>
      <c r="AU804" s="1"/>
      <c r="AV804" s="1"/>
      <c r="AW804" s="3"/>
      <c r="AX804" s="3"/>
      <c r="AY804" s="4"/>
      <c r="AZ804" s="4"/>
      <c r="BA804" s="4"/>
      <c r="BB804" s="1"/>
      <c r="BC804" s="1"/>
      <c r="BD804" s="1"/>
      <c r="BE804" s="1"/>
      <c r="BF804" s="1"/>
      <c r="BG804" s="1"/>
      <c r="BH804" s="1"/>
      <c r="BI804" s="1"/>
    </row>
    <row r="805" spans="1:61" x14ac:dyDescent="0.2">
      <c r="A805" s="125">
        <f t="shared" si="472"/>
        <v>42696</v>
      </c>
      <c r="B805" s="177">
        <f t="shared" si="456"/>
        <v>334054.70247196412</v>
      </c>
      <c r="C805" s="3">
        <f t="shared" si="473"/>
        <v>45097384.833715156</v>
      </c>
      <c r="D805" s="177">
        <f t="shared" si="474"/>
        <v>278523.36256164999</v>
      </c>
      <c r="E805" s="177">
        <f t="shared" si="475"/>
        <v>10338.383761720001</v>
      </c>
      <c r="F805" s="178">
        <f t="shared" si="457"/>
        <v>268184.97879993002</v>
      </c>
      <c r="G805" s="179">
        <f t="shared" si="476"/>
        <v>4740.53</v>
      </c>
      <c r="H805" s="180">
        <f>IF(AND(N805=1,N804&gt;1),VLOOKUP(A804,[1]Plan1!$CW$105:$CY$215,3),H804)</f>
        <v>4752.8599999999997</v>
      </c>
      <c r="I805" s="181">
        <f t="shared" si="458"/>
        <v>42624</v>
      </c>
      <c r="J805" s="181">
        <f t="shared" si="477"/>
        <v>42654</v>
      </c>
      <c r="K805" s="182">
        <f t="shared" si="459"/>
        <v>2.6009749964666096E-3</v>
      </c>
      <c r="L805" s="213">
        <f t="shared" si="478"/>
        <v>42716</v>
      </c>
      <c r="M805" s="183">
        <f t="shared" si="479"/>
        <v>21</v>
      </c>
      <c r="N805" s="183">
        <f t="shared" si="460"/>
        <v>7</v>
      </c>
      <c r="O805" s="177">
        <f t="shared" si="461"/>
        <v>1.0008662399999999</v>
      </c>
      <c r="P805" s="184">
        <f t="shared" si="455"/>
        <v>1.0008001200000001</v>
      </c>
      <c r="Q805" s="184">
        <f t="shared" si="480"/>
        <v>1.1974894919532446</v>
      </c>
      <c r="R805" s="177">
        <f t="shared" si="454"/>
        <v>1.1985268</v>
      </c>
      <c r="S805" s="177">
        <f t="shared" si="481"/>
        <v>1.15976272</v>
      </c>
      <c r="T805" s="177">
        <f t="shared" si="462"/>
        <v>323021.01254804002</v>
      </c>
      <c r="U805" s="177">
        <f t="shared" si="463"/>
        <v>1651.6883101762194</v>
      </c>
      <c r="V805" s="177">
        <f t="shared" si="464"/>
        <v>53241.905649217944</v>
      </c>
      <c r="W805" s="177">
        <f t="shared" si="465"/>
        <v>333416.95652104414</v>
      </c>
      <c r="X805" s="185">
        <f t="shared" si="466"/>
        <v>0</v>
      </c>
      <c r="Y805" s="177">
        <f t="shared" si="467"/>
        <v>0</v>
      </c>
      <c r="Z805" s="186">
        <f t="shared" si="468"/>
        <v>0</v>
      </c>
      <c r="AA805" s="177">
        <f t="shared" si="482"/>
        <v>0</v>
      </c>
      <c r="AB805" s="187">
        <f t="shared" si="483"/>
        <v>7.1215000000000001E-2</v>
      </c>
      <c r="AC805" s="185">
        <f t="shared" si="469"/>
        <v>7</v>
      </c>
      <c r="AD805" s="185">
        <v>252</v>
      </c>
      <c r="AE805" s="184">
        <f t="shared" si="485"/>
        <v>1.001912758</v>
      </c>
      <c r="AF805" s="177">
        <f t="shared" si="470"/>
        <v>617.86102590999997</v>
      </c>
      <c r="AG805" s="177">
        <f t="shared" si="471"/>
        <v>637.74595092000004</v>
      </c>
      <c r="AH805" s="188">
        <f t="shared" si="484"/>
        <v>0</v>
      </c>
      <c r="AI805" s="188"/>
      <c r="AJ805" s="188"/>
      <c r="AK805" s="188"/>
      <c r="AL805" s="8"/>
      <c r="AM805" s="8"/>
      <c r="AN805" s="8"/>
      <c r="AO805" s="8"/>
      <c r="AP805" s="8"/>
      <c r="AQ805" s="8"/>
      <c r="AR805" s="5"/>
      <c r="AS805" s="1"/>
      <c r="AT805" s="8"/>
      <c r="AU805" s="1"/>
      <c r="AV805" s="1"/>
      <c r="AW805" s="3"/>
      <c r="AX805" s="3"/>
      <c r="AY805" s="4"/>
      <c r="AZ805" s="4"/>
      <c r="BA805" s="4"/>
      <c r="BB805" s="1"/>
      <c r="BC805" s="1"/>
      <c r="BD805" s="1"/>
      <c r="BE805" s="1"/>
      <c r="BF805" s="1"/>
      <c r="BG805" s="1"/>
      <c r="BH805" s="1"/>
      <c r="BI805" s="1"/>
    </row>
    <row r="806" spans="1:61" x14ac:dyDescent="0.2">
      <c r="A806" s="125">
        <f t="shared" si="472"/>
        <v>42697</v>
      </c>
      <c r="B806" s="177">
        <f t="shared" si="456"/>
        <v>334185.75671539101</v>
      </c>
      <c r="C806" s="3">
        <f t="shared" si="473"/>
        <v>45115077.156577788</v>
      </c>
      <c r="D806" s="177">
        <f t="shared" si="474"/>
        <v>278523.36256164999</v>
      </c>
      <c r="E806" s="177">
        <f t="shared" si="475"/>
        <v>10338.383761720001</v>
      </c>
      <c r="F806" s="178">
        <f t="shared" si="457"/>
        <v>268184.97879993002</v>
      </c>
      <c r="G806" s="179">
        <f t="shared" si="476"/>
        <v>4740.53</v>
      </c>
      <c r="H806" s="180">
        <f>IF(AND(N806=1,N805&gt;1),VLOOKUP(A805,[1]Plan1!$CW$105:$CY$215,3),H805)</f>
        <v>4752.8599999999997</v>
      </c>
      <c r="I806" s="181">
        <f t="shared" si="458"/>
        <v>42624</v>
      </c>
      <c r="J806" s="181">
        <f t="shared" si="477"/>
        <v>42654</v>
      </c>
      <c r="K806" s="182">
        <f t="shared" si="459"/>
        <v>2.6009749964666096E-3</v>
      </c>
      <c r="L806" s="213">
        <f t="shared" si="478"/>
        <v>42716</v>
      </c>
      <c r="M806" s="183">
        <f t="shared" si="479"/>
        <v>21</v>
      </c>
      <c r="N806" s="183">
        <f t="shared" si="460"/>
        <v>8</v>
      </c>
      <c r="O806" s="177">
        <f t="shared" si="461"/>
        <v>1.00099005</v>
      </c>
      <c r="P806" s="184">
        <f t="shared" si="455"/>
        <v>1.0008001200000001</v>
      </c>
      <c r="Q806" s="184">
        <f t="shared" si="480"/>
        <v>1.1974894919532446</v>
      </c>
      <c r="R806" s="177">
        <f t="shared" si="454"/>
        <v>1.19867506</v>
      </c>
      <c r="S806" s="177">
        <f t="shared" si="481"/>
        <v>1.15976272</v>
      </c>
      <c r="T806" s="177">
        <f t="shared" si="462"/>
        <v>323021.01254804002</v>
      </c>
      <c r="U806" s="177">
        <f t="shared" si="463"/>
        <v>1651.6883101762194</v>
      </c>
      <c r="V806" s="177">
        <f t="shared" si="464"/>
        <v>53281.666754174825</v>
      </c>
      <c r="W806" s="177">
        <f t="shared" si="465"/>
        <v>333456.71762600099</v>
      </c>
      <c r="X806" s="185">
        <f t="shared" si="466"/>
        <v>0</v>
      </c>
      <c r="Y806" s="177">
        <f t="shared" si="467"/>
        <v>0</v>
      </c>
      <c r="Z806" s="186">
        <f t="shared" si="468"/>
        <v>0</v>
      </c>
      <c r="AA806" s="177">
        <f t="shared" si="482"/>
        <v>0</v>
      </c>
      <c r="AB806" s="187">
        <f t="shared" si="483"/>
        <v>7.1215000000000001E-2</v>
      </c>
      <c r="AC806" s="185">
        <f t="shared" si="469"/>
        <v>8</v>
      </c>
      <c r="AD806" s="185">
        <v>252</v>
      </c>
      <c r="AE806" s="184">
        <f t="shared" si="485"/>
        <v>1.002186308</v>
      </c>
      <c r="AF806" s="177">
        <f t="shared" si="470"/>
        <v>706.22342389999994</v>
      </c>
      <c r="AG806" s="177">
        <f t="shared" si="471"/>
        <v>729.03908938999996</v>
      </c>
      <c r="AH806" s="188">
        <f t="shared" si="484"/>
        <v>0</v>
      </c>
      <c r="AI806" s="188"/>
      <c r="AJ806" s="188"/>
      <c r="AK806" s="188"/>
      <c r="AL806" s="8"/>
      <c r="AM806" s="8"/>
      <c r="AN806" s="8"/>
      <c r="AO806" s="8"/>
      <c r="AP806" s="8"/>
      <c r="AQ806" s="8"/>
      <c r="AR806" s="5"/>
      <c r="AS806" s="1"/>
      <c r="AT806" s="8"/>
      <c r="AU806" s="1"/>
      <c r="AV806" s="1"/>
      <c r="AW806" s="3"/>
      <c r="AX806" s="3"/>
      <c r="AY806" s="4"/>
      <c r="AZ806" s="4"/>
      <c r="BA806" s="4"/>
      <c r="BB806" s="1"/>
      <c r="BC806" s="1"/>
      <c r="BD806" s="1"/>
      <c r="BE806" s="1"/>
      <c r="BF806" s="1"/>
      <c r="BG806" s="1"/>
      <c r="BH806" s="1"/>
      <c r="BI806" s="1"/>
    </row>
    <row r="807" spans="1:61" x14ac:dyDescent="0.2">
      <c r="A807" s="125">
        <f t="shared" si="472"/>
        <v>42698</v>
      </c>
      <c r="B807" s="177">
        <f t="shared" si="456"/>
        <v>334316.86007931764</v>
      </c>
      <c r="C807" s="3">
        <f t="shared" si="473"/>
        <v>45132776.110707879</v>
      </c>
      <c r="D807" s="177">
        <f t="shared" si="474"/>
        <v>278523.36256164999</v>
      </c>
      <c r="E807" s="177">
        <f t="shared" si="475"/>
        <v>10338.383761720001</v>
      </c>
      <c r="F807" s="178">
        <f t="shared" si="457"/>
        <v>268184.97879993002</v>
      </c>
      <c r="G807" s="179">
        <f t="shared" si="476"/>
        <v>4740.53</v>
      </c>
      <c r="H807" s="180">
        <f>IF(AND(N807=1,N806&gt;1),VLOOKUP(A806,[1]Plan1!$CW$105:$CY$215,3),H806)</f>
        <v>4752.8599999999997</v>
      </c>
      <c r="I807" s="181">
        <f t="shared" si="458"/>
        <v>42624</v>
      </c>
      <c r="J807" s="181">
        <f t="shared" si="477"/>
        <v>42654</v>
      </c>
      <c r="K807" s="182">
        <f t="shared" si="459"/>
        <v>2.6009749964666096E-3</v>
      </c>
      <c r="L807" s="213">
        <f t="shared" si="478"/>
        <v>42716</v>
      </c>
      <c r="M807" s="183">
        <f t="shared" si="479"/>
        <v>21</v>
      </c>
      <c r="N807" s="183">
        <f t="shared" si="460"/>
        <v>9</v>
      </c>
      <c r="O807" s="177">
        <f t="shared" si="461"/>
        <v>1.00111387</v>
      </c>
      <c r="P807" s="184">
        <f t="shared" si="455"/>
        <v>1.0008001200000001</v>
      </c>
      <c r="Q807" s="184">
        <f t="shared" si="480"/>
        <v>1.1974894919532446</v>
      </c>
      <c r="R807" s="177">
        <f t="shared" si="454"/>
        <v>1.19882333</v>
      </c>
      <c r="S807" s="177">
        <f t="shared" si="481"/>
        <v>1.15976272</v>
      </c>
      <c r="T807" s="177">
        <f t="shared" si="462"/>
        <v>323021.01254804002</v>
      </c>
      <c r="U807" s="177">
        <f t="shared" si="463"/>
        <v>1651.6883101762194</v>
      </c>
      <c r="V807" s="177">
        <f t="shared" si="464"/>
        <v>53321.430540981477</v>
      </c>
      <c r="W807" s="177">
        <f t="shared" si="465"/>
        <v>333496.48141280765</v>
      </c>
      <c r="X807" s="185">
        <f t="shared" si="466"/>
        <v>0</v>
      </c>
      <c r="Y807" s="177">
        <f t="shared" si="467"/>
        <v>0</v>
      </c>
      <c r="Z807" s="186">
        <f t="shared" si="468"/>
        <v>0</v>
      </c>
      <c r="AA807" s="177">
        <f t="shared" si="482"/>
        <v>0</v>
      </c>
      <c r="AB807" s="187">
        <f t="shared" si="483"/>
        <v>7.1215000000000001E-2</v>
      </c>
      <c r="AC807" s="185">
        <f t="shared" si="469"/>
        <v>9</v>
      </c>
      <c r="AD807" s="185">
        <v>252</v>
      </c>
      <c r="AE807" s="184">
        <f t="shared" si="485"/>
        <v>1.0024599320000001</v>
      </c>
      <c r="AF807" s="177">
        <f t="shared" si="470"/>
        <v>794.60972543000003</v>
      </c>
      <c r="AG807" s="177">
        <f t="shared" si="471"/>
        <v>820.37866651000002</v>
      </c>
      <c r="AH807" s="188">
        <f t="shared" si="484"/>
        <v>0</v>
      </c>
      <c r="AI807" s="188"/>
      <c r="AJ807" s="188"/>
      <c r="AK807" s="188"/>
      <c r="AL807" s="8"/>
      <c r="AM807" s="8"/>
      <c r="AN807" s="8"/>
      <c r="AO807" s="8"/>
      <c r="AP807" s="8"/>
      <c r="AQ807" s="8"/>
      <c r="AR807" s="5"/>
      <c r="AS807" s="1"/>
      <c r="AT807" s="8"/>
      <c r="AU807" s="1"/>
      <c r="AV807" s="1"/>
      <c r="AW807" s="3"/>
      <c r="AX807" s="3"/>
      <c r="AY807" s="4"/>
      <c r="AZ807" s="4"/>
      <c r="BA807" s="4"/>
      <c r="BB807" s="1"/>
      <c r="BC807" s="1"/>
      <c r="BD807" s="1"/>
      <c r="BE807" s="1"/>
      <c r="BF807" s="1"/>
      <c r="BG807" s="1"/>
      <c r="BH807" s="1"/>
      <c r="BI807" s="1"/>
    </row>
    <row r="808" spans="1:61" x14ac:dyDescent="0.2">
      <c r="A808" s="125">
        <f t="shared" si="472"/>
        <v>42699</v>
      </c>
      <c r="B808" s="177">
        <f t="shared" si="456"/>
        <v>334448.01828665374</v>
      </c>
      <c r="C808" s="3">
        <f t="shared" si="473"/>
        <v>45150482.468698256</v>
      </c>
      <c r="D808" s="177">
        <f t="shared" si="474"/>
        <v>278523.36256164999</v>
      </c>
      <c r="E808" s="177">
        <f t="shared" si="475"/>
        <v>10338.383761720001</v>
      </c>
      <c r="F808" s="178">
        <f t="shared" si="457"/>
        <v>268184.97879993002</v>
      </c>
      <c r="G808" s="179">
        <f t="shared" si="476"/>
        <v>4740.53</v>
      </c>
      <c r="H808" s="180">
        <f>IF(AND(N808=1,N807&gt;1),VLOOKUP(A807,[1]Plan1!$CW$105:$CY$215,3),H807)</f>
        <v>4752.8599999999997</v>
      </c>
      <c r="I808" s="181">
        <f t="shared" si="458"/>
        <v>42624</v>
      </c>
      <c r="J808" s="181">
        <f t="shared" si="477"/>
        <v>42654</v>
      </c>
      <c r="K808" s="182">
        <f t="shared" si="459"/>
        <v>2.6009749964666096E-3</v>
      </c>
      <c r="L808" s="213">
        <f t="shared" si="478"/>
        <v>42716</v>
      </c>
      <c r="M808" s="183">
        <f t="shared" si="479"/>
        <v>21</v>
      </c>
      <c r="N808" s="183">
        <f t="shared" si="460"/>
        <v>10</v>
      </c>
      <c r="O808" s="177">
        <f t="shared" si="461"/>
        <v>1.0012377100000001</v>
      </c>
      <c r="P808" s="184">
        <f t="shared" si="455"/>
        <v>1.0008001200000001</v>
      </c>
      <c r="Q808" s="184">
        <f t="shared" si="480"/>
        <v>1.1974894919532446</v>
      </c>
      <c r="R808" s="177">
        <f t="shared" si="454"/>
        <v>1.19897163</v>
      </c>
      <c r="S808" s="177">
        <f t="shared" si="481"/>
        <v>1.15976272</v>
      </c>
      <c r="T808" s="177">
        <f t="shared" si="462"/>
        <v>323021.01254804002</v>
      </c>
      <c r="U808" s="177">
        <f t="shared" si="463"/>
        <v>1651.6883101762194</v>
      </c>
      <c r="V808" s="177">
        <f t="shared" si="464"/>
        <v>53361.20237333751</v>
      </c>
      <c r="W808" s="177">
        <f t="shared" si="465"/>
        <v>333536.25324516371</v>
      </c>
      <c r="X808" s="185">
        <f t="shared" si="466"/>
        <v>0</v>
      </c>
      <c r="Y808" s="177">
        <f t="shared" si="467"/>
        <v>0</v>
      </c>
      <c r="Z808" s="186">
        <f t="shared" si="468"/>
        <v>0</v>
      </c>
      <c r="AA808" s="177">
        <f t="shared" si="482"/>
        <v>0</v>
      </c>
      <c r="AB808" s="187">
        <f t="shared" si="483"/>
        <v>7.1215000000000001E-2</v>
      </c>
      <c r="AC808" s="185">
        <f t="shared" si="469"/>
        <v>10</v>
      </c>
      <c r="AD808" s="185">
        <v>252</v>
      </c>
      <c r="AE808" s="184">
        <f t="shared" si="485"/>
        <v>1.0027336309999999</v>
      </c>
      <c r="AF808" s="177">
        <f t="shared" si="470"/>
        <v>883.02025355000001</v>
      </c>
      <c r="AG808" s="177">
        <f t="shared" si="471"/>
        <v>911.76504149000004</v>
      </c>
      <c r="AH808" s="188">
        <f t="shared" si="484"/>
        <v>0</v>
      </c>
      <c r="AI808" s="188"/>
      <c r="AJ808" s="188"/>
      <c r="AK808" s="188"/>
      <c r="AL808" s="8"/>
      <c r="AM808" s="8"/>
      <c r="AN808" s="8"/>
      <c r="AO808" s="8"/>
      <c r="AP808" s="8"/>
      <c r="AQ808" s="8"/>
      <c r="AR808" s="5"/>
      <c r="AS808" s="1"/>
      <c r="AT808" s="8"/>
      <c r="AU808" s="1"/>
      <c r="AV808" s="1"/>
      <c r="AW808" s="3"/>
      <c r="AX808" s="3"/>
      <c r="AY808" s="4"/>
      <c r="AZ808" s="4"/>
      <c r="BA808" s="4"/>
      <c r="BB808" s="1"/>
      <c r="BC808" s="1"/>
      <c r="BD808" s="1"/>
      <c r="BE808" s="1"/>
      <c r="BF808" s="1"/>
      <c r="BG808" s="1"/>
      <c r="BH808" s="1"/>
      <c r="BI808" s="1"/>
    </row>
    <row r="809" spans="1:61" x14ac:dyDescent="0.2">
      <c r="A809" s="125">
        <f t="shared" si="472"/>
        <v>42700</v>
      </c>
      <c r="B809" s="177">
        <f t="shared" si="456"/>
        <v>334579.22866303934</v>
      </c>
      <c r="C809" s="3">
        <f t="shared" si="473"/>
        <v>45168195.869510308</v>
      </c>
      <c r="D809" s="177">
        <f t="shared" si="474"/>
        <v>278523.36256164999</v>
      </c>
      <c r="E809" s="177">
        <f t="shared" si="475"/>
        <v>10338.383761720001</v>
      </c>
      <c r="F809" s="178">
        <f t="shared" si="457"/>
        <v>268184.97879993002</v>
      </c>
      <c r="G809" s="179">
        <f t="shared" si="476"/>
        <v>4740.53</v>
      </c>
      <c r="H809" s="180">
        <f>IF(AND(N809=1,N808&gt;1),VLOOKUP(A808,[1]Plan1!$CW$105:$CY$215,3),H808)</f>
        <v>4752.8599999999997</v>
      </c>
      <c r="I809" s="181">
        <f t="shared" si="458"/>
        <v>42624</v>
      </c>
      <c r="J809" s="181">
        <f t="shared" si="477"/>
        <v>42654</v>
      </c>
      <c r="K809" s="182">
        <f t="shared" si="459"/>
        <v>2.6009749964666096E-3</v>
      </c>
      <c r="L809" s="213">
        <f t="shared" si="478"/>
        <v>42716</v>
      </c>
      <c r="M809" s="183">
        <f t="shared" si="479"/>
        <v>21</v>
      </c>
      <c r="N809" s="183">
        <f t="shared" si="460"/>
        <v>11</v>
      </c>
      <c r="O809" s="177">
        <f t="shared" si="461"/>
        <v>1.00136157</v>
      </c>
      <c r="P809" s="184">
        <f t="shared" si="455"/>
        <v>1.0008001200000001</v>
      </c>
      <c r="Q809" s="184">
        <f t="shared" si="480"/>
        <v>1.1974894919532446</v>
      </c>
      <c r="R809" s="177">
        <f t="shared" ref="R809:R872" si="486">TRUNC(TRUNC((O809*Q809),15),8)</f>
        <v>1.19911995</v>
      </c>
      <c r="S809" s="177">
        <f t="shared" si="481"/>
        <v>1.15976272</v>
      </c>
      <c r="T809" s="177">
        <f t="shared" si="462"/>
        <v>323021.01254804002</v>
      </c>
      <c r="U809" s="177">
        <f t="shared" si="463"/>
        <v>1651.6883101762194</v>
      </c>
      <c r="V809" s="177">
        <f t="shared" si="464"/>
        <v>53400.979569393137</v>
      </c>
      <c r="W809" s="177">
        <f t="shared" si="465"/>
        <v>333576.03044121934</v>
      </c>
      <c r="X809" s="185">
        <f t="shared" si="466"/>
        <v>0</v>
      </c>
      <c r="Y809" s="177">
        <f t="shared" si="467"/>
        <v>0</v>
      </c>
      <c r="Z809" s="186">
        <f t="shared" si="468"/>
        <v>0</v>
      </c>
      <c r="AA809" s="177">
        <f t="shared" si="482"/>
        <v>0</v>
      </c>
      <c r="AB809" s="187">
        <f t="shared" si="483"/>
        <v>7.1215000000000001E-2</v>
      </c>
      <c r="AC809" s="185">
        <f t="shared" si="469"/>
        <v>11</v>
      </c>
      <c r="AD809" s="185">
        <v>252</v>
      </c>
      <c r="AE809" s="184">
        <f t="shared" si="485"/>
        <v>1.003007405</v>
      </c>
      <c r="AF809" s="177">
        <f t="shared" si="470"/>
        <v>971.45500823999998</v>
      </c>
      <c r="AG809" s="177">
        <f t="shared" si="471"/>
        <v>1003.19822182</v>
      </c>
      <c r="AH809" s="188">
        <f t="shared" si="484"/>
        <v>0</v>
      </c>
      <c r="AI809" s="188"/>
      <c r="AJ809" s="188"/>
      <c r="AK809" s="188"/>
      <c r="AL809" s="8"/>
      <c r="AM809" s="8"/>
      <c r="AN809" s="8"/>
      <c r="AO809" s="8"/>
      <c r="AP809" s="8"/>
      <c r="AQ809" s="8"/>
      <c r="AR809" s="5"/>
      <c r="AS809" s="1"/>
      <c r="AT809" s="8"/>
      <c r="AU809" s="1"/>
      <c r="AV809" s="1"/>
      <c r="AW809" s="3"/>
      <c r="AX809" s="3"/>
      <c r="AY809" s="4"/>
      <c r="AZ809" s="4"/>
      <c r="BA809" s="4"/>
      <c r="BB809" s="1"/>
      <c r="BC809" s="1"/>
      <c r="BD809" s="1"/>
      <c r="BE809" s="1"/>
      <c r="BF809" s="1"/>
      <c r="BG809" s="1"/>
      <c r="BH809" s="1"/>
      <c r="BI809" s="1"/>
    </row>
    <row r="810" spans="1:61" x14ac:dyDescent="0.2">
      <c r="A810" s="125">
        <f t="shared" si="472"/>
        <v>42701</v>
      </c>
      <c r="B810" s="177">
        <f t="shared" si="456"/>
        <v>334579.22866303934</v>
      </c>
      <c r="C810" s="3">
        <f t="shared" si="473"/>
        <v>45168195.869510308</v>
      </c>
      <c r="D810" s="177">
        <f t="shared" si="474"/>
        <v>278523.36256164999</v>
      </c>
      <c r="E810" s="177">
        <f t="shared" si="475"/>
        <v>10338.383761720001</v>
      </c>
      <c r="F810" s="178">
        <f t="shared" si="457"/>
        <v>268184.97879993002</v>
      </c>
      <c r="G810" s="179">
        <f t="shared" si="476"/>
        <v>4740.53</v>
      </c>
      <c r="H810" s="180">
        <f>IF(AND(N810=1,N809&gt;1),VLOOKUP(A809,[1]Plan1!$CW$105:$CY$215,3),H809)</f>
        <v>4752.8599999999997</v>
      </c>
      <c r="I810" s="181">
        <f t="shared" si="458"/>
        <v>42624</v>
      </c>
      <c r="J810" s="181">
        <f t="shared" si="477"/>
        <v>42654</v>
      </c>
      <c r="K810" s="182">
        <f t="shared" si="459"/>
        <v>2.6009749964666096E-3</v>
      </c>
      <c r="L810" s="213">
        <f t="shared" si="478"/>
        <v>42716</v>
      </c>
      <c r="M810" s="183">
        <f t="shared" si="479"/>
        <v>21</v>
      </c>
      <c r="N810" s="183">
        <f t="shared" si="460"/>
        <v>11</v>
      </c>
      <c r="O810" s="177">
        <f t="shared" si="461"/>
        <v>1.00136157</v>
      </c>
      <c r="P810" s="184">
        <f t="shared" ref="P810:P873" si="487">IF(L810&gt;L809,O809,P809)</f>
        <v>1.0008001200000001</v>
      </c>
      <c r="Q810" s="184">
        <f t="shared" si="480"/>
        <v>1.1974894919532446</v>
      </c>
      <c r="R810" s="177">
        <f t="shared" si="486"/>
        <v>1.19911995</v>
      </c>
      <c r="S810" s="177">
        <f t="shared" si="481"/>
        <v>1.15976272</v>
      </c>
      <c r="T810" s="177">
        <f t="shared" si="462"/>
        <v>323021.01254804002</v>
      </c>
      <c r="U810" s="177">
        <f t="shared" si="463"/>
        <v>1651.6883101762194</v>
      </c>
      <c r="V810" s="177">
        <f t="shared" si="464"/>
        <v>53400.979569393137</v>
      </c>
      <c r="W810" s="177">
        <f t="shared" si="465"/>
        <v>333576.03044121934</v>
      </c>
      <c r="X810" s="185">
        <f t="shared" si="466"/>
        <v>0</v>
      </c>
      <c r="Y810" s="177">
        <f t="shared" si="467"/>
        <v>0</v>
      </c>
      <c r="Z810" s="186">
        <f t="shared" si="468"/>
        <v>0</v>
      </c>
      <c r="AA810" s="177">
        <f t="shared" si="482"/>
        <v>0</v>
      </c>
      <c r="AB810" s="187">
        <f t="shared" si="483"/>
        <v>7.1215000000000001E-2</v>
      </c>
      <c r="AC810" s="185">
        <f t="shared" si="469"/>
        <v>11</v>
      </c>
      <c r="AD810" s="185">
        <v>252</v>
      </c>
      <c r="AE810" s="184">
        <f t="shared" si="485"/>
        <v>1.003007405</v>
      </c>
      <c r="AF810" s="177">
        <f t="shared" si="470"/>
        <v>971.45500823999998</v>
      </c>
      <c r="AG810" s="177">
        <f t="shared" si="471"/>
        <v>1003.19822182</v>
      </c>
      <c r="AH810" s="188">
        <f t="shared" si="484"/>
        <v>0</v>
      </c>
      <c r="AI810" s="188"/>
      <c r="AJ810" s="188"/>
      <c r="AK810" s="188"/>
      <c r="AL810" s="8"/>
      <c r="AM810" s="8"/>
      <c r="AN810" s="8"/>
      <c r="AO810" s="8"/>
      <c r="AP810" s="8"/>
      <c r="AQ810" s="8"/>
      <c r="AR810" s="5"/>
      <c r="AS810" s="1"/>
      <c r="AT810" s="8"/>
      <c r="AU810" s="1"/>
      <c r="AV810" s="1"/>
      <c r="AW810" s="3"/>
      <c r="AX810" s="3"/>
      <c r="AY810" s="4"/>
      <c r="AZ810" s="4"/>
      <c r="BA810" s="4"/>
      <c r="BB810" s="1"/>
      <c r="BC810" s="1"/>
      <c r="BD810" s="1"/>
      <c r="BE810" s="1"/>
      <c r="BF810" s="1"/>
      <c r="BG810" s="1"/>
      <c r="BH810" s="1"/>
      <c r="BI810" s="1"/>
    </row>
    <row r="811" spans="1:61" x14ac:dyDescent="0.2">
      <c r="A811" s="125">
        <f t="shared" si="472"/>
        <v>42702</v>
      </c>
      <c r="B811" s="177">
        <f t="shared" si="456"/>
        <v>334579.22866303934</v>
      </c>
      <c r="C811" s="3">
        <f t="shared" si="473"/>
        <v>45168195.869510308</v>
      </c>
      <c r="D811" s="177">
        <f t="shared" si="474"/>
        <v>278523.36256164999</v>
      </c>
      <c r="E811" s="177">
        <f t="shared" si="475"/>
        <v>10338.383761720001</v>
      </c>
      <c r="F811" s="178">
        <f t="shared" si="457"/>
        <v>268184.97879993002</v>
      </c>
      <c r="G811" s="179">
        <f t="shared" si="476"/>
        <v>4740.53</v>
      </c>
      <c r="H811" s="180">
        <f>IF(AND(N811=1,N810&gt;1),VLOOKUP(A810,[1]Plan1!$CW$105:$CY$215,3),H810)</f>
        <v>4752.8599999999997</v>
      </c>
      <c r="I811" s="181">
        <f t="shared" si="458"/>
        <v>42624</v>
      </c>
      <c r="J811" s="181">
        <f t="shared" si="477"/>
        <v>42654</v>
      </c>
      <c r="K811" s="182">
        <f t="shared" si="459"/>
        <v>2.6009749964666096E-3</v>
      </c>
      <c r="L811" s="213">
        <f t="shared" si="478"/>
        <v>42716</v>
      </c>
      <c r="M811" s="183">
        <f t="shared" si="479"/>
        <v>21</v>
      </c>
      <c r="N811" s="183">
        <f t="shared" si="460"/>
        <v>11</v>
      </c>
      <c r="O811" s="177">
        <f t="shared" si="461"/>
        <v>1.00136157</v>
      </c>
      <c r="P811" s="184">
        <f t="shared" si="487"/>
        <v>1.0008001200000001</v>
      </c>
      <c r="Q811" s="184">
        <f t="shared" si="480"/>
        <v>1.1974894919532446</v>
      </c>
      <c r="R811" s="177">
        <f t="shared" si="486"/>
        <v>1.19911995</v>
      </c>
      <c r="S811" s="177">
        <f t="shared" si="481"/>
        <v>1.15976272</v>
      </c>
      <c r="T811" s="177">
        <f t="shared" si="462"/>
        <v>323021.01254804002</v>
      </c>
      <c r="U811" s="177">
        <f t="shared" si="463"/>
        <v>1651.6883101762194</v>
      </c>
      <c r="V811" s="177">
        <f t="shared" si="464"/>
        <v>53400.979569393137</v>
      </c>
      <c r="W811" s="177">
        <f t="shared" si="465"/>
        <v>333576.03044121934</v>
      </c>
      <c r="X811" s="185">
        <f t="shared" si="466"/>
        <v>0</v>
      </c>
      <c r="Y811" s="177">
        <f t="shared" si="467"/>
        <v>0</v>
      </c>
      <c r="Z811" s="186">
        <f t="shared" si="468"/>
        <v>0</v>
      </c>
      <c r="AA811" s="177">
        <f t="shared" si="482"/>
        <v>0</v>
      </c>
      <c r="AB811" s="187">
        <f t="shared" si="483"/>
        <v>7.1215000000000001E-2</v>
      </c>
      <c r="AC811" s="185">
        <f t="shared" si="469"/>
        <v>11</v>
      </c>
      <c r="AD811" s="185">
        <v>252</v>
      </c>
      <c r="AE811" s="184">
        <f t="shared" si="485"/>
        <v>1.003007405</v>
      </c>
      <c r="AF811" s="177">
        <f t="shared" si="470"/>
        <v>971.45500823999998</v>
      </c>
      <c r="AG811" s="177">
        <f t="shared" si="471"/>
        <v>1003.19822182</v>
      </c>
      <c r="AH811" s="188">
        <f t="shared" si="484"/>
        <v>0</v>
      </c>
      <c r="AI811" s="188"/>
      <c r="AJ811" s="188"/>
      <c r="AK811" s="188"/>
      <c r="AL811" s="8"/>
      <c r="AM811" s="8"/>
      <c r="AN811" s="8"/>
      <c r="AO811" s="8"/>
      <c r="AP811" s="8"/>
      <c r="AQ811" s="8"/>
      <c r="AR811" s="5"/>
      <c r="AS811" s="1"/>
      <c r="AT811" s="8"/>
      <c r="AU811" s="1"/>
      <c r="AV811" s="1"/>
      <c r="AW811" s="3"/>
      <c r="AX811" s="3"/>
      <c r="AY811" s="4"/>
      <c r="AZ811" s="4"/>
      <c r="BA811" s="4"/>
      <c r="BB811" s="1"/>
      <c r="BC811" s="1"/>
      <c r="BD811" s="1"/>
      <c r="BE811" s="1"/>
      <c r="BF811" s="1"/>
      <c r="BG811" s="1"/>
      <c r="BH811" s="1"/>
      <c r="BI811" s="1"/>
    </row>
    <row r="812" spans="1:61" x14ac:dyDescent="0.2">
      <c r="A812" s="125">
        <f t="shared" si="472"/>
        <v>42703</v>
      </c>
      <c r="B812" s="177">
        <f t="shared" si="456"/>
        <v>334710.49088822445</v>
      </c>
      <c r="C812" s="3">
        <f t="shared" si="473"/>
        <v>45185916.269910298</v>
      </c>
      <c r="D812" s="177">
        <f t="shared" si="474"/>
        <v>278523.36256164999</v>
      </c>
      <c r="E812" s="177">
        <f t="shared" si="475"/>
        <v>10338.383761720001</v>
      </c>
      <c r="F812" s="178">
        <f t="shared" si="457"/>
        <v>268184.97879993002</v>
      </c>
      <c r="G812" s="179">
        <f t="shared" si="476"/>
        <v>4740.53</v>
      </c>
      <c r="H812" s="180">
        <f>IF(AND(N812=1,N811&gt;1),VLOOKUP(A811,[1]Plan1!$CW$105:$CY$215,3),H811)</f>
        <v>4752.8599999999997</v>
      </c>
      <c r="I812" s="181">
        <f t="shared" si="458"/>
        <v>42624</v>
      </c>
      <c r="J812" s="181">
        <f t="shared" si="477"/>
        <v>42654</v>
      </c>
      <c r="K812" s="182">
        <f t="shared" si="459"/>
        <v>2.6009749964666096E-3</v>
      </c>
      <c r="L812" s="213">
        <f t="shared" si="478"/>
        <v>42716</v>
      </c>
      <c r="M812" s="183">
        <f t="shared" si="479"/>
        <v>21</v>
      </c>
      <c r="N812" s="183">
        <f t="shared" si="460"/>
        <v>12</v>
      </c>
      <c r="O812" s="177">
        <f t="shared" si="461"/>
        <v>1.0014854399999999</v>
      </c>
      <c r="P812" s="184">
        <f t="shared" si="487"/>
        <v>1.0008001200000001</v>
      </c>
      <c r="Q812" s="184">
        <f t="shared" si="480"/>
        <v>1.1974894919532446</v>
      </c>
      <c r="R812" s="177">
        <f t="shared" si="486"/>
        <v>1.19926829</v>
      </c>
      <c r="S812" s="177">
        <f t="shared" si="481"/>
        <v>1.15976272</v>
      </c>
      <c r="T812" s="177">
        <f t="shared" si="462"/>
        <v>323021.01254804002</v>
      </c>
      <c r="U812" s="177">
        <f t="shared" si="463"/>
        <v>1651.6883101762194</v>
      </c>
      <c r="V812" s="177">
        <f t="shared" si="464"/>
        <v>53440.762129148308</v>
      </c>
      <c r="W812" s="177">
        <f t="shared" si="465"/>
        <v>333615.81300097448</v>
      </c>
      <c r="X812" s="185">
        <f t="shared" si="466"/>
        <v>0</v>
      </c>
      <c r="Y812" s="177">
        <f t="shared" si="467"/>
        <v>0</v>
      </c>
      <c r="Z812" s="186">
        <f t="shared" si="468"/>
        <v>0</v>
      </c>
      <c r="AA812" s="177">
        <f t="shared" si="482"/>
        <v>0</v>
      </c>
      <c r="AB812" s="187">
        <f t="shared" si="483"/>
        <v>7.1215000000000001E-2</v>
      </c>
      <c r="AC812" s="185">
        <f t="shared" si="469"/>
        <v>12</v>
      </c>
      <c r="AD812" s="185">
        <v>252</v>
      </c>
      <c r="AE812" s="184">
        <f t="shared" si="485"/>
        <v>1.0032812529999999</v>
      </c>
      <c r="AF812" s="177">
        <f t="shared" si="470"/>
        <v>1059.9136664800001</v>
      </c>
      <c r="AG812" s="177">
        <f t="shared" si="471"/>
        <v>1094.6778872499999</v>
      </c>
      <c r="AH812" s="188">
        <f t="shared" si="484"/>
        <v>0</v>
      </c>
      <c r="AI812" s="188"/>
      <c r="AJ812" s="188"/>
      <c r="AK812" s="188"/>
      <c r="AL812" s="8"/>
      <c r="AM812" s="8"/>
      <c r="AN812" s="8"/>
      <c r="AO812" s="8"/>
      <c r="AP812" s="8"/>
      <c r="AQ812" s="8"/>
      <c r="AR812" s="5"/>
      <c r="AS812" s="1"/>
      <c r="AT812" s="8"/>
      <c r="AU812" s="1"/>
      <c r="AV812" s="1"/>
      <c r="AW812" s="3"/>
      <c r="AX812" s="3"/>
      <c r="AY812" s="4"/>
      <c r="AZ812" s="4"/>
      <c r="BA812" s="4"/>
      <c r="BB812" s="1"/>
      <c r="BC812" s="1"/>
      <c r="BD812" s="1"/>
      <c r="BE812" s="1"/>
      <c r="BF812" s="1"/>
      <c r="BG812" s="1"/>
      <c r="BH812" s="1"/>
      <c r="BI812" s="1"/>
    </row>
    <row r="813" spans="1:61" x14ac:dyDescent="0.2">
      <c r="A813" s="125">
        <f t="shared" si="472"/>
        <v>42704</v>
      </c>
      <c r="B813" s="177">
        <f t="shared" si="456"/>
        <v>334841.80295136943</v>
      </c>
      <c r="C813" s="3">
        <f t="shared" si="473"/>
        <v>45203643.398434877</v>
      </c>
      <c r="D813" s="177">
        <f t="shared" si="474"/>
        <v>278523.36256164999</v>
      </c>
      <c r="E813" s="177">
        <f t="shared" si="475"/>
        <v>10338.383761720001</v>
      </c>
      <c r="F813" s="178">
        <f t="shared" si="457"/>
        <v>268184.97879993002</v>
      </c>
      <c r="G813" s="179">
        <f t="shared" si="476"/>
        <v>4740.53</v>
      </c>
      <c r="H813" s="180">
        <f>IF(AND(N813=1,N812&gt;1),VLOOKUP(A812,[1]Plan1!$CW$105:$CY$215,3),H812)</f>
        <v>4752.8599999999997</v>
      </c>
      <c r="I813" s="181">
        <f t="shared" si="458"/>
        <v>42624</v>
      </c>
      <c r="J813" s="181">
        <f t="shared" si="477"/>
        <v>42654</v>
      </c>
      <c r="K813" s="182">
        <f t="shared" si="459"/>
        <v>2.6009749964666096E-3</v>
      </c>
      <c r="L813" s="213">
        <f t="shared" si="478"/>
        <v>42716</v>
      </c>
      <c r="M813" s="183">
        <f t="shared" si="479"/>
        <v>21</v>
      </c>
      <c r="N813" s="183">
        <f t="shared" si="460"/>
        <v>13</v>
      </c>
      <c r="O813" s="177">
        <f t="shared" si="461"/>
        <v>1.00160933</v>
      </c>
      <c r="P813" s="184">
        <f t="shared" si="487"/>
        <v>1.0008001200000001</v>
      </c>
      <c r="Q813" s="184">
        <f t="shared" si="480"/>
        <v>1.1974894919532446</v>
      </c>
      <c r="R813" s="177">
        <f t="shared" si="486"/>
        <v>1.1994166399999999</v>
      </c>
      <c r="S813" s="177">
        <f t="shared" si="481"/>
        <v>1.15976272</v>
      </c>
      <c r="T813" s="177">
        <f t="shared" si="462"/>
        <v>323021.01254804002</v>
      </c>
      <c r="U813" s="177">
        <f t="shared" si="463"/>
        <v>1651.6883101762194</v>
      </c>
      <c r="V813" s="177">
        <f t="shared" si="464"/>
        <v>53480.547370753258</v>
      </c>
      <c r="W813" s="177">
        <f t="shared" si="465"/>
        <v>333655.59824257944</v>
      </c>
      <c r="X813" s="185">
        <f t="shared" si="466"/>
        <v>0</v>
      </c>
      <c r="Y813" s="177">
        <f t="shared" si="467"/>
        <v>0</v>
      </c>
      <c r="Z813" s="186">
        <f t="shared" si="468"/>
        <v>0</v>
      </c>
      <c r="AA813" s="177">
        <f t="shared" si="482"/>
        <v>0</v>
      </c>
      <c r="AB813" s="187">
        <f t="shared" si="483"/>
        <v>7.1215000000000001E-2</v>
      </c>
      <c r="AC813" s="185">
        <f t="shared" si="469"/>
        <v>13</v>
      </c>
      <c r="AD813" s="185">
        <v>252</v>
      </c>
      <c r="AE813" s="184">
        <f t="shared" si="485"/>
        <v>1.003555177</v>
      </c>
      <c r="AF813" s="177">
        <f t="shared" si="470"/>
        <v>1148.3968743200001</v>
      </c>
      <c r="AG813" s="177">
        <f t="shared" si="471"/>
        <v>1186.20470879</v>
      </c>
      <c r="AH813" s="188">
        <f t="shared" si="484"/>
        <v>0</v>
      </c>
      <c r="AI813" s="188"/>
      <c r="AJ813" s="188"/>
      <c r="AK813" s="188"/>
      <c r="AL813" s="8"/>
      <c r="AM813" s="8"/>
      <c r="AN813" s="8"/>
      <c r="AO813" s="8"/>
      <c r="AP813" s="8"/>
      <c r="AQ813" s="8"/>
      <c r="AR813" s="5"/>
      <c r="AS813" s="1"/>
      <c r="AT813" s="8"/>
      <c r="AU813" s="1"/>
      <c r="AV813" s="1"/>
      <c r="AW813" s="3"/>
      <c r="AX813" s="3"/>
      <c r="AY813" s="4"/>
      <c r="AZ813" s="4"/>
      <c r="BA813" s="4"/>
      <c r="BB813" s="1"/>
      <c r="BC813" s="1"/>
      <c r="BD813" s="1"/>
      <c r="BE813" s="1"/>
      <c r="BF813" s="1"/>
      <c r="BG813" s="1"/>
      <c r="BH813" s="1"/>
      <c r="BI813" s="1"/>
    </row>
    <row r="814" spans="1:61" x14ac:dyDescent="0.2">
      <c r="A814" s="125">
        <f t="shared" si="472"/>
        <v>42705</v>
      </c>
      <c r="B814" s="177">
        <f t="shared" si="456"/>
        <v>334973.16688847396</v>
      </c>
      <c r="C814" s="3">
        <f t="shared" si="473"/>
        <v>45221377.529943988</v>
      </c>
      <c r="D814" s="177">
        <f t="shared" si="474"/>
        <v>278523.36256164999</v>
      </c>
      <c r="E814" s="177">
        <f t="shared" si="475"/>
        <v>10338.383761720001</v>
      </c>
      <c r="F814" s="178">
        <f t="shared" si="457"/>
        <v>268184.97879993002</v>
      </c>
      <c r="G814" s="179">
        <f t="shared" si="476"/>
        <v>4740.53</v>
      </c>
      <c r="H814" s="180">
        <f>IF(AND(N814=1,N813&gt;1),VLOOKUP(A813,[1]Plan1!$CW$105:$CY$215,3),H813)</f>
        <v>4752.8599999999997</v>
      </c>
      <c r="I814" s="181">
        <f t="shared" si="458"/>
        <v>42624</v>
      </c>
      <c r="J814" s="181">
        <f t="shared" si="477"/>
        <v>42654</v>
      </c>
      <c r="K814" s="182">
        <f t="shared" si="459"/>
        <v>2.6009749964666096E-3</v>
      </c>
      <c r="L814" s="213">
        <f t="shared" si="478"/>
        <v>42716</v>
      </c>
      <c r="M814" s="183">
        <f t="shared" si="479"/>
        <v>21</v>
      </c>
      <c r="N814" s="183">
        <f t="shared" si="460"/>
        <v>14</v>
      </c>
      <c r="O814" s="177">
        <f t="shared" si="461"/>
        <v>1.0017332299999999</v>
      </c>
      <c r="P814" s="184">
        <f t="shared" si="487"/>
        <v>1.0008001200000001</v>
      </c>
      <c r="Q814" s="184">
        <f t="shared" si="480"/>
        <v>1.1974894919532446</v>
      </c>
      <c r="R814" s="177">
        <f t="shared" si="486"/>
        <v>1.1995650099999999</v>
      </c>
      <c r="S814" s="177">
        <f t="shared" si="481"/>
        <v>1.15976272</v>
      </c>
      <c r="T814" s="177">
        <f t="shared" si="462"/>
        <v>323021.01254804002</v>
      </c>
      <c r="U814" s="177">
        <f t="shared" si="463"/>
        <v>1651.6883101762194</v>
      </c>
      <c r="V814" s="177">
        <f t="shared" si="464"/>
        <v>53520.337976057803</v>
      </c>
      <c r="W814" s="177">
        <f t="shared" si="465"/>
        <v>333695.38884788397</v>
      </c>
      <c r="X814" s="185">
        <f t="shared" si="466"/>
        <v>0</v>
      </c>
      <c r="Y814" s="177">
        <f t="shared" si="467"/>
        <v>0</v>
      </c>
      <c r="Z814" s="186">
        <f t="shared" si="468"/>
        <v>0</v>
      </c>
      <c r="AA814" s="177">
        <f t="shared" si="482"/>
        <v>0</v>
      </c>
      <c r="AB814" s="187">
        <f t="shared" si="483"/>
        <v>7.1215000000000001E-2</v>
      </c>
      <c r="AC814" s="185">
        <f t="shared" si="469"/>
        <v>14</v>
      </c>
      <c r="AD814" s="185">
        <v>252</v>
      </c>
      <c r="AE814" s="184">
        <f t="shared" si="485"/>
        <v>1.0038291749999999</v>
      </c>
      <c r="AF814" s="177">
        <f t="shared" si="470"/>
        <v>1236.90398572</v>
      </c>
      <c r="AG814" s="177">
        <f t="shared" si="471"/>
        <v>1277.77804059</v>
      </c>
      <c r="AH814" s="188">
        <f t="shared" si="484"/>
        <v>0</v>
      </c>
      <c r="AI814" s="188"/>
      <c r="AJ814" s="188"/>
      <c r="AK814" s="188"/>
      <c r="AL814" s="8"/>
      <c r="AM814" s="8"/>
      <c r="AN814" s="8"/>
      <c r="AO814" s="8"/>
      <c r="AP814" s="8"/>
      <c r="AQ814" s="8"/>
      <c r="AR814" s="5"/>
      <c r="AS814" s="1"/>
      <c r="AT814" s="8"/>
      <c r="AU814" s="1"/>
      <c r="AV814" s="1"/>
      <c r="AW814" s="3"/>
      <c r="AX814" s="3"/>
      <c r="AY814" s="4"/>
      <c r="AZ814" s="4"/>
      <c r="BA814" s="4"/>
      <c r="BB814" s="1"/>
      <c r="BC814" s="1"/>
      <c r="BD814" s="1"/>
      <c r="BE814" s="1"/>
      <c r="BF814" s="1"/>
      <c r="BG814" s="1"/>
      <c r="BH814" s="1"/>
      <c r="BI814" s="1"/>
    </row>
    <row r="815" spans="1:61" x14ac:dyDescent="0.2">
      <c r="A815" s="125">
        <f t="shared" si="472"/>
        <v>42706</v>
      </c>
      <c r="B815" s="177">
        <f t="shared" si="456"/>
        <v>335104.58035365836</v>
      </c>
      <c r="C815" s="3">
        <f t="shared" si="473"/>
        <v>45239118.347743876</v>
      </c>
      <c r="D815" s="177">
        <f t="shared" si="474"/>
        <v>278523.36256164999</v>
      </c>
      <c r="E815" s="177">
        <f t="shared" si="475"/>
        <v>10338.383761720001</v>
      </c>
      <c r="F815" s="178">
        <f t="shared" si="457"/>
        <v>268184.97879993002</v>
      </c>
      <c r="G815" s="179">
        <f t="shared" si="476"/>
        <v>4740.53</v>
      </c>
      <c r="H815" s="180">
        <f>IF(AND(N815=1,N814&gt;1),VLOOKUP(A814,[1]Plan1!$CW$105:$CY$215,3),H814)</f>
        <v>4752.8599999999997</v>
      </c>
      <c r="I815" s="181">
        <f t="shared" si="458"/>
        <v>42624</v>
      </c>
      <c r="J815" s="181">
        <f t="shared" si="477"/>
        <v>42654</v>
      </c>
      <c r="K815" s="182">
        <f t="shared" si="459"/>
        <v>2.6009749964666096E-3</v>
      </c>
      <c r="L815" s="213">
        <f t="shared" si="478"/>
        <v>42716</v>
      </c>
      <c r="M815" s="183">
        <f t="shared" si="479"/>
        <v>21</v>
      </c>
      <c r="N815" s="183">
        <f t="shared" si="460"/>
        <v>15</v>
      </c>
      <c r="O815" s="177">
        <f t="shared" si="461"/>
        <v>1.00185714</v>
      </c>
      <c r="P815" s="184">
        <f t="shared" si="487"/>
        <v>1.0008001200000001</v>
      </c>
      <c r="Q815" s="184">
        <f t="shared" si="480"/>
        <v>1.1974894919532446</v>
      </c>
      <c r="R815" s="177">
        <f t="shared" si="486"/>
        <v>1.1997133900000001</v>
      </c>
      <c r="S815" s="177">
        <f t="shared" si="481"/>
        <v>1.15976272</v>
      </c>
      <c r="T815" s="177">
        <f t="shared" si="462"/>
        <v>323021.01254804002</v>
      </c>
      <c r="U815" s="177">
        <f t="shared" si="463"/>
        <v>1651.6883101762194</v>
      </c>
      <c r="V815" s="177">
        <f t="shared" si="464"/>
        <v>53560.131263212184</v>
      </c>
      <c r="W815" s="177">
        <f t="shared" si="465"/>
        <v>333735.18213503837</v>
      </c>
      <c r="X815" s="185">
        <f t="shared" si="466"/>
        <v>0</v>
      </c>
      <c r="Y815" s="177">
        <f t="shared" si="467"/>
        <v>0</v>
      </c>
      <c r="Z815" s="186">
        <f t="shared" si="468"/>
        <v>0</v>
      </c>
      <c r="AA815" s="177">
        <f t="shared" si="482"/>
        <v>0</v>
      </c>
      <c r="AB815" s="187">
        <f t="shared" si="483"/>
        <v>7.1215000000000001E-2</v>
      </c>
      <c r="AC815" s="185">
        <f t="shared" si="469"/>
        <v>15</v>
      </c>
      <c r="AD815" s="185">
        <v>252</v>
      </c>
      <c r="AE815" s="184">
        <f t="shared" si="485"/>
        <v>1.0041032480000001</v>
      </c>
      <c r="AF815" s="177">
        <f t="shared" si="470"/>
        <v>1325.4353236899999</v>
      </c>
      <c r="AG815" s="177">
        <f t="shared" si="471"/>
        <v>1369.3982186200001</v>
      </c>
      <c r="AH815" s="188">
        <f t="shared" si="484"/>
        <v>0</v>
      </c>
      <c r="AI815" s="188"/>
      <c r="AJ815" s="188"/>
      <c r="AK815" s="188"/>
      <c r="AL815" s="8"/>
      <c r="AM815" s="8"/>
      <c r="AN815" s="8"/>
      <c r="AO815" s="8"/>
      <c r="AP815" s="8"/>
      <c r="AQ815" s="8"/>
      <c r="AR815" s="5"/>
      <c r="AS815" s="1"/>
      <c r="AT815" s="8"/>
      <c r="AU815" s="1"/>
      <c r="AV815" s="1"/>
      <c r="AW815" s="3"/>
      <c r="AX815" s="3"/>
      <c r="AY815" s="4"/>
      <c r="AZ815" s="4"/>
      <c r="BA815" s="4"/>
      <c r="BB815" s="1"/>
      <c r="BC815" s="1"/>
      <c r="BD815" s="1"/>
      <c r="BE815" s="1"/>
      <c r="BF815" s="1"/>
      <c r="BG815" s="1"/>
      <c r="BH815" s="1"/>
      <c r="BI815" s="1"/>
    </row>
    <row r="816" spans="1:61" x14ac:dyDescent="0.2">
      <c r="A816" s="125">
        <f t="shared" si="472"/>
        <v>42707</v>
      </c>
      <c r="B816" s="177">
        <f t="shared" si="456"/>
        <v>335236.05110508186</v>
      </c>
      <c r="C816" s="3">
        <f t="shared" si="473"/>
        <v>45256866.899186052</v>
      </c>
      <c r="D816" s="177">
        <f t="shared" si="474"/>
        <v>278523.36256164999</v>
      </c>
      <c r="E816" s="177">
        <f t="shared" si="475"/>
        <v>10338.383761720001</v>
      </c>
      <c r="F816" s="178">
        <f t="shared" si="457"/>
        <v>268184.97879993002</v>
      </c>
      <c r="G816" s="179">
        <f t="shared" si="476"/>
        <v>4740.53</v>
      </c>
      <c r="H816" s="180">
        <f>IF(AND(N816=1,N815&gt;1),VLOOKUP(A815,[1]Plan1!$CW$105:$CY$215,3),H815)</f>
        <v>4752.8599999999997</v>
      </c>
      <c r="I816" s="181">
        <f t="shared" si="458"/>
        <v>42624</v>
      </c>
      <c r="J816" s="181">
        <f t="shared" si="477"/>
        <v>42654</v>
      </c>
      <c r="K816" s="182">
        <f t="shared" si="459"/>
        <v>2.6009749964666096E-3</v>
      </c>
      <c r="L816" s="213">
        <f t="shared" si="478"/>
        <v>42716</v>
      </c>
      <c r="M816" s="183">
        <f t="shared" si="479"/>
        <v>21</v>
      </c>
      <c r="N816" s="183">
        <f t="shared" si="460"/>
        <v>16</v>
      </c>
      <c r="O816" s="177">
        <f t="shared" si="461"/>
        <v>1.00198108</v>
      </c>
      <c r="P816" s="184">
        <f t="shared" si="487"/>
        <v>1.0008001200000001</v>
      </c>
      <c r="Q816" s="184">
        <f t="shared" si="480"/>
        <v>1.1974894919532446</v>
      </c>
      <c r="R816" s="177">
        <f t="shared" si="486"/>
        <v>1.19986181</v>
      </c>
      <c r="S816" s="177">
        <f t="shared" si="481"/>
        <v>1.15976272</v>
      </c>
      <c r="T816" s="177">
        <f t="shared" si="462"/>
        <v>323021.01254804002</v>
      </c>
      <c r="U816" s="177">
        <f t="shared" si="463"/>
        <v>1651.6883101762194</v>
      </c>
      <c r="V816" s="177">
        <f t="shared" si="464"/>
        <v>53599.935277765646</v>
      </c>
      <c r="W816" s="177">
        <f t="shared" si="465"/>
        <v>333774.98614959186</v>
      </c>
      <c r="X816" s="185">
        <f t="shared" si="466"/>
        <v>0</v>
      </c>
      <c r="Y816" s="177">
        <f t="shared" si="467"/>
        <v>0</v>
      </c>
      <c r="Z816" s="186">
        <f t="shared" si="468"/>
        <v>0</v>
      </c>
      <c r="AA816" s="177">
        <f t="shared" si="482"/>
        <v>0</v>
      </c>
      <c r="AB816" s="187">
        <f t="shared" si="483"/>
        <v>7.1215000000000001E-2</v>
      </c>
      <c r="AC816" s="185">
        <f t="shared" si="469"/>
        <v>16</v>
      </c>
      <c r="AD816" s="185">
        <v>252</v>
      </c>
      <c r="AE816" s="184">
        <f t="shared" si="485"/>
        <v>1.0043773949999999</v>
      </c>
      <c r="AF816" s="177">
        <f t="shared" si="470"/>
        <v>1413.99056522</v>
      </c>
      <c r="AG816" s="177">
        <f t="shared" si="471"/>
        <v>1461.0649554900001</v>
      </c>
      <c r="AH816" s="188">
        <f t="shared" si="484"/>
        <v>0</v>
      </c>
      <c r="AI816" s="188"/>
      <c r="AJ816" s="188"/>
      <c r="AK816" s="188"/>
      <c r="AL816" s="8"/>
      <c r="AM816" s="8"/>
      <c r="AN816" s="8"/>
      <c r="AO816" s="8"/>
      <c r="AP816" s="8"/>
      <c r="AQ816" s="8"/>
      <c r="AR816" s="5"/>
      <c r="AS816" s="1"/>
      <c r="AT816" s="8"/>
      <c r="AU816" s="1"/>
      <c r="AV816" s="1"/>
      <c r="AW816" s="3"/>
      <c r="AX816" s="3"/>
      <c r="AY816" s="4"/>
      <c r="AZ816" s="4"/>
      <c r="BA816" s="4"/>
      <c r="BB816" s="1"/>
      <c r="BC816" s="1"/>
      <c r="BD816" s="1"/>
      <c r="BE816" s="1"/>
      <c r="BF816" s="1"/>
      <c r="BG816" s="1"/>
      <c r="BH816" s="1"/>
      <c r="BI816" s="1"/>
    </row>
    <row r="817" spans="1:192" x14ac:dyDescent="0.2">
      <c r="A817" s="125">
        <f t="shared" si="472"/>
        <v>42708</v>
      </c>
      <c r="B817" s="177">
        <f t="shared" si="456"/>
        <v>335236.05110508186</v>
      </c>
      <c r="C817" s="3">
        <f t="shared" si="473"/>
        <v>45256866.899186052</v>
      </c>
      <c r="D817" s="177">
        <f t="shared" si="474"/>
        <v>278523.36256164999</v>
      </c>
      <c r="E817" s="177">
        <f t="shared" si="475"/>
        <v>10338.383761720001</v>
      </c>
      <c r="F817" s="178">
        <f t="shared" si="457"/>
        <v>268184.97879993002</v>
      </c>
      <c r="G817" s="179">
        <f t="shared" si="476"/>
        <v>4740.53</v>
      </c>
      <c r="H817" s="180">
        <f>IF(AND(N817=1,N816&gt;1),VLOOKUP(A816,[1]Plan1!$CW$105:$CY$215,3),H816)</f>
        <v>4752.8599999999997</v>
      </c>
      <c r="I817" s="181">
        <f t="shared" si="458"/>
        <v>42624</v>
      </c>
      <c r="J817" s="181">
        <f t="shared" si="477"/>
        <v>42654</v>
      </c>
      <c r="K817" s="182">
        <f t="shared" si="459"/>
        <v>2.6009749964666096E-3</v>
      </c>
      <c r="L817" s="213">
        <f t="shared" si="478"/>
        <v>42716</v>
      </c>
      <c r="M817" s="183">
        <f t="shared" si="479"/>
        <v>21</v>
      </c>
      <c r="N817" s="183">
        <f t="shared" si="460"/>
        <v>16</v>
      </c>
      <c r="O817" s="177">
        <f t="shared" si="461"/>
        <v>1.00198108</v>
      </c>
      <c r="P817" s="184">
        <f t="shared" si="487"/>
        <v>1.0008001200000001</v>
      </c>
      <c r="Q817" s="184">
        <f t="shared" si="480"/>
        <v>1.1974894919532446</v>
      </c>
      <c r="R817" s="177">
        <f t="shared" si="486"/>
        <v>1.19986181</v>
      </c>
      <c r="S817" s="177">
        <f t="shared" si="481"/>
        <v>1.15976272</v>
      </c>
      <c r="T817" s="177">
        <f t="shared" si="462"/>
        <v>323021.01254804002</v>
      </c>
      <c r="U817" s="177">
        <f t="shared" si="463"/>
        <v>1651.6883101762194</v>
      </c>
      <c r="V817" s="177">
        <f t="shared" si="464"/>
        <v>53599.935277765646</v>
      </c>
      <c r="W817" s="177">
        <f t="shared" si="465"/>
        <v>333774.98614959186</v>
      </c>
      <c r="X817" s="185">
        <f t="shared" si="466"/>
        <v>0</v>
      </c>
      <c r="Y817" s="177">
        <f t="shared" si="467"/>
        <v>0</v>
      </c>
      <c r="Z817" s="186">
        <f t="shared" si="468"/>
        <v>0</v>
      </c>
      <c r="AA817" s="177">
        <f t="shared" si="482"/>
        <v>0</v>
      </c>
      <c r="AB817" s="187">
        <f t="shared" si="483"/>
        <v>7.1215000000000001E-2</v>
      </c>
      <c r="AC817" s="185">
        <f t="shared" si="469"/>
        <v>16</v>
      </c>
      <c r="AD817" s="185">
        <v>252</v>
      </c>
      <c r="AE817" s="184">
        <f t="shared" si="485"/>
        <v>1.0043773949999999</v>
      </c>
      <c r="AF817" s="177">
        <f t="shared" si="470"/>
        <v>1413.99056522</v>
      </c>
      <c r="AG817" s="177">
        <f t="shared" si="471"/>
        <v>1461.0649554900001</v>
      </c>
      <c r="AH817" s="188">
        <f t="shared" si="484"/>
        <v>0</v>
      </c>
      <c r="AI817" s="188"/>
      <c r="AJ817" s="188"/>
      <c r="AK817" s="188"/>
      <c r="AL817" s="8"/>
      <c r="AM817" s="8"/>
      <c r="AN817" s="8"/>
      <c r="AO817" s="8"/>
      <c r="AP817" s="8"/>
      <c r="AQ817" s="8"/>
      <c r="AR817" s="5"/>
      <c r="AS817" s="1"/>
      <c r="AT817" s="8"/>
      <c r="AU817" s="1"/>
      <c r="AV817" s="1"/>
      <c r="AW817" s="3"/>
      <c r="AX817" s="3"/>
      <c r="AY817" s="4"/>
      <c r="AZ817" s="4"/>
      <c r="BA817" s="4"/>
      <c r="BB817" s="1"/>
      <c r="BC817" s="1"/>
      <c r="BD817" s="1"/>
      <c r="BE817" s="1"/>
      <c r="BF817" s="1"/>
      <c r="BG817" s="1"/>
      <c r="BH817" s="1"/>
      <c r="BI817" s="1"/>
    </row>
    <row r="818" spans="1:192" x14ac:dyDescent="0.2">
      <c r="A818" s="125">
        <f t="shared" si="472"/>
        <v>42709</v>
      </c>
      <c r="B818" s="177">
        <f t="shared" si="456"/>
        <v>335236.05110508186</v>
      </c>
      <c r="C818" s="3">
        <f t="shared" si="473"/>
        <v>45256866.899186052</v>
      </c>
      <c r="D818" s="177">
        <f t="shared" si="474"/>
        <v>278523.36256164999</v>
      </c>
      <c r="E818" s="177">
        <f t="shared" si="475"/>
        <v>10338.383761720001</v>
      </c>
      <c r="F818" s="178">
        <f t="shared" si="457"/>
        <v>268184.97879993002</v>
      </c>
      <c r="G818" s="179">
        <f t="shared" si="476"/>
        <v>4740.53</v>
      </c>
      <c r="H818" s="180">
        <f>IF(AND(N818=1,N817&gt;1),VLOOKUP(A817,[1]Plan1!$CW$105:$CY$215,3),H817)</f>
        <v>4752.8599999999997</v>
      </c>
      <c r="I818" s="181">
        <f t="shared" si="458"/>
        <v>42624</v>
      </c>
      <c r="J818" s="181">
        <f t="shared" si="477"/>
        <v>42654</v>
      </c>
      <c r="K818" s="182">
        <f t="shared" si="459"/>
        <v>2.6009749964666096E-3</v>
      </c>
      <c r="L818" s="213">
        <f t="shared" si="478"/>
        <v>42716</v>
      </c>
      <c r="M818" s="183">
        <f t="shared" si="479"/>
        <v>21</v>
      </c>
      <c r="N818" s="183">
        <f t="shared" si="460"/>
        <v>16</v>
      </c>
      <c r="O818" s="177">
        <f t="shared" si="461"/>
        <v>1.00198108</v>
      </c>
      <c r="P818" s="184">
        <f t="shared" si="487"/>
        <v>1.0008001200000001</v>
      </c>
      <c r="Q818" s="184">
        <f t="shared" si="480"/>
        <v>1.1974894919532446</v>
      </c>
      <c r="R818" s="177">
        <f t="shared" si="486"/>
        <v>1.19986181</v>
      </c>
      <c r="S818" s="177">
        <f t="shared" si="481"/>
        <v>1.15976272</v>
      </c>
      <c r="T818" s="177">
        <f t="shared" si="462"/>
        <v>323021.01254804002</v>
      </c>
      <c r="U818" s="177">
        <f t="shared" si="463"/>
        <v>1651.6883101762194</v>
      </c>
      <c r="V818" s="177">
        <f t="shared" si="464"/>
        <v>53599.935277765646</v>
      </c>
      <c r="W818" s="177">
        <f t="shared" si="465"/>
        <v>333774.98614959186</v>
      </c>
      <c r="X818" s="185">
        <f t="shared" si="466"/>
        <v>0</v>
      </c>
      <c r="Y818" s="177">
        <f t="shared" si="467"/>
        <v>0</v>
      </c>
      <c r="Z818" s="186">
        <f t="shared" si="468"/>
        <v>0</v>
      </c>
      <c r="AA818" s="177">
        <f t="shared" si="482"/>
        <v>0</v>
      </c>
      <c r="AB818" s="187">
        <f t="shared" si="483"/>
        <v>7.1215000000000001E-2</v>
      </c>
      <c r="AC818" s="185">
        <f t="shared" si="469"/>
        <v>16</v>
      </c>
      <c r="AD818" s="185">
        <v>252</v>
      </c>
      <c r="AE818" s="184">
        <f t="shared" si="485"/>
        <v>1.0043773949999999</v>
      </c>
      <c r="AF818" s="177">
        <f t="shared" si="470"/>
        <v>1413.99056522</v>
      </c>
      <c r="AG818" s="177">
        <f t="shared" si="471"/>
        <v>1461.0649554900001</v>
      </c>
      <c r="AH818" s="188">
        <f t="shared" si="484"/>
        <v>0</v>
      </c>
      <c r="AI818" s="188"/>
      <c r="AJ818" s="188"/>
      <c r="AK818" s="188"/>
      <c r="AL818" s="8"/>
      <c r="AM818" s="8"/>
      <c r="AN818" s="8"/>
      <c r="AO818" s="8"/>
      <c r="AP818" s="8"/>
      <c r="AQ818" s="8"/>
      <c r="AR818" s="5"/>
      <c r="AS818" s="1"/>
      <c r="AT818" s="8"/>
      <c r="AU818" s="1"/>
      <c r="AV818" s="1"/>
      <c r="AW818" s="3"/>
      <c r="AX818" s="3"/>
      <c r="AY818" s="4"/>
      <c r="AZ818" s="4"/>
      <c r="BA818" s="4"/>
      <c r="BB818" s="1"/>
      <c r="BC818" s="1"/>
      <c r="BD818" s="1"/>
      <c r="BE818" s="1"/>
      <c r="BF818" s="1"/>
      <c r="BG818" s="1"/>
      <c r="BH818" s="1"/>
      <c r="BI818" s="1"/>
    </row>
    <row r="819" spans="1:192" x14ac:dyDescent="0.2">
      <c r="A819" s="125">
        <f t="shared" si="472"/>
        <v>42710</v>
      </c>
      <c r="B819" s="177">
        <f t="shared" si="456"/>
        <v>335367.57174505503</v>
      </c>
      <c r="C819" s="3">
        <f t="shared" si="473"/>
        <v>45274622.185582429</v>
      </c>
      <c r="D819" s="177">
        <f t="shared" si="474"/>
        <v>278523.36256164999</v>
      </c>
      <c r="E819" s="177">
        <f t="shared" si="475"/>
        <v>10338.383761720001</v>
      </c>
      <c r="F819" s="178">
        <f t="shared" si="457"/>
        <v>268184.97879993002</v>
      </c>
      <c r="G819" s="179">
        <f t="shared" si="476"/>
        <v>4740.53</v>
      </c>
      <c r="H819" s="180">
        <f>IF(AND(N819=1,N818&gt;1),VLOOKUP(A818,[1]Plan1!$CW$105:$CY$215,3),H818)</f>
        <v>4752.8599999999997</v>
      </c>
      <c r="I819" s="181">
        <f t="shared" si="458"/>
        <v>42624</v>
      </c>
      <c r="J819" s="181">
        <f t="shared" si="477"/>
        <v>42654</v>
      </c>
      <c r="K819" s="182">
        <f t="shared" si="459"/>
        <v>2.6009749964666096E-3</v>
      </c>
      <c r="L819" s="213">
        <f t="shared" si="478"/>
        <v>42716</v>
      </c>
      <c r="M819" s="183">
        <f t="shared" si="479"/>
        <v>21</v>
      </c>
      <c r="N819" s="183">
        <f t="shared" si="460"/>
        <v>17</v>
      </c>
      <c r="O819" s="177">
        <f t="shared" si="461"/>
        <v>1.0021050300000001</v>
      </c>
      <c r="P819" s="184">
        <f t="shared" si="487"/>
        <v>1.0008001200000001</v>
      </c>
      <c r="Q819" s="184">
        <f t="shared" si="480"/>
        <v>1.1974894919532446</v>
      </c>
      <c r="R819" s="177">
        <f t="shared" si="486"/>
        <v>1.2000102399999999</v>
      </c>
      <c r="S819" s="177">
        <f t="shared" si="481"/>
        <v>1.15976272</v>
      </c>
      <c r="T819" s="177">
        <f t="shared" si="462"/>
        <v>323021.01254804002</v>
      </c>
      <c r="U819" s="177">
        <f t="shared" si="463"/>
        <v>1651.6883101762194</v>
      </c>
      <c r="V819" s="177">
        <f t="shared" si="464"/>
        <v>53639.741974168886</v>
      </c>
      <c r="W819" s="177">
        <f t="shared" si="465"/>
        <v>333814.79284599505</v>
      </c>
      <c r="X819" s="185">
        <f t="shared" si="466"/>
        <v>0</v>
      </c>
      <c r="Y819" s="177">
        <f t="shared" si="467"/>
        <v>0</v>
      </c>
      <c r="Z819" s="186">
        <f t="shared" si="468"/>
        <v>0</v>
      </c>
      <c r="AA819" s="177">
        <f t="shared" si="482"/>
        <v>0</v>
      </c>
      <c r="AB819" s="187">
        <f t="shared" si="483"/>
        <v>7.1215000000000001E-2</v>
      </c>
      <c r="AC819" s="185">
        <f t="shared" si="469"/>
        <v>17</v>
      </c>
      <c r="AD819" s="185">
        <v>252</v>
      </c>
      <c r="AE819" s="184">
        <f t="shared" si="485"/>
        <v>1.004651618</v>
      </c>
      <c r="AF819" s="177">
        <f t="shared" si="470"/>
        <v>1502.57035634</v>
      </c>
      <c r="AG819" s="177">
        <f t="shared" si="471"/>
        <v>1552.77889906</v>
      </c>
      <c r="AH819" s="188">
        <f t="shared" si="484"/>
        <v>0</v>
      </c>
      <c r="AI819" s="188"/>
      <c r="AJ819" s="188"/>
      <c r="AK819" s="188"/>
      <c r="AL819" s="8"/>
      <c r="AM819" s="8"/>
      <c r="AN819" s="8"/>
      <c r="AO819" s="8"/>
      <c r="AP819" s="8"/>
      <c r="AQ819" s="8"/>
      <c r="AR819" s="5"/>
      <c r="AS819" s="1"/>
      <c r="AT819" s="8"/>
      <c r="AU819" s="1"/>
      <c r="AV819" s="1"/>
      <c r="AW819" s="3"/>
      <c r="AX819" s="3"/>
      <c r="AY819" s="4"/>
      <c r="AZ819" s="4"/>
      <c r="BA819" s="4"/>
      <c r="BB819" s="1"/>
      <c r="BC819" s="1"/>
      <c r="BD819" s="1"/>
      <c r="BE819" s="1"/>
      <c r="BF819" s="1"/>
      <c r="BG819" s="1"/>
      <c r="BH819" s="1"/>
      <c r="BI819" s="1"/>
    </row>
    <row r="820" spans="1:192" x14ac:dyDescent="0.2">
      <c r="A820" s="125">
        <f t="shared" si="472"/>
        <v>42711</v>
      </c>
      <c r="B820" s="177">
        <f t="shared" si="456"/>
        <v>335499.14161715814</v>
      </c>
      <c r="C820" s="3">
        <f t="shared" si="473"/>
        <v>45292384.118316345</v>
      </c>
      <c r="D820" s="177">
        <f t="shared" si="474"/>
        <v>278523.36256164999</v>
      </c>
      <c r="E820" s="177">
        <f t="shared" si="475"/>
        <v>10338.383761720001</v>
      </c>
      <c r="F820" s="178">
        <f t="shared" si="457"/>
        <v>268184.97879993002</v>
      </c>
      <c r="G820" s="179">
        <f t="shared" si="476"/>
        <v>4740.53</v>
      </c>
      <c r="H820" s="180">
        <f>IF(AND(N820=1,N819&gt;1),VLOOKUP(A819,[1]Plan1!$CW$105:$CY$215,3),H819)</f>
        <v>4752.8599999999997</v>
      </c>
      <c r="I820" s="181">
        <f t="shared" si="458"/>
        <v>42624</v>
      </c>
      <c r="J820" s="181">
        <f t="shared" si="477"/>
        <v>42654</v>
      </c>
      <c r="K820" s="182">
        <f t="shared" si="459"/>
        <v>2.6009749964666096E-3</v>
      </c>
      <c r="L820" s="213">
        <f t="shared" si="478"/>
        <v>42716</v>
      </c>
      <c r="M820" s="183">
        <f t="shared" si="479"/>
        <v>21</v>
      </c>
      <c r="N820" s="183">
        <f t="shared" si="460"/>
        <v>18</v>
      </c>
      <c r="O820" s="177">
        <f t="shared" si="461"/>
        <v>1.0022289900000001</v>
      </c>
      <c r="P820" s="184">
        <f t="shared" si="487"/>
        <v>1.0008001200000001</v>
      </c>
      <c r="Q820" s="184">
        <f t="shared" si="480"/>
        <v>1.1974894919532446</v>
      </c>
      <c r="R820" s="177">
        <f t="shared" si="486"/>
        <v>1.2001586799999999</v>
      </c>
      <c r="S820" s="177">
        <f t="shared" si="481"/>
        <v>1.15976272</v>
      </c>
      <c r="T820" s="177">
        <f t="shared" si="462"/>
        <v>323021.01254804002</v>
      </c>
      <c r="U820" s="177">
        <f t="shared" si="463"/>
        <v>1651.6883101762194</v>
      </c>
      <c r="V820" s="177">
        <f t="shared" si="464"/>
        <v>53679.551352421957</v>
      </c>
      <c r="W820" s="177">
        <f t="shared" si="465"/>
        <v>333854.60222424811</v>
      </c>
      <c r="X820" s="185">
        <f t="shared" si="466"/>
        <v>0</v>
      </c>
      <c r="Y820" s="177">
        <f t="shared" si="467"/>
        <v>0</v>
      </c>
      <c r="Z820" s="186">
        <f t="shared" si="468"/>
        <v>0</v>
      </c>
      <c r="AA820" s="177">
        <f t="shared" si="482"/>
        <v>0</v>
      </c>
      <c r="AB820" s="187">
        <f t="shared" si="483"/>
        <v>7.1215000000000001E-2</v>
      </c>
      <c r="AC820" s="185">
        <f t="shared" si="469"/>
        <v>18</v>
      </c>
      <c r="AD820" s="185">
        <v>252</v>
      </c>
      <c r="AE820" s="184">
        <f t="shared" si="485"/>
        <v>1.0049259150000001</v>
      </c>
      <c r="AF820" s="177">
        <f t="shared" si="470"/>
        <v>1591.17405102</v>
      </c>
      <c r="AG820" s="177">
        <f t="shared" si="471"/>
        <v>1644.5393929100001</v>
      </c>
      <c r="AH820" s="188">
        <f t="shared" si="484"/>
        <v>0</v>
      </c>
      <c r="AI820" s="188"/>
      <c r="AJ820" s="188"/>
      <c r="AK820" s="188"/>
      <c r="AL820" s="8"/>
      <c r="AM820" s="8"/>
      <c r="AN820" s="8"/>
      <c r="AO820" s="8"/>
      <c r="AP820" s="8"/>
      <c r="AQ820" s="8"/>
      <c r="AR820" s="5"/>
      <c r="AS820" s="1"/>
      <c r="AT820" s="8"/>
      <c r="AU820" s="1"/>
      <c r="AV820" s="1"/>
      <c r="AW820" s="3"/>
      <c r="AX820" s="3"/>
      <c r="AY820" s="4"/>
      <c r="AZ820" s="4"/>
      <c r="BA820" s="4"/>
      <c r="BB820" s="1"/>
      <c r="BC820" s="1"/>
      <c r="BD820" s="1"/>
      <c r="BE820" s="1"/>
      <c r="BF820" s="1"/>
      <c r="BG820" s="1"/>
      <c r="BH820" s="1"/>
      <c r="BI820" s="1"/>
    </row>
    <row r="821" spans="1:192" x14ac:dyDescent="0.2">
      <c r="A821" s="125">
        <f t="shared" si="472"/>
        <v>42712</v>
      </c>
      <c r="B821" s="177">
        <f t="shared" si="456"/>
        <v>335630.76409601083</v>
      </c>
      <c r="C821" s="3">
        <f t="shared" si="473"/>
        <v>45310153.152961463</v>
      </c>
      <c r="D821" s="177">
        <f t="shared" si="474"/>
        <v>278523.36256164999</v>
      </c>
      <c r="E821" s="177">
        <f t="shared" si="475"/>
        <v>10338.383761720001</v>
      </c>
      <c r="F821" s="178">
        <f t="shared" si="457"/>
        <v>268184.97879993002</v>
      </c>
      <c r="G821" s="179">
        <f t="shared" si="476"/>
        <v>4740.53</v>
      </c>
      <c r="H821" s="180">
        <f>IF(AND(N821=1,N820&gt;1),VLOOKUP(A820,[1]Plan1!$CW$105:$CY$215,3),H820)</f>
        <v>4752.8599999999997</v>
      </c>
      <c r="I821" s="181">
        <f t="shared" si="458"/>
        <v>42624</v>
      </c>
      <c r="J821" s="181">
        <f t="shared" si="477"/>
        <v>42654</v>
      </c>
      <c r="K821" s="182">
        <f t="shared" si="459"/>
        <v>2.6009749964666096E-3</v>
      </c>
      <c r="L821" s="213">
        <f t="shared" si="478"/>
        <v>42716</v>
      </c>
      <c r="M821" s="183">
        <f t="shared" si="479"/>
        <v>21</v>
      </c>
      <c r="N821" s="183">
        <f t="shared" si="460"/>
        <v>19</v>
      </c>
      <c r="O821" s="177">
        <f t="shared" si="461"/>
        <v>1.00235297</v>
      </c>
      <c r="P821" s="184">
        <f t="shared" si="487"/>
        <v>1.0008001200000001</v>
      </c>
      <c r="Q821" s="184">
        <f t="shared" si="480"/>
        <v>1.1974894919532446</v>
      </c>
      <c r="R821" s="177">
        <f t="shared" si="486"/>
        <v>1.2003071400000001</v>
      </c>
      <c r="S821" s="177">
        <f t="shared" si="481"/>
        <v>1.15976272</v>
      </c>
      <c r="T821" s="177">
        <f t="shared" si="462"/>
        <v>323021.01254804002</v>
      </c>
      <c r="U821" s="177">
        <f t="shared" si="463"/>
        <v>1651.6883101762194</v>
      </c>
      <c r="V821" s="177">
        <f t="shared" si="464"/>
        <v>53719.366094374629</v>
      </c>
      <c r="W821" s="177">
        <f t="shared" si="465"/>
        <v>333894.41696620081</v>
      </c>
      <c r="X821" s="185">
        <f t="shared" si="466"/>
        <v>0</v>
      </c>
      <c r="Y821" s="177">
        <f t="shared" si="467"/>
        <v>0</v>
      </c>
      <c r="Z821" s="186">
        <f t="shared" si="468"/>
        <v>0</v>
      </c>
      <c r="AA821" s="177">
        <f t="shared" si="482"/>
        <v>0</v>
      </c>
      <c r="AB821" s="187">
        <f t="shared" si="483"/>
        <v>7.1215000000000001E-2</v>
      </c>
      <c r="AC821" s="185">
        <f t="shared" si="469"/>
        <v>19</v>
      </c>
      <c r="AD821" s="185">
        <v>252</v>
      </c>
      <c r="AE821" s="184">
        <f t="shared" si="485"/>
        <v>1.0052002879999999</v>
      </c>
      <c r="AF821" s="177">
        <f t="shared" si="470"/>
        <v>1679.8022953</v>
      </c>
      <c r="AG821" s="177">
        <f t="shared" si="471"/>
        <v>1736.3471298100001</v>
      </c>
      <c r="AH821" s="188">
        <f t="shared" si="484"/>
        <v>0</v>
      </c>
      <c r="AI821" s="188"/>
      <c r="AJ821" s="188"/>
      <c r="AK821" s="188"/>
      <c r="AL821" s="8"/>
      <c r="AM821" s="8"/>
      <c r="AN821" s="11"/>
      <c r="AO821" s="11"/>
      <c r="AP821" s="11"/>
      <c r="AQ821" s="11"/>
      <c r="AR821" s="5"/>
      <c r="AS821" s="7"/>
      <c r="AT821" s="11"/>
      <c r="AU821" s="7"/>
      <c r="AV821" s="7"/>
      <c r="AW821" s="10"/>
      <c r="AX821" s="10"/>
      <c r="AY821" s="12"/>
      <c r="AZ821" s="12"/>
      <c r="BA821" s="12"/>
      <c r="BB821" s="7"/>
      <c r="BC821" s="7"/>
      <c r="BD821" s="7"/>
      <c r="BE821" s="7"/>
      <c r="BF821" s="7"/>
      <c r="BG821" s="7"/>
      <c r="BH821" s="7"/>
      <c r="BI821" s="7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</row>
    <row r="822" spans="1:192" x14ac:dyDescent="0.2">
      <c r="A822" s="125">
        <f t="shared" si="472"/>
        <v>42713</v>
      </c>
      <c r="B822" s="177">
        <f t="shared" si="456"/>
        <v>335762.43852724304</v>
      </c>
      <c r="C822" s="3">
        <f t="shared" si="473"/>
        <v>45327929.201177813</v>
      </c>
      <c r="D822" s="177">
        <f t="shared" si="474"/>
        <v>278523.36256164999</v>
      </c>
      <c r="E822" s="177">
        <f t="shared" si="475"/>
        <v>10338.383761720001</v>
      </c>
      <c r="F822" s="178">
        <f t="shared" si="457"/>
        <v>268184.97879993002</v>
      </c>
      <c r="G822" s="179">
        <f t="shared" si="476"/>
        <v>4740.53</v>
      </c>
      <c r="H822" s="180">
        <f>IF(AND(N822=1,N821&gt;1),VLOOKUP(A821,[1]Plan1!$CW$105:$CY$215,3),H821)</f>
        <v>4752.8599999999997</v>
      </c>
      <c r="I822" s="181">
        <f t="shared" si="458"/>
        <v>42624</v>
      </c>
      <c r="J822" s="181">
        <f t="shared" si="477"/>
        <v>42654</v>
      </c>
      <c r="K822" s="182">
        <f t="shared" si="459"/>
        <v>2.6009749964666096E-3</v>
      </c>
      <c r="L822" s="213">
        <f t="shared" si="478"/>
        <v>42716</v>
      </c>
      <c r="M822" s="183">
        <f t="shared" si="479"/>
        <v>21</v>
      </c>
      <c r="N822" s="183">
        <f t="shared" si="460"/>
        <v>20</v>
      </c>
      <c r="O822" s="177">
        <f t="shared" si="461"/>
        <v>1.0024769600000001</v>
      </c>
      <c r="P822" s="184">
        <f t="shared" si="487"/>
        <v>1.0008001200000001</v>
      </c>
      <c r="Q822" s="184">
        <f t="shared" si="480"/>
        <v>1.1974894919532446</v>
      </c>
      <c r="R822" s="177">
        <f t="shared" si="486"/>
        <v>1.2004556200000001</v>
      </c>
      <c r="S822" s="177">
        <f t="shared" si="481"/>
        <v>1.15976272</v>
      </c>
      <c r="T822" s="177">
        <f t="shared" si="462"/>
        <v>323021.01254804002</v>
      </c>
      <c r="U822" s="177">
        <f t="shared" si="463"/>
        <v>1651.6883101762194</v>
      </c>
      <c r="V822" s="177">
        <f t="shared" si="464"/>
        <v>53759.186200026845</v>
      </c>
      <c r="W822" s="177">
        <f t="shared" si="465"/>
        <v>333934.23707185301</v>
      </c>
      <c r="X822" s="185">
        <f t="shared" si="466"/>
        <v>0</v>
      </c>
      <c r="Y822" s="177">
        <f t="shared" si="467"/>
        <v>0</v>
      </c>
      <c r="Z822" s="186">
        <f t="shared" si="468"/>
        <v>0</v>
      </c>
      <c r="AA822" s="177">
        <f t="shared" si="482"/>
        <v>0</v>
      </c>
      <c r="AB822" s="187">
        <f t="shared" si="483"/>
        <v>7.1215000000000001E-2</v>
      </c>
      <c r="AC822" s="185">
        <f t="shared" si="469"/>
        <v>20</v>
      </c>
      <c r="AD822" s="185">
        <v>252</v>
      </c>
      <c r="AE822" s="184">
        <f t="shared" si="485"/>
        <v>1.005474735</v>
      </c>
      <c r="AF822" s="177">
        <f t="shared" si="470"/>
        <v>1768.4544431300001</v>
      </c>
      <c r="AG822" s="177">
        <f t="shared" si="471"/>
        <v>1828.2014553900001</v>
      </c>
      <c r="AH822" s="188">
        <f t="shared" si="484"/>
        <v>0</v>
      </c>
      <c r="AI822" s="188"/>
      <c r="AJ822" s="188"/>
      <c r="AK822" s="188"/>
      <c r="AL822" s="8"/>
      <c r="AM822" s="8"/>
      <c r="AN822" s="8"/>
      <c r="AO822" s="8"/>
      <c r="AP822" s="8"/>
      <c r="AQ822" s="8"/>
      <c r="AR822" s="5"/>
      <c r="AS822" s="1"/>
      <c r="AT822" s="8"/>
      <c r="AU822" s="1"/>
      <c r="AV822" s="1"/>
      <c r="AW822" s="3"/>
      <c r="AX822" s="3"/>
      <c r="AY822" s="4"/>
      <c r="AZ822" s="4"/>
      <c r="BA822" s="4"/>
      <c r="BB822" s="1"/>
      <c r="BC822" s="1"/>
      <c r="BD822" s="1"/>
      <c r="BE822" s="1"/>
      <c r="BF822" s="1"/>
      <c r="BG822" s="1"/>
      <c r="BH822" s="1"/>
      <c r="BI822" s="1"/>
    </row>
    <row r="823" spans="1:192" x14ac:dyDescent="0.2">
      <c r="A823" s="125">
        <f t="shared" si="472"/>
        <v>42714</v>
      </c>
      <c r="B823" s="177">
        <f t="shared" si="456"/>
        <v>335894.16525808477</v>
      </c>
      <c r="C823" s="3">
        <f t="shared" si="473"/>
        <v>45345712.309841447</v>
      </c>
      <c r="D823" s="177">
        <f t="shared" si="474"/>
        <v>278523.36256164999</v>
      </c>
      <c r="E823" s="177">
        <f t="shared" si="475"/>
        <v>10338.383761720001</v>
      </c>
      <c r="F823" s="178">
        <f t="shared" si="457"/>
        <v>268184.97879993002</v>
      </c>
      <c r="G823" s="179">
        <f t="shared" si="476"/>
        <v>4740.53</v>
      </c>
      <c r="H823" s="180">
        <f>IF(AND(N823=1,N822&gt;1),VLOOKUP(A822,[1]Plan1!$CW$105:$CY$215,3),H822)</f>
        <v>4752.8599999999997</v>
      </c>
      <c r="I823" s="181">
        <f t="shared" si="458"/>
        <v>42624</v>
      </c>
      <c r="J823" s="181">
        <f t="shared" si="477"/>
        <v>42654</v>
      </c>
      <c r="K823" s="182">
        <f t="shared" si="459"/>
        <v>2.6009749964666096E-3</v>
      </c>
      <c r="L823" s="213">
        <f t="shared" si="478"/>
        <v>42716</v>
      </c>
      <c r="M823" s="183">
        <f t="shared" si="479"/>
        <v>21</v>
      </c>
      <c r="N823" s="183">
        <f t="shared" si="460"/>
        <v>21</v>
      </c>
      <c r="O823" s="177">
        <f t="shared" si="461"/>
        <v>1.00260097</v>
      </c>
      <c r="P823" s="184">
        <f t="shared" si="487"/>
        <v>1.0008001200000001</v>
      </c>
      <c r="Q823" s="184">
        <f t="shared" si="480"/>
        <v>1.1974894919532446</v>
      </c>
      <c r="R823" s="177">
        <f t="shared" si="486"/>
        <v>1.2006041199999999</v>
      </c>
      <c r="S823" s="177">
        <f t="shared" si="481"/>
        <v>1.15976272</v>
      </c>
      <c r="T823" s="177">
        <f t="shared" si="462"/>
        <v>323021.01254804002</v>
      </c>
      <c r="U823" s="177">
        <f t="shared" si="463"/>
        <v>1651.6883101762194</v>
      </c>
      <c r="V823" s="177">
        <f t="shared" si="464"/>
        <v>53799.011669378604</v>
      </c>
      <c r="W823" s="177">
        <f t="shared" si="465"/>
        <v>333974.0625412048</v>
      </c>
      <c r="X823" s="185">
        <f t="shared" si="466"/>
        <v>0</v>
      </c>
      <c r="Y823" s="177">
        <f t="shared" si="467"/>
        <v>0</v>
      </c>
      <c r="Z823" s="186">
        <f t="shared" si="468"/>
        <v>0</v>
      </c>
      <c r="AA823" s="177">
        <f t="shared" si="482"/>
        <v>0</v>
      </c>
      <c r="AB823" s="187">
        <f t="shared" si="483"/>
        <v>7.1215000000000001E-2</v>
      </c>
      <c r="AC823" s="185">
        <f t="shared" si="469"/>
        <v>21</v>
      </c>
      <c r="AD823" s="185">
        <v>252</v>
      </c>
      <c r="AE823" s="184">
        <f t="shared" si="485"/>
        <v>1.005749257</v>
      </c>
      <c r="AF823" s="177">
        <f t="shared" si="470"/>
        <v>1857.1308175300001</v>
      </c>
      <c r="AG823" s="177">
        <f t="shared" si="471"/>
        <v>1920.1027168799999</v>
      </c>
      <c r="AH823" s="188">
        <f t="shared" si="484"/>
        <v>0</v>
      </c>
      <c r="AI823" s="188"/>
      <c r="AJ823" s="188"/>
      <c r="AK823" s="188"/>
      <c r="AL823" s="8"/>
      <c r="AM823" s="8"/>
      <c r="AN823" s="8"/>
      <c r="AO823" s="8"/>
      <c r="AP823" s="8"/>
      <c r="AQ823" s="8"/>
      <c r="AR823" s="5"/>
      <c r="AS823" s="1"/>
      <c r="AT823" s="8"/>
      <c r="AU823" s="1"/>
      <c r="AV823" s="1"/>
      <c r="AW823" s="3"/>
      <c r="AX823" s="3"/>
      <c r="AY823" s="4"/>
      <c r="AZ823" s="4"/>
      <c r="BA823" s="4"/>
      <c r="BB823" s="1"/>
      <c r="BC823" s="1"/>
      <c r="BD823" s="1"/>
      <c r="BE823" s="1"/>
      <c r="BF823" s="1"/>
      <c r="BG823" s="1"/>
      <c r="BH823" s="1"/>
      <c r="BI823" s="1"/>
    </row>
    <row r="824" spans="1:192" x14ac:dyDescent="0.2">
      <c r="A824" s="125">
        <f t="shared" si="472"/>
        <v>42715</v>
      </c>
      <c r="B824" s="177">
        <f t="shared" si="456"/>
        <v>335894.16525808477</v>
      </c>
      <c r="C824" s="3">
        <f t="shared" si="473"/>
        <v>45345712.309841447</v>
      </c>
      <c r="D824" s="177">
        <f t="shared" si="474"/>
        <v>278523.36256164999</v>
      </c>
      <c r="E824" s="177">
        <f t="shared" si="475"/>
        <v>10338.383761720001</v>
      </c>
      <c r="F824" s="178">
        <f t="shared" si="457"/>
        <v>268184.97879993002</v>
      </c>
      <c r="G824" s="179">
        <f t="shared" si="476"/>
        <v>4740.53</v>
      </c>
      <c r="H824" s="180">
        <f>IF(AND(N824=1,N823&gt;1),VLOOKUP(A823,[1]Plan1!$CW$105:$CY$215,3),H823)</f>
        <v>4752.8599999999997</v>
      </c>
      <c r="I824" s="181">
        <f t="shared" si="458"/>
        <v>42624</v>
      </c>
      <c r="J824" s="181">
        <f t="shared" si="477"/>
        <v>42654</v>
      </c>
      <c r="K824" s="182">
        <f t="shared" si="459"/>
        <v>2.6009749964666096E-3</v>
      </c>
      <c r="L824" s="213">
        <f t="shared" si="478"/>
        <v>42716</v>
      </c>
      <c r="M824" s="183">
        <f t="shared" si="479"/>
        <v>21</v>
      </c>
      <c r="N824" s="183">
        <f t="shared" si="460"/>
        <v>21</v>
      </c>
      <c r="O824" s="177">
        <f t="shared" si="461"/>
        <v>1.00260097</v>
      </c>
      <c r="P824" s="184">
        <f t="shared" si="487"/>
        <v>1.0008001200000001</v>
      </c>
      <c r="Q824" s="184">
        <f t="shared" si="480"/>
        <v>1.1974894919532446</v>
      </c>
      <c r="R824" s="177">
        <f t="shared" si="486"/>
        <v>1.2006041199999999</v>
      </c>
      <c r="S824" s="177">
        <f t="shared" si="481"/>
        <v>1.15976272</v>
      </c>
      <c r="T824" s="177">
        <f t="shared" si="462"/>
        <v>323021.01254804002</v>
      </c>
      <c r="U824" s="177">
        <f t="shared" si="463"/>
        <v>1651.6883101762194</v>
      </c>
      <c r="V824" s="177">
        <f t="shared" si="464"/>
        <v>53799.011669378604</v>
      </c>
      <c r="W824" s="177">
        <f t="shared" si="465"/>
        <v>333974.0625412048</v>
      </c>
      <c r="X824" s="185">
        <f t="shared" si="466"/>
        <v>0</v>
      </c>
      <c r="Y824" s="177">
        <f t="shared" si="467"/>
        <v>0</v>
      </c>
      <c r="Z824" s="186">
        <f t="shared" si="468"/>
        <v>0</v>
      </c>
      <c r="AA824" s="177">
        <f t="shared" si="482"/>
        <v>0</v>
      </c>
      <c r="AB824" s="187">
        <f t="shared" si="483"/>
        <v>7.1215000000000001E-2</v>
      </c>
      <c r="AC824" s="185">
        <f t="shared" si="469"/>
        <v>21</v>
      </c>
      <c r="AD824" s="185">
        <v>252</v>
      </c>
      <c r="AE824" s="184">
        <f t="shared" si="485"/>
        <v>1.005749257</v>
      </c>
      <c r="AF824" s="177">
        <f t="shared" si="470"/>
        <v>1857.1308175300001</v>
      </c>
      <c r="AG824" s="177">
        <f t="shared" si="471"/>
        <v>1920.1027168799999</v>
      </c>
      <c r="AH824" s="188">
        <f t="shared" si="484"/>
        <v>0</v>
      </c>
      <c r="AI824" s="188"/>
      <c r="AJ824" s="188"/>
      <c r="AK824" s="188"/>
      <c r="AL824" s="8"/>
      <c r="AM824" s="8"/>
      <c r="AN824" s="8"/>
      <c r="AO824" s="8"/>
      <c r="AP824" s="8"/>
      <c r="AQ824" s="8"/>
      <c r="AR824" s="5"/>
      <c r="AS824" s="1"/>
      <c r="AT824" s="8"/>
      <c r="AU824" s="1"/>
      <c r="AV824" s="1"/>
      <c r="AW824" s="3"/>
      <c r="AX824" s="3"/>
      <c r="AY824" s="4"/>
      <c r="AZ824" s="4"/>
      <c r="BA824" s="4"/>
      <c r="BB824" s="1"/>
      <c r="BC824" s="1"/>
      <c r="BD824" s="1"/>
      <c r="BE824" s="1"/>
      <c r="BF824" s="1"/>
      <c r="BG824" s="1"/>
      <c r="BH824" s="1"/>
      <c r="BI824" s="1"/>
    </row>
    <row r="825" spans="1:192" x14ac:dyDescent="0.2">
      <c r="A825" s="125">
        <f t="shared" si="472"/>
        <v>42716</v>
      </c>
      <c r="B825" s="177">
        <f t="shared" si="456"/>
        <v>335894.16525808477</v>
      </c>
      <c r="C825" s="3">
        <f t="shared" si="473"/>
        <v>45345712.309841447</v>
      </c>
      <c r="D825" s="177">
        <f t="shared" si="474"/>
        <v>278523.36256164999</v>
      </c>
      <c r="E825" s="177">
        <f t="shared" si="475"/>
        <v>10338.383761720001</v>
      </c>
      <c r="F825" s="178">
        <f t="shared" si="457"/>
        <v>268184.97879993002</v>
      </c>
      <c r="G825" s="179">
        <f t="shared" si="476"/>
        <v>4740.53</v>
      </c>
      <c r="H825" s="180">
        <f>IF(AND(N825=1,N824&gt;1),VLOOKUP(A824,[1]Plan1!$CW$105:$CY$215,3),H824)</f>
        <v>4752.8599999999997</v>
      </c>
      <c r="I825" s="181">
        <f t="shared" si="458"/>
        <v>42624</v>
      </c>
      <c r="J825" s="181">
        <f t="shared" si="477"/>
        <v>42654</v>
      </c>
      <c r="K825" s="182">
        <f t="shared" si="459"/>
        <v>2.6009749964666096E-3</v>
      </c>
      <c r="L825" s="213">
        <f t="shared" si="478"/>
        <v>42716</v>
      </c>
      <c r="M825" s="183">
        <f t="shared" si="479"/>
        <v>21</v>
      </c>
      <c r="N825" s="183">
        <f t="shared" si="460"/>
        <v>21</v>
      </c>
      <c r="O825" s="177">
        <f t="shared" si="461"/>
        <v>1.00260097</v>
      </c>
      <c r="P825" s="184">
        <f t="shared" si="487"/>
        <v>1.0008001200000001</v>
      </c>
      <c r="Q825" s="184">
        <f t="shared" si="480"/>
        <v>1.1974894919532446</v>
      </c>
      <c r="R825" s="177">
        <f t="shared" si="486"/>
        <v>1.2006041199999999</v>
      </c>
      <c r="S825" s="177">
        <f t="shared" si="481"/>
        <v>1.15976272</v>
      </c>
      <c r="T825" s="177">
        <f t="shared" si="462"/>
        <v>323021.01254804002</v>
      </c>
      <c r="U825" s="177">
        <f t="shared" si="463"/>
        <v>1651.6883101762194</v>
      </c>
      <c r="V825" s="177">
        <f t="shared" si="464"/>
        <v>53799.011669378604</v>
      </c>
      <c r="W825" s="177">
        <f t="shared" si="465"/>
        <v>333974.0625412048</v>
      </c>
      <c r="X825" s="185">
        <f t="shared" si="466"/>
        <v>27</v>
      </c>
      <c r="Y825" s="177">
        <f t="shared" si="467"/>
        <v>2620.6263183400001</v>
      </c>
      <c r="Z825" s="186">
        <f t="shared" si="468"/>
        <v>9.4090000000000007E-3</v>
      </c>
      <c r="AA825" s="177">
        <f t="shared" si="482"/>
        <v>3039.3047070600001</v>
      </c>
      <c r="AB825" s="187">
        <f t="shared" si="483"/>
        <v>7.1215000000000001E-2</v>
      </c>
      <c r="AC825" s="185">
        <f t="shared" si="469"/>
        <v>21</v>
      </c>
      <c r="AD825" s="185">
        <v>252</v>
      </c>
      <c r="AE825" s="184">
        <f t="shared" si="485"/>
        <v>1.005749257</v>
      </c>
      <c r="AF825" s="177">
        <f t="shared" si="470"/>
        <v>1857.1308175300001</v>
      </c>
      <c r="AG825" s="177">
        <f t="shared" si="471"/>
        <v>1920.1027168799999</v>
      </c>
      <c r="AH825" s="188">
        <f t="shared" si="484"/>
        <v>4896.4355245900006</v>
      </c>
      <c r="AI825" s="188"/>
      <c r="AJ825" s="188"/>
      <c r="AK825" s="188"/>
      <c r="AL825" s="8"/>
      <c r="AM825" s="8"/>
      <c r="AN825" s="8"/>
      <c r="AO825" s="8"/>
      <c r="AP825" s="8"/>
      <c r="AQ825" s="8"/>
      <c r="AR825" s="5"/>
      <c r="AS825" s="1"/>
      <c r="AT825" s="8"/>
      <c r="AU825" s="1"/>
      <c r="AV825" s="1"/>
      <c r="AW825" s="3"/>
      <c r="AX825" s="3"/>
      <c r="AY825" s="4"/>
      <c r="AZ825" s="4"/>
      <c r="BA825" s="4"/>
      <c r="BB825" s="1"/>
      <c r="BC825" s="1"/>
      <c r="BD825" s="1"/>
      <c r="BE825" s="1"/>
      <c r="BF825" s="1"/>
      <c r="BG825" s="1"/>
      <c r="BH825" s="1"/>
      <c r="BI825" s="1"/>
    </row>
    <row r="826" spans="1:192" x14ac:dyDescent="0.2">
      <c r="A826" s="125">
        <f t="shared" si="472"/>
        <v>42717</v>
      </c>
      <c r="B826" s="177">
        <f t="shared" si="456"/>
        <v>331052.70767935243</v>
      </c>
      <c r="C826" s="3">
        <f t="shared" si="473"/>
        <v>44692115.536712579</v>
      </c>
      <c r="D826" s="177">
        <f t="shared" si="474"/>
        <v>275902.73624330998</v>
      </c>
      <c r="E826" s="177">
        <f t="shared" si="475"/>
        <v>7717.75744338</v>
      </c>
      <c r="F826" s="178">
        <f t="shared" si="457"/>
        <v>268184.97879992996</v>
      </c>
      <c r="G826" s="179">
        <f t="shared" si="476"/>
        <v>4752.8599999999997</v>
      </c>
      <c r="H826" s="180">
        <f>IF(AND(N826=1,N825&gt;1),VLOOKUP(A825,[1]Plan1!$CW$105:$CY$215,3),H825)</f>
        <v>4761.42</v>
      </c>
      <c r="I826" s="181">
        <f t="shared" si="458"/>
        <v>42656</v>
      </c>
      <c r="J826" s="181">
        <f t="shared" si="477"/>
        <v>42687</v>
      </c>
      <c r="K826" s="182">
        <f t="shared" si="459"/>
        <v>1.8010208590197863E-3</v>
      </c>
      <c r="L826" s="213">
        <f t="shared" si="478"/>
        <v>42745</v>
      </c>
      <c r="M826" s="183">
        <f t="shared" si="479"/>
        <v>21</v>
      </c>
      <c r="N826" s="183">
        <f t="shared" si="460"/>
        <v>1</v>
      </c>
      <c r="O826" s="177">
        <f t="shared" si="461"/>
        <v>1.00008568</v>
      </c>
      <c r="P826" s="184">
        <f t="shared" si="487"/>
        <v>1.00260097</v>
      </c>
      <c r="Q826" s="184">
        <f t="shared" si="480"/>
        <v>1.2006041261971303</v>
      </c>
      <c r="R826" s="177">
        <f t="shared" si="486"/>
        <v>1.20070699</v>
      </c>
      <c r="S826" s="177">
        <f t="shared" si="481"/>
        <v>1.15976272</v>
      </c>
      <c r="T826" s="177">
        <f t="shared" si="462"/>
        <v>319981.70784097997</v>
      </c>
      <c r="U826" s="177">
        <f t="shared" si="463"/>
        <v>1233.0099214546349</v>
      </c>
      <c r="V826" s="177">
        <f t="shared" si="464"/>
        <v>53826.599858147762</v>
      </c>
      <c r="W826" s="177">
        <f t="shared" si="465"/>
        <v>330962.34602291242</v>
      </c>
      <c r="X826" s="185">
        <f t="shared" si="466"/>
        <v>0</v>
      </c>
      <c r="Y826" s="177">
        <f t="shared" si="467"/>
        <v>0</v>
      </c>
      <c r="Z826" s="186">
        <f t="shared" si="468"/>
        <v>0</v>
      </c>
      <c r="AA826" s="177">
        <f t="shared" si="482"/>
        <v>0</v>
      </c>
      <c r="AB826" s="187">
        <f t="shared" si="483"/>
        <v>7.1215000000000001E-2</v>
      </c>
      <c r="AC826" s="185">
        <f t="shared" si="469"/>
        <v>1</v>
      </c>
      <c r="AD826" s="185">
        <v>252</v>
      </c>
      <c r="AE826" s="184">
        <f t="shared" si="485"/>
        <v>1.000273027</v>
      </c>
      <c r="AF826" s="177">
        <f t="shared" si="470"/>
        <v>87.363645739999995</v>
      </c>
      <c r="AG826" s="177">
        <f t="shared" si="471"/>
        <v>90.361656440000004</v>
      </c>
      <c r="AH826" s="188">
        <f t="shared" si="484"/>
        <v>0</v>
      </c>
      <c r="AI826" s="188"/>
      <c r="AJ826" s="188"/>
      <c r="AK826" s="188"/>
      <c r="AL826" s="8"/>
      <c r="AM826" s="8"/>
      <c r="AN826" s="8"/>
      <c r="AO826" s="8"/>
      <c r="AP826" s="8"/>
      <c r="AQ826" s="8"/>
      <c r="AR826" s="5"/>
      <c r="AS826" s="1"/>
      <c r="AT826" s="8"/>
      <c r="AU826" s="1"/>
      <c r="AV826" s="1"/>
      <c r="AW826" s="3"/>
      <c r="AX826" s="3"/>
      <c r="AY826" s="4"/>
      <c r="AZ826" s="4"/>
      <c r="BA826" s="4"/>
      <c r="BB826" s="1"/>
      <c r="BC826" s="1"/>
      <c r="BD826" s="1"/>
      <c r="BE826" s="1"/>
      <c r="BF826" s="1"/>
      <c r="BG826" s="1"/>
      <c r="BH826" s="1"/>
      <c r="BI826" s="1"/>
    </row>
    <row r="827" spans="1:192" x14ac:dyDescent="0.2">
      <c r="A827" s="125">
        <f t="shared" si="472"/>
        <v>42718</v>
      </c>
      <c r="B827" s="177">
        <f t="shared" si="456"/>
        <v>331170.70278009109</v>
      </c>
      <c r="C827" s="3">
        <f t="shared" si="473"/>
        <v>44708044.875312299</v>
      </c>
      <c r="D827" s="177">
        <f t="shared" si="474"/>
        <v>275902.73624330998</v>
      </c>
      <c r="E827" s="177">
        <f t="shared" si="475"/>
        <v>7717.75744338</v>
      </c>
      <c r="F827" s="178">
        <f t="shared" si="457"/>
        <v>268184.97879992996</v>
      </c>
      <c r="G827" s="179">
        <f t="shared" si="476"/>
        <v>4752.8599999999997</v>
      </c>
      <c r="H827" s="180">
        <f>IF(AND(N827=1,N826&gt;1),VLOOKUP(A826,[1]Plan1!$CW$105:$CY$215,3),H826)</f>
        <v>4761.42</v>
      </c>
      <c r="I827" s="181">
        <f t="shared" si="458"/>
        <v>42656</v>
      </c>
      <c r="J827" s="181">
        <f t="shared" si="477"/>
        <v>42687</v>
      </c>
      <c r="K827" s="182">
        <f t="shared" si="459"/>
        <v>1.8010208590197863E-3</v>
      </c>
      <c r="L827" s="213">
        <f t="shared" si="478"/>
        <v>42745</v>
      </c>
      <c r="M827" s="183">
        <f t="shared" si="479"/>
        <v>21</v>
      </c>
      <c r="N827" s="183">
        <f t="shared" si="460"/>
        <v>2</v>
      </c>
      <c r="O827" s="177">
        <f t="shared" si="461"/>
        <v>1.0001713800000001</v>
      </c>
      <c r="P827" s="184">
        <f t="shared" si="487"/>
        <v>1.00260097</v>
      </c>
      <c r="Q827" s="184">
        <f t="shared" si="480"/>
        <v>1.2006041261971303</v>
      </c>
      <c r="R827" s="177">
        <f t="shared" si="486"/>
        <v>1.20080988</v>
      </c>
      <c r="S827" s="177">
        <f t="shared" si="481"/>
        <v>1.15976272</v>
      </c>
      <c r="T827" s="177">
        <f t="shared" si="462"/>
        <v>319981.70784097997</v>
      </c>
      <c r="U827" s="177">
        <f t="shared" si="463"/>
        <v>1233.0099214546349</v>
      </c>
      <c r="V827" s="177">
        <f t="shared" si="464"/>
        <v>53854.193410616477</v>
      </c>
      <c r="W827" s="177">
        <f t="shared" si="465"/>
        <v>330989.93957538111</v>
      </c>
      <c r="X827" s="185">
        <f t="shared" si="466"/>
        <v>0</v>
      </c>
      <c r="Y827" s="177">
        <f t="shared" si="467"/>
        <v>0</v>
      </c>
      <c r="Z827" s="186">
        <f t="shared" si="468"/>
        <v>0</v>
      </c>
      <c r="AA827" s="177">
        <f t="shared" si="482"/>
        <v>0</v>
      </c>
      <c r="AB827" s="187">
        <f t="shared" si="483"/>
        <v>7.1215000000000001E-2</v>
      </c>
      <c r="AC827" s="185">
        <f t="shared" si="469"/>
        <v>2</v>
      </c>
      <c r="AD827" s="185">
        <v>252</v>
      </c>
      <c r="AE827" s="184">
        <f t="shared" si="485"/>
        <v>1.000546129</v>
      </c>
      <c r="AF827" s="177">
        <f t="shared" si="470"/>
        <v>174.75129011999999</v>
      </c>
      <c r="AG827" s="177">
        <f t="shared" si="471"/>
        <v>180.76320471</v>
      </c>
      <c r="AH827" s="188">
        <f t="shared" si="484"/>
        <v>0</v>
      </c>
      <c r="AI827" s="188"/>
      <c r="AJ827" s="188"/>
      <c r="AK827" s="188"/>
      <c r="AL827" s="8"/>
      <c r="AM827" s="8"/>
      <c r="AN827" s="8"/>
      <c r="AO827" s="8"/>
      <c r="AP827" s="8"/>
      <c r="AQ827" s="8"/>
      <c r="AR827" s="5"/>
      <c r="AS827" s="1"/>
      <c r="AT827" s="8"/>
      <c r="AU827" s="1"/>
      <c r="AV827" s="1"/>
      <c r="AW827" s="3"/>
      <c r="AX827" s="3"/>
      <c r="AY827" s="4"/>
      <c r="AZ827" s="4"/>
      <c r="BA827" s="4"/>
      <c r="BB827" s="1"/>
      <c r="BC827" s="1"/>
      <c r="BD827" s="1"/>
      <c r="BE827" s="1"/>
      <c r="BF827" s="1"/>
      <c r="BG827" s="1"/>
      <c r="BH827" s="1"/>
      <c r="BI827" s="1"/>
    </row>
    <row r="828" spans="1:192" x14ac:dyDescent="0.2">
      <c r="A828" s="125">
        <f t="shared" si="472"/>
        <v>42719</v>
      </c>
      <c r="B828" s="177">
        <f t="shared" si="456"/>
        <v>331288.74046288955</v>
      </c>
      <c r="C828" s="3">
        <f t="shared" si="473"/>
        <v>44723979.962490089</v>
      </c>
      <c r="D828" s="177">
        <f t="shared" si="474"/>
        <v>275902.73624330998</v>
      </c>
      <c r="E828" s="177">
        <f t="shared" si="475"/>
        <v>7717.75744338</v>
      </c>
      <c r="F828" s="178">
        <f t="shared" si="457"/>
        <v>268184.97879992996</v>
      </c>
      <c r="G828" s="179">
        <f t="shared" si="476"/>
        <v>4752.8599999999997</v>
      </c>
      <c r="H828" s="180">
        <f>IF(AND(N828=1,N827&gt;1),VLOOKUP(A827,[1]Plan1!$CW$105:$CY$215,3),H827)</f>
        <v>4761.42</v>
      </c>
      <c r="I828" s="181">
        <f t="shared" si="458"/>
        <v>42656</v>
      </c>
      <c r="J828" s="181">
        <f t="shared" si="477"/>
        <v>42687</v>
      </c>
      <c r="K828" s="182">
        <f t="shared" si="459"/>
        <v>1.8010208590197863E-3</v>
      </c>
      <c r="L828" s="213">
        <f t="shared" si="478"/>
        <v>42745</v>
      </c>
      <c r="M828" s="183">
        <f t="shared" si="479"/>
        <v>21</v>
      </c>
      <c r="N828" s="183">
        <f t="shared" si="460"/>
        <v>3</v>
      </c>
      <c r="O828" s="177">
        <f t="shared" si="461"/>
        <v>1.0002570900000001</v>
      </c>
      <c r="P828" s="184">
        <f t="shared" si="487"/>
        <v>1.00260097</v>
      </c>
      <c r="Q828" s="184">
        <f t="shared" si="480"/>
        <v>1.2006041261971303</v>
      </c>
      <c r="R828" s="177">
        <f t="shared" si="486"/>
        <v>1.2009127799999999</v>
      </c>
      <c r="S828" s="177">
        <f t="shared" si="481"/>
        <v>1.15976272</v>
      </c>
      <c r="T828" s="177">
        <f t="shared" si="462"/>
        <v>319981.70784097997</v>
      </c>
      <c r="U828" s="177">
        <f t="shared" si="463"/>
        <v>1233.0099214546349</v>
      </c>
      <c r="V828" s="177">
        <f t="shared" si="464"/>
        <v>53881.789644934965</v>
      </c>
      <c r="W828" s="177">
        <f t="shared" si="465"/>
        <v>331017.53580969956</v>
      </c>
      <c r="X828" s="185">
        <f t="shared" si="466"/>
        <v>0</v>
      </c>
      <c r="Y828" s="177">
        <f t="shared" si="467"/>
        <v>0</v>
      </c>
      <c r="Z828" s="186">
        <f t="shared" si="468"/>
        <v>0</v>
      </c>
      <c r="AA828" s="177">
        <f t="shared" si="482"/>
        <v>0</v>
      </c>
      <c r="AB828" s="187">
        <f t="shared" si="483"/>
        <v>7.1215000000000001E-2</v>
      </c>
      <c r="AC828" s="185">
        <f t="shared" si="469"/>
        <v>3</v>
      </c>
      <c r="AD828" s="185">
        <v>252</v>
      </c>
      <c r="AE828" s="184">
        <f t="shared" si="485"/>
        <v>1.0008193059999999</v>
      </c>
      <c r="AF828" s="177">
        <f t="shared" si="470"/>
        <v>262.16293311999999</v>
      </c>
      <c r="AG828" s="177">
        <f t="shared" si="471"/>
        <v>271.20465318999999</v>
      </c>
      <c r="AH828" s="188">
        <f t="shared" si="484"/>
        <v>0</v>
      </c>
      <c r="AI828" s="188"/>
      <c r="AJ828" s="188"/>
      <c r="AK828" s="188"/>
      <c r="AL828" s="8"/>
      <c r="AM828" s="8"/>
      <c r="AN828" s="8"/>
      <c r="AO828" s="8"/>
      <c r="AP828" s="8"/>
      <c r="AQ828" s="8"/>
      <c r="AR828" s="5"/>
      <c r="AS828" s="1"/>
      <c r="AT828" s="8"/>
      <c r="AU828" s="1"/>
      <c r="AV828" s="1"/>
      <c r="AW828" s="3"/>
      <c r="AX828" s="3"/>
      <c r="AY828" s="4"/>
      <c r="AZ828" s="4"/>
      <c r="BA828" s="4"/>
      <c r="BB828" s="1"/>
      <c r="BC828" s="1"/>
      <c r="BD828" s="1"/>
      <c r="BE828" s="1"/>
      <c r="BF828" s="1"/>
      <c r="BG828" s="1"/>
      <c r="BH828" s="1"/>
      <c r="BI828" s="1"/>
    </row>
    <row r="829" spans="1:192" x14ac:dyDescent="0.2">
      <c r="A829" s="125">
        <f t="shared" si="472"/>
        <v>42720</v>
      </c>
      <c r="B829" s="177">
        <f t="shared" si="456"/>
        <v>331406.82040512789</v>
      </c>
      <c r="C829" s="3">
        <f t="shared" si="473"/>
        <v>44739920.754692264</v>
      </c>
      <c r="D829" s="177">
        <f t="shared" si="474"/>
        <v>275902.73624330998</v>
      </c>
      <c r="E829" s="177">
        <f t="shared" si="475"/>
        <v>7717.75744338</v>
      </c>
      <c r="F829" s="178">
        <f t="shared" si="457"/>
        <v>268184.97879992996</v>
      </c>
      <c r="G829" s="179">
        <f t="shared" si="476"/>
        <v>4752.8599999999997</v>
      </c>
      <c r="H829" s="180">
        <f>IF(AND(N829=1,N828&gt;1),VLOOKUP(A828,[1]Plan1!$CW$105:$CY$215,3),H828)</f>
        <v>4761.42</v>
      </c>
      <c r="I829" s="181">
        <f t="shared" si="458"/>
        <v>42656</v>
      </c>
      <c r="J829" s="181">
        <f t="shared" si="477"/>
        <v>42687</v>
      </c>
      <c r="K829" s="182">
        <f t="shared" si="459"/>
        <v>1.8010208590197863E-3</v>
      </c>
      <c r="L829" s="213">
        <f t="shared" si="478"/>
        <v>42745</v>
      </c>
      <c r="M829" s="183">
        <f t="shared" si="479"/>
        <v>21</v>
      </c>
      <c r="N829" s="183">
        <f t="shared" si="460"/>
        <v>4</v>
      </c>
      <c r="O829" s="177">
        <f t="shared" si="461"/>
        <v>1.0003428000000001</v>
      </c>
      <c r="P829" s="184">
        <f t="shared" si="487"/>
        <v>1.00260097</v>
      </c>
      <c r="Q829" s="184">
        <f t="shared" si="480"/>
        <v>1.2006041261971303</v>
      </c>
      <c r="R829" s="177">
        <f t="shared" si="486"/>
        <v>1.20101569</v>
      </c>
      <c r="S829" s="177">
        <f t="shared" si="481"/>
        <v>1.15976272</v>
      </c>
      <c r="T829" s="177">
        <f t="shared" si="462"/>
        <v>319981.70784097997</v>
      </c>
      <c r="U829" s="177">
        <f t="shared" si="463"/>
        <v>1233.0099214546349</v>
      </c>
      <c r="V829" s="177">
        <f t="shared" si="464"/>
        <v>53909.388561103282</v>
      </c>
      <c r="W829" s="177">
        <f t="shared" si="465"/>
        <v>331045.13472586789</v>
      </c>
      <c r="X829" s="185">
        <f t="shared" si="466"/>
        <v>0</v>
      </c>
      <c r="Y829" s="177">
        <f t="shared" si="467"/>
        <v>0</v>
      </c>
      <c r="Z829" s="186">
        <f t="shared" si="468"/>
        <v>0</v>
      </c>
      <c r="AA829" s="177">
        <f t="shared" si="482"/>
        <v>0</v>
      </c>
      <c r="AB829" s="187">
        <f t="shared" si="483"/>
        <v>7.1215000000000001E-2</v>
      </c>
      <c r="AC829" s="185">
        <f t="shared" si="469"/>
        <v>4</v>
      </c>
      <c r="AD829" s="185">
        <v>252</v>
      </c>
      <c r="AE829" s="184">
        <f t="shared" si="485"/>
        <v>1.001092557</v>
      </c>
      <c r="AF829" s="177">
        <f t="shared" si="470"/>
        <v>349.59825476999998</v>
      </c>
      <c r="AG829" s="177">
        <f t="shared" si="471"/>
        <v>361.68567925999997</v>
      </c>
      <c r="AH829" s="188">
        <f t="shared" si="484"/>
        <v>0</v>
      </c>
      <c r="AI829" s="188"/>
      <c r="AJ829" s="188"/>
      <c r="AK829" s="188"/>
      <c r="AL829" s="8"/>
      <c r="AM829" s="8"/>
      <c r="AN829" s="8"/>
      <c r="AO829" s="8"/>
      <c r="AP829" s="8"/>
      <c r="AQ829" s="8"/>
      <c r="AR829" s="5"/>
      <c r="AS829" s="1"/>
      <c r="AT829" s="8"/>
      <c r="AU829" s="1"/>
      <c r="AV829" s="1"/>
      <c r="AW829" s="3"/>
      <c r="AX829" s="3"/>
      <c r="AY829" s="4"/>
      <c r="AZ829" s="4"/>
      <c r="BA829" s="4"/>
      <c r="BB829" s="1"/>
      <c r="BC829" s="1"/>
      <c r="BD829" s="1"/>
      <c r="BE829" s="1"/>
      <c r="BF829" s="1"/>
      <c r="BG829" s="1"/>
      <c r="BH829" s="1"/>
      <c r="BI829" s="1"/>
    </row>
    <row r="830" spans="1:192" x14ac:dyDescent="0.2">
      <c r="A830" s="125">
        <f t="shared" si="472"/>
        <v>42721</v>
      </c>
      <c r="B830" s="177">
        <f t="shared" si="456"/>
        <v>331524.9402606762</v>
      </c>
      <c r="C830" s="3">
        <f t="shared" si="473"/>
        <v>44755866.935191289</v>
      </c>
      <c r="D830" s="177">
        <f t="shared" si="474"/>
        <v>275902.73624330998</v>
      </c>
      <c r="E830" s="177">
        <f t="shared" si="475"/>
        <v>7717.75744338</v>
      </c>
      <c r="F830" s="178">
        <f t="shared" si="457"/>
        <v>268184.97879992996</v>
      </c>
      <c r="G830" s="179">
        <f t="shared" si="476"/>
        <v>4752.8599999999997</v>
      </c>
      <c r="H830" s="180">
        <f>IF(AND(N830=1,N829&gt;1),VLOOKUP(A829,[1]Plan1!$CW$105:$CY$215,3),H829)</f>
        <v>4761.42</v>
      </c>
      <c r="I830" s="181">
        <f t="shared" si="458"/>
        <v>42656</v>
      </c>
      <c r="J830" s="181">
        <f t="shared" si="477"/>
        <v>42687</v>
      </c>
      <c r="K830" s="182">
        <f t="shared" si="459"/>
        <v>1.8010208590197863E-3</v>
      </c>
      <c r="L830" s="213">
        <f t="shared" si="478"/>
        <v>42745</v>
      </c>
      <c r="M830" s="183">
        <f t="shared" si="479"/>
        <v>21</v>
      </c>
      <c r="N830" s="183">
        <f t="shared" si="460"/>
        <v>5</v>
      </c>
      <c r="O830" s="177">
        <f t="shared" si="461"/>
        <v>1.00042852</v>
      </c>
      <c r="P830" s="184">
        <f t="shared" si="487"/>
        <v>1.00260097</v>
      </c>
      <c r="Q830" s="184">
        <f t="shared" si="480"/>
        <v>1.2006041261971303</v>
      </c>
      <c r="R830" s="177">
        <f t="shared" si="486"/>
        <v>1.2011186</v>
      </c>
      <c r="S830" s="177">
        <f t="shared" si="481"/>
        <v>1.15976272</v>
      </c>
      <c r="T830" s="177">
        <f t="shared" si="462"/>
        <v>319981.70784097997</v>
      </c>
      <c r="U830" s="177">
        <f t="shared" si="463"/>
        <v>1233.0099214546349</v>
      </c>
      <c r="V830" s="177">
        <f t="shared" si="464"/>
        <v>53936.987477271607</v>
      </c>
      <c r="W830" s="177">
        <f t="shared" si="465"/>
        <v>331072.73364203621</v>
      </c>
      <c r="X830" s="185">
        <f t="shared" si="466"/>
        <v>0</v>
      </c>
      <c r="Y830" s="177">
        <f t="shared" si="467"/>
        <v>0</v>
      </c>
      <c r="Z830" s="186">
        <f t="shared" si="468"/>
        <v>0</v>
      </c>
      <c r="AA830" s="177">
        <f t="shared" si="482"/>
        <v>0</v>
      </c>
      <c r="AB830" s="187">
        <f t="shared" si="483"/>
        <v>7.1215000000000001E-2</v>
      </c>
      <c r="AC830" s="185">
        <f t="shared" si="469"/>
        <v>5</v>
      </c>
      <c r="AD830" s="185">
        <v>252</v>
      </c>
      <c r="AE830" s="184">
        <f t="shared" si="485"/>
        <v>1.0013658830000001</v>
      </c>
      <c r="AF830" s="177">
        <f t="shared" si="470"/>
        <v>437.05757505000003</v>
      </c>
      <c r="AG830" s="177">
        <f t="shared" si="471"/>
        <v>452.20661863999999</v>
      </c>
      <c r="AH830" s="188">
        <f t="shared" si="484"/>
        <v>0</v>
      </c>
      <c r="AI830" s="188"/>
      <c r="AJ830" s="188"/>
      <c r="AK830" s="188"/>
      <c r="AL830" s="8"/>
      <c r="AM830" s="8"/>
      <c r="AN830" s="8"/>
      <c r="AO830" s="8"/>
      <c r="AP830" s="8"/>
      <c r="AQ830" s="8"/>
      <c r="AR830" s="5"/>
      <c r="AS830" s="1"/>
      <c r="AT830" s="8"/>
      <c r="AU830" s="1"/>
      <c r="AV830" s="1"/>
      <c r="AW830" s="3"/>
      <c r="AX830" s="3"/>
      <c r="AY830" s="4"/>
      <c r="AZ830" s="4"/>
      <c r="BA830" s="4"/>
      <c r="BB830" s="1"/>
      <c r="BC830" s="1"/>
      <c r="BD830" s="1"/>
      <c r="BE830" s="1"/>
      <c r="BF830" s="1"/>
      <c r="BG830" s="1"/>
      <c r="BH830" s="1"/>
      <c r="BI830" s="1"/>
    </row>
    <row r="831" spans="1:192" x14ac:dyDescent="0.2">
      <c r="A831" s="125">
        <f t="shared" si="472"/>
        <v>42722</v>
      </c>
      <c r="B831" s="177">
        <f t="shared" si="456"/>
        <v>331524.9402606762</v>
      </c>
      <c r="C831" s="3">
        <f t="shared" si="473"/>
        <v>44755866.935191289</v>
      </c>
      <c r="D831" s="177">
        <f t="shared" si="474"/>
        <v>275902.73624330998</v>
      </c>
      <c r="E831" s="177">
        <f t="shared" si="475"/>
        <v>7717.75744338</v>
      </c>
      <c r="F831" s="178">
        <f t="shared" si="457"/>
        <v>268184.97879992996</v>
      </c>
      <c r="G831" s="179">
        <f t="shared" si="476"/>
        <v>4752.8599999999997</v>
      </c>
      <c r="H831" s="180">
        <f>IF(AND(N831=1,N830&gt;1),VLOOKUP(A830,[1]Plan1!$CW$105:$CY$215,3),H830)</f>
        <v>4761.42</v>
      </c>
      <c r="I831" s="181">
        <f t="shared" si="458"/>
        <v>42656</v>
      </c>
      <c r="J831" s="181">
        <f t="shared" si="477"/>
        <v>42687</v>
      </c>
      <c r="K831" s="182">
        <f t="shared" si="459"/>
        <v>1.8010208590197863E-3</v>
      </c>
      <c r="L831" s="213">
        <f t="shared" si="478"/>
        <v>42745</v>
      </c>
      <c r="M831" s="183">
        <f t="shared" si="479"/>
        <v>21</v>
      </c>
      <c r="N831" s="183">
        <f t="shared" si="460"/>
        <v>5</v>
      </c>
      <c r="O831" s="177">
        <f t="shared" si="461"/>
        <v>1.00042852</v>
      </c>
      <c r="P831" s="184">
        <f t="shared" si="487"/>
        <v>1.00260097</v>
      </c>
      <c r="Q831" s="184">
        <f t="shared" si="480"/>
        <v>1.2006041261971303</v>
      </c>
      <c r="R831" s="177">
        <f t="shared" si="486"/>
        <v>1.2011186</v>
      </c>
      <c r="S831" s="177">
        <f t="shared" si="481"/>
        <v>1.15976272</v>
      </c>
      <c r="T831" s="177">
        <f t="shared" si="462"/>
        <v>319981.70784097997</v>
      </c>
      <c r="U831" s="177">
        <f t="shared" si="463"/>
        <v>1233.0099214546349</v>
      </c>
      <c r="V831" s="177">
        <f t="shared" si="464"/>
        <v>53936.987477271607</v>
      </c>
      <c r="W831" s="177">
        <f t="shared" si="465"/>
        <v>331072.73364203621</v>
      </c>
      <c r="X831" s="185">
        <f t="shared" si="466"/>
        <v>0</v>
      </c>
      <c r="Y831" s="177">
        <f t="shared" si="467"/>
        <v>0</v>
      </c>
      <c r="Z831" s="186">
        <f t="shared" si="468"/>
        <v>0</v>
      </c>
      <c r="AA831" s="177">
        <f t="shared" si="482"/>
        <v>0</v>
      </c>
      <c r="AB831" s="187">
        <f t="shared" si="483"/>
        <v>7.1215000000000001E-2</v>
      </c>
      <c r="AC831" s="185">
        <f t="shared" si="469"/>
        <v>5</v>
      </c>
      <c r="AD831" s="185">
        <v>252</v>
      </c>
      <c r="AE831" s="184">
        <f t="shared" si="485"/>
        <v>1.0013658830000001</v>
      </c>
      <c r="AF831" s="177">
        <f t="shared" si="470"/>
        <v>437.05757505000003</v>
      </c>
      <c r="AG831" s="177">
        <f t="shared" si="471"/>
        <v>452.20661863999999</v>
      </c>
      <c r="AH831" s="188">
        <f t="shared" si="484"/>
        <v>0</v>
      </c>
      <c r="AI831" s="188"/>
      <c r="AJ831" s="188"/>
      <c r="AK831" s="188"/>
      <c r="AL831" s="8"/>
      <c r="AM831" s="8"/>
      <c r="AN831" s="8"/>
      <c r="AO831" s="8"/>
      <c r="AP831" s="8"/>
      <c r="AQ831" s="8"/>
      <c r="AR831" s="5"/>
      <c r="AS831" s="1"/>
      <c r="AT831" s="8"/>
      <c r="AU831" s="1"/>
      <c r="AV831" s="1"/>
      <c r="AW831" s="3"/>
      <c r="AX831" s="3"/>
      <c r="AY831" s="4"/>
      <c r="AZ831" s="4"/>
      <c r="BA831" s="4"/>
      <c r="BB831" s="1"/>
      <c r="BC831" s="1"/>
      <c r="BD831" s="1"/>
      <c r="BE831" s="1"/>
      <c r="BF831" s="1"/>
      <c r="BG831" s="1"/>
      <c r="BH831" s="1"/>
      <c r="BI831" s="1"/>
    </row>
    <row r="832" spans="1:192" x14ac:dyDescent="0.2">
      <c r="A832" s="125">
        <f t="shared" si="472"/>
        <v>42723</v>
      </c>
      <c r="B832" s="177">
        <f t="shared" si="456"/>
        <v>331524.9402606762</v>
      </c>
      <c r="C832" s="3">
        <f t="shared" si="473"/>
        <v>44755866.935191289</v>
      </c>
      <c r="D832" s="177">
        <f t="shared" si="474"/>
        <v>275902.73624330998</v>
      </c>
      <c r="E832" s="177">
        <f t="shared" si="475"/>
        <v>7717.75744338</v>
      </c>
      <c r="F832" s="178">
        <f t="shared" si="457"/>
        <v>268184.97879992996</v>
      </c>
      <c r="G832" s="179">
        <f t="shared" si="476"/>
        <v>4752.8599999999997</v>
      </c>
      <c r="H832" s="180">
        <f>IF(AND(N832=1,N831&gt;1),VLOOKUP(A831,[1]Plan1!$CW$105:$CY$215,3),H831)</f>
        <v>4761.42</v>
      </c>
      <c r="I832" s="181">
        <f t="shared" si="458"/>
        <v>42656</v>
      </c>
      <c r="J832" s="181">
        <f t="shared" si="477"/>
        <v>42687</v>
      </c>
      <c r="K832" s="182">
        <f t="shared" si="459"/>
        <v>1.8010208590197863E-3</v>
      </c>
      <c r="L832" s="213">
        <f t="shared" si="478"/>
        <v>42745</v>
      </c>
      <c r="M832" s="183">
        <f t="shared" si="479"/>
        <v>21</v>
      </c>
      <c r="N832" s="183">
        <f t="shared" si="460"/>
        <v>5</v>
      </c>
      <c r="O832" s="177">
        <f t="shared" si="461"/>
        <v>1.00042852</v>
      </c>
      <c r="P832" s="184">
        <f t="shared" si="487"/>
        <v>1.00260097</v>
      </c>
      <c r="Q832" s="184">
        <f t="shared" si="480"/>
        <v>1.2006041261971303</v>
      </c>
      <c r="R832" s="177">
        <f t="shared" si="486"/>
        <v>1.2011186</v>
      </c>
      <c r="S832" s="177">
        <f t="shared" si="481"/>
        <v>1.15976272</v>
      </c>
      <c r="T832" s="177">
        <f t="shared" si="462"/>
        <v>319981.70784097997</v>
      </c>
      <c r="U832" s="177">
        <f t="shared" si="463"/>
        <v>1233.0099214546349</v>
      </c>
      <c r="V832" s="177">
        <f t="shared" si="464"/>
        <v>53936.987477271607</v>
      </c>
      <c r="W832" s="177">
        <f t="shared" si="465"/>
        <v>331072.73364203621</v>
      </c>
      <c r="X832" s="185">
        <f t="shared" si="466"/>
        <v>0</v>
      </c>
      <c r="Y832" s="177">
        <f t="shared" si="467"/>
        <v>0</v>
      </c>
      <c r="Z832" s="186">
        <f t="shared" si="468"/>
        <v>0</v>
      </c>
      <c r="AA832" s="177">
        <f t="shared" si="482"/>
        <v>0</v>
      </c>
      <c r="AB832" s="187">
        <f t="shared" si="483"/>
        <v>7.1215000000000001E-2</v>
      </c>
      <c r="AC832" s="185">
        <f t="shared" si="469"/>
        <v>5</v>
      </c>
      <c r="AD832" s="185">
        <v>252</v>
      </c>
      <c r="AE832" s="184">
        <f t="shared" si="485"/>
        <v>1.0013658830000001</v>
      </c>
      <c r="AF832" s="177">
        <f t="shared" si="470"/>
        <v>437.05757505000003</v>
      </c>
      <c r="AG832" s="177">
        <f t="shared" si="471"/>
        <v>452.20661863999999</v>
      </c>
      <c r="AH832" s="188">
        <f t="shared" si="484"/>
        <v>0</v>
      </c>
      <c r="AI832" s="188"/>
      <c r="AJ832" s="188"/>
      <c r="AK832" s="188"/>
      <c r="AL832" s="8"/>
      <c r="AM832" s="8"/>
      <c r="AN832" s="8"/>
      <c r="AO832" s="8"/>
      <c r="AP832" s="8"/>
      <c r="AQ832" s="8"/>
      <c r="AR832" s="5"/>
      <c r="AS832" s="1"/>
      <c r="AT832" s="8"/>
      <c r="AU832" s="1"/>
      <c r="AV832" s="1"/>
      <c r="AW832" s="3"/>
      <c r="AX832" s="3"/>
      <c r="AY832" s="4"/>
      <c r="AZ832" s="4"/>
      <c r="BA832" s="4"/>
      <c r="BB832" s="1"/>
      <c r="BC832" s="1"/>
      <c r="BD832" s="1"/>
      <c r="BE832" s="1"/>
      <c r="BF832" s="1"/>
      <c r="BG832" s="1"/>
      <c r="BH832" s="1"/>
      <c r="BI832" s="1"/>
    </row>
    <row r="833" spans="1:61" x14ac:dyDescent="0.2">
      <c r="A833" s="125">
        <f t="shared" si="472"/>
        <v>42724</v>
      </c>
      <c r="B833" s="177">
        <f t="shared" si="456"/>
        <v>331643.10239090427</v>
      </c>
      <c r="C833" s="3">
        <f t="shared" si="473"/>
        <v>44771818.822772078</v>
      </c>
      <c r="D833" s="177">
        <f t="shared" si="474"/>
        <v>275902.73624330998</v>
      </c>
      <c r="E833" s="177">
        <f t="shared" si="475"/>
        <v>7717.75744338</v>
      </c>
      <c r="F833" s="178">
        <f t="shared" si="457"/>
        <v>268184.97879992996</v>
      </c>
      <c r="G833" s="179">
        <f t="shared" si="476"/>
        <v>4752.8599999999997</v>
      </c>
      <c r="H833" s="180">
        <f>IF(AND(N833=1,N832&gt;1),VLOOKUP(A832,[1]Plan1!$CW$105:$CY$215,3),H832)</f>
        <v>4761.42</v>
      </c>
      <c r="I833" s="181">
        <f t="shared" si="458"/>
        <v>42656</v>
      </c>
      <c r="J833" s="181">
        <f t="shared" si="477"/>
        <v>42687</v>
      </c>
      <c r="K833" s="182">
        <f t="shared" si="459"/>
        <v>1.8010208590197863E-3</v>
      </c>
      <c r="L833" s="213">
        <f t="shared" si="478"/>
        <v>42745</v>
      </c>
      <c r="M833" s="183">
        <f t="shared" si="479"/>
        <v>21</v>
      </c>
      <c r="N833" s="183">
        <f t="shared" si="460"/>
        <v>6</v>
      </c>
      <c r="O833" s="177">
        <f t="shared" si="461"/>
        <v>1.00051424</v>
      </c>
      <c r="P833" s="184">
        <f t="shared" si="487"/>
        <v>1.00260097</v>
      </c>
      <c r="Q833" s="184">
        <f t="shared" si="480"/>
        <v>1.2006041261971303</v>
      </c>
      <c r="R833" s="177">
        <f t="shared" si="486"/>
        <v>1.20122152</v>
      </c>
      <c r="S833" s="177">
        <f t="shared" si="481"/>
        <v>1.15976272</v>
      </c>
      <c r="T833" s="177">
        <f t="shared" si="462"/>
        <v>319981.70784097997</v>
      </c>
      <c r="U833" s="177">
        <f t="shared" si="463"/>
        <v>1233.0099214546349</v>
      </c>
      <c r="V833" s="177">
        <f t="shared" si="464"/>
        <v>53964.589075289696</v>
      </c>
      <c r="W833" s="177">
        <f t="shared" si="465"/>
        <v>331100.33524005429</v>
      </c>
      <c r="X833" s="185">
        <f t="shared" si="466"/>
        <v>0</v>
      </c>
      <c r="Y833" s="177">
        <f t="shared" si="467"/>
        <v>0</v>
      </c>
      <c r="Z833" s="186">
        <f t="shared" si="468"/>
        <v>0</v>
      </c>
      <c r="AA833" s="177">
        <f t="shared" si="482"/>
        <v>0</v>
      </c>
      <c r="AB833" s="187">
        <f t="shared" si="483"/>
        <v>7.1215000000000001E-2</v>
      </c>
      <c r="AC833" s="185">
        <f t="shared" si="469"/>
        <v>6</v>
      </c>
      <c r="AD833" s="185">
        <v>252</v>
      </c>
      <c r="AE833" s="184">
        <f t="shared" si="485"/>
        <v>1.001639283</v>
      </c>
      <c r="AF833" s="177">
        <f t="shared" si="470"/>
        <v>524.54057396999997</v>
      </c>
      <c r="AG833" s="177">
        <f t="shared" si="471"/>
        <v>542.76715085000001</v>
      </c>
      <c r="AH833" s="188">
        <f t="shared" si="484"/>
        <v>0</v>
      </c>
      <c r="AI833" s="188"/>
      <c r="AJ833" s="188"/>
      <c r="AK833" s="188"/>
      <c r="AL833" s="8"/>
      <c r="AM833" s="8"/>
      <c r="AN833" s="8"/>
      <c r="AO833" s="8"/>
      <c r="AP833" s="8"/>
      <c r="AQ833" s="8"/>
      <c r="AR833" s="5"/>
      <c r="AS833" s="1"/>
      <c r="AT833" s="8"/>
      <c r="AU833" s="1"/>
      <c r="AV833" s="1"/>
      <c r="AW833" s="3"/>
      <c r="AX833" s="3"/>
      <c r="AY833" s="4"/>
      <c r="AZ833" s="4"/>
      <c r="BA833" s="4"/>
      <c r="BB833" s="1"/>
      <c r="BC833" s="1"/>
      <c r="BD833" s="1"/>
      <c r="BE833" s="1"/>
      <c r="BF833" s="1"/>
      <c r="BG833" s="1"/>
      <c r="BH833" s="1"/>
      <c r="BI833" s="1"/>
    </row>
    <row r="834" spans="1:61" x14ac:dyDescent="0.2">
      <c r="A834" s="125">
        <f t="shared" si="472"/>
        <v>42725</v>
      </c>
      <c r="B834" s="177">
        <f t="shared" si="456"/>
        <v>331761.30982223194</v>
      </c>
      <c r="C834" s="3">
        <f t="shared" si="473"/>
        <v>44787776.826001309</v>
      </c>
      <c r="D834" s="177">
        <f t="shared" si="474"/>
        <v>275902.73624330998</v>
      </c>
      <c r="E834" s="177">
        <f t="shared" si="475"/>
        <v>7717.75744338</v>
      </c>
      <c r="F834" s="178">
        <f t="shared" si="457"/>
        <v>268184.97879992996</v>
      </c>
      <c r="G834" s="179">
        <f t="shared" si="476"/>
        <v>4752.8599999999997</v>
      </c>
      <c r="H834" s="180">
        <f>IF(AND(N834=1,N833&gt;1),VLOOKUP(A833,[1]Plan1!$CW$105:$CY$215,3),H833)</f>
        <v>4761.42</v>
      </c>
      <c r="I834" s="181">
        <f t="shared" si="458"/>
        <v>42656</v>
      </c>
      <c r="J834" s="181">
        <f t="shared" si="477"/>
        <v>42687</v>
      </c>
      <c r="K834" s="182">
        <f t="shared" si="459"/>
        <v>1.8010208590197863E-3</v>
      </c>
      <c r="L834" s="213">
        <f t="shared" si="478"/>
        <v>42745</v>
      </c>
      <c r="M834" s="183">
        <f t="shared" si="479"/>
        <v>21</v>
      </c>
      <c r="N834" s="183">
        <f t="shared" si="460"/>
        <v>7</v>
      </c>
      <c r="O834" s="177">
        <f t="shared" si="461"/>
        <v>1.0005999800000001</v>
      </c>
      <c r="P834" s="184">
        <f t="shared" si="487"/>
        <v>1.00260097</v>
      </c>
      <c r="Q834" s="184">
        <f t="shared" si="480"/>
        <v>1.2006041261971303</v>
      </c>
      <c r="R834" s="177">
        <f t="shared" si="486"/>
        <v>1.2013244599999999</v>
      </c>
      <c r="S834" s="177">
        <f t="shared" si="481"/>
        <v>1.15976272</v>
      </c>
      <c r="T834" s="177">
        <f t="shared" si="462"/>
        <v>319981.70784097997</v>
      </c>
      <c r="U834" s="177">
        <f t="shared" si="463"/>
        <v>1233.0099214546349</v>
      </c>
      <c r="V834" s="177">
        <f t="shared" si="464"/>
        <v>53992.196037007328</v>
      </c>
      <c r="W834" s="177">
        <f t="shared" si="465"/>
        <v>331127.94220177195</v>
      </c>
      <c r="X834" s="185">
        <f t="shared" si="466"/>
        <v>0</v>
      </c>
      <c r="Y834" s="177">
        <f t="shared" si="467"/>
        <v>0</v>
      </c>
      <c r="Z834" s="186">
        <f t="shared" si="468"/>
        <v>0</v>
      </c>
      <c r="AA834" s="177">
        <f t="shared" si="482"/>
        <v>0</v>
      </c>
      <c r="AB834" s="187">
        <f t="shared" si="483"/>
        <v>7.1215000000000001E-2</v>
      </c>
      <c r="AC834" s="185">
        <f t="shared" si="469"/>
        <v>7</v>
      </c>
      <c r="AD834" s="185">
        <v>252</v>
      </c>
      <c r="AE834" s="184">
        <f t="shared" si="485"/>
        <v>1.001912758</v>
      </c>
      <c r="AF834" s="177">
        <f t="shared" si="470"/>
        <v>612.04757152000002</v>
      </c>
      <c r="AG834" s="177">
        <f t="shared" si="471"/>
        <v>633.36762046000001</v>
      </c>
      <c r="AH834" s="188">
        <f t="shared" si="484"/>
        <v>0</v>
      </c>
      <c r="AI834" s="188"/>
      <c r="AJ834" s="188"/>
      <c r="AK834" s="188"/>
      <c r="AL834" s="8"/>
      <c r="AM834" s="8"/>
      <c r="AN834" s="8"/>
      <c r="AO834" s="8"/>
      <c r="AP834" s="8"/>
      <c r="AQ834" s="8"/>
      <c r="AR834" s="5"/>
      <c r="AS834" s="1"/>
      <c r="AT834" s="8"/>
      <c r="AU834" s="1"/>
      <c r="AV834" s="1"/>
      <c r="AW834" s="3"/>
      <c r="AX834" s="3"/>
      <c r="AY834" s="4"/>
      <c r="AZ834" s="4"/>
      <c r="BA834" s="4"/>
      <c r="BB834" s="1"/>
      <c r="BC834" s="1"/>
      <c r="BD834" s="1"/>
      <c r="BE834" s="1"/>
      <c r="BF834" s="1"/>
      <c r="BG834" s="1"/>
      <c r="BH834" s="1"/>
      <c r="BI834" s="1"/>
    </row>
    <row r="835" spans="1:61" x14ac:dyDescent="0.2">
      <c r="A835" s="125">
        <f t="shared" si="472"/>
        <v>42726</v>
      </c>
      <c r="B835" s="177">
        <f t="shared" si="456"/>
        <v>331879.55718986964</v>
      </c>
      <c r="C835" s="3">
        <f t="shared" si="473"/>
        <v>44803740.220632404</v>
      </c>
      <c r="D835" s="177">
        <f t="shared" si="474"/>
        <v>275902.73624330998</v>
      </c>
      <c r="E835" s="177">
        <f t="shared" si="475"/>
        <v>7717.75744338</v>
      </c>
      <c r="F835" s="178">
        <f t="shared" si="457"/>
        <v>268184.97879992996</v>
      </c>
      <c r="G835" s="179">
        <f t="shared" si="476"/>
        <v>4752.8599999999997</v>
      </c>
      <c r="H835" s="180">
        <f>IF(AND(N835=1,N834&gt;1),VLOOKUP(A834,[1]Plan1!$CW$105:$CY$215,3),H834)</f>
        <v>4761.42</v>
      </c>
      <c r="I835" s="181">
        <f t="shared" si="458"/>
        <v>42656</v>
      </c>
      <c r="J835" s="181">
        <f t="shared" si="477"/>
        <v>42687</v>
      </c>
      <c r="K835" s="182">
        <f t="shared" si="459"/>
        <v>1.8010208590197863E-3</v>
      </c>
      <c r="L835" s="213">
        <f t="shared" si="478"/>
        <v>42745</v>
      </c>
      <c r="M835" s="183">
        <f t="shared" si="479"/>
        <v>21</v>
      </c>
      <c r="N835" s="183">
        <f t="shared" si="460"/>
        <v>8</v>
      </c>
      <c r="O835" s="177">
        <f t="shared" si="461"/>
        <v>1.0006857199999999</v>
      </c>
      <c r="P835" s="184">
        <f t="shared" si="487"/>
        <v>1.00260097</v>
      </c>
      <c r="Q835" s="184">
        <f t="shared" si="480"/>
        <v>1.2006041261971303</v>
      </c>
      <c r="R835" s="177">
        <f t="shared" si="486"/>
        <v>1.2014274</v>
      </c>
      <c r="S835" s="177">
        <f t="shared" si="481"/>
        <v>1.15976272</v>
      </c>
      <c r="T835" s="177">
        <f t="shared" si="462"/>
        <v>319981.70784097997</v>
      </c>
      <c r="U835" s="177">
        <f t="shared" si="463"/>
        <v>1233.0099214546349</v>
      </c>
      <c r="V835" s="177">
        <f t="shared" si="464"/>
        <v>54019.802998725019</v>
      </c>
      <c r="W835" s="177">
        <f t="shared" si="465"/>
        <v>331155.54916348966</v>
      </c>
      <c r="X835" s="185">
        <f t="shared" si="466"/>
        <v>0</v>
      </c>
      <c r="Y835" s="177">
        <f t="shared" si="467"/>
        <v>0</v>
      </c>
      <c r="Z835" s="186">
        <f t="shared" si="468"/>
        <v>0</v>
      </c>
      <c r="AA835" s="177">
        <f t="shared" si="482"/>
        <v>0</v>
      </c>
      <c r="AB835" s="187">
        <f t="shared" si="483"/>
        <v>7.1215000000000001E-2</v>
      </c>
      <c r="AC835" s="185">
        <f t="shared" si="469"/>
        <v>8</v>
      </c>
      <c r="AD835" s="185">
        <v>252</v>
      </c>
      <c r="AE835" s="184">
        <f t="shared" si="485"/>
        <v>1.002186308</v>
      </c>
      <c r="AF835" s="177">
        <f t="shared" si="470"/>
        <v>699.57856770000001</v>
      </c>
      <c r="AG835" s="177">
        <f t="shared" si="471"/>
        <v>724.00802638000005</v>
      </c>
      <c r="AH835" s="188">
        <f t="shared" si="484"/>
        <v>0</v>
      </c>
      <c r="AI835" s="188"/>
      <c r="AJ835" s="188"/>
      <c r="AK835" s="188"/>
      <c r="AL835" s="8"/>
      <c r="AM835" s="8"/>
      <c r="AN835" s="8"/>
      <c r="AO835" s="8"/>
      <c r="AP835" s="8"/>
      <c r="AQ835" s="8"/>
      <c r="AR835" s="5"/>
      <c r="AS835" s="1"/>
      <c r="AT835" s="8"/>
      <c r="AU835" s="1"/>
      <c r="AV835" s="1"/>
      <c r="AW835" s="3"/>
      <c r="AX835" s="3"/>
      <c r="AY835" s="4"/>
      <c r="AZ835" s="4"/>
      <c r="BA835" s="4"/>
      <c r="BB835" s="1"/>
      <c r="BC835" s="1"/>
      <c r="BD835" s="1"/>
      <c r="BE835" s="1"/>
      <c r="BF835" s="1"/>
      <c r="BG835" s="1"/>
      <c r="BH835" s="1"/>
      <c r="BI835" s="1"/>
    </row>
    <row r="836" spans="1:61" x14ac:dyDescent="0.2">
      <c r="A836" s="125">
        <f t="shared" si="472"/>
        <v>42727</v>
      </c>
      <c r="B836" s="177">
        <f t="shared" si="456"/>
        <v>331997.84416881728</v>
      </c>
      <c r="C836" s="3">
        <f t="shared" si="473"/>
        <v>44819708.962790333</v>
      </c>
      <c r="D836" s="177">
        <f t="shared" si="474"/>
        <v>275902.73624330998</v>
      </c>
      <c r="E836" s="177">
        <f t="shared" si="475"/>
        <v>7717.75744338</v>
      </c>
      <c r="F836" s="178">
        <f t="shared" si="457"/>
        <v>268184.97879992996</v>
      </c>
      <c r="G836" s="179">
        <f t="shared" si="476"/>
        <v>4752.8599999999997</v>
      </c>
      <c r="H836" s="180">
        <f>IF(AND(N836=1,N835&gt;1),VLOOKUP(A835,[1]Plan1!$CW$105:$CY$215,3),H835)</f>
        <v>4761.42</v>
      </c>
      <c r="I836" s="181">
        <f t="shared" si="458"/>
        <v>42656</v>
      </c>
      <c r="J836" s="181">
        <f t="shared" si="477"/>
        <v>42687</v>
      </c>
      <c r="K836" s="182">
        <f t="shared" si="459"/>
        <v>1.8010208590197863E-3</v>
      </c>
      <c r="L836" s="213">
        <f t="shared" si="478"/>
        <v>42745</v>
      </c>
      <c r="M836" s="183">
        <f t="shared" si="479"/>
        <v>21</v>
      </c>
      <c r="N836" s="183">
        <f t="shared" si="460"/>
        <v>9</v>
      </c>
      <c r="O836" s="177">
        <f t="shared" si="461"/>
        <v>1.0007714599999999</v>
      </c>
      <c r="P836" s="184">
        <f t="shared" si="487"/>
        <v>1.00260097</v>
      </c>
      <c r="Q836" s="184">
        <f t="shared" si="480"/>
        <v>1.2006041261971303</v>
      </c>
      <c r="R836" s="177">
        <f t="shared" si="486"/>
        <v>1.2015303399999999</v>
      </c>
      <c r="S836" s="177">
        <f t="shared" si="481"/>
        <v>1.15976272</v>
      </c>
      <c r="T836" s="177">
        <f t="shared" si="462"/>
        <v>319981.70784097997</v>
      </c>
      <c r="U836" s="177">
        <f t="shared" si="463"/>
        <v>1233.0099214546349</v>
      </c>
      <c r="V836" s="177">
        <f t="shared" si="464"/>
        <v>54047.409960442652</v>
      </c>
      <c r="W836" s="177">
        <f t="shared" si="465"/>
        <v>331183.15612520726</v>
      </c>
      <c r="X836" s="185">
        <f t="shared" si="466"/>
        <v>0</v>
      </c>
      <c r="Y836" s="177">
        <f t="shared" si="467"/>
        <v>0</v>
      </c>
      <c r="Z836" s="186">
        <f t="shared" si="468"/>
        <v>0</v>
      </c>
      <c r="AA836" s="177">
        <f t="shared" si="482"/>
        <v>0</v>
      </c>
      <c r="AB836" s="187">
        <f t="shared" si="483"/>
        <v>7.1215000000000001E-2</v>
      </c>
      <c r="AC836" s="185">
        <f t="shared" si="469"/>
        <v>9</v>
      </c>
      <c r="AD836" s="185">
        <v>252</v>
      </c>
      <c r="AE836" s="184">
        <f t="shared" si="485"/>
        <v>1.0024599320000001</v>
      </c>
      <c r="AF836" s="177">
        <f t="shared" si="470"/>
        <v>787.13324252999996</v>
      </c>
      <c r="AG836" s="177">
        <f t="shared" si="471"/>
        <v>814.68804361000002</v>
      </c>
      <c r="AH836" s="188">
        <f t="shared" si="484"/>
        <v>0</v>
      </c>
      <c r="AI836" s="188"/>
      <c r="AJ836" s="188"/>
      <c r="AK836" s="188"/>
      <c r="AL836" s="8"/>
      <c r="AM836" s="8"/>
      <c r="AN836" s="8"/>
      <c r="AO836" s="8"/>
      <c r="AP836" s="8"/>
      <c r="AQ836" s="8"/>
      <c r="AR836" s="5"/>
      <c r="AS836" s="1"/>
      <c r="AT836" s="8"/>
      <c r="AU836" s="1"/>
      <c r="AV836" s="1"/>
      <c r="AW836" s="3"/>
      <c r="AX836" s="3"/>
      <c r="AY836" s="4"/>
      <c r="AZ836" s="4"/>
      <c r="BA836" s="4"/>
      <c r="BB836" s="1"/>
      <c r="BC836" s="1"/>
      <c r="BD836" s="1"/>
      <c r="BE836" s="1"/>
      <c r="BF836" s="1"/>
      <c r="BG836" s="1"/>
      <c r="BH836" s="1"/>
      <c r="BI836" s="1"/>
    </row>
    <row r="837" spans="1:61" x14ac:dyDescent="0.2">
      <c r="A837" s="125">
        <f t="shared" si="472"/>
        <v>42728</v>
      </c>
      <c r="B837" s="177">
        <f t="shared" si="456"/>
        <v>332116.17647479457</v>
      </c>
      <c r="C837" s="3">
        <f t="shared" si="473"/>
        <v>44835683.824097268</v>
      </c>
      <c r="D837" s="177">
        <f t="shared" si="474"/>
        <v>275902.73624330998</v>
      </c>
      <c r="E837" s="177">
        <f t="shared" si="475"/>
        <v>7717.75744338</v>
      </c>
      <c r="F837" s="178">
        <f t="shared" si="457"/>
        <v>268184.97879992996</v>
      </c>
      <c r="G837" s="179">
        <f t="shared" si="476"/>
        <v>4752.8599999999997</v>
      </c>
      <c r="H837" s="180">
        <f>IF(AND(N837=1,N836&gt;1),VLOOKUP(A836,[1]Plan1!$CW$105:$CY$215,3),H836)</f>
        <v>4761.42</v>
      </c>
      <c r="I837" s="181">
        <f t="shared" si="458"/>
        <v>42656</v>
      </c>
      <c r="J837" s="181">
        <f t="shared" si="477"/>
        <v>42687</v>
      </c>
      <c r="K837" s="182">
        <f t="shared" si="459"/>
        <v>1.8010208590197863E-3</v>
      </c>
      <c r="L837" s="213">
        <f t="shared" si="478"/>
        <v>42745</v>
      </c>
      <c r="M837" s="183">
        <f t="shared" si="479"/>
        <v>21</v>
      </c>
      <c r="N837" s="183">
        <f t="shared" si="460"/>
        <v>10</v>
      </c>
      <c r="O837" s="177">
        <f t="shared" si="461"/>
        <v>1.0008572200000001</v>
      </c>
      <c r="P837" s="184">
        <f t="shared" si="487"/>
        <v>1.00260097</v>
      </c>
      <c r="Q837" s="184">
        <f t="shared" si="480"/>
        <v>1.2006041261971303</v>
      </c>
      <c r="R837" s="177">
        <f t="shared" si="486"/>
        <v>1.2016332999999999</v>
      </c>
      <c r="S837" s="177">
        <f t="shared" si="481"/>
        <v>1.15976272</v>
      </c>
      <c r="T837" s="177">
        <f t="shared" si="462"/>
        <v>319981.70784097997</v>
      </c>
      <c r="U837" s="177">
        <f t="shared" si="463"/>
        <v>1233.0099214546349</v>
      </c>
      <c r="V837" s="177">
        <f t="shared" si="464"/>
        <v>54075.022285859894</v>
      </c>
      <c r="W837" s="177">
        <f t="shared" si="465"/>
        <v>331210.76845062454</v>
      </c>
      <c r="X837" s="185">
        <f t="shared" si="466"/>
        <v>0</v>
      </c>
      <c r="Y837" s="177">
        <f t="shared" si="467"/>
        <v>0</v>
      </c>
      <c r="Z837" s="186">
        <f t="shared" si="468"/>
        <v>0</v>
      </c>
      <c r="AA837" s="177">
        <f t="shared" si="482"/>
        <v>0</v>
      </c>
      <c r="AB837" s="187">
        <f t="shared" si="483"/>
        <v>7.1215000000000001E-2</v>
      </c>
      <c r="AC837" s="185">
        <f t="shared" si="469"/>
        <v>10</v>
      </c>
      <c r="AD837" s="185">
        <v>252</v>
      </c>
      <c r="AE837" s="184">
        <f t="shared" si="485"/>
        <v>1.0027336309999999</v>
      </c>
      <c r="AF837" s="177">
        <f t="shared" si="470"/>
        <v>874.71191597999996</v>
      </c>
      <c r="AG837" s="177">
        <f t="shared" si="471"/>
        <v>905.40802416999998</v>
      </c>
      <c r="AH837" s="188">
        <f t="shared" si="484"/>
        <v>0</v>
      </c>
      <c r="AI837" s="188"/>
      <c r="AJ837" s="188"/>
      <c r="AK837" s="188"/>
      <c r="AL837" s="8"/>
      <c r="AM837" s="8"/>
      <c r="AN837" s="8"/>
      <c r="AO837" s="8"/>
      <c r="AP837" s="8"/>
      <c r="AQ837" s="8"/>
      <c r="AR837" s="5"/>
      <c r="AS837" s="1"/>
      <c r="AT837" s="8"/>
      <c r="AU837" s="1"/>
      <c r="AV837" s="1"/>
      <c r="AW837" s="3"/>
      <c r="AX837" s="3"/>
      <c r="AY837" s="4"/>
      <c r="AZ837" s="4"/>
      <c r="BA837" s="4"/>
      <c r="BB837" s="1"/>
      <c r="BC837" s="1"/>
      <c r="BD837" s="1"/>
      <c r="BE837" s="1"/>
      <c r="BF837" s="1"/>
      <c r="BG837" s="1"/>
      <c r="BH837" s="1"/>
      <c r="BI837" s="1"/>
    </row>
    <row r="838" spans="1:61" x14ac:dyDescent="0.2">
      <c r="A838" s="125">
        <f t="shared" si="472"/>
        <v>42729</v>
      </c>
      <c r="B838" s="177">
        <f t="shared" si="456"/>
        <v>332116.17647479457</v>
      </c>
      <c r="C838" s="3">
        <f t="shared" si="473"/>
        <v>44835683.824097268</v>
      </c>
      <c r="D838" s="177">
        <f t="shared" si="474"/>
        <v>275902.73624330998</v>
      </c>
      <c r="E838" s="177">
        <f t="shared" si="475"/>
        <v>7717.75744338</v>
      </c>
      <c r="F838" s="178">
        <f t="shared" si="457"/>
        <v>268184.97879992996</v>
      </c>
      <c r="G838" s="179">
        <f t="shared" si="476"/>
        <v>4752.8599999999997</v>
      </c>
      <c r="H838" s="180">
        <f>IF(AND(N838=1,N837&gt;1),VLOOKUP(A837,[1]Plan1!$CW$105:$CY$215,3),H837)</f>
        <v>4761.42</v>
      </c>
      <c r="I838" s="181">
        <f t="shared" si="458"/>
        <v>42656</v>
      </c>
      <c r="J838" s="181">
        <f t="shared" si="477"/>
        <v>42687</v>
      </c>
      <c r="K838" s="182">
        <f t="shared" si="459"/>
        <v>1.8010208590197863E-3</v>
      </c>
      <c r="L838" s="213">
        <f t="shared" si="478"/>
        <v>42745</v>
      </c>
      <c r="M838" s="183">
        <f t="shared" si="479"/>
        <v>21</v>
      </c>
      <c r="N838" s="183">
        <f t="shared" si="460"/>
        <v>10</v>
      </c>
      <c r="O838" s="177">
        <f t="shared" si="461"/>
        <v>1.0008572200000001</v>
      </c>
      <c r="P838" s="184">
        <f t="shared" si="487"/>
        <v>1.00260097</v>
      </c>
      <c r="Q838" s="184">
        <f t="shared" si="480"/>
        <v>1.2006041261971303</v>
      </c>
      <c r="R838" s="177">
        <f t="shared" si="486"/>
        <v>1.2016332999999999</v>
      </c>
      <c r="S838" s="177">
        <f t="shared" si="481"/>
        <v>1.15976272</v>
      </c>
      <c r="T838" s="177">
        <f t="shared" si="462"/>
        <v>319981.70784097997</v>
      </c>
      <c r="U838" s="177">
        <f t="shared" si="463"/>
        <v>1233.0099214546349</v>
      </c>
      <c r="V838" s="177">
        <f t="shared" si="464"/>
        <v>54075.022285859894</v>
      </c>
      <c r="W838" s="177">
        <f t="shared" si="465"/>
        <v>331210.76845062454</v>
      </c>
      <c r="X838" s="185">
        <f t="shared" si="466"/>
        <v>0</v>
      </c>
      <c r="Y838" s="177">
        <f t="shared" si="467"/>
        <v>0</v>
      </c>
      <c r="Z838" s="186">
        <f t="shared" si="468"/>
        <v>0</v>
      </c>
      <c r="AA838" s="177">
        <f t="shared" si="482"/>
        <v>0</v>
      </c>
      <c r="AB838" s="187">
        <f t="shared" si="483"/>
        <v>7.1215000000000001E-2</v>
      </c>
      <c r="AC838" s="185">
        <f t="shared" si="469"/>
        <v>10</v>
      </c>
      <c r="AD838" s="185">
        <v>252</v>
      </c>
      <c r="AE838" s="184">
        <f t="shared" si="485"/>
        <v>1.0027336309999999</v>
      </c>
      <c r="AF838" s="177">
        <f t="shared" si="470"/>
        <v>874.71191597999996</v>
      </c>
      <c r="AG838" s="177">
        <f t="shared" si="471"/>
        <v>905.40802416999998</v>
      </c>
      <c r="AH838" s="188">
        <f t="shared" si="484"/>
        <v>0</v>
      </c>
      <c r="AI838" s="188"/>
      <c r="AJ838" s="188"/>
      <c r="AK838" s="188"/>
      <c r="AL838" s="8"/>
      <c r="AM838" s="8"/>
      <c r="AN838" s="8"/>
      <c r="AO838" s="8"/>
      <c r="AP838" s="8"/>
      <c r="AQ838" s="8"/>
      <c r="AR838" s="5"/>
      <c r="AS838" s="1"/>
      <c r="AT838" s="8"/>
      <c r="AU838" s="1"/>
      <c r="AV838" s="1"/>
      <c r="AW838" s="3"/>
      <c r="AX838" s="3"/>
      <c r="AY838" s="4"/>
      <c r="AZ838" s="4"/>
      <c r="BA838" s="4"/>
      <c r="BB838" s="1"/>
      <c r="BC838" s="1"/>
      <c r="BD838" s="1"/>
      <c r="BE838" s="1"/>
      <c r="BF838" s="1"/>
      <c r="BG838" s="1"/>
      <c r="BH838" s="1"/>
      <c r="BI838" s="1"/>
    </row>
    <row r="839" spans="1:61" x14ac:dyDescent="0.2">
      <c r="A839" s="125">
        <f t="shared" si="472"/>
        <v>42730</v>
      </c>
      <c r="B839" s="177">
        <f t="shared" si="456"/>
        <v>332116.17647479457</v>
      </c>
      <c r="C839" s="3">
        <f t="shared" si="473"/>
        <v>44835683.824097268</v>
      </c>
      <c r="D839" s="177">
        <f t="shared" si="474"/>
        <v>275902.73624330998</v>
      </c>
      <c r="E839" s="177">
        <f t="shared" si="475"/>
        <v>7717.75744338</v>
      </c>
      <c r="F839" s="178">
        <f t="shared" si="457"/>
        <v>268184.97879992996</v>
      </c>
      <c r="G839" s="179">
        <f t="shared" si="476"/>
        <v>4752.8599999999997</v>
      </c>
      <c r="H839" s="180">
        <f>IF(AND(N839=1,N838&gt;1),VLOOKUP(A838,[1]Plan1!$CW$105:$CY$215,3),H838)</f>
        <v>4761.42</v>
      </c>
      <c r="I839" s="181">
        <f t="shared" si="458"/>
        <v>42656</v>
      </c>
      <c r="J839" s="181">
        <f t="shared" si="477"/>
        <v>42687</v>
      </c>
      <c r="K839" s="182">
        <f t="shared" si="459"/>
        <v>1.8010208590197863E-3</v>
      </c>
      <c r="L839" s="213">
        <f t="shared" si="478"/>
        <v>42745</v>
      </c>
      <c r="M839" s="183">
        <f t="shared" si="479"/>
        <v>21</v>
      </c>
      <c r="N839" s="183">
        <f t="shared" si="460"/>
        <v>10</v>
      </c>
      <c r="O839" s="177">
        <f t="shared" si="461"/>
        <v>1.0008572200000001</v>
      </c>
      <c r="P839" s="184">
        <f t="shared" si="487"/>
        <v>1.00260097</v>
      </c>
      <c r="Q839" s="184">
        <f t="shared" si="480"/>
        <v>1.2006041261971303</v>
      </c>
      <c r="R839" s="177">
        <f t="shared" si="486"/>
        <v>1.2016332999999999</v>
      </c>
      <c r="S839" s="177">
        <f t="shared" si="481"/>
        <v>1.15976272</v>
      </c>
      <c r="T839" s="177">
        <f t="shared" si="462"/>
        <v>319981.70784097997</v>
      </c>
      <c r="U839" s="177">
        <f t="shared" si="463"/>
        <v>1233.0099214546349</v>
      </c>
      <c r="V839" s="177">
        <f t="shared" si="464"/>
        <v>54075.022285859894</v>
      </c>
      <c r="W839" s="177">
        <f t="shared" si="465"/>
        <v>331210.76845062454</v>
      </c>
      <c r="X839" s="185">
        <f t="shared" si="466"/>
        <v>0</v>
      </c>
      <c r="Y839" s="177">
        <f t="shared" si="467"/>
        <v>0</v>
      </c>
      <c r="Z839" s="186">
        <f t="shared" si="468"/>
        <v>0</v>
      </c>
      <c r="AA839" s="177">
        <f t="shared" si="482"/>
        <v>0</v>
      </c>
      <c r="AB839" s="187">
        <f t="shared" si="483"/>
        <v>7.1215000000000001E-2</v>
      </c>
      <c r="AC839" s="185">
        <f t="shared" si="469"/>
        <v>10</v>
      </c>
      <c r="AD839" s="185">
        <v>252</v>
      </c>
      <c r="AE839" s="184">
        <f t="shared" si="485"/>
        <v>1.0027336309999999</v>
      </c>
      <c r="AF839" s="177">
        <f t="shared" si="470"/>
        <v>874.71191597999996</v>
      </c>
      <c r="AG839" s="177">
        <f t="shared" si="471"/>
        <v>905.40802416999998</v>
      </c>
      <c r="AH839" s="188">
        <f t="shared" si="484"/>
        <v>0</v>
      </c>
      <c r="AI839" s="188"/>
      <c r="AJ839" s="188"/>
      <c r="AK839" s="188"/>
      <c r="AL839" s="8"/>
      <c r="AM839" s="8"/>
      <c r="AN839" s="8"/>
      <c r="AO839" s="8"/>
      <c r="AP839" s="8"/>
      <c r="AQ839" s="8"/>
      <c r="AR839" s="5"/>
      <c r="AS839" s="1"/>
      <c r="AT839" s="8"/>
      <c r="AU839" s="1"/>
      <c r="AV839" s="1"/>
      <c r="AW839" s="3"/>
      <c r="AX839" s="3"/>
      <c r="AY839" s="4"/>
      <c r="AZ839" s="4"/>
      <c r="BA839" s="4"/>
      <c r="BB839" s="1"/>
      <c r="BC839" s="1"/>
      <c r="BD839" s="1"/>
      <c r="BE839" s="1"/>
      <c r="BF839" s="1"/>
      <c r="BG839" s="1"/>
      <c r="BH839" s="1"/>
      <c r="BI839" s="1"/>
    </row>
    <row r="840" spans="1:61" x14ac:dyDescent="0.2">
      <c r="A840" s="125">
        <f t="shared" si="472"/>
        <v>42731</v>
      </c>
      <c r="B840" s="177">
        <f t="shared" si="456"/>
        <v>332234.5514284916</v>
      </c>
      <c r="C840" s="3">
        <f t="shared" si="473"/>
        <v>44851664.442846365</v>
      </c>
      <c r="D840" s="177">
        <f t="shared" si="474"/>
        <v>275902.73624330998</v>
      </c>
      <c r="E840" s="177">
        <f t="shared" si="475"/>
        <v>7717.75744338</v>
      </c>
      <c r="F840" s="178">
        <f t="shared" si="457"/>
        <v>268184.97879992996</v>
      </c>
      <c r="G840" s="179">
        <f t="shared" si="476"/>
        <v>4752.8599999999997</v>
      </c>
      <c r="H840" s="180">
        <f>IF(AND(N840=1,N839&gt;1),VLOOKUP(A839,[1]Plan1!$CW$105:$CY$215,3),H839)</f>
        <v>4761.42</v>
      </c>
      <c r="I840" s="181">
        <f t="shared" si="458"/>
        <v>42656</v>
      </c>
      <c r="J840" s="181">
        <f t="shared" si="477"/>
        <v>42687</v>
      </c>
      <c r="K840" s="182">
        <f t="shared" si="459"/>
        <v>1.8010208590197863E-3</v>
      </c>
      <c r="L840" s="213">
        <f t="shared" si="478"/>
        <v>42745</v>
      </c>
      <c r="M840" s="183">
        <f t="shared" si="479"/>
        <v>21</v>
      </c>
      <c r="N840" s="183">
        <f t="shared" si="460"/>
        <v>11</v>
      </c>
      <c r="O840" s="177">
        <f t="shared" si="461"/>
        <v>1.00094298</v>
      </c>
      <c r="P840" s="184">
        <f t="shared" si="487"/>
        <v>1.00260097</v>
      </c>
      <c r="Q840" s="184">
        <f t="shared" si="480"/>
        <v>1.2006041261971303</v>
      </c>
      <c r="R840" s="177">
        <f t="shared" si="486"/>
        <v>1.2017362700000001</v>
      </c>
      <c r="S840" s="177">
        <f t="shared" si="481"/>
        <v>1.15976272</v>
      </c>
      <c r="T840" s="177">
        <f t="shared" si="462"/>
        <v>319981.70784097997</v>
      </c>
      <c r="U840" s="177">
        <f t="shared" si="463"/>
        <v>1233.0099214546349</v>
      </c>
      <c r="V840" s="177">
        <f t="shared" si="464"/>
        <v>54102.637293126958</v>
      </c>
      <c r="W840" s="177">
        <f t="shared" si="465"/>
        <v>331238.38345789158</v>
      </c>
      <c r="X840" s="185">
        <f t="shared" si="466"/>
        <v>0</v>
      </c>
      <c r="Y840" s="177">
        <f t="shared" si="467"/>
        <v>0</v>
      </c>
      <c r="Z840" s="186">
        <f t="shared" si="468"/>
        <v>0</v>
      </c>
      <c r="AA840" s="177">
        <f t="shared" si="482"/>
        <v>0</v>
      </c>
      <c r="AB840" s="187">
        <f t="shared" si="483"/>
        <v>7.1215000000000001E-2</v>
      </c>
      <c r="AC840" s="185">
        <f t="shared" si="469"/>
        <v>11</v>
      </c>
      <c r="AD840" s="185">
        <v>252</v>
      </c>
      <c r="AE840" s="184">
        <f t="shared" si="485"/>
        <v>1.003007405</v>
      </c>
      <c r="AF840" s="177">
        <f t="shared" si="470"/>
        <v>962.31458806000001</v>
      </c>
      <c r="AG840" s="177">
        <f t="shared" si="471"/>
        <v>996.16797059999999</v>
      </c>
      <c r="AH840" s="188">
        <f t="shared" si="484"/>
        <v>0</v>
      </c>
      <c r="AI840" s="188"/>
      <c r="AJ840" s="188"/>
      <c r="AK840" s="188"/>
      <c r="AL840" s="8"/>
      <c r="AM840" s="8"/>
      <c r="AN840" s="8"/>
      <c r="AO840" s="8"/>
      <c r="AP840" s="8"/>
      <c r="AQ840" s="8"/>
      <c r="AR840" s="5"/>
      <c r="AS840" s="1"/>
      <c r="AT840" s="8"/>
      <c r="AU840" s="1"/>
      <c r="AV840" s="1"/>
      <c r="AW840" s="3"/>
      <c r="AX840" s="3"/>
      <c r="AY840" s="4"/>
      <c r="AZ840" s="4"/>
      <c r="BA840" s="4"/>
      <c r="BB840" s="1"/>
      <c r="BC840" s="1"/>
      <c r="BD840" s="1"/>
      <c r="BE840" s="1"/>
      <c r="BF840" s="1"/>
      <c r="BG840" s="1"/>
      <c r="BH840" s="1"/>
      <c r="BI840" s="1"/>
    </row>
    <row r="841" spans="1:61" x14ac:dyDescent="0.2">
      <c r="A841" s="125">
        <f t="shared" si="472"/>
        <v>42732</v>
      </c>
      <c r="B841" s="177">
        <f t="shared" si="456"/>
        <v>332352.96601641865</v>
      </c>
      <c r="C841" s="3">
        <f t="shared" si="473"/>
        <v>44867650.412216514</v>
      </c>
      <c r="D841" s="177">
        <f t="shared" si="474"/>
        <v>275902.73624330998</v>
      </c>
      <c r="E841" s="177">
        <f t="shared" si="475"/>
        <v>7717.75744338</v>
      </c>
      <c r="F841" s="178">
        <f t="shared" si="457"/>
        <v>268184.97879992996</v>
      </c>
      <c r="G841" s="179">
        <f t="shared" si="476"/>
        <v>4752.8599999999997</v>
      </c>
      <c r="H841" s="180">
        <f>IF(AND(N841=1,N840&gt;1),VLOOKUP(A840,[1]Plan1!$CW$105:$CY$215,3),H840)</f>
        <v>4761.42</v>
      </c>
      <c r="I841" s="181">
        <f t="shared" si="458"/>
        <v>42656</v>
      </c>
      <c r="J841" s="181">
        <f t="shared" si="477"/>
        <v>42687</v>
      </c>
      <c r="K841" s="182">
        <f t="shared" si="459"/>
        <v>1.8010208590197863E-3</v>
      </c>
      <c r="L841" s="213">
        <f t="shared" si="478"/>
        <v>42745</v>
      </c>
      <c r="M841" s="183">
        <f t="shared" si="479"/>
        <v>21</v>
      </c>
      <c r="N841" s="183">
        <f t="shared" si="460"/>
        <v>12</v>
      </c>
      <c r="O841" s="177">
        <f t="shared" si="461"/>
        <v>1.0010287499999999</v>
      </c>
      <c r="P841" s="184">
        <f t="shared" si="487"/>
        <v>1.00260097</v>
      </c>
      <c r="Q841" s="184">
        <f t="shared" si="480"/>
        <v>1.2006041261971303</v>
      </c>
      <c r="R841" s="177">
        <f t="shared" si="486"/>
        <v>1.20183924</v>
      </c>
      <c r="S841" s="177">
        <f t="shared" si="481"/>
        <v>1.15976272</v>
      </c>
      <c r="T841" s="177">
        <f t="shared" si="462"/>
        <v>319981.70784097997</v>
      </c>
      <c r="U841" s="177">
        <f t="shared" si="463"/>
        <v>1233.0099214546349</v>
      </c>
      <c r="V841" s="177">
        <f t="shared" si="464"/>
        <v>54130.252300393971</v>
      </c>
      <c r="W841" s="177">
        <f t="shared" si="465"/>
        <v>331265.99846515863</v>
      </c>
      <c r="X841" s="185">
        <f t="shared" si="466"/>
        <v>0</v>
      </c>
      <c r="Y841" s="177">
        <f t="shared" si="467"/>
        <v>0</v>
      </c>
      <c r="Z841" s="186">
        <f t="shared" si="468"/>
        <v>0</v>
      </c>
      <c r="AA841" s="177">
        <f t="shared" si="482"/>
        <v>0</v>
      </c>
      <c r="AB841" s="187">
        <f t="shared" si="483"/>
        <v>7.1215000000000001E-2</v>
      </c>
      <c r="AC841" s="185">
        <f t="shared" si="469"/>
        <v>12</v>
      </c>
      <c r="AD841" s="185">
        <v>252</v>
      </c>
      <c r="AE841" s="184">
        <f t="shared" si="485"/>
        <v>1.0032812529999999</v>
      </c>
      <c r="AF841" s="177">
        <f t="shared" si="470"/>
        <v>1049.94093879</v>
      </c>
      <c r="AG841" s="177">
        <f t="shared" si="471"/>
        <v>1086.9675512599999</v>
      </c>
      <c r="AH841" s="188">
        <f t="shared" si="484"/>
        <v>0</v>
      </c>
      <c r="AI841" s="188"/>
      <c r="AJ841" s="188"/>
      <c r="AK841" s="188"/>
      <c r="AL841" s="8"/>
      <c r="AM841" s="8"/>
      <c r="AN841" s="8"/>
      <c r="AO841" s="8"/>
      <c r="AP841" s="8"/>
      <c r="AQ841" s="8"/>
      <c r="AR841" s="5"/>
      <c r="AS841" s="1"/>
      <c r="AT841" s="8"/>
      <c r="AU841" s="1"/>
      <c r="AV841" s="1"/>
      <c r="AW841" s="3"/>
      <c r="AX841" s="3"/>
      <c r="AY841" s="4"/>
      <c r="AZ841" s="4"/>
      <c r="BA841" s="4"/>
      <c r="BB841" s="1"/>
      <c r="BC841" s="1"/>
      <c r="BD841" s="1"/>
      <c r="BE841" s="1"/>
      <c r="BF841" s="1"/>
      <c r="BG841" s="1"/>
      <c r="BH841" s="1"/>
      <c r="BI841" s="1"/>
    </row>
    <row r="842" spans="1:61" x14ac:dyDescent="0.2">
      <c r="A842" s="125">
        <f t="shared" si="472"/>
        <v>42733</v>
      </c>
      <c r="B842" s="177">
        <f t="shared" ref="B842:B905" si="488">(W842+AG842)</f>
        <v>332471.42629005521</v>
      </c>
      <c r="C842" s="3">
        <f t="shared" si="473"/>
        <v>44883642.549157456</v>
      </c>
      <c r="D842" s="177">
        <f t="shared" si="474"/>
        <v>275902.73624330998</v>
      </c>
      <c r="E842" s="177">
        <f t="shared" si="475"/>
        <v>7717.75744338</v>
      </c>
      <c r="F842" s="178">
        <f t="shared" ref="F842:F905" si="489">(D842-E842)</f>
        <v>268184.97879992996</v>
      </c>
      <c r="G842" s="179">
        <f t="shared" si="476"/>
        <v>4752.8599999999997</v>
      </c>
      <c r="H842" s="180">
        <f>IF(AND(N842=1,N841&gt;1),VLOOKUP(A841,[1]Plan1!$CW$105:$CY$215,3),H841)</f>
        <v>4761.42</v>
      </c>
      <c r="I842" s="181">
        <f t="shared" ref="I842:I905" si="490">EDATE(J842,-1)</f>
        <v>42656</v>
      </c>
      <c r="J842" s="181">
        <f t="shared" si="477"/>
        <v>42687</v>
      </c>
      <c r="K842" s="182">
        <f t="shared" ref="K842:K905" si="491">(H842/G842)-1</f>
        <v>1.8010208590197863E-3</v>
      </c>
      <c r="L842" s="213">
        <f t="shared" si="478"/>
        <v>42745</v>
      </c>
      <c r="M842" s="183">
        <f t="shared" si="479"/>
        <v>21</v>
      </c>
      <c r="N842" s="183">
        <f t="shared" ref="N842:N905" si="492">(M842-(NETWORKDAYS(A842,L842,$AT$194:$AT$348)-1))</f>
        <v>13</v>
      </c>
      <c r="O842" s="177">
        <f t="shared" ref="O842:O905" si="493">TRUNC((H842/G842)^TRUNC((N842/M842),9),8)</f>
        <v>1.0011145299999999</v>
      </c>
      <c r="P842" s="184">
        <f t="shared" si="487"/>
        <v>1.00260097</v>
      </c>
      <c r="Q842" s="184">
        <f t="shared" si="480"/>
        <v>1.2006041261971303</v>
      </c>
      <c r="R842" s="177">
        <f t="shared" si="486"/>
        <v>1.20194223</v>
      </c>
      <c r="S842" s="177">
        <f t="shared" si="481"/>
        <v>1.15976272</v>
      </c>
      <c r="T842" s="177">
        <f t="shared" ref="T842:T905" si="494">TRUNC(D842*S842,8)</f>
        <v>319981.70784097997</v>
      </c>
      <c r="U842" s="177">
        <f t="shared" ref="U842:U905" si="495">(E842*(S842-1))</f>
        <v>1233.0099214546349</v>
      </c>
      <c r="V842" s="177">
        <f t="shared" ref="V842:V905" si="496">(F842*(R842-1))</f>
        <v>54157.872671360579</v>
      </c>
      <c r="W842" s="177">
        <f t="shared" ref="W842:W905" si="497">(D842+U842+V842)</f>
        <v>331293.61883612518</v>
      </c>
      <c r="X842" s="185">
        <f t="shared" ref="X842:X905" si="498">IF(VLOOKUP(A842,AT$10:BC$190,10)=VLOOKUP(A841,AT$10:BC$190,10),0,VLOOKUP(A842,AT$10:BC$190,10))</f>
        <v>0</v>
      </c>
      <c r="Y842" s="177">
        <f t="shared" ref="Y842:Y905" si="499">IF(X842&gt;0,VLOOKUP(A842,AT$12:AX$190,5),0)</f>
        <v>0</v>
      </c>
      <c r="Z842" s="186">
        <f t="shared" ref="Z842:Z905" si="500">IF(X842&gt;0,VLOOKUP($A842,$AT$10:$AY$190,6),0)</f>
        <v>0</v>
      </c>
      <c r="AA842" s="177">
        <f t="shared" si="482"/>
        <v>0</v>
      </c>
      <c r="AB842" s="187">
        <f t="shared" si="483"/>
        <v>7.1215000000000001E-2</v>
      </c>
      <c r="AC842" s="185">
        <f t="shared" ref="AC842:AC905" si="501">N842</f>
        <v>13</v>
      </c>
      <c r="AD842" s="185">
        <v>252</v>
      </c>
      <c r="AE842" s="184">
        <f t="shared" si="485"/>
        <v>1.003555177</v>
      </c>
      <c r="AF842" s="177">
        <f t="shared" ref="AF842:AF905" si="502">TRUNC((T842*(AE842-1)),8)</f>
        <v>1137.5916081299999</v>
      </c>
      <c r="AG842" s="177">
        <f t="shared" ref="AG842:AG905" si="503">TRUNC((W842*(AE842-1)),8)</f>
        <v>1177.8074539300001</v>
      </c>
      <c r="AH842" s="188">
        <f t="shared" si="484"/>
        <v>0</v>
      </c>
      <c r="AI842" s="188"/>
      <c r="AJ842" s="188"/>
      <c r="AK842" s="188"/>
      <c r="AL842" s="8"/>
      <c r="AM842" s="8"/>
      <c r="AN842" s="8"/>
      <c r="AO842" s="8"/>
      <c r="AP842" s="8"/>
      <c r="AQ842" s="8"/>
      <c r="AR842" s="5"/>
      <c r="AS842" s="1"/>
      <c r="AT842" s="8"/>
      <c r="AU842" s="1"/>
      <c r="AV842" s="1"/>
      <c r="AW842" s="3"/>
      <c r="AX842" s="3"/>
      <c r="AY842" s="4"/>
      <c r="AZ842" s="4"/>
      <c r="BA842" s="4"/>
      <c r="BB842" s="1"/>
      <c r="BC842" s="1"/>
      <c r="BD842" s="1"/>
      <c r="BE842" s="1"/>
      <c r="BF842" s="1"/>
      <c r="BG842" s="1"/>
      <c r="BH842" s="1"/>
      <c r="BI842" s="1"/>
    </row>
    <row r="843" spans="1:61" x14ac:dyDescent="0.2">
      <c r="A843" s="125">
        <f t="shared" ref="A843:A906" si="504">(A842+1)</f>
        <v>42734</v>
      </c>
      <c r="B843" s="177">
        <f t="shared" si="488"/>
        <v>332589.92890535161</v>
      </c>
      <c r="C843" s="3">
        <f t="shared" ref="C843:C906" si="505">B843*135</f>
        <v>44899640.402222469</v>
      </c>
      <c r="D843" s="177">
        <f t="shared" ref="D843:D906" si="506">TRUNC(IF(X842&gt;0,VLOOKUP(A842,$AT$12:$AU$190,2),D842),8)</f>
        <v>275902.73624330998</v>
      </c>
      <c r="E843" s="177">
        <f t="shared" ref="E843:E906" si="507">IF(ISERROR(VLOOKUP(A843,AZ$12:BB$174,2,FALSE)=TRUE),E842,VLOOKUP(A843,AZ$12:BB$174,2,FALSE))</f>
        <v>7717.75744338</v>
      </c>
      <c r="F843" s="178">
        <f t="shared" si="489"/>
        <v>268184.97879992996</v>
      </c>
      <c r="G843" s="179">
        <f t="shared" ref="G843:G906" si="508">IF(H843=H842,G842,H842)</f>
        <v>4752.8599999999997</v>
      </c>
      <c r="H843" s="180">
        <f>IF(AND(N843=1,N842&gt;1),VLOOKUP(A842,[1]Plan1!$CW$105:$CY$215,3),H842)</f>
        <v>4761.42</v>
      </c>
      <c r="I843" s="181">
        <f t="shared" si="490"/>
        <v>42656</v>
      </c>
      <c r="J843" s="181">
        <f t="shared" ref="J843:J906" si="509">IF(X842&gt;0,EDATE(A843,-1),+J842)</f>
        <v>42687</v>
      </c>
      <c r="K843" s="182">
        <f t="shared" si="491"/>
        <v>1.8010208590197863E-3</v>
      </c>
      <c r="L843" s="213">
        <f t="shared" ref="L843:L906" si="510">VLOOKUP(A842,AZ$193:BA$372,2)</f>
        <v>42745</v>
      </c>
      <c r="M843" s="183">
        <f t="shared" ref="M843:M906" si="511">IF(L843=L842,M842,NETWORKDAYS(L842,L843,$AT$194:$AT$348)-1)</f>
        <v>21</v>
      </c>
      <c r="N843" s="183">
        <f t="shared" si="492"/>
        <v>14</v>
      </c>
      <c r="O843" s="177">
        <f t="shared" si="493"/>
        <v>1.0012003199999999</v>
      </c>
      <c r="P843" s="184">
        <f t="shared" si="487"/>
        <v>1.00260097</v>
      </c>
      <c r="Q843" s="184">
        <f t="shared" ref="Q843:Q906" si="512">IF(L843&gt;L842,Q842*P843,Q842)</f>
        <v>1.2006041261971303</v>
      </c>
      <c r="R843" s="177">
        <f t="shared" si="486"/>
        <v>1.20204523</v>
      </c>
      <c r="S843" s="177">
        <f t="shared" ref="S843:S906" si="513">IF(AND(X843&gt;0,MONTH(A843)=S$9),R843,S842)</f>
        <v>1.15976272</v>
      </c>
      <c r="T843" s="177">
        <f t="shared" si="494"/>
        <v>319981.70784097997</v>
      </c>
      <c r="U843" s="177">
        <f t="shared" si="495"/>
        <v>1233.0099214546349</v>
      </c>
      <c r="V843" s="177">
        <f t="shared" si="496"/>
        <v>54185.495724176966</v>
      </c>
      <c r="W843" s="177">
        <f t="shared" si="497"/>
        <v>331321.24188894161</v>
      </c>
      <c r="X843" s="185">
        <f t="shared" si="498"/>
        <v>0</v>
      </c>
      <c r="Y843" s="177">
        <f t="shared" si="499"/>
        <v>0</v>
      </c>
      <c r="Z843" s="186">
        <f t="shared" si="500"/>
        <v>0</v>
      </c>
      <c r="AA843" s="177">
        <f t="shared" ref="AA843:AA906" si="514">IF(Z843&gt;0,TRUNC(Z843*T843,8),0)</f>
        <v>0</v>
      </c>
      <c r="AB843" s="187">
        <f t="shared" ref="AB843:AB906" si="515">(AB842)</f>
        <v>7.1215000000000001E-2</v>
      </c>
      <c r="AC843" s="185">
        <f t="shared" si="501"/>
        <v>14</v>
      </c>
      <c r="AD843" s="185">
        <v>252</v>
      </c>
      <c r="AE843" s="184">
        <f t="shared" si="485"/>
        <v>1.0038291749999999</v>
      </c>
      <c r="AF843" s="177">
        <f t="shared" si="502"/>
        <v>1225.2659561200001</v>
      </c>
      <c r="AG843" s="177">
        <f t="shared" si="503"/>
        <v>1268.6870164100001</v>
      </c>
      <c r="AH843" s="188">
        <f t="shared" ref="AH843:AH906" si="516">IF(AA843&gt;0,AA843+AF843,0)</f>
        <v>0</v>
      </c>
      <c r="AI843" s="188"/>
      <c r="AJ843" s="188"/>
      <c r="AK843" s="188"/>
      <c r="AL843" s="8"/>
      <c r="AM843" s="8"/>
      <c r="AN843" s="8"/>
      <c r="AO843" s="8"/>
      <c r="AP843" s="8"/>
      <c r="AQ843" s="8"/>
      <c r="AR843" s="5"/>
      <c r="AS843" s="1"/>
      <c r="AT843" s="8"/>
      <c r="AU843" s="1"/>
      <c r="AV843" s="1"/>
      <c r="AW843" s="3"/>
      <c r="AX843" s="3"/>
      <c r="AY843" s="4"/>
      <c r="AZ843" s="4"/>
      <c r="BA843" s="4"/>
      <c r="BB843" s="1"/>
      <c r="BC843" s="1"/>
      <c r="BD843" s="1"/>
      <c r="BE843" s="1"/>
      <c r="BF843" s="1"/>
      <c r="BG843" s="1"/>
      <c r="BH843" s="1"/>
      <c r="BI843" s="1"/>
    </row>
    <row r="844" spans="1:61" x14ac:dyDescent="0.2">
      <c r="A844" s="125">
        <f t="shared" si="504"/>
        <v>42735</v>
      </c>
      <c r="B844" s="177">
        <f t="shared" si="488"/>
        <v>332708.47150912799</v>
      </c>
      <c r="C844" s="3">
        <f t="shared" si="505"/>
        <v>44915643.653732277</v>
      </c>
      <c r="D844" s="177">
        <f t="shared" si="506"/>
        <v>275902.73624330998</v>
      </c>
      <c r="E844" s="177">
        <f t="shared" si="507"/>
        <v>7717.75744338</v>
      </c>
      <c r="F844" s="178">
        <f t="shared" si="489"/>
        <v>268184.97879992996</v>
      </c>
      <c r="G844" s="179">
        <f t="shared" si="508"/>
        <v>4752.8599999999997</v>
      </c>
      <c r="H844" s="180">
        <f>IF(AND(N844=1,N843&gt;1),VLOOKUP(A843,[1]Plan1!$CW$105:$CY$215,3),H843)</f>
        <v>4761.42</v>
      </c>
      <c r="I844" s="181">
        <f t="shared" si="490"/>
        <v>42656</v>
      </c>
      <c r="J844" s="181">
        <f t="shared" si="509"/>
        <v>42687</v>
      </c>
      <c r="K844" s="182">
        <f t="shared" si="491"/>
        <v>1.8010208590197863E-3</v>
      </c>
      <c r="L844" s="213">
        <f t="shared" si="510"/>
        <v>42745</v>
      </c>
      <c r="M844" s="183">
        <f t="shared" si="511"/>
        <v>21</v>
      </c>
      <c r="N844" s="183">
        <f t="shared" si="492"/>
        <v>15</v>
      </c>
      <c r="O844" s="177">
        <f t="shared" si="493"/>
        <v>1.0012861099999999</v>
      </c>
      <c r="P844" s="184">
        <f t="shared" si="487"/>
        <v>1.00260097</v>
      </c>
      <c r="Q844" s="184">
        <f t="shared" si="512"/>
        <v>1.2006041261971303</v>
      </c>
      <c r="R844" s="177">
        <f t="shared" si="486"/>
        <v>1.2021482299999999</v>
      </c>
      <c r="S844" s="177">
        <f t="shared" si="513"/>
        <v>1.15976272</v>
      </c>
      <c r="T844" s="177">
        <f t="shared" si="494"/>
        <v>319981.70784097997</v>
      </c>
      <c r="U844" s="177">
        <f t="shared" si="495"/>
        <v>1233.0099214546349</v>
      </c>
      <c r="V844" s="177">
        <f t="shared" si="496"/>
        <v>54213.118776993346</v>
      </c>
      <c r="W844" s="177">
        <f t="shared" si="497"/>
        <v>331348.86494175799</v>
      </c>
      <c r="X844" s="185">
        <f t="shared" si="498"/>
        <v>0</v>
      </c>
      <c r="Y844" s="177">
        <f t="shared" si="499"/>
        <v>0</v>
      </c>
      <c r="Z844" s="186">
        <f t="shared" si="500"/>
        <v>0</v>
      </c>
      <c r="AA844" s="177">
        <f t="shared" si="514"/>
        <v>0</v>
      </c>
      <c r="AB844" s="187">
        <f t="shared" si="515"/>
        <v>7.1215000000000001E-2</v>
      </c>
      <c r="AC844" s="185">
        <f t="shared" si="501"/>
        <v>15</v>
      </c>
      <c r="AD844" s="185">
        <v>252</v>
      </c>
      <c r="AE844" s="184">
        <f t="shared" si="485"/>
        <v>1.0041032480000001</v>
      </c>
      <c r="AF844" s="177">
        <f t="shared" si="502"/>
        <v>1312.9643027300001</v>
      </c>
      <c r="AG844" s="177">
        <f t="shared" si="503"/>
        <v>1359.60656737</v>
      </c>
      <c r="AH844" s="188">
        <f t="shared" si="516"/>
        <v>0</v>
      </c>
      <c r="AI844" s="188"/>
      <c r="AJ844" s="188"/>
      <c r="AK844" s="188"/>
      <c r="AL844" s="8"/>
      <c r="AM844" s="8"/>
      <c r="AN844" s="8"/>
      <c r="AO844" s="8"/>
      <c r="AP844" s="8"/>
      <c r="AQ844" s="8"/>
      <c r="AR844" s="5"/>
      <c r="AS844" s="1"/>
      <c r="AT844" s="8"/>
      <c r="AU844" s="1"/>
      <c r="AV844" s="1"/>
      <c r="AW844" s="3"/>
      <c r="AX844" s="3"/>
      <c r="AY844" s="4"/>
      <c r="AZ844" s="4"/>
      <c r="BA844" s="4"/>
      <c r="BB844" s="1"/>
      <c r="BC844" s="1"/>
      <c r="BD844" s="1"/>
      <c r="BE844" s="1"/>
      <c r="BF844" s="1"/>
      <c r="BG844" s="1"/>
      <c r="BH844" s="1"/>
      <c r="BI844" s="1"/>
    </row>
    <row r="845" spans="1:61" x14ac:dyDescent="0.2">
      <c r="A845" s="125">
        <f t="shared" si="504"/>
        <v>42736</v>
      </c>
      <c r="B845" s="177">
        <f t="shared" si="488"/>
        <v>332708.47150912799</v>
      </c>
      <c r="C845" s="3">
        <f t="shared" si="505"/>
        <v>44915643.653732277</v>
      </c>
      <c r="D845" s="177">
        <f t="shared" si="506"/>
        <v>275902.73624330998</v>
      </c>
      <c r="E845" s="177">
        <f t="shared" si="507"/>
        <v>7717.75744338</v>
      </c>
      <c r="F845" s="178">
        <f t="shared" si="489"/>
        <v>268184.97879992996</v>
      </c>
      <c r="G845" s="179">
        <f t="shared" si="508"/>
        <v>4752.8599999999997</v>
      </c>
      <c r="H845" s="180">
        <f>IF(AND(N845=1,N844&gt;1),VLOOKUP(A844,[1]Plan1!$CW$105:$CY$215,3),H844)</f>
        <v>4761.42</v>
      </c>
      <c r="I845" s="181">
        <f t="shared" si="490"/>
        <v>42656</v>
      </c>
      <c r="J845" s="181">
        <f t="shared" si="509"/>
        <v>42687</v>
      </c>
      <c r="K845" s="182">
        <f t="shared" si="491"/>
        <v>1.8010208590197863E-3</v>
      </c>
      <c r="L845" s="213">
        <f t="shared" si="510"/>
        <v>42745</v>
      </c>
      <c r="M845" s="183">
        <f t="shared" si="511"/>
        <v>21</v>
      </c>
      <c r="N845" s="183">
        <f t="shared" si="492"/>
        <v>15</v>
      </c>
      <c r="O845" s="177">
        <f t="shared" si="493"/>
        <v>1.0012861099999999</v>
      </c>
      <c r="P845" s="184">
        <f t="shared" si="487"/>
        <v>1.00260097</v>
      </c>
      <c r="Q845" s="184">
        <f t="shared" si="512"/>
        <v>1.2006041261971303</v>
      </c>
      <c r="R845" s="177">
        <f t="shared" si="486"/>
        <v>1.2021482299999999</v>
      </c>
      <c r="S845" s="177">
        <f t="shared" si="513"/>
        <v>1.15976272</v>
      </c>
      <c r="T845" s="177">
        <f t="shared" si="494"/>
        <v>319981.70784097997</v>
      </c>
      <c r="U845" s="177">
        <f t="shared" si="495"/>
        <v>1233.0099214546349</v>
      </c>
      <c r="V845" s="177">
        <f t="shared" si="496"/>
        <v>54213.118776993346</v>
      </c>
      <c r="W845" s="177">
        <f t="shared" si="497"/>
        <v>331348.86494175799</v>
      </c>
      <c r="X845" s="185">
        <f t="shared" si="498"/>
        <v>0</v>
      </c>
      <c r="Y845" s="177">
        <f t="shared" si="499"/>
        <v>0</v>
      </c>
      <c r="Z845" s="186">
        <f t="shared" si="500"/>
        <v>0</v>
      </c>
      <c r="AA845" s="177">
        <f t="shared" si="514"/>
        <v>0</v>
      </c>
      <c r="AB845" s="187">
        <f t="shared" si="515"/>
        <v>7.1215000000000001E-2</v>
      </c>
      <c r="AC845" s="185">
        <f t="shared" si="501"/>
        <v>15</v>
      </c>
      <c r="AD845" s="185">
        <v>252</v>
      </c>
      <c r="AE845" s="184">
        <f t="shared" si="485"/>
        <v>1.0041032480000001</v>
      </c>
      <c r="AF845" s="177">
        <f t="shared" si="502"/>
        <v>1312.9643027300001</v>
      </c>
      <c r="AG845" s="177">
        <f t="shared" si="503"/>
        <v>1359.60656737</v>
      </c>
      <c r="AH845" s="188">
        <f t="shared" si="516"/>
        <v>0</v>
      </c>
      <c r="AI845" s="188"/>
      <c r="AJ845" s="188"/>
      <c r="AK845" s="188"/>
      <c r="AL845" s="8"/>
      <c r="AM845" s="8"/>
      <c r="AN845" s="8"/>
      <c r="AO845" s="8"/>
      <c r="AP845" s="8"/>
      <c r="AQ845" s="8"/>
      <c r="AR845" s="5"/>
      <c r="AS845" s="1"/>
      <c r="AT845" s="8"/>
      <c r="AU845" s="1"/>
      <c r="AV845" s="1"/>
      <c r="AW845" s="3"/>
      <c r="AX845" s="3"/>
      <c r="AY845" s="4"/>
      <c r="AZ845" s="4"/>
      <c r="BA845" s="4"/>
      <c r="BB845" s="1"/>
      <c r="BC845" s="1"/>
      <c r="BD845" s="1"/>
      <c r="BE845" s="1"/>
      <c r="BF845" s="1"/>
      <c r="BG845" s="1"/>
      <c r="BH845" s="1"/>
      <c r="BI845" s="1"/>
    </row>
    <row r="846" spans="1:61" x14ac:dyDescent="0.2">
      <c r="A846" s="125">
        <f t="shared" si="504"/>
        <v>42737</v>
      </c>
      <c r="B846" s="177">
        <f t="shared" si="488"/>
        <v>332708.47150912799</v>
      </c>
      <c r="C846" s="3">
        <f t="shared" si="505"/>
        <v>44915643.653732277</v>
      </c>
      <c r="D846" s="177">
        <f t="shared" si="506"/>
        <v>275902.73624330998</v>
      </c>
      <c r="E846" s="177">
        <f t="shared" si="507"/>
        <v>7717.75744338</v>
      </c>
      <c r="F846" s="178">
        <f t="shared" si="489"/>
        <v>268184.97879992996</v>
      </c>
      <c r="G846" s="179">
        <f t="shared" si="508"/>
        <v>4752.8599999999997</v>
      </c>
      <c r="H846" s="180">
        <f>IF(AND(N846=1,N845&gt;1),VLOOKUP(A845,[1]Plan1!$CW$105:$CY$215,3),H845)</f>
        <v>4761.42</v>
      </c>
      <c r="I846" s="181">
        <f t="shared" si="490"/>
        <v>42656</v>
      </c>
      <c r="J846" s="181">
        <f t="shared" si="509"/>
        <v>42687</v>
      </c>
      <c r="K846" s="182">
        <f t="shared" si="491"/>
        <v>1.8010208590197863E-3</v>
      </c>
      <c r="L846" s="213">
        <f t="shared" si="510"/>
        <v>42745</v>
      </c>
      <c r="M846" s="183">
        <f t="shared" si="511"/>
        <v>21</v>
      </c>
      <c r="N846" s="183">
        <f t="shared" si="492"/>
        <v>15</v>
      </c>
      <c r="O846" s="177">
        <f t="shared" si="493"/>
        <v>1.0012861099999999</v>
      </c>
      <c r="P846" s="184">
        <f t="shared" si="487"/>
        <v>1.00260097</v>
      </c>
      <c r="Q846" s="184">
        <f t="shared" si="512"/>
        <v>1.2006041261971303</v>
      </c>
      <c r="R846" s="177">
        <f t="shared" si="486"/>
        <v>1.2021482299999999</v>
      </c>
      <c r="S846" s="177">
        <f t="shared" si="513"/>
        <v>1.15976272</v>
      </c>
      <c r="T846" s="177">
        <f t="shared" si="494"/>
        <v>319981.70784097997</v>
      </c>
      <c r="U846" s="177">
        <f t="shared" si="495"/>
        <v>1233.0099214546349</v>
      </c>
      <c r="V846" s="177">
        <f t="shared" si="496"/>
        <v>54213.118776993346</v>
      </c>
      <c r="W846" s="177">
        <f t="shared" si="497"/>
        <v>331348.86494175799</v>
      </c>
      <c r="X846" s="185">
        <f t="shared" si="498"/>
        <v>0</v>
      </c>
      <c r="Y846" s="177">
        <f t="shared" si="499"/>
        <v>0</v>
      </c>
      <c r="Z846" s="186">
        <f t="shared" si="500"/>
        <v>0</v>
      </c>
      <c r="AA846" s="177">
        <f t="shared" si="514"/>
        <v>0</v>
      </c>
      <c r="AB846" s="187">
        <f t="shared" si="515"/>
        <v>7.1215000000000001E-2</v>
      </c>
      <c r="AC846" s="185">
        <f t="shared" si="501"/>
        <v>15</v>
      </c>
      <c r="AD846" s="185">
        <v>252</v>
      </c>
      <c r="AE846" s="184">
        <f t="shared" si="485"/>
        <v>1.0041032480000001</v>
      </c>
      <c r="AF846" s="177">
        <f t="shared" si="502"/>
        <v>1312.9643027300001</v>
      </c>
      <c r="AG846" s="177">
        <f t="shared" si="503"/>
        <v>1359.60656737</v>
      </c>
      <c r="AH846" s="188">
        <f t="shared" si="516"/>
        <v>0</v>
      </c>
      <c r="AI846" s="188"/>
      <c r="AJ846" s="188"/>
      <c r="AK846" s="188"/>
      <c r="AL846" s="8"/>
      <c r="AM846" s="8"/>
      <c r="AN846" s="8"/>
      <c r="AO846" s="8"/>
      <c r="AP846" s="8"/>
      <c r="AQ846" s="8"/>
      <c r="AR846" s="5"/>
      <c r="AS846" s="1"/>
      <c r="AT846" s="8"/>
      <c r="AU846" s="1"/>
      <c r="AV846" s="1"/>
      <c r="AW846" s="3"/>
      <c r="AX846" s="3"/>
      <c r="AY846" s="4"/>
      <c r="AZ846" s="4"/>
      <c r="BA846" s="4"/>
      <c r="BB846" s="1"/>
      <c r="BC846" s="1"/>
      <c r="BD846" s="1"/>
      <c r="BE846" s="1"/>
      <c r="BF846" s="1"/>
      <c r="BG846" s="1"/>
      <c r="BH846" s="1"/>
      <c r="BI846" s="1"/>
    </row>
    <row r="847" spans="1:61" x14ac:dyDescent="0.2">
      <c r="A847" s="125">
        <f t="shared" si="504"/>
        <v>42738</v>
      </c>
      <c r="B847" s="177">
        <f t="shared" si="488"/>
        <v>332827.05646982417</v>
      </c>
      <c r="C847" s="3">
        <f t="shared" si="505"/>
        <v>44931652.623426259</v>
      </c>
      <c r="D847" s="177">
        <f t="shared" si="506"/>
        <v>275902.73624330998</v>
      </c>
      <c r="E847" s="177">
        <f t="shared" si="507"/>
        <v>7717.75744338</v>
      </c>
      <c r="F847" s="178">
        <f t="shared" si="489"/>
        <v>268184.97879992996</v>
      </c>
      <c r="G847" s="179">
        <f t="shared" si="508"/>
        <v>4752.8599999999997</v>
      </c>
      <c r="H847" s="180">
        <f>IF(AND(N847=1,N846&gt;1),VLOOKUP(A846,[1]Plan1!$CW$105:$CY$215,3),H846)</f>
        <v>4761.42</v>
      </c>
      <c r="I847" s="181">
        <f t="shared" si="490"/>
        <v>42656</v>
      </c>
      <c r="J847" s="181">
        <f t="shared" si="509"/>
        <v>42687</v>
      </c>
      <c r="K847" s="182">
        <f t="shared" si="491"/>
        <v>1.8010208590197863E-3</v>
      </c>
      <c r="L847" s="213">
        <f t="shared" si="510"/>
        <v>42745</v>
      </c>
      <c r="M847" s="183">
        <f t="shared" si="511"/>
        <v>21</v>
      </c>
      <c r="N847" s="183">
        <f t="shared" si="492"/>
        <v>16</v>
      </c>
      <c r="O847" s="177">
        <f t="shared" si="493"/>
        <v>1.00137191</v>
      </c>
      <c r="P847" s="184">
        <f t="shared" si="487"/>
        <v>1.00260097</v>
      </c>
      <c r="Q847" s="184">
        <f t="shared" si="512"/>
        <v>1.2006041261971303</v>
      </c>
      <c r="R847" s="177">
        <f t="shared" si="486"/>
        <v>1.2022512400000001</v>
      </c>
      <c r="S847" s="177">
        <f t="shared" si="513"/>
        <v>1.15976272</v>
      </c>
      <c r="T847" s="177">
        <f t="shared" si="494"/>
        <v>319981.70784097997</v>
      </c>
      <c r="U847" s="177">
        <f t="shared" si="495"/>
        <v>1233.0099214546349</v>
      </c>
      <c r="V847" s="177">
        <f t="shared" si="496"/>
        <v>54240.744511659563</v>
      </c>
      <c r="W847" s="177">
        <f t="shared" si="497"/>
        <v>331376.49067642418</v>
      </c>
      <c r="X847" s="185">
        <f t="shared" si="498"/>
        <v>0</v>
      </c>
      <c r="Y847" s="177">
        <f t="shared" si="499"/>
        <v>0</v>
      </c>
      <c r="Z847" s="186">
        <f t="shared" si="500"/>
        <v>0</v>
      </c>
      <c r="AA847" s="177">
        <f t="shared" si="514"/>
        <v>0</v>
      </c>
      <c r="AB847" s="187">
        <f t="shared" si="515"/>
        <v>7.1215000000000001E-2</v>
      </c>
      <c r="AC847" s="185">
        <f t="shared" si="501"/>
        <v>16</v>
      </c>
      <c r="AD847" s="185">
        <v>252</v>
      </c>
      <c r="AE847" s="184">
        <f t="shared" si="485"/>
        <v>1.0043773949999999</v>
      </c>
      <c r="AF847" s="177">
        <f t="shared" si="502"/>
        <v>1400.6863279900001</v>
      </c>
      <c r="AG847" s="177">
        <f t="shared" si="503"/>
        <v>1450.5657934000001</v>
      </c>
      <c r="AH847" s="188">
        <f t="shared" si="516"/>
        <v>0</v>
      </c>
      <c r="AI847" s="188"/>
      <c r="AJ847" s="188"/>
      <c r="AK847" s="188"/>
      <c r="AL847" s="8"/>
      <c r="AM847" s="8"/>
      <c r="AN847" s="8"/>
      <c r="AO847" s="8"/>
      <c r="AP847" s="8"/>
      <c r="AQ847" s="8"/>
      <c r="AR847" s="5"/>
      <c r="AS847" s="1"/>
      <c r="AT847" s="8"/>
      <c r="AU847" s="1"/>
      <c r="AV847" s="1"/>
      <c r="AW847" s="3"/>
      <c r="AX847" s="3"/>
      <c r="AY847" s="4"/>
      <c r="AZ847" s="4"/>
      <c r="BA847" s="4"/>
      <c r="BB847" s="1"/>
      <c r="BC847" s="1"/>
      <c r="BD847" s="1"/>
      <c r="BE847" s="1"/>
      <c r="BF847" s="1"/>
      <c r="BG847" s="1"/>
      <c r="BH847" s="1"/>
      <c r="BI847" s="1"/>
    </row>
    <row r="848" spans="1:61" x14ac:dyDescent="0.2">
      <c r="A848" s="125">
        <f t="shared" si="504"/>
        <v>42739</v>
      </c>
      <c r="B848" s="177">
        <f t="shared" si="488"/>
        <v>332945.68176426034</v>
      </c>
      <c r="C848" s="3">
        <f t="shared" si="505"/>
        <v>44947667.038175143</v>
      </c>
      <c r="D848" s="177">
        <f t="shared" si="506"/>
        <v>275902.73624330998</v>
      </c>
      <c r="E848" s="177">
        <f t="shared" si="507"/>
        <v>7717.75744338</v>
      </c>
      <c r="F848" s="178">
        <f t="shared" si="489"/>
        <v>268184.97879992996</v>
      </c>
      <c r="G848" s="179">
        <f t="shared" si="508"/>
        <v>4752.8599999999997</v>
      </c>
      <c r="H848" s="180">
        <f>IF(AND(N848=1,N847&gt;1),VLOOKUP(A847,[1]Plan1!$CW$105:$CY$215,3),H847)</f>
        <v>4761.42</v>
      </c>
      <c r="I848" s="181">
        <f t="shared" si="490"/>
        <v>42656</v>
      </c>
      <c r="J848" s="181">
        <f t="shared" si="509"/>
        <v>42687</v>
      </c>
      <c r="K848" s="182">
        <f t="shared" si="491"/>
        <v>1.8010208590197863E-3</v>
      </c>
      <c r="L848" s="213">
        <f t="shared" si="510"/>
        <v>42745</v>
      </c>
      <c r="M848" s="183">
        <f t="shared" si="511"/>
        <v>21</v>
      </c>
      <c r="N848" s="183">
        <f t="shared" si="492"/>
        <v>17</v>
      </c>
      <c r="O848" s="177">
        <f t="shared" si="493"/>
        <v>1.0014577099999999</v>
      </c>
      <c r="P848" s="184">
        <f t="shared" si="487"/>
        <v>1.00260097</v>
      </c>
      <c r="Q848" s="184">
        <f t="shared" si="512"/>
        <v>1.2006041261971303</v>
      </c>
      <c r="R848" s="177">
        <f t="shared" si="486"/>
        <v>1.20235425</v>
      </c>
      <c r="S848" s="177">
        <f t="shared" si="513"/>
        <v>1.15976272</v>
      </c>
      <c r="T848" s="177">
        <f t="shared" si="494"/>
        <v>319981.70784097997</v>
      </c>
      <c r="U848" s="177">
        <f t="shared" si="495"/>
        <v>1233.0099214546349</v>
      </c>
      <c r="V848" s="177">
        <f t="shared" si="496"/>
        <v>54268.370246325714</v>
      </c>
      <c r="W848" s="177">
        <f t="shared" si="497"/>
        <v>331404.11641109036</v>
      </c>
      <c r="X848" s="185">
        <f t="shared" si="498"/>
        <v>0</v>
      </c>
      <c r="Y848" s="177">
        <f t="shared" si="499"/>
        <v>0</v>
      </c>
      <c r="Z848" s="186">
        <f t="shared" si="500"/>
        <v>0</v>
      </c>
      <c r="AA848" s="177">
        <f t="shared" si="514"/>
        <v>0</v>
      </c>
      <c r="AB848" s="187">
        <f t="shared" si="515"/>
        <v>7.1215000000000001E-2</v>
      </c>
      <c r="AC848" s="185">
        <f t="shared" si="501"/>
        <v>17</v>
      </c>
      <c r="AD848" s="185">
        <v>252</v>
      </c>
      <c r="AE848" s="184">
        <f t="shared" si="485"/>
        <v>1.004651618</v>
      </c>
      <c r="AF848" s="177">
        <f t="shared" si="502"/>
        <v>1488.43267186</v>
      </c>
      <c r="AG848" s="177">
        <f t="shared" si="503"/>
        <v>1541.56535317</v>
      </c>
      <c r="AH848" s="188">
        <f t="shared" si="516"/>
        <v>0</v>
      </c>
      <c r="AI848" s="188"/>
      <c r="AJ848" s="188"/>
      <c r="AK848" s="188"/>
      <c r="AL848" s="8"/>
      <c r="AM848" s="8"/>
      <c r="AN848" s="8"/>
      <c r="AO848" s="8"/>
      <c r="AP848" s="8"/>
      <c r="AQ848" s="8"/>
      <c r="AR848" s="5"/>
      <c r="AS848" s="1"/>
      <c r="AT848" s="8"/>
      <c r="AU848" s="1"/>
      <c r="AV848" s="1"/>
      <c r="AW848" s="3"/>
      <c r="AX848" s="3"/>
      <c r="AY848" s="4"/>
      <c r="AZ848" s="4"/>
      <c r="BA848" s="4"/>
      <c r="BB848" s="1"/>
      <c r="BC848" s="1"/>
      <c r="BD848" s="1"/>
      <c r="BE848" s="1"/>
      <c r="BF848" s="1"/>
      <c r="BG848" s="1"/>
      <c r="BH848" s="1"/>
      <c r="BI848" s="1"/>
    </row>
    <row r="849" spans="1:192" x14ac:dyDescent="0.2">
      <c r="A849" s="125">
        <f t="shared" si="504"/>
        <v>42740</v>
      </c>
      <c r="B849" s="177">
        <f t="shared" si="488"/>
        <v>333064.35482104588</v>
      </c>
      <c r="C849" s="3">
        <f t="shared" si="505"/>
        <v>44963687.900841191</v>
      </c>
      <c r="D849" s="177">
        <f t="shared" si="506"/>
        <v>275902.73624330998</v>
      </c>
      <c r="E849" s="177">
        <f t="shared" si="507"/>
        <v>7717.75744338</v>
      </c>
      <c r="F849" s="178">
        <f t="shared" si="489"/>
        <v>268184.97879992996</v>
      </c>
      <c r="G849" s="179">
        <f t="shared" si="508"/>
        <v>4752.8599999999997</v>
      </c>
      <c r="H849" s="180">
        <f>IF(AND(N849=1,N848&gt;1),VLOOKUP(A848,[1]Plan1!$CW$105:$CY$215,3),H848)</f>
        <v>4761.42</v>
      </c>
      <c r="I849" s="181">
        <f t="shared" si="490"/>
        <v>42656</v>
      </c>
      <c r="J849" s="181">
        <f t="shared" si="509"/>
        <v>42687</v>
      </c>
      <c r="K849" s="182">
        <f t="shared" si="491"/>
        <v>1.8010208590197863E-3</v>
      </c>
      <c r="L849" s="213">
        <f t="shared" si="510"/>
        <v>42745</v>
      </c>
      <c r="M849" s="183">
        <f t="shared" si="511"/>
        <v>21</v>
      </c>
      <c r="N849" s="183">
        <f t="shared" si="492"/>
        <v>18</v>
      </c>
      <c r="O849" s="177">
        <f t="shared" si="493"/>
        <v>1.00154353</v>
      </c>
      <c r="P849" s="184">
        <f t="shared" si="487"/>
        <v>1.00260097</v>
      </c>
      <c r="Q849" s="184">
        <f t="shared" si="512"/>
        <v>1.2006041261971303</v>
      </c>
      <c r="R849" s="177">
        <f t="shared" si="486"/>
        <v>1.2024572899999999</v>
      </c>
      <c r="S849" s="177">
        <f t="shared" si="513"/>
        <v>1.15976272</v>
      </c>
      <c r="T849" s="177">
        <f t="shared" si="494"/>
        <v>319981.70784097997</v>
      </c>
      <c r="U849" s="177">
        <f t="shared" si="495"/>
        <v>1233.0099214546349</v>
      </c>
      <c r="V849" s="177">
        <f t="shared" si="496"/>
        <v>54296.004026541246</v>
      </c>
      <c r="W849" s="177">
        <f t="shared" si="497"/>
        <v>331431.75019130588</v>
      </c>
      <c r="X849" s="185">
        <f t="shared" si="498"/>
        <v>0</v>
      </c>
      <c r="Y849" s="177">
        <f t="shared" si="499"/>
        <v>0</v>
      </c>
      <c r="Z849" s="186">
        <f t="shared" si="500"/>
        <v>0</v>
      </c>
      <c r="AA849" s="177">
        <f t="shared" si="514"/>
        <v>0</v>
      </c>
      <c r="AB849" s="187">
        <f t="shared" si="515"/>
        <v>7.1215000000000001E-2</v>
      </c>
      <c r="AC849" s="185">
        <f t="shared" si="501"/>
        <v>18</v>
      </c>
      <c r="AD849" s="185">
        <v>252</v>
      </c>
      <c r="AE849" s="184">
        <f t="shared" si="485"/>
        <v>1.0049259150000001</v>
      </c>
      <c r="AF849" s="177">
        <f t="shared" si="502"/>
        <v>1576.20269437</v>
      </c>
      <c r="AG849" s="177">
        <f t="shared" si="503"/>
        <v>1632.6046297400001</v>
      </c>
      <c r="AH849" s="188">
        <f t="shared" si="516"/>
        <v>0</v>
      </c>
      <c r="AI849" s="188"/>
      <c r="AJ849" s="188"/>
      <c r="AK849" s="188"/>
      <c r="AL849" s="8"/>
      <c r="AM849" s="8"/>
      <c r="AN849" s="8"/>
      <c r="AO849" s="8"/>
      <c r="AP849" s="8"/>
      <c r="AQ849" s="8"/>
      <c r="AR849" s="5"/>
      <c r="AS849" s="1"/>
      <c r="AT849" s="8"/>
      <c r="AU849" s="1"/>
      <c r="AV849" s="1"/>
      <c r="AW849" s="3"/>
      <c r="AX849" s="3"/>
      <c r="AY849" s="4"/>
      <c r="AZ849" s="4"/>
      <c r="BA849" s="4"/>
      <c r="BB849" s="1"/>
      <c r="BC849" s="1"/>
      <c r="BD849" s="1"/>
      <c r="BE849" s="1"/>
      <c r="BF849" s="1"/>
      <c r="BG849" s="1"/>
      <c r="BH849" s="1"/>
      <c r="BI849" s="1"/>
    </row>
    <row r="850" spans="1:192" x14ac:dyDescent="0.2">
      <c r="A850" s="125">
        <f t="shared" si="504"/>
        <v>42741</v>
      </c>
      <c r="B850" s="177">
        <f t="shared" si="488"/>
        <v>333183.06822847144</v>
      </c>
      <c r="C850" s="3">
        <f t="shared" si="505"/>
        <v>44979714.210843645</v>
      </c>
      <c r="D850" s="177">
        <f t="shared" si="506"/>
        <v>275902.73624330998</v>
      </c>
      <c r="E850" s="177">
        <f t="shared" si="507"/>
        <v>7717.75744338</v>
      </c>
      <c r="F850" s="178">
        <f t="shared" si="489"/>
        <v>268184.97879992996</v>
      </c>
      <c r="G850" s="179">
        <f t="shared" si="508"/>
        <v>4752.8599999999997</v>
      </c>
      <c r="H850" s="180">
        <f>IF(AND(N850=1,N849&gt;1),VLOOKUP(A849,[1]Plan1!$CW$105:$CY$215,3),H849)</f>
        <v>4761.42</v>
      </c>
      <c r="I850" s="181">
        <f t="shared" si="490"/>
        <v>42656</v>
      </c>
      <c r="J850" s="181">
        <f t="shared" si="509"/>
        <v>42687</v>
      </c>
      <c r="K850" s="182">
        <f t="shared" si="491"/>
        <v>1.8010208590197863E-3</v>
      </c>
      <c r="L850" s="213">
        <f t="shared" si="510"/>
        <v>42745</v>
      </c>
      <c r="M850" s="183">
        <f t="shared" si="511"/>
        <v>21</v>
      </c>
      <c r="N850" s="183">
        <f t="shared" si="492"/>
        <v>19</v>
      </c>
      <c r="O850" s="177">
        <f t="shared" si="493"/>
        <v>1.00162935</v>
      </c>
      <c r="P850" s="184">
        <f t="shared" si="487"/>
        <v>1.00260097</v>
      </c>
      <c r="Q850" s="184">
        <f t="shared" si="512"/>
        <v>1.2006041261971303</v>
      </c>
      <c r="R850" s="177">
        <f t="shared" si="486"/>
        <v>1.2025603300000001</v>
      </c>
      <c r="S850" s="177">
        <f t="shared" si="513"/>
        <v>1.15976272</v>
      </c>
      <c r="T850" s="177">
        <f t="shared" si="494"/>
        <v>319981.70784097997</v>
      </c>
      <c r="U850" s="177">
        <f t="shared" si="495"/>
        <v>1233.0099214546349</v>
      </c>
      <c r="V850" s="177">
        <f t="shared" si="496"/>
        <v>54323.637806756837</v>
      </c>
      <c r="W850" s="177">
        <f t="shared" si="497"/>
        <v>331459.38397152146</v>
      </c>
      <c r="X850" s="185">
        <f t="shared" si="498"/>
        <v>0</v>
      </c>
      <c r="Y850" s="177">
        <f t="shared" si="499"/>
        <v>0</v>
      </c>
      <c r="Z850" s="186">
        <f t="shared" si="500"/>
        <v>0</v>
      </c>
      <c r="AA850" s="177">
        <f t="shared" si="514"/>
        <v>0</v>
      </c>
      <c r="AB850" s="187">
        <f t="shared" si="515"/>
        <v>7.1215000000000001E-2</v>
      </c>
      <c r="AC850" s="185">
        <f t="shared" si="501"/>
        <v>19</v>
      </c>
      <c r="AD850" s="185">
        <v>252</v>
      </c>
      <c r="AE850" s="184">
        <f t="shared" si="485"/>
        <v>1.0052002879999999</v>
      </c>
      <c r="AF850" s="177">
        <f t="shared" si="502"/>
        <v>1663.9970355</v>
      </c>
      <c r="AG850" s="177">
        <f t="shared" si="503"/>
        <v>1723.68425695</v>
      </c>
      <c r="AH850" s="188">
        <f t="shared" si="516"/>
        <v>0</v>
      </c>
      <c r="AI850" s="188"/>
      <c r="AJ850" s="188"/>
      <c r="AK850" s="188"/>
      <c r="AL850" s="8"/>
      <c r="AM850" s="8"/>
      <c r="AN850" s="8"/>
      <c r="AO850" s="8"/>
      <c r="AP850" s="8"/>
      <c r="AQ850" s="8"/>
      <c r="AR850" s="5"/>
      <c r="AS850" s="1"/>
      <c r="AT850" s="8"/>
      <c r="AU850" s="1"/>
      <c r="AV850" s="1"/>
      <c r="AW850" s="3"/>
      <c r="AX850" s="3"/>
      <c r="AY850" s="4"/>
      <c r="AZ850" s="4"/>
      <c r="BA850" s="4"/>
      <c r="BB850" s="1"/>
      <c r="BC850" s="1"/>
      <c r="BD850" s="1"/>
      <c r="BE850" s="1"/>
      <c r="BF850" s="1"/>
      <c r="BG850" s="1"/>
      <c r="BH850" s="1"/>
      <c r="BI850" s="1"/>
    </row>
    <row r="851" spans="1:192" x14ac:dyDescent="0.2">
      <c r="A851" s="125">
        <f t="shared" si="504"/>
        <v>42742</v>
      </c>
      <c r="B851" s="177">
        <f t="shared" si="488"/>
        <v>333301.821329867</v>
      </c>
      <c r="C851" s="3">
        <f t="shared" si="505"/>
        <v>44995745.879532047</v>
      </c>
      <c r="D851" s="177">
        <f t="shared" si="506"/>
        <v>275902.73624330998</v>
      </c>
      <c r="E851" s="177">
        <f t="shared" si="507"/>
        <v>7717.75744338</v>
      </c>
      <c r="F851" s="178">
        <f t="shared" si="489"/>
        <v>268184.97879992996</v>
      </c>
      <c r="G851" s="179">
        <f t="shared" si="508"/>
        <v>4752.8599999999997</v>
      </c>
      <c r="H851" s="180">
        <f>IF(AND(N851=1,N850&gt;1),VLOOKUP(A850,[1]Plan1!$CW$105:$CY$215,3),H850)</f>
        <v>4761.42</v>
      </c>
      <c r="I851" s="181">
        <f t="shared" si="490"/>
        <v>42656</v>
      </c>
      <c r="J851" s="181">
        <f t="shared" si="509"/>
        <v>42687</v>
      </c>
      <c r="K851" s="182">
        <f t="shared" si="491"/>
        <v>1.8010208590197863E-3</v>
      </c>
      <c r="L851" s="213">
        <f t="shared" si="510"/>
        <v>42745</v>
      </c>
      <c r="M851" s="183">
        <f t="shared" si="511"/>
        <v>21</v>
      </c>
      <c r="N851" s="183">
        <f t="shared" si="492"/>
        <v>20</v>
      </c>
      <c r="O851" s="177">
        <f t="shared" si="493"/>
        <v>1.0017151799999999</v>
      </c>
      <c r="P851" s="184">
        <f t="shared" si="487"/>
        <v>1.00260097</v>
      </c>
      <c r="Q851" s="184">
        <f t="shared" si="512"/>
        <v>1.2006041261971303</v>
      </c>
      <c r="R851" s="177">
        <f t="shared" si="486"/>
        <v>1.20266337</v>
      </c>
      <c r="S851" s="177">
        <f t="shared" si="513"/>
        <v>1.15976272</v>
      </c>
      <c r="T851" s="177">
        <f t="shared" si="494"/>
        <v>319981.70784097997</v>
      </c>
      <c r="U851" s="177">
        <f t="shared" si="495"/>
        <v>1233.0099214546349</v>
      </c>
      <c r="V851" s="177">
        <f t="shared" si="496"/>
        <v>54351.271586972362</v>
      </c>
      <c r="W851" s="177">
        <f t="shared" si="497"/>
        <v>331487.01775173697</v>
      </c>
      <c r="X851" s="185">
        <f t="shared" si="498"/>
        <v>0</v>
      </c>
      <c r="Y851" s="177">
        <f t="shared" si="499"/>
        <v>0</v>
      </c>
      <c r="Z851" s="186">
        <f t="shared" si="500"/>
        <v>0</v>
      </c>
      <c r="AA851" s="177">
        <f t="shared" si="514"/>
        <v>0</v>
      </c>
      <c r="AB851" s="187">
        <f t="shared" si="515"/>
        <v>7.1215000000000001E-2</v>
      </c>
      <c r="AC851" s="185">
        <f t="shared" si="501"/>
        <v>20</v>
      </c>
      <c r="AD851" s="185">
        <v>252</v>
      </c>
      <c r="AE851" s="184">
        <f t="shared" si="485"/>
        <v>1.005474735</v>
      </c>
      <c r="AF851" s="177">
        <f t="shared" si="502"/>
        <v>1751.8150552699999</v>
      </c>
      <c r="AG851" s="177">
        <f t="shared" si="503"/>
        <v>1814.80357813</v>
      </c>
      <c r="AH851" s="188">
        <f t="shared" si="516"/>
        <v>0</v>
      </c>
      <c r="AI851" s="188"/>
      <c r="AJ851" s="188"/>
      <c r="AK851" s="188"/>
      <c r="AL851" s="8"/>
      <c r="AM851" s="8"/>
      <c r="AN851" s="8"/>
      <c r="AO851" s="8"/>
      <c r="AP851" s="8"/>
      <c r="AQ851" s="8"/>
      <c r="AR851" s="5"/>
      <c r="AS851" s="1"/>
      <c r="AT851" s="8"/>
      <c r="AU851" s="1"/>
      <c r="AV851" s="1"/>
      <c r="AW851" s="3"/>
      <c r="AX851" s="3"/>
      <c r="AY851" s="4"/>
      <c r="AZ851" s="4"/>
      <c r="BA851" s="4"/>
      <c r="BB851" s="1"/>
      <c r="BC851" s="1"/>
      <c r="BD851" s="1"/>
      <c r="BE851" s="1"/>
      <c r="BF851" s="1"/>
      <c r="BG851" s="1"/>
      <c r="BH851" s="1"/>
      <c r="BI851" s="1"/>
    </row>
    <row r="852" spans="1:192" x14ac:dyDescent="0.2">
      <c r="A852" s="125">
        <f t="shared" si="504"/>
        <v>42743</v>
      </c>
      <c r="B852" s="177">
        <f t="shared" si="488"/>
        <v>333301.821329867</v>
      </c>
      <c r="C852" s="3">
        <f t="shared" si="505"/>
        <v>44995745.879532047</v>
      </c>
      <c r="D852" s="177">
        <f t="shared" si="506"/>
        <v>275902.73624330998</v>
      </c>
      <c r="E852" s="177">
        <f t="shared" si="507"/>
        <v>7717.75744338</v>
      </c>
      <c r="F852" s="178">
        <f t="shared" si="489"/>
        <v>268184.97879992996</v>
      </c>
      <c r="G852" s="179">
        <f t="shared" si="508"/>
        <v>4752.8599999999997</v>
      </c>
      <c r="H852" s="180">
        <f>IF(AND(N852=1,N851&gt;1),VLOOKUP(A851,[1]Plan1!$CW$105:$CY$215,3),H851)</f>
        <v>4761.42</v>
      </c>
      <c r="I852" s="181">
        <f t="shared" si="490"/>
        <v>42656</v>
      </c>
      <c r="J852" s="181">
        <f t="shared" si="509"/>
        <v>42687</v>
      </c>
      <c r="K852" s="182">
        <f t="shared" si="491"/>
        <v>1.8010208590197863E-3</v>
      </c>
      <c r="L852" s="213">
        <f t="shared" si="510"/>
        <v>42745</v>
      </c>
      <c r="M852" s="183">
        <f t="shared" si="511"/>
        <v>21</v>
      </c>
      <c r="N852" s="183">
        <f t="shared" si="492"/>
        <v>20</v>
      </c>
      <c r="O852" s="177">
        <f t="shared" si="493"/>
        <v>1.0017151799999999</v>
      </c>
      <c r="P852" s="184">
        <f t="shared" si="487"/>
        <v>1.00260097</v>
      </c>
      <c r="Q852" s="184">
        <f t="shared" si="512"/>
        <v>1.2006041261971303</v>
      </c>
      <c r="R852" s="177">
        <f t="shared" si="486"/>
        <v>1.20266337</v>
      </c>
      <c r="S852" s="177">
        <f t="shared" si="513"/>
        <v>1.15976272</v>
      </c>
      <c r="T852" s="177">
        <f t="shared" si="494"/>
        <v>319981.70784097997</v>
      </c>
      <c r="U852" s="177">
        <f t="shared" si="495"/>
        <v>1233.0099214546349</v>
      </c>
      <c r="V852" s="177">
        <f t="shared" si="496"/>
        <v>54351.271586972362</v>
      </c>
      <c r="W852" s="177">
        <f t="shared" si="497"/>
        <v>331487.01775173697</v>
      </c>
      <c r="X852" s="185">
        <f t="shared" si="498"/>
        <v>0</v>
      </c>
      <c r="Y852" s="177">
        <f t="shared" si="499"/>
        <v>0</v>
      </c>
      <c r="Z852" s="186">
        <f t="shared" si="500"/>
        <v>0</v>
      </c>
      <c r="AA852" s="177">
        <f t="shared" si="514"/>
        <v>0</v>
      </c>
      <c r="AB852" s="187">
        <f t="shared" si="515"/>
        <v>7.1215000000000001E-2</v>
      </c>
      <c r="AC852" s="185">
        <f t="shared" si="501"/>
        <v>20</v>
      </c>
      <c r="AD852" s="185">
        <v>252</v>
      </c>
      <c r="AE852" s="184">
        <f t="shared" si="485"/>
        <v>1.005474735</v>
      </c>
      <c r="AF852" s="177">
        <f t="shared" si="502"/>
        <v>1751.8150552699999</v>
      </c>
      <c r="AG852" s="177">
        <f t="shared" si="503"/>
        <v>1814.80357813</v>
      </c>
      <c r="AH852" s="188">
        <f t="shared" si="516"/>
        <v>0</v>
      </c>
      <c r="AI852" s="188"/>
      <c r="AJ852" s="188"/>
      <c r="AK852" s="188"/>
      <c r="AL852" s="8"/>
      <c r="AM852" s="8"/>
      <c r="AN852" s="11"/>
      <c r="AO852" s="11"/>
      <c r="AP852" s="11"/>
      <c r="AQ852" s="11"/>
      <c r="AR852" s="5"/>
      <c r="AS852" s="7"/>
      <c r="AT852" s="11"/>
      <c r="AU852" s="7"/>
      <c r="AV852" s="7"/>
      <c r="AW852" s="10"/>
      <c r="AX852" s="10"/>
      <c r="AY852" s="12"/>
      <c r="AZ852" s="12"/>
      <c r="BA852" s="12"/>
      <c r="BB852" s="7"/>
      <c r="BC852" s="7"/>
      <c r="BD852" s="7"/>
      <c r="BE852" s="7"/>
      <c r="BF852" s="7"/>
      <c r="BG852" s="7"/>
      <c r="BH852" s="7"/>
      <c r="BI852" s="7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</row>
    <row r="853" spans="1:192" x14ac:dyDescent="0.2">
      <c r="A853" s="125">
        <f t="shared" si="504"/>
        <v>42744</v>
      </c>
      <c r="B853" s="177">
        <f t="shared" si="488"/>
        <v>333301.821329867</v>
      </c>
      <c r="C853" s="3">
        <f t="shared" si="505"/>
        <v>44995745.879532047</v>
      </c>
      <c r="D853" s="177">
        <f t="shared" si="506"/>
        <v>275902.73624330998</v>
      </c>
      <c r="E853" s="177">
        <f t="shared" si="507"/>
        <v>7717.75744338</v>
      </c>
      <c r="F853" s="178">
        <f t="shared" si="489"/>
        <v>268184.97879992996</v>
      </c>
      <c r="G853" s="179">
        <f t="shared" si="508"/>
        <v>4752.8599999999997</v>
      </c>
      <c r="H853" s="180">
        <f>IF(AND(N853=1,N852&gt;1),VLOOKUP(A852,[1]Plan1!$CW$105:$CY$215,3),H852)</f>
        <v>4761.42</v>
      </c>
      <c r="I853" s="181">
        <f t="shared" si="490"/>
        <v>42656</v>
      </c>
      <c r="J853" s="181">
        <f t="shared" si="509"/>
        <v>42687</v>
      </c>
      <c r="K853" s="182">
        <f t="shared" si="491"/>
        <v>1.8010208590197863E-3</v>
      </c>
      <c r="L853" s="213">
        <f t="shared" si="510"/>
        <v>42745</v>
      </c>
      <c r="M853" s="183">
        <f t="shared" si="511"/>
        <v>21</v>
      </c>
      <c r="N853" s="183">
        <f t="shared" si="492"/>
        <v>20</v>
      </c>
      <c r="O853" s="177">
        <f t="shared" si="493"/>
        <v>1.0017151799999999</v>
      </c>
      <c r="P853" s="184">
        <f t="shared" si="487"/>
        <v>1.00260097</v>
      </c>
      <c r="Q853" s="184">
        <f t="shared" si="512"/>
        <v>1.2006041261971303</v>
      </c>
      <c r="R853" s="177">
        <f t="shared" si="486"/>
        <v>1.20266337</v>
      </c>
      <c r="S853" s="177">
        <f t="shared" si="513"/>
        <v>1.15976272</v>
      </c>
      <c r="T853" s="177">
        <f t="shared" si="494"/>
        <v>319981.70784097997</v>
      </c>
      <c r="U853" s="177">
        <f t="shared" si="495"/>
        <v>1233.0099214546349</v>
      </c>
      <c r="V853" s="177">
        <f t="shared" si="496"/>
        <v>54351.271586972362</v>
      </c>
      <c r="W853" s="177">
        <f t="shared" si="497"/>
        <v>331487.01775173697</v>
      </c>
      <c r="X853" s="185">
        <f t="shared" si="498"/>
        <v>0</v>
      </c>
      <c r="Y853" s="177">
        <f t="shared" si="499"/>
        <v>0</v>
      </c>
      <c r="Z853" s="186">
        <f t="shared" si="500"/>
        <v>0</v>
      </c>
      <c r="AA853" s="177">
        <f t="shared" si="514"/>
        <v>0</v>
      </c>
      <c r="AB853" s="187">
        <f t="shared" si="515"/>
        <v>7.1215000000000001E-2</v>
      </c>
      <c r="AC853" s="185">
        <f t="shared" si="501"/>
        <v>20</v>
      </c>
      <c r="AD853" s="185">
        <v>252</v>
      </c>
      <c r="AE853" s="184">
        <f t="shared" si="485"/>
        <v>1.005474735</v>
      </c>
      <c r="AF853" s="177">
        <f t="shared" si="502"/>
        <v>1751.8150552699999</v>
      </c>
      <c r="AG853" s="177">
        <f t="shared" si="503"/>
        <v>1814.80357813</v>
      </c>
      <c r="AH853" s="188">
        <f t="shared" si="516"/>
        <v>0</v>
      </c>
      <c r="AI853" s="188"/>
      <c r="AJ853" s="188"/>
      <c r="AK853" s="188"/>
      <c r="AL853" s="8"/>
      <c r="AM853" s="8"/>
      <c r="AN853" s="8"/>
      <c r="AO853" s="8"/>
      <c r="AP853" s="8"/>
      <c r="AQ853" s="8"/>
      <c r="AR853" s="5"/>
      <c r="AS853" s="1"/>
      <c r="AT853" s="8"/>
      <c r="AU853" s="1"/>
      <c r="AV853" s="1"/>
      <c r="AW853" s="3"/>
      <c r="AX853" s="3"/>
      <c r="AY853" s="4"/>
      <c r="AZ853" s="4"/>
      <c r="BA853" s="4"/>
      <c r="BB853" s="1"/>
      <c r="BC853" s="1"/>
      <c r="BD853" s="1"/>
      <c r="BE853" s="1"/>
      <c r="BF853" s="1"/>
      <c r="BG853" s="1"/>
      <c r="BH853" s="1"/>
      <c r="BI853" s="1"/>
    </row>
    <row r="854" spans="1:192" x14ac:dyDescent="0.2">
      <c r="A854" s="125">
        <f t="shared" si="504"/>
        <v>42745</v>
      </c>
      <c r="B854" s="177">
        <f t="shared" si="488"/>
        <v>333420.61985740211</v>
      </c>
      <c r="C854" s="3">
        <f t="shared" si="505"/>
        <v>45011783.680749282</v>
      </c>
      <c r="D854" s="177">
        <f t="shared" si="506"/>
        <v>275902.73624330998</v>
      </c>
      <c r="E854" s="177">
        <f t="shared" si="507"/>
        <v>7717.75744338</v>
      </c>
      <c r="F854" s="178">
        <f t="shared" si="489"/>
        <v>268184.97879992996</v>
      </c>
      <c r="G854" s="179">
        <f t="shared" si="508"/>
        <v>4752.8599999999997</v>
      </c>
      <c r="H854" s="180">
        <f>IF(AND(N854=1,N853&gt;1),VLOOKUP(A853,[1]Plan1!$CW$105:$CY$215,3),H853)</f>
        <v>4761.42</v>
      </c>
      <c r="I854" s="181">
        <f t="shared" si="490"/>
        <v>42656</v>
      </c>
      <c r="J854" s="181">
        <f t="shared" si="509"/>
        <v>42687</v>
      </c>
      <c r="K854" s="182">
        <f t="shared" si="491"/>
        <v>1.8010208590197863E-3</v>
      </c>
      <c r="L854" s="213">
        <f t="shared" si="510"/>
        <v>42745</v>
      </c>
      <c r="M854" s="183">
        <f t="shared" si="511"/>
        <v>21</v>
      </c>
      <c r="N854" s="183">
        <f t="shared" si="492"/>
        <v>21</v>
      </c>
      <c r="O854" s="177">
        <f t="shared" si="493"/>
        <v>1.00180102</v>
      </c>
      <c r="P854" s="184">
        <f t="shared" si="487"/>
        <v>1.00260097</v>
      </c>
      <c r="Q854" s="184">
        <f t="shared" si="512"/>
        <v>1.2006041261971303</v>
      </c>
      <c r="R854" s="177">
        <f t="shared" si="486"/>
        <v>1.2027664300000001</v>
      </c>
      <c r="S854" s="177">
        <f t="shared" si="513"/>
        <v>1.15976272</v>
      </c>
      <c r="T854" s="177">
        <f t="shared" si="494"/>
        <v>319981.70784097997</v>
      </c>
      <c r="U854" s="177">
        <f t="shared" si="495"/>
        <v>1233.0099214546349</v>
      </c>
      <c r="V854" s="177">
        <f t="shared" si="496"/>
        <v>54378.910730887495</v>
      </c>
      <c r="W854" s="177">
        <f t="shared" si="497"/>
        <v>331514.65689565212</v>
      </c>
      <c r="X854" s="185">
        <f t="shared" si="498"/>
        <v>28</v>
      </c>
      <c r="Y854" s="177">
        <f t="shared" si="499"/>
        <v>2483.6764316600002</v>
      </c>
      <c r="Z854" s="186">
        <f t="shared" si="500"/>
        <v>9.0019999999999996E-3</v>
      </c>
      <c r="AA854" s="177">
        <f t="shared" si="514"/>
        <v>2880.47533398</v>
      </c>
      <c r="AB854" s="187">
        <f t="shared" si="515"/>
        <v>7.1215000000000001E-2</v>
      </c>
      <c r="AC854" s="185">
        <f t="shared" si="501"/>
        <v>21</v>
      </c>
      <c r="AD854" s="185">
        <v>252</v>
      </c>
      <c r="AE854" s="184">
        <f t="shared" si="485"/>
        <v>1.005749257</v>
      </c>
      <c r="AF854" s="177">
        <f t="shared" si="502"/>
        <v>1839.65707367</v>
      </c>
      <c r="AG854" s="177">
        <f t="shared" si="503"/>
        <v>1905.96296175</v>
      </c>
      <c r="AH854" s="188">
        <f t="shared" si="516"/>
        <v>4720.1324076500005</v>
      </c>
      <c r="AI854" s="188"/>
      <c r="AJ854" s="188"/>
      <c r="AK854" s="188"/>
      <c r="AL854" s="8"/>
      <c r="AM854" s="8"/>
      <c r="AN854" s="8"/>
      <c r="AO854" s="8"/>
      <c r="AP854" s="8"/>
      <c r="AQ854" s="8"/>
      <c r="AR854" s="5"/>
      <c r="AS854" s="1"/>
      <c r="AT854" s="8"/>
      <c r="AU854" s="1"/>
      <c r="AV854" s="1"/>
      <c r="AW854" s="3"/>
      <c r="AX854" s="3"/>
      <c r="AY854" s="4"/>
      <c r="AZ854" s="4"/>
      <c r="BA854" s="4"/>
      <c r="BB854" s="1"/>
      <c r="BC854" s="1"/>
      <c r="BD854" s="1"/>
      <c r="BE854" s="1"/>
      <c r="BF854" s="1"/>
      <c r="BG854" s="1"/>
      <c r="BH854" s="1"/>
      <c r="BI854" s="1"/>
    </row>
    <row r="855" spans="1:192" x14ac:dyDescent="0.2">
      <c r="A855" s="125">
        <f t="shared" si="504"/>
        <v>42746</v>
      </c>
      <c r="B855" s="177">
        <f t="shared" si="488"/>
        <v>328765.91680056037</v>
      </c>
      <c r="C855" s="3">
        <f t="shared" si="505"/>
        <v>44383398.768075652</v>
      </c>
      <c r="D855" s="177">
        <f t="shared" si="506"/>
        <v>273419.05981165002</v>
      </c>
      <c r="E855" s="177">
        <f t="shared" si="507"/>
        <v>5234.0810117199999</v>
      </c>
      <c r="F855" s="178">
        <f t="shared" si="489"/>
        <v>268184.97879993002</v>
      </c>
      <c r="G855" s="179">
        <f t="shared" si="508"/>
        <v>4761.42</v>
      </c>
      <c r="H855" s="180">
        <f>IF(AND(N855=1,N854&gt;1),VLOOKUP(A854,[1]Plan1!$CW$105:$CY$215,3),H854)</f>
        <v>4775.7</v>
      </c>
      <c r="I855" s="181">
        <f t="shared" si="490"/>
        <v>42685</v>
      </c>
      <c r="J855" s="181">
        <f t="shared" si="509"/>
        <v>42715</v>
      </c>
      <c r="K855" s="182">
        <f t="shared" si="491"/>
        <v>2.9991053089204467E-3</v>
      </c>
      <c r="L855" s="213">
        <f t="shared" si="510"/>
        <v>42776</v>
      </c>
      <c r="M855" s="183">
        <f t="shared" si="511"/>
        <v>23</v>
      </c>
      <c r="N855" s="183">
        <f t="shared" si="492"/>
        <v>1</v>
      </c>
      <c r="O855" s="177">
        <f t="shared" si="493"/>
        <v>1.0001302000000001</v>
      </c>
      <c r="P855" s="184">
        <f t="shared" si="487"/>
        <v>1.00180102</v>
      </c>
      <c r="Q855" s="184">
        <f t="shared" si="512"/>
        <v>1.2027664382404939</v>
      </c>
      <c r="R855" s="177">
        <f t="shared" si="486"/>
        <v>1.20292303</v>
      </c>
      <c r="S855" s="177">
        <f t="shared" si="513"/>
        <v>1.15976272</v>
      </c>
      <c r="T855" s="177">
        <f t="shared" si="494"/>
        <v>317101.23250699998</v>
      </c>
      <c r="U855" s="177">
        <f t="shared" si="495"/>
        <v>836.21101913273924</v>
      </c>
      <c r="V855" s="177">
        <f t="shared" si="496"/>
        <v>54420.908498567565</v>
      </c>
      <c r="W855" s="177">
        <f t="shared" si="497"/>
        <v>328676.17932935036</v>
      </c>
      <c r="X855" s="185">
        <f t="shared" si="498"/>
        <v>0</v>
      </c>
      <c r="Y855" s="177">
        <f t="shared" si="499"/>
        <v>0</v>
      </c>
      <c r="Z855" s="186">
        <f t="shared" si="500"/>
        <v>0</v>
      </c>
      <c r="AA855" s="177">
        <f t="shared" si="514"/>
        <v>0</v>
      </c>
      <c r="AB855" s="187">
        <f t="shared" si="515"/>
        <v>7.1215000000000001E-2</v>
      </c>
      <c r="AC855" s="185">
        <f t="shared" si="501"/>
        <v>1</v>
      </c>
      <c r="AD855" s="185">
        <v>252</v>
      </c>
      <c r="AE855" s="184">
        <f t="shared" si="485"/>
        <v>1.000273027</v>
      </c>
      <c r="AF855" s="177">
        <f t="shared" si="502"/>
        <v>86.577198199999998</v>
      </c>
      <c r="AG855" s="177">
        <f t="shared" si="503"/>
        <v>89.737471209999995</v>
      </c>
      <c r="AH855" s="188">
        <f t="shared" si="516"/>
        <v>0</v>
      </c>
      <c r="AI855" s="188"/>
      <c r="AJ855" s="188"/>
      <c r="AK855" s="188"/>
      <c r="AL855" s="8"/>
      <c r="AM855" s="8"/>
      <c r="AN855" s="8"/>
      <c r="AO855" s="8"/>
      <c r="AP855" s="8"/>
      <c r="AQ855" s="8"/>
      <c r="AR855" s="5"/>
      <c r="AS855" s="1"/>
      <c r="AT855" s="8"/>
      <c r="AU855" s="1"/>
      <c r="AV855" s="1"/>
      <c r="AW855" s="3"/>
      <c r="AX855" s="3"/>
      <c r="AY855" s="4"/>
      <c r="AZ855" s="4"/>
      <c r="BA855" s="4"/>
      <c r="BB855" s="1"/>
      <c r="BC855" s="1"/>
      <c r="BD855" s="1"/>
      <c r="BE855" s="1"/>
      <c r="BF855" s="1"/>
      <c r="BG855" s="1"/>
      <c r="BH855" s="1"/>
      <c r="BI855" s="1"/>
    </row>
    <row r="856" spans="1:192" x14ac:dyDescent="0.2">
      <c r="A856" s="125">
        <f t="shared" si="504"/>
        <v>42747</v>
      </c>
      <c r="B856" s="177">
        <f t="shared" si="488"/>
        <v>328897.71035961952</v>
      </c>
      <c r="C856" s="3">
        <f t="shared" si="505"/>
        <v>44401190.898548633</v>
      </c>
      <c r="D856" s="177">
        <f t="shared" si="506"/>
        <v>273419.05981165002</v>
      </c>
      <c r="E856" s="177">
        <f t="shared" si="507"/>
        <v>5234.0810117199999</v>
      </c>
      <c r="F856" s="178">
        <f t="shared" si="489"/>
        <v>268184.97879993002</v>
      </c>
      <c r="G856" s="179">
        <f t="shared" si="508"/>
        <v>4761.42</v>
      </c>
      <c r="H856" s="180">
        <f>IF(AND(N856=1,N855&gt;1),VLOOKUP(A855,[1]Plan1!$CW$105:$CY$215,3),H855)</f>
        <v>4775.7</v>
      </c>
      <c r="I856" s="181">
        <f t="shared" si="490"/>
        <v>42685</v>
      </c>
      <c r="J856" s="181">
        <f t="shared" si="509"/>
        <v>42715</v>
      </c>
      <c r="K856" s="182">
        <f t="shared" si="491"/>
        <v>2.9991053089204467E-3</v>
      </c>
      <c r="L856" s="213">
        <f t="shared" si="510"/>
        <v>42776</v>
      </c>
      <c r="M856" s="183">
        <f t="shared" si="511"/>
        <v>23</v>
      </c>
      <c r="N856" s="183">
        <f t="shared" si="492"/>
        <v>2</v>
      </c>
      <c r="O856" s="177">
        <f t="shared" si="493"/>
        <v>1.00026043</v>
      </c>
      <c r="P856" s="184">
        <f t="shared" si="487"/>
        <v>1.00180102</v>
      </c>
      <c r="Q856" s="184">
        <f t="shared" si="512"/>
        <v>1.2027664382404939</v>
      </c>
      <c r="R856" s="177">
        <f t="shared" si="486"/>
        <v>1.2030796699999999</v>
      </c>
      <c r="S856" s="177">
        <f t="shared" si="513"/>
        <v>1.15976272</v>
      </c>
      <c r="T856" s="177">
        <f t="shared" si="494"/>
        <v>317101.23250699998</v>
      </c>
      <c r="U856" s="177">
        <f t="shared" si="495"/>
        <v>836.21101913273924</v>
      </c>
      <c r="V856" s="177">
        <f t="shared" si="496"/>
        <v>54462.916993646766</v>
      </c>
      <c r="W856" s="177">
        <f t="shared" si="497"/>
        <v>328718.18782442954</v>
      </c>
      <c r="X856" s="185">
        <f t="shared" si="498"/>
        <v>0</v>
      </c>
      <c r="Y856" s="177">
        <f t="shared" si="499"/>
        <v>0</v>
      </c>
      <c r="Z856" s="186">
        <f t="shared" si="500"/>
        <v>0</v>
      </c>
      <c r="AA856" s="177">
        <f t="shared" si="514"/>
        <v>0</v>
      </c>
      <c r="AB856" s="187">
        <f t="shared" si="515"/>
        <v>7.1215000000000001E-2</v>
      </c>
      <c r="AC856" s="185">
        <f t="shared" si="501"/>
        <v>2</v>
      </c>
      <c r="AD856" s="185">
        <v>252</v>
      </c>
      <c r="AE856" s="184">
        <f t="shared" si="485"/>
        <v>1.000546129</v>
      </c>
      <c r="AF856" s="177">
        <f t="shared" si="502"/>
        <v>173.178179</v>
      </c>
      <c r="AG856" s="177">
        <f t="shared" si="503"/>
        <v>179.52253519000001</v>
      </c>
      <c r="AH856" s="188">
        <f t="shared" si="516"/>
        <v>0</v>
      </c>
      <c r="AI856" s="188"/>
      <c r="AJ856" s="188"/>
      <c r="AK856" s="188"/>
      <c r="AL856" s="8"/>
      <c r="AM856" s="8"/>
      <c r="AN856" s="8"/>
      <c r="AO856" s="8"/>
      <c r="AP856" s="8"/>
      <c r="AQ856" s="8"/>
      <c r="AR856" s="5"/>
      <c r="AS856" s="1"/>
      <c r="AT856" s="8"/>
      <c r="AU856" s="1"/>
      <c r="AV856" s="1"/>
      <c r="AW856" s="3"/>
      <c r="AX856" s="3"/>
      <c r="AY856" s="4"/>
      <c r="AZ856" s="4"/>
      <c r="BA856" s="4"/>
      <c r="BB856" s="1"/>
      <c r="BC856" s="1"/>
      <c r="BD856" s="1"/>
      <c r="BE856" s="1"/>
      <c r="BF856" s="1"/>
      <c r="BG856" s="1"/>
      <c r="BH856" s="1"/>
      <c r="BI856" s="1"/>
    </row>
    <row r="857" spans="1:192" x14ac:dyDescent="0.2">
      <c r="A857" s="125">
        <f t="shared" si="504"/>
        <v>42748</v>
      </c>
      <c r="B857" s="177">
        <f t="shared" si="488"/>
        <v>329029.55420495861</v>
      </c>
      <c r="C857" s="3">
        <f t="shared" si="505"/>
        <v>44418989.817669414</v>
      </c>
      <c r="D857" s="177">
        <f t="shared" si="506"/>
        <v>273419.05981165002</v>
      </c>
      <c r="E857" s="177">
        <f t="shared" si="507"/>
        <v>5234.0810117199999</v>
      </c>
      <c r="F857" s="178">
        <f t="shared" si="489"/>
        <v>268184.97879993002</v>
      </c>
      <c r="G857" s="179">
        <f t="shared" si="508"/>
        <v>4761.42</v>
      </c>
      <c r="H857" s="180">
        <f>IF(AND(N857=1,N856&gt;1),VLOOKUP(A856,[1]Plan1!$CW$105:$CY$215,3),H856)</f>
        <v>4775.7</v>
      </c>
      <c r="I857" s="181">
        <f t="shared" si="490"/>
        <v>42685</v>
      </c>
      <c r="J857" s="181">
        <f t="shared" si="509"/>
        <v>42715</v>
      </c>
      <c r="K857" s="182">
        <f t="shared" si="491"/>
        <v>2.9991053089204467E-3</v>
      </c>
      <c r="L857" s="213">
        <f t="shared" si="510"/>
        <v>42776</v>
      </c>
      <c r="M857" s="183">
        <f t="shared" si="511"/>
        <v>23</v>
      </c>
      <c r="N857" s="183">
        <f t="shared" si="492"/>
        <v>3</v>
      </c>
      <c r="O857" s="177">
        <f t="shared" si="493"/>
        <v>1.00039067</v>
      </c>
      <c r="P857" s="184">
        <f t="shared" si="487"/>
        <v>1.00180102</v>
      </c>
      <c r="Q857" s="184">
        <f t="shared" si="512"/>
        <v>1.2027664382404939</v>
      </c>
      <c r="R857" s="177">
        <f t="shared" si="486"/>
        <v>1.20323632</v>
      </c>
      <c r="S857" s="177">
        <f t="shared" si="513"/>
        <v>1.15976272</v>
      </c>
      <c r="T857" s="177">
        <f t="shared" si="494"/>
        <v>317101.23250699998</v>
      </c>
      <c r="U857" s="177">
        <f t="shared" si="495"/>
        <v>836.21101913273924</v>
      </c>
      <c r="V857" s="177">
        <f t="shared" si="496"/>
        <v>54504.928170575797</v>
      </c>
      <c r="W857" s="177">
        <f t="shared" si="497"/>
        <v>328760.19900135859</v>
      </c>
      <c r="X857" s="185">
        <f t="shared" si="498"/>
        <v>0</v>
      </c>
      <c r="Y857" s="177">
        <f t="shared" si="499"/>
        <v>0</v>
      </c>
      <c r="Z857" s="186">
        <f t="shared" si="500"/>
        <v>0</v>
      </c>
      <c r="AA857" s="177">
        <f t="shared" si="514"/>
        <v>0</v>
      </c>
      <c r="AB857" s="187">
        <f t="shared" si="515"/>
        <v>7.1215000000000001E-2</v>
      </c>
      <c r="AC857" s="185">
        <f t="shared" si="501"/>
        <v>3</v>
      </c>
      <c r="AD857" s="185">
        <v>252</v>
      </c>
      <c r="AE857" s="184">
        <f t="shared" si="485"/>
        <v>1.0008193059999999</v>
      </c>
      <c r="AF857" s="177">
        <f t="shared" si="502"/>
        <v>259.80294240000001</v>
      </c>
      <c r="AG857" s="177">
        <f t="shared" si="503"/>
        <v>269.35520359999998</v>
      </c>
      <c r="AH857" s="188">
        <f t="shared" si="516"/>
        <v>0</v>
      </c>
      <c r="AI857" s="188"/>
      <c r="AJ857" s="188"/>
      <c r="AK857" s="188"/>
      <c r="AL857" s="8"/>
      <c r="AM857" s="8"/>
      <c r="AN857" s="8"/>
      <c r="AO857" s="8"/>
      <c r="AP857" s="8"/>
      <c r="AQ857" s="8"/>
      <c r="AR857" s="5"/>
      <c r="AS857" s="1"/>
      <c r="AT857" s="8"/>
      <c r="AU857" s="1"/>
      <c r="AV857" s="1"/>
      <c r="AW857" s="3"/>
      <c r="AX857" s="3"/>
      <c r="AY857" s="4"/>
      <c r="AZ857" s="4"/>
      <c r="BA857" s="4"/>
      <c r="BB857" s="1"/>
      <c r="BC857" s="1"/>
      <c r="BD857" s="1"/>
      <c r="BE857" s="1"/>
      <c r="BF857" s="1"/>
      <c r="BG857" s="1"/>
      <c r="BH857" s="1"/>
      <c r="BI857" s="1"/>
    </row>
    <row r="858" spans="1:192" x14ac:dyDescent="0.2">
      <c r="A858" s="125">
        <f t="shared" si="504"/>
        <v>42749</v>
      </c>
      <c r="B858" s="177">
        <f t="shared" si="488"/>
        <v>329161.45070418715</v>
      </c>
      <c r="C858" s="3">
        <f t="shared" si="505"/>
        <v>44436795.845065266</v>
      </c>
      <c r="D858" s="177">
        <f t="shared" si="506"/>
        <v>273419.05981165002</v>
      </c>
      <c r="E858" s="177">
        <f t="shared" si="507"/>
        <v>5234.0810117199999</v>
      </c>
      <c r="F858" s="178">
        <f t="shared" si="489"/>
        <v>268184.97879993002</v>
      </c>
      <c r="G858" s="179">
        <f t="shared" si="508"/>
        <v>4761.42</v>
      </c>
      <c r="H858" s="180">
        <f>IF(AND(N858=1,N857&gt;1),VLOOKUP(A857,[1]Plan1!$CW$105:$CY$215,3),H857)</f>
        <v>4775.7</v>
      </c>
      <c r="I858" s="181">
        <f t="shared" si="490"/>
        <v>42685</v>
      </c>
      <c r="J858" s="181">
        <f t="shared" si="509"/>
        <v>42715</v>
      </c>
      <c r="K858" s="182">
        <f t="shared" si="491"/>
        <v>2.9991053089204467E-3</v>
      </c>
      <c r="L858" s="213">
        <f t="shared" si="510"/>
        <v>42776</v>
      </c>
      <c r="M858" s="183">
        <f t="shared" si="511"/>
        <v>23</v>
      </c>
      <c r="N858" s="183">
        <f t="shared" si="492"/>
        <v>4</v>
      </c>
      <c r="O858" s="177">
        <f t="shared" si="493"/>
        <v>1.00052093</v>
      </c>
      <c r="P858" s="184">
        <f t="shared" si="487"/>
        <v>1.00180102</v>
      </c>
      <c r="Q858" s="184">
        <f t="shared" si="512"/>
        <v>1.2027664382404939</v>
      </c>
      <c r="R858" s="177">
        <f t="shared" si="486"/>
        <v>1.20339299</v>
      </c>
      <c r="S858" s="177">
        <f t="shared" si="513"/>
        <v>1.15976272</v>
      </c>
      <c r="T858" s="177">
        <f t="shared" si="494"/>
        <v>317101.23250699998</v>
      </c>
      <c r="U858" s="177">
        <f t="shared" si="495"/>
        <v>836.21101913273924</v>
      </c>
      <c r="V858" s="177">
        <f t="shared" si="496"/>
        <v>54546.944711204378</v>
      </c>
      <c r="W858" s="177">
        <f t="shared" si="497"/>
        <v>328802.21554198716</v>
      </c>
      <c r="X858" s="185">
        <f t="shared" si="498"/>
        <v>0</v>
      </c>
      <c r="Y858" s="177">
        <f t="shared" si="499"/>
        <v>0</v>
      </c>
      <c r="Z858" s="186">
        <f t="shared" si="500"/>
        <v>0</v>
      </c>
      <c r="AA858" s="177">
        <f t="shared" si="514"/>
        <v>0</v>
      </c>
      <c r="AB858" s="187">
        <f t="shared" si="515"/>
        <v>7.1215000000000001E-2</v>
      </c>
      <c r="AC858" s="185">
        <f t="shared" si="501"/>
        <v>4</v>
      </c>
      <c r="AD858" s="185">
        <v>252</v>
      </c>
      <c r="AE858" s="184">
        <f t="shared" si="485"/>
        <v>1.001092557</v>
      </c>
      <c r="AF858" s="177">
        <f t="shared" si="502"/>
        <v>346.45117127999998</v>
      </c>
      <c r="AG858" s="177">
        <f t="shared" si="503"/>
        <v>359.23516219999999</v>
      </c>
      <c r="AH858" s="188">
        <f t="shared" si="516"/>
        <v>0</v>
      </c>
      <c r="AI858" s="188"/>
      <c r="AJ858" s="188"/>
      <c r="AK858" s="188"/>
      <c r="AL858" s="8"/>
      <c r="AM858" s="8"/>
      <c r="AN858" s="8"/>
      <c r="AO858" s="8"/>
      <c r="AP858" s="8"/>
      <c r="AQ858" s="8"/>
      <c r="AR858" s="5"/>
      <c r="AS858" s="1"/>
      <c r="AT858" s="8"/>
      <c r="AU858" s="1"/>
      <c r="AV858" s="1"/>
      <c r="AW858" s="3"/>
      <c r="AX858" s="3"/>
      <c r="AY858" s="4"/>
      <c r="AZ858" s="4"/>
      <c r="BA858" s="4"/>
      <c r="BB858" s="1"/>
      <c r="BC858" s="1"/>
      <c r="BD858" s="1"/>
      <c r="BE858" s="1"/>
      <c r="BF858" s="1"/>
      <c r="BG858" s="1"/>
      <c r="BH858" s="1"/>
      <c r="BI858" s="1"/>
    </row>
    <row r="859" spans="1:192" x14ac:dyDescent="0.2">
      <c r="A859" s="125">
        <f t="shared" si="504"/>
        <v>42750</v>
      </c>
      <c r="B859" s="177">
        <f t="shared" si="488"/>
        <v>329161.45070418715</v>
      </c>
      <c r="C859" s="3">
        <f t="shared" si="505"/>
        <v>44436795.845065266</v>
      </c>
      <c r="D859" s="177">
        <f t="shared" si="506"/>
        <v>273419.05981165002</v>
      </c>
      <c r="E859" s="177">
        <f t="shared" si="507"/>
        <v>5234.0810117199999</v>
      </c>
      <c r="F859" s="178">
        <f t="shared" si="489"/>
        <v>268184.97879993002</v>
      </c>
      <c r="G859" s="179">
        <f t="shared" si="508"/>
        <v>4761.42</v>
      </c>
      <c r="H859" s="180">
        <f>IF(AND(N859=1,N858&gt;1),VLOOKUP(A858,[1]Plan1!$CW$105:$CY$215,3),H858)</f>
        <v>4775.7</v>
      </c>
      <c r="I859" s="181">
        <f t="shared" si="490"/>
        <v>42685</v>
      </c>
      <c r="J859" s="181">
        <f t="shared" si="509"/>
        <v>42715</v>
      </c>
      <c r="K859" s="182">
        <f t="shared" si="491"/>
        <v>2.9991053089204467E-3</v>
      </c>
      <c r="L859" s="213">
        <f t="shared" si="510"/>
        <v>42776</v>
      </c>
      <c r="M859" s="183">
        <f t="shared" si="511"/>
        <v>23</v>
      </c>
      <c r="N859" s="183">
        <f t="shared" si="492"/>
        <v>4</v>
      </c>
      <c r="O859" s="177">
        <f t="shared" si="493"/>
        <v>1.00052093</v>
      </c>
      <c r="P859" s="184">
        <f t="shared" si="487"/>
        <v>1.00180102</v>
      </c>
      <c r="Q859" s="184">
        <f t="shared" si="512"/>
        <v>1.2027664382404939</v>
      </c>
      <c r="R859" s="177">
        <f t="shared" si="486"/>
        <v>1.20339299</v>
      </c>
      <c r="S859" s="177">
        <f t="shared" si="513"/>
        <v>1.15976272</v>
      </c>
      <c r="T859" s="177">
        <f t="shared" si="494"/>
        <v>317101.23250699998</v>
      </c>
      <c r="U859" s="177">
        <f t="shared" si="495"/>
        <v>836.21101913273924</v>
      </c>
      <c r="V859" s="177">
        <f t="shared" si="496"/>
        <v>54546.944711204378</v>
      </c>
      <c r="W859" s="177">
        <f t="shared" si="497"/>
        <v>328802.21554198716</v>
      </c>
      <c r="X859" s="185">
        <f t="shared" si="498"/>
        <v>0</v>
      </c>
      <c r="Y859" s="177">
        <f t="shared" si="499"/>
        <v>0</v>
      </c>
      <c r="Z859" s="186">
        <f t="shared" si="500"/>
        <v>0</v>
      </c>
      <c r="AA859" s="177">
        <f t="shared" si="514"/>
        <v>0</v>
      </c>
      <c r="AB859" s="187">
        <f t="shared" si="515"/>
        <v>7.1215000000000001E-2</v>
      </c>
      <c r="AC859" s="185">
        <f t="shared" si="501"/>
        <v>4</v>
      </c>
      <c r="AD859" s="185">
        <v>252</v>
      </c>
      <c r="AE859" s="184">
        <f t="shared" si="485"/>
        <v>1.001092557</v>
      </c>
      <c r="AF859" s="177">
        <f t="shared" si="502"/>
        <v>346.45117127999998</v>
      </c>
      <c r="AG859" s="177">
        <f t="shared" si="503"/>
        <v>359.23516219999999</v>
      </c>
      <c r="AH859" s="188">
        <f t="shared" si="516"/>
        <v>0</v>
      </c>
      <c r="AI859" s="188"/>
      <c r="AJ859" s="188"/>
      <c r="AK859" s="188"/>
      <c r="AL859" s="8"/>
      <c r="AM859" s="8"/>
      <c r="AN859" s="8"/>
      <c r="AO859" s="8"/>
      <c r="AP859" s="8"/>
      <c r="AQ859" s="8"/>
      <c r="AR859" s="5"/>
      <c r="AS859" s="1"/>
      <c r="AT859" s="8"/>
      <c r="AU859" s="1"/>
      <c r="AV859" s="1"/>
      <c r="AW859" s="3"/>
      <c r="AX859" s="3"/>
      <c r="AY859" s="4"/>
      <c r="AZ859" s="4"/>
      <c r="BA859" s="4"/>
      <c r="BB859" s="1"/>
      <c r="BC859" s="1"/>
      <c r="BD859" s="1"/>
      <c r="BE859" s="1"/>
      <c r="BF859" s="1"/>
      <c r="BG859" s="1"/>
      <c r="BH859" s="1"/>
      <c r="BI859" s="1"/>
    </row>
    <row r="860" spans="1:192" x14ac:dyDescent="0.2">
      <c r="A860" s="125">
        <f t="shared" si="504"/>
        <v>42751</v>
      </c>
      <c r="B860" s="177">
        <f t="shared" si="488"/>
        <v>329161.45070418715</v>
      </c>
      <c r="C860" s="3">
        <f t="shared" si="505"/>
        <v>44436795.845065266</v>
      </c>
      <c r="D860" s="177">
        <f t="shared" si="506"/>
        <v>273419.05981165002</v>
      </c>
      <c r="E860" s="177">
        <f t="shared" si="507"/>
        <v>5234.0810117199999</v>
      </c>
      <c r="F860" s="178">
        <f t="shared" si="489"/>
        <v>268184.97879993002</v>
      </c>
      <c r="G860" s="179">
        <f t="shared" si="508"/>
        <v>4761.42</v>
      </c>
      <c r="H860" s="180">
        <f>IF(AND(N860=1,N859&gt;1),VLOOKUP(A859,[1]Plan1!$CW$105:$CY$215,3),H859)</f>
        <v>4775.7</v>
      </c>
      <c r="I860" s="181">
        <f t="shared" si="490"/>
        <v>42685</v>
      </c>
      <c r="J860" s="181">
        <f t="shared" si="509"/>
        <v>42715</v>
      </c>
      <c r="K860" s="182">
        <f t="shared" si="491"/>
        <v>2.9991053089204467E-3</v>
      </c>
      <c r="L860" s="213">
        <f t="shared" si="510"/>
        <v>42776</v>
      </c>
      <c r="M860" s="183">
        <f t="shared" si="511"/>
        <v>23</v>
      </c>
      <c r="N860" s="183">
        <f t="shared" si="492"/>
        <v>4</v>
      </c>
      <c r="O860" s="177">
        <f t="shared" si="493"/>
        <v>1.00052093</v>
      </c>
      <c r="P860" s="184">
        <f t="shared" si="487"/>
        <v>1.00180102</v>
      </c>
      <c r="Q860" s="184">
        <f t="shared" si="512"/>
        <v>1.2027664382404939</v>
      </c>
      <c r="R860" s="177">
        <f t="shared" si="486"/>
        <v>1.20339299</v>
      </c>
      <c r="S860" s="177">
        <f t="shared" si="513"/>
        <v>1.15976272</v>
      </c>
      <c r="T860" s="177">
        <f t="shared" si="494"/>
        <v>317101.23250699998</v>
      </c>
      <c r="U860" s="177">
        <f t="shared" si="495"/>
        <v>836.21101913273924</v>
      </c>
      <c r="V860" s="177">
        <f t="shared" si="496"/>
        <v>54546.944711204378</v>
      </c>
      <c r="W860" s="177">
        <f t="shared" si="497"/>
        <v>328802.21554198716</v>
      </c>
      <c r="X860" s="185">
        <f t="shared" si="498"/>
        <v>0</v>
      </c>
      <c r="Y860" s="177">
        <f t="shared" si="499"/>
        <v>0</v>
      </c>
      <c r="Z860" s="186">
        <f t="shared" si="500"/>
        <v>0</v>
      </c>
      <c r="AA860" s="177">
        <f t="shared" si="514"/>
        <v>0</v>
      </c>
      <c r="AB860" s="187">
        <f t="shared" si="515"/>
        <v>7.1215000000000001E-2</v>
      </c>
      <c r="AC860" s="185">
        <f t="shared" si="501"/>
        <v>4</v>
      </c>
      <c r="AD860" s="185">
        <v>252</v>
      </c>
      <c r="AE860" s="184">
        <f t="shared" si="485"/>
        <v>1.001092557</v>
      </c>
      <c r="AF860" s="177">
        <f t="shared" si="502"/>
        <v>346.45117127999998</v>
      </c>
      <c r="AG860" s="177">
        <f t="shared" si="503"/>
        <v>359.23516219999999</v>
      </c>
      <c r="AH860" s="188">
        <f t="shared" si="516"/>
        <v>0</v>
      </c>
      <c r="AI860" s="188"/>
      <c r="AJ860" s="188"/>
      <c r="AK860" s="188"/>
      <c r="AL860" s="8"/>
      <c r="AM860" s="8"/>
      <c r="AN860" s="8"/>
      <c r="AO860" s="8"/>
      <c r="AP860" s="8"/>
      <c r="AQ860" s="8"/>
      <c r="AR860" s="5"/>
      <c r="AS860" s="1"/>
      <c r="AT860" s="8"/>
      <c r="AU860" s="1"/>
      <c r="AV860" s="1"/>
      <c r="AW860" s="3"/>
      <c r="AX860" s="3"/>
      <c r="AY860" s="4"/>
      <c r="AZ860" s="4"/>
      <c r="BA860" s="4"/>
      <c r="BB860" s="1"/>
      <c r="BC860" s="1"/>
      <c r="BD860" s="1"/>
      <c r="BE860" s="1"/>
      <c r="BF860" s="1"/>
      <c r="BG860" s="1"/>
      <c r="BH860" s="1"/>
      <c r="BI860" s="1"/>
    </row>
    <row r="861" spans="1:192" x14ac:dyDescent="0.2">
      <c r="A861" s="125">
        <f t="shared" si="504"/>
        <v>42752</v>
      </c>
      <c r="B861" s="177">
        <f t="shared" si="488"/>
        <v>329293.4028853951</v>
      </c>
      <c r="C861" s="3">
        <f t="shared" si="505"/>
        <v>44454609.389528342</v>
      </c>
      <c r="D861" s="177">
        <f t="shared" si="506"/>
        <v>273419.05981165002</v>
      </c>
      <c r="E861" s="177">
        <f t="shared" si="507"/>
        <v>5234.0810117199999</v>
      </c>
      <c r="F861" s="178">
        <f t="shared" si="489"/>
        <v>268184.97879993002</v>
      </c>
      <c r="G861" s="179">
        <f t="shared" si="508"/>
        <v>4761.42</v>
      </c>
      <c r="H861" s="180">
        <f>IF(AND(N861=1,N860&gt;1),VLOOKUP(A860,[1]Plan1!$CW$105:$CY$215,3),H860)</f>
        <v>4775.7</v>
      </c>
      <c r="I861" s="181">
        <f t="shared" si="490"/>
        <v>42685</v>
      </c>
      <c r="J861" s="181">
        <f t="shared" si="509"/>
        <v>42715</v>
      </c>
      <c r="K861" s="182">
        <f t="shared" si="491"/>
        <v>2.9991053089204467E-3</v>
      </c>
      <c r="L861" s="213">
        <f t="shared" si="510"/>
        <v>42776</v>
      </c>
      <c r="M861" s="183">
        <f t="shared" si="511"/>
        <v>23</v>
      </c>
      <c r="N861" s="183">
        <f t="shared" si="492"/>
        <v>5</v>
      </c>
      <c r="O861" s="177">
        <f t="shared" si="493"/>
        <v>1.00065121</v>
      </c>
      <c r="P861" s="184">
        <f t="shared" si="487"/>
        <v>1.00180102</v>
      </c>
      <c r="Q861" s="184">
        <f t="shared" si="512"/>
        <v>1.2027664382404939</v>
      </c>
      <c r="R861" s="177">
        <f t="shared" si="486"/>
        <v>1.20354969</v>
      </c>
      <c r="S861" s="177">
        <f t="shared" si="513"/>
        <v>1.15976272</v>
      </c>
      <c r="T861" s="177">
        <f t="shared" si="494"/>
        <v>317101.23250699998</v>
      </c>
      <c r="U861" s="177">
        <f t="shared" si="495"/>
        <v>836.21101913273924</v>
      </c>
      <c r="V861" s="177">
        <f t="shared" si="496"/>
        <v>54588.969297382326</v>
      </c>
      <c r="W861" s="177">
        <f t="shared" si="497"/>
        <v>328844.24012816511</v>
      </c>
      <c r="X861" s="185">
        <f t="shared" si="498"/>
        <v>0</v>
      </c>
      <c r="Y861" s="177">
        <f t="shared" si="499"/>
        <v>0</v>
      </c>
      <c r="Z861" s="186">
        <f t="shared" si="500"/>
        <v>0</v>
      </c>
      <c r="AA861" s="177">
        <f t="shared" si="514"/>
        <v>0</v>
      </c>
      <c r="AB861" s="187">
        <f t="shared" si="515"/>
        <v>7.1215000000000001E-2</v>
      </c>
      <c r="AC861" s="185">
        <f t="shared" si="501"/>
        <v>5</v>
      </c>
      <c r="AD861" s="185">
        <v>252</v>
      </c>
      <c r="AE861" s="184">
        <f t="shared" si="485"/>
        <v>1.0013658830000001</v>
      </c>
      <c r="AF861" s="177">
        <f t="shared" si="502"/>
        <v>433.12318276000002</v>
      </c>
      <c r="AG861" s="177">
        <f t="shared" si="503"/>
        <v>449.16275723000001</v>
      </c>
      <c r="AH861" s="188">
        <f t="shared" si="516"/>
        <v>0</v>
      </c>
      <c r="AI861" s="188"/>
      <c r="AJ861" s="188"/>
      <c r="AK861" s="188"/>
      <c r="AL861" s="8"/>
      <c r="AM861" s="8"/>
      <c r="AN861" s="8"/>
      <c r="AO861" s="8"/>
      <c r="AP861" s="8"/>
      <c r="AQ861" s="8"/>
      <c r="AR861" s="5"/>
      <c r="AS861" s="1"/>
      <c r="AT861" s="8"/>
      <c r="AU861" s="1"/>
      <c r="AV861" s="1"/>
      <c r="AW861" s="3"/>
      <c r="AX861" s="3"/>
      <c r="AY861" s="4"/>
      <c r="AZ861" s="4"/>
      <c r="BA861" s="4"/>
      <c r="BB861" s="1"/>
      <c r="BC861" s="1"/>
      <c r="BD861" s="1"/>
      <c r="BE861" s="1"/>
      <c r="BF861" s="1"/>
      <c r="BG861" s="1"/>
      <c r="BH861" s="1"/>
      <c r="BI861" s="1"/>
    </row>
    <row r="862" spans="1:192" x14ac:dyDescent="0.2">
      <c r="A862" s="125">
        <f t="shared" si="504"/>
        <v>42753</v>
      </c>
      <c r="B862" s="177">
        <f t="shared" si="488"/>
        <v>329425.40506326285</v>
      </c>
      <c r="C862" s="3">
        <f t="shared" si="505"/>
        <v>44472429.683540486</v>
      </c>
      <c r="D862" s="177">
        <f t="shared" si="506"/>
        <v>273419.05981165002</v>
      </c>
      <c r="E862" s="177">
        <f t="shared" si="507"/>
        <v>5234.0810117199999</v>
      </c>
      <c r="F862" s="178">
        <f t="shared" si="489"/>
        <v>268184.97879993002</v>
      </c>
      <c r="G862" s="179">
        <f t="shared" si="508"/>
        <v>4761.42</v>
      </c>
      <c r="H862" s="180">
        <f>IF(AND(N862=1,N861&gt;1),VLOOKUP(A861,[1]Plan1!$CW$105:$CY$215,3),H861)</f>
        <v>4775.7</v>
      </c>
      <c r="I862" s="181">
        <f t="shared" si="490"/>
        <v>42685</v>
      </c>
      <c r="J862" s="181">
        <f t="shared" si="509"/>
        <v>42715</v>
      </c>
      <c r="K862" s="182">
        <f t="shared" si="491"/>
        <v>2.9991053089204467E-3</v>
      </c>
      <c r="L862" s="213">
        <f t="shared" si="510"/>
        <v>42776</v>
      </c>
      <c r="M862" s="183">
        <f t="shared" si="511"/>
        <v>23</v>
      </c>
      <c r="N862" s="183">
        <f t="shared" si="492"/>
        <v>6</v>
      </c>
      <c r="O862" s="177">
        <f t="shared" si="493"/>
        <v>1.0007815</v>
      </c>
      <c r="P862" s="184">
        <f t="shared" si="487"/>
        <v>1.00180102</v>
      </c>
      <c r="Q862" s="184">
        <f t="shared" si="512"/>
        <v>1.2027664382404939</v>
      </c>
      <c r="R862" s="177">
        <f t="shared" si="486"/>
        <v>1.2037064</v>
      </c>
      <c r="S862" s="177">
        <f t="shared" si="513"/>
        <v>1.15976272</v>
      </c>
      <c r="T862" s="177">
        <f t="shared" si="494"/>
        <v>317101.23250699998</v>
      </c>
      <c r="U862" s="177">
        <f t="shared" si="495"/>
        <v>836.21101913273924</v>
      </c>
      <c r="V862" s="177">
        <f t="shared" si="496"/>
        <v>54630.996565410052</v>
      </c>
      <c r="W862" s="177">
        <f t="shared" si="497"/>
        <v>328886.26739619282</v>
      </c>
      <c r="X862" s="185">
        <f t="shared" si="498"/>
        <v>0</v>
      </c>
      <c r="Y862" s="177">
        <f t="shared" si="499"/>
        <v>0</v>
      </c>
      <c r="Z862" s="186">
        <f t="shared" si="500"/>
        <v>0</v>
      </c>
      <c r="AA862" s="177">
        <f t="shared" si="514"/>
        <v>0</v>
      </c>
      <c r="AB862" s="187">
        <f t="shared" si="515"/>
        <v>7.1215000000000001E-2</v>
      </c>
      <c r="AC862" s="185">
        <f t="shared" si="501"/>
        <v>6</v>
      </c>
      <c r="AD862" s="185">
        <v>252</v>
      </c>
      <c r="AE862" s="184">
        <f t="shared" si="485"/>
        <v>1.001639283</v>
      </c>
      <c r="AF862" s="177">
        <f t="shared" si="502"/>
        <v>519.81865972000003</v>
      </c>
      <c r="AG862" s="177">
        <f t="shared" si="503"/>
        <v>539.13766707000002</v>
      </c>
      <c r="AH862" s="188">
        <f t="shared" si="516"/>
        <v>0</v>
      </c>
      <c r="AI862" s="188"/>
      <c r="AJ862" s="188"/>
      <c r="AK862" s="188"/>
      <c r="AL862" s="8"/>
      <c r="AM862" s="8"/>
      <c r="AN862" s="8"/>
      <c r="AO862" s="8"/>
      <c r="AP862" s="8"/>
      <c r="AQ862" s="8"/>
      <c r="AR862" s="5"/>
      <c r="AS862" s="1"/>
      <c r="AT862" s="8"/>
      <c r="AU862" s="1"/>
      <c r="AV862" s="1"/>
      <c r="AW862" s="3"/>
      <c r="AX862" s="3"/>
      <c r="AY862" s="4"/>
      <c r="AZ862" s="4"/>
      <c r="BA862" s="4"/>
      <c r="BB862" s="1"/>
      <c r="BC862" s="1"/>
      <c r="BD862" s="1"/>
      <c r="BE862" s="1"/>
      <c r="BF862" s="1"/>
      <c r="BG862" s="1"/>
      <c r="BH862" s="1"/>
      <c r="BI862" s="1"/>
    </row>
    <row r="863" spans="1:192" x14ac:dyDescent="0.2">
      <c r="A863" s="125">
        <f t="shared" si="504"/>
        <v>42754</v>
      </c>
      <c r="B863" s="177">
        <f t="shared" si="488"/>
        <v>329557.46295219992</v>
      </c>
      <c r="C863" s="3">
        <f t="shared" si="505"/>
        <v>44490257.498546988</v>
      </c>
      <c r="D863" s="177">
        <f t="shared" si="506"/>
        <v>273419.05981165002</v>
      </c>
      <c r="E863" s="177">
        <f t="shared" si="507"/>
        <v>5234.0810117199999</v>
      </c>
      <c r="F863" s="178">
        <f t="shared" si="489"/>
        <v>268184.97879993002</v>
      </c>
      <c r="G863" s="179">
        <f t="shared" si="508"/>
        <v>4761.42</v>
      </c>
      <c r="H863" s="180">
        <f>IF(AND(N863=1,N862&gt;1),VLOOKUP(A862,[1]Plan1!$CW$105:$CY$215,3),H862)</f>
        <v>4775.7</v>
      </c>
      <c r="I863" s="181">
        <f t="shared" si="490"/>
        <v>42685</v>
      </c>
      <c r="J863" s="181">
        <f t="shared" si="509"/>
        <v>42715</v>
      </c>
      <c r="K863" s="182">
        <f t="shared" si="491"/>
        <v>2.9991053089204467E-3</v>
      </c>
      <c r="L863" s="213">
        <f t="shared" si="510"/>
        <v>42776</v>
      </c>
      <c r="M863" s="183">
        <f t="shared" si="511"/>
        <v>23</v>
      </c>
      <c r="N863" s="183">
        <f t="shared" si="492"/>
        <v>7</v>
      </c>
      <c r="O863" s="177">
        <f t="shared" si="493"/>
        <v>1.00091182</v>
      </c>
      <c r="P863" s="184">
        <f t="shared" si="487"/>
        <v>1.00180102</v>
      </c>
      <c r="Q863" s="184">
        <f t="shared" si="512"/>
        <v>1.2027664382404939</v>
      </c>
      <c r="R863" s="177">
        <f t="shared" si="486"/>
        <v>1.2038631399999999</v>
      </c>
      <c r="S863" s="177">
        <f t="shared" si="513"/>
        <v>1.15976272</v>
      </c>
      <c r="T863" s="177">
        <f t="shared" si="494"/>
        <v>317101.23250699998</v>
      </c>
      <c r="U863" s="177">
        <f t="shared" si="495"/>
        <v>836.21101913273924</v>
      </c>
      <c r="V863" s="177">
        <f t="shared" si="496"/>
        <v>54673.031878987153</v>
      </c>
      <c r="W863" s="177">
        <f t="shared" si="497"/>
        <v>328928.30270976992</v>
      </c>
      <c r="X863" s="185">
        <f t="shared" si="498"/>
        <v>0</v>
      </c>
      <c r="Y863" s="177">
        <f t="shared" si="499"/>
        <v>0</v>
      </c>
      <c r="Z863" s="186">
        <f t="shared" si="500"/>
        <v>0</v>
      </c>
      <c r="AA863" s="177">
        <f t="shared" si="514"/>
        <v>0</v>
      </c>
      <c r="AB863" s="187">
        <f t="shared" si="515"/>
        <v>7.1215000000000001E-2</v>
      </c>
      <c r="AC863" s="185">
        <f t="shared" si="501"/>
        <v>7</v>
      </c>
      <c r="AD863" s="185">
        <v>252</v>
      </c>
      <c r="AE863" s="184">
        <f t="shared" ref="AE863:AE926" si="517">ROUND((1+AB863)^TRUNC((AC863/AD863),9),9)</f>
        <v>1.001912758</v>
      </c>
      <c r="AF863" s="177">
        <f t="shared" si="502"/>
        <v>606.53791927999998</v>
      </c>
      <c r="AG863" s="177">
        <f t="shared" si="503"/>
        <v>629.16024243000004</v>
      </c>
      <c r="AH863" s="188">
        <f t="shared" si="516"/>
        <v>0</v>
      </c>
      <c r="AI863" s="188"/>
      <c r="AJ863" s="188"/>
      <c r="AK863" s="188"/>
      <c r="AL863" s="8"/>
      <c r="AM863" s="8"/>
      <c r="AN863" s="8"/>
      <c r="AO863" s="8"/>
      <c r="AP863" s="8"/>
      <c r="AQ863" s="8"/>
      <c r="AR863" s="5"/>
      <c r="AS863" s="1"/>
      <c r="AT863" s="8"/>
      <c r="AU863" s="1"/>
      <c r="AV863" s="1"/>
      <c r="AW863" s="3"/>
      <c r="AX863" s="3"/>
      <c r="AY863" s="4"/>
      <c r="AZ863" s="4"/>
      <c r="BA863" s="4"/>
      <c r="BB863" s="1"/>
      <c r="BC863" s="1"/>
      <c r="BD863" s="1"/>
      <c r="BE863" s="1"/>
      <c r="BF863" s="1"/>
      <c r="BG863" s="1"/>
      <c r="BH863" s="1"/>
      <c r="BI863" s="1"/>
    </row>
    <row r="864" spans="1:192" x14ac:dyDescent="0.2">
      <c r="A864" s="125">
        <f t="shared" si="504"/>
        <v>42755</v>
      </c>
      <c r="B864" s="177">
        <f t="shared" si="488"/>
        <v>329689.56850512704</v>
      </c>
      <c r="C864" s="3">
        <f t="shared" si="505"/>
        <v>44508091.748192154</v>
      </c>
      <c r="D864" s="177">
        <f t="shared" si="506"/>
        <v>273419.05981165002</v>
      </c>
      <c r="E864" s="177">
        <f t="shared" si="507"/>
        <v>5234.0810117199999</v>
      </c>
      <c r="F864" s="178">
        <f t="shared" si="489"/>
        <v>268184.97879993002</v>
      </c>
      <c r="G864" s="179">
        <f t="shared" si="508"/>
        <v>4761.42</v>
      </c>
      <c r="H864" s="180">
        <f>IF(AND(N864=1,N863&gt;1),VLOOKUP(A863,[1]Plan1!$CW$105:$CY$215,3),H863)</f>
        <v>4775.7</v>
      </c>
      <c r="I864" s="181">
        <f t="shared" si="490"/>
        <v>42685</v>
      </c>
      <c r="J864" s="181">
        <f t="shared" si="509"/>
        <v>42715</v>
      </c>
      <c r="K864" s="182">
        <f t="shared" si="491"/>
        <v>2.9991053089204467E-3</v>
      </c>
      <c r="L864" s="213">
        <f t="shared" si="510"/>
        <v>42776</v>
      </c>
      <c r="M864" s="183">
        <f t="shared" si="511"/>
        <v>23</v>
      </c>
      <c r="N864" s="183">
        <f t="shared" si="492"/>
        <v>8</v>
      </c>
      <c r="O864" s="177">
        <f t="shared" si="493"/>
        <v>1.00104214</v>
      </c>
      <c r="P864" s="184">
        <f t="shared" si="487"/>
        <v>1.00180102</v>
      </c>
      <c r="Q864" s="184">
        <f t="shared" si="512"/>
        <v>1.2027664382404939</v>
      </c>
      <c r="R864" s="177">
        <f t="shared" si="486"/>
        <v>1.2040198799999999</v>
      </c>
      <c r="S864" s="177">
        <f t="shared" si="513"/>
        <v>1.15976272</v>
      </c>
      <c r="T864" s="177">
        <f t="shared" si="494"/>
        <v>317101.23250699998</v>
      </c>
      <c r="U864" s="177">
        <f t="shared" si="495"/>
        <v>836.21101913273924</v>
      </c>
      <c r="V864" s="177">
        <f t="shared" si="496"/>
        <v>54715.067192564245</v>
      </c>
      <c r="W864" s="177">
        <f t="shared" si="497"/>
        <v>328970.33802334702</v>
      </c>
      <c r="X864" s="185">
        <f t="shared" si="498"/>
        <v>0</v>
      </c>
      <c r="Y864" s="177">
        <f t="shared" si="499"/>
        <v>0</v>
      </c>
      <c r="Z864" s="186">
        <f t="shared" si="500"/>
        <v>0</v>
      </c>
      <c r="AA864" s="177">
        <f t="shared" si="514"/>
        <v>0</v>
      </c>
      <c r="AB864" s="187">
        <f t="shared" si="515"/>
        <v>7.1215000000000001E-2</v>
      </c>
      <c r="AC864" s="185">
        <f t="shared" si="501"/>
        <v>8</v>
      </c>
      <c r="AD864" s="185">
        <v>252</v>
      </c>
      <c r="AE864" s="184">
        <f t="shared" si="517"/>
        <v>1.002186308</v>
      </c>
      <c r="AF864" s="177">
        <f t="shared" si="502"/>
        <v>693.28096143000005</v>
      </c>
      <c r="AG864" s="177">
        <f t="shared" si="503"/>
        <v>719.23048177999999</v>
      </c>
      <c r="AH864" s="188">
        <f t="shared" si="516"/>
        <v>0</v>
      </c>
      <c r="AI864" s="188"/>
      <c r="AJ864" s="188"/>
      <c r="AK864" s="188"/>
      <c r="AL864" s="8"/>
      <c r="AM864" s="8"/>
      <c r="AN864" s="8"/>
      <c r="AO864" s="8"/>
      <c r="AP864" s="8"/>
      <c r="AQ864" s="8"/>
      <c r="AR864" s="5"/>
      <c r="AS864" s="1"/>
      <c r="AT864" s="8"/>
      <c r="AU864" s="1"/>
      <c r="AV864" s="1"/>
      <c r="AW864" s="3"/>
      <c r="AX864" s="3"/>
      <c r="AY864" s="4"/>
      <c r="AZ864" s="4"/>
      <c r="BA864" s="4"/>
      <c r="BB864" s="1"/>
      <c r="BC864" s="1"/>
      <c r="BD864" s="1"/>
      <c r="BE864" s="1"/>
      <c r="BF864" s="1"/>
      <c r="BG864" s="1"/>
      <c r="BH864" s="1"/>
      <c r="BI864" s="1"/>
    </row>
    <row r="865" spans="1:61" x14ac:dyDescent="0.2">
      <c r="A865" s="125">
        <f t="shared" si="504"/>
        <v>42756</v>
      </c>
      <c r="B865" s="177">
        <f t="shared" si="488"/>
        <v>329821.73215627327</v>
      </c>
      <c r="C865" s="3">
        <f t="shared" si="505"/>
        <v>44525933.841096893</v>
      </c>
      <c r="D865" s="177">
        <f t="shared" si="506"/>
        <v>273419.05981165002</v>
      </c>
      <c r="E865" s="177">
        <f t="shared" si="507"/>
        <v>5234.0810117199999</v>
      </c>
      <c r="F865" s="178">
        <f t="shared" si="489"/>
        <v>268184.97879993002</v>
      </c>
      <c r="G865" s="179">
        <f t="shared" si="508"/>
        <v>4761.42</v>
      </c>
      <c r="H865" s="180">
        <f>IF(AND(N865=1,N864&gt;1),VLOOKUP(A864,[1]Plan1!$CW$105:$CY$215,3),H864)</f>
        <v>4775.7</v>
      </c>
      <c r="I865" s="181">
        <f t="shared" si="490"/>
        <v>42685</v>
      </c>
      <c r="J865" s="181">
        <f t="shared" si="509"/>
        <v>42715</v>
      </c>
      <c r="K865" s="182">
        <f t="shared" si="491"/>
        <v>2.9991053089204467E-3</v>
      </c>
      <c r="L865" s="213">
        <f t="shared" si="510"/>
        <v>42776</v>
      </c>
      <c r="M865" s="183">
        <f t="shared" si="511"/>
        <v>23</v>
      </c>
      <c r="N865" s="183">
        <f t="shared" si="492"/>
        <v>9</v>
      </c>
      <c r="O865" s="177">
        <f t="shared" si="493"/>
        <v>1.0011724900000001</v>
      </c>
      <c r="P865" s="184">
        <f t="shared" si="487"/>
        <v>1.00180102</v>
      </c>
      <c r="Q865" s="184">
        <f t="shared" si="512"/>
        <v>1.2027664382404939</v>
      </c>
      <c r="R865" s="177">
        <f t="shared" si="486"/>
        <v>1.2041766599999999</v>
      </c>
      <c r="S865" s="177">
        <f t="shared" si="513"/>
        <v>1.15976272</v>
      </c>
      <c r="T865" s="177">
        <f t="shared" si="494"/>
        <v>317101.23250699998</v>
      </c>
      <c r="U865" s="177">
        <f t="shared" si="495"/>
        <v>836.21101913273924</v>
      </c>
      <c r="V865" s="177">
        <f t="shared" si="496"/>
        <v>54757.113233540491</v>
      </c>
      <c r="W865" s="177">
        <f t="shared" si="497"/>
        <v>329012.38406432327</v>
      </c>
      <c r="X865" s="185">
        <f t="shared" si="498"/>
        <v>0</v>
      </c>
      <c r="Y865" s="177">
        <f t="shared" si="499"/>
        <v>0</v>
      </c>
      <c r="Z865" s="186">
        <f t="shared" si="500"/>
        <v>0</v>
      </c>
      <c r="AA865" s="177">
        <f t="shared" si="514"/>
        <v>0</v>
      </c>
      <c r="AB865" s="187">
        <f t="shared" si="515"/>
        <v>7.1215000000000001E-2</v>
      </c>
      <c r="AC865" s="185">
        <f t="shared" si="501"/>
        <v>9</v>
      </c>
      <c r="AD865" s="185">
        <v>252</v>
      </c>
      <c r="AE865" s="184">
        <f t="shared" si="517"/>
        <v>1.0024599320000001</v>
      </c>
      <c r="AF865" s="177">
        <f t="shared" si="502"/>
        <v>780.04746908000004</v>
      </c>
      <c r="AG865" s="177">
        <f t="shared" si="503"/>
        <v>809.34809195000003</v>
      </c>
      <c r="AH865" s="188">
        <f t="shared" si="516"/>
        <v>0</v>
      </c>
      <c r="AI865" s="188"/>
      <c r="AJ865" s="188"/>
      <c r="AK865" s="188"/>
      <c r="AL865" s="8"/>
      <c r="AM865" s="8"/>
      <c r="AN865" s="8"/>
      <c r="AO865" s="8"/>
      <c r="AP865" s="8"/>
      <c r="AQ865" s="8"/>
      <c r="AR865" s="5"/>
      <c r="AS865" s="1"/>
      <c r="AT865" s="8"/>
      <c r="AU865" s="1"/>
      <c r="AV865" s="1"/>
      <c r="AW865" s="3"/>
      <c r="AX865" s="3"/>
      <c r="AY865" s="4"/>
      <c r="AZ865" s="4"/>
      <c r="BA865" s="4"/>
      <c r="BB865" s="1"/>
      <c r="BC865" s="1"/>
      <c r="BD865" s="1"/>
      <c r="BE865" s="1"/>
      <c r="BF865" s="1"/>
      <c r="BG865" s="1"/>
      <c r="BH865" s="1"/>
      <c r="BI865" s="1"/>
    </row>
    <row r="866" spans="1:61" x14ac:dyDescent="0.2">
      <c r="A866" s="125">
        <f t="shared" si="504"/>
        <v>42757</v>
      </c>
      <c r="B866" s="177">
        <f t="shared" si="488"/>
        <v>329821.73215627327</v>
      </c>
      <c r="C866" s="3">
        <f t="shared" si="505"/>
        <v>44525933.841096893</v>
      </c>
      <c r="D866" s="177">
        <f t="shared" si="506"/>
        <v>273419.05981165002</v>
      </c>
      <c r="E866" s="177">
        <f t="shared" si="507"/>
        <v>5234.0810117199999</v>
      </c>
      <c r="F866" s="178">
        <f t="shared" si="489"/>
        <v>268184.97879993002</v>
      </c>
      <c r="G866" s="179">
        <f t="shared" si="508"/>
        <v>4761.42</v>
      </c>
      <c r="H866" s="180">
        <f>IF(AND(N866=1,N865&gt;1),VLOOKUP(A865,[1]Plan1!$CW$105:$CY$215,3),H865)</f>
        <v>4775.7</v>
      </c>
      <c r="I866" s="181">
        <f t="shared" si="490"/>
        <v>42685</v>
      </c>
      <c r="J866" s="181">
        <f t="shared" si="509"/>
        <v>42715</v>
      </c>
      <c r="K866" s="182">
        <f t="shared" si="491"/>
        <v>2.9991053089204467E-3</v>
      </c>
      <c r="L866" s="213">
        <f t="shared" si="510"/>
        <v>42776</v>
      </c>
      <c r="M866" s="183">
        <f t="shared" si="511"/>
        <v>23</v>
      </c>
      <c r="N866" s="183">
        <f t="shared" si="492"/>
        <v>9</v>
      </c>
      <c r="O866" s="177">
        <f t="shared" si="493"/>
        <v>1.0011724900000001</v>
      </c>
      <c r="P866" s="184">
        <f t="shared" si="487"/>
        <v>1.00180102</v>
      </c>
      <c r="Q866" s="184">
        <f t="shared" si="512"/>
        <v>1.2027664382404939</v>
      </c>
      <c r="R866" s="177">
        <f t="shared" si="486"/>
        <v>1.2041766599999999</v>
      </c>
      <c r="S866" s="177">
        <f t="shared" si="513"/>
        <v>1.15976272</v>
      </c>
      <c r="T866" s="177">
        <f t="shared" si="494"/>
        <v>317101.23250699998</v>
      </c>
      <c r="U866" s="177">
        <f t="shared" si="495"/>
        <v>836.21101913273924</v>
      </c>
      <c r="V866" s="177">
        <f t="shared" si="496"/>
        <v>54757.113233540491</v>
      </c>
      <c r="W866" s="177">
        <f t="shared" si="497"/>
        <v>329012.38406432327</v>
      </c>
      <c r="X866" s="185">
        <f t="shared" si="498"/>
        <v>0</v>
      </c>
      <c r="Y866" s="177">
        <f t="shared" si="499"/>
        <v>0</v>
      </c>
      <c r="Z866" s="186">
        <f t="shared" si="500"/>
        <v>0</v>
      </c>
      <c r="AA866" s="177">
        <f t="shared" si="514"/>
        <v>0</v>
      </c>
      <c r="AB866" s="187">
        <f t="shared" si="515"/>
        <v>7.1215000000000001E-2</v>
      </c>
      <c r="AC866" s="185">
        <f t="shared" si="501"/>
        <v>9</v>
      </c>
      <c r="AD866" s="185">
        <v>252</v>
      </c>
      <c r="AE866" s="184">
        <f t="shared" si="517"/>
        <v>1.0024599320000001</v>
      </c>
      <c r="AF866" s="177">
        <f t="shared" si="502"/>
        <v>780.04746908000004</v>
      </c>
      <c r="AG866" s="177">
        <f t="shared" si="503"/>
        <v>809.34809195000003</v>
      </c>
      <c r="AH866" s="188">
        <f t="shared" si="516"/>
        <v>0</v>
      </c>
      <c r="AI866" s="188"/>
      <c r="AJ866" s="188"/>
      <c r="AK866" s="188"/>
      <c r="AL866" s="8"/>
      <c r="AM866" s="8"/>
      <c r="AN866" s="8"/>
      <c r="AO866" s="8"/>
      <c r="AP866" s="8"/>
      <c r="AQ866" s="8"/>
      <c r="AR866" s="5"/>
      <c r="AS866" s="1"/>
      <c r="AT866" s="8"/>
      <c r="AU866" s="1"/>
      <c r="AV866" s="1"/>
      <c r="AW866" s="3"/>
      <c r="AX866" s="3"/>
      <c r="AY866" s="4"/>
      <c r="AZ866" s="4"/>
      <c r="BA866" s="4"/>
      <c r="BB866" s="1"/>
      <c r="BC866" s="1"/>
      <c r="BD866" s="1"/>
      <c r="BE866" s="1"/>
      <c r="BF866" s="1"/>
      <c r="BG866" s="1"/>
      <c r="BH866" s="1"/>
      <c r="BI866" s="1"/>
    </row>
    <row r="867" spans="1:61" x14ac:dyDescent="0.2">
      <c r="A867" s="125">
        <f t="shared" si="504"/>
        <v>42758</v>
      </c>
      <c r="B867" s="177">
        <f t="shared" si="488"/>
        <v>329821.73215627327</v>
      </c>
      <c r="C867" s="3">
        <f t="shared" si="505"/>
        <v>44525933.841096893</v>
      </c>
      <c r="D867" s="177">
        <f t="shared" si="506"/>
        <v>273419.05981165002</v>
      </c>
      <c r="E867" s="177">
        <f t="shared" si="507"/>
        <v>5234.0810117199999</v>
      </c>
      <c r="F867" s="178">
        <f t="shared" si="489"/>
        <v>268184.97879993002</v>
      </c>
      <c r="G867" s="179">
        <f t="shared" si="508"/>
        <v>4761.42</v>
      </c>
      <c r="H867" s="180">
        <f>IF(AND(N867=1,N866&gt;1),VLOOKUP(A866,[1]Plan1!$CW$105:$CY$215,3),H866)</f>
        <v>4775.7</v>
      </c>
      <c r="I867" s="181">
        <f t="shared" si="490"/>
        <v>42685</v>
      </c>
      <c r="J867" s="181">
        <f t="shared" si="509"/>
        <v>42715</v>
      </c>
      <c r="K867" s="182">
        <f t="shared" si="491"/>
        <v>2.9991053089204467E-3</v>
      </c>
      <c r="L867" s="213">
        <f t="shared" si="510"/>
        <v>42776</v>
      </c>
      <c r="M867" s="183">
        <f t="shared" si="511"/>
        <v>23</v>
      </c>
      <c r="N867" s="183">
        <f t="shared" si="492"/>
        <v>9</v>
      </c>
      <c r="O867" s="177">
        <f t="shared" si="493"/>
        <v>1.0011724900000001</v>
      </c>
      <c r="P867" s="184">
        <f t="shared" si="487"/>
        <v>1.00180102</v>
      </c>
      <c r="Q867" s="184">
        <f t="shared" si="512"/>
        <v>1.2027664382404939</v>
      </c>
      <c r="R867" s="177">
        <f t="shared" si="486"/>
        <v>1.2041766599999999</v>
      </c>
      <c r="S867" s="177">
        <f t="shared" si="513"/>
        <v>1.15976272</v>
      </c>
      <c r="T867" s="177">
        <f t="shared" si="494"/>
        <v>317101.23250699998</v>
      </c>
      <c r="U867" s="177">
        <f t="shared" si="495"/>
        <v>836.21101913273924</v>
      </c>
      <c r="V867" s="177">
        <f t="shared" si="496"/>
        <v>54757.113233540491</v>
      </c>
      <c r="W867" s="177">
        <f t="shared" si="497"/>
        <v>329012.38406432327</v>
      </c>
      <c r="X867" s="185">
        <f t="shared" si="498"/>
        <v>0</v>
      </c>
      <c r="Y867" s="177">
        <f t="shared" si="499"/>
        <v>0</v>
      </c>
      <c r="Z867" s="186">
        <f t="shared" si="500"/>
        <v>0</v>
      </c>
      <c r="AA867" s="177">
        <f t="shared" si="514"/>
        <v>0</v>
      </c>
      <c r="AB867" s="187">
        <f t="shared" si="515"/>
        <v>7.1215000000000001E-2</v>
      </c>
      <c r="AC867" s="185">
        <f t="shared" si="501"/>
        <v>9</v>
      </c>
      <c r="AD867" s="185">
        <v>252</v>
      </c>
      <c r="AE867" s="184">
        <f t="shared" si="517"/>
        <v>1.0024599320000001</v>
      </c>
      <c r="AF867" s="177">
        <f t="shared" si="502"/>
        <v>780.04746908000004</v>
      </c>
      <c r="AG867" s="177">
        <f t="shared" si="503"/>
        <v>809.34809195000003</v>
      </c>
      <c r="AH867" s="188">
        <f t="shared" si="516"/>
        <v>0</v>
      </c>
      <c r="AI867" s="188"/>
      <c r="AJ867" s="188"/>
      <c r="AK867" s="188"/>
      <c r="AL867" s="8"/>
      <c r="AM867" s="8"/>
      <c r="AN867" s="8"/>
      <c r="AO867" s="8"/>
      <c r="AP867" s="8"/>
      <c r="AQ867" s="8"/>
      <c r="AR867" s="5"/>
      <c r="AS867" s="1"/>
      <c r="AT867" s="8"/>
      <c r="AU867" s="1"/>
      <c r="AV867" s="1"/>
      <c r="AW867" s="3"/>
      <c r="AX867" s="3"/>
      <c r="AY867" s="4"/>
      <c r="AZ867" s="4"/>
      <c r="BA867" s="4"/>
      <c r="BB867" s="1"/>
      <c r="BC867" s="1"/>
      <c r="BD867" s="1"/>
      <c r="BE867" s="1"/>
      <c r="BF867" s="1"/>
      <c r="BG867" s="1"/>
      <c r="BH867" s="1"/>
      <c r="BI867" s="1"/>
    </row>
    <row r="868" spans="1:61" x14ac:dyDescent="0.2">
      <c r="A868" s="125">
        <f t="shared" si="504"/>
        <v>42759</v>
      </c>
      <c r="B868" s="177">
        <f t="shared" si="488"/>
        <v>329953.9488744791</v>
      </c>
      <c r="C868" s="3">
        <f t="shared" si="505"/>
        <v>44543783.098054677</v>
      </c>
      <c r="D868" s="177">
        <f t="shared" si="506"/>
        <v>273419.05981165002</v>
      </c>
      <c r="E868" s="177">
        <f t="shared" si="507"/>
        <v>5234.0810117199999</v>
      </c>
      <c r="F868" s="178">
        <f t="shared" si="489"/>
        <v>268184.97879993002</v>
      </c>
      <c r="G868" s="179">
        <f t="shared" si="508"/>
        <v>4761.42</v>
      </c>
      <c r="H868" s="180">
        <f>IF(AND(N868=1,N867&gt;1),VLOOKUP(A867,[1]Plan1!$CW$105:$CY$215,3),H867)</f>
        <v>4775.7</v>
      </c>
      <c r="I868" s="181">
        <f t="shared" si="490"/>
        <v>42685</v>
      </c>
      <c r="J868" s="181">
        <f t="shared" si="509"/>
        <v>42715</v>
      </c>
      <c r="K868" s="182">
        <f t="shared" si="491"/>
        <v>2.9991053089204467E-3</v>
      </c>
      <c r="L868" s="213">
        <f t="shared" si="510"/>
        <v>42776</v>
      </c>
      <c r="M868" s="183">
        <f t="shared" si="511"/>
        <v>23</v>
      </c>
      <c r="N868" s="183">
        <f t="shared" si="492"/>
        <v>10</v>
      </c>
      <c r="O868" s="177">
        <f t="shared" si="493"/>
        <v>1.0013028500000001</v>
      </c>
      <c r="P868" s="184">
        <f t="shared" si="487"/>
        <v>1.00180102</v>
      </c>
      <c r="Q868" s="184">
        <f t="shared" si="512"/>
        <v>1.2027664382404939</v>
      </c>
      <c r="R868" s="177">
        <f t="shared" si="486"/>
        <v>1.20433346</v>
      </c>
      <c r="S868" s="177">
        <f t="shared" si="513"/>
        <v>1.15976272</v>
      </c>
      <c r="T868" s="177">
        <f t="shared" si="494"/>
        <v>317101.23250699998</v>
      </c>
      <c r="U868" s="177">
        <f t="shared" si="495"/>
        <v>836.21101913273924</v>
      </c>
      <c r="V868" s="177">
        <f t="shared" si="496"/>
        <v>54799.164638216338</v>
      </c>
      <c r="W868" s="177">
        <f t="shared" si="497"/>
        <v>329054.43546899909</v>
      </c>
      <c r="X868" s="185">
        <f t="shared" si="498"/>
        <v>0</v>
      </c>
      <c r="Y868" s="177">
        <f t="shared" si="499"/>
        <v>0</v>
      </c>
      <c r="Z868" s="186">
        <f t="shared" si="500"/>
        <v>0</v>
      </c>
      <c r="AA868" s="177">
        <f t="shared" si="514"/>
        <v>0</v>
      </c>
      <c r="AB868" s="187">
        <f t="shared" si="515"/>
        <v>7.1215000000000001E-2</v>
      </c>
      <c r="AC868" s="185">
        <f t="shared" si="501"/>
        <v>10</v>
      </c>
      <c r="AD868" s="185">
        <v>252</v>
      </c>
      <c r="AE868" s="184">
        <f t="shared" si="517"/>
        <v>1.0027336309999999</v>
      </c>
      <c r="AF868" s="177">
        <f t="shared" si="502"/>
        <v>866.83775931000002</v>
      </c>
      <c r="AG868" s="177">
        <f t="shared" si="503"/>
        <v>899.51340547999996</v>
      </c>
      <c r="AH868" s="188">
        <f t="shared" si="516"/>
        <v>0</v>
      </c>
      <c r="AI868" s="188"/>
      <c r="AJ868" s="188"/>
      <c r="AK868" s="188"/>
      <c r="AL868" s="8"/>
      <c r="AM868" s="8"/>
      <c r="AN868" s="8"/>
      <c r="AO868" s="8"/>
      <c r="AP868" s="8"/>
      <c r="AQ868" s="8"/>
      <c r="AR868" s="5"/>
      <c r="AS868" s="1"/>
      <c r="AT868" s="8"/>
      <c r="AU868" s="1"/>
      <c r="AV868" s="1"/>
      <c r="AW868" s="3"/>
      <c r="AX868" s="3"/>
      <c r="AY868" s="4"/>
      <c r="AZ868" s="4"/>
      <c r="BA868" s="4"/>
      <c r="BB868" s="1"/>
      <c r="BC868" s="1"/>
      <c r="BD868" s="1"/>
      <c r="BE868" s="1"/>
      <c r="BF868" s="1"/>
      <c r="BG868" s="1"/>
      <c r="BH868" s="1"/>
      <c r="BI868" s="1"/>
    </row>
    <row r="869" spans="1:61" x14ac:dyDescent="0.2">
      <c r="A869" s="125">
        <f t="shared" si="504"/>
        <v>42760</v>
      </c>
      <c r="B869" s="177">
        <f t="shared" si="488"/>
        <v>330086.21598369471</v>
      </c>
      <c r="C869" s="3">
        <f t="shared" si="505"/>
        <v>44561639.157798789</v>
      </c>
      <c r="D869" s="177">
        <f t="shared" si="506"/>
        <v>273419.05981165002</v>
      </c>
      <c r="E869" s="177">
        <f t="shared" si="507"/>
        <v>5234.0810117199999</v>
      </c>
      <c r="F869" s="178">
        <f t="shared" si="489"/>
        <v>268184.97879993002</v>
      </c>
      <c r="G869" s="179">
        <f t="shared" si="508"/>
        <v>4761.42</v>
      </c>
      <c r="H869" s="180">
        <f>IF(AND(N869=1,N868&gt;1),VLOOKUP(A868,[1]Plan1!$CW$105:$CY$215,3),H868)</f>
        <v>4775.7</v>
      </c>
      <c r="I869" s="181">
        <f t="shared" si="490"/>
        <v>42685</v>
      </c>
      <c r="J869" s="181">
        <f t="shared" si="509"/>
        <v>42715</v>
      </c>
      <c r="K869" s="182">
        <f t="shared" si="491"/>
        <v>2.9991053089204467E-3</v>
      </c>
      <c r="L869" s="213">
        <f t="shared" si="510"/>
        <v>42776</v>
      </c>
      <c r="M869" s="183">
        <f t="shared" si="511"/>
        <v>23</v>
      </c>
      <c r="N869" s="183">
        <f t="shared" si="492"/>
        <v>11</v>
      </c>
      <c r="O869" s="177">
        <f t="shared" si="493"/>
        <v>1.00143323</v>
      </c>
      <c r="P869" s="184">
        <f t="shared" si="487"/>
        <v>1.00180102</v>
      </c>
      <c r="Q869" s="184">
        <f t="shared" si="512"/>
        <v>1.2027664382404939</v>
      </c>
      <c r="R869" s="177">
        <f t="shared" si="486"/>
        <v>1.20449027</v>
      </c>
      <c r="S869" s="177">
        <f t="shared" si="513"/>
        <v>1.15976272</v>
      </c>
      <c r="T869" s="177">
        <f t="shared" si="494"/>
        <v>317101.23250699998</v>
      </c>
      <c r="U869" s="177">
        <f t="shared" si="495"/>
        <v>836.21101913273924</v>
      </c>
      <c r="V869" s="177">
        <f t="shared" si="496"/>
        <v>54841.218724741957</v>
      </c>
      <c r="W869" s="177">
        <f t="shared" si="497"/>
        <v>329096.48955552472</v>
      </c>
      <c r="X869" s="185">
        <f t="shared" si="498"/>
        <v>0</v>
      </c>
      <c r="Y869" s="177">
        <f t="shared" si="499"/>
        <v>0</v>
      </c>
      <c r="Z869" s="186">
        <f t="shared" si="500"/>
        <v>0</v>
      </c>
      <c r="AA869" s="177">
        <f t="shared" si="514"/>
        <v>0</v>
      </c>
      <c r="AB869" s="187">
        <f t="shared" si="515"/>
        <v>7.1215000000000001E-2</v>
      </c>
      <c r="AC869" s="185">
        <f t="shared" si="501"/>
        <v>11</v>
      </c>
      <c r="AD869" s="185">
        <v>252</v>
      </c>
      <c r="AE869" s="184">
        <f t="shared" si="517"/>
        <v>1.003007405</v>
      </c>
      <c r="AF869" s="177">
        <f t="shared" si="502"/>
        <v>953.65183214000001</v>
      </c>
      <c r="AG869" s="177">
        <f t="shared" si="503"/>
        <v>989.72642816999996</v>
      </c>
      <c r="AH869" s="188">
        <f t="shared" si="516"/>
        <v>0</v>
      </c>
      <c r="AI869" s="188"/>
      <c r="AJ869" s="188"/>
      <c r="AK869" s="188"/>
      <c r="AL869" s="8"/>
      <c r="AM869" s="8"/>
      <c r="AN869" s="8"/>
      <c r="AO869" s="8"/>
      <c r="AP869" s="8"/>
      <c r="AQ869" s="8"/>
      <c r="AR869" s="5"/>
      <c r="AS869" s="1"/>
      <c r="AT869" s="8"/>
      <c r="AU869" s="1"/>
      <c r="AV869" s="1"/>
      <c r="AW869" s="3"/>
      <c r="AX869" s="3"/>
      <c r="AY869" s="4"/>
      <c r="AZ869" s="4"/>
      <c r="BA869" s="4"/>
      <c r="BB869" s="1"/>
      <c r="BC869" s="1"/>
      <c r="BD869" s="1"/>
      <c r="BE869" s="1"/>
      <c r="BF869" s="1"/>
      <c r="BG869" s="1"/>
      <c r="BH869" s="1"/>
      <c r="BI869" s="1"/>
    </row>
    <row r="870" spans="1:61" x14ac:dyDescent="0.2">
      <c r="A870" s="125">
        <f t="shared" si="504"/>
        <v>42761</v>
      </c>
      <c r="B870" s="177">
        <f t="shared" si="488"/>
        <v>330218.53854773974</v>
      </c>
      <c r="C870" s="3">
        <f t="shared" si="505"/>
        <v>44579502.703944862</v>
      </c>
      <c r="D870" s="177">
        <f t="shared" si="506"/>
        <v>273419.05981165002</v>
      </c>
      <c r="E870" s="177">
        <f t="shared" si="507"/>
        <v>5234.0810117199999</v>
      </c>
      <c r="F870" s="178">
        <f t="shared" si="489"/>
        <v>268184.97879993002</v>
      </c>
      <c r="G870" s="179">
        <f t="shared" si="508"/>
        <v>4761.42</v>
      </c>
      <c r="H870" s="180">
        <f>IF(AND(N870=1,N869&gt;1),VLOOKUP(A869,[1]Plan1!$CW$105:$CY$215,3),H869)</f>
        <v>4775.7</v>
      </c>
      <c r="I870" s="181">
        <f t="shared" si="490"/>
        <v>42685</v>
      </c>
      <c r="J870" s="181">
        <f t="shared" si="509"/>
        <v>42715</v>
      </c>
      <c r="K870" s="182">
        <f t="shared" si="491"/>
        <v>2.9991053089204467E-3</v>
      </c>
      <c r="L870" s="213">
        <f t="shared" si="510"/>
        <v>42776</v>
      </c>
      <c r="M870" s="183">
        <f t="shared" si="511"/>
        <v>23</v>
      </c>
      <c r="N870" s="183">
        <f t="shared" si="492"/>
        <v>12</v>
      </c>
      <c r="O870" s="177">
        <f t="shared" si="493"/>
        <v>1.0015636299999999</v>
      </c>
      <c r="P870" s="184">
        <f t="shared" si="487"/>
        <v>1.00180102</v>
      </c>
      <c r="Q870" s="184">
        <f t="shared" si="512"/>
        <v>1.2027664382404939</v>
      </c>
      <c r="R870" s="177">
        <f t="shared" si="486"/>
        <v>1.20464711</v>
      </c>
      <c r="S870" s="177">
        <f t="shared" si="513"/>
        <v>1.15976272</v>
      </c>
      <c r="T870" s="177">
        <f t="shared" si="494"/>
        <v>317101.23250699998</v>
      </c>
      <c r="U870" s="177">
        <f t="shared" si="495"/>
        <v>836.21101913273924</v>
      </c>
      <c r="V870" s="177">
        <f t="shared" si="496"/>
        <v>54883.280856816949</v>
      </c>
      <c r="W870" s="177">
        <f t="shared" si="497"/>
        <v>329138.55168759974</v>
      </c>
      <c r="X870" s="185">
        <f t="shared" si="498"/>
        <v>0</v>
      </c>
      <c r="Y870" s="177">
        <f t="shared" si="499"/>
        <v>0</v>
      </c>
      <c r="Z870" s="186">
        <f t="shared" si="500"/>
        <v>0</v>
      </c>
      <c r="AA870" s="177">
        <f t="shared" si="514"/>
        <v>0</v>
      </c>
      <c r="AB870" s="187">
        <f t="shared" si="515"/>
        <v>7.1215000000000001E-2</v>
      </c>
      <c r="AC870" s="185">
        <f t="shared" si="501"/>
        <v>12</v>
      </c>
      <c r="AD870" s="185">
        <v>252</v>
      </c>
      <c r="AE870" s="184">
        <f t="shared" si="517"/>
        <v>1.0032812529999999</v>
      </c>
      <c r="AF870" s="177">
        <f t="shared" si="502"/>
        <v>1040.4893704599999</v>
      </c>
      <c r="AG870" s="177">
        <f t="shared" si="503"/>
        <v>1079.9868601400001</v>
      </c>
      <c r="AH870" s="188">
        <f t="shared" si="516"/>
        <v>0</v>
      </c>
      <c r="AI870" s="188"/>
      <c r="AJ870" s="188"/>
      <c r="AK870" s="188"/>
      <c r="AL870" s="8"/>
      <c r="AM870" s="8"/>
      <c r="AN870" s="8"/>
      <c r="AO870" s="8"/>
      <c r="AP870" s="8"/>
      <c r="AQ870" s="8"/>
      <c r="AR870" s="5"/>
      <c r="AS870" s="1"/>
      <c r="AT870" s="8"/>
      <c r="AU870" s="1"/>
      <c r="AV870" s="1"/>
      <c r="AW870" s="3"/>
      <c r="AX870" s="3"/>
      <c r="AY870" s="4"/>
      <c r="AZ870" s="4"/>
      <c r="BA870" s="4"/>
      <c r="BB870" s="1"/>
      <c r="BC870" s="1"/>
      <c r="BD870" s="1"/>
      <c r="BE870" s="1"/>
      <c r="BF870" s="1"/>
      <c r="BG870" s="1"/>
      <c r="BH870" s="1"/>
      <c r="BI870" s="1"/>
    </row>
    <row r="871" spans="1:61" x14ac:dyDescent="0.2">
      <c r="A871" s="125">
        <f t="shared" si="504"/>
        <v>42762</v>
      </c>
      <c r="B871" s="177">
        <f t="shared" si="488"/>
        <v>330350.91454953427</v>
      </c>
      <c r="C871" s="3">
        <f t="shared" si="505"/>
        <v>44597373.464187123</v>
      </c>
      <c r="D871" s="177">
        <f t="shared" si="506"/>
        <v>273419.05981165002</v>
      </c>
      <c r="E871" s="177">
        <f t="shared" si="507"/>
        <v>5234.0810117199999</v>
      </c>
      <c r="F871" s="178">
        <f t="shared" si="489"/>
        <v>268184.97879993002</v>
      </c>
      <c r="G871" s="179">
        <f t="shared" si="508"/>
        <v>4761.42</v>
      </c>
      <c r="H871" s="180">
        <f>IF(AND(N871=1,N870&gt;1),VLOOKUP(A870,[1]Plan1!$CW$105:$CY$215,3),H870)</f>
        <v>4775.7</v>
      </c>
      <c r="I871" s="181">
        <f t="shared" si="490"/>
        <v>42685</v>
      </c>
      <c r="J871" s="181">
        <f t="shared" si="509"/>
        <v>42715</v>
      </c>
      <c r="K871" s="182">
        <f t="shared" si="491"/>
        <v>2.9991053089204467E-3</v>
      </c>
      <c r="L871" s="213">
        <f t="shared" si="510"/>
        <v>42776</v>
      </c>
      <c r="M871" s="183">
        <f t="shared" si="511"/>
        <v>23</v>
      </c>
      <c r="N871" s="183">
        <f t="shared" si="492"/>
        <v>13</v>
      </c>
      <c r="O871" s="177">
        <f t="shared" si="493"/>
        <v>1.0016940400000001</v>
      </c>
      <c r="P871" s="184">
        <f t="shared" si="487"/>
        <v>1.00180102</v>
      </c>
      <c r="Q871" s="184">
        <f t="shared" si="512"/>
        <v>1.2027664382404939</v>
      </c>
      <c r="R871" s="177">
        <f t="shared" si="486"/>
        <v>1.2048039699999999</v>
      </c>
      <c r="S871" s="177">
        <f t="shared" si="513"/>
        <v>1.15976272</v>
      </c>
      <c r="T871" s="177">
        <f t="shared" si="494"/>
        <v>317101.23250699998</v>
      </c>
      <c r="U871" s="177">
        <f t="shared" si="495"/>
        <v>836.21101913273924</v>
      </c>
      <c r="V871" s="177">
        <f t="shared" si="496"/>
        <v>54925.348352591485</v>
      </c>
      <c r="W871" s="177">
        <f t="shared" si="497"/>
        <v>329180.61918337428</v>
      </c>
      <c r="X871" s="185">
        <f t="shared" si="498"/>
        <v>0</v>
      </c>
      <c r="Y871" s="177">
        <f t="shared" si="499"/>
        <v>0</v>
      </c>
      <c r="Z871" s="186">
        <f t="shared" si="500"/>
        <v>0</v>
      </c>
      <c r="AA871" s="177">
        <f t="shared" si="514"/>
        <v>0</v>
      </c>
      <c r="AB871" s="187">
        <f t="shared" si="515"/>
        <v>7.1215000000000001E-2</v>
      </c>
      <c r="AC871" s="185">
        <f t="shared" si="501"/>
        <v>13</v>
      </c>
      <c r="AD871" s="185">
        <v>252</v>
      </c>
      <c r="AE871" s="184">
        <f t="shared" si="517"/>
        <v>1.003555177</v>
      </c>
      <c r="AF871" s="177">
        <f t="shared" si="502"/>
        <v>1127.35100848</v>
      </c>
      <c r="AG871" s="177">
        <f t="shared" si="503"/>
        <v>1170.29536616</v>
      </c>
      <c r="AH871" s="188">
        <f t="shared" si="516"/>
        <v>0</v>
      </c>
      <c r="AI871" s="188"/>
      <c r="AJ871" s="188"/>
      <c r="AK871" s="188"/>
      <c r="AL871" s="8"/>
      <c r="AM871" s="8"/>
      <c r="AN871" s="8"/>
      <c r="AO871" s="8"/>
      <c r="AP871" s="8"/>
      <c r="AQ871" s="8"/>
      <c r="AR871" s="5"/>
      <c r="AS871" s="1"/>
      <c r="AT871" s="8"/>
      <c r="AU871" s="1"/>
      <c r="AV871" s="1"/>
      <c r="AW871" s="3"/>
      <c r="AX871" s="3"/>
      <c r="AY871" s="4"/>
      <c r="AZ871" s="4"/>
      <c r="BA871" s="4"/>
      <c r="BB871" s="1"/>
      <c r="BC871" s="1"/>
      <c r="BD871" s="1"/>
      <c r="BE871" s="1"/>
      <c r="BF871" s="1"/>
      <c r="BG871" s="1"/>
      <c r="BH871" s="1"/>
      <c r="BI871" s="1"/>
    </row>
    <row r="872" spans="1:61" x14ac:dyDescent="0.2">
      <c r="A872" s="125">
        <f t="shared" si="504"/>
        <v>42763</v>
      </c>
      <c r="B872" s="177">
        <f t="shared" si="488"/>
        <v>330483.34065252863</v>
      </c>
      <c r="C872" s="3">
        <f t="shared" si="505"/>
        <v>44615250.988091365</v>
      </c>
      <c r="D872" s="177">
        <f t="shared" si="506"/>
        <v>273419.05981165002</v>
      </c>
      <c r="E872" s="177">
        <f t="shared" si="507"/>
        <v>5234.0810117199999</v>
      </c>
      <c r="F872" s="178">
        <f t="shared" si="489"/>
        <v>268184.97879993002</v>
      </c>
      <c r="G872" s="179">
        <f t="shared" si="508"/>
        <v>4761.42</v>
      </c>
      <c r="H872" s="180">
        <f>IF(AND(N872=1,N871&gt;1),VLOOKUP(A871,[1]Plan1!$CW$105:$CY$215,3),H871)</f>
        <v>4775.7</v>
      </c>
      <c r="I872" s="181">
        <f t="shared" si="490"/>
        <v>42685</v>
      </c>
      <c r="J872" s="181">
        <f t="shared" si="509"/>
        <v>42715</v>
      </c>
      <c r="K872" s="182">
        <f t="shared" si="491"/>
        <v>2.9991053089204467E-3</v>
      </c>
      <c r="L872" s="213">
        <f t="shared" si="510"/>
        <v>42776</v>
      </c>
      <c r="M872" s="183">
        <f t="shared" si="511"/>
        <v>23</v>
      </c>
      <c r="N872" s="183">
        <f t="shared" si="492"/>
        <v>14</v>
      </c>
      <c r="O872" s="177">
        <f t="shared" si="493"/>
        <v>1.0018244700000001</v>
      </c>
      <c r="P872" s="184">
        <f t="shared" si="487"/>
        <v>1.00180102</v>
      </c>
      <c r="Q872" s="184">
        <f t="shared" si="512"/>
        <v>1.2027664382404939</v>
      </c>
      <c r="R872" s="177">
        <f t="shared" si="486"/>
        <v>1.20496084</v>
      </c>
      <c r="S872" s="177">
        <f t="shared" si="513"/>
        <v>1.15976272</v>
      </c>
      <c r="T872" s="177">
        <f t="shared" si="494"/>
        <v>317101.23250699998</v>
      </c>
      <c r="U872" s="177">
        <f t="shared" si="495"/>
        <v>836.21101913273924</v>
      </c>
      <c r="V872" s="177">
        <f t="shared" si="496"/>
        <v>54967.418530215858</v>
      </c>
      <c r="W872" s="177">
        <f t="shared" si="497"/>
        <v>329222.68936099863</v>
      </c>
      <c r="X872" s="185">
        <f t="shared" si="498"/>
        <v>0</v>
      </c>
      <c r="Y872" s="177">
        <f t="shared" si="499"/>
        <v>0</v>
      </c>
      <c r="Z872" s="186">
        <f t="shared" si="500"/>
        <v>0</v>
      </c>
      <c r="AA872" s="177">
        <f t="shared" si="514"/>
        <v>0</v>
      </c>
      <c r="AB872" s="187">
        <f t="shared" si="515"/>
        <v>7.1215000000000001E-2</v>
      </c>
      <c r="AC872" s="185">
        <f t="shared" si="501"/>
        <v>14</v>
      </c>
      <c r="AD872" s="185">
        <v>252</v>
      </c>
      <c r="AE872" s="184">
        <f t="shared" si="517"/>
        <v>1.0038291749999999</v>
      </c>
      <c r="AF872" s="177">
        <f t="shared" si="502"/>
        <v>1214.23611198</v>
      </c>
      <c r="AG872" s="177">
        <f t="shared" si="503"/>
        <v>1260.65129153</v>
      </c>
      <c r="AH872" s="188">
        <f t="shared" si="516"/>
        <v>0</v>
      </c>
      <c r="AI872" s="188"/>
      <c r="AJ872" s="188"/>
      <c r="AK872" s="188"/>
      <c r="AL872" s="8"/>
      <c r="AM872" s="8"/>
      <c r="AN872" s="8"/>
      <c r="AO872" s="8"/>
      <c r="AP872" s="8"/>
      <c r="AQ872" s="8"/>
      <c r="AR872" s="5"/>
      <c r="AS872" s="1"/>
      <c r="AT872" s="8"/>
      <c r="AU872" s="1"/>
      <c r="AV872" s="1"/>
      <c r="AW872" s="3"/>
      <c r="AX872" s="3"/>
      <c r="AY872" s="4"/>
      <c r="AZ872" s="4"/>
      <c r="BA872" s="4"/>
      <c r="BB872" s="1"/>
      <c r="BC872" s="1"/>
      <c r="BD872" s="1"/>
      <c r="BE872" s="1"/>
      <c r="BF872" s="1"/>
      <c r="BG872" s="1"/>
      <c r="BH872" s="1"/>
      <c r="BI872" s="1"/>
    </row>
    <row r="873" spans="1:61" x14ac:dyDescent="0.2">
      <c r="A873" s="125">
        <f t="shared" si="504"/>
        <v>42764</v>
      </c>
      <c r="B873" s="177">
        <f t="shared" si="488"/>
        <v>330483.34065252863</v>
      </c>
      <c r="C873" s="3">
        <f t="shared" si="505"/>
        <v>44615250.988091365</v>
      </c>
      <c r="D873" s="177">
        <f t="shared" si="506"/>
        <v>273419.05981165002</v>
      </c>
      <c r="E873" s="177">
        <f t="shared" si="507"/>
        <v>5234.0810117199999</v>
      </c>
      <c r="F873" s="178">
        <f t="shared" si="489"/>
        <v>268184.97879993002</v>
      </c>
      <c r="G873" s="179">
        <f t="shared" si="508"/>
        <v>4761.42</v>
      </c>
      <c r="H873" s="180">
        <f>IF(AND(N873=1,N872&gt;1),VLOOKUP(A872,[1]Plan1!$CW$105:$CY$215,3),H872)</f>
        <v>4775.7</v>
      </c>
      <c r="I873" s="181">
        <f t="shared" si="490"/>
        <v>42685</v>
      </c>
      <c r="J873" s="181">
        <f t="shared" si="509"/>
        <v>42715</v>
      </c>
      <c r="K873" s="182">
        <f t="shared" si="491"/>
        <v>2.9991053089204467E-3</v>
      </c>
      <c r="L873" s="213">
        <f t="shared" si="510"/>
        <v>42776</v>
      </c>
      <c r="M873" s="183">
        <f t="shared" si="511"/>
        <v>23</v>
      </c>
      <c r="N873" s="183">
        <f t="shared" si="492"/>
        <v>14</v>
      </c>
      <c r="O873" s="177">
        <f t="shared" si="493"/>
        <v>1.0018244700000001</v>
      </c>
      <c r="P873" s="184">
        <f t="shared" si="487"/>
        <v>1.00180102</v>
      </c>
      <c r="Q873" s="184">
        <f t="shared" si="512"/>
        <v>1.2027664382404939</v>
      </c>
      <c r="R873" s="177">
        <f t="shared" ref="R873:R936" si="518">TRUNC(TRUNC((O873*Q873),15),8)</f>
        <v>1.20496084</v>
      </c>
      <c r="S873" s="177">
        <f t="shared" si="513"/>
        <v>1.15976272</v>
      </c>
      <c r="T873" s="177">
        <f t="shared" si="494"/>
        <v>317101.23250699998</v>
      </c>
      <c r="U873" s="177">
        <f t="shared" si="495"/>
        <v>836.21101913273924</v>
      </c>
      <c r="V873" s="177">
        <f t="shared" si="496"/>
        <v>54967.418530215858</v>
      </c>
      <c r="W873" s="177">
        <f t="shared" si="497"/>
        <v>329222.68936099863</v>
      </c>
      <c r="X873" s="185">
        <f t="shared" si="498"/>
        <v>0</v>
      </c>
      <c r="Y873" s="177">
        <f t="shared" si="499"/>
        <v>0</v>
      </c>
      <c r="Z873" s="186">
        <f t="shared" si="500"/>
        <v>0</v>
      </c>
      <c r="AA873" s="177">
        <f t="shared" si="514"/>
        <v>0</v>
      </c>
      <c r="AB873" s="187">
        <f t="shared" si="515"/>
        <v>7.1215000000000001E-2</v>
      </c>
      <c r="AC873" s="185">
        <f t="shared" si="501"/>
        <v>14</v>
      </c>
      <c r="AD873" s="185">
        <v>252</v>
      </c>
      <c r="AE873" s="184">
        <f t="shared" si="517"/>
        <v>1.0038291749999999</v>
      </c>
      <c r="AF873" s="177">
        <f t="shared" si="502"/>
        <v>1214.23611198</v>
      </c>
      <c r="AG873" s="177">
        <f t="shared" si="503"/>
        <v>1260.65129153</v>
      </c>
      <c r="AH873" s="188">
        <f t="shared" si="516"/>
        <v>0</v>
      </c>
      <c r="AI873" s="188"/>
      <c r="AJ873" s="188"/>
      <c r="AK873" s="188"/>
      <c r="AL873" s="8"/>
      <c r="AM873" s="8"/>
      <c r="AN873" s="8"/>
      <c r="AO873" s="8"/>
      <c r="AP873" s="8"/>
      <c r="AQ873" s="8"/>
      <c r="AR873" s="5"/>
      <c r="AS873" s="1"/>
      <c r="AT873" s="8"/>
      <c r="AU873" s="1"/>
      <c r="AV873" s="1"/>
      <c r="AW873" s="3"/>
      <c r="AX873" s="3"/>
      <c r="AY873" s="4"/>
      <c r="AZ873" s="4"/>
      <c r="BA873" s="4"/>
      <c r="BB873" s="1"/>
      <c r="BC873" s="1"/>
      <c r="BD873" s="1"/>
      <c r="BE873" s="1"/>
      <c r="BF873" s="1"/>
      <c r="BG873" s="1"/>
      <c r="BH873" s="1"/>
      <c r="BI873" s="1"/>
    </row>
    <row r="874" spans="1:61" x14ac:dyDescent="0.2">
      <c r="A874" s="125">
        <f t="shared" si="504"/>
        <v>42765</v>
      </c>
      <c r="B874" s="177">
        <f t="shared" si="488"/>
        <v>330483.34065252863</v>
      </c>
      <c r="C874" s="3">
        <f t="shared" si="505"/>
        <v>44615250.988091365</v>
      </c>
      <c r="D874" s="177">
        <f t="shared" si="506"/>
        <v>273419.05981165002</v>
      </c>
      <c r="E874" s="177">
        <f t="shared" si="507"/>
        <v>5234.0810117199999</v>
      </c>
      <c r="F874" s="178">
        <f t="shared" si="489"/>
        <v>268184.97879993002</v>
      </c>
      <c r="G874" s="179">
        <f t="shared" si="508"/>
        <v>4761.42</v>
      </c>
      <c r="H874" s="180">
        <f>IF(AND(N874=1,N873&gt;1),VLOOKUP(A873,[1]Plan1!$CW$105:$CY$215,3),H873)</f>
        <v>4775.7</v>
      </c>
      <c r="I874" s="181">
        <f t="shared" si="490"/>
        <v>42685</v>
      </c>
      <c r="J874" s="181">
        <f t="shared" si="509"/>
        <v>42715</v>
      </c>
      <c r="K874" s="182">
        <f t="shared" si="491"/>
        <v>2.9991053089204467E-3</v>
      </c>
      <c r="L874" s="213">
        <f t="shared" si="510"/>
        <v>42776</v>
      </c>
      <c r="M874" s="183">
        <f t="shared" si="511"/>
        <v>23</v>
      </c>
      <c r="N874" s="183">
        <f t="shared" si="492"/>
        <v>14</v>
      </c>
      <c r="O874" s="177">
        <f t="shared" si="493"/>
        <v>1.0018244700000001</v>
      </c>
      <c r="P874" s="184">
        <f t="shared" ref="P874:P937" si="519">IF(L874&gt;L873,O873,P873)</f>
        <v>1.00180102</v>
      </c>
      <c r="Q874" s="184">
        <f t="shared" si="512"/>
        <v>1.2027664382404939</v>
      </c>
      <c r="R874" s="177">
        <f t="shared" si="518"/>
        <v>1.20496084</v>
      </c>
      <c r="S874" s="177">
        <f t="shared" si="513"/>
        <v>1.15976272</v>
      </c>
      <c r="T874" s="177">
        <f t="shared" si="494"/>
        <v>317101.23250699998</v>
      </c>
      <c r="U874" s="177">
        <f t="shared" si="495"/>
        <v>836.21101913273924</v>
      </c>
      <c r="V874" s="177">
        <f t="shared" si="496"/>
        <v>54967.418530215858</v>
      </c>
      <c r="W874" s="177">
        <f t="shared" si="497"/>
        <v>329222.68936099863</v>
      </c>
      <c r="X874" s="185">
        <f t="shared" si="498"/>
        <v>0</v>
      </c>
      <c r="Y874" s="177">
        <f t="shared" si="499"/>
        <v>0</v>
      </c>
      <c r="Z874" s="186">
        <f t="shared" si="500"/>
        <v>0</v>
      </c>
      <c r="AA874" s="177">
        <f t="shared" si="514"/>
        <v>0</v>
      </c>
      <c r="AB874" s="187">
        <f t="shared" si="515"/>
        <v>7.1215000000000001E-2</v>
      </c>
      <c r="AC874" s="185">
        <f t="shared" si="501"/>
        <v>14</v>
      </c>
      <c r="AD874" s="185">
        <v>252</v>
      </c>
      <c r="AE874" s="184">
        <f t="shared" si="517"/>
        <v>1.0038291749999999</v>
      </c>
      <c r="AF874" s="177">
        <f t="shared" si="502"/>
        <v>1214.23611198</v>
      </c>
      <c r="AG874" s="177">
        <f t="shared" si="503"/>
        <v>1260.65129153</v>
      </c>
      <c r="AH874" s="188">
        <f t="shared" si="516"/>
        <v>0</v>
      </c>
      <c r="AI874" s="188"/>
      <c r="AJ874" s="188"/>
      <c r="AK874" s="188"/>
      <c r="AL874" s="8"/>
      <c r="AM874" s="8"/>
      <c r="AN874" s="8"/>
      <c r="AO874" s="8"/>
      <c r="AP874" s="8"/>
      <c r="AQ874" s="8"/>
      <c r="AR874" s="5"/>
      <c r="AS874" s="1"/>
      <c r="AT874" s="8"/>
      <c r="AU874" s="1"/>
      <c r="AV874" s="1"/>
      <c r="AW874" s="3"/>
      <c r="AX874" s="3"/>
      <c r="AY874" s="4"/>
      <c r="AZ874" s="4"/>
      <c r="BA874" s="4"/>
      <c r="BB874" s="1"/>
      <c r="BC874" s="1"/>
      <c r="BD874" s="1"/>
      <c r="BE874" s="1"/>
      <c r="BF874" s="1"/>
      <c r="BG874" s="1"/>
      <c r="BH874" s="1"/>
      <c r="BI874" s="1"/>
    </row>
    <row r="875" spans="1:61" x14ac:dyDescent="0.2">
      <c r="A875" s="125">
        <f t="shared" si="504"/>
        <v>42766</v>
      </c>
      <c r="B875" s="177">
        <f t="shared" si="488"/>
        <v>330615.81989037257</v>
      </c>
      <c r="C875" s="3">
        <f t="shared" si="505"/>
        <v>44633135.685200296</v>
      </c>
      <c r="D875" s="177">
        <f t="shared" si="506"/>
        <v>273419.05981165002</v>
      </c>
      <c r="E875" s="177">
        <f t="shared" si="507"/>
        <v>5234.0810117199999</v>
      </c>
      <c r="F875" s="178">
        <f t="shared" si="489"/>
        <v>268184.97879993002</v>
      </c>
      <c r="G875" s="179">
        <f t="shared" si="508"/>
        <v>4761.42</v>
      </c>
      <c r="H875" s="180">
        <f>IF(AND(N875=1,N874&gt;1),VLOOKUP(A874,[1]Plan1!$CW$105:$CY$215,3),H874)</f>
        <v>4775.7</v>
      </c>
      <c r="I875" s="181">
        <f t="shared" si="490"/>
        <v>42685</v>
      </c>
      <c r="J875" s="181">
        <f t="shared" si="509"/>
        <v>42715</v>
      </c>
      <c r="K875" s="182">
        <f t="shared" si="491"/>
        <v>2.9991053089204467E-3</v>
      </c>
      <c r="L875" s="213">
        <f t="shared" si="510"/>
        <v>42776</v>
      </c>
      <c r="M875" s="183">
        <f t="shared" si="511"/>
        <v>23</v>
      </c>
      <c r="N875" s="183">
        <f t="shared" si="492"/>
        <v>15</v>
      </c>
      <c r="O875" s="177">
        <f t="shared" si="493"/>
        <v>1.00195491</v>
      </c>
      <c r="P875" s="184">
        <f t="shared" si="519"/>
        <v>1.00180102</v>
      </c>
      <c r="Q875" s="184">
        <f t="shared" si="512"/>
        <v>1.2027664382404939</v>
      </c>
      <c r="R875" s="177">
        <f t="shared" si="518"/>
        <v>1.20511773</v>
      </c>
      <c r="S875" s="177">
        <f t="shared" si="513"/>
        <v>1.15976272</v>
      </c>
      <c r="T875" s="177">
        <f t="shared" si="494"/>
        <v>317101.23250699998</v>
      </c>
      <c r="U875" s="177">
        <f t="shared" si="495"/>
        <v>836.21101913273924</v>
      </c>
      <c r="V875" s="177">
        <f t="shared" si="496"/>
        <v>55009.494071539768</v>
      </c>
      <c r="W875" s="177">
        <f t="shared" si="497"/>
        <v>329264.76490232255</v>
      </c>
      <c r="X875" s="185">
        <f t="shared" si="498"/>
        <v>0</v>
      </c>
      <c r="Y875" s="177">
        <f t="shared" si="499"/>
        <v>0</v>
      </c>
      <c r="Z875" s="186">
        <f t="shared" si="500"/>
        <v>0</v>
      </c>
      <c r="AA875" s="177">
        <f t="shared" si="514"/>
        <v>0</v>
      </c>
      <c r="AB875" s="187">
        <f t="shared" si="515"/>
        <v>7.1215000000000001E-2</v>
      </c>
      <c r="AC875" s="185">
        <f t="shared" si="501"/>
        <v>15</v>
      </c>
      <c r="AD875" s="185">
        <v>252</v>
      </c>
      <c r="AE875" s="184">
        <f t="shared" si="517"/>
        <v>1.0041032480000001</v>
      </c>
      <c r="AF875" s="177">
        <f t="shared" si="502"/>
        <v>1301.1449980800001</v>
      </c>
      <c r="AG875" s="177">
        <f t="shared" si="503"/>
        <v>1351.05498805</v>
      </c>
      <c r="AH875" s="188">
        <f t="shared" si="516"/>
        <v>0</v>
      </c>
      <c r="AI875" s="188"/>
      <c r="AJ875" s="188"/>
      <c r="AK875" s="188"/>
      <c r="AL875" s="8"/>
      <c r="AM875" s="8"/>
      <c r="AN875" s="8"/>
      <c r="AO875" s="8"/>
      <c r="AP875" s="8"/>
      <c r="AQ875" s="8"/>
      <c r="AR875" s="5"/>
      <c r="AS875" s="1"/>
      <c r="AT875" s="8"/>
      <c r="AU875" s="1"/>
      <c r="AV875" s="1"/>
      <c r="AW875" s="3"/>
      <c r="AX875" s="3"/>
      <c r="AY875" s="4"/>
      <c r="AZ875" s="4"/>
      <c r="BA875" s="4"/>
      <c r="BB875" s="1"/>
      <c r="BC875" s="1"/>
      <c r="BD875" s="1"/>
      <c r="BE875" s="1"/>
      <c r="BF875" s="1"/>
      <c r="BG875" s="1"/>
      <c r="BH875" s="1"/>
      <c r="BI875" s="1"/>
    </row>
    <row r="876" spans="1:61" x14ac:dyDescent="0.2">
      <c r="A876" s="125">
        <f t="shared" si="504"/>
        <v>42767</v>
      </c>
      <c r="B876" s="177">
        <f t="shared" si="488"/>
        <v>330748.35733482562</v>
      </c>
      <c r="C876" s="3">
        <f t="shared" si="505"/>
        <v>44651028.240201458</v>
      </c>
      <c r="D876" s="177">
        <f t="shared" si="506"/>
        <v>273419.05981165002</v>
      </c>
      <c r="E876" s="177">
        <f t="shared" si="507"/>
        <v>5234.0810117199999</v>
      </c>
      <c r="F876" s="178">
        <f t="shared" si="489"/>
        <v>268184.97879993002</v>
      </c>
      <c r="G876" s="179">
        <f t="shared" si="508"/>
        <v>4761.42</v>
      </c>
      <c r="H876" s="180">
        <f>IF(AND(N876=1,N875&gt;1),VLOOKUP(A875,[1]Plan1!$CW$105:$CY$215,3),H875)</f>
        <v>4775.7</v>
      </c>
      <c r="I876" s="181">
        <f t="shared" si="490"/>
        <v>42685</v>
      </c>
      <c r="J876" s="181">
        <f t="shared" si="509"/>
        <v>42715</v>
      </c>
      <c r="K876" s="182">
        <f t="shared" si="491"/>
        <v>2.9991053089204467E-3</v>
      </c>
      <c r="L876" s="213">
        <f t="shared" si="510"/>
        <v>42776</v>
      </c>
      <c r="M876" s="183">
        <f t="shared" si="511"/>
        <v>23</v>
      </c>
      <c r="N876" s="183">
        <f t="shared" si="492"/>
        <v>16</v>
      </c>
      <c r="O876" s="177">
        <f t="shared" si="493"/>
        <v>1.00208538</v>
      </c>
      <c r="P876" s="184">
        <f t="shared" si="519"/>
        <v>1.00180102</v>
      </c>
      <c r="Q876" s="184">
        <f t="shared" si="512"/>
        <v>1.2027664382404939</v>
      </c>
      <c r="R876" s="177">
        <f t="shared" si="518"/>
        <v>1.2052746599999999</v>
      </c>
      <c r="S876" s="177">
        <f t="shared" si="513"/>
        <v>1.15976272</v>
      </c>
      <c r="T876" s="177">
        <f t="shared" si="494"/>
        <v>317101.23250699998</v>
      </c>
      <c r="U876" s="177">
        <f t="shared" si="495"/>
        <v>836.21101913273924</v>
      </c>
      <c r="V876" s="177">
        <f t="shared" si="496"/>
        <v>55051.58034026283</v>
      </c>
      <c r="W876" s="177">
        <f t="shared" si="497"/>
        <v>329306.85117104562</v>
      </c>
      <c r="X876" s="185">
        <f t="shared" si="498"/>
        <v>0</v>
      </c>
      <c r="Y876" s="177">
        <f t="shared" si="499"/>
        <v>0</v>
      </c>
      <c r="Z876" s="186">
        <f t="shared" si="500"/>
        <v>0</v>
      </c>
      <c r="AA876" s="177">
        <f t="shared" si="514"/>
        <v>0</v>
      </c>
      <c r="AB876" s="187">
        <f t="shared" si="515"/>
        <v>7.1215000000000001E-2</v>
      </c>
      <c r="AC876" s="185">
        <f t="shared" si="501"/>
        <v>16</v>
      </c>
      <c r="AD876" s="185">
        <v>252</v>
      </c>
      <c r="AE876" s="184">
        <f t="shared" si="517"/>
        <v>1.0043773949999999</v>
      </c>
      <c r="AF876" s="177">
        <f t="shared" si="502"/>
        <v>1388.07734966</v>
      </c>
      <c r="AG876" s="177">
        <f t="shared" si="503"/>
        <v>1441.50616378</v>
      </c>
      <c r="AH876" s="188">
        <f t="shared" si="516"/>
        <v>0</v>
      </c>
      <c r="AI876" s="188"/>
      <c r="AJ876" s="188"/>
      <c r="AK876" s="188"/>
      <c r="AL876" s="8"/>
      <c r="AM876" s="8"/>
      <c r="AN876" s="8"/>
      <c r="AO876" s="8"/>
      <c r="AP876" s="8"/>
      <c r="AQ876" s="8"/>
      <c r="AR876" s="5"/>
      <c r="AS876" s="1"/>
      <c r="AT876" s="8"/>
      <c r="AU876" s="1"/>
      <c r="AV876" s="1"/>
      <c r="AW876" s="3"/>
      <c r="AX876" s="3"/>
      <c r="AY876" s="4"/>
      <c r="AZ876" s="4"/>
      <c r="BA876" s="4"/>
      <c r="BB876" s="1"/>
      <c r="BC876" s="1"/>
      <c r="BD876" s="1"/>
      <c r="BE876" s="1"/>
      <c r="BF876" s="1"/>
      <c r="BG876" s="1"/>
      <c r="BH876" s="1"/>
      <c r="BI876" s="1"/>
    </row>
    <row r="877" spans="1:61" x14ac:dyDescent="0.2">
      <c r="A877" s="125">
        <f t="shared" si="504"/>
        <v>42768</v>
      </c>
      <c r="B877" s="177">
        <f t="shared" si="488"/>
        <v>330880.94557976851</v>
      </c>
      <c r="C877" s="3">
        <f t="shared" si="505"/>
        <v>44668927.653268747</v>
      </c>
      <c r="D877" s="177">
        <f t="shared" si="506"/>
        <v>273419.05981165002</v>
      </c>
      <c r="E877" s="177">
        <f t="shared" si="507"/>
        <v>5234.0810117199999</v>
      </c>
      <c r="F877" s="178">
        <f t="shared" si="489"/>
        <v>268184.97879993002</v>
      </c>
      <c r="G877" s="179">
        <f t="shared" si="508"/>
        <v>4761.42</v>
      </c>
      <c r="H877" s="180">
        <f>IF(AND(N877=1,N876&gt;1),VLOOKUP(A876,[1]Plan1!$CW$105:$CY$215,3),H876)</f>
        <v>4775.7</v>
      </c>
      <c r="I877" s="181">
        <f t="shared" si="490"/>
        <v>42685</v>
      </c>
      <c r="J877" s="181">
        <f t="shared" si="509"/>
        <v>42715</v>
      </c>
      <c r="K877" s="182">
        <f t="shared" si="491"/>
        <v>2.9991053089204467E-3</v>
      </c>
      <c r="L877" s="213">
        <f t="shared" si="510"/>
        <v>42776</v>
      </c>
      <c r="M877" s="183">
        <f t="shared" si="511"/>
        <v>23</v>
      </c>
      <c r="N877" s="183">
        <f t="shared" si="492"/>
        <v>17</v>
      </c>
      <c r="O877" s="177">
        <f t="shared" si="493"/>
        <v>1.00221586</v>
      </c>
      <c r="P877" s="184">
        <f t="shared" si="519"/>
        <v>1.00180102</v>
      </c>
      <c r="Q877" s="184">
        <f t="shared" si="512"/>
        <v>1.2027664382404939</v>
      </c>
      <c r="R877" s="177">
        <f t="shared" si="518"/>
        <v>1.2054316</v>
      </c>
      <c r="S877" s="177">
        <f t="shared" si="513"/>
        <v>1.15976272</v>
      </c>
      <c r="T877" s="177">
        <f t="shared" si="494"/>
        <v>317101.23250699998</v>
      </c>
      <c r="U877" s="177">
        <f t="shared" si="495"/>
        <v>836.21101913273924</v>
      </c>
      <c r="V877" s="177">
        <f t="shared" si="496"/>
        <v>55093.669290835714</v>
      </c>
      <c r="W877" s="177">
        <f t="shared" si="497"/>
        <v>329348.94012161851</v>
      </c>
      <c r="X877" s="185">
        <f t="shared" si="498"/>
        <v>0</v>
      </c>
      <c r="Y877" s="177">
        <f t="shared" si="499"/>
        <v>0</v>
      </c>
      <c r="Z877" s="186">
        <f t="shared" si="500"/>
        <v>0</v>
      </c>
      <c r="AA877" s="177">
        <f t="shared" si="514"/>
        <v>0</v>
      </c>
      <c r="AB877" s="187">
        <f t="shared" si="515"/>
        <v>7.1215000000000001E-2</v>
      </c>
      <c r="AC877" s="185">
        <f t="shared" si="501"/>
        <v>17</v>
      </c>
      <c r="AD877" s="185">
        <v>252</v>
      </c>
      <c r="AE877" s="184">
        <f t="shared" si="517"/>
        <v>1.004651618</v>
      </c>
      <c r="AF877" s="177">
        <f t="shared" si="502"/>
        <v>1475.0338009500001</v>
      </c>
      <c r="AG877" s="177">
        <f t="shared" si="503"/>
        <v>1532.0054581500001</v>
      </c>
      <c r="AH877" s="188">
        <f t="shared" si="516"/>
        <v>0</v>
      </c>
      <c r="AI877" s="188"/>
      <c r="AJ877" s="188"/>
      <c r="AK877" s="188"/>
      <c r="AL877" s="8"/>
      <c r="AM877" s="8"/>
      <c r="AN877" s="8"/>
      <c r="AO877" s="8"/>
      <c r="AP877" s="8"/>
      <c r="AQ877" s="8"/>
      <c r="AR877" s="5"/>
      <c r="AS877" s="1"/>
      <c r="AT877" s="8"/>
      <c r="AU877" s="1"/>
      <c r="AV877" s="1"/>
      <c r="AW877" s="3"/>
      <c r="AX877" s="3"/>
      <c r="AY877" s="4"/>
      <c r="AZ877" s="4"/>
      <c r="BA877" s="4"/>
      <c r="BB877" s="1"/>
      <c r="BC877" s="1"/>
      <c r="BD877" s="1"/>
      <c r="BE877" s="1"/>
      <c r="BF877" s="1"/>
      <c r="BG877" s="1"/>
      <c r="BH877" s="1"/>
      <c r="BI877" s="1"/>
    </row>
    <row r="878" spans="1:61" x14ac:dyDescent="0.2">
      <c r="A878" s="125">
        <f t="shared" si="504"/>
        <v>42769</v>
      </c>
      <c r="B878" s="177">
        <f t="shared" si="488"/>
        <v>331013.58667328092</v>
      </c>
      <c r="C878" s="3">
        <f t="shared" si="505"/>
        <v>44686834.200892925</v>
      </c>
      <c r="D878" s="177">
        <f t="shared" si="506"/>
        <v>273419.05981165002</v>
      </c>
      <c r="E878" s="177">
        <f t="shared" si="507"/>
        <v>5234.0810117199999</v>
      </c>
      <c r="F878" s="178">
        <f t="shared" si="489"/>
        <v>268184.97879993002</v>
      </c>
      <c r="G878" s="179">
        <f t="shared" si="508"/>
        <v>4761.42</v>
      </c>
      <c r="H878" s="180">
        <f>IF(AND(N878=1,N877&gt;1),VLOOKUP(A877,[1]Plan1!$CW$105:$CY$215,3),H877)</f>
        <v>4775.7</v>
      </c>
      <c r="I878" s="181">
        <f t="shared" si="490"/>
        <v>42685</v>
      </c>
      <c r="J878" s="181">
        <f t="shared" si="509"/>
        <v>42715</v>
      </c>
      <c r="K878" s="182">
        <f t="shared" si="491"/>
        <v>2.9991053089204467E-3</v>
      </c>
      <c r="L878" s="213">
        <f t="shared" si="510"/>
        <v>42776</v>
      </c>
      <c r="M878" s="183">
        <f t="shared" si="511"/>
        <v>23</v>
      </c>
      <c r="N878" s="183">
        <f t="shared" si="492"/>
        <v>18</v>
      </c>
      <c r="O878" s="177">
        <f t="shared" si="493"/>
        <v>1.00234636</v>
      </c>
      <c r="P878" s="184">
        <f t="shared" si="519"/>
        <v>1.00180102</v>
      </c>
      <c r="Q878" s="184">
        <f t="shared" si="512"/>
        <v>1.2027664382404939</v>
      </c>
      <c r="R878" s="177">
        <f t="shared" si="518"/>
        <v>1.20558856</v>
      </c>
      <c r="S878" s="177">
        <f t="shared" si="513"/>
        <v>1.15976272</v>
      </c>
      <c r="T878" s="177">
        <f t="shared" si="494"/>
        <v>317101.23250699998</v>
      </c>
      <c r="U878" s="177">
        <f t="shared" si="495"/>
        <v>836.21101913273924</v>
      </c>
      <c r="V878" s="177">
        <f t="shared" si="496"/>
        <v>55135.76360510815</v>
      </c>
      <c r="W878" s="177">
        <f t="shared" si="497"/>
        <v>329391.03443589091</v>
      </c>
      <c r="X878" s="185">
        <f t="shared" si="498"/>
        <v>0</v>
      </c>
      <c r="Y878" s="177">
        <f t="shared" si="499"/>
        <v>0</v>
      </c>
      <c r="Z878" s="186">
        <f t="shared" si="500"/>
        <v>0</v>
      </c>
      <c r="AA878" s="177">
        <f t="shared" si="514"/>
        <v>0</v>
      </c>
      <c r="AB878" s="187">
        <f t="shared" si="515"/>
        <v>7.1215000000000001E-2</v>
      </c>
      <c r="AC878" s="185">
        <f t="shared" si="501"/>
        <v>18</v>
      </c>
      <c r="AD878" s="185">
        <v>252</v>
      </c>
      <c r="AE878" s="184">
        <f t="shared" si="517"/>
        <v>1.0049259150000001</v>
      </c>
      <c r="AF878" s="177">
        <f t="shared" si="502"/>
        <v>1562.0137177199999</v>
      </c>
      <c r="AG878" s="177">
        <f t="shared" si="503"/>
        <v>1622.5522373900001</v>
      </c>
      <c r="AH878" s="188">
        <f t="shared" si="516"/>
        <v>0</v>
      </c>
      <c r="AI878" s="188"/>
      <c r="AJ878" s="188"/>
      <c r="AK878" s="188"/>
      <c r="AL878" s="8"/>
      <c r="AM878" s="8"/>
      <c r="AN878" s="8"/>
      <c r="AO878" s="8"/>
      <c r="AP878" s="8"/>
      <c r="AQ878" s="8"/>
      <c r="AR878" s="5"/>
      <c r="AS878" s="1"/>
      <c r="AT878" s="8"/>
      <c r="AU878" s="1"/>
      <c r="AV878" s="1"/>
      <c r="AW878" s="3"/>
      <c r="AX878" s="3"/>
      <c r="AY878" s="4"/>
      <c r="AZ878" s="4"/>
      <c r="BA878" s="4"/>
      <c r="BB878" s="1"/>
      <c r="BC878" s="1"/>
      <c r="BD878" s="1"/>
      <c r="BE878" s="1"/>
      <c r="BF878" s="1"/>
      <c r="BG878" s="1"/>
      <c r="BH878" s="1"/>
      <c r="BI878" s="1"/>
    </row>
    <row r="879" spans="1:61" x14ac:dyDescent="0.2">
      <c r="A879" s="125">
        <f t="shared" si="504"/>
        <v>42770</v>
      </c>
      <c r="B879" s="177">
        <f t="shared" si="488"/>
        <v>331146.27859219309</v>
      </c>
      <c r="C879" s="3">
        <f t="shared" si="505"/>
        <v>44704747.609946065</v>
      </c>
      <c r="D879" s="177">
        <f t="shared" si="506"/>
        <v>273419.05981165002</v>
      </c>
      <c r="E879" s="177">
        <f t="shared" si="507"/>
        <v>5234.0810117199999</v>
      </c>
      <c r="F879" s="178">
        <f t="shared" si="489"/>
        <v>268184.97879993002</v>
      </c>
      <c r="G879" s="179">
        <f t="shared" si="508"/>
        <v>4761.42</v>
      </c>
      <c r="H879" s="180">
        <f>IF(AND(N879=1,N878&gt;1),VLOOKUP(A878,[1]Plan1!$CW$105:$CY$215,3),H878)</f>
        <v>4775.7</v>
      </c>
      <c r="I879" s="181">
        <f t="shared" si="490"/>
        <v>42685</v>
      </c>
      <c r="J879" s="181">
        <f t="shared" si="509"/>
        <v>42715</v>
      </c>
      <c r="K879" s="182">
        <f t="shared" si="491"/>
        <v>2.9991053089204467E-3</v>
      </c>
      <c r="L879" s="213">
        <f t="shared" si="510"/>
        <v>42776</v>
      </c>
      <c r="M879" s="183">
        <f t="shared" si="511"/>
        <v>23</v>
      </c>
      <c r="N879" s="183">
        <f t="shared" si="492"/>
        <v>19</v>
      </c>
      <c r="O879" s="177">
        <f t="shared" si="493"/>
        <v>1.00247687</v>
      </c>
      <c r="P879" s="184">
        <f t="shared" si="519"/>
        <v>1.00180102</v>
      </c>
      <c r="Q879" s="184">
        <f t="shared" si="512"/>
        <v>1.2027664382404939</v>
      </c>
      <c r="R879" s="177">
        <f t="shared" si="518"/>
        <v>1.20574553</v>
      </c>
      <c r="S879" s="177">
        <f t="shared" si="513"/>
        <v>1.15976272</v>
      </c>
      <c r="T879" s="177">
        <f t="shared" si="494"/>
        <v>317101.23250699998</v>
      </c>
      <c r="U879" s="177">
        <f t="shared" si="495"/>
        <v>836.21101913273924</v>
      </c>
      <c r="V879" s="177">
        <f t="shared" si="496"/>
        <v>55177.86060123035</v>
      </c>
      <c r="W879" s="177">
        <f t="shared" si="497"/>
        <v>329433.13143201312</v>
      </c>
      <c r="X879" s="185">
        <f t="shared" si="498"/>
        <v>0</v>
      </c>
      <c r="Y879" s="177">
        <f t="shared" si="499"/>
        <v>0</v>
      </c>
      <c r="Z879" s="186">
        <f t="shared" si="500"/>
        <v>0</v>
      </c>
      <c r="AA879" s="177">
        <f t="shared" si="514"/>
        <v>0</v>
      </c>
      <c r="AB879" s="187">
        <f t="shared" si="515"/>
        <v>7.1215000000000001E-2</v>
      </c>
      <c r="AC879" s="185">
        <f t="shared" si="501"/>
        <v>19</v>
      </c>
      <c r="AD879" s="185">
        <v>252</v>
      </c>
      <c r="AE879" s="184">
        <f t="shared" si="517"/>
        <v>1.0052002879999999</v>
      </c>
      <c r="AF879" s="177">
        <f t="shared" si="502"/>
        <v>1649.0177341900001</v>
      </c>
      <c r="AG879" s="177">
        <f t="shared" si="503"/>
        <v>1713.1471601799999</v>
      </c>
      <c r="AH879" s="188">
        <f t="shared" si="516"/>
        <v>0</v>
      </c>
      <c r="AI879" s="188"/>
      <c r="AJ879" s="188"/>
      <c r="AK879" s="188"/>
      <c r="AL879" s="8"/>
      <c r="AM879" s="8"/>
      <c r="AN879" s="8"/>
      <c r="AO879" s="8"/>
      <c r="AP879" s="8"/>
      <c r="AQ879" s="8"/>
      <c r="AR879" s="5"/>
      <c r="AS879" s="1"/>
      <c r="AT879" s="8"/>
      <c r="AU879" s="1"/>
      <c r="AV879" s="1"/>
      <c r="AW879" s="3"/>
      <c r="AX879" s="3"/>
      <c r="AY879" s="4"/>
      <c r="AZ879" s="4"/>
      <c r="BA879" s="4"/>
      <c r="BB879" s="1"/>
      <c r="BC879" s="1"/>
      <c r="BD879" s="1"/>
      <c r="BE879" s="1"/>
      <c r="BF879" s="1"/>
      <c r="BG879" s="1"/>
      <c r="BH879" s="1"/>
      <c r="BI879" s="1"/>
    </row>
    <row r="880" spans="1:61" x14ac:dyDescent="0.2">
      <c r="A880" s="125">
        <f t="shared" si="504"/>
        <v>42771</v>
      </c>
      <c r="B880" s="177">
        <f t="shared" si="488"/>
        <v>331146.27859219309</v>
      </c>
      <c r="C880" s="3">
        <f t="shared" si="505"/>
        <v>44704747.609946065</v>
      </c>
      <c r="D880" s="177">
        <f t="shared" si="506"/>
        <v>273419.05981165002</v>
      </c>
      <c r="E880" s="177">
        <f t="shared" si="507"/>
        <v>5234.0810117199999</v>
      </c>
      <c r="F880" s="178">
        <f t="shared" si="489"/>
        <v>268184.97879993002</v>
      </c>
      <c r="G880" s="179">
        <f t="shared" si="508"/>
        <v>4761.42</v>
      </c>
      <c r="H880" s="180">
        <f>IF(AND(N880=1,N879&gt;1),VLOOKUP(A879,[1]Plan1!$CW$105:$CY$215,3),H879)</f>
        <v>4775.7</v>
      </c>
      <c r="I880" s="181">
        <f t="shared" si="490"/>
        <v>42685</v>
      </c>
      <c r="J880" s="181">
        <f t="shared" si="509"/>
        <v>42715</v>
      </c>
      <c r="K880" s="182">
        <f t="shared" si="491"/>
        <v>2.9991053089204467E-3</v>
      </c>
      <c r="L880" s="213">
        <f t="shared" si="510"/>
        <v>42776</v>
      </c>
      <c r="M880" s="183">
        <f t="shared" si="511"/>
        <v>23</v>
      </c>
      <c r="N880" s="183">
        <f t="shared" si="492"/>
        <v>19</v>
      </c>
      <c r="O880" s="177">
        <f t="shared" si="493"/>
        <v>1.00247687</v>
      </c>
      <c r="P880" s="184">
        <f t="shared" si="519"/>
        <v>1.00180102</v>
      </c>
      <c r="Q880" s="184">
        <f t="shared" si="512"/>
        <v>1.2027664382404939</v>
      </c>
      <c r="R880" s="177">
        <f t="shared" si="518"/>
        <v>1.20574553</v>
      </c>
      <c r="S880" s="177">
        <f t="shared" si="513"/>
        <v>1.15976272</v>
      </c>
      <c r="T880" s="177">
        <f t="shared" si="494"/>
        <v>317101.23250699998</v>
      </c>
      <c r="U880" s="177">
        <f t="shared" si="495"/>
        <v>836.21101913273924</v>
      </c>
      <c r="V880" s="177">
        <f t="shared" si="496"/>
        <v>55177.86060123035</v>
      </c>
      <c r="W880" s="177">
        <f t="shared" si="497"/>
        <v>329433.13143201312</v>
      </c>
      <c r="X880" s="185">
        <f t="shared" si="498"/>
        <v>0</v>
      </c>
      <c r="Y880" s="177">
        <f t="shared" si="499"/>
        <v>0</v>
      </c>
      <c r="Z880" s="186">
        <f t="shared" si="500"/>
        <v>0</v>
      </c>
      <c r="AA880" s="177">
        <f t="shared" si="514"/>
        <v>0</v>
      </c>
      <c r="AB880" s="187">
        <f t="shared" si="515"/>
        <v>7.1215000000000001E-2</v>
      </c>
      <c r="AC880" s="185">
        <f t="shared" si="501"/>
        <v>19</v>
      </c>
      <c r="AD880" s="185">
        <v>252</v>
      </c>
      <c r="AE880" s="184">
        <f t="shared" si="517"/>
        <v>1.0052002879999999</v>
      </c>
      <c r="AF880" s="177">
        <f t="shared" si="502"/>
        <v>1649.0177341900001</v>
      </c>
      <c r="AG880" s="177">
        <f t="shared" si="503"/>
        <v>1713.1471601799999</v>
      </c>
      <c r="AH880" s="188">
        <f t="shared" si="516"/>
        <v>0</v>
      </c>
      <c r="AI880" s="188"/>
      <c r="AJ880" s="188"/>
      <c r="AK880" s="188"/>
      <c r="AL880" s="8"/>
      <c r="AM880" s="8"/>
      <c r="AN880" s="8"/>
      <c r="AO880" s="8"/>
      <c r="AP880" s="8"/>
      <c r="AQ880" s="8"/>
      <c r="AR880" s="5"/>
      <c r="AS880" s="1"/>
      <c r="AT880" s="8"/>
      <c r="AU880" s="1"/>
      <c r="AV880" s="1"/>
      <c r="AW880" s="3"/>
      <c r="AX880" s="3"/>
      <c r="AY880" s="4"/>
      <c r="AZ880" s="4"/>
      <c r="BA880" s="4"/>
      <c r="BB880" s="1"/>
      <c r="BC880" s="1"/>
      <c r="BD880" s="1"/>
      <c r="BE880" s="1"/>
      <c r="BF880" s="1"/>
      <c r="BG880" s="1"/>
      <c r="BH880" s="1"/>
      <c r="BI880" s="1"/>
    </row>
    <row r="881" spans="1:192" x14ac:dyDescent="0.2">
      <c r="A881" s="125">
        <f t="shared" si="504"/>
        <v>42772</v>
      </c>
      <c r="B881" s="177">
        <f t="shared" si="488"/>
        <v>331146.27859219309</v>
      </c>
      <c r="C881" s="3">
        <f t="shared" si="505"/>
        <v>44704747.609946065</v>
      </c>
      <c r="D881" s="177">
        <f t="shared" si="506"/>
        <v>273419.05981165002</v>
      </c>
      <c r="E881" s="177">
        <f t="shared" si="507"/>
        <v>5234.0810117199999</v>
      </c>
      <c r="F881" s="178">
        <f t="shared" si="489"/>
        <v>268184.97879993002</v>
      </c>
      <c r="G881" s="179">
        <f t="shared" si="508"/>
        <v>4761.42</v>
      </c>
      <c r="H881" s="180">
        <f>IF(AND(N881=1,N880&gt;1),VLOOKUP(A880,[1]Plan1!$CW$105:$CY$215,3),H880)</f>
        <v>4775.7</v>
      </c>
      <c r="I881" s="181">
        <f t="shared" si="490"/>
        <v>42685</v>
      </c>
      <c r="J881" s="181">
        <f t="shared" si="509"/>
        <v>42715</v>
      </c>
      <c r="K881" s="182">
        <f t="shared" si="491"/>
        <v>2.9991053089204467E-3</v>
      </c>
      <c r="L881" s="213">
        <f t="shared" si="510"/>
        <v>42776</v>
      </c>
      <c r="M881" s="183">
        <f t="shared" si="511"/>
        <v>23</v>
      </c>
      <c r="N881" s="183">
        <f t="shared" si="492"/>
        <v>19</v>
      </c>
      <c r="O881" s="177">
        <f t="shared" si="493"/>
        <v>1.00247687</v>
      </c>
      <c r="P881" s="184">
        <f t="shared" si="519"/>
        <v>1.00180102</v>
      </c>
      <c r="Q881" s="184">
        <f t="shared" si="512"/>
        <v>1.2027664382404939</v>
      </c>
      <c r="R881" s="177">
        <f t="shared" si="518"/>
        <v>1.20574553</v>
      </c>
      <c r="S881" s="177">
        <f t="shared" si="513"/>
        <v>1.15976272</v>
      </c>
      <c r="T881" s="177">
        <f t="shared" si="494"/>
        <v>317101.23250699998</v>
      </c>
      <c r="U881" s="177">
        <f t="shared" si="495"/>
        <v>836.21101913273924</v>
      </c>
      <c r="V881" s="177">
        <f t="shared" si="496"/>
        <v>55177.86060123035</v>
      </c>
      <c r="W881" s="177">
        <f t="shared" si="497"/>
        <v>329433.13143201312</v>
      </c>
      <c r="X881" s="185">
        <f t="shared" si="498"/>
        <v>0</v>
      </c>
      <c r="Y881" s="177">
        <f t="shared" si="499"/>
        <v>0</v>
      </c>
      <c r="Z881" s="186">
        <f t="shared" si="500"/>
        <v>0</v>
      </c>
      <c r="AA881" s="177">
        <f t="shared" si="514"/>
        <v>0</v>
      </c>
      <c r="AB881" s="187">
        <f t="shared" si="515"/>
        <v>7.1215000000000001E-2</v>
      </c>
      <c r="AC881" s="185">
        <f t="shared" si="501"/>
        <v>19</v>
      </c>
      <c r="AD881" s="185">
        <v>252</v>
      </c>
      <c r="AE881" s="184">
        <f t="shared" si="517"/>
        <v>1.0052002879999999</v>
      </c>
      <c r="AF881" s="177">
        <f t="shared" si="502"/>
        <v>1649.0177341900001</v>
      </c>
      <c r="AG881" s="177">
        <f t="shared" si="503"/>
        <v>1713.1471601799999</v>
      </c>
      <c r="AH881" s="188">
        <f t="shared" si="516"/>
        <v>0</v>
      </c>
      <c r="AI881" s="188"/>
      <c r="AJ881" s="188"/>
      <c r="AK881" s="188"/>
      <c r="AL881" s="8"/>
      <c r="AM881" s="8"/>
      <c r="AN881" s="8"/>
      <c r="AO881" s="8"/>
      <c r="AP881" s="8"/>
      <c r="AQ881" s="8"/>
      <c r="AR881" s="5"/>
      <c r="AS881" s="1"/>
      <c r="AT881" s="8"/>
      <c r="AU881" s="1"/>
      <c r="AV881" s="1"/>
      <c r="AW881" s="3"/>
      <c r="AX881" s="3"/>
      <c r="AY881" s="4"/>
      <c r="AZ881" s="4"/>
      <c r="BA881" s="4"/>
      <c r="BB881" s="1"/>
      <c r="BC881" s="1"/>
      <c r="BD881" s="1"/>
      <c r="BE881" s="1"/>
      <c r="BF881" s="1"/>
      <c r="BG881" s="1"/>
      <c r="BH881" s="1"/>
      <c r="BI881" s="1"/>
    </row>
    <row r="882" spans="1:192" x14ac:dyDescent="0.2">
      <c r="A882" s="125">
        <f t="shared" si="504"/>
        <v>42773</v>
      </c>
      <c r="B882" s="177">
        <f t="shared" si="488"/>
        <v>331279.02608243475</v>
      </c>
      <c r="C882" s="3">
        <f t="shared" si="505"/>
        <v>44722668.521128692</v>
      </c>
      <c r="D882" s="177">
        <f t="shared" si="506"/>
        <v>273419.05981165002</v>
      </c>
      <c r="E882" s="177">
        <f t="shared" si="507"/>
        <v>5234.0810117199999</v>
      </c>
      <c r="F882" s="178">
        <f t="shared" si="489"/>
        <v>268184.97879993002</v>
      </c>
      <c r="G882" s="179">
        <f t="shared" si="508"/>
        <v>4761.42</v>
      </c>
      <c r="H882" s="180">
        <f>IF(AND(N882=1,N881&gt;1),VLOOKUP(A881,[1]Plan1!$CW$105:$CY$215,3),H881)</f>
        <v>4775.7</v>
      </c>
      <c r="I882" s="181">
        <f t="shared" si="490"/>
        <v>42685</v>
      </c>
      <c r="J882" s="181">
        <f t="shared" si="509"/>
        <v>42715</v>
      </c>
      <c r="K882" s="182">
        <f t="shared" si="491"/>
        <v>2.9991053089204467E-3</v>
      </c>
      <c r="L882" s="213">
        <f t="shared" si="510"/>
        <v>42776</v>
      </c>
      <c r="M882" s="183">
        <f t="shared" si="511"/>
        <v>23</v>
      </c>
      <c r="N882" s="183">
        <f t="shared" si="492"/>
        <v>20</v>
      </c>
      <c r="O882" s="177">
        <f t="shared" si="493"/>
        <v>1.0026074</v>
      </c>
      <c r="P882" s="184">
        <f t="shared" si="519"/>
        <v>1.00180102</v>
      </c>
      <c r="Q882" s="184">
        <f t="shared" si="512"/>
        <v>1.2027664382404939</v>
      </c>
      <c r="R882" s="177">
        <f t="shared" si="518"/>
        <v>1.2059025299999999</v>
      </c>
      <c r="S882" s="177">
        <f t="shared" si="513"/>
        <v>1.15976272</v>
      </c>
      <c r="T882" s="177">
        <f t="shared" si="494"/>
        <v>317101.23250699998</v>
      </c>
      <c r="U882" s="177">
        <f t="shared" si="495"/>
        <v>836.21101913273924</v>
      </c>
      <c r="V882" s="177">
        <f t="shared" si="496"/>
        <v>55219.965642901931</v>
      </c>
      <c r="W882" s="177">
        <f t="shared" si="497"/>
        <v>329475.23647368472</v>
      </c>
      <c r="X882" s="185">
        <f t="shared" si="498"/>
        <v>0</v>
      </c>
      <c r="Y882" s="177">
        <f t="shared" si="499"/>
        <v>0</v>
      </c>
      <c r="Z882" s="186">
        <f t="shared" si="500"/>
        <v>0</v>
      </c>
      <c r="AA882" s="177">
        <f t="shared" si="514"/>
        <v>0</v>
      </c>
      <c r="AB882" s="187">
        <f t="shared" si="515"/>
        <v>7.1215000000000001E-2</v>
      </c>
      <c r="AC882" s="185">
        <f t="shared" si="501"/>
        <v>20</v>
      </c>
      <c r="AD882" s="185">
        <v>252</v>
      </c>
      <c r="AE882" s="184">
        <f t="shared" si="517"/>
        <v>1.005474735</v>
      </c>
      <c r="AF882" s="177">
        <f t="shared" si="502"/>
        <v>1736.0452161400001</v>
      </c>
      <c r="AG882" s="177">
        <f t="shared" si="503"/>
        <v>1803.7896087500001</v>
      </c>
      <c r="AH882" s="188">
        <f t="shared" si="516"/>
        <v>0</v>
      </c>
      <c r="AI882" s="188"/>
      <c r="AJ882" s="188"/>
      <c r="AK882" s="188"/>
      <c r="AL882" s="8"/>
      <c r="AM882" s="8"/>
      <c r="AN882" s="8"/>
      <c r="AO882" s="8"/>
      <c r="AP882" s="8"/>
      <c r="AQ882" s="8"/>
      <c r="AR882" s="5"/>
      <c r="AS882" s="1"/>
      <c r="AT882" s="8"/>
      <c r="AU882" s="1"/>
      <c r="AV882" s="1"/>
      <c r="AW882" s="3"/>
      <c r="AX882" s="3"/>
      <c r="AY882" s="4"/>
      <c r="AZ882" s="4"/>
      <c r="BA882" s="4"/>
      <c r="BB882" s="1"/>
      <c r="BC882" s="1"/>
      <c r="BD882" s="1"/>
      <c r="BE882" s="1"/>
      <c r="BF882" s="1"/>
      <c r="BG882" s="1"/>
      <c r="BH882" s="1"/>
      <c r="BI882" s="1"/>
    </row>
    <row r="883" spans="1:192" x14ac:dyDescent="0.2">
      <c r="A883" s="125">
        <f t="shared" si="504"/>
        <v>42774</v>
      </c>
      <c r="B883" s="177">
        <f t="shared" si="488"/>
        <v>331411.82679221587</v>
      </c>
      <c r="C883" s="3">
        <f t="shared" si="505"/>
        <v>44740596.616949141</v>
      </c>
      <c r="D883" s="177">
        <f t="shared" si="506"/>
        <v>273419.05981165002</v>
      </c>
      <c r="E883" s="177">
        <f t="shared" si="507"/>
        <v>5234.0810117199999</v>
      </c>
      <c r="F883" s="178">
        <f t="shared" si="489"/>
        <v>268184.97879993002</v>
      </c>
      <c r="G883" s="179">
        <f t="shared" si="508"/>
        <v>4761.42</v>
      </c>
      <c r="H883" s="180">
        <f>IF(AND(N883=1,N882&gt;1),VLOOKUP(A882,[1]Plan1!$CW$105:$CY$215,3),H882)</f>
        <v>4775.7</v>
      </c>
      <c r="I883" s="181">
        <f t="shared" si="490"/>
        <v>42685</v>
      </c>
      <c r="J883" s="181">
        <f t="shared" si="509"/>
        <v>42715</v>
      </c>
      <c r="K883" s="182">
        <f t="shared" si="491"/>
        <v>2.9991053089204467E-3</v>
      </c>
      <c r="L883" s="213">
        <f t="shared" si="510"/>
        <v>42776</v>
      </c>
      <c r="M883" s="183">
        <f t="shared" si="511"/>
        <v>23</v>
      </c>
      <c r="N883" s="183">
        <f t="shared" si="492"/>
        <v>21</v>
      </c>
      <c r="O883" s="177">
        <f t="shared" si="493"/>
        <v>1.00273795</v>
      </c>
      <c r="P883" s="184">
        <f t="shared" si="519"/>
        <v>1.00180102</v>
      </c>
      <c r="Q883" s="184">
        <f t="shared" si="512"/>
        <v>1.2027664382404939</v>
      </c>
      <c r="R883" s="177">
        <f t="shared" si="518"/>
        <v>1.20605955</v>
      </c>
      <c r="S883" s="177">
        <f t="shared" si="513"/>
        <v>1.15976272</v>
      </c>
      <c r="T883" s="177">
        <f t="shared" si="494"/>
        <v>317101.23250699998</v>
      </c>
      <c r="U883" s="177">
        <f t="shared" si="495"/>
        <v>836.21101913273924</v>
      </c>
      <c r="V883" s="177">
        <f t="shared" si="496"/>
        <v>55262.076048273113</v>
      </c>
      <c r="W883" s="177">
        <f t="shared" si="497"/>
        <v>329517.3468790559</v>
      </c>
      <c r="X883" s="185">
        <f t="shared" si="498"/>
        <v>0</v>
      </c>
      <c r="Y883" s="177">
        <f t="shared" si="499"/>
        <v>0</v>
      </c>
      <c r="Z883" s="186">
        <f t="shared" si="500"/>
        <v>0</v>
      </c>
      <c r="AA883" s="177">
        <f t="shared" si="514"/>
        <v>0</v>
      </c>
      <c r="AB883" s="187">
        <f t="shared" si="515"/>
        <v>7.1215000000000001E-2</v>
      </c>
      <c r="AC883" s="185">
        <f t="shared" si="501"/>
        <v>21</v>
      </c>
      <c r="AD883" s="185">
        <v>252</v>
      </c>
      <c r="AE883" s="184">
        <f t="shared" si="517"/>
        <v>1.005749257</v>
      </c>
      <c r="AF883" s="177">
        <f t="shared" si="502"/>
        <v>1823.0964806899999</v>
      </c>
      <c r="AG883" s="177">
        <f t="shared" si="503"/>
        <v>1894.47991316</v>
      </c>
      <c r="AH883" s="188">
        <f t="shared" si="516"/>
        <v>0</v>
      </c>
      <c r="AI883" s="188"/>
      <c r="AJ883" s="188"/>
      <c r="AK883" s="188"/>
      <c r="AL883" s="8"/>
      <c r="AM883" s="8"/>
      <c r="AN883" s="8"/>
      <c r="AO883" s="8"/>
      <c r="AP883" s="8"/>
      <c r="AQ883" s="8"/>
      <c r="AR883" s="5"/>
      <c r="AS883" s="1"/>
      <c r="AT883" s="8"/>
      <c r="AU883" s="1"/>
      <c r="AV883" s="1"/>
      <c r="AW883" s="3"/>
      <c r="AX883" s="3"/>
      <c r="AY883" s="4"/>
      <c r="AZ883" s="4"/>
      <c r="BA883" s="4"/>
      <c r="BB883" s="1"/>
      <c r="BC883" s="1"/>
      <c r="BD883" s="1"/>
      <c r="BE883" s="1"/>
      <c r="BF883" s="1"/>
      <c r="BG883" s="1"/>
      <c r="BH883" s="1"/>
      <c r="BI883" s="1"/>
    </row>
    <row r="884" spans="1:192" x14ac:dyDescent="0.2">
      <c r="A884" s="125">
        <f t="shared" si="504"/>
        <v>42775</v>
      </c>
      <c r="B884" s="177">
        <f t="shared" si="488"/>
        <v>331544.68073543656</v>
      </c>
      <c r="C884" s="3">
        <f t="shared" si="505"/>
        <v>44758531.899283938</v>
      </c>
      <c r="D884" s="177">
        <f t="shared" si="506"/>
        <v>273419.05981165002</v>
      </c>
      <c r="E884" s="177">
        <f t="shared" si="507"/>
        <v>5234.0810117199999</v>
      </c>
      <c r="F884" s="178">
        <f t="shared" si="489"/>
        <v>268184.97879993002</v>
      </c>
      <c r="G884" s="179">
        <f t="shared" si="508"/>
        <v>4761.42</v>
      </c>
      <c r="H884" s="180">
        <f>IF(AND(N884=1,N883&gt;1),VLOOKUP(A883,[1]Plan1!$CW$105:$CY$215,3),H883)</f>
        <v>4775.7</v>
      </c>
      <c r="I884" s="181">
        <f t="shared" si="490"/>
        <v>42685</v>
      </c>
      <c r="J884" s="181">
        <f t="shared" si="509"/>
        <v>42715</v>
      </c>
      <c r="K884" s="182">
        <f t="shared" si="491"/>
        <v>2.9991053089204467E-3</v>
      </c>
      <c r="L884" s="213">
        <f t="shared" si="510"/>
        <v>42776</v>
      </c>
      <c r="M884" s="183">
        <f t="shared" si="511"/>
        <v>23</v>
      </c>
      <c r="N884" s="183">
        <f t="shared" si="492"/>
        <v>22</v>
      </c>
      <c r="O884" s="177">
        <f t="shared" si="493"/>
        <v>1.00286852</v>
      </c>
      <c r="P884" s="184">
        <f t="shared" si="519"/>
        <v>1.00180102</v>
      </c>
      <c r="Q884" s="184">
        <f t="shared" si="512"/>
        <v>1.2027664382404939</v>
      </c>
      <c r="R884" s="177">
        <f t="shared" si="518"/>
        <v>1.2062165899999999</v>
      </c>
      <c r="S884" s="177">
        <f t="shared" si="513"/>
        <v>1.15976272</v>
      </c>
      <c r="T884" s="177">
        <f t="shared" si="494"/>
        <v>317101.23250699998</v>
      </c>
      <c r="U884" s="177">
        <f t="shared" si="495"/>
        <v>836.21101913273924</v>
      </c>
      <c r="V884" s="177">
        <f t="shared" si="496"/>
        <v>55304.191817343839</v>
      </c>
      <c r="W884" s="177">
        <f t="shared" si="497"/>
        <v>329559.46264812659</v>
      </c>
      <c r="X884" s="185">
        <f t="shared" si="498"/>
        <v>0</v>
      </c>
      <c r="Y884" s="177">
        <f t="shared" si="499"/>
        <v>0</v>
      </c>
      <c r="Z884" s="186">
        <f t="shared" si="500"/>
        <v>0</v>
      </c>
      <c r="AA884" s="177">
        <f t="shared" si="514"/>
        <v>0</v>
      </c>
      <c r="AB884" s="187">
        <f t="shared" si="515"/>
        <v>7.1215000000000001E-2</v>
      </c>
      <c r="AC884" s="185">
        <f t="shared" si="501"/>
        <v>22</v>
      </c>
      <c r="AD884" s="185">
        <v>252</v>
      </c>
      <c r="AE884" s="184">
        <f t="shared" si="517"/>
        <v>1.0060238539999999</v>
      </c>
      <c r="AF884" s="177">
        <f t="shared" si="502"/>
        <v>1910.17152784</v>
      </c>
      <c r="AG884" s="177">
        <f t="shared" si="503"/>
        <v>1985.2180873100001</v>
      </c>
      <c r="AH884" s="188">
        <f t="shared" si="516"/>
        <v>0</v>
      </c>
      <c r="AI884" s="188"/>
      <c r="AJ884" s="188"/>
      <c r="AK884" s="188"/>
      <c r="AL884" s="8"/>
      <c r="AM884" s="8"/>
      <c r="AN884" s="11"/>
      <c r="AO884" s="11"/>
      <c r="AP884" s="11"/>
      <c r="AQ884" s="11"/>
      <c r="AR884" s="5"/>
      <c r="AS884" s="7"/>
      <c r="AT884" s="11"/>
      <c r="AU884" s="7"/>
      <c r="AV884" s="7"/>
      <c r="AW884" s="10"/>
      <c r="AX884" s="10"/>
      <c r="AY884" s="12"/>
      <c r="AZ884" s="12"/>
      <c r="BA884" s="12"/>
      <c r="BB884" s="7"/>
      <c r="BC884" s="7"/>
      <c r="BD884" s="7"/>
      <c r="BE884" s="7"/>
      <c r="BF884" s="7"/>
      <c r="BG884" s="7"/>
      <c r="BH884" s="7"/>
      <c r="BI884" s="7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</row>
    <row r="885" spans="1:192" x14ac:dyDescent="0.2">
      <c r="A885" s="125">
        <f t="shared" si="504"/>
        <v>42776</v>
      </c>
      <c r="B885" s="177">
        <f t="shared" si="488"/>
        <v>331677.58792597696</v>
      </c>
      <c r="C885" s="3">
        <f t="shared" si="505"/>
        <v>44776474.370006889</v>
      </c>
      <c r="D885" s="177">
        <f t="shared" si="506"/>
        <v>273419.05981165002</v>
      </c>
      <c r="E885" s="177">
        <f t="shared" si="507"/>
        <v>5234.0810117199999</v>
      </c>
      <c r="F885" s="178">
        <f t="shared" si="489"/>
        <v>268184.97879993002</v>
      </c>
      <c r="G885" s="179">
        <f t="shared" si="508"/>
        <v>4761.42</v>
      </c>
      <c r="H885" s="180">
        <f>IF(AND(N885=1,N884&gt;1),VLOOKUP(A884,[1]Plan1!$CW$105:$CY$215,3),H884)</f>
        <v>4775.7</v>
      </c>
      <c r="I885" s="181">
        <f t="shared" si="490"/>
        <v>42685</v>
      </c>
      <c r="J885" s="181">
        <f t="shared" si="509"/>
        <v>42715</v>
      </c>
      <c r="K885" s="182">
        <f t="shared" si="491"/>
        <v>2.9991053089204467E-3</v>
      </c>
      <c r="L885" s="213">
        <f t="shared" si="510"/>
        <v>42776</v>
      </c>
      <c r="M885" s="183">
        <f t="shared" si="511"/>
        <v>23</v>
      </c>
      <c r="N885" s="183">
        <f t="shared" si="492"/>
        <v>23</v>
      </c>
      <c r="O885" s="177">
        <f t="shared" si="493"/>
        <v>1.0029991</v>
      </c>
      <c r="P885" s="184">
        <f t="shared" si="519"/>
        <v>1.00180102</v>
      </c>
      <c r="Q885" s="184">
        <f t="shared" si="512"/>
        <v>1.2027664382404939</v>
      </c>
      <c r="R885" s="177">
        <f t="shared" si="518"/>
        <v>1.20637365</v>
      </c>
      <c r="S885" s="177">
        <f t="shared" si="513"/>
        <v>1.15976272</v>
      </c>
      <c r="T885" s="177">
        <f t="shared" si="494"/>
        <v>317101.23250699998</v>
      </c>
      <c r="U885" s="177">
        <f t="shared" si="495"/>
        <v>836.21101913273924</v>
      </c>
      <c r="V885" s="177">
        <f t="shared" si="496"/>
        <v>55346.312950114167</v>
      </c>
      <c r="W885" s="177">
        <f t="shared" si="497"/>
        <v>329601.58378089697</v>
      </c>
      <c r="X885" s="185">
        <f t="shared" si="498"/>
        <v>29</v>
      </c>
      <c r="Y885" s="177">
        <f t="shared" si="499"/>
        <v>2423.3131271100001</v>
      </c>
      <c r="Z885" s="186">
        <f t="shared" si="500"/>
        <v>8.8629999999999994E-3</v>
      </c>
      <c r="AA885" s="177">
        <f t="shared" si="514"/>
        <v>2810.4682237000002</v>
      </c>
      <c r="AB885" s="187">
        <f t="shared" si="515"/>
        <v>7.1215000000000001E-2</v>
      </c>
      <c r="AC885" s="185">
        <f t="shared" si="501"/>
        <v>23</v>
      </c>
      <c r="AD885" s="185">
        <v>252</v>
      </c>
      <c r="AE885" s="184">
        <f t="shared" si="517"/>
        <v>1.0062985259999999</v>
      </c>
      <c r="AF885" s="177">
        <f t="shared" si="502"/>
        <v>1997.27035757</v>
      </c>
      <c r="AG885" s="177">
        <f t="shared" si="503"/>
        <v>2076.0041450799999</v>
      </c>
      <c r="AH885" s="188">
        <f t="shared" si="516"/>
        <v>4807.7385812700004</v>
      </c>
      <c r="AI885" s="188"/>
      <c r="AJ885" s="188"/>
      <c r="AK885" s="188"/>
      <c r="AL885" s="8"/>
      <c r="AM885" s="8"/>
      <c r="AN885" s="8"/>
      <c r="AO885" s="8"/>
      <c r="AP885" s="8"/>
      <c r="AQ885" s="8"/>
      <c r="AR885" s="5"/>
      <c r="AS885" s="1"/>
      <c r="AT885" s="8"/>
      <c r="AU885" s="1"/>
      <c r="AV885" s="1"/>
      <c r="AW885" s="3"/>
      <c r="AX885" s="3"/>
      <c r="AY885" s="4"/>
      <c r="AZ885" s="4"/>
      <c r="BA885" s="4"/>
      <c r="BB885" s="1"/>
      <c r="BC885" s="1"/>
      <c r="BD885" s="1"/>
      <c r="BE885" s="1"/>
      <c r="BF885" s="1"/>
      <c r="BG885" s="1"/>
      <c r="BH885" s="1"/>
      <c r="BI885" s="1"/>
    </row>
    <row r="886" spans="1:192" x14ac:dyDescent="0.2">
      <c r="A886" s="125">
        <f t="shared" si="504"/>
        <v>42777</v>
      </c>
      <c r="B886" s="177">
        <f t="shared" si="488"/>
        <v>326948.54568515782</v>
      </c>
      <c r="C886" s="3">
        <f t="shared" si="505"/>
        <v>44138053.667496309</v>
      </c>
      <c r="D886" s="177">
        <f t="shared" si="506"/>
        <v>270995.74668454</v>
      </c>
      <c r="E886" s="177">
        <f t="shared" si="507"/>
        <v>2810.7678846099998</v>
      </c>
      <c r="F886" s="178">
        <f t="shared" si="489"/>
        <v>268184.97879993002</v>
      </c>
      <c r="G886" s="179">
        <f t="shared" si="508"/>
        <v>4775.7</v>
      </c>
      <c r="H886" s="180">
        <f>IF(AND(N886=1,N885&gt;1),VLOOKUP(A885,[1]Plan1!$CW$105:$CY$215,3),H885)</f>
        <v>4793.8500000000004</v>
      </c>
      <c r="I886" s="181">
        <f t="shared" si="490"/>
        <v>42715</v>
      </c>
      <c r="J886" s="181">
        <f t="shared" si="509"/>
        <v>42746</v>
      </c>
      <c r="K886" s="182">
        <f t="shared" si="491"/>
        <v>3.8004899805266223E-3</v>
      </c>
      <c r="L886" s="213">
        <f t="shared" si="510"/>
        <v>42804</v>
      </c>
      <c r="M886" s="183">
        <f t="shared" si="511"/>
        <v>18</v>
      </c>
      <c r="N886" s="183">
        <f t="shared" si="492"/>
        <v>1</v>
      </c>
      <c r="O886" s="177">
        <f t="shared" si="493"/>
        <v>1.0002107600000001</v>
      </c>
      <c r="P886" s="184">
        <f t="shared" si="519"/>
        <v>1.0029991</v>
      </c>
      <c r="Q886" s="184">
        <f t="shared" si="512"/>
        <v>1.2063736550654209</v>
      </c>
      <c r="R886" s="177">
        <f t="shared" si="518"/>
        <v>1.2066279099999999</v>
      </c>
      <c r="S886" s="177">
        <f t="shared" si="513"/>
        <v>1.15976272</v>
      </c>
      <c r="T886" s="177">
        <f t="shared" si="494"/>
        <v>314290.76428329002</v>
      </c>
      <c r="U886" s="177">
        <f t="shared" si="495"/>
        <v>449.05592253393979</v>
      </c>
      <c r="V886" s="177">
        <f t="shared" si="496"/>
        <v>55414.501662823823</v>
      </c>
      <c r="W886" s="177">
        <f t="shared" si="497"/>
        <v>326859.30426989781</v>
      </c>
      <c r="X886" s="185">
        <f t="shared" si="498"/>
        <v>0</v>
      </c>
      <c r="Y886" s="177">
        <f t="shared" si="499"/>
        <v>0</v>
      </c>
      <c r="Z886" s="186">
        <f t="shared" si="500"/>
        <v>0</v>
      </c>
      <c r="AA886" s="177">
        <f t="shared" si="514"/>
        <v>0</v>
      </c>
      <c r="AB886" s="187">
        <f t="shared" si="515"/>
        <v>7.1215000000000001E-2</v>
      </c>
      <c r="AC886" s="185">
        <f t="shared" si="501"/>
        <v>1</v>
      </c>
      <c r="AD886" s="185">
        <v>252</v>
      </c>
      <c r="AE886" s="184">
        <f t="shared" si="517"/>
        <v>1.000273027</v>
      </c>
      <c r="AF886" s="177">
        <f t="shared" si="502"/>
        <v>85.809864489999995</v>
      </c>
      <c r="AG886" s="177">
        <f t="shared" si="503"/>
        <v>89.241415259999997</v>
      </c>
      <c r="AH886" s="188">
        <f t="shared" si="516"/>
        <v>0</v>
      </c>
      <c r="AI886" s="188"/>
      <c r="AJ886" s="188"/>
      <c r="AK886" s="188"/>
      <c r="AL886" s="8"/>
      <c r="AM886" s="8"/>
      <c r="AN886" s="8"/>
      <c r="AO886" s="8"/>
      <c r="AP886" s="8"/>
      <c r="AQ886" s="8"/>
      <c r="AR886" s="5"/>
      <c r="AS886" s="1"/>
      <c r="AT886" s="8"/>
      <c r="AU886" s="1"/>
      <c r="AV886" s="1"/>
      <c r="AW886" s="3"/>
      <c r="AX886" s="3"/>
      <c r="AY886" s="4"/>
      <c r="AZ886" s="4"/>
      <c r="BA886" s="4"/>
      <c r="BB886" s="1"/>
      <c r="BC886" s="1"/>
      <c r="BD886" s="1"/>
      <c r="BE886" s="1"/>
      <c r="BF886" s="1"/>
      <c r="BG886" s="1"/>
      <c r="BH886" s="1"/>
      <c r="BI886" s="1"/>
    </row>
    <row r="887" spans="1:192" x14ac:dyDescent="0.2">
      <c r="A887" s="125">
        <f t="shared" si="504"/>
        <v>42778</v>
      </c>
      <c r="B887" s="177">
        <f t="shared" si="488"/>
        <v>326948.54568515782</v>
      </c>
      <c r="C887" s="3">
        <f t="shared" si="505"/>
        <v>44138053.667496309</v>
      </c>
      <c r="D887" s="177">
        <f t="shared" si="506"/>
        <v>270995.74668454</v>
      </c>
      <c r="E887" s="177">
        <f t="shared" si="507"/>
        <v>2810.7678846099998</v>
      </c>
      <c r="F887" s="178">
        <f t="shared" si="489"/>
        <v>268184.97879993002</v>
      </c>
      <c r="G887" s="179">
        <f t="shared" si="508"/>
        <v>4775.7</v>
      </c>
      <c r="H887" s="180">
        <f>IF(AND(N887=1,N886&gt;1),VLOOKUP(A886,[1]Plan1!$CW$105:$CY$215,3),H886)</f>
        <v>4793.8500000000004</v>
      </c>
      <c r="I887" s="181">
        <f t="shared" si="490"/>
        <v>42715</v>
      </c>
      <c r="J887" s="181">
        <f t="shared" si="509"/>
        <v>42746</v>
      </c>
      <c r="K887" s="182">
        <f t="shared" si="491"/>
        <v>3.8004899805266223E-3</v>
      </c>
      <c r="L887" s="213">
        <f t="shared" si="510"/>
        <v>42804</v>
      </c>
      <c r="M887" s="183">
        <f t="shared" si="511"/>
        <v>18</v>
      </c>
      <c r="N887" s="183">
        <f t="shared" si="492"/>
        <v>1</v>
      </c>
      <c r="O887" s="177">
        <f t="shared" si="493"/>
        <v>1.0002107600000001</v>
      </c>
      <c r="P887" s="184">
        <f t="shared" si="519"/>
        <v>1.0029991</v>
      </c>
      <c r="Q887" s="184">
        <f t="shared" si="512"/>
        <v>1.2063736550654209</v>
      </c>
      <c r="R887" s="177">
        <f t="shared" si="518"/>
        <v>1.2066279099999999</v>
      </c>
      <c r="S887" s="177">
        <f t="shared" si="513"/>
        <v>1.15976272</v>
      </c>
      <c r="T887" s="177">
        <f t="shared" si="494"/>
        <v>314290.76428329002</v>
      </c>
      <c r="U887" s="177">
        <f t="shared" si="495"/>
        <v>449.05592253393979</v>
      </c>
      <c r="V887" s="177">
        <f t="shared" si="496"/>
        <v>55414.501662823823</v>
      </c>
      <c r="W887" s="177">
        <f t="shared" si="497"/>
        <v>326859.30426989781</v>
      </c>
      <c r="X887" s="185">
        <f t="shared" si="498"/>
        <v>0</v>
      </c>
      <c r="Y887" s="177">
        <f t="shared" si="499"/>
        <v>0</v>
      </c>
      <c r="Z887" s="186">
        <f t="shared" si="500"/>
        <v>0</v>
      </c>
      <c r="AA887" s="177">
        <f t="shared" si="514"/>
        <v>0</v>
      </c>
      <c r="AB887" s="187">
        <f t="shared" si="515"/>
        <v>7.1215000000000001E-2</v>
      </c>
      <c r="AC887" s="185">
        <f t="shared" si="501"/>
        <v>1</v>
      </c>
      <c r="AD887" s="185">
        <v>252</v>
      </c>
      <c r="AE887" s="184">
        <f t="shared" si="517"/>
        <v>1.000273027</v>
      </c>
      <c r="AF887" s="177">
        <f t="shared" si="502"/>
        <v>85.809864489999995</v>
      </c>
      <c r="AG887" s="177">
        <f t="shared" si="503"/>
        <v>89.241415259999997</v>
      </c>
      <c r="AH887" s="188">
        <f t="shared" si="516"/>
        <v>0</v>
      </c>
      <c r="AI887" s="188"/>
      <c r="AJ887" s="188"/>
      <c r="AK887" s="188"/>
      <c r="AL887" s="8"/>
      <c r="AM887" s="8"/>
      <c r="AN887" s="8"/>
      <c r="AO887" s="8"/>
      <c r="AP887" s="8"/>
      <c r="AQ887" s="8"/>
      <c r="AR887" s="5"/>
      <c r="AS887" s="1"/>
      <c r="AT887" s="8"/>
      <c r="AU887" s="1"/>
      <c r="AV887" s="1"/>
      <c r="AW887" s="3"/>
      <c r="AX887" s="3"/>
      <c r="AY887" s="4"/>
      <c r="AZ887" s="4"/>
      <c r="BA887" s="4"/>
      <c r="BB887" s="1"/>
      <c r="BC887" s="1"/>
      <c r="BD887" s="1"/>
      <c r="BE887" s="1"/>
      <c r="BF887" s="1"/>
      <c r="BG887" s="1"/>
      <c r="BH887" s="1"/>
      <c r="BI887" s="1"/>
    </row>
    <row r="888" spans="1:192" x14ac:dyDescent="0.2">
      <c r="A888" s="125">
        <f t="shared" si="504"/>
        <v>42779</v>
      </c>
      <c r="B888" s="177">
        <f t="shared" si="488"/>
        <v>326948.54568515782</v>
      </c>
      <c r="C888" s="3">
        <f t="shared" si="505"/>
        <v>44138053.667496309</v>
      </c>
      <c r="D888" s="177">
        <f t="shared" si="506"/>
        <v>270995.74668454</v>
      </c>
      <c r="E888" s="177">
        <f t="shared" si="507"/>
        <v>2810.7678846099998</v>
      </c>
      <c r="F888" s="178">
        <f t="shared" si="489"/>
        <v>268184.97879993002</v>
      </c>
      <c r="G888" s="179">
        <f t="shared" si="508"/>
        <v>4775.7</v>
      </c>
      <c r="H888" s="180">
        <f>IF(AND(N888=1,N887&gt;1),VLOOKUP(A887,[1]Plan1!$CW$105:$CY$215,3),H887)</f>
        <v>4793.8500000000004</v>
      </c>
      <c r="I888" s="181">
        <f t="shared" si="490"/>
        <v>42715</v>
      </c>
      <c r="J888" s="181">
        <f t="shared" si="509"/>
        <v>42746</v>
      </c>
      <c r="K888" s="182">
        <f t="shared" si="491"/>
        <v>3.8004899805266223E-3</v>
      </c>
      <c r="L888" s="213">
        <f t="shared" si="510"/>
        <v>42804</v>
      </c>
      <c r="M888" s="183">
        <f t="shared" si="511"/>
        <v>18</v>
      </c>
      <c r="N888" s="183">
        <f t="shared" si="492"/>
        <v>1</v>
      </c>
      <c r="O888" s="177">
        <f t="shared" si="493"/>
        <v>1.0002107600000001</v>
      </c>
      <c r="P888" s="184">
        <f t="shared" si="519"/>
        <v>1.0029991</v>
      </c>
      <c r="Q888" s="184">
        <f t="shared" si="512"/>
        <v>1.2063736550654209</v>
      </c>
      <c r="R888" s="177">
        <f t="shared" si="518"/>
        <v>1.2066279099999999</v>
      </c>
      <c r="S888" s="177">
        <f t="shared" si="513"/>
        <v>1.15976272</v>
      </c>
      <c r="T888" s="177">
        <f t="shared" si="494"/>
        <v>314290.76428329002</v>
      </c>
      <c r="U888" s="177">
        <f t="shared" si="495"/>
        <v>449.05592253393979</v>
      </c>
      <c r="V888" s="177">
        <f t="shared" si="496"/>
        <v>55414.501662823823</v>
      </c>
      <c r="W888" s="177">
        <f t="shared" si="497"/>
        <v>326859.30426989781</v>
      </c>
      <c r="X888" s="185">
        <f t="shared" si="498"/>
        <v>0</v>
      </c>
      <c r="Y888" s="177">
        <f t="shared" si="499"/>
        <v>0</v>
      </c>
      <c r="Z888" s="186">
        <f t="shared" si="500"/>
        <v>0</v>
      </c>
      <c r="AA888" s="177">
        <f t="shared" si="514"/>
        <v>0</v>
      </c>
      <c r="AB888" s="187">
        <f t="shared" si="515"/>
        <v>7.1215000000000001E-2</v>
      </c>
      <c r="AC888" s="185">
        <f t="shared" si="501"/>
        <v>1</v>
      </c>
      <c r="AD888" s="185">
        <v>252</v>
      </c>
      <c r="AE888" s="184">
        <f t="shared" si="517"/>
        <v>1.000273027</v>
      </c>
      <c r="AF888" s="177">
        <f t="shared" si="502"/>
        <v>85.809864489999995</v>
      </c>
      <c r="AG888" s="177">
        <f t="shared" si="503"/>
        <v>89.241415259999997</v>
      </c>
      <c r="AH888" s="188">
        <f t="shared" si="516"/>
        <v>0</v>
      </c>
      <c r="AI888" s="188"/>
      <c r="AJ888" s="188"/>
      <c r="AK888" s="188"/>
      <c r="AL888" s="8"/>
      <c r="AM888" s="8"/>
      <c r="AN888" s="8"/>
      <c r="AO888" s="8"/>
      <c r="AP888" s="8"/>
      <c r="AQ888" s="8"/>
      <c r="AR888" s="5"/>
      <c r="AS888" s="1"/>
      <c r="AT888" s="8"/>
      <c r="AU888" s="1"/>
      <c r="AV888" s="1"/>
      <c r="AW888" s="3"/>
      <c r="AX888" s="3"/>
      <c r="AY888" s="4"/>
      <c r="AZ888" s="4"/>
      <c r="BA888" s="4"/>
      <c r="BB888" s="1"/>
      <c r="BC888" s="1"/>
      <c r="BD888" s="1"/>
      <c r="BE888" s="1"/>
      <c r="BF888" s="1"/>
      <c r="BG888" s="1"/>
      <c r="BH888" s="1"/>
      <c r="BI888" s="1"/>
    </row>
    <row r="889" spans="1:192" x14ac:dyDescent="0.2">
      <c r="A889" s="125">
        <f t="shared" si="504"/>
        <v>42780</v>
      </c>
      <c r="B889" s="177">
        <f t="shared" si="488"/>
        <v>327106.04830067663</v>
      </c>
      <c r="C889" s="3">
        <f t="shared" si="505"/>
        <v>44159316.520591348</v>
      </c>
      <c r="D889" s="177">
        <f t="shared" si="506"/>
        <v>270995.74668454</v>
      </c>
      <c r="E889" s="177">
        <f t="shared" si="507"/>
        <v>2810.7678846099998</v>
      </c>
      <c r="F889" s="178">
        <f t="shared" si="489"/>
        <v>268184.97879993002</v>
      </c>
      <c r="G889" s="179">
        <f t="shared" si="508"/>
        <v>4775.7</v>
      </c>
      <c r="H889" s="180">
        <f>IF(AND(N889=1,N888&gt;1),VLOOKUP(A888,[1]Plan1!$CW$105:$CY$215,3),H888)</f>
        <v>4793.8500000000004</v>
      </c>
      <c r="I889" s="181">
        <f t="shared" si="490"/>
        <v>42715</v>
      </c>
      <c r="J889" s="181">
        <f t="shared" si="509"/>
        <v>42746</v>
      </c>
      <c r="K889" s="182">
        <f t="shared" si="491"/>
        <v>3.8004899805266223E-3</v>
      </c>
      <c r="L889" s="213">
        <f t="shared" si="510"/>
        <v>42804</v>
      </c>
      <c r="M889" s="183">
        <f t="shared" si="511"/>
        <v>18</v>
      </c>
      <c r="N889" s="183">
        <f t="shared" si="492"/>
        <v>2</v>
      </c>
      <c r="O889" s="177">
        <f t="shared" si="493"/>
        <v>1.0004215599999999</v>
      </c>
      <c r="P889" s="184">
        <f t="shared" si="519"/>
        <v>1.0029991</v>
      </c>
      <c r="Q889" s="184">
        <f t="shared" si="512"/>
        <v>1.2063736550654209</v>
      </c>
      <c r="R889" s="177">
        <f t="shared" si="518"/>
        <v>1.2068822100000001</v>
      </c>
      <c r="S889" s="177">
        <f t="shared" si="513"/>
        <v>1.15976272</v>
      </c>
      <c r="T889" s="177">
        <f t="shared" si="494"/>
        <v>314290.76428329002</v>
      </c>
      <c r="U889" s="177">
        <f t="shared" si="495"/>
        <v>449.05592253393979</v>
      </c>
      <c r="V889" s="177">
        <f t="shared" si="496"/>
        <v>55482.70110293269</v>
      </c>
      <c r="W889" s="177">
        <f t="shared" si="497"/>
        <v>326927.50371000665</v>
      </c>
      <c r="X889" s="185">
        <f t="shared" si="498"/>
        <v>0</v>
      </c>
      <c r="Y889" s="177">
        <f t="shared" si="499"/>
        <v>0</v>
      </c>
      <c r="Z889" s="186">
        <f t="shared" si="500"/>
        <v>0</v>
      </c>
      <c r="AA889" s="177">
        <f t="shared" si="514"/>
        <v>0</v>
      </c>
      <c r="AB889" s="187">
        <f t="shared" si="515"/>
        <v>7.1215000000000001E-2</v>
      </c>
      <c r="AC889" s="185">
        <f t="shared" si="501"/>
        <v>2</v>
      </c>
      <c r="AD889" s="185">
        <v>252</v>
      </c>
      <c r="AE889" s="184">
        <f t="shared" si="517"/>
        <v>1.000546129</v>
      </c>
      <c r="AF889" s="177">
        <f t="shared" si="502"/>
        <v>171.64330079999999</v>
      </c>
      <c r="AG889" s="177">
        <f t="shared" si="503"/>
        <v>178.54459066999999</v>
      </c>
      <c r="AH889" s="188">
        <f t="shared" si="516"/>
        <v>0</v>
      </c>
      <c r="AI889" s="188"/>
      <c r="AJ889" s="188"/>
      <c r="AK889" s="188"/>
      <c r="AL889" s="8"/>
      <c r="AM889" s="8"/>
      <c r="AN889" s="8"/>
      <c r="AO889" s="8"/>
      <c r="AP889" s="8"/>
      <c r="AQ889" s="8"/>
      <c r="AR889" s="5"/>
      <c r="AS889" s="1"/>
      <c r="AT889" s="8"/>
      <c r="AU889" s="1"/>
      <c r="AV889" s="1"/>
      <c r="AW889" s="3"/>
      <c r="AX889" s="3"/>
      <c r="AY889" s="4"/>
      <c r="AZ889" s="4"/>
      <c r="BA889" s="4"/>
      <c r="BB889" s="1"/>
      <c r="BC889" s="1"/>
      <c r="BD889" s="1"/>
      <c r="BE889" s="1"/>
      <c r="BF889" s="1"/>
      <c r="BG889" s="1"/>
      <c r="BH889" s="1"/>
      <c r="BI889" s="1"/>
    </row>
    <row r="890" spans="1:192" x14ac:dyDescent="0.2">
      <c r="A890" s="125">
        <f t="shared" si="504"/>
        <v>42781</v>
      </c>
      <c r="B890" s="177">
        <f t="shared" si="488"/>
        <v>327263.62879595422</v>
      </c>
      <c r="C890" s="3">
        <f t="shared" si="505"/>
        <v>44180589.887453817</v>
      </c>
      <c r="D890" s="177">
        <f t="shared" si="506"/>
        <v>270995.74668454</v>
      </c>
      <c r="E890" s="177">
        <f t="shared" si="507"/>
        <v>2810.7678846099998</v>
      </c>
      <c r="F890" s="178">
        <f t="shared" si="489"/>
        <v>268184.97879993002</v>
      </c>
      <c r="G890" s="179">
        <f t="shared" si="508"/>
        <v>4775.7</v>
      </c>
      <c r="H890" s="180">
        <f>IF(AND(N890=1,N889&gt;1),VLOOKUP(A889,[1]Plan1!$CW$105:$CY$215,3),H889)</f>
        <v>4793.8500000000004</v>
      </c>
      <c r="I890" s="181">
        <f t="shared" si="490"/>
        <v>42715</v>
      </c>
      <c r="J890" s="181">
        <f t="shared" si="509"/>
        <v>42746</v>
      </c>
      <c r="K890" s="182">
        <f t="shared" si="491"/>
        <v>3.8004899805266223E-3</v>
      </c>
      <c r="L890" s="213">
        <f t="shared" si="510"/>
        <v>42804</v>
      </c>
      <c r="M890" s="183">
        <f t="shared" si="511"/>
        <v>18</v>
      </c>
      <c r="N890" s="183">
        <f t="shared" si="492"/>
        <v>3</v>
      </c>
      <c r="O890" s="177">
        <f t="shared" si="493"/>
        <v>1.0006324099999999</v>
      </c>
      <c r="P890" s="184">
        <f t="shared" si="519"/>
        <v>1.0029991</v>
      </c>
      <c r="Q890" s="184">
        <f t="shared" si="512"/>
        <v>1.2063736550654209</v>
      </c>
      <c r="R890" s="177">
        <f t="shared" si="518"/>
        <v>1.2071365700000001</v>
      </c>
      <c r="S890" s="177">
        <f t="shared" si="513"/>
        <v>1.15976272</v>
      </c>
      <c r="T890" s="177">
        <f t="shared" si="494"/>
        <v>314290.76428329002</v>
      </c>
      <c r="U890" s="177">
        <f t="shared" si="495"/>
        <v>449.05592253393979</v>
      </c>
      <c r="V890" s="177">
        <f t="shared" si="496"/>
        <v>55550.916634140238</v>
      </c>
      <c r="W890" s="177">
        <f t="shared" si="497"/>
        <v>326995.71924121422</v>
      </c>
      <c r="X890" s="185">
        <f t="shared" si="498"/>
        <v>0</v>
      </c>
      <c r="Y890" s="177">
        <f t="shared" si="499"/>
        <v>0</v>
      </c>
      <c r="Z890" s="186">
        <f t="shared" si="500"/>
        <v>0</v>
      </c>
      <c r="AA890" s="177">
        <f t="shared" si="514"/>
        <v>0</v>
      </c>
      <c r="AB890" s="187">
        <f t="shared" si="515"/>
        <v>7.1215000000000001E-2</v>
      </c>
      <c r="AC890" s="185">
        <f t="shared" si="501"/>
        <v>3</v>
      </c>
      <c r="AD890" s="185">
        <v>252</v>
      </c>
      <c r="AE890" s="184">
        <f t="shared" si="517"/>
        <v>1.0008193059999999</v>
      </c>
      <c r="AF890" s="177">
        <f t="shared" si="502"/>
        <v>257.50030892000001</v>
      </c>
      <c r="AG890" s="177">
        <f t="shared" si="503"/>
        <v>267.90955473999998</v>
      </c>
      <c r="AH890" s="188">
        <f t="shared" si="516"/>
        <v>0</v>
      </c>
      <c r="AI890" s="188"/>
      <c r="AJ890" s="188"/>
      <c r="AK890" s="188"/>
      <c r="AL890" s="8"/>
      <c r="AM890" s="8"/>
      <c r="AN890" s="8"/>
      <c r="AO890" s="8"/>
      <c r="AP890" s="8"/>
      <c r="AQ890" s="8"/>
      <c r="AR890" s="5"/>
      <c r="AS890" s="1"/>
      <c r="AT890" s="8"/>
      <c r="AU890" s="1"/>
      <c r="AV890" s="1"/>
      <c r="AW890" s="3"/>
      <c r="AX890" s="3"/>
      <c r="AY890" s="4"/>
      <c r="AZ890" s="4"/>
      <c r="BA890" s="4"/>
      <c r="BB890" s="1"/>
      <c r="BC890" s="1"/>
      <c r="BD890" s="1"/>
      <c r="BE890" s="1"/>
      <c r="BF890" s="1"/>
      <c r="BG890" s="1"/>
      <c r="BH890" s="1"/>
      <c r="BI890" s="1"/>
    </row>
    <row r="891" spans="1:192" x14ac:dyDescent="0.2">
      <c r="A891" s="125">
        <f t="shared" si="504"/>
        <v>42782</v>
      </c>
      <c r="B891" s="177">
        <f t="shared" si="488"/>
        <v>327421.28418770066</v>
      </c>
      <c r="C891" s="3">
        <f t="shared" si="505"/>
        <v>44201873.365339592</v>
      </c>
      <c r="D891" s="177">
        <f t="shared" si="506"/>
        <v>270995.74668454</v>
      </c>
      <c r="E891" s="177">
        <f t="shared" si="507"/>
        <v>2810.7678846099998</v>
      </c>
      <c r="F891" s="178">
        <f t="shared" si="489"/>
        <v>268184.97879993002</v>
      </c>
      <c r="G891" s="179">
        <f t="shared" si="508"/>
        <v>4775.7</v>
      </c>
      <c r="H891" s="180">
        <f>IF(AND(N891=1,N890&gt;1),VLOOKUP(A890,[1]Plan1!$CW$105:$CY$215,3),H890)</f>
        <v>4793.8500000000004</v>
      </c>
      <c r="I891" s="181">
        <f t="shared" si="490"/>
        <v>42715</v>
      </c>
      <c r="J891" s="181">
        <f t="shared" si="509"/>
        <v>42746</v>
      </c>
      <c r="K891" s="182">
        <f t="shared" si="491"/>
        <v>3.8004899805266223E-3</v>
      </c>
      <c r="L891" s="213">
        <f t="shared" si="510"/>
        <v>42804</v>
      </c>
      <c r="M891" s="183">
        <f t="shared" si="511"/>
        <v>18</v>
      </c>
      <c r="N891" s="183">
        <f t="shared" si="492"/>
        <v>4</v>
      </c>
      <c r="O891" s="177">
        <f t="shared" si="493"/>
        <v>1.0008433000000001</v>
      </c>
      <c r="P891" s="184">
        <f t="shared" si="519"/>
        <v>1.0029991</v>
      </c>
      <c r="Q891" s="184">
        <f t="shared" si="512"/>
        <v>1.2063736550654209</v>
      </c>
      <c r="R891" s="177">
        <f t="shared" si="518"/>
        <v>1.20739098</v>
      </c>
      <c r="S891" s="177">
        <f t="shared" si="513"/>
        <v>1.15976272</v>
      </c>
      <c r="T891" s="177">
        <f t="shared" si="494"/>
        <v>314290.76428329002</v>
      </c>
      <c r="U891" s="177">
        <f t="shared" si="495"/>
        <v>449.05592253393979</v>
      </c>
      <c r="V891" s="177">
        <f t="shared" si="496"/>
        <v>55619.145574596711</v>
      </c>
      <c r="W891" s="177">
        <f t="shared" si="497"/>
        <v>327063.94818167068</v>
      </c>
      <c r="X891" s="185">
        <f t="shared" si="498"/>
        <v>0</v>
      </c>
      <c r="Y891" s="177">
        <f t="shared" si="499"/>
        <v>0</v>
      </c>
      <c r="Z891" s="186">
        <f t="shared" si="500"/>
        <v>0</v>
      </c>
      <c r="AA891" s="177">
        <f t="shared" si="514"/>
        <v>0</v>
      </c>
      <c r="AB891" s="187">
        <f t="shared" si="515"/>
        <v>7.1215000000000001E-2</v>
      </c>
      <c r="AC891" s="185">
        <f t="shared" si="501"/>
        <v>4</v>
      </c>
      <c r="AD891" s="185">
        <v>252</v>
      </c>
      <c r="AE891" s="184">
        <f t="shared" si="517"/>
        <v>1.001092557</v>
      </c>
      <c r="AF891" s="177">
        <f t="shared" si="502"/>
        <v>343.38057455000001</v>
      </c>
      <c r="AG891" s="177">
        <f t="shared" si="503"/>
        <v>357.33600603000002</v>
      </c>
      <c r="AH891" s="188">
        <f t="shared" si="516"/>
        <v>0</v>
      </c>
      <c r="AI891" s="188"/>
      <c r="AJ891" s="188"/>
      <c r="AK891" s="188"/>
      <c r="AL891" s="8"/>
      <c r="AM891" s="8"/>
      <c r="AN891" s="8"/>
      <c r="AO891" s="8"/>
      <c r="AP891" s="8"/>
      <c r="AQ891" s="8"/>
      <c r="AR891" s="5"/>
      <c r="AS891" s="1"/>
      <c r="AT891" s="8"/>
      <c r="AU891" s="1"/>
      <c r="AV891" s="1"/>
      <c r="AW891" s="3"/>
      <c r="AX891" s="3"/>
      <c r="AY891" s="4"/>
      <c r="AZ891" s="4"/>
      <c r="BA891" s="4"/>
      <c r="BB891" s="1"/>
      <c r="BC891" s="1"/>
      <c r="BD891" s="1"/>
      <c r="BE891" s="1"/>
      <c r="BF891" s="1"/>
      <c r="BG891" s="1"/>
      <c r="BH891" s="1"/>
      <c r="BI891" s="1"/>
    </row>
    <row r="892" spans="1:192" x14ac:dyDescent="0.2">
      <c r="A892" s="125">
        <f t="shared" si="504"/>
        <v>42783</v>
      </c>
      <c r="B892" s="177">
        <f t="shared" si="488"/>
        <v>327579.02020019566</v>
      </c>
      <c r="C892" s="3">
        <f t="shared" si="505"/>
        <v>44223167.727026418</v>
      </c>
      <c r="D892" s="177">
        <f t="shared" si="506"/>
        <v>270995.74668454</v>
      </c>
      <c r="E892" s="177">
        <f t="shared" si="507"/>
        <v>2810.7678846099998</v>
      </c>
      <c r="F892" s="178">
        <f t="shared" si="489"/>
        <v>268184.97879993002</v>
      </c>
      <c r="G892" s="179">
        <f t="shared" si="508"/>
        <v>4775.7</v>
      </c>
      <c r="H892" s="180">
        <f>IF(AND(N892=1,N891&gt;1),VLOOKUP(A891,[1]Plan1!$CW$105:$CY$215,3),H891)</f>
        <v>4793.8500000000004</v>
      </c>
      <c r="I892" s="181">
        <f t="shared" si="490"/>
        <v>42715</v>
      </c>
      <c r="J892" s="181">
        <f t="shared" si="509"/>
        <v>42746</v>
      </c>
      <c r="K892" s="182">
        <f t="shared" si="491"/>
        <v>3.8004899805266223E-3</v>
      </c>
      <c r="L892" s="213">
        <f t="shared" si="510"/>
        <v>42804</v>
      </c>
      <c r="M892" s="183">
        <f t="shared" si="511"/>
        <v>18</v>
      </c>
      <c r="N892" s="183">
        <f t="shared" si="492"/>
        <v>5</v>
      </c>
      <c r="O892" s="177">
        <f t="shared" si="493"/>
        <v>1.00105424</v>
      </c>
      <c r="P892" s="184">
        <f t="shared" si="519"/>
        <v>1.0029991</v>
      </c>
      <c r="Q892" s="184">
        <f t="shared" si="512"/>
        <v>1.2063736550654209</v>
      </c>
      <c r="R892" s="177">
        <f t="shared" si="518"/>
        <v>1.2076454599999999</v>
      </c>
      <c r="S892" s="177">
        <f t="shared" si="513"/>
        <v>1.15976272</v>
      </c>
      <c r="T892" s="177">
        <f t="shared" si="494"/>
        <v>314290.76428329002</v>
      </c>
      <c r="U892" s="177">
        <f t="shared" si="495"/>
        <v>449.05592253393979</v>
      </c>
      <c r="V892" s="177">
        <f t="shared" si="496"/>
        <v>55687.393288001702</v>
      </c>
      <c r="W892" s="177">
        <f t="shared" si="497"/>
        <v>327132.19589507568</v>
      </c>
      <c r="X892" s="185">
        <f t="shared" si="498"/>
        <v>0</v>
      </c>
      <c r="Y892" s="177">
        <f t="shared" si="499"/>
        <v>0</v>
      </c>
      <c r="Z892" s="186">
        <f t="shared" si="500"/>
        <v>0</v>
      </c>
      <c r="AA892" s="177">
        <f t="shared" si="514"/>
        <v>0</v>
      </c>
      <c r="AB892" s="187">
        <f t="shared" si="515"/>
        <v>7.1215000000000001E-2</v>
      </c>
      <c r="AC892" s="185">
        <f t="shared" si="501"/>
        <v>5</v>
      </c>
      <c r="AD892" s="185">
        <v>252</v>
      </c>
      <c r="AE892" s="184">
        <f t="shared" si="517"/>
        <v>1.0013658830000001</v>
      </c>
      <c r="AF892" s="177">
        <f t="shared" si="502"/>
        <v>429.28441199000002</v>
      </c>
      <c r="AG892" s="177">
        <f t="shared" si="503"/>
        <v>446.82430512000002</v>
      </c>
      <c r="AH892" s="188">
        <f t="shared" si="516"/>
        <v>0</v>
      </c>
      <c r="AI892" s="188"/>
      <c r="AJ892" s="188"/>
      <c r="AK892" s="188"/>
      <c r="AL892" s="8"/>
      <c r="AM892" s="8"/>
      <c r="AN892" s="8"/>
      <c r="AO892" s="8"/>
      <c r="AP892" s="8"/>
      <c r="AQ892" s="8"/>
      <c r="AR892" s="5"/>
      <c r="AS892" s="1"/>
      <c r="AT892" s="8"/>
      <c r="AU892" s="1"/>
      <c r="AV892" s="1"/>
      <c r="AW892" s="3"/>
      <c r="AX892" s="3"/>
      <c r="AY892" s="4"/>
      <c r="AZ892" s="4"/>
      <c r="BA892" s="4"/>
      <c r="BB892" s="1"/>
      <c r="BC892" s="1"/>
      <c r="BD892" s="1"/>
      <c r="BE892" s="1"/>
      <c r="BF892" s="1"/>
      <c r="BG892" s="1"/>
      <c r="BH892" s="1"/>
      <c r="BI892" s="1"/>
    </row>
    <row r="893" spans="1:192" x14ac:dyDescent="0.2">
      <c r="A893" s="125">
        <f t="shared" si="504"/>
        <v>42784</v>
      </c>
      <c r="B893" s="177">
        <f t="shared" si="488"/>
        <v>327736.82847825991</v>
      </c>
      <c r="C893" s="3">
        <f t="shared" si="505"/>
        <v>44244471.844565086</v>
      </c>
      <c r="D893" s="177">
        <f t="shared" si="506"/>
        <v>270995.74668454</v>
      </c>
      <c r="E893" s="177">
        <f t="shared" si="507"/>
        <v>2810.7678846099998</v>
      </c>
      <c r="F893" s="178">
        <f t="shared" si="489"/>
        <v>268184.97879993002</v>
      </c>
      <c r="G893" s="179">
        <f t="shared" si="508"/>
        <v>4775.7</v>
      </c>
      <c r="H893" s="180">
        <f>IF(AND(N893=1,N892&gt;1),VLOOKUP(A892,[1]Plan1!$CW$105:$CY$215,3),H892)</f>
        <v>4793.8500000000004</v>
      </c>
      <c r="I893" s="181">
        <f t="shared" si="490"/>
        <v>42715</v>
      </c>
      <c r="J893" s="181">
        <f t="shared" si="509"/>
        <v>42746</v>
      </c>
      <c r="K893" s="182">
        <f t="shared" si="491"/>
        <v>3.8004899805266223E-3</v>
      </c>
      <c r="L893" s="213">
        <f t="shared" si="510"/>
        <v>42804</v>
      </c>
      <c r="M893" s="183">
        <f t="shared" si="511"/>
        <v>18</v>
      </c>
      <c r="N893" s="183">
        <f t="shared" si="492"/>
        <v>6</v>
      </c>
      <c r="O893" s="177">
        <f t="shared" si="493"/>
        <v>1.0012652200000001</v>
      </c>
      <c r="P893" s="184">
        <f t="shared" si="519"/>
        <v>1.0029991</v>
      </c>
      <c r="Q893" s="184">
        <f t="shared" si="512"/>
        <v>1.2063736550654209</v>
      </c>
      <c r="R893" s="177">
        <f t="shared" si="518"/>
        <v>1.2078999800000001</v>
      </c>
      <c r="S893" s="177">
        <f t="shared" si="513"/>
        <v>1.15976272</v>
      </c>
      <c r="T893" s="177">
        <f t="shared" si="494"/>
        <v>314290.76428329002</v>
      </c>
      <c r="U893" s="177">
        <f t="shared" si="495"/>
        <v>449.05592253393979</v>
      </c>
      <c r="V893" s="177">
        <f t="shared" si="496"/>
        <v>55755.651728805897</v>
      </c>
      <c r="W893" s="177">
        <f t="shared" si="497"/>
        <v>327200.45433587988</v>
      </c>
      <c r="X893" s="185">
        <f t="shared" si="498"/>
        <v>0</v>
      </c>
      <c r="Y893" s="177">
        <f t="shared" si="499"/>
        <v>0</v>
      </c>
      <c r="Z893" s="186">
        <f t="shared" si="500"/>
        <v>0</v>
      </c>
      <c r="AA893" s="177">
        <f t="shared" si="514"/>
        <v>0</v>
      </c>
      <c r="AB893" s="187">
        <f t="shared" si="515"/>
        <v>7.1215000000000001E-2</v>
      </c>
      <c r="AC893" s="185">
        <f t="shared" si="501"/>
        <v>6</v>
      </c>
      <c r="AD893" s="185">
        <v>252</v>
      </c>
      <c r="AE893" s="184">
        <f t="shared" si="517"/>
        <v>1.001639283</v>
      </c>
      <c r="AF893" s="177">
        <f t="shared" si="502"/>
        <v>515.21150694000005</v>
      </c>
      <c r="AG893" s="177">
        <f t="shared" si="503"/>
        <v>536.37414237999997</v>
      </c>
      <c r="AH893" s="188">
        <f t="shared" si="516"/>
        <v>0</v>
      </c>
      <c r="AI893" s="188"/>
      <c r="AJ893" s="188"/>
      <c r="AK893" s="188"/>
      <c r="AL893" s="8"/>
      <c r="AM893" s="8"/>
      <c r="AN893" s="8"/>
      <c r="AO893" s="8"/>
      <c r="AP893" s="8"/>
      <c r="AQ893" s="8"/>
      <c r="AR893" s="5"/>
      <c r="AS893" s="1"/>
      <c r="AT893" s="8"/>
      <c r="AU893" s="1"/>
      <c r="AV893" s="1"/>
      <c r="AW893" s="3"/>
      <c r="AX893" s="3"/>
      <c r="AY893" s="4"/>
      <c r="AZ893" s="4"/>
      <c r="BA893" s="4"/>
      <c r="BB893" s="1"/>
      <c r="BC893" s="1"/>
      <c r="BD893" s="1"/>
      <c r="BE893" s="1"/>
      <c r="BF893" s="1"/>
      <c r="BG893" s="1"/>
      <c r="BH893" s="1"/>
      <c r="BI893" s="1"/>
    </row>
    <row r="894" spans="1:192" x14ac:dyDescent="0.2">
      <c r="A894" s="125">
        <f t="shared" si="504"/>
        <v>42785</v>
      </c>
      <c r="B894" s="177">
        <f t="shared" si="488"/>
        <v>327736.82847825991</v>
      </c>
      <c r="C894" s="3">
        <f t="shared" si="505"/>
        <v>44244471.844565086</v>
      </c>
      <c r="D894" s="177">
        <f t="shared" si="506"/>
        <v>270995.74668454</v>
      </c>
      <c r="E894" s="177">
        <f t="shared" si="507"/>
        <v>2810.7678846099998</v>
      </c>
      <c r="F894" s="178">
        <f t="shared" si="489"/>
        <v>268184.97879993002</v>
      </c>
      <c r="G894" s="179">
        <f t="shared" si="508"/>
        <v>4775.7</v>
      </c>
      <c r="H894" s="180">
        <f>IF(AND(N894=1,N893&gt;1),VLOOKUP(A893,[1]Plan1!$CW$105:$CY$215,3),H893)</f>
        <v>4793.8500000000004</v>
      </c>
      <c r="I894" s="181">
        <f t="shared" si="490"/>
        <v>42715</v>
      </c>
      <c r="J894" s="181">
        <f t="shared" si="509"/>
        <v>42746</v>
      </c>
      <c r="K894" s="182">
        <f t="shared" si="491"/>
        <v>3.8004899805266223E-3</v>
      </c>
      <c r="L894" s="213">
        <f t="shared" si="510"/>
        <v>42804</v>
      </c>
      <c r="M894" s="183">
        <f t="shared" si="511"/>
        <v>18</v>
      </c>
      <c r="N894" s="183">
        <f t="shared" si="492"/>
        <v>6</v>
      </c>
      <c r="O894" s="177">
        <f t="shared" si="493"/>
        <v>1.0012652200000001</v>
      </c>
      <c r="P894" s="184">
        <f t="shared" si="519"/>
        <v>1.0029991</v>
      </c>
      <c r="Q894" s="184">
        <f t="shared" si="512"/>
        <v>1.2063736550654209</v>
      </c>
      <c r="R894" s="177">
        <f t="shared" si="518"/>
        <v>1.2078999800000001</v>
      </c>
      <c r="S894" s="177">
        <f t="shared" si="513"/>
        <v>1.15976272</v>
      </c>
      <c r="T894" s="177">
        <f t="shared" si="494"/>
        <v>314290.76428329002</v>
      </c>
      <c r="U894" s="177">
        <f t="shared" si="495"/>
        <v>449.05592253393979</v>
      </c>
      <c r="V894" s="177">
        <f t="shared" si="496"/>
        <v>55755.651728805897</v>
      </c>
      <c r="W894" s="177">
        <f t="shared" si="497"/>
        <v>327200.45433587988</v>
      </c>
      <c r="X894" s="185">
        <f t="shared" si="498"/>
        <v>0</v>
      </c>
      <c r="Y894" s="177">
        <f t="shared" si="499"/>
        <v>0</v>
      </c>
      <c r="Z894" s="186">
        <f t="shared" si="500"/>
        <v>0</v>
      </c>
      <c r="AA894" s="177">
        <f t="shared" si="514"/>
        <v>0</v>
      </c>
      <c r="AB894" s="187">
        <f t="shared" si="515"/>
        <v>7.1215000000000001E-2</v>
      </c>
      <c r="AC894" s="185">
        <f t="shared" si="501"/>
        <v>6</v>
      </c>
      <c r="AD894" s="185">
        <v>252</v>
      </c>
      <c r="AE894" s="184">
        <f t="shared" si="517"/>
        <v>1.001639283</v>
      </c>
      <c r="AF894" s="177">
        <f t="shared" si="502"/>
        <v>515.21150694000005</v>
      </c>
      <c r="AG894" s="177">
        <f t="shared" si="503"/>
        <v>536.37414237999997</v>
      </c>
      <c r="AH894" s="188">
        <f t="shared" si="516"/>
        <v>0</v>
      </c>
      <c r="AI894" s="188"/>
      <c r="AJ894" s="188"/>
      <c r="AK894" s="188"/>
      <c r="AL894" s="8"/>
      <c r="AM894" s="8"/>
      <c r="AN894" s="8"/>
      <c r="AO894" s="8"/>
      <c r="AP894" s="8"/>
      <c r="AQ894" s="8"/>
      <c r="AR894" s="5"/>
      <c r="AS894" s="1"/>
      <c r="AT894" s="8"/>
      <c r="AU894" s="1"/>
      <c r="AV894" s="1"/>
      <c r="AW894" s="3"/>
      <c r="AX894" s="3"/>
      <c r="AY894" s="4"/>
      <c r="AZ894" s="4"/>
      <c r="BA894" s="4"/>
      <c r="BB894" s="1"/>
      <c r="BC894" s="1"/>
      <c r="BD894" s="1"/>
      <c r="BE894" s="1"/>
      <c r="BF894" s="1"/>
      <c r="BG894" s="1"/>
      <c r="BH894" s="1"/>
      <c r="BI894" s="1"/>
    </row>
    <row r="895" spans="1:192" x14ac:dyDescent="0.2">
      <c r="A895" s="125">
        <f t="shared" si="504"/>
        <v>42786</v>
      </c>
      <c r="B895" s="177">
        <f t="shared" si="488"/>
        <v>327736.82847825991</v>
      </c>
      <c r="C895" s="3">
        <f t="shared" si="505"/>
        <v>44244471.844565086</v>
      </c>
      <c r="D895" s="177">
        <f t="shared" si="506"/>
        <v>270995.74668454</v>
      </c>
      <c r="E895" s="177">
        <f t="shared" si="507"/>
        <v>2810.7678846099998</v>
      </c>
      <c r="F895" s="178">
        <f t="shared" si="489"/>
        <v>268184.97879993002</v>
      </c>
      <c r="G895" s="179">
        <f t="shared" si="508"/>
        <v>4775.7</v>
      </c>
      <c r="H895" s="180">
        <f>IF(AND(N895=1,N894&gt;1),VLOOKUP(A894,[1]Plan1!$CW$105:$CY$215,3),H894)</f>
        <v>4793.8500000000004</v>
      </c>
      <c r="I895" s="181">
        <f t="shared" si="490"/>
        <v>42715</v>
      </c>
      <c r="J895" s="181">
        <f t="shared" si="509"/>
        <v>42746</v>
      </c>
      <c r="K895" s="182">
        <f t="shared" si="491"/>
        <v>3.8004899805266223E-3</v>
      </c>
      <c r="L895" s="213">
        <f t="shared" si="510"/>
        <v>42804</v>
      </c>
      <c r="M895" s="183">
        <f t="shared" si="511"/>
        <v>18</v>
      </c>
      <c r="N895" s="183">
        <f t="shared" si="492"/>
        <v>6</v>
      </c>
      <c r="O895" s="177">
        <f t="shared" si="493"/>
        <v>1.0012652200000001</v>
      </c>
      <c r="P895" s="184">
        <f t="shared" si="519"/>
        <v>1.0029991</v>
      </c>
      <c r="Q895" s="184">
        <f t="shared" si="512"/>
        <v>1.2063736550654209</v>
      </c>
      <c r="R895" s="177">
        <f t="shared" si="518"/>
        <v>1.2078999800000001</v>
      </c>
      <c r="S895" s="177">
        <f t="shared" si="513"/>
        <v>1.15976272</v>
      </c>
      <c r="T895" s="177">
        <f t="shared" si="494"/>
        <v>314290.76428329002</v>
      </c>
      <c r="U895" s="177">
        <f t="shared" si="495"/>
        <v>449.05592253393979</v>
      </c>
      <c r="V895" s="177">
        <f t="shared" si="496"/>
        <v>55755.651728805897</v>
      </c>
      <c r="W895" s="177">
        <f t="shared" si="497"/>
        <v>327200.45433587988</v>
      </c>
      <c r="X895" s="185">
        <f t="shared" si="498"/>
        <v>0</v>
      </c>
      <c r="Y895" s="177">
        <f t="shared" si="499"/>
        <v>0</v>
      </c>
      <c r="Z895" s="186">
        <f t="shared" si="500"/>
        <v>0</v>
      </c>
      <c r="AA895" s="177">
        <f t="shared" si="514"/>
        <v>0</v>
      </c>
      <c r="AB895" s="187">
        <f t="shared" si="515"/>
        <v>7.1215000000000001E-2</v>
      </c>
      <c r="AC895" s="185">
        <f t="shared" si="501"/>
        <v>6</v>
      </c>
      <c r="AD895" s="185">
        <v>252</v>
      </c>
      <c r="AE895" s="184">
        <f t="shared" si="517"/>
        <v>1.001639283</v>
      </c>
      <c r="AF895" s="177">
        <f t="shared" si="502"/>
        <v>515.21150694000005</v>
      </c>
      <c r="AG895" s="177">
        <f t="shared" si="503"/>
        <v>536.37414237999997</v>
      </c>
      <c r="AH895" s="188">
        <f t="shared" si="516"/>
        <v>0</v>
      </c>
      <c r="AI895" s="188"/>
      <c r="AJ895" s="188"/>
      <c r="AK895" s="188"/>
      <c r="AL895" s="8"/>
      <c r="AM895" s="8"/>
      <c r="AN895" s="8"/>
      <c r="AO895" s="8"/>
      <c r="AP895" s="8"/>
      <c r="AQ895" s="8"/>
      <c r="AR895" s="5"/>
      <c r="AS895" s="1"/>
      <c r="AT895" s="8"/>
      <c r="AU895" s="1"/>
      <c r="AV895" s="1"/>
      <c r="AW895" s="3"/>
      <c r="AX895" s="3"/>
      <c r="AY895" s="4"/>
      <c r="AZ895" s="4"/>
      <c r="BA895" s="4"/>
      <c r="BB895" s="1"/>
      <c r="BC895" s="1"/>
      <c r="BD895" s="1"/>
      <c r="BE895" s="1"/>
      <c r="BF895" s="1"/>
      <c r="BG895" s="1"/>
      <c r="BH895" s="1"/>
      <c r="BI895" s="1"/>
    </row>
    <row r="896" spans="1:192" x14ac:dyDescent="0.2">
      <c r="A896" s="125">
        <f t="shared" si="504"/>
        <v>42787</v>
      </c>
      <c r="B896" s="177">
        <f t="shared" si="488"/>
        <v>327894.71474707272</v>
      </c>
      <c r="C896" s="3">
        <f t="shared" si="505"/>
        <v>44265786.490854815</v>
      </c>
      <c r="D896" s="177">
        <f t="shared" si="506"/>
        <v>270995.74668454</v>
      </c>
      <c r="E896" s="177">
        <f t="shared" si="507"/>
        <v>2810.7678846099998</v>
      </c>
      <c r="F896" s="178">
        <f t="shared" si="489"/>
        <v>268184.97879993002</v>
      </c>
      <c r="G896" s="179">
        <f t="shared" si="508"/>
        <v>4775.7</v>
      </c>
      <c r="H896" s="180">
        <f>IF(AND(N896=1,N895&gt;1),VLOOKUP(A895,[1]Plan1!$CW$105:$CY$215,3),H895)</f>
        <v>4793.8500000000004</v>
      </c>
      <c r="I896" s="181">
        <f t="shared" si="490"/>
        <v>42715</v>
      </c>
      <c r="J896" s="181">
        <f t="shared" si="509"/>
        <v>42746</v>
      </c>
      <c r="K896" s="182">
        <f t="shared" si="491"/>
        <v>3.8004899805266223E-3</v>
      </c>
      <c r="L896" s="213">
        <f t="shared" si="510"/>
        <v>42804</v>
      </c>
      <c r="M896" s="183">
        <f t="shared" si="511"/>
        <v>18</v>
      </c>
      <c r="N896" s="183">
        <f t="shared" si="492"/>
        <v>7</v>
      </c>
      <c r="O896" s="177">
        <f t="shared" si="493"/>
        <v>1.0014762500000001</v>
      </c>
      <c r="P896" s="184">
        <f t="shared" si="519"/>
        <v>1.0029991</v>
      </c>
      <c r="Q896" s="184">
        <f t="shared" si="512"/>
        <v>1.2063736550654209</v>
      </c>
      <c r="R896" s="177">
        <f t="shared" si="518"/>
        <v>1.2081545600000001</v>
      </c>
      <c r="S896" s="177">
        <f t="shared" si="513"/>
        <v>1.15976272</v>
      </c>
      <c r="T896" s="177">
        <f t="shared" si="494"/>
        <v>314290.76428329002</v>
      </c>
      <c r="U896" s="177">
        <f t="shared" si="495"/>
        <v>449.05592253393979</v>
      </c>
      <c r="V896" s="177">
        <f t="shared" si="496"/>
        <v>55823.926260708788</v>
      </c>
      <c r="W896" s="177">
        <f t="shared" si="497"/>
        <v>327268.72886778275</v>
      </c>
      <c r="X896" s="185">
        <f t="shared" si="498"/>
        <v>0</v>
      </c>
      <c r="Y896" s="177">
        <f t="shared" si="499"/>
        <v>0</v>
      </c>
      <c r="Z896" s="186">
        <f t="shared" si="500"/>
        <v>0</v>
      </c>
      <c r="AA896" s="177">
        <f t="shared" si="514"/>
        <v>0</v>
      </c>
      <c r="AB896" s="187">
        <f t="shared" si="515"/>
        <v>7.1215000000000001E-2</v>
      </c>
      <c r="AC896" s="185">
        <f t="shared" si="501"/>
        <v>7</v>
      </c>
      <c r="AD896" s="185">
        <v>252</v>
      </c>
      <c r="AE896" s="184">
        <f t="shared" si="517"/>
        <v>1.001912758</v>
      </c>
      <c r="AF896" s="177">
        <f t="shared" si="502"/>
        <v>601.16217370000004</v>
      </c>
      <c r="AG896" s="177">
        <f t="shared" si="503"/>
        <v>625.98587928999996</v>
      </c>
      <c r="AH896" s="188">
        <f t="shared" si="516"/>
        <v>0</v>
      </c>
      <c r="AI896" s="188"/>
      <c r="AJ896" s="188"/>
      <c r="AK896" s="188"/>
      <c r="AL896" s="8"/>
      <c r="AM896" s="8"/>
      <c r="AN896" s="8"/>
      <c r="AO896" s="8"/>
      <c r="AP896" s="8"/>
      <c r="AQ896" s="8"/>
      <c r="AR896" s="5"/>
      <c r="AS896" s="1"/>
      <c r="AT896" s="8"/>
      <c r="AU896" s="1"/>
      <c r="AV896" s="1"/>
      <c r="AW896" s="3"/>
      <c r="AX896" s="3"/>
      <c r="AY896" s="4"/>
      <c r="AZ896" s="4"/>
      <c r="BA896" s="4"/>
      <c r="BB896" s="1"/>
      <c r="BC896" s="1"/>
      <c r="BD896" s="1"/>
      <c r="BE896" s="1"/>
      <c r="BF896" s="1"/>
      <c r="BG896" s="1"/>
      <c r="BH896" s="1"/>
      <c r="BI896" s="1"/>
    </row>
    <row r="897" spans="1:61" x14ac:dyDescent="0.2">
      <c r="A897" s="125">
        <f t="shared" si="504"/>
        <v>42788</v>
      </c>
      <c r="B897" s="177">
        <f t="shared" si="488"/>
        <v>328052.67634747457</v>
      </c>
      <c r="C897" s="3">
        <f t="shared" si="505"/>
        <v>44287111.306909069</v>
      </c>
      <c r="D897" s="177">
        <f t="shared" si="506"/>
        <v>270995.74668454</v>
      </c>
      <c r="E897" s="177">
        <f t="shared" si="507"/>
        <v>2810.7678846099998</v>
      </c>
      <c r="F897" s="178">
        <f t="shared" si="489"/>
        <v>268184.97879993002</v>
      </c>
      <c r="G897" s="179">
        <f t="shared" si="508"/>
        <v>4775.7</v>
      </c>
      <c r="H897" s="180">
        <f>IF(AND(N897=1,N896&gt;1),VLOOKUP(A896,[1]Plan1!$CW$105:$CY$215,3),H896)</f>
        <v>4793.8500000000004</v>
      </c>
      <c r="I897" s="181">
        <f t="shared" si="490"/>
        <v>42715</v>
      </c>
      <c r="J897" s="181">
        <f t="shared" si="509"/>
        <v>42746</v>
      </c>
      <c r="K897" s="182">
        <f t="shared" si="491"/>
        <v>3.8004899805266223E-3</v>
      </c>
      <c r="L897" s="213">
        <f t="shared" si="510"/>
        <v>42804</v>
      </c>
      <c r="M897" s="183">
        <f t="shared" si="511"/>
        <v>18</v>
      </c>
      <c r="N897" s="183">
        <f t="shared" si="492"/>
        <v>8</v>
      </c>
      <c r="O897" s="177">
        <f t="shared" si="493"/>
        <v>1.00168732</v>
      </c>
      <c r="P897" s="184">
        <f t="shared" si="519"/>
        <v>1.0029991</v>
      </c>
      <c r="Q897" s="184">
        <f t="shared" si="512"/>
        <v>1.2063736550654209</v>
      </c>
      <c r="R897" s="177">
        <f t="shared" si="518"/>
        <v>1.20840919</v>
      </c>
      <c r="S897" s="177">
        <f t="shared" si="513"/>
        <v>1.15976272</v>
      </c>
      <c r="T897" s="177">
        <f t="shared" si="494"/>
        <v>314290.76428329002</v>
      </c>
      <c r="U897" s="177">
        <f t="shared" si="495"/>
        <v>449.05592253393979</v>
      </c>
      <c r="V897" s="177">
        <f t="shared" si="496"/>
        <v>55892.214201860595</v>
      </c>
      <c r="W897" s="177">
        <f t="shared" si="497"/>
        <v>327337.01680893457</v>
      </c>
      <c r="X897" s="185">
        <f t="shared" si="498"/>
        <v>0</v>
      </c>
      <c r="Y897" s="177">
        <f t="shared" si="499"/>
        <v>0</v>
      </c>
      <c r="Z897" s="186">
        <f t="shared" si="500"/>
        <v>0</v>
      </c>
      <c r="AA897" s="177">
        <f t="shared" si="514"/>
        <v>0</v>
      </c>
      <c r="AB897" s="187">
        <f t="shared" si="515"/>
        <v>7.1215000000000001E-2</v>
      </c>
      <c r="AC897" s="185">
        <f t="shared" si="501"/>
        <v>8</v>
      </c>
      <c r="AD897" s="185">
        <v>252</v>
      </c>
      <c r="AE897" s="184">
        <f t="shared" si="517"/>
        <v>1.002186308</v>
      </c>
      <c r="AF897" s="177">
        <f t="shared" si="502"/>
        <v>687.13641227000005</v>
      </c>
      <c r="AG897" s="177">
        <f t="shared" si="503"/>
        <v>715.65953853999997</v>
      </c>
      <c r="AH897" s="188">
        <f t="shared" si="516"/>
        <v>0</v>
      </c>
      <c r="AI897" s="188"/>
      <c r="AJ897" s="188"/>
      <c r="AK897" s="188"/>
      <c r="AL897" s="8"/>
      <c r="AM897" s="8"/>
      <c r="AN897" s="8"/>
      <c r="AO897" s="8"/>
      <c r="AP897" s="8"/>
      <c r="AQ897" s="8"/>
      <c r="AR897" s="5"/>
      <c r="AS897" s="1"/>
      <c r="AT897" s="8"/>
      <c r="AU897" s="1"/>
      <c r="AV897" s="1"/>
      <c r="AW897" s="3"/>
      <c r="AX897" s="3"/>
      <c r="AY897" s="4"/>
      <c r="AZ897" s="4"/>
      <c r="BA897" s="4"/>
      <c r="BB897" s="1"/>
      <c r="BC897" s="1"/>
      <c r="BD897" s="1"/>
      <c r="BE897" s="1"/>
      <c r="BF897" s="1"/>
      <c r="BG897" s="1"/>
      <c r="BH897" s="1"/>
      <c r="BI897" s="1"/>
    </row>
    <row r="898" spans="1:61" x14ac:dyDescent="0.2">
      <c r="A898" s="125">
        <f t="shared" si="504"/>
        <v>42789</v>
      </c>
      <c r="B898" s="177">
        <f t="shared" si="488"/>
        <v>328210.71566688508</v>
      </c>
      <c r="C898" s="3">
        <f t="shared" si="505"/>
        <v>44308446.615029484</v>
      </c>
      <c r="D898" s="177">
        <f t="shared" si="506"/>
        <v>270995.74668454</v>
      </c>
      <c r="E898" s="177">
        <f t="shared" si="507"/>
        <v>2810.7678846099998</v>
      </c>
      <c r="F898" s="178">
        <f t="shared" si="489"/>
        <v>268184.97879993002</v>
      </c>
      <c r="G898" s="179">
        <f t="shared" si="508"/>
        <v>4775.7</v>
      </c>
      <c r="H898" s="180">
        <f>IF(AND(N898=1,N897&gt;1),VLOOKUP(A897,[1]Plan1!$CW$105:$CY$215,3),H897)</f>
        <v>4793.8500000000004</v>
      </c>
      <c r="I898" s="181">
        <f t="shared" si="490"/>
        <v>42715</v>
      </c>
      <c r="J898" s="181">
        <f t="shared" si="509"/>
        <v>42746</v>
      </c>
      <c r="K898" s="182">
        <f t="shared" si="491"/>
        <v>3.8004899805266223E-3</v>
      </c>
      <c r="L898" s="213">
        <f t="shared" si="510"/>
        <v>42804</v>
      </c>
      <c r="M898" s="183">
        <f t="shared" si="511"/>
        <v>18</v>
      </c>
      <c r="N898" s="183">
        <f t="shared" si="492"/>
        <v>9</v>
      </c>
      <c r="O898" s="177">
        <f t="shared" si="493"/>
        <v>1.0018984399999999</v>
      </c>
      <c r="P898" s="184">
        <f t="shared" si="519"/>
        <v>1.0029991</v>
      </c>
      <c r="Q898" s="184">
        <f t="shared" si="512"/>
        <v>1.2063736550654209</v>
      </c>
      <c r="R898" s="177">
        <f t="shared" si="518"/>
        <v>1.20866388</v>
      </c>
      <c r="S898" s="177">
        <f t="shared" si="513"/>
        <v>1.15976272</v>
      </c>
      <c r="T898" s="177">
        <f t="shared" si="494"/>
        <v>314290.76428329002</v>
      </c>
      <c r="U898" s="177">
        <f t="shared" si="495"/>
        <v>449.05592253393979</v>
      </c>
      <c r="V898" s="177">
        <f t="shared" si="496"/>
        <v>55960.51823411115</v>
      </c>
      <c r="W898" s="177">
        <f t="shared" si="497"/>
        <v>327405.32084118511</v>
      </c>
      <c r="X898" s="185">
        <f t="shared" si="498"/>
        <v>0</v>
      </c>
      <c r="Y898" s="177">
        <f t="shared" si="499"/>
        <v>0</v>
      </c>
      <c r="Z898" s="186">
        <f t="shared" si="500"/>
        <v>0</v>
      </c>
      <c r="AA898" s="177">
        <f t="shared" si="514"/>
        <v>0</v>
      </c>
      <c r="AB898" s="187">
        <f t="shared" si="515"/>
        <v>7.1215000000000001E-2</v>
      </c>
      <c r="AC898" s="185">
        <f t="shared" si="501"/>
        <v>9</v>
      </c>
      <c r="AD898" s="185">
        <v>252</v>
      </c>
      <c r="AE898" s="184">
        <f t="shared" si="517"/>
        <v>1.0024599320000001</v>
      </c>
      <c r="AF898" s="177">
        <f t="shared" si="502"/>
        <v>773.13390835999996</v>
      </c>
      <c r="AG898" s="177">
        <f t="shared" si="503"/>
        <v>805.39482569999996</v>
      </c>
      <c r="AH898" s="188">
        <f t="shared" si="516"/>
        <v>0</v>
      </c>
      <c r="AI898" s="188"/>
      <c r="AJ898" s="188"/>
      <c r="AK898" s="188"/>
      <c r="AL898" s="8"/>
      <c r="AM898" s="8"/>
      <c r="AN898" s="8"/>
      <c r="AO898" s="8"/>
      <c r="AP898" s="8"/>
      <c r="AQ898" s="8"/>
      <c r="AR898" s="5"/>
      <c r="AS898" s="1"/>
      <c r="AT898" s="8"/>
      <c r="AU898" s="1"/>
      <c r="AV898" s="1"/>
      <c r="AW898" s="3"/>
      <c r="AX898" s="3"/>
      <c r="AY898" s="4"/>
      <c r="AZ898" s="4"/>
      <c r="BA898" s="4"/>
      <c r="BB898" s="1"/>
      <c r="BC898" s="1"/>
      <c r="BD898" s="1"/>
      <c r="BE898" s="1"/>
      <c r="BF898" s="1"/>
      <c r="BG898" s="1"/>
      <c r="BH898" s="1"/>
      <c r="BI898" s="1"/>
    </row>
    <row r="899" spans="1:61" x14ac:dyDescent="0.2">
      <c r="A899" s="125">
        <f t="shared" si="504"/>
        <v>42790</v>
      </c>
      <c r="B899" s="177">
        <f t="shared" si="488"/>
        <v>328368.83037197462</v>
      </c>
      <c r="C899" s="3">
        <f t="shared" si="505"/>
        <v>44329792.100216575</v>
      </c>
      <c r="D899" s="177">
        <f t="shared" si="506"/>
        <v>270995.74668454</v>
      </c>
      <c r="E899" s="177">
        <f t="shared" si="507"/>
        <v>2810.7678846099998</v>
      </c>
      <c r="F899" s="178">
        <f t="shared" si="489"/>
        <v>268184.97879993002</v>
      </c>
      <c r="G899" s="179">
        <f t="shared" si="508"/>
        <v>4775.7</v>
      </c>
      <c r="H899" s="180">
        <f>IF(AND(N899=1,N898&gt;1),VLOOKUP(A898,[1]Plan1!$CW$105:$CY$215,3),H898)</f>
        <v>4793.8500000000004</v>
      </c>
      <c r="I899" s="181">
        <f t="shared" si="490"/>
        <v>42715</v>
      </c>
      <c r="J899" s="181">
        <f t="shared" si="509"/>
        <v>42746</v>
      </c>
      <c r="K899" s="182">
        <f t="shared" si="491"/>
        <v>3.8004899805266223E-3</v>
      </c>
      <c r="L899" s="213">
        <f t="shared" si="510"/>
        <v>42804</v>
      </c>
      <c r="M899" s="183">
        <f t="shared" si="511"/>
        <v>18</v>
      </c>
      <c r="N899" s="183">
        <f t="shared" si="492"/>
        <v>10</v>
      </c>
      <c r="O899" s="177">
        <f t="shared" si="493"/>
        <v>1.0021096</v>
      </c>
      <c r="P899" s="184">
        <f t="shared" si="519"/>
        <v>1.0029991</v>
      </c>
      <c r="Q899" s="184">
        <f t="shared" si="512"/>
        <v>1.2063736550654209</v>
      </c>
      <c r="R899" s="177">
        <f t="shared" si="518"/>
        <v>1.2089186199999999</v>
      </c>
      <c r="S899" s="177">
        <f t="shared" si="513"/>
        <v>1.15976272</v>
      </c>
      <c r="T899" s="177">
        <f t="shared" si="494"/>
        <v>314290.76428329002</v>
      </c>
      <c r="U899" s="177">
        <f t="shared" si="495"/>
        <v>449.05592253393979</v>
      </c>
      <c r="V899" s="177">
        <f t="shared" si="496"/>
        <v>56028.835675610622</v>
      </c>
      <c r="W899" s="177">
        <f t="shared" si="497"/>
        <v>327473.63828268461</v>
      </c>
      <c r="X899" s="185">
        <f t="shared" si="498"/>
        <v>0</v>
      </c>
      <c r="Y899" s="177">
        <f t="shared" si="499"/>
        <v>0</v>
      </c>
      <c r="Z899" s="186">
        <f t="shared" si="500"/>
        <v>0</v>
      </c>
      <c r="AA899" s="177">
        <f t="shared" si="514"/>
        <v>0</v>
      </c>
      <c r="AB899" s="187">
        <f t="shared" si="515"/>
        <v>7.1215000000000001E-2</v>
      </c>
      <c r="AC899" s="185">
        <f t="shared" si="501"/>
        <v>10</v>
      </c>
      <c r="AD899" s="185">
        <v>252</v>
      </c>
      <c r="AE899" s="184">
        <f t="shared" si="517"/>
        <v>1.0027336309999999</v>
      </c>
      <c r="AF899" s="177">
        <f t="shared" si="502"/>
        <v>859.15497625</v>
      </c>
      <c r="AG899" s="177">
        <f t="shared" si="503"/>
        <v>895.19208929000001</v>
      </c>
      <c r="AH899" s="188">
        <f t="shared" si="516"/>
        <v>0</v>
      </c>
      <c r="AI899" s="188"/>
      <c r="AJ899" s="188"/>
      <c r="AK899" s="188"/>
      <c r="AL899" s="8"/>
      <c r="AM899" s="8"/>
      <c r="AN899" s="8"/>
      <c r="AO899" s="8"/>
      <c r="AP899" s="8"/>
      <c r="AQ899" s="8"/>
      <c r="AR899" s="5"/>
      <c r="AS899" s="1"/>
      <c r="AT899" s="8"/>
      <c r="AU899" s="1"/>
      <c r="AV899" s="1"/>
      <c r="AW899" s="3"/>
      <c r="AX899" s="3"/>
      <c r="AY899" s="4"/>
      <c r="AZ899" s="4"/>
      <c r="BA899" s="4"/>
      <c r="BB899" s="1"/>
      <c r="BC899" s="1"/>
      <c r="BD899" s="1"/>
      <c r="BE899" s="1"/>
      <c r="BF899" s="1"/>
      <c r="BG899" s="1"/>
      <c r="BH899" s="1"/>
      <c r="BI899" s="1"/>
    </row>
    <row r="900" spans="1:61" x14ac:dyDescent="0.2">
      <c r="A900" s="125">
        <f t="shared" si="504"/>
        <v>42791</v>
      </c>
      <c r="B900" s="177">
        <f t="shared" si="488"/>
        <v>328527.01779919327</v>
      </c>
      <c r="C900" s="3">
        <f t="shared" si="505"/>
        <v>44351147.402891092</v>
      </c>
      <c r="D900" s="177">
        <f t="shared" si="506"/>
        <v>270995.74668454</v>
      </c>
      <c r="E900" s="177">
        <f t="shared" si="507"/>
        <v>2810.7678846099998</v>
      </c>
      <c r="F900" s="178">
        <f t="shared" si="489"/>
        <v>268184.97879993002</v>
      </c>
      <c r="G900" s="179">
        <f t="shared" si="508"/>
        <v>4775.7</v>
      </c>
      <c r="H900" s="180">
        <f>IF(AND(N900=1,N899&gt;1),VLOOKUP(A899,[1]Plan1!$CW$105:$CY$215,3),H899)</f>
        <v>4793.8500000000004</v>
      </c>
      <c r="I900" s="181">
        <f t="shared" si="490"/>
        <v>42715</v>
      </c>
      <c r="J900" s="181">
        <f t="shared" si="509"/>
        <v>42746</v>
      </c>
      <c r="K900" s="182">
        <f t="shared" si="491"/>
        <v>3.8004899805266223E-3</v>
      </c>
      <c r="L900" s="213">
        <f t="shared" si="510"/>
        <v>42804</v>
      </c>
      <c r="M900" s="183">
        <f t="shared" si="511"/>
        <v>18</v>
      </c>
      <c r="N900" s="183">
        <f t="shared" si="492"/>
        <v>11</v>
      </c>
      <c r="O900" s="177">
        <f t="shared" si="493"/>
        <v>1.0023207999999999</v>
      </c>
      <c r="P900" s="184">
        <f t="shared" si="519"/>
        <v>1.0029991</v>
      </c>
      <c r="Q900" s="184">
        <f t="shared" si="512"/>
        <v>1.2063736550654209</v>
      </c>
      <c r="R900" s="177">
        <f t="shared" si="518"/>
        <v>1.2091734000000001</v>
      </c>
      <c r="S900" s="177">
        <f t="shared" si="513"/>
        <v>1.15976272</v>
      </c>
      <c r="T900" s="177">
        <f t="shared" si="494"/>
        <v>314290.76428329002</v>
      </c>
      <c r="U900" s="177">
        <f t="shared" si="495"/>
        <v>449.05592253393979</v>
      </c>
      <c r="V900" s="177">
        <f t="shared" si="496"/>
        <v>56097.163844509298</v>
      </c>
      <c r="W900" s="177">
        <f t="shared" si="497"/>
        <v>327541.96645158326</v>
      </c>
      <c r="X900" s="185">
        <f t="shared" si="498"/>
        <v>0</v>
      </c>
      <c r="Y900" s="177">
        <f t="shared" si="499"/>
        <v>0</v>
      </c>
      <c r="Z900" s="186">
        <f t="shared" si="500"/>
        <v>0</v>
      </c>
      <c r="AA900" s="177">
        <f t="shared" si="514"/>
        <v>0</v>
      </c>
      <c r="AB900" s="187">
        <f t="shared" si="515"/>
        <v>7.1215000000000001E-2</v>
      </c>
      <c r="AC900" s="185">
        <f t="shared" si="501"/>
        <v>11</v>
      </c>
      <c r="AD900" s="185">
        <v>252</v>
      </c>
      <c r="AE900" s="184">
        <f t="shared" si="517"/>
        <v>1.003007405</v>
      </c>
      <c r="AF900" s="177">
        <f t="shared" si="502"/>
        <v>945.19961594999995</v>
      </c>
      <c r="AG900" s="177">
        <f t="shared" si="503"/>
        <v>985.05134760999999</v>
      </c>
      <c r="AH900" s="188">
        <f t="shared" si="516"/>
        <v>0</v>
      </c>
      <c r="AI900" s="188"/>
      <c r="AJ900" s="188"/>
      <c r="AK900" s="188"/>
      <c r="AL900" s="8"/>
      <c r="AM900" s="8"/>
      <c r="AN900" s="8"/>
      <c r="AO900" s="8"/>
      <c r="AP900" s="8"/>
      <c r="AQ900" s="8"/>
      <c r="AR900" s="5"/>
      <c r="AS900" s="1"/>
      <c r="AT900" s="8"/>
      <c r="AU900" s="1"/>
      <c r="AV900" s="1"/>
      <c r="AW900" s="3"/>
      <c r="AX900" s="3"/>
      <c r="AY900" s="4"/>
      <c r="AZ900" s="4"/>
      <c r="BA900" s="4"/>
      <c r="BB900" s="1"/>
      <c r="BC900" s="1"/>
      <c r="BD900" s="1"/>
      <c r="BE900" s="1"/>
      <c r="BF900" s="1"/>
      <c r="BG900" s="1"/>
      <c r="BH900" s="1"/>
      <c r="BI900" s="1"/>
    </row>
    <row r="901" spans="1:61" x14ac:dyDescent="0.2">
      <c r="A901" s="125">
        <f t="shared" si="504"/>
        <v>42792</v>
      </c>
      <c r="B901" s="177">
        <f t="shared" si="488"/>
        <v>328527.01779919327</v>
      </c>
      <c r="C901" s="3">
        <f t="shared" si="505"/>
        <v>44351147.402891092</v>
      </c>
      <c r="D901" s="177">
        <f t="shared" si="506"/>
        <v>270995.74668454</v>
      </c>
      <c r="E901" s="177">
        <f t="shared" si="507"/>
        <v>2810.7678846099998</v>
      </c>
      <c r="F901" s="178">
        <f t="shared" si="489"/>
        <v>268184.97879993002</v>
      </c>
      <c r="G901" s="179">
        <f t="shared" si="508"/>
        <v>4775.7</v>
      </c>
      <c r="H901" s="180">
        <f>IF(AND(N901=1,N900&gt;1),VLOOKUP(A900,[1]Plan1!$CW$105:$CY$215,3),H900)</f>
        <v>4793.8500000000004</v>
      </c>
      <c r="I901" s="181">
        <f t="shared" si="490"/>
        <v>42715</v>
      </c>
      <c r="J901" s="181">
        <f t="shared" si="509"/>
        <v>42746</v>
      </c>
      <c r="K901" s="182">
        <f t="shared" si="491"/>
        <v>3.8004899805266223E-3</v>
      </c>
      <c r="L901" s="213">
        <f t="shared" si="510"/>
        <v>42804</v>
      </c>
      <c r="M901" s="183">
        <f t="shared" si="511"/>
        <v>18</v>
      </c>
      <c r="N901" s="183">
        <f t="shared" si="492"/>
        <v>11</v>
      </c>
      <c r="O901" s="177">
        <f t="shared" si="493"/>
        <v>1.0023207999999999</v>
      </c>
      <c r="P901" s="184">
        <f t="shared" si="519"/>
        <v>1.0029991</v>
      </c>
      <c r="Q901" s="184">
        <f t="shared" si="512"/>
        <v>1.2063736550654209</v>
      </c>
      <c r="R901" s="177">
        <f t="shared" si="518"/>
        <v>1.2091734000000001</v>
      </c>
      <c r="S901" s="177">
        <f t="shared" si="513"/>
        <v>1.15976272</v>
      </c>
      <c r="T901" s="177">
        <f t="shared" si="494"/>
        <v>314290.76428329002</v>
      </c>
      <c r="U901" s="177">
        <f t="shared" si="495"/>
        <v>449.05592253393979</v>
      </c>
      <c r="V901" s="177">
        <f t="shared" si="496"/>
        <v>56097.163844509298</v>
      </c>
      <c r="W901" s="177">
        <f t="shared" si="497"/>
        <v>327541.96645158326</v>
      </c>
      <c r="X901" s="185">
        <f t="shared" si="498"/>
        <v>0</v>
      </c>
      <c r="Y901" s="177">
        <f t="shared" si="499"/>
        <v>0</v>
      </c>
      <c r="Z901" s="186">
        <f t="shared" si="500"/>
        <v>0</v>
      </c>
      <c r="AA901" s="177">
        <f t="shared" si="514"/>
        <v>0</v>
      </c>
      <c r="AB901" s="187">
        <f t="shared" si="515"/>
        <v>7.1215000000000001E-2</v>
      </c>
      <c r="AC901" s="185">
        <f t="shared" si="501"/>
        <v>11</v>
      </c>
      <c r="AD901" s="185">
        <v>252</v>
      </c>
      <c r="AE901" s="184">
        <f t="shared" si="517"/>
        <v>1.003007405</v>
      </c>
      <c r="AF901" s="177">
        <f t="shared" si="502"/>
        <v>945.19961594999995</v>
      </c>
      <c r="AG901" s="177">
        <f t="shared" si="503"/>
        <v>985.05134760999999</v>
      </c>
      <c r="AH901" s="188">
        <f t="shared" si="516"/>
        <v>0</v>
      </c>
      <c r="AI901" s="188"/>
      <c r="AJ901" s="188"/>
      <c r="AK901" s="188"/>
      <c r="AL901" s="8"/>
      <c r="AM901" s="8"/>
      <c r="AN901" s="8"/>
      <c r="AO901" s="8"/>
      <c r="AP901" s="8"/>
      <c r="AQ901" s="8"/>
      <c r="AR901" s="5"/>
      <c r="AS901" s="1"/>
      <c r="AT901" s="8"/>
      <c r="AU901" s="1"/>
      <c r="AV901" s="1"/>
      <c r="AW901" s="3"/>
      <c r="AX901" s="3"/>
      <c r="AY901" s="4"/>
      <c r="AZ901" s="4"/>
      <c r="BA901" s="4"/>
      <c r="BB901" s="1"/>
      <c r="BC901" s="1"/>
      <c r="BD901" s="1"/>
      <c r="BE901" s="1"/>
      <c r="BF901" s="1"/>
      <c r="BG901" s="1"/>
      <c r="BH901" s="1"/>
      <c r="BI901" s="1"/>
    </row>
    <row r="902" spans="1:61" x14ac:dyDescent="0.2">
      <c r="A902" s="125">
        <f t="shared" si="504"/>
        <v>42793</v>
      </c>
      <c r="B902" s="177">
        <f t="shared" si="488"/>
        <v>328527.01779919327</v>
      </c>
      <c r="C902" s="3">
        <f t="shared" si="505"/>
        <v>44351147.402891092</v>
      </c>
      <c r="D902" s="177">
        <f t="shared" si="506"/>
        <v>270995.74668454</v>
      </c>
      <c r="E902" s="177">
        <f t="shared" si="507"/>
        <v>2810.7678846099998</v>
      </c>
      <c r="F902" s="178">
        <f t="shared" si="489"/>
        <v>268184.97879993002</v>
      </c>
      <c r="G902" s="179">
        <f t="shared" si="508"/>
        <v>4775.7</v>
      </c>
      <c r="H902" s="180">
        <f>IF(AND(N902=1,N901&gt;1),VLOOKUP(A901,[1]Plan1!$CW$105:$CY$215,3),H901)</f>
        <v>4793.8500000000004</v>
      </c>
      <c r="I902" s="181">
        <f t="shared" si="490"/>
        <v>42715</v>
      </c>
      <c r="J902" s="181">
        <f t="shared" si="509"/>
        <v>42746</v>
      </c>
      <c r="K902" s="182">
        <f t="shared" si="491"/>
        <v>3.8004899805266223E-3</v>
      </c>
      <c r="L902" s="213">
        <f t="shared" si="510"/>
        <v>42804</v>
      </c>
      <c r="M902" s="183">
        <f t="shared" si="511"/>
        <v>18</v>
      </c>
      <c r="N902" s="183">
        <f t="shared" si="492"/>
        <v>11</v>
      </c>
      <c r="O902" s="177">
        <f t="shared" si="493"/>
        <v>1.0023207999999999</v>
      </c>
      <c r="P902" s="184">
        <f t="shared" si="519"/>
        <v>1.0029991</v>
      </c>
      <c r="Q902" s="184">
        <f t="shared" si="512"/>
        <v>1.2063736550654209</v>
      </c>
      <c r="R902" s="177">
        <f t="shared" si="518"/>
        <v>1.2091734000000001</v>
      </c>
      <c r="S902" s="177">
        <f t="shared" si="513"/>
        <v>1.15976272</v>
      </c>
      <c r="T902" s="177">
        <f t="shared" si="494"/>
        <v>314290.76428329002</v>
      </c>
      <c r="U902" s="177">
        <f t="shared" si="495"/>
        <v>449.05592253393979</v>
      </c>
      <c r="V902" s="177">
        <f t="shared" si="496"/>
        <v>56097.163844509298</v>
      </c>
      <c r="W902" s="177">
        <f t="shared" si="497"/>
        <v>327541.96645158326</v>
      </c>
      <c r="X902" s="185">
        <f t="shared" si="498"/>
        <v>0</v>
      </c>
      <c r="Y902" s="177">
        <f t="shared" si="499"/>
        <v>0</v>
      </c>
      <c r="Z902" s="186">
        <f t="shared" si="500"/>
        <v>0</v>
      </c>
      <c r="AA902" s="177">
        <f t="shared" si="514"/>
        <v>0</v>
      </c>
      <c r="AB902" s="187">
        <f t="shared" si="515"/>
        <v>7.1215000000000001E-2</v>
      </c>
      <c r="AC902" s="185">
        <f t="shared" si="501"/>
        <v>11</v>
      </c>
      <c r="AD902" s="185">
        <v>252</v>
      </c>
      <c r="AE902" s="184">
        <f t="shared" si="517"/>
        <v>1.003007405</v>
      </c>
      <c r="AF902" s="177">
        <f t="shared" si="502"/>
        <v>945.19961594999995</v>
      </c>
      <c r="AG902" s="177">
        <f t="shared" si="503"/>
        <v>985.05134760999999</v>
      </c>
      <c r="AH902" s="188">
        <f t="shared" si="516"/>
        <v>0</v>
      </c>
      <c r="AI902" s="188"/>
      <c r="AJ902" s="188"/>
      <c r="AK902" s="188"/>
      <c r="AL902" s="8"/>
      <c r="AM902" s="8"/>
      <c r="AN902" s="8"/>
      <c r="AO902" s="8"/>
      <c r="AP902" s="8"/>
      <c r="AQ902" s="8"/>
      <c r="AR902" s="5"/>
      <c r="AS902" s="1"/>
      <c r="AT902" s="8"/>
      <c r="AU902" s="1"/>
      <c r="AV902" s="1"/>
      <c r="AW902" s="3"/>
      <c r="AX902" s="3"/>
      <c r="AY902" s="4"/>
      <c r="AZ902" s="4"/>
      <c r="BA902" s="4"/>
      <c r="BB902" s="1"/>
      <c r="BC902" s="1"/>
      <c r="BD902" s="1"/>
      <c r="BE902" s="1"/>
      <c r="BF902" s="1"/>
      <c r="BG902" s="1"/>
      <c r="BH902" s="1"/>
      <c r="BI902" s="1"/>
    </row>
    <row r="903" spans="1:61" x14ac:dyDescent="0.2">
      <c r="A903" s="125">
        <f t="shared" si="504"/>
        <v>42794</v>
      </c>
      <c r="B903" s="177">
        <f t="shared" si="488"/>
        <v>328527.01779919327</v>
      </c>
      <c r="C903" s="3">
        <f t="shared" si="505"/>
        <v>44351147.402891092</v>
      </c>
      <c r="D903" s="177">
        <f t="shared" si="506"/>
        <v>270995.74668454</v>
      </c>
      <c r="E903" s="177">
        <f t="shared" si="507"/>
        <v>2810.7678846099998</v>
      </c>
      <c r="F903" s="178">
        <f t="shared" si="489"/>
        <v>268184.97879993002</v>
      </c>
      <c r="G903" s="179">
        <f t="shared" si="508"/>
        <v>4775.7</v>
      </c>
      <c r="H903" s="180">
        <f>IF(AND(N903=1,N902&gt;1),VLOOKUP(A902,[1]Plan1!$CW$105:$CY$215,3),H902)</f>
        <v>4793.8500000000004</v>
      </c>
      <c r="I903" s="181">
        <f t="shared" si="490"/>
        <v>42715</v>
      </c>
      <c r="J903" s="181">
        <f t="shared" si="509"/>
        <v>42746</v>
      </c>
      <c r="K903" s="182">
        <f t="shared" si="491"/>
        <v>3.8004899805266223E-3</v>
      </c>
      <c r="L903" s="213">
        <f t="shared" si="510"/>
        <v>42804</v>
      </c>
      <c r="M903" s="183">
        <f t="shared" si="511"/>
        <v>18</v>
      </c>
      <c r="N903" s="183">
        <f t="shared" si="492"/>
        <v>11</v>
      </c>
      <c r="O903" s="177">
        <f t="shared" si="493"/>
        <v>1.0023207999999999</v>
      </c>
      <c r="P903" s="184">
        <f t="shared" si="519"/>
        <v>1.0029991</v>
      </c>
      <c r="Q903" s="184">
        <f t="shared" si="512"/>
        <v>1.2063736550654209</v>
      </c>
      <c r="R903" s="177">
        <f t="shared" si="518"/>
        <v>1.2091734000000001</v>
      </c>
      <c r="S903" s="177">
        <f t="shared" si="513"/>
        <v>1.15976272</v>
      </c>
      <c r="T903" s="177">
        <f t="shared" si="494"/>
        <v>314290.76428329002</v>
      </c>
      <c r="U903" s="177">
        <f t="shared" si="495"/>
        <v>449.05592253393979</v>
      </c>
      <c r="V903" s="177">
        <f t="shared" si="496"/>
        <v>56097.163844509298</v>
      </c>
      <c r="W903" s="177">
        <f t="shared" si="497"/>
        <v>327541.96645158326</v>
      </c>
      <c r="X903" s="185">
        <f t="shared" si="498"/>
        <v>0</v>
      </c>
      <c r="Y903" s="177">
        <f t="shared" si="499"/>
        <v>0</v>
      </c>
      <c r="Z903" s="186">
        <f t="shared" si="500"/>
        <v>0</v>
      </c>
      <c r="AA903" s="177">
        <f t="shared" si="514"/>
        <v>0</v>
      </c>
      <c r="AB903" s="187">
        <f t="shared" si="515"/>
        <v>7.1215000000000001E-2</v>
      </c>
      <c r="AC903" s="185">
        <f t="shared" si="501"/>
        <v>11</v>
      </c>
      <c r="AD903" s="185">
        <v>252</v>
      </c>
      <c r="AE903" s="184">
        <f t="shared" si="517"/>
        <v>1.003007405</v>
      </c>
      <c r="AF903" s="177">
        <f t="shared" si="502"/>
        <v>945.19961594999995</v>
      </c>
      <c r="AG903" s="177">
        <f t="shared" si="503"/>
        <v>985.05134760999999</v>
      </c>
      <c r="AH903" s="188">
        <f t="shared" si="516"/>
        <v>0</v>
      </c>
      <c r="AI903" s="188"/>
      <c r="AJ903" s="188"/>
      <c r="AK903" s="188"/>
      <c r="AL903" s="8"/>
      <c r="AM903" s="8"/>
      <c r="AN903" s="8"/>
      <c r="AO903" s="8"/>
      <c r="AP903" s="8"/>
      <c r="AQ903" s="8"/>
      <c r="AR903" s="5"/>
      <c r="AS903" s="17"/>
      <c r="AT903" s="13"/>
      <c r="AU903" s="17"/>
      <c r="AV903" s="17"/>
      <c r="AW903" s="25"/>
      <c r="AX903" s="25"/>
      <c r="AY903" s="18"/>
      <c r="AZ903" s="18"/>
      <c r="BA903" s="18"/>
      <c r="BB903" s="17"/>
      <c r="BC903" s="17"/>
      <c r="BD903" s="17"/>
      <c r="BE903" s="17"/>
      <c r="BF903" s="1"/>
      <c r="BG903" s="1"/>
      <c r="BH903" s="1"/>
      <c r="BI903" s="1"/>
    </row>
    <row r="904" spans="1:61" x14ac:dyDescent="0.2">
      <c r="A904" s="125">
        <f t="shared" si="504"/>
        <v>42795</v>
      </c>
      <c r="B904" s="177">
        <f t="shared" si="488"/>
        <v>328527.01779919327</v>
      </c>
      <c r="C904" s="3">
        <f t="shared" si="505"/>
        <v>44351147.402891092</v>
      </c>
      <c r="D904" s="177">
        <f t="shared" si="506"/>
        <v>270995.74668454</v>
      </c>
      <c r="E904" s="177">
        <f t="shared" si="507"/>
        <v>2810.7678846099998</v>
      </c>
      <c r="F904" s="178">
        <f t="shared" si="489"/>
        <v>268184.97879993002</v>
      </c>
      <c r="G904" s="179">
        <f t="shared" si="508"/>
        <v>4775.7</v>
      </c>
      <c r="H904" s="180">
        <f>IF(AND(N904=1,N903&gt;1),VLOOKUP(A903,[1]Plan1!$CW$105:$CY$215,3),H903)</f>
        <v>4793.8500000000004</v>
      </c>
      <c r="I904" s="181">
        <f t="shared" si="490"/>
        <v>42715</v>
      </c>
      <c r="J904" s="181">
        <f t="shared" si="509"/>
        <v>42746</v>
      </c>
      <c r="K904" s="182">
        <f t="shared" si="491"/>
        <v>3.8004899805266223E-3</v>
      </c>
      <c r="L904" s="213">
        <f t="shared" si="510"/>
        <v>42804</v>
      </c>
      <c r="M904" s="183">
        <f t="shared" si="511"/>
        <v>18</v>
      </c>
      <c r="N904" s="183">
        <f t="shared" si="492"/>
        <v>11</v>
      </c>
      <c r="O904" s="177">
        <f t="shared" si="493"/>
        <v>1.0023207999999999</v>
      </c>
      <c r="P904" s="184">
        <f t="shared" si="519"/>
        <v>1.0029991</v>
      </c>
      <c r="Q904" s="184">
        <f t="shared" si="512"/>
        <v>1.2063736550654209</v>
      </c>
      <c r="R904" s="177">
        <f t="shared" si="518"/>
        <v>1.2091734000000001</v>
      </c>
      <c r="S904" s="177">
        <f t="shared" si="513"/>
        <v>1.15976272</v>
      </c>
      <c r="T904" s="177">
        <f t="shared" si="494"/>
        <v>314290.76428329002</v>
      </c>
      <c r="U904" s="177">
        <f t="shared" si="495"/>
        <v>449.05592253393979</v>
      </c>
      <c r="V904" s="177">
        <f t="shared" si="496"/>
        <v>56097.163844509298</v>
      </c>
      <c r="W904" s="177">
        <f t="shared" si="497"/>
        <v>327541.96645158326</v>
      </c>
      <c r="X904" s="185">
        <f t="shared" si="498"/>
        <v>0</v>
      </c>
      <c r="Y904" s="177">
        <f t="shared" si="499"/>
        <v>0</v>
      </c>
      <c r="Z904" s="186">
        <f t="shared" si="500"/>
        <v>0</v>
      </c>
      <c r="AA904" s="177">
        <f t="shared" si="514"/>
        <v>0</v>
      </c>
      <c r="AB904" s="187">
        <f t="shared" si="515"/>
        <v>7.1215000000000001E-2</v>
      </c>
      <c r="AC904" s="185">
        <f t="shared" si="501"/>
        <v>11</v>
      </c>
      <c r="AD904" s="185">
        <v>252</v>
      </c>
      <c r="AE904" s="184">
        <f t="shared" si="517"/>
        <v>1.003007405</v>
      </c>
      <c r="AF904" s="177">
        <f t="shared" si="502"/>
        <v>945.19961594999995</v>
      </c>
      <c r="AG904" s="177">
        <f t="shared" si="503"/>
        <v>985.05134760999999</v>
      </c>
      <c r="AH904" s="188">
        <f t="shared" si="516"/>
        <v>0</v>
      </c>
      <c r="AI904" s="188"/>
      <c r="AJ904" s="188"/>
      <c r="AK904" s="188"/>
      <c r="AL904" s="8"/>
      <c r="AM904" s="8"/>
      <c r="AN904" s="8"/>
      <c r="AO904" s="8"/>
      <c r="AP904" s="8"/>
      <c r="AQ904" s="8"/>
      <c r="AR904" s="5"/>
      <c r="AS904" s="1"/>
      <c r="AT904" s="8"/>
      <c r="AU904" s="1"/>
      <c r="AV904" s="1"/>
      <c r="AW904" s="3"/>
      <c r="AX904" s="3"/>
      <c r="AY904" s="4"/>
      <c r="AZ904" s="4"/>
      <c r="BA904" s="4"/>
      <c r="BB904" s="1"/>
      <c r="BC904" s="1"/>
      <c r="BD904" s="1"/>
      <c r="BE904" s="1"/>
      <c r="BF904" s="1"/>
      <c r="BG904" s="1"/>
      <c r="BH904" s="1"/>
      <c r="BI904" s="1"/>
    </row>
    <row r="905" spans="1:61" x14ac:dyDescent="0.2">
      <c r="A905" s="125">
        <f t="shared" si="504"/>
        <v>42796</v>
      </c>
      <c r="B905" s="177">
        <f t="shared" si="488"/>
        <v>328685.28571708046</v>
      </c>
      <c r="C905" s="3">
        <f t="shared" si="505"/>
        <v>44372513.571805865</v>
      </c>
      <c r="D905" s="177">
        <f t="shared" si="506"/>
        <v>270995.74668454</v>
      </c>
      <c r="E905" s="177">
        <f t="shared" si="507"/>
        <v>2810.7678846099998</v>
      </c>
      <c r="F905" s="178">
        <f t="shared" si="489"/>
        <v>268184.97879993002</v>
      </c>
      <c r="G905" s="179">
        <f t="shared" si="508"/>
        <v>4775.7</v>
      </c>
      <c r="H905" s="180">
        <f>IF(AND(N905=1,N904&gt;1),VLOOKUP(A904,[1]Plan1!$CW$105:$CY$215,3),H904)</f>
        <v>4793.8500000000004</v>
      </c>
      <c r="I905" s="181">
        <f t="shared" si="490"/>
        <v>42715</v>
      </c>
      <c r="J905" s="181">
        <f t="shared" si="509"/>
        <v>42746</v>
      </c>
      <c r="K905" s="182">
        <f t="shared" si="491"/>
        <v>3.8004899805266223E-3</v>
      </c>
      <c r="L905" s="213">
        <f t="shared" si="510"/>
        <v>42804</v>
      </c>
      <c r="M905" s="183">
        <f t="shared" si="511"/>
        <v>18</v>
      </c>
      <c r="N905" s="183">
        <f t="shared" si="492"/>
        <v>12</v>
      </c>
      <c r="O905" s="177">
        <f t="shared" si="493"/>
        <v>1.0025320499999999</v>
      </c>
      <c r="P905" s="184">
        <f t="shared" si="519"/>
        <v>1.0029991</v>
      </c>
      <c r="Q905" s="184">
        <f t="shared" si="512"/>
        <v>1.2063736550654209</v>
      </c>
      <c r="R905" s="177">
        <f t="shared" si="518"/>
        <v>1.20942825</v>
      </c>
      <c r="S905" s="177">
        <f t="shared" si="513"/>
        <v>1.15976272</v>
      </c>
      <c r="T905" s="177">
        <f t="shared" si="494"/>
        <v>314290.76428329002</v>
      </c>
      <c r="U905" s="177">
        <f t="shared" si="495"/>
        <v>449.05592253393979</v>
      </c>
      <c r="V905" s="177">
        <f t="shared" si="496"/>
        <v>56165.510786356441</v>
      </c>
      <c r="W905" s="177">
        <f t="shared" si="497"/>
        <v>327610.31339343044</v>
      </c>
      <c r="X905" s="185">
        <f t="shared" si="498"/>
        <v>0</v>
      </c>
      <c r="Y905" s="177">
        <f t="shared" si="499"/>
        <v>0</v>
      </c>
      <c r="Z905" s="186">
        <f t="shared" si="500"/>
        <v>0</v>
      </c>
      <c r="AA905" s="177">
        <f t="shared" si="514"/>
        <v>0</v>
      </c>
      <c r="AB905" s="187">
        <f t="shared" si="515"/>
        <v>7.1215000000000001E-2</v>
      </c>
      <c r="AC905" s="185">
        <f t="shared" si="501"/>
        <v>12</v>
      </c>
      <c r="AD905" s="185">
        <v>252</v>
      </c>
      <c r="AE905" s="184">
        <f t="shared" si="517"/>
        <v>1.0032812529999999</v>
      </c>
      <c r="AF905" s="177">
        <f t="shared" si="502"/>
        <v>1031.26751317</v>
      </c>
      <c r="AG905" s="177">
        <f t="shared" si="503"/>
        <v>1074.9723236499999</v>
      </c>
      <c r="AH905" s="188">
        <f t="shared" si="516"/>
        <v>0</v>
      </c>
      <c r="AI905" s="188"/>
      <c r="AJ905" s="188"/>
      <c r="AK905" s="188"/>
      <c r="AL905" s="8"/>
      <c r="AM905" s="8"/>
      <c r="AN905" s="8"/>
      <c r="AO905" s="8"/>
      <c r="AP905" s="8"/>
      <c r="AQ905" s="8"/>
      <c r="AR905" s="5"/>
      <c r="AS905" s="1"/>
      <c r="AT905" s="8"/>
      <c r="AU905" s="1"/>
      <c r="AV905" s="1"/>
      <c r="AW905" s="3"/>
      <c r="AX905" s="3"/>
      <c r="AY905" s="4"/>
      <c r="AZ905" s="4"/>
      <c r="BA905" s="4"/>
      <c r="BB905" s="1"/>
      <c r="BC905" s="1"/>
      <c r="BD905" s="1"/>
      <c r="BE905" s="1"/>
      <c r="BF905" s="1"/>
      <c r="BG905" s="1"/>
      <c r="BH905" s="1"/>
      <c r="BI905" s="1"/>
    </row>
    <row r="906" spans="1:61" x14ac:dyDescent="0.2">
      <c r="A906" s="125">
        <f t="shared" si="504"/>
        <v>42797</v>
      </c>
      <c r="B906" s="177">
        <f t="shared" ref="B906:B969" si="520">(W906+AG906)</f>
        <v>328843.63212019636</v>
      </c>
      <c r="C906" s="3">
        <f t="shared" si="505"/>
        <v>44393890.336226508</v>
      </c>
      <c r="D906" s="177">
        <f t="shared" si="506"/>
        <v>270995.74668454</v>
      </c>
      <c r="E906" s="177">
        <f t="shared" si="507"/>
        <v>2810.7678846099998</v>
      </c>
      <c r="F906" s="178">
        <f t="shared" ref="F906:F969" si="521">(D906-E906)</f>
        <v>268184.97879993002</v>
      </c>
      <c r="G906" s="179">
        <f t="shared" si="508"/>
        <v>4775.7</v>
      </c>
      <c r="H906" s="180">
        <f>IF(AND(N906=1,N905&gt;1),VLOOKUP(A905,[1]Plan1!$CW$105:$CY$215,3),H905)</f>
        <v>4793.8500000000004</v>
      </c>
      <c r="I906" s="181">
        <f t="shared" ref="I906:I969" si="522">EDATE(J906,-1)</f>
        <v>42715</v>
      </c>
      <c r="J906" s="181">
        <f t="shared" si="509"/>
        <v>42746</v>
      </c>
      <c r="K906" s="182">
        <f t="shared" ref="K906:K969" si="523">(H906/G906)-1</f>
        <v>3.8004899805266223E-3</v>
      </c>
      <c r="L906" s="213">
        <f t="shared" si="510"/>
        <v>42804</v>
      </c>
      <c r="M906" s="183">
        <f t="shared" si="511"/>
        <v>18</v>
      </c>
      <c r="N906" s="183">
        <f t="shared" ref="N906:N969" si="524">(M906-(NETWORKDAYS(A906,L906,$AT$194:$AT$348)-1))</f>
        <v>13</v>
      </c>
      <c r="O906" s="177">
        <f t="shared" ref="O906:O969" si="525">TRUNC((H906/G906)^TRUNC((N906/M906),9),8)</f>
        <v>1.00274335</v>
      </c>
      <c r="P906" s="184">
        <f t="shared" si="519"/>
        <v>1.0029991</v>
      </c>
      <c r="Q906" s="184">
        <f t="shared" si="512"/>
        <v>1.2063736550654209</v>
      </c>
      <c r="R906" s="177">
        <f t="shared" si="518"/>
        <v>1.20968316</v>
      </c>
      <c r="S906" s="177">
        <f t="shared" si="513"/>
        <v>1.15976272</v>
      </c>
      <c r="T906" s="177">
        <f t="shared" ref="T906:T969" si="526">TRUNC(D906*S906,8)</f>
        <v>314290.76428329002</v>
      </c>
      <c r="U906" s="177">
        <f t="shared" ref="U906:U969" si="527">(E906*(S906-1))</f>
        <v>449.05592253393979</v>
      </c>
      <c r="V906" s="177">
        <f t="shared" ref="V906:V969" si="528">(F906*(R906-1))</f>
        <v>56233.873819302331</v>
      </c>
      <c r="W906" s="177">
        <f t="shared" ref="W906:W969" si="529">(D906+U906+V906)</f>
        <v>327678.67642637633</v>
      </c>
      <c r="X906" s="185">
        <f t="shared" ref="X906:X969" si="530">IF(VLOOKUP(A906,AT$10:BC$190,10)=VLOOKUP(A905,AT$10:BC$190,10),0,VLOOKUP(A906,AT$10:BC$190,10))</f>
        <v>0</v>
      </c>
      <c r="Y906" s="177">
        <f t="shared" ref="Y906:Y969" si="531">IF(X906&gt;0,VLOOKUP(A906,AT$12:AX$190,5),0)</f>
        <v>0</v>
      </c>
      <c r="Z906" s="186">
        <f t="shared" ref="Z906:Z969" si="532">IF(X906&gt;0,VLOOKUP($A906,$AT$10:$AY$190,6),0)</f>
        <v>0</v>
      </c>
      <c r="AA906" s="177">
        <f t="shared" si="514"/>
        <v>0</v>
      </c>
      <c r="AB906" s="187">
        <f t="shared" si="515"/>
        <v>7.1215000000000001E-2</v>
      </c>
      <c r="AC906" s="185">
        <f t="shared" ref="AC906:AC969" si="533">N906</f>
        <v>13</v>
      </c>
      <c r="AD906" s="185">
        <v>252</v>
      </c>
      <c r="AE906" s="184">
        <f t="shared" si="517"/>
        <v>1.003555177</v>
      </c>
      <c r="AF906" s="177">
        <f t="shared" ref="AF906:AF927" si="534">TRUNC((T906*(AE906-1)),8)</f>
        <v>1117.3592964899999</v>
      </c>
      <c r="AG906" s="177">
        <f t="shared" ref="AG906:AG969" si="535">TRUNC((W906*(AE906-1)),8)</f>
        <v>1164.9556938200001</v>
      </c>
      <c r="AH906" s="188">
        <f t="shared" si="516"/>
        <v>0</v>
      </c>
      <c r="AI906" s="188"/>
      <c r="AJ906" s="188"/>
      <c r="AK906" s="188"/>
      <c r="AL906" s="8"/>
      <c r="AM906" s="8"/>
      <c r="AN906" s="8"/>
      <c r="AO906" s="8"/>
      <c r="AP906" s="8"/>
      <c r="AQ906" s="8"/>
      <c r="AR906" s="5"/>
      <c r="AS906" s="1"/>
      <c r="AT906" s="8"/>
      <c r="AU906" s="1"/>
      <c r="AV906" s="1"/>
      <c r="AW906" s="3"/>
      <c r="AX906" s="3"/>
      <c r="AY906" s="4"/>
      <c r="AZ906" s="4"/>
      <c r="BA906" s="4"/>
      <c r="BB906" s="1"/>
      <c r="BC906" s="1"/>
      <c r="BD906" s="1"/>
      <c r="BE906" s="1"/>
      <c r="BF906" s="1"/>
      <c r="BG906" s="1"/>
      <c r="BH906" s="1"/>
      <c r="BI906" s="1"/>
    </row>
    <row r="907" spans="1:61" x14ac:dyDescent="0.2">
      <c r="A907" s="125">
        <f t="shared" ref="A907:A970" si="536">(A906+1)</f>
        <v>42798</v>
      </c>
      <c r="B907" s="177">
        <f t="shared" si="520"/>
        <v>329002.05099761131</v>
      </c>
      <c r="C907" s="3">
        <f t="shared" ref="C907:C970" si="537">B907*135</f>
        <v>44415276.884677529</v>
      </c>
      <c r="D907" s="177">
        <f t="shared" ref="D907:D970" si="538">TRUNC(IF(X906&gt;0,VLOOKUP(A906,$AT$12:$AU$190,2),D906),8)</f>
        <v>270995.74668454</v>
      </c>
      <c r="E907" s="177">
        <f t="shared" ref="E907:E970" si="539">IF(ISERROR(VLOOKUP(A907,AZ$12:BB$174,2,FALSE)=TRUE),E906,VLOOKUP(A907,AZ$12:BB$174,2,FALSE))</f>
        <v>2810.7678846099998</v>
      </c>
      <c r="F907" s="178">
        <f t="shared" si="521"/>
        <v>268184.97879993002</v>
      </c>
      <c r="G907" s="179">
        <f t="shared" ref="G907:G970" si="540">IF(H907=H906,G906,H906)</f>
        <v>4775.7</v>
      </c>
      <c r="H907" s="180">
        <f>IF(AND(N907=1,N906&gt;1),VLOOKUP(A906,[1]Plan1!$CW$105:$CY$215,3),H906)</f>
        <v>4793.8500000000004</v>
      </c>
      <c r="I907" s="181">
        <f t="shared" si="522"/>
        <v>42715</v>
      </c>
      <c r="J907" s="181">
        <f t="shared" ref="J907:J970" si="541">IF(X906&gt;0,EDATE(A907,-1),+J906)</f>
        <v>42746</v>
      </c>
      <c r="K907" s="182">
        <f t="shared" si="523"/>
        <v>3.8004899805266223E-3</v>
      </c>
      <c r="L907" s="213">
        <f t="shared" ref="L907:L970" si="542">VLOOKUP(A906,AZ$193:BA$372,2)</f>
        <v>42804</v>
      </c>
      <c r="M907" s="183">
        <f t="shared" ref="M907:M970" si="543">IF(L907=L906,M906,NETWORKDAYS(L906,L907,$AT$194:$AT$348)-1)</f>
        <v>18</v>
      </c>
      <c r="N907" s="183">
        <f t="shared" si="524"/>
        <v>14</v>
      </c>
      <c r="O907" s="177">
        <f t="shared" si="525"/>
        <v>1.0029546899999999</v>
      </c>
      <c r="P907" s="184">
        <f t="shared" si="519"/>
        <v>1.0029991</v>
      </c>
      <c r="Q907" s="184">
        <f t="shared" ref="Q907:Q970" si="544">IF(L907&gt;L906,Q906*P907,Q906)</f>
        <v>1.2063736550654209</v>
      </c>
      <c r="R907" s="177">
        <f t="shared" si="518"/>
        <v>1.20993811</v>
      </c>
      <c r="S907" s="177">
        <f t="shared" ref="S907:S970" si="545">IF(AND(X907&gt;0,MONTH(A907)=S$9),R907,S906)</f>
        <v>1.15976272</v>
      </c>
      <c r="T907" s="177">
        <f t="shared" si="526"/>
        <v>314290.76428329002</v>
      </c>
      <c r="U907" s="177">
        <f t="shared" si="527"/>
        <v>449.05592253393979</v>
      </c>
      <c r="V907" s="177">
        <f t="shared" si="528"/>
        <v>56302.247579647366</v>
      </c>
      <c r="W907" s="177">
        <f t="shared" si="529"/>
        <v>327747.05018672132</v>
      </c>
      <c r="X907" s="185">
        <f t="shared" si="530"/>
        <v>0</v>
      </c>
      <c r="Y907" s="177">
        <f t="shared" si="531"/>
        <v>0</v>
      </c>
      <c r="Z907" s="186">
        <f t="shared" si="532"/>
        <v>0</v>
      </c>
      <c r="AA907" s="177">
        <f t="shared" ref="AA907:AA970" si="546">IF(Z907&gt;0,TRUNC(Z907*T907,8),0)</f>
        <v>0</v>
      </c>
      <c r="AB907" s="187">
        <f t="shared" ref="AB907:AB970" si="547">(AB906)</f>
        <v>7.1215000000000001E-2</v>
      </c>
      <c r="AC907" s="185">
        <f t="shared" si="533"/>
        <v>14</v>
      </c>
      <c r="AD907" s="185">
        <v>252</v>
      </c>
      <c r="AE907" s="184">
        <f t="shared" si="517"/>
        <v>1.0038291749999999</v>
      </c>
      <c r="AF907" s="177">
        <f t="shared" si="534"/>
        <v>1203.4743373199999</v>
      </c>
      <c r="AG907" s="177">
        <f t="shared" si="535"/>
        <v>1255.0008108899999</v>
      </c>
      <c r="AH907" s="188">
        <f t="shared" ref="AH907:AH970" si="548">IF(AA907&gt;0,AA907+AF907,0)</f>
        <v>0</v>
      </c>
      <c r="AI907" s="188"/>
      <c r="AJ907" s="188"/>
      <c r="AK907" s="188"/>
      <c r="AL907" s="8"/>
      <c r="AM907" s="8"/>
      <c r="AN907" s="8"/>
      <c r="AO907" s="8"/>
      <c r="AP907" s="8"/>
      <c r="AQ907" s="8"/>
      <c r="AR907" s="5"/>
      <c r="AS907" s="1"/>
      <c r="AT907" s="8"/>
      <c r="AU907" s="1"/>
      <c r="AV907" s="1"/>
      <c r="AW907" s="3"/>
      <c r="AX907" s="3"/>
      <c r="AY907" s="4"/>
      <c r="AZ907" s="4"/>
      <c r="BA907" s="4"/>
      <c r="BB907" s="1"/>
      <c r="BC907" s="1"/>
      <c r="BD907" s="1"/>
      <c r="BE907" s="1"/>
      <c r="BF907" s="1"/>
      <c r="BG907" s="1"/>
      <c r="BH907" s="1"/>
      <c r="BI907" s="1"/>
    </row>
    <row r="908" spans="1:61" x14ac:dyDescent="0.2">
      <c r="A908" s="125">
        <f t="shared" si="536"/>
        <v>42799</v>
      </c>
      <c r="B908" s="177">
        <f t="shared" si="520"/>
        <v>329002.05099761131</v>
      </c>
      <c r="C908" s="3">
        <f t="shared" si="537"/>
        <v>44415276.884677529</v>
      </c>
      <c r="D908" s="177">
        <f t="shared" si="538"/>
        <v>270995.74668454</v>
      </c>
      <c r="E908" s="177">
        <f t="shared" si="539"/>
        <v>2810.7678846099998</v>
      </c>
      <c r="F908" s="178">
        <f t="shared" si="521"/>
        <v>268184.97879993002</v>
      </c>
      <c r="G908" s="179">
        <f t="shared" si="540"/>
        <v>4775.7</v>
      </c>
      <c r="H908" s="180">
        <f>IF(AND(N908=1,N907&gt;1),VLOOKUP(A907,[1]Plan1!$CW$105:$CY$215,3),H907)</f>
        <v>4793.8500000000004</v>
      </c>
      <c r="I908" s="181">
        <f t="shared" si="522"/>
        <v>42715</v>
      </c>
      <c r="J908" s="181">
        <f t="shared" si="541"/>
        <v>42746</v>
      </c>
      <c r="K908" s="182">
        <f t="shared" si="523"/>
        <v>3.8004899805266223E-3</v>
      </c>
      <c r="L908" s="213">
        <f t="shared" si="542"/>
        <v>42804</v>
      </c>
      <c r="M908" s="183">
        <f t="shared" si="543"/>
        <v>18</v>
      </c>
      <c r="N908" s="183">
        <f t="shared" si="524"/>
        <v>14</v>
      </c>
      <c r="O908" s="177">
        <f t="shared" si="525"/>
        <v>1.0029546899999999</v>
      </c>
      <c r="P908" s="184">
        <f t="shared" si="519"/>
        <v>1.0029991</v>
      </c>
      <c r="Q908" s="184">
        <f t="shared" si="544"/>
        <v>1.2063736550654209</v>
      </c>
      <c r="R908" s="177">
        <f t="shared" si="518"/>
        <v>1.20993811</v>
      </c>
      <c r="S908" s="177">
        <f t="shared" si="545"/>
        <v>1.15976272</v>
      </c>
      <c r="T908" s="177">
        <f t="shared" si="526"/>
        <v>314290.76428329002</v>
      </c>
      <c r="U908" s="177">
        <f t="shared" si="527"/>
        <v>449.05592253393979</v>
      </c>
      <c r="V908" s="177">
        <f t="shared" si="528"/>
        <v>56302.247579647366</v>
      </c>
      <c r="W908" s="177">
        <f t="shared" si="529"/>
        <v>327747.05018672132</v>
      </c>
      <c r="X908" s="185">
        <f t="shared" si="530"/>
        <v>0</v>
      </c>
      <c r="Y908" s="177">
        <f t="shared" si="531"/>
        <v>0</v>
      </c>
      <c r="Z908" s="186">
        <f t="shared" si="532"/>
        <v>0</v>
      </c>
      <c r="AA908" s="177">
        <f t="shared" si="546"/>
        <v>0</v>
      </c>
      <c r="AB908" s="187">
        <f t="shared" si="547"/>
        <v>7.1215000000000001E-2</v>
      </c>
      <c r="AC908" s="185">
        <f t="shared" si="533"/>
        <v>14</v>
      </c>
      <c r="AD908" s="185">
        <v>252</v>
      </c>
      <c r="AE908" s="184">
        <f t="shared" si="517"/>
        <v>1.0038291749999999</v>
      </c>
      <c r="AF908" s="177">
        <f t="shared" si="534"/>
        <v>1203.4743373199999</v>
      </c>
      <c r="AG908" s="177">
        <f t="shared" si="535"/>
        <v>1255.0008108899999</v>
      </c>
      <c r="AH908" s="188">
        <f t="shared" si="548"/>
        <v>0</v>
      </c>
      <c r="AI908" s="188"/>
      <c r="AJ908" s="188"/>
      <c r="AK908" s="188"/>
      <c r="AL908" s="8"/>
      <c r="AM908" s="8"/>
      <c r="AN908" s="8"/>
      <c r="AO908" s="8"/>
      <c r="AP908" s="8"/>
      <c r="AQ908" s="8"/>
      <c r="AR908" s="5"/>
      <c r="AS908" s="1"/>
      <c r="AT908" s="8"/>
      <c r="AU908" s="1"/>
      <c r="AV908" s="1"/>
      <c r="AW908" s="3"/>
      <c r="AX908" s="3"/>
      <c r="AY908" s="4"/>
      <c r="AZ908" s="4"/>
      <c r="BA908" s="4"/>
      <c r="BB908" s="1"/>
      <c r="BC908" s="1"/>
      <c r="BD908" s="1"/>
      <c r="BE908" s="1"/>
      <c r="BF908" s="1"/>
      <c r="BG908" s="1"/>
      <c r="BH908" s="1"/>
      <c r="BI908" s="1"/>
    </row>
    <row r="909" spans="1:61" x14ac:dyDescent="0.2">
      <c r="A909" s="125">
        <f t="shared" si="536"/>
        <v>42800</v>
      </c>
      <c r="B909" s="177">
        <f t="shared" si="520"/>
        <v>329002.05099761131</v>
      </c>
      <c r="C909" s="3">
        <f t="shared" si="537"/>
        <v>44415276.884677529</v>
      </c>
      <c r="D909" s="177">
        <f t="shared" si="538"/>
        <v>270995.74668454</v>
      </c>
      <c r="E909" s="177">
        <f t="shared" si="539"/>
        <v>2810.7678846099998</v>
      </c>
      <c r="F909" s="178">
        <f t="shared" si="521"/>
        <v>268184.97879993002</v>
      </c>
      <c r="G909" s="179">
        <f t="shared" si="540"/>
        <v>4775.7</v>
      </c>
      <c r="H909" s="180">
        <f>IF(AND(N909=1,N908&gt;1),VLOOKUP(A908,[1]Plan1!$CW$105:$CY$215,3),H908)</f>
        <v>4793.8500000000004</v>
      </c>
      <c r="I909" s="181">
        <f t="shared" si="522"/>
        <v>42715</v>
      </c>
      <c r="J909" s="181">
        <f t="shared" si="541"/>
        <v>42746</v>
      </c>
      <c r="K909" s="182">
        <f t="shared" si="523"/>
        <v>3.8004899805266223E-3</v>
      </c>
      <c r="L909" s="213">
        <f t="shared" si="542"/>
        <v>42804</v>
      </c>
      <c r="M909" s="183">
        <f t="shared" si="543"/>
        <v>18</v>
      </c>
      <c r="N909" s="183">
        <f t="shared" si="524"/>
        <v>14</v>
      </c>
      <c r="O909" s="177">
        <f t="shared" si="525"/>
        <v>1.0029546899999999</v>
      </c>
      <c r="P909" s="184">
        <f t="shared" si="519"/>
        <v>1.0029991</v>
      </c>
      <c r="Q909" s="184">
        <f t="shared" si="544"/>
        <v>1.2063736550654209</v>
      </c>
      <c r="R909" s="177">
        <f t="shared" si="518"/>
        <v>1.20993811</v>
      </c>
      <c r="S909" s="177">
        <f t="shared" si="545"/>
        <v>1.15976272</v>
      </c>
      <c r="T909" s="177">
        <f t="shared" si="526"/>
        <v>314290.76428329002</v>
      </c>
      <c r="U909" s="177">
        <f t="shared" si="527"/>
        <v>449.05592253393979</v>
      </c>
      <c r="V909" s="177">
        <f t="shared" si="528"/>
        <v>56302.247579647366</v>
      </c>
      <c r="W909" s="177">
        <f t="shared" si="529"/>
        <v>327747.05018672132</v>
      </c>
      <c r="X909" s="185">
        <f t="shared" si="530"/>
        <v>0</v>
      </c>
      <c r="Y909" s="177">
        <f t="shared" si="531"/>
        <v>0</v>
      </c>
      <c r="Z909" s="186">
        <f t="shared" si="532"/>
        <v>0</v>
      </c>
      <c r="AA909" s="177">
        <f t="shared" si="546"/>
        <v>0</v>
      </c>
      <c r="AB909" s="187">
        <f t="shared" si="547"/>
        <v>7.1215000000000001E-2</v>
      </c>
      <c r="AC909" s="185">
        <f t="shared" si="533"/>
        <v>14</v>
      </c>
      <c r="AD909" s="185">
        <v>252</v>
      </c>
      <c r="AE909" s="184">
        <f t="shared" si="517"/>
        <v>1.0038291749999999</v>
      </c>
      <c r="AF909" s="177">
        <f t="shared" si="534"/>
        <v>1203.4743373199999</v>
      </c>
      <c r="AG909" s="177">
        <f t="shared" si="535"/>
        <v>1255.0008108899999</v>
      </c>
      <c r="AH909" s="188">
        <f t="shared" si="548"/>
        <v>0</v>
      </c>
      <c r="AI909" s="188"/>
      <c r="AJ909" s="188"/>
      <c r="AK909" s="188"/>
      <c r="AL909" s="8"/>
      <c r="AM909" s="8"/>
      <c r="AN909" s="8"/>
      <c r="AO909" s="8"/>
      <c r="AP909" s="8"/>
      <c r="AQ909" s="8"/>
      <c r="AR909" s="5"/>
      <c r="AW909" s="30"/>
      <c r="AX909" s="30"/>
      <c r="BF909" s="1"/>
      <c r="BG909" s="1"/>
      <c r="BH909" s="1"/>
      <c r="BI909" s="1"/>
    </row>
    <row r="910" spans="1:61" x14ac:dyDescent="0.2">
      <c r="A910" s="125">
        <f t="shared" si="536"/>
        <v>42801</v>
      </c>
      <c r="B910" s="177">
        <f t="shared" si="520"/>
        <v>329160.54539401532</v>
      </c>
      <c r="C910" s="3">
        <f t="shared" si="537"/>
        <v>44436673.628192067</v>
      </c>
      <c r="D910" s="177">
        <f t="shared" si="538"/>
        <v>270995.74668454</v>
      </c>
      <c r="E910" s="177">
        <f t="shared" si="539"/>
        <v>2810.7678846099998</v>
      </c>
      <c r="F910" s="178">
        <f t="shared" si="521"/>
        <v>268184.97879993002</v>
      </c>
      <c r="G910" s="179">
        <f t="shared" si="540"/>
        <v>4775.7</v>
      </c>
      <c r="H910" s="180">
        <f>IF(AND(N910=1,N909&gt;1),VLOOKUP(A909,[1]Plan1!$CW$105:$CY$215,3),H909)</f>
        <v>4793.8500000000004</v>
      </c>
      <c r="I910" s="181">
        <f t="shared" si="522"/>
        <v>42715</v>
      </c>
      <c r="J910" s="181">
        <f t="shared" si="541"/>
        <v>42746</v>
      </c>
      <c r="K910" s="182">
        <f t="shared" si="523"/>
        <v>3.8004899805266223E-3</v>
      </c>
      <c r="L910" s="213">
        <f t="shared" si="542"/>
        <v>42804</v>
      </c>
      <c r="M910" s="183">
        <f t="shared" si="543"/>
        <v>18</v>
      </c>
      <c r="N910" s="183">
        <f t="shared" si="524"/>
        <v>15</v>
      </c>
      <c r="O910" s="177">
        <f t="shared" si="525"/>
        <v>1.00316607</v>
      </c>
      <c r="P910" s="184">
        <f t="shared" si="519"/>
        <v>1.0029991</v>
      </c>
      <c r="Q910" s="184">
        <f t="shared" si="544"/>
        <v>1.2063736550654209</v>
      </c>
      <c r="R910" s="177">
        <f t="shared" si="518"/>
        <v>1.2101931100000001</v>
      </c>
      <c r="S910" s="177">
        <f t="shared" si="545"/>
        <v>1.15976272</v>
      </c>
      <c r="T910" s="177">
        <f t="shared" si="526"/>
        <v>314290.76428329002</v>
      </c>
      <c r="U910" s="177">
        <f t="shared" si="527"/>
        <v>449.05592253393979</v>
      </c>
      <c r="V910" s="177">
        <f t="shared" si="528"/>
        <v>56370.634749241377</v>
      </c>
      <c r="W910" s="177">
        <f t="shared" si="529"/>
        <v>327815.43735631532</v>
      </c>
      <c r="X910" s="185">
        <f t="shared" si="530"/>
        <v>0</v>
      </c>
      <c r="Y910" s="177">
        <f t="shared" si="531"/>
        <v>0</v>
      </c>
      <c r="Z910" s="186">
        <f t="shared" si="532"/>
        <v>0</v>
      </c>
      <c r="AA910" s="177">
        <f t="shared" si="546"/>
        <v>0</v>
      </c>
      <c r="AB910" s="187">
        <f t="shared" si="547"/>
        <v>7.1215000000000001E-2</v>
      </c>
      <c r="AC910" s="185">
        <f t="shared" si="533"/>
        <v>15</v>
      </c>
      <c r="AD910" s="185">
        <v>252</v>
      </c>
      <c r="AE910" s="184">
        <f t="shared" si="517"/>
        <v>1.0041032480000001</v>
      </c>
      <c r="AF910" s="177">
        <f t="shared" si="534"/>
        <v>1289.6129499599999</v>
      </c>
      <c r="AG910" s="177">
        <f t="shared" si="535"/>
        <v>1345.1080377000001</v>
      </c>
      <c r="AH910" s="188">
        <f t="shared" si="548"/>
        <v>0</v>
      </c>
      <c r="AI910" s="188"/>
      <c r="AJ910" s="188"/>
      <c r="AK910" s="188"/>
      <c r="AL910" s="8"/>
      <c r="AM910" s="8"/>
      <c r="AN910" s="8"/>
      <c r="AO910" s="8"/>
      <c r="AP910" s="8"/>
      <c r="AQ910" s="8"/>
      <c r="AR910" s="5"/>
      <c r="AW910" s="30"/>
      <c r="AX910" s="30"/>
      <c r="BF910" s="1"/>
      <c r="BG910" s="1"/>
      <c r="BH910" s="1"/>
      <c r="BI910" s="1"/>
    </row>
    <row r="911" spans="1:61" x14ac:dyDescent="0.2">
      <c r="A911" s="125">
        <f t="shared" si="536"/>
        <v>42802</v>
      </c>
      <c r="B911" s="177">
        <f t="shared" si="520"/>
        <v>329319.12039508781</v>
      </c>
      <c r="C911" s="3">
        <f t="shared" si="537"/>
        <v>44458081.253336854</v>
      </c>
      <c r="D911" s="177">
        <f t="shared" si="538"/>
        <v>270995.74668454</v>
      </c>
      <c r="E911" s="177">
        <f t="shared" si="539"/>
        <v>2810.7678846099998</v>
      </c>
      <c r="F911" s="178">
        <f t="shared" si="521"/>
        <v>268184.97879993002</v>
      </c>
      <c r="G911" s="179">
        <f t="shared" si="540"/>
        <v>4775.7</v>
      </c>
      <c r="H911" s="180">
        <f>IF(AND(N911=1,N910&gt;1),VLOOKUP(A910,[1]Plan1!$CW$105:$CY$215,3),H910)</f>
        <v>4793.8500000000004</v>
      </c>
      <c r="I911" s="181">
        <f t="shared" si="522"/>
        <v>42715</v>
      </c>
      <c r="J911" s="181">
        <f t="shared" si="541"/>
        <v>42746</v>
      </c>
      <c r="K911" s="182">
        <f t="shared" si="523"/>
        <v>3.8004899805266223E-3</v>
      </c>
      <c r="L911" s="213">
        <f t="shared" si="542"/>
        <v>42804</v>
      </c>
      <c r="M911" s="183">
        <f t="shared" si="543"/>
        <v>18</v>
      </c>
      <c r="N911" s="183">
        <f t="shared" si="524"/>
        <v>16</v>
      </c>
      <c r="O911" s="177">
        <f t="shared" si="525"/>
        <v>1.0033775</v>
      </c>
      <c r="P911" s="184">
        <f t="shared" si="519"/>
        <v>1.0029991</v>
      </c>
      <c r="Q911" s="184">
        <f t="shared" si="544"/>
        <v>1.2063736550654209</v>
      </c>
      <c r="R911" s="177">
        <f t="shared" si="518"/>
        <v>1.21044818</v>
      </c>
      <c r="S911" s="177">
        <f t="shared" si="545"/>
        <v>1.15976272</v>
      </c>
      <c r="T911" s="177">
        <f t="shared" si="526"/>
        <v>314290.76428329002</v>
      </c>
      <c r="U911" s="177">
        <f t="shared" si="527"/>
        <v>449.05592253393979</v>
      </c>
      <c r="V911" s="177">
        <f t="shared" si="528"/>
        <v>56439.040691783855</v>
      </c>
      <c r="W911" s="177">
        <f t="shared" si="529"/>
        <v>327883.8432988578</v>
      </c>
      <c r="X911" s="185">
        <f t="shared" si="530"/>
        <v>0</v>
      </c>
      <c r="Y911" s="177">
        <f t="shared" si="531"/>
        <v>0</v>
      </c>
      <c r="Z911" s="186">
        <f t="shared" si="532"/>
        <v>0</v>
      </c>
      <c r="AA911" s="177">
        <f t="shared" si="546"/>
        <v>0</v>
      </c>
      <c r="AB911" s="187">
        <f t="shared" si="547"/>
        <v>7.1215000000000001E-2</v>
      </c>
      <c r="AC911" s="185">
        <f t="shared" si="533"/>
        <v>16</v>
      </c>
      <c r="AD911" s="185">
        <v>252</v>
      </c>
      <c r="AE911" s="184">
        <f t="shared" si="517"/>
        <v>1.0043773949999999</v>
      </c>
      <c r="AF911" s="177">
        <f t="shared" si="534"/>
        <v>1375.7748201100001</v>
      </c>
      <c r="AG911" s="177">
        <f t="shared" si="535"/>
        <v>1435.2770962300001</v>
      </c>
      <c r="AH911" s="188">
        <f t="shared" si="548"/>
        <v>0</v>
      </c>
      <c r="AI911" s="188"/>
      <c r="AJ911" s="188"/>
      <c r="AK911" s="188"/>
      <c r="AL911" s="8"/>
      <c r="AM911" s="8"/>
      <c r="AN911" s="8"/>
      <c r="AO911" s="8"/>
      <c r="AP911" s="8"/>
      <c r="AQ911" s="8"/>
      <c r="AR911" s="5"/>
      <c r="AW911" s="30"/>
      <c r="AX911" s="30"/>
      <c r="BF911" s="1"/>
      <c r="BG911" s="1"/>
      <c r="BH911" s="1"/>
      <c r="BI911" s="1"/>
    </row>
    <row r="912" spans="1:61" x14ac:dyDescent="0.2">
      <c r="A912" s="125">
        <f t="shared" si="536"/>
        <v>42803</v>
      </c>
      <c r="B912" s="177">
        <f t="shared" si="520"/>
        <v>329477.76860440947</v>
      </c>
      <c r="C912" s="3">
        <f t="shared" si="537"/>
        <v>44479498.761595279</v>
      </c>
      <c r="D912" s="177">
        <f t="shared" si="538"/>
        <v>270995.74668454</v>
      </c>
      <c r="E912" s="177">
        <f t="shared" si="539"/>
        <v>2810.7678846099998</v>
      </c>
      <c r="F912" s="178">
        <f t="shared" si="521"/>
        <v>268184.97879993002</v>
      </c>
      <c r="G912" s="179">
        <f t="shared" si="540"/>
        <v>4775.7</v>
      </c>
      <c r="H912" s="180">
        <f>IF(AND(N912=1,N911&gt;1),VLOOKUP(A911,[1]Plan1!$CW$105:$CY$215,3),H911)</f>
        <v>4793.8500000000004</v>
      </c>
      <c r="I912" s="181">
        <f t="shared" si="522"/>
        <v>42715</v>
      </c>
      <c r="J912" s="181">
        <f t="shared" si="541"/>
        <v>42746</v>
      </c>
      <c r="K912" s="182">
        <f t="shared" si="523"/>
        <v>3.8004899805266223E-3</v>
      </c>
      <c r="L912" s="213">
        <f t="shared" si="542"/>
        <v>42804</v>
      </c>
      <c r="M912" s="183">
        <f t="shared" si="543"/>
        <v>18</v>
      </c>
      <c r="N912" s="183">
        <f t="shared" si="524"/>
        <v>17</v>
      </c>
      <c r="O912" s="177">
        <f t="shared" si="525"/>
        <v>1.00358897</v>
      </c>
      <c r="P912" s="184">
        <f t="shared" si="519"/>
        <v>1.0029991</v>
      </c>
      <c r="Q912" s="184">
        <f t="shared" si="544"/>
        <v>1.2063736550654209</v>
      </c>
      <c r="R912" s="177">
        <f t="shared" si="518"/>
        <v>1.2107032900000001</v>
      </c>
      <c r="S912" s="177">
        <f t="shared" si="545"/>
        <v>1.15976272</v>
      </c>
      <c r="T912" s="177">
        <f t="shared" si="526"/>
        <v>314290.76428329002</v>
      </c>
      <c r="U912" s="177">
        <f t="shared" si="527"/>
        <v>449.05592253393979</v>
      </c>
      <c r="V912" s="177">
        <f t="shared" si="528"/>
        <v>56507.45736172553</v>
      </c>
      <c r="W912" s="177">
        <f t="shared" si="529"/>
        <v>327952.25996879948</v>
      </c>
      <c r="X912" s="185">
        <f t="shared" si="530"/>
        <v>0</v>
      </c>
      <c r="Y912" s="177">
        <f t="shared" si="531"/>
        <v>0</v>
      </c>
      <c r="Z912" s="186">
        <f t="shared" si="532"/>
        <v>0</v>
      </c>
      <c r="AA912" s="177">
        <f t="shared" si="546"/>
        <v>0</v>
      </c>
      <c r="AB912" s="187">
        <f t="shared" si="547"/>
        <v>7.1215000000000001E-2</v>
      </c>
      <c r="AC912" s="185">
        <f t="shared" si="533"/>
        <v>17</v>
      </c>
      <c r="AD912" s="185">
        <v>252</v>
      </c>
      <c r="AE912" s="184">
        <f t="shared" si="517"/>
        <v>1.004651618</v>
      </c>
      <c r="AF912" s="177">
        <f t="shared" si="534"/>
        <v>1461.9605763699999</v>
      </c>
      <c r="AG912" s="177">
        <f t="shared" si="535"/>
        <v>1525.5086356100001</v>
      </c>
      <c r="AH912" s="188">
        <f t="shared" si="548"/>
        <v>0</v>
      </c>
      <c r="AI912" s="188"/>
      <c r="AJ912" s="188"/>
      <c r="AK912" s="188"/>
      <c r="AL912" s="8"/>
      <c r="AM912" s="8"/>
      <c r="AN912" s="8"/>
      <c r="AO912" s="8"/>
      <c r="AP912" s="8"/>
      <c r="AQ912" s="8"/>
      <c r="AR912" s="5"/>
      <c r="AW912" s="30"/>
      <c r="AX912" s="30"/>
      <c r="BF912" s="1"/>
      <c r="BG912" s="1"/>
      <c r="BH912" s="1"/>
      <c r="BI912" s="1"/>
    </row>
    <row r="913" spans="1:192" x14ac:dyDescent="0.2">
      <c r="A913" s="125">
        <f t="shared" si="536"/>
        <v>42804</v>
      </c>
      <c r="B913" s="177">
        <f t="shared" si="520"/>
        <v>329636.49208540004</v>
      </c>
      <c r="C913" s="3">
        <f t="shared" si="537"/>
        <v>44500926.431529008</v>
      </c>
      <c r="D913" s="177">
        <f t="shared" si="538"/>
        <v>270995.74668454</v>
      </c>
      <c r="E913" s="177">
        <f t="shared" si="539"/>
        <v>2810.7678846099998</v>
      </c>
      <c r="F913" s="178">
        <f t="shared" si="521"/>
        <v>268184.97879993002</v>
      </c>
      <c r="G913" s="179">
        <f t="shared" si="540"/>
        <v>4775.7</v>
      </c>
      <c r="H913" s="180">
        <f>IF(AND(N913=1,N912&gt;1),VLOOKUP(A912,[1]Plan1!$CW$105:$CY$215,3),H912)</f>
        <v>4793.8500000000004</v>
      </c>
      <c r="I913" s="181">
        <f t="shared" si="522"/>
        <v>42715</v>
      </c>
      <c r="J913" s="181">
        <f t="shared" si="541"/>
        <v>42746</v>
      </c>
      <c r="K913" s="182">
        <f t="shared" si="523"/>
        <v>3.8004899805266223E-3</v>
      </c>
      <c r="L913" s="213">
        <f t="shared" si="542"/>
        <v>42804</v>
      </c>
      <c r="M913" s="183">
        <f t="shared" si="543"/>
        <v>18</v>
      </c>
      <c r="N913" s="183">
        <f t="shared" si="524"/>
        <v>18</v>
      </c>
      <c r="O913" s="177">
        <f t="shared" si="525"/>
        <v>1.00380048</v>
      </c>
      <c r="P913" s="184">
        <f t="shared" si="519"/>
        <v>1.0029991</v>
      </c>
      <c r="Q913" s="184">
        <f t="shared" si="544"/>
        <v>1.2063736550654209</v>
      </c>
      <c r="R913" s="177">
        <f t="shared" si="518"/>
        <v>1.2109584499999999</v>
      </c>
      <c r="S913" s="177">
        <f t="shared" si="545"/>
        <v>1.15976272</v>
      </c>
      <c r="T913" s="177">
        <f t="shared" si="526"/>
        <v>314290.76428329002</v>
      </c>
      <c r="U913" s="177">
        <f t="shared" si="527"/>
        <v>449.05592253393979</v>
      </c>
      <c r="V913" s="177">
        <f t="shared" si="528"/>
        <v>56575.887440916071</v>
      </c>
      <c r="W913" s="177">
        <f t="shared" si="529"/>
        <v>328020.69004799007</v>
      </c>
      <c r="X913" s="185">
        <f t="shared" si="530"/>
        <v>30</v>
      </c>
      <c r="Y913" s="177">
        <f t="shared" si="531"/>
        <v>2810.7678846099998</v>
      </c>
      <c r="Z913" s="186">
        <f t="shared" si="532"/>
        <v>1.0371999999999999E-2</v>
      </c>
      <c r="AA913" s="177">
        <f t="shared" si="546"/>
        <v>3259.8238071400001</v>
      </c>
      <c r="AB913" s="187">
        <f t="shared" si="547"/>
        <v>7.1215000000000001E-2</v>
      </c>
      <c r="AC913" s="185">
        <f t="shared" si="533"/>
        <v>18</v>
      </c>
      <c r="AD913" s="185">
        <v>252</v>
      </c>
      <c r="AE913" s="184">
        <f t="shared" si="517"/>
        <v>1.0049259150000001</v>
      </c>
      <c r="AF913" s="177">
        <f t="shared" si="534"/>
        <v>1548.1695901400001</v>
      </c>
      <c r="AG913" s="177">
        <f t="shared" si="535"/>
        <v>1615.8020374099999</v>
      </c>
      <c r="AH913" s="188">
        <f t="shared" si="548"/>
        <v>4807.99339728</v>
      </c>
      <c r="AI913" s="188"/>
      <c r="AJ913" s="188"/>
      <c r="AK913" s="188"/>
      <c r="AL913" s="8"/>
      <c r="AM913" s="8"/>
      <c r="AN913" s="8"/>
      <c r="AO913" s="8"/>
      <c r="AP913" s="8"/>
      <c r="AQ913" s="8"/>
      <c r="AR913" s="5"/>
      <c r="AW913" s="30"/>
      <c r="AX913" s="30"/>
      <c r="BF913" s="1"/>
      <c r="BG913" s="1"/>
      <c r="BH913" s="1"/>
      <c r="BI913" s="1"/>
    </row>
    <row r="914" spans="1:192" x14ac:dyDescent="0.2">
      <c r="A914" s="125">
        <f t="shared" si="536"/>
        <v>42805</v>
      </c>
      <c r="B914" s="177">
        <f t="shared" si="520"/>
        <v>324900.5011013883</v>
      </c>
      <c r="C914" s="3">
        <f t="shared" si="537"/>
        <v>43861567.648687422</v>
      </c>
      <c r="D914" s="177">
        <f t="shared" si="538"/>
        <v>268184.97879993002</v>
      </c>
      <c r="E914" s="177">
        <f t="shared" si="539"/>
        <v>0</v>
      </c>
      <c r="F914" s="178">
        <f t="shared" si="521"/>
        <v>268184.97879993002</v>
      </c>
      <c r="G914" s="179">
        <f t="shared" si="540"/>
        <v>4793.8500000000004</v>
      </c>
      <c r="H914" s="180">
        <f>IF(AND(N914=1,N913&gt;1),VLOOKUP(A913,[1]Plan1!$CW$105:$CY$215,3),H913)</f>
        <v>4809.67</v>
      </c>
      <c r="I914" s="181">
        <f t="shared" si="522"/>
        <v>42746</v>
      </c>
      <c r="J914" s="181">
        <f t="shared" si="541"/>
        <v>42777</v>
      </c>
      <c r="K914" s="182">
        <f t="shared" si="523"/>
        <v>3.3000615371778785E-3</v>
      </c>
      <c r="L914" s="213">
        <f t="shared" si="542"/>
        <v>42835</v>
      </c>
      <c r="M914" s="183">
        <f t="shared" si="543"/>
        <v>21</v>
      </c>
      <c r="N914" s="183">
        <f t="shared" si="524"/>
        <v>1</v>
      </c>
      <c r="O914" s="177">
        <f t="shared" si="525"/>
        <v>1.00015689</v>
      </c>
      <c r="P914" s="184">
        <f t="shared" si="519"/>
        <v>1.00380048</v>
      </c>
      <c r="Q914" s="184">
        <f t="shared" si="544"/>
        <v>1.2109584540140239</v>
      </c>
      <c r="R914" s="177">
        <f t="shared" si="518"/>
        <v>1.2111484400000001</v>
      </c>
      <c r="S914" s="177">
        <f t="shared" si="545"/>
        <v>1.15976272</v>
      </c>
      <c r="T914" s="177">
        <f t="shared" si="526"/>
        <v>311030.94047614001</v>
      </c>
      <c r="U914" s="177">
        <f t="shared" si="527"/>
        <v>0</v>
      </c>
      <c r="V914" s="177">
        <f t="shared" si="528"/>
        <v>56626.839905038323</v>
      </c>
      <c r="W914" s="177">
        <f t="shared" si="529"/>
        <v>324811.81870496832</v>
      </c>
      <c r="X914" s="185">
        <f t="shared" si="530"/>
        <v>0</v>
      </c>
      <c r="Y914" s="177">
        <f t="shared" si="531"/>
        <v>0</v>
      </c>
      <c r="Z914" s="186">
        <f t="shared" si="532"/>
        <v>0</v>
      </c>
      <c r="AA914" s="177">
        <f t="shared" si="546"/>
        <v>0</v>
      </c>
      <c r="AB914" s="187">
        <f t="shared" si="547"/>
        <v>7.1215000000000001E-2</v>
      </c>
      <c r="AC914" s="185">
        <f t="shared" si="533"/>
        <v>1</v>
      </c>
      <c r="AD914" s="185">
        <v>252</v>
      </c>
      <c r="AE914" s="184">
        <f t="shared" si="517"/>
        <v>1.000273027</v>
      </c>
      <c r="AF914" s="177">
        <f t="shared" si="534"/>
        <v>84.919844580000003</v>
      </c>
      <c r="AG914" s="177">
        <f t="shared" si="535"/>
        <v>88.682396420000003</v>
      </c>
      <c r="AH914" s="188">
        <f t="shared" si="548"/>
        <v>0</v>
      </c>
      <c r="AI914" s="188"/>
      <c r="AJ914" s="188"/>
      <c r="AK914" s="188"/>
      <c r="AL914" s="8"/>
      <c r="AM914" s="8"/>
      <c r="AN914" s="11"/>
      <c r="AO914" s="11"/>
      <c r="AP914" s="11"/>
      <c r="AQ914" s="11"/>
      <c r="AR914" s="5"/>
      <c r="AS914" s="29"/>
      <c r="AT914" s="29"/>
      <c r="AU914" s="29"/>
      <c r="AV914" s="29"/>
      <c r="AW914" s="31"/>
      <c r="AX914" s="31"/>
      <c r="AY914" s="29"/>
      <c r="AZ914" s="29"/>
      <c r="BA914" s="29"/>
      <c r="BB914" s="29"/>
      <c r="BC914" s="29"/>
      <c r="BD914" s="29"/>
      <c r="BE914" s="29"/>
      <c r="BF914" s="7"/>
      <c r="BG914" s="7"/>
      <c r="BH914" s="7"/>
      <c r="BI914" s="7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</row>
    <row r="915" spans="1:192" x14ac:dyDescent="0.2">
      <c r="A915" s="125">
        <f t="shared" si="536"/>
        <v>42806</v>
      </c>
      <c r="B915" s="177">
        <f t="shared" si="520"/>
        <v>324900.5011013883</v>
      </c>
      <c r="C915" s="3">
        <f t="shared" si="537"/>
        <v>43861567.648687422</v>
      </c>
      <c r="D915" s="177">
        <f t="shared" si="538"/>
        <v>268184.97879993002</v>
      </c>
      <c r="E915" s="177">
        <f t="shared" si="539"/>
        <v>0</v>
      </c>
      <c r="F915" s="178">
        <f t="shared" si="521"/>
        <v>268184.97879993002</v>
      </c>
      <c r="G915" s="179">
        <f t="shared" si="540"/>
        <v>4793.8500000000004</v>
      </c>
      <c r="H915" s="180">
        <f>IF(AND(N915=1,N914&gt;1),VLOOKUP(A914,[1]Plan1!$CW$105:$CY$215,3),H914)</f>
        <v>4809.67</v>
      </c>
      <c r="I915" s="181">
        <f t="shared" si="522"/>
        <v>42746</v>
      </c>
      <c r="J915" s="181">
        <f t="shared" si="541"/>
        <v>42777</v>
      </c>
      <c r="K915" s="182">
        <f t="shared" si="523"/>
        <v>3.3000615371778785E-3</v>
      </c>
      <c r="L915" s="213">
        <f t="shared" si="542"/>
        <v>42835</v>
      </c>
      <c r="M915" s="183">
        <f t="shared" si="543"/>
        <v>21</v>
      </c>
      <c r="N915" s="183">
        <f t="shared" si="524"/>
        <v>1</v>
      </c>
      <c r="O915" s="177">
        <f t="shared" si="525"/>
        <v>1.00015689</v>
      </c>
      <c r="P915" s="184">
        <f t="shared" si="519"/>
        <v>1.00380048</v>
      </c>
      <c r="Q915" s="184">
        <f t="shared" si="544"/>
        <v>1.2109584540140239</v>
      </c>
      <c r="R915" s="177">
        <f t="shared" si="518"/>
        <v>1.2111484400000001</v>
      </c>
      <c r="S915" s="177">
        <f t="shared" si="545"/>
        <v>1.15976272</v>
      </c>
      <c r="T915" s="177">
        <f t="shared" si="526"/>
        <v>311030.94047614001</v>
      </c>
      <c r="U915" s="177">
        <f t="shared" si="527"/>
        <v>0</v>
      </c>
      <c r="V915" s="177">
        <f t="shared" si="528"/>
        <v>56626.839905038323</v>
      </c>
      <c r="W915" s="177">
        <f t="shared" si="529"/>
        <v>324811.81870496832</v>
      </c>
      <c r="X915" s="185">
        <f t="shared" si="530"/>
        <v>0</v>
      </c>
      <c r="Y915" s="177">
        <f t="shared" si="531"/>
        <v>0</v>
      </c>
      <c r="Z915" s="186">
        <f t="shared" si="532"/>
        <v>0</v>
      </c>
      <c r="AA915" s="177">
        <f t="shared" si="546"/>
        <v>0</v>
      </c>
      <c r="AB915" s="187">
        <f t="shared" si="547"/>
        <v>7.1215000000000001E-2</v>
      </c>
      <c r="AC915" s="185">
        <f t="shared" si="533"/>
        <v>1</v>
      </c>
      <c r="AD915" s="185">
        <v>252</v>
      </c>
      <c r="AE915" s="184">
        <f t="shared" si="517"/>
        <v>1.000273027</v>
      </c>
      <c r="AF915" s="177">
        <f t="shared" si="534"/>
        <v>84.919844580000003</v>
      </c>
      <c r="AG915" s="177">
        <f t="shared" si="535"/>
        <v>88.682396420000003</v>
      </c>
      <c r="AH915" s="188">
        <f t="shared" si="548"/>
        <v>0</v>
      </c>
      <c r="AI915" s="188"/>
      <c r="AJ915" s="188"/>
      <c r="AK915" s="188"/>
      <c r="AL915" s="8"/>
      <c r="AM915" s="8"/>
      <c r="AN915" s="8"/>
      <c r="AO915" s="8"/>
      <c r="AP915" s="8"/>
      <c r="AQ915" s="8"/>
      <c r="AR915" s="5"/>
      <c r="AW915" s="30"/>
      <c r="AX915" s="30"/>
      <c r="BF915" s="1"/>
      <c r="BG915" s="1"/>
      <c r="BH915" s="1"/>
      <c r="BI915" s="1"/>
    </row>
    <row r="916" spans="1:192" x14ac:dyDescent="0.2">
      <c r="A916" s="125">
        <f t="shared" si="536"/>
        <v>42807</v>
      </c>
      <c r="B916" s="177">
        <f t="shared" si="520"/>
        <v>324900.5011013883</v>
      </c>
      <c r="C916" s="3">
        <f t="shared" si="537"/>
        <v>43861567.648687422</v>
      </c>
      <c r="D916" s="177">
        <f t="shared" si="538"/>
        <v>268184.97879993002</v>
      </c>
      <c r="E916" s="177">
        <f t="shared" si="539"/>
        <v>0</v>
      </c>
      <c r="F916" s="178">
        <f t="shared" si="521"/>
        <v>268184.97879993002</v>
      </c>
      <c r="G916" s="179">
        <f t="shared" si="540"/>
        <v>4793.8500000000004</v>
      </c>
      <c r="H916" s="180">
        <f>IF(AND(N916=1,N915&gt;1),VLOOKUP(A915,[1]Plan1!$CW$105:$CY$215,3),H915)</f>
        <v>4809.67</v>
      </c>
      <c r="I916" s="181">
        <f t="shared" si="522"/>
        <v>42746</v>
      </c>
      <c r="J916" s="181">
        <f t="shared" si="541"/>
        <v>42777</v>
      </c>
      <c r="K916" s="182">
        <f t="shared" si="523"/>
        <v>3.3000615371778785E-3</v>
      </c>
      <c r="L916" s="213">
        <f t="shared" si="542"/>
        <v>42835</v>
      </c>
      <c r="M916" s="183">
        <f t="shared" si="543"/>
        <v>21</v>
      </c>
      <c r="N916" s="183">
        <f t="shared" si="524"/>
        <v>1</v>
      </c>
      <c r="O916" s="177">
        <f t="shared" si="525"/>
        <v>1.00015689</v>
      </c>
      <c r="P916" s="184">
        <f t="shared" si="519"/>
        <v>1.00380048</v>
      </c>
      <c r="Q916" s="184">
        <f t="shared" si="544"/>
        <v>1.2109584540140239</v>
      </c>
      <c r="R916" s="177">
        <f t="shared" si="518"/>
        <v>1.2111484400000001</v>
      </c>
      <c r="S916" s="177">
        <f t="shared" si="545"/>
        <v>1.15976272</v>
      </c>
      <c r="T916" s="177">
        <f t="shared" si="526"/>
        <v>311030.94047614001</v>
      </c>
      <c r="U916" s="177">
        <f t="shared" si="527"/>
        <v>0</v>
      </c>
      <c r="V916" s="177">
        <f t="shared" si="528"/>
        <v>56626.839905038323</v>
      </c>
      <c r="W916" s="177">
        <f t="shared" si="529"/>
        <v>324811.81870496832</v>
      </c>
      <c r="X916" s="185">
        <f t="shared" si="530"/>
        <v>0</v>
      </c>
      <c r="Y916" s="177">
        <f t="shared" si="531"/>
        <v>0</v>
      </c>
      <c r="Z916" s="186">
        <f t="shared" si="532"/>
        <v>0</v>
      </c>
      <c r="AA916" s="177">
        <f t="shared" si="546"/>
        <v>0</v>
      </c>
      <c r="AB916" s="187">
        <f t="shared" si="547"/>
        <v>7.1215000000000001E-2</v>
      </c>
      <c r="AC916" s="185">
        <f t="shared" si="533"/>
        <v>1</v>
      </c>
      <c r="AD916" s="185">
        <v>252</v>
      </c>
      <c r="AE916" s="184">
        <f t="shared" si="517"/>
        <v>1.000273027</v>
      </c>
      <c r="AF916" s="177">
        <f t="shared" si="534"/>
        <v>84.919844580000003</v>
      </c>
      <c r="AG916" s="177">
        <f t="shared" si="535"/>
        <v>88.682396420000003</v>
      </c>
      <c r="AH916" s="188">
        <f t="shared" si="548"/>
        <v>0</v>
      </c>
      <c r="AI916" s="188"/>
      <c r="AJ916" s="188"/>
      <c r="AK916" s="188"/>
      <c r="AL916" s="8"/>
      <c r="AM916" s="8"/>
      <c r="AN916" s="8"/>
      <c r="AO916" s="8"/>
      <c r="AP916" s="8"/>
      <c r="AQ916" s="8"/>
      <c r="AR916" s="5"/>
      <c r="AW916" s="30"/>
      <c r="AX916" s="30"/>
      <c r="BF916" s="1"/>
      <c r="BG916" s="1"/>
      <c r="BH916" s="1"/>
      <c r="BI916" s="1"/>
    </row>
    <row r="917" spans="1:192" x14ac:dyDescent="0.2">
      <c r="A917" s="125">
        <f t="shared" si="536"/>
        <v>42808</v>
      </c>
      <c r="B917" s="177">
        <f t="shared" si="520"/>
        <v>325040.19888269965</v>
      </c>
      <c r="C917" s="3">
        <f t="shared" si="537"/>
        <v>43880426.849164456</v>
      </c>
      <c r="D917" s="177">
        <f t="shared" si="538"/>
        <v>268184.97879993002</v>
      </c>
      <c r="E917" s="177">
        <f t="shared" si="539"/>
        <v>0</v>
      </c>
      <c r="F917" s="178">
        <f t="shared" si="521"/>
        <v>268184.97879993002</v>
      </c>
      <c r="G917" s="179">
        <f t="shared" si="540"/>
        <v>4793.8500000000004</v>
      </c>
      <c r="H917" s="180">
        <f>IF(AND(N917=1,N916&gt;1),VLOOKUP(A916,[1]Plan1!$CW$105:$CY$215,3),H916)</f>
        <v>4809.67</v>
      </c>
      <c r="I917" s="181">
        <f t="shared" si="522"/>
        <v>42746</v>
      </c>
      <c r="J917" s="181">
        <f t="shared" si="541"/>
        <v>42777</v>
      </c>
      <c r="K917" s="182">
        <f t="shared" si="523"/>
        <v>3.3000615371778785E-3</v>
      </c>
      <c r="L917" s="213">
        <f t="shared" si="542"/>
        <v>42835</v>
      </c>
      <c r="M917" s="183">
        <f t="shared" si="543"/>
        <v>21</v>
      </c>
      <c r="N917" s="183">
        <f t="shared" si="524"/>
        <v>2</v>
      </c>
      <c r="O917" s="177">
        <f t="shared" si="525"/>
        <v>1.0003138199999999</v>
      </c>
      <c r="P917" s="184">
        <f t="shared" si="519"/>
        <v>1.00380048</v>
      </c>
      <c r="Q917" s="184">
        <f t="shared" si="544"/>
        <v>1.2109584540140239</v>
      </c>
      <c r="R917" s="177">
        <f t="shared" si="518"/>
        <v>1.2113384700000001</v>
      </c>
      <c r="S917" s="177">
        <f t="shared" si="545"/>
        <v>1.15976272</v>
      </c>
      <c r="T917" s="177">
        <f t="shared" si="526"/>
        <v>311030.94047614001</v>
      </c>
      <c r="U917" s="177">
        <f t="shared" si="527"/>
        <v>0</v>
      </c>
      <c r="V917" s="177">
        <f t="shared" si="528"/>
        <v>56677.803096559663</v>
      </c>
      <c r="W917" s="177">
        <f t="shared" si="529"/>
        <v>324862.78189648967</v>
      </c>
      <c r="X917" s="185">
        <f t="shared" si="530"/>
        <v>0</v>
      </c>
      <c r="Y917" s="177">
        <f t="shared" si="531"/>
        <v>0</v>
      </c>
      <c r="Z917" s="186">
        <f t="shared" si="532"/>
        <v>0</v>
      </c>
      <c r="AA917" s="177">
        <f t="shared" si="546"/>
        <v>0</v>
      </c>
      <c r="AB917" s="187">
        <f t="shared" si="547"/>
        <v>7.1215000000000001E-2</v>
      </c>
      <c r="AC917" s="185">
        <f t="shared" si="533"/>
        <v>2</v>
      </c>
      <c r="AD917" s="185">
        <v>252</v>
      </c>
      <c r="AE917" s="184">
        <f t="shared" si="517"/>
        <v>1.000546129</v>
      </c>
      <c r="AF917" s="177">
        <f t="shared" si="534"/>
        <v>169.86301649000001</v>
      </c>
      <c r="AG917" s="177">
        <f t="shared" si="535"/>
        <v>177.41698621</v>
      </c>
      <c r="AH917" s="188">
        <f t="shared" si="548"/>
        <v>0</v>
      </c>
      <c r="AI917" s="188"/>
      <c r="AJ917" s="188"/>
      <c r="AK917" s="188"/>
      <c r="AL917" s="8"/>
      <c r="AM917" s="8"/>
      <c r="AN917" s="8"/>
      <c r="AO917" s="8"/>
      <c r="AP917" s="8"/>
      <c r="AQ917" s="8"/>
      <c r="AR917" s="5"/>
      <c r="AW917" s="30"/>
      <c r="AX917" s="30"/>
      <c r="BF917" s="1"/>
      <c r="BG917" s="1"/>
      <c r="BH917" s="1"/>
      <c r="BI917" s="1"/>
    </row>
    <row r="918" spans="1:192" x14ac:dyDescent="0.2">
      <c r="A918" s="125">
        <f t="shared" si="536"/>
        <v>42809</v>
      </c>
      <c r="B918" s="177">
        <f t="shared" si="520"/>
        <v>325179.95692098042</v>
      </c>
      <c r="C918" s="3">
        <f t="shared" si="537"/>
        <v>43899294.184332356</v>
      </c>
      <c r="D918" s="177">
        <f t="shared" si="538"/>
        <v>268184.97879993002</v>
      </c>
      <c r="E918" s="177">
        <f t="shared" si="539"/>
        <v>0</v>
      </c>
      <c r="F918" s="178">
        <f t="shared" si="521"/>
        <v>268184.97879993002</v>
      </c>
      <c r="G918" s="179">
        <f t="shared" si="540"/>
        <v>4793.8500000000004</v>
      </c>
      <c r="H918" s="180">
        <f>IF(AND(N918=1,N917&gt;1),VLOOKUP(A917,[1]Plan1!$CW$105:$CY$215,3),H917)</f>
        <v>4809.67</v>
      </c>
      <c r="I918" s="181">
        <f t="shared" si="522"/>
        <v>42746</v>
      </c>
      <c r="J918" s="181">
        <f t="shared" si="541"/>
        <v>42777</v>
      </c>
      <c r="K918" s="182">
        <f t="shared" si="523"/>
        <v>3.3000615371778785E-3</v>
      </c>
      <c r="L918" s="213">
        <f t="shared" si="542"/>
        <v>42835</v>
      </c>
      <c r="M918" s="183">
        <f t="shared" si="543"/>
        <v>21</v>
      </c>
      <c r="N918" s="183">
        <f t="shared" si="524"/>
        <v>3</v>
      </c>
      <c r="O918" s="177">
        <f t="shared" si="525"/>
        <v>1.00047077</v>
      </c>
      <c r="P918" s="184">
        <f t="shared" si="519"/>
        <v>1.00380048</v>
      </c>
      <c r="Q918" s="184">
        <f t="shared" si="544"/>
        <v>1.2109584540140239</v>
      </c>
      <c r="R918" s="177">
        <f t="shared" si="518"/>
        <v>1.21152853</v>
      </c>
      <c r="S918" s="177">
        <f t="shared" si="545"/>
        <v>1.15976272</v>
      </c>
      <c r="T918" s="177">
        <f t="shared" si="526"/>
        <v>311030.94047614001</v>
      </c>
      <c r="U918" s="177">
        <f t="shared" si="527"/>
        <v>0</v>
      </c>
      <c r="V918" s="177">
        <f t="shared" si="528"/>
        <v>56728.774333630376</v>
      </c>
      <c r="W918" s="177">
        <f t="shared" si="529"/>
        <v>324913.75313356041</v>
      </c>
      <c r="X918" s="185">
        <f t="shared" si="530"/>
        <v>0</v>
      </c>
      <c r="Y918" s="177">
        <f t="shared" si="531"/>
        <v>0</v>
      </c>
      <c r="Z918" s="186">
        <f t="shared" si="532"/>
        <v>0</v>
      </c>
      <c r="AA918" s="177">
        <f t="shared" si="546"/>
        <v>0</v>
      </c>
      <c r="AB918" s="187">
        <f t="shared" si="547"/>
        <v>7.1215000000000001E-2</v>
      </c>
      <c r="AC918" s="185">
        <f t="shared" si="533"/>
        <v>3</v>
      </c>
      <c r="AD918" s="185">
        <v>252</v>
      </c>
      <c r="AE918" s="184">
        <f t="shared" si="517"/>
        <v>1.0008193059999999</v>
      </c>
      <c r="AF918" s="177">
        <f t="shared" si="534"/>
        <v>254.82951571000001</v>
      </c>
      <c r="AG918" s="177">
        <f t="shared" si="535"/>
        <v>266.20378742000003</v>
      </c>
      <c r="AH918" s="188">
        <f t="shared" si="548"/>
        <v>0</v>
      </c>
      <c r="AI918" s="188"/>
      <c r="AJ918" s="188"/>
      <c r="AK918" s="188"/>
      <c r="AL918" s="8"/>
      <c r="AM918" s="8"/>
      <c r="AN918" s="8"/>
      <c r="AO918" s="8"/>
      <c r="AP918" s="8"/>
      <c r="AQ918" s="8"/>
      <c r="AR918" s="5"/>
      <c r="AW918" s="30"/>
      <c r="AX918" s="30"/>
      <c r="BF918" s="1"/>
      <c r="BG918" s="1"/>
      <c r="BH918" s="1"/>
      <c r="BI918" s="1"/>
    </row>
    <row r="919" spans="1:192" x14ac:dyDescent="0.2">
      <c r="A919" s="125">
        <f t="shared" si="536"/>
        <v>42810</v>
      </c>
      <c r="B919" s="177">
        <f t="shared" si="520"/>
        <v>325319.77490933047</v>
      </c>
      <c r="C919" s="3">
        <f t="shared" si="537"/>
        <v>43918169.612759613</v>
      </c>
      <c r="D919" s="177">
        <f t="shared" si="538"/>
        <v>268184.97879993002</v>
      </c>
      <c r="E919" s="177">
        <f t="shared" si="539"/>
        <v>0</v>
      </c>
      <c r="F919" s="178">
        <f t="shared" si="521"/>
        <v>268184.97879993002</v>
      </c>
      <c r="G919" s="179">
        <f t="shared" si="540"/>
        <v>4793.8500000000004</v>
      </c>
      <c r="H919" s="180">
        <f>IF(AND(N919=1,N918&gt;1),VLOOKUP(A918,[1]Plan1!$CW$105:$CY$215,3),H918)</f>
        <v>4809.67</v>
      </c>
      <c r="I919" s="181">
        <f t="shared" si="522"/>
        <v>42746</v>
      </c>
      <c r="J919" s="181">
        <f t="shared" si="541"/>
        <v>42777</v>
      </c>
      <c r="K919" s="182">
        <f t="shared" si="523"/>
        <v>3.3000615371778785E-3</v>
      </c>
      <c r="L919" s="213">
        <f t="shared" si="542"/>
        <v>42835</v>
      </c>
      <c r="M919" s="183">
        <f t="shared" si="543"/>
        <v>21</v>
      </c>
      <c r="N919" s="183">
        <f t="shared" si="524"/>
        <v>4</v>
      </c>
      <c r="O919" s="177">
        <f t="shared" si="525"/>
        <v>1.0006277400000001</v>
      </c>
      <c r="P919" s="184">
        <f t="shared" si="519"/>
        <v>1.00380048</v>
      </c>
      <c r="Q919" s="184">
        <f t="shared" si="544"/>
        <v>1.2109584540140239</v>
      </c>
      <c r="R919" s="177">
        <f t="shared" si="518"/>
        <v>1.2117186200000001</v>
      </c>
      <c r="S919" s="177">
        <f t="shared" si="545"/>
        <v>1.15976272</v>
      </c>
      <c r="T919" s="177">
        <f t="shared" si="526"/>
        <v>311030.94047614001</v>
      </c>
      <c r="U919" s="177">
        <f t="shared" si="527"/>
        <v>0</v>
      </c>
      <c r="V919" s="177">
        <f t="shared" si="528"/>
        <v>56779.753616250462</v>
      </c>
      <c r="W919" s="177">
        <f t="shared" si="529"/>
        <v>324964.73241618049</v>
      </c>
      <c r="X919" s="185">
        <f t="shared" si="530"/>
        <v>0</v>
      </c>
      <c r="Y919" s="177">
        <f t="shared" si="531"/>
        <v>0</v>
      </c>
      <c r="Z919" s="186">
        <f t="shared" si="532"/>
        <v>0</v>
      </c>
      <c r="AA919" s="177">
        <f t="shared" si="546"/>
        <v>0</v>
      </c>
      <c r="AB919" s="187">
        <f t="shared" si="547"/>
        <v>7.1215000000000001E-2</v>
      </c>
      <c r="AC919" s="185">
        <f t="shared" si="533"/>
        <v>4</v>
      </c>
      <c r="AD919" s="185">
        <v>252</v>
      </c>
      <c r="AE919" s="184">
        <f t="shared" si="517"/>
        <v>1.001092557</v>
      </c>
      <c r="AF919" s="177">
        <f t="shared" si="534"/>
        <v>339.81903123000001</v>
      </c>
      <c r="AG919" s="177">
        <f t="shared" si="535"/>
        <v>355.04249314999998</v>
      </c>
      <c r="AH919" s="188">
        <f t="shared" si="548"/>
        <v>0</v>
      </c>
      <c r="AI919" s="188"/>
      <c r="AJ919" s="188"/>
      <c r="AK919" s="188"/>
      <c r="AL919" s="8"/>
      <c r="AM919" s="8"/>
      <c r="AN919" s="8"/>
      <c r="AO919" s="8"/>
      <c r="AP919" s="8"/>
      <c r="AQ919" s="8"/>
      <c r="AR919" s="5"/>
      <c r="AW919" s="30"/>
      <c r="AX919" s="30"/>
      <c r="BF919" s="1"/>
      <c r="BG919" s="1"/>
      <c r="BH919" s="1"/>
      <c r="BI919" s="1"/>
    </row>
    <row r="920" spans="1:192" x14ac:dyDescent="0.2">
      <c r="A920" s="125">
        <f t="shared" si="536"/>
        <v>42811</v>
      </c>
      <c r="B920" s="177">
        <f t="shared" si="520"/>
        <v>325459.65319067991</v>
      </c>
      <c r="C920" s="3">
        <f t="shared" si="537"/>
        <v>43937053.180741787</v>
      </c>
      <c r="D920" s="177">
        <f t="shared" si="538"/>
        <v>268184.97879993002</v>
      </c>
      <c r="E920" s="177">
        <f t="shared" si="539"/>
        <v>0</v>
      </c>
      <c r="F920" s="178">
        <f t="shared" si="521"/>
        <v>268184.97879993002</v>
      </c>
      <c r="G920" s="179">
        <f t="shared" si="540"/>
        <v>4793.8500000000004</v>
      </c>
      <c r="H920" s="180">
        <f>IF(AND(N920=1,N919&gt;1),VLOOKUP(A919,[1]Plan1!$CW$105:$CY$215,3),H919)</f>
        <v>4809.67</v>
      </c>
      <c r="I920" s="181">
        <f t="shared" si="522"/>
        <v>42746</v>
      </c>
      <c r="J920" s="181">
        <f t="shared" si="541"/>
        <v>42777</v>
      </c>
      <c r="K920" s="182">
        <f t="shared" si="523"/>
        <v>3.3000615371778785E-3</v>
      </c>
      <c r="L920" s="213">
        <f t="shared" si="542"/>
        <v>42835</v>
      </c>
      <c r="M920" s="183">
        <f t="shared" si="543"/>
        <v>21</v>
      </c>
      <c r="N920" s="183">
        <f t="shared" si="524"/>
        <v>5</v>
      </c>
      <c r="O920" s="177">
        <f t="shared" si="525"/>
        <v>1.0007847400000001</v>
      </c>
      <c r="P920" s="184">
        <f t="shared" si="519"/>
        <v>1.00380048</v>
      </c>
      <c r="Q920" s="184">
        <f t="shared" si="544"/>
        <v>1.2109584540140239</v>
      </c>
      <c r="R920" s="177">
        <f t="shared" si="518"/>
        <v>1.2119087399999999</v>
      </c>
      <c r="S920" s="177">
        <f t="shared" si="545"/>
        <v>1.15976272</v>
      </c>
      <c r="T920" s="177">
        <f t="shared" si="526"/>
        <v>311030.94047614001</v>
      </c>
      <c r="U920" s="177">
        <f t="shared" si="527"/>
        <v>0</v>
      </c>
      <c r="V920" s="177">
        <f t="shared" si="528"/>
        <v>56830.740944419864</v>
      </c>
      <c r="W920" s="177">
        <f t="shared" si="529"/>
        <v>325015.71974434989</v>
      </c>
      <c r="X920" s="185">
        <f t="shared" si="530"/>
        <v>0</v>
      </c>
      <c r="Y920" s="177">
        <f t="shared" si="531"/>
        <v>0</v>
      </c>
      <c r="Z920" s="186">
        <f t="shared" si="532"/>
        <v>0</v>
      </c>
      <c r="AA920" s="177">
        <f t="shared" si="546"/>
        <v>0</v>
      </c>
      <c r="AB920" s="187">
        <f t="shared" si="547"/>
        <v>7.1215000000000001E-2</v>
      </c>
      <c r="AC920" s="185">
        <f t="shared" si="533"/>
        <v>5</v>
      </c>
      <c r="AD920" s="185">
        <v>252</v>
      </c>
      <c r="AE920" s="184">
        <f t="shared" si="517"/>
        <v>1.0013658830000001</v>
      </c>
      <c r="AF920" s="177">
        <f t="shared" si="534"/>
        <v>424.83187407000003</v>
      </c>
      <c r="AG920" s="177">
        <f t="shared" si="535"/>
        <v>443.93344632999998</v>
      </c>
      <c r="AH920" s="188">
        <f t="shared" si="548"/>
        <v>0</v>
      </c>
      <c r="AI920" s="188"/>
      <c r="AJ920" s="188"/>
      <c r="AK920" s="188"/>
      <c r="AL920" s="8"/>
      <c r="AM920" s="8"/>
      <c r="AN920" s="8"/>
      <c r="AO920" s="8"/>
      <c r="AP920" s="8"/>
      <c r="AQ920" s="8"/>
      <c r="AR920" s="5"/>
      <c r="AW920" s="30"/>
      <c r="AX920" s="30"/>
      <c r="BF920" s="1"/>
      <c r="BG920" s="1"/>
      <c r="BH920" s="1"/>
      <c r="BI920" s="1"/>
    </row>
    <row r="921" spans="1:192" x14ac:dyDescent="0.2">
      <c r="A921" s="125">
        <f t="shared" si="536"/>
        <v>42812</v>
      </c>
      <c r="B921" s="177">
        <f t="shared" si="520"/>
        <v>325599.58877177892</v>
      </c>
      <c r="C921" s="3">
        <f t="shared" si="537"/>
        <v>43955944.484190151</v>
      </c>
      <c r="D921" s="177">
        <f t="shared" si="538"/>
        <v>268184.97879993002</v>
      </c>
      <c r="E921" s="177">
        <f t="shared" si="539"/>
        <v>0</v>
      </c>
      <c r="F921" s="178">
        <f t="shared" si="521"/>
        <v>268184.97879993002</v>
      </c>
      <c r="G921" s="179">
        <f t="shared" si="540"/>
        <v>4793.8500000000004</v>
      </c>
      <c r="H921" s="180">
        <f>IF(AND(N921=1,N920&gt;1),VLOOKUP(A920,[1]Plan1!$CW$105:$CY$215,3),H920)</f>
        <v>4809.67</v>
      </c>
      <c r="I921" s="181">
        <f t="shared" si="522"/>
        <v>42746</v>
      </c>
      <c r="J921" s="181">
        <f t="shared" si="541"/>
        <v>42777</v>
      </c>
      <c r="K921" s="182">
        <f t="shared" si="523"/>
        <v>3.3000615371778785E-3</v>
      </c>
      <c r="L921" s="213">
        <f t="shared" si="542"/>
        <v>42835</v>
      </c>
      <c r="M921" s="183">
        <f t="shared" si="543"/>
        <v>21</v>
      </c>
      <c r="N921" s="183">
        <f t="shared" si="524"/>
        <v>6</v>
      </c>
      <c r="O921" s="177">
        <f t="shared" si="525"/>
        <v>1.0009417599999999</v>
      </c>
      <c r="P921" s="184">
        <f t="shared" si="519"/>
        <v>1.00380048</v>
      </c>
      <c r="Q921" s="184">
        <f t="shared" si="544"/>
        <v>1.2109584540140239</v>
      </c>
      <c r="R921" s="177">
        <f t="shared" si="518"/>
        <v>1.2120988800000001</v>
      </c>
      <c r="S921" s="177">
        <f t="shared" si="545"/>
        <v>1.15976272</v>
      </c>
      <c r="T921" s="177">
        <f t="shared" si="526"/>
        <v>311030.94047614001</v>
      </c>
      <c r="U921" s="177">
        <f t="shared" si="527"/>
        <v>0</v>
      </c>
      <c r="V921" s="177">
        <f t="shared" si="528"/>
        <v>56881.733636288925</v>
      </c>
      <c r="W921" s="177">
        <f t="shared" si="529"/>
        <v>325066.71243621892</v>
      </c>
      <c r="X921" s="185">
        <f t="shared" si="530"/>
        <v>0</v>
      </c>
      <c r="Y921" s="177">
        <f t="shared" si="531"/>
        <v>0</v>
      </c>
      <c r="Z921" s="186">
        <f t="shared" si="532"/>
        <v>0</v>
      </c>
      <c r="AA921" s="177">
        <f t="shared" si="546"/>
        <v>0</v>
      </c>
      <c r="AB921" s="187">
        <f t="shared" si="547"/>
        <v>7.1215000000000001E-2</v>
      </c>
      <c r="AC921" s="185">
        <f t="shared" si="533"/>
        <v>6</v>
      </c>
      <c r="AD921" s="185">
        <v>252</v>
      </c>
      <c r="AE921" s="184">
        <f t="shared" si="517"/>
        <v>1.001639283</v>
      </c>
      <c r="AF921" s="177">
        <f t="shared" si="534"/>
        <v>509.86773319000002</v>
      </c>
      <c r="AG921" s="177">
        <f t="shared" si="535"/>
        <v>532.87633556000003</v>
      </c>
      <c r="AH921" s="188">
        <f t="shared" si="548"/>
        <v>0</v>
      </c>
      <c r="AI921" s="188"/>
      <c r="AJ921" s="188"/>
      <c r="AK921" s="188"/>
      <c r="AL921" s="8"/>
      <c r="AM921" s="8"/>
      <c r="AN921" s="8"/>
      <c r="AO921" s="8"/>
      <c r="AP921" s="8"/>
      <c r="AQ921" s="8"/>
      <c r="AR921" s="5"/>
      <c r="AW921" s="30"/>
      <c r="AX921" s="30"/>
      <c r="BF921" s="1"/>
      <c r="BG921" s="1"/>
      <c r="BH921" s="1"/>
      <c r="BI921" s="1"/>
    </row>
    <row r="922" spans="1:192" x14ac:dyDescent="0.2">
      <c r="A922" s="125">
        <f t="shared" si="536"/>
        <v>42813</v>
      </c>
      <c r="B922" s="177">
        <f t="shared" si="520"/>
        <v>325599.58877177892</v>
      </c>
      <c r="C922" s="3">
        <f t="shared" si="537"/>
        <v>43955944.484190151</v>
      </c>
      <c r="D922" s="177">
        <f t="shared" si="538"/>
        <v>268184.97879993002</v>
      </c>
      <c r="E922" s="177">
        <f t="shared" si="539"/>
        <v>0</v>
      </c>
      <c r="F922" s="178">
        <f t="shared" si="521"/>
        <v>268184.97879993002</v>
      </c>
      <c r="G922" s="179">
        <f t="shared" si="540"/>
        <v>4793.8500000000004</v>
      </c>
      <c r="H922" s="180">
        <f>IF(AND(N922=1,N921&gt;1),VLOOKUP(A921,[1]Plan1!$CW$105:$CY$215,3),H921)</f>
        <v>4809.67</v>
      </c>
      <c r="I922" s="181">
        <f t="shared" si="522"/>
        <v>42746</v>
      </c>
      <c r="J922" s="181">
        <f t="shared" si="541"/>
        <v>42777</v>
      </c>
      <c r="K922" s="182">
        <f t="shared" si="523"/>
        <v>3.3000615371778785E-3</v>
      </c>
      <c r="L922" s="213">
        <f t="shared" si="542"/>
        <v>42835</v>
      </c>
      <c r="M922" s="183">
        <f t="shared" si="543"/>
        <v>21</v>
      </c>
      <c r="N922" s="183">
        <f t="shared" si="524"/>
        <v>6</v>
      </c>
      <c r="O922" s="177">
        <f t="shared" si="525"/>
        <v>1.0009417599999999</v>
      </c>
      <c r="P922" s="184">
        <f t="shared" si="519"/>
        <v>1.00380048</v>
      </c>
      <c r="Q922" s="184">
        <f t="shared" si="544"/>
        <v>1.2109584540140239</v>
      </c>
      <c r="R922" s="177">
        <f t="shared" si="518"/>
        <v>1.2120988800000001</v>
      </c>
      <c r="S922" s="177">
        <f t="shared" si="545"/>
        <v>1.15976272</v>
      </c>
      <c r="T922" s="177">
        <f t="shared" si="526"/>
        <v>311030.94047614001</v>
      </c>
      <c r="U922" s="177">
        <f t="shared" si="527"/>
        <v>0</v>
      </c>
      <c r="V922" s="177">
        <f t="shared" si="528"/>
        <v>56881.733636288925</v>
      </c>
      <c r="W922" s="177">
        <f t="shared" si="529"/>
        <v>325066.71243621892</v>
      </c>
      <c r="X922" s="185">
        <f t="shared" si="530"/>
        <v>0</v>
      </c>
      <c r="Y922" s="177">
        <f t="shared" si="531"/>
        <v>0</v>
      </c>
      <c r="Z922" s="186">
        <f t="shared" si="532"/>
        <v>0</v>
      </c>
      <c r="AA922" s="177">
        <f t="shared" si="546"/>
        <v>0</v>
      </c>
      <c r="AB922" s="187">
        <f t="shared" si="547"/>
        <v>7.1215000000000001E-2</v>
      </c>
      <c r="AC922" s="185">
        <f t="shared" si="533"/>
        <v>6</v>
      </c>
      <c r="AD922" s="185">
        <v>252</v>
      </c>
      <c r="AE922" s="184">
        <f t="shared" si="517"/>
        <v>1.001639283</v>
      </c>
      <c r="AF922" s="177">
        <f t="shared" si="534"/>
        <v>509.86773319000002</v>
      </c>
      <c r="AG922" s="177">
        <f t="shared" si="535"/>
        <v>532.87633556000003</v>
      </c>
      <c r="AH922" s="188">
        <f t="shared" si="548"/>
        <v>0</v>
      </c>
      <c r="AI922" s="188"/>
      <c r="AJ922" s="188"/>
      <c r="AK922" s="188"/>
      <c r="AL922" s="8"/>
      <c r="AM922" s="8"/>
      <c r="AN922" s="8"/>
      <c r="AO922" s="8"/>
      <c r="AP922" s="8"/>
      <c r="AQ922" s="8"/>
      <c r="AR922" s="5"/>
      <c r="AW922" s="30"/>
      <c r="AX922" s="30"/>
      <c r="BF922" s="1"/>
      <c r="BG922" s="1"/>
      <c r="BH922" s="1"/>
      <c r="BI922" s="1"/>
    </row>
    <row r="923" spans="1:192" x14ac:dyDescent="0.2">
      <c r="A923" s="125">
        <f t="shared" si="536"/>
        <v>42814</v>
      </c>
      <c r="B923" s="177">
        <f t="shared" si="520"/>
        <v>325599.58877177892</v>
      </c>
      <c r="C923" s="3">
        <f t="shared" si="537"/>
        <v>43955944.484190151</v>
      </c>
      <c r="D923" s="177">
        <f t="shared" si="538"/>
        <v>268184.97879993002</v>
      </c>
      <c r="E923" s="177">
        <f t="shared" si="539"/>
        <v>0</v>
      </c>
      <c r="F923" s="178">
        <f t="shared" si="521"/>
        <v>268184.97879993002</v>
      </c>
      <c r="G923" s="179">
        <f t="shared" si="540"/>
        <v>4793.8500000000004</v>
      </c>
      <c r="H923" s="180">
        <f>IF(AND(N923=1,N922&gt;1),VLOOKUP(A922,[1]Plan1!$CW$105:$CY$215,3),H922)</f>
        <v>4809.67</v>
      </c>
      <c r="I923" s="181">
        <f t="shared" si="522"/>
        <v>42746</v>
      </c>
      <c r="J923" s="181">
        <f t="shared" si="541"/>
        <v>42777</v>
      </c>
      <c r="K923" s="182">
        <f t="shared" si="523"/>
        <v>3.3000615371778785E-3</v>
      </c>
      <c r="L923" s="213">
        <f t="shared" si="542"/>
        <v>42835</v>
      </c>
      <c r="M923" s="183">
        <f t="shared" si="543"/>
        <v>21</v>
      </c>
      <c r="N923" s="183">
        <f t="shared" si="524"/>
        <v>6</v>
      </c>
      <c r="O923" s="177">
        <f t="shared" si="525"/>
        <v>1.0009417599999999</v>
      </c>
      <c r="P923" s="184">
        <f t="shared" si="519"/>
        <v>1.00380048</v>
      </c>
      <c r="Q923" s="184">
        <f t="shared" si="544"/>
        <v>1.2109584540140239</v>
      </c>
      <c r="R923" s="177">
        <f t="shared" si="518"/>
        <v>1.2120988800000001</v>
      </c>
      <c r="S923" s="177">
        <f t="shared" si="545"/>
        <v>1.15976272</v>
      </c>
      <c r="T923" s="177">
        <f t="shared" si="526"/>
        <v>311030.94047614001</v>
      </c>
      <c r="U923" s="177">
        <f t="shared" si="527"/>
        <v>0</v>
      </c>
      <c r="V923" s="177">
        <f t="shared" si="528"/>
        <v>56881.733636288925</v>
      </c>
      <c r="W923" s="177">
        <f t="shared" si="529"/>
        <v>325066.71243621892</v>
      </c>
      <c r="X923" s="185">
        <f t="shared" si="530"/>
        <v>0</v>
      </c>
      <c r="Y923" s="177">
        <f t="shared" si="531"/>
        <v>0</v>
      </c>
      <c r="Z923" s="186">
        <f t="shared" si="532"/>
        <v>0</v>
      </c>
      <c r="AA923" s="177">
        <f t="shared" si="546"/>
        <v>0</v>
      </c>
      <c r="AB923" s="187">
        <f t="shared" si="547"/>
        <v>7.1215000000000001E-2</v>
      </c>
      <c r="AC923" s="185">
        <f t="shared" si="533"/>
        <v>6</v>
      </c>
      <c r="AD923" s="185">
        <v>252</v>
      </c>
      <c r="AE923" s="184">
        <f t="shared" si="517"/>
        <v>1.001639283</v>
      </c>
      <c r="AF923" s="177">
        <f t="shared" si="534"/>
        <v>509.86773319000002</v>
      </c>
      <c r="AG923" s="177">
        <f t="shared" si="535"/>
        <v>532.87633556000003</v>
      </c>
      <c r="AH923" s="188">
        <f t="shared" si="548"/>
        <v>0</v>
      </c>
      <c r="AI923" s="188"/>
      <c r="AJ923" s="188"/>
      <c r="AK923" s="188"/>
      <c r="AL923" s="8"/>
      <c r="AM923" s="8"/>
      <c r="AN923" s="8"/>
      <c r="AO923" s="8"/>
      <c r="AP923" s="8"/>
      <c r="AQ923" s="8"/>
      <c r="AR923" s="5"/>
      <c r="AW923" s="30"/>
      <c r="AX923" s="30"/>
      <c r="BF923" s="1"/>
      <c r="BG923" s="1"/>
      <c r="BH923" s="1"/>
      <c r="BI923" s="1"/>
    </row>
    <row r="924" spans="1:192" x14ac:dyDescent="0.2">
      <c r="A924" s="125">
        <f t="shared" si="536"/>
        <v>42815</v>
      </c>
      <c r="B924" s="177">
        <f t="shared" si="520"/>
        <v>325739.58736742707</v>
      </c>
      <c r="C924" s="3">
        <f t="shared" si="537"/>
        <v>43974844.294602655</v>
      </c>
      <c r="D924" s="177">
        <f t="shared" si="538"/>
        <v>268184.97879993002</v>
      </c>
      <c r="E924" s="177">
        <f t="shared" si="539"/>
        <v>0</v>
      </c>
      <c r="F924" s="178">
        <f t="shared" si="521"/>
        <v>268184.97879993002</v>
      </c>
      <c r="G924" s="179">
        <f t="shared" si="540"/>
        <v>4793.8500000000004</v>
      </c>
      <c r="H924" s="180">
        <f>IF(AND(N924=1,N923&gt;1),VLOOKUP(A923,[1]Plan1!$CW$105:$CY$215,3),H923)</f>
        <v>4809.67</v>
      </c>
      <c r="I924" s="181">
        <f t="shared" si="522"/>
        <v>42746</v>
      </c>
      <c r="J924" s="181">
        <f t="shared" si="541"/>
        <v>42777</v>
      </c>
      <c r="K924" s="182">
        <f t="shared" si="523"/>
        <v>3.3000615371778785E-3</v>
      </c>
      <c r="L924" s="213">
        <f t="shared" si="542"/>
        <v>42835</v>
      </c>
      <c r="M924" s="183">
        <f t="shared" si="543"/>
        <v>21</v>
      </c>
      <c r="N924" s="183">
        <f t="shared" si="524"/>
        <v>7</v>
      </c>
      <c r="O924" s="177">
        <f t="shared" si="525"/>
        <v>1.00109881</v>
      </c>
      <c r="P924" s="184">
        <f t="shared" si="519"/>
        <v>1.00380048</v>
      </c>
      <c r="Q924" s="184">
        <f t="shared" si="544"/>
        <v>1.2109584540140239</v>
      </c>
      <c r="R924" s="177">
        <f t="shared" si="518"/>
        <v>1.21228906</v>
      </c>
      <c r="S924" s="177">
        <f t="shared" si="545"/>
        <v>1.15976272</v>
      </c>
      <c r="T924" s="177">
        <f t="shared" si="526"/>
        <v>311030.94047614001</v>
      </c>
      <c r="U924" s="177">
        <f t="shared" si="527"/>
        <v>0</v>
      </c>
      <c r="V924" s="177">
        <f t="shared" si="528"/>
        <v>56932.737055557081</v>
      </c>
      <c r="W924" s="177">
        <f t="shared" si="529"/>
        <v>325117.7158554871</v>
      </c>
      <c r="X924" s="185">
        <f t="shared" si="530"/>
        <v>0</v>
      </c>
      <c r="Y924" s="177">
        <f t="shared" si="531"/>
        <v>0</v>
      </c>
      <c r="Z924" s="186">
        <f t="shared" si="532"/>
        <v>0</v>
      </c>
      <c r="AA924" s="177">
        <f t="shared" si="546"/>
        <v>0</v>
      </c>
      <c r="AB924" s="187">
        <f t="shared" si="547"/>
        <v>7.1215000000000001E-2</v>
      </c>
      <c r="AC924" s="185">
        <f t="shared" si="533"/>
        <v>7</v>
      </c>
      <c r="AD924" s="185">
        <v>252</v>
      </c>
      <c r="AE924" s="184">
        <f t="shared" si="517"/>
        <v>1.001912758</v>
      </c>
      <c r="AF924" s="177">
        <f t="shared" si="534"/>
        <v>594.92691964000005</v>
      </c>
      <c r="AG924" s="177">
        <f t="shared" si="535"/>
        <v>621.87151194</v>
      </c>
      <c r="AH924" s="188">
        <f t="shared" si="548"/>
        <v>0</v>
      </c>
      <c r="AI924" s="188"/>
      <c r="AJ924" s="188"/>
      <c r="AK924" s="188"/>
      <c r="AL924" s="8"/>
      <c r="AM924" s="8"/>
      <c r="AN924" s="8"/>
      <c r="AO924" s="8"/>
      <c r="AP924" s="8"/>
      <c r="AQ924" s="8"/>
      <c r="AR924" s="5"/>
      <c r="AW924" s="30"/>
      <c r="AX924" s="30"/>
      <c r="BF924" s="1"/>
      <c r="BG924" s="1"/>
      <c r="BH924" s="1"/>
      <c r="BI924" s="1"/>
    </row>
    <row r="925" spans="1:192" x14ac:dyDescent="0.2">
      <c r="A925" s="125">
        <f t="shared" si="536"/>
        <v>42816</v>
      </c>
      <c r="B925" s="177">
        <f t="shared" si="520"/>
        <v>325879.64631019463</v>
      </c>
      <c r="C925" s="3">
        <f t="shared" si="537"/>
        <v>43993752.251876272</v>
      </c>
      <c r="D925" s="177">
        <f t="shared" si="538"/>
        <v>268184.97879993002</v>
      </c>
      <c r="E925" s="177">
        <f t="shared" si="539"/>
        <v>0</v>
      </c>
      <c r="F925" s="178">
        <f t="shared" si="521"/>
        <v>268184.97879993002</v>
      </c>
      <c r="G925" s="179">
        <f t="shared" si="540"/>
        <v>4793.8500000000004</v>
      </c>
      <c r="H925" s="180">
        <f>IF(AND(N925=1,N924&gt;1),VLOOKUP(A924,[1]Plan1!$CW$105:$CY$215,3),H924)</f>
        <v>4809.67</v>
      </c>
      <c r="I925" s="181">
        <f t="shared" si="522"/>
        <v>42746</v>
      </c>
      <c r="J925" s="181">
        <f t="shared" si="541"/>
        <v>42777</v>
      </c>
      <c r="K925" s="182">
        <f t="shared" si="523"/>
        <v>3.3000615371778785E-3</v>
      </c>
      <c r="L925" s="213">
        <f t="shared" si="542"/>
        <v>42835</v>
      </c>
      <c r="M925" s="183">
        <f t="shared" si="543"/>
        <v>21</v>
      </c>
      <c r="N925" s="183">
        <f t="shared" si="524"/>
        <v>8</v>
      </c>
      <c r="O925" s="177">
        <f t="shared" si="525"/>
        <v>1.00125588</v>
      </c>
      <c r="P925" s="184">
        <f t="shared" si="519"/>
        <v>1.00380048</v>
      </c>
      <c r="Q925" s="184">
        <f t="shared" si="544"/>
        <v>1.2109584540140239</v>
      </c>
      <c r="R925" s="177">
        <f t="shared" si="518"/>
        <v>1.21247927</v>
      </c>
      <c r="S925" s="177">
        <f t="shared" si="545"/>
        <v>1.15976272</v>
      </c>
      <c r="T925" s="177">
        <f t="shared" si="526"/>
        <v>311030.94047614001</v>
      </c>
      <c r="U925" s="177">
        <f t="shared" si="527"/>
        <v>0</v>
      </c>
      <c r="V925" s="177">
        <f t="shared" si="528"/>
        <v>56983.748520374604</v>
      </c>
      <c r="W925" s="177">
        <f t="shared" si="529"/>
        <v>325168.72732030461</v>
      </c>
      <c r="X925" s="185">
        <f t="shared" si="530"/>
        <v>0</v>
      </c>
      <c r="Y925" s="177">
        <f t="shared" si="531"/>
        <v>0</v>
      </c>
      <c r="Z925" s="186">
        <f t="shared" si="532"/>
        <v>0</v>
      </c>
      <c r="AA925" s="177">
        <f t="shared" si="546"/>
        <v>0</v>
      </c>
      <c r="AB925" s="187">
        <f t="shared" si="547"/>
        <v>7.1215000000000001E-2</v>
      </c>
      <c r="AC925" s="185">
        <f t="shared" si="533"/>
        <v>8</v>
      </c>
      <c r="AD925" s="185">
        <v>252</v>
      </c>
      <c r="AE925" s="184">
        <f t="shared" si="517"/>
        <v>1.002186308</v>
      </c>
      <c r="AF925" s="177">
        <f t="shared" si="534"/>
        <v>680.00943341000004</v>
      </c>
      <c r="AG925" s="177">
        <f t="shared" si="535"/>
        <v>710.91898989000003</v>
      </c>
      <c r="AH925" s="188">
        <f t="shared" si="548"/>
        <v>0</v>
      </c>
      <c r="AI925" s="188"/>
      <c r="AJ925" s="188"/>
      <c r="AK925" s="188"/>
      <c r="AL925" s="8"/>
      <c r="AM925" s="8"/>
      <c r="AN925" s="8"/>
      <c r="AO925" s="8"/>
      <c r="AP925" s="8"/>
      <c r="AQ925" s="8"/>
      <c r="AR925" s="5"/>
      <c r="AW925" s="30"/>
      <c r="AX925" s="30"/>
      <c r="BF925" s="1"/>
      <c r="BG925" s="1"/>
      <c r="BH925" s="1"/>
      <c r="BI925" s="1"/>
    </row>
    <row r="926" spans="1:192" x14ac:dyDescent="0.2">
      <c r="A926" s="125">
        <f t="shared" si="536"/>
        <v>42817</v>
      </c>
      <c r="B926" s="177">
        <f t="shared" si="520"/>
        <v>326019.76529293152</v>
      </c>
      <c r="C926" s="3">
        <f t="shared" si="537"/>
        <v>44012668.314545758</v>
      </c>
      <c r="D926" s="177">
        <f t="shared" si="538"/>
        <v>268184.97879993002</v>
      </c>
      <c r="E926" s="177">
        <f t="shared" si="539"/>
        <v>0</v>
      </c>
      <c r="F926" s="178">
        <f t="shared" si="521"/>
        <v>268184.97879993002</v>
      </c>
      <c r="G926" s="179">
        <f t="shared" si="540"/>
        <v>4793.8500000000004</v>
      </c>
      <c r="H926" s="180">
        <f>IF(AND(N926=1,N925&gt;1),VLOOKUP(A925,[1]Plan1!$CW$105:$CY$215,3),H925)</f>
        <v>4809.67</v>
      </c>
      <c r="I926" s="181">
        <f t="shared" si="522"/>
        <v>42746</v>
      </c>
      <c r="J926" s="181">
        <f t="shared" si="541"/>
        <v>42777</v>
      </c>
      <c r="K926" s="182">
        <f t="shared" si="523"/>
        <v>3.3000615371778785E-3</v>
      </c>
      <c r="L926" s="213">
        <f t="shared" si="542"/>
        <v>42835</v>
      </c>
      <c r="M926" s="183">
        <f t="shared" si="543"/>
        <v>21</v>
      </c>
      <c r="N926" s="183">
        <f t="shared" si="524"/>
        <v>9</v>
      </c>
      <c r="O926" s="177">
        <f t="shared" si="525"/>
        <v>1.00141298</v>
      </c>
      <c r="P926" s="184">
        <f t="shared" si="519"/>
        <v>1.00380048</v>
      </c>
      <c r="Q926" s="184">
        <f t="shared" si="544"/>
        <v>1.2109584540140239</v>
      </c>
      <c r="R926" s="177">
        <f t="shared" si="518"/>
        <v>1.21266951</v>
      </c>
      <c r="S926" s="177">
        <f t="shared" si="545"/>
        <v>1.15976272</v>
      </c>
      <c r="T926" s="177">
        <f t="shared" si="526"/>
        <v>311030.94047614001</v>
      </c>
      <c r="U926" s="177">
        <f t="shared" si="527"/>
        <v>0</v>
      </c>
      <c r="V926" s="177">
        <f t="shared" si="528"/>
        <v>57034.768030741507</v>
      </c>
      <c r="W926" s="177">
        <f t="shared" si="529"/>
        <v>325219.7468306715</v>
      </c>
      <c r="X926" s="185">
        <f t="shared" si="530"/>
        <v>0</v>
      </c>
      <c r="Y926" s="177">
        <f t="shared" si="531"/>
        <v>0</v>
      </c>
      <c r="Z926" s="186">
        <f t="shared" si="532"/>
        <v>0</v>
      </c>
      <c r="AA926" s="177">
        <f t="shared" si="546"/>
        <v>0</v>
      </c>
      <c r="AB926" s="187">
        <f t="shared" si="547"/>
        <v>7.1215000000000001E-2</v>
      </c>
      <c r="AC926" s="185">
        <f t="shared" si="533"/>
        <v>9</v>
      </c>
      <c r="AD926" s="185">
        <v>252</v>
      </c>
      <c r="AE926" s="184">
        <f t="shared" si="517"/>
        <v>1.0024599320000001</v>
      </c>
      <c r="AF926" s="177">
        <f t="shared" si="534"/>
        <v>765.11496346000001</v>
      </c>
      <c r="AG926" s="177">
        <f t="shared" si="535"/>
        <v>800.01846225999998</v>
      </c>
      <c r="AH926" s="188">
        <f t="shared" si="548"/>
        <v>0</v>
      </c>
      <c r="AI926" s="188"/>
      <c r="AJ926" s="188"/>
      <c r="AK926" s="188"/>
      <c r="AL926" s="8"/>
      <c r="AM926" s="8"/>
      <c r="AN926" s="8"/>
      <c r="AO926" s="8"/>
      <c r="AP926" s="8"/>
      <c r="AQ926" s="8"/>
      <c r="AR926" s="5"/>
      <c r="AW926" s="30"/>
      <c r="AX926" s="30"/>
      <c r="BF926" s="1"/>
      <c r="BG926" s="1"/>
      <c r="BH926" s="1"/>
      <c r="BI926" s="1"/>
    </row>
    <row r="927" spans="1:192" x14ac:dyDescent="0.2">
      <c r="A927" s="125">
        <f t="shared" si="536"/>
        <v>42818</v>
      </c>
      <c r="B927" s="177">
        <f t="shared" si="520"/>
        <v>326159.94196965796</v>
      </c>
      <c r="C927" s="3">
        <f t="shared" si="537"/>
        <v>44031592.165903822</v>
      </c>
      <c r="D927" s="177">
        <f t="shared" si="538"/>
        <v>268184.97879993002</v>
      </c>
      <c r="E927" s="177">
        <f t="shared" si="539"/>
        <v>0</v>
      </c>
      <c r="F927" s="178">
        <f t="shared" si="521"/>
        <v>268184.97879993002</v>
      </c>
      <c r="G927" s="179">
        <f t="shared" si="540"/>
        <v>4793.8500000000004</v>
      </c>
      <c r="H927" s="180">
        <f>IF(AND(N927=1,N926&gt;1),VLOOKUP(A926,[1]Plan1!$CW$105:$CY$215,3),H926)</f>
        <v>4809.67</v>
      </c>
      <c r="I927" s="181">
        <f t="shared" si="522"/>
        <v>42746</v>
      </c>
      <c r="J927" s="181">
        <f t="shared" si="541"/>
        <v>42777</v>
      </c>
      <c r="K927" s="182">
        <f t="shared" si="523"/>
        <v>3.3000615371778785E-3</v>
      </c>
      <c r="L927" s="213">
        <f t="shared" si="542"/>
        <v>42835</v>
      </c>
      <c r="M927" s="183">
        <f t="shared" si="543"/>
        <v>21</v>
      </c>
      <c r="N927" s="183">
        <f t="shared" si="524"/>
        <v>10</v>
      </c>
      <c r="O927" s="177">
        <f t="shared" si="525"/>
        <v>1.0015700999999999</v>
      </c>
      <c r="P927" s="184">
        <f t="shared" si="519"/>
        <v>1.00380048</v>
      </c>
      <c r="Q927" s="184">
        <f t="shared" si="544"/>
        <v>1.2109584540140239</v>
      </c>
      <c r="R927" s="177">
        <f t="shared" si="518"/>
        <v>1.2128597699999999</v>
      </c>
      <c r="S927" s="177">
        <f t="shared" si="545"/>
        <v>1.15976272</v>
      </c>
      <c r="T927" s="177">
        <f t="shared" si="526"/>
        <v>311030.94047614001</v>
      </c>
      <c r="U927" s="177">
        <f t="shared" si="527"/>
        <v>0</v>
      </c>
      <c r="V927" s="177">
        <f t="shared" si="528"/>
        <v>57085.792904807953</v>
      </c>
      <c r="W927" s="177">
        <f t="shared" si="529"/>
        <v>325270.77170473797</v>
      </c>
      <c r="X927" s="185">
        <f t="shared" si="530"/>
        <v>0</v>
      </c>
      <c r="Y927" s="177">
        <f t="shared" si="531"/>
        <v>0</v>
      </c>
      <c r="Z927" s="186">
        <f t="shared" si="532"/>
        <v>0</v>
      </c>
      <c r="AA927" s="177">
        <f t="shared" si="546"/>
        <v>0</v>
      </c>
      <c r="AB927" s="187">
        <f t="shared" si="547"/>
        <v>7.1215000000000001E-2</v>
      </c>
      <c r="AC927" s="185">
        <f t="shared" si="533"/>
        <v>10</v>
      </c>
      <c r="AD927" s="185">
        <v>252</v>
      </c>
      <c r="AE927" s="184">
        <f t="shared" ref="AE927:AE990" si="549">ROUND((1+AB927)^TRUNC((AC927/AD927),9),9)</f>
        <v>1.0027336309999999</v>
      </c>
      <c r="AF927" s="177">
        <f t="shared" si="534"/>
        <v>850.24382084000001</v>
      </c>
      <c r="AG927" s="177">
        <f t="shared" si="535"/>
        <v>889.17026492000002</v>
      </c>
      <c r="AH927" s="188">
        <f t="shared" si="548"/>
        <v>0</v>
      </c>
      <c r="AI927" s="188"/>
      <c r="AJ927" s="188"/>
      <c r="AK927" s="188"/>
      <c r="AL927" s="8"/>
      <c r="AM927" s="8"/>
      <c r="AN927" s="8"/>
      <c r="AO927" s="8"/>
      <c r="AP927" s="8"/>
      <c r="AQ927" s="8"/>
      <c r="AR927" s="5"/>
      <c r="AW927" s="30"/>
      <c r="AX927" s="30"/>
      <c r="BF927" s="1"/>
      <c r="BG927" s="1"/>
      <c r="BH927" s="1"/>
      <c r="BI927" s="1"/>
    </row>
    <row r="928" spans="1:192" x14ac:dyDescent="0.2">
      <c r="A928" s="125">
        <f t="shared" si="536"/>
        <v>42819</v>
      </c>
      <c r="B928" s="177">
        <f t="shared" si="520"/>
        <v>326300.17904618382</v>
      </c>
      <c r="C928" s="3">
        <f t="shared" si="537"/>
        <v>44050524.171234816</v>
      </c>
      <c r="D928" s="177">
        <f t="shared" si="538"/>
        <v>268184.97879993002</v>
      </c>
      <c r="E928" s="177">
        <f t="shared" si="539"/>
        <v>0</v>
      </c>
      <c r="F928" s="178">
        <f t="shared" si="521"/>
        <v>268184.97879993002</v>
      </c>
      <c r="G928" s="179">
        <f t="shared" si="540"/>
        <v>4793.8500000000004</v>
      </c>
      <c r="H928" s="180">
        <f>IF(AND(N928=1,N927&gt;1),VLOOKUP(A927,[1]Plan1!$CW$105:$CY$215,3),H927)</f>
        <v>4809.67</v>
      </c>
      <c r="I928" s="181">
        <f t="shared" si="522"/>
        <v>42746</v>
      </c>
      <c r="J928" s="181">
        <f t="shared" si="541"/>
        <v>42777</v>
      </c>
      <c r="K928" s="182">
        <f t="shared" si="523"/>
        <v>3.3000615371778785E-3</v>
      </c>
      <c r="L928" s="213">
        <f t="shared" si="542"/>
        <v>42835</v>
      </c>
      <c r="M928" s="183">
        <f t="shared" si="543"/>
        <v>21</v>
      </c>
      <c r="N928" s="183">
        <f t="shared" si="524"/>
        <v>11</v>
      </c>
      <c r="O928" s="177">
        <f t="shared" si="525"/>
        <v>1.0017272399999999</v>
      </c>
      <c r="P928" s="184">
        <f t="shared" si="519"/>
        <v>1.00380048</v>
      </c>
      <c r="Q928" s="184">
        <f t="shared" si="544"/>
        <v>1.2109584540140239</v>
      </c>
      <c r="R928" s="177">
        <f t="shared" si="518"/>
        <v>1.21305006</v>
      </c>
      <c r="S928" s="177">
        <f t="shared" si="545"/>
        <v>1.15976272</v>
      </c>
      <c r="T928" s="177">
        <f t="shared" si="526"/>
        <v>311030.94047614001</v>
      </c>
      <c r="U928" s="177">
        <f t="shared" si="527"/>
        <v>0</v>
      </c>
      <c r="V928" s="177">
        <f t="shared" si="528"/>
        <v>57136.825824423831</v>
      </c>
      <c r="W928" s="177">
        <f t="shared" si="529"/>
        <v>325321.80462435383</v>
      </c>
      <c r="X928" s="185">
        <f t="shared" si="530"/>
        <v>0</v>
      </c>
      <c r="Y928" s="177">
        <f t="shared" si="531"/>
        <v>0</v>
      </c>
      <c r="Z928" s="186">
        <f t="shared" si="532"/>
        <v>0</v>
      </c>
      <c r="AA928" s="177">
        <f t="shared" si="546"/>
        <v>0</v>
      </c>
      <c r="AB928" s="187">
        <f t="shared" si="547"/>
        <v>7.1215000000000001E-2</v>
      </c>
      <c r="AC928" s="185">
        <f t="shared" si="533"/>
        <v>11</v>
      </c>
      <c r="AD928" s="185">
        <v>252</v>
      </c>
      <c r="AE928" s="184">
        <f t="shared" si="549"/>
        <v>1.003007405</v>
      </c>
      <c r="AF928" s="177">
        <f>TRUNC((T927*(AE928-1)),8)</f>
        <v>935.39600554000003</v>
      </c>
      <c r="AG928" s="177">
        <f t="shared" si="535"/>
        <v>978.37442182999996</v>
      </c>
      <c r="AH928" s="188">
        <f t="shared" si="548"/>
        <v>0</v>
      </c>
      <c r="AI928" s="188"/>
      <c r="AJ928" s="188"/>
      <c r="AK928" s="188"/>
      <c r="AL928" s="8"/>
      <c r="AM928" s="8"/>
      <c r="AN928" s="13"/>
      <c r="AO928" s="13"/>
      <c r="AP928" s="13"/>
      <c r="AQ928" s="13"/>
      <c r="AR928" s="5"/>
      <c r="AW928" s="30"/>
      <c r="AX928" s="30"/>
      <c r="BF928" s="17"/>
      <c r="BG928" s="17"/>
      <c r="BH928" s="17"/>
      <c r="BI928" s="17"/>
    </row>
    <row r="929" spans="1:61" x14ac:dyDescent="0.2">
      <c r="A929" s="125">
        <f t="shared" si="536"/>
        <v>42820</v>
      </c>
      <c r="B929" s="177">
        <f t="shared" si="520"/>
        <v>326300.17904618382</v>
      </c>
      <c r="C929" s="3">
        <f t="shared" si="537"/>
        <v>44050524.171234816</v>
      </c>
      <c r="D929" s="177">
        <f t="shared" si="538"/>
        <v>268184.97879993002</v>
      </c>
      <c r="E929" s="177">
        <f t="shared" si="539"/>
        <v>0</v>
      </c>
      <c r="F929" s="178">
        <f t="shared" si="521"/>
        <v>268184.97879993002</v>
      </c>
      <c r="G929" s="179">
        <f t="shared" si="540"/>
        <v>4793.8500000000004</v>
      </c>
      <c r="H929" s="180">
        <f>IF(AND(N929=1,N928&gt;1),VLOOKUP(A928,[1]Plan1!$CW$105:$CY$215,3),H928)</f>
        <v>4809.67</v>
      </c>
      <c r="I929" s="181">
        <f t="shared" si="522"/>
        <v>42746</v>
      </c>
      <c r="J929" s="181">
        <f t="shared" si="541"/>
        <v>42777</v>
      </c>
      <c r="K929" s="182">
        <f t="shared" si="523"/>
        <v>3.3000615371778785E-3</v>
      </c>
      <c r="L929" s="213">
        <f t="shared" si="542"/>
        <v>42835</v>
      </c>
      <c r="M929" s="183">
        <f t="shared" si="543"/>
        <v>21</v>
      </c>
      <c r="N929" s="183">
        <f t="shared" si="524"/>
        <v>11</v>
      </c>
      <c r="O929" s="177">
        <f t="shared" si="525"/>
        <v>1.0017272399999999</v>
      </c>
      <c r="P929" s="184">
        <f t="shared" si="519"/>
        <v>1.00380048</v>
      </c>
      <c r="Q929" s="184">
        <f t="shared" si="544"/>
        <v>1.2109584540140239</v>
      </c>
      <c r="R929" s="177">
        <f t="shared" si="518"/>
        <v>1.21305006</v>
      </c>
      <c r="S929" s="177">
        <f t="shared" si="545"/>
        <v>1.15976272</v>
      </c>
      <c r="T929" s="177">
        <f t="shared" si="526"/>
        <v>311030.94047614001</v>
      </c>
      <c r="U929" s="177">
        <f t="shared" si="527"/>
        <v>0</v>
      </c>
      <c r="V929" s="177">
        <f t="shared" si="528"/>
        <v>57136.825824423831</v>
      </c>
      <c r="W929" s="177">
        <f t="shared" si="529"/>
        <v>325321.80462435383</v>
      </c>
      <c r="X929" s="185">
        <f t="shared" si="530"/>
        <v>0</v>
      </c>
      <c r="Y929" s="177">
        <f t="shared" si="531"/>
        <v>0</v>
      </c>
      <c r="Z929" s="186">
        <f t="shared" si="532"/>
        <v>0</v>
      </c>
      <c r="AA929" s="177">
        <f t="shared" si="546"/>
        <v>0</v>
      </c>
      <c r="AB929" s="187">
        <f t="shared" si="547"/>
        <v>7.1215000000000001E-2</v>
      </c>
      <c r="AC929" s="185">
        <f t="shared" si="533"/>
        <v>11</v>
      </c>
      <c r="AD929" s="185">
        <v>252</v>
      </c>
      <c r="AE929" s="184">
        <f t="shared" si="549"/>
        <v>1.003007405</v>
      </c>
      <c r="AF929" s="177">
        <f t="shared" ref="AF929:AF992" si="550">TRUNC((T929*(AE929-1)),8)</f>
        <v>935.39600554000003</v>
      </c>
      <c r="AG929" s="177">
        <f t="shared" si="535"/>
        <v>978.37442182999996</v>
      </c>
      <c r="AH929" s="188">
        <f t="shared" si="548"/>
        <v>0</v>
      </c>
      <c r="AI929" s="188"/>
      <c r="AJ929" s="188"/>
      <c r="AK929" s="188"/>
      <c r="AL929" s="8"/>
      <c r="AM929" s="8"/>
      <c r="AN929" s="8"/>
      <c r="AO929" s="8"/>
      <c r="AP929" s="8"/>
      <c r="AQ929" s="8"/>
      <c r="AR929" s="5"/>
      <c r="AW929" s="30"/>
      <c r="AX929" s="30"/>
      <c r="BF929" s="1"/>
      <c r="BG929" s="1"/>
      <c r="BH929" s="1"/>
      <c r="BI929" s="1"/>
    </row>
    <row r="930" spans="1:61" x14ac:dyDescent="0.2">
      <c r="A930" s="125">
        <f t="shared" si="536"/>
        <v>42821</v>
      </c>
      <c r="B930" s="177">
        <f t="shared" si="520"/>
        <v>326300.17904618382</v>
      </c>
      <c r="C930" s="3">
        <f t="shared" si="537"/>
        <v>44050524.171234816</v>
      </c>
      <c r="D930" s="177">
        <f t="shared" si="538"/>
        <v>268184.97879993002</v>
      </c>
      <c r="E930" s="177">
        <f t="shared" si="539"/>
        <v>0</v>
      </c>
      <c r="F930" s="178">
        <f t="shared" si="521"/>
        <v>268184.97879993002</v>
      </c>
      <c r="G930" s="179">
        <f t="shared" si="540"/>
        <v>4793.8500000000004</v>
      </c>
      <c r="H930" s="180">
        <f>IF(AND(N930=1,N929&gt;1),VLOOKUP(A929,[1]Plan1!$CW$105:$CY$215,3),H929)</f>
        <v>4809.67</v>
      </c>
      <c r="I930" s="181">
        <f t="shared" si="522"/>
        <v>42746</v>
      </c>
      <c r="J930" s="181">
        <f t="shared" si="541"/>
        <v>42777</v>
      </c>
      <c r="K930" s="182">
        <f t="shared" si="523"/>
        <v>3.3000615371778785E-3</v>
      </c>
      <c r="L930" s="213">
        <f t="shared" si="542"/>
        <v>42835</v>
      </c>
      <c r="M930" s="183">
        <f t="shared" si="543"/>
        <v>21</v>
      </c>
      <c r="N930" s="183">
        <f t="shared" si="524"/>
        <v>11</v>
      </c>
      <c r="O930" s="177">
        <f t="shared" si="525"/>
        <v>1.0017272399999999</v>
      </c>
      <c r="P930" s="184">
        <f t="shared" si="519"/>
        <v>1.00380048</v>
      </c>
      <c r="Q930" s="184">
        <f t="shared" si="544"/>
        <v>1.2109584540140239</v>
      </c>
      <c r="R930" s="177">
        <f t="shared" si="518"/>
        <v>1.21305006</v>
      </c>
      <c r="S930" s="177">
        <f t="shared" si="545"/>
        <v>1.15976272</v>
      </c>
      <c r="T930" s="177">
        <f t="shared" si="526"/>
        <v>311030.94047614001</v>
      </c>
      <c r="U930" s="177">
        <f t="shared" si="527"/>
        <v>0</v>
      </c>
      <c r="V930" s="177">
        <f t="shared" si="528"/>
        <v>57136.825824423831</v>
      </c>
      <c r="W930" s="177">
        <f t="shared" si="529"/>
        <v>325321.80462435383</v>
      </c>
      <c r="X930" s="185">
        <f t="shared" si="530"/>
        <v>0</v>
      </c>
      <c r="Y930" s="177">
        <f t="shared" si="531"/>
        <v>0</v>
      </c>
      <c r="Z930" s="186">
        <f t="shared" si="532"/>
        <v>0</v>
      </c>
      <c r="AA930" s="177">
        <f t="shared" si="546"/>
        <v>0</v>
      </c>
      <c r="AB930" s="187">
        <f t="shared" si="547"/>
        <v>7.1215000000000001E-2</v>
      </c>
      <c r="AC930" s="185">
        <f t="shared" si="533"/>
        <v>11</v>
      </c>
      <c r="AD930" s="185">
        <v>252</v>
      </c>
      <c r="AE930" s="184">
        <f t="shared" si="549"/>
        <v>1.003007405</v>
      </c>
      <c r="AF930" s="177">
        <f t="shared" si="550"/>
        <v>935.39600554000003</v>
      </c>
      <c r="AG930" s="177">
        <f t="shared" si="535"/>
        <v>978.37442182999996</v>
      </c>
      <c r="AH930" s="188">
        <f t="shared" si="548"/>
        <v>0</v>
      </c>
      <c r="AI930" s="188"/>
      <c r="AJ930" s="188"/>
      <c r="AK930" s="188"/>
      <c r="AL930" s="8"/>
      <c r="AM930" s="8"/>
      <c r="AN930" s="8"/>
      <c r="AO930" s="8"/>
      <c r="AP930" s="8"/>
      <c r="AQ930" s="8"/>
      <c r="AR930" s="5"/>
      <c r="AW930" s="30"/>
      <c r="AX930" s="30"/>
      <c r="BF930" s="1"/>
      <c r="BG930" s="1"/>
      <c r="BH930" s="1"/>
      <c r="BI930" s="1"/>
    </row>
    <row r="931" spans="1:61" x14ac:dyDescent="0.2">
      <c r="A931" s="125">
        <f t="shared" si="536"/>
        <v>42822</v>
      </c>
      <c r="B931" s="177">
        <f t="shared" si="520"/>
        <v>326440.47890586883</v>
      </c>
      <c r="C931" s="3">
        <f t="shared" si="537"/>
        <v>44069464.652292289</v>
      </c>
      <c r="D931" s="177">
        <f t="shared" si="538"/>
        <v>268184.97879993002</v>
      </c>
      <c r="E931" s="177">
        <f t="shared" si="539"/>
        <v>0</v>
      </c>
      <c r="F931" s="178">
        <f t="shared" si="521"/>
        <v>268184.97879993002</v>
      </c>
      <c r="G931" s="179">
        <f t="shared" si="540"/>
        <v>4793.8500000000004</v>
      </c>
      <c r="H931" s="180">
        <f>IF(AND(N931=1,N930&gt;1),VLOOKUP(A930,[1]Plan1!$CW$105:$CY$215,3),H930)</f>
        <v>4809.67</v>
      </c>
      <c r="I931" s="181">
        <f t="shared" si="522"/>
        <v>42746</v>
      </c>
      <c r="J931" s="181">
        <f t="shared" si="541"/>
        <v>42777</v>
      </c>
      <c r="K931" s="182">
        <f t="shared" si="523"/>
        <v>3.3000615371778785E-3</v>
      </c>
      <c r="L931" s="213">
        <f t="shared" si="542"/>
        <v>42835</v>
      </c>
      <c r="M931" s="183">
        <f t="shared" si="543"/>
        <v>21</v>
      </c>
      <c r="N931" s="183">
        <f t="shared" si="524"/>
        <v>12</v>
      </c>
      <c r="O931" s="177">
        <f t="shared" si="525"/>
        <v>1.0018844099999999</v>
      </c>
      <c r="P931" s="184">
        <f t="shared" si="519"/>
        <v>1.00380048</v>
      </c>
      <c r="Q931" s="184">
        <f t="shared" si="544"/>
        <v>1.2109584540140239</v>
      </c>
      <c r="R931" s="177">
        <f t="shared" si="518"/>
        <v>1.2132403899999999</v>
      </c>
      <c r="S931" s="177">
        <f t="shared" si="545"/>
        <v>1.15976272</v>
      </c>
      <c r="T931" s="177">
        <f t="shared" si="526"/>
        <v>311030.94047614001</v>
      </c>
      <c r="U931" s="177">
        <f t="shared" si="527"/>
        <v>0</v>
      </c>
      <c r="V931" s="177">
        <f t="shared" si="528"/>
        <v>57187.869471438797</v>
      </c>
      <c r="W931" s="177">
        <f t="shared" si="529"/>
        <v>325372.84827136883</v>
      </c>
      <c r="X931" s="185">
        <f t="shared" si="530"/>
        <v>0</v>
      </c>
      <c r="Y931" s="177">
        <f t="shared" si="531"/>
        <v>0</v>
      </c>
      <c r="Z931" s="186">
        <f t="shared" si="532"/>
        <v>0</v>
      </c>
      <c r="AA931" s="177">
        <f t="shared" si="546"/>
        <v>0</v>
      </c>
      <c r="AB931" s="187">
        <f t="shared" si="547"/>
        <v>7.1215000000000001E-2</v>
      </c>
      <c r="AC931" s="185">
        <f t="shared" si="533"/>
        <v>12</v>
      </c>
      <c r="AD931" s="185">
        <v>252</v>
      </c>
      <c r="AE931" s="184">
        <f t="shared" si="549"/>
        <v>1.0032812529999999</v>
      </c>
      <c r="AF931" s="177">
        <f t="shared" si="550"/>
        <v>1020.57120653</v>
      </c>
      <c r="AG931" s="177">
        <f t="shared" si="535"/>
        <v>1067.6306345</v>
      </c>
      <c r="AH931" s="188">
        <f t="shared" si="548"/>
        <v>0</v>
      </c>
      <c r="AI931" s="188"/>
      <c r="AJ931" s="188"/>
      <c r="AK931" s="188"/>
      <c r="AL931" s="8"/>
      <c r="AM931" s="8"/>
      <c r="AN931" s="8"/>
      <c r="AO931" s="8"/>
      <c r="AP931" s="8"/>
      <c r="AQ931" s="8"/>
      <c r="AR931" s="5"/>
      <c r="AW931" s="30"/>
      <c r="AX931" s="30"/>
      <c r="BF931" s="1"/>
      <c r="BG931" s="1"/>
      <c r="BH931" s="1"/>
      <c r="BI931" s="1"/>
    </row>
    <row r="932" spans="1:61" x14ac:dyDescent="0.2">
      <c r="A932" s="125">
        <f t="shared" si="536"/>
        <v>42823</v>
      </c>
      <c r="B932" s="177">
        <f t="shared" si="520"/>
        <v>326580.83952833316</v>
      </c>
      <c r="C932" s="3">
        <f t="shared" si="537"/>
        <v>44088413.336324975</v>
      </c>
      <c r="D932" s="177">
        <f t="shared" si="538"/>
        <v>268184.97879993002</v>
      </c>
      <c r="E932" s="177">
        <f t="shared" si="539"/>
        <v>0</v>
      </c>
      <c r="F932" s="178">
        <f t="shared" si="521"/>
        <v>268184.97879993002</v>
      </c>
      <c r="G932" s="179">
        <f t="shared" si="540"/>
        <v>4793.8500000000004</v>
      </c>
      <c r="H932" s="180">
        <f>IF(AND(N932=1,N931&gt;1),VLOOKUP(A931,[1]Plan1!$CW$105:$CY$215,3),H931)</f>
        <v>4809.67</v>
      </c>
      <c r="I932" s="181">
        <f t="shared" si="522"/>
        <v>42746</v>
      </c>
      <c r="J932" s="181">
        <f t="shared" si="541"/>
        <v>42777</v>
      </c>
      <c r="K932" s="182">
        <f t="shared" si="523"/>
        <v>3.3000615371778785E-3</v>
      </c>
      <c r="L932" s="213">
        <f t="shared" si="542"/>
        <v>42835</v>
      </c>
      <c r="M932" s="183">
        <f t="shared" si="543"/>
        <v>21</v>
      </c>
      <c r="N932" s="183">
        <f t="shared" si="524"/>
        <v>13</v>
      </c>
      <c r="O932" s="177">
        <f t="shared" si="525"/>
        <v>1.00204161</v>
      </c>
      <c r="P932" s="184">
        <f t="shared" si="519"/>
        <v>1.00380048</v>
      </c>
      <c r="Q932" s="184">
        <f t="shared" si="544"/>
        <v>1.2109584540140239</v>
      </c>
      <c r="R932" s="177">
        <f t="shared" si="518"/>
        <v>1.2134307499999999</v>
      </c>
      <c r="S932" s="177">
        <f t="shared" si="545"/>
        <v>1.15976272</v>
      </c>
      <c r="T932" s="177">
        <f t="shared" si="526"/>
        <v>311030.94047614001</v>
      </c>
      <c r="U932" s="177">
        <f t="shared" si="527"/>
        <v>0</v>
      </c>
      <c r="V932" s="177">
        <f t="shared" si="528"/>
        <v>57238.921164003135</v>
      </c>
      <c r="W932" s="177">
        <f t="shared" si="529"/>
        <v>325423.89996393316</v>
      </c>
      <c r="X932" s="185">
        <f t="shared" si="530"/>
        <v>0</v>
      </c>
      <c r="Y932" s="177">
        <f t="shared" si="531"/>
        <v>0</v>
      </c>
      <c r="Z932" s="186">
        <f t="shared" si="532"/>
        <v>0</v>
      </c>
      <c r="AA932" s="177">
        <f t="shared" si="546"/>
        <v>0</v>
      </c>
      <c r="AB932" s="187">
        <f t="shared" si="547"/>
        <v>7.1215000000000001E-2</v>
      </c>
      <c r="AC932" s="185">
        <f t="shared" si="533"/>
        <v>13</v>
      </c>
      <c r="AD932" s="185">
        <v>252</v>
      </c>
      <c r="AE932" s="184">
        <f t="shared" si="549"/>
        <v>1.003555177</v>
      </c>
      <c r="AF932" s="177">
        <f t="shared" si="550"/>
        <v>1105.77004586</v>
      </c>
      <c r="AG932" s="177">
        <f t="shared" si="535"/>
        <v>1156.9395644000001</v>
      </c>
      <c r="AH932" s="188">
        <f t="shared" si="548"/>
        <v>0</v>
      </c>
      <c r="AI932" s="188"/>
      <c r="AJ932" s="188"/>
      <c r="AK932" s="188"/>
      <c r="AL932" s="8"/>
      <c r="AM932" s="8"/>
      <c r="AN932" s="8"/>
      <c r="AO932" s="8"/>
      <c r="AP932" s="8"/>
      <c r="AQ932" s="8"/>
      <c r="AR932" s="5"/>
      <c r="AW932" s="30"/>
      <c r="AX932" s="30"/>
      <c r="BF932" s="1"/>
      <c r="BG932" s="1"/>
      <c r="BH932" s="1"/>
      <c r="BI932" s="1"/>
    </row>
    <row r="933" spans="1:61" x14ac:dyDescent="0.2">
      <c r="A933" s="125">
        <f t="shared" si="536"/>
        <v>42824</v>
      </c>
      <c r="B933" s="177">
        <f t="shared" si="520"/>
        <v>326721.26028085692</v>
      </c>
      <c r="C933" s="3">
        <f t="shared" si="537"/>
        <v>44107370.137915686</v>
      </c>
      <c r="D933" s="177">
        <f t="shared" si="538"/>
        <v>268184.97879993002</v>
      </c>
      <c r="E933" s="177">
        <f t="shared" si="539"/>
        <v>0</v>
      </c>
      <c r="F933" s="178">
        <f t="shared" si="521"/>
        <v>268184.97879993002</v>
      </c>
      <c r="G933" s="179">
        <f t="shared" si="540"/>
        <v>4793.8500000000004</v>
      </c>
      <c r="H933" s="180">
        <f>IF(AND(N933=1,N932&gt;1),VLOOKUP(A932,[1]Plan1!$CW$105:$CY$215,3),H932)</f>
        <v>4809.67</v>
      </c>
      <c r="I933" s="181">
        <f t="shared" si="522"/>
        <v>42746</v>
      </c>
      <c r="J933" s="181">
        <f t="shared" si="541"/>
        <v>42777</v>
      </c>
      <c r="K933" s="182">
        <f t="shared" si="523"/>
        <v>3.3000615371778785E-3</v>
      </c>
      <c r="L933" s="213">
        <f t="shared" si="542"/>
        <v>42835</v>
      </c>
      <c r="M933" s="183">
        <f t="shared" si="543"/>
        <v>21</v>
      </c>
      <c r="N933" s="183">
        <f t="shared" si="524"/>
        <v>14</v>
      </c>
      <c r="O933" s="177">
        <f t="shared" si="525"/>
        <v>1.00219883</v>
      </c>
      <c r="P933" s="184">
        <f t="shared" si="519"/>
        <v>1.00380048</v>
      </c>
      <c r="Q933" s="184">
        <f t="shared" si="544"/>
        <v>1.2109584540140239</v>
      </c>
      <c r="R933" s="177">
        <f t="shared" si="518"/>
        <v>1.2136211400000001</v>
      </c>
      <c r="S933" s="177">
        <f t="shared" si="545"/>
        <v>1.15976272</v>
      </c>
      <c r="T933" s="177">
        <f t="shared" si="526"/>
        <v>311030.94047614001</v>
      </c>
      <c r="U933" s="177">
        <f t="shared" si="527"/>
        <v>0</v>
      </c>
      <c r="V933" s="177">
        <f t="shared" si="528"/>
        <v>57289.980902116906</v>
      </c>
      <c r="W933" s="177">
        <f t="shared" si="529"/>
        <v>325474.95970204694</v>
      </c>
      <c r="X933" s="185">
        <f t="shared" si="530"/>
        <v>0</v>
      </c>
      <c r="Y933" s="177">
        <f t="shared" si="531"/>
        <v>0</v>
      </c>
      <c r="Z933" s="186">
        <f t="shared" si="532"/>
        <v>0</v>
      </c>
      <c r="AA933" s="177">
        <f t="shared" si="546"/>
        <v>0</v>
      </c>
      <c r="AB933" s="187">
        <f t="shared" si="547"/>
        <v>7.1215000000000001E-2</v>
      </c>
      <c r="AC933" s="185">
        <f t="shared" si="533"/>
        <v>14</v>
      </c>
      <c r="AD933" s="185">
        <v>252</v>
      </c>
      <c r="AE933" s="184">
        <f t="shared" si="549"/>
        <v>1.0038291749999999</v>
      </c>
      <c r="AF933" s="177">
        <f t="shared" si="550"/>
        <v>1190.9919014899999</v>
      </c>
      <c r="AG933" s="177">
        <f t="shared" si="535"/>
        <v>1246.3005788099999</v>
      </c>
      <c r="AH933" s="188">
        <f t="shared" si="548"/>
        <v>0</v>
      </c>
      <c r="AI933" s="188"/>
      <c r="AJ933" s="188"/>
      <c r="AK933" s="188"/>
      <c r="AL933" s="8"/>
      <c r="AM933" s="8"/>
      <c r="AN933" s="8"/>
      <c r="AO933" s="8"/>
      <c r="AP933" s="8"/>
      <c r="AQ933" s="8"/>
      <c r="AR933" s="5"/>
      <c r="AW933" s="30"/>
      <c r="AX933" s="30"/>
      <c r="BF933" s="1"/>
      <c r="BG933" s="1"/>
      <c r="BH933" s="1"/>
      <c r="BI933" s="1"/>
    </row>
    <row r="934" spans="1:61" x14ac:dyDescent="0.2">
      <c r="A934" s="125">
        <f t="shared" si="536"/>
        <v>42825</v>
      </c>
      <c r="B934" s="177">
        <f t="shared" si="520"/>
        <v>326861.73881408019</v>
      </c>
      <c r="C934" s="3">
        <f t="shared" si="537"/>
        <v>44126334.739900827</v>
      </c>
      <c r="D934" s="177">
        <f t="shared" si="538"/>
        <v>268184.97879993002</v>
      </c>
      <c r="E934" s="177">
        <f t="shared" si="539"/>
        <v>0</v>
      </c>
      <c r="F934" s="178">
        <f t="shared" si="521"/>
        <v>268184.97879993002</v>
      </c>
      <c r="G934" s="179">
        <f t="shared" si="540"/>
        <v>4793.8500000000004</v>
      </c>
      <c r="H934" s="180">
        <f>IF(AND(N934=1,N933&gt;1),VLOOKUP(A933,[1]Plan1!$CW$105:$CY$215,3),H933)</f>
        <v>4809.67</v>
      </c>
      <c r="I934" s="181">
        <f t="shared" si="522"/>
        <v>42746</v>
      </c>
      <c r="J934" s="181">
        <f t="shared" si="541"/>
        <v>42777</v>
      </c>
      <c r="K934" s="182">
        <f t="shared" si="523"/>
        <v>3.3000615371778785E-3</v>
      </c>
      <c r="L934" s="213">
        <f t="shared" si="542"/>
        <v>42835</v>
      </c>
      <c r="M934" s="183">
        <f t="shared" si="543"/>
        <v>21</v>
      </c>
      <c r="N934" s="183">
        <f t="shared" si="524"/>
        <v>15</v>
      </c>
      <c r="O934" s="177">
        <f t="shared" si="525"/>
        <v>1.00235607</v>
      </c>
      <c r="P934" s="184">
        <f t="shared" si="519"/>
        <v>1.00380048</v>
      </c>
      <c r="Q934" s="184">
        <f t="shared" si="544"/>
        <v>1.2109584540140239</v>
      </c>
      <c r="R934" s="177">
        <f t="shared" si="518"/>
        <v>1.21381155</v>
      </c>
      <c r="S934" s="177">
        <f t="shared" si="545"/>
        <v>1.15976272</v>
      </c>
      <c r="T934" s="177">
        <f t="shared" si="526"/>
        <v>311030.94047614001</v>
      </c>
      <c r="U934" s="177">
        <f t="shared" si="527"/>
        <v>0</v>
      </c>
      <c r="V934" s="177">
        <f t="shared" si="528"/>
        <v>57341.046003930169</v>
      </c>
      <c r="W934" s="177">
        <f t="shared" si="529"/>
        <v>325526.02480386017</v>
      </c>
      <c r="X934" s="185">
        <f t="shared" si="530"/>
        <v>0</v>
      </c>
      <c r="Y934" s="177">
        <f t="shared" si="531"/>
        <v>0</v>
      </c>
      <c r="Z934" s="186">
        <f t="shared" si="532"/>
        <v>0</v>
      </c>
      <c r="AA934" s="177">
        <f t="shared" si="546"/>
        <v>0</v>
      </c>
      <c r="AB934" s="187">
        <f t="shared" si="547"/>
        <v>7.1215000000000001E-2</v>
      </c>
      <c r="AC934" s="185">
        <f t="shared" si="533"/>
        <v>15</v>
      </c>
      <c r="AD934" s="185">
        <v>252</v>
      </c>
      <c r="AE934" s="184">
        <f t="shared" si="549"/>
        <v>1.0041032480000001</v>
      </c>
      <c r="AF934" s="177">
        <f t="shared" si="550"/>
        <v>1276.23708444</v>
      </c>
      <c r="AG934" s="177">
        <f t="shared" si="535"/>
        <v>1335.7140102200001</v>
      </c>
      <c r="AH934" s="188">
        <f t="shared" si="548"/>
        <v>0</v>
      </c>
      <c r="AI934" s="188"/>
      <c r="AJ934" s="188"/>
      <c r="AK934" s="188"/>
      <c r="AL934" s="8"/>
      <c r="AM934" s="8"/>
      <c r="AN934" s="8"/>
      <c r="AO934" s="8"/>
      <c r="AP934" s="8"/>
      <c r="AQ934" s="8"/>
      <c r="AR934" s="5"/>
      <c r="AW934" s="30"/>
      <c r="AX934" s="30"/>
      <c r="BF934" s="1"/>
      <c r="BG934" s="1"/>
      <c r="BH934" s="1"/>
      <c r="BI934" s="1"/>
    </row>
    <row r="935" spans="1:61" x14ac:dyDescent="0.2">
      <c r="A935" s="125">
        <f t="shared" si="536"/>
        <v>42826</v>
      </c>
      <c r="B935" s="177">
        <f t="shared" si="520"/>
        <v>327002.28020549269</v>
      </c>
      <c r="C935" s="3">
        <f t="shared" si="537"/>
        <v>44145307.827741511</v>
      </c>
      <c r="D935" s="177">
        <f t="shared" si="538"/>
        <v>268184.97879993002</v>
      </c>
      <c r="E935" s="177">
        <f t="shared" si="539"/>
        <v>0</v>
      </c>
      <c r="F935" s="178">
        <f t="shared" si="521"/>
        <v>268184.97879993002</v>
      </c>
      <c r="G935" s="179">
        <f t="shared" si="540"/>
        <v>4793.8500000000004</v>
      </c>
      <c r="H935" s="180">
        <f>IF(AND(N935=1,N934&gt;1),VLOOKUP(A934,[1]Plan1!$CW$105:$CY$215,3),H934)</f>
        <v>4809.67</v>
      </c>
      <c r="I935" s="181">
        <f t="shared" si="522"/>
        <v>42746</v>
      </c>
      <c r="J935" s="181">
        <f t="shared" si="541"/>
        <v>42777</v>
      </c>
      <c r="K935" s="182">
        <f t="shared" si="523"/>
        <v>3.3000615371778785E-3</v>
      </c>
      <c r="L935" s="213">
        <f t="shared" si="542"/>
        <v>42835</v>
      </c>
      <c r="M935" s="183">
        <f t="shared" si="543"/>
        <v>21</v>
      </c>
      <c r="N935" s="183">
        <f t="shared" si="524"/>
        <v>16</v>
      </c>
      <c r="O935" s="177">
        <f t="shared" si="525"/>
        <v>1.0025133399999999</v>
      </c>
      <c r="P935" s="184">
        <f t="shared" si="519"/>
        <v>1.00380048</v>
      </c>
      <c r="Q935" s="184">
        <f t="shared" si="544"/>
        <v>1.2109584540140239</v>
      </c>
      <c r="R935" s="177">
        <f t="shared" si="518"/>
        <v>1.214002</v>
      </c>
      <c r="S935" s="177">
        <f t="shared" si="545"/>
        <v>1.15976272</v>
      </c>
      <c r="T935" s="177">
        <f t="shared" si="526"/>
        <v>311030.94047614001</v>
      </c>
      <c r="U935" s="177">
        <f t="shared" si="527"/>
        <v>0</v>
      </c>
      <c r="V935" s="177">
        <f t="shared" si="528"/>
        <v>57392.121833142628</v>
      </c>
      <c r="W935" s="177">
        <f t="shared" si="529"/>
        <v>325577.10063307267</v>
      </c>
      <c r="X935" s="185">
        <f t="shared" si="530"/>
        <v>0</v>
      </c>
      <c r="Y935" s="177">
        <f t="shared" si="531"/>
        <v>0</v>
      </c>
      <c r="Z935" s="186">
        <f t="shared" si="532"/>
        <v>0</v>
      </c>
      <c r="AA935" s="177">
        <f t="shared" si="546"/>
        <v>0</v>
      </c>
      <c r="AB935" s="187">
        <f t="shared" si="547"/>
        <v>7.1215000000000001E-2</v>
      </c>
      <c r="AC935" s="185">
        <f t="shared" si="533"/>
        <v>16</v>
      </c>
      <c r="AD935" s="185">
        <v>252</v>
      </c>
      <c r="AE935" s="184">
        <f t="shared" si="549"/>
        <v>1.0043773949999999</v>
      </c>
      <c r="AF935" s="177">
        <f t="shared" si="550"/>
        <v>1361.50528368</v>
      </c>
      <c r="AG935" s="177">
        <f t="shared" si="535"/>
        <v>1425.1795724200001</v>
      </c>
      <c r="AH935" s="188">
        <f t="shared" si="548"/>
        <v>0</v>
      </c>
      <c r="AI935" s="188"/>
      <c r="AJ935" s="188"/>
      <c r="AK935" s="188"/>
      <c r="AL935" s="8"/>
      <c r="AM935" s="8"/>
      <c r="AN935" s="8"/>
      <c r="AO935" s="8"/>
      <c r="AP935" s="8"/>
      <c r="AQ935" s="8"/>
      <c r="AR935" s="5"/>
      <c r="AW935" s="30"/>
      <c r="AX935" s="30"/>
      <c r="BF935" s="1"/>
      <c r="BG935" s="1"/>
      <c r="BH935" s="1"/>
      <c r="BI935" s="1"/>
    </row>
    <row r="936" spans="1:61" x14ac:dyDescent="0.2">
      <c r="A936" s="125">
        <f t="shared" si="536"/>
        <v>42827</v>
      </c>
      <c r="B936" s="177">
        <f t="shared" si="520"/>
        <v>327002.28020549269</v>
      </c>
      <c r="C936" s="3">
        <f t="shared" si="537"/>
        <v>44145307.827741511</v>
      </c>
      <c r="D936" s="177">
        <f t="shared" si="538"/>
        <v>268184.97879993002</v>
      </c>
      <c r="E936" s="177">
        <f t="shared" si="539"/>
        <v>0</v>
      </c>
      <c r="F936" s="178">
        <f t="shared" si="521"/>
        <v>268184.97879993002</v>
      </c>
      <c r="G936" s="179">
        <f t="shared" si="540"/>
        <v>4793.8500000000004</v>
      </c>
      <c r="H936" s="180">
        <f>IF(AND(N936=1,N935&gt;1),VLOOKUP(A935,[1]Plan1!$CW$105:$CY$215,3),H935)</f>
        <v>4809.67</v>
      </c>
      <c r="I936" s="181">
        <f t="shared" si="522"/>
        <v>42746</v>
      </c>
      <c r="J936" s="181">
        <f t="shared" si="541"/>
        <v>42777</v>
      </c>
      <c r="K936" s="182">
        <f t="shared" si="523"/>
        <v>3.3000615371778785E-3</v>
      </c>
      <c r="L936" s="213">
        <f t="shared" si="542"/>
        <v>42835</v>
      </c>
      <c r="M936" s="183">
        <f t="shared" si="543"/>
        <v>21</v>
      </c>
      <c r="N936" s="183">
        <f t="shared" si="524"/>
        <v>16</v>
      </c>
      <c r="O936" s="177">
        <f t="shared" si="525"/>
        <v>1.0025133399999999</v>
      </c>
      <c r="P936" s="184">
        <f t="shared" si="519"/>
        <v>1.00380048</v>
      </c>
      <c r="Q936" s="184">
        <f t="shared" si="544"/>
        <v>1.2109584540140239</v>
      </c>
      <c r="R936" s="177">
        <f t="shared" si="518"/>
        <v>1.214002</v>
      </c>
      <c r="S936" s="177">
        <f t="shared" si="545"/>
        <v>1.15976272</v>
      </c>
      <c r="T936" s="177">
        <f t="shared" si="526"/>
        <v>311030.94047614001</v>
      </c>
      <c r="U936" s="177">
        <f t="shared" si="527"/>
        <v>0</v>
      </c>
      <c r="V936" s="177">
        <f t="shared" si="528"/>
        <v>57392.121833142628</v>
      </c>
      <c r="W936" s="177">
        <f t="shared" si="529"/>
        <v>325577.10063307267</v>
      </c>
      <c r="X936" s="185">
        <f t="shared" si="530"/>
        <v>0</v>
      </c>
      <c r="Y936" s="177">
        <f t="shared" si="531"/>
        <v>0</v>
      </c>
      <c r="Z936" s="186">
        <f t="shared" si="532"/>
        <v>0</v>
      </c>
      <c r="AA936" s="177">
        <f t="shared" si="546"/>
        <v>0</v>
      </c>
      <c r="AB936" s="187">
        <f t="shared" si="547"/>
        <v>7.1215000000000001E-2</v>
      </c>
      <c r="AC936" s="185">
        <f t="shared" si="533"/>
        <v>16</v>
      </c>
      <c r="AD936" s="185">
        <v>252</v>
      </c>
      <c r="AE936" s="184">
        <f t="shared" si="549"/>
        <v>1.0043773949999999</v>
      </c>
      <c r="AF936" s="177">
        <f t="shared" si="550"/>
        <v>1361.50528368</v>
      </c>
      <c r="AG936" s="177">
        <f t="shared" si="535"/>
        <v>1425.1795724200001</v>
      </c>
      <c r="AH936" s="188">
        <f t="shared" si="548"/>
        <v>0</v>
      </c>
      <c r="AI936" s="188"/>
      <c r="AJ936" s="188"/>
      <c r="AK936" s="188"/>
      <c r="AL936" s="8"/>
      <c r="AM936" s="8"/>
      <c r="AN936" s="8"/>
      <c r="AO936" s="8"/>
      <c r="AP936" s="8"/>
      <c r="AQ936" s="8"/>
      <c r="AR936" s="5"/>
      <c r="AW936" s="30"/>
      <c r="AX936" s="30"/>
      <c r="BF936" s="1"/>
      <c r="BG936" s="1"/>
      <c r="BH936" s="1"/>
      <c r="BI936" s="1"/>
    </row>
    <row r="937" spans="1:61" x14ac:dyDescent="0.2">
      <c r="A937" s="125">
        <f t="shared" si="536"/>
        <v>42828</v>
      </c>
      <c r="B937" s="177">
        <f t="shared" si="520"/>
        <v>327002.28020549269</v>
      </c>
      <c r="C937" s="3">
        <f t="shared" si="537"/>
        <v>44145307.827741511</v>
      </c>
      <c r="D937" s="177">
        <f t="shared" si="538"/>
        <v>268184.97879993002</v>
      </c>
      <c r="E937" s="177">
        <f t="shared" si="539"/>
        <v>0</v>
      </c>
      <c r="F937" s="178">
        <f t="shared" si="521"/>
        <v>268184.97879993002</v>
      </c>
      <c r="G937" s="179">
        <f t="shared" si="540"/>
        <v>4793.8500000000004</v>
      </c>
      <c r="H937" s="180">
        <f>IF(AND(N937=1,N936&gt;1),VLOOKUP(A936,[1]Plan1!$CW$105:$CY$215,3),H936)</f>
        <v>4809.67</v>
      </c>
      <c r="I937" s="181">
        <f t="shared" si="522"/>
        <v>42746</v>
      </c>
      <c r="J937" s="181">
        <f t="shared" si="541"/>
        <v>42777</v>
      </c>
      <c r="K937" s="182">
        <f t="shared" si="523"/>
        <v>3.3000615371778785E-3</v>
      </c>
      <c r="L937" s="213">
        <f t="shared" si="542"/>
        <v>42835</v>
      </c>
      <c r="M937" s="183">
        <f t="shared" si="543"/>
        <v>21</v>
      </c>
      <c r="N937" s="183">
        <f t="shared" si="524"/>
        <v>16</v>
      </c>
      <c r="O937" s="177">
        <f t="shared" si="525"/>
        <v>1.0025133399999999</v>
      </c>
      <c r="P937" s="184">
        <f t="shared" si="519"/>
        <v>1.00380048</v>
      </c>
      <c r="Q937" s="184">
        <f t="shared" si="544"/>
        <v>1.2109584540140239</v>
      </c>
      <c r="R937" s="177">
        <f t="shared" ref="R937:R1000" si="551">TRUNC(TRUNC((O937*Q937),15),8)</f>
        <v>1.214002</v>
      </c>
      <c r="S937" s="177">
        <f t="shared" si="545"/>
        <v>1.15976272</v>
      </c>
      <c r="T937" s="177">
        <f t="shared" si="526"/>
        <v>311030.94047614001</v>
      </c>
      <c r="U937" s="177">
        <f t="shared" si="527"/>
        <v>0</v>
      </c>
      <c r="V937" s="177">
        <f t="shared" si="528"/>
        <v>57392.121833142628</v>
      </c>
      <c r="W937" s="177">
        <f t="shared" si="529"/>
        <v>325577.10063307267</v>
      </c>
      <c r="X937" s="185">
        <f t="shared" si="530"/>
        <v>0</v>
      </c>
      <c r="Y937" s="177">
        <f t="shared" si="531"/>
        <v>0</v>
      </c>
      <c r="Z937" s="186">
        <f t="shared" si="532"/>
        <v>0</v>
      </c>
      <c r="AA937" s="177">
        <f t="shared" si="546"/>
        <v>0</v>
      </c>
      <c r="AB937" s="187">
        <f t="shared" si="547"/>
        <v>7.1215000000000001E-2</v>
      </c>
      <c r="AC937" s="185">
        <f t="shared" si="533"/>
        <v>16</v>
      </c>
      <c r="AD937" s="185">
        <v>252</v>
      </c>
      <c r="AE937" s="184">
        <f t="shared" si="549"/>
        <v>1.0043773949999999</v>
      </c>
      <c r="AF937" s="177">
        <f t="shared" si="550"/>
        <v>1361.50528368</v>
      </c>
      <c r="AG937" s="177">
        <f t="shared" si="535"/>
        <v>1425.1795724200001</v>
      </c>
      <c r="AH937" s="188">
        <f t="shared" si="548"/>
        <v>0</v>
      </c>
      <c r="AI937" s="188"/>
      <c r="AJ937" s="188"/>
      <c r="AK937" s="188"/>
      <c r="AL937" s="8"/>
      <c r="AM937" s="8"/>
      <c r="AN937" s="8"/>
      <c r="AO937" s="8"/>
      <c r="AP937" s="8"/>
      <c r="AQ937" s="8"/>
      <c r="AR937" s="5"/>
      <c r="AW937" s="30"/>
      <c r="AX937" s="30"/>
      <c r="BF937" s="1"/>
      <c r="BG937" s="1"/>
      <c r="BH937" s="1"/>
      <c r="BI937" s="1"/>
    </row>
    <row r="938" spans="1:61" x14ac:dyDescent="0.2">
      <c r="A938" s="125">
        <f t="shared" si="536"/>
        <v>42829</v>
      </c>
      <c r="B938" s="177">
        <f t="shared" si="520"/>
        <v>327142.87973786466</v>
      </c>
      <c r="C938" s="3">
        <f t="shared" si="537"/>
        <v>44164288.764611728</v>
      </c>
      <c r="D938" s="177">
        <f t="shared" si="538"/>
        <v>268184.97879993002</v>
      </c>
      <c r="E938" s="177">
        <f t="shared" si="539"/>
        <v>0</v>
      </c>
      <c r="F938" s="178">
        <f t="shared" si="521"/>
        <v>268184.97879993002</v>
      </c>
      <c r="G938" s="179">
        <f t="shared" si="540"/>
        <v>4793.8500000000004</v>
      </c>
      <c r="H938" s="180">
        <f>IF(AND(N938=1,N937&gt;1),VLOOKUP(A937,[1]Plan1!$CW$105:$CY$215,3),H937)</f>
        <v>4809.67</v>
      </c>
      <c r="I938" s="181">
        <f t="shared" si="522"/>
        <v>42746</v>
      </c>
      <c r="J938" s="181">
        <f t="shared" si="541"/>
        <v>42777</v>
      </c>
      <c r="K938" s="182">
        <f t="shared" si="523"/>
        <v>3.3000615371778785E-3</v>
      </c>
      <c r="L938" s="213">
        <f t="shared" si="542"/>
        <v>42835</v>
      </c>
      <c r="M938" s="183">
        <f t="shared" si="543"/>
        <v>21</v>
      </c>
      <c r="N938" s="183">
        <f t="shared" si="524"/>
        <v>17</v>
      </c>
      <c r="O938" s="177">
        <f t="shared" si="525"/>
        <v>1.0026706299999999</v>
      </c>
      <c r="P938" s="184">
        <f t="shared" ref="P938:P1001" si="552">IF(L938&gt;L937,O937,P937)</f>
        <v>1.00380048</v>
      </c>
      <c r="Q938" s="184">
        <f t="shared" si="544"/>
        <v>1.2109584540140239</v>
      </c>
      <c r="R938" s="177">
        <f t="shared" si="551"/>
        <v>1.21419247</v>
      </c>
      <c r="S938" s="177">
        <f t="shared" si="545"/>
        <v>1.15976272</v>
      </c>
      <c r="T938" s="177">
        <f t="shared" si="526"/>
        <v>311030.94047614001</v>
      </c>
      <c r="U938" s="177">
        <f t="shared" si="527"/>
        <v>0</v>
      </c>
      <c r="V938" s="177">
        <f t="shared" si="528"/>
        <v>57443.203026054638</v>
      </c>
      <c r="W938" s="177">
        <f t="shared" si="529"/>
        <v>325628.18182598468</v>
      </c>
      <c r="X938" s="185">
        <f t="shared" si="530"/>
        <v>0</v>
      </c>
      <c r="Y938" s="177">
        <f t="shared" si="531"/>
        <v>0</v>
      </c>
      <c r="Z938" s="186">
        <f t="shared" si="532"/>
        <v>0</v>
      </c>
      <c r="AA938" s="177">
        <f t="shared" si="546"/>
        <v>0</v>
      </c>
      <c r="AB938" s="187">
        <f t="shared" si="547"/>
        <v>7.1215000000000001E-2</v>
      </c>
      <c r="AC938" s="185">
        <f t="shared" si="533"/>
        <v>17</v>
      </c>
      <c r="AD938" s="185">
        <v>252</v>
      </c>
      <c r="AE938" s="184">
        <f t="shared" si="549"/>
        <v>1.004651618</v>
      </c>
      <c r="AF938" s="177">
        <f t="shared" si="550"/>
        <v>1446.7971212699999</v>
      </c>
      <c r="AG938" s="177">
        <f t="shared" si="535"/>
        <v>1514.69791188</v>
      </c>
      <c r="AH938" s="188">
        <f t="shared" si="548"/>
        <v>0</v>
      </c>
      <c r="AI938" s="188"/>
      <c r="AJ938" s="188"/>
      <c r="AK938" s="188"/>
      <c r="AL938" s="8"/>
      <c r="AM938" s="8"/>
      <c r="AN938" s="8"/>
      <c r="AO938" s="8"/>
      <c r="AP938" s="8"/>
      <c r="AQ938" s="8"/>
      <c r="AR938" s="5"/>
      <c r="AW938" s="30"/>
      <c r="AX938" s="30"/>
      <c r="BF938" s="1"/>
      <c r="BG938" s="1"/>
      <c r="BH938" s="1"/>
      <c r="BI938" s="1"/>
    </row>
    <row r="939" spans="1:61" x14ac:dyDescent="0.2">
      <c r="A939" s="125">
        <f t="shared" si="536"/>
        <v>42830</v>
      </c>
      <c r="B939" s="177">
        <f t="shared" si="520"/>
        <v>327283.54216602584</v>
      </c>
      <c r="C939" s="3">
        <f t="shared" si="537"/>
        <v>44183278.192413487</v>
      </c>
      <c r="D939" s="177">
        <f t="shared" si="538"/>
        <v>268184.97879993002</v>
      </c>
      <c r="E939" s="177">
        <f t="shared" si="539"/>
        <v>0</v>
      </c>
      <c r="F939" s="178">
        <f t="shared" si="521"/>
        <v>268184.97879993002</v>
      </c>
      <c r="G939" s="179">
        <f t="shared" si="540"/>
        <v>4793.8500000000004</v>
      </c>
      <c r="H939" s="180">
        <f>IF(AND(N939=1,N938&gt;1),VLOOKUP(A938,[1]Plan1!$CW$105:$CY$215,3),H938)</f>
        <v>4809.67</v>
      </c>
      <c r="I939" s="181">
        <f t="shared" si="522"/>
        <v>42746</v>
      </c>
      <c r="J939" s="181">
        <f t="shared" si="541"/>
        <v>42777</v>
      </c>
      <c r="K939" s="182">
        <f t="shared" si="523"/>
        <v>3.3000615371778785E-3</v>
      </c>
      <c r="L939" s="213">
        <f t="shared" si="542"/>
        <v>42835</v>
      </c>
      <c r="M939" s="183">
        <f t="shared" si="543"/>
        <v>21</v>
      </c>
      <c r="N939" s="183">
        <f t="shared" si="524"/>
        <v>18</v>
      </c>
      <c r="O939" s="177">
        <f t="shared" si="525"/>
        <v>1.0028279499999999</v>
      </c>
      <c r="P939" s="184">
        <f t="shared" si="552"/>
        <v>1.00380048</v>
      </c>
      <c r="Q939" s="184">
        <f t="shared" si="544"/>
        <v>1.2109584540140239</v>
      </c>
      <c r="R939" s="177">
        <f t="shared" si="551"/>
        <v>1.2143829799999999</v>
      </c>
      <c r="S939" s="177">
        <f t="shared" si="545"/>
        <v>1.15976272</v>
      </c>
      <c r="T939" s="177">
        <f t="shared" si="526"/>
        <v>311030.94047614001</v>
      </c>
      <c r="U939" s="177">
        <f t="shared" si="527"/>
        <v>0</v>
      </c>
      <c r="V939" s="177">
        <f t="shared" si="528"/>
        <v>57494.294946365793</v>
      </c>
      <c r="W939" s="177">
        <f t="shared" si="529"/>
        <v>325679.27374629583</v>
      </c>
      <c r="X939" s="185">
        <f t="shared" si="530"/>
        <v>0</v>
      </c>
      <c r="Y939" s="177">
        <f t="shared" si="531"/>
        <v>0</v>
      </c>
      <c r="Z939" s="186">
        <f t="shared" si="532"/>
        <v>0</v>
      </c>
      <c r="AA939" s="177">
        <f t="shared" si="546"/>
        <v>0</v>
      </c>
      <c r="AB939" s="187">
        <f t="shared" si="547"/>
        <v>7.1215000000000001E-2</v>
      </c>
      <c r="AC939" s="185">
        <f t="shared" si="533"/>
        <v>18</v>
      </c>
      <c r="AD939" s="185">
        <v>252</v>
      </c>
      <c r="AE939" s="184">
        <f t="shared" si="549"/>
        <v>1.0049259150000001</v>
      </c>
      <c r="AF939" s="177">
        <f t="shared" si="550"/>
        <v>1532.11197515</v>
      </c>
      <c r="AG939" s="177">
        <f t="shared" si="535"/>
        <v>1604.26841973</v>
      </c>
      <c r="AH939" s="188">
        <f t="shared" si="548"/>
        <v>0</v>
      </c>
      <c r="AI939" s="188"/>
      <c r="AJ939" s="188"/>
      <c r="AK939" s="188"/>
      <c r="AL939" s="8"/>
      <c r="AM939" s="8"/>
      <c r="AN939" s="8"/>
      <c r="AO939" s="8"/>
      <c r="AP939" s="8"/>
      <c r="AQ939" s="8"/>
      <c r="AR939" s="5"/>
      <c r="AW939" s="30"/>
      <c r="AX939" s="30"/>
      <c r="BF939" s="1"/>
      <c r="BG939" s="1"/>
      <c r="BH939" s="1"/>
      <c r="BI939" s="1"/>
    </row>
    <row r="940" spans="1:61" x14ac:dyDescent="0.2">
      <c r="A940" s="125">
        <f t="shared" si="536"/>
        <v>42831</v>
      </c>
      <c r="B940" s="177">
        <f t="shared" si="520"/>
        <v>327424.26546580635</v>
      </c>
      <c r="C940" s="3">
        <f t="shared" si="537"/>
        <v>44202275.83788386</v>
      </c>
      <c r="D940" s="177">
        <f t="shared" si="538"/>
        <v>268184.97879993002</v>
      </c>
      <c r="E940" s="177">
        <f t="shared" si="539"/>
        <v>0</v>
      </c>
      <c r="F940" s="178">
        <f t="shared" si="521"/>
        <v>268184.97879993002</v>
      </c>
      <c r="G940" s="179">
        <f t="shared" si="540"/>
        <v>4793.8500000000004</v>
      </c>
      <c r="H940" s="180">
        <f>IF(AND(N940=1,N939&gt;1),VLOOKUP(A939,[1]Plan1!$CW$105:$CY$215,3),H939)</f>
        <v>4809.67</v>
      </c>
      <c r="I940" s="181">
        <f t="shared" si="522"/>
        <v>42746</v>
      </c>
      <c r="J940" s="181">
        <f t="shared" si="541"/>
        <v>42777</v>
      </c>
      <c r="K940" s="182">
        <f t="shared" si="523"/>
        <v>3.3000615371778785E-3</v>
      </c>
      <c r="L940" s="213">
        <f t="shared" si="542"/>
        <v>42835</v>
      </c>
      <c r="M940" s="183">
        <f t="shared" si="543"/>
        <v>21</v>
      </c>
      <c r="N940" s="183">
        <f t="shared" si="524"/>
        <v>19</v>
      </c>
      <c r="O940" s="177">
        <f t="shared" si="525"/>
        <v>1.0029853</v>
      </c>
      <c r="P940" s="184">
        <f t="shared" si="552"/>
        <v>1.00380048</v>
      </c>
      <c r="Q940" s="184">
        <f t="shared" si="544"/>
        <v>1.2109584540140239</v>
      </c>
      <c r="R940" s="177">
        <f t="shared" si="551"/>
        <v>1.2145735200000001</v>
      </c>
      <c r="S940" s="177">
        <f t="shared" si="545"/>
        <v>1.15976272</v>
      </c>
      <c r="T940" s="177">
        <f t="shared" si="526"/>
        <v>311030.94047614001</v>
      </c>
      <c r="U940" s="177">
        <f t="shared" si="527"/>
        <v>0</v>
      </c>
      <c r="V940" s="177">
        <f t="shared" si="528"/>
        <v>57545.39491222638</v>
      </c>
      <c r="W940" s="177">
        <f t="shared" si="529"/>
        <v>325730.37371215638</v>
      </c>
      <c r="X940" s="185">
        <f t="shared" si="530"/>
        <v>0</v>
      </c>
      <c r="Y940" s="177">
        <f t="shared" si="531"/>
        <v>0</v>
      </c>
      <c r="Z940" s="186">
        <f t="shared" si="532"/>
        <v>0</v>
      </c>
      <c r="AA940" s="177">
        <f t="shared" si="546"/>
        <v>0</v>
      </c>
      <c r="AB940" s="187">
        <f t="shared" si="547"/>
        <v>7.1215000000000001E-2</v>
      </c>
      <c r="AC940" s="185">
        <f t="shared" si="533"/>
        <v>19</v>
      </c>
      <c r="AD940" s="185">
        <v>252</v>
      </c>
      <c r="AE940" s="184">
        <f t="shared" si="549"/>
        <v>1.0052002879999999</v>
      </c>
      <c r="AF940" s="177">
        <f t="shared" si="550"/>
        <v>1617.45046738</v>
      </c>
      <c r="AG940" s="177">
        <f t="shared" si="535"/>
        <v>1693.8917536500001</v>
      </c>
      <c r="AH940" s="188">
        <f t="shared" si="548"/>
        <v>0</v>
      </c>
      <c r="AI940" s="188"/>
      <c r="AJ940" s="188"/>
      <c r="AK940" s="188"/>
      <c r="AL940" s="8"/>
      <c r="AM940" s="8"/>
      <c r="AN940" s="8"/>
      <c r="AO940" s="8"/>
      <c r="AP940" s="8"/>
      <c r="AQ940" s="8"/>
      <c r="AR940" s="5"/>
      <c r="AW940" s="30"/>
      <c r="AX940" s="30"/>
      <c r="BF940" s="1"/>
      <c r="BG940" s="1"/>
      <c r="BH940" s="1"/>
      <c r="BI940" s="1"/>
    </row>
    <row r="941" spans="1:61" x14ac:dyDescent="0.2">
      <c r="A941" s="125">
        <f t="shared" si="536"/>
        <v>42832</v>
      </c>
      <c r="B941" s="177">
        <f t="shared" si="520"/>
        <v>327565.04630737647</v>
      </c>
      <c r="C941" s="3">
        <f t="shared" si="537"/>
        <v>44221281.251495823</v>
      </c>
      <c r="D941" s="177">
        <f t="shared" si="538"/>
        <v>268184.97879993002</v>
      </c>
      <c r="E941" s="177">
        <f t="shared" si="539"/>
        <v>0</v>
      </c>
      <c r="F941" s="178">
        <f t="shared" si="521"/>
        <v>268184.97879993002</v>
      </c>
      <c r="G941" s="179">
        <f t="shared" si="540"/>
        <v>4793.8500000000004</v>
      </c>
      <c r="H941" s="180">
        <f>IF(AND(N941=1,N940&gt;1),VLOOKUP(A940,[1]Plan1!$CW$105:$CY$215,3),H940)</f>
        <v>4809.67</v>
      </c>
      <c r="I941" s="181">
        <f t="shared" si="522"/>
        <v>42746</v>
      </c>
      <c r="J941" s="181">
        <f t="shared" si="541"/>
        <v>42777</v>
      </c>
      <c r="K941" s="182">
        <f t="shared" si="523"/>
        <v>3.3000615371778785E-3</v>
      </c>
      <c r="L941" s="213">
        <f t="shared" si="542"/>
        <v>42835</v>
      </c>
      <c r="M941" s="183">
        <f t="shared" si="543"/>
        <v>21</v>
      </c>
      <c r="N941" s="183">
        <f t="shared" si="524"/>
        <v>20</v>
      </c>
      <c r="O941" s="177">
        <f t="shared" si="525"/>
        <v>1.00314266</v>
      </c>
      <c r="P941" s="184">
        <f t="shared" si="552"/>
        <v>1.00380048</v>
      </c>
      <c r="Q941" s="184">
        <f t="shared" si="544"/>
        <v>1.2109584540140239</v>
      </c>
      <c r="R941" s="177">
        <f t="shared" si="551"/>
        <v>1.2147640799999999</v>
      </c>
      <c r="S941" s="177">
        <f t="shared" si="545"/>
        <v>1.15976272</v>
      </c>
      <c r="T941" s="177">
        <f t="shared" si="526"/>
        <v>311030.94047614001</v>
      </c>
      <c r="U941" s="177">
        <f t="shared" si="527"/>
        <v>0</v>
      </c>
      <c r="V941" s="177">
        <f t="shared" si="528"/>
        <v>57596.500241786453</v>
      </c>
      <c r="W941" s="177">
        <f t="shared" si="529"/>
        <v>325781.47904171649</v>
      </c>
      <c r="X941" s="185">
        <f t="shared" si="530"/>
        <v>0</v>
      </c>
      <c r="Y941" s="177">
        <f t="shared" si="531"/>
        <v>0</v>
      </c>
      <c r="Z941" s="186">
        <f t="shared" si="532"/>
        <v>0</v>
      </c>
      <c r="AA941" s="177">
        <f t="shared" si="546"/>
        <v>0</v>
      </c>
      <c r="AB941" s="187">
        <f t="shared" si="547"/>
        <v>7.1215000000000001E-2</v>
      </c>
      <c r="AC941" s="185">
        <f t="shared" si="533"/>
        <v>20</v>
      </c>
      <c r="AD941" s="185">
        <v>252</v>
      </c>
      <c r="AE941" s="184">
        <f t="shared" si="549"/>
        <v>1.005474735</v>
      </c>
      <c r="AF941" s="177">
        <f t="shared" si="550"/>
        <v>1702.8119759000001</v>
      </c>
      <c r="AG941" s="177">
        <f t="shared" si="535"/>
        <v>1783.56726566</v>
      </c>
      <c r="AH941" s="188">
        <f t="shared" si="548"/>
        <v>0</v>
      </c>
      <c r="AI941" s="188"/>
      <c r="AJ941" s="188"/>
      <c r="AK941" s="188"/>
      <c r="AL941" s="8"/>
      <c r="AM941" s="8"/>
      <c r="AN941" s="8"/>
      <c r="AO941" s="8"/>
      <c r="AP941" s="8"/>
      <c r="AQ941" s="8"/>
      <c r="AR941" s="5"/>
      <c r="AW941" s="30"/>
      <c r="AX941" s="30"/>
      <c r="BF941" s="1"/>
      <c r="BG941" s="1"/>
      <c r="BH941" s="1"/>
      <c r="BI941" s="1"/>
    </row>
    <row r="942" spans="1:61" x14ac:dyDescent="0.2">
      <c r="A942" s="125">
        <f t="shared" si="536"/>
        <v>42833</v>
      </c>
      <c r="B942" s="177">
        <f t="shared" si="520"/>
        <v>327705.89042686578</v>
      </c>
      <c r="C942" s="3">
        <f t="shared" si="537"/>
        <v>44240295.207626879</v>
      </c>
      <c r="D942" s="177">
        <f t="shared" si="538"/>
        <v>268184.97879993002</v>
      </c>
      <c r="E942" s="177">
        <f t="shared" si="539"/>
        <v>0</v>
      </c>
      <c r="F942" s="178">
        <f t="shared" si="521"/>
        <v>268184.97879993002</v>
      </c>
      <c r="G942" s="179">
        <f t="shared" si="540"/>
        <v>4793.8500000000004</v>
      </c>
      <c r="H942" s="180">
        <f>IF(AND(N942=1,N941&gt;1),VLOOKUP(A941,[1]Plan1!$CW$105:$CY$215,3),H941)</f>
        <v>4809.67</v>
      </c>
      <c r="I942" s="181">
        <f t="shared" si="522"/>
        <v>42746</v>
      </c>
      <c r="J942" s="181">
        <f t="shared" si="541"/>
        <v>42777</v>
      </c>
      <c r="K942" s="182">
        <f t="shared" si="523"/>
        <v>3.3000615371778785E-3</v>
      </c>
      <c r="L942" s="213">
        <f t="shared" si="542"/>
        <v>42835</v>
      </c>
      <c r="M942" s="183">
        <f t="shared" si="543"/>
        <v>21</v>
      </c>
      <c r="N942" s="183">
        <f t="shared" si="524"/>
        <v>21</v>
      </c>
      <c r="O942" s="177">
        <f t="shared" si="525"/>
        <v>1.0033000599999999</v>
      </c>
      <c r="P942" s="184">
        <f t="shared" si="552"/>
        <v>1.00380048</v>
      </c>
      <c r="Q942" s="184">
        <f t="shared" si="544"/>
        <v>1.2109584540140239</v>
      </c>
      <c r="R942" s="177">
        <f t="shared" si="551"/>
        <v>1.21495468</v>
      </c>
      <c r="S942" s="177">
        <f t="shared" si="545"/>
        <v>1.15976272</v>
      </c>
      <c r="T942" s="177">
        <f t="shared" si="526"/>
        <v>311030.94047614001</v>
      </c>
      <c r="U942" s="177">
        <f t="shared" si="527"/>
        <v>0</v>
      </c>
      <c r="V942" s="177">
        <f t="shared" si="528"/>
        <v>57647.616298745728</v>
      </c>
      <c r="W942" s="177">
        <f t="shared" si="529"/>
        <v>325832.59509867575</v>
      </c>
      <c r="X942" s="185">
        <f t="shared" si="530"/>
        <v>0</v>
      </c>
      <c r="Y942" s="177">
        <f t="shared" si="531"/>
        <v>0</v>
      </c>
      <c r="Z942" s="186">
        <f t="shared" si="532"/>
        <v>0</v>
      </c>
      <c r="AA942" s="177">
        <f t="shared" si="546"/>
        <v>0</v>
      </c>
      <c r="AB942" s="187">
        <f t="shared" si="547"/>
        <v>7.1215000000000001E-2</v>
      </c>
      <c r="AC942" s="185">
        <f t="shared" si="533"/>
        <v>21</v>
      </c>
      <c r="AD942" s="185">
        <v>252</v>
      </c>
      <c r="AE942" s="184">
        <f t="shared" si="549"/>
        <v>1.005749257</v>
      </c>
      <c r="AF942" s="177">
        <f t="shared" si="550"/>
        <v>1788.1968117399999</v>
      </c>
      <c r="AG942" s="177">
        <f t="shared" si="535"/>
        <v>1873.29532819</v>
      </c>
      <c r="AH942" s="188">
        <f t="shared" si="548"/>
        <v>0</v>
      </c>
      <c r="AI942" s="188"/>
      <c r="AJ942" s="188"/>
      <c r="AK942" s="188"/>
      <c r="AL942" s="8"/>
      <c r="AM942" s="8"/>
      <c r="AN942" s="8"/>
      <c r="AO942" s="8"/>
      <c r="AP942" s="8"/>
      <c r="AQ942" s="8"/>
      <c r="AR942" s="5"/>
      <c r="AW942" s="30"/>
      <c r="AX942" s="30"/>
      <c r="BF942" s="1"/>
      <c r="BG942" s="1"/>
      <c r="BH942" s="1"/>
      <c r="BI942" s="1"/>
    </row>
    <row r="943" spans="1:61" x14ac:dyDescent="0.2">
      <c r="A943" s="125">
        <f t="shared" si="536"/>
        <v>42834</v>
      </c>
      <c r="B943" s="177">
        <f t="shared" si="520"/>
        <v>327705.89042686578</v>
      </c>
      <c r="C943" s="3">
        <f t="shared" si="537"/>
        <v>44240295.207626879</v>
      </c>
      <c r="D943" s="177">
        <f t="shared" si="538"/>
        <v>268184.97879993002</v>
      </c>
      <c r="E943" s="177">
        <f t="shared" si="539"/>
        <v>0</v>
      </c>
      <c r="F943" s="178">
        <f t="shared" si="521"/>
        <v>268184.97879993002</v>
      </c>
      <c r="G943" s="179">
        <f t="shared" si="540"/>
        <v>4793.8500000000004</v>
      </c>
      <c r="H943" s="180">
        <f>IF(AND(N943=1,N942&gt;1),VLOOKUP(A942,[1]Plan1!$CW$105:$CY$215,3),H942)</f>
        <v>4809.67</v>
      </c>
      <c r="I943" s="181">
        <f t="shared" si="522"/>
        <v>42746</v>
      </c>
      <c r="J943" s="181">
        <f t="shared" si="541"/>
        <v>42777</v>
      </c>
      <c r="K943" s="182">
        <f t="shared" si="523"/>
        <v>3.3000615371778785E-3</v>
      </c>
      <c r="L943" s="213">
        <f t="shared" si="542"/>
        <v>42835</v>
      </c>
      <c r="M943" s="183">
        <f t="shared" si="543"/>
        <v>21</v>
      </c>
      <c r="N943" s="183">
        <f t="shared" si="524"/>
        <v>21</v>
      </c>
      <c r="O943" s="177">
        <f t="shared" si="525"/>
        <v>1.0033000599999999</v>
      </c>
      <c r="P943" s="184">
        <f t="shared" si="552"/>
        <v>1.00380048</v>
      </c>
      <c r="Q943" s="184">
        <f t="shared" si="544"/>
        <v>1.2109584540140239</v>
      </c>
      <c r="R943" s="177">
        <f t="shared" si="551"/>
        <v>1.21495468</v>
      </c>
      <c r="S943" s="177">
        <f t="shared" si="545"/>
        <v>1.15976272</v>
      </c>
      <c r="T943" s="177">
        <f t="shared" si="526"/>
        <v>311030.94047614001</v>
      </c>
      <c r="U943" s="177">
        <f t="shared" si="527"/>
        <v>0</v>
      </c>
      <c r="V943" s="177">
        <f t="shared" si="528"/>
        <v>57647.616298745728</v>
      </c>
      <c r="W943" s="177">
        <f t="shared" si="529"/>
        <v>325832.59509867575</v>
      </c>
      <c r="X943" s="185">
        <f t="shared" si="530"/>
        <v>0</v>
      </c>
      <c r="Y943" s="177">
        <f t="shared" si="531"/>
        <v>0</v>
      </c>
      <c r="Z943" s="186">
        <f t="shared" si="532"/>
        <v>0</v>
      </c>
      <c r="AA943" s="177">
        <f t="shared" si="546"/>
        <v>0</v>
      </c>
      <c r="AB943" s="187">
        <f t="shared" si="547"/>
        <v>7.1215000000000001E-2</v>
      </c>
      <c r="AC943" s="185">
        <f t="shared" si="533"/>
        <v>21</v>
      </c>
      <c r="AD943" s="185">
        <v>252</v>
      </c>
      <c r="AE943" s="184">
        <f t="shared" si="549"/>
        <v>1.005749257</v>
      </c>
      <c r="AF943" s="177">
        <f t="shared" si="550"/>
        <v>1788.1968117399999</v>
      </c>
      <c r="AG943" s="177">
        <f t="shared" si="535"/>
        <v>1873.29532819</v>
      </c>
      <c r="AH943" s="188">
        <f t="shared" si="548"/>
        <v>0</v>
      </c>
      <c r="AI943" s="188"/>
      <c r="AJ943" s="188"/>
      <c r="AK943" s="188"/>
      <c r="AL943" s="8"/>
      <c r="AM943" s="8"/>
      <c r="AN943" s="8"/>
      <c r="AO943" s="8"/>
      <c r="AP943" s="8"/>
      <c r="AQ943" s="8"/>
      <c r="AR943" s="5"/>
      <c r="AW943" s="30"/>
      <c r="AX943" s="30"/>
      <c r="BF943" s="1"/>
      <c r="BG943" s="1"/>
      <c r="BH943" s="1"/>
      <c r="BI943" s="1"/>
    </row>
    <row r="944" spans="1:61" x14ac:dyDescent="0.2">
      <c r="A944" s="125">
        <f t="shared" si="536"/>
        <v>42835</v>
      </c>
      <c r="B944" s="177">
        <f t="shared" si="520"/>
        <v>327705.89042686578</v>
      </c>
      <c r="C944" s="3">
        <f t="shared" si="537"/>
        <v>44240295.207626879</v>
      </c>
      <c r="D944" s="177">
        <f t="shared" si="538"/>
        <v>268184.97879993002</v>
      </c>
      <c r="E944" s="177">
        <f t="shared" si="539"/>
        <v>0</v>
      </c>
      <c r="F944" s="178">
        <f t="shared" si="521"/>
        <v>268184.97879993002</v>
      </c>
      <c r="G944" s="179">
        <f t="shared" si="540"/>
        <v>4793.8500000000004</v>
      </c>
      <c r="H944" s="180">
        <f>IF(AND(N944=1,N943&gt;1),VLOOKUP(A943,[1]Plan1!$CW$105:$CY$215,3),H943)</f>
        <v>4809.67</v>
      </c>
      <c r="I944" s="181">
        <f t="shared" si="522"/>
        <v>42746</v>
      </c>
      <c r="J944" s="181">
        <f t="shared" si="541"/>
        <v>42777</v>
      </c>
      <c r="K944" s="182">
        <f t="shared" si="523"/>
        <v>3.3000615371778785E-3</v>
      </c>
      <c r="L944" s="213">
        <f t="shared" si="542"/>
        <v>42835</v>
      </c>
      <c r="M944" s="183">
        <f t="shared" si="543"/>
        <v>21</v>
      </c>
      <c r="N944" s="183">
        <f t="shared" si="524"/>
        <v>21</v>
      </c>
      <c r="O944" s="177">
        <f t="shared" si="525"/>
        <v>1.0033000599999999</v>
      </c>
      <c r="P944" s="184">
        <f t="shared" si="552"/>
        <v>1.00380048</v>
      </c>
      <c r="Q944" s="184">
        <f t="shared" si="544"/>
        <v>1.2109584540140239</v>
      </c>
      <c r="R944" s="177">
        <f t="shared" si="551"/>
        <v>1.21495468</v>
      </c>
      <c r="S944" s="177">
        <f t="shared" si="545"/>
        <v>1.21495468</v>
      </c>
      <c r="T944" s="177">
        <f t="shared" si="526"/>
        <v>325832.59509866999</v>
      </c>
      <c r="U944" s="177">
        <f t="shared" si="527"/>
        <v>0</v>
      </c>
      <c r="V944" s="177">
        <f t="shared" si="528"/>
        <v>57647.616298745728</v>
      </c>
      <c r="W944" s="177">
        <f t="shared" si="529"/>
        <v>325832.59509867575</v>
      </c>
      <c r="X944" s="185">
        <f t="shared" si="530"/>
        <v>31</v>
      </c>
      <c r="Y944" s="177">
        <f t="shared" si="531"/>
        <v>2603.8079591599999</v>
      </c>
      <c r="Z944" s="186">
        <f t="shared" si="532"/>
        <v>9.7090000000000006E-3</v>
      </c>
      <c r="AA944" s="177">
        <f t="shared" si="546"/>
        <v>3163.5086658099999</v>
      </c>
      <c r="AB944" s="187">
        <f t="shared" si="547"/>
        <v>7.1215000000000001E-2</v>
      </c>
      <c r="AC944" s="185">
        <f t="shared" si="533"/>
        <v>21</v>
      </c>
      <c r="AD944" s="185">
        <v>252</v>
      </c>
      <c r="AE944" s="184">
        <f t="shared" si="549"/>
        <v>1.005749257</v>
      </c>
      <c r="AF944" s="177">
        <f t="shared" si="550"/>
        <v>1873.29532819</v>
      </c>
      <c r="AG944" s="177">
        <f t="shared" si="535"/>
        <v>1873.29532819</v>
      </c>
      <c r="AH944" s="188">
        <f t="shared" si="548"/>
        <v>5036.8039939999999</v>
      </c>
      <c r="AI944" s="188"/>
      <c r="AJ944" s="188"/>
      <c r="AK944" s="188"/>
      <c r="AL944" s="8"/>
      <c r="AM944" s="8"/>
      <c r="AN944" s="8"/>
      <c r="AO944" s="8"/>
      <c r="AP944" s="8"/>
      <c r="AQ944" s="8"/>
      <c r="AR944" s="5"/>
      <c r="AW944" s="30"/>
      <c r="AX944" s="30"/>
      <c r="BF944" s="1"/>
      <c r="BG944" s="1"/>
      <c r="BH944" s="1"/>
      <c r="BI944" s="1"/>
    </row>
    <row r="945" spans="1:61" x14ac:dyDescent="0.2">
      <c r="A945" s="125">
        <f t="shared" si="536"/>
        <v>42836</v>
      </c>
      <c r="B945" s="177">
        <f t="shared" si="520"/>
        <v>322794.80754795606</v>
      </c>
      <c r="C945" s="3">
        <f t="shared" si="537"/>
        <v>43577299.018974066</v>
      </c>
      <c r="D945" s="177">
        <f t="shared" si="538"/>
        <v>265581.17084077001</v>
      </c>
      <c r="E945" s="177">
        <f t="shared" si="539"/>
        <v>29922.547114230001</v>
      </c>
      <c r="F945" s="178">
        <f t="shared" si="521"/>
        <v>235658.62372654001</v>
      </c>
      <c r="G945" s="179">
        <f t="shared" si="540"/>
        <v>4809.67</v>
      </c>
      <c r="H945" s="180">
        <f>IF(AND(N945=1,N944&gt;1),VLOOKUP(A944,[1]Plan1!$CW$105:$CY$215,3),H944)</f>
        <v>4821.6899999999996</v>
      </c>
      <c r="I945" s="181">
        <f t="shared" si="522"/>
        <v>42777</v>
      </c>
      <c r="J945" s="181">
        <f t="shared" si="541"/>
        <v>42805</v>
      </c>
      <c r="K945" s="182">
        <f t="shared" si="523"/>
        <v>2.4991319570779602E-3</v>
      </c>
      <c r="L945" s="213">
        <f t="shared" si="542"/>
        <v>42865</v>
      </c>
      <c r="M945" s="183">
        <f t="shared" si="543"/>
        <v>19</v>
      </c>
      <c r="N945" s="183">
        <f t="shared" si="524"/>
        <v>1</v>
      </c>
      <c r="O945" s="177">
        <f t="shared" si="525"/>
        <v>1.0001313700000001</v>
      </c>
      <c r="P945" s="184">
        <f t="shared" si="552"/>
        <v>1.0033000599999999</v>
      </c>
      <c r="Q945" s="184">
        <f t="shared" si="544"/>
        <v>1.2149546895697774</v>
      </c>
      <c r="R945" s="177">
        <f t="shared" si="551"/>
        <v>1.21511429</v>
      </c>
      <c r="S945" s="177">
        <f t="shared" si="545"/>
        <v>1.21495468</v>
      </c>
      <c r="T945" s="177">
        <f t="shared" si="526"/>
        <v>322669.08643287001</v>
      </c>
      <c r="U945" s="177">
        <f t="shared" si="527"/>
        <v>6431.9915397242321</v>
      </c>
      <c r="V945" s="177">
        <f t="shared" si="528"/>
        <v>50693.537525311818</v>
      </c>
      <c r="W945" s="177">
        <f t="shared" si="529"/>
        <v>322706.69990580605</v>
      </c>
      <c r="X945" s="185">
        <f t="shared" si="530"/>
        <v>0</v>
      </c>
      <c r="Y945" s="177">
        <f t="shared" si="531"/>
        <v>0</v>
      </c>
      <c r="Z945" s="186">
        <f t="shared" si="532"/>
        <v>0</v>
      </c>
      <c r="AA945" s="177">
        <f t="shared" si="546"/>
        <v>0</v>
      </c>
      <c r="AB945" s="187">
        <f t="shared" si="547"/>
        <v>7.1215000000000001E-2</v>
      </c>
      <c r="AC945" s="185">
        <f t="shared" si="533"/>
        <v>1</v>
      </c>
      <c r="AD945" s="185">
        <v>252</v>
      </c>
      <c r="AE945" s="184">
        <f t="shared" si="549"/>
        <v>1.000273027</v>
      </c>
      <c r="AF945" s="177">
        <f t="shared" si="550"/>
        <v>88.097372660000005</v>
      </c>
      <c r="AG945" s="177">
        <f t="shared" si="535"/>
        <v>88.107642150000004</v>
      </c>
      <c r="AH945" s="188">
        <f t="shared" si="548"/>
        <v>0</v>
      </c>
      <c r="AI945" s="188"/>
      <c r="AJ945" s="188"/>
      <c r="AK945" s="188"/>
      <c r="AL945" s="8"/>
      <c r="AM945" s="8"/>
      <c r="AN945" s="8"/>
      <c r="AO945" s="8"/>
      <c r="AP945" s="8"/>
      <c r="AQ945" s="8"/>
      <c r="AR945" s="5"/>
      <c r="AW945" s="30"/>
      <c r="AX945" s="30"/>
      <c r="BF945" s="1"/>
      <c r="BG945" s="1"/>
      <c r="BH945" s="1"/>
      <c r="BI945" s="1"/>
    </row>
    <row r="946" spans="1:61" x14ac:dyDescent="0.2">
      <c r="A946" s="125">
        <f t="shared" si="536"/>
        <v>42837</v>
      </c>
      <c r="B946" s="177">
        <f t="shared" si="520"/>
        <v>322920.58283934399</v>
      </c>
      <c r="C946" s="3">
        <f t="shared" si="537"/>
        <v>43594278.68331144</v>
      </c>
      <c r="D946" s="177">
        <f t="shared" si="538"/>
        <v>265581.17084077001</v>
      </c>
      <c r="E946" s="177">
        <f t="shared" si="539"/>
        <v>29922.547114230001</v>
      </c>
      <c r="F946" s="178">
        <f t="shared" si="521"/>
        <v>235658.62372654001</v>
      </c>
      <c r="G946" s="179">
        <f t="shared" si="540"/>
        <v>4809.67</v>
      </c>
      <c r="H946" s="180">
        <f>IF(AND(N946=1,N945&gt;1),VLOOKUP(A945,[1]Plan1!$CW$105:$CY$215,3),H945)</f>
        <v>4821.6899999999996</v>
      </c>
      <c r="I946" s="181">
        <f t="shared" si="522"/>
        <v>42777</v>
      </c>
      <c r="J946" s="181">
        <f t="shared" si="541"/>
        <v>42805</v>
      </c>
      <c r="K946" s="182">
        <f t="shared" si="523"/>
        <v>2.4991319570779602E-3</v>
      </c>
      <c r="L946" s="213">
        <f t="shared" si="542"/>
        <v>42865</v>
      </c>
      <c r="M946" s="183">
        <f t="shared" si="543"/>
        <v>19</v>
      </c>
      <c r="N946" s="183">
        <f t="shared" si="524"/>
        <v>2</v>
      </c>
      <c r="O946" s="177">
        <f t="shared" si="525"/>
        <v>1.00026277</v>
      </c>
      <c r="P946" s="184">
        <f t="shared" si="552"/>
        <v>1.0033000599999999</v>
      </c>
      <c r="Q946" s="184">
        <f t="shared" si="544"/>
        <v>1.2149546895697774</v>
      </c>
      <c r="R946" s="177">
        <f t="shared" si="551"/>
        <v>1.2152739400000001</v>
      </c>
      <c r="S946" s="177">
        <f t="shared" si="545"/>
        <v>1.21495468</v>
      </c>
      <c r="T946" s="177">
        <f t="shared" si="526"/>
        <v>322669.08643287001</v>
      </c>
      <c r="U946" s="177">
        <f t="shared" si="527"/>
        <v>6431.9915397242321</v>
      </c>
      <c r="V946" s="177">
        <f t="shared" si="528"/>
        <v>50731.160424589776</v>
      </c>
      <c r="W946" s="177">
        <f t="shared" si="529"/>
        <v>322744.322805084</v>
      </c>
      <c r="X946" s="185">
        <f t="shared" si="530"/>
        <v>0</v>
      </c>
      <c r="Y946" s="177">
        <f t="shared" si="531"/>
        <v>0</v>
      </c>
      <c r="Z946" s="186">
        <f t="shared" si="532"/>
        <v>0</v>
      </c>
      <c r="AA946" s="177">
        <f t="shared" si="546"/>
        <v>0</v>
      </c>
      <c r="AB946" s="187">
        <f t="shared" si="547"/>
        <v>7.1215000000000001E-2</v>
      </c>
      <c r="AC946" s="185">
        <f t="shared" si="533"/>
        <v>2</v>
      </c>
      <c r="AD946" s="185">
        <v>252</v>
      </c>
      <c r="AE946" s="184">
        <f t="shared" si="549"/>
        <v>1.000546129</v>
      </c>
      <c r="AF946" s="177">
        <f t="shared" si="550"/>
        <v>176.21894549999999</v>
      </c>
      <c r="AG946" s="177">
        <f t="shared" si="535"/>
        <v>176.26003426</v>
      </c>
      <c r="AH946" s="188">
        <f t="shared" si="548"/>
        <v>0</v>
      </c>
      <c r="AI946" s="188"/>
      <c r="AJ946" s="188"/>
      <c r="AK946" s="188"/>
      <c r="AL946" s="8"/>
      <c r="AM946" s="8"/>
      <c r="AN946" s="8"/>
      <c r="AO946" s="8"/>
      <c r="AP946" s="8"/>
      <c r="AQ946" s="8"/>
      <c r="AR946" s="5"/>
      <c r="AW946" s="30"/>
      <c r="AX946" s="30"/>
      <c r="BF946" s="1"/>
      <c r="BG946" s="1"/>
      <c r="BH946" s="1"/>
      <c r="BI946" s="1"/>
    </row>
    <row r="947" spans="1:61" x14ac:dyDescent="0.2">
      <c r="A947" s="125">
        <f t="shared" si="536"/>
        <v>42838</v>
      </c>
      <c r="B947" s="177">
        <f t="shared" si="520"/>
        <v>323046.40524767817</v>
      </c>
      <c r="C947" s="3">
        <f t="shared" si="537"/>
        <v>43611264.708436549</v>
      </c>
      <c r="D947" s="177">
        <f t="shared" si="538"/>
        <v>265581.17084077001</v>
      </c>
      <c r="E947" s="177">
        <f t="shared" si="539"/>
        <v>29922.547114230001</v>
      </c>
      <c r="F947" s="178">
        <f t="shared" si="521"/>
        <v>235658.62372654001</v>
      </c>
      <c r="G947" s="179">
        <f t="shared" si="540"/>
        <v>4809.67</v>
      </c>
      <c r="H947" s="180">
        <f>IF(AND(N947=1,N946&gt;1),VLOOKUP(A946,[1]Plan1!$CW$105:$CY$215,3),H946)</f>
        <v>4821.6899999999996</v>
      </c>
      <c r="I947" s="181">
        <f t="shared" si="522"/>
        <v>42777</v>
      </c>
      <c r="J947" s="181">
        <f t="shared" si="541"/>
        <v>42805</v>
      </c>
      <c r="K947" s="182">
        <f t="shared" si="523"/>
        <v>2.4991319570779602E-3</v>
      </c>
      <c r="L947" s="213">
        <f t="shared" si="542"/>
        <v>42865</v>
      </c>
      <c r="M947" s="183">
        <f t="shared" si="543"/>
        <v>19</v>
      </c>
      <c r="N947" s="183">
        <f t="shared" si="524"/>
        <v>3</v>
      </c>
      <c r="O947" s="177">
        <f t="shared" si="525"/>
        <v>1.00039418</v>
      </c>
      <c r="P947" s="184">
        <f t="shared" si="552"/>
        <v>1.0033000599999999</v>
      </c>
      <c r="Q947" s="184">
        <f t="shared" si="544"/>
        <v>1.2149546895697774</v>
      </c>
      <c r="R947" s="177">
        <f t="shared" si="551"/>
        <v>1.2154335999999999</v>
      </c>
      <c r="S947" s="177">
        <f t="shared" si="545"/>
        <v>1.21495468</v>
      </c>
      <c r="T947" s="177">
        <f t="shared" si="526"/>
        <v>322669.08643287001</v>
      </c>
      <c r="U947" s="177">
        <f t="shared" si="527"/>
        <v>6431.9915397242321</v>
      </c>
      <c r="V947" s="177">
        <f t="shared" si="528"/>
        <v>50768.785680453904</v>
      </c>
      <c r="W947" s="177">
        <f t="shared" si="529"/>
        <v>322781.94806094817</v>
      </c>
      <c r="X947" s="185">
        <f t="shared" si="530"/>
        <v>0</v>
      </c>
      <c r="Y947" s="177">
        <f t="shared" si="531"/>
        <v>0</v>
      </c>
      <c r="Z947" s="186">
        <f t="shared" si="532"/>
        <v>0</v>
      </c>
      <c r="AA947" s="177">
        <f t="shared" si="546"/>
        <v>0</v>
      </c>
      <c r="AB947" s="187">
        <f t="shared" si="547"/>
        <v>7.1215000000000001E-2</v>
      </c>
      <c r="AC947" s="185">
        <f t="shared" si="533"/>
        <v>3</v>
      </c>
      <c r="AD947" s="185">
        <v>252</v>
      </c>
      <c r="AE947" s="184">
        <f t="shared" si="549"/>
        <v>1.0008193059999999</v>
      </c>
      <c r="AF947" s="177">
        <f t="shared" si="550"/>
        <v>264.36471852</v>
      </c>
      <c r="AG947" s="177">
        <f t="shared" si="535"/>
        <v>264.45718672999999</v>
      </c>
      <c r="AH947" s="188">
        <f t="shared" si="548"/>
        <v>0</v>
      </c>
      <c r="AI947" s="188"/>
      <c r="AJ947" s="188"/>
      <c r="AK947" s="188"/>
      <c r="AL947" s="8"/>
      <c r="AM947" s="8"/>
      <c r="AN947" s="8"/>
      <c r="AO947" s="8"/>
      <c r="AP947" s="8"/>
      <c r="AQ947" s="8"/>
      <c r="AR947" s="5"/>
      <c r="AW947" s="30"/>
      <c r="AX947" s="30"/>
      <c r="BF947" s="1"/>
      <c r="BG947" s="1"/>
      <c r="BH947" s="1"/>
      <c r="BI947" s="1"/>
    </row>
    <row r="948" spans="1:61" x14ac:dyDescent="0.2">
      <c r="A948" s="125">
        <f t="shared" si="536"/>
        <v>42839</v>
      </c>
      <c r="B948" s="177">
        <f t="shared" si="520"/>
        <v>323172.27681969485</v>
      </c>
      <c r="C948" s="3">
        <f t="shared" si="537"/>
        <v>43628257.370658807</v>
      </c>
      <c r="D948" s="177">
        <f t="shared" si="538"/>
        <v>265581.17084077001</v>
      </c>
      <c r="E948" s="177">
        <f t="shared" si="539"/>
        <v>29922.547114230001</v>
      </c>
      <c r="F948" s="178">
        <f t="shared" si="521"/>
        <v>235658.62372654001</v>
      </c>
      <c r="G948" s="179">
        <f t="shared" si="540"/>
        <v>4809.67</v>
      </c>
      <c r="H948" s="180">
        <f>IF(AND(N948=1,N947&gt;1),VLOOKUP(A947,[1]Plan1!$CW$105:$CY$215,3),H947)</f>
        <v>4821.6899999999996</v>
      </c>
      <c r="I948" s="181">
        <f t="shared" si="522"/>
        <v>42777</v>
      </c>
      <c r="J948" s="181">
        <f t="shared" si="541"/>
        <v>42805</v>
      </c>
      <c r="K948" s="182">
        <f t="shared" si="523"/>
        <v>2.4991319570779602E-3</v>
      </c>
      <c r="L948" s="213">
        <f t="shared" si="542"/>
        <v>42865</v>
      </c>
      <c r="M948" s="183">
        <f t="shared" si="543"/>
        <v>19</v>
      </c>
      <c r="N948" s="183">
        <f t="shared" si="524"/>
        <v>4</v>
      </c>
      <c r="O948" s="177">
        <f t="shared" si="525"/>
        <v>1.00052561</v>
      </c>
      <c r="P948" s="184">
        <f t="shared" si="552"/>
        <v>1.0033000599999999</v>
      </c>
      <c r="Q948" s="184">
        <f t="shared" si="544"/>
        <v>1.2149546895697774</v>
      </c>
      <c r="R948" s="177">
        <f t="shared" si="551"/>
        <v>1.21559328</v>
      </c>
      <c r="S948" s="177">
        <f t="shared" si="545"/>
        <v>1.21495468</v>
      </c>
      <c r="T948" s="177">
        <f t="shared" si="526"/>
        <v>322669.08643287001</v>
      </c>
      <c r="U948" s="177">
        <f t="shared" si="527"/>
        <v>6431.9915397242321</v>
      </c>
      <c r="V948" s="177">
        <f t="shared" si="528"/>
        <v>50806.415649490584</v>
      </c>
      <c r="W948" s="177">
        <f t="shared" si="529"/>
        <v>322819.57802998484</v>
      </c>
      <c r="X948" s="185">
        <f t="shared" si="530"/>
        <v>0</v>
      </c>
      <c r="Y948" s="177">
        <f t="shared" si="531"/>
        <v>0</v>
      </c>
      <c r="Z948" s="186">
        <f t="shared" si="532"/>
        <v>0</v>
      </c>
      <c r="AA948" s="177">
        <f t="shared" si="546"/>
        <v>0</v>
      </c>
      <c r="AB948" s="187">
        <f t="shared" si="547"/>
        <v>7.1215000000000001E-2</v>
      </c>
      <c r="AC948" s="185">
        <f t="shared" si="533"/>
        <v>4</v>
      </c>
      <c r="AD948" s="185">
        <v>252</v>
      </c>
      <c r="AE948" s="184">
        <f t="shared" si="549"/>
        <v>1.001092557</v>
      </c>
      <c r="AF948" s="177">
        <f t="shared" si="550"/>
        <v>352.53436906000002</v>
      </c>
      <c r="AG948" s="177">
        <f t="shared" si="535"/>
        <v>352.69878971000003</v>
      </c>
      <c r="AH948" s="188">
        <f t="shared" si="548"/>
        <v>0</v>
      </c>
      <c r="AI948" s="188"/>
      <c r="AJ948" s="188"/>
      <c r="AK948" s="188"/>
      <c r="AL948" s="8"/>
      <c r="AM948" s="8"/>
      <c r="AN948" s="8"/>
      <c r="AO948" s="8"/>
      <c r="AP948" s="8"/>
      <c r="AQ948" s="8"/>
      <c r="AR948" s="5"/>
      <c r="AW948" s="30"/>
      <c r="AX948" s="30"/>
      <c r="BF948" s="1"/>
      <c r="BG948" s="1"/>
      <c r="BH948" s="1"/>
      <c r="BI948" s="1"/>
    </row>
    <row r="949" spans="1:61" x14ac:dyDescent="0.2">
      <c r="A949" s="125">
        <f t="shared" si="536"/>
        <v>42840</v>
      </c>
      <c r="B949" s="177">
        <f t="shared" si="520"/>
        <v>323172.27681969485</v>
      </c>
      <c r="C949" s="3">
        <f t="shared" si="537"/>
        <v>43628257.370658807</v>
      </c>
      <c r="D949" s="177">
        <f t="shared" si="538"/>
        <v>265581.17084077001</v>
      </c>
      <c r="E949" s="177">
        <f t="shared" si="539"/>
        <v>29922.547114230001</v>
      </c>
      <c r="F949" s="178">
        <f t="shared" si="521"/>
        <v>235658.62372654001</v>
      </c>
      <c r="G949" s="179">
        <f t="shared" si="540"/>
        <v>4809.67</v>
      </c>
      <c r="H949" s="180">
        <f>IF(AND(N949=1,N948&gt;1),VLOOKUP(A948,[1]Plan1!$CW$105:$CY$215,3),H948)</f>
        <v>4821.6899999999996</v>
      </c>
      <c r="I949" s="181">
        <f t="shared" si="522"/>
        <v>42777</v>
      </c>
      <c r="J949" s="181">
        <f t="shared" si="541"/>
        <v>42805</v>
      </c>
      <c r="K949" s="182">
        <f t="shared" si="523"/>
        <v>2.4991319570779602E-3</v>
      </c>
      <c r="L949" s="213">
        <f t="shared" si="542"/>
        <v>42865</v>
      </c>
      <c r="M949" s="183">
        <f t="shared" si="543"/>
        <v>19</v>
      </c>
      <c r="N949" s="183">
        <f t="shared" si="524"/>
        <v>4</v>
      </c>
      <c r="O949" s="177">
        <f t="shared" si="525"/>
        <v>1.00052561</v>
      </c>
      <c r="P949" s="184">
        <f t="shared" si="552"/>
        <v>1.0033000599999999</v>
      </c>
      <c r="Q949" s="184">
        <f t="shared" si="544"/>
        <v>1.2149546895697774</v>
      </c>
      <c r="R949" s="177">
        <f t="shared" si="551"/>
        <v>1.21559328</v>
      </c>
      <c r="S949" s="177">
        <f t="shared" si="545"/>
        <v>1.21495468</v>
      </c>
      <c r="T949" s="177">
        <f t="shared" si="526"/>
        <v>322669.08643287001</v>
      </c>
      <c r="U949" s="177">
        <f t="shared" si="527"/>
        <v>6431.9915397242321</v>
      </c>
      <c r="V949" s="177">
        <f t="shared" si="528"/>
        <v>50806.415649490584</v>
      </c>
      <c r="W949" s="177">
        <f t="shared" si="529"/>
        <v>322819.57802998484</v>
      </c>
      <c r="X949" s="185">
        <f t="shared" si="530"/>
        <v>0</v>
      </c>
      <c r="Y949" s="177">
        <f t="shared" si="531"/>
        <v>0</v>
      </c>
      <c r="Z949" s="186">
        <f t="shared" si="532"/>
        <v>0</v>
      </c>
      <c r="AA949" s="177">
        <f t="shared" si="546"/>
        <v>0</v>
      </c>
      <c r="AB949" s="187">
        <f t="shared" si="547"/>
        <v>7.1215000000000001E-2</v>
      </c>
      <c r="AC949" s="185">
        <f t="shared" si="533"/>
        <v>4</v>
      </c>
      <c r="AD949" s="185">
        <v>252</v>
      </c>
      <c r="AE949" s="184">
        <f t="shared" si="549"/>
        <v>1.001092557</v>
      </c>
      <c r="AF949" s="177">
        <f t="shared" si="550"/>
        <v>352.53436906000002</v>
      </c>
      <c r="AG949" s="177">
        <f t="shared" si="535"/>
        <v>352.69878971000003</v>
      </c>
      <c r="AH949" s="188">
        <f t="shared" si="548"/>
        <v>0</v>
      </c>
      <c r="AI949" s="188"/>
      <c r="AJ949" s="188"/>
      <c r="AK949" s="188"/>
      <c r="AL949" s="8"/>
      <c r="AM949" s="8"/>
      <c r="AN949" s="8"/>
      <c r="AO949" s="8"/>
      <c r="AP949" s="8"/>
      <c r="AQ949" s="8"/>
      <c r="AR949" s="5"/>
      <c r="AW949" s="30"/>
      <c r="AX949" s="30"/>
      <c r="BF949" s="1"/>
      <c r="BG949" s="1"/>
      <c r="BH949" s="1"/>
      <c r="BI949" s="1"/>
    </row>
    <row r="950" spans="1:61" x14ac:dyDescent="0.2">
      <c r="A950" s="125">
        <f t="shared" si="536"/>
        <v>42841</v>
      </c>
      <c r="B950" s="177">
        <f t="shared" si="520"/>
        <v>323172.27681969485</v>
      </c>
      <c r="C950" s="3">
        <f t="shared" si="537"/>
        <v>43628257.370658807</v>
      </c>
      <c r="D950" s="177">
        <f t="shared" si="538"/>
        <v>265581.17084077001</v>
      </c>
      <c r="E950" s="177">
        <f t="shared" si="539"/>
        <v>29922.547114230001</v>
      </c>
      <c r="F950" s="178">
        <f t="shared" si="521"/>
        <v>235658.62372654001</v>
      </c>
      <c r="G950" s="179">
        <f t="shared" si="540"/>
        <v>4809.67</v>
      </c>
      <c r="H950" s="180">
        <f>IF(AND(N950=1,N949&gt;1),VLOOKUP(A949,[1]Plan1!$CW$105:$CY$215,3),H949)</f>
        <v>4821.6899999999996</v>
      </c>
      <c r="I950" s="181">
        <f t="shared" si="522"/>
        <v>42777</v>
      </c>
      <c r="J950" s="181">
        <f t="shared" si="541"/>
        <v>42805</v>
      </c>
      <c r="K950" s="182">
        <f t="shared" si="523"/>
        <v>2.4991319570779602E-3</v>
      </c>
      <c r="L950" s="213">
        <f t="shared" si="542"/>
        <v>42865</v>
      </c>
      <c r="M950" s="183">
        <f t="shared" si="543"/>
        <v>19</v>
      </c>
      <c r="N950" s="183">
        <f t="shared" si="524"/>
        <v>4</v>
      </c>
      <c r="O950" s="177">
        <f t="shared" si="525"/>
        <v>1.00052561</v>
      </c>
      <c r="P950" s="184">
        <f t="shared" si="552"/>
        <v>1.0033000599999999</v>
      </c>
      <c r="Q950" s="184">
        <f t="shared" si="544"/>
        <v>1.2149546895697774</v>
      </c>
      <c r="R950" s="177">
        <f t="shared" si="551"/>
        <v>1.21559328</v>
      </c>
      <c r="S950" s="177">
        <f t="shared" si="545"/>
        <v>1.21495468</v>
      </c>
      <c r="T950" s="177">
        <f t="shared" si="526"/>
        <v>322669.08643287001</v>
      </c>
      <c r="U950" s="177">
        <f t="shared" si="527"/>
        <v>6431.9915397242321</v>
      </c>
      <c r="V950" s="177">
        <f t="shared" si="528"/>
        <v>50806.415649490584</v>
      </c>
      <c r="W950" s="177">
        <f t="shared" si="529"/>
        <v>322819.57802998484</v>
      </c>
      <c r="X950" s="185">
        <f t="shared" si="530"/>
        <v>0</v>
      </c>
      <c r="Y950" s="177">
        <f t="shared" si="531"/>
        <v>0</v>
      </c>
      <c r="Z950" s="186">
        <f t="shared" si="532"/>
        <v>0</v>
      </c>
      <c r="AA950" s="177">
        <f t="shared" si="546"/>
        <v>0</v>
      </c>
      <c r="AB950" s="187">
        <f t="shared" si="547"/>
        <v>7.1215000000000001E-2</v>
      </c>
      <c r="AC950" s="185">
        <f t="shared" si="533"/>
        <v>4</v>
      </c>
      <c r="AD950" s="185">
        <v>252</v>
      </c>
      <c r="AE950" s="184">
        <f t="shared" si="549"/>
        <v>1.001092557</v>
      </c>
      <c r="AF950" s="177">
        <f t="shared" si="550"/>
        <v>352.53436906000002</v>
      </c>
      <c r="AG950" s="177">
        <f t="shared" si="535"/>
        <v>352.69878971000003</v>
      </c>
      <c r="AH950" s="188">
        <f t="shared" si="548"/>
        <v>0</v>
      </c>
      <c r="AI950" s="188"/>
      <c r="AJ950" s="188"/>
      <c r="AK950" s="188"/>
      <c r="AL950" s="8"/>
      <c r="AM950" s="8"/>
      <c r="AN950" s="8"/>
      <c r="AO950" s="8"/>
      <c r="AP950" s="8"/>
      <c r="AQ950" s="8"/>
      <c r="AR950" s="5"/>
      <c r="AW950" s="30"/>
      <c r="AX950" s="30"/>
      <c r="BF950" s="1"/>
      <c r="BG950" s="1"/>
      <c r="BH950" s="1"/>
      <c r="BI950" s="1"/>
    </row>
    <row r="951" spans="1:61" x14ac:dyDescent="0.2">
      <c r="A951" s="125">
        <f t="shared" si="536"/>
        <v>42842</v>
      </c>
      <c r="B951" s="177">
        <f t="shared" si="520"/>
        <v>323172.27681969485</v>
      </c>
      <c r="C951" s="3">
        <f t="shared" si="537"/>
        <v>43628257.370658807</v>
      </c>
      <c r="D951" s="177">
        <f t="shared" si="538"/>
        <v>265581.17084077001</v>
      </c>
      <c r="E951" s="177">
        <f t="shared" si="539"/>
        <v>29922.547114230001</v>
      </c>
      <c r="F951" s="178">
        <f t="shared" si="521"/>
        <v>235658.62372654001</v>
      </c>
      <c r="G951" s="179">
        <f t="shared" si="540"/>
        <v>4809.67</v>
      </c>
      <c r="H951" s="180">
        <f>IF(AND(N951=1,N950&gt;1),VLOOKUP(A950,[1]Plan1!$CW$105:$CY$215,3),H950)</f>
        <v>4821.6899999999996</v>
      </c>
      <c r="I951" s="181">
        <f t="shared" si="522"/>
        <v>42777</v>
      </c>
      <c r="J951" s="181">
        <f t="shared" si="541"/>
        <v>42805</v>
      </c>
      <c r="K951" s="182">
        <f t="shared" si="523"/>
        <v>2.4991319570779602E-3</v>
      </c>
      <c r="L951" s="213">
        <f t="shared" si="542"/>
        <v>42865</v>
      </c>
      <c r="M951" s="183">
        <f t="shared" si="543"/>
        <v>19</v>
      </c>
      <c r="N951" s="183">
        <f t="shared" si="524"/>
        <v>4</v>
      </c>
      <c r="O951" s="177">
        <f t="shared" si="525"/>
        <v>1.00052561</v>
      </c>
      <c r="P951" s="184">
        <f t="shared" si="552"/>
        <v>1.0033000599999999</v>
      </c>
      <c r="Q951" s="184">
        <f t="shared" si="544"/>
        <v>1.2149546895697774</v>
      </c>
      <c r="R951" s="177">
        <f t="shared" si="551"/>
        <v>1.21559328</v>
      </c>
      <c r="S951" s="177">
        <f t="shared" si="545"/>
        <v>1.21495468</v>
      </c>
      <c r="T951" s="177">
        <f t="shared" si="526"/>
        <v>322669.08643287001</v>
      </c>
      <c r="U951" s="177">
        <f t="shared" si="527"/>
        <v>6431.9915397242321</v>
      </c>
      <c r="V951" s="177">
        <f t="shared" si="528"/>
        <v>50806.415649490584</v>
      </c>
      <c r="W951" s="177">
        <f t="shared" si="529"/>
        <v>322819.57802998484</v>
      </c>
      <c r="X951" s="185">
        <f t="shared" si="530"/>
        <v>0</v>
      </c>
      <c r="Y951" s="177">
        <f t="shared" si="531"/>
        <v>0</v>
      </c>
      <c r="Z951" s="186">
        <f t="shared" si="532"/>
        <v>0</v>
      </c>
      <c r="AA951" s="177">
        <f t="shared" si="546"/>
        <v>0</v>
      </c>
      <c r="AB951" s="187">
        <f t="shared" si="547"/>
        <v>7.1215000000000001E-2</v>
      </c>
      <c r="AC951" s="185">
        <f t="shared" si="533"/>
        <v>4</v>
      </c>
      <c r="AD951" s="185">
        <v>252</v>
      </c>
      <c r="AE951" s="184">
        <f t="shared" si="549"/>
        <v>1.001092557</v>
      </c>
      <c r="AF951" s="177">
        <f t="shared" si="550"/>
        <v>352.53436906000002</v>
      </c>
      <c r="AG951" s="177">
        <f t="shared" si="535"/>
        <v>352.69878971000003</v>
      </c>
      <c r="AH951" s="188">
        <f t="shared" si="548"/>
        <v>0</v>
      </c>
      <c r="AI951" s="188"/>
      <c r="AJ951" s="188"/>
      <c r="AK951" s="188"/>
      <c r="AL951" s="8"/>
      <c r="AM951" s="8"/>
      <c r="AN951" s="8"/>
      <c r="AO951" s="8"/>
      <c r="AP951" s="8"/>
      <c r="AQ951" s="8"/>
      <c r="AR951" s="5"/>
      <c r="AW951" s="30"/>
      <c r="AX951" s="30"/>
      <c r="BF951" s="1"/>
      <c r="BG951" s="1"/>
      <c r="BH951" s="1"/>
      <c r="BI951" s="1"/>
    </row>
    <row r="952" spans="1:61" x14ac:dyDescent="0.2">
      <c r="A952" s="125">
        <f t="shared" si="536"/>
        <v>42843</v>
      </c>
      <c r="B952" s="177">
        <f t="shared" si="520"/>
        <v>323298.19789046398</v>
      </c>
      <c r="C952" s="3">
        <f t="shared" si="537"/>
        <v>43645256.715212636</v>
      </c>
      <c r="D952" s="177">
        <f t="shared" si="538"/>
        <v>265581.17084077001</v>
      </c>
      <c r="E952" s="177">
        <f t="shared" si="539"/>
        <v>29922.547114230001</v>
      </c>
      <c r="F952" s="178">
        <f t="shared" si="521"/>
        <v>235658.62372654001</v>
      </c>
      <c r="G952" s="179">
        <f t="shared" si="540"/>
        <v>4809.67</v>
      </c>
      <c r="H952" s="180">
        <f>IF(AND(N952=1,N951&gt;1),VLOOKUP(A951,[1]Plan1!$CW$105:$CY$215,3),H951)</f>
        <v>4821.6899999999996</v>
      </c>
      <c r="I952" s="181">
        <f t="shared" si="522"/>
        <v>42777</v>
      </c>
      <c r="J952" s="181">
        <f t="shared" si="541"/>
        <v>42805</v>
      </c>
      <c r="K952" s="182">
        <f t="shared" si="523"/>
        <v>2.4991319570779602E-3</v>
      </c>
      <c r="L952" s="213">
        <f t="shared" si="542"/>
        <v>42865</v>
      </c>
      <c r="M952" s="183">
        <f t="shared" si="543"/>
        <v>19</v>
      </c>
      <c r="N952" s="183">
        <f t="shared" si="524"/>
        <v>5</v>
      </c>
      <c r="O952" s="177">
        <f t="shared" si="525"/>
        <v>1.00065706</v>
      </c>
      <c r="P952" s="184">
        <f t="shared" si="552"/>
        <v>1.0033000599999999</v>
      </c>
      <c r="Q952" s="184">
        <f t="shared" si="544"/>
        <v>1.2149546895697774</v>
      </c>
      <c r="R952" s="177">
        <f t="shared" si="551"/>
        <v>1.21575298</v>
      </c>
      <c r="S952" s="177">
        <f t="shared" si="545"/>
        <v>1.21495468</v>
      </c>
      <c r="T952" s="177">
        <f t="shared" si="526"/>
        <v>322669.08643287001</v>
      </c>
      <c r="U952" s="177">
        <f t="shared" si="527"/>
        <v>6431.9915397242321</v>
      </c>
      <c r="V952" s="177">
        <f t="shared" si="528"/>
        <v>50844.050331699706</v>
      </c>
      <c r="W952" s="177">
        <f t="shared" si="529"/>
        <v>322857.21271219396</v>
      </c>
      <c r="X952" s="185">
        <f t="shared" si="530"/>
        <v>0</v>
      </c>
      <c r="Y952" s="177">
        <f t="shared" si="531"/>
        <v>0</v>
      </c>
      <c r="Z952" s="186">
        <f t="shared" si="532"/>
        <v>0</v>
      </c>
      <c r="AA952" s="177">
        <f t="shared" si="546"/>
        <v>0</v>
      </c>
      <c r="AB952" s="187">
        <f t="shared" si="547"/>
        <v>7.1215000000000001E-2</v>
      </c>
      <c r="AC952" s="185">
        <f t="shared" si="533"/>
        <v>5</v>
      </c>
      <c r="AD952" s="185">
        <v>252</v>
      </c>
      <c r="AE952" s="184">
        <f t="shared" si="549"/>
        <v>1.0013658830000001</v>
      </c>
      <c r="AF952" s="177">
        <f t="shared" si="550"/>
        <v>440.72821978000002</v>
      </c>
      <c r="AG952" s="177">
        <f t="shared" si="535"/>
        <v>440.98517827000001</v>
      </c>
      <c r="AH952" s="188">
        <f t="shared" si="548"/>
        <v>0</v>
      </c>
      <c r="AI952" s="188"/>
      <c r="AJ952" s="188"/>
      <c r="AK952" s="188"/>
      <c r="AL952" s="8"/>
      <c r="AM952" s="8"/>
      <c r="AN952" s="8"/>
      <c r="AO952" s="8"/>
      <c r="AP952" s="8"/>
      <c r="AQ952" s="8"/>
      <c r="AR952" s="5"/>
      <c r="AW952" s="30"/>
      <c r="AX952" s="30"/>
      <c r="BF952" s="1"/>
      <c r="BG952" s="1"/>
      <c r="BH952" s="1"/>
      <c r="BI952" s="1"/>
    </row>
    <row r="953" spans="1:61" x14ac:dyDescent="0.2">
      <c r="A953" s="125">
        <f t="shared" si="536"/>
        <v>42844</v>
      </c>
      <c r="B953" s="177">
        <f t="shared" si="520"/>
        <v>323424.16814941558</v>
      </c>
      <c r="C953" s="3">
        <f t="shared" si="537"/>
        <v>43662262.700171106</v>
      </c>
      <c r="D953" s="177">
        <f t="shared" si="538"/>
        <v>265581.17084077001</v>
      </c>
      <c r="E953" s="177">
        <f t="shared" si="539"/>
        <v>29922.547114230001</v>
      </c>
      <c r="F953" s="178">
        <f t="shared" si="521"/>
        <v>235658.62372654001</v>
      </c>
      <c r="G953" s="179">
        <f t="shared" si="540"/>
        <v>4809.67</v>
      </c>
      <c r="H953" s="180">
        <f>IF(AND(N953=1,N952&gt;1),VLOOKUP(A952,[1]Plan1!$CW$105:$CY$215,3),H952)</f>
        <v>4821.6899999999996</v>
      </c>
      <c r="I953" s="181">
        <f t="shared" si="522"/>
        <v>42777</v>
      </c>
      <c r="J953" s="181">
        <f t="shared" si="541"/>
        <v>42805</v>
      </c>
      <c r="K953" s="182">
        <f t="shared" si="523"/>
        <v>2.4991319570779602E-3</v>
      </c>
      <c r="L953" s="213">
        <f t="shared" si="542"/>
        <v>42865</v>
      </c>
      <c r="M953" s="183">
        <f t="shared" si="543"/>
        <v>19</v>
      </c>
      <c r="N953" s="183">
        <f t="shared" si="524"/>
        <v>6</v>
      </c>
      <c r="O953" s="177">
        <f t="shared" si="525"/>
        <v>1.00078852</v>
      </c>
      <c r="P953" s="184">
        <f t="shared" si="552"/>
        <v>1.0033000599999999</v>
      </c>
      <c r="Q953" s="184">
        <f t="shared" si="544"/>
        <v>1.2149546895697774</v>
      </c>
      <c r="R953" s="177">
        <f t="shared" si="551"/>
        <v>1.2159127000000001</v>
      </c>
      <c r="S953" s="177">
        <f t="shared" si="545"/>
        <v>1.21495468</v>
      </c>
      <c r="T953" s="177">
        <f t="shared" si="526"/>
        <v>322669.08643287001</v>
      </c>
      <c r="U953" s="177">
        <f t="shared" si="527"/>
        <v>6431.9915397242321</v>
      </c>
      <c r="V953" s="177">
        <f t="shared" si="528"/>
        <v>50881.689727081335</v>
      </c>
      <c r="W953" s="177">
        <f t="shared" si="529"/>
        <v>322894.85210757557</v>
      </c>
      <c r="X953" s="185">
        <f t="shared" si="530"/>
        <v>0</v>
      </c>
      <c r="Y953" s="177">
        <f t="shared" si="531"/>
        <v>0</v>
      </c>
      <c r="Z953" s="186">
        <f t="shared" si="532"/>
        <v>0</v>
      </c>
      <c r="AA953" s="177">
        <f t="shared" si="546"/>
        <v>0</v>
      </c>
      <c r="AB953" s="187">
        <f t="shared" si="547"/>
        <v>7.1215000000000001E-2</v>
      </c>
      <c r="AC953" s="185">
        <f t="shared" si="533"/>
        <v>6</v>
      </c>
      <c r="AD953" s="185">
        <v>252</v>
      </c>
      <c r="AE953" s="184">
        <f t="shared" si="549"/>
        <v>1.001639283</v>
      </c>
      <c r="AF953" s="177">
        <f t="shared" si="550"/>
        <v>528.94594801000005</v>
      </c>
      <c r="AG953" s="177">
        <f t="shared" si="535"/>
        <v>529.31604184000003</v>
      </c>
      <c r="AH953" s="188">
        <f t="shared" si="548"/>
        <v>0</v>
      </c>
      <c r="AI953" s="188"/>
      <c r="AJ953" s="188"/>
      <c r="AK953" s="188"/>
      <c r="AL953" s="8"/>
      <c r="AM953" s="8"/>
      <c r="AN953" s="8"/>
      <c r="AO953" s="8"/>
      <c r="AP953" s="8"/>
      <c r="AQ953" s="8"/>
      <c r="AR953" s="5"/>
      <c r="AW953" s="30"/>
      <c r="AX953" s="30"/>
      <c r="BF953" s="1"/>
      <c r="BG953" s="1"/>
      <c r="BH953" s="1"/>
      <c r="BI953" s="1"/>
    </row>
    <row r="954" spans="1:61" x14ac:dyDescent="0.2">
      <c r="A954" s="125">
        <f t="shared" si="536"/>
        <v>42845</v>
      </c>
      <c r="B954" s="177">
        <f t="shared" si="520"/>
        <v>323550.18793171964</v>
      </c>
      <c r="C954" s="3">
        <f t="shared" si="537"/>
        <v>43679275.370782152</v>
      </c>
      <c r="D954" s="177">
        <f t="shared" si="538"/>
        <v>265581.17084077001</v>
      </c>
      <c r="E954" s="177">
        <f t="shared" si="539"/>
        <v>29922.547114230001</v>
      </c>
      <c r="F954" s="178">
        <f t="shared" si="521"/>
        <v>235658.62372654001</v>
      </c>
      <c r="G954" s="179">
        <f t="shared" si="540"/>
        <v>4809.67</v>
      </c>
      <c r="H954" s="180">
        <f>IF(AND(N954=1,N953&gt;1),VLOOKUP(A953,[1]Plan1!$CW$105:$CY$215,3),H953)</f>
        <v>4821.6899999999996</v>
      </c>
      <c r="I954" s="181">
        <f t="shared" si="522"/>
        <v>42777</v>
      </c>
      <c r="J954" s="181">
        <f t="shared" si="541"/>
        <v>42805</v>
      </c>
      <c r="K954" s="182">
        <f t="shared" si="523"/>
        <v>2.4991319570779602E-3</v>
      </c>
      <c r="L954" s="213">
        <f t="shared" si="542"/>
        <v>42865</v>
      </c>
      <c r="M954" s="183">
        <f t="shared" si="543"/>
        <v>19</v>
      </c>
      <c r="N954" s="183">
        <f t="shared" si="524"/>
        <v>7</v>
      </c>
      <c r="O954" s="177">
        <f t="shared" si="525"/>
        <v>1.00092</v>
      </c>
      <c r="P954" s="184">
        <f t="shared" si="552"/>
        <v>1.0033000599999999</v>
      </c>
      <c r="Q954" s="184">
        <f t="shared" si="544"/>
        <v>1.2149546895697774</v>
      </c>
      <c r="R954" s="177">
        <f t="shared" si="551"/>
        <v>1.21607244</v>
      </c>
      <c r="S954" s="177">
        <f t="shared" si="545"/>
        <v>1.21495468</v>
      </c>
      <c r="T954" s="177">
        <f t="shared" si="526"/>
        <v>322669.08643287001</v>
      </c>
      <c r="U954" s="177">
        <f t="shared" si="527"/>
        <v>6431.9915397242321</v>
      </c>
      <c r="V954" s="177">
        <f t="shared" si="528"/>
        <v>50919.3338356354</v>
      </c>
      <c r="W954" s="177">
        <f t="shared" si="529"/>
        <v>322932.49621612963</v>
      </c>
      <c r="X954" s="185">
        <f t="shared" si="530"/>
        <v>0</v>
      </c>
      <c r="Y954" s="177">
        <f t="shared" si="531"/>
        <v>0</v>
      </c>
      <c r="Z954" s="186">
        <f t="shared" si="532"/>
        <v>0</v>
      </c>
      <c r="AA954" s="177">
        <f t="shared" si="546"/>
        <v>0</v>
      </c>
      <c r="AB954" s="187">
        <f t="shared" si="547"/>
        <v>7.1215000000000001E-2</v>
      </c>
      <c r="AC954" s="185">
        <f t="shared" si="533"/>
        <v>7</v>
      </c>
      <c r="AD954" s="185">
        <v>252</v>
      </c>
      <c r="AE954" s="184">
        <f t="shared" si="549"/>
        <v>1.001912758</v>
      </c>
      <c r="AF954" s="177">
        <f t="shared" si="550"/>
        <v>617.18787641999995</v>
      </c>
      <c r="AG954" s="177">
        <f t="shared" si="535"/>
        <v>617.69171558999994</v>
      </c>
      <c r="AH954" s="188">
        <f t="shared" si="548"/>
        <v>0</v>
      </c>
      <c r="AI954" s="188"/>
      <c r="AJ954" s="188"/>
      <c r="AK954" s="188"/>
      <c r="AL954" s="8"/>
      <c r="AM954" s="8"/>
      <c r="AN954" s="8"/>
      <c r="AO954" s="8"/>
      <c r="AP954" s="8"/>
      <c r="AQ954" s="8"/>
      <c r="AR954" s="5"/>
      <c r="AW954" s="30"/>
      <c r="AX954" s="30"/>
      <c r="BF954" s="1"/>
      <c r="BG954" s="1"/>
      <c r="BH954" s="1"/>
      <c r="BI954" s="1"/>
    </row>
    <row r="955" spans="1:61" x14ac:dyDescent="0.2">
      <c r="A955" s="125">
        <f t="shared" si="536"/>
        <v>42846</v>
      </c>
      <c r="B955" s="177">
        <f t="shared" si="520"/>
        <v>323676.25961144239</v>
      </c>
      <c r="C955" s="3">
        <f t="shared" si="537"/>
        <v>43696295.047544725</v>
      </c>
      <c r="D955" s="177">
        <f t="shared" si="538"/>
        <v>265581.17084077001</v>
      </c>
      <c r="E955" s="177">
        <f t="shared" si="539"/>
        <v>29922.547114230001</v>
      </c>
      <c r="F955" s="178">
        <f t="shared" si="521"/>
        <v>235658.62372654001</v>
      </c>
      <c r="G955" s="179">
        <f t="shared" si="540"/>
        <v>4809.67</v>
      </c>
      <c r="H955" s="180">
        <f>IF(AND(N955=1,N954&gt;1),VLOOKUP(A954,[1]Plan1!$CW$105:$CY$215,3),H954)</f>
        <v>4821.6899999999996</v>
      </c>
      <c r="I955" s="181">
        <f t="shared" si="522"/>
        <v>42777</v>
      </c>
      <c r="J955" s="181">
        <f t="shared" si="541"/>
        <v>42805</v>
      </c>
      <c r="K955" s="182">
        <f t="shared" si="523"/>
        <v>2.4991319570779602E-3</v>
      </c>
      <c r="L955" s="213">
        <f t="shared" si="542"/>
        <v>42865</v>
      </c>
      <c r="M955" s="183">
        <f t="shared" si="543"/>
        <v>19</v>
      </c>
      <c r="N955" s="183">
        <f t="shared" si="524"/>
        <v>8</v>
      </c>
      <c r="O955" s="177">
        <f t="shared" si="525"/>
        <v>1.0010515</v>
      </c>
      <c r="P955" s="184">
        <f t="shared" si="552"/>
        <v>1.0033000599999999</v>
      </c>
      <c r="Q955" s="184">
        <f t="shared" si="544"/>
        <v>1.2149546895697774</v>
      </c>
      <c r="R955" s="177">
        <f t="shared" si="551"/>
        <v>1.21623221</v>
      </c>
      <c r="S955" s="177">
        <f t="shared" si="545"/>
        <v>1.21495468</v>
      </c>
      <c r="T955" s="177">
        <f t="shared" si="526"/>
        <v>322669.08643287001</v>
      </c>
      <c r="U955" s="177">
        <f t="shared" si="527"/>
        <v>6431.9915397242321</v>
      </c>
      <c r="V955" s="177">
        <f t="shared" si="528"/>
        <v>50956.985013948193</v>
      </c>
      <c r="W955" s="177">
        <f t="shared" si="529"/>
        <v>322970.14739444241</v>
      </c>
      <c r="X955" s="185">
        <f t="shared" si="530"/>
        <v>0</v>
      </c>
      <c r="Y955" s="177">
        <f t="shared" si="531"/>
        <v>0</v>
      </c>
      <c r="Z955" s="186">
        <f t="shared" si="532"/>
        <v>0</v>
      </c>
      <c r="AA955" s="177">
        <f t="shared" si="546"/>
        <v>0</v>
      </c>
      <c r="AB955" s="187">
        <f t="shared" si="547"/>
        <v>7.1215000000000001E-2</v>
      </c>
      <c r="AC955" s="185">
        <f t="shared" si="533"/>
        <v>8</v>
      </c>
      <c r="AD955" s="185">
        <v>252</v>
      </c>
      <c r="AE955" s="184">
        <f t="shared" si="549"/>
        <v>1.002186308</v>
      </c>
      <c r="AF955" s="177">
        <f t="shared" si="550"/>
        <v>705.45400501999995</v>
      </c>
      <c r="AG955" s="177">
        <f t="shared" si="535"/>
        <v>706.11221699999999</v>
      </c>
      <c r="AH955" s="188">
        <f t="shared" si="548"/>
        <v>0</v>
      </c>
      <c r="AI955" s="188"/>
      <c r="AJ955" s="188"/>
      <c r="AK955" s="188"/>
      <c r="AL955" s="8"/>
      <c r="AM955" s="8"/>
      <c r="AN955" s="8"/>
      <c r="AO955" s="8"/>
      <c r="AP955" s="8"/>
      <c r="AQ955" s="8"/>
      <c r="AR955" s="5"/>
      <c r="AW955" s="30"/>
      <c r="AX955" s="30"/>
      <c r="BF955" s="1"/>
      <c r="BG955" s="1"/>
      <c r="BH955" s="1"/>
      <c r="BI955" s="1"/>
    </row>
    <row r="956" spans="1:61" x14ac:dyDescent="0.2">
      <c r="A956" s="125">
        <f t="shared" si="536"/>
        <v>42847</v>
      </c>
      <c r="B956" s="177">
        <f t="shared" si="520"/>
        <v>323676.25961144239</v>
      </c>
      <c r="C956" s="3">
        <f t="shared" si="537"/>
        <v>43696295.047544725</v>
      </c>
      <c r="D956" s="177">
        <f t="shared" si="538"/>
        <v>265581.17084077001</v>
      </c>
      <c r="E956" s="177">
        <f t="shared" si="539"/>
        <v>29922.547114230001</v>
      </c>
      <c r="F956" s="178">
        <f t="shared" si="521"/>
        <v>235658.62372654001</v>
      </c>
      <c r="G956" s="179">
        <f t="shared" si="540"/>
        <v>4809.67</v>
      </c>
      <c r="H956" s="180">
        <f>IF(AND(N956=1,N955&gt;1),VLOOKUP(A955,[1]Plan1!$CW$105:$CY$215,3),H955)</f>
        <v>4821.6899999999996</v>
      </c>
      <c r="I956" s="181">
        <f t="shared" si="522"/>
        <v>42777</v>
      </c>
      <c r="J956" s="181">
        <f t="shared" si="541"/>
        <v>42805</v>
      </c>
      <c r="K956" s="182">
        <f t="shared" si="523"/>
        <v>2.4991319570779602E-3</v>
      </c>
      <c r="L956" s="213">
        <f t="shared" si="542"/>
        <v>42865</v>
      </c>
      <c r="M956" s="183">
        <f t="shared" si="543"/>
        <v>19</v>
      </c>
      <c r="N956" s="183">
        <f t="shared" si="524"/>
        <v>8</v>
      </c>
      <c r="O956" s="177">
        <f t="shared" si="525"/>
        <v>1.0010515</v>
      </c>
      <c r="P956" s="184">
        <f t="shared" si="552"/>
        <v>1.0033000599999999</v>
      </c>
      <c r="Q956" s="184">
        <f t="shared" si="544"/>
        <v>1.2149546895697774</v>
      </c>
      <c r="R956" s="177">
        <f t="shared" si="551"/>
        <v>1.21623221</v>
      </c>
      <c r="S956" s="177">
        <f t="shared" si="545"/>
        <v>1.21495468</v>
      </c>
      <c r="T956" s="177">
        <f t="shared" si="526"/>
        <v>322669.08643287001</v>
      </c>
      <c r="U956" s="177">
        <f t="shared" si="527"/>
        <v>6431.9915397242321</v>
      </c>
      <c r="V956" s="177">
        <f t="shared" si="528"/>
        <v>50956.985013948193</v>
      </c>
      <c r="W956" s="177">
        <f t="shared" si="529"/>
        <v>322970.14739444241</v>
      </c>
      <c r="X956" s="185">
        <f t="shared" si="530"/>
        <v>0</v>
      </c>
      <c r="Y956" s="177">
        <f t="shared" si="531"/>
        <v>0</v>
      </c>
      <c r="Z956" s="186">
        <f t="shared" si="532"/>
        <v>0</v>
      </c>
      <c r="AA956" s="177">
        <f t="shared" si="546"/>
        <v>0</v>
      </c>
      <c r="AB956" s="187">
        <f t="shared" si="547"/>
        <v>7.1215000000000001E-2</v>
      </c>
      <c r="AC956" s="185">
        <f t="shared" si="533"/>
        <v>8</v>
      </c>
      <c r="AD956" s="185">
        <v>252</v>
      </c>
      <c r="AE956" s="184">
        <f t="shared" si="549"/>
        <v>1.002186308</v>
      </c>
      <c r="AF956" s="177">
        <f t="shared" si="550"/>
        <v>705.45400501999995</v>
      </c>
      <c r="AG956" s="177">
        <f t="shared" si="535"/>
        <v>706.11221699999999</v>
      </c>
      <c r="AH956" s="188">
        <f t="shared" si="548"/>
        <v>0</v>
      </c>
      <c r="AI956" s="188"/>
      <c r="AJ956" s="188"/>
      <c r="AK956" s="188"/>
      <c r="AL956" s="8"/>
      <c r="AM956" s="8"/>
      <c r="AN956" s="8"/>
      <c r="AO956" s="8"/>
      <c r="AP956" s="8"/>
      <c r="AQ956" s="8"/>
      <c r="AR956" s="5"/>
      <c r="AW956" s="30"/>
      <c r="AX956" s="30"/>
      <c r="BF956" s="1"/>
      <c r="BG956" s="1"/>
      <c r="BH956" s="1"/>
      <c r="BI956" s="1"/>
    </row>
    <row r="957" spans="1:61" x14ac:dyDescent="0.2">
      <c r="A957" s="125">
        <f t="shared" si="536"/>
        <v>42848</v>
      </c>
      <c r="B957" s="177">
        <f t="shared" si="520"/>
        <v>323676.25961144239</v>
      </c>
      <c r="C957" s="3">
        <f t="shared" si="537"/>
        <v>43696295.047544725</v>
      </c>
      <c r="D957" s="177">
        <f t="shared" si="538"/>
        <v>265581.17084077001</v>
      </c>
      <c r="E957" s="177">
        <f t="shared" si="539"/>
        <v>29922.547114230001</v>
      </c>
      <c r="F957" s="178">
        <f t="shared" si="521"/>
        <v>235658.62372654001</v>
      </c>
      <c r="G957" s="179">
        <f t="shared" si="540"/>
        <v>4809.67</v>
      </c>
      <c r="H957" s="180">
        <f>IF(AND(N957=1,N956&gt;1),VLOOKUP(A956,[1]Plan1!$CW$105:$CY$215,3),H956)</f>
        <v>4821.6899999999996</v>
      </c>
      <c r="I957" s="181">
        <f t="shared" si="522"/>
        <v>42777</v>
      </c>
      <c r="J957" s="181">
        <f t="shared" si="541"/>
        <v>42805</v>
      </c>
      <c r="K957" s="182">
        <f t="shared" si="523"/>
        <v>2.4991319570779602E-3</v>
      </c>
      <c r="L957" s="213">
        <f t="shared" si="542"/>
        <v>42865</v>
      </c>
      <c r="M957" s="183">
        <f t="shared" si="543"/>
        <v>19</v>
      </c>
      <c r="N957" s="183">
        <f t="shared" si="524"/>
        <v>8</v>
      </c>
      <c r="O957" s="177">
        <f t="shared" si="525"/>
        <v>1.0010515</v>
      </c>
      <c r="P957" s="184">
        <f t="shared" si="552"/>
        <v>1.0033000599999999</v>
      </c>
      <c r="Q957" s="184">
        <f t="shared" si="544"/>
        <v>1.2149546895697774</v>
      </c>
      <c r="R957" s="177">
        <f t="shared" si="551"/>
        <v>1.21623221</v>
      </c>
      <c r="S957" s="177">
        <f t="shared" si="545"/>
        <v>1.21495468</v>
      </c>
      <c r="T957" s="177">
        <f t="shared" si="526"/>
        <v>322669.08643287001</v>
      </c>
      <c r="U957" s="177">
        <f t="shared" si="527"/>
        <v>6431.9915397242321</v>
      </c>
      <c r="V957" s="177">
        <f t="shared" si="528"/>
        <v>50956.985013948193</v>
      </c>
      <c r="W957" s="177">
        <f t="shared" si="529"/>
        <v>322970.14739444241</v>
      </c>
      <c r="X957" s="185">
        <f t="shared" si="530"/>
        <v>0</v>
      </c>
      <c r="Y957" s="177">
        <f t="shared" si="531"/>
        <v>0</v>
      </c>
      <c r="Z957" s="186">
        <f t="shared" si="532"/>
        <v>0</v>
      </c>
      <c r="AA957" s="177">
        <f t="shared" si="546"/>
        <v>0</v>
      </c>
      <c r="AB957" s="187">
        <f t="shared" si="547"/>
        <v>7.1215000000000001E-2</v>
      </c>
      <c r="AC957" s="185">
        <f t="shared" si="533"/>
        <v>8</v>
      </c>
      <c r="AD957" s="185">
        <v>252</v>
      </c>
      <c r="AE957" s="184">
        <f t="shared" si="549"/>
        <v>1.002186308</v>
      </c>
      <c r="AF957" s="177">
        <f t="shared" si="550"/>
        <v>705.45400501999995</v>
      </c>
      <c r="AG957" s="177">
        <f t="shared" si="535"/>
        <v>706.11221699999999</v>
      </c>
      <c r="AH957" s="188">
        <f t="shared" si="548"/>
        <v>0</v>
      </c>
      <c r="AI957" s="188"/>
      <c r="AJ957" s="188"/>
      <c r="AK957" s="188"/>
      <c r="AL957" s="8"/>
      <c r="AM957" s="8"/>
      <c r="AN957" s="8"/>
      <c r="AO957" s="8"/>
      <c r="AP957" s="8"/>
      <c r="AQ957" s="8"/>
      <c r="AR957" s="5"/>
      <c r="AW957" s="30"/>
      <c r="AX957" s="30"/>
      <c r="BF957" s="1"/>
      <c r="BG957" s="1"/>
      <c r="BH957" s="1"/>
      <c r="BI957" s="1"/>
    </row>
    <row r="958" spans="1:61" x14ac:dyDescent="0.2">
      <c r="A958" s="125">
        <f t="shared" si="536"/>
        <v>42849</v>
      </c>
      <c r="B958" s="177">
        <f t="shared" si="520"/>
        <v>323676.25961144239</v>
      </c>
      <c r="C958" s="3">
        <f t="shared" si="537"/>
        <v>43696295.047544725</v>
      </c>
      <c r="D958" s="177">
        <f t="shared" si="538"/>
        <v>265581.17084077001</v>
      </c>
      <c r="E958" s="177">
        <f t="shared" si="539"/>
        <v>29922.547114230001</v>
      </c>
      <c r="F958" s="178">
        <f t="shared" si="521"/>
        <v>235658.62372654001</v>
      </c>
      <c r="G958" s="179">
        <f t="shared" si="540"/>
        <v>4809.67</v>
      </c>
      <c r="H958" s="180">
        <f>IF(AND(N958=1,N957&gt;1),VLOOKUP(A957,[1]Plan1!$CW$105:$CY$215,3),H957)</f>
        <v>4821.6899999999996</v>
      </c>
      <c r="I958" s="181">
        <f t="shared" si="522"/>
        <v>42777</v>
      </c>
      <c r="J958" s="181">
        <f t="shared" si="541"/>
        <v>42805</v>
      </c>
      <c r="K958" s="182">
        <f t="shared" si="523"/>
        <v>2.4991319570779602E-3</v>
      </c>
      <c r="L958" s="213">
        <f t="shared" si="542"/>
        <v>42865</v>
      </c>
      <c r="M958" s="183">
        <f t="shared" si="543"/>
        <v>19</v>
      </c>
      <c r="N958" s="183">
        <f t="shared" si="524"/>
        <v>8</v>
      </c>
      <c r="O958" s="177">
        <f t="shared" si="525"/>
        <v>1.0010515</v>
      </c>
      <c r="P958" s="184">
        <f t="shared" si="552"/>
        <v>1.0033000599999999</v>
      </c>
      <c r="Q958" s="184">
        <f t="shared" si="544"/>
        <v>1.2149546895697774</v>
      </c>
      <c r="R958" s="177">
        <f t="shared" si="551"/>
        <v>1.21623221</v>
      </c>
      <c r="S958" s="177">
        <f t="shared" si="545"/>
        <v>1.21495468</v>
      </c>
      <c r="T958" s="177">
        <f t="shared" si="526"/>
        <v>322669.08643287001</v>
      </c>
      <c r="U958" s="177">
        <f t="shared" si="527"/>
        <v>6431.9915397242321</v>
      </c>
      <c r="V958" s="177">
        <f t="shared" si="528"/>
        <v>50956.985013948193</v>
      </c>
      <c r="W958" s="177">
        <f t="shared" si="529"/>
        <v>322970.14739444241</v>
      </c>
      <c r="X958" s="185">
        <f t="shared" si="530"/>
        <v>0</v>
      </c>
      <c r="Y958" s="177">
        <f t="shared" si="531"/>
        <v>0</v>
      </c>
      <c r="Z958" s="186">
        <f t="shared" si="532"/>
        <v>0</v>
      </c>
      <c r="AA958" s="177">
        <f t="shared" si="546"/>
        <v>0</v>
      </c>
      <c r="AB958" s="187">
        <f t="shared" si="547"/>
        <v>7.1215000000000001E-2</v>
      </c>
      <c r="AC958" s="185">
        <f t="shared" si="533"/>
        <v>8</v>
      </c>
      <c r="AD958" s="185">
        <v>252</v>
      </c>
      <c r="AE958" s="184">
        <f t="shared" si="549"/>
        <v>1.002186308</v>
      </c>
      <c r="AF958" s="177">
        <f t="shared" si="550"/>
        <v>705.45400501999995</v>
      </c>
      <c r="AG958" s="177">
        <f t="shared" si="535"/>
        <v>706.11221699999999</v>
      </c>
      <c r="AH958" s="188">
        <f t="shared" si="548"/>
        <v>0</v>
      </c>
      <c r="AI958" s="188"/>
      <c r="AJ958" s="188"/>
      <c r="AK958" s="188"/>
      <c r="AL958" s="8"/>
      <c r="AM958" s="8"/>
      <c r="AN958" s="8"/>
      <c r="AO958" s="8"/>
      <c r="AP958" s="8"/>
      <c r="AQ958" s="8"/>
      <c r="AR958" s="5"/>
      <c r="AW958" s="30"/>
      <c r="AX958" s="30"/>
      <c r="BF958" s="1"/>
      <c r="BG958" s="1"/>
      <c r="BH958" s="1"/>
      <c r="BI958" s="1"/>
    </row>
    <row r="959" spans="1:61" x14ac:dyDescent="0.2">
      <c r="A959" s="125">
        <f t="shared" si="536"/>
        <v>42850</v>
      </c>
      <c r="B959" s="177">
        <f t="shared" si="520"/>
        <v>323802.38051747769</v>
      </c>
      <c r="C959" s="3">
        <f t="shared" si="537"/>
        <v>43713321.369859487</v>
      </c>
      <c r="D959" s="177">
        <f t="shared" si="538"/>
        <v>265581.17084077001</v>
      </c>
      <c r="E959" s="177">
        <f t="shared" si="539"/>
        <v>29922.547114230001</v>
      </c>
      <c r="F959" s="178">
        <f t="shared" si="521"/>
        <v>235658.62372654001</v>
      </c>
      <c r="G959" s="179">
        <f t="shared" si="540"/>
        <v>4809.67</v>
      </c>
      <c r="H959" s="180">
        <f>IF(AND(N959=1,N958&gt;1),VLOOKUP(A958,[1]Plan1!$CW$105:$CY$215,3),H958)</f>
        <v>4821.6899999999996</v>
      </c>
      <c r="I959" s="181">
        <f t="shared" si="522"/>
        <v>42777</v>
      </c>
      <c r="J959" s="181">
        <f t="shared" si="541"/>
        <v>42805</v>
      </c>
      <c r="K959" s="182">
        <f t="shared" si="523"/>
        <v>2.4991319570779602E-3</v>
      </c>
      <c r="L959" s="213">
        <f t="shared" si="542"/>
        <v>42865</v>
      </c>
      <c r="M959" s="183">
        <f t="shared" si="543"/>
        <v>19</v>
      </c>
      <c r="N959" s="183">
        <f t="shared" si="524"/>
        <v>9</v>
      </c>
      <c r="O959" s="177">
        <f t="shared" si="525"/>
        <v>1.00118302</v>
      </c>
      <c r="P959" s="184">
        <f t="shared" si="552"/>
        <v>1.0033000599999999</v>
      </c>
      <c r="Q959" s="184">
        <f t="shared" si="544"/>
        <v>1.2149546895697774</v>
      </c>
      <c r="R959" s="177">
        <f t="shared" si="551"/>
        <v>1.2163919999999999</v>
      </c>
      <c r="S959" s="177">
        <f t="shared" si="545"/>
        <v>1.21495468</v>
      </c>
      <c r="T959" s="177">
        <f t="shared" si="526"/>
        <v>322669.08643287001</v>
      </c>
      <c r="U959" s="177">
        <f t="shared" si="527"/>
        <v>6431.9915397242321</v>
      </c>
      <c r="V959" s="177">
        <f t="shared" si="528"/>
        <v>50994.640905433429</v>
      </c>
      <c r="W959" s="177">
        <f t="shared" si="529"/>
        <v>323007.80328592769</v>
      </c>
      <c r="X959" s="185">
        <f t="shared" si="530"/>
        <v>0</v>
      </c>
      <c r="Y959" s="177">
        <f t="shared" si="531"/>
        <v>0</v>
      </c>
      <c r="Z959" s="186">
        <f t="shared" si="532"/>
        <v>0</v>
      </c>
      <c r="AA959" s="177">
        <f t="shared" si="546"/>
        <v>0</v>
      </c>
      <c r="AB959" s="187">
        <f t="shared" si="547"/>
        <v>7.1215000000000001E-2</v>
      </c>
      <c r="AC959" s="185">
        <f t="shared" si="533"/>
        <v>9</v>
      </c>
      <c r="AD959" s="185">
        <v>252</v>
      </c>
      <c r="AE959" s="184">
        <f t="shared" si="549"/>
        <v>1.0024599320000001</v>
      </c>
      <c r="AF959" s="177">
        <f t="shared" si="550"/>
        <v>793.74401111999998</v>
      </c>
      <c r="AG959" s="177">
        <f t="shared" si="535"/>
        <v>794.57723154999996</v>
      </c>
      <c r="AH959" s="188">
        <f t="shared" si="548"/>
        <v>0</v>
      </c>
      <c r="AI959" s="188"/>
      <c r="AJ959" s="188"/>
      <c r="AK959" s="188"/>
      <c r="AL959" s="8"/>
      <c r="AM959" s="8"/>
      <c r="AN959" s="8"/>
      <c r="AO959" s="8"/>
      <c r="AP959" s="8"/>
      <c r="AQ959" s="8"/>
      <c r="AR959" s="5"/>
      <c r="AW959" s="30"/>
      <c r="AX959" s="30"/>
      <c r="BF959" s="1"/>
      <c r="BG959" s="1"/>
      <c r="BH959" s="1"/>
      <c r="BI959" s="1"/>
    </row>
    <row r="960" spans="1:61" x14ac:dyDescent="0.2">
      <c r="A960" s="125">
        <f t="shared" si="536"/>
        <v>42851</v>
      </c>
      <c r="B960" s="177">
        <f t="shared" si="520"/>
        <v>323928.54862204916</v>
      </c>
      <c r="C960" s="3">
        <f t="shared" si="537"/>
        <v>43730354.063976638</v>
      </c>
      <c r="D960" s="177">
        <f t="shared" si="538"/>
        <v>265581.17084077001</v>
      </c>
      <c r="E960" s="177">
        <f t="shared" si="539"/>
        <v>29922.547114230001</v>
      </c>
      <c r="F960" s="178">
        <f t="shared" si="521"/>
        <v>235658.62372654001</v>
      </c>
      <c r="G960" s="179">
        <f t="shared" si="540"/>
        <v>4809.67</v>
      </c>
      <c r="H960" s="180">
        <f>IF(AND(N960=1,N959&gt;1),VLOOKUP(A959,[1]Plan1!$CW$105:$CY$215,3),H959)</f>
        <v>4821.6899999999996</v>
      </c>
      <c r="I960" s="181">
        <f t="shared" si="522"/>
        <v>42777</v>
      </c>
      <c r="J960" s="181">
        <f t="shared" si="541"/>
        <v>42805</v>
      </c>
      <c r="K960" s="182">
        <f t="shared" si="523"/>
        <v>2.4991319570779602E-3</v>
      </c>
      <c r="L960" s="213">
        <f t="shared" si="542"/>
        <v>42865</v>
      </c>
      <c r="M960" s="183">
        <f t="shared" si="543"/>
        <v>19</v>
      </c>
      <c r="N960" s="183">
        <f t="shared" si="524"/>
        <v>10</v>
      </c>
      <c r="O960" s="177">
        <f t="shared" si="525"/>
        <v>1.00131455</v>
      </c>
      <c r="P960" s="184">
        <f t="shared" si="552"/>
        <v>1.0033000599999999</v>
      </c>
      <c r="Q960" s="184">
        <f t="shared" si="544"/>
        <v>1.2149546895697774</v>
      </c>
      <c r="R960" s="177">
        <f t="shared" si="551"/>
        <v>1.2165518</v>
      </c>
      <c r="S960" s="177">
        <f t="shared" si="545"/>
        <v>1.21495468</v>
      </c>
      <c r="T960" s="177">
        <f t="shared" si="526"/>
        <v>322669.08643287001</v>
      </c>
      <c r="U960" s="177">
        <f t="shared" si="527"/>
        <v>6431.9915397242321</v>
      </c>
      <c r="V960" s="177">
        <f t="shared" si="528"/>
        <v>51032.299153504937</v>
      </c>
      <c r="W960" s="177">
        <f t="shared" si="529"/>
        <v>323045.46153399919</v>
      </c>
      <c r="X960" s="185">
        <f t="shared" si="530"/>
        <v>0</v>
      </c>
      <c r="Y960" s="177">
        <f t="shared" si="531"/>
        <v>0</v>
      </c>
      <c r="Z960" s="186">
        <f t="shared" si="532"/>
        <v>0</v>
      </c>
      <c r="AA960" s="177">
        <f t="shared" si="546"/>
        <v>0</v>
      </c>
      <c r="AB960" s="187">
        <f t="shared" si="547"/>
        <v>7.1215000000000001E-2</v>
      </c>
      <c r="AC960" s="185">
        <f t="shared" si="533"/>
        <v>10</v>
      </c>
      <c r="AD960" s="185">
        <v>252</v>
      </c>
      <c r="AE960" s="184">
        <f t="shared" si="549"/>
        <v>1.0027336309999999</v>
      </c>
      <c r="AF960" s="177">
        <f t="shared" si="550"/>
        <v>882.05821741</v>
      </c>
      <c r="AG960" s="177">
        <f t="shared" si="535"/>
        <v>883.08708805000003</v>
      </c>
      <c r="AH960" s="188">
        <f t="shared" si="548"/>
        <v>0</v>
      </c>
      <c r="AI960" s="188"/>
      <c r="AJ960" s="188"/>
      <c r="AK960" s="188"/>
      <c r="AL960" s="8"/>
      <c r="AM960" s="8"/>
      <c r="AN960" s="8"/>
      <c r="AO960" s="8"/>
      <c r="AP960" s="8"/>
      <c r="AQ960" s="8"/>
      <c r="AR960" s="5"/>
      <c r="AW960" s="30"/>
      <c r="AX960" s="30"/>
      <c r="BF960" s="1"/>
      <c r="BG960" s="1"/>
      <c r="BH960" s="1"/>
      <c r="BI960" s="1"/>
    </row>
    <row r="961" spans="1:61" x14ac:dyDescent="0.2">
      <c r="A961" s="125">
        <f t="shared" si="536"/>
        <v>42852</v>
      </c>
      <c r="B961" s="177">
        <f t="shared" si="520"/>
        <v>324054.76866292942</v>
      </c>
      <c r="C961" s="3">
        <f t="shared" si="537"/>
        <v>43747393.769495472</v>
      </c>
      <c r="D961" s="177">
        <f t="shared" si="538"/>
        <v>265581.17084077001</v>
      </c>
      <c r="E961" s="177">
        <f t="shared" si="539"/>
        <v>29922.547114230001</v>
      </c>
      <c r="F961" s="178">
        <f t="shared" si="521"/>
        <v>235658.62372654001</v>
      </c>
      <c r="G961" s="179">
        <f t="shared" si="540"/>
        <v>4809.67</v>
      </c>
      <c r="H961" s="180">
        <f>IF(AND(N961=1,N960&gt;1),VLOOKUP(A960,[1]Plan1!$CW$105:$CY$215,3),H960)</f>
        <v>4821.6899999999996</v>
      </c>
      <c r="I961" s="181">
        <f t="shared" si="522"/>
        <v>42777</v>
      </c>
      <c r="J961" s="181">
        <f t="shared" si="541"/>
        <v>42805</v>
      </c>
      <c r="K961" s="182">
        <f t="shared" si="523"/>
        <v>2.4991319570779602E-3</v>
      </c>
      <c r="L961" s="213">
        <f t="shared" si="542"/>
        <v>42865</v>
      </c>
      <c r="M961" s="183">
        <f t="shared" si="543"/>
        <v>19</v>
      </c>
      <c r="N961" s="183">
        <f t="shared" si="524"/>
        <v>11</v>
      </c>
      <c r="O961" s="177">
        <f t="shared" si="525"/>
        <v>1.0014460999999999</v>
      </c>
      <c r="P961" s="184">
        <f t="shared" si="552"/>
        <v>1.0033000599999999</v>
      </c>
      <c r="Q961" s="184">
        <f t="shared" si="544"/>
        <v>1.2149546895697774</v>
      </c>
      <c r="R961" s="177">
        <f t="shared" si="551"/>
        <v>1.21671163</v>
      </c>
      <c r="S961" s="177">
        <f t="shared" si="545"/>
        <v>1.21495468</v>
      </c>
      <c r="T961" s="177">
        <f t="shared" si="526"/>
        <v>322669.08643287001</v>
      </c>
      <c r="U961" s="177">
        <f t="shared" si="527"/>
        <v>6431.9915397242321</v>
      </c>
      <c r="V961" s="177">
        <f t="shared" si="528"/>
        <v>51069.964471335174</v>
      </c>
      <c r="W961" s="177">
        <f t="shared" si="529"/>
        <v>323083.12685182941</v>
      </c>
      <c r="X961" s="185">
        <f t="shared" si="530"/>
        <v>0</v>
      </c>
      <c r="Y961" s="177">
        <f t="shared" si="531"/>
        <v>0</v>
      </c>
      <c r="Z961" s="186">
        <f t="shared" si="532"/>
        <v>0</v>
      </c>
      <c r="AA961" s="177">
        <f t="shared" si="546"/>
        <v>0</v>
      </c>
      <c r="AB961" s="187">
        <f t="shared" si="547"/>
        <v>7.1215000000000001E-2</v>
      </c>
      <c r="AC961" s="185">
        <f t="shared" si="533"/>
        <v>11</v>
      </c>
      <c r="AD961" s="185">
        <v>252</v>
      </c>
      <c r="AE961" s="184">
        <f t="shared" si="549"/>
        <v>1.003007405</v>
      </c>
      <c r="AF961" s="177">
        <f t="shared" si="550"/>
        <v>970.39662387999999</v>
      </c>
      <c r="AG961" s="177">
        <f t="shared" si="535"/>
        <v>971.64181110000004</v>
      </c>
      <c r="AH961" s="188">
        <f t="shared" si="548"/>
        <v>0</v>
      </c>
      <c r="AI961" s="188"/>
      <c r="AJ961" s="188"/>
      <c r="AK961" s="188"/>
      <c r="AL961" s="8"/>
      <c r="AM961" s="8"/>
      <c r="AN961" s="8"/>
      <c r="AO961" s="8"/>
      <c r="AP961" s="8"/>
      <c r="AQ961" s="8"/>
      <c r="AR961" s="5"/>
      <c r="AW961" s="30"/>
      <c r="AX961" s="30"/>
      <c r="BF961" s="1"/>
      <c r="BG961" s="1"/>
      <c r="BH961" s="1"/>
      <c r="BI961" s="1"/>
    </row>
    <row r="962" spans="1:61" x14ac:dyDescent="0.2">
      <c r="A962" s="125">
        <f t="shared" si="536"/>
        <v>42853</v>
      </c>
      <c r="B962" s="177">
        <f t="shared" si="520"/>
        <v>324181.03796696209</v>
      </c>
      <c r="C962" s="3">
        <f t="shared" si="537"/>
        <v>43764440.125539884</v>
      </c>
      <c r="D962" s="177">
        <f t="shared" si="538"/>
        <v>265581.17084077001</v>
      </c>
      <c r="E962" s="177">
        <f t="shared" si="539"/>
        <v>29922.547114230001</v>
      </c>
      <c r="F962" s="178">
        <f t="shared" si="521"/>
        <v>235658.62372654001</v>
      </c>
      <c r="G962" s="179">
        <f t="shared" si="540"/>
        <v>4809.67</v>
      </c>
      <c r="H962" s="180">
        <f>IF(AND(N962=1,N961&gt;1),VLOOKUP(A961,[1]Plan1!$CW$105:$CY$215,3),H961)</f>
        <v>4821.6899999999996</v>
      </c>
      <c r="I962" s="181">
        <f t="shared" si="522"/>
        <v>42777</v>
      </c>
      <c r="J962" s="181">
        <f t="shared" si="541"/>
        <v>42805</v>
      </c>
      <c r="K962" s="182">
        <f t="shared" si="523"/>
        <v>2.4991319570779602E-3</v>
      </c>
      <c r="L962" s="213">
        <f t="shared" si="542"/>
        <v>42865</v>
      </c>
      <c r="M962" s="183">
        <f t="shared" si="543"/>
        <v>19</v>
      </c>
      <c r="N962" s="183">
        <f t="shared" si="524"/>
        <v>12</v>
      </c>
      <c r="O962" s="177">
        <f t="shared" si="525"/>
        <v>1.0015776700000001</v>
      </c>
      <c r="P962" s="184">
        <f t="shared" si="552"/>
        <v>1.0033000599999999</v>
      </c>
      <c r="Q962" s="184">
        <f t="shared" si="544"/>
        <v>1.2149546895697774</v>
      </c>
      <c r="R962" s="177">
        <f t="shared" si="551"/>
        <v>1.21687148</v>
      </c>
      <c r="S962" s="177">
        <f t="shared" si="545"/>
        <v>1.21495468</v>
      </c>
      <c r="T962" s="177">
        <f t="shared" si="526"/>
        <v>322669.08643287001</v>
      </c>
      <c r="U962" s="177">
        <f t="shared" si="527"/>
        <v>6431.9915397242321</v>
      </c>
      <c r="V962" s="177">
        <f t="shared" si="528"/>
        <v>51107.634502337853</v>
      </c>
      <c r="W962" s="177">
        <f t="shared" si="529"/>
        <v>323120.79688283207</v>
      </c>
      <c r="X962" s="185">
        <f t="shared" si="530"/>
        <v>0</v>
      </c>
      <c r="Y962" s="177">
        <f t="shared" si="531"/>
        <v>0</v>
      </c>
      <c r="Z962" s="186">
        <f t="shared" si="532"/>
        <v>0</v>
      </c>
      <c r="AA962" s="177">
        <f t="shared" si="546"/>
        <v>0</v>
      </c>
      <c r="AB962" s="187">
        <f t="shared" si="547"/>
        <v>7.1215000000000001E-2</v>
      </c>
      <c r="AC962" s="185">
        <f t="shared" si="533"/>
        <v>12</v>
      </c>
      <c r="AD962" s="185">
        <v>252</v>
      </c>
      <c r="AE962" s="184">
        <f t="shared" si="549"/>
        <v>1.0032812529999999</v>
      </c>
      <c r="AF962" s="177">
        <f t="shared" si="550"/>
        <v>1058.7589078599999</v>
      </c>
      <c r="AG962" s="177">
        <f t="shared" si="535"/>
        <v>1060.24108413</v>
      </c>
      <c r="AH962" s="188">
        <f t="shared" si="548"/>
        <v>0</v>
      </c>
      <c r="AI962" s="188"/>
      <c r="AJ962" s="188"/>
      <c r="AK962" s="188"/>
      <c r="AL962" s="8"/>
      <c r="AM962" s="8"/>
      <c r="AN962" s="8"/>
      <c r="AO962" s="8"/>
      <c r="AP962" s="8"/>
      <c r="AQ962" s="8"/>
      <c r="AR962" s="5"/>
      <c r="AW962" s="30"/>
      <c r="AX962" s="30"/>
      <c r="BF962" s="1"/>
      <c r="BG962" s="1"/>
      <c r="BH962" s="1"/>
      <c r="BI962" s="1"/>
    </row>
    <row r="963" spans="1:61" x14ac:dyDescent="0.2">
      <c r="A963" s="125">
        <f t="shared" si="536"/>
        <v>42854</v>
      </c>
      <c r="B963" s="177">
        <f t="shared" si="520"/>
        <v>324307.35719268722</v>
      </c>
      <c r="C963" s="3">
        <f t="shared" si="537"/>
        <v>43781493.221012779</v>
      </c>
      <c r="D963" s="177">
        <f t="shared" si="538"/>
        <v>265581.17084077001</v>
      </c>
      <c r="E963" s="177">
        <f t="shared" si="539"/>
        <v>29922.547114230001</v>
      </c>
      <c r="F963" s="178">
        <f t="shared" si="521"/>
        <v>235658.62372654001</v>
      </c>
      <c r="G963" s="179">
        <f t="shared" si="540"/>
        <v>4809.67</v>
      </c>
      <c r="H963" s="180">
        <f>IF(AND(N963=1,N962&gt;1),VLOOKUP(A962,[1]Plan1!$CW$105:$CY$215,3),H962)</f>
        <v>4821.6899999999996</v>
      </c>
      <c r="I963" s="181">
        <f t="shared" si="522"/>
        <v>42777</v>
      </c>
      <c r="J963" s="181">
        <f t="shared" si="541"/>
        <v>42805</v>
      </c>
      <c r="K963" s="182">
        <f t="shared" si="523"/>
        <v>2.4991319570779602E-3</v>
      </c>
      <c r="L963" s="213">
        <f t="shared" si="542"/>
        <v>42865</v>
      </c>
      <c r="M963" s="183">
        <f t="shared" si="543"/>
        <v>19</v>
      </c>
      <c r="N963" s="183">
        <f t="shared" si="524"/>
        <v>13</v>
      </c>
      <c r="O963" s="177">
        <f t="shared" si="525"/>
        <v>1.00170925</v>
      </c>
      <c r="P963" s="184">
        <f t="shared" si="552"/>
        <v>1.0033000599999999</v>
      </c>
      <c r="Q963" s="184">
        <f t="shared" si="544"/>
        <v>1.2149546895697774</v>
      </c>
      <c r="R963" s="177">
        <f t="shared" si="551"/>
        <v>1.2170313500000001</v>
      </c>
      <c r="S963" s="177">
        <f t="shared" si="545"/>
        <v>1.21495468</v>
      </c>
      <c r="T963" s="177">
        <f t="shared" si="526"/>
        <v>322669.08643287001</v>
      </c>
      <c r="U963" s="177">
        <f t="shared" si="527"/>
        <v>6431.9915397242321</v>
      </c>
      <c r="V963" s="177">
        <f t="shared" si="528"/>
        <v>51145.309246513025</v>
      </c>
      <c r="W963" s="177">
        <f t="shared" si="529"/>
        <v>323158.47162700724</v>
      </c>
      <c r="X963" s="185">
        <f t="shared" si="530"/>
        <v>0</v>
      </c>
      <c r="Y963" s="177">
        <f t="shared" si="531"/>
        <v>0</v>
      </c>
      <c r="Z963" s="186">
        <f t="shared" si="532"/>
        <v>0</v>
      </c>
      <c r="AA963" s="177">
        <f t="shared" si="546"/>
        <v>0</v>
      </c>
      <c r="AB963" s="187">
        <f t="shared" si="547"/>
        <v>7.1215000000000001E-2</v>
      </c>
      <c r="AC963" s="185">
        <f t="shared" si="533"/>
        <v>13</v>
      </c>
      <c r="AD963" s="185">
        <v>252</v>
      </c>
      <c r="AE963" s="184">
        <f t="shared" si="549"/>
        <v>1.003555177</v>
      </c>
      <c r="AF963" s="177">
        <f t="shared" si="550"/>
        <v>1147.14571469</v>
      </c>
      <c r="AG963" s="177">
        <f t="shared" si="535"/>
        <v>1148.8855656799999</v>
      </c>
      <c r="AH963" s="188">
        <f t="shared" si="548"/>
        <v>0</v>
      </c>
      <c r="AI963" s="188"/>
      <c r="AJ963" s="188"/>
      <c r="AK963" s="188"/>
      <c r="AL963" s="8"/>
      <c r="AM963" s="8"/>
      <c r="AN963" s="8"/>
      <c r="AO963" s="8"/>
      <c r="AP963" s="8"/>
      <c r="AQ963" s="8"/>
      <c r="AR963" s="5"/>
      <c r="AW963" s="30"/>
      <c r="AX963" s="30"/>
      <c r="BF963" s="1"/>
      <c r="BG963" s="1"/>
      <c r="BH963" s="1"/>
      <c r="BI963" s="1"/>
    </row>
    <row r="964" spans="1:61" x14ac:dyDescent="0.2">
      <c r="A964" s="125">
        <f t="shared" si="536"/>
        <v>42855</v>
      </c>
      <c r="B964" s="177">
        <f t="shared" si="520"/>
        <v>324307.35719268722</v>
      </c>
      <c r="C964" s="3">
        <f t="shared" si="537"/>
        <v>43781493.221012779</v>
      </c>
      <c r="D964" s="177">
        <f t="shared" si="538"/>
        <v>265581.17084077001</v>
      </c>
      <c r="E964" s="177">
        <f t="shared" si="539"/>
        <v>29922.547114230001</v>
      </c>
      <c r="F964" s="178">
        <f t="shared" si="521"/>
        <v>235658.62372654001</v>
      </c>
      <c r="G964" s="179">
        <f t="shared" si="540"/>
        <v>4809.67</v>
      </c>
      <c r="H964" s="180">
        <f>IF(AND(N964=1,N963&gt;1),VLOOKUP(A963,[1]Plan1!$CW$105:$CY$215,3),H963)</f>
        <v>4821.6899999999996</v>
      </c>
      <c r="I964" s="181">
        <f t="shared" si="522"/>
        <v>42777</v>
      </c>
      <c r="J964" s="181">
        <f t="shared" si="541"/>
        <v>42805</v>
      </c>
      <c r="K964" s="182">
        <f t="shared" si="523"/>
        <v>2.4991319570779602E-3</v>
      </c>
      <c r="L964" s="213">
        <f t="shared" si="542"/>
        <v>42865</v>
      </c>
      <c r="M964" s="183">
        <f t="shared" si="543"/>
        <v>19</v>
      </c>
      <c r="N964" s="183">
        <f t="shared" si="524"/>
        <v>13</v>
      </c>
      <c r="O964" s="177">
        <f t="shared" si="525"/>
        <v>1.00170925</v>
      </c>
      <c r="P964" s="184">
        <f t="shared" si="552"/>
        <v>1.0033000599999999</v>
      </c>
      <c r="Q964" s="184">
        <f t="shared" si="544"/>
        <v>1.2149546895697774</v>
      </c>
      <c r="R964" s="177">
        <f t="shared" si="551"/>
        <v>1.2170313500000001</v>
      </c>
      <c r="S964" s="177">
        <f t="shared" si="545"/>
        <v>1.21495468</v>
      </c>
      <c r="T964" s="177">
        <f t="shared" si="526"/>
        <v>322669.08643287001</v>
      </c>
      <c r="U964" s="177">
        <f t="shared" si="527"/>
        <v>6431.9915397242321</v>
      </c>
      <c r="V964" s="177">
        <f t="shared" si="528"/>
        <v>51145.309246513025</v>
      </c>
      <c r="W964" s="177">
        <f t="shared" si="529"/>
        <v>323158.47162700724</v>
      </c>
      <c r="X964" s="185">
        <f t="shared" si="530"/>
        <v>0</v>
      </c>
      <c r="Y964" s="177">
        <f t="shared" si="531"/>
        <v>0</v>
      </c>
      <c r="Z964" s="186">
        <f t="shared" si="532"/>
        <v>0</v>
      </c>
      <c r="AA964" s="177">
        <f t="shared" si="546"/>
        <v>0</v>
      </c>
      <c r="AB964" s="187">
        <f t="shared" si="547"/>
        <v>7.1215000000000001E-2</v>
      </c>
      <c r="AC964" s="185">
        <f t="shared" si="533"/>
        <v>13</v>
      </c>
      <c r="AD964" s="185">
        <v>252</v>
      </c>
      <c r="AE964" s="184">
        <f t="shared" si="549"/>
        <v>1.003555177</v>
      </c>
      <c r="AF964" s="177">
        <f t="shared" si="550"/>
        <v>1147.14571469</v>
      </c>
      <c r="AG964" s="177">
        <f t="shared" si="535"/>
        <v>1148.8855656799999</v>
      </c>
      <c r="AH964" s="188">
        <f t="shared" si="548"/>
        <v>0</v>
      </c>
      <c r="AI964" s="188"/>
      <c r="AJ964" s="188"/>
      <c r="AK964" s="188"/>
      <c r="AL964" s="8"/>
      <c r="AM964" s="8"/>
      <c r="AN964" s="8"/>
      <c r="AO964" s="8"/>
      <c r="AP964" s="8"/>
      <c r="AQ964" s="8"/>
      <c r="AR964" s="5"/>
      <c r="AW964" s="30"/>
      <c r="AX964" s="30"/>
      <c r="BF964" s="1"/>
      <c r="BG964" s="1"/>
      <c r="BH964" s="1"/>
      <c r="BI964" s="1"/>
    </row>
    <row r="965" spans="1:61" x14ac:dyDescent="0.2">
      <c r="A965" s="125">
        <f t="shared" si="536"/>
        <v>42856</v>
      </c>
      <c r="B965" s="177">
        <f t="shared" si="520"/>
        <v>324307.35719268722</v>
      </c>
      <c r="C965" s="3">
        <f t="shared" si="537"/>
        <v>43781493.221012779</v>
      </c>
      <c r="D965" s="177">
        <f t="shared" si="538"/>
        <v>265581.17084077001</v>
      </c>
      <c r="E965" s="177">
        <f t="shared" si="539"/>
        <v>29922.547114230001</v>
      </c>
      <c r="F965" s="178">
        <f t="shared" si="521"/>
        <v>235658.62372654001</v>
      </c>
      <c r="G965" s="179">
        <f t="shared" si="540"/>
        <v>4809.67</v>
      </c>
      <c r="H965" s="180">
        <f>IF(AND(N965=1,N964&gt;1),VLOOKUP(A964,[1]Plan1!$CW$105:$CY$215,3),H964)</f>
        <v>4821.6899999999996</v>
      </c>
      <c r="I965" s="181">
        <f t="shared" si="522"/>
        <v>42777</v>
      </c>
      <c r="J965" s="181">
        <f t="shared" si="541"/>
        <v>42805</v>
      </c>
      <c r="K965" s="182">
        <f t="shared" si="523"/>
        <v>2.4991319570779602E-3</v>
      </c>
      <c r="L965" s="213">
        <f t="shared" si="542"/>
        <v>42865</v>
      </c>
      <c r="M965" s="183">
        <f t="shared" si="543"/>
        <v>19</v>
      </c>
      <c r="N965" s="183">
        <f t="shared" si="524"/>
        <v>13</v>
      </c>
      <c r="O965" s="177">
        <f t="shared" si="525"/>
        <v>1.00170925</v>
      </c>
      <c r="P965" s="184">
        <f t="shared" si="552"/>
        <v>1.0033000599999999</v>
      </c>
      <c r="Q965" s="184">
        <f t="shared" si="544"/>
        <v>1.2149546895697774</v>
      </c>
      <c r="R965" s="177">
        <f t="shared" si="551"/>
        <v>1.2170313500000001</v>
      </c>
      <c r="S965" s="177">
        <f t="shared" si="545"/>
        <v>1.21495468</v>
      </c>
      <c r="T965" s="177">
        <f t="shared" si="526"/>
        <v>322669.08643287001</v>
      </c>
      <c r="U965" s="177">
        <f t="shared" si="527"/>
        <v>6431.9915397242321</v>
      </c>
      <c r="V965" s="177">
        <f t="shared" si="528"/>
        <v>51145.309246513025</v>
      </c>
      <c r="W965" s="177">
        <f t="shared" si="529"/>
        <v>323158.47162700724</v>
      </c>
      <c r="X965" s="185">
        <f t="shared" si="530"/>
        <v>0</v>
      </c>
      <c r="Y965" s="177">
        <f t="shared" si="531"/>
        <v>0</v>
      </c>
      <c r="Z965" s="186">
        <f t="shared" si="532"/>
        <v>0</v>
      </c>
      <c r="AA965" s="177">
        <f t="shared" si="546"/>
        <v>0</v>
      </c>
      <c r="AB965" s="187">
        <f t="shared" si="547"/>
        <v>7.1215000000000001E-2</v>
      </c>
      <c r="AC965" s="185">
        <f t="shared" si="533"/>
        <v>13</v>
      </c>
      <c r="AD965" s="185">
        <v>252</v>
      </c>
      <c r="AE965" s="184">
        <f t="shared" si="549"/>
        <v>1.003555177</v>
      </c>
      <c r="AF965" s="177">
        <f t="shared" si="550"/>
        <v>1147.14571469</v>
      </c>
      <c r="AG965" s="177">
        <f t="shared" si="535"/>
        <v>1148.8855656799999</v>
      </c>
      <c r="AH965" s="188">
        <f t="shared" si="548"/>
        <v>0</v>
      </c>
      <c r="AI965" s="188"/>
      <c r="AJ965" s="188"/>
      <c r="AK965" s="188"/>
      <c r="AL965" s="8"/>
      <c r="AM965" s="8"/>
      <c r="AN965" s="8"/>
      <c r="AO965" s="8"/>
      <c r="AP965" s="8"/>
      <c r="AQ965" s="8"/>
      <c r="AR965" s="5"/>
      <c r="AW965" s="30"/>
      <c r="AX965" s="30"/>
      <c r="BF965" s="1"/>
      <c r="BG965" s="1"/>
      <c r="BH965" s="1"/>
      <c r="BI965" s="1"/>
    </row>
    <row r="966" spans="1:61" x14ac:dyDescent="0.2">
      <c r="A966" s="125">
        <f t="shared" si="536"/>
        <v>42857</v>
      </c>
      <c r="B966" s="177">
        <f t="shared" si="520"/>
        <v>324307.35719268722</v>
      </c>
      <c r="C966" s="3">
        <f t="shared" si="537"/>
        <v>43781493.221012779</v>
      </c>
      <c r="D966" s="177">
        <f t="shared" si="538"/>
        <v>265581.17084077001</v>
      </c>
      <c r="E966" s="177">
        <f t="shared" si="539"/>
        <v>29922.547114230001</v>
      </c>
      <c r="F966" s="178">
        <f t="shared" si="521"/>
        <v>235658.62372654001</v>
      </c>
      <c r="G966" s="179">
        <f t="shared" si="540"/>
        <v>4809.67</v>
      </c>
      <c r="H966" s="180">
        <f>IF(AND(N966=1,N965&gt;1),VLOOKUP(A965,[1]Plan1!$CW$105:$CY$215,3),H965)</f>
        <v>4821.6899999999996</v>
      </c>
      <c r="I966" s="181">
        <f t="shared" si="522"/>
        <v>42777</v>
      </c>
      <c r="J966" s="181">
        <f t="shared" si="541"/>
        <v>42805</v>
      </c>
      <c r="K966" s="182">
        <f t="shared" si="523"/>
        <v>2.4991319570779602E-3</v>
      </c>
      <c r="L966" s="213">
        <f t="shared" si="542"/>
        <v>42865</v>
      </c>
      <c r="M966" s="183">
        <f t="shared" si="543"/>
        <v>19</v>
      </c>
      <c r="N966" s="183">
        <f t="shared" si="524"/>
        <v>13</v>
      </c>
      <c r="O966" s="177">
        <f t="shared" si="525"/>
        <v>1.00170925</v>
      </c>
      <c r="P966" s="184">
        <f t="shared" si="552"/>
        <v>1.0033000599999999</v>
      </c>
      <c r="Q966" s="184">
        <f t="shared" si="544"/>
        <v>1.2149546895697774</v>
      </c>
      <c r="R966" s="177">
        <f t="shared" si="551"/>
        <v>1.2170313500000001</v>
      </c>
      <c r="S966" s="177">
        <f t="shared" si="545"/>
        <v>1.21495468</v>
      </c>
      <c r="T966" s="177">
        <f t="shared" si="526"/>
        <v>322669.08643287001</v>
      </c>
      <c r="U966" s="177">
        <f t="shared" si="527"/>
        <v>6431.9915397242321</v>
      </c>
      <c r="V966" s="177">
        <f t="shared" si="528"/>
        <v>51145.309246513025</v>
      </c>
      <c r="W966" s="177">
        <f t="shared" si="529"/>
        <v>323158.47162700724</v>
      </c>
      <c r="X966" s="185">
        <f t="shared" si="530"/>
        <v>0</v>
      </c>
      <c r="Y966" s="177">
        <f t="shared" si="531"/>
        <v>0</v>
      </c>
      <c r="Z966" s="186">
        <f t="shared" si="532"/>
        <v>0</v>
      </c>
      <c r="AA966" s="177">
        <f t="shared" si="546"/>
        <v>0</v>
      </c>
      <c r="AB966" s="187">
        <f t="shared" si="547"/>
        <v>7.1215000000000001E-2</v>
      </c>
      <c r="AC966" s="185">
        <f t="shared" si="533"/>
        <v>13</v>
      </c>
      <c r="AD966" s="185">
        <v>252</v>
      </c>
      <c r="AE966" s="184">
        <f t="shared" si="549"/>
        <v>1.003555177</v>
      </c>
      <c r="AF966" s="177">
        <f t="shared" si="550"/>
        <v>1147.14571469</v>
      </c>
      <c r="AG966" s="177">
        <f t="shared" si="535"/>
        <v>1148.8855656799999</v>
      </c>
      <c r="AH966" s="188">
        <f t="shared" si="548"/>
        <v>0</v>
      </c>
      <c r="AI966" s="188"/>
      <c r="AJ966" s="188"/>
      <c r="AK966" s="188"/>
      <c r="AL966" s="8"/>
      <c r="AM966" s="8"/>
      <c r="AN966" s="8"/>
      <c r="AO966" s="8"/>
      <c r="AP966" s="8"/>
      <c r="AQ966" s="8"/>
      <c r="AR966" s="5"/>
      <c r="AW966" s="30"/>
      <c r="AX966" s="30"/>
      <c r="BF966" s="1"/>
      <c r="BG966" s="1"/>
      <c r="BH966" s="1"/>
      <c r="BI966" s="1"/>
    </row>
    <row r="967" spans="1:61" x14ac:dyDescent="0.2">
      <c r="A967" s="125">
        <f t="shared" si="536"/>
        <v>42858</v>
      </c>
      <c r="B967" s="177">
        <f t="shared" si="520"/>
        <v>324433.72807179112</v>
      </c>
      <c r="C967" s="3">
        <f t="shared" si="537"/>
        <v>43798553.289691798</v>
      </c>
      <c r="D967" s="177">
        <f t="shared" si="538"/>
        <v>265581.17084077001</v>
      </c>
      <c r="E967" s="177">
        <f t="shared" si="539"/>
        <v>29922.547114230001</v>
      </c>
      <c r="F967" s="178">
        <f t="shared" si="521"/>
        <v>235658.62372654001</v>
      </c>
      <c r="G967" s="179">
        <f t="shared" si="540"/>
        <v>4809.67</v>
      </c>
      <c r="H967" s="180">
        <f>IF(AND(N967=1,N966&gt;1),VLOOKUP(A966,[1]Plan1!$CW$105:$CY$215,3),H966)</f>
        <v>4821.6899999999996</v>
      </c>
      <c r="I967" s="181">
        <f t="shared" si="522"/>
        <v>42777</v>
      </c>
      <c r="J967" s="181">
        <f t="shared" si="541"/>
        <v>42805</v>
      </c>
      <c r="K967" s="182">
        <f t="shared" si="523"/>
        <v>2.4991319570779602E-3</v>
      </c>
      <c r="L967" s="213">
        <f t="shared" si="542"/>
        <v>42865</v>
      </c>
      <c r="M967" s="183">
        <f t="shared" si="543"/>
        <v>19</v>
      </c>
      <c r="N967" s="183">
        <f t="shared" si="524"/>
        <v>14</v>
      </c>
      <c r="O967" s="177">
        <f t="shared" si="525"/>
        <v>1.0018408599999999</v>
      </c>
      <c r="P967" s="184">
        <f t="shared" si="552"/>
        <v>1.0033000599999999</v>
      </c>
      <c r="Q967" s="184">
        <f t="shared" si="544"/>
        <v>1.2149546895697774</v>
      </c>
      <c r="R967" s="177">
        <f t="shared" si="551"/>
        <v>1.2171912499999999</v>
      </c>
      <c r="S967" s="177">
        <f t="shared" si="545"/>
        <v>1.21495468</v>
      </c>
      <c r="T967" s="177">
        <f t="shared" si="526"/>
        <v>322669.08643287001</v>
      </c>
      <c r="U967" s="177">
        <f t="shared" si="527"/>
        <v>6431.9915397242321</v>
      </c>
      <c r="V967" s="177">
        <f t="shared" si="528"/>
        <v>51182.991060446868</v>
      </c>
      <c r="W967" s="177">
        <f t="shared" si="529"/>
        <v>323196.15344094113</v>
      </c>
      <c r="X967" s="185">
        <f t="shared" si="530"/>
        <v>0</v>
      </c>
      <c r="Y967" s="177">
        <f t="shared" si="531"/>
        <v>0</v>
      </c>
      <c r="Z967" s="186">
        <f t="shared" si="532"/>
        <v>0</v>
      </c>
      <c r="AA967" s="177">
        <f t="shared" si="546"/>
        <v>0</v>
      </c>
      <c r="AB967" s="187">
        <f t="shared" si="547"/>
        <v>7.1215000000000001E-2</v>
      </c>
      <c r="AC967" s="185">
        <f t="shared" si="533"/>
        <v>14</v>
      </c>
      <c r="AD967" s="185">
        <v>252</v>
      </c>
      <c r="AE967" s="184">
        <f t="shared" si="549"/>
        <v>1.0038291749999999</v>
      </c>
      <c r="AF967" s="177">
        <f t="shared" si="550"/>
        <v>1235.5563990400001</v>
      </c>
      <c r="AG967" s="177">
        <f t="shared" si="535"/>
        <v>1237.5746308499999</v>
      </c>
      <c r="AH967" s="188">
        <f t="shared" si="548"/>
        <v>0</v>
      </c>
      <c r="AI967" s="188"/>
      <c r="AJ967" s="188"/>
      <c r="AK967" s="188"/>
      <c r="AL967" s="8"/>
      <c r="AM967" s="8"/>
      <c r="AN967" s="8"/>
      <c r="AO967" s="8"/>
      <c r="AP967" s="8"/>
      <c r="AQ967" s="8"/>
      <c r="AR967" s="5"/>
      <c r="AW967" s="30"/>
      <c r="AX967" s="30"/>
      <c r="BF967" s="1"/>
      <c r="BG967" s="1"/>
      <c r="BH967" s="1"/>
      <c r="BI967" s="1"/>
    </row>
    <row r="968" spans="1:61" x14ac:dyDescent="0.2">
      <c r="A968" s="125">
        <f t="shared" si="536"/>
        <v>42859</v>
      </c>
      <c r="B968" s="177">
        <f t="shared" si="520"/>
        <v>324560.14620917122</v>
      </c>
      <c r="C968" s="3">
        <f t="shared" si="537"/>
        <v>43815619.738238111</v>
      </c>
      <c r="D968" s="177">
        <f t="shared" si="538"/>
        <v>265581.17084077001</v>
      </c>
      <c r="E968" s="177">
        <f t="shared" si="539"/>
        <v>29922.547114230001</v>
      </c>
      <c r="F968" s="178">
        <f t="shared" si="521"/>
        <v>235658.62372654001</v>
      </c>
      <c r="G968" s="179">
        <f t="shared" si="540"/>
        <v>4809.67</v>
      </c>
      <c r="H968" s="180">
        <f>IF(AND(N968=1,N967&gt;1),VLOOKUP(A967,[1]Plan1!$CW$105:$CY$215,3),H967)</f>
        <v>4821.6899999999996</v>
      </c>
      <c r="I968" s="181">
        <f t="shared" si="522"/>
        <v>42777</v>
      </c>
      <c r="J968" s="181">
        <f t="shared" si="541"/>
        <v>42805</v>
      </c>
      <c r="K968" s="182">
        <f t="shared" si="523"/>
        <v>2.4991319570779602E-3</v>
      </c>
      <c r="L968" s="213">
        <f t="shared" si="542"/>
        <v>42865</v>
      </c>
      <c r="M968" s="183">
        <f t="shared" si="543"/>
        <v>19</v>
      </c>
      <c r="N968" s="183">
        <f t="shared" si="524"/>
        <v>15</v>
      </c>
      <c r="O968" s="177">
        <f t="shared" si="525"/>
        <v>1.0019724800000001</v>
      </c>
      <c r="P968" s="184">
        <f t="shared" si="552"/>
        <v>1.0033000599999999</v>
      </c>
      <c r="Q968" s="184">
        <f t="shared" si="544"/>
        <v>1.2149546895697774</v>
      </c>
      <c r="R968" s="177">
        <f t="shared" si="551"/>
        <v>1.21735116</v>
      </c>
      <c r="S968" s="177">
        <f t="shared" si="545"/>
        <v>1.21495468</v>
      </c>
      <c r="T968" s="177">
        <f t="shared" si="526"/>
        <v>322669.08643287001</v>
      </c>
      <c r="U968" s="177">
        <f t="shared" si="527"/>
        <v>6431.9915397242321</v>
      </c>
      <c r="V968" s="177">
        <f t="shared" si="528"/>
        <v>51220.67523096699</v>
      </c>
      <c r="W968" s="177">
        <f t="shared" si="529"/>
        <v>323233.83761146123</v>
      </c>
      <c r="X968" s="185">
        <f t="shared" si="530"/>
        <v>0</v>
      </c>
      <c r="Y968" s="177">
        <f t="shared" si="531"/>
        <v>0</v>
      </c>
      <c r="Z968" s="186">
        <f t="shared" si="532"/>
        <v>0</v>
      </c>
      <c r="AA968" s="177">
        <f t="shared" si="546"/>
        <v>0</v>
      </c>
      <c r="AB968" s="187">
        <f t="shared" si="547"/>
        <v>7.1215000000000001E-2</v>
      </c>
      <c r="AC968" s="185">
        <f t="shared" si="533"/>
        <v>15</v>
      </c>
      <c r="AD968" s="185">
        <v>252</v>
      </c>
      <c r="AE968" s="184">
        <f t="shared" si="549"/>
        <v>1.0041032480000001</v>
      </c>
      <c r="AF968" s="177">
        <f t="shared" si="550"/>
        <v>1323.9912835600001</v>
      </c>
      <c r="AG968" s="177">
        <f t="shared" si="535"/>
        <v>1326.30859771</v>
      </c>
      <c r="AH968" s="188">
        <f t="shared" si="548"/>
        <v>0</v>
      </c>
      <c r="AI968" s="188"/>
      <c r="AJ968" s="188"/>
      <c r="AK968" s="188"/>
      <c r="AL968" s="8"/>
      <c r="AM968" s="8"/>
      <c r="AN968" s="8"/>
      <c r="AO968" s="8"/>
      <c r="AP968" s="8"/>
      <c r="AQ968" s="8"/>
      <c r="AR968" s="5"/>
      <c r="AW968" s="30"/>
      <c r="AX968" s="30"/>
      <c r="BF968" s="1"/>
      <c r="BG968" s="1"/>
      <c r="BH968" s="1"/>
      <c r="BI968" s="1"/>
    </row>
    <row r="969" spans="1:61" x14ac:dyDescent="0.2">
      <c r="A969" s="125">
        <f t="shared" si="536"/>
        <v>42860</v>
      </c>
      <c r="B969" s="177">
        <f t="shared" si="520"/>
        <v>324686.61129196757</v>
      </c>
      <c r="C969" s="3">
        <f t="shared" si="537"/>
        <v>43832692.52441562</v>
      </c>
      <c r="D969" s="177">
        <f t="shared" si="538"/>
        <v>265581.17084077001</v>
      </c>
      <c r="E969" s="177">
        <f t="shared" si="539"/>
        <v>29922.547114230001</v>
      </c>
      <c r="F969" s="178">
        <f t="shared" si="521"/>
        <v>235658.62372654001</v>
      </c>
      <c r="G969" s="179">
        <f t="shared" si="540"/>
        <v>4809.67</v>
      </c>
      <c r="H969" s="180">
        <f>IF(AND(N969=1,N968&gt;1),VLOOKUP(A968,[1]Plan1!$CW$105:$CY$215,3),H968)</f>
        <v>4821.6899999999996</v>
      </c>
      <c r="I969" s="181">
        <f t="shared" si="522"/>
        <v>42777</v>
      </c>
      <c r="J969" s="181">
        <f t="shared" si="541"/>
        <v>42805</v>
      </c>
      <c r="K969" s="182">
        <f t="shared" si="523"/>
        <v>2.4991319570779602E-3</v>
      </c>
      <c r="L969" s="213">
        <f t="shared" si="542"/>
        <v>42865</v>
      </c>
      <c r="M969" s="183">
        <f t="shared" si="543"/>
        <v>19</v>
      </c>
      <c r="N969" s="183">
        <f t="shared" si="524"/>
        <v>16</v>
      </c>
      <c r="O969" s="177">
        <f t="shared" si="525"/>
        <v>1.0021041100000001</v>
      </c>
      <c r="P969" s="184">
        <f t="shared" si="552"/>
        <v>1.0033000599999999</v>
      </c>
      <c r="Q969" s="184">
        <f t="shared" si="544"/>
        <v>1.2149546895697774</v>
      </c>
      <c r="R969" s="177">
        <f t="shared" si="551"/>
        <v>1.21751108</v>
      </c>
      <c r="S969" s="177">
        <f t="shared" si="545"/>
        <v>1.21495468</v>
      </c>
      <c r="T969" s="177">
        <f t="shared" si="526"/>
        <v>322669.08643287001</v>
      </c>
      <c r="U969" s="177">
        <f t="shared" si="527"/>
        <v>6431.9915397242321</v>
      </c>
      <c r="V969" s="177">
        <f t="shared" si="528"/>
        <v>51258.361758073333</v>
      </c>
      <c r="W969" s="177">
        <f t="shared" si="529"/>
        <v>323271.52413856756</v>
      </c>
      <c r="X969" s="185">
        <f t="shared" si="530"/>
        <v>0</v>
      </c>
      <c r="Y969" s="177">
        <f t="shared" si="531"/>
        <v>0</v>
      </c>
      <c r="Z969" s="186">
        <f t="shared" si="532"/>
        <v>0</v>
      </c>
      <c r="AA969" s="177">
        <f t="shared" si="546"/>
        <v>0</v>
      </c>
      <c r="AB969" s="187">
        <f t="shared" si="547"/>
        <v>7.1215000000000001E-2</v>
      </c>
      <c r="AC969" s="185">
        <f t="shared" si="533"/>
        <v>16</v>
      </c>
      <c r="AD969" s="185">
        <v>252</v>
      </c>
      <c r="AE969" s="184">
        <f t="shared" si="549"/>
        <v>1.0043773949999999</v>
      </c>
      <c r="AF969" s="177">
        <f t="shared" si="550"/>
        <v>1412.4500456000001</v>
      </c>
      <c r="AG969" s="177">
        <f t="shared" si="535"/>
        <v>1415.0871534</v>
      </c>
      <c r="AH969" s="188">
        <f t="shared" si="548"/>
        <v>0</v>
      </c>
      <c r="AI969" s="188"/>
      <c r="AJ969" s="188"/>
      <c r="AK969" s="188"/>
      <c r="AL969" s="8"/>
      <c r="AM969" s="8"/>
      <c r="AN969" s="8"/>
      <c r="AO969" s="8"/>
      <c r="AP969" s="8"/>
      <c r="AQ969" s="8"/>
      <c r="AR969" s="5"/>
      <c r="AW969" s="30"/>
      <c r="AX969" s="30"/>
      <c r="BF969" s="1"/>
      <c r="BG969" s="1"/>
      <c r="BH969" s="1"/>
      <c r="BI969" s="1"/>
    </row>
    <row r="970" spans="1:61" x14ac:dyDescent="0.2">
      <c r="A970" s="125">
        <f t="shared" si="536"/>
        <v>42861</v>
      </c>
      <c r="B970" s="177">
        <f t="shared" ref="B970:B1033" si="553">(W970+AG970)</f>
        <v>324813.13107975881</v>
      </c>
      <c r="C970" s="3">
        <f t="shared" si="537"/>
        <v>43849772.69576744</v>
      </c>
      <c r="D970" s="177">
        <f t="shared" si="538"/>
        <v>265581.17084077001</v>
      </c>
      <c r="E970" s="177">
        <f t="shared" si="539"/>
        <v>29922.547114230001</v>
      </c>
      <c r="F970" s="178">
        <f t="shared" ref="F970:F1033" si="554">(D970-E970)</f>
        <v>235658.62372654001</v>
      </c>
      <c r="G970" s="179">
        <f t="shared" si="540"/>
        <v>4809.67</v>
      </c>
      <c r="H970" s="180">
        <f>IF(AND(N970=1,N969&gt;1),VLOOKUP(A969,[1]Plan1!$CW$105:$CY$215,3),H969)</f>
        <v>4821.6899999999996</v>
      </c>
      <c r="I970" s="181">
        <f t="shared" ref="I970:I1033" si="555">EDATE(J970,-1)</f>
        <v>42777</v>
      </c>
      <c r="J970" s="181">
        <f t="shared" si="541"/>
        <v>42805</v>
      </c>
      <c r="K970" s="182">
        <f t="shared" ref="K970:K1033" si="556">(H970/G970)-1</f>
        <v>2.4991319570779602E-3</v>
      </c>
      <c r="L970" s="213">
        <f t="shared" si="542"/>
        <v>42865</v>
      </c>
      <c r="M970" s="183">
        <f t="shared" si="543"/>
        <v>19</v>
      </c>
      <c r="N970" s="183">
        <f t="shared" ref="N970:N1033" si="557">(M970-(NETWORKDAYS(A970,L970,$AT$194:$AT$348)-1))</f>
        <v>17</v>
      </c>
      <c r="O970" s="177">
        <f t="shared" ref="O970:O1033" si="558">TRUNC((H970/G970)^TRUNC((N970/M970),9),8)</f>
        <v>1.00223577</v>
      </c>
      <c r="P970" s="184">
        <f t="shared" si="552"/>
        <v>1.0033000599999999</v>
      </c>
      <c r="Q970" s="184">
        <f t="shared" si="544"/>
        <v>1.2149546895697774</v>
      </c>
      <c r="R970" s="177">
        <f t="shared" si="551"/>
        <v>1.2176710399999999</v>
      </c>
      <c r="S970" s="177">
        <f t="shared" si="545"/>
        <v>1.21495468</v>
      </c>
      <c r="T970" s="177">
        <f t="shared" ref="T970:T1033" si="559">TRUNC(D970*S970,8)</f>
        <v>322669.08643287001</v>
      </c>
      <c r="U970" s="177">
        <f t="shared" ref="U970:U1033" si="560">(E970*(S970-1))</f>
        <v>6431.9915397242321</v>
      </c>
      <c r="V970" s="177">
        <f t="shared" ref="V970:V1033" si="561">(F970*(R970-1))</f>
        <v>51296.05771152462</v>
      </c>
      <c r="W970" s="177">
        <f t="shared" ref="W970:W1033" si="562">(D970+U970+V970)</f>
        <v>323309.22009201883</v>
      </c>
      <c r="X970" s="185">
        <f t="shared" ref="X970:X1033" si="563">IF(VLOOKUP(A970,AT$10:BC$190,10)=VLOOKUP(A969,AT$10:BC$190,10),0,VLOOKUP(A970,AT$10:BC$190,10))</f>
        <v>0</v>
      </c>
      <c r="Y970" s="177">
        <f t="shared" ref="Y970:Y1033" si="564">IF(X970&gt;0,VLOOKUP(A970,AT$12:AX$190,5),0)</f>
        <v>0</v>
      </c>
      <c r="Z970" s="186">
        <f t="shared" ref="Z970:Z1033" si="565">IF(X970&gt;0,VLOOKUP($A970,$AT$10:$AY$190,6),0)</f>
        <v>0</v>
      </c>
      <c r="AA970" s="177">
        <f t="shared" si="546"/>
        <v>0</v>
      </c>
      <c r="AB970" s="187">
        <f t="shared" si="547"/>
        <v>7.1215000000000001E-2</v>
      </c>
      <c r="AC970" s="185">
        <f t="shared" ref="AC970:AC1033" si="566">N970</f>
        <v>17</v>
      </c>
      <c r="AD970" s="185">
        <v>252</v>
      </c>
      <c r="AE970" s="184">
        <f t="shared" si="549"/>
        <v>1.004651618</v>
      </c>
      <c r="AF970" s="177">
        <f t="shared" si="550"/>
        <v>1500.9333304899999</v>
      </c>
      <c r="AG970" s="177">
        <f t="shared" ref="AG970:AG1033" si="567">TRUNC((W970*(AE970-1)),8)</f>
        <v>1503.9109877400001</v>
      </c>
      <c r="AH970" s="188">
        <f t="shared" si="548"/>
        <v>0</v>
      </c>
      <c r="AI970" s="188"/>
      <c r="AJ970" s="188"/>
      <c r="AK970" s="188"/>
      <c r="AL970" s="8"/>
      <c r="AM970" s="8"/>
      <c r="AN970" s="8"/>
      <c r="AO970" s="8"/>
      <c r="AP970" s="8"/>
      <c r="AQ970" s="8"/>
      <c r="AR970" s="5"/>
      <c r="AW970" s="30"/>
      <c r="AX970" s="30"/>
      <c r="BF970" s="1"/>
      <c r="BG970" s="1"/>
      <c r="BH970" s="1"/>
      <c r="BI970" s="1"/>
    </row>
    <row r="971" spans="1:61" x14ac:dyDescent="0.2">
      <c r="A971" s="125">
        <f t="shared" ref="A971:A1034" si="568">(A970+1)</f>
        <v>42862</v>
      </c>
      <c r="B971" s="177">
        <f t="shared" si="553"/>
        <v>324813.13107975881</v>
      </c>
      <c r="C971" s="3">
        <f t="shared" ref="C971:C1034" si="569">B971*135</f>
        <v>43849772.69576744</v>
      </c>
      <c r="D971" s="177">
        <f t="shared" ref="D971:D1034" si="570">TRUNC(IF(X970&gt;0,VLOOKUP(A970,$AT$12:$AU$190,2),D970),8)</f>
        <v>265581.17084077001</v>
      </c>
      <c r="E971" s="177">
        <f t="shared" ref="E971:E1034" si="571">IF(ISERROR(VLOOKUP(A971,AZ$12:BB$174,2,FALSE)=TRUE),E970,VLOOKUP(A971,AZ$12:BB$174,2,FALSE))</f>
        <v>29922.547114230001</v>
      </c>
      <c r="F971" s="178">
        <f t="shared" si="554"/>
        <v>235658.62372654001</v>
      </c>
      <c r="G971" s="179">
        <f t="shared" ref="G971:G1034" si="572">IF(H971=H970,G970,H970)</f>
        <v>4809.67</v>
      </c>
      <c r="H971" s="180">
        <f>IF(AND(N971=1,N970&gt;1),VLOOKUP(A970,[1]Plan1!$CW$105:$CY$215,3),H970)</f>
        <v>4821.6899999999996</v>
      </c>
      <c r="I971" s="181">
        <f t="shared" si="555"/>
        <v>42777</v>
      </c>
      <c r="J971" s="181">
        <f t="shared" ref="J971:J1034" si="573">IF(X970&gt;0,EDATE(A971,-1),+J970)</f>
        <v>42805</v>
      </c>
      <c r="K971" s="182">
        <f t="shared" si="556"/>
        <v>2.4991319570779602E-3</v>
      </c>
      <c r="L971" s="213">
        <f t="shared" ref="L971:L1034" si="574">VLOOKUP(A970,AZ$193:BA$372,2)</f>
        <v>42865</v>
      </c>
      <c r="M971" s="183">
        <f t="shared" ref="M971:M1034" si="575">IF(L971=L970,M970,NETWORKDAYS(L970,L971,$AT$194:$AT$348)-1)</f>
        <v>19</v>
      </c>
      <c r="N971" s="183">
        <f t="shared" si="557"/>
        <v>17</v>
      </c>
      <c r="O971" s="177">
        <f t="shared" si="558"/>
        <v>1.00223577</v>
      </c>
      <c r="P971" s="184">
        <f t="shared" si="552"/>
        <v>1.0033000599999999</v>
      </c>
      <c r="Q971" s="184">
        <f t="shared" ref="Q971:Q1034" si="576">IF(L971&gt;L970,Q970*P971,Q970)</f>
        <v>1.2149546895697774</v>
      </c>
      <c r="R971" s="177">
        <f t="shared" si="551"/>
        <v>1.2176710399999999</v>
      </c>
      <c r="S971" s="177">
        <f t="shared" ref="S971:S1034" si="577">IF(AND(X971&gt;0,MONTH(A971)=S$9),R971,S970)</f>
        <v>1.21495468</v>
      </c>
      <c r="T971" s="177">
        <f t="shared" si="559"/>
        <v>322669.08643287001</v>
      </c>
      <c r="U971" s="177">
        <f t="shared" si="560"/>
        <v>6431.9915397242321</v>
      </c>
      <c r="V971" s="177">
        <f t="shared" si="561"/>
        <v>51296.05771152462</v>
      </c>
      <c r="W971" s="177">
        <f t="shared" si="562"/>
        <v>323309.22009201883</v>
      </c>
      <c r="X971" s="185">
        <f t="shared" si="563"/>
        <v>0</v>
      </c>
      <c r="Y971" s="177">
        <f t="shared" si="564"/>
        <v>0</v>
      </c>
      <c r="Z971" s="186">
        <f t="shared" si="565"/>
        <v>0</v>
      </c>
      <c r="AA971" s="177">
        <f t="shared" ref="AA971:AA1034" si="578">IF(Z971&gt;0,TRUNC(Z971*T971,8),0)</f>
        <v>0</v>
      </c>
      <c r="AB971" s="187">
        <f t="shared" ref="AB971:AB1034" si="579">(AB970)</f>
        <v>7.1215000000000001E-2</v>
      </c>
      <c r="AC971" s="185">
        <f t="shared" si="566"/>
        <v>17</v>
      </c>
      <c r="AD971" s="185">
        <v>252</v>
      </c>
      <c r="AE971" s="184">
        <f t="shared" si="549"/>
        <v>1.004651618</v>
      </c>
      <c r="AF971" s="177">
        <f t="shared" si="550"/>
        <v>1500.9333304899999</v>
      </c>
      <c r="AG971" s="177">
        <f t="shared" si="567"/>
        <v>1503.9109877400001</v>
      </c>
      <c r="AH971" s="188">
        <f t="shared" ref="AH971:AH1034" si="580">IF(AA971&gt;0,AA971+AF971,0)</f>
        <v>0</v>
      </c>
      <c r="AI971" s="188"/>
      <c r="AJ971" s="188"/>
      <c r="AK971" s="188"/>
      <c r="AL971" s="8"/>
      <c r="AM971" s="8"/>
      <c r="AN971" s="8"/>
      <c r="AO971" s="8"/>
      <c r="AP971" s="8"/>
      <c r="AQ971" s="8"/>
      <c r="AR971" s="5"/>
      <c r="AW971" s="30"/>
      <c r="AX971" s="30"/>
      <c r="BF971" s="1"/>
      <c r="BG971" s="1"/>
      <c r="BH971" s="1"/>
      <c r="BI971" s="1"/>
    </row>
    <row r="972" spans="1:61" x14ac:dyDescent="0.2">
      <c r="A972" s="125">
        <f t="shared" si="568"/>
        <v>42863</v>
      </c>
      <c r="B972" s="177">
        <f t="shared" si="553"/>
        <v>324813.13107975881</v>
      </c>
      <c r="C972" s="3">
        <f t="shared" si="569"/>
        <v>43849772.69576744</v>
      </c>
      <c r="D972" s="177">
        <f t="shared" si="570"/>
        <v>265581.17084077001</v>
      </c>
      <c r="E972" s="177">
        <f t="shared" si="571"/>
        <v>29922.547114230001</v>
      </c>
      <c r="F972" s="178">
        <f t="shared" si="554"/>
        <v>235658.62372654001</v>
      </c>
      <c r="G972" s="179">
        <f t="shared" si="572"/>
        <v>4809.67</v>
      </c>
      <c r="H972" s="180">
        <f>IF(AND(N972=1,N971&gt;1),VLOOKUP(A971,[1]Plan1!$CW$105:$CY$215,3),H971)</f>
        <v>4821.6899999999996</v>
      </c>
      <c r="I972" s="181">
        <f t="shared" si="555"/>
        <v>42777</v>
      </c>
      <c r="J972" s="181">
        <f t="shared" si="573"/>
        <v>42805</v>
      </c>
      <c r="K972" s="182">
        <f t="shared" si="556"/>
        <v>2.4991319570779602E-3</v>
      </c>
      <c r="L972" s="213">
        <f t="shared" si="574"/>
        <v>42865</v>
      </c>
      <c r="M972" s="183">
        <f t="shared" si="575"/>
        <v>19</v>
      </c>
      <c r="N972" s="183">
        <f t="shared" si="557"/>
        <v>17</v>
      </c>
      <c r="O972" s="177">
        <f t="shared" si="558"/>
        <v>1.00223577</v>
      </c>
      <c r="P972" s="184">
        <f t="shared" si="552"/>
        <v>1.0033000599999999</v>
      </c>
      <c r="Q972" s="184">
        <f t="shared" si="576"/>
        <v>1.2149546895697774</v>
      </c>
      <c r="R972" s="177">
        <f t="shared" si="551"/>
        <v>1.2176710399999999</v>
      </c>
      <c r="S972" s="177">
        <f t="shared" si="577"/>
        <v>1.21495468</v>
      </c>
      <c r="T972" s="177">
        <f t="shared" si="559"/>
        <v>322669.08643287001</v>
      </c>
      <c r="U972" s="177">
        <f t="shared" si="560"/>
        <v>6431.9915397242321</v>
      </c>
      <c r="V972" s="177">
        <f t="shared" si="561"/>
        <v>51296.05771152462</v>
      </c>
      <c r="W972" s="177">
        <f t="shared" si="562"/>
        <v>323309.22009201883</v>
      </c>
      <c r="X972" s="185">
        <f t="shared" si="563"/>
        <v>0</v>
      </c>
      <c r="Y972" s="177">
        <f t="shared" si="564"/>
        <v>0</v>
      </c>
      <c r="Z972" s="186">
        <f t="shared" si="565"/>
        <v>0</v>
      </c>
      <c r="AA972" s="177">
        <f t="shared" si="578"/>
        <v>0</v>
      </c>
      <c r="AB972" s="187">
        <f t="shared" si="579"/>
        <v>7.1215000000000001E-2</v>
      </c>
      <c r="AC972" s="185">
        <f t="shared" si="566"/>
        <v>17</v>
      </c>
      <c r="AD972" s="185">
        <v>252</v>
      </c>
      <c r="AE972" s="184">
        <f t="shared" si="549"/>
        <v>1.004651618</v>
      </c>
      <c r="AF972" s="177">
        <f t="shared" si="550"/>
        <v>1500.9333304899999</v>
      </c>
      <c r="AG972" s="177">
        <f t="shared" si="567"/>
        <v>1503.9109877400001</v>
      </c>
      <c r="AH972" s="188">
        <f t="shared" si="580"/>
        <v>0</v>
      </c>
      <c r="AI972" s="188"/>
      <c r="AJ972" s="188"/>
      <c r="AK972" s="188"/>
      <c r="AL972" s="8"/>
      <c r="AM972" s="8"/>
      <c r="AN972" s="8"/>
      <c r="AO972" s="8"/>
      <c r="AP972" s="8"/>
      <c r="AQ972" s="8"/>
      <c r="AR972" s="5"/>
      <c r="AW972" s="30"/>
      <c r="AX972" s="30"/>
      <c r="BF972" s="1"/>
      <c r="BG972" s="1"/>
      <c r="BH972" s="1"/>
      <c r="BI972" s="1"/>
    </row>
    <row r="973" spans="1:61" x14ac:dyDescent="0.2">
      <c r="A973" s="125">
        <f t="shared" si="568"/>
        <v>42864</v>
      </c>
      <c r="B973" s="177">
        <f t="shared" si="553"/>
        <v>324939.70020580268</v>
      </c>
      <c r="C973" s="3">
        <f t="shared" si="569"/>
        <v>43866859.527783364</v>
      </c>
      <c r="D973" s="177">
        <f t="shared" si="570"/>
        <v>265581.17084077001</v>
      </c>
      <c r="E973" s="177">
        <f t="shared" si="571"/>
        <v>29922.547114230001</v>
      </c>
      <c r="F973" s="178">
        <f t="shared" si="554"/>
        <v>235658.62372654001</v>
      </c>
      <c r="G973" s="179">
        <f t="shared" si="572"/>
        <v>4809.67</v>
      </c>
      <c r="H973" s="180">
        <f>IF(AND(N973=1,N972&gt;1),VLOOKUP(A972,[1]Plan1!$CW$105:$CY$215,3),H972)</f>
        <v>4821.6899999999996</v>
      </c>
      <c r="I973" s="181">
        <f t="shared" si="555"/>
        <v>42777</v>
      </c>
      <c r="J973" s="181">
        <f t="shared" si="573"/>
        <v>42805</v>
      </c>
      <c r="K973" s="182">
        <f t="shared" si="556"/>
        <v>2.4991319570779602E-3</v>
      </c>
      <c r="L973" s="213">
        <f t="shared" si="574"/>
        <v>42865</v>
      </c>
      <c r="M973" s="183">
        <f t="shared" si="575"/>
        <v>19</v>
      </c>
      <c r="N973" s="183">
        <f t="shared" si="557"/>
        <v>18</v>
      </c>
      <c r="O973" s="177">
        <f t="shared" si="558"/>
        <v>1.00236744</v>
      </c>
      <c r="P973" s="184">
        <f t="shared" si="552"/>
        <v>1.0033000599999999</v>
      </c>
      <c r="Q973" s="184">
        <f t="shared" si="576"/>
        <v>1.2149546895697774</v>
      </c>
      <c r="R973" s="177">
        <f t="shared" si="551"/>
        <v>1.21783102</v>
      </c>
      <c r="S973" s="177">
        <f t="shared" si="577"/>
        <v>1.21495468</v>
      </c>
      <c r="T973" s="177">
        <f t="shared" si="559"/>
        <v>322669.08643287001</v>
      </c>
      <c r="U973" s="177">
        <f t="shared" si="560"/>
        <v>6431.9915397242321</v>
      </c>
      <c r="V973" s="177">
        <f t="shared" si="561"/>
        <v>51333.758378148406</v>
      </c>
      <c r="W973" s="177">
        <f t="shared" si="562"/>
        <v>323346.92075864266</v>
      </c>
      <c r="X973" s="185">
        <f t="shared" si="563"/>
        <v>0</v>
      </c>
      <c r="Y973" s="177">
        <f t="shared" si="564"/>
        <v>0</v>
      </c>
      <c r="Z973" s="186">
        <f t="shared" si="565"/>
        <v>0</v>
      </c>
      <c r="AA973" s="177">
        <f t="shared" si="578"/>
        <v>0</v>
      </c>
      <c r="AB973" s="187">
        <f t="shared" si="579"/>
        <v>7.1215000000000001E-2</v>
      </c>
      <c r="AC973" s="185">
        <f t="shared" si="566"/>
        <v>18</v>
      </c>
      <c r="AD973" s="185">
        <v>252</v>
      </c>
      <c r="AE973" s="184">
        <f t="shared" si="549"/>
        <v>1.0049259150000001</v>
      </c>
      <c r="AF973" s="177">
        <f t="shared" si="550"/>
        <v>1589.4404928900001</v>
      </c>
      <c r="AG973" s="177">
        <f t="shared" si="567"/>
        <v>1592.77944716</v>
      </c>
      <c r="AH973" s="188">
        <f t="shared" si="580"/>
        <v>0</v>
      </c>
      <c r="AI973" s="188"/>
      <c r="AJ973" s="188"/>
      <c r="AK973" s="188"/>
      <c r="AL973" s="8"/>
      <c r="AM973" s="8"/>
      <c r="AN973" s="8"/>
      <c r="AO973" s="8"/>
      <c r="AP973" s="8"/>
      <c r="AQ973" s="8"/>
      <c r="AR973" s="5"/>
      <c r="AW973" s="30"/>
      <c r="AX973" s="30"/>
      <c r="BF973" s="1"/>
      <c r="BG973" s="1"/>
      <c r="BH973" s="1"/>
      <c r="BI973" s="1"/>
    </row>
    <row r="974" spans="1:61" x14ac:dyDescent="0.2">
      <c r="A974" s="125">
        <f t="shared" si="568"/>
        <v>42865</v>
      </c>
      <c r="B974" s="177">
        <f t="shared" si="553"/>
        <v>325066.31696028268</v>
      </c>
      <c r="C974" s="3">
        <f t="shared" si="569"/>
        <v>43883952.789638162</v>
      </c>
      <c r="D974" s="177">
        <f t="shared" si="570"/>
        <v>265581.17084077001</v>
      </c>
      <c r="E974" s="177">
        <f t="shared" si="571"/>
        <v>29922.547114230001</v>
      </c>
      <c r="F974" s="178">
        <f t="shared" si="554"/>
        <v>235658.62372654001</v>
      </c>
      <c r="G974" s="179">
        <f t="shared" si="572"/>
        <v>4809.67</v>
      </c>
      <c r="H974" s="180">
        <f>IF(AND(N974=1,N973&gt;1),VLOOKUP(A973,[1]Plan1!$CW$105:$CY$215,3),H973)</f>
        <v>4821.6899999999996</v>
      </c>
      <c r="I974" s="181">
        <f t="shared" si="555"/>
        <v>42777</v>
      </c>
      <c r="J974" s="181">
        <f t="shared" si="573"/>
        <v>42805</v>
      </c>
      <c r="K974" s="182">
        <f t="shared" si="556"/>
        <v>2.4991319570779602E-3</v>
      </c>
      <c r="L974" s="213">
        <f t="shared" si="574"/>
        <v>42865</v>
      </c>
      <c r="M974" s="183">
        <f t="shared" si="575"/>
        <v>19</v>
      </c>
      <c r="N974" s="183">
        <f t="shared" si="557"/>
        <v>19</v>
      </c>
      <c r="O974" s="177">
        <f t="shared" si="558"/>
        <v>1.0024991299999999</v>
      </c>
      <c r="P974" s="184">
        <f t="shared" si="552"/>
        <v>1.0033000599999999</v>
      </c>
      <c r="Q974" s="184">
        <f t="shared" si="576"/>
        <v>1.2149546895697774</v>
      </c>
      <c r="R974" s="177">
        <f t="shared" si="551"/>
        <v>1.21799101</v>
      </c>
      <c r="S974" s="177">
        <f t="shared" si="577"/>
        <v>1.21495468</v>
      </c>
      <c r="T974" s="177">
        <f t="shared" si="559"/>
        <v>322669.08643287001</v>
      </c>
      <c r="U974" s="177">
        <f t="shared" si="560"/>
        <v>6431.9915397242321</v>
      </c>
      <c r="V974" s="177">
        <f t="shared" si="561"/>
        <v>51371.461401358414</v>
      </c>
      <c r="W974" s="177">
        <f t="shared" si="562"/>
        <v>323384.62378185266</v>
      </c>
      <c r="X974" s="185">
        <f t="shared" si="563"/>
        <v>32</v>
      </c>
      <c r="Y974" s="177">
        <f t="shared" si="564"/>
        <v>2764.43440728</v>
      </c>
      <c r="Z974" s="186">
        <f t="shared" si="565"/>
        <v>1.0409E-2</v>
      </c>
      <c r="AA974" s="177">
        <f t="shared" si="578"/>
        <v>3358.66252067</v>
      </c>
      <c r="AB974" s="187">
        <f t="shared" si="579"/>
        <v>7.1215000000000001E-2</v>
      </c>
      <c r="AC974" s="185">
        <f t="shared" si="566"/>
        <v>19</v>
      </c>
      <c r="AD974" s="185">
        <v>252</v>
      </c>
      <c r="AE974" s="184">
        <f t="shared" si="549"/>
        <v>1.0052002879999999</v>
      </c>
      <c r="AF974" s="177">
        <f t="shared" si="550"/>
        <v>1677.9721781400001</v>
      </c>
      <c r="AG974" s="177">
        <f t="shared" si="567"/>
        <v>1681.69317843</v>
      </c>
      <c r="AH974" s="188">
        <f t="shared" si="580"/>
        <v>5036.6346988100004</v>
      </c>
      <c r="AI974" s="188"/>
      <c r="AJ974" s="188"/>
      <c r="AK974" s="188"/>
      <c r="AL974" s="8"/>
      <c r="AM974" s="8"/>
      <c r="AN974" s="8"/>
      <c r="AO974" s="8"/>
      <c r="AP974" s="8"/>
      <c r="AQ974" s="8"/>
      <c r="AR974" s="5"/>
      <c r="AW974" s="30"/>
      <c r="AX974" s="30"/>
      <c r="BF974" s="1"/>
      <c r="BG974" s="1"/>
      <c r="BH974" s="1"/>
      <c r="BI974" s="1"/>
    </row>
    <row r="975" spans="1:61" x14ac:dyDescent="0.2">
      <c r="A975" s="125">
        <f t="shared" si="568"/>
        <v>42866</v>
      </c>
      <c r="B975" s="177">
        <f t="shared" si="553"/>
        <v>320130.79934653052</v>
      </c>
      <c r="C975" s="3">
        <f t="shared" si="569"/>
        <v>43217657.911781617</v>
      </c>
      <c r="D975" s="177">
        <f t="shared" si="570"/>
        <v>262816.73643349</v>
      </c>
      <c r="E975" s="177">
        <f t="shared" si="571"/>
        <v>27158.112706949996</v>
      </c>
      <c r="F975" s="178">
        <f t="shared" si="554"/>
        <v>235658.62372654001</v>
      </c>
      <c r="G975" s="179">
        <f t="shared" si="572"/>
        <v>4821.6899999999996</v>
      </c>
      <c r="H975" s="180">
        <f>IF(AND(N975=1,N974&gt;1),VLOOKUP(A974,[1]Plan1!$CW$105:$CY$215,3),H974)</f>
        <v>4828.4399999999996</v>
      </c>
      <c r="I975" s="181">
        <f t="shared" si="555"/>
        <v>42805</v>
      </c>
      <c r="J975" s="181">
        <f t="shared" si="573"/>
        <v>42836</v>
      </c>
      <c r="K975" s="182">
        <f t="shared" si="556"/>
        <v>1.3999240930047119E-3</v>
      </c>
      <c r="L975" s="213">
        <f t="shared" si="574"/>
        <v>42898</v>
      </c>
      <c r="M975" s="183">
        <f t="shared" si="575"/>
        <v>23</v>
      </c>
      <c r="N975" s="183">
        <f t="shared" si="557"/>
        <v>1</v>
      </c>
      <c r="O975" s="177">
        <f t="shared" si="558"/>
        <v>1.0000608200000001</v>
      </c>
      <c r="P975" s="184">
        <f t="shared" si="552"/>
        <v>1.0024991299999999</v>
      </c>
      <c r="Q975" s="184">
        <f t="shared" si="576"/>
        <v>1.2179910192831218</v>
      </c>
      <c r="R975" s="177">
        <f t="shared" si="551"/>
        <v>1.2180650900000001</v>
      </c>
      <c r="S975" s="177">
        <f t="shared" si="577"/>
        <v>1.21495468</v>
      </c>
      <c r="T975" s="177">
        <f t="shared" si="559"/>
        <v>319310.42391219002</v>
      </c>
      <c r="U975" s="177">
        <f t="shared" si="560"/>
        <v>5837.763426326369</v>
      </c>
      <c r="V975" s="177">
        <f t="shared" si="561"/>
        <v>51388.918992204097</v>
      </c>
      <c r="W975" s="177">
        <f t="shared" si="562"/>
        <v>320043.41885202052</v>
      </c>
      <c r="X975" s="185">
        <f t="shared" si="563"/>
        <v>0</v>
      </c>
      <c r="Y975" s="177">
        <f t="shared" si="564"/>
        <v>0</v>
      </c>
      <c r="Z975" s="186">
        <f t="shared" si="565"/>
        <v>0</v>
      </c>
      <c r="AA975" s="177">
        <f t="shared" si="578"/>
        <v>0</v>
      </c>
      <c r="AB975" s="187">
        <f t="shared" si="579"/>
        <v>7.1215000000000001E-2</v>
      </c>
      <c r="AC975" s="185">
        <f t="shared" si="566"/>
        <v>1</v>
      </c>
      <c r="AD975" s="185">
        <v>252</v>
      </c>
      <c r="AE975" s="184">
        <f t="shared" si="549"/>
        <v>1.000273027</v>
      </c>
      <c r="AF975" s="177">
        <f t="shared" si="550"/>
        <v>87.180367099999998</v>
      </c>
      <c r="AG975" s="177">
        <f t="shared" si="567"/>
        <v>87.380494510000005</v>
      </c>
      <c r="AH975" s="188">
        <f t="shared" si="580"/>
        <v>0</v>
      </c>
      <c r="AI975" s="188"/>
      <c r="AJ975" s="188"/>
      <c r="AK975" s="188"/>
      <c r="AL975" s="8"/>
      <c r="AM975" s="8"/>
      <c r="AN975" s="8"/>
      <c r="AO975" s="8"/>
      <c r="AP975" s="8"/>
      <c r="AQ975" s="8"/>
      <c r="AR975" s="5"/>
      <c r="AW975" s="30"/>
      <c r="AX975" s="30"/>
      <c r="BF975" s="1"/>
      <c r="BG975" s="1"/>
      <c r="BH975" s="1"/>
      <c r="BI975" s="1"/>
    </row>
    <row r="976" spans="1:61" x14ac:dyDescent="0.2">
      <c r="A976" s="125">
        <f t="shared" si="568"/>
        <v>42867</v>
      </c>
      <c r="B976" s="177">
        <f t="shared" si="553"/>
        <v>320235.67332712241</v>
      </c>
      <c r="C976" s="3">
        <f t="shared" si="569"/>
        <v>43231815.899161525</v>
      </c>
      <c r="D976" s="177">
        <f t="shared" si="570"/>
        <v>262816.73643349</v>
      </c>
      <c r="E976" s="177">
        <f t="shared" si="571"/>
        <v>27158.112706949996</v>
      </c>
      <c r="F976" s="178">
        <f t="shared" si="554"/>
        <v>235658.62372654001</v>
      </c>
      <c r="G976" s="179">
        <f t="shared" si="572"/>
        <v>4821.6899999999996</v>
      </c>
      <c r="H976" s="180">
        <f>IF(AND(N976=1,N975&gt;1),VLOOKUP(A975,[1]Plan1!$CW$105:$CY$215,3),H975)</f>
        <v>4828.4399999999996</v>
      </c>
      <c r="I976" s="181">
        <f t="shared" si="555"/>
        <v>42805</v>
      </c>
      <c r="J976" s="181">
        <f t="shared" si="573"/>
        <v>42836</v>
      </c>
      <c r="K976" s="182">
        <f t="shared" si="556"/>
        <v>1.3999240930047119E-3</v>
      </c>
      <c r="L976" s="213">
        <f t="shared" si="574"/>
        <v>42898</v>
      </c>
      <c r="M976" s="183">
        <f t="shared" si="575"/>
        <v>23</v>
      </c>
      <c r="N976" s="183">
        <f t="shared" si="557"/>
        <v>2</v>
      </c>
      <c r="O976" s="177">
        <f t="shared" si="558"/>
        <v>1.0001216500000001</v>
      </c>
      <c r="P976" s="184">
        <f t="shared" si="552"/>
        <v>1.0024991299999999</v>
      </c>
      <c r="Q976" s="184">
        <f t="shared" si="576"/>
        <v>1.2179910192831218</v>
      </c>
      <c r="R976" s="177">
        <f t="shared" si="551"/>
        <v>1.2181391800000001</v>
      </c>
      <c r="S976" s="177">
        <f t="shared" si="577"/>
        <v>1.21495468</v>
      </c>
      <c r="T976" s="177">
        <f t="shared" si="559"/>
        <v>319310.42391219002</v>
      </c>
      <c r="U976" s="177">
        <f t="shared" si="560"/>
        <v>5837.763426326369</v>
      </c>
      <c r="V976" s="177">
        <f t="shared" si="561"/>
        <v>51406.378939636008</v>
      </c>
      <c r="W976" s="177">
        <f t="shared" si="562"/>
        <v>320060.87879945239</v>
      </c>
      <c r="X976" s="185">
        <f t="shared" si="563"/>
        <v>0</v>
      </c>
      <c r="Y976" s="177">
        <f t="shared" si="564"/>
        <v>0</v>
      </c>
      <c r="Z976" s="186">
        <f t="shared" si="565"/>
        <v>0</v>
      </c>
      <c r="AA976" s="177">
        <f t="shared" si="578"/>
        <v>0</v>
      </c>
      <c r="AB976" s="187">
        <f t="shared" si="579"/>
        <v>7.1215000000000001E-2</v>
      </c>
      <c r="AC976" s="185">
        <f t="shared" si="566"/>
        <v>2</v>
      </c>
      <c r="AD976" s="185">
        <v>252</v>
      </c>
      <c r="AE976" s="184">
        <f t="shared" si="549"/>
        <v>1.000546129</v>
      </c>
      <c r="AF976" s="177">
        <f t="shared" si="550"/>
        <v>174.3846825</v>
      </c>
      <c r="AG976" s="177">
        <f t="shared" si="567"/>
        <v>174.79452767000001</v>
      </c>
      <c r="AH976" s="188">
        <f t="shared" si="580"/>
        <v>0</v>
      </c>
      <c r="AI976" s="188"/>
      <c r="AJ976" s="188"/>
      <c r="AK976" s="188"/>
      <c r="AL976" s="8"/>
      <c r="AM976" s="8"/>
      <c r="AN976" s="8"/>
      <c r="AO976" s="8"/>
      <c r="AP976" s="8"/>
      <c r="AQ976" s="8"/>
      <c r="AR976" s="5"/>
      <c r="AW976" s="30"/>
      <c r="AX976" s="30"/>
      <c r="BF976" s="1"/>
      <c r="BG976" s="1"/>
      <c r="BH976" s="1"/>
      <c r="BI976" s="1"/>
    </row>
    <row r="977" spans="1:61" x14ac:dyDescent="0.2">
      <c r="A977" s="125">
        <f t="shared" si="568"/>
        <v>42868</v>
      </c>
      <c r="B977" s="177">
        <f t="shared" si="553"/>
        <v>320340.58085028426</v>
      </c>
      <c r="C977" s="3">
        <f t="shared" si="569"/>
        <v>43245978.414788373</v>
      </c>
      <c r="D977" s="177">
        <f t="shared" si="570"/>
        <v>262816.73643349</v>
      </c>
      <c r="E977" s="177">
        <f t="shared" si="571"/>
        <v>27158.112706949996</v>
      </c>
      <c r="F977" s="178">
        <f t="shared" si="554"/>
        <v>235658.62372654001</v>
      </c>
      <c r="G977" s="179">
        <f t="shared" si="572"/>
        <v>4821.6899999999996</v>
      </c>
      <c r="H977" s="180">
        <f>IF(AND(N977=1,N976&gt;1),VLOOKUP(A976,[1]Plan1!$CW$105:$CY$215,3),H976)</f>
        <v>4828.4399999999996</v>
      </c>
      <c r="I977" s="181">
        <f t="shared" si="555"/>
        <v>42805</v>
      </c>
      <c r="J977" s="181">
        <f t="shared" si="573"/>
        <v>42836</v>
      </c>
      <c r="K977" s="182">
        <f t="shared" si="556"/>
        <v>1.3999240930047119E-3</v>
      </c>
      <c r="L977" s="213">
        <f t="shared" si="574"/>
        <v>42898</v>
      </c>
      <c r="M977" s="183">
        <f t="shared" si="575"/>
        <v>23</v>
      </c>
      <c r="N977" s="183">
        <f t="shared" si="557"/>
        <v>3</v>
      </c>
      <c r="O977" s="177">
        <f t="shared" si="558"/>
        <v>1.0001824800000001</v>
      </c>
      <c r="P977" s="184">
        <f t="shared" si="552"/>
        <v>1.0024991299999999</v>
      </c>
      <c r="Q977" s="184">
        <f t="shared" si="576"/>
        <v>1.2179910192831218</v>
      </c>
      <c r="R977" s="177">
        <f t="shared" si="551"/>
        <v>1.2182132699999999</v>
      </c>
      <c r="S977" s="177">
        <f t="shared" si="577"/>
        <v>1.21495468</v>
      </c>
      <c r="T977" s="177">
        <f t="shared" si="559"/>
        <v>319310.42391219002</v>
      </c>
      <c r="U977" s="177">
        <f t="shared" si="560"/>
        <v>5837.763426326369</v>
      </c>
      <c r="V977" s="177">
        <f t="shared" si="561"/>
        <v>51423.838887067861</v>
      </c>
      <c r="W977" s="177">
        <f t="shared" si="562"/>
        <v>320078.33874688426</v>
      </c>
      <c r="X977" s="185">
        <f t="shared" si="563"/>
        <v>0</v>
      </c>
      <c r="Y977" s="177">
        <f t="shared" si="564"/>
        <v>0</v>
      </c>
      <c r="Z977" s="186">
        <f t="shared" si="565"/>
        <v>0</v>
      </c>
      <c r="AA977" s="177">
        <f t="shared" si="578"/>
        <v>0</v>
      </c>
      <c r="AB977" s="187">
        <f t="shared" si="579"/>
        <v>7.1215000000000001E-2</v>
      </c>
      <c r="AC977" s="185">
        <f t="shared" si="566"/>
        <v>3</v>
      </c>
      <c r="AD977" s="185">
        <v>252</v>
      </c>
      <c r="AE977" s="184">
        <f t="shared" si="549"/>
        <v>1.0008193059999999</v>
      </c>
      <c r="AF977" s="177">
        <f t="shared" si="550"/>
        <v>261.61294616999999</v>
      </c>
      <c r="AG977" s="177">
        <f t="shared" si="567"/>
        <v>262.24210340000002</v>
      </c>
      <c r="AH977" s="188">
        <f t="shared" si="580"/>
        <v>0</v>
      </c>
      <c r="AI977" s="188"/>
      <c r="AJ977" s="188"/>
      <c r="AK977" s="188"/>
      <c r="AL977" s="8"/>
      <c r="AM977" s="8"/>
      <c r="AN977" s="8"/>
      <c r="AO977" s="8"/>
      <c r="AP977" s="8"/>
      <c r="AQ977" s="8"/>
      <c r="AR977" s="5"/>
      <c r="AW977" s="30"/>
      <c r="AX977" s="30"/>
      <c r="BF977" s="1"/>
      <c r="BG977" s="1"/>
      <c r="BH977" s="1"/>
      <c r="BI977" s="1"/>
    </row>
    <row r="978" spans="1:61" x14ac:dyDescent="0.2">
      <c r="A978" s="125">
        <f t="shared" si="568"/>
        <v>42869</v>
      </c>
      <c r="B978" s="177">
        <f t="shared" si="553"/>
        <v>320340.58085028426</v>
      </c>
      <c r="C978" s="3">
        <f t="shared" si="569"/>
        <v>43245978.414788373</v>
      </c>
      <c r="D978" s="177">
        <f t="shared" si="570"/>
        <v>262816.73643349</v>
      </c>
      <c r="E978" s="177">
        <f t="shared" si="571"/>
        <v>27158.112706949996</v>
      </c>
      <c r="F978" s="178">
        <f t="shared" si="554"/>
        <v>235658.62372654001</v>
      </c>
      <c r="G978" s="179">
        <f t="shared" si="572"/>
        <v>4821.6899999999996</v>
      </c>
      <c r="H978" s="180">
        <f>IF(AND(N978=1,N977&gt;1),VLOOKUP(A977,[1]Plan1!$CW$105:$CY$215,3),H977)</f>
        <v>4828.4399999999996</v>
      </c>
      <c r="I978" s="181">
        <f t="shared" si="555"/>
        <v>42805</v>
      </c>
      <c r="J978" s="181">
        <f t="shared" si="573"/>
        <v>42836</v>
      </c>
      <c r="K978" s="182">
        <f t="shared" si="556"/>
        <v>1.3999240930047119E-3</v>
      </c>
      <c r="L978" s="213">
        <f t="shared" si="574"/>
        <v>42898</v>
      </c>
      <c r="M978" s="183">
        <f t="shared" si="575"/>
        <v>23</v>
      </c>
      <c r="N978" s="183">
        <f t="shared" si="557"/>
        <v>3</v>
      </c>
      <c r="O978" s="177">
        <f t="shared" si="558"/>
        <v>1.0001824800000001</v>
      </c>
      <c r="P978" s="184">
        <f t="shared" si="552"/>
        <v>1.0024991299999999</v>
      </c>
      <c r="Q978" s="184">
        <f t="shared" si="576"/>
        <v>1.2179910192831218</v>
      </c>
      <c r="R978" s="177">
        <f t="shared" si="551"/>
        <v>1.2182132699999999</v>
      </c>
      <c r="S978" s="177">
        <f t="shared" si="577"/>
        <v>1.21495468</v>
      </c>
      <c r="T978" s="177">
        <f t="shared" si="559"/>
        <v>319310.42391219002</v>
      </c>
      <c r="U978" s="177">
        <f t="shared" si="560"/>
        <v>5837.763426326369</v>
      </c>
      <c r="V978" s="177">
        <f t="shared" si="561"/>
        <v>51423.838887067861</v>
      </c>
      <c r="W978" s="177">
        <f t="shared" si="562"/>
        <v>320078.33874688426</v>
      </c>
      <c r="X978" s="185">
        <f t="shared" si="563"/>
        <v>0</v>
      </c>
      <c r="Y978" s="177">
        <f t="shared" si="564"/>
        <v>0</v>
      </c>
      <c r="Z978" s="186">
        <f t="shared" si="565"/>
        <v>0</v>
      </c>
      <c r="AA978" s="177">
        <f t="shared" si="578"/>
        <v>0</v>
      </c>
      <c r="AB978" s="187">
        <f t="shared" si="579"/>
        <v>7.1215000000000001E-2</v>
      </c>
      <c r="AC978" s="185">
        <f t="shared" si="566"/>
        <v>3</v>
      </c>
      <c r="AD978" s="185">
        <v>252</v>
      </c>
      <c r="AE978" s="184">
        <f t="shared" si="549"/>
        <v>1.0008193059999999</v>
      </c>
      <c r="AF978" s="177">
        <f t="shared" si="550"/>
        <v>261.61294616999999</v>
      </c>
      <c r="AG978" s="177">
        <f t="shared" si="567"/>
        <v>262.24210340000002</v>
      </c>
      <c r="AH978" s="188">
        <f t="shared" si="580"/>
        <v>0</v>
      </c>
      <c r="AI978" s="188"/>
      <c r="AJ978" s="188"/>
      <c r="AK978" s="188"/>
      <c r="AL978" s="8"/>
      <c r="AM978" s="8"/>
      <c r="AN978" s="8"/>
      <c r="AO978" s="8"/>
      <c r="AP978" s="8"/>
      <c r="AQ978" s="8"/>
      <c r="AR978" s="5"/>
      <c r="AW978" s="30"/>
      <c r="AX978" s="30"/>
      <c r="BF978" s="1"/>
      <c r="BG978" s="1"/>
      <c r="BH978" s="1"/>
      <c r="BI978" s="1"/>
    </row>
    <row r="979" spans="1:61" x14ac:dyDescent="0.2">
      <c r="A979" s="125">
        <f t="shared" si="568"/>
        <v>42870</v>
      </c>
      <c r="B979" s="177">
        <f t="shared" si="553"/>
        <v>320340.58085028426</v>
      </c>
      <c r="C979" s="3">
        <f t="shared" si="569"/>
        <v>43245978.414788373</v>
      </c>
      <c r="D979" s="177">
        <f t="shared" si="570"/>
        <v>262816.73643349</v>
      </c>
      <c r="E979" s="177">
        <f t="shared" si="571"/>
        <v>27158.112706949996</v>
      </c>
      <c r="F979" s="178">
        <f t="shared" si="554"/>
        <v>235658.62372654001</v>
      </c>
      <c r="G979" s="179">
        <f t="shared" si="572"/>
        <v>4821.6899999999996</v>
      </c>
      <c r="H979" s="180">
        <f>IF(AND(N979=1,N978&gt;1),VLOOKUP(A978,[1]Plan1!$CW$105:$CY$215,3),H978)</f>
        <v>4828.4399999999996</v>
      </c>
      <c r="I979" s="181">
        <f t="shared" si="555"/>
        <v>42805</v>
      </c>
      <c r="J979" s="181">
        <f t="shared" si="573"/>
        <v>42836</v>
      </c>
      <c r="K979" s="182">
        <f t="shared" si="556"/>
        <v>1.3999240930047119E-3</v>
      </c>
      <c r="L979" s="213">
        <f t="shared" si="574"/>
        <v>42898</v>
      </c>
      <c r="M979" s="183">
        <f t="shared" si="575"/>
        <v>23</v>
      </c>
      <c r="N979" s="183">
        <f t="shared" si="557"/>
        <v>3</v>
      </c>
      <c r="O979" s="177">
        <f t="shared" si="558"/>
        <v>1.0001824800000001</v>
      </c>
      <c r="P979" s="184">
        <f t="shared" si="552"/>
        <v>1.0024991299999999</v>
      </c>
      <c r="Q979" s="184">
        <f t="shared" si="576"/>
        <v>1.2179910192831218</v>
      </c>
      <c r="R979" s="177">
        <f t="shared" si="551"/>
        <v>1.2182132699999999</v>
      </c>
      <c r="S979" s="177">
        <f t="shared" si="577"/>
        <v>1.21495468</v>
      </c>
      <c r="T979" s="177">
        <f t="shared" si="559"/>
        <v>319310.42391219002</v>
      </c>
      <c r="U979" s="177">
        <f t="shared" si="560"/>
        <v>5837.763426326369</v>
      </c>
      <c r="V979" s="177">
        <f t="shared" si="561"/>
        <v>51423.838887067861</v>
      </c>
      <c r="W979" s="177">
        <f t="shared" si="562"/>
        <v>320078.33874688426</v>
      </c>
      <c r="X979" s="185">
        <f t="shared" si="563"/>
        <v>0</v>
      </c>
      <c r="Y979" s="177">
        <f t="shared" si="564"/>
        <v>0</v>
      </c>
      <c r="Z979" s="186">
        <f t="shared" si="565"/>
        <v>0</v>
      </c>
      <c r="AA979" s="177">
        <f t="shared" si="578"/>
        <v>0</v>
      </c>
      <c r="AB979" s="187">
        <f t="shared" si="579"/>
        <v>7.1215000000000001E-2</v>
      </c>
      <c r="AC979" s="185">
        <f t="shared" si="566"/>
        <v>3</v>
      </c>
      <c r="AD979" s="185">
        <v>252</v>
      </c>
      <c r="AE979" s="184">
        <f t="shared" si="549"/>
        <v>1.0008193059999999</v>
      </c>
      <c r="AF979" s="177">
        <f t="shared" si="550"/>
        <v>261.61294616999999</v>
      </c>
      <c r="AG979" s="177">
        <f t="shared" si="567"/>
        <v>262.24210340000002</v>
      </c>
      <c r="AH979" s="188">
        <f t="shared" si="580"/>
        <v>0</v>
      </c>
      <c r="AI979" s="188"/>
      <c r="AJ979" s="188"/>
      <c r="AK979" s="188"/>
      <c r="AL979" s="8"/>
      <c r="AM979" s="8"/>
      <c r="AN979" s="8"/>
      <c r="AO979" s="8"/>
      <c r="AP979" s="8"/>
      <c r="AQ979" s="8"/>
      <c r="AR979" s="5"/>
      <c r="AW979" s="30"/>
      <c r="AX979" s="30"/>
      <c r="BF979" s="1"/>
      <c r="BG979" s="1"/>
      <c r="BH979" s="1"/>
      <c r="BI979" s="1"/>
    </row>
    <row r="980" spans="1:61" x14ac:dyDescent="0.2">
      <c r="A980" s="125">
        <f t="shared" si="568"/>
        <v>42871</v>
      </c>
      <c r="B980" s="177">
        <f t="shared" si="553"/>
        <v>320445.52631816868</v>
      </c>
      <c r="C980" s="3">
        <f t="shared" si="569"/>
        <v>43260146.052952774</v>
      </c>
      <c r="D980" s="177">
        <f t="shared" si="570"/>
        <v>262816.73643349</v>
      </c>
      <c r="E980" s="177">
        <f t="shared" si="571"/>
        <v>27158.112706949996</v>
      </c>
      <c r="F980" s="178">
        <f t="shared" si="554"/>
        <v>235658.62372654001</v>
      </c>
      <c r="G980" s="179">
        <f t="shared" si="572"/>
        <v>4821.6899999999996</v>
      </c>
      <c r="H980" s="180">
        <f>IF(AND(N980=1,N979&gt;1),VLOOKUP(A979,[1]Plan1!$CW$105:$CY$215,3),H979)</f>
        <v>4828.4399999999996</v>
      </c>
      <c r="I980" s="181">
        <f t="shared" si="555"/>
        <v>42805</v>
      </c>
      <c r="J980" s="181">
        <f t="shared" si="573"/>
        <v>42836</v>
      </c>
      <c r="K980" s="182">
        <f t="shared" si="556"/>
        <v>1.3999240930047119E-3</v>
      </c>
      <c r="L980" s="213">
        <f t="shared" si="574"/>
        <v>42898</v>
      </c>
      <c r="M980" s="183">
        <f t="shared" si="575"/>
        <v>23</v>
      </c>
      <c r="N980" s="183">
        <f t="shared" si="557"/>
        <v>4</v>
      </c>
      <c r="O980" s="177">
        <f t="shared" si="558"/>
        <v>1.00024332</v>
      </c>
      <c r="P980" s="184">
        <f t="shared" si="552"/>
        <v>1.0024991299999999</v>
      </c>
      <c r="Q980" s="184">
        <f t="shared" si="576"/>
        <v>1.2179910192831218</v>
      </c>
      <c r="R980" s="177">
        <f t="shared" si="551"/>
        <v>1.21828738</v>
      </c>
      <c r="S980" s="177">
        <f t="shared" si="577"/>
        <v>1.21495468</v>
      </c>
      <c r="T980" s="177">
        <f t="shared" si="559"/>
        <v>319310.42391219002</v>
      </c>
      <c r="U980" s="177">
        <f t="shared" si="560"/>
        <v>5837.763426326369</v>
      </c>
      <c r="V980" s="177">
        <f t="shared" si="561"/>
        <v>51441.303547672265</v>
      </c>
      <c r="W980" s="177">
        <f t="shared" si="562"/>
        <v>320095.80340748868</v>
      </c>
      <c r="X980" s="185">
        <f t="shared" si="563"/>
        <v>0</v>
      </c>
      <c r="Y980" s="177">
        <f t="shared" si="564"/>
        <v>0</v>
      </c>
      <c r="Z980" s="186">
        <f t="shared" si="565"/>
        <v>0</v>
      </c>
      <c r="AA980" s="177">
        <f t="shared" si="578"/>
        <v>0</v>
      </c>
      <c r="AB980" s="187">
        <f t="shared" si="579"/>
        <v>7.1215000000000001E-2</v>
      </c>
      <c r="AC980" s="185">
        <f t="shared" si="566"/>
        <v>4</v>
      </c>
      <c r="AD980" s="185">
        <v>252</v>
      </c>
      <c r="AE980" s="184">
        <f t="shared" si="549"/>
        <v>1.001092557</v>
      </c>
      <c r="AF980" s="177">
        <f t="shared" si="550"/>
        <v>348.86483880999998</v>
      </c>
      <c r="AG980" s="177">
        <f t="shared" si="567"/>
        <v>349.72291067999998</v>
      </c>
      <c r="AH980" s="188">
        <f t="shared" si="580"/>
        <v>0</v>
      </c>
      <c r="AI980" s="188"/>
      <c r="AJ980" s="188"/>
      <c r="AK980" s="188"/>
      <c r="AL980" s="8"/>
      <c r="AM980" s="8"/>
      <c r="AN980" s="8"/>
      <c r="AO980" s="8"/>
      <c r="AP980" s="8"/>
      <c r="AQ980" s="8"/>
      <c r="AR980" s="5"/>
      <c r="AW980" s="30"/>
      <c r="AX980" s="30"/>
      <c r="BF980" s="1"/>
      <c r="BG980" s="1"/>
      <c r="BH980" s="1"/>
      <c r="BI980" s="1"/>
    </row>
    <row r="981" spans="1:61" x14ac:dyDescent="0.2">
      <c r="A981" s="125">
        <f t="shared" si="568"/>
        <v>42872</v>
      </c>
      <c r="B981" s="177">
        <f t="shared" si="553"/>
        <v>320550.50297920679</v>
      </c>
      <c r="C981" s="3">
        <f t="shared" si="569"/>
        <v>43274317.90219292</v>
      </c>
      <c r="D981" s="177">
        <f t="shared" si="570"/>
        <v>262816.73643349</v>
      </c>
      <c r="E981" s="177">
        <f t="shared" si="571"/>
        <v>27158.112706949996</v>
      </c>
      <c r="F981" s="178">
        <f t="shared" si="554"/>
        <v>235658.62372654001</v>
      </c>
      <c r="G981" s="179">
        <f t="shared" si="572"/>
        <v>4821.6899999999996</v>
      </c>
      <c r="H981" s="180">
        <f>IF(AND(N981=1,N980&gt;1),VLOOKUP(A980,[1]Plan1!$CW$105:$CY$215,3),H980)</f>
        <v>4828.4399999999996</v>
      </c>
      <c r="I981" s="181">
        <f t="shared" si="555"/>
        <v>42805</v>
      </c>
      <c r="J981" s="181">
        <f t="shared" si="573"/>
        <v>42836</v>
      </c>
      <c r="K981" s="182">
        <f t="shared" si="556"/>
        <v>1.3999240930047119E-3</v>
      </c>
      <c r="L981" s="213">
        <f t="shared" si="574"/>
        <v>42898</v>
      </c>
      <c r="M981" s="183">
        <f t="shared" si="575"/>
        <v>23</v>
      </c>
      <c r="N981" s="183">
        <f t="shared" si="557"/>
        <v>5</v>
      </c>
      <c r="O981" s="177">
        <f t="shared" si="558"/>
        <v>1.00030416</v>
      </c>
      <c r="P981" s="184">
        <f t="shared" si="552"/>
        <v>1.0024991299999999</v>
      </c>
      <c r="Q981" s="184">
        <f t="shared" si="576"/>
        <v>1.2179910192831218</v>
      </c>
      <c r="R981" s="177">
        <f t="shared" si="551"/>
        <v>1.21836148</v>
      </c>
      <c r="S981" s="177">
        <f t="shared" si="577"/>
        <v>1.21495468</v>
      </c>
      <c r="T981" s="177">
        <f t="shared" si="559"/>
        <v>319310.42391219002</v>
      </c>
      <c r="U981" s="177">
        <f t="shared" si="560"/>
        <v>5837.763426326369</v>
      </c>
      <c r="V981" s="177">
        <f t="shared" si="561"/>
        <v>51458.76585169039</v>
      </c>
      <c r="W981" s="177">
        <f t="shared" si="562"/>
        <v>320113.26571150677</v>
      </c>
      <c r="X981" s="185">
        <f t="shared" si="563"/>
        <v>0</v>
      </c>
      <c r="Y981" s="177">
        <f t="shared" si="564"/>
        <v>0</v>
      </c>
      <c r="Z981" s="186">
        <f t="shared" si="565"/>
        <v>0</v>
      </c>
      <c r="AA981" s="177">
        <f t="shared" si="578"/>
        <v>0</v>
      </c>
      <c r="AB981" s="187">
        <f t="shared" si="579"/>
        <v>7.1215000000000001E-2</v>
      </c>
      <c r="AC981" s="185">
        <f t="shared" si="566"/>
        <v>5</v>
      </c>
      <c r="AD981" s="185">
        <v>252</v>
      </c>
      <c r="AE981" s="184">
        <f t="shared" si="549"/>
        <v>1.0013658830000001</v>
      </c>
      <c r="AF981" s="177">
        <f t="shared" si="550"/>
        <v>436.14067974</v>
      </c>
      <c r="AG981" s="177">
        <f t="shared" si="567"/>
        <v>437.23726770000002</v>
      </c>
      <c r="AH981" s="188">
        <f t="shared" si="580"/>
        <v>0</v>
      </c>
      <c r="AI981" s="188"/>
      <c r="AJ981" s="188"/>
      <c r="AK981" s="188"/>
      <c r="AL981" s="8"/>
      <c r="AM981" s="8"/>
      <c r="AN981" s="8"/>
      <c r="AO981" s="8"/>
      <c r="AP981" s="8"/>
      <c r="AQ981" s="8"/>
      <c r="AR981" s="5"/>
      <c r="AW981" s="30"/>
      <c r="AX981" s="30"/>
      <c r="BF981" s="1"/>
      <c r="BG981" s="1"/>
      <c r="BH981" s="1"/>
      <c r="BI981" s="1"/>
    </row>
    <row r="982" spans="1:61" x14ac:dyDescent="0.2">
      <c r="A982" s="125">
        <f t="shared" si="568"/>
        <v>42873</v>
      </c>
      <c r="B982" s="177">
        <f t="shared" si="553"/>
        <v>320655.51287573494</v>
      </c>
      <c r="C982" s="3">
        <f t="shared" si="569"/>
        <v>43288494.238224216</v>
      </c>
      <c r="D982" s="177">
        <f t="shared" si="570"/>
        <v>262816.73643349</v>
      </c>
      <c r="E982" s="177">
        <f t="shared" si="571"/>
        <v>27158.112706949996</v>
      </c>
      <c r="F982" s="178">
        <f t="shared" si="554"/>
        <v>235658.62372654001</v>
      </c>
      <c r="G982" s="179">
        <f t="shared" si="572"/>
        <v>4821.6899999999996</v>
      </c>
      <c r="H982" s="180">
        <f>IF(AND(N982=1,N981&gt;1),VLOOKUP(A981,[1]Plan1!$CW$105:$CY$215,3),H981)</f>
        <v>4828.4399999999996</v>
      </c>
      <c r="I982" s="181">
        <f t="shared" si="555"/>
        <v>42805</v>
      </c>
      <c r="J982" s="181">
        <f t="shared" si="573"/>
        <v>42836</v>
      </c>
      <c r="K982" s="182">
        <f t="shared" si="556"/>
        <v>1.3999240930047119E-3</v>
      </c>
      <c r="L982" s="213">
        <f t="shared" si="574"/>
        <v>42898</v>
      </c>
      <c r="M982" s="183">
        <f t="shared" si="575"/>
        <v>23</v>
      </c>
      <c r="N982" s="183">
        <f t="shared" si="557"/>
        <v>6</v>
      </c>
      <c r="O982" s="177">
        <f t="shared" si="558"/>
        <v>1.0003649999999999</v>
      </c>
      <c r="P982" s="184">
        <f t="shared" si="552"/>
        <v>1.0024991299999999</v>
      </c>
      <c r="Q982" s="184">
        <f t="shared" si="576"/>
        <v>1.2179910192831218</v>
      </c>
      <c r="R982" s="177">
        <f t="shared" si="551"/>
        <v>1.21843558</v>
      </c>
      <c r="S982" s="177">
        <f t="shared" si="577"/>
        <v>1.21495468</v>
      </c>
      <c r="T982" s="177">
        <f t="shared" si="559"/>
        <v>319310.42391219002</v>
      </c>
      <c r="U982" s="177">
        <f t="shared" si="560"/>
        <v>5837.763426326369</v>
      </c>
      <c r="V982" s="177">
        <f t="shared" si="561"/>
        <v>51476.228155708523</v>
      </c>
      <c r="W982" s="177">
        <f t="shared" si="562"/>
        <v>320130.72801552492</v>
      </c>
      <c r="X982" s="185">
        <f t="shared" si="563"/>
        <v>0</v>
      </c>
      <c r="Y982" s="177">
        <f t="shared" si="564"/>
        <v>0</v>
      </c>
      <c r="Z982" s="186">
        <f t="shared" si="565"/>
        <v>0</v>
      </c>
      <c r="AA982" s="177">
        <f t="shared" si="578"/>
        <v>0</v>
      </c>
      <c r="AB982" s="187">
        <f t="shared" si="579"/>
        <v>7.1215000000000001E-2</v>
      </c>
      <c r="AC982" s="185">
        <f t="shared" si="566"/>
        <v>6</v>
      </c>
      <c r="AD982" s="185">
        <v>252</v>
      </c>
      <c r="AE982" s="184">
        <f t="shared" si="549"/>
        <v>1.001639283</v>
      </c>
      <c r="AF982" s="177">
        <f t="shared" si="550"/>
        <v>523.44014963999996</v>
      </c>
      <c r="AG982" s="177">
        <f t="shared" si="567"/>
        <v>524.78486021000003</v>
      </c>
      <c r="AH982" s="188">
        <f t="shared" si="580"/>
        <v>0</v>
      </c>
      <c r="AI982" s="188"/>
      <c r="AJ982" s="188"/>
      <c r="AK982" s="188"/>
      <c r="AL982" s="8"/>
      <c r="AM982" s="8"/>
      <c r="AN982" s="8"/>
      <c r="AO982" s="8"/>
      <c r="AP982" s="8"/>
      <c r="AQ982" s="8"/>
      <c r="AR982" s="5"/>
      <c r="AW982" s="30"/>
      <c r="AX982" s="30"/>
      <c r="BF982" s="1"/>
      <c r="BG982" s="1"/>
      <c r="BH982" s="1"/>
      <c r="BI982" s="1"/>
    </row>
    <row r="983" spans="1:61" x14ac:dyDescent="0.2">
      <c r="A983" s="125">
        <f t="shared" si="568"/>
        <v>42874</v>
      </c>
      <c r="B983" s="177">
        <f t="shared" si="553"/>
        <v>320760.56105394557</v>
      </c>
      <c r="C983" s="3">
        <f t="shared" si="569"/>
        <v>43302675.742282651</v>
      </c>
      <c r="D983" s="177">
        <f t="shared" si="570"/>
        <v>262816.73643349</v>
      </c>
      <c r="E983" s="177">
        <f t="shared" si="571"/>
        <v>27158.112706949996</v>
      </c>
      <c r="F983" s="178">
        <f t="shared" si="554"/>
        <v>235658.62372654001</v>
      </c>
      <c r="G983" s="179">
        <f t="shared" si="572"/>
        <v>4821.6899999999996</v>
      </c>
      <c r="H983" s="180">
        <f>IF(AND(N983=1,N982&gt;1),VLOOKUP(A982,[1]Plan1!$CW$105:$CY$215,3),H982)</f>
        <v>4828.4399999999996</v>
      </c>
      <c r="I983" s="181">
        <f t="shared" si="555"/>
        <v>42805</v>
      </c>
      <c r="J983" s="181">
        <f t="shared" si="573"/>
        <v>42836</v>
      </c>
      <c r="K983" s="182">
        <f t="shared" si="556"/>
        <v>1.3999240930047119E-3</v>
      </c>
      <c r="L983" s="213">
        <f t="shared" si="574"/>
        <v>42898</v>
      </c>
      <c r="M983" s="183">
        <f t="shared" si="575"/>
        <v>23</v>
      </c>
      <c r="N983" s="183">
        <f t="shared" si="557"/>
        <v>7</v>
      </c>
      <c r="O983" s="177">
        <f t="shared" si="558"/>
        <v>1.0004258500000001</v>
      </c>
      <c r="P983" s="184">
        <f t="shared" si="552"/>
        <v>1.0024991299999999</v>
      </c>
      <c r="Q983" s="184">
        <f t="shared" si="576"/>
        <v>1.2179910192831218</v>
      </c>
      <c r="R983" s="177">
        <f t="shared" si="551"/>
        <v>1.2185097</v>
      </c>
      <c r="S983" s="177">
        <f t="shared" si="577"/>
        <v>1.21495468</v>
      </c>
      <c r="T983" s="177">
        <f t="shared" si="559"/>
        <v>319310.42391219002</v>
      </c>
      <c r="U983" s="177">
        <f t="shared" si="560"/>
        <v>5837.763426326369</v>
      </c>
      <c r="V983" s="177">
        <f t="shared" si="561"/>
        <v>51493.695172899148</v>
      </c>
      <c r="W983" s="177">
        <f t="shared" si="562"/>
        <v>320148.19503271556</v>
      </c>
      <c r="X983" s="185">
        <f t="shared" si="563"/>
        <v>0</v>
      </c>
      <c r="Y983" s="177">
        <f t="shared" si="564"/>
        <v>0</v>
      </c>
      <c r="Z983" s="186">
        <f t="shared" si="565"/>
        <v>0</v>
      </c>
      <c r="AA983" s="177">
        <f t="shared" si="578"/>
        <v>0</v>
      </c>
      <c r="AB983" s="187">
        <f t="shared" si="579"/>
        <v>7.1215000000000001E-2</v>
      </c>
      <c r="AC983" s="185">
        <f t="shared" si="566"/>
        <v>7</v>
      </c>
      <c r="AD983" s="185">
        <v>252</v>
      </c>
      <c r="AE983" s="184">
        <f t="shared" si="549"/>
        <v>1.001912758</v>
      </c>
      <c r="AF983" s="177">
        <f t="shared" si="550"/>
        <v>610.76356782000005</v>
      </c>
      <c r="AG983" s="177">
        <f t="shared" si="567"/>
        <v>612.36602123</v>
      </c>
      <c r="AH983" s="188">
        <f t="shared" si="580"/>
        <v>0</v>
      </c>
      <c r="AI983" s="188"/>
      <c r="AJ983" s="188"/>
      <c r="AK983" s="188"/>
      <c r="AL983" s="8"/>
      <c r="AM983" s="8"/>
      <c r="AN983" s="8"/>
      <c r="AO983" s="8"/>
      <c r="AP983" s="8"/>
      <c r="AQ983" s="8"/>
      <c r="AR983" s="5"/>
      <c r="AW983" s="30"/>
      <c r="AX983" s="30"/>
      <c r="BF983" s="1"/>
      <c r="BG983" s="1"/>
      <c r="BH983" s="1"/>
      <c r="BI983" s="1"/>
    </row>
    <row r="984" spans="1:61" x14ac:dyDescent="0.2">
      <c r="A984" s="125">
        <f t="shared" si="568"/>
        <v>42875</v>
      </c>
      <c r="B984" s="177">
        <f t="shared" si="553"/>
        <v>320865.64043642988</v>
      </c>
      <c r="C984" s="3">
        <f t="shared" si="569"/>
        <v>43316861.458918035</v>
      </c>
      <c r="D984" s="177">
        <f t="shared" si="570"/>
        <v>262816.73643349</v>
      </c>
      <c r="E984" s="177">
        <f t="shared" si="571"/>
        <v>27158.112706949996</v>
      </c>
      <c r="F984" s="178">
        <f t="shared" si="554"/>
        <v>235658.62372654001</v>
      </c>
      <c r="G984" s="179">
        <f t="shared" si="572"/>
        <v>4821.6899999999996</v>
      </c>
      <c r="H984" s="180">
        <f>IF(AND(N984=1,N983&gt;1),VLOOKUP(A983,[1]Plan1!$CW$105:$CY$215,3),H983)</f>
        <v>4828.4399999999996</v>
      </c>
      <c r="I984" s="181">
        <f t="shared" si="555"/>
        <v>42805</v>
      </c>
      <c r="J984" s="181">
        <f t="shared" si="573"/>
        <v>42836</v>
      </c>
      <c r="K984" s="182">
        <f t="shared" si="556"/>
        <v>1.3999240930047119E-3</v>
      </c>
      <c r="L984" s="213">
        <f t="shared" si="574"/>
        <v>42898</v>
      </c>
      <c r="M984" s="183">
        <f t="shared" si="575"/>
        <v>23</v>
      </c>
      <c r="N984" s="183">
        <f t="shared" si="557"/>
        <v>8</v>
      </c>
      <c r="O984" s="177">
        <f t="shared" si="558"/>
        <v>1.0004867</v>
      </c>
      <c r="P984" s="184">
        <f t="shared" si="552"/>
        <v>1.0024991299999999</v>
      </c>
      <c r="Q984" s="184">
        <f t="shared" si="576"/>
        <v>1.2179910192831218</v>
      </c>
      <c r="R984" s="177">
        <f t="shared" si="551"/>
        <v>1.2185838099999999</v>
      </c>
      <c r="S984" s="177">
        <f t="shared" si="577"/>
        <v>1.21495468</v>
      </c>
      <c r="T984" s="177">
        <f t="shared" si="559"/>
        <v>319310.42391219002</v>
      </c>
      <c r="U984" s="177">
        <f t="shared" si="560"/>
        <v>5837.763426326369</v>
      </c>
      <c r="V984" s="177">
        <f t="shared" si="561"/>
        <v>51511.159833503501</v>
      </c>
      <c r="W984" s="177">
        <f t="shared" si="562"/>
        <v>320165.65969331987</v>
      </c>
      <c r="X984" s="185">
        <f t="shared" si="563"/>
        <v>0</v>
      </c>
      <c r="Y984" s="177">
        <f t="shared" si="564"/>
        <v>0</v>
      </c>
      <c r="Z984" s="186">
        <f t="shared" si="565"/>
        <v>0</v>
      </c>
      <c r="AA984" s="177">
        <f t="shared" si="578"/>
        <v>0</v>
      </c>
      <c r="AB984" s="187">
        <f t="shared" si="579"/>
        <v>7.1215000000000001E-2</v>
      </c>
      <c r="AC984" s="185">
        <f t="shared" si="566"/>
        <v>8</v>
      </c>
      <c r="AD984" s="185">
        <v>252</v>
      </c>
      <c r="AE984" s="184">
        <f t="shared" si="549"/>
        <v>1.002186308</v>
      </c>
      <c r="AF984" s="177">
        <f t="shared" si="550"/>
        <v>698.11093428000004</v>
      </c>
      <c r="AG984" s="177">
        <f t="shared" si="567"/>
        <v>699.98074311000005</v>
      </c>
      <c r="AH984" s="188">
        <f t="shared" si="580"/>
        <v>0</v>
      </c>
      <c r="AI984" s="188"/>
      <c r="AJ984" s="188"/>
      <c r="AK984" s="188"/>
      <c r="AL984" s="8"/>
      <c r="AM984" s="8"/>
      <c r="AN984" s="8"/>
      <c r="AO984" s="8"/>
      <c r="AP984" s="8"/>
      <c r="AQ984" s="8"/>
      <c r="AR984" s="5"/>
      <c r="AW984" s="30"/>
      <c r="AX984" s="30"/>
      <c r="BF984" s="1"/>
      <c r="BG984" s="1"/>
      <c r="BH984" s="1"/>
      <c r="BI984" s="1"/>
    </row>
    <row r="985" spans="1:61" x14ac:dyDescent="0.2">
      <c r="A985" s="125">
        <f t="shared" si="568"/>
        <v>42876</v>
      </c>
      <c r="B985" s="177">
        <f t="shared" si="553"/>
        <v>320865.64043642988</v>
      </c>
      <c r="C985" s="3">
        <f t="shared" si="569"/>
        <v>43316861.458918035</v>
      </c>
      <c r="D985" s="177">
        <f t="shared" si="570"/>
        <v>262816.73643349</v>
      </c>
      <c r="E985" s="177">
        <f t="shared" si="571"/>
        <v>27158.112706949996</v>
      </c>
      <c r="F985" s="178">
        <f t="shared" si="554"/>
        <v>235658.62372654001</v>
      </c>
      <c r="G985" s="179">
        <f t="shared" si="572"/>
        <v>4821.6899999999996</v>
      </c>
      <c r="H985" s="180">
        <f>IF(AND(N985=1,N984&gt;1),VLOOKUP(A984,[1]Plan1!$CW$105:$CY$215,3),H984)</f>
        <v>4828.4399999999996</v>
      </c>
      <c r="I985" s="181">
        <f t="shared" si="555"/>
        <v>42805</v>
      </c>
      <c r="J985" s="181">
        <f t="shared" si="573"/>
        <v>42836</v>
      </c>
      <c r="K985" s="182">
        <f t="shared" si="556"/>
        <v>1.3999240930047119E-3</v>
      </c>
      <c r="L985" s="213">
        <f t="shared" si="574"/>
        <v>42898</v>
      </c>
      <c r="M985" s="183">
        <f t="shared" si="575"/>
        <v>23</v>
      </c>
      <c r="N985" s="183">
        <f t="shared" si="557"/>
        <v>8</v>
      </c>
      <c r="O985" s="177">
        <f t="shared" si="558"/>
        <v>1.0004867</v>
      </c>
      <c r="P985" s="184">
        <f t="shared" si="552"/>
        <v>1.0024991299999999</v>
      </c>
      <c r="Q985" s="184">
        <f t="shared" si="576"/>
        <v>1.2179910192831218</v>
      </c>
      <c r="R985" s="177">
        <f t="shared" si="551"/>
        <v>1.2185838099999999</v>
      </c>
      <c r="S985" s="177">
        <f t="shared" si="577"/>
        <v>1.21495468</v>
      </c>
      <c r="T985" s="177">
        <f t="shared" si="559"/>
        <v>319310.42391219002</v>
      </c>
      <c r="U985" s="177">
        <f t="shared" si="560"/>
        <v>5837.763426326369</v>
      </c>
      <c r="V985" s="177">
        <f t="shared" si="561"/>
        <v>51511.159833503501</v>
      </c>
      <c r="W985" s="177">
        <f t="shared" si="562"/>
        <v>320165.65969331987</v>
      </c>
      <c r="X985" s="185">
        <f t="shared" si="563"/>
        <v>0</v>
      </c>
      <c r="Y985" s="177">
        <f t="shared" si="564"/>
        <v>0</v>
      </c>
      <c r="Z985" s="186">
        <f t="shared" si="565"/>
        <v>0</v>
      </c>
      <c r="AA985" s="177">
        <f t="shared" si="578"/>
        <v>0</v>
      </c>
      <c r="AB985" s="187">
        <f t="shared" si="579"/>
        <v>7.1215000000000001E-2</v>
      </c>
      <c r="AC985" s="185">
        <f t="shared" si="566"/>
        <v>8</v>
      </c>
      <c r="AD985" s="185">
        <v>252</v>
      </c>
      <c r="AE985" s="184">
        <f t="shared" si="549"/>
        <v>1.002186308</v>
      </c>
      <c r="AF985" s="177">
        <f t="shared" si="550"/>
        <v>698.11093428000004</v>
      </c>
      <c r="AG985" s="177">
        <f t="shared" si="567"/>
        <v>699.98074311000005</v>
      </c>
      <c r="AH985" s="188">
        <f t="shared" si="580"/>
        <v>0</v>
      </c>
      <c r="AI985" s="188"/>
      <c r="AJ985" s="188"/>
      <c r="AK985" s="188"/>
      <c r="AL985" s="8"/>
      <c r="AM985" s="8"/>
      <c r="AN985" s="8"/>
      <c r="AO985" s="8"/>
      <c r="AP985" s="8"/>
      <c r="AQ985" s="8"/>
      <c r="AR985" s="5"/>
      <c r="AW985" s="30"/>
      <c r="AX985" s="30"/>
      <c r="BF985" s="1"/>
      <c r="BG985" s="1"/>
      <c r="BH985" s="1"/>
      <c r="BI985" s="1"/>
    </row>
    <row r="986" spans="1:61" x14ac:dyDescent="0.2">
      <c r="A986" s="125">
        <f t="shared" si="568"/>
        <v>42877</v>
      </c>
      <c r="B986" s="177">
        <f t="shared" si="553"/>
        <v>320865.64043642988</v>
      </c>
      <c r="C986" s="3">
        <f t="shared" si="569"/>
        <v>43316861.458918035</v>
      </c>
      <c r="D986" s="177">
        <f t="shared" si="570"/>
        <v>262816.73643349</v>
      </c>
      <c r="E986" s="177">
        <f t="shared" si="571"/>
        <v>27158.112706949996</v>
      </c>
      <c r="F986" s="178">
        <f t="shared" si="554"/>
        <v>235658.62372654001</v>
      </c>
      <c r="G986" s="179">
        <f t="shared" si="572"/>
        <v>4821.6899999999996</v>
      </c>
      <c r="H986" s="180">
        <f>IF(AND(N986=1,N985&gt;1),VLOOKUP(A985,[1]Plan1!$CW$105:$CY$215,3),H985)</f>
        <v>4828.4399999999996</v>
      </c>
      <c r="I986" s="181">
        <f t="shared" si="555"/>
        <v>42805</v>
      </c>
      <c r="J986" s="181">
        <f t="shared" si="573"/>
        <v>42836</v>
      </c>
      <c r="K986" s="182">
        <f t="shared" si="556"/>
        <v>1.3999240930047119E-3</v>
      </c>
      <c r="L986" s="213">
        <f t="shared" si="574"/>
        <v>42898</v>
      </c>
      <c r="M986" s="183">
        <f t="shared" si="575"/>
        <v>23</v>
      </c>
      <c r="N986" s="183">
        <f t="shared" si="557"/>
        <v>8</v>
      </c>
      <c r="O986" s="177">
        <f t="shared" si="558"/>
        <v>1.0004867</v>
      </c>
      <c r="P986" s="184">
        <f t="shared" si="552"/>
        <v>1.0024991299999999</v>
      </c>
      <c r="Q986" s="184">
        <f t="shared" si="576"/>
        <v>1.2179910192831218</v>
      </c>
      <c r="R986" s="177">
        <f t="shared" si="551"/>
        <v>1.2185838099999999</v>
      </c>
      <c r="S986" s="177">
        <f t="shared" si="577"/>
        <v>1.21495468</v>
      </c>
      <c r="T986" s="177">
        <f t="shared" si="559"/>
        <v>319310.42391219002</v>
      </c>
      <c r="U986" s="177">
        <f t="shared" si="560"/>
        <v>5837.763426326369</v>
      </c>
      <c r="V986" s="177">
        <f t="shared" si="561"/>
        <v>51511.159833503501</v>
      </c>
      <c r="W986" s="177">
        <f t="shared" si="562"/>
        <v>320165.65969331987</v>
      </c>
      <c r="X986" s="185">
        <f t="shared" si="563"/>
        <v>0</v>
      </c>
      <c r="Y986" s="177">
        <f t="shared" si="564"/>
        <v>0</v>
      </c>
      <c r="Z986" s="186">
        <f t="shared" si="565"/>
        <v>0</v>
      </c>
      <c r="AA986" s="177">
        <f t="shared" si="578"/>
        <v>0</v>
      </c>
      <c r="AB986" s="187">
        <f t="shared" si="579"/>
        <v>7.1215000000000001E-2</v>
      </c>
      <c r="AC986" s="185">
        <f t="shared" si="566"/>
        <v>8</v>
      </c>
      <c r="AD986" s="185">
        <v>252</v>
      </c>
      <c r="AE986" s="184">
        <f t="shared" si="549"/>
        <v>1.002186308</v>
      </c>
      <c r="AF986" s="177">
        <f t="shared" si="550"/>
        <v>698.11093428000004</v>
      </c>
      <c r="AG986" s="177">
        <f t="shared" si="567"/>
        <v>699.98074311000005</v>
      </c>
      <c r="AH986" s="188">
        <f t="shared" si="580"/>
        <v>0</v>
      </c>
      <c r="AI986" s="188"/>
      <c r="AJ986" s="188"/>
      <c r="AK986" s="188"/>
      <c r="AL986" s="8"/>
      <c r="AM986" s="8"/>
      <c r="AN986" s="8"/>
      <c r="AO986" s="8"/>
      <c r="AP986" s="8"/>
      <c r="AQ986" s="8"/>
      <c r="AR986" s="5"/>
      <c r="AW986" s="30"/>
      <c r="AX986" s="30"/>
      <c r="BF986" s="1"/>
      <c r="BG986" s="1"/>
      <c r="BH986" s="1"/>
      <c r="BI986" s="1"/>
    </row>
    <row r="987" spans="1:61" x14ac:dyDescent="0.2">
      <c r="A987" s="125">
        <f t="shared" si="568"/>
        <v>42878</v>
      </c>
      <c r="B987" s="177">
        <f t="shared" si="553"/>
        <v>320970.75779214676</v>
      </c>
      <c r="C987" s="3">
        <f t="shared" si="569"/>
        <v>43331052.301939815</v>
      </c>
      <c r="D987" s="177">
        <f t="shared" si="570"/>
        <v>262816.73643349</v>
      </c>
      <c r="E987" s="177">
        <f t="shared" si="571"/>
        <v>27158.112706949996</v>
      </c>
      <c r="F987" s="178">
        <f t="shared" si="554"/>
        <v>235658.62372654001</v>
      </c>
      <c r="G987" s="179">
        <f t="shared" si="572"/>
        <v>4821.6899999999996</v>
      </c>
      <c r="H987" s="180">
        <f>IF(AND(N987=1,N986&gt;1),VLOOKUP(A986,[1]Plan1!$CW$105:$CY$215,3),H986)</f>
        <v>4828.4399999999996</v>
      </c>
      <c r="I987" s="181">
        <f t="shared" si="555"/>
        <v>42805</v>
      </c>
      <c r="J987" s="181">
        <f t="shared" si="573"/>
        <v>42836</v>
      </c>
      <c r="K987" s="182">
        <f t="shared" si="556"/>
        <v>1.3999240930047119E-3</v>
      </c>
      <c r="L987" s="213">
        <f t="shared" si="574"/>
        <v>42898</v>
      </c>
      <c r="M987" s="183">
        <f t="shared" si="575"/>
        <v>23</v>
      </c>
      <c r="N987" s="183">
        <f t="shared" si="557"/>
        <v>9</v>
      </c>
      <c r="O987" s="177">
        <f t="shared" si="558"/>
        <v>1.00054756</v>
      </c>
      <c r="P987" s="184">
        <f t="shared" si="552"/>
        <v>1.0024991299999999</v>
      </c>
      <c r="Q987" s="184">
        <f t="shared" si="576"/>
        <v>1.2179910192831218</v>
      </c>
      <c r="R987" s="177">
        <f t="shared" si="551"/>
        <v>1.2186579399999999</v>
      </c>
      <c r="S987" s="177">
        <f t="shared" si="577"/>
        <v>1.21495468</v>
      </c>
      <c r="T987" s="177">
        <f t="shared" si="559"/>
        <v>319310.42391219002</v>
      </c>
      <c r="U987" s="177">
        <f t="shared" si="560"/>
        <v>5837.763426326369</v>
      </c>
      <c r="V987" s="177">
        <f t="shared" si="561"/>
        <v>51528.629207280348</v>
      </c>
      <c r="W987" s="177">
        <f t="shared" si="562"/>
        <v>320183.12906709674</v>
      </c>
      <c r="X987" s="185">
        <f t="shared" si="563"/>
        <v>0</v>
      </c>
      <c r="Y987" s="177">
        <f t="shared" si="564"/>
        <v>0</v>
      </c>
      <c r="Z987" s="186">
        <f t="shared" si="565"/>
        <v>0</v>
      </c>
      <c r="AA987" s="177">
        <f t="shared" si="578"/>
        <v>0</v>
      </c>
      <c r="AB987" s="187">
        <f t="shared" si="579"/>
        <v>7.1215000000000001E-2</v>
      </c>
      <c r="AC987" s="185">
        <f t="shared" si="566"/>
        <v>9</v>
      </c>
      <c r="AD987" s="185">
        <v>252</v>
      </c>
      <c r="AE987" s="184">
        <f t="shared" si="549"/>
        <v>1.0024599320000001</v>
      </c>
      <c r="AF987" s="177">
        <f t="shared" si="550"/>
        <v>785.48192971000003</v>
      </c>
      <c r="AG987" s="177">
        <f t="shared" si="567"/>
        <v>787.62872504999996</v>
      </c>
      <c r="AH987" s="188">
        <f t="shared" si="580"/>
        <v>0</v>
      </c>
      <c r="AI987" s="188"/>
      <c r="AJ987" s="188"/>
      <c r="AK987" s="188"/>
      <c r="AL987" s="8"/>
      <c r="AM987" s="8"/>
      <c r="AN987" s="8"/>
      <c r="AO987" s="8"/>
      <c r="AP987" s="8"/>
      <c r="AQ987" s="8"/>
      <c r="AR987" s="5"/>
      <c r="AW987" s="30"/>
      <c r="AX987" s="30"/>
      <c r="BF987" s="1"/>
      <c r="BG987" s="1"/>
      <c r="BH987" s="1"/>
      <c r="BI987" s="1"/>
    </row>
    <row r="988" spans="1:61" x14ac:dyDescent="0.2">
      <c r="A988" s="125">
        <f t="shared" si="568"/>
        <v>42879</v>
      </c>
      <c r="B988" s="177">
        <f t="shared" si="553"/>
        <v>321075.90635995741</v>
      </c>
      <c r="C988" s="3">
        <f t="shared" si="569"/>
        <v>43345247.358594254</v>
      </c>
      <c r="D988" s="177">
        <f t="shared" si="570"/>
        <v>262816.73643349</v>
      </c>
      <c r="E988" s="177">
        <f t="shared" si="571"/>
        <v>27158.112706949996</v>
      </c>
      <c r="F988" s="178">
        <f t="shared" si="554"/>
        <v>235658.62372654001</v>
      </c>
      <c r="G988" s="179">
        <f t="shared" si="572"/>
        <v>4821.6899999999996</v>
      </c>
      <c r="H988" s="180">
        <f>IF(AND(N988=1,N987&gt;1),VLOOKUP(A987,[1]Plan1!$CW$105:$CY$215,3),H987)</f>
        <v>4828.4399999999996</v>
      </c>
      <c r="I988" s="181">
        <f t="shared" si="555"/>
        <v>42805</v>
      </c>
      <c r="J988" s="181">
        <f t="shared" si="573"/>
        <v>42836</v>
      </c>
      <c r="K988" s="182">
        <f t="shared" si="556"/>
        <v>1.3999240930047119E-3</v>
      </c>
      <c r="L988" s="213">
        <f t="shared" si="574"/>
        <v>42898</v>
      </c>
      <c r="M988" s="183">
        <f t="shared" si="575"/>
        <v>23</v>
      </c>
      <c r="N988" s="183">
        <f t="shared" si="557"/>
        <v>10</v>
      </c>
      <c r="O988" s="177">
        <f t="shared" si="558"/>
        <v>1.0006084200000001</v>
      </c>
      <c r="P988" s="184">
        <f t="shared" si="552"/>
        <v>1.0024991299999999</v>
      </c>
      <c r="Q988" s="184">
        <f t="shared" si="576"/>
        <v>1.2179910192831218</v>
      </c>
      <c r="R988" s="177">
        <f t="shared" si="551"/>
        <v>1.21873206</v>
      </c>
      <c r="S988" s="177">
        <f t="shared" si="577"/>
        <v>1.21495468</v>
      </c>
      <c r="T988" s="177">
        <f t="shared" si="559"/>
        <v>319310.42391219002</v>
      </c>
      <c r="U988" s="177">
        <f t="shared" si="560"/>
        <v>5837.763426326369</v>
      </c>
      <c r="V988" s="177">
        <f t="shared" si="561"/>
        <v>51546.096224470974</v>
      </c>
      <c r="W988" s="177">
        <f t="shared" si="562"/>
        <v>320200.59608428739</v>
      </c>
      <c r="X988" s="185">
        <f t="shared" si="563"/>
        <v>0</v>
      </c>
      <c r="Y988" s="177">
        <f t="shared" si="564"/>
        <v>0</v>
      </c>
      <c r="Z988" s="186">
        <f t="shared" si="565"/>
        <v>0</v>
      </c>
      <c r="AA988" s="177">
        <f t="shared" si="578"/>
        <v>0</v>
      </c>
      <c r="AB988" s="187">
        <f t="shared" si="579"/>
        <v>7.1215000000000001E-2</v>
      </c>
      <c r="AC988" s="185">
        <f t="shared" si="566"/>
        <v>10</v>
      </c>
      <c r="AD988" s="185">
        <v>252</v>
      </c>
      <c r="AE988" s="184">
        <f t="shared" si="549"/>
        <v>1.0027336309999999</v>
      </c>
      <c r="AF988" s="177">
        <f t="shared" si="550"/>
        <v>872.87687342000004</v>
      </c>
      <c r="AG988" s="177">
        <f t="shared" si="567"/>
        <v>875.31027567000001</v>
      </c>
      <c r="AH988" s="188">
        <f t="shared" si="580"/>
        <v>0</v>
      </c>
      <c r="AI988" s="188"/>
      <c r="AJ988" s="188"/>
      <c r="AK988" s="188"/>
      <c r="AL988" s="8"/>
      <c r="AM988" s="8"/>
      <c r="AN988" s="8"/>
      <c r="AO988" s="8"/>
      <c r="AP988" s="8"/>
      <c r="AQ988" s="8"/>
      <c r="AR988" s="5"/>
      <c r="AW988" s="30"/>
      <c r="AX988" s="30"/>
      <c r="BF988" s="1"/>
      <c r="BG988" s="1"/>
      <c r="BH988" s="1"/>
      <c r="BI988" s="1"/>
    </row>
    <row r="989" spans="1:61" x14ac:dyDescent="0.2">
      <c r="A989" s="125">
        <f t="shared" si="568"/>
        <v>42880</v>
      </c>
      <c r="B989" s="177">
        <f t="shared" si="553"/>
        <v>321181.0908692042</v>
      </c>
      <c r="C989" s="3">
        <f t="shared" si="569"/>
        <v>43359447.267342567</v>
      </c>
      <c r="D989" s="177">
        <f t="shared" si="570"/>
        <v>262816.73643349</v>
      </c>
      <c r="E989" s="177">
        <f t="shared" si="571"/>
        <v>27158.112706949996</v>
      </c>
      <c r="F989" s="178">
        <f t="shared" si="554"/>
        <v>235658.62372654001</v>
      </c>
      <c r="G989" s="179">
        <f t="shared" si="572"/>
        <v>4821.6899999999996</v>
      </c>
      <c r="H989" s="180">
        <f>IF(AND(N989=1,N988&gt;1),VLOOKUP(A988,[1]Plan1!$CW$105:$CY$215,3),H988)</f>
        <v>4828.4399999999996</v>
      </c>
      <c r="I989" s="181">
        <f t="shared" si="555"/>
        <v>42805</v>
      </c>
      <c r="J989" s="181">
        <f t="shared" si="573"/>
        <v>42836</v>
      </c>
      <c r="K989" s="182">
        <f t="shared" si="556"/>
        <v>1.3999240930047119E-3</v>
      </c>
      <c r="L989" s="213">
        <f t="shared" si="574"/>
        <v>42898</v>
      </c>
      <c r="M989" s="183">
        <f t="shared" si="575"/>
        <v>23</v>
      </c>
      <c r="N989" s="183">
        <f t="shared" si="557"/>
        <v>11</v>
      </c>
      <c r="O989" s="177">
        <f t="shared" si="558"/>
        <v>1.0006692800000001</v>
      </c>
      <c r="P989" s="184">
        <f t="shared" si="552"/>
        <v>1.0024991299999999</v>
      </c>
      <c r="Q989" s="184">
        <f t="shared" si="576"/>
        <v>1.2179910192831218</v>
      </c>
      <c r="R989" s="177">
        <f t="shared" si="551"/>
        <v>1.21880619</v>
      </c>
      <c r="S989" s="177">
        <f t="shared" si="577"/>
        <v>1.21495468</v>
      </c>
      <c r="T989" s="177">
        <f t="shared" si="559"/>
        <v>319310.42391219002</v>
      </c>
      <c r="U989" s="177">
        <f t="shared" si="560"/>
        <v>5837.763426326369</v>
      </c>
      <c r="V989" s="177">
        <f t="shared" si="561"/>
        <v>51563.565598247827</v>
      </c>
      <c r="W989" s="177">
        <f t="shared" si="562"/>
        <v>320218.0654580642</v>
      </c>
      <c r="X989" s="185">
        <f t="shared" si="563"/>
        <v>0</v>
      </c>
      <c r="Y989" s="177">
        <f t="shared" si="564"/>
        <v>0</v>
      </c>
      <c r="Z989" s="186">
        <f t="shared" si="565"/>
        <v>0</v>
      </c>
      <c r="AA989" s="177">
        <f t="shared" si="578"/>
        <v>0</v>
      </c>
      <c r="AB989" s="187">
        <f t="shared" si="579"/>
        <v>7.1215000000000001E-2</v>
      </c>
      <c r="AC989" s="185">
        <f t="shared" si="566"/>
        <v>11</v>
      </c>
      <c r="AD989" s="185">
        <v>252</v>
      </c>
      <c r="AE989" s="184">
        <f t="shared" si="549"/>
        <v>1.003007405</v>
      </c>
      <c r="AF989" s="177">
        <f t="shared" si="550"/>
        <v>960.29576541999995</v>
      </c>
      <c r="AG989" s="177">
        <f t="shared" si="567"/>
        <v>963.02541113999996</v>
      </c>
      <c r="AH989" s="188">
        <f t="shared" si="580"/>
        <v>0</v>
      </c>
      <c r="AI989" s="188"/>
      <c r="AJ989" s="188"/>
      <c r="AK989" s="188"/>
      <c r="AL989" s="8"/>
      <c r="AM989" s="8"/>
      <c r="AN989" s="8"/>
      <c r="AO989" s="8"/>
      <c r="AP989" s="8"/>
      <c r="AQ989" s="8"/>
      <c r="AR989" s="5"/>
      <c r="AW989" s="30"/>
      <c r="AX989" s="30"/>
      <c r="BF989" s="1"/>
      <c r="BG989" s="1"/>
      <c r="BH989" s="1"/>
      <c r="BI989" s="1"/>
    </row>
    <row r="990" spans="1:61" x14ac:dyDescent="0.2">
      <c r="A990" s="125">
        <f t="shared" si="568"/>
        <v>42881</v>
      </c>
      <c r="B990" s="177">
        <f t="shared" si="553"/>
        <v>321286.31100552727</v>
      </c>
      <c r="C990" s="3">
        <f t="shared" si="569"/>
        <v>43373651.985746183</v>
      </c>
      <c r="D990" s="177">
        <f t="shared" si="570"/>
        <v>262816.73643349</v>
      </c>
      <c r="E990" s="177">
        <f t="shared" si="571"/>
        <v>27158.112706949996</v>
      </c>
      <c r="F990" s="178">
        <f t="shared" si="554"/>
        <v>235658.62372654001</v>
      </c>
      <c r="G990" s="179">
        <f t="shared" si="572"/>
        <v>4821.6899999999996</v>
      </c>
      <c r="H990" s="180">
        <f>IF(AND(N990=1,N989&gt;1),VLOOKUP(A989,[1]Plan1!$CW$105:$CY$215,3),H989)</f>
        <v>4828.4399999999996</v>
      </c>
      <c r="I990" s="181">
        <f t="shared" si="555"/>
        <v>42805</v>
      </c>
      <c r="J990" s="181">
        <f t="shared" si="573"/>
        <v>42836</v>
      </c>
      <c r="K990" s="182">
        <f t="shared" si="556"/>
        <v>1.3999240930047119E-3</v>
      </c>
      <c r="L990" s="213">
        <f t="shared" si="574"/>
        <v>42898</v>
      </c>
      <c r="M990" s="183">
        <f t="shared" si="575"/>
        <v>23</v>
      </c>
      <c r="N990" s="183">
        <f t="shared" si="557"/>
        <v>12</v>
      </c>
      <c r="O990" s="177">
        <f t="shared" si="558"/>
        <v>1.0007301500000001</v>
      </c>
      <c r="P990" s="184">
        <f t="shared" si="552"/>
        <v>1.0024991299999999</v>
      </c>
      <c r="Q990" s="184">
        <f t="shared" si="576"/>
        <v>1.2179910192831218</v>
      </c>
      <c r="R990" s="177">
        <f t="shared" si="551"/>
        <v>1.21888033</v>
      </c>
      <c r="S990" s="177">
        <f t="shared" si="577"/>
        <v>1.21495468</v>
      </c>
      <c r="T990" s="177">
        <f t="shared" si="559"/>
        <v>319310.42391219002</v>
      </c>
      <c r="U990" s="177">
        <f t="shared" si="560"/>
        <v>5837.763426326369</v>
      </c>
      <c r="V990" s="177">
        <f t="shared" si="561"/>
        <v>51581.037328610895</v>
      </c>
      <c r="W990" s="177">
        <f t="shared" si="562"/>
        <v>320235.53718842729</v>
      </c>
      <c r="X990" s="185">
        <f t="shared" si="563"/>
        <v>0</v>
      </c>
      <c r="Y990" s="177">
        <f t="shared" si="564"/>
        <v>0</v>
      </c>
      <c r="Z990" s="186">
        <f t="shared" si="565"/>
        <v>0</v>
      </c>
      <c r="AA990" s="177">
        <f t="shared" si="578"/>
        <v>0</v>
      </c>
      <c r="AB990" s="187">
        <f t="shared" si="579"/>
        <v>7.1215000000000001E-2</v>
      </c>
      <c r="AC990" s="185">
        <f t="shared" si="566"/>
        <v>12</v>
      </c>
      <c r="AD990" s="185">
        <v>252</v>
      </c>
      <c r="AE990" s="184">
        <f t="shared" si="549"/>
        <v>1.0032812529999999</v>
      </c>
      <c r="AF990" s="177">
        <f t="shared" si="550"/>
        <v>1047.73828639</v>
      </c>
      <c r="AG990" s="177">
        <f t="shared" si="567"/>
        <v>1050.7738171000001</v>
      </c>
      <c r="AH990" s="188">
        <f t="shared" si="580"/>
        <v>0</v>
      </c>
      <c r="AI990" s="188"/>
      <c r="AJ990" s="188"/>
      <c r="AK990" s="188"/>
      <c r="AL990" s="8"/>
      <c r="AM990" s="8"/>
      <c r="AN990" s="8"/>
      <c r="AO990" s="8"/>
      <c r="AP990" s="8"/>
      <c r="AQ990" s="8"/>
      <c r="AR990" s="5"/>
      <c r="AW990" s="30"/>
      <c r="AX990" s="30"/>
      <c r="BF990" s="1"/>
      <c r="BG990" s="1"/>
      <c r="BH990" s="1"/>
      <c r="BI990" s="1"/>
    </row>
    <row r="991" spans="1:61" x14ac:dyDescent="0.2">
      <c r="A991" s="125">
        <f t="shared" si="568"/>
        <v>42882</v>
      </c>
      <c r="B991" s="177">
        <f t="shared" si="553"/>
        <v>321391.56505027041</v>
      </c>
      <c r="C991" s="3">
        <f t="shared" si="569"/>
        <v>43387861.281786501</v>
      </c>
      <c r="D991" s="177">
        <f t="shared" si="570"/>
        <v>262816.73643349</v>
      </c>
      <c r="E991" s="177">
        <f t="shared" si="571"/>
        <v>27158.112706949996</v>
      </c>
      <c r="F991" s="178">
        <f t="shared" si="554"/>
        <v>235658.62372654001</v>
      </c>
      <c r="G991" s="179">
        <f t="shared" si="572"/>
        <v>4821.6899999999996</v>
      </c>
      <c r="H991" s="180">
        <f>IF(AND(N991=1,N990&gt;1),VLOOKUP(A990,[1]Plan1!$CW$105:$CY$215,3),H990)</f>
        <v>4828.4399999999996</v>
      </c>
      <c r="I991" s="181">
        <f t="shared" si="555"/>
        <v>42805</v>
      </c>
      <c r="J991" s="181">
        <f t="shared" si="573"/>
        <v>42836</v>
      </c>
      <c r="K991" s="182">
        <f t="shared" si="556"/>
        <v>1.3999240930047119E-3</v>
      </c>
      <c r="L991" s="213">
        <f t="shared" si="574"/>
        <v>42898</v>
      </c>
      <c r="M991" s="183">
        <f t="shared" si="575"/>
        <v>23</v>
      </c>
      <c r="N991" s="183">
        <f t="shared" si="557"/>
        <v>13</v>
      </c>
      <c r="O991" s="177">
        <f t="shared" si="558"/>
        <v>1.0007910200000001</v>
      </c>
      <c r="P991" s="184">
        <f t="shared" si="552"/>
        <v>1.0024991299999999</v>
      </c>
      <c r="Q991" s="184">
        <f t="shared" si="576"/>
        <v>1.2179910192831218</v>
      </c>
      <c r="R991" s="177">
        <f t="shared" si="551"/>
        <v>1.2189544699999999</v>
      </c>
      <c r="S991" s="177">
        <f t="shared" si="577"/>
        <v>1.21495468</v>
      </c>
      <c r="T991" s="177">
        <f t="shared" si="559"/>
        <v>319310.42391219002</v>
      </c>
      <c r="U991" s="177">
        <f t="shared" si="560"/>
        <v>5837.763426326369</v>
      </c>
      <c r="V991" s="177">
        <f t="shared" si="561"/>
        <v>51598.50905897397</v>
      </c>
      <c r="W991" s="177">
        <f t="shared" si="562"/>
        <v>320253.00891879038</v>
      </c>
      <c r="X991" s="185">
        <f t="shared" si="563"/>
        <v>0</v>
      </c>
      <c r="Y991" s="177">
        <f t="shared" si="564"/>
        <v>0</v>
      </c>
      <c r="Z991" s="186">
        <f t="shared" si="565"/>
        <v>0</v>
      </c>
      <c r="AA991" s="177">
        <f t="shared" si="578"/>
        <v>0</v>
      </c>
      <c r="AB991" s="187">
        <f t="shared" si="579"/>
        <v>7.1215000000000001E-2</v>
      </c>
      <c r="AC991" s="185">
        <f t="shared" si="566"/>
        <v>13</v>
      </c>
      <c r="AD991" s="185">
        <v>252</v>
      </c>
      <c r="AE991" s="184">
        <f t="shared" ref="AE991:AE1054" si="581">ROUND((1+AB991)^TRUNC((AC991/AD991),9),9)</f>
        <v>1.003555177</v>
      </c>
      <c r="AF991" s="177">
        <f t="shared" si="550"/>
        <v>1135.2050749499999</v>
      </c>
      <c r="AG991" s="177">
        <f t="shared" si="567"/>
        <v>1138.55613148</v>
      </c>
      <c r="AH991" s="188">
        <f t="shared" si="580"/>
        <v>0</v>
      </c>
      <c r="AI991" s="188"/>
      <c r="AJ991" s="188"/>
      <c r="AK991" s="188"/>
      <c r="AL991" s="8"/>
      <c r="AM991" s="8"/>
      <c r="AN991" s="8"/>
      <c r="AO991" s="8"/>
      <c r="AP991" s="8"/>
      <c r="AQ991" s="8"/>
      <c r="AR991" s="5"/>
      <c r="AW991" s="30"/>
      <c r="AX991" s="30"/>
      <c r="BF991" s="1"/>
      <c r="BG991" s="1"/>
      <c r="BH991" s="1"/>
      <c r="BI991" s="1"/>
    </row>
    <row r="992" spans="1:61" x14ac:dyDescent="0.2">
      <c r="A992" s="125">
        <f t="shared" si="568"/>
        <v>42883</v>
      </c>
      <c r="B992" s="177">
        <f t="shared" si="553"/>
        <v>321391.56505027041</v>
      </c>
      <c r="C992" s="3">
        <f t="shared" si="569"/>
        <v>43387861.281786501</v>
      </c>
      <c r="D992" s="177">
        <f t="shared" si="570"/>
        <v>262816.73643349</v>
      </c>
      <c r="E992" s="177">
        <f t="shared" si="571"/>
        <v>27158.112706949996</v>
      </c>
      <c r="F992" s="178">
        <f t="shared" si="554"/>
        <v>235658.62372654001</v>
      </c>
      <c r="G992" s="179">
        <f t="shared" si="572"/>
        <v>4821.6899999999996</v>
      </c>
      <c r="H992" s="180">
        <f>IF(AND(N992=1,N991&gt;1),VLOOKUP(A991,[1]Plan1!$CW$105:$CY$215,3),H991)</f>
        <v>4828.4399999999996</v>
      </c>
      <c r="I992" s="181">
        <f t="shared" si="555"/>
        <v>42805</v>
      </c>
      <c r="J992" s="181">
        <f t="shared" si="573"/>
        <v>42836</v>
      </c>
      <c r="K992" s="182">
        <f t="shared" si="556"/>
        <v>1.3999240930047119E-3</v>
      </c>
      <c r="L992" s="213">
        <f t="shared" si="574"/>
        <v>42898</v>
      </c>
      <c r="M992" s="183">
        <f t="shared" si="575"/>
        <v>23</v>
      </c>
      <c r="N992" s="183">
        <f t="shared" si="557"/>
        <v>13</v>
      </c>
      <c r="O992" s="177">
        <f t="shared" si="558"/>
        <v>1.0007910200000001</v>
      </c>
      <c r="P992" s="184">
        <f t="shared" si="552"/>
        <v>1.0024991299999999</v>
      </c>
      <c r="Q992" s="184">
        <f t="shared" si="576"/>
        <v>1.2179910192831218</v>
      </c>
      <c r="R992" s="177">
        <f t="shared" si="551"/>
        <v>1.2189544699999999</v>
      </c>
      <c r="S992" s="177">
        <f t="shared" si="577"/>
        <v>1.21495468</v>
      </c>
      <c r="T992" s="177">
        <f t="shared" si="559"/>
        <v>319310.42391219002</v>
      </c>
      <c r="U992" s="177">
        <f t="shared" si="560"/>
        <v>5837.763426326369</v>
      </c>
      <c r="V992" s="177">
        <f t="shared" si="561"/>
        <v>51598.50905897397</v>
      </c>
      <c r="W992" s="177">
        <f t="shared" si="562"/>
        <v>320253.00891879038</v>
      </c>
      <c r="X992" s="185">
        <f t="shared" si="563"/>
        <v>0</v>
      </c>
      <c r="Y992" s="177">
        <f t="shared" si="564"/>
        <v>0</v>
      </c>
      <c r="Z992" s="186">
        <f t="shared" si="565"/>
        <v>0</v>
      </c>
      <c r="AA992" s="177">
        <f t="shared" si="578"/>
        <v>0</v>
      </c>
      <c r="AB992" s="187">
        <f t="shared" si="579"/>
        <v>7.1215000000000001E-2</v>
      </c>
      <c r="AC992" s="185">
        <f t="shared" si="566"/>
        <v>13</v>
      </c>
      <c r="AD992" s="185">
        <v>252</v>
      </c>
      <c r="AE992" s="184">
        <f t="shared" si="581"/>
        <v>1.003555177</v>
      </c>
      <c r="AF992" s="177">
        <f t="shared" si="550"/>
        <v>1135.2050749499999</v>
      </c>
      <c r="AG992" s="177">
        <f t="shared" si="567"/>
        <v>1138.55613148</v>
      </c>
      <c r="AH992" s="188">
        <f t="shared" si="580"/>
        <v>0</v>
      </c>
      <c r="AI992" s="188"/>
      <c r="AJ992" s="188"/>
      <c r="AK992" s="188"/>
      <c r="AL992" s="8"/>
      <c r="AM992" s="8"/>
      <c r="AN992" s="8"/>
      <c r="AO992" s="8"/>
      <c r="AP992" s="8"/>
      <c r="AQ992" s="8"/>
      <c r="AR992" s="5"/>
      <c r="AW992" s="30"/>
      <c r="AX992" s="30"/>
      <c r="BF992" s="1"/>
      <c r="BG992" s="1"/>
      <c r="BH992" s="1"/>
      <c r="BI992" s="1"/>
    </row>
    <row r="993" spans="1:61" x14ac:dyDescent="0.2">
      <c r="A993" s="125">
        <f t="shared" si="568"/>
        <v>42884</v>
      </c>
      <c r="B993" s="177">
        <f t="shared" si="553"/>
        <v>321391.56505027041</v>
      </c>
      <c r="C993" s="3">
        <f t="shared" si="569"/>
        <v>43387861.281786501</v>
      </c>
      <c r="D993" s="177">
        <f t="shared" si="570"/>
        <v>262816.73643349</v>
      </c>
      <c r="E993" s="177">
        <f t="shared" si="571"/>
        <v>27158.112706949996</v>
      </c>
      <c r="F993" s="178">
        <f t="shared" si="554"/>
        <v>235658.62372654001</v>
      </c>
      <c r="G993" s="179">
        <f t="shared" si="572"/>
        <v>4821.6899999999996</v>
      </c>
      <c r="H993" s="180">
        <f>IF(AND(N993=1,N992&gt;1),VLOOKUP(A992,[1]Plan1!$CW$105:$CY$215,3),H992)</f>
        <v>4828.4399999999996</v>
      </c>
      <c r="I993" s="181">
        <f t="shared" si="555"/>
        <v>42805</v>
      </c>
      <c r="J993" s="181">
        <f t="shared" si="573"/>
        <v>42836</v>
      </c>
      <c r="K993" s="182">
        <f t="shared" si="556"/>
        <v>1.3999240930047119E-3</v>
      </c>
      <c r="L993" s="213">
        <f t="shared" si="574"/>
        <v>42898</v>
      </c>
      <c r="M993" s="183">
        <f t="shared" si="575"/>
        <v>23</v>
      </c>
      <c r="N993" s="183">
        <f t="shared" si="557"/>
        <v>13</v>
      </c>
      <c r="O993" s="177">
        <f t="shared" si="558"/>
        <v>1.0007910200000001</v>
      </c>
      <c r="P993" s="184">
        <f t="shared" si="552"/>
        <v>1.0024991299999999</v>
      </c>
      <c r="Q993" s="184">
        <f t="shared" si="576"/>
        <v>1.2179910192831218</v>
      </c>
      <c r="R993" s="177">
        <f t="shared" si="551"/>
        <v>1.2189544699999999</v>
      </c>
      <c r="S993" s="177">
        <f t="shared" si="577"/>
        <v>1.21495468</v>
      </c>
      <c r="T993" s="177">
        <f t="shared" si="559"/>
        <v>319310.42391219002</v>
      </c>
      <c r="U993" s="177">
        <f t="shared" si="560"/>
        <v>5837.763426326369</v>
      </c>
      <c r="V993" s="177">
        <f t="shared" si="561"/>
        <v>51598.50905897397</v>
      </c>
      <c r="W993" s="177">
        <f t="shared" si="562"/>
        <v>320253.00891879038</v>
      </c>
      <c r="X993" s="185">
        <f t="shared" si="563"/>
        <v>0</v>
      </c>
      <c r="Y993" s="177">
        <f t="shared" si="564"/>
        <v>0</v>
      </c>
      <c r="Z993" s="186">
        <f t="shared" si="565"/>
        <v>0</v>
      </c>
      <c r="AA993" s="177">
        <f t="shared" si="578"/>
        <v>0</v>
      </c>
      <c r="AB993" s="187">
        <f t="shared" si="579"/>
        <v>7.1215000000000001E-2</v>
      </c>
      <c r="AC993" s="185">
        <f t="shared" si="566"/>
        <v>13</v>
      </c>
      <c r="AD993" s="185">
        <v>252</v>
      </c>
      <c r="AE993" s="184">
        <f t="shared" si="581"/>
        <v>1.003555177</v>
      </c>
      <c r="AF993" s="177">
        <f t="shared" ref="AF993:AF1056" si="582">TRUNC((T993*(AE993-1)),8)</f>
        <v>1135.2050749499999</v>
      </c>
      <c r="AG993" s="177">
        <f t="shared" si="567"/>
        <v>1138.55613148</v>
      </c>
      <c r="AH993" s="188">
        <f t="shared" si="580"/>
        <v>0</v>
      </c>
      <c r="AI993" s="188"/>
      <c r="AJ993" s="188"/>
      <c r="AK993" s="188"/>
      <c r="AL993" s="8"/>
      <c r="AM993" s="8"/>
      <c r="AN993" s="8"/>
      <c r="AO993" s="8"/>
      <c r="AP993" s="8"/>
      <c r="AQ993" s="8"/>
      <c r="AR993" s="5"/>
      <c r="AW993" s="30"/>
      <c r="AX993" s="30"/>
      <c r="BF993" s="1"/>
      <c r="BG993" s="1"/>
      <c r="BH993" s="1"/>
      <c r="BI993" s="1"/>
    </row>
    <row r="994" spans="1:61" x14ac:dyDescent="0.2">
      <c r="A994" s="125">
        <f t="shared" si="568"/>
        <v>42885</v>
      </c>
      <c r="B994" s="177">
        <f t="shared" si="553"/>
        <v>321496.85236688348</v>
      </c>
      <c r="C994" s="3">
        <f t="shared" si="569"/>
        <v>43402075.069529273</v>
      </c>
      <c r="D994" s="177">
        <f t="shared" si="570"/>
        <v>262816.73643349</v>
      </c>
      <c r="E994" s="177">
        <f t="shared" si="571"/>
        <v>27158.112706949996</v>
      </c>
      <c r="F994" s="178">
        <f t="shared" si="554"/>
        <v>235658.62372654001</v>
      </c>
      <c r="G994" s="179">
        <f t="shared" si="572"/>
        <v>4821.6899999999996</v>
      </c>
      <c r="H994" s="180">
        <f>IF(AND(N994=1,N993&gt;1),VLOOKUP(A993,[1]Plan1!$CW$105:$CY$215,3),H993)</f>
        <v>4828.4399999999996</v>
      </c>
      <c r="I994" s="181">
        <f t="shared" si="555"/>
        <v>42805</v>
      </c>
      <c r="J994" s="181">
        <f t="shared" si="573"/>
        <v>42836</v>
      </c>
      <c r="K994" s="182">
        <f t="shared" si="556"/>
        <v>1.3999240930047119E-3</v>
      </c>
      <c r="L994" s="213">
        <f t="shared" si="574"/>
        <v>42898</v>
      </c>
      <c r="M994" s="183">
        <f t="shared" si="575"/>
        <v>23</v>
      </c>
      <c r="N994" s="183">
        <f t="shared" si="557"/>
        <v>14</v>
      </c>
      <c r="O994" s="177">
        <f t="shared" si="558"/>
        <v>1.0008518900000001</v>
      </c>
      <c r="P994" s="184">
        <f t="shared" si="552"/>
        <v>1.0024991299999999</v>
      </c>
      <c r="Q994" s="184">
        <f t="shared" si="576"/>
        <v>1.2179910192831218</v>
      </c>
      <c r="R994" s="177">
        <f t="shared" si="551"/>
        <v>1.2190286100000001</v>
      </c>
      <c r="S994" s="177">
        <f t="shared" si="577"/>
        <v>1.21495468</v>
      </c>
      <c r="T994" s="177">
        <f t="shared" si="559"/>
        <v>319310.42391219002</v>
      </c>
      <c r="U994" s="177">
        <f t="shared" si="560"/>
        <v>5837.763426326369</v>
      </c>
      <c r="V994" s="177">
        <f t="shared" si="561"/>
        <v>51615.980789337096</v>
      </c>
      <c r="W994" s="177">
        <f t="shared" si="562"/>
        <v>320270.48064915347</v>
      </c>
      <c r="X994" s="185">
        <f t="shared" si="563"/>
        <v>0</v>
      </c>
      <c r="Y994" s="177">
        <f t="shared" si="564"/>
        <v>0</v>
      </c>
      <c r="Z994" s="186">
        <f t="shared" si="565"/>
        <v>0</v>
      </c>
      <c r="AA994" s="177">
        <f t="shared" si="578"/>
        <v>0</v>
      </c>
      <c r="AB994" s="187">
        <f t="shared" si="579"/>
        <v>7.1215000000000001E-2</v>
      </c>
      <c r="AC994" s="185">
        <f t="shared" si="566"/>
        <v>14</v>
      </c>
      <c r="AD994" s="185">
        <v>252</v>
      </c>
      <c r="AE994" s="184">
        <f t="shared" si="581"/>
        <v>1.0038291749999999</v>
      </c>
      <c r="AF994" s="177">
        <f t="shared" si="582"/>
        <v>1222.69549248</v>
      </c>
      <c r="AG994" s="177">
        <f t="shared" si="567"/>
        <v>1226.37171773</v>
      </c>
      <c r="AH994" s="188">
        <f t="shared" si="580"/>
        <v>0</v>
      </c>
      <c r="AI994" s="188"/>
      <c r="AJ994" s="188"/>
      <c r="AK994" s="188"/>
      <c r="AL994" s="8"/>
      <c r="AM994" s="8"/>
      <c r="AN994" s="8"/>
      <c r="AO994" s="8"/>
      <c r="AP994" s="8"/>
      <c r="AQ994" s="8"/>
      <c r="AR994" s="5"/>
      <c r="AW994" s="30"/>
      <c r="AX994" s="30"/>
      <c r="BF994" s="1"/>
      <c r="BG994" s="1"/>
      <c r="BH994" s="1"/>
      <c r="BI994" s="1"/>
    </row>
    <row r="995" spans="1:61" x14ac:dyDescent="0.2">
      <c r="A995" s="125">
        <f t="shared" si="568"/>
        <v>42886</v>
      </c>
      <c r="B995" s="177">
        <f t="shared" si="553"/>
        <v>321602.1756457928</v>
      </c>
      <c r="C995" s="3">
        <f t="shared" si="569"/>
        <v>43416293.71218203</v>
      </c>
      <c r="D995" s="177">
        <f t="shared" si="570"/>
        <v>262816.73643349</v>
      </c>
      <c r="E995" s="177">
        <f t="shared" si="571"/>
        <v>27158.112706949996</v>
      </c>
      <c r="F995" s="178">
        <f t="shared" si="554"/>
        <v>235658.62372654001</v>
      </c>
      <c r="G995" s="179">
        <f t="shared" si="572"/>
        <v>4821.6899999999996</v>
      </c>
      <c r="H995" s="180">
        <f>IF(AND(N995=1,N994&gt;1),VLOOKUP(A994,[1]Plan1!$CW$105:$CY$215,3),H994)</f>
        <v>4828.4399999999996</v>
      </c>
      <c r="I995" s="181">
        <f t="shared" si="555"/>
        <v>42805</v>
      </c>
      <c r="J995" s="181">
        <f t="shared" si="573"/>
        <v>42836</v>
      </c>
      <c r="K995" s="182">
        <f t="shared" si="556"/>
        <v>1.3999240930047119E-3</v>
      </c>
      <c r="L995" s="213">
        <f t="shared" si="574"/>
        <v>42898</v>
      </c>
      <c r="M995" s="183">
        <f t="shared" si="575"/>
        <v>23</v>
      </c>
      <c r="N995" s="183">
        <f t="shared" si="557"/>
        <v>15</v>
      </c>
      <c r="O995" s="177">
        <f t="shared" si="558"/>
        <v>1.00091277</v>
      </c>
      <c r="P995" s="184">
        <f t="shared" si="552"/>
        <v>1.0024991299999999</v>
      </c>
      <c r="Q995" s="184">
        <f t="shared" si="576"/>
        <v>1.2179910192831218</v>
      </c>
      <c r="R995" s="177">
        <f t="shared" si="551"/>
        <v>1.21910276</v>
      </c>
      <c r="S995" s="177">
        <f t="shared" si="577"/>
        <v>1.21495468</v>
      </c>
      <c r="T995" s="177">
        <f t="shared" si="559"/>
        <v>319310.42391219002</v>
      </c>
      <c r="U995" s="177">
        <f t="shared" si="560"/>
        <v>5837.763426326369</v>
      </c>
      <c r="V995" s="177">
        <f t="shared" si="561"/>
        <v>51633.454876286392</v>
      </c>
      <c r="W995" s="177">
        <f t="shared" si="562"/>
        <v>320287.95473610278</v>
      </c>
      <c r="X995" s="185">
        <f t="shared" si="563"/>
        <v>0</v>
      </c>
      <c r="Y995" s="177">
        <f t="shared" si="564"/>
        <v>0</v>
      </c>
      <c r="Z995" s="186">
        <f t="shared" si="565"/>
        <v>0</v>
      </c>
      <c r="AA995" s="177">
        <f t="shared" si="578"/>
        <v>0</v>
      </c>
      <c r="AB995" s="187">
        <f t="shared" si="579"/>
        <v>7.1215000000000001E-2</v>
      </c>
      <c r="AC995" s="185">
        <f t="shared" si="566"/>
        <v>15</v>
      </c>
      <c r="AD995" s="185">
        <v>252</v>
      </c>
      <c r="AE995" s="184">
        <f t="shared" si="581"/>
        <v>1.0041032480000001</v>
      </c>
      <c r="AF995" s="177">
        <f t="shared" si="582"/>
        <v>1310.2098582900001</v>
      </c>
      <c r="AG995" s="177">
        <f t="shared" si="567"/>
        <v>1314.2209096900001</v>
      </c>
      <c r="AH995" s="188">
        <f t="shared" si="580"/>
        <v>0</v>
      </c>
      <c r="AI995" s="188"/>
      <c r="AJ995" s="188"/>
      <c r="AK995" s="188"/>
      <c r="AL995" s="8"/>
      <c r="AM995" s="8"/>
      <c r="AN995" s="8"/>
      <c r="AO995" s="8"/>
      <c r="AP995" s="8"/>
      <c r="AQ995" s="8"/>
      <c r="AR995" s="5"/>
      <c r="AW995" s="30"/>
      <c r="AX995" s="30"/>
      <c r="BF995" s="1"/>
      <c r="BG995" s="1"/>
      <c r="BH995" s="1"/>
      <c r="BI995" s="1"/>
    </row>
    <row r="996" spans="1:61" x14ac:dyDescent="0.2">
      <c r="A996" s="125">
        <f t="shared" si="568"/>
        <v>42887</v>
      </c>
      <c r="B996" s="177">
        <f t="shared" si="553"/>
        <v>321707.53220565215</v>
      </c>
      <c r="C996" s="3">
        <f t="shared" si="569"/>
        <v>43430516.847763039</v>
      </c>
      <c r="D996" s="177">
        <f t="shared" si="570"/>
        <v>262816.73643349</v>
      </c>
      <c r="E996" s="177">
        <f t="shared" si="571"/>
        <v>27158.112706949996</v>
      </c>
      <c r="F996" s="178">
        <f t="shared" si="554"/>
        <v>235658.62372654001</v>
      </c>
      <c r="G996" s="179">
        <f t="shared" si="572"/>
        <v>4821.6899999999996</v>
      </c>
      <c r="H996" s="180">
        <f>IF(AND(N996=1,N995&gt;1),VLOOKUP(A995,[1]Plan1!$CW$105:$CY$215,3),H995)</f>
        <v>4828.4399999999996</v>
      </c>
      <c r="I996" s="181">
        <f t="shared" si="555"/>
        <v>42805</v>
      </c>
      <c r="J996" s="181">
        <f t="shared" si="573"/>
        <v>42836</v>
      </c>
      <c r="K996" s="182">
        <f t="shared" si="556"/>
        <v>1.3999240930047119E-3</v>
      </c>
      <c r="L996" s="213">
        <f t="shared" si="574"/>
        <v>42898</v>
      </c>
      <c r="M996" s="183">
        <f t="shared" si="575"/>
        <v>23</v>
      </c>
      <c r="N996" s="183">
        <f t="shared" si="557"/>
        <v>16</v>
      </c>
      <c r="O996" s="177">
        <f t="shared" si="558"/>
        <v>1.0009736499999999</v>
      </c>
      <c r="P996" s="184">
        <f t="shared" si="552"/>
        <v>1.0024991299999999</v>
      </c>
      <c r="Q996" s="184">
        <f t="shared" si="576"/>
        <v>1.2179910192831218</v>
      </c>
      <c r="R996" s="177">
        <f t="shared" si="551"/>
        <v>1.2191769100000001</v>
      </c>
      <c r="S996" s="177">
        <f t="shared" si="577"/>
        <v>1.21495468</v>
      </c>
      <c r="T996" s="177">
        <f t="shared" si="559"/>
        <v>319310.42391219002</v>
      </c>
      <c r="U996" s="177">
        <f t="shared" si="560"/>
        <v>5837.763426326369</v>
      </c>
      <c r="V996" s="177">
        <f t="shared" si="561"/>
        <v>51650.92896323574</v>
      </c>
      <c r="W996" s="177">
        <f t="shared" si="562"/>
        <v>320305.42882305215</v>
      </c>
      <c r="X996" s="185">
        <f t="shared" si="563"/>
        <v>0</v>
      </c>
      <c r="Y996" s="177">
        <f t="shared" si="564"/>
        <v>0</v>
      </c>
      <c r="Z996" s="186">
        <f t="shared" si="565"/>
        <v>0</v>
      </c>
      <c r="AA996" s="177">
        <f t="shared" si="578"/>
        <v>0</v>
      </c>
      <c r="AB996" s="187">
        <f t="shared" si="579"/>
        <v>7.1215000000000001E-2</v>
      </c>
      <c r="AC996" s="185">
        <f t="shared" si="566"/>
        <v>16</v>
      </c>
      <c r="AD996" s="185">
        <v>252</v>
      </c>
      <c r="AE996" s="184">
        <f t="shared" si="581"/>
        <v>1.0043773949999999</v>
      </c>
      <c r="AF996" s="177">
        <f t="shared" si="582"/>
        <v>1397.7478530799999</v>
      </c>
      <c r="AG996" s="177">
        <f t="shared" si="567"/>
        <v>1402.1033826</v>
      </c>
      <c r="AH996" s="188">
        <f t="shared" si="580"/>
        <v>0</v>
      </c>
      <c r="AI996" s="188"/>
      <c r="AJ996" s="188"/>
      <c r="AK996" s="188"/>
      <c r="AL996" s="8"/>
      <c r="AM996" s="8"/>
      <c r="AN996" s="8"/>
      <c r="AO996" s="8"/>
      <c r="AP996" s="8"/>
      <c r="AQ996" s="8"/>
      <c r="AR996" s="5"/>
      <c r="AW996" s="30"/>
      <c r="AX996" s="30"/>
      <c r="BF996" s="1"/>
      <c r="BG996" s="1"/>
      <c r="BH996" s="1"/>
      <c r="BI996" s="1"/>
    </row>
    <row r="997" spans="1:61" x14ac:dyDescent="0.2">
      <c r="A997" s="125">
        <f t="shared" si="568"/>
        <v>42888</v>
      </c>
      <c r="B997" s="177">
        <f t="shared" si="553"/>
        <v>321812.92269098148</v>
      </c>
      <c r="C997" s="3">
        <f t="shared" si="569"/>
        <v>43444744.563282497</v>
      </c>
      <c r="D997" s="177">
        <f t="shared" si="570"/>
        <v>262816.73643349</v>
      </c>
      <c r="E997" s="177">
        <f t="shared" si="571"/>
        <v>27158.112706949996</v>
      </c>
      <c r="F997" s="178">
        <f t="shared" si="554"/>
        <v>235658.62372654001</v>
      </c>
      <c r="G997" s="179">
        <f t="shared" si="572"/>
        <v>4821.6899999999996</v>
      </c>
      <c r="H997" s="180">
        <f>IF(AND(N997=1,N996&gt;1),VLOOKUP(A996,[1]Plan1!$CW$105:$CY$215,3),H996)</f>
        <v>4828.4399999999996</v>
      </c>
      <c r="I997" s="181">
        <f t="shared" si="555"/>
        <v>42805</v>
      </c>
      <c r="J997" s="181">
        <f t="shared" si="573"/>
        <v>42836</v>
      </c>
      <c r="K997" s="182">
        <f t="shared" si="556"/>
        <v>1.3999240930047119E-3</v>
      </c>
      <c r="L997" s="213">
        <f t="shared" si="574"/>
        <v>42898</v>
      </c>
      <c r="M997" s="183">
        <f t="shared" si="575"/>
        <v>23</v>
      </c>
      <c r="N997" s="183">
        <f t="shared" si="557"/>
        <v>17</v>
      </c>
      <c r="O997" s="177">
        <f t="shared" si="558"/>
        <v>1.0010345300000001</v>
      </c>
      <c r="P997" s="184">
        <f t="shared" si="552"/>
        <v>1.0024991299999999</v>
      </c>
      <c r="Q997" s="184">
        <f t="shared" si="576"/>
        <v>1.2179910192831218</v>
      </c>
      <c r="R997" s="177">
        <f t="shared" si="551"/>
        <v>1.2192510599999999</v>
      </c>
      <c r="S997" s="177">
        <f t="shared" si="577"/>
        <v>1.21495468</v>
      </c>
      <c r="T997" s="177">
        <f t="shared" si="559"/>
        <v>319310.42391219002</v>
      </c>
      <c r="U997" s="177">
        <f t="shared" si="560"/>
        <v>5837.763426326369</v>
      </c>
      <c r="V997" s="177">
        <f t="shared" si="561"/>
        <v>51668.403050185036</v>
      </c>
      <c r="W997" s="177">
        <f t="shared" si="562"/>
        <v>320322.90291000146</v>
      </c>
      <c r="X997" s="185">
        <f t="shared" si="563"/>
        <v>0</v>
      </c>
      <c r="Y997" s="177">
        <f t="shared" si="564"/>
        <v>0</v>
      </c>
      <c r="Z997" s="186">
        <f t="shared" si="565"/>
        <v>0</v>
      </c>
      <c r="AA997" s="177">
        <f t="shared" si="578"/>
        <v>0</v>
      </c>
      <c r="AB997" s="187">
        <f t="shared" si="579"/>
        <v>7.1215000000000001E-2</v>
      </c>
      <c r="AC997" s="185">
        <f t="shared" si="566"/>
        <v>17</v>
      </c>
      <c r="AD997" s="185">
        <v>252</v>
      </c>
      <c r="AE997" s="184">
        <f t="shared" si="581"/>
        <v>1.004651618</v>
      </c>
      <c r="AF997" s="177">
        <f t="shared" si="582"/>
        <v>1485.31011545</v>
      </c>
      <c r="AG997" s="177">
        <f t="shared" si="567"/>
        <v>1490.01978098</v>
      </c>
      <c r="AH997" s="188">
        <f t="shared" si="580"/>
        <v>0</v>
      </c>
      <c r="AI997" s="188"/>
      <c r="AJ997" s="188"/>
      <c r="AK997" s="188"/>
      <c r="AL997" s="8"/>
      <c r="AM997" s="8"/>
      <c r="AN997" s="8"/>
      <c r="AO997" s="8"/>
      <c r="AP997" s="8"/>
      <c r="AQ997" s="8"/>
      <c r="AR997" s="5"/>
      <c r="AW997" s="30"/>
      <c r="AX997" s="30"/>
      <c r="BF997" s="1"/>
      <c r="BG997" s="1"/>
      <c r="BH997" s="1"/>
      <c r="BI997" s="1"/>
    </row>
    <row r="998" spans="1:61" x14ac:dyDescent="0.2">
      <c r="A998" s="125">
        <f t="shared" si="568"/>
        <v>42889</v>
      </c>
      <c r="B998" s="177">
        <f t="shared" si="553"/>
        <v>321918.35120149323</v>
      </c>
      <c r="C998" s="3">
        <f t="shared" si="569"/>
        <v>43458977.412201583</v>
      </c>
      <c r="D998" s="177">
        <f t="shared" si="570"/>
        <v>262816.73643349</v>
      </c>
      <c r="E998" s="177">
        <f t="shared" si="571"/>
        <v>27158.112706949996</v>
      </c>
      <c r="F998" s="178">
        <f t="shared" si="554"/>
        <v>235658.62372654001</v>
      </c>
      <c r="G998" s="179">
        <f t="shared" si="572"/>
        <v>4821.6899999999996</v>
      </c>
      <c r="H998" s="180">
        <f>IF(AND(N998=1,N997&gt;1),VLOOKUP(A997,[1]Plan1!$CW$105:$CY$215,3),H997)</f>
        <v>4828.4399999999996</v>
      </c>
      <c r="I998" s="181">
        <f t="shared" si="555"/>
        <v>42805</v>
      </c>
      <c r="J998" s="181">
        <f t="shared" si="573"/>
        <v>42836</v>
      </c>
      <c r="K998" s="182">
        <f t="shared" si="556"/>
        <v>1.3999240930047119E-3</v>
      </c>
      <c r="L998" s="213">
        <f t="shared" si="574"/>
        <v>42898</v>
      </c>
      <c r="M998" s="183">
        <f t="shared" si="575"/>
        <v>23</v>
      </c>
      <c r="N998" s="183">
        <f t="shared" si="557"/>
        <v>18</v>
      </c>
      <c r="O998" s="177">
        <f t="shared" si="558"/>
        <v>1.00109542</v>
      </c>
      <c r="P998" s="184">
        <f t="shared" si="552"/>
        <v>1.0024991299999999</v>
      </c>
      <c r="Q998" s="184">
        <f t="shared" si="576"/>
        <v>1.2179910192831218</v>
      </c>
      <c r="R998" s="177">
        <f t="shared" si="551"/>
        <v>1.2193252299999999</v>
      </c>
      <c r="S998" s="177">
        <f t="shared" si="577"/>
        <v>1.21495468</v>
      </c>
      <c r="T998" s="177">
        <f t="shared" si="559"/>
        <v>319310.42391219002</v>
      </c>
      <c r="U998" s="177">
        <f t="shared" si="560"/>
        <v>5837.763426326369</v>
      </c>
      <c r="V998" s="177">
        <f t="shared" si="561"/>
        <v>51685.881850306825</v>
      </c>
      <c r="W998" s="177">
        <f t="shared" si="562"/>
        <v>320340.38171012321</v>
      </c>
      <c r="X998" s="185">
        <f t="shared" si="563"/>
        <v>0</v>
      </c>
      <c r="Y998" s="177">
        <f t="shared" si="564"/>
        <v>0</v>
      </c>
      <c r="Z998" s="186">
        <f t="shared" si="565"/>
        <v>0</v>
      </c>
      <c r="AA998" s="177">
        <f t="shared" si="578"/>
        <v>0</v>
      </c>
      <c r="AB998" s="187">
        <f t="shared" si="579"/>
        <v>7.1215000000000001E-2</v>
      </c>
      <c r="AC998" s="185">
        <f t="shared" si="566"/>
        <v>18</v>
      </c>
      <c r="AD998" s="185">
        <v>252</v>
      </c>
      <c r="AE998" s="184">
        <f t="shared" si="581"/>
        <v>1.0049259150000001</v>
      </c>
      <c r="AF998" s="177">
        <f t="shared" si="582"/>
        <v>1572.8960067999999</v>
      </c>
      <c r="AG998" s="177">
        <f t="shared" si="567"/>
        <v>1577.96949137</v>
      </c>
      <c r="AH998" s="188">
        <f t="shared" si="580"/>
        <v>0</v>
      </c>
      <c r="AI998" s="188"/>
      <c r="AJ998" s="188"/>
      <c r="AK998" s="188"/>
      <c r="AL998" s="8"/>
      <c r="AM998" s="8"/>
      <c r="AN998" s="8"/>
      <c r="AO998" s="8"/>
      <c r="AP998" s="8"/>
      <c r="AQ998" s="8"/>
      <c r="AR998" s="5"/>
      <c r="AW998" s="30"/>
      <c r="AX998" s="30"/>
      <c r="BF998" s="1"/>
      <c r="BG998" s="1"/>
      <c r="BH998" s="1"/>
      <c r="BI998" s="1"/>
    </row>
    <row r="999" spans="1:61" x14ac:dyDescent="0.2">
      <c r="A999" s="125">
        <f t="shared" si="568"/>
        <v>42890</v>
      </c>
      <c r="B999" s="177">
        <f t="shared" si="553"/>
        <v>321918.35120149323</v>
      </c>
      <c r="C999" s="3">
        <f t="shared" si="569"/>
        <v>43458977.412201583</v>
      </c>
      <c r="D999" s="177">
        <f t="shared" si="570"/>
        <v>262816.73643349</v>
      </c>
      <c r="E999" s="177">
        <f t="shared" si="571"/>
        <v>27158.112706949996</v>
      </c>
      <c r="F999" s="178">
        <f t="shared" si="554"/>
        <v>235658.62372654001</v>
      </c>
      <c r="G999" s="179">
        <f t="shared" si="572"/>
        <v>4821.6899999999996</v>
      </c>
      <c r="H999" s="180">
        <f>IF(AND(N999=1,N998&gt;1),VLOOKUP(A998,[1]Plan1!$CW$105:$CY$215,3),H998)</f>
        <v>4828.4399999999996</v>
      </c>
      <c r="I999" s="181">
        <f t="shared" si="555"/>
        <v>42805</v>
      </c>
      <c r="J999" s="181">
        <f t="shared" si="573"/>
        <v>42836</v>
      </c>
      <c r="K999" s="182">
        <f t="shared" si="556"/>
        <v>1.3999240930047119E-3</v>
      </c>
      <c r="L999" s="213">
        <f t="shared" si="574"/>
        <v>42898</v>
      </c>
      <c r="M999" s="183">
        <f t="shared" si="575"/>
        <v>23</v>
      </c>
      <c r="N999" s="183">
        <f t="shared" si="557"/>
        <v>18</v>
      </c>
      <c r="O999" s="177">
        <f t="shared" si="558"/>
        <v>1.00109542</v>
      </c>
      <c r="P999" s="184">
        <f t="shared" si="552"/>
        <v>1.0024991299999999</v>
      </c>
      <c r="Q999" s="184">
        <f t="shared" si="576"/>
        <v>1.2179910192831218</v>
      </c>
      <c r="R999" s="177">
        <f t="shared" si="551"/>
        <v>1.2193252299999999</v>
      </c>
      <c r="S999" s="177">
        <f t="shared" si="577"/>
        <v>1.21495468</v>
      </c>
      <c r="T999" s="177">
        <f t="shared" si="559"/>
        <v>319310.42391219002</v>
      </c>
      <c r="U999" s="177">
        <f t="shared" si="560"/>
        <v>5837.763426326369</v>
      </c>
      <c r="V999" s="177">
        <f t="shared" si="561"/>
        <v>51685.881850306825</v>
      </c>
      <c r="W999" s="177">
        <f t="shared" si="562"/>
        <v>320340.38171012321</v>
      </c>
      <c r="X999" s="185">
        <f t="shared" si="563"/>
        <v>0</v>
      </c>
      <c r="Y999" s="177">
        <f t="shared" si="564"/>
        <v>0</v>
      </c>
      <c r="Z999" s="186">
        <f t="shared" si="565"/>
        <v>0</v>
      </c>
      <c r="AA999" s="177">
        <f t="shared" si="578"/>
        <v>0</v>
      </c>
      <c r="AB999" s="187">
        <f t="shared" si="579"/>
        <v>7.1215000000000001E-2</v>
      </c>
      <c r="AC999" s="185">
        <f t="shared" si="566"/>
        <v>18</v>
      </c>
      <c r="AD999" s="185">
        <v>252</v>
      </c>
      <c r="AE999" s="184">
        <f t="shared" si="581"/>
        <v>1.0049259150000001</v>
      </c>
      <c r="AF999" s="177">
        <f t="shared" si="582"/>
        <v>1572.8960067999999</v>
      </c>
      <c r="AG999" s="177">
        <f t="shared" si="567"/>
        <v>1577.96949137</v>
      </c>
      <c r="AH999" s="188">
        <f t="shared" si="580"/>
        <v>0</v>
      </c>
      <c r="AI999" s="188"/>
      <c r="AJ999" s="188"/>
      <c r="AK999" s="188"/>
      <c r="AL999" s="8"/>
      <c r="AM999" s="8"/>
      <c r="AN999" s="8"/>
      <c r="AO999" s="8"/>
      <c r="AP999" s="8"/>
      <c r="AQ999" s="8"/>
      <c r="AR999" s="5"/>
      <c r="AW999" s="30"/>
      <c r="AX999" s="30"/>
      <c r="BF999" s="1"/>
      <c r="BG999" s="1"/>
      <c r="BH999" s="1"/>
      <c r="BI999" s="1"/>
    </row>
    <row r="1000" spans="1:61" x14ac:dyDescent="0.2">
      <c r="A1000" s="125">
        <f t="shared" si="568"/>
        <v>42891</v>
      </c>
      <c r="B1000" s="177">
        <f t="shared" si="553"/>
        <v>321918.35120149323</v>
      </c>
      <c r="C1000" s="3">
        <f t="shared" si="569"/>
        <v>43458977.412201583</v>
      </c>
      <c r="D1000" s="177">
        <f t="shared" si="570"/>
        <v>262816.73643349</v>
      </c>
      <c r="E1000" s="177">
        <f t="shared" si="571"/>
        <v>27158.112706949996</v>
      </c>
      <c r="F1000" s="178">
        <f t="shared" si="554"/>
        <v>235658.62372654001</v>
      </c>
      <c r="G1000" s="179">
        <f t="shared" si="572"/>
        <v>4821.6899999999996</v>
      </c>
      <c r="H1000" s="180">
        <f>IF(AND(N1000=1,N999&gt;1),VLOOKUP(A999,[1]Plan1!$CW$105:$CY$215,3),H999)</f>
        <v>4828.4399999999996</v>
      </c>
      <c r="I1000" s="181">
        <f t="shared" si="555"/>
        <v>42805</v>
      </c>
      <c r="J1000" s="181">
        <f t="shared" si="573"/>
        <v>42836</v>
      </c>
      <c r="K1000" s="182">
        <f t="shared" si="556"/>
        <v>1.3999240930047119E-3</v>
      </c>
      <c r="L1000" s="213">
        <f t="shared" si="574"/>
        <v>42898</v>
      </c>
      <c r="M1000" s="183">
        <f t="shared" si="575"/>
        <v>23</v>
      </c>
      <c r="N1000" s="183">
        <f t="shared" si="557"/>
        <v>18</v>
      </c>
      <c r="O1000" s="177">
        <f t="shared" si="558"/>
        <v>1.00109542</v>
      </c>
      <c r="P1000" s="184">
        <f t="shared" si="552"/>
        <v>1.0024991299999999</v>
      </c>
      <c r="Q1000" s="184">
        <f t="shared" si="576"/>
        <v>1.2179910192831218</v>
      </c>
      <c r="R1000" s="177">
        <f t="shared" si="551"/>
        <v>1.2193252299999999</v>
      </c>
      <c r="S1000" s="177">
        <f t="shared" si="577"/>
        <v>1.21495468</v>
      </c>
      <c r="T1000" s="177">
        <f t="shared" si="559"/>
        <v>319310.42391219002</v>
      </c>
      <c r="U1000" s="177">
        <f t="shared" si="560"/>
        <v>5837.763426326369</v>
      </c>
      <c r="V1000" s="177">
        <f t="shared" si="561"/>
        <v>51685.881850306825</v>
      </c>
      <c r="W1000" s="177">
        <f t="shared" si="562"/>
        <v>320340.38171012321</v>
      </c>
      <c r="X1000" s="185">
        <f t="shared" si="563"/>
        <v>0</v>
      </c>
      <c r="Y1000" s="177">
        <f t="shared" si="564"/>
        <v>0</v>
      </c>
      <c r="Z1000" s="186">
        <f t="shared" si="565"/>
        <v>0</v>
      </c>
      <c r="AA1000" s="177">
        <f t="shared" si="578"/>
        <v>0</v>
      </c>
      <c r="AB1000" s="187">
        <f t="shared" si="579"/>
        <v>7.1215000000000001E-2</v>
      </c>
      <c r="AC1000" s="185">
        <f t="shared" si="566"/>
        <v>18</v>
      </c>
      <c r="AD1000" s="185">
        <v>252</v>
      </c>
      <c r="AE1000" s="184">
        <f t="shared" si="581"/>
        <v>1.0049259150000001</v>
      </c>
      <c r="AF1000" s="177">
        <f t="shared" si="582"/>
        <v>1572.8960067999999</v>
      </c>
      <c r="AG1000" s="177">
        <f t="shared" si="567"/>
        <v>1577.96949137</v>
      </c>
      <c r="AH1000" s="188">
        <f t="shared" si="580"/>
        <v>0</v>
      </c>
      <c r="AI1000" s="188"/>
      <c r="AJ1000" s="188"/>
      <c r="AK1000" s="188"/>
      <c r="AL1000" s="8"/>
      <c r="AM1000" s="8"/>
      <c r="AN1000" s="8"/>
      <c r="AO1000" s="8"/>
      <c r="AP1000" s="8"/>
      <c r="AQ1000" s="8"/>
      <c r="AR1000" s="5"/>
      <c r="AW1000" s="30"/>
      <c r="AX1000" s="30"/>
      <c r="BF1000" s="1"/>
      <c r="BG1000" s="1"/>
      <c r="BH1000" s="1"/>
      <c r="BI1000" s="1"/>
    </row>
    <row r="1001" spans="1:61" x14ac:dyDescent="0.2">
      <c r="A1001" s="125">
        <f t="shared" si="568"/>
        <v>42892</v>
      </c>
      <c r="B1001" s="177">
        <f t="shared" si="553"/>
        <v>322023.81127911882</v>
      </c>
      <c r="C1001" s="3">
        <f t="shared" si="569"/>
        <v>43473214.522681043</v>
      </c>
      <c r="D1001" s="177">
        <f t="shared" si="570"/>
        <v>262816.73643349</v>
      </c>
      <c r="E1001" s="177">
        <f t="shared" si="571"/>
        <v>27158.112706949996</v>
      </c>
      <c r="F1001" s="178">
        <f t="shared" si="554"/>
        <v>235658.62372654001</v>
      </c>
      <c r="G1001" s="179">
        <f t="shared" si="572"/>
        <v>4821.6899999999996</v>
      </c>
      <c r="H1001" s="180">
        <f>IF(AND(N1001=1,N1000&gt;1),VLOOKUP(A1000,[1]Plan1!$CW$105:$CY$215,3),H1000)</f>
        <v>4828.4399999999996</v>
      </c>
      <c r="I1001" s="181">
        <f t="shared" si="555"/>
        <v>42805</v>
      </c>
      <c r="J1001" s="181">
        <f t="shared" si="573"/>
        <v>42836</v>
      </c>
      <c r="K1001" s="182">
        <f t="shared" si="556"/>
        <v>1.3999240930047119E-3</v>
      </c>
      <c r="L1001" s="213">
        <f t="shared" si="574"/>
        <v>42898</v>
      </c>
      <c r="M1001" s="183">
        <f t="shared" si="575"/>
        <v>23</v>
      </c>
      <c r="N1001" s="183">
        <f t="shared" si="557"/>
        <v>19</v>
      </c>
      <c r="O1001" s="177">
        <f t="shared" si="558"/>
        <v>1.00115631</v>
      </c>
      <c r="P1001" s="184">
        <f t="shared" si="552"/>
        <v>1.0024991299999999</v>
      </c>
      <c r="Q1001" s="184">
        <f t="shared" si="576"/>
        <v>1.2179910192831218</v>
      </c>
      <c r="R1001" s="177">
        <f t="shared" ref="R1001:R1064" si="583">TRUNC(TRUNC((O1001*Q1001),15),8)</f>
        <v>1.21939939</v>
      </c>
      <c r="S1001" s="177">
        <f t="shared" si="577"/>
        <v>1.21495468</v>
      </c>
      <c r="T1001" s="177">
        <f t="shared" si="559"/>
        <v>319310.42391219002</v>
      </c>
      <c r="U1001" s="177">
        <f t="shared" si="560"/>
        <v>5837.763426326369</v>
      </c>
      <c r="V1001" s="177">
        <f t="shared" si="561"/>
        <v>51703.358293842401</v>
      </c>
      <c r="W1001" s="177">
        <f t="shared" si="562"/>
        <v>320357.8581536588</v>
      </c>
      <c r="X1001" s="185">
        <f t="shared" si="563"/>
        <v>0</v>
      </c>
      <c r="Y1001" s="177">
        <f t="shared" si="564"/>
        <v>0</v>
      </c>
      <c r="Z1001" s="186">
        <f t="shared" si="565"/>
        <v>0</v>
      </c>
      <c r="AA1001" s="177">
        <f t="shared" si="578"/>
        <v>0</v>
      </c>
      <c r="AB1001" s="187">
        <f t="shared" si="579"/>
        <v>7.1215000000000001E-2</v>
      </c>
      <c r="AC1001" s="185">
        <f t="shared" si="566"/>
        <v>19</v>
      </c>
      <c r="AD1001" s="185">
        <v>252</v>
      </c>
      <c r="AE1001" s="184">
        <f t="shared" si="581"/>
        <v>1.0052002879999999</v>
      </c>
      <c r="AF1001" s="177">
        <f t="shared" si="582"/>
        <v>1660.5061657399999</v>
      </c>
      <c r="AG1001" s="177">
        <f t="shared" si="567"/>
        <v>1665.9531254599999</v>
      </c>
      <c r="AH1001" s="188">
        <f t="shared" si="580"/>
        <v>0</v>
      </c>
      <c r="AI1001" s="188"/>
      <c r="AJ1001" s="188"/>
      <c r="AK1001" s="188"/>
      <c r="AL1001" s="8"/>
      <c r="AM1001" s="8"/>
      <c r="AN1001" s="8"/>
      <c r="AO1001" s="8"/>
      <c r="AP1001" s="8"/>
      <c r="AQ1001" s="8"/>
      <c r="AR1001" s="5"/>
      <c r="AW1001" s="30"/>
      <c r="AX1001" s="30"/>
      <c r="BF1001" s="1"/>
      <c r="BG1001" s="1"/>
      <c r="BH1001" s="1"/>
      <c r="BI1001" s="1"/>
    </row>
    <row r="1002" spans="1:61" x14ac:dyDescent="0.2">
      <c r="A1002" s="125">
        <f t="shared" si="568"/>
        <v>42893</v>
      </c>
      <c r="B1002" s="177">
        <f t="shared" si="553"/>
        <v>322129.30939361686</v>
      </c>
      <c r="C1002" s="3">
        <f t="shared" si="569"/>
        <v>43487456.768138275</v>
      </c>
      <c r="D1002" s="177">
        <f t="shared" si="570"/>
        <v>262816.73643349</v>
      </c>
      <c r="E1002" s="177">
        <f t="shared" si="571"/>
        <v>27158.112706949996</v>
      </c>
      <c r="F1002" s="178">
        <f t="shared" si="554"/>
        <v>235658.62372654001</v>
      </c>
      <c r="G1002" s="179">
        <f t="shared" si="572"/>
        <v>4821.6899999999996</v>
      </c>
      <c r="H1002" s="180">
        <f>IF(AND(N1002=1,N1001&gt;1),VLOOKUP(A1001,[1]Plan1!$CW$105:$CY$215,3),H1001)</f>
        <v>4828.4399999999996</v>
      </c>
      <c r="I1002" s="181">
        <f t="shared" si="555"/>
        <v>42805</v>
      </c>
      <c r="J1002" s="181">
        <f t="shared" si="573"/>
        <v>42836</v>
      </c>
      <c r="K1002" s="182">
        <f t="shared" si="556"/>
        <v>1.3999240930047119E-3</v>
      </c>
      <c r="L1002" s="213">
        <f t="shared" si="574"/>
        <v>42898</v>
      </c>
      <c r="M1002" s="183">
        <f t="shared" si="575"/>
        <v>23</v>
      </c>
      <c r="N1002" s="183">
        <f t="shared" si="557"/>
        <v>20</v>
      </c>
      <c r="O1002" s="177">
        <f t="shared" si="558"/>
        <v>1.0012172100000001</v>
      </c>
      <c r="P1002" s="184">
        <f t="shared" ref="P1002:P1065" si="584">IF(L1002&gt;L1001,O1001,P1001)</f>
        <v>1.0024991299999999</v>
      </c>
      <c r="Q1002" s="184">
        <f t="shared" si="576"/>
        <v>1.2179910192831218</v>
      </c>
      <c r="R1002" s="177">
        <f t="shared" si="583"/>
        <v>1.2194735699999999</v>
      </c>
      <c r="S1002" s="177">
        <f t="shared" si="577"/>
        <v>1.21495468</v>
      </c>
      <c r="T1002" s="177">
        <f t="shared" si="559"/>
        <v>319310.42391219002</v>
      </c>
      <c r="U1002" s="177">
        <f t="shared" si="560"/>
        <v>5837.763426326369</v>
      </c>
      <c r="V1002" s="177">
        <f t="shared" si="561"/>
        <v>51720.839450550418</v>
      </c>
      <c r="W1002" s="177">
        <f t="shared" si="562"/>
        <v>320375.33931036683</v>
      </c>
      <c r="X1002" s="185">
        <f t="shared" si="563"/>
        <v>0</v>
      </c>
      <c r="Y1002" s="177">
        <f t="shared" si="564"/>
        <v>0</v>
      </c>
      <c r="Z1002" s="186">
        <f t="shared" si="565"/>
        <v>0</v>
      </c>
      <c r="AA1002" s="177">
        <f t="shared" si="578"/>
        <v>0</v>
      </c>
      <c r="AB1002" s="187">
        <f t="shared" si="579"/>
        <v>7.1215000000000001E-2</v>
      </c>
      <c r="AC1002" s="185">
        <f t="shared" si="566"/>
        <v>20</v>
      </c>
      <c r="AD1002" s="185">
        <v>252</v>
      </c>
      <c r="AE1002" s="184">
        <f t="shared" si="581"/>
        <v>1.005474735</v>
      </c>
      <c r="AF1002" s="177">
        <f t="shared" si="582"/>
        <v>1748.1399536500001</v>
      </c>
      <c r="AG1002" s="177">
        <f t="shared" si="567"/>
        <v>1753.97008325</v>
      </c>
      <c r="AH1002" s="188">
        <f t="shared" si="580"/>
        <v>0</v>
      </c>
      <c r="AI1002" s="188"/>
      <c r="AJ1002" s="188"/>
      <c r="AK1002" s="188"/>
      <c r="AL1002" s="8"/>
      <c r="AM1002" s="8"/>
      <c r="AN1002" s="8"/>
      <c r="AO1002" s="8"/>
      <c r="AP1002" s="8"/>
      <c r="AQ1002" s="8"/>
      <c r="AR1002" s="5"/>
      <c r="AW1002" s="30"/>
      <c r="AX1002" s="30"/>
      <c r="BF1002" s="1"/>
      <c r="BG1002" s="1"/>
      <c r="BH1002" s="1"/>
      <c r="BI1002" s="1"/>
    </row>
    <row r="1003" spans="1:61" x14ac:dyDescent="0.2">
      <c r="A1003" s="125">
        <f t="shared" si="568"/>
        <v>42894</v>
      </c>
      <c r="B1003" s="177">
        <f t="shared" si="553"/>
        <v>322234.83876275865</v>
      </c>
      <c r="C1003" s="3">
        <f t="shared" si="569"/>
        <v>43501703.232972421</v>
      </c>
      <c r="D1003" s="177">
        <f t="shared" si="570"/>
        <v>262816.73643349</v>
      </c>
      <c r="E1003" s="177">
        <f t="shared" si="571"/>
        <v>27158.112706949996</v>
      </c>
      <c r="F1003" s="178">
        <f t="shared" si="554"/>
        <v>235658.62372654001</v>
      </c>
      <c r="G1003" s="179">
        <f t="shared" si="572"/>
        <v>4821.6899999999996</v>
      </c>
      <c r="H1003" s="180">
        <f>IF(AND(N1003=1,N1002&gt;1),VLOOKUP(A1002,[1]Plan1!$CW$105:$CY$215,3),H1002)</f>
        <v>4828.4399999999996</v>
      </c>
      <c r="I1003" s="181">
        <f t="shared" si="555"/>
        <v>42805</v>
      </c>
      <c r="J1003" s="181">
        <f t="shared" si="573"/>
        <v>42836</v>
      </c>
      <c r="K1003" s="182">
        <f t="shared" si="556"/>
        <v>1.3999240930047119E-3</v>
      </c>
      <c r="L1003" s="213">
        <f t="shared" si="574"/>
        <v>42898</v>
      </c>
      <c r="M1003" s="183">
        <f t="shared" si="575"/>
        <v>23</v>
      </c>
      <c r="N1003" s="183">
        <f t="shared" si="557"/>
        <v>21</v>
      </c>
      <c r="O1003" s="177">
        <f t="shared" si="558"/>
        <v>1.0012781100000001</v>
      </c>
      <c r="P1003" s="184">
        <f t="shared" si="584"/>
        <v>1.0024991299999999</v>
      </c>
      <c r="Q1003" s="184">
        <f t="shared" si="576"/>
        <v>1.2179910192831218</v>
      </c>
      <c r="R1003" s="177">
        <f t="shared" si="583"/>
        <v>1.2195477400000001</v>
      </c>
      <c r="S1003" s="177">
        <f t="shared" si="577"/>
        <v>1.21495468</v>
      </c>
      <c r="T1003" s="177">
        <f t="shared" si="559"/>
        <v>319310.42391219002</v>
      </c>
      <c r="U1003" s="177">
        <f t="shared" si="560"/>
        <v>5837.763426326369</v>
      </c>
      <c r="V1003" s="177">
        <f t="shared" si="561"/>
        <v>51738.318250672259</v>
      </c>
      <c r="W1003" s="177">
        <f t="shared" si="562"/>
        <v>320392.81811048865</v>
      </c>
      <c r="X1003" s="185">
        <f t="shared" si="563"/>
        <v>0</v>
      </c>
      <c r="Y1003" s="177">
        <f t="shared" si="564"/>
        <v>0</v>
      </c>
      <c r="Z1003" s="186">
        <f t="shared" si="565"/>
        <v>0</v>
      </c>
      <c r="AA1003" s="177">
        <f t="shared" si="578"/>
        <v>0</v>
      </c>
      <c r="AB1003" s="187">
        <f t="shared" si="579"/>
        <v>7.1215000000000001E-2</v>
      </c>
      <c r="AC1003" s="185">
        <f t="shared" si="566"/>
        <v>21</v>
      </c>
      <c r="AD1003" s="185">
        <v>252</v>
      </c>
      <c r="AE1003" s="184">
        <f t="shared" si="581"/>
        <v>1.005749257</v>
      </c>
      <c r="AF1003" s="177">
        <f t="shared" si="582"/>
        <v>1835.7976898500001</v>
      </c>
      <c r="AG1003" s="177">
        <f t="shared" si="567"/>
        <v>1842.02065227</v>
      </c>
      <c r="AH1003" s="188">
        <f t="shared" si="580"/>
        <v>0</v>
      </c>
      <c r="AI1003" s="188"/>
      <c r="AJ1003" s="188"/>
      <c r="AK1003" s="188"/>
      <c r="AL1003" s="8"/>
      <c r="AM1003" s="8"/>
      <c r="AN1003" s="8"/>
      <c r="AO1003" s="8"/>
      <c r="AP1003" s="8"/>
      <c r="AQ1003" s="8"/>
      <c r="AR1003" s="5"/>
      <c r="AW1003" s="30"/>
      <c r="AX1003" s="30"/>
      <c r="BF1003" s="1"/>
      <c r="BG1003" s="1"/>
      <c r="BH1003" s="1"/>
      <c r="BI1003" s="1"/>
    </row>
    <row r="1004" spans="1:61" x14ac:dyDescent="0.2">
      <c r="A1004" s="125">
        <f t="shared" si="568"/>
        <v>42895</v>
      </c>
      <c r="B1004" s="177">
        <f t="shared" si="553"/>
        <v>322340.4041300767</v>
      </c>
      <c r="C1004" s="3">
        <f t="shared" si="569"/>
        <v>43515954.557560354</v>
      </c>
      <c r="D1004" s="177">
        <f t="shared" si="570"/>
        <v>262816.73643349</v>
      </c>
      <c r="E1004" s="177">
        <f t="shared" si="571"/>
        <v>27158.112706949996</v>
      </c>
      <c r="F1004" s="178">
        <f t="shared" si="554"/>
        <v>235658.62372654001</v>
      </c>
      <c r="G1004" s="179">
        <f t="shared" si="572"/>
        <v>4821.6899999999996</v>
      </c>
      <c r="H1004" s="180">
        <f>IF(AND(N1004=1,N1003&gt;1),VLOOKUP(A1003,[1]Plan1!$CW$105:$CY$215,3),H1003)</f>
        <v>4828.4399999999996</v>
      </c>
      <c r="I1004" s="181">
        <f t="shared" si="555"/>
        <v>42805</v>
      </c>
      <c r="J1004" s="181">
        <f t="shared" si="573"/>
        <v>42836</v>
      </c>
      <c r="K1004" s="182">
        <f t="shared" si="556"/>
        <v>1.3999240930047119E-3</v>
      </c>
      <c r="L1004" s="213">
        <f t="shared" si="574"/>
        <v>42898</v>
      </c>
      <c r="M1004" s="183">
        <f t="shared" si="575"/>
        <v>23</v>
      </c>
      <c r="N1004" s="183">
        <f t="shared" si="557"/>
        <v>22</v>
      </c>
      <c r="O1004" s="177">
        <f t="shared" si="558"/>
        <v>1.0013390099999999</v>
      </c>
      <c r="P1004" s="184">
        <f t="shared" si="584"/>
        <v>1.0024991299999999</v>
      </c>
      <c r="Q1004" s="184">
        <f t="shared" si="576"/>
        <v>1.2179910192831218</v>
      </c>
      <c r="R1004" s="177">
        <f t="shared" si="583"/>
        <v>1.21962192</v>
      </c>
      <c r="S1004" s="177">
        <f t="shared" si="577"/>
        <v>1.21495468</v>
      </c>
      <c r="T1004" s="177">
        <f t="shared" si="559"/>
        <v>319310.42391219002</v>
      </c>
      <c r="U1004" s="177">
        <f t="shared" si="560"/>
        <v>5837.763426326369</v>
      </c>
      <c r="V1004" s="177">
        <f t="shared" si="561"/>
        <v>51755.799407380277</v>
      </c>
      <c r="W1004" s="177">
        <f t="shared" si="562"/>
        <v>320410.29926719668</v>
      </c>
      <c r="X1004" s="185">
        <f t="shared" si="563"/>
        <v>0</v>
      </c>
      <c r="Y1004" s="177">
        <f t="shared" si="564"/>
        <v>0</v>
      </c>
      <c r="Z1004" s="186">
        <f t="shared" si="565"/>
        <v>0</v>
      </c>
      <c r="AA1004" s="177">
        <f t="shared" si="578"/>
        <v>0</v>
      </c>
      <c r="AB1004" s="187">
        <f t="shared" si="579"/>
        <v>7.1215000000000001E-2</v>
      </c>
      <c r="AC1004" s="185">
        <f t="shared" si="566"/>
        <v>22</v>
      </c>
      <c r="AD1004" s="185">
        <v>252</v>
      </c>
      <c r="AE1004" s="184">
        <f t="shared" si="581"/>
        <v>1.0060238539999999</v>
      </c>
      <c r="AF1004" s="177">
        <f t="shared" si="582"/>
        <v>1923.47937432</v>
      </c>
      <c r="AG1004" s="177">
        <f t="shared" si="567"/>
        <v>1930.1048628799999</v>
      </c>
      <c r="AH1004" s="188">
        <f t="shared" si="580"/>
        <v>0</v>
      </c>
      <c r="AI1004" s="188"/>
      <c r="AJ1004" s="188"/>
      <c r="AK1004" s="188"/>
      <c r="AL1004" s="8"/>
      <c r="AM1004" s="8"/>
      <c r="AN1004" s="8"/>
      <c r="AO1004" s="8"/>
      <c r="AP1004" s="8"/>
      <c r="AQ1004" s="8"/>
      <c r="AR1004" s="5"/>
      <c r="AW1004" s="30"/>
      <c r="AX1004" s="30"/>
      <c r="BF1004" s="1"/>
      <c r="BG1004" s="1"/>
      <c r="BH1004" s="1"/>
      <c r="BI1004" s="1"/>
    </row>
    <row r="1005" spans="1:61" x14ac:dyDescent="0.2">
      <c r="A1005" s="125">
        <f t="shared" si="568"/>
        <v>42896</v>
      </c>
      <c r="B1005" s="177">
        <f t="shared" si="553"/>
        <v>322446.00313002471</v>
      </c>
      <c r="C1005" s="3">
        <f t="shared" si="569"/>
        <v>43530210.422553338</v>
      </c>
      <c r="D1005" s="177">
        <f t="shared" si="570"/>
        <v>262816.73643349</v>
      </c>
      <c r="E1005" s="177">
        <f t="shared" si="571"/>
        <v>27158.112706949996</v>
      </c>
      <c r="F1005" s="178">
        <f t="shared" si="554"/>
        <v>235658.62372654001</v>
      </c>
      <c r="G1005" s="179">
        <f t="shared" si="572"/>
        <v>4821.6899999999996</v>
      </c>
      <c r="H1005" s="180">
        <f>IF(AND(N1005=1,N1004&gt;1),VLOOKUP(A1004,[1]Plan1!$CW$105:$CY$215,3),H1004)</f>
        <v>4828.4399999999996</v>
      </c>
      <c r="I1005" s="181">
        <f t="shared" si="555"/>
        <v>42805</v>
      </c>
      <c r="J1005" s="181">
        <f t="shared" si="573"/>
        <v>42836</v>
      </c>
      <c r="K1005" s="182">
        <f t="shared" si="556"/>
        <v>1.3999240930047119E-3</v>
      </c>
      <c r="L1005" s="213">
        <f t="shared" si="574"/>
        <v>42898</v>
      </c>
      <c r="M1005" s="183">
        <f t="shared" si="575"/>
        <v>23</v>
      </c>
      <c r="N1005" s="183">
        <f t="shared" si="557"/>
        <v>23</v>
      </c>
      <c r="O1005" s="177">
        <f t="shared" si="558"/>
        <v>1.0013999200000001</v>
      </c>
      <c r="P1005" s="184">
        <f t="shared" si="584"/>
        <v>1.0024991299999999</v>
      </c>
      <c r="Q1005" s="184">
        <f t="shared" si="576"/>
        <v>1.2179910192831218</v>
      </c>
      <c r="R1005" s="177">
        <f t="shared" si="583"/>
        <v>1.2196960999999999</v>
      </c>
      <c r="S1005" s="177">
        <f t="shared" si="577"/>
        <v>1.21495468</v>
      </c>
      <c r="T1005" s="177">
        <f t="shared" si="559"/>
        <v>319310.42391219002</v>
      </c>
      <c r="U1005" s="177">
        <f t="shared" si="560"/>
        <v>5837.763426326369</v>
      </c>
      <c r="V1005" s="177">
        <f t="shared" si="561"/>
        <v>51773.280564088294</v>
      </c>
      <c r="W1005" s="177">
        <f t="shared" si="562"/>
        <v>320427.78042390471</v>
      </c>
      <c r="X1005" s="185">
        <f t="shared" si="563"/>
        <v>0</v>
      </c>
      <c r="Y1005" s="177">
        <f t="shared" si="564"/>
        <v>0</v>
      </c>
      <c r="Z1005" s="186">
        <f t="shared" si="565"/>
        <v>0</v>
      </c>
      <c r="AA1005" s="177">
        <f t="shared" si="578"/>
        <v>0</v>
      </c>
      <c r="AB1005" s="187">
        <f t="shared" si="579"/>
        <v>7.1215000000000001E-2</v>
      </c>
      <c r="AC1005" s="185">
        <f t="shared" si="566"/>
        <v>23</v>
      </c>
      <c r="AD1005" s="185">
        <v>252</v>
      </c>
      <c r="AE1005" s="184">
        <f t="shared" si="581"/>
        <v>1.0062985259999999</v>
      </c>
      <c r="AF1005" s="177">
        <f t="shared" si="582"/>
        <v>2011.1850070800001</v>
      </c>
      <c r="AG1005" s="177">
        <f t="shared" si="567"/>
        <v>2018.2227061200001</v>
      </c>
      <c r="AH1005" s="188">
        <f t="shared" si="580"/>
        <v>0</v>
      </c>
      <c r="AI1005" s="188"/>
      <c r="AJ1005" s="188"/>
      <c r="AK1005" s="188"/>
      <c r="AL1005" s="8"/>
      <c r="AM1005" s="8"/>
      <c r="AN1005" s="8"/>
      <c r="AO1005" s="8"/>
      <c r="AP1005" s="8"/>
      <c r="AQ1005" s="8"/>
      <c r="AR1005" s="5"/>
      <c r="AW1005" s="30"/>
      <c r="AX1005" s="30"/>
      <c r="BF1005" s="1"/>
      <c r="BG1005" s="1"/>
      <c r="BH1005" s="1"/>
      <c r="BI1005" s="1"/>
    </row>
    <row r="1006" spans="1:61" x14ac:dyDescent="0.2">
      <c r="A1006" s="125">
        <f t="shared" si="568"/>
        <v>42897</v>
      </c>
      <c r="B1006" s="177">
        <f t="shared" si="553"/>
        <v>322446.00313002471</v>
      </c>
      <c r="C1006" s="3">
        <f t="shared" si="569"/>
        <v>43530210.422553338</v>
      </c>
      <c r="D1006" s="177">
        <f t="shared" si="570"/>
        <v>262816.73643349</v>
      </c>
      <c r="E1006" s="177">
        <f t="shared" si="571"/>
        <v>27158.112706949996</v>
      </c>
      <c r="F1006" s="178">
        <f t="shared" si="554"/>
        <v>235658.62372654001</v>
      </c>
      <c r="G1006" s="179">
        <f t="shared" si="572"/>
        <v>4821.6899999999996</v>
      </c>
      <c r="H1006" s="180">
        <f>IF(AND(N1006=1,N1005&gt;1),VLOOKUP(A1005,[1]Plan1!$CW$105:$CY$215,3),H1005)</f>
        <v>4828.4399999999996</v>
      </c>
      <c r="I1006" s="181">
        <f t="shared" si="555"/>
        <v>42805</v>
      </c>
      <c r="J1006" s="181">
        <f t="shared" si="573"/>
        <v>42836</v>
      </c>
      <c r="K1006" s="182">
        <f t="shared" si="556"/>
        <v>1.3999240930047119E-3</v>
      </c>
      <c r="L1006" s="213">
        <f t="shared" si="574"/>
        <v>42898</v>
      </c>
      <c r="M1006" s="183">
        <f t="shared" si="575"/>
        <v>23</v>
      </c>
      <c r="N1006" s="183">
        <f t="shared" si="557"/>
        <v>23</v>
      </c>
      <c r="O1006" s="177">
        <f t="shared" si="558"/>
        <v>1.0013999200000001</v>
      </c>
      <c r="P1006" s="184">
        <f t="shared" si="584"/>
        <v>1.0024991299999999</v>
      </c>
      <c r="Q1006" s="184">
        <f t="shared" si="576"/>
        <v>1.2179910192831218</v>
      </c>
      <c r="R1006" s="177">
        <f t="shared" si="583"/>
        <v>1.2196960999999999</v>
      </c>
      <c r="S1006" s="177">
        <f t="shared" si="577"/>
        <v>1.21495468</v>
      </c>
      <c r="T1006" s="177">
        <f t="shared" si="559"/>
        <v>319310.42391219002</v>
      </c>
      <c r="U1006" s="177">
        <f t="shared" si="560"/>
        <v>5837.763426326369</v>
      </c>
      <c r="V1006" s="177">
        <f t="shared" si="561"/>
        <v>51773.280564088294</v>
      </c>
      <c r="W1006" s="177">
        <f t="shared" si="562"/>
        <v>320427.78042390471</v>
      </c>
      <c r="X1006" s="185">
        <f t="shared" si="563"/>
        <v>0</v>
      </c>
      <c r="Y1006" s="177">
        <f t="shared" si="564"/>
        <v>0</v>
      </c>
      <c r="Z1006" s="186">
        <f t="shared" si="565"/>
        <v>0</v>
      </c>
      <c r="AA1006" s="177">
        <f t="shared" si="578"/>
        <v>0</v>
      </c>
      <c r="AB1006" s="187">
        <f t="shared" si="579"/>
        <v>7.1215000000000001E-2</v>
      </c>
      <c r="AC1006" s="185">
        <f t="shared" si="566"/>
        <v>23</v>
      </c>
      <c r="AD1006" s="185">
        <v>252</v>
      </c>
      <c r="AE1006" s="184">
        <f t="shared" si="581"/>
        <v>1.0062985259999999</v>
      </c>
      <c r="AF1006" s="177">
        <f t="shared" si="582"/>
        <v>2011.1850070800001</v>
      </c>
      <c r="AG1006" s="177">
        <f t="shared" si="567"/>
        <v>2018.2227061200001</v>
      </c>
      <c r="AH1006" s="188">
        <f t="shared" si="580"/>
        <v>0</v>
      </c>
      <c r="AI1006" s="188"/>
      <c r="AJ1006" s="188"/>
      <c r="AK1006" s="188"/>
      <c r="AL1006" s="8"/>
      <c r="AM1006" s="8"/>
      <c r="AN1006" s="8"/>
      <c r="AO1006" s="8"/>
      <c r="AP1006" s="8"/>
      <c r="AQ1006" s="8"/>
      <c r="AR1006" s="5"/>
      <c r="AW1006" s="30"/>
      <c r="AX1006" s="30"/>
      <c r="BF1006" s="1"/>
      <c r="BG1006" s="1"/>
      <c r="BH1006" s="1"/>
      <c r="BI1006" s="1"/>
    </row>
    <row r="1007" spans="1:61" x14ac:dyDescent="0.2">
      <c r="A1007" s="125">
        <f t="shared" si="568"/>
        <v>42898</v>
      </c>
      <c r="B1007" s="177">
        <f t="shared" si="553"/>
        <v>322446.00313002471</v>
      </c>
      <c r="C1007" s="3">
        <f t="shared" si="569"/>
        <v>43530210.422553338</v>
      </c>
      <c r="D1007" s="177">
        <f t="shared" si="570"/>
        <v>262816.73643349</v>
      </c>
      <c r="E1007" s="177">
        <f t="shared" si="571"/>
        <v>27158.112706949996</v>
      </c>
      <c r="F1007" s="178">
        <f t="shared" si="554"/>
        <v>235658.62372654001</v>
      </c>
      <c r="G1007" s="179">
        <f t="shared" si="572"/>
        <v>4821.6899999999996</v>
      </c>
      <c r="H1007" s="180">
        <f>IF(AND(N1007=1,N1006&gt;1),VLOOKUP(A1006,[1]Plan1!$CW$105:$CY$215,3),H1006)</f>
        <v>4828.4399999999996</v>
      </c>
      <c r="I1007" s="181">
        <f t="shared" si="555"/>
        <v>42805</v>
      </c>
      <c r="J1007" s="181">
        <f t="shared" si="573"/>
        <v>42836</v>
      </c>
      <c r="K1007" s="182">
        <f t="shared" si="556"/>
        <v>1.3999240930047119E-3</v>
      </c>
      <c r="L1007" s="213">
        <f t="shared" si="574"/>
        <v>42898</v>
      </c>
      <c r="M1007" s="183">
        <f t="shared" si="575"/>
        <v>23</v>
      </c>
      <c r="N1007" s="183">
        <f t="shared" si="557"/>
        <v>23</v>
      </c>
      <c r="O1007" s="177">
        <f t="shared" si="558"/>
        <v>1.0013999200000001</v>
      </c>
      <c r="P1007" s="184">
        <f t="shared" si="584"/>
        <v>1.0024991299999999</v>
      </c>
      <c r="Q1007" s="184">
        <f t="shared" si="576"/>
        <v>1.2179910192831218</v>
      </c>
      <c r="R1007" s="177">
        <f t="shared" si="583"/>
        <v>1.2196960999999999</v>
      </c>
      <c r="S1007" s="177">
        <f t="shared" si="577"/>
        <v>1.21495468</v>
      </c>
      <c r="T1007" s="177">
        <f t="shared" si="559"/>
        <v>319310.42391219002</v>
      </c>
      <c r="U1007" s="177">
        <f t="shared" si="560"/>
        <v>5837.763426326369</v>
      </c>
      <c r="V1007" s="177">
        <f t="shared" si="561"/>
        <v>51773.280564088294</v>
      </c>
      <c r="W1007" s="177">
        <f t="shared" si="562"/>
        <v>320427.78042390471</v>
      </c>
      <c r="X1007" s="185">
        <f t="shared" si="563"/>
        <v>33</v>
      </c>
      <c r="Y1007" s="177">
        <f t="shared" si="564"/>
        <v>2562.4631802200001</v>
      </c>
      <c r="Z1007" s="186">
        <f t="shared" si="565"/>
        <v>9.75E-3</v>
      </c>
      <c r="AA1007" s="177">
        <f t="shared" si="578"/>
        <v>3113.2766331399998</v>
      </c>
      <c r="AB1007" s="187">
        <f t="shared" si="579"/>
        <v>7.1215000000000001E-2</v>
      </c>
      <c r="AC1007" s="185">
        <f t="shared" si="566"/>
        <v>23</v>
      </c>
      <c r="AD1007" s="185">
        <v>252</v>
      </c>
      <c r="AE1007" s="184">
        <f t="shared" si="581"/>
        <v>1.0062985259999999</v>
      </c>
      <c r="AF1007" s="177">
        <f t="shared" si="582"/>
        <v>2011.1850070800001</v>
      </c>
      <c r="AG1007" s="177">
        <f t="shared" si="567"/>
        <v>2018.2227061200001</v>
      </c>
      <c r="AH1007" s="188">
        <f t="shared" si="580"/>
        <v>5124.4616402199999</v>
      </c>
      <c r="AI1007" s="188"/>
      <c r="AJ1007" s="188"/>
      <c r="AK1007" s="188"/>
      <c r="AL1007" s="8"/>
      <c r="AM1007" s="8"/>
      <c r="AN1007" s="8"/>
      <c r="AO1007" s="8"/>
      <c r="AP1007" s="8"/>
      <c r="AQ1007" s="8"/>
      <c r="AR1007" s="5"/>
      <c r="AW1007" s="30"/>
      <c r="AX1007" s="30"/>
      <c r="BF1007" s="1"/>
      <c r="BG1007" s="1"/>
      <c r="BH1007" s="1"/>
      <c r="BI1007" s="1"/>
    </row>
    <row r="1008" spans="1:61" x14ac:dyDescent="0.2">
      <c r="A1008" s="125">
        <f t="shared" si="568"/>
        <v>42899</v>
      </c>
      <c r="B1008" s="177">
        <f t="shared" si="553"/>
        <v>317447.98444260185</v>
      </c>
      <c r="C1008" s="3">
        <f t="shared" si="569"/>
        <v>42855477.899751253</v>
      </c>
      <c r="D1008" s="177">
        <f t="shared" si="570"/>
        <v>260254.27325326999</v>
      </c>
      <c r="E1008" s="177">
        <f t="shared" si="571"/>
        <v>24595.649526729998</v>
      </c>
      <c r="F1008" s="178">
        <f t="shared" si="554"/>
        <v>235658.62372653998</v>
      </c>
      <c r="G1008" s="179">
        <f t="shared" si="572"/>
        <v>4828.4399999999996</v>
      </c>
      <c r="H1008" s="180">
        <f>IF(AND(N1008=1,N1007&gt;1),VLOOKUP(A1007,[1]Plan1!$CW$105:$CY$215,3),H1007)</f>
        <v>4843.41</v>
      </c>
      <c r="I1008" s="181">
        <f t="shared" si="555"/>
        <v>42838</v>
      </c>
      <c r="J1008" s="181">
        <f t="shared" si="573"/>
        <v>42868</v>
      </c>
      <c r="K1008" s="182">
        <f t="shared" si="556"/>
        <v>3.100380247036405E-3</v>
      </c>
      <c r="L1008" s="213">
        <f t="shared" si="574"/>
        <v>42926</v>
      </c>
      <c r="M1008" s="183">
        <f t="shared" si="575"/>
        <v>19</v>
      </c>
      <c r="N1008" s="183">
        <f t="shared" si="557"/>
        <v>1</v>
      </c>
      <c r="O1008" s="177">
        <f t="shared" si="558"/>
        <v>1.0001629299999999</v>
      </c>
      <c r="P1008" s="184">
        <f t="shared" si="584"/>
        <v>1.0013999200000001</v>
      </c>
      <c r="Q1008" s="184">
        <f t="shared" si="576"/>
        <v>1.2196961092708367</v>
      </c>
      <c r="R1008" s="177">
        <f t="shared" si="583"/>
        <v>1.2198948300000001</v>
      </c>
      <c r="S1008" s="177">
        <f t="shared" si="577"/>
        <v>1.21495468</v>
      </c>
      <c r="T1008" s="177">
        <f t="shared" si="559"/>
        <v>316197.14727905003</v>
      </c>
      <c r="U1008" s="177">
        <f t="shared" si="560"/>
        <v>5286.9499734103974</v>
      </c>
      <c r="V1008" s="177">
        <f t="shared" si="561"/>
        <v>51820.113002381499</v>
      </c>
      <c r="W1008" s="177">
        <f t="shared" si="562"/>
        <v>317361.33622906188</v>
      </c>
      <c r="X1008" s="185">
        <f t="shared" si="563"/>
        <v>0</v>
      </c>
      <c r="Y1008" s="177">
        <f t="shared" si="564"/>
        <v>0</v>
      </c>
      <c r="Z1008" s="186">
        <f t="shared" si="565"/>
        <v>0</v>
      </c>
      <c r="AA1008" s="177">
        <f t="shared" si="578"/>
        <v>0</v>
      </c>
      <c r="AB1008" s="187">
        <f t="shared" si="579"/>
        <v>7.1215000000000001E-2</v>
      </c>
      <c r="AC1008" s="185">
        <f t="shared" si="566"/>
        <v>1</v>
      </c>
      <c r="AD1008" s="185">
        <v>252</v>
      </c>
      <c r="AE1008" s="184">
        <f t="shared" si="581"/>
        <v>1.000273027</v>
      </c>
      <c r="AF1008" s="177">
        <f t="shared" si="582"/>
        <v>86.330358529999998</v>
      </c>
      <c r="AG1008" s="177">
        <f t="shared" si="567"/>
        <v>86.64821354</v>
      </c>
      <c r="AH1008" s="188">
        <f t="shared" si="580"/>
        <v>0</v>
      </c>
      <c r="AI1008" s="188"/>
      <c r="AJ1008" s="188"/>
      <c r="AK1008" s="188"/>
      <c r="AL1008" s="8"/>
      <c r="AM1008" s="8"/>
      <c r="AN1008" s="8"/>
      <c r="AO1008" s="8"/>
      <c r="AP1008" s="8"/>
      <c r="AQ1008" s="8"/>
      <c r="AR1008" s="5"/>
      <c r="AW1008" s="30"/>
      <c r="AX1008" s="30"/>
      <c r="BF1008" s="1"/>
      <c r="BG1008" s="1"/>
      <c r="BH1008" s="1"/>
      <c r="BI1008" s="1"/>
    </row>
    <row r="1009" spans="1:61" x14ac:dyDescent="0.2">
      <c r="A1009" s="125">
        <f t="shared" si="568"/>
        <v>42900</v>
      </c>
      <c r="B1009" s="177">
        <f t="shared" si="553"/>
        <v>317581.52390458999</v>
      </c>
      <c r="C1009" s="3">
        <f t="shared" si="569"/>
        <v>42873505.727119647</v>
      </c>
      <c r="D1009" s="177">
        <f t="shared" si="570"/>
        <v>260254.27325326999</v>
      </c>
      <c r="E1009" s="177">
        <f t="shared" si="571"/>
        <v>24595.649526729998</v>
      </c>
      <c r="F1009" s="178">
        <f t="shared" si="554"/>
        <v>235658.62372653998</v>
      </c>
      <c r="G1009" s="179">
        <f t="shared" si="572"/>
        <v>4828.4399999999996</v>
      </c>
      <c r="H1009" s="180">
        <f>IF(AND(N1009=1,N1008&gt;1),VLOOKUP(A1008,[1]Plan1!$CW$105:$CY$215,3),H1008)</f>
        <v>4843.41</v>
      </c>
      <c r="I1009" s="181">
        <f t="shared" si="555"/>
        <v>42838</v>
      </c>
      <c r="J1009" s="181">
        <f t="shared" si="573"/>
        <v>42868</v>
      </c>
      <c r="K1009" s="182">
        <f t="shared" si="556"/>
        <v>3.100380247036405E-3</v>
      </c>
      <c r="L1009" s="213">
        <f t="shared" si="574"/>
        <v>42926</v>
      </c>
      <c r="M1009" s="183">
        <f t="shared" si="575"/>
        <v>19</v>
      </c>
      <c r="N1009" s="183">
        <f t="shared" si="557"/>
        <v>2</v>
      </c>
      <c r="O1009" s="177">
        <f t="shared" si="558"/>
        <v>1.0003259</v>
      </c>
      <c r="P1009" s="184">
        <f t="shared" si="584"/>
        <v>1.0013999200000001</v>
      </c>
      <c r="Q1009" s="184">
        <f t="shared" si="576"/>
        <v>1.2196961092708367</v>
      </c>
      <c r="R1009" s="177">
        <f t="shared" si="583"/>
        <v>1.2200936</v>
      </c>
      <c r="S1009" s="177">
        <f t="shared" si="577"/>
        <v>1.21495468</v>
      </c>
      <c r="T1009" s="177">
        <f t="shared" si="559"/>
        <v>316197.14727905003</v>
      </c>
      <c r="U1009" s="177">
        <f t="shared" si="560"/>
        <v>5286.9499734103974</v>
      </c>
      <c r="V1009" s="177">
        <f t="shared" si="561"/>
        <v>51866.954867019602</v>
      </c>
      <c r="W1009" s="177">
        <f t="shared" si="562"/>
        <v>317408.17809369997</v>
      </c>
      <c r="X1009" s="185">
        <f t="shared" si="563"/>
        <v>0</v>
      </c>
      <c r="Y1009" s="177">
        <f t="shared" si="564"/>
        <v>0</v>
      </c>
      <c r="Z1009" s="186">
        <f t="shared" si="565"/>
        <v>0</v>
      </c>
      <c r="AA1009" s="177">
        <f t="shared" si="578"/>
        <v>0</v>
      </c>
      <c r="AB1009" s="187">
        <f t="shared" si="579"/>
        <v>7.1215000000000001E-2</v>
      </c>
      <c r="AC1009" s="185">
        <f t="shared" si="566"/>
        <v>2</v>
      </c>
      <c r="AD1009" s="185">
        <v>252</v>
      </c>
      <c r="AE1009" s="184">
        <f t="shared" si="581"/>
        <v>1.000546129</v>
      </c>
      <c r="AF1009" s="177">
        <f t="shared" si="582"/>
        <v>172.68443184</v>
      </c>
      <c r="AG1009" s="177">
        <f t="shared" si="567"/>
        <v>173.34581089</v>
      </c>
      <c r="AH1009" s="188">
        <f t="shared" si="580"/>
        <v>0</v>
      </c>
      <c r="AI1009" s="188"/>
      <c r="AJ1009" s="188"/>
      <c r="AK1009" s="188"/>
      <c r="AL1009" s="8"/>
      <c r="AM1009" s="8"/>
      <c r="AN1009" s="8"/>
      <c r="AO1009" s="8"/>
      <c r="AP1009" s="8"/>
      <c r="AQ1009" s="8"/>
      <c r="AR1009" s="5"/>
      <c r="AW1009" s="30"/>
      <c r="AX1009" s="30"/>
      <c r="BF1009" s="1"/>
      <c r="BG1009" s="1"/>
      <c r="BH1009" s="1"/>
      <c r="BI1009" s="1"/>
    </row>
    <row r="1010" spans="1:61" x14ac:dyDescent="0.2">
      <c r="A1010" s="125">
        <f t="shared" si="568"/>
        <v>42901</v>
      </c>
      <c r="B1010" s="177">
        <f t="shared" si="553"/>
        <v>317715.11983646679</v>
      </c>
      <c r="C1010" s="3">
        <f t="shared" si="569"/>
        <v>42891541.177923016</v>
      </c>
      <c r="D1010" s="177">
        <f t="shared" si="570"/>
        <v>260254.27325326999</v>
      </c>
      <c r="E1010" s="177">
        <f t="shared" si="571"/>
        <v>24595.649526729998</v>
      </c>
      <c r="F1010" s="178">
        <f t="shared" si="554"/>
        <v>235658.62372653998</v>
      </c>
      <c r="G1010" s="179">
        <f t="shared" si="572"/>
        <v>4828.4399999999996</v>
      </c>
      <c r="H1010" s="180">
        <f>IF(AND(N1010=1,N1009&gt;1),VLOOKUP(A1009,[1]Plan1!$CW$105:$CY$215,3),H1009)</f>
        <v>4843.41</v>
      </c>
      <c r="I1010" s="181">
        <f t="shared" si="555"/>
        <v>42838</v>
      </c>
      <c r="J1010" s="181">
        <f t="shared" si="573"/>
        <v>42868</v>
      </c>
      <c r="K1010" s="182">
        <f t="shared" si="556"/>
        <v>3.100380247036405E-3</v>
      </c>
      <c r="L1010" s="213">
        <f t="shared" si="574"/>
        <v>42926</v>
      </c>
      <c r="M1010" s="183">
        <f t="shared" si="575"/>
        <v>19</v>
      </c>
      <c r="N1010" s="183">
        <f t="shared" si="557"/>
        <v>3</v>
      </c>
      <c r="O1010" s="177">
        <f t="shared" si="558"/>
        <v>1.00048889</v>
      </c>
      <c r="P1010" s="184">
        <f t="shared" si="584"/>
        <v>1.0013999200000001</v>
      </c>
      <c r="Q1010" s="184">
        <f t="shared" si="576"/>
        <v>1.2196961092708367</v>
      </c>
      <c r="R1010" s="177">
        <f t="shared" si="583"/>
        <v>1.2202923999999999</v>
      </c>
      <c r="S1010" s="177">
        <f t="shared" si="577"/>
        <v>1.21495468</v>
      </c>
      <c r="T1010" s="177">
        <f t="shared" si="559"/>
        <v>316197.14727905003</v>
      </c>
      <c r="U1010" s="177">
        <f t="shared" si="560"/>
        <v>5286.9499734103974</v>
      </c>
      <c r="V1010" s="177">
        <f t="shared" si="561"/>
        <v>51913.803801416427</v>
      </c>
      <c r="W1010" s="177">
        <f t="shared" si="562"/>
        <v>317455.02702809678</v>
      </c>
      <c r="X1010" s="185">
        <f t="shared" si="563"/>
        <v>0</v>
      </c>
      <c r="Y1010" s="177">
        <f t="shared" si="564"/>
        <v>0</v>
      </c>
      <c r="Z1010" s="186">
        <f t="shared" si="565"/>
        <v>0</v>
      </c>
      <c r="AA1010" s="177">
        <f t="shared" si="578"/>
        <v>0</v>
      </c>
      <c r="AB1010" s="187">
        <f t="shared" si="579"/>
        <v>7.1215000000000001E-2</v>
      </c>
      <c r="AC1010" s="185">
        <f t="shared" si="566"/>
        <v>3</v>
      </c>
      <c r="AD1010" s="185">
        <v>252</v>
      </c>
      <c r="AE1010" s="184">
        <f t="shared" si="581"/>
        <v>1.0008193059999999</v>
      </c>
      <c r="AF1010" s="177">
        <f t="shared" si="582"/>
        <v>259.06221993999998</v>
      </c>
      <c r="AG1010" s="177">
        <f t="shared" si="567"/>
        <v>260.09280837</v>
      </c>
      <c r="AH1010" s="188">
        <f t="shared" si="580"/>
        <v>0</v>
      </c>
      <c r="AI1010" s="188"/>
      <c r="AJ1010" s="188"/>
      <c r="AK1010" s="188"/>
      <c r="AL1010" s="8"/>
      <c r="AM1010" s="8"/>
      <c r="AN1010" s="8"/>
      <c r="AO1010" s="8"/>
      <c r="AP1010" s="8"/>
      <c r="AQ1010" s="8"/>
      <c r="AR1010" s="5"/>
      <c r="AW1010" s="30"/>
      <c r="AX1010" s="30"/>
      <c r="BF1010" s="1"/>
      <c r="BG1010" s="1"/>
      <c r="BH1010" s="1"/>
      <c r="BI1010" s="1"/>
    </row>
    <row r="1011" spans="1:61" x14ac:dyDescent="0.2">
      <c r="A1011" s="125">
        <f t="shared" si="568"/>
        <v>42902</v>
      </c>
      <c r="B1011" s="177">
        <f t="shared" si="553"/>
        <v>317715.11983646679</v>
      </c>
      <c r="C1011" s="3">
        <f t="shared" si="569"/>
        <v>42891541.177923016</v>
      </c>
      <c r="D1011" s="177">
        <f t="shared" si="570"/>
        <v>260254.27325326999</v>
      </c>
      <c r="E1011" s="177">
        <f t="shared" si="571"/>
        <v>24595.649526729998</v>
      </c>
      <c r="F1011" s="178">
        <f t="shared" si="554"/>
        <v>235658.62372653998</v>
      </c>
      <c r="G1011" s="179">
        <f t="shared" si="572"/>
        <v>4828.4399999999996</v>
      </c>
      <c r="H1011" s="180">
        <f>IF(AND(N1011=1,N1010&gt;1),VLOOKUP(A1010,[1]Plan1!$CW$105:$CY$215,3),H1010)</f>
        <v>4843.41</v>
      </c>
      <c r="I1011" s="181">
        <f t="shared" si="555"/>
        <v>42838</v>
      </c>
      <c r="J1011" s="181">
        <f t="shared" si="573"/>
        <v>42868</v>
      </c>
      <c r="K1011" s="182">
        <f t="shared" si="556"/>
        <v>3.100380247036405E-3</v>
      </c>
      <c r="L1011" s="213">
        <f t="shared" si="574"/>
        <v>42926</v>
      </c>
      <c r="M1011" s="183">
        <f t="shared" si="575"/>
        <v>19</v>
      </c>
      <c r="N1011" s="183">
        <f t="shared" si="557"/>
        <v>3</v>
      </c>
      <c r="O1011" s="177">
        <f t="shared" si="558"/>
        <v>1.00048889</v>
      </c>
      <c r="P1011" s="184">
        <f t="shared" si="584"/>
        <v>1.0013999200000001</v>
      </c>
      <c r="Q1011" s="184">
        <f t="shared" si="576"/>
        <v>1.2196961092708367</v>
      </c>
      <c r="R1011" s="177">
        <f t="shared" si="583"/>
        <v>1.2202923999999999</v>
      </c>
      <c r="S1011" s="177">
        <f t="shared" si="577"/>
        <v>1.21495468</v>
      </c>
      <c r="T1011" s="177">
        <f t="shared" si="559"/>
        <v>316197.14727905003</v>
      </c>
      <c r="U1011" s="177">
        <f t="shared" si="560"/>
        <v>5286.9499734103974</v>
      </c>
      <c r="V1011" s="177">
        <f t="shared" si="561"/>
        <v>51913.803801416427</v>
      </c>
      <c r="W1011" s="177">
        <f t="shared" si="562"/>
        <v>317455.02702809678</v>
      </c>
      <c r="X1011" s="185">
        <f t="shared" si="563"/>
        <v>0</v>
      </c>
      <c r="Y1011" s="177">
        <f t="shared" si="564"/>
        <v>0</v>
      </c>
      <c r="Z1011" s="186">
        <f t="shared" si="565"/>
        <v>0</v>
      </c>
      <c r="AA1011" s="177">
        <f t="shared" si="578"/>
        <v>0</v>
      </c>
      <c r="AB1011" s="187">
        <f t="shared" si="579"/>
        <v>7.1215000000000001E-2</v>
      </c>
      <c r="AC1011" s="185">
        <f t="shared" si="566"/>
        <v>3</v>
      </c>
      <c r="AD1011" s="185">
        <v>252</v>
      </c>
      <c r="AE1011" s="184">
        <f t="shared" si="581"/>
        <v>1.0008193059999999</v>
      </c>
      <c r="AF1011" s="177">
        <f t="shared" si="582"/>
        <v>259.06221993999998</v>
      </c>
      <c r="AG1011" s="177">
        <f t="shared" si="567"/>
        <v>260.09280837</v>
      </c>
      <c r="AH1011" s="188">
        <f t="shared" si="580"/>
        <v>0</v>
      </c>
      <c r="AI1011" s="188"/>
      <c r="AJ1011" s="188"/>
      <c r="AK1011" s="188"/>
      <c r="AL1011" s="8"/>
      <c r="AM1011" s="8"/>
      <c r="AN1011" s="8"/>
      <c r="AO1011" s="8"/>
      <c r="AP1011" s="8"/>
      <c r="AQ1011" s="8"/>
      <c r="AR1011" s="5"/>
      <c r="AW1011" s="30"/>
      <c r="AX1011" s="30"/>
      <c r="BF1011" s="1"/>
      <c r="BG1011" s="1"/>
      <c r="BH1011" s="1"/>
      <c r="BI1011" s="1"/>
    </row>
    <row r="1012" spans="1:61" x14ac:dyDescent="0.2">
      <c r="A1012" s="125">
        <f t="shared" si="568"/>
        <v>42903</v>
      </c>
      <c r="B1012" s="177">
        <f t="shared" si="553"/>
        <v>317848.7742962286</v>
      </c>
      <c r="C1012" s="3">
        <f t="shared" si="569"/>
        <v>42909584.529990859</v>
      </c>
      <c r="D1012" s="177">
        <f t="shared" si="570"/>
        <v>260254.27325326999</v>
      </c>
      <c r="E1012" s="177">
        <f t="shared" si="571"/>
        <v>24595.649526729998</v>
      </c>
      <c r="F1012" s="178">
        <f t="shared" si="554"/>
        <v>235658.62372653998</v>
      </c>
      <c r="G1012" s="179">
        <f t="shared" si="572"/>
        <v>4828.4399999999996</v>
      </c>
      <c r="H1012" s="180">
        <f>IF(AND(N1012=1,N1011&gt;1),VLOOKUP(A1011,[1]Plan1!$CW$105:$CY$215,3),H1011)</f>
        <v>4843.41</v>
      </c>
      <c r="I1012" s="181">
        <f t="shared" si="555"/>
        <v>42838</v>
      </c>
      <c r="J1012" s="181">
        <f t="shared" si="573"/>
        <v>42868</v>
      </c>
      <c r="K1012" s="182">
        <f t="shared" si="556"/>
        <v>3.100380247036405E-3</v>
      </c>
      <c r="L1012" s="213">
        <f t="shared" si="574"/>
        <v>42926</v>
      </c>
      <c r="M1012" s="183">
        <f t="shared" si="575"/>
        <v>19</v>
      </c>
      <c r="N1012" s="183">
        <f t="shared" si="557"/>
        <v>4</v>
      </c>
      <c r="O1012" s="177">
        <f t="shared" si="558"/>
        <v>1.00065191</v>
      </c>
      <c r="P1012" s="184">
        <f t="shared" si="584"/>
        <v>1.0013999200000001</v>
      </c>
      <c r="Q1012" s="184">
        <f t="shared" si="576"/>
        <v>1.2196961092708367</v>
      </c>
      <c r="R1012" s="177">
        <f t="shared" si="583"/>
        <v>1.2204912400000001</v>
      </c>
      <c r="S1012" s="177">
        <f t="shared" si="577"/>
        <v>1.21495468</v>
      </c>
      <c r="T1012" s="177">
        <f t="shared" si="559"/>
        <v>316197.14727905003</v>
      </c>
      <c r="U1012" s="177">
        <f t="shared" si="560"/>
        <v>5286.9499734103974</v>
      </c>
      <c r="V1012" s="177">
        <f t="shared" si="561"/>
        <v>51960.662162158245</v>
      </c>
      <c r="W1012" s="177">
        <f t="shared" si="562"/>
        <v>317501.88538883859</v>
      </c>
      <c r="X1012" s="185">
        <f t="shared" si="563"/>
        <v>0</v>
      </c>
      <c r="Y1012" s="177">
        <f t="shared" si="564"/>
        <v>0</v>
      </c>
      <c r="Z1012" s="186">
        <f t="shared" si="565"/>
        <v>0</v>
      </c>
      <c r="AA1012" s="177">
        <f t="shared" si="578"/>
        <v>0</v>
      </c>
      <c r="AB1012" s="187">
        <f t="shared" si="579"/>
        <v>7.1215000000000001E-2</v>
      </c>
      <c r="AC1012" s="185">
        <f t="shared" si="566"/>
        <v>4</v>
      </c>
      <c r="AD1012" s="185">
        <v>252</v>
      </c>
      <c r="AE1012" s="184">
        <f t="shared" si="581"/>
        <v>1.001092557</v>
      </c>
      <c r="AF1012" s="177">
        <f t="shared" si="582"/>
        <v>345.46340663000001</v>
      </c>
      <c r="AG1012" s="177">
        <f t="shared" si="567"/>
        <v>346.88890738999999</v>
      </c>
      <c r="AH1012" s="188">
        <f t="shared" si="580"/>
        <v>0</v>
      </c>
      <c r="AI1012" s="188"/>
      <c r="AJ1012" s="188"/>
      <c r="AK1012" s="188"/>
      <c r="AL1012" s="8"/>
      <c r="AM1012" s="8"/>
      <c r="AN1012" s="8"/>
      <c r="AO1012" s="8"/>
      <c r="AP1012" s="8"/>
      <c r="AQ1012" s="8"/>
      <c r="AR1012" s="5"/>
      <c r="AW1012" s="30"/>
      <c r="AX1012" s="30"/>
      <c r="BF1012" s="1"/>
      <c r="BG1012" s="1"/>
      <c r="BH1012" s="1"/>
      <c r="BI1012" s="1"/>
    </row>
    <row r="1013" spans="1:61" x14ac:dyDescent="0.2">
      <c r="A1013" s="125">
        <f t="shared" si="568"/>
        <v>42904</v>
      </c>
      <c r="B1013" s="177">
        <f t="shared" si="553"/>
        <v>317848.7742962286</v>
      </c>
      <c r="C1013" s="3">
        <f t="shared" si="569"/>
        <v>42909584.529990859</v>
      </c>
      <c r="D1013" s="177">
        <f t="shared" si="570"/>
        <v>260254.27325326999</v>
      </c>
      <c r="E1013" s="177">
        <f t="shared" si="571"/>
        <v>24595.649526729998</v>
      </c>
      <c r="F1013" s="178">
        <f t="shared" si="554"/>
        <v>235658.62372653998</v>
      </c>
      <c r="G1013" s="179">
        <f t="shared" si="572"/>
        <v>4828.4399999999996</v>
      </c>
      <c r="H1013" s="180">
        <f>IF(AND(N1013=1,N1012&gt;1),VLOOKUP(A1012,[1]Plan1!$CW$105:$CY$215,3),H1012)</f>
        <v>4843.41</v>
      </c>
      <c r="I1013" s="181">
        <f t="shared" si="555"/>
        <v>42838</v>
      </c>
      <c r="J1013" s="181">
        <f t="shared" si="573"/>
        <v>42868</v>
      </c>
      <c r="K1013" s="182">
        <f t="shared" si="556"/>
        <v>3.100380247036405E-3</v>
      </c>
      <c r="L1013" s="213">
        <f t="shared" si="574"/>
        <v>42926</v>
      </c>
      <c r="M1013" s="183">
        <f t="shared" si="575"/>
        <v>19</v>
      </c>
      <c r="N1013" s="183">
        <f t="shared" si="557"/>
        <v>4</v>
      </c>
      <c r="O1013" s="177">
        <f t="shared" si="558"/>
        <v>1.00065191</v>
      </c>
      <c r="P1013" s="184">
        <f t="shared" si="584"/>
        <v>1.0013999200000001</v>
      </c>
      <c r="Q1013" s="184">
        <f t="shared" si="576"/>
        <v>1.2196961092708367</v>
      </c>
      <c r="R1013" s="177">
        <f t="shared" si="583"/>
        <v>1.2204912400000001</v>
      </c>
      <c r="S1013" s="177">
        <f t="shared" si="577"/>
        <v>1.21495468</v>
      </c>
      <c r="T1013" s="177">
        <f t="shared" si="559"/>
        <v>316197.14727905003</v>
      </c>
      <c r="U1013" s="177">
        <f t="shared" si="560"/>
        <v>5286.9499734103974</v>
      </c>
      <c r="V1013" s="177">
        <f t="shared" si="561"/>
        <v>51960.662162158245</v>
      </c>
      <c r="W1013" s="177">
        <f t="shared" si="562"/>
        <v>317501.88538883859</v>
      </c>
      <c r="X1013" s="185">
        <f t="shared" si="563"/>
        <v>0</v>
      </c>
      <c r="Y1013" s="177">
        <f t="shared" si="564"/>
        <v>0</v>
      </c>
      <c r="Z1013" s="186">
        <f t="shared" si="565"/>
        <v>0</v>
      </c>
      <c r="AA1013" s="177">
        <f t="shared" si="578"/>
        <v>0</v>
      </c>
      <c r="AB1013" s="187">
        <f t="shared" si="579"/>
        <v>7.1215000000000001E-2</v>
      </c>
      <c r="AC1013" s="185">
        <f t="shared" si="566"/>
        <v>4</v>
      </c>
      <c r="AD1013" s="185">
        <v>252</v>
      </c>
      <c r="AE1013" s="184">
        <f t="shared" si="581"/>
        <v>1.001092557</v>
      </c>
      <c r="AF1013" s="177">
        <f t="shared" si="582"/>
        <v>345.46340663000001</v>
      </c>
      <c r="AG1013" s="177">
        <f t="shared" si="567"/>
        <v>346.88890738999999</v>
      </c>
      <c r="AH1013" s="188">
        <f t="shared" si="580"/>
        <v>0</v>
      </c>
      <c r="AI1013" s="188"/>
      <c r="AJ1013" s="188"/>
      <c r="AK1013" s="188"/>
      <c r="AL1013" s="8"/>
      <c r="AM1013" s="8"/>
      <c r="AN1013" s="8"/>
      <c r="AO1013" s="8"/>
      <c r="AP1013" s="8"/>
      <c r="AQ1013" s="8"/>
      <c r="AR1013" s="5"/>
      <c r="AW1013" s="30"/>
      <c r="AX1013" s="30"/>
      <c r="BF1013" s="1"/>
      <c r="BG1013" s="1"/>
      <c r="BH1013" s="1"/>
      <c r="BI1013" s="1"/>
    </row>
    <row r="1014" spans="1:61" x14ac:dyDescent="0.2">
      <c r="A1014" s="125">
        <f t="shared" si="568"/>
        <v>42905</v>
      </c>
      <c r="B1014" s="177">
        <f t="shared" si="553"/>
        <v>317848.7742962286</v>
      </c>
      <c r="C1014" s="3">
        <f t="shared" si="569"/>
        <v>42909584.529990859</v>
      </c>
      <c r="D1014" s="177">
        <f t="shared" si="570"/>
        <v>260254.27325326999</v>
      </c>
      <c r="E1014" s="177">
        <f t="shared" si="571"/>
        <v>24595.649526729998</v>
      </c>
      <c r="F1014" s="178">
        <f t="shared" si="554"/>
        <v>235658.62372653998</v>
      </c>
      <c r="G1014" s="179">
        <f t="shared" si="572"/>
        <v>4828.4399999999996</v>
      </c>
      <c r="H1014" s="180">
        <f>IF(AND(N1014=1,N1013&gt;1),VLOOKUP(A1013,[1]Plan1!$CW$105:$CY$215,3),H1013)</f>
        <v>4843.41</v>
      </c>
      <c r="I1014" s="181">
        <f t="shared" si="555"/>
        <v>42838</v>
      </c>
      <c r="J1014" s="181">
        <f t="shared" si="573"/>
        <v>42868</v>
      </c>
      <c r="K1014" s="182">
        <f t="shared" si="556"/>
        <v>3.100380247036405E-3</v>
      </c>
      <c r="L1014" s="213">
        <f t="shared" si="574"/>
        <v>42926</v>
      </c>
      <c r="M1014" s="183">
        <f t="shared" si="575"/>
        <v>19</v>
      </c>
      <c r="N1014" s="183">
        <f t="shared" si="557"/>
        <v>4</v>
      </c>
      <c r="O1014" s="177">
        <f t="shared" si="558"/>
        <v>1.00065191</v>
      </c>
      <c r="P1014" s="184">
        <f t="shared" si="584"/>
        <v>1.0013999200000001</v>
      </c>
      <c r="Q1014" s="184">
        <f t="shared" si="576"/>
        <v>1.2196961092708367</v>
      </c>
      <c r="R1014" s="177">
        <f t="shared" si="583"/>
        <v>1.2204912400000001</v>
      </c>
      <c r="S1014" s="177">
        <f t="shared" si="577"/>
        <v>1.21495468</v>
      </c>
      <c r="T1014" s="177">
        <f t="shared" si="559"/>
        <v>316197.14727905003</v>
      </c>
      <c r="U1014" s="177">
        <f t="shared" si="560"/>
        <v>5286.9499734103974</v>
      </c>
      <c r="V1014" s="177">
        <f t="shared" si="561"/>
        <v>51960.662162158245</v>
      </c>
      <c r="W1014" s="177">
        <f t="shared" si="562"/>
        <v>317501.88538883859</v>
      </c>
      <c r="X1014" s="185">
        <f t="shared" si="563"/>
        <v>0</v>
      </c>
      <c r="Y1014" s="177">
        <f t="shared" si="564"/>
        <v>0</v>
      </c>
      <c r="Z1014" s="186">
        <f t="shared" si="565"/>
        <v>0</v>
      </c>
      <c r="AA1014" s="177">
        <f t="shared" si="578"/>
        <v>0</v>
      </c>
      <c r="AB1014" s="187">
        <f t="shared" si="579"/>
        <v>7.1215000000000001E-2</v>
      </c>
      <c r="AC1014" s="185">
        <f t="shared" si="566"/>
        <v>4</v>
      </c>
      <c r="AD1014" s="185">
        <v>252</v>
      </c>
      <c r="AE1014" s="184">
        <f t="shared" si="581"/>
        <v>1.001092557</v>
      </c>
      <c r="AF1014" s="177">
        <f t="shared" si="582"/>
        <v>345.46340663000001</v>
      </c>
      <c r="AG1014" s="177">
        <f t="shared" si="567"/>
        <v>346.88890738999999</v>
      </c>
      <c r="AH1014" s="188">
        <f t="shared" si="580"/>
        <v>0</v>
      </c>
      <c r="AI1014" s="188"/>
      <c r="AJ1014" s="188"/>
      <c r="AK1014" s="188"/>
      <c r="AL1014" s="8"/>
      <c r="AM1014" s="8"/>
      <c r="AN1014" s="8"/>
      <c r="AO1014" s="8"/>
      <c r="AP1014" s="8"/>
      <c r="AQ1014" s="8"/>
      <c r="AR1014" s="5"/>
      <c r="AW1014" s="30"/>
      <c r="AX1014" s="30"/>
      <c r="BF1014" s="1"/>
      <c r="BG1014" s="1"/>
      <c r="BH1014" s="1"/>
      <c r="BI1014" s="1"/>
    </row>
    <row r="1015" spans="1:61" x14ac:dyDescent="0.2">
      <c r="A1015" s="125">
        <f t="shared" si="568"/>
        <v>42906</v>
      </c>
      <c r="B1015" s="177">
        <f t="shared" si="553"/>
        <v>317982.48289994278</v>
      </c>
      <c r="C1015" s="3">
        <f t="shared" si="569"/>
        <v>42927635.191492274</v>
      </c>
      <c r="D1015" s="177">
        <f t="shared" si="570"/>
        <v>260254.27325326999</v>
      </c>
      <c r="E1015" s="177">
        <f t="shared" si="571"/>
        <v>24595.649526729998</v>
      </c>
      <c r="F1015" s="178">
        <f t="shared" si="554"/>
        <v>235658.62372653998</v>
      </c>
      <c r="G1015" s="179">
        <f t="shared" si="572"/>
        <v>4828.4399999999996</v>
      </c>
      <c r="H1015" s="180">
        <f>IF(AND(N1015=1,N1014&gt;1),VLOOKUP(A1014,[1]Plan1!$CW$105:$CY$215,3),H1014)</f>
        <v>4843.41</v>
      </c>
      <c r="I1015" s="181">
        <f t="shared" si="555"/>
        <v>42838</v>
      </c>
      <c r="J1015" s="181">
        <f t="shared" si="573"/>
        <v>42868</v>
      </c>
      <c r="K1015" s="182">
        <f t="shared" si="556"/>
        <v>3.100380247036405E-3</v>
      </c>
      <c r="L1015" s="213">
        <f t="shared" si="574"/>
        <v>42926</v>
      </c>
      <c r="M1015" s="183">
        <f t="shared" si="575"/>
        <v>19</v>
      </c>
      <c r="N1015" s="183">
        <f t="shared" si="557"/>
        <v>5</v>
      </c>
      <c r="O1015" s="177">
        <f t="shared" si="558"/>
        <v>1.0008149500000001</v>
      </c>
      <c r="P1015" s="184">
        <f t="shared" si="584"/>
        <v>1.0013999200000001</v>
      </c>
      <c r="Q1015" s="184">
        <f t="shared" si="576"/>
        <v>1.2196961092708367</v>
      </c>
      <c r="R1015" s="177">
        <f t="shared" si="583"/>
        <v>1.2206900999999999</v>
      </c>
      <c r="S1015" s="177">
        <f t="shared" si="577"/>
        <v>1.21495468</v>
      </c>
      <c r="T1015" s="177">
        <f t="shared" si="559"/>
        <v>316197.14727905003</v>
      </c>
      <c r="U1015" s="177">
        <f t="shared" si="560"/>
        <v>5286.9499734103974</v>
      </c>
      <c r="V1015" s="177">
        <f t="shared" si="561"/>
        <v>52007.525236072455</v>
      </c>
      <c r="W1015" s="177">
        <f t="shared" si="562"/>
        <v>317548.74846275279</v>
      </c>
      <c r="X1015" s="185">
        <f t="shared" si="563"/>
        <v>0</v>
      </c>
      <c r="Y1015" s="177">
        <f t="shared" si="564"/>
        <v>0</v>
      </c>
      <c r="Z1015" s="186">
        <f t="shared" si="565"/>
        <v>0</v>
      </c>
      <c r="AA1015" s="177">
        <f t="shared" si="578"/>
        <v>0</v>
      </c>
      <c r="AB1015" s="187">
        <f t="shared" si="579"/>
        <v>7.1215000000000001E-2</v>
      </c>
      <c r="AC1015" s="185">
        <f t="shared" si="566"/>
        <v>5</v>
      </c>
      <c r="AD1015" s="185">
        <v>252</v>
      </c>
      <c r="AE1015" s="184">
        <f t="shared" si="581"/>
        <v>1.0013658830000001</v>
      </c>
      <c r="AF1015" s="177">
        <f t="shared" si="582"/>
        <v>431.88830811000003</v>
      </c>
      <c r="AG1015" s="177">
        <f t="shared" si="567"/>
        <v>433.73443718999999</v>
      </c>
      <c r="AH1015" s="188">
        <f t="shared" si="580"/>
        <v>0</v>
      </c>
      <c r="AI1015" s="188"/>
      <c r="AJ1015" s="188"/>
      <c r="AK1015" s="188"/>
      <c r="AL1015" s="8"/>
      <c r="AM1015" s="8"/>
      <c r="AN1015" s="8"/>
      <c r="AO1015" s="8"/>
      <c r="AP1015" s="8"/>
      <c r="AQ1015" s="8"/>
      <c r="AR1015" s="5"/>
      <c r="AW1015" s="30"/>
      <c r="AX1015" s="30"/>
      <c r="BF1015" s="1"/>
      <c r="BG1015" s="1"/>
      <c r="BH1015" s="1"/>
      <c r="BI1015" s="1"/>
    </row>
    <row r="1016" spans="1:61" x14ac:dyDescent="0.2">
      <c r="A1016" s="125">
        <f t="shared" si="568"/>
        <v>42907</v>
      </c>
      <c r="B1016" s="177">
        <f t="shared" si="553"/>
        <v>318116.25006532203</v>
      </c>
      <c r="C1016" s="3">
        <f t="shared" si="569"/>
        <v>42945693.758818477</v>
      </c>
      <c r="D1016" s="177">
        <f t="shared" si="570"/>
        <v>260254.27325326999</v>
      </c>
      <c r="E1016" s="177">
        <f t="shared" si="571"/>
        <v>24595.649526729998</v>
      </c>
      <c r="F1016" s="178">
        <f t="shared" si="554"/>
        <v>235658.62372653998</v>
      </c>
      <c r="G1016" s="179">
        <f t="shared" si="572"/>
        <v>4828.4399999999996</v>
      </c>
      <c r="H1016" s="180">
        <f>IF(AND(N1016=1,N1015&gt;1),VLOOKUP(A1015,[1]Plan1!$CW$105:$CY$215,3),H1015)</f>
        <v>4843.41</v>
      </c>
      <c r="I1016" s="181">
        <f t="shared" si="555"/>
        <v>42838</v>
      </c>
      <c r="J1016" s="181">
        <f t="shared" si="573"/>
        <v>42868</v>
      </c>
      <c r="K1016" s="182">
        <f t="shared" si="556"/>
        <v>3.100380247036405E-3</v>
      </c>
      <c r="L1016" s="213">
        <f t="shared" si="574"/>
        <v>42926</v>
      </c>
      <c r="M1016" s="183">
        <f t="shared" si="575"/>
        <v>19</v>
      </c>
      <c r="N1016" s="183">
        <f t="shared" si="557"/>
        <v>6</v>
      </c>
      <c r="O1016" s="177">
        <f t="shared" si="558"/>
        <v>1.00097803</v>
      </c>
      <c r="P1016" s="184">
        <f t="shared" si="584"/>
        <v>1.0013999200000001</v>
      </c>
      <c r="Q1016" s="184">
        <f t="shared" si="576"/>
        <v>1.2196961092708367</v>
      </c>
      <c r="R1016" s="177">
        <f t="shared" si="583"/>
        <v>1.2208889999999999</v>
      </c>
      <c r="S1016" s="177">
        <f t="shared" si="577"/>
        <v>1.21495468</v>
      </c>
      <c r="T1016" s="177">
        <f t="shared" si="559"/>
        <v>316197.14727905003</v>
      </c>
      <c r="U1016" s="177">
        <f t="shared" si="560"/>
        <v>5286.9499734103974</v>
      </c>
      <c r="V1016" s="177">
        <f t="shared" si="561"/>
        <v>52054.397736331666</v>
      </c>
      <c r="W1016" s="177">
        <f t="shared" si="562"/>
        <v>317595.62096301204</v>
      </c>
      <c r="X1016" s="185">
        <f t="shared" si="563"/>
        <v>0</v>
      </c>
      <c r="Y1016" s="177">
        <f t="shared" si="564"/>
        <v>0</v>
      </c>
      <c r="Z1016" s="186">
        <f t="shared" si="565"/>
        <v>0</v>
      </c>
      <c r="AA1016" s="177">
        <f t="shared" si="578"/>
        <v>0</v>
      </c>
      <c r="AB1016" s="187">
        <f t="shared" si="579"/>
        <v>7.1215000000000001E-2</v>
      </c>
      <c r="AC1016" s="185">
        <f t="shared" si="566"/>
        <v>6</v>
      </c>
      <c r="AD1016" s="185">
        <v>252</v>
      </c>
      <c r="AE1016" s="184">
        <f t="shared" si="581"/>
        <v>1.001639283</v>
      </c>
      <c r="AF1016" s="177">
        <f t="shared" si="582"/>
        <v>518.33660817999998</v>
      </c>
      <c r="AG1016" s="177">
        <f t="shared" si="567"/>
        <v>520.62910231000001</v>
      </c>
      <c r="AH1016" s="188">
        <f t="shared" si="580"/>
        <v>0</v>
      </c>
      <c r="AI1016" s="188"/>
      <c r="AJ1016" s="188"/>
      <c r="AK1016" s="188"/>
      <c r="AL1016" s="8"/>
      <c r="AM1016" s="8"/>
      <c r="AN1016" s="8"/>
      <c r="AO1016" s="8"/>
      <c r="AP1016" s="8"/>
      <c r="AQ1016" s="8"/>
      <c r="AR1016" s="5"/>
      <c r="AW1016" s="30"/>
      <c r="AX1016" s="30"/>
      <c r="BF1016" s="1"/>
      <c r="BG1016" s="1"/>
      <c r="BH1016" s="1"/>
      <c r="BI1016" s="1"/>
    </row>
    <row r="1017" spans="1:61" x14ac:dyDescent="0.2">
      <c r="A1017" s="125">
        <f t="shared" si="568"/>
        <v>42908</v>
      </c>
      <c r="B1017" s="177">
        <f t="shared" si="553"/>
        <v>318250.07140596374</v>
      </c>
      <c r="C1017" s="3">
        <f t="shared" si="569"/>
        <v>42963759.639805108</v>
      </c>
      <c r="D1017" s="177">
        <f t="shared" si="570"/>
        <v>260254.27325326999</v>
      </c>
      <c r="E1017" s="177">
        <f t="shared" si="571"/>
        <v>24595.649526729998</v>
      </c>
      <c r="F1017" s="178">
        <f t="shared" si="554"/>
        <v>235658.62372653998</v>
      </c>
      <c r="G1017" s="179">
        <f t="shared" si="572"/>
        <v>4828.4399999999996</v>
      </c>
      <c r="H1017" s="180">
        <f>IF(AND(N1017=1,N1016&gt;1),VLOOKUP(A1016,[1]Plan1!$CW$105:$CY$215,3),H1016)</f>
        <v>4843.41</v>
      </c>
      <c r="I1017" s="181">
        <f t="shared" si="555"/>
        <v>42838</v>
      </c>
      <c r="J1017" s="181">
        <f t="shared" si="573"/>
        <v>42868</v>
      </c>
      <c r="K1017" s="182">
        <f t="shared" si="556"/>
        <v>3.100380247036405E-3</v>
      </c>
      <c r="L1017" s="213">
        <f t="shared" si="574"/>
        <v>42926</v>
      </c>
      <c r="M1017" s="183">
        <f t="shared" si="575"/>
        <v>19</v>
      </c>
      <c r="N1017" s="183">
        <f t="shared" si="557"/>
        <v>7</v>
      </c>
      <c r="O1017" s="177">
        <f t="shared" si="558"/>
        <v>1.00114112</v>
      </c>
      <c r="P1017" s="184">
        <f t="shared" si="584"/>
        <v>1.0013999200000001</v>
      </c>
      <c r="Q1017" s="184">
        <f t="shared" si="576"/>
        <v>1.2196961092708367</v>
      </c>
      <c r="R1017" s="177">
        <f t="shared" si="583"/>
        <v>1.22108792</v>
      </c>
      <c r="S1017" s="177">
        <f t="shared" si="577"/>
        <v>1.21495468</v>
      </c>
      <c r="T1017" s="177">
        <f t="shared" si="559"/>
        <v>316197.14727905003</v>
      </c>
      <c r="U1017" s="177">
        <f t="shared" si="560"/>
        <v>5286.9499734103974</v>
      </c>
      <c r="V1017" s="177">
        <f t="shared" si="561"/>
        <v>52101.27494976337</v>
      </c>
      <c r="W1017" s="177">
        <f t="shared" si="562"/>
        <v>317642.49817644374</v>
      </c>
      <c r="X1017" s="185">
        <f t="shared" si="563"/>
        <v>0</v>
      </c>
      <c r="Y1017" s="177">
        <f t="shared" si="564"/>
        <v>0</v>
      </c>
      <c r="Z1017" s="186">
        <f t="shared" si="565"/>
        <v>0</v>
      </c>
      <c r="AA1017" s="177">
        <f t="shared" si="578"/>
        <v>0</v>
      </c>
      <c r="AB1017" s="187">
        <f t="shared" si="579"/>
        <v>7.1215000000000001E-2</v>
      </c>
      <c r="AC1017" s="185">
        <f t="shared" si="566"/>
        <v>7</v>
      </c>
      <c r="AD1017" s="185">
        <v>252</v>
      </c>
      <c r="AE1017" s="184">
        <f t="shared" si="581"/>
        <v>1.001912758</v>
      </c>
      <c r="AF1017" s="177">
        <f t="shared" si="582"/>
        <v>604.80862303000004</v>
      </c>
      <c r="AG1017" s="177">
        <f t="shared" si="567"/>
        <v>607.57322952000004</v>
      </c>
      <c r="AH1017" s="188">
        <f t="shared" si="580"/>
        <v>0</v>
      </c>
      <c r="AI1017" s="188"/>
      <c r="AJ1017" s="188"/>
      <c r="AK1017" s="188"/>
      <c r="AL1017" s="8"/>
      <c r="AM1017" s="8"/>
      <c r="AN1017" s="8"/>
      <c r="AO1017" s="8"/>
      <c r="AP1017" s="8"/>
      <c r="AQ1017" s="8"/>
      <c r="AR1017" s="5"/>
      <c r="AW1017" s="30"/>
      <c r="AX1017" s="30"/>
      <c r="BF1017" s="1"/>
      <c r="BG1017" s="1"/>
      <c r="BH1017" s="1"/>
      <c r="BI1017" s="1"/>
    </row>
    <row r="1018" spans="1:61" x14ac:dyDescent="0.2">
      <c r="A1018" s="125">
        <f t="shared" si="568"/>
        <v>42909</v>
      </c>
      <c r="B1018" s="177">
        <f t="shared" si="553"/>
        <v>318383.95402149658</v>
      </c>
      <c r="C1018" s="3">
        <f t="shared" si="569"/>
        <v>42981833.792902038</v>
      </c>
      <c r="D1018" s="177">
        <f t="shared" si="570"/>
        <v>260254.27325326999</v>
      </c>
      <c r="E1018" s="177">
        <f t="shared" si="571"/>
        <v>24595.649526729998</v>
      </c>
      <c r="F1018" s="178">
        <f t="shared" si="554"/>
        <v>235658.62372653998</v>
      </c>
      <c r="G1018" s="179">
        <f t="shared" si="572"/>
        <v>4828.4399999999996</v>
      </c>
      <c r="H1018" s="180">
        <f>IF(AND(N1018=1,N1017&gt;1),VLOOKUP(A1017,[1]Plan1!$CW$105:$CY$215,3),H1017)</f>
        <v>4843.41</v>
      </c>
      <c r="I1018" s="181">
        <f t="shared" si="555"/>
        <v>42838</v>
      </c>
      <c r="J1018" s="181">
        <f t="shared" si="573"/>
        <v>42868</v>
      </c>
      <c r="K1018" s="182">
        <f t="shared" si="556"/>
        <v>3.100380247036405E-3</v>
      </c>
      <c r="L1018" s="213">
        <f t="shared" si="574"/>
        <v>42926</v>
      </c>
      <c r="M1018" s="183">
        <f t="shared" si="575"/>
        <v>19</v>
      </c>
      <c r="N1018" s="183">
        <f t="shared" si="557"/>
        <v>8</v>
      </c>
      <c r="O1018" s="177">
        <f t="shared" si="558"/>
        <v>1.00130425</v>
      </c>
      <c r="P1018" s="184">
        <f t="shared" si="584"/>
        <v>1.0013999200000001</v>
      </c>
      <c r="Q1018" s="184">
        <f t="shared" si="576"/>
        <v>1.2196961092708367</v>
      </c>
      <c r="R1018" s="177">
        <f t="shared" si="583"/>
        <v>1.22128689</v>
      </c>
      <c r="S1018" s="177">
        <f t="shared" si="577"/>
        <v>1.21495468</v>
      </c>
      <c r="T1018" s="177">
        <f t="shared" si="559"/>
        <v>316197.14727905003</v>
      </c>
      <c r="U1018" s="177">
        <f t="shared" si="560"/>
        <v>5286.9499734103974</v>
      </c>
      <c r="V1018" s="177">
        <f t="shared" si="561"/>
        <v>52148.163946126246</v>
      </c>
      <c r="W1018" s="177">
        <f t="shared" si="562"/>
        <v>317689.3871728066</v>
      </c>
      <c r="X1018" s="185">
        <f t="shared" si="563"/>
        <v>0</v>
      </c>
      <c r="Y1018" s="177">
        <f t="shared" si="564"/>
        <v>0</v>
      </c>
      <c r="Z1018" s="186">
        <f t="shared" si="565"/>
        <v>0</v>
      </c>
      <c r="AA1018" s="177">
        <f t="shared" si="578"/>
        <v>0</v>
      </c>
      <c r="AB1018" s="187">
        <f t="shared" si="579"/>
        <v>7.1215000000000001E-2</v>
      </c>
      <c r="AC1018" s="185">
        <f t="shared" si="566"/>
        <v>8</v>
      </c>
      <c r="AD1018" s="185">
        <v>252</v>
      </c>
      <c r="AE1018" s="184">
        <f t="shared" si="581"/>
        <v>1.002186308</v>
      </c>
      <c r="AF1018" s="177">
        <f t="shared" si="582"/>
        <v>691.30435266999996</v>
      </c>
      <c r="AG1018" s="177">
        <f t="shared" si="567"/>
        <v>694.56684869000003</v>
      </c>
      <c r="AH1018" s="188">
        <f t="shared" si="580"/>
        <v>0</v>
      </c>
      <c r="AI1018" s="188"/>
      <c r="AJ1018" s="188"/>
      <c r="AK1018" s="188"/>
      <c r="AL1018" s="8"/>
      <c r="AM1018" s="8"/>
      <c r="AN1018" s="8"/>
      <c r="AO1018" s="8"/>
      <c r="AP1018" s="8"/>
      <c r="AQ1018" s="8"/>
      <c r="AR1018" s="5"/>
      <c r="AW1018" s="30"/>
      <c r="AX1018" s="30"/>
      <c r="BF1018" s="1"/>
      <c r="BG1018" s="1"/>
      <c r="BH1018" s="1"/>
      <c r="BI1018" s="1"/>
    </row>
    <row r="1019" spans="1:61" x14ac:dyDescent="0.2">
      <c r="A1019" s="125">
        <f t="shared" si="568"/>
        <v>42910</v>
      </c>
      <c r="B1019" s="177">
        <f t="shared" si="553"/>
        <v>318517.89288962819</v>
      </c>
      <c r="C1019" s="3">
        <f t="shared" si="569"/>
        <v>42999915.540099807</v>
      </c>
      <c r="D1019" s="177">
        <f t="shared" si="570"/>
        <v>260254.27325326999</v>
      </c>
      <c r="E1019" s="177">
        <f t="shared" si="571"/>
        <v>24595.649526729998</v>
      </c>
      <c r="F1019" s="178">
        <f t="shared" si="554"/>
        <v>235658.62372653998</v>
      </c>
      <c r="G1019" s="179">
        <f t="shared" si="572"/>
        <v>4828.4399999999996</v>
      </c>
      <c r="H1019" s="180">
        <f>IF(AND(N1019=1,N1018&gt;1),VLOOKUP(A1018,[1]Plan1!$CW$105:$CY$215,3),H1018)</f>
        <v>4843.41</v>
      </c>
      <c r="I1019" s="181">
        <f t="shared" si="555"/>
        <v>42838</v>
      </c>
      <c r="J1019" s="181">
        <f t="shared" si="573"/>
        <v>42868</v>
      </c>
      <c r="K1019" s="182">
        <f t="shared" si="556"/>
        <v>3.100380247036405E-3</v>
      </c>
      <c r="L1019" s="213">
        <f t="shared" si="574"/>
        <v>42926</v>
      </c>
      <c r="M1019" s="183">
        <f t="shared" si="575"/>
        <v>19</v>
      </c>
      <c r="N1019" s="183">
        <f t="shared" si="557"/>
        <v>9</v>
      </c>
      <c r="O1019" s="177">
        <f t="shared" si="558"/>
        <v>1.0014673999999999</v>
      </c>
      <c r="P1019" s="184">
        <f t="shared" si="584"/>
        <v>1.0013999200000001</v>
      </c>
      <c r="Q1019" s="184">
        <f t="shared" si="576"/>
        <v>1.2196961092708367</v>
      </c>
      <c r="R1019" s="177">
        <f t="shared" si="583"/>
        <v>1.2214858900000001</v>
      </c>
      <c r="S1019" s="177">
        <f t="shared" si="577"/>
        <v>1.21495468</v>
      </c>
      <c r="T1019" s="177">
        <f t="shared" si="559"/>
        <v>316197.14727905003</v>
      </c>
      <c r="U1019" s="177">
        <f t="shared" si="560"/>
        <v>5286.9499734103974</v>
      </c>
      <c r="V1019" s="177">
        <f t="shared" si="561"/>
        <v>52195.060012247843</v>
      </c>
      <c r="W1019" s="177">
        <f t="shared" si="562"/>
        <v>317736.28323892818</v>
      </c>
      <c r="X1019" s="185">
        <f t="shared" si="563"/>
        <v>0</v>
      </c>
      <c r="Y1019" s="177">
        <f t="shared" si="564"/>
        <v>0</v>
      </c>
      <c r="Z1019" s="186">
        <f t="shared" si="565"/>
        <v>0</v>
      </c>
      <c r="AA1019" s="177">
        <f t="shared" si="578"/>
        <v>0</v>
      </c>
      <c r="AB1019" s="187">
        <f t="shared" si="579"/>
        <v>7.1215000000000001E-2</v>
      </c>
      <c r="AC1019" s="185">
        <f t="shared" si="566"/>
        <v>9</v>
      </c>
      <c r="AD1019" s="185">
        <v>252</v>
      </c>
      <c r="AE1019" s="184">
        <f t="shared" si="581"/>
        <v>1.0024599320000001</v>
      </c>
      <c r="AF1019" s="177">
        <f t="shared" si="582"/>
        <v>777.82348090000005</v>
      </c>
      <c r="AG1019" s="177">
        <f t="shared" si="567"/>
        <v>781.60965069999997</v>
      </c>
      <c r="AH1019" s="188">
        <f t="shared" si="580"/>
        <v>0</v>
      </c>
      <c r="AI1019" s="188"/>
      <c r="AJ1019" s="188"/>
      <c r="AK1019" s="188"/>
      <c r="AL1019" s="8"/>
      <c r="AM1019" s="8"/>
      <c r="AN1019" s="8"/>
      <c r="AO1019" s="8"/>
      <c r="AP1019" s="8"/>
      <c r="AQ1019" s="8"/>
      <c r="AR1019" s="5"/>
      <c r="AW1019" s="30"/>
      <c r="AX1019" s="30"/>
      <c r="BF1019" s="1"/>
      <c r="BG1019" s="1"/>
      <c r="BH1019" s="1"/>
      <c r="BI1019" s="1"/>
    </row>
    <row r="1020" spans="1:61" x14ac:dyDescent="0.2">
      <c r="A1020" s="125">
        <f t="shared" si="568"/>
        <v>42911</v>
      </c>
      <c r="B1020" s="177">
        <f t="shared" si="553"/>
        <v>318517.89288962819</v>
      </c>
      <c r="C1020" s="3">
        <f t="shared" si="569"/>
        <v>42999915.540099807</v>
      </c>
      <c r="D1020" s="177">
        <f t="shared" si="570"/>
        <v>260254.27325326999</v>
      </c>
      <c r="E1020" s="177">
        <f t="shared" si="571"/>
        <v>24595.649526729998</v>
      </c>
      <c r="F1020" s="178">
        <f t="shared" si="554"/>
        <v>235658.62372653998</v>
      </c>
      <c r="G1020" s="179">
        <f t="shared" si="572"/>
        <v>4828.4399999999996</v>
      </c>
      <c r="H1020" s="180">
        <f>IF(AND(N1020=1,N1019&gt;1),VLOOKUP(A1019,[1]Plan1!$CW$105:$CY$215,3),H1019)</f>
        <v>4843.41</v>
      </c>
      <c r="I1020" s="181">
        <f t="shared" si="555"/>
        <v>42838</v>
      </c>
      <c r="J1020" s="181">
        <f t="shared" si="573"/>
        <v>42868</v>
      </c>
      <c r="K1020" s="182">
        <f t="shared" si="556"/>
        <v>3.100380247036405E-3</v>
      </c>
      <c r="L1020" s="213">
        <f t="shared" si="574"/>
        <v>42926</v>
      </c>
      <c r="M1020" s="183">
        <f t="shared" si="575"/>
        <v>19</v>
      </c>
      <c r="N1020" s="183">
        <f t="shared" si="557"/>
        <v>9</v>
      </c>
      <c r="O1020" s="177">
        <f t="shared" si="558"/>
        <v>1.0014673999999999</v>
      </c>
      <c r="P1020" s="184">
        <f t="shared" si="584"/>
        <v>1.0013999200000001</v>
      </c>
      <c r="Q1020" s="184">
        <f t="shared" si="576"/>
        <v>1.2196961092708367</v>
      </c>
      <c r="R1020" s="177">
        <f t="shared" si="583"/>
        <v>1.2214858900000001</v>
      </c>
      <c r="S1020" s="177">
        <f t="shared" si="577"/>
        <v>1.21495468</v>
      </c>
      <c r="T1020" s="177">
        <f t="shared" si="559"/>
        <v>316197.14727905003</v>
      </c>
      <c r="U1020" s="177">
        <f t="shared" si="560"/>
        <v>5286.9499734103974</v>
      </c>
      <c r="V1020" s="177">
        <f t="shared" si="561"/>
        <v>52195.060012247843</v>
      </c>
      <c r="W1020" s="177">
        <f t="shared" si="562"/>
        <v>317736.28323892818</v>
      </c>
      <c r="X1020" s="185">
        <f t="shared" si="563"/>
        <v>0</v>
      </c>
      <c r="Y1020" s="177">
        <f t="shared" si="564"/>
        <v>0</v>
      </c>
      <c r="Z1020" s="186">
        <f t="shared" si="565"/>
        <v>0</v>
      </c>
      <c r="AA1020" s="177">
        <f t="shared" si="578"/>
        <v>0</v>
      </c>
      <c r="AB1020" s="187">
        <f t="shared" si="579"/>
        <v>7.1215000000000001E-2</v>
      </c>
      <c r="AC1020" s="185">
        <f t="shared" si="566"/>
        <v>9</v>
      </c>
      <c r="AD1020" s="185">
        <v>252</v>
      </c>
      <c r="AE1020" s="184">
        <f t="shared" si="581"/>
        <v>1.0024599320000001</v>
      </c>
      <c r="AF1020" s="177">
        <f t="shared" si="582"/>
        <v>777.82348090000005</v>
      </c>
      <c r="AG1020" s="177">
        <f t="shared" si="567"/>
        <v>781.60965069999997</v>
      </c>
      <c r="AH1020" s="188">
        <f t="shared" si="580"/>
        <v>0</v>
      </c>
      <c r="AI1020" s="188"/>
      <c r="AJ1020" s="188"/>
      <c r="AK1020" s="188"/>
      <c r="AL1020" s="8"/>
      <c r="AM1020" s="8"/>
      <c r="AN1020" s="8"/>
      <c r="AO1020" s="8"/>
      <c r="AP1020" s="8"/>
      <c r="AQ1020" s="8"/>
      <c r="AR1020" s="5"/>
      <c r="AW1020" s="30"/>
      <c r="AX1020" s="30"/>
      <c r="BF1020" s="1"/>
      <c r="BG1020" s="1"/>
      <c r="BH1020" s="1"/>
      <c r="BI1020" s="1"/>
    </row>
    <row r="1021" spans="1:61" x14ac:dyDescent="0.2">
      <c r="A1021" s="125">
        <f t="shared" si="568"/>
        <v>42912</v>
      </c>
      <c r="B1021" s="177">
        <f t="shared" si="553"/>
        <v>318517.89288962819</v>
      </c>
      <c r="C1021" s="3">
        <f t="shared" si="569"/>
        <v>42999915.540099807</v>
      </c>
      <c r="D1021" s="177">
        <f t="shared" si="570"/>
        <v>260254.27325326999</v>
      </c>
      <c r="E1021" s="177">
        <f t="shared" si="571"/>
        <v>24595.649526729998</v>
      </c>
      <c r="F1021" s="178">
        <f t="shared" si="554"/>
        <v>235658.62372653998</v>
      </c>
      <c r="G1021" s="179">
        <f t="shared" si="572"/>
        <v>4828.4399999999996</v>
      </c>
      <c r="H1021" s="180">
        <f>IF(AND(N1021=1,N1020&gt;1),VLOOKUP(A1020,[1]Plan1!$CW$105:$CY$215,3),H1020)</f>
        <v>4843.41</v>
      </c>
      <c r="I1021" s="181">
        <f t="shared" si="555"/>
        <v>42838</v>
      </c>
      <c r="J1021" s="181">
        <f t="shared" si="573"/>
        <v>42868</v>
      </c>
      <c r="K1021" s="182">
        <f t="shared" si="556"/>
        <v>3.100380247036405E-3</v>
      </c>
      <c r="L1021" s="213">
        <f t="shared" si="574"/>
        <v>42926</v>
      </c>
      <c r="M1021" s="183">
        <f t="shared" si="575"/>
        <v>19</v>
      </c>
      <c r="N1021" s="183">
        <f t="shared" si="557"/>
        <v>9</v>
      </c>
      <c r="O1021" s="177">
        <f t="shared" si="558"/>
        <v>1.0014673999999999</v>
      </c>
      <c r="P1021" s="184">
        <f t="shared" si="584"/>
        <v>1.0013999200000001</v>
      </c>
      <c r="Q1021" s="184">
        <f t="shared" si="576"/>
        <v>1.2196961092708367</v>
      </c>
      <c r="R1021" s="177">
        <f t="shared" si="583"/>
        <v>1.2214858900000001</v>
      </c>
      <c r="S1021" s="177">
        <f t="shared" si="577"/>
        <v>1.21495468</v>
      </c>
      <c r="T1021" s="177">
        <f t="shared" si="559"/>
        <v>316197.14727905003</v>
      </c>
      <c r="U1021" s="177">
        <f t="shared" si="560"/>
        <v>5286.9499734103974</v>
      </c>
      <c r="V1021" s="177">
        <f t="shared" si="561"/>
        <v>52195.060012247843</v>
      </c>
      <c r="W1021" s="177">
        <f t="shared" si="562"/>
        <v>317736.28323892818</v>
      </c>
      <c r="X1021" s="185">
        <f t="shared" si="563"/>
        <v>0</v>
      </c>
      <c r="Y1021" s="177">
        <f t="shared" si="564"/>
        <v>0</v>
      </c>
      <c r="Z1021" s="186">
        <f t="shared" si="565"/>
        <v>0</v>
      </c>
      <c r="AA1021" s="177">
        <f t="shared" si="578"/>
        <v>0</v>
      </c>
      <c r="AB1021" s="187">
        <f t="shared" si="579"/>
        <v>7.1215000000000001E-2</v>
      </c>
      <c r="AC1021" s="185">
        <f t="shared" si="566"/>
        <v>9</v>
      </c>
      <c r="AD1021" s="185">
        <v>252</v>
      </c>
      <c r="AE1021" s="184">
        <f t="shared" si="581"/>
        <v>1.0024599320000001</v>
      </c>
      <c r="AF1021" s="177">
        <f t="shared" si="582"/>
        <v>777.82348090000005</v>
      </c>
      <c r="AG1021" s="177">
        <f t="shared" si="567"/>
        <v>781.60965069999997</v>
      </c>
      <c r="AH1021" s="188">
        <f t="shared" si="580"/>
        <v>0</v>
      </c>
      <c r="AI1021" s="188"/>
      <c r="AJ1021" s="188"/>
      <c r="AK1021" s="188"/>
      <c r="AL1021" s="8"/>
      <c r="AM1021" s="8"/>
      <c r="AN1021" s="8"/>
      <c r="AO1021" s="8"/>
      <c r="AP1021" s="8"/>
      <c r="AQ1021" s="8"/>
      <c r="AR1021" s="5"/>
      <c r="AW1021" s="30"/>
      <c r="AX1021" s="30"/>
      <c r="BF1021" s="1"/>
      <c r="BG1021" s="1"/>
      <c r="BH1021" s="1"/>
      <c r="BI1021" s="1"/>
    </row>
    <row r="1022" spans="1:61" x14ac:dyDescent="0.2">
      <c r="A1022" s="125">
        <f t="shared" si="568"/>
        <v>42913</v>
      </c>
      <c r="B1022" s="177">
        <f t="shared" si="553"/>
        <v>318651.88834435848</v>
      </c>
      <c r="C1022" s="3">
        <f t="shared" si="569"/>
        <v>43018004.926488392</v>
      </c>
      <c r="D1022" s="177">
        <f t="shared" si="570"/>
        <v>260254.27325326999</v>
      </c>
      <c r="E1022" s="177">
        <f t="shared" si="571"/>
        <v>24595.649526729998</v>
      </c>
      <c r="F1022" s="178">
        <f t="shared" si="554"/>
        <v>235658.62372653998</v>
      </c>
      <c r="G1022" s="179">
        <f t="shared" si="572"/>
        <v>4828.4399999999996</v>
      </c>
      <c r="H1022" s="180">
        <f>IF(AND(N1022=1,N1021&gt;1),VLOOKUP(A1021,[1]Plan1!$CW$105:$CY$215,3),H1021)</f>
        <v>4843.41</v>
      </c>
      <c r="I1022" s="181">
        <f t="shared" si="555"/>
        <v>42838</v>
      </c>
      <c r="J1022" s="181">
        <f t="shared" si="573"/>
        <v>42868</v>
      </c>
      <c r="K1022" s="182">
        <f t="shared" si="556"/>
        <v>3.100380247036405E-3</v>
      </c>
      <c r="L1022" s="213">
        <f t="shared" si="574"/>
        <v>42926</v>
      </c>
      <c r="M1022" s="183">
        <f t="shared" si="575"/>
        <v>19</v>
      </c>
      <c r="N1022" s="183">
        <f t="shared" si="557"/>
        <v>10</v>
      </c>
      <c r="O1022" s="177">
        <f t="shared" si="558"/>
        <v>1.00163058</v>
      </c>
      <c r="P1022" s="184">
        <f t="shared" si="584"/>
        <v>1.0013999200000001</v>
      </c>
      <c r="Q1022" s="184">
        <f t="shared" si="576"/>
        <v>1.2196961092708367</v>
      </c>
      <c r="R1022" s="177">
        <f t="shared" si="583"/>
        <v>1.22168492</v>
      </c>
      <c r="S1022" s="177">
        <f t="shared" si="577"/>
        <v>1.21495468</v>
      </c>
      <c r="T1022" s="177">
        <f t="shared" si="559"/>
        <v>316197.14727905003</v>
      </c>
      <c r="U1022" s="177">
        <f t="shared" si="560"/>
        <v>5286.9499734103974</v>
      </c>
      <c r="V1022" s="177">
        <f t="shared" si="561"/>
        <v>52241.96314812811</v>
      </c>
      <c r="W1022" s="177">
        <f t="shared" si="562"/>
        <v>317783.18637480849</v>
      </c>
      <c r="X1022" s="185">
        <f t="shared" si="563"/>
        <v>0</v>
      </c>
      <c r="Y1022" s="177">
        <f t="shared" si="564"/>
        <v>0</v>
      </c>
      <c r="Z1022" s="186">
        <f t="shared" si="565"/>
        <v>0</v>
      </c>
      <c r="AA1022" s="177">
        <f t="shared" si="578"/>
        <v>0</v>
      </c>
      <c r="AB1022" s="187">
        <f t="shared" si="579"/>
        <v>7.1215000000000001E-2</v>
      </c>
      <c r="AC1022" s="185">
        <f t="shared" si="566"/>
        <v>10</v>
      </c>
      <c r="AD1022" s="185">
        <v>252</v>
      </c>
      <c r="AE1022" s="184">
        <f t="shared" si="581"/>
        <v>1.0027336309999999</v>
      </c>
      <c r="AF1022" s="177">
        <f t="shared" si="582"/>
        <v>864.36632391000001</v>
      </c>
      <c r="AG1022" s="177">
        <f t="shared" si="567"/>
        <v>868.70196954999994</v>
      </c>
      <c r="AH1022" s="188">
        <f t="shared" si="580"/>
        <v>0</v>
      </c>
      <c r="AI1022" s="188"/>
      <c r="AJ1022" s="188"/>
      <c r="AK1022" s="188"/>
      <c r="AL1022" s="8"/>
      <c r="AM1022" s="8"/>
      <c r="AN1022" s="8"/>
      <c r="AO1022" s="8"/>
      <c r="AP1022" s="8"/>
      <c r="AQ1022" s="8"/>
      <c r="AR1022" s="5"/>
      <c r="AW1022" s="30"/>
      <c r="AX1022" s="30"/>
      <c r="BF1022" s="1"/>
      <c r="BG1022" s="1"/>
      <c r="BH1022" s="1"/>
      <c r="BI1022" s="1"/>
    </row>
    <row r="1023" spans="1:61" x14ac:dyDescent="0.2">
      <c r="A1023" s="125">
        <f t="shared" si="568"/>
        <v>42914</v>
      </c>
      <c r="B1023" s="177">
        <f t="shared" si="553"/>
        <v>318785.93803837121</v>
      </c>
      <c r="C1023" s="3">
        <f t="shared" si="569"/>
        <v>43036101.635180116</v>
      </c>
      <c r="D1023" s="177">
        <f t="shared" si="570"/>
        <v>260254.27325326999</v>
      </c>
      <c r="E1023" s="177">
        <f t="shared" si="571"/>
        <v>24595.649526729998</v>
      </c>
      <c r="F1023" s="178">
        <f t="shared" si="554"/>
        <v>235658.62372653998</v>
      </c>
      <c r="G1023" s="179">
        <f t="shared" si="572"/>
        <v>4828.4399999999996</v>
      </c>
      <c r="H1023" s="180">
        <f>IF(AND(N1023=1,N1022&gt;1),VLOOKUP(A1022,[1]Plan1!$CW$105:$CY$215,3),H1022)</f>
        <v>4843.41</v>
      </c>
      <c r="I1023" s="181">
        <f t="shared" si="555"/>
        <v>42838</v>
      </c>
      <c r="J1023" s="181">
        <f t="shared" si="573"/>
        <v>42868</v>
      </c>
      <c r="K1023" s="182">
        <f t="shared" si="556"/>
        <v>3.100380247036405E-3</v>
      </c>
      <c r="L1023" s="213">
        <f t="shared" si="574"/>
        <v>42926</v>
      </c>
      <c r="M1023" s="183">
        <f t="shared" si="575"/>
        <v>19</v>
      </c>
      <c r="N1023" s="183">
        <f t="shared" si="557"/>
        <v>11</v>
      </c>
      <c r="O1023" s="177">
        <f t="shared" si="558"/>
        <v>1.0017937800000001</v>
      </c>
      <c r="P1023" s="184">
        <f t="shared" si="584"/>
        <v>1.0013999200000001</v>
      </c>
      <c r="Q1023" s="184">
        <f t="shared" si="576"/>
        <v>1.2196961092708367</v>
      </c>
      <c r="R1023" s="177">
        <f t="shared" si="583"/>
        <v>1.2218839699999999</v>
      </c>
      <c r="S1023" s="177">
        <f t="shared" si="577"/>
        <v>1.21495468</v>
      </c>
      <c r="T1023" s="177">
        <f t="shared" si="559"/>
        <v>316197.14727905003</v>
      </c>
      <c r="U1023" s="177">
        <f t="shared" si="560"/>
        <v>5286.9499734103974</v>
      </c>
      <c r="V1023" s="177">
        <f t="shared" si="561"/>
        <v>52288.870997180871</v>
      </c>
      <c r="W1023" s="177">
        <f t="shared" si="562"/>
        <v>317830.09422386123</v>
      </c>
      <c r="X1023" s="185">
        <f t="shared" si="563"/>
        <v>0</v>
      </c>
      <c r="Y1023" s="177">
        <f t="shared" si="564"/>
        <v>0</v>
      </c>
      <c r="Z1023" s="186">
        <f t="shared" si="565"/>
        <v>0</v>
      </c>
      <c r="AA1023" s="177">
        <f t="shared" si="578"/>
        <v>0</v>
      </c>
      <c r="AB1023" s="187">
        <f t="shared" si="579"/>
        <v>7.1215000000000001E-2</v>
      </c>
      <c r="AC1023" s="185">
        <f t="shared" si="566"/>
        <v>11</v>
      </c>
      <c r="AD1023" s="185">
        <v>252</v>
      </c>
      <c r="AE1023" s="184">
        <f t="shared" si="581"/>
        <v>1.003007405</v>
      </c>
      <c r="AF1023" s="177">
        <f t="shared" si="582"/>
        <v>950.93288170999995</v>
      </c>
      <c r="AG1023" s="177">
        <f t="shared" si="567"/>
        <v>955.84381451000002</v>
      </c>
      <c r="AH1023" s="188">
        <f t="shared" si="580"/>
        <v>0</v>
      </c>
      <c r="AI1023" s="188"/>
      <c r="AJ1023" s="188"/>
      <c r="AK1023" s="188"/>
      <c r="AL1023" s="8"/>
      <c r="AM1023" s="8"/>
      <c r="AN1023" s="8"/>
      <c r="AO1023" s="8"/>
      <c r="AP1023" s="8"/>
      <c r="AQ1023" s="8"/>
      <c r="AR1023" s="5"/>
      <c r="AW1023" s="30"/>
      <c r="AX1023" s="30"/>
      <c r="BF1023" s="1"/>
      <c r="BG1023" s="1"/>
      <c r="BH1023" s="1"/>
      <c r="BI1023" s="1"/>
    </row>
    <row r="1024" spans="1:61" x14ac:dyDescent="0.2">
      <c r="A1024" s="125">
        <f t="shared" si="568"/>
        <v>42915</v>
      </c>
      <c r="B1024" s="177">
        <f t="shared" si="553"/>
        <v>318920.046396869</v>
      </c>
      <c r="C1024" s="3">
        <f t="shared" si="569"/>
        <v>43054206.263577312</v>
      </c>
      <c r="D1024" s="177">
        <f t="shared" si="570"/>
        <v>260254.27325326999</v>
      </c>
      <c r="E1024" s="177">
        <f t="shared" si="571"/>
        <v>24595.649526729998</v>
      </c>
      <c r="F1024" s="178">
        <f t="shared" si="554"/>
        <v>235658.62372653998</v>
      </c>
      <c r="G1024" s="179">
        <f t="shared" si="572"/>
        <v>4828.4399999999996</v>
      </c>
      <c r="H1024" s="180">
        <f>IF(AND(N1024=1,N1023&gt;1),VLOOKUP(A1023,[1]Plan1!$CW$105:$CY$215,3),H1023)</f>
        <v>4843.41</v>
      </c>
      <c r="I1024" s="181">
        <f t="shared" si="555"/>
        <v>42838</v>
      </c>
      <c r="J1024" s="181">
        <f t="shared" si="573"/>
        <v>42868</v>
      </c>
      <c r="K1024" s="182">
        <f t="shared" si="556"/>
        <v>3.100380247036405E-3</v>
      </c>
      <c r="L1024" s="213">
        <f t="shared" si="574"/>
        <v>42926</v>
      </c>
      <c r="M1024" s="183">
        <f t="shared" si="575"/>
        <v>19</v>
      </c>
      <c r="N1024" s="183">
        <f t="shared" si="557"/>
        <v>12</v>
      </c>
      <c r="O1024" s="177">
        <f t="shared" si="558"/>
        <v>1.0019570099999999</v>
      </c>
      <c r="P1024" s="184">
        <f t="shared" si="584"/>
        <v>1.0013999200000001</v>
      </c>
      <c r="Q1024" s="184">
        <f t="shared" si="576"/>
        <v>1.2196961092708367</v>
      </c>
      <c r="R1024" s="177">
        <f t="shared" si="583"/>
        <v>1.2220830600000001</v>
      </c>
      <c r="S1024" s="177">
        <f t="shared" si="577"/>
        <v>1.21495468</v>
      </c>
      <c r="T1024" s="177">
        <f t="shared" si="559"/>
        <v>316197.14727905003</v>
      </c>
      <c r="U1024" s="177">
        <f t="shared" si="560"/>
        <v>5286.9499734103974</v>
      </c>
      <c r="V1024" s="177">
        <f t="shared" si="561"/>
        <v>52335.788272578626</v>
      </c>
      <c r="W1024" s="177">
        <f t="shared" si="562"/>
        <v>317877.01149925898</v>
      </c>
      <c r="X1024" s="185">
        <f t="shared" si="563"/>
        <v>0</v>
      </c>
      <c r="Y1024" s="177">
        <f t="shared" si="564"/>
        <v>0</v>
      </c>
      <c r="Z1024" s="186">
        <f t="shared" si="565"/>
        <v>0</v>
      </c>
      <c r="AA1024" s="177">
        <f t="shared" si="578"/>
        <v>0</v>
      </c>
      <c r="AB1024" s="187">
        <f t="shared" si="579"/>
        <v>7.1215000000000001E-2</v>
      </c>
      <c r="AC1024" s="185">
        <f t="shared" si="566"/>
        <v>12</v>
      </c>
      <c r="AD1024" s="185">
        <v>252</v>
      </c>
      <c r="AE1024" s="184">
        <f t="shared" si="581"/>
        <v>1.0032812529999999</v>
      </c>
      <c r="AF1024" s="177">
        <f t="shared" si="582"/>
        <v>1037.5228380999999</v>
      </c>
      <c r="AG1024" s="177">
        <f t="shared" si="567"/>
        <v>1043.0348976099999</v>
      </c>
      <c r="AH1024" s="188">
        <f t="shared" si="580"/>
        <v>0</v>
      </c>
      <c r="AI1024" s="188"/>
      <c r="AJ1024" s="188"/>
      <c r="AK1024" s="188"/>
      <c r="AL1024" s="8"/>
      <c r="AM1024" s="8"/>
      <c r="AN1024" s="8"/>
      <c r="AO1024" s="8"/>
      <c r="AP1024" s="8"/>
      <c r="AQ1024" s="8"/>
      <c r="AR1024" s="5"/>
      <c r="AW1024" s="30"/>
      <c r="AX1024" s="30"/>
      <c r="BF1024" s="1"/>
      <c r="BG1024" s="1"/>
      <c r="BH1024" s="1"/>
      <c r="BI1024" s="1"/>
    </row>
    <row r="1025" spans="1:61" x14ac:dyDescent="0.2">
      <c r="A1025" s="125">
        <f t="shared" si="568"/>
        <v>42916</v>
      </c>
      <c r="B1025" s="177">
        <f t="shared" si="553"/>
        <v>319054.21407384163</v>
      </c>
      <c r="C1025" s="3">
        <f t="shared" si="569"/>
        <v>43072318.899968624</v>
      </c>
      <c r="D1025" s="177">
        <f t="shared" si="570"/>
        <v>260254.27325326999</v>
      </c>
      <c r="E1025" s="177">
        <f t="shared" si="571"/>
        <v>24595.649526729998</v>
      </c>
      <c r="F1025" s="178">
        <f t="shared" si="554"/>
        <v>235658.62372653998</v>
      </c>
      <c r="G1025" s="179">
        <f t="shared" si="572"/>
        <v>4828.4399999999996</v>
      </c>
      <c r="H1025" s="180">
        <f>IF(AND(N1025=1,N1024&gt;1),VLOOKUP(A1024,[1]Plan1!$CW$105:$CY$215,3),H1024)</f>
        <v>4843.41</v>
      </c>
      <c r="I1025" s="181">
        <f t="shared" si="555"/>
        <v>42838</v>
      </c>
      <c r="J1025" s="181">
        <f t="shared" si="573"/>
        <v>42868</v>
      </c>
      <c r="K1025" s="182">
        <f t="shared" si="556"/>
        <v>3.100380247036405E-3</v>
      </c>
      <c r="L1025" s="213">
        <f t="shared" si="574"/>
        <v>42926</v>
      </c>
      <c r="M1025" s="183">
        <f t="shared" si="575"/>
        <v>19</v>
      </c>
      <c r="N1025" s="183">
        <f t="shared" si="557"/>
        <v>13</v>
      </c>
      <c r="O1025" s="177">
        <f t="shared" si="558"/>
        <v>1.00212027</v>
      </c>
      <c r="P1025" s="184">
        <f t="shared" si="584"/>
        <v>1.0013999200000001</v>
      </c>
      <c r="Q1025" s="184">
        <f t="shared" si="576"/>
        <v>1.2196961092708367</v>
      </c>
      <c r="R1025" s="177">
        <f t="shared" si="583"/>
        <v>1.22228219</v>
      </c>
      <c r="S1025" s="177">
        <f t="shared" si="577"/>
        <v>1.21495468</v>
      </c>
      <c r="T1025" s="177">
        <f t="shared" si="559"/>
        <v>316197.14727905003</v>
      </c>
      <c r="U1025" s="177">
        <f t="shared" si="560"/>
        <v>5286.9499734103974</v>
      </c>
      <c r="V1025" s="177">
        <f t="shared" si="561"/>
        <v>52382.714974321279</v>
      </c>
      <c r="W1025" s="177">
        <f t="shared" si="562"/>
        <v>317923.93820100161</v>
      </c>
      <c r="X1025" s="185">
        <f t="shared" si="563"/>
        <v>0</v>
      </c>
      <c r="Y1025" s="177">
        <f t="shared" si="564"/>
        <v>0</v>
      </c>
      <c r="Z1025" s="186">
        <f t="shared" si="565"/>
        <v>0</v>
      </c>
      <c r="AA1025" s="177">
        <f t="shared" si="578"/>
        <v>0</v>
      </c>
      <c r="AB1025" s="187">
        <f t="shared" si="579"/>
        <v>7.1215000000000001E-2</v>
      </c>
      <c r="AC1025" s="185">
        <f t="shared" si="566"/>
        <v>13</v>
      </c>
      <c r="AD1025" s="185">
        <v>252</v>
      </c>
      <c r="AE1025" s="184">
        <f t="shared" si="581"/>
        <v>1.003555177</v>
      </c>
      <c r="AF1025" s="177">
        <f t="shared" si="582"/>
        <v>1124.1368254700001</v>
      </c>
      <c r="AG1025" s="177">
        <f t="shared" si="567"/>
        <v>1130.2758728399999</v>
      </c>
      <c r="AH1025" s="188">
        <f t="shared" si="580"/>
        <v>0</v>
      </c>
      <c r="AI1025" s="188"/>
      <c r="AJ1025" s="188"/>
      <c r="AK1025" s="188"/>
      <c r="AL1025" s="8"/>
      <c r="AM1025" s="8"/>
      <c r="AN1025" s="8"/>
      <c r="AO1025" s="8"/>
      <c r="AP1025" s="8"/>
      <c r="AQ1025" s="8"/>
      <c r="AR1025" s="5"/>
      <c r="AW1025" s="30"/>
      <c r="AX1025" s="30"/>
      <c r="BF1025" s="1"/>
      <c r="BG1025" s="1"/>
      <c r="BH1025" s="1"/>
      <c r="BI1025" s="1"/>
    </row>
    <row r="1026" spans="1:61" x14ac:dyDescent="0.2">
      <c r="A1026" s="125">
        <f t="shared" si="568"/>
        <v>42917</v>
      </c>
      <c r="B1026" s="177">
        <f t="shared" si="553"/>
        <v>319188.43572057679</v>
      </c>
      <c r="C1026" s="3">
        <f t="shared" si="569"/>
        <v>43090438.822277866</v>
      </c>
      <c r="D1026" s="177">
        <f t="shared" si="570"/>
        <v>260254.27325326999</v>
      </c>
      <c r="E1026" s="177">
        <f t="shared" si="571"/>
        <v>24595.649526729998</v>
      </c>
      <c r="F1026" s="178">
        <f t="shared" si="554"/>
        <v>235658.62372653998</v>
      </c>
      <c r="G1026" s="179">
        <f t="shared" si="572"/>
        <v>4828.4399999999996</v>
      </c>
      <c r="H1026" s="180">
        <f>IF(AND(N1026=1,N1025&gt;1),VLOOKUP(A1025,[1]Plan1!$CW$105:$CY$215,3),H1025)</f>
        <v>4843.41</v>
      </c>
      <c r="I1026" s="181">
        <f t="shared" si="555"/>
        <v>42838</v>
      </c>
      <c r="J1026" s="181">
        <f t="shared" si="573"/>
        <v>42868</v>
      </c>
      <c r="K1026" s="182">
        <f t="shared" si="556"/>
        <v>3.100380247036405E-3</v>
      </c>
      <c r="L1026" s="213">
        <f t="shared" si="574"/>
        <v>42926</v>
      </c>
      <c r="M1026" s="183">
        <f t="shared" si="575"/>
        <v>19</v>
      </c>
      <c r="N1026" s="183">
        <f t="shared" si="557"/>
        <v>14</v>
      </c>
      <c r="O1026" s="177">
        <f t="shared" si="558"/>
        <v>1.00228355</v>
      </c>
      <c r="P1026" s="184">
        <f t="shared" si="584"/>
        <v>1.0013999200000001</v>
      </c>
      <c r="Q1026" s="184">
        <f t="shared" si="576"/>
        <v>1.2196961092708367</v>
      </c>
      <c r="R1026" s="177">
        <f t="shared" si="583"/>
        <v>1.2224813400000001</v>
      </c>
      <c r="S1026" s="177">
        <f t="shared" si="577"/>
        <v>1.21495468</v>
      </c>
      <c r="T1026" s="177">
        <f t="shared" si="559"/>
        <v>316197.14727905003</v>
      </c>
      <c r="U1026" s="177">
        <f t="shared" si="560"/>
        <v>5286.9499734103974</v>
      </c>
      <c r="V1026" s="177">
        <f t="shared" si="561"/>
        <v>52429.646389236426</v>
      </c>
      <c r="W1026" s="177">
        <f t="shared" si="562"/>
        <v>317970.8696159168</v>
      </c>
      <c r="X1026" s="185">
        <f t="shared" si="563"/>
        <v>0</v>
      </c>
      <c r="Y1026" s="177">
        <f t="shared" si="564"/>
        <v>0</v>
      </c>
      <c r="Z1026" s="186">
        <f t="shared" si="565"/>
        <v>0</v>
      </c>
      <c r="AA1026" s="177">
        <f t="shared" si="578"/>
        <v>0</v>
      </c>
      <c r="AB1026" s="187">
        <f t="shared" si="579"/>
        <v>7.1215000000000001E-2</v>
      </c>
      <c r="AC1026" s="185">
        <f t="shared" si="566"/>
        <v>14</v>
      </c>
      <c r="AD1026" s="185">
        <v>252</v>
      </c>
      <c r="AE1026" s="184">
        <f t="shared" si="581"/>
        <v>1.0038291749999999</v>
      </c>
      <c r="AF1026" s="177">
        <f t="shared" si="582"/>
        <v>1210.7742114299999</v>
      </c>
      <c r="AG1026" s="177">
        <f t="shared" si="567"/>
        <v>1217.5661046600001</v>
      </c>
      <c r="AH1026" s="188">
        <f t="shared" si="580"/>
        <v>0</v>
      </c>
      <c r="AI1026" s="188"/>
      <c r="AJ1026" s="188"/>
      <c r="AK1026" s="188"/>
      <c r="AL1026" s="8"/>
      <c r="AM1026" s="8"/>
      <c r="AN1026" s="8"/>
      <c r="AO1026" s="8"/>
      <c r="AP1026" s="8"/>
      <c r="AQ1026" s="8"/>
      <c r="AR1026" s="5"/>
      <c r="AW1026" s="30"/>
      <c r="AX1026" s="30"/>
      <c r="BF1026" s="1"/>
      <c r="BG1026" s="1"/>
      <c r="BH1026" s="1"/>
      <c r="BI1026" s="1"/>
    </row>
    <row r="1027" spans="1:61" x14ac:dyDescent="0.2">
      <c r="A1027" s="125">
        <f t="shared" si="568"/>
        <v>42918</v>
      </c>
      <c r="B1027" s="177">
        <f t="shared" si="553"/>
        <v>319188.43572057679</v>
      </c>
      <c r="C1027" s="3">
        <f t="shared" si="569"/>
        <v>43090438.822277866</v>
      </c>
      <c r="D1027" s="177">
        <f t="shared" si="570"/>
        <v>260254.27325326999</v>
      </c>
      <c r="E1027" s="177">
        <f t="shared" si="571"/>
        <v>24595.649526729998</v>
      </c>
      <c r="F1027" s="178">
        <f t="shared" si="554"/>
        <v>235658.62372653998</v>
      </c>
      <c r="G1027" s="179">
        <f t="shared" si="572"/>
        <v>4828.4399999999996</v>
      </c>
      <c r="H1027" s="180">
        <f>IF(AND(N1027=1,N1026&gt;1),VLOOKUP(A1026,[1]Plan1!$CW$105:$CY$215,3),H1026)</f>
        <v>4843.41</v>
      </c>
      <c r="I1027" s="181">
        <f t="shared" si="555"/>
        <v>42838</v>
      </c>
      <c r="J1027" s="181">
        <f t="shared" si="573"/>
        <v>42868</v>
      </c>
      <c r="K1027" s="182">
        <f t="shared" si="556"/>
        <v>3.100380247036405E-3</v>
      </c>
      <c r="L1027" s="213">
        <f t="shared" si="574"/>
        <v>42926</v>
      </c>
      <c r="M1027" s="183">
        <f t="shared" si="575"/>
        <v>19</v>
      </c>
      <c r="N1027" s="183">
        <f t="shared" si="557"/>
        <v>14</v>
      </c>
      <c r="O1027" s="177">
        <f t="shared" si="558"/>
        <v>1.00228355</v>
      </c>
      <c r="P1027" s="184">
        <f t="shared" si="584"/>
        <v>1.0013999200000001</v>
      </c>
      <c r="Q1027" s="184">
        <f t="shared" si="576"/>
        <v>1.2196961092708367</v>
      </c>
      <c r="R1027" s="177">
        <f t="shared" si="583"/>
        <v>1.2224813400000001</v>
      </c>
      <c r="S1027" s="177">
        <f t="shared" si="577"/>
        <v>1.21495468</v>
      </c>
      <c r="T1027" s="177">
        <f t="shared" si="559"/>
        <v>316197.14727905003</v>
      </c>
      <c r="U1027" s="177">
        <f t="shared" si="560"/>
        <v>5286.9499734103974</v>
      </c>
      <c r="V1027" s="177">
        <f t="shared" si="561"/>
        <v>52429.646389236426</v>
      </c>
      <c r="W1027" s="177">
        <f t="shared" si="562"/>
        <v>317970.8696159168</v>
      </c>
      <c r="X1027" s="185">
        <f t="shared" si="563"/>
        <v>0</v>
      </c>
      <c r="Y1027" s="177">
        <f t="shared" si="564"/>
        <v>0</v>
      </c>
      <c r="Z1027" s="186">
        <f t="shared" si="565"/>
        <v>0</v>
      </c>
      <c r="AA1027" s="177">
        <f t="shared" si="578"/>
        <v>0</v>
      </c>
      <c r="AB1027" s="187">
        <f t="shared" si="579"/>
        <v>7.1215000000000001E-2</v>
      </c>
      <c r="AC1027" s="185">
        <f t="shared" si="566"/>
        <v>14</v>
      </c>
      <c r="AD1027" s="185">
        <v>252</v>
      </c>
      <c r="AE1027" s="184">
        <f t="shared" si="581"/>
        <v>1.0038291749999999</v>
      </c>
      <c r="AF1027" s="177">
        <f t="shared" si="582"/>
        <v>1210.7742114299999</v>
      </c>
      <c r="AG1027" s="177">
        <f t="shared" si="567"/>
        <v>1217.5661046600001</v>
      </c>
      <c r="AH1027" s="188">
        <f t="shared" si="580"/>
        <v>0</v>
      </c>
      <c r="AI1027" s="188"/>
      <c r="AJ1027" s="188"/>
      <c r="AK1027" s="188"/>
      <c r="AL1027" s="8"/>
      <c r="AM1027" s="8"/>
      <c r="AN1027" s="8"/>
      <c r="AO1027" s="8"/>
      <c r="AP1027" s="8"/>
      <c r="AQ1027" s="8"/>
      <c r="AR1027" s="5"/>
      <c r="AW1027" s="30"/>
      <c r="AX1027" s="30"/>
      <c r="BF1027" s="1"/>
      <c r="BG1027" s="1"/>
      <c r="BH1027" s="1"/>
      <c r="BI1027" s="1"/>
    </row>
    <row r="1028" spans="1:61" x14ac:dyDescent="0.2">
      <c r="A1028" s="125">
        <f t="shared" si="568"/>
        <v>42919</v>
      </c>
      <c r="B1028" s="177">
        <f t="shared" si="553"/>
        <v>319188.43572057679</v>
      </c>
      <c r="C1028" s="3">
        <f t="shared" si="569"/>
        <v>43090438.822277866</v>
      </c>
      <c r="D1028" s="177">
        <f t="shared" si="570"/>
        <v>260254.27325326999</v>
      </c>
      <c r="E1028" s="177">
        <f t="shared" si="571"/>
        <v>24595.649526729998</v>
      </c>
      <c r="F1028" s="178">
        <f t="shared" si="554"/>
        <v>235658.62372653998</v>
      </c>
      <c r="G1028" s="179">
        <f t="shared" si="572"/>
        <v>4828.4399999999996</v>
      </c>
      <c r="H1028" s="180">
        <f>IF(AND(N1028=1,N1027&gt;1),VLOOKUP(A1027,[1]Plan1!$CW$105:$CY$215,3),H1027)</f>
        <v>4843.41</v>
      </c>
      <c r="I1028" s="181">
        <f t="shared" si="555"/>
        <v>42838</v>
      </c>
      <c r="J1028" s="181">
        <f t="shared" si="573"/>
        <v>42868</v>
      </c>
      <c r="K1028" s="182">
        <f t="shared" si="556"/>
        <v>3.100380247036405E-3</v>
      </c>
      <c r="L1028" s="213">
        <f t="shared" si="574"/>
        <v>42926</v>
      </c>
      <c r="M1028" s="183">
        <f t="shared" si="575"/>
        <v>19</v>
      </c>
      <c r="N1028" s="183">
        <f t="shared" si="557"/>
        <v>14</v>
      </c>
      <c r="O1028" s="177">
        <f t="shared" si="558"/>
        <v>1.00228355</v>
      </c>
      <c r="P1028" s="184">
        <f t="shared" si="584"/>
        <v>1.0013999200000001</v>
      </c>
      <c r="Q1028" s="184">
        <f t="shared" si="576"/>
        <v>1.2196961092708367</v>
      </c>
      <c r="R1028" s="177">
        <f t="shared" si="583"/>
        <v>1.2224813400000001</v>
      </c>
      <c r="S1028" s="177">
        <f t="shared" si="577"/>
        <v>1.21495468</v>
      </c>
      <c r="T1028" s="177">
        <f t="shared" si="559"/>
        <v>316197.14727905003</v>
      </c>
      <c r="U1028" s="177">
        <f t="shared" si="560"/>
        <v>5286.9499734103974</v>
      </c>
      <c r="V1028" s="177">
        <f t="shared" si="561"/>
        <v>52429.646389236426</v>
      </c>
      <c r="W1028" s="177">
        <f t="shared" si="562"/>
        <v>317970.8696159168</v>
      </c>
      <c r="X1028" s="185">
        <f t="shared" si="563"/>
        <v>0</v>
      </c>
      <c r="Y1028" s="177">
        <f t="shared" si="564"/>
        <v>0</v>
      </c>
      <c r="Z1028" s="186">
        <f t="shared" si="565"/>
        <v>0</v>
      </c>
      <c r="AA1028" s="177">
        <f t="shared" si="578"/>
        <v>0</v>
      </c>
      <c r="AB1028" s="187">
        <f t="shared" si="579"/>
        <v>7.1215000000000001E-2</v>
      </c>
      <c r="AC1028" s="185">
        <f t="shared" si="566"/>
        <v>14</v>
      </c>
      <c r="AD1028" s="185">
        <v>252</v>
      </c>
      <c r="AE1028" s="184">
        <f t="shared" si="581"/>
        <v>1.0038291749999999</v>
      </c>
      <c r="AF1028" s="177">
        <f t="shared" si="582"/>
        <v>1210.7742114299999</v>
      </c>
      <c r="AG1028" s="177">
        <f t="shared" si="567"/>
        <v>1217.5661046600001</v>
      </c>
      <c r="AH1028" s="188">
        <f t="shared" si="580"/>
        <v>0</v>
      </c>
      <c r="AI1028" s="188"/>
      <c r="AJ1028" s="188"/>
      <c r="AK1028" s="188"/>
      <c r="AL1028" s="8"/>
      <c r="AM1028" s="8"/>
      <c r="AN1028" s="8"/>
      <c r="AO1028" s="8"/>
      <c r="AP1028" s="8"/>
      <c r="AQ1028" s="8"/>
      <c r="AR1028" s="5"/>
      <c r="AW1028" s="30"/>
      <c r="AX1028" s="30"/>
      <c r="BF1028" s="1"/>
      <c r="BG1028" s="1"/>
      <c r="BH1028" s="1"/>
      <c r="BI1028" s="1"/>
    </row>
    <row r="1029" spans="1:61" x14ac:dyDescent="0.2">
      <c r="A1029" s="125">
        <f t="shared" si="568"/>
        <v>42920</v>
      </c>
      <c r="B1029" s="177">
        <f t="shared" si="553"/>
        <v>319322.71876815311</v>
      </c>
      <c r="C1029" s="3">
        <f t="shared" si="569"/>
        <v>43108567.033700667</v>
      </c>
      <c r="D1029" s="177">
        <f t="shared" si="570"/>
        <v>260254.27325326999</v>
      </c>
      <c r="E1029" s="177">
        <f t="shared" si="571"/>
        <v>24595.649526729998</v>
      </c>
      <c r="F1029" s="178">
        <f t="shared" si="554"/>
        <v>235658.62372653998</v>
      </c>
      <c r="G1029" s="179">
        <f t="shared" si="572"/>
        <v>4828.4399999999996</v>
      </c>
      <c r="H1029" s="180">
        <f>IF(AND(N1029=1,N1028&gt;1),VLOOKUP(A1028,[1]Plan1!$CW$105:$CY$215,3),H1028)</f>
        <v>4843.41</v>
      </c>
      <c r="I1029" s="181">
        <f t="shared" si="555"/>
        <v>42838</v>
      </c>
      <c r="J1029" s="181">
        <f t="shared" si="573"/>
        <v>42868</v>
      </c>
      <c r="K1029" s="182">
        <f t="shared" si="556"/>
        <v>3.100380247036405E-3</v>
      </c>
      <c r="L1029" s="213">
        <f t="shared" si="574"/>
        <v>42926</v>
      </c>
      <c r="M1029" s="183">
        <f t="shared" si="575"/>
        <v>19</v>
      </c>
      <c r="N1029" s="183">
        <f t="shared" si="557"/>
        <v>15</v>
      </c>
      <c r="O1029" s="177">
        <f t="shared" si="558"/>
        <v>1.00244687</v>
      </c>
      <c r="P1029" s="184">
        <f t="shared" si="584"/>
        <v>1.0013999200000001</v>
      </c>
      <c r="Q1029" s="184">
        <f t="shared" si="576"/>
        <v>1.2196961092708367</v>
      </c>
      <c r="R1029" s="177">
        <f t="shared" si="583"/>
        <v>1.22268054</v>
      </c>
      <c r="S1029" s="177">
        <f t="shared" si="577"/>
        <v>1.21495468</v>
      </c>
      <c r="T1029" s="177">
        <f t="shared" si="559"/>
        <v>316197.14727905003</v>
      </c>
      <c r="U1029" s="177">
        <f t="shared" si="560"/>
        <v>5286.9499734103974</v>
      </c>
      <c r="V1029" s="177">
        <f t="shared" si="561"/>
        <v>52476.589587082744</v>
      </c>
      <c r="W1029" s="177">
        <f t="shared" si="562"/>
        <v>318017.8128137631</v>
      </c>
      <c r="X1029" s="185">
        <f t="shared" si="563"/>
        <v>0</v>
      </c>
      <c r="Y1029" s="177">
        <f t="shared" si="564"/>
        <v>0</v>
      </c>
      <c r="Z1029" s="186">
        <f t="shared" si="565"/>
        <v>0</v>
      </c>
      <c r="AA1029" s="177">
        <f t="shared" si="578"/>
        <v>0</v>
      </c>
      <c r="AB1029" s="187">
        <f t="shared" si="579"/>
        <v>7.1215000000000001E-2</v>
      </c>
      <c r="AC1029" s="185">
        <f t="shared" si="566"/>
        <v>15</v>
      </c>
      <c r="AD1029" s="185">
        <v>252</v>
      </c>
      <c r="AE1029" s="184">
        <f t="shared" si="581"/>
        <v>1.0041032480000001</v>
      </c>
      <c r="AF1029" s="177">
        <f t="shared" si="582"/>
        <v>1297.4353121700001</v>
      </c>
      <c r="AG1029" s="177">
        <f t="shared" si="567"/>
        <v>1304.90595439</v>
      </c>
      <c r="AH1029" s="188">
        <f t="shared" si="580"/>
        <v>0</v>
      </c>
      <c r="AI1029" s="188"/>
      <c r="AJ1029" s="188"/>
      <c r="AK1029" s="188"/>
      <c r="AL1029" s="8"/>
      <c r="AM1029" s="8"/>
      <c r="AN1029" s="8"/>
      <c r="AO1029" s="8"/>
      <c r="AP1029" s="8"/>
      <c r="AQ1029" s="8"/>
      <c r="AR1029" s="5"/>
      <c r="AW1029" s="30"/>
      <c r="AX1029" s="30"/>
      <c r="BF1029" s="1"/>
      <c r="BG1029" s="1"/>
      <c r="BH1029" s="1"/>
      <c r="BI1029" s="1"/>
    </row>
    <row r="1030" spans="1:61" x14ac:dyDescent="0.2">
      <c r="A1030" s="125">
        <f t="shared" si="568"/>
        <v>42921</v>
      </c>
      <c r="B1030" s="177">
        <f t="shared" si="553"/>
        <v>319457.05581805191</v>
      </c>
      <c r="C1030" s="3">
        <f t="shared" si="569"/>
        <v>43126702.53543701</v>
      </c>
      <c r="D1030" s="177">
        <f t="shared" si="570"/>
        <v>260254.27325326999</v>
      </c>
      <c r="E1030" s="177">
        <f t="shared" si="571"/>
        <v>24595.649526729998</v>
      </c>
      <c r="F1030" s="178">
        <f t="shared" si="554"/>
        <v>235658.62372653998</v>
      </c>
      <c r="G1030" s="179">
        <f t="shared" si="572"/>
        <v>4828.4399999999996</v>
      </c>
      <c r="H1030" s="180">
        <f>IF(AND(N1030=1,N1029&gt;1),VLOOKUP(A1029,[1]Plan1!$CW$105:$CY$215,3),H1029)</f>
        <v>4843.41</v>
      </c>
      <c r="I1030" s="181">
        <f t="shared" si="555"/>
        <v>42838</v>
      </c>
      <c r="J1030" s="181">
        <f t="shared" si="573"/>
        <v>42868</v>
      </c>
      <c r="K1030" s="182">
        <f t="shared" si="556"/>
        <v>3.100380247036405E-3</v>
      </c>
      <c r="L1030" s="213">
        <f t="shared" si="574"/>
        <v>42926</v>
      </c>
      <c r="M1030" s="183">
        <f t="shared" si="575"/>
        <v>19</v>
      </c>
      <c r="N1030" s="183">
        <f t="shared" si="557"/>
        <v>16</v>
      </c>
      <c r="O1030" s="177">
        <f t="shared" si="558"/>
        <v>1.0026101999999999</v>
      </c>
      <c r="P1030" s="184">
        <f t="shared" si="584"/>
        <v>1.0013999200000001</v>
      </c>
      <c r="Q1030" s="184">
        <f t="shared" si="576"/>
        <v>1.2196961092708367</v>
      </c>
      <c r="R1030" s="177">
        <f t="shared" si="583"/>
        <v>1.2228797600000001</v>
      </c>
      <c r="S1030" s="177">
        <f t="shared" si="577"/>
        <v>1.21495468</v>
      </c>
      <c r="T1030" s="177">
        <f t="shared" si="559"/>
        <v>316197.14727905003</v>
      </c>
      <c r="U1030" s="177">
        <f t="shared" si="560"/>
        <v>5286.9499734103974</v>
      </c>
      <c r="V1030" s="177">
        <f t="shared" si="561"/>
        <v>52523.537498101556</v>
      </c>
      <c r="W1030" s="177">
        <f t="shared" si="562"/>
        <v>318064.7607247819</v>
      </c>
      <c r="X1030" s="185">
        <f t="shared" si="563"/>
        <v>0</v>
      </c>
      <c r="Y1030" s="177">
        <f t="shared" si="564"/>
        <v>0</v>
      </c>
      <c r="Z1030" s="186">
        <f t="shared" si="565"/>
        <v>0</v>
      </c>
      <c r="AA1030" s="177">
        <f t="shared" si="578"/>
        <v>0</v>
      </c>
      <c r="AB1030" s="187">
        <f t="shared" si="579"/>
        <v>7.1215000000000001E-2</v>
      </c>
      <c r="AC1030" s="185">
        <f t="shared" si="566"/>
        <v>16</v>
      </c>
      <c r="AD1030" s="185">
        <v>252</v>
      </c>
      <c r="AE1030" s="184">
        <f t="shared" si="581"/>
        <v>1.0043773949999999</v>
      </c>
      <c r="AF1030" s="177">
        <f t="shared" si="582"/>
        <v>1384.1198115100001</v>
      </c>
      <c r="AG1030" s="177">
        <f t="shared" si="567"/>
        <v>1392.2950932700001</v>
      </c>
      <c r="AH1030" s="188">
        <f t="shared" si="580"/>
        <v>0</v>
      </c>
      <c r="AI1030" s="188"/>
      <c r="AJ1030" s="188"/>
      <c r="AK1030" s="188"/>
      <c r="AL1030" s="8"/>
      <c r="AM1030" s="8"/>
      <c r="AN1030" s="8"/>
      <c r="AO1030" s="8"/>
      <c r="AP1030" s="8"/>
      <c r="AQ1030" s="8"/>
      <c r="AR1030" s="5"/>
      <c r="AW1030" s="30"/>
      <c r="AX1030" s="30"/>
      <c r="BF1030" s="1"/>
      <c r="BG1030" s="1"/>
      <c r="BH1030" s="1"/>
      <c r="BI1030" s="1"/>
    </row>
    <row r="1031" spans="1:61" x14ac:dyDescent="0.2">
      <c r="A1031" s="125">
        <f t="shared" si="568"/>
        <v>42922</v>
      </c>
      <c r="B1031" s="177">
        <f t="shared" si="553"/>
        <v>319591.45225588564</v>
      </c>
      <c r="C1031" s="3">
        <f t="shared" si="569"/>
        <v>43144846.054544561</v>
      </c>
      <c r="D1031" s="177">
        <f t="shared" si="570"/>
        <v>260254.27325326999</v>
      </c>
      <c r="E1031" s="177">
        <f t="shared" si="571"/>
        <v>24595.649526729998</v>
      </c>
      <c r="F1031" s="178">
        <f t="shared" si="554"/>
        <v>235658.62372653998</v>
      </c>
      <c r="G1031" s="179">
        <f t="shared" si="572"/>
        <v>4828.4399999999996</v>
      </c>
      <c r="H1031" s="180">
        <f>IF(AND(N1031=1,N1030&gt;1),VLOOKUP(A1030,[1]Plan1!$CW$105:$CY$215,3),H1030)</f>
        <v>4843.41</v>
      </c>
      <c r="I1031" s="181">
        <f t="shared" si="555"/>
        <v>42838</v>
      </c>
      <c r="J1031" s="181">
        <f t="shared" si="573"/>
        <v>42868</v>
      </c>
      <c r="K1031" s="182">
        <f t="shared" si="556"/>
        <v>3.100380247036405E-3</v>
      </c>
      <c r="L1031" s="213">
        <f t="shared" si="574"/>
        <v>42926</v>
      </c>
      <c r="M1031" s="183">
        <f t="shared" si="575"/>
        <v>19</v>
      </c>
      <c r="N1031" s="183">
        <f t="shared" si="557"/>
        <v>17</v>
      </c>
      <c r="O1031" s="177">
        <f t="shared" si="558"/>
        <v>1.00277357</v>
      </c>
      <c r="P1031" s="184">
        <f t="shared" si="584"/>
        <v>1.0013999200000001</v>
      </c>
      <c r="Q1031" s="184">
        <f t="shared" si="576"/>
        <v>1.2196961092708367</v>
      </c>
      <c r="R1031" s="177">
        <f t="shared" si="583"/>
        <v>1.2230790199999999</v>
      </c>
      <c r="S1031" s="177">
        <f t="shared" si="577"/>
        <v>1.21495468</v>
      </c>
      <c r="T1031" s="177">
        <f t="shared" si="559"/>
        <v>316197.14727905003</v>
      </c>
      <c r="U1031" s="177">
        <f t="shared" si="560"/>
        <v>5286.9499734103974</v>
      </c>
      <c r="V1031" s="177">
        <f t="shared" si="561"/>
        <v>52570.494835465266</v>
      </c>
      <c r="W1031" s="177">
        <f t="shared" si="562"/>
        <v>318111.71806214564</v>
      </c>
      <c r="X1031" s="185">
        <f t="shared" si="563"/>
        <v>0</v>
      </c>
      <c r="Y1031" s="177">
        <f t="shared" si="564"/>
        <v>0</v>
      </c>
      <c r="Z1031" s="186">
        <f t="shared" si="565"/>
        <v>0</v>
      </c>
      <c r="AA1031" s="177">
        <f t="shared" si="578"/>
        <v>0</v>
      </c>
      <c r="AB1031" s="187">
        <f t="shared" si="579"/>
        <v>7.1215000000000001E-2</v>
      </c>
      <c r="AC1031" s="185">
        <f t="shared" si="566"/>
        <v>17</v>
      </c>
      <c r="AD1031" s="185">
        <v>252</v>
      </c>
      <c r="AE1031" s="184">
        <f t="shared" si="581"/>
        <v>1.004651618</v>
      </c>
      <c r="AF1031" s="177">
        <f t="shared" si="582"/>
        <v>1470.82834183</v>
      </c>
      <c r="AG1031" s="177">
        <f t="shared" si="567"/>
        <v>1479.7341937399999</v>
      </c>
      <c r="AH1031" s="188">
        <f t="shared" si="580"/>
        <v>0</v>
      </c>
      <c r="AI1031" s="188"/>
      <c r="AJ1031" s="188"/>
      <c r="AK1031" s="188"/>
      <c r="AL1031" s="8"/>
      <c r="AM1031" s="8"/>
      <c r="AN1031" s="8"/>
      <c r="AO1031" s="8"/>
      <c r="AP1031" s="8"/>
      <c r="AQ1031" s="8"/>
      <c r="AR1031" s="5"/>
      <c r="AW1031" s="30"/>
      <c r="AX1031" s="30"/>
      <c r="BF1031" s="1"/>
      <c r="BG1031" s="1"/>
      <c r="BH1031" s="1"/>
      <c r="BI1031" s="1"/>
    </row>
    <row r="1032" spans="1:61" x14ac:dyDescent="0.2">
      <c r="A1032" s="125">
        <f t="shared" si="568"/>
        <v>42923</v>
      </c>
      <c r="B1032" s="177">
        <f t="shared" si="553"/>
        <v>319725.9027274219</v>
      </c>
      <c r="C1032" s="3">
        <f t="shared" si="569"/>
        <v>43162996.868201956</v>
      </c>
      <c r="D1032" s="177">
        <f t="shared" si="570"/>
        <v>260254.27325326999</v>
      </c>
      <c r="E1032" s="177">
        <f t="shared" si="571"/>
        <v>24595.649526729998</v>
      </c>
      <c r="F1032" s="178">
        <f t="shared" si="554"/>
        <v>235658.62372653998</v>
      </c>
      <c r="G1032" s="179">
        <f t="shared" si="572"/>
        <v>4828.4399999999996</v>
      </c>
      <c r="H1032" s="180">
        <f>IF(AND(N1032=1,N1031&gt;1),VLOOKUP(A1031,[1]Plan1!$CW$105:$CY$215,3),H1031)</f>
        <v>4843.41</v>
      </c>
      <c r="I1032" s="181">
        <f t="shared" si="555"/>
        <v>42838</v>
      </c>
      <c r="J1032" s="181">
        <f t="shared" si="573"/>
        <v>42868</v>
      </c>
      <c r="K1032" s="182">
        <f t="shared" si="556"/>
        <v>3.100380247036405E-3</v>
      </c>
      <c r="L1032" s="213">
        <f t="shared" si="574"/>
        <v>42926</v>
      </c>
      <c r="M1032" s="183">
        <f t="shared" si="575"/>
        <v>19</v>
      </c>
      <c r="N1032" s="183">
        <f t="shared" si="557"/>
        <v>18</v>
      </c>
      <c r="O1032" s="177">
        <f t="shared" si="558"/>
        <v>1.00293696</v>
      </c>
      <c r="P1032" s="184">
        <f t="shared" si="584"/>
        <v>1.0013999200000001</v>
      </c>
      <c r="Q1032" s="184">
        <f t="shared" si="576"/>
        <v>1.2196961092708367</v>
      </c>
      <c r="R1032" s="177">
        <f t="shared" si="583"/>
        <v>1.2232783</v>
      </c>
      <c r="S1032" s="177">
        <f t="shared" si="577"/>
        <v>1.21495468</v>
      </c>
      <c r="T1032" s="177">
        <f t="shared" si="559"/>
        <v>316197.14727905003</v>
      </c>
      <c r="U1032" s="177">
        <f t="shared" si="560"/>
        <v>5286.9499734103974</v>
      </c>
      <c r="V1032" s="177">
        <f t="shared" si="561"/>
        <v>52617.456886001521</v>
      </c>
      <c r="W1032" s="177">
        <f t="shared" si="562"/>
        <v>318158.68011268188</v>
      </c>
      <c r="X1032" s="185">
        <f t="shared" si="563"/>
        <v>0</v>
      </c>
      <c r="Y1032" s="177">
        <f t="shared" si="564"/>
        <v>0</v>
      </c>
      <c r="Z1032" s="186">
        <f t="shared" si="565"/>
        <v>0</v>
      </c>
      <c r="AA1032" s="177">
        <f t="shared" si="578"/>
        <v>0</v>
      </c>
      <c r="AB1032" s="187">
        <f t="shared" si="579"/>
        <v>7.1215000000000001E-2</v>
      </c>
      <c r="AC1032" s="185">
        <f t="shared" si="566"/>
        <v>18</v>
      </c>
      <c r="AD1032" s="185">
        <v>252</v>
      </c>
      <c r="AE1032" s="184">
        <f t="shared" si="581"/>
        <v>1.0049259150000001</v>
      </c>
      <c r="AF1032" s="177">
        <f t="shared" si="582"/>
        <v>1557.56027073</v>
      </c>
      <c r="AG1032" s="177">
        <f t="shared" si="567"/>
        <v>1567.2226147399999</v>
      </c>
      <c r="AH1032" s="188">
        <f t="shared" si="580"/>
        <v>0</v>
      </c>
      <c r="AI1032" s="188"/>
      <c r="AJ1032" s="188"/>
      <c r="AK1032" s="188"/>
      <c r="AL1032" s="8"/>
      <c r="AM1032" s="8"/>
      <c r="AN1032" s="8"/>
      <c r="AO1032" s="8"/>
      <c r="AP1032" s="8"/>
      <c r="AQ1032" s="8"/>
      <c r="AR1032" s="5"/>
      <c r="AW1032" s="30"/>
      <c r="AX1032" s="30"/>
      <c r="BF1032" s="1"/>
      <c r="BG1032" s="1"/>
      <c r="BH1032" s="1"/>
      <c r="BI1032" s="1"/>
    </row>
    <row r="1033" spans="1:61" x14ac:dyDescent="0.2">
      <c r="A1033" s="125">
        <f t="shared" si="568"/>
        <v>42924</v>
      </c>
      <c r="B1033" s="177">
        <f t="shared" si="553"/>
        <v>319860.41498988931</v>
      </c>
      <c r="C1033" s="3">
        <f t="shared" si="569"/>
        <v>43181156.02363506</v>
      </c>
      <c r="D1033" s="177">
        <f t="shared" si="570"/>
        <v>260254.27325326999</v>
      </c>
      <c r="E1033" s="177">
        <f t="shared" si="571"/>
        <v>24595.649526729998</v>
      </c>
      <c r="F1033" s="178">
        <f t="shared" si="554"/>
        <v>235658.62372653998</v>
      </c>
      <c r="G1033" s="179">
        <f t="shared" si="572"/>
        <v>4828.4399999999996</v>
      </c>
      <c r="H1033" s="180">
        <f>IF(AND(N1033=1,N1032&gt;1),VLOOKUP(A1032,[1]Plan1!$CW$105:$CY$215,3),H1032)</f>
        <v>4843.41</v>
      </c>
      <c r="I1033" s="181">
        <f t="shared" si="555"/>
        <v>42838</v>
      </c>
      <c r="J1033" s="181">
        <f t="shared" si="573"/>
        <v>42868</v>
      </c>
      <c r="K1033" s="182">
        <f t="shared" si="556"/>
        <v>3.100380247036405E-3</v>
      </c>
      <c r="L1033" s="213">
        <f t="shared" si="574"/>
        <v>42926</v>
      </c>
      <c r="M1033" s="183">
        <f t="shared" si="575"/>
        <v>19</v>
      </c>
      <c r="N1033" s="183">
        <f t="shared" si="557"/>
        <v>19</v>
      </c>
      <c r="O1033" s="177">
        <f t="shared" si="558"/>
        <v>1.00310038</v>
      </c>
      <c r="P1033" s="184">
        <f t="shared" si="584"/>
        <v>1.0013999200000001</v>
      </c>
      <c r="Q1033" s="184">
        <f t="shared" si="576"/>
        <v>1.2196961092708367</v>
      </c>
      <c r="R1033" s="177">
        <f t="shared" si="583"/>
        <v>1.2234776300000001</v>
      </c>
      <c r="S1033" s="177">
        <f t="shared" si="577"/>
        <v>1.21495468</v>
      </c>
      <c r="T1033" s="177">
        <f t="shared" si="559"/>
        <v>316197.14727905003</v>
      </c>
      <c r="U1033" s="177">
        <f t="shared" si="560"/>
        <v>5286.9499734103974</v>
      </c>
      <c r="V1033" s="177">
        <f t="shared" si="561"/>
        <v>52664.430719468946</v>
      </c>
      <c r="W1033" s="177">
        <f t="shared" si="562"/>
        <v>318205.65394614928</v>
      </c>
      <c r="X1033" s="185">
        <f t="shared" si="563"/>
        <v>0</v>
      </c>
      <c r="Y1033" s="177">
        <f t="shared" si="564"/>
        <v>0</v>
      </c>
      <c r="Z1033" s="186">
        <f t="shared" si="565"/>
        <v>0</v>
      </c>
      <c r="AA1033" s="177">
        <f t="shared" si="578"/>
        <v>0</v>
      </c>
      <c r="AB1033" s="187">
        <f t="shared" si="579"/>
        <v>7.1215000000000001E-2</v>
      </c>
      <c r="AC1033" s="185">
        <f t="shared" si="566"/>
        <v>19</v>
      </c>
      <c r="AD1033" s="185">
        <v>252</v>
      </c>
      <c r="AE1033" s="184">
        <f t="shared" si="581"/>
        <v>1.0052002879999999</v>
      </c>
      <c r="AF1033" s="177">
        <f t="shared" si="582"/>
        <v>1644.3162306199999</v>
      </c>
      <c r="AG1033" s="177">
        <f t="shared" si="567"/>
        <v>1654.7610437400001</v>
      </c>
      <c r="AH1033" s="188">
        <f t="shared" si="580"/>
        <v>0</v>
      </c>
      <c r="AI1033" s="188"/>
      <c r="AJ1033" s="188"/>
      <c r="AK1033" s="188"/>
      <c r="AL1033" s="8"/>
      <c r="AM1033" s="8"/>
      <c r="AN1033" s="8"/>
      <c r="AO1033" s="8"/>
      <c r="AP1033" s="8"/>
      <c r="AQ1033" s="8"/>
      <c r="AR1033" s="5"/>
      <c r="AW1033" s="30"/>
      <c r="AX1033" s="30"/>
      <c r="BF1033" s="1"/>
      <c r="BG1033" s="1"/>
      <c r="BH1033" s="1"/>
      <c r="BI1033" s="1"/>
    </row>
    <row r="1034" spans="1:61" x14ac:dyDescent="0.2">
      <c r="A1034" s="125">
        <f t="shared" si="568"/>
        <v>42925</v>
      </c>
      <c r="B1034" s="177">
        <f t="shared" ref="B1034:B1097" si="585">(W1034+AG1034)</f>
        <v>319860.41498988931</v>
      </c>
      <c r="C1034" s="3">
        <f t="shared" si="569"/>
        <v>43181156.02363506</v>
      </c>
      <c r="D1034" s="177">
        <f t="shared" si="570"/>
        <v>260254.27325326999</v>
      </c>
      <c r="E1034" s="177">
        <f t="shared" si="571"/>
        <v>24595.649526729998</v>
      </c>
      <c r="F1034" s="178">
        <f t="shared" ref="F1034:F1097" si="586">(D1034-E1034)</f>
        <v>235658.62372653998</v>
      </c>
      <c r="G1034" s="179">
        <f t="shared" si="572"/>
        <v>4828.4399999999996</v>
      </c>
      <c r="H1034" s="180">
        <f>IF(AND(N1034=1,N1033&gt;1),VLOOKUP(A1033,[1]Plan1!$CW$105:$CY$215,3),H1033)</f>
        <v>4843.41</v>
      </c>
      <c r="I1034" s="181">
        <f t="shared" ref="I1034:I1097" si="587">EDATE(J1034,-1)</f>
        <v>42838</v>
      </c>
      <c r="J1034" s="181">
        <f t="shared" si="573"/>
        <v>42868</v>
      </c>
      <c r="K1034" s="182">
        <f t="shared" ref="K1034:K1097" si="588">(H1034/G1034)-1</f>
        <v>3.100380247036405E-3</v>
      </c>
      <c r="L1034" s="213">
        <f t="shared" si="574"/>
        <v>42926</v>
      </c>
      <c r="M1034" s="183">
        <f t="shared" si="575"/>
        <v>19</v>
      </c>
      <c r="N1034" s="183">
        <f t="shared" ref="N1034:N1097" si="589">(M1034-(NETWORKDAYS(A1034,L1034,$AT$194:$AT$348)-1))</f>
        <v>19</v>
      </c>
      <c r="O1034" s="177">
        <f t="shared" ref="O1034:O1097" si="590">TRUNC((H1034/G1034)^TRUNC((N1034/M1034),9),8)</f>
        <v>1.00310038</v>
      </c>
      <c r="P1034" s="184">
        <f t="shared" si="584"/>
        <v>1.0013999200000001</v>
      </c>
      <c r="Q1034" s="184">
        <f t="shared" si="576"/>
        <v>1.2196961092708367</v>
      </c>
      <c r="R1034" s="177">
        <f t="shared" si="583"/>
        <v>1.2234776300000001</v>
      </c>
      <c r="S1034" s="177">
        <f t="shared" si="577"/>
        <v>1.21495468</v>
      </c>
      <c r="T1034" s="177">
        <f t="shared" ref="T1034:T1097" si="591">TRUNC(D1034*S1034,8)</f>
        <v>316197.14727905003</v>
      </c>
      <c r="U1034" s="177">
        <f t="shared" ref="U1034:U1097" si="592">(E1034*(S1034-1))</f>
        <v>5286.9499734103974</v>
      </c>
      <c r="V1034" s="177">
        <f t="shared" ref="V1034:V1097" si="593">(F1034*(R1034-1))</f>
        <v>52664.430719468946</v>
      </c>
      <c r="W1034" s="177">
        <f t="shared" ref="W1034:W1097" si="594">(D1034+U1034+V1034)</f>
        <v>318205.65394614928</v>
      </c>
      <c r="X1034" s="185">
        <f t="shared" ref="X1034:X1097" si="595">IF(VLOOKUP(A1034,AT$10:BC$190,10)=VLOOKUP(A1033,AT$10:BC$190,10),0,VLOOKUP(A1034,AT$10:BC$190,10))</f>
        <v>0</v>
      </c>
      <c r="Y1034" s="177">
        <f t="shared" ref="Y1034:Y1097" si="596">IF(X1034&gt;0,VLOOKUP(A1034,AT$12:AX$190,5),0)</f>
        <v>0</v>
      </c>
      <c r="Z1034" s="186">
        <f t="shared" ref="Z1034:Z1097" si="597">IF(X1034&gt;0,VLOOKUP($A1034,$AT$10:$AY$190,6),0)</f>
        <v>0</v>
      </c>
      <c r="AA1034" s="177">
        <f t="shared" si="578"/>
        <v>0</v>
      </c>
      <c r="AB1034" s="187">
        <f t="shared" si="579"/>
        <v>7.1215000000000001E-2</v>
      </c>
      <c r="AC1034" s="185">
        <f t="shared" ref="AC1034:AC1097" si="598">N1034</f>
        <v>19</v>
      </c>
      <c r="AD1034" s="185">
        <v>252</v>
      </c>
      <c r="AE1034" s="184">
        <f t="shared" si="581"/>
        <v>1.0052002879999999</v>
      </c>
      <c r="AF1034" s="177">
        <f t="shared" si="582"/>
        <v>1644.3162306199999</v>
      </c>
      <c r="AG1034" s="177">
        <f t="shared" ref="AG1034:AG1097" si="599">TRUNC((W1034*(AE1034-1)),8)</f>
        <v>1654.7610437400001</v>
      </c>
      <c r="AH1034" s="188">
        <f t="shared" si="580"/>
        <v>0</v>
      </c>
      <c r="AI1034" s="188"/>
      <c r="AJ1034" s="188"/>
      <c r="AK1034" s="188"/>
      <c r="AL1034" s="8"/>
      <c r="AM1034" s="8"/>
      <c r="AN1034" s="8"/>
      <c r="AO1034" s="8"/>
      <c r="AP1034" s="8"/>
      <c r="AQ1034" s="8"/>
      <c r="AR1034" s="5"/>
      <c r="AW1034" s="30"/>
      <c r="AX1034" s="30"/>
      <c r="BF1034" s="1"/>
      <c r="BG1034" s="1"/>
      <c r="BH1034" s="1"/>
      <c r="BI1034" s="1"/>
    </row>
    <row r="1035" spans="1:61" x14ac:dyDescent="0.2">
      <c r="A1035" s="125">
        <f t="shared" ref="A1035:A1098" si="600">(A1034+1)</f>
        <v>42926</v>
      </c>
      <c r="B1035" s="177">
        <f t="shared" si="585"/>
        <v>319860.41498988931</v>
      </c>
      <c r="C1035" s="3">
        <f t="shared" ref="C1035:C1098" si="601">B1035*135</f>
        <v>43181156.02363506</v>
      </c>
      <c r="D1035" s="177">
        <f t="shared" ref="D1035:D1098" si="602">TRUNC(IF(X1034&gt;0,VLOOKUP(A1034,$AT$12:$AU$190,2),D1034),8)</f>
        <v>260254.27325326999</v>
      </c>
      <c r="E1035" s="177">
        <f t="shared" ref="E1035:E1098" si="603">IF(ISERROR(VLOOKUP(A1035,AZ$12:BB$174,2,FALSE)=TRUE),E1034,VLOOKUP(A1035,AZ$12:BB$174,2,FALSE))</f>
        <v>24595.649526729998</v>
      </c>
      <c r="F1035" s="178">
        <f t="shared" si="586"/>
        <v>235658.62372653998</v>
      </c>
      <c r="G1035" s="179">
        <f t="shared" ref="G1035:G1098" si="604">IF(H1035=H1034,G1034,H1034)</f>
        <v>4828.4399999999996</v>
      </c>
      <c r="H1035" s="180">
        <f>IF(AND(N1035=1,N1034&gt;1),VLOOKUP(A1034,[1]Plan1!$CW$105:$CY$215,3),H1034)</f>
        <v>4843.41</v>
      </c>
      <c r="I1035" s="181">
        <f t="shared" si="587"/>
        <v>42838</v>
      </c>
      <c r="J1035" s="181">
        <f t="shared" ref="J1035:J1098" si="605">IF(X1034&gt;0,EDATE(A1035,-1),+J1034)</f>
        <v>42868</v>
      </c>
      <c r="K1035" s="182">
        <f t="shared" si="588"/>
        <v>3.100380247036405E-3</v>
      </c>
      <c r="L1035" s="213">
        <f t="shared" ref="L1035:L1098" si="606">VLOOKUP(A1034,AZ$193:BA$372,2)</f>
        <v>42926</v>
      </c>
      <c r="M1035" s="183">
        <f t="shared" ref="M1035:M1098" si="607">IF(L1035=L1034,M1034,NETWORKDAYS(L1034,L1035,$AT$194:$AT$348)-1)</f>
        <v>19</v>
      </c>
      <c r="N1035" s="183">
        <f t="shared" si="589"/>
        <v>19</v>
      </c>
      <c r="O1035" s="177">
        <f t="shared" si="590"/>
        <v>1.00310038</v>
      </c>
      <c r="P1035" s="184">
        <f t="shared" si="584"/>
        <v>1.0013999200000001</v>
      </c>
      <c r="Q1035" s="184">
        <f t="shared" ref="Q1035:Q1098" si="608">IF(L1035&gt;L1034,Q1034*P1035,Q1034)</f>
        <v>1.2196961092708367</v>
      </c>
      <c r="R1035" s="177">
        <f t="shared" si="583"/>
        <v>1.2234776300000001</v>
      </c>
      <c r="S1035" s="177">
        <f t="shared" ref="S1035:S1098" si="609">IF(AND(X1035&gt;0,MONTH(A1035)=S$9),R1035,S1034)</f>
        <v>1.21495468</v>
      </c>
      <c r="T1035" s="177">
        <f t="shared" si="591"/>
        <v>316197.14727905003</v>
      </c>
      <c r="U1035" s="177">
        <f t="shared" si="592"/>
        <v>5286.9499734103974</v>
      </c>
      <c r="V1035" s="177">
        <f t="shared" si="593"/>
        <v>52664.430719468946</v>
      </c>
      <c r="W1035" s="177">
        <f t="shared" si="594"/>
        <v>318205.65394614928</v>
      </c>
      <c r="X1035" s="185">
        <f t="shared" si="595"/>
        <v>34</v>
      </c>
      <c r="Y1035" s="177">
        <f t="shared" si="596"/>
        <v>2720.6981725800001</v>
      </c>
      <c r="Z1035" s="186">
        <f t="shared" si="597"/>
        <v>1.0454E-2</v>
      </c>
      <c r="AA1035" s="177">
        <f t="shared" ref="AA1035:AA1098" si="610">IF(Z1035&gt;0,TRUNC(Z1035*T1035,8),0)</f>
        <v>3305.52497765</v>
      </c>
      <c r="AB1035" s="187">
        <f t="shared" ref="AB1035:AB1098" si="611">(AB1034)</f>
        <v>7.1215000000000001E-2</v>
      </c>
      <c r="AC1035" s="185">
        <f t="shared" si="598"/>
        <v>19</v>
      </c>
      <c r="AD1035" s="185">
        <v>252</v>
      </c>
      <c r="AE1035" s="184">
        <f t="shared" si="581"/>
        <v>1.0052002879999999</v>
      </c>
      <c r="AF1035" s="177">
        <f t="shared" si="582"/>
        <v>1644.3162306199999</v>
      </c>
      <c r="AG1035" s="177">
        <f t="shared" si="599"/>
        <v>1654.7610437400001</v>
      </c>
      <c r="AH1035" s="188">
        <f t="shared" ref="AH1035:AH1098" si="612">IF(AA1035&gt;0,AA1035+AF1035,0)</f>
        <v>4949.8412082699997</v>
      </c>
      <c r="AI1035" s="188"/>
      <c r="AJ1035" s="188"/>
      <c r="AK1035" s="188"/>
      <c r="AL1035" s="8"/>
      <c r="AM1035" s="8"/>
      <c r="AN1035" s="8"/>
      <c r="AO1035" s="8"/>
      <c r="AP1035" s="8"/>
      <c r="AQ1035" s="8"/>
      <c r="AR1035" s="5"/>
      <c r="AW1035" s="30"/>
      <c r="AX1035" s="30"/>
      <c r="BF1035" s="1"/>
      <c r="BG1035" s="1"/>
      <c r="BH1035" s="1"/>
      <c r="BI1035" s="1"/>
    </row>
    <row r="1036" spans="1:61" x14ac:dyDescent="0.2">
      <c r="A1036" s="125">
        <f t="shared" si="600"/>
        <v>42927</v>
      </c>
      <c r="B1036" s="177">
        <f t="shared" si="585"/>
        <v>314957.22914280929</v>
      </c>
      <c r="C1036" s="3">
        <f t="shared" si="601"/>
        <v>42519225.934279256</v>
      </c>
      <c r="D1036" s="177">
        <f t="shared" si="602"/>
        <v>257533.57508069</v>
      </c>
      <c r="E1036" s="177">
        <f t="shared" si="603"/>
        <v>21874.951354149998</v>
      </c>
      <c r="F1036" s="178">
        <f t="shared" si="586"/>
        <v>235658.62372654001</v>
      </c>
      <c r="G1036" s="179">
        <f t="shared" si="604"/>
        <v>4843.41</v>
      </c>
      <c r="H1036" s="180">
        <f>IF(AND(N1036=1,N1035&gt;1),VLOOKUP(A1035,[1]Plan1!$CW$105:$CY$215,3),H1035)</f>
        <v>4832.2700000000004</v>
      </c>
      <c r="I1036" s="181">
        <f t="shared" si="587"/>
        <v>42866</v>
      </c>
      <c r="J1036" s="181">
        <f t="shared" si="605"/>
        <v>42897</v>
      </c>
      <c r="K1036" s="182">
        <f t="shared" si="588"/>
        <v>-2.3000324151783991E-3</v>
      </c>
      <c r="L1036" s="213">
        <f t="shared" si="606"/>
        <v>42957</v>
      </c>
      <c r="M1036" s="183">
        <f t="shared" si="607"/>
        <v>23</v>
      </c>
      <c r="N1036" s="183">
        <f t="shared" si="589"/>
        <v>1</v>
      </c>
      <c r="O1036" s="177">
        <f t="shared" si="590"/>
        <v>0.99989987999999996</v>
      </c>
      <c r="P1036" s="184">
        <f t="shared" si="584"/>
        <v>1.00310038</v>
      </c>
      <c r="Q1036" s="184">
        <f t="shared" si="608"/>
        <v>1.2234776306940978</v>
      </c>
      <c r="R1036" s="177">
        <f t="shared" si="583"/>
        <v>1.2233551300000001</v>
      </c>
      <c r="S1036" s="177">
        <f t="shared" si="609"/>
        <v>1.21495468</v>
      </c>
      <c r="T1036" s="177">
        <f t="shared" si="591"/>
        <v>312891.62230141001</v>
      </c>
      <c r="U1036" s="177">
        <f t="shared" si="592"/>
        <v>4702.1231683468786</v>
      </c>
      <c r="V1036" s="177">
        <f t="shared" si="593"/>
        <v>52635.562538062448</v>
      </c>
      <c r="W1036" s="177">
        <f t="shared" si="594"/>
        <v>314871.26078709931</v>
      </c>
      <c r="X1036" s="185">
        <f t="shared" si="595"/>
        <v>0</v>
      </c>
      <c r="Y1036" s="177">
        <f t="shared" si="596"/>
        <v>0</v>
      </c>
      <c r="Z1036" s="186">
        <f t="shared" si="597"/>
        <v>0</v>
      </c>
      <c r="AA1036" s="177">
        <f t="shared" si="610"/>
        <v>0</v>
      </c>
      <c r="AB1036" s="187">
        <f t="shared" si="611"/>
        <v>7.1215000000000001E-2</v>
      </c>
      <c r="AC1036" s="185">
        <f t="shared" si="598"/>
        <v>1</v>
      </c>
      <c r="AD1036" s="185">
        <v>252</v>
      </c>
      <c r="AE1036" s="184">
        <f t="shared" si="581"/>
        <v>1.000273027</v>
      </c>
      <c r="AF1036" s="177">
        <f t="shared" si="582"/>
        <v>85.427860960000004</v>
      </c>
      <c r="AG1036" s="177">
        <f t="shared" si="599"/>
        <v>85.968355709999997</v>
      </c>
      <c r="AH1036" s="188">
        <f t="shared" si="612"/>
        <v>0</v>
      </c>
      <c r="AI1036" s="188"/>
      <c r="AJ1036" s="188"/>
      <c r="AK1036" s="188"/>
      <c r="AL1036" s="8"/>
      <c r="AM1036" s="8"/>
      <c r="AN1036" s="8"/>
      <c r="AO1036" s="8"/>
      <c r="AP1036" s="8"/>
      <c r="AQ1036" s="8"/>
      <c r="AR1036" s="5"/>
      <c r="AW1036" s="30"/>
      <c r="AX1036" s="30"/>
      <c r="BF1036" s="1"/>
      <c r="BG1036" s="1"/>
      <c r="BH1036" s="1"/>
      <c r="BI1036" s="1"/>
    </row>
    <row r="1037" spans="1:61" x14ac:dyDescent="0.2">
      <c r="A1037" s="125">
        <f t="shared" si="600"/>
        <v>42928</v>
      </c>
      <c r="B1037" s="177">
        <f t="shared" si="585"/>
        <v>315014.34424034151</v>
      </c>
      <c r="C1037" s="3">
        <f t="shared" si="601"/>
        <v>42526936.472446106</v>
      </c>
      <c r="D1037" s="177">
        <f t="shared" si="602"/>
        <v>257533.57508069</v>
      </c>
      <c r="E1037" s="177">
        <f t="shared" si="603"/>
        <v>21874.951354149998</v>
      </c>
      <c r="F1037" s="178">
        <f t="shared" si="586"/>
        <v>235658.62372654001</v>
      </c>
      <c r="G1037" s="179">
        <f t="shared" si="604"/>
        <v>4843.41</v>
      </c>
      <c r="H1037" s="180">
        <f>IF(AND(N1037=1,N1036&gt;1),VLOOKUP(A1036,[1]Plan1!$CW$105:$CY$215,3),H1036)</f>
        <v>4832.2700000000004</v>
      </c>
      <c r="I1037" s="181">
        <f t="shared" si="587"/>
        <v>42866</v>
      </c>
      <c r="J1037" s="181">
        <f t="shared" si="605"/>
        <v>42897</v>
      </c>
      <c r="K1037" s="182">
        <f t="shared" si="588"/>
        <v>-2.3000324151783991E-3</v>
      </c>
      <c r="L1037" s="213">
        <f t="shared" si="606"/>
        <v>42957</v>
      </c>
      <c r="M1037" s="183">
        <f t="shared" si="607"/>
        <v>23</v>
      </c>
      <c r="N1037" s="183">
        <f t="shared" si="589"/>
        <v>2</v>
      </c>
      <c r="O1037" s="177">
        <f t="shared" si="590"/>
        <v>0.99979978000000003</v>
      </c>
      <c r="P1037" s="184">
        <f t="shared" si="584"/>
        <v>1.00310038</v>
      </c>
      <c r="Q1037" s="184">
        <f t="shared" si="608"/>
        <v>1.2234776306940978</v>
      </c>
      <c r="R1037" s="177">
        <f t="shared" si="583"/>
        <v>1.2232326600000001</v>
      </c>
      <c r="S1037" s="177">
        <f t="shared" si="609"/>
        <v>1.21495468</v>
      </c>
      <c r="T1037" s="177">
        <f t="shared" si="591"/>
        <v>312891.62230141001</v>
      </c>
      <c r="U1037" s="177">
        <f t="shared" si="592"/>
        <v>4702.1231683468786</v>
      </c>
      <c r="V1037" s="177">
        <f t="shared" si="593"/>
        <v>52606.701426414656</v>
      </c>
      <c r="W1037" s="177">
        <f t="shared" si="594"/>
        <v>314842.39967545151</v>
      </c>
      <c r="X1037" s="185">
        <f t="shared" si="595"/>
        <v>0</v>
      </c>
      <c r="Y1037" s="177">
        <f t="shared" si="596"/>
        <v>0</v>
      </c>
      <c r="Z1037" s="186">
        <f t="shared" si="597"/>
        <v>0</v>
      </c>
      <c r="AA1037" s="177">
        <f t="shared" si="610"/>
        <v>0</v>
      </c>
      <c r="AB1037" s="187">
        <f t="shared" si="611"/>
        <v>7.1215000000000001E-2</v>
      </c>
      <c r="AC1037" s="185">
        <f t="shared" si="598"/>
        <v>2</v>
      </c>
      <c r="AD1037" s="185">
        <v>252</v>
      </c>
      <c r="AE1037" s="184">
        <f t="shared" si="581"/>
        <v>1.000546129</v>
      </c>
      <c r="AF1037" s="177">
        <f t="shared" si="582"/>
        <v>170.87918879</v>
      </c>
      <c r="AG1037" s="177">
        <f t="shared" si="599"/>
        <v>171.94456489000001</v>
      </c>
      <c r="AH1037" s="188">
        <f t="shared" si="612"/>
        <v>0</v>
      </c>
      <c r="AI1037" s="188"/>
      <c r="AJ1037" s="188"/>
      <c r="AK1037" s="188"/>
      <c r="AL1037" s="8"/>
      <c r="AM1037" s="8"/>
      <c r="AN1037" s="8"/>
      <c r="AO1037" s="8"/>
      <c r="AP1037" s="8"/>
      <c r="AQ1037" s="8"/>
      <c r="AR1037" s="5"/>
      <c r="AW1037" s="30"/>
      <c r="AX1037" s="30"/>
      <c r="BF1037" s="1"/>
      <c r="BG1037" s="1"/>
      <c r="BH1037" s="1"/>
      <c r="BI1037" s="1"/>
    </row>
    <row r="1038" spans="1:61" x14ac:dyDescent="0.2">
      <c r="A1038" s="125">
        <f t="shared" si="600"/>
        <v>42929</v>
      </c>
      <c r="B1038" s="177">
        <f t="shared" si="585"/>
        <v>315071.46954333992</v>
      </c>
      <c r="C1038" s="3">
        <f t="shared" si="601"/>
        <v>42534648.388350889</v>
      </c>
      <c r="D1038" s="177">
        <f t="shared" si="602"/>
        <v>257533.57508069</v>
      </c>
      <c r="E1038" s="177">
        <f t="shared" si="603"/>
        <v>21874.951354149998</v>
      </c>
      <c r="F1038" s="178">
        <f t="shared" si="586"/>
        <v>235658.62372654001</v>
      </c>
      <c r="G1038" s="179">
        <f t="shared" si="604"/>
        <v>4843.41</v>
      </c>
      <c r="H1038" s="180">
        <f>IF(AND(N1038=1,N1037&gt;1),VLOOKUP(A1037,[1]Plan1!$CW$105:$CY$215,3),H1037)</f>
        <v>4832.2700000000004</v>
      </c>
      <c r="I1038" s="181">
        <f t="shared" si="587"/>
        <v>42866</v>
      </c>
      <c r="J1038" s="181">
        <f t="shared" si="605"/>
        <v>42897</v>
      </c>
      <c r="K1038" s="182">
        <f t="shared" si="588"/>
        <v>-2.3000324151783991E-3</v>
      </c>
      <c r="L1038" s="213">
        <f t="shared" si="606"/>
        <v>42957</v>
      </c>
      <c r="M1038" s="183">
        <f t="shared" si="607"/>
        <v>23</v>
      </c>
      <c r="N1038" s="183">
        <f t="shared" si="589"/>
        <v>3</v>
      </c>
      <c r="O1038" s="177">
        <f t="shared" si="590"/>
        <v>0.99969969000000003</v>
      </c>
      <c r="P1038" s="184">
        <f t="shared" si="584"/>
        <v>1.00310038</v>
      </c>
      <c r="Q1038" s="184">
        <f t="shared" si="608"/>
        <v>1.2234776306940978</v>
      </c>
      <c r="R1038" s="177">
        <f t="shared" si="583"/>
        <v>1.2231102</v>
      </c>
      <c r="S1038" s="177">
        <f t="shared" si="609"/>
        <v>1.21495468</v>
      </c>
      <c r="T1038" s="177">
        <f t="shared" si="591"/>
        <v>312891.62230141001</v>
      </c>
      <c r="U1038" s="177">
        <f t="shared" si="592"/>
        <v>4702.1231683468786</v>
      </c>
      <c r="V1038" s="177">
        <f t="shared" si="593"/>
        <v>52577.842671353093</v>
      </c>
      <c r="W1038" s="177">
        <f t="shared" si="594"/>
        <v>314813.54092038993</v>
      </c>
      <c r="X1038" s="185">
        <f t="shared" si="595"/>
        <v>0</v>
      </c>
      <c r="Y1038" s="177">
        <f t="shared" si="596"/>
        <v>0</v>
      </c>
      <c r="Z1038" s="186">
        <f t="shared" si="597"/>
        <v>0</v>
      </c>
      <c r="AA1038" s="177">
        <f t="shared" si="610"/>
        <v>0</v>
      </c>
      <c r="AB1038" s="187">
        <f t="shared" si="611"/>
        <v>7.1215000000000001E-2</v>
      </c>
      <c r="AC1038" s="185">
        <f t="shared" si="598"/>
        <v>3</v>
      </c>
      <c r="AD1038" s="185">
        <v>252</v>
      </c>
      <c r="AE1038" s="184">
        <f t="shared" si="581"/>
        <v>1.0008193059999999</v>
      </c>
      <c r="AF1038" s="177">
        <f t="shared" si="582"/>
        <v>256.35398350000003</v>
      </c>
      <c r="AG1038" s="177">
        <f t="shared" si="599"/>
        <v>257.92862294999998</v>
      </c>
      <c r="AH1038" s="188">
        <f t="shared" si="612"/>
        <v>0</v>
      </c>
      <c r="AI1038" s="188"/>
      <c r="AJ1038" s="188"/>
      <c r="AK1038" s="188"/>
      <c r="AL1038" s="8"/>
      <c r="AM1038" s="8"/>
      <c r="AN1038" s="8"/>
      <c r="AO1038" s="8"/>
      <c r="AP1038" s="8"/>
      <c r="AQ1038" s="8"/>
      <c r="AR1038" s="5"/>
      <c r="AW1038" s="30"/>
      <c r="AX1038" s="30"/>
      <c r="BF1038" s="1"/>
      <c r="BG1038" s="1"/>
      <c r="BH1038" s="1"/>
      <c r="BI1038" s="1"/>
    </row>
    <row r="1039" spans="1:61" x14ac:dyDescent="0.2">
      <c r="A1039" s="125">
        <f t="shared" si="600"/>
        <v>42930</v>
      </c>
      <c r="B1039" s="177">
        <f t="shared" si="585"/>
        <v>315128.60709164088</v>
      </c>
      <c r="C1039" s="3">
        <f t="shared" si="601"/>
        <v>42542361.957371518</v>
      </c>
      <c r="D1039" s="177">
        <f t="shared" si="602"/>
        <v>257533.57508069</v>
      </c>
      <c r="E1039" s="177">
        <f t="shared" si="603"/>
        <v>21874.951354149998</v>
      </c>
      <c r="F1039" s="178">
        <f t="shared" si="586"/>
        <v>235658.62372654001</v>
      </c>
      <c r="G1039" s="179">
        <f t="shared" si="604"/>
        <v>4843.41</v>
      </c>
      <c r="H1039" s="180">
        <f>IF(AND(N1039=1,N1038&gt;1),VLOOKUP(A1038,[1]Plan1!$CW$105:$CY$215,3),H1038)</f>
        <v>4832.2700000000004</v>
      </c>
      <c r="I1039" s="181">
        <f t="shared" si="587"/>
        <v>42866</v>
      </c>
      <c r="J1039" s="181">
        <f t="shared" si="605"/>
        <v>42897</v>
      </c>
      <c r="K1039" s="182">
        <f t="shared" si="588"/>
        <v>-2.3000324151783991E-3</v>
      </c>
      <c r="L1039" s="213">
        <f t="shared" si="606"/>
        <v>42957</v>
      </c>
      <c r="M1039" s="183">
        <f t="shared" si="607"/>
        <v>23</v>
      </c>
      <c r="N1039" s="183">
        <f t="shared" si="589"/>
        <v>4</v>
      </c>
      <c r="O1039" s="177">
        <f t="shared" si="590"/>
        <v>0.99959960999999997</v>
      </c>
      <c r="P1039" s="184">
        <f t="shared" si="584"/>
        <v>1.00310038</v>
      </c>
      <c r="Q1039" s="184">
        <f t="shared" si="608"/>
        <v>1.2234776306940978</v>
      </c>
      <c r="R1039" s="177">
        <f t="shared" si="583"/>
        <v>1.2229877600000001</v>
      </c>
      <c r="S1039" s="177">
        <f t="shared" si="609"/>
        <v>1.21495468</v>
      </c>
      <c r="T1039" s="177">
        <f t="shared" si="591"/>
        <v>312891.62230141001</v>
      </c>
      <c r="U1039" s="177">
        <f t="shared" si="592"/>
        <v>4702.1231683468786</v>
      </c>
      <c r="V1039" s="177">
        <f t="shared" si="593"/>
        <v>52548.988629464031</v>
      </c>
      <c r="W1039" s="177">
        <f t="shared" si="594"/>
        <v>314784.68687850086</v>
      </c>
      <c r="X1039" s="185">
        <f t="shared" si="595"/>
        <v>0</v>
      </c>
      <c r="Y1039" s="177">
        <f t="shared" si="596"/>
        <v>0</v>
      </c>
      <c r="Z1039" s="186">
        <f t="shared" si="597"/>
        <v>0</v>
      </c>
      <c r="AA1039" s="177">
        <f t="shared" si="610"/>
        <v>0</v>
      </c>
      <c r="AB1039" s="187">
        <f t="shared" si="611"/>
        <v>7.1215000000000001E-2</v>
      </c>
      <c r="AC1039" s="185">
        <f t="shared" si="598"/>
        <v>4</v>
      </c>
      <c r="AD1039" s="185">
        <v>252</v>
      </c>
      <c r="AE1039" s="184">
        <f t="shared" si="581"/>
        <v>1.001092557</v>
      </c>
      <c r="AF1039" s="177">
        <f t="shared" si="582"/>
        <v>341.85193218000001</v>
      </c>
      <c r="AG1039" s="177">
        <f t="shared" si="599"/>
        <v>343.92021313999999</v>
      </c>
      <c r="AH1039" s="188">
        <f t="shared" si="612"/>
        <v>0</v>
      </c>
      <c r="AI1039" s="188"/>
      <c r="AJ1039" s="188"/>
      <c r="AK1039" s="188"/>
      <c r="AL1039" s="8"/>
      <c r="AM1039" s="8"/>
      <c r="AN1039" s="8"/>
      <c r="AO1039" s="8"/>
      <c r="AP1039" s="8"/>
      <c r="AQ1039" s="8"/>
      <c r="AR1039" s="5"/>
      <c r="AW1039" s="30"/>
      <c r="AX1039" s="30"/>
      <c r="BF1039" s="1"/>
      <c r="BG1039" s="1"/>
      <c r="BH1039" s="1"/>
      <c r="BI1039" s="1"/>
    </row>
    <row r="1040" spans="1:61" x14ac:dyDescent="0.2">
      <c r="A1040" s="125">
        <f t="shared" si="600"/>
        <v>42931</v>
      </c>
      <c r="B1040" s="177">
        <f t="shared" si="585"/>
        <v>315185.75247783179</v>
      </c>
      <c r="C1040" s="3">
        <f t="shared" si="601"/>
        <v>42550076.584507294</v>
      </c>
      <c r="D1040" s="177">
        <f t="shared" si="602"/>
        <v>257533.57508069</v>
      </c>
      <c r="E1040" s="177">
        <f t="shared" si="603"/>
        <v>21874.951354149998</v>
      </c>
      <c r="F1040" s="178">
        <f t="shared" si="586"/>
        <v>235658.62372654001</v>
      </c>
      <c r="G1040" s="179">
        <f t="shared" si="604"/>
        <v>4843.41</v>
      </c>
      <c r="H1040" s="180">
        <f>IF(AND(N1040=1,N1039&gt;1),VLOOKUP(A1039,[1]Plan1!$CW$105:$CY$215,3),H1039)</f>
        <v>4832.2700000000004</v>
      </c>
      <c r="I1040" s="181">
        <f t="shared" si="587"/>
        <v>42866</v>
      </c>
      <c r="J1040" s="181">
        <f t="shared" si="605"/>
        <v>42897</v>
      </c>
      <c r="K1040" s="182">
        <f t="shared" si="588"/>
        <v>-2.3000324151783991E-3</v>
      </c>
      <c r="L1040" s="213">
        <f t="shared" si="606"/>
        <v>42957</v>
      </c>
      <c r="M1040" s="183">
        <f t="shared" si="607"/>
        <v>23</v>
      </c>
      <c r="N1040" s="183">
        <f t="shared" si="589"/>
        <v>5</v>
      </c>
      <c r="O1040" s="177">
        <f t="shared" si="590"/>
        <v>0.99949953999999996</v>
      </c>
      <c r="P1040" s="184">
        <f t="shared" si="584"/>
        <v>1.00310038</v>
      </c>
      <c r="Q1040" s="184">
        <f t="shared" si="608"/>
        <v>1.2234776306940978</v>
      </c>
      <c r="R1040" s="177">
        <f t="shared" si="583"/>
        <v>1.2228653199999999</v>
      </c>
      <c r="S1040" s="177">
        <f t="shared" si="609"/>
        <v>1.21495468</v>
      </c>
      <c r="T1040" s="177">
        <f t="shared" si="591"/>
        <v>312891.62230141001</v>
      </c>
      <c r="U1040" s="177">
        <f t="shared" si="592"/>
        <v>4702.1231683468786</v>
      </c>
      <c r="V1040" s="177">
        <f t="shared" si="593"/>
        <v>52520.134587574918</v>
      </c>
      <c r="W1040" s="177">
        <f t="shared" si="594"/>
        <v>314755.83283661178</v>
      </c>
      <c r="X1040" s="185">
        <f t="shared" si="595"/>
        <v>0</v>
      </c>
      <c r="Y1040" s="177">
        <f t="shared" si="596"/>
        <v>0</v>
      </c>
      <c r="Z1040" s="186">
        <f t="shared" si="597"/>
        <v>0</v>
      </c>
      <c r="AA1040" s="177">
        <f t="shared" si="610"/>
        <v>0</v>
      </c>
      <c r="AB1040" s="187">
        <f t="shared" si="611"/>
        <v>7.1215000000000001E-2</v>
      </c>
      <c r="AC1040" s="185">
        <f t="shared" si="598"/>
        <v>5</v>
      </c>
      <c r="AD1040" s="185">
        <v>252</v>
      </c>
      <c r="AE1040" s="184">
        <f t="shared" si="581"/>
        <v>1.0013658830000001</v>
      </c>
      <c r="AF1040" s="177">
        <f t="shared" si="582"/>
        <v>427.37334773999999</v>
      </c>
      <c r="AG1040" s="177">
        <f t="shared" si="599"/>
        <v>429.91964122000002</v>
      </c>
      <c r="AH1040" s="188">
        <f t="shared" si="612"/>
        <v>0</v>
      </c>
      <c r="AI1040" s="188"/>
      <c r="AJ1040" s="188"/>
      <c r="AK1040" s="188"/>
      <c r="AL1040" s="8"/>
      <c r="AM1040" s="8"/>
      <c r="AN1040" s="8"/>
      <c r="AO1040" s="8"/>
      <c r="AP1040" s="8"/>
      <c r="AQ1040" s="8"/>
      <c r="AR1040" s="5"/>
      <c r="AW1040" s="30"/>
      <c r="AX1040" s="30"/>
      <c r="BF1040" s="1"/>
      <c r="BG1040" s="1"/>
      <c r="BH1040" s="1"/>
      <c r="BI1040" s="1"/>
    </row>
    <row r="1041" spans="1:61" x14ac:dyDescent="0.2">
      <c r="A1041" s="125">
        <f t="shared" si="600"/>
        <v>42932</v>
      </c>
      <c r="B1041" s="177">
        <f t="shared" si="585"/>
        <v>315185.75247783179</v>
      </c>
      <c r="C1041" s="3">
        <f t="shared" si="601"/>
        <v>42550076.584507294</v>
      </c>
      <c r="D1041" s="177">
        <f t="shared" si="602"/>
        <v>257533.57508069</v>
      </c>
      <c r="E1041" s="177">
        <f t="shared" si="603"/>
        <v>21874.951354149998</v>
      </c>
      <c r="F1041" s="178">
        <f t="shared" si="586"/>
        <v>235658.62372654001</v>
      </c>
      <c r="G1041" s="179">
        <f t="shared" si="604"/>
        <v>4843.41</v>
      </c>
      <c r="H1041" s="180">
        <f>IF(AND(N1041=1,N1040&gt;1),VLOOKUP(A1040,[1]Plan1!$CW$105:$CY$215,3),H1040)</f>
        <v>4832.2700000000004</v>
      </c>
      <c r="I1041" s="181">
        <f t="shared" si="587"/>
        <v>42866</v>
      </c>
      <c r="J1041" s="181">
        <f t="shared" si="605"/>
        <v>42897</v>
      </c>
      <c r="K1041" s="182">
        <f t="shared" si="588"/>
        <v>-2.3000324151783991E-3</v>
      </c>
      <c r="L1041" s="213">
        <f t="shared" si="606"/>
        <v>42957</v>
      </c>
      <c r="M1041" s="183">
        <f t="shared" si="607"/>
        <v>23</v>
      </c>
      <c r="N1041" s="183">
        <f t="shared" si="589"/>
        <v>5</v>
      </c>
      <c r="O1041" s="177">
        <f t="shared" si="590"/>
        <v>0.99949953999999996</v>
      </c>
      <c r="P1041" s="184">
        <f t="shared" si="584"/>
        <v>1.00310038</v>
      </c>
      <c r="Q1041" s="184">
        <f t="shared" si="608"/>
        <v>1.2234776306940978</v>
      </c>
      <c r="R1041" s="177">
        <f t="shared" si="583"/>
        <v>1.2228653199999999</v>
      </c>
      <c r="S1041" s="177">
        <f t="shared" si="609"/>
        <v>1.21495468</v>
      </c>
      <c r="T1041" s="177">
        <f t="shared" si="591"/>
        <v>312891.62230141001</v>
      </c>
      <c r="U1041" s="177">
        <f t="shared" si="592"/>
        <v>4702.1231683468786</v>
      </c>
      <c r="V1041" s="177">
        <f t="shared" si="593"/>
        <v>52520.134587574918</v>
      </c>
      <c r="W1041" s="177">
        <f t="shared" si="594"/>
        <v>314755.83283661178</v>
      </c>
      <c r="X1041" s="185">
        <f t="shared" si="595"/>
        <v>0</v>
      </c>
      <c r="Y1041" s="177">
        <f t="shared" si="596"/>
        <v>0</v>
      </c>
      <c r="Z1041" s="186">
        <f t="shared" si="597"/>
        <v>0</v>
      </c>
      <c r="AA1041" s="177">
        <f t="shared" si="610"/>
        <v>0</v>
      </c>
      <c r="AB1041" s="187">
        <f t="shared" si="611"/>
        <v>7.1215000000000001E-2</v>
      </c>
      <c r="AC1041" s="185">
        <f t="shared" si="598"/>
        <v>5</v>
      </c>
      <c r="AD1041" s="185">
        <v>252</v>
      </c>
      <c r="AE1041" s="184">
        <f t="shared" si="581"/>
        <v>1.0013658830000001</v>
      </c>
      <c r="AF1041" s="177">
        <f t="shared" si="582"/>
        <v>427.37334773999999</v>
      </c>
      <c r="AG1041" s="177">
        <f t="shared" si="599"/>
        <v>429.91964122000002</v>
      </c>
      <c r="AH1041" s="188">
        <f t="shared" si="612"/>
        <v>0</v>
      </c>
      <c r="AI1041" s="188"/>
      <c r="AJ1041" s="188"/>
      <c r="AK1041" s="188"/>
      <c r="AL1041" s="8"/>
      <c r="AM1041" s="8"/>
      <c r="AN1041" s="8"/>
      <c r="AO1041" s="8"/>
      <c r="AP1041" s="8"/>
      <c r="AQ1041" s="8"/>
      <c r="AR1041" s="5"/>
      <c r="AW1041" s="30"/>
      <c r="AX1041" s="30"/>
      <c r="BF1041" s="1"/>
      <c r="BG1041" s="1"/>
      <c r="BH1041" s="1"/>
      <c r="BI1041" s="1"/>
    </row>
    <row r="1042" spans="1:61" x14ac:dyDescent="0.2">
      <c r="A1042" s="125">
        <f t="shared" si="600"/>
        <v>42933</v>
      </c>
      <c r="B1042" s="177">
        <f t="shared" si="585"/>
        <v>315185.75247783179</v>
      </c>
      <c r="C1042" s="3">
        <f t="shared" si="601"/>
        <v>42550076.584507294</v>
      </c>
      <c r="D1042" s="177">
        <f t="shared" si="602"/>
        <v>257533.57508069</v>
      </c>
      <c r="E1042" s="177">
        <f t="shared" si="603"/>
        <v>21874.951354149998</v>
      </c>
      <c r="F1042" s="178">
        <f t="shared" si="586"/>
        <v>235658.62372654001</v>
      </c>
      <c r="G1042" s="179">
        <f t="shared" si="604"/>
        <v>4843.41</v>
      </c>
      <c r="H1042" s="180">
        <f>IF(AND(N1042=1,N1041&gt;1),VLOOKUP(A1041,[1]Plan1!$CW$105:$CY$215,3),H1041)</f>
        <v>4832.2700000000004</v>
      </c>
      <c r="I1042" s="181">
        <f t="shared" si="587"/>
        <v>42866</v>
      </c>
      <c r="J1042" s="181">
        <f t="shared" si="605"/>
        <v>42897</v>
      </c>
      <c r="K1042" s="182">
        <f t="shared" si="588"/>
        <v>-2.3000324151783991E-3</v>
      </c>
      <c r="L1042" s="213">
        <f t="shared" si="606"/>
        <v>42957</v>
      </c>
      <c r="M1042" s="183">
        <f t="shared" si="607"/>
        <v>23</v>
      </c>
      <c r="N1042" s="183">
        <f t="shared" si="589"/>
        <v>5</v>
      </c>
      <c r="O1042" s="177">
        <f t="shared" si="590"/>
        <v>0.99949953999999996</v>
      </c>
      <c r="P1042" s="184">
        <f t="shared" si="584"/>
        <v>1.00310038</v>
      </c>
      <c r="Q1042" s="184">
        <f t="shared" si="608"/>
        <v>1.2234776306940978</v>
      </c>
      <c r="R1042" s="177">
        <f t="shared" si="583"/>
        <v>1.2228653199999999</v>
      </c>
      <c r="S1042" s="177">
        <f t="shared" si="609"/>
        <v>1.21495468</v>
      </c>
      <c r="T1042" s="177">
        <f t="shared" si="591"/>
        <v>312891.62230141001</v>
      </c>
      <c r="U1042" s="177">
        <f t="shared" si="592"/>
        <v>4702.1231683468786</v>
      </c>
      <c r="V1042" s="177">
        <f t="shared" si="593"/>
        <v>52520.134587574918</v>
      </c>
      <c r="W1042" s="177">
        <f t="shared" si="594"/>
        <v>314755.83283661178</v>
      </c>
      <c r="X1042" s="185">
        <f t="shared" si="595"/>
        <v>0</v>
      </c>
      <c r="Y1042" s="177">
        <f t="shared" si="596"/>
        <v>0</v>
      </c>
      <c r="Z1042" s="186">
        <f t="shared" si="597"/>
        <v>0</v>
      </c>
      <c r="AA1042" s="177">
        <f t="shared" si="610"/>
        <v>0</v>
      </c>
      <c r="AB1042" s="187">
        <f t="shared" si="611"/>
        <v>7.1215000000000001E-2</v>
      </c>
      <c r="AC1042" s="185">
        <f t="shared" si="598"/>
        <v>5</v>
      </c>
      <c r="AD1042" s="185">
        <v>252</v>
      </c>
      <c r="AE1042" s="184">
        <f t="shared" si="581"/>
        <v>1.0013658830000001</v>
      </c>
      <c r="AF1042" s="177">
        <f t="shared" si="582"/>
        <v>427.37334773999999</v>
      </c>
      <c r="AG1042" s="177">
        <f t="shared" si="599"/>
        <v>429.91964122000002</v>
      </c>
      <c r="AH1042" s="188">
        <f t="shared" si="612"/>
        <v>0</v>
      </c>
      <c r="AI1042" s="188"/>
      <c r="AJ1042" s="188"/>
      <c r="AK1042" s="188"/>
      <c r="AL1042" s="8"/>
      <c r="AM1042" s="8"/>
      <c r="AN1042" s="8"/>
      <c r="AO1042" s="8"/>
      <c r="AP1042" s="8"/>
      <c r="AQ1042" s="8"/>
      <c r="AR1042" s="5"/>
      <c r="AW1042" s="30"/>
      <c r="AX1042" s="30"/>
      <c r="BF1042" s="1"/>
      <c r="BG1042" s="1"/>
      <c r="BH1042" s="1"/>
      <c r="BI1042" s="1"/>
    </row>
    <row r="1043" spans="1:61" x14ac:dyDescent="0.2">
      <c r="A1043" s="125">
        <f t="shared" si="600"/>
        <v>42934</v>
      </c>
      <c r="B1043" s="177">
        <f t="shared" si="585"/>
        <v>315242.91010159522</v>
      </c>
      <c r="C1043" s="3">
        <f t="shared" si="601"/>
        <v>42557792.863715358</v>
      </c>
      <c r="D1043" s="177">
        <f t="shared" si="602"/>
        <v>257533.57508069</v>
      </c>
      <c r="E1043" s="177">
        <f t="shared" si="603"/>
        <v>21874.951354149998</v>
      </c>
      <c r="F1043" s="178">
        <f t="shared" si="586"/>
        <v>235658.62372654001</v>
      </c>
      <c r="G1043" s="179">
        <f t="shared" si="604"/>
        <v>4843.41</v>
      </c>
      <c r="H1043" s="180">
        <f>IF(AND(N1043=1,N1042&gt;1),VLOOKUP(A1042,[1]Plan1!$CW$105:$CY$215,3),H1042)</f>
        <v>4832.2700000000004</v>
      </c>
      <c r="I1043" s="181">
        <f t="shared" si="587"/>
        <v>42866</v>
      </c>
      <c r="J1043" s="181">
        <f t="shared" si="605"/>
        <v>42897</v>
      </c>
      <c r="K1043" s="182">
        <f t="shared" si="588"/>
        <v>-2.3000324151783991E-3</v>
      </c>
      <c r="L1043" s="213">
        <f t="shared" si="606"/>
        <v>42957</v>
      </c>
      <c r="M1043" s="183">
        <f t="shared" si="607"/>
        <v>23</v>
      </c>
      <c r="N1043" s="183">
        <f t="shared" si="589"/>
        <v>6</v>
      </c>
      <c r="O1043" s="177">
        <f t="shared" si="590"/>
        <v>0.99939948000000001</v>
      </c>
      <c r="P1043" s="184">
        <f t="shared" si="584"/>
        <v>1.00310038</v>
      </c>
      <c r="Q1043" s="184">
        <f t="shared" si="608"/>
        <v>1.2234776306940978</v>
      </c>
      <c r="R1043" s="177">
        <f t="shared" si="583"/>
        <v>1.2227429000000001</v>
      </c>
      <c r="S1043" s="177">
        <f t="shared" si="609"/>
        <v>1.21495468</v>
      </c>
      <c r="T1043" s="177">
        <f t="shared" si="591"/>
        <v>312891.62230141001</v>
      </c>
      <c r="U1043" s="177">
        <f t="shared" si="592"/>
        <v>4702.1231683468786</v>
      </c>
      <c r="V1043" s="177">
        <f t="shared" si="593"/>
        <v>52491.285258858348</v>
      </c>
      <c r="W1043" s="177">
        <f t="shared" si="594"/>
        <v>314726.9835078952</v>
      </c>
      <c r="X1043" s="185">
        <f t="shared" si="595"/>
        <v>0</v>
      </c>
      <c r="Y1043" s="177">
        <f t="shared" si="596"/>
        <v>0</v>
      </c>
      <c r="Z1043" s="186">
        <f t="shared" si="597"/>
        <v>0</v>
      </c>
      <c r="AA1043" s="177">
        <f t="shared" si="610"/>
        <v>0</v>
      </c>
      <c r="AB1043" s="187">
        <f t="shared" si="611"/>
        <v>7.1215000000000001E-2</v>
      </c>
      <c r="AC1043" s="185">
        <f t="shared" si="598"/>
        <v>6</v>
      </c>
      <c r="AD1043" s="185">
        <v>252</v>
      </c>
      <c r="AE1043" s="184">
        <f t="shared" si="581"/>
        <v>1.001639283</v>
      </c>
      <c r="AF1043" s="177">
        <f t="shared" si="582"/>
        <v>512.91791727999998</v>
      </c>
      <c r="AG1043" s="177">
        <f t="shared" si="599"/>
        <v>515.92659370000001</v>
      </c>
      <c r="AH1043" s="188">
        <f t="shared" si="612"/>
        <v>0</v>
      </c>
      <c r="AI1043" s="188"/>
      <c r="AJ1043" s="188"/>
      <c r="AK1043" s="188"/>
      <c r="AL1043" s="8"/>
      <c r="AM1043" s="8"/>
      <c r="AN1043" s="8"/>
      <c r="AO1043" s="8"/>
      <c r="AP1043" s="8"/>
      <c r="AQ1043" s="8"/>
      <c r="AR1043" s="5"/>
      <c r="AW1043" s="30"/>
      <c r="AX1043" s="30"/>
      <c r="BF1043" s="1"/>
      <c r="BG1043" s="1"/>
      <c r="BH1043" s="1"/>
      <c r="BI1043" s="1"/>
    </row>
    <row r="1044" spans="1:61" x14ac:dyDescent="0.2">
      <c r="A1044" s="125">
        <f t="shared" si="600"/>
        <v>42935</v>
      </c>
      <c r="B1044" s="177">
        <f t="shared" si="585"/>
        <v>315300.07555290859</v>
      </c>
      <c r="C1044" s="3">
        <f t="shared" si="601"/>
        <v>42565510.199642658</v>
      </c>
      <c r="D1044" s="177">
        <f t="shared" si="602"/>
        <v>257533.57508069</v>
      </c>
      <c r="E1044" s="177">
        <f t="shared" si="603"/>
        <v>21874.951354149998</v>
      </c>
      <c r="F1044" s="178">
        <f t="shared" si="586"/>
        <v>235658.62372654001</v>
      </c>
      <c r="G1044" s="179">
        <f t="shared" si="604"/>
        <v>4843.41</v>
      </c>
      <c r="H1044" s="180">
        <f>IF(AND(N1044=1,N1043&gt;1),VLOOKUP(A1043,[1]Plan1!$CW$105:$CY$215,3),H1043)</f>
        <v>4832.2700000000004</v>
      </c>
      <c r="I1044" s="181">
        <f t="shared" si="587"/>
        <v>42866</v>
      </c>
      <c r="J1044" s="181">
        <f t="shared" si="605"/>
        <v>42897</v>
      </c>
      <c r="K1044" s="182">
        <f t="shared" si="588"/>
        <v>-2.3000324151783991E-3</v>
      </c>
      <c r="L1044" s="213">
        <f t="shared" si="606"/>
        <v>42957</v>
      </c>
      <c r="M1044" s="183">
        <f t="shared" si="607"/>
        <v>23</v>
      </c>
      <c r="N1044" s="183">
        <f t="shared" si="589"/>
        <v>7</v>
      </c>
      <c r="O1044" s="177">
        <f t="shared" si="590"/>
        <v>0.99929942000000005</v>
      </c>
      <c r="P1044" s="184">
        <f t="shared" si="584"/>
        <v>1.00310038</v>
      </c>
      <c r="Q1044" s="184">
        <f t="shared" si="608"/>
        <v>1.2234776306940978</v>
      </c>
      <c r="R1044" s="177">
        <f t="shared" si="583"/>
        <v>1.22262048</v>
      </c>
      <c r="S1044" s="177">
        <f t="shared" si="609"/>
        <v>1.21495468</v>
      </c>
      <c r="T1044" s="177">
        <f t="shared" si="591"/>
        <v>312891.62230141001</v>
      </c>
      <c r="U1044" s="177">
        <f t="shared" si="592"/>
        <v>4702.1231683468786</v>
      </c>
      <c r="V1044" s="177">
        <f t="shared" si="593"/>
        <v>52462.435930141728</v>
      </c>
      <c r="W1044" s="177">
        <f t="shared" si="594"/>
        <v>314698.13417917857</v>
      </c>
      <c r="X1044" s="185">
        <f t="shared" si="595"/>
        <v>0</v>
      </c>
      <c r="Y1044" s="177">
        <f t="shared" si="596"/>
        <v>0</v>
      </c>
      <c r="Z1044" s="186">
        <f t="shared" si="597"/>
        <v>0</v>
      </c>
      <c r="AA1044" s="177">
        <f t="shared" si="610"/>
        <v>0</v>
      </c>
      <c r="AB1044" s="187">
        <f t="shared" si="611"/>
        <v>7.1215000000000001E-2</v>
      </c>
      <c r="AC1044" s="185">
        <f t="shared" si="598"/>
        <v>7</v>
      </c>
      <c r="AD1044" s="185">
        <v>252</v>
      </c>
      <c r="AE1044" s="184">
        <f t="shared" si="581"/>
        <v>1.001912758</v>
      </c>
      <c r="AF1044" s="177">
        <f t="shared" si="582"/>
        <v>598.48595368999997</v>
      </c>
      <c r="AG1044" s="177">
        <f t="shared" si="599"/>
        <v>601.94137373000001</v>
      </c>
      <c r="AH1044" s="188">
        <f t="shared" si="612"/>
        <v>0</v>
      </c>
      <c r="AI1044" s="188"/>
      <c r="AJ1044" s="188"/>
      <c r="AK1044" s="188"/>
      <c r="AL1044" s="8"/>
      <c r="AM1044" s="8"/>
      <c r="AN1044" s="8"/>
      <c r="AO1044" s="8"/>
      <c r="AP1044" s="8"/>
      <c r="AQ1044" s="8"/>
      <c r="AR1044" s="5"/>
      <c r="AW1044" s="30"/>
      <c r="AX1044" s="30"/>
      <c r="BF1044" s="1"/>
      <c r="BG1044" s="1"/>
      <c r="BH1044" s="1"/>
      <c r="BI1044" s="1"/>
    </row>
    <row r="1045" spans="1:61" x14ac:dyDescent="0.2">
      <c r="A1045" s="125">
        <f t="shared" si="600"/>
        <v>42936</v>
      </c>
      <c r="B1045" s="177">
        <f t="shared" si="585"/>
        <v>315357.2559104907</v>
      </c>
      <c r="C1045" s="3">
        <f t="shared" si="601"/>
        <v>42573229.547916241</v>
      </c>
      <c r="D1045" s="177">
        <f t="shared" si="602"/>
        <v>257533.57508069</v>
      </c>
      <c r="E1045" s="177">
        <f t="shared" si="603"/>
        <v>21874.951354149998</v>
      </c>
      <c r="F1045" s="178">
        <f t="shared" si="586"/>
        <v>235658.62372654001</v>
      </c>
      <c r="G1045" s="179">
        <f t="shared" si="604"/>
        <v>4843.41</v>
      </c>
      <c r="H1045" s="180">
        <f>IF(AND(N1045=1,N1044&gt;1),VLOOKUP(A1044,[1]Plan1!$CW$105:$CY$215,3),H1044)</f>
        <v>4832.2700000000004</v>
      </c>
      <c r="I1045" s="181">
        <f t="shared" si="587"/>
        <v>42866</v>
      </c>
      <c r="J1045" s="181">
        <f t="shared" si="605"/>
        <v>42897</v>
      </c>
      <c r="K1045" s="182">
        <f t="shared" si="588"/>
        <v>-2.3000324151783991E-3</v>
      </c>
      <c r="L1045" s="213">
        <f t="shared" si="606"/>
        <v>42957</v>
      </c>
      <c r="M1045" s="183">
        <f t="shared" si="607"/>
        <v>23</v>
      </c>
      <c r="N1045" s="183">
        <f t="shared" si="589"/>
        <v>8</v>
      </c>
      <c r="O1045" s="177">
        <f t="shared" si="590"/>
        <v>0.99919937999999997</v>
      </c>
      <c r="P1045" s="184">
        <f t="shared" si="584"/>
        <v>1.00310038</v>
      </c>
      <c r="Q1045" s="184">
        <f t="shared" si="608"/>
        <v>1.2234776306940978</v>
      </c>
      <c r="R1045" s="177">
        <f t="shared" si="583"/>
        <v>1.22249809</v>
      </c>
      <c r="S1045" s="177">
        <f t="shared" si="609"/>
        <v>1.21495468</v>
      </c>
      <c r="T1045" s="177">
        <f t="shared" si="591"/>
        <v>312891.62230141001</v>
      </c>
      <c r="U1045" s="177">
        <f t="shared" si="592"/>
        <v>4702.1231683468786</v>
      </c>
      <c r="V1045" s="177">
        <f t="shared" si="593"/>
        <v>52433.593671183829</v>
      </c>
      <c r="W1045" s="177">
        <f t="shared" si="594"/>
        <v>314669.29192022071</v>
      </c>
      <c r="X1045" s="185">
        <f t="shared" si="595"/>
        <v>0</v>
      </c>
      <c r="Y1045" s="177">
        <f t="shared" si="596"/>
        <v>0</v>
      </c>
      <c r="Z1045" s="186">
        <f t="shared" si="597"/>
        <v>0</v>
      </c>
      <c r="AA1045" s="177">
        <f t="shared" si="610"/>
        <v>0</v>
      </c>
      <c r="AB1045" s="187">
        <f t="shared" si="611"/>
        <v>7.1215000000000001E-2</v>
      </c>
      <c r="AC1045" s="185">
        <f t="shared" si="598"/>
        <v>8</v>
      </c>
      <c r="AD1045" s="185">
        <v>252</v>
      </c>
      <c r="AE1045" s="184">
        <f t="shared" si="581"/>
        <v>1.002186308</v>
      </c>
      <c r="AF1045" s="177">
        <f t="shared" si="582"/>
        <v>684.07745696999996</v>
      </c>
      <c r="AG1045" s="177">
        <f t="shared" si="599"/>
        <v>687.96399026999995</v>
      </c>
      <c r="AH1045" s="188">
        <f t="shared" si="612"/>
        <v>0</v>
      </c>
      <c r="AI1045" s="188"/>
      <c r="AJ1045" s="188"/>
      <c r="AK1045" s="188"/>
      <c r="AL1045" s="8"/>
      <c r="AM1045" s="8"/>
      <c r="AN1045" s="8"/>
      <c r="AO1045" s="8"/>
      <c r="AP1045" s="8"/>
      <c r="AQ1045" s="8"/>
      <c r="AR1045" s="5"/>
      <c r="AW1045" s="30"/>
      <c r="AX1045" s="30"/>
      <c r="BF1045" s="1"/>
      <c r="BG1045" s="1"/>
      <c r="BH1045" s="1"/>
      <c r="BI1045" s="1"/>
    </row>
    <row r="1046" spans="1:61" x14ac:dyDescent="0.2">
      <c r="A1046" s="125">
        <f t="shared" si="600"/>
        <v>42937</v>
      </c>
      <c r="B1046" s="177">
        <f t="shared" si="585"/>
        <v>315414.44377187279</v>
      </c>
      <c r="C1046" s="3">
        <f t="shared" si="601"/>
        <v>42580949.909202829</v>
      </c>
      <c r="D1046" s="177">
        <f t="shared" si="602"/>
        <v>257533.57508069</v>
      </c>
      <c r="E1046" s="177">
        <f t="shared" si="603"/>
        <v>21874.951354149998</v>
      </c>
      <c r="F1046" s="178">
        <f t="shared" si="586"/>
        <v>235658.62372654001</v>
      </c>
      <c r="G1046" s="179">
        <f t="shared" si="604"/>
        <v>4843.41</v>
      </c>
      <c r="H1046" s="180">
        <f>IF(AND(N1046=1,N1045&gt;1),VLOOKUP(A1045,[1]Plan1!$CW$105:$CY$215,3),H1045)</f>
        <v>4832.2700000000004</v>
      </c>
      <c r="I1046" s="181">
        <f t="shared" si="587"/>
        <v>42866</v>
      </c>
      <c r="J1046" s="181">
        <f t="shared" si="605"/>
        <v>42897</v>
      </c>
      <c r="K1046" s="182">
        <f t="shared" si="588"/>
        <v>-2.3000324151783991E-3</v>
      </c>
      <c r="L1046" s="213">
        <f t="shared" si="606"/>
        <v>42957</v>
      </c>
      <c r="M1046" s="183">
        <f t="shared" si="607"/>
        <v>23</v>
      </c>
      <c r="N1046" s="183">
        <f t="shared" si="589"/>
        <v>9</v>
      </c>
      <c r="O1046" s="177">
        <f t="shared" si="590"/>
        <v>0.99909935000000005</v>
      </c>
      <c r="P1046" s="184">
        <f t="shared" si="584"/>
        <v>1.00310038</v>
      </c>
      <c r="Q1046" s="184">
        <f t="shared" si="608"/>
        <v>1.2234776306940978</v>
      </c>
      <c r="R1046" s="177">
        <f t="shared" si="583"/>
        <v>1.2223757</v>
      </c>
      <c r="S1046" s="177">
        <f t="shared" si="609"/>
        <v>1.21495468</v>
      </c>
      <c r="T1046" s="177">
        <f t="shared" si="591"/>
        <v>312891.62230141001</v>
      </c>
      <c r="U1046" s="177">
        <f t="shared" si="592"/>
        <v>4702.1231683468786</v>
      </c>
      <c r="V1046" s="177">
        <f t="shared" si="593"/>
        <v>52404.751412225931</v>
      </c>
      <c r="W1046" s="177">
        <f t="shared" si="594"/>
        <v>314640.4496612628</v>
      </c>
      <c r="X1046" s="185">
        <f t="shared" si="595"/>
        <v>0</v>
      </c>
      <c r="Y1046" s="177">
        <f t="shared" si="596"/>
        <v>0</v>
      </c>
      <c r="Z1046" s="186">
        <f t="shared" si="597"/>
        <v>0</v>
      </c>
      <c r="AA1046" s="177">
        <f t="shared" si="610"/>
        <v>0</v>
      </c>
      <c r="AB1046" s="187">
        <f t="shared" si="611"/>
        <v>7.1215000000000001E-2</v>
      </c>
      <c r="AC1046" s="185">
        <f t="shared" si="598"/>
        <v>9</v>
      </c>
      <c r="AD1046" s="185">
        <v>252</v>
      </c>
      <c r="AE1046" s="184">
        <f t="shared" si="581"/>
        <v>1.0024599320000001</v>
      </c>
      <c r="AF1046" s="177">
        <f t="shared" si="582"/>
        <v>769.69211423000002</v>
      </c>
      <c r="AG1046" s="177">
        <f t="shared" si="599"/>
        <v>773.99411061000001</v>
      </c>
      <c r="AH1046" s="188">
        <f t="shared" si="612"/>
        <v>0</v>
      </c>
      <c r="AI1046" s="188"/>
      <c r="AJ1046" s="188"/>
      <c r="AK1046" s="188"/>
      <c r="AL1046" s="8"/>
      <c r="AM1046" s="8"/>
      <c r="AN1046" s="8"/>
      <c r="AO1046" s="8"/>
      <c r="AP1046" s="8"/>
      <c r="AQ1046" s="8"/>
      <c r="AR1046" s="5"/>
      <c r="AW1046" s="30"/>
      <c r="AX1046" s="30"/>
      <c r="BF1046" s="1"/>
      <c r="BG1046" s="1"/>
      <c r="BH1046" s="1"/>
      <c r="BI1046" s="1"/>
    </row>
    <row r="1047" spans="1:61" x14ac:dyDescent="0.2">
      <c r="A1047" s="125">
        <f t="shared" si="600"/>
        <v>42938</v>
      </c>
      <c r="B1047" s="177">
        <f t="shared" si="585"/>
        <v>315471.64417130739</v>
      </c>
      <c r="C1047" s="3">
        <f t="shared" si="601"/>
        <v>42588671.963126495</v>
      </c>
      <c r="D1047" s="177">
        <f t="shared" si="602"/>
        <v>257533.57508069</v>
      </c>
      <c r="E1047" s="177">
        <f t="shared" si="603"/>
        <v>21874.951354149998</v>
      </c>
      <c r="F1047" s="178">
        <f t="shared" si="586"/>
        <v>235658.62372654001</v>
      </c>
      <c r="G1047" s="179">
        <f t="shared" si="604"/>
        <v>4843.41</v>
      </c>
      <c r="H1047" s="180">
        <f>IF(AND(N1047=1,N1046&gt;1),VLOOKUP(A1046,[1]Plan1!$CW$105:$CY$215,3),H1046)</f>
        <v>4832.2700000000004</v>
      </c>
      <c r="I1047" s="181">
        <f t="shared" si="587"/>
        <v>42866</v>
      </c>
      <c r="J1047" s="181">
        <f t="shared" si="605"/>
        <v>42897</v>
      </c>
      <c r="K1047" s="182">
        <f t="shared" si="588"/>
        <v>-2.3000324151783991E-3</v>
      </c>
      <c r="L1047" s="213">
        <f t="shared" si="606"/>
        <v>42957</v>
      </c>
      <c r="M1047" s="183">
        <f t="shared" si="607"/>
        <v>23</v>
      </c>
      <c r="N1047" s="183">
        <f t="shared" si="589"/>
        <v>10</v>
      </c>
      <c r="O1047" s="177">
        <f t="shared" si="590"/>
        <v>0.99899932999999996</v>
      </c>
      <c r="P1047" s="184">
        <f t="shared" si="584"/>
        <v>1.00310038</v>
      </c>
      <c r="Q1047" s="184">
        <f t="shared" si="608"/>
        <v>1.2234776306940978</v>
      </c>
      <c r="R1047" s="177">
        <f t="shared" si="583"/>
        <v>1.22225333</v>
      </c>
      <c r="S1047" s="177">
        <f t="shared" si="609"/>
        <v>1.21495468</v>
      </c>
      <c r="T1047" s="177">
        <f t="shared" si="591"/>
        <v>312891.62230141001</v>
      </c>
      <c r="U1047" s="177">
        <f t="shared" si="592"/>
        <v>4702.1231683468786</v>
      </c>
      <c r="V1047" s="177">
        <f t="shared" si="593"/>
        <v>52375.913866440533</v>
      </c>
      <c r="W1047" s="177">
        <f t="shared" si="594"/>
        <v>314611.61211547739</v>
      </c>
      <c r="X1047" s="185">
        <f t="shared" si="595"/>
        <v>0</v>
      </c>
      <c r="Y1047" s="177">
        <f t="shared" si="596"/>
        <v>0</v>
      </c>
      <c r="Z1047" s="186">
        <f t="shared" si="597"/>
        <v>0</v>
      </c>
      <c r="AA1047" s="177">
        <f t="shared" si="610"/>
        <v>0</v>
      </c>
      <c r="AB1047" s="187">
        <f t="shared" si="611"/>
        <v>7.1215000000000001E-2</v>
      </c>
      <c r="AC1047" s="185">
        <f t="shared" si="598"/>
        <v>10</v>
      </c>
      <c r="AD1047" s="185">
        <v>252</v>
      </c>
      <c r="AE1047" s="184">
        <f t="shared" si="581"/>
        <v>1.0027336309999999</v>
      </c>
      <c r="AF1047" s="177">
        <f t="shared" si="582"/>
        <v>855.33023835999995</v>
      </c>
      <c r="AG1047" s="177">
        <f t="shared" si="599"/>
        <v>860.03205582999999</v>
      </c>
      <c r="AH1047" s="188">
        <f t="shared" si="612"/>
        <v>0</v>
      </c>
      <c r="AI1047" s="188"/>
      <c r="AJ1047" s="188"/>
      <c r="AK1047" s="188"/>
      <c r="AL1047" s="8"/>
      <c r="AM1047" s="8"/>
      <c r="AN1047" s="8"/>
      <c r="AO1047" s="8"/>
      <c r="AP1047" s="8"/>
      <c r="AQ1047" s="8"/>
      <c r="AR1047" s="5"/>
      <c r="AW1047" s="30"/>
      <c r="AX1047" s="30"/>
      <c r="BF1047" s="1"/>
      <c r="BG1047" s="1"/>
      <c r="BH1047" s="1"/>
      <c r="BI1047" s="1"/>
    </row>
    <row r="1048" spans="1:61" x14ac:dyDescent="0.2">
      <c r="A1048" s="125">
        <f t="shared" si="600"/>
        <v>42939</v>
      </c>
      <c r="B1048" s="177">
        <f t="shared" si="585"/>
        <v>315471.64417130739</v>
      </c>
      <c r="C1048" s="3">
        <f t="shared" si="601"/>
        <v>42588671.963126495</v>
      </c>
      <c r="D1048" s="177">
        <f t="shared" si="602"/>
        <v>257533.57508069</v>
      </c>
      <c r="E1048" s="177">
        <f t="shared" si="603"/>
        <v>21874.951354149998</v>
      </c>
      <c r="F1048" s="178">
        <f t="shared" si="586"/>
        <v>235658.62372654001</v>
      </c>
      <c r="G1048" s="179">
        <f t="shared" si="604"/>
        <v>4843.41</v>
      </c>
      <c r="H1048" s="180">
        <f>IF(AND(N1048=1,N1047&gt;1),VLOOKUP(A1047,[1]Plan1!$CW$105:$CY$215,3),H1047)</f>
        <v>4832.2700000000004</v>
      </c>
      <c r="I1048" s="181">
        <f t="shared" si="587"/>
        <v>42866</v>
      </c>
      <c r="J1048" s="181">
        <f t="shared" si="605"/>
        <v>42897</v>
      </c>
      <c r="K1048" s="182">
        <f t="shared" si="588"/>
        <v>-2.3000324151783991E-3</v>
      </c>
      <c r="L1048" s="213">
        <f t="shared" si="606"/>
        <v>42957</v>
      </c>
      <c r="M1048" s="183">
        <f t="shared" si="607"/>
        <v>23</v>
      </c>
      <c r="N1048" s="183">
        <f t="shared" si="589"/>
        <v>10</v>
      </c>
      <c r="O1048" s="177">
        <f t="shared" si="590"/>
        <v>0.99899932999999996</v>
      </c>
      <c r="P1048" s="184">
        <f t="shared" si="584"/>
        <v>1.00310038</v>
      </c>
      <c r="Q1048" s="184">
        <f t="shared" si="608"/>
        <v>1.2234776306940978</v>
      </c>
      <c r="R1048" s="177">
        <f t="shared" si="583"/>
        <v>1.22225333</v>
      </c>
      <c r="S1048" s="177">
        <f t="shared" si="609"/>
        <v>1.21495468</v>
      </c>
      <c r="T1048" s="177">
        <f t="shared" si="591"/>
        <v>312891.62230141001</v>
      </c>
      <c r="U1048" s="177">
        <f t="shared" si="592"/>
        <v>4702.1231683468786</v>
      </c>
      <c r="V1048" s="177">
        <f t="shared" si="593"/>
        <v>52375.913866440533</v>
      </c>
      <c r="W1048" s="177">
        <f t="shared" si="594"/>
        <v>314611.61211547739</v>
      </c>
      <c r="X1048" s="185">
        <f t="shared" si="595"/>
        <v>0</v>
      </c>
      <c r="Y1048" s="177">
        <f t="shared" si="596"/>
        <v>0</v>
      </c>
      <c r="Z1048" s="186">
        <f t="shared" si="597"/>
        <v>0</v>
      </c>
      <c r="AA1048" s="177">
        <f t="shared" si="610"/>
        <v>0</v>
      </c>
      <c r="AB1048" s="187">
        <f t="shared" si="611"/>
        <v>7.1215000000000001E-2</v>
      </c>
      <c r="AC1048" s="185">
        <f t="shared" si="598"/>
        <v>10</v>
      </c>
      <c r="AD1048" s="185">
        <v>252</v>
      </c>
      <c r="AE1048" s="184">
        <f t="shared" si="581"/>
        <v>1.0027336309999999</v>
      </c>
      <c r="AF1048" s="177">
        <f t="shared" si="582"/>
        <v>855.33023835999995</v>
      </c>
      <c r="AG1048" s="177">
        <f t="shared" si="599"/>
        <v>860.03205582999999</v>
      </c>
      <c r="AH1048" s="188">
        <f t="shared" si="612"/>
        <v>0</v>
      </c>
      <c r="AI1048" s="188"/>
      <c r="AJ1048" s="188"/>
      <c r="AK1048" s="188"/>
      <c r="AL1048" s="8"/>
      <c r="AM1048" s="8"/>
      <c r="AN1048" s="8"/>
      <c r="AO1048" s="8"/>
      <c r="AP1048" s="8"/>
      <c r="AQ1048" s="8"/>
      <c r="AR1048" s="5"/>
      <c r="AW1048" s="30"/>
      <c r="AX1048" s="30"/>
      <c r="BF1048" s="1"/>
      <c r="BG1048" s="1"/>
      <c r="BH1048" s="1"/>
      <c r="BI1048" s="1"/>
    </row>
    <row r="1049" spans="1:61" x14ac:dyDescent="0.2">
      <c r="A1049" s="125">
        <f t="shared" si="600"/>
        <v>42940</v>
      </c>
      <c r="B1049" s="177">
        <f t="shared" si="585"/>
        <v>315471.64417130739</v>
      </c>
      <c r="C1049" s="3">
        <f t="shared" si="601"/>
        <v>42588671.963126495</v>
      </c>
      <c r="D1049" s="177">
        <f t="shared" si="602"/>
        <v>257533.57508069</v>
      </c>
      <c r="E1049" s="177">
        <f t="shared" si="603"/>
        <v>21874.951354149998</v>
      </c>
      <c r="F1049" s="178">
        <f t="shared" si="586"/>
        <v>235658.62372654001</v>
      </c>
      <c r="G1049" s="179">
        <f t="shared" si="604"/>
        <v>4843.41</v>
      </c>
      <c r="H1049" s="180">
        <f>IF(AND(N1049=1,N1048&gt;1),VLOOKUP(A1048,[1]Plan1!$CW$105:$CY$215,3),H1048)</f>
        <v>4832.2700000000004</v>
      </c>
      <c r="I1049" s="181">
        <f t="shared" si="587"/>
        <v>42866</v>
      </c>
      <c r="J1049" s="181">
        <f t="shared" si="605"/>
        <v>42897</v>
      </c>
      <c r="K1049" s="182">
        <f t="shared" si="588"/>
        <v>-2.3000324151783991E-3</v>
      </c>
      <c r="L1049" s="213">
        <f t="shared" si="606"/>
        <v>42957</v>
      </c>
      <c r="M1049" s="183">
        <f t="shared" si="607"/>
        <v>23</v>
      </c>
      <c r="N1049" s="183">
        <f t="shared" si="589"/>
        <v>10</v>
      </c>
      <c r="O1049" s="177">
        <f t="shared" si="590"/>
        <v>0.99899932999999996</v>
      </c>
      <c r="P1049" s="184">
        <f t="shared" si="584"/>
        <v>1.00310038</v>
      </c>
      <c r="Q1049" s="184">
        <f t="shared" si="608"/>
        <v>1.2234776306940978</v>
      </c>
      <c r="R1049" s="177">
        <f t="shared" si="583"/>
        <v>1.22225333</v>
      </c>
      <c r="S1049" s="177">
        <f t="shared" si="609"/>
        <v>1.21495468</v>
      </c>
      <c r="T1049" s="177">
        <f t="shared" si="591"/>
        <v>312891.62230141001</v>
      </c>
      <c r="U1049" s="177">
        <f t="shared" si="592"/>
        <v>4702.1231683468786</v>
      </c>
      <c r="V1049" s="177">
        <f t="shared" si="593"/>
        <v>52375.913866440533</v>
      </c>
      <c r="W1049" s="177">
        <f t="shared" si="594"/>
        <v>314611.61211547739</v>
      </c>
      <c r="X1049" s="185">
        <f t="shared" si="595"/>
        <v>0</v>
      </c>
      <c r="Y1049" s="177">
        <f t="shared" si="596"/>
        <v>0</v>
      </c>
      <c r="Z1049" s="186">
        <f t="shared" si="597"/>
        <v>0</v>
      </c>
      <c r="AA1049" s="177">
        <f t="shared" si="610"/>
        <v>0</v>
      </c>
      <c r="AB1049" s="187">
        <f t="shared" si="611"/>
        <v>7.1215000000000001E-2</v>
      </c>
      <c r="AC1049" s="185">
        <f t="shared" si="598"/>
        <v>10</v>
      </c>
      <c r="AD1049" s="185">
        <v>252</v>
      </c>
      <c r="AE1049" s="184">
        <f t="shared" si="581"/>
        <v>1.0027336309999999</v>
      </c>
      <c r="AF1049" s="177">
        <f t="shared" si="582"/>
        <v>855.33023835999995</v>
      </c>
      <c r="AG1049" s="177">
        <f t="shared" si="599"/>
        <v>860.03205582999999</v>
      </c>
      <c r="AH1049" s="188">
        <f t="shared" si="612"/>
        <v>0</v>
      </c>
      <c r="AI1049" s="188"/>
      <c r="AJ1049" s="188"/>
      <c r="AK1049" s="188"/>
      <c r="AL1049" s="8"/>
      <c r="AM1049" s="8"/>
      <c r="AN1049" s="8"/>
      <c r="AO1049" s="8"/>
      <c r="AP1049" s="8"/>
      <c r="AQ1049" s="8"/>
      <c r="AR1049" s="5"/>
      <c r="AW1049" s="30"/>
      <c r="AX1049" s="30"/>
      <c r="BF1049" s="1"/>
      <c r="BG1049" s="1"/>
      <c r="BH1049" s="1"/>
      <c r="BI1049" s="1"/>
    </row>
    <row r="1050" spans="1:61" x14ac:dyDescent="0.2">
      <c r="A1050" s="125">
        <f t="shared" si="600"/>
        <v>42941</v>
      </c>
      <c r="B1050" s="177">
        <f t="shared" si="585"/>
        <v>315528.85474251822</v>
      </c>
      <c r="C1050" s="3">
        <f t="shared" si="601"/>
        <v>42596395.390239961</v>
      </c>
      <c r="D1050" s="177">
        <f t="shared" si="602"/>
        <v>257533.57508069</v>
      </c>
      <c r="E1050" s="177">
        <f t="shared" si="603"/>
        <v>21874.951354149998</v>
      </c>
      <c r="F1050" s="178">
        <f t="shared" si="586"/>
        <v>235658.62372654001</v>
      </c>
      <c r="G1050" s="179">
        <f t="shared" si="604"/>
        <v>4843.41</v>
      </c>
      <c r="H1050" s="180">
        <f>IF(AND(N1050=1,N1049&gt;1),VLOOKUP(A1049,[1]Plan1!$CW$105:$CY$215,3),H1049)</f>
        <v>4832.2700000000004</v>
      </c>
      <c r="I1050" s="181">
        <f t="shared" si="587"/>
        <v>42866</v>
      </c>
      <c r="J1050" s="181">
        <f t="shared" si="605"/>
        <v>42897</v>
      </c>
      <c r="K1050" s="182">
        <f t="shared" si="588"/>
        <v>-2.3000324151783991E-3</v>
      </c>
      <c r="L1050" s="213">
        <f t="shared" si="606"/>
        <v>42957</v>
      </c>
      <c r="M1050" s="183">
        <f t="shared" si="607"/>
        <v>23</v>
      </c>
      <c r="N1050" s="183">
        <f t="shared" si="589"/>
        <v>11</v>
      </c>
      <c r="O1050" s="177">
        <f t="shared" si="590"/>
        <v>0.99889932000000003</v>
      </c>
      <c r="P1050" s="184">
        <f t="shared" si="584"/>
        <v>1.00310038</v>
      </c>
      <c r="Q1050" s="184">
        <f t="shared" si="608"/>
        <v>1.2234776306940978</v>
      </c>
      <c r="R1050" s="177">
        <f t="shared" si="583"/>
        <v>1.22213097</v>
      </c>
      <c r="S1050" s="177">
        <f t="shared" si="609"/>
        <v>1.21495468</v>
      </c>
      <c r="T1050" s="177">
        <f t="shared" si="591"/>
        <v>312891.62230141001</v>
      </c>
      <c r="U1050" s="177">
        <f t="shared" si="592"/>
        <v>4702.1231683468786</v>
      </c>
      <c r="V1050" s="177">
        <f t="shared" si="593"/>
        <v>52347.078677241356</v>
      </c>
      <c r="W1050" s="177">
        <f t="shared" si="594"/>
        <v>314582.77692627819</v>
      </c>
      <c r="X1050" s="185">
        <f t="shared" si="595"/>
        <v>0</v>
      </c>
      <c r="Y1050" s="177">
        <f t="shared" si="596"/>
        <v>0</v>
      </c>
      <c r="Z1050" s="186">
        <f t="shared" si="597"/>
        <v>0</v>
      </c>
      <c r="AA1050" s="177">
        <f t="shared" si="610"/>
        <v>0</v>
      </c>
      <c r="AB1050" s="187">
        <f t="shared" si="611"/>
        <v>7.1215000000000001E-2</v>
      </c>
      <c r="AC1050" s="185">
        <f t="shared" si="598"/>
        <v>11</v>
      </c>
      <c r="AD1050" s="185">
        <v>252</v>
      </c>
      <c r="AE1050" s="184">
        <f t="shared" si="581"/>
        <v>1.003007405</v>
      </c>
      <c r="AF1050" s="177">
        <f t="shared" si="582"/>
        <v>940.99182936</v>
      </c>
      <c r="AG1050" s="177">
        <f t="shared" si="599"/>
        <v>946.07781623999995</v>
      </c>
      <c r="AH1050" s="188">
        <f t="shared" si="612"/>
        <v>0</v>
      </c>
      <c r="AI1050" s="188"/>
      <c r="AJ1050" s="188"/>
      <c r="AK1050" s="188"/>
      <c r="AL1050" s="8"/>
      <c r="AM1050" s="8"/>
      <c r="AN1050" s="8"/>
      <c r="AO1050" s="8"/>
      <c r="AP1050" s="8"/>
      <c r="AQ1050" s="8"/>
      <c r="AR1050" s="5"/>
      <c r="AW1050" s="30"/>
      <c r="AX1050" s="30"/>
      <c r="BF1050" s="1"/>
      <c r="BG1050" s="1"/>
      <c r="BH1050" s="1"/>
      <c r="BI1050" s="1"/>
    </row>
    <row r="1051" spans="1:61" x14ac:dyDescent="0.2">
      <c r="A1051" s="125">
        <f t="shared" si="600"/>
        <v>42942</v>
      </c>
      <c r="B1051" s="177">
        <f t="shared" si="585"/>
        <v>315586.0751663752</v>
      </c>
      <c r="C1051" s="3">
        <f t="shared" si="601"/>
        <v>42604120.147460654</v>
      </c>
      <c r="D1051" s="177">
        <f t="shared" si="602"/>
        <v>257533.57508069</v>
      </c>
      <c r="E1051" s="177">
        <f t="shared" si="603"/>
        <v>21874.951354149998</v>
      </c>
      <c r="F1051" s="178">
        <f t="shared" si="586"/>
        <v>235658.62372654001</v>
      </c>
      <c r="G1051" s="179">
        <f t="shared" si="604"/>
        <v>4843.41</v>
      </c>
      <c r="H1051" s="180">
        <f>IF(AND(N1051=1,N1050&gt;1),VLOOKUP(A1050,[1]Plan1!$CW$105:$CY$215,3),H1050)</f>
        <v>4832.2700000000004</v>
      </c>
      <c r="I1051" s="181">
        <f t="shared" si="587"/>
        <v>42866</v>
      </c>
      <c r="J1051" s="181">
        <f t="shared" si="605"/>
        <v>42897</v>
      </c>
      <c r="K1051" s="182">
        <f t="shared" si="588"/>
        <v>-2.3000324151783991E-3</v>
      </c>
      <c r="L1051" s="213">
        <f t="shared" si="606"/>
        <v>42957</v>
      </c>
      <c r="M1051" s="183">
        <f t="shared" si="607"/>
        <v>23</v>
      </c>
      <c r="N1051" s="183">
        <f t="shared" si="589"/>
        <v>12</v>
      </c>
      <c r="O1051" s="177">
        <f t="shared" si="590"/>
        <v>0.99879932000000005</v>
      </c>
      <c r="P1051" s="184">
        <f t="shared" si="584"/>
        <v>1.00310038</v>
      </c>
      <c r="Q1051" s="184">
        <f t="shared" si="608"/>
        <v>1.2234776306940978</v>
      </c>
      <c r="R1051" s="177">
        <f t="shared" si="583"/>
        <v>1.22200862</v>
      </c>
      <c r="S1051" s="177">
        <f t="shared" si="609"/>
        <v>1.21495468</v>
      </c>
      <c r="T1051" s="177">
        <f t="shared" si="591"/>
        <v>312891.62230141001</v>
      </c>
      <c r="U1051" s="177">
        <f t="shared" si="592"/>
        <v>4702.1231683468786</v>
      </c>
      <c r="V1051" s="177">
        <f t="shared" si="593"/>
        <v>52318.2458446284</v>
      </c>
      <c r="W1051" s="177">
        <f t="shared" si="594"/>
        <v>314553.94409366522</v>
      </c>
      <c r="X1051" s="185">
        <f t="shared" si="595"/>
        <v>0</v>
      </c>
      <c r="Y1051" s="177">
        <f t="shared" si="596"/>
        <v>0</v>
      </c>
      <c r="Z1051" s="186">
        <f t="shared" si="597"/>
        <v>0</v>
      </c>
      <c r="AA1051" s="177">
        <f t="shared" si="610"/>
        <v>0</v>
      </c>
      <c r="AB1051" s="187">
        <f t="shared" si="611"/>
        <v>7.1215000000000001E-2</v>
      </c>
      <c r="AC1051" s="185">
        <f t="shared" si="598"/>
        <v>12</v>
      </c>
      <c r="AD1051" s="185">
        <v>252</v>
      </c>
      <c r="AE1051" s="184">
        <f t="shared" si="581"/>
        <v>1.0032812529999999</v>
      </c>
      <c r="AF1051" s="177">
        <f t="shared" si="582"/>
        <v>1026.67657435</v>
      </c>
      <c r="AG1051" s="177">
        <f t="shared" si="599"/>
        <v>1032.1310727099999</v>
      </c>
      <c r="AH1051" s="188">
        <f t="shared" si="612"/>
        <v>0</v>
      </c>
      <c r="AI1051" s="188"/>
      <c r="AJ1051" s="188"/>
      <c r="AK1051" s="188"/>
      <c r="AL1051" s="8"/>
      <c r="AM1051" s="8"/>
      <c r="AN1051" s="8"/>
      <c r="AO1051" s="8"/>
      <c r="AP1051" s="8"/>
      <c r="AQ1051" s="8"/>
      <c r="AR1051" s="5"/>
      <c r="AW1051" s="30"/>
      <c r="AX1051" s="30"/>
      <c r="BF1051" s="1"/>
      <c r="BG1051" s="1"/>
      <c r="BH1051" s="1"/>
      <c r="BI1051" s="1"/>
    </row>
    <row r="1052" spans="1:61" x14ac:dyDescent="0.2">
      <c r="A1052" s="125">
        <f t="shared" si="600"/>
        <v>42943</v>
      </c>
      <c r="B1052" s="177">
        <f t="shared" si="585"/>
        <v>315643.30843245483</v>
      </c>
      <c r="C1052" s="3">
        <f t="shared" si="601"/>
        <v>42611846.638381399</v>
      </c>
      <c r="D1052" s="177">
        <f t="shared" si="602"/>
        <v>257533.57508069</v>
      </c>
      <c r="E1052" s="177">
        <f t="shared" si="603"/>
        <v>21874.951354149998</v>
      </c>
      <c r="F1052" s="178">
        <f t="shared" si="586"/>
        <v>235658.62372654001</v>
      </c>
      <c r="G1052" s="179">
        <f t="shared" si="604"/>
        <v>4843.41</v>
      </c>
      <c r="H1052" s="180">
        <f>IF(AND(N1052=1,N1051&gt;1),VLOOKUP(A1051,[1]Plan1!$CW$105:$CY$215,3),H1051)</f>
        <v>4832.2700000000004</v>
      </c>
      <c r="I1052" s="181">
        <f t="shared" si="587"/>
        <v>42866</v>
      </c>
      <c r="J1052" s="181">
        <f t="shared" si="605"/>
        <v>42897</v>
      </c>
      <c r="K1052" s="182">
        <f t="shared" si="588"/>
        <v>-2.3000324151783991E-3</v>
      </c>
      <c r="L1052" s="213">
        <f t="shared" si="606"/>
        <v>42957</v>
      </c>
      <c r="M1052" s="183">
        <f t="shared" si="607"/>
        <v>23</v>
      </c>
      <c r="N1052" s="183">
        <f t="shared" si="589"/>
        <v>13</v>
      </c>
      <c r="O1052" s="177">
        <f t="shared" si="590"/>
        <v>0.99869933</v>
      </c>
      <c r="P1052" s="184">
        <f t="shared" si="584"/>
        <v>1.00310038</v>
      </c>
      <c r="Q1052" s="184">
        <f t="shared" si="608"/>
        <v>1.2234776306940978</v>
      </c>
      <c r="R1052" s="177">
        <f t="shared" si="583"/>
        <v>1.22188629</v>
      </c>
      <c r="S1052" s="177">
        <f t="shared" si="609"/>
        <v>1.21495468</v>
      </c>
      <c r="T1052" s="177">
        <f t="shared" si="591"/>
        <v>312891.62230141001</v>
      </c>
      <c r="U1052" s="177">
        <f t="shared" si="592"/>
        <v>4702.1231683468786</v>
      </c>
      <c r="V1052" s="177">
        <f t="shared" si="593"/>
        <v>52289.417725187945</v>
      </c>
      <c r="W1052" s="177">
        <f t="shared" si="594"/>
        <v>314525.11597422481</v>
      </c>
      <c r="X1052" s="185">
        <f t="shared" si="595"/>
        <v>0</v>
      </c>
      <c r="Y1052" s="177">
        <f t="shared" si="596"/>
        <v>0</v>
      </c>
      <c r="Z1052" s="186">
        <f t="shared" si="597"/>
        <v>0</v>
      </c>
      <c r="AA1052" s="177">
        <f t="shared" si="610"/>
        <v>0</v>
      </c>
      <c r="AB1052" s="187">
        <f t="shared" si="611"/>
        <v>7.1215000000000001E-2</v>
      </c>
      <c r="AC1052" s="185">
        <f t="shared" si="598"/>
        <v>13</v>
      </c>
      <c r="AD1052" s="185">
        <v>252</v>
      </c>
      <c r="AE1052" s="184">
        <f t="shared" si="581"/>
        <v>1.003555177</v>
      </c>
      <c r="AF1052" s="177">
        <f t="shared" si="582"/>
        <v>1112.38509909</v>
      </c>
      <c r="AG1052" s="177">
        <f t="shared" si="599"/>
        <v>1118.1924582300001</v>
      </c>
      <c r="AH1052" s="188">
        <f t="shared" si="612"/>
        <v>0</v>
      </c>
      <c r="AI1052" s="188"/>
      <c r="AJ1052" s="188"/>
      <c r="AK1052" s="188"/>
      <c r="AL1052" s="8"/>
      <c r="AM1052" s="8"/>
      <c r="AN1052" s="8"/>
      <c r="AO1052" s="8"/>
      <c r="AP1052" s="8"/>
      <c r="AQ1052" s="8"/>
      <c r="AR1052" s="5"/>
      <c r="AW1052" s="30"/>
      <c r="AX1052" s="30"/>
      <c r="BF1052" s="1"/>
      <c r="BG1052" s="1"/>
      <c r="BH1052" s="1"/>
      <c r="BI1052" s="1"/>
    </row>
    <row r="1053" spans="1:61" x14ac:dyDescent="0.2">
      <c r="A1053" s="125">
        <f t="shared" si="600"/>
        <v>42944</v>
      </c>
      <c r="B1053" s="177">
        <f t="shared" si="585"/>
        <v>315700.54681221809</v>
      </c>
      <c r="C1053" s="3">
        <f t="shared" si="601"/>
        <v>42619573.819649443</v>
      </c>
      <c r="D1053" s="177">
        <f t="shared" si="602"/>
        <v>257533.57508069</v>
      </c>
      <c r="E1053" s="177">
        <f t="shared" si="603"/>
        <v>21874.951354149998</v>
      </c>
      <c r="F1053" s="178">
        <f t="shared" si="586"/>
        <v>235658.62372654001</v>
      </c>
      <c r="G1053" s="179">
        <f t="shared" si="604"/>
        <v>4843.41</v>
      </c>
      <c r="H1053" s="180">
        <f>IF(AND(N1053=1,N1052&gt;1),VLOOKUP(A1052,[1]Plan1!$CW$105:$CY$215,3),H1052)</f>
        <v>4832.2700000000004</v>
      </c>
      <c r="I1053" s="181">
        <f t="shared" si="587"/>
        <v>42866</v>
      </c>
      <c r="J1053" s="181">
        <f t="shared" si="605"/>
        <v>42897</v>
      </c>
      <c r="K1053" s="182">
        <f t="shared" si="588"/>
        <v>-2.3000324151783991E-3</v>
      </c>
      <c r="L1053" s="213">
        <f t="shared" si="606"/>
        <v>42957</v>
      </c>
      <c r="M1053" s="183">
        <f t="shared" si="607"/>
        <v>23</v>
      </c>
      <c r="N1053" s="183">
        <f t="shared" si="589"/>
        <v>14</v>
      </c>
      <c r="O1053" s="177">
        <f t="shared" si="590"/>
        <v>0.99859933999999995</v>
      </c>
      <c r="P1053" s="184">
        <f t="shared" si="584"/>
        <v>1.00310038</v>
      </c>
      <c r="Q1053" s="184">
        <f t="shared" si="608"/>
        <v>1.2234776306940978</v>
      </c>
      <c r="R1053" s="177">
        <f t="shared" si="583"/>
        <v>1.2217639499999999</v>
      </c>
      <c r="S1053" s="177">
        <f t="shared" si="609"/>
        <v>1.21495468</v>
      </c>
      <c r="T1053" s="177">
        <f t="shared" si="591"/>
        <v>312891.62230141001</v>
      </c>
      <c r="U1053" s="177">
        <f t="shared" si="592"/>
        <v>4702.1231683468786</v>
      </c>
      <c r="V1053" s="177">
        <f t="shared" si="593"/>
        <v>52260.587249161217</v>
      </c>
      <c r="W1053" s="177">
        <f t="shared" si="594"/>
        <v>314496.28549819806</v>
      </c>
      <c r="X1053" s="185">
        <f t="shared" si="595"/>
        <v>0</v>
      </c>
      <c r="Y1053" s="177">
        <f t="shared" si="596"/>
        <v>0</v>
      </c>
      <c r="Z1053" s="186">
        <f t="shared" si="597"/>
        <v>0</v>
      </c>
      <c r="AA1053" s="177">
        <f t="shared" si="610"/>
        <v>0</v>
      </c>
      <c r="AB1053" s="187">
        <f t="shared" si="611"/>
        <v>7.1215000000000001E-2</v>
      </c>
      <c r="AC1053" s="185">
        <f t="shared" si="598"/>
        <v>14</v>
      </c>
      <c r="AD1053" s="185">
        <v>252</v>
      </c>
      <c r="AE1053" s="184">
        <f t="shared" si="581"/>
        <v>1.0038291749999999</v>
      </c>
      <c r="AF1053" s="177">
        <f t="shared" si="582"/>
        <v>1198.1167778199999</v>
      </c>
      <c r="AG1053" s="177">
        <f t="shared" si="599"/>
        <v>1204.2613140200001</v>
      </c>
      <c r="AH1053" s="188">
        <f t="shared" si="612"/>
        <v>0</v>
      </c>
      <c r="AI1053" s="188"/>
      <c r="AJ1053" s="188"/>
      <c r="AK1053" s="188"/>
      <c r="AL1053" s="8"/>
      <c r="AM1053" s="8"/>
      <c r="AN1053" s="8"/>
      <c r="AO1053" s="8"/>
      <c r="AP1053" s="8"/>
      <c r="AQ1053" s="8"/>
      <c r="AR1053" s="5"/>
      <c r="AW1053" s="30"/>
      <c r="AX1053" s="30"/>
      <c r="BF1053" s="1"/>
      <c r="BG1053" s="1"/>
      <c r="BH1053" s="1"/>
      <c r="BI1053" s="1"/>
    </row>
    <row r="1054" spans="1:61" x14ac:dyDescent="0.2">
      <c r="A1054" s="125">
        <f t="shared" si="600"/>
        <v>42945</v>
      </c>
      <c r="B1054" s="177">
        <f t="shared" si="585"/>
        <v>315757.80007682007</v>
      </c>
      <c r="C1054" s="3">
        <f t="shared" si="601"/>
        <v>42627303.010370709</v>
      </c>
      <c r="D1054" s="177">
        <f t="shared" si="602"/>
        <v>257533.57508069</v>
      </c>
      <c r="E1054" s="177">
        <f t="shared" si="603"/>
        <v>21874.951354149998</v>
      </c>
      <c r="F1054" s="178">
        <f t="shared" si="586"/>
        <v>235658.62372654001</v>
      </c>
      <c r="G1054" s="179">
        <f t="shared" si="604"/>
        <v>4843.41</v>
      </c>
      <c r="H1054" s="180">
        <f>IF(AND(N1054=1,N1053&gt;1),VLOOKUP(A1053,[1]Plan1!$CW$105:$CY$215,3),H1053)</f>
        <v>4832.2700000000004</v>
      </c>
      <c r="I1054" s="181">
        <f t="shared" si="587"/>
        <v>42866</v>
      </c>
      <c r="J1054" s="181">
        <f t="shared" si="605"/>
        <v>42897</v>
      </c>
      <c r="K1054" s="182">
        <f t="shared" si="588"/>
        <v>-2.3000324151783991E-3</v>
      </c>
      <c r="L1054" s="213">
        <f t="shared" si="606"/>
        <v>42957</v>
      </c>
      <c r="M1054" s="183">
        <f t="shared" si="607"/>
        <v>23</v>
      </c>
      <c r="N1054" s="183">
        <f t="shared" si="589"/>
        <v>15</v>
      </c>
      <c r="O1054" s="177">
        <f t="shared" si="590"/>
        <v>0.99849937</v>
      </c>
      <c r="P1054" s="184">
        <f t="shared" si="584"/>
        <v>1.00310038</v>
      </c>
      <c r="Q1054" s="184">
        <f t="shared" si="608"/>
        <v>1.2234776306940978</v>
      </c>
      <c r="R1054" s="177">
        <f t="shared" si="583"/>
        <v>1.2216416400000001</v>
      </c>
      <c r="S1054" s="177">
        <f t="shared" si="609"/>
        <v>1.21495468</v>
      </c>
      <c r="T1054" s="177">
        <f t="shared" si="591"/>
        <v>312891.62230141001</v>
      </c>
      <c r="U1054" s="177">
        <f t="shared" si="592"/>
        <v>4702.1231683468786</v>
      </c>
      <c r="V1054" s="177">
        <f t="shared" si="593"/>
        <v>52231.763842893262</v>
      </c>
      <c r="W1054" s="177">
        <f t="shared" si="594"/>
        <v>314467.46209193009</v>
      </c>
      <c r="X1054" s="185">
        <f t="shared" si="595"/>
        <v>0</v>
      </c>
      <c r="Y1054" s="177">
        <f t="shared" si="596"/>
        <v>0</v>
      </c>
      <c r="Z1054" s="186">
        <f t="shared" si="597"/>
        <v>0</v>
      </c>
      <c r="AA1054" s="177">
        <f t="shared" si="610"/>
        <v>0</v>
      </c>
      <c r="AB1054" s="187">
        <f t="shared" si="611"/>
        <v>7.1215000000000001E-2</v>
      </c>
      <c r="AC1054" s="185">
        <f t="shared" si="598"/>
        <v>15</v>
      </c>
      <c r="AD1054" s="185">
        <v>252</v>
      </c>
      <c r="AE1054" s="184">
        <f t="shared" si="581"/>
        <v>1.0041032480000001</v>
      </c>
      <c r="AF1054" s="177">
        <f t="shared" si="582"/>
        <v>1283.87192342</v>
      </c>
      <c r="AG1054" s="177">
        <f t="shared" si="599"/>
        <v>1290.3379848899999</v>
      </c>
      <c r="AH1054" s="188">
        <f t="shared" si="612"/>
        <v>0</v>
      </c>
      <c r="AI1054" s="188"/>
      <c r="AJ1054" s="188"/>
      <c r="AK1054" s="188"/>
      <c r="AL1054" s="8"/>
      <c r="AM1054" s="8"/>
      <c r="AN1054" s="8"/>
      <c r="AO1054" s="8"/>
      <c r="AP1054" s="8"/>
      <c r="AQ1054" s="8"/>
      <c r="AR1054" s="5"/>
      <c r="AW1054" s="30"/>
      <c r="AX1054" s="30"/>
      <c r="BF1054" s="1"/>
      <c r="BG1054" s="1"/>
      <c r="BH1054" s="1"/>
      <c r="BI1054" s="1"/>
    </row>
    <row r="1055" spans="1:61" x14ac:dyDescent="0.2">
      <c r="A1055" s="125">
        <f t="shared" si="600"/>
        <v>42946</v>
      </c>
      <c r="B1055" s="177">
        <f t="shared" si="585"/>
        <v>315757.80007682007</v>
      </c>
      <c r="C1055" s="3">
        <f t="shared" si="601"/>
        <v>42627303.010370709</v>
      </c>
      <c r="D1055" s="177">
        <f t="shared" si="602"/>
        <v>257533.57508069</v>
      </c>
      <c r="E1055" s="177">
        <f t="shared" si="603"/>
        <v>21874.951354149998</v>
      </c>
      <c r="F1055" s="178">
        <f t="shared" si="586"/>
        <v>235658.62372654001</v>
      </c>
      <c r="G1055" s="179">
        <f t="shared" si="604"/>
        <v>4843.41</v>
      </c>
      <c r="H1055" s="180">
        <f>IF(AND(N1055=1,N1054&gt;1),VLOOKUP(A1054,[1]Plan1!$CW$105:$CY$215,3),H1054)</f>
        <v>4832.2700000000004</v>
      </c>
      <c r="I1055" s="181">
        <f t="shared" si="587"/>
        <v>42866</v>
      </c>
      <c r="J1055" s="181">
        <f t="shared" si="605"/>
        <v>42897</v>
      </c>
      <c r="K1055" s="182">
        <f t="shared" si="588"/>
        <v>-2.3000324151783991E-3</v>
      </c>
      <c r="L1055" s="213">
        <f t="shared" si="606"/>
        <v>42957</v>
      </c>
      <c r="M1055" s="183">
        <f t="shared" si="607"/>
        <v>23</v>
      </c>
      <c r="N1055" s="183">
        <f t="shared" si="589"/>
        <v>15</v>
      </c>
      <c r="O1055" s="177">
        <f t="shared" si="590"/>
        <v>0.99849937</v>
      </c>
      <c r="P1055" s="184">
        <f t="shared" si="584"/>
        <v>1.00310038</v>
      </c>
      <c r="Q1055" s="184">
        <f t="shared" si="608"/>
        <v>1.2234776306940978</v>
      </c>
      <c r="R1055" s="177">
        <f t="shared" si="583"/>
        <v>1.2216416400000001</v>
      </c>
      <c r="S1055" s="177">
        <f t="shared" si="609"/>
        <v>1.21495468</v>
      </c>
      <c r="T1055" s="177">
        <f t="shared" si="591"/>
        <v>312891.62230141001</v>
      </c>
      <c r="U1055" s="177">
        <f t="shared" si="592"/>
        <v>4702.1231683468786</v>
      </c>
      <c r="V1055" s="177">
        <f t="shared" si="593"/>
        <v>52231.763842893262</v>
      </c>
      <c r="W1055" s="177">
        <f t="shared" si="594"/>
        <v>314467.46209193009</v>
      </c>
      <c r="X1055" s="185">
        <f t="shared" si="595"/>
        <v>0</v>
      </c>
      <c r="Y1055" s="177">
        <f t="shared" si="596"/>
        <v>0</v>
      </c>
      <c r="Z1055" s="186">
        <f t="shared" si="597"/>
        <v>0</v>
      </c>
      <c r="AA1055" s="177">
        <f t="shared" si="610"/>
        <v>0</v>
      </c>
      <c r="AB1055" s="187">
        <f t="shared" si="611"/>
        <v>7.1215000000000001E-2</v>
      </c>
      <c r="AC1055" s="185">
        <f t="shared" si="598"/>
        <v>15</v>
      </c>
      <c r="AD1055" s="185">
        <v>252</v>
      </c>
      <c r="AE1055" s="184">
        <f t="shared" ref="AE1055:AE1118" si="613">ROUND((1+AB1055)^TRUNC((AC1055/AD1055),9),9)</f>
        <v>1.0041032480000001</v>
      </c>
      <c r="AF1055" s="177">
        <f t="shared" si="582"/>
        <v>1283.87192342</v>
      </c>
      <c r="AG1055" s="177">
        <f t="shared" si="599"/>
        <v>1290.3379848899999</v>
      </c>
      <c r="AH1055" s="188">
        <f t="shared" si="612"/>
        <v>0</v>
      </c>
      <c r="AI1055" s="188"/>
      <c r="AJ1055" s="188"/>
      <c r="AK1055" s="188"/>
      <c r="AL1055" s="8"/>
      <c r="AM1055" s="8"/>
      <c r="AN1055" s="8"/>
      <c r="AO1055" s="8"/>
      <c r="AP1055" s="8"/>
      <c r="AQ1055" s="8"/>
      <c r="AR1055" s="5"/>
      <c r="AW1055" s="30"/>
      <c r="AX1055" s="30"/>
      <c r="BF1055" s="1"/>
      <c r="BG1055" s="1"/>
      <c r="BH1055" s="1"/>
      <c r="BI1055" s="1"/>
    </row>
    <row r="1056" spans="1:61" x14ac:dyDescent="0.2">
      <c r="A1056" s="125">
        <f t="shared" si="600"/>
        <v>42947</v>
      </c>
      <c r="B1056" s="177">
        <f t="shared" si="585"/>
        <v>315757.80007682007</v>
      </c>
      <c r="C1056" s="3">
        <f t="shared" si="601"/>
        <v>42627303.010370709</v>
      </c>
      <c r="D1056" s="177">
        <f t="shared" si="602"/>
        <v>257533.57508069</v>
      </c>
      <c r="E1056" s="177">
        <f t="shared" si="603"/>
        <v>21874.951354149998</v>
      </c>
      <c r="F1056" s="178">
        <f t="shared" si="586"/>
        <v>235658.62372654001</v>
      </c>
      <c r="G1056" s="179">
        <f t="shared" si="604"/>
        <v>4843.41</v>
      </c>
      <c r="H1056" s="180">
        <f>IF(AND(N1056=1,N1055&gt;1),VLOOKUP(A1055,[1]Plan1!$CW$105:$CY$215,3),H1055)</f>
        <v>4832.2700000000004</v>
      </c>
      <c r="I1056" s="181">
        <f t="shared" si="587"/>
        <v>42866</v>
      </c>
      <c r="J1056" s="181">
        <f t="shared" si="605"/>
        <v>42897</v>
      </c>
      <c r="K1056" s="182">
        <f t="shared" si="588"/>
        <v>-2.3000324151783991E-3</v>
      </c>
      <c r="L1056" s="213">
        <f t="shared" si="606"/>
        <v>42957</v>
      </c>
      <c r="M1056" s="183">
        <f t="shared" si="607"/>
        <v>23</v>
      </c>
      <c r="N1056" s="183">
        <f t="shared" si="589"/>
        <v>15</v>
      </c>
      <c r="O1056" s="177">
        <f t="shared" si="590"/>
        <v>0.99849937</v>
      </c>
      <c r="P1056" s="184">
        <f t="shared" si="584"/>
        <v>1.00310038</v>
      </c>
      <c r="Q1056" s="184">
        <f t="shared" si="608"/>
        <v>1.2234776306940978</v>
      </c>
      <c r="R1056" s="177">
        <f t="shared" si="583"/>
        <v>1.2216416400000001</v>
      </c>
      <c r="S1056" s="177">
        <f t="shared" si="609"/>
        <v>1.21495468</v>
      </c>
      <c r="T1056" s="177">
        <f t="shared" si="591"/>
        <v>312891.62230141001</v>
      </c>
      <c r="U1056" s="177">
        <f t="shared" si="592"/>
        <v>4702.1231683468786</v>
      </c>
      <c r="V1056" s="177">
        <f t="shared" si="593"/>
        <v>52231.763842893262</v>
      </c>
      <c r="W1056" s="177">
        <f t="shared" si="594"/>
        <v>314467.46209193009</v>
      </c>
      <c r="X1056" s="185">
        <f t="shared" si="595"/>
        <v>0</v>
      </c>
      <c r="Y1056" s="177">
        <f t="shared" si="596"/>
        <v>0</v>
      </c>
      <c r="Z1056" s="186">
        <f t="shared" si="597"/>
        <v>0</v>
      </c>
      <c r="AA1056" s="177">
        <f t="shared" si="610"/>
        <v>0</v>
      </c>
      <c r="AB1056" s="187">
        <f t="shared" si="611"/>
        <v>7.1215000000000001E-2</v>
      </c>
      <c r="AC1056" s="185">
        <f t="shared" si="598"/>
        <v>15</v>
      </c>
      <c r="AD1056" s="185">
        <v>252</v>
      </c>
      <c r="AE1056" s="184">
        <f t="shared" si="613"/>
        <v>1.0041032480000001</v>
      </c>
      <c r="AF1056" s="177">
        <f t="shared" si="582"/>
        <v>1283.87192342</v>
      </c>
      <c r="AG1056" s="177">
        <f t="shared" si="599"/>
        <v>1290.3379848899999</v>
      </c>
      <c r="AH1056" s="188">
        <f t="shared" si="612"/>
        <v>0</v>
      </c>
      <c r="AI1056" s="188"/>
      <c r="AJ1056" s="188"/>
      <c r="AK1056" s="188"/>
      <c r="AL1056" s="8"/>
      <c r="AM1056" s="8"/>
      <c r="AN1056" s="8"/>
      <c r="AO1056" s="8"/>
      <c r="AP1056" s="8"/>
      <c r="AQ1056" s="8"/>
      <c r="AR1056" s="5"/>
      <c r="AW1056" s="30"/>
      <c r="AX1056" s="30"/>
      <c r="BF1056" s="1"/>
      <c r="BG1056" s="1"/>
      <c r="BH1056" s="1"/>
      <c r="BI1056" s="1"/>
    </row>
    <row r="1057" spans="1:61" x14ac:dyDescent="0.2">
      <c r="A1057" s="125">
        <f t="shared" si="600"/>
        <v>42948</v>
      </c>
      <c r="B1057" s="177">
        <f t="shared" si="585"/>
        <v>315815.06317734835</v>
      </c>
      <c r="C1057" s="3">
        <f t="shared" si="601"/>
        <v>42635033.528942026</v>
      </c>
      <c r="D1057" s="177">
        <f t="shared" si="602"/>
        <v>257533.57508069</v>
      </c>
      <c r="E1057" s="177">
        <f t="shared" si="603"/>
        <v>21874.951354149998</v>
      </c>
      <c r="F1057" s="178">
        <f t="shared" si="586"/>
        <v>235658.62372654001</v>
      </c>
      <c r="G1057" s="179">
        <f t="shared" si="604"/>
        <v>4843.41</v>
      </c>
      <c r="H1057" s="180">
        <f>IF(AND(N1057=1,N1056&gt;1),VLOOKUP(A1056,[1]Plan1!$CW$105:$CY$215,3),H1056)</f>
        <v>4832.2700000000004</v>
      </c>
      <c r="I1057" s="181">
        <f t="shared" si="587"/>
        <v>42866</v>
      </c>
      <c r="J1057" s="181">
        <f t="shared" si="605"/>
        <v>42897</v>
      </c>
      <c r="K1057" s="182">
        <f t="shared" si="588"/>
        <v>-2.3000324151783991E-3</v>
      </c>
      <c r="L1057" s="213">
        <f t="shared" si="606"/>
        <v>42957</v>
      </c>
      <c r="M1057" s="183">
        <f t="shared" si="607"/>
        <v>23</v>
      </c>
      <c r="N1057" s="183">
        <f t="shared" si="589"/>
        <v>16</v>
      </c>
      <c r="O1057" s="177">
        <f t="shared" si="590"/>
        <v>0.99839940999999999</v>
      </c>
      <c r="P1057" s="184">
        <f t="shared" si="584"/>
        <v>1.00310038</v>
      </c>
      <c r="Q1057" s="184">
        <f t="shared" si="608"/>
        <v>1.2234776306940978</v>
      </c>
      <c r="R1057" s="177">
        <f t="shared" si="583"/>
        <v>1.22151934</v>
      </c>
      <c r="S1057" s="177">
        <f t="shared" si="609"/>
        <v>1.21495468</v>
      </c>
      <c r="T1057" s="177">
        <f t="shared" si="591"/>
        <v>312891.62230141001</v>
      </c>
      <c r="U1057" s="177">
        <f t="shared" si="592"/>
        <v>4702.1231683468786</v>
      </c>
      <c r="V1057" s="177">
        <f t="shared" si="593"/>
        <v>52202.94279321147</v>
      </c>
      <c r="W1057" s="177">
        <f t="shared" si="594"/>
        <v>314438.64104224835</v>
      </c>
      <c r="X1057" s="185">
        <f t="shared" si="595"/>
        <v>0</v>
      </c>
      <c r="Y1057" s="177">
        <f t="shared" si="596"/>
        <v>0</v>
      </c>
      <c r="Z1057" s="186">
        <f t="shared" si="597"/>
        <v>0</v>
      </c>
      <c r="AA1057" s="177">
        <f t="shared" si="610"/>
        <v>0</v>
      </c>
      <c r="AB1057" s="187">
        <f t="shared" si="611"/>
        <v>7.1215000000000001E-2</v>
      </c>
      <c r="AC1057" s="185">
        <f t="shared" si="598"/>
        <v>16</v>
      </c>
      <c r="AD1057" s="185">
        <v>252</v>
      </c>
      <c r="AE1057" s="184">
        <f t="shared" si="613"/>
        <v>1.0043773949999999</v>
      </c>
      <c r="AF1057" s="177">
        <f t="shared" ref="AF1057:AF1120" si="614">TRUNC((T1057*(AE1057-1)),8)</f>
        <v>1369.6502230000001</v>
      </c>
      <c r="AG1057" s="177">
        <f t="shared" si="599"/>
        <v>1376.4221351000001</v>
      </c>
      <c r="AH1057" s="188">
        <f t="shared" si="612"/>
        <v>0</v>
      </c>
      <c r="AI1057" s="188"/>
      <c r="AJ1057" s="188"/>
      <c r="AK1057" s="188"/>
      <c r="AL1057" s="8"/>
      <c r="AM1057" s="8"/>
      <c r="AN1057" s="8"/>
      <c r="AO1057" s="8"/>
      <c r="AP1057" s="8"/>
      <c r="AQ1057" s="8"/>
      <c r="AR1057" s="5"/>
      <c r="AW1057" s="30"/>
      <c r="AX1057" s="30"/>
      <c r="BF1057" s="1"/>
      <c r="BG1057" s="1"/>
      <c r="BH1057" s="1"/>
      <c r="BI1057" s="1"/>
    </row>
    <row r="1058" spans="1:61" x14ac:dyDescent="0.2">
      <c r="A1058" s="125">
        <f t="shared" si="600"/>
        <v>42949</v>
      </c>
      <c r="B1058" s="177">
        <f t="shared" si="585"/>
        <v>315872.33673816279</v>
      </c>
      <c r="C1058" s="3">
        <f t="shared" si="601"/>
        <v>42642765.459651977</v>
      </c>
      <c r="D1058" s="177">
        <f t="shared" si="602"/>
        <v>257533.57508069</v>
      </c>
      <c r="E1058" s="177">
        <f t="shared" si="603"/>
        <v>21874.951354149998</v>
      </c>
      <c r="F1058" s="178">
        <f t="shared" si="586"/>
        <v>235658.62372654001</v>
      </c>
      <c r="G1058" s="179">
        <f t="shared" si="604"/>
        <v>4843.41</v>
      </c>
      <c r="H1058" s="180">
        <f>IF(AND(N1058=1,N1057&gt;1),VLOOKUP(A1057,[1]Plan1!$CW$105:$CY$215,3),H1057)</f>
        <v>4832.2700000000004</v>
      </c>
      <c r="I1058" s="181">
        <f t="shared" si="587"/>
        <v>42866</v>
      </c>
      <c r="J1058" s="181">
        <f t="shared" si="605"/>
        <v>42897</v>
      </c>
      <c r="K1058" s="182">
        <f t="shared" si="588"/>
        <v>-2.3000324151783991E-3</v>
      </c>
      <c r="L1058" s="213">
        <f t="shared" si="606"/>
        <v>42957</v>
      </c>
      <c r="M1058" s="183">
        <f t="shared" si="607"/>
        <v>23</v>
      </c>
      <c r="N1058" s="183">
        <f t="shared" si="589"/>
        <v>17</v>
      </c>
      <c r="O1058" s="177">
        <f t="shared" si="590"/>
        <v>0.99829946000000003</v>
      </c>
      <c r="P1058" s="184">
        <f t="shared" si="584"/>
        <v>1.00310038</v>
      </c>
      <c r="Q1058" s="184">
        <f t="shared" si="608"/>
        <v>1.2234776306940978</v>
      </c>
      <c r="R1058" s="177">
        <f t="shared" si="583"/>
        <v>1.22139705</v>
      </c>
      <c r="S1058" s="177">
        <f t="shared" si="609"/>
        <v>1.21495468</v>
      </c>
      <c r="T1058" s="177">
        <f t="shared" si="591"/>
        <v>312891.62230141001</v>
      </c>
      <c r="U1058" s="177">
        <f t="shared" si="592"/>
        <v>4702.1231683468786</v>
      </c>
      <c r="V1058" s="177">
        <f t="shared" si="593"/>
        <v>52174.124100115965</v>
      </c>
      <c r="W1058" s="177">
        <f t="shared" si="594"/>
        <v>314409.82234915282</v>
      </c>
      <c r="X1058" s="185">
        <f t="shared" si="595"/>
        <v>0</v>
      </c>
      <c r="Y1058" s="177">
        <f t="shared" si="596"/>
        <v>0</v>
      </c>
      <c r="Z1058" s="186">
        <f t="shared" si="597"/>
        <v>0</v>
      </c>
      <c r="AA1058" s="177">
        <f t="shared" si="610"/>
        <v>0</v>
      </c>
      <c r="AB1058" s="187">
        <f t="shared" si="611"/>
        <v>7.1215000000000001E-2</v>
      </c>
      <c r="AC1058" s="185">
        <f t="shared" si="598"/>
        <v>17</v>
      </c>
      <c r="AD1058" s="185">
        <v>252</v>
      </c>
      <c r="AE1058" s="184">
        <f t="shared" si="613"/>
        <v>1.004651618</v>
      </c>
      <c r="AF1058" s="177">
        <f t="shared" si="614"/>
        <v>1455.45230234</v>
      </c>
      <c r="AG1058" s="177">
        <f t="shared" si="599"/>
        <v>1462.5143890100001</v>
      </c>
      <c r="AH1058" s="188">
        <f t="shared" si="612"/>
        <v>0</v>
      </c>
      <c r="AI1058" s="188"/>
      <c r="AJ1058" s="188"/>
      <c r="AK1058" s="188"/>
      <c r="AL1058" s="8"/>
      <c r="AM1058" s="8"/>
      <c r="AN1058" s="8"/>
      <c r="AO1058" s="8"/>
      <c r="AP1058" s="8"/>
      <c r="AQ1058" s="8"/>
      <c r="AR1058" s="5"/>
      <c r="AW1058" s="30"/>
      <c r="AX1058" s="30"/>
      <c r="BF1058" s="1"/>
      <c r="BG1058" s="1"/>
      <c r="BH1058" s="1"/>
      <c r="BI1058" s="1"/>
    </row>
    <row r="1059" spans="1:61" x14ac:dyDescent="0.2">
      <c r="A1059" s="125">
        <f t="shared" si="600"/>
        <v>42950</v>
      </c>
      <c r="B1059" s="177">
        <f t="shared" si="585"/>
        <v>315929.62249406974</v>
      </c>
      <c r="C1059" s="3">
        <f t="shared" si="601"/>
        <v>42650499.036699414</v>
      </c>
      <c r="D1059" s="177">
        <f t="shared" si="602"/>
        <v>257533.57508069</v>
      </c>
      <c r="E1059" s="177">
        <f t="shared" si="603"/>
        <v>21874.951354149998</v>
      </c>
      <c r="F1059" s="178">
        <f t="shared" si="586"/>
        <v>235658.62372654001</v>
      </c>
      <c r="G1059" s="179">
        <f t="shared" si="604"/>
        <v>4843.41</v>
      </c>
      <c r="H1059" s="180">
        <f>IF(AND(N1059=1,N1058&gt;1),VLOOKUP(A1058,[1]Plan1!$CW$105:$CY$215,3),H1058)</f>
        <v>4832.2700000000004</v>
      </c>
      <c r="I1059" s="181">
        <f t="shared" si="587"/>
        <v>42866</v>
      </c>
      <c r="J1059" s="181">
        <f t="shared" si="605"/>
        <v>42897</v>
      </c>
      <c r="K1059" s="182">
        <f t="shared" si="588"/>
        <v>-2.3000324151783991E-3</v>
      </c>
      <c r="L1059" s="213">
        <f t="shared" si="606"/>
        <v>42957</v>
      </c>
      <c r="M1059" s="183">
        <f t="shared" si="607"/>
        <v>23</v>
      </c>
      <c r="N1059" s="183">
        <f t="shared" si="589"/>
        <v>18</v>
      </c>
      <c r="O1059" s="177">
        <f t="shared" si="590"/>
        <v>0.99819952000000001</v>
      </c>
      <c r="P1059" s="184">
        <f t="shared" si="584"/>
        <v>1.00310038</v>
      </c>
      <c r="Q1059" s="184">
        <f t="shared" si="608"/>
        <v>1.2234776306940978</v>
      </c>
      <c r="R1059" s="177">
        <f t="shared" si="583"/>
        <v>1.2212747799999999</v>
      </c>
      <c r="S1059" s="177">
        <f t="shared" si="609"/>
        <v>1.21495468</v>
      </c>
      <c r="T1059" s="177">
        <f t="shared" si="591"/>
        <v>312891.62230141001</v>
      </c>
      <c r="U1059" s="177">
        <f t="shared" si="592"/>
        <v>4702.1231683468786</v>
      </c>
      <c r="V1059" s="177">
        <f t="shared" si="593"/>
        <v>52145.310120192895</v>
      </c>
      <c r="W1059" s="177">
        <f t="shared" si="594"/>
        <v>314381.00836922973</v>
      </c>
      <c r="X1059" s="185">
        <f t="shared" si="595"/>
        <v>0</v>
      </c>
      <c r="Y1059" s="177">
        <f t="shared" si="596"/>
        <v>0</v>
      </c>
      <c r="Z1059" s="186">
        <f t="shared" si="597"/>
        <v>0</v>
      </c>
      <c r="AA1059" s="177">
        <f t="shared" si="610"/>
        <v>0</v>
      </c>
      <c r="AB1059" s="187">
        <f t="shared" si="611"/>
        <v>7.1215000000000001E-2</v>
      </c>
      <c r="AC1059" s="185">
        <f t="shared" si="598"/>
        <v>18</v>
      </c>
      <c r="AD1059" s="185">
        <v>252</v>
      </c>
      <c r="AE1059" s="184">
        <f t="shared" si="613"/>
        <v>1.0049259150000001</v>
      </c>
      <c r="AF1059" s="177">
        <f t="shared" si="614"/>
        <v>1541.27753566</v>
      </c>
      <c r="AG1059" s="177">
        <f t="shared" si="599"/>
        <v>1548.6141248399999</v>
      </c>
      <c r="AH1059" s="188">
        <f t="shared" si="612"/>
        <v>0</v>
      </c>
      <c r="AI1059" s="188"/>
      <c r="AJ1059" s="188"/>
      <c r="AK1059" s="188"/>
      <c r="AL1059" s="8"/>
      <c r="AM1059" s="8"/>
      <c r="AN1059" s="8"/>
      <c r="AO1059" s="8"/>
      <c r="AP1059" s="8"/>
      <c r="AQ1059" s="8"/>
      <c r="AR1059" s="5"/>
      <c r="AW1059" s="30"/>
      <c r="AX1059" s="30"/>
      <c r="BF1059" s="1"/>
      <c r="BG1059" s="1"/>
      <c r="BH1059" s="1"/>
      <c r="BI1059" s="1"/>
    </row>
    <row r="1060" spans="1:61" x14ac:dyDescent="0.2">
      <c r="A1060" s="125">
        <f t="shared" si="600"/>
        <v>42951</v>
      </c>
      <c r="B1060" s="177">
        <f t="shared" si="585"/>
        <v>315986.91870240297</v>
      </c>
      <c r="C1060" s="3">
        <f t="shared" si="601"/>
        <v>42658234.024824403</v>
      </c>
      <c r="D1060" s="177">
        <f t="shared" si="602"/>
        <v>257533.57508069</v>
      </c>
      <c r="E1060" s="177">
        <f t="shared" si="603"/>
        <v>21874.951354149998</v>
      </c>
      <c r="F1060" s="178">
        <f t="shared" si="586"/>
        <v>235658.62372654001</v>
      </c>
      <c r="G1060" s="179">
        <f t="shared" si="604"/>
        <v>4843.41</v>
      </c>
      <c r="H1060" s="180">
        <f>IF(AND(N1060=1,N1059&gt;1),VLOOKUP(A1059,[1]Plan1!$CW$105:$CY$215,3),H1059)</f>
        <v>4832.2700000000004</v>
      </c>
      <c r="I1060" s="181">
        <f t="shared" si="587"/>
        <v>42866</v>
      </c>
      <c r="J1060" s="181">
        <f t="shared" si="605"/>
        <v>42897</v>
      </c>
      <c r="K1060" s="182">
        <f t="shared" si="588"/>
        <v>-2.3000324151783991E-3</v>
      </c>
      <c r="L1060" s="213">
        <f t="shared" si="606"/>
        <v>42957</v>
      </c>
      <c r="M1060" s="183">
        <f t="shared" si="607"/>
        <v>23</v>
      </c>
      <c r="N1060" s="183">
        <f t="shared" si="589"/>
        <v>19</v>
      </c>
      <c r="O1060" s="177">
        <f t="shared" si="590"/>
        <v>0.99809959000000004</v>
      </c>
      <c r="P1060" s="184">
        <f t="shared" si="584"/>
        <v>1.00310038</v>
      </c>
      <c r="Q1060" s="184">
        <f t="shared" si="608"/>
        <v>1.2234776306940978</v>
      </c>
      <c r="R1060" s="177">
        <f t="shared" si="583"/>
        <v>1.22115252</v>
      </c>
      <c r="S1060" s="177">
        <f t="shared" si="609"/>
        <v>1.21495468</v>
      </c>
      <c r="T1060" s="177">
        <f t="shared" si="591"/>
        <v>312891.62230141001</v>
      </c>
      <c r="U1060" s="177">
        <f t="shared" si="592"/>
        <v>4702.1231683468786</v>
      </c>
      <c r="V1060" s="177">
        <f t="shared" si="593"/>
        <v>52116.498496856104</v>
      </c>
      <c r="W1060" s="177">
        <f t="shared" si="594"/>
        <v>314352.19674589299</v>
      </c>
      <c r="X1060" s="185">
        <f t="shared" si="595"/>
        <v>0</v>
      </c>
      <c r="Y1060" s="177">
        <f t="shared" si="596"/>
        <v>0</v>
      </c>
      <c r="Z1060" s="186">
        <f t="shared" si="597"/>
        <v>0</v>
      </c>
      <c r="AA1060" s="177">
        <f t="shared" si="610"/>
        <v>0</v>
      </c>
      <c r="AB1060" s="187">
        <f t="shared" si="611"/>
        <v>7.1215000000000001E-2</v>
      </c>
      <c r="AC1060" s="185">
        <f t="shared" si="598"/>
        <v>19</v>
      </c>
      <c r="AD1060" s="185">
        <v>252</v>
      </c>
      <c r="AE1060" s="184">
        <f t="shared" si="613"/>
        <v>1.0052002879999999</v>
      </c>
      <c r="AF1060" s="177">
        <f t="shared" si="614"/>
        <v>1627.12654875</v>
      </c>
      <c r="AG1060" s="177">
        <f t="shared" si="599"/>
        <v>1634.7219565099999</v>
      </c>
      <c r="AH1060" s="188">
        <f t="shared" si="612"/>
        <v>0</v>
      </c>
      <c r="AI1060" s="188"/>
      <c r="AJ1060" s="188"/>
      <c r="AK1060" s="188"/>
      <c r="AL1060" s="8"/>
      <c r="AM1060" s="8"/>
      <c r="AN1060" s="8"/>
      <c r="AO1060" s="8"/>
      <c r="AP1060" s="8"/>
      <c r="AQ1060" s="8"/>
      <c r="AR1060" s="5"/>
      <c r="AW1060" s="30"/>
      <c r="AX1060" s="30"/>
      <c r="BF1060" s="1"/>
      <c r="BG1060" s="1"/>
      <c r="BH1060" s="1"/>
      <c r="BI1060" s="1"/>
    </row>
    <row r="1061" spans="1:61" x14ac:dyDescent="0.2">
      <c r="A1061" s="125">
        <f t="shared" si="600"/>
        <v>42952</v>
      </c>
      <c r="B1061" s="177">
        <f t="shared" si="585"/>
        <v>316044.22472989239</v>
      </c>
      <c r="C1061" s="3">
        <f t="shared" si="601"/>
        <v>42665970.338535473</v>
      </c>
      <c r="D1061" s="177">
        <f t="shared" si="602"/>
        <v>257533.57508069</v>
      </c>
      <c r="E1061" s="177">
        <f t="shared" si="603"/>
        <v>21874.951354149998</v>
      </c>
      <c r="F1061" s="178">
        <f t="shared" si="586"/>
        <v>235658.62372654001</v>
      </c>
      <c r="G1061" s="179">
        <f t="shared" si="604"/>
        <v>4843.41</v>
      </c>
      <c r="H1061" s="180">
        <f>IF(AND(N1061=1,N1060&gt;1),VLOOKUP(A1060,[1]Plan1!$CW$105:$CY$215,3),H1060)</f>
        <v>4832.2700000000004</v>
      </c>
      <c r="I1061" s="181">
        <f t="shared" si="587"/>
        <v>42866</v>
      </c>
      <c r="J1061" s="181">
        <f t="shared" si="605"/>
        <v>42897</v>
      </c>
      <c r="K1061" s="182">
        <f t="shared" si="588"/>
        <v>-2.3000324151783991E-3</v>
      </c>
      <c r="L1061" s="213">
        <f t="shared" si="606"/>
        <v>42957</v>
      </c>
      <c r="M1061" s="183">
        <f t="shared" si="607"/>
        <v>23</v>
      </c>
      <c r="N1061" s="183">
        <f t="shared" si="589"/>
        <v>20</v>
      </c>
      <c r="O1061" s="177">
        <f t="shared" si="590"/>
        <v>0.99799967000000001</v>
      </c>
      <c r="P1061" s="184">
        <f t="shared" si="584"/>
        <v>1.00310038</v>
      </c>
      <c r="Q1061" s="184">
        <f t="shared" si="608"/>
        <v>1.2234776306940978</v>
      </c>
      <c r="R1061" s="177">
        <f t="shared" si="583"/>
        <v>1.22103027</v>
      </c>
      <c r="S1061" s="177">
        <f t="shared" si="609"/>
        <v>1.21495468</v>
      </c>
      <c r="T1061" s="177">
        <f t="shared" si="591"/>
        <v>312891.62230141001</v>
      </c>
      <c r="U1061" s="177">
        <f t="shared" si="592"/>
        <v>4702.1231683468786</v>
      </c>
      <c r="V1061" s="177">
        <f t="shared" si="593"/>
        <v>52087.689230105541</v>
      </c>
      <c r="W1061" s="177">
        <f t="shared" si="594"/>
        <v>314323.3874791424</v>
      </c>
      <c r="X1061" s="185">
        <f t="shared" si="595"/>
        <v>0</v>
      </c>
      <c r="Y1061" s="177">
        <f t="shared" si="596"/>
        <v>0</v>
      </c>
      <c r="Z1061" s="186">
        <f t="shared" si="597"/>
        <v>0</v>
      </c>
      <c r="AA1061" s="177">
        <f t="shared" si="610"/>
        <v>0</v>
      </c>
      <c r="AB1061" s="187">
        <f t="shared" si="611"/>
        <v>7.1215000000000001E-2</v>
      </c>
      <c r="AC1061" s="185">
        <f t="shared" si="598"/>
        <v>20</v>
      </c>
      <c r="AD1061" s="185">
        <v>252</v>
      </c>
      <c r="AE1061" s="184">
        <f t="shared" si="613"/>
        <v>1.005474735</v>
      </c>
      <c r="AF1061" s="177">
        <f t="shared" si="614"/>
        <v>1712.9987158199999</v>
      </c>
      <c r="AG1061" s="177">
        <f t="shared" si="599"/>
        <v>1720.8372507500001</v>
      </c>
      <c r="AH1061" s="188">
        <f t="shared" si="612"/>
        <v>0</v>
      </c>
      <c r="AI1061" s="188"/>
      <c r="AJ1061" s="188"/>
      <c r="AK1061" s="188"/>
      <c r="AL1061" s="8"/>
      <c r="AM1061" s="8"/>
      <c r="AN1061" s="8"/>
      <c r="AO1061" s="8"/>
      <c r="AP1061" s="8"/>
      <c r="AQ1061" s="8"/>
      <c r="AR1061" s="5"/>
      <c r="AW1061" s="30"/>
      <c r="AX1061" s="30"/>
      <c r="BF1061" s="1"/>
      <c r="BG1061" s="1"/>
      <c r="BH1061" s="1"/>
      <c r="BI1061" s="1"/>
    </row>
    <row r="1062" spans="1:61" x14ac:dyDescent="0.2">
      <c r="A1062" s="125">
        <f t="shared" si="600"/>
        <v>42953</v>
      </c>
      <c r="B1062" s="177">
        <f t="shared" si="585"/>
        <v>316044.22472989239</v>
      </c>
      <c r="C1062" s="3">
        <f t="shared" si="601"/>
        <v>42665970.338535473</v>
      </c>
      <c r="D1062" s="177">
        <f t="shared" si="602"/>
        <v>257533.57508069</v>
      </c>
      <c r="E1062" s="177">
        <f t="shared" si="603"/>
        <v>21874.951354149998</v>
      </c>
      <c r="F1062" s="178">
        <f t="shared" si="586"/>
        <v>235658.62372654001</v>
      </c>
      <c r="G1062" s="179">
        <f t="shared" si="604"/>
        <v>4843.41</v>
      </c>
      <c r="H1062" s="180">
        <f>IF(AND(N1062=1,N1061&gt;1),VLOOKUP(A1061,[1]Plan1!$CW$105:$CY$215,3),H1061)</f>
        <v>4832.2700000000004</v>
      </c>
      <c r="I1062" s="181">
        <f t="shared" si="587"/>
        <v>42866</v>
      </c>
      <c r="J1062" s="181">
        <f t="shared" si="605"/>
        <v>42897</v>
      </c>
      <c r="K1062" s="182">
        <f t="shared" si="588"/>
        <v>-2.3000324151783991E-3</v>
      </c>
      <c r="L1062" s="213">
        <f t="shared" si="606"/>
        <v>42957</v>
      </c>
      <c r="M1062" s="183">
        <f t="shared" si="607"/>
        <v>23</v>
      </c>
      <c r="N1062" s="183">
        <f t="shared" si="589"/>
        <v>20</v>
      </c>
      <c r="O1062" s="177">
        <f t="shared" si="590"/>
        <v>0.99799967000000001</v>
      </c>
      <c r="P1062" s="184">
        <f t="shared" si="584"/>
        <v>1.00310038</v>
      </c>
      <c r="Q1062" s="184">
        <f t="shared" si="608"/>
        <v>1.2234776306940978</v>
      </c>
      <c r="R1062" s="177">
        <f t="shared" si="583"/>
        <v>1.22103027</v>
      </c>
      <c r="S1062" s="177">
        <f t="shared" si="609"/>
        <v>1.21495468</v>
      </c>
      <c r="T1062" s="177">
        <f t="shared" si="591"/>
        <v>312891.62230141001</v>
      </c>
      <c r="U1062" s="177">
        <f t="shared" si="592"/>
        <v>4702.1231683468786</v>
      </c>
      <c r="V1062" s="177">
        <f t="shared" si="593"/>
        <v>52087.689230105541</v>
      </c>
      <c r="W1062" s="177">
        <f t="shared" si="594"/>
        <v>314323.3874791424</v>
      </c>
      <c r="X1062" s="185">
        <f t="shared" si="595"/>
        <v>0</v>
      </c>
      <c r="Y1062" s="177">
        <f t="shared" si="596"/>
        <v>0</v>
      </c>
      <c r="Z1062" s="186">
        <f t="shared" si="597"/>
        <v>0</v>
      </c>
      <c r="AA1062" s="177">
        <f t="shared" si="610"/>
        <v>0</v>
      </c>
      <c r="AB1062" s="187">
        <f t="shared" si="611"/>
        <v>7.1215000000000001E-2</v>
      </c>
      <c r="AC1062" s="185">
        <f t="shared" si="598"/>
        <v>20</v>
      </c>
      <c r="AD1062" s="185">
        <v>252</v>
      </c>
      <c r="AE1062" s="184">
        <f t="shared" si="613"/>
        <v>1.005474735</v>
      </c>
      <c r="AF1062" s="177">
        <f t="shared" si="614"/>
        <v>1712.9987158199999</v>
      </c>
      <c r="AG1062" s="177">
        <f t="shared" si="599"/>
        <v>1720.8372507500001</v>
      </c>
      <c r="AH1062" s="188">
        <f t="shared" si="612"/>
        <v>0</v>
      </c>
      <c r="AI1062" s="188"/>
      <c r="AJ1062" s="188"/>
      <c r="AK1062" s="188"/>
      <c r="AL1062" s="8"/>
      <c r="AM1062" s="8"/>
      <c r="AN1062" s="8"/>
      <c r="AO1062" s="8"/>
      <c r="AP1062" s="8"/>
      <c r="AQ1062" s="8"/>
      <c r="AR1062" s="5"/>
      <c r="AW1062" s="30"/>
      <c r="AX1062" s="30"/>
      <c r="BF1062" s="1"/>
      <c r="BG1062" s="1"/>
      <c r="BH1062" s="1"/>
      <c r="BI1062" s="1"/>
    </row>
    <row r="1063" spans="1:61" x14ac:dyDescent="0.2">
      <c r="A1063" s="125">
        <f t="shared" si="600"/>
        <v>42954</v>
      </c>
      <c r="B1063" s="177">
        <f t="shared" si="585"/>
        <v>316044.22472989239</v>
      </c>
      <c r="C1063" s="3">
        <f t="shared" si="601"/>
        <v>42665970.338535473</v>
      </c>
      <c r="D1063" s="177">
        <f t="shared" si="602"/>
        <v>257533.57508069</v>
      </c>
      <c r="E1063" s="177">
        <f t="shared" si="603"/>
        <v>21874.951354149998</v>
      </c>
      <c r="F1063" s="178">
        <f t="shared" si="586"/>
        <v>235658.62372654001</v>
      </c>
      <c r="G1063" s="179">
        <f t="shared" si="604"/>
        <v>4843.41</v>
      </c>
      <c r="H1063" s="180">
        <f>IF(AND(N1063=1,N1062&gt;1),VLOOKUP(A1062,[1]Plan1!$CW$105:$CY$215,3),H1062)</f>
        <v>4832.2700000000004</v>
      </c>
      <c r="I1063" s="181">
        <f t="shared" si="587"/>
        <v>42866</v>
      </c>
      <c r="J1063" s="181">
        <f t="shared" si="605"/>
        <v>42897</v>
      </c>
      <c r="K1063" s="182">
        <f t="shared" si="588"/>
        <v>-2.3000324151783991E-3</v>
      </c>
      <c r="L1063" s="213">
        <f t="shared" si="606"/>
        <v>42957</v>
      </c>
      <c r="M1063" s="183">
        <f t="shared" si="607"/>
        <v>23</v>
      </c>
      <c r="N1063" s="183">
        <f t="shared" si="589"/>
        <v>20</v>
      </c>
      <c r="O1063" s="177">
        <f t="shared" si="590"/>
        <v>0.99799967000000001</v>
      </c>
      <c r="P1063" s="184">
        <f t="shared" si="584"/>
        <v>1.00310038</v>
      </c>
      <c r="Q1063" s="184">
        <f t="shared" si="608"/>
        <v>1.2234776306940978</v>
      </c>
      <c r="R1063" s="177">
        <f t="shared" si="583"/>
        <v>1.22103027</v>
      </c>
      <c r="S1063" s="177">
        <f t="shared" si="609"/>
        <v>1.21495468</v>
      </c>
      <c r="T1063" s="177">
        <f t="shared" si="591"/>
        <v>312891.62230141001</v>
      </c>
      <c r="U1063" s="177">
        <f t="shared" si="592"/>
        <v>4702.1231683468786</v>
      </c>
      <c r="V1063" s="177">
        <f t="shared" si="593"/>
        <v>52087.689230105541</v>
      </c>
      <c r="W1063" s="177">
        <f t="shared" si="594"/>
        <v>314323.3874791424</v>
      </c>
      <c r="X1063" s="185">
        <f t="shared" si="595"/>
        <v>0</v>
      </c>
      <c r="Y1063" s="177">
        <f t="shared" si="596"/>
        <v>0</v>
      </c>
      <c r="Z1063" s="186">
        <f t="shared" si="597"/>
        <v>0</v>
      </c>
      <c r="AA1063" s="177">
        <f t="shared" si="610"/>
        <v>0</v>
      </c>
      <c r="AB1063" s="187">
        <f t="shared" si="611"/>
        <v>7.1215000000000001E-2</v>
      </c>
      <c r="AC1063" s="185">
        <f t="shared" si="598"/>
        <v>20</v>
      </c>
      <c r="AD1063" s="185">
        <v>252</v>
      </c>
      <c r="AE1063" s="184">
        <f t="shared" si="613"/>
        <v>1.005474735</v>
      </c>
      <c r="AF1063" s="177">
        <f t="shared" si="614"/>
        <v>1712.9987158199999</v>
      </c>
      <c r="AG1063" s="177">
        <f t="shared" si="599"/>
        <v>1720.8372507500001</v>
      </c>
      <c r="AH1063" s="188">
        <f t="shared" si="612"/>
        <v>0</v>
      </c>
      <c r="AI1063" s="188"/>
      <c r="AJ1063" s="188"/>
      <c r="AK1063" s="188"/>
      <c r="AL1063" s="8"/>
      <c r="AM1063" s="8"/>
      <c r="AN1063" s="8"/>
      <c r="AO1063" s="8"/>
      <c r="AP1063" s="8"/>
      <c r="AQ1063" s="8"/>
      <c r="AR1063" s="5"/>
      <c r="AW1063" s="30"/>
      <c r="AX1063" s="30"/>
      <c r="BF1063" s="1"/>
      <c r="BG1063" s="1"/>
      <c r="BH1063" s="1"/>
      <c r="BI1063" s="1"/>
    </row>
    <row r="1064" spans="1:61" x14ac:dyDescent="0.2">
      <c r="A1064" s="125">
        <f t="shared" si="600"/>
        <v>42955</v>
      </c>
      <c r="B1064" s="177">
        <f t="shared" si="585"/>
        <v>316101.54088636802</v>
      </c>
      <c r="C1064" s="3">
        <f t="shared" si="601"/>
        <v>42673708.019659683</v>
      </c>
      <c r="D1064" s="177">
        <f t="shared" si="602"/>
        <v>257533.57508069</v>
      </c>
      <c r="E1064" s="177">
        <f t="shared" si="603"/>
        <v>21874.951354149998</v>
      </c>
      <c r="F1064" s="178">
        <f t="shared" si="586"/>
        <v>235658.62372654001</v>
      </c>
      <c r="G1064" s="179">
        <f t="shared" si="604"/>
        <v>4843.41</v>
      </c>
      <c r="H1064" s="180">
        <f>IF(AND(N1064=1,N1063&gt;1),VLOOKUP(A1063,[1]Plan1!$CW$105:$CY$215,3),H1063)</f>
        <v>4832.2700000000004</v>
      </c>
      <c r="I1064" s="181">
        <f t="shared" si="587"/>
        <v>42866</v>
      </c>
      <c r="J1064" s="181">
        <f t="shared" si="605"/>
        <v>42897</v>
      </c>
      <c r="K1064" s="182">
        <f t="shared" si="588"/>
        <v>-2.3000324151783991E-3</v>
      </c>
      <c r="L1064" s="213">
        <f t="shared" si="606"/>
        <v>42957</v>
      </c>
      <c r="M1064" s="183">
        <f t="shared" si="607"/>
        <v>23</v>
      </c>
      <c r="N1064" s="183">
        <f t="shared" si="589"/>
        <v>21</v>
      </c>
      <c r="O1064" s="177">
        <f t="shared" si="590"/>
        <v>0.99789976000000002</v>
      </c>
      <c r="P1064" s="184">
        <f t="shared" si="584"/>
        <v>1.00310038</v>
      </c>
      <c r="Q1064" s="184">
        <f t="shared" si="608"/>
        <v>1.2234776306940978</v>
      </c>
      <c r="R1064" s="177">
        <f t="shared" si="583"/>
        <v>1.2209080299999999</v>
      </c>
      <c r="S1064" s="177">
        <f t="shared" si="609"/>
        <v>1.21495468</v>
      </c>
      <c r="T1064" s="177">
        <f t="shared" si="591"/>
        <v>312891.62230141001</v>
      </c>
      <c r="U1064" s="177">
        <f t="shared" si="592"/>
        <v>4702.1231683468786</v>
      </c>
      <c r="V1064" s="177">
        <f t="shared" si="593"/>
        <v>52058.882319941193</v>
      </c>
      <c r="W1064" s="177">
        <f t="shared" si="594"/>
        <v>314294.58056897804</v>
      </c>
      <c r="X1064" s="185">
        <f t="shared" si="595"/>
        <v>0</v>
      </c>
      <c r="Y1064" s="177">
        <f t="shared" si="596"/>
        <v>0</v>
      </c>
      <c r="Z1064" s="186">
        <f t="shared" si="597"/>
        <v>0</v>
      </c>
      <c r="AA1064" s="177">
        <f t="shared" si="610"/>
        <v>0</v>
      </c>
      <c r="AB1064" s="187">
        <f t="shared" si="611"/>
        <v>7.1215000000000001E-2</v>
      </c>
      <c r="AC1064" s="185">
        <f t="shared" si="598"/>
        <v>21</v>
      </c>
      <c r="AD1064" s="185">
        <v>252</v>
      </c>
      <c r="AE1064" s="184">
        <f t="shared" si="613"/>
        <v>1.005749257</v>
      </c>
      <c r="AF1064" s="177">
        <f t="shared" si="614"/>
        <v>1798.8943497499999</v>
      </c>
      <c r="AG1064" s="177">
        <f t="shared" si="599"/>
        <v>1806.96031739</v>
      </c>
      <c r="AH1064" s="188">
        <f t="shared" si="612"/>
        <v>0</v>
      </c>
      <c r="AI1064" s="188"/>
      <c r="AJ1064" s="188"/>
      <c r="AK1064" s="188"/>
      <c r="AL1064" s="8"/>
      <c r="AM1064" s="8"/>
      <c r="AN1064" s="8"/>
      <c r="AO1064" s="8"/>
      <c r="AP1064" s="8"/>
      <c r="AQ1064" s="8"/>
      <c r="AR1064" s="5"/>
      <c r="AW1064" s="30"/>
      <c r="AX1064" s="30"/>
      <c r="BF1064" s="1"/>
      <c r="BG1064" s="1"/>
      <c r="BH1064" s="1"/>
      <c r="BI1064" s="1"/>
    </row>
    <row r="1065" spans="1:61" x14ac:dyDescent="0.2">
      <c r="A1065" s="125">
        <f t="shared" si="600"/>
        <v>42956</v>
      </c>
      <c r="B1065" s="177">
        <f t="shared" si="585"/>
        <v>316158.86479652376</v>
      </c>
      <c r="C1065" s="3">
        <f t="shared" si="601"/>
        <v>42681446.747530706</v>
      </c>
      <c r="D1065" s="177">
        <f t="shared" si="602"/>
        <v>257533.57508069</v>
      </c>
      <c r="E1065" s="177">
        <f t="shared" si="603"/>
        <v>21874.951354149998</v>
      </c>
      <c r="F1065" s="178">
        <f t="shared" si="586"/>
        <v>235658.62372654001</v>
      </c>
      <c r="G1065" s="179">
        <f t="shared" si="604"/>
        <v>4843.41</v>
      </c>
      <c r="H1065" s="180">
        <f>IF(AND(N1065=1,N1064&gt;1),VLOOKUP(A1064,[1]Plan1!$CW$105:$CY$215,3),H1064)</f>
        <v>4832.2700000000004</v>
      </c>
      <c r="I1065" s="181">
        <f t="shared" si="587"/>
        <v>42866</v>
      </c>
      <c r="J1065" s="181">
        <f t="shared" si="605"/>
        <v>42897</v>
      </c>
      <c r="K1065" s="182">
        <f t="shared" si="588"/>
        <v>-2.3000324151783991E-3</v>
      </c>
      <c r="L1065" s="213">
        <f t="shared" si="606"/>
        <v>42957</v>
      </c>
      <c r="M1065" s="183">
        <f t="shared" si="607"/>
        <v>23</v>
      </c>
      <c r="N1065" s="183">
        <f t="shared" si="589"/>
        <v>22</v>
      </c>
      <c r="O1065" s="177">
        <f t="shared" si="590"/>
        <v>0.99779985000000004</v>
      </c>
      <c r="P1065" s="184">
        <f t="shared" si="584"/>
        <v>1.00310038</v>
      </c>
      <c r="Q1065" s="184">
        <f t="shared" si="608"/>
        <v>1.2234776306940978</v>
      </c>
      <c r="R1065" s="177">
        <f t="shared" ref="R1065:R1128" si="615">TRUNC(TRUNC((O1065*Q1065),15),8)</f>
        <v>1.2207857900000001</v>
      </c>
      <c r="S1065" s="177">
        <f t="shared" si="609"/>
        <v>1.21495468</v>
      </c>
      <c r="T1065" s="177">
        <f t="shared" si="591"/>
        <v>312891.62230141001</v>
      </c>
      <c r="U1065" s="177">
        <f t="shared" si="592"/>
        <v>4702.1231683468786</v>
      </c>
      <c r="V1065" s="177">
        <f t="shared" si="593"/>
        <v>52030.075409776902</v>
      </c>
      <c r="W1065" s="177">
        <f t="shared" si="594"/>
        <v>314265.77365881373</v>
      </c>
      <c r="X1065" s="185">
        <f t="shared" si="595"/>
        <v>0</v>
      </c>
      <c r="Y1065" s="177">
        <f t="shared" si="596"/>
        <v>0</v>
      </c>
      <c r="Z1065" s="186">
        <f t="shared" si="597"/>
        <v>0</v>
      </c>
      <c r="AA1065" s="177">
        <f t="shared" si="610"/>
        <v>0</v>
      </c>
      <c r="AB1065" s="187">
        <f t="shared" si="611"/>
        <v>7.1215000000000001E-2</v>
      </c>
      <c r="AC1065" s="185">
        <f t="shared" si="598"/>
        <v>22</v>
      </c>
      <c r="AD1065" s="185">
        <v>252</v>
      </c>
      <c r="AE1065" s="184">
        <f t="shared" si="613"/>
        <v>1.0060238539999999</v>
      </c>
      <c r="AF1065" s="177">
        <f t="shared" si="614"/>
        <v>1884.8134505600001</v>
      </c>
      <c r="AG1065" s="177">
        <f t="shared" si="599"/>
        <v>1893.0911377100001</v>
      </c>
      <c r="AH1065" s="188">
        <f t="shared" si="612"/>
        <v>0</v>
      </c>
      <c r="AI1065" s="188"/>
      <c r="AJ1065" s="188"/>
      <c r="AK1065" s="188"/>
      <c r="AL1065" s="8"/>
      <c r="AM1065" s="8"/>
      <c r="AN1065" s="8"/>
      <c r="AO1065" s="8"/>
      <c r="AP1065" s="8"/>
      <c r="AQ1065" s="8"/>
      <c r="AR1065" s="5"/>
      <c r="AW1065" s="30"/>
      <c r="AX1065" s="30"/>
      <c r="BF1065" s="1"/>
      <c r="BG1065" s="1"/>
      <c r="BH1065" s="1"/>
      <c r="BI1065" s="1"/>
    </row>
    <row r="1066" spans="1:61" x14ac:dyDescent="0.2">
      <c r="A1066" s="125">
        <f t="shared" si="600"/>
        <v>42957</v>
      </c>
      <c r="B1066" s="177">
        <f t="shared" si="585"/>
        <v>316216.20356815815</v>
      </c>
      <c r="C1066" s="3">
        <f t="shared" si="601"/>
        <v>42689187.481701352</v>
      </c>
      <c r="D1066" s="177">
        <f t="shared" si="602"/>
        <v>257533.57508069</v>
      </c>
      <c r="E1066" s="177">
        <f t="shared" si="603"/>
        <v>21874.951354149998</v>
      </c>
      <c r="F1066" s="178">
        <f t="shared" si="586"/>
        <v>235658.62372654001</v>
      </c>
      <c r="G1066" s="179">
        <f t="shared" si="604"/>
        <v>4843.41</v>
      </c>
      <c r="H1066" s="180">
        <f>IF(AND(N1066=1,N1065&gt;1),VLOOKUP(A1065,[1]Plan1!$CW$105:$CY$215,3),H1065)</f>
        <v>4832.2700000000004</v>
      </c>
      <c r="I1066" s="181">
        <f t="shared" si="587"/>
        <v>42866</v>
      </c>
      <c r="J1066" s="181">
        <f t="shared" si="605"/>
        <v>42897</v>
      </c>
      <c r="K1066" s="182">
        <f t="shared" si="588"/>
        <v>-2.3000324151783991E-3</v>
      </c>
      <c r="L1066" s="213">
        <f t="shared" si="606"/>
        <v>42957</v>
      </c>
      <c r="M1066" s="183">
        <f t="shared" si="607"/>
        <v>23</v>
      </c>
      <c r="N1066" s="183">
        <f t="shared" si="589"/>
        <v>23</v>
      </c>
      <c r="O1066" s="177">
        <f t="shared" si="590"/>
        <v>0.99769996000000005</v>
      </c>
      <c r="P1066" s="184">
        <f t="shared" ref="P1066:P1129" si="616">IF(L1066&gt;L1065,O1065,P1065)</f>
        <v>1.00310038</v>
      </c>
      <c r="Q1066" s="184">
        <f t="shared" si="608"/>
        <v>1.2234776306940978</v>
      </c>
      <c r="R1066" s="177">
        <f t="shared" si="615"/>
        <v>1.2206635800000001</v>
      </c>
      <c r="S1066" s="177">
        <f t="shared" si="609"/>
        <v>1.21495468</v>
      </c>
      <c r="T1066" s="177">
        <f t="shared" si="591"/>
        <v>312891.62230141001</v>
      </c>
      <c r="U1066" s="177">
        <f t="shared" si="592"/>
        <v>4702.1231683468786</v>
      </c>
      <c r="V1066" s="177">
        <f t="shared" si="593"/>
        <v>52001.275569371282</v>
      </c>
      <c r="W1066" s="177">
        <f t="shared" si="594"/>
        <v>314236.97381840815</v>
      </c>
      <c r="X1066" s="185">
        <f t="shared" si="595"/>
        <v>35</v>
      </c>
      <c r="Y1066" s="177">
        <f t="shared" si="596"/>
        <v>2523.5715022099998</v>
      </c>
      <c r="Z1066" s="186">
        <f t="shared" si="597"/>
        <v>9.7990000000000004E-3</v>
      </c>
      <c r="AA1066" s="177">
        <f t="shared" si="610"/>
        <v>3066.02500693</v>
      </c>
      <c r="AB1066" s="187">
        <f t="shared" si="611"/>
        <v>7.1215000000000001E-2</v>
      </c>
      <c r="AC1066" s="185">
        <f t="shared" si="598"/>
        <v>23</v>
      </c>
      <c r="AD1066" s="185">
        <v>252</v>
      </c>
      <c r="AE1066" s="184">
        <f t="shared" si="613"/>
        <v>1.0062985259999999</v>
      </c>
      <c r="AF1066" s="177">
        <f t="shared" si="614"/>
        <v>1970.75601824</v>
      </c>
      <c r="AG1066" s="177">
        <f t="shared" si="599"/>
        <v>1979.2297497500001</v>
      </c>
      <c r="AH1066" s="188">
        <f t="shared" si="612"/>
        <v>5036.7810251700002</v>
      </c>
      <c r="AI1066" s="188"/>
      <c r="AJ1066" s="188"/>
      <c r="AK1066" s="188"/>
      <c r="AL1066" s="8"/>
      <c r="AM1066" s="8"/>
      <c r="AN1066" s="8"/>
      <c r="AO1066" s="8"/>
      <c r="AP1066" s="8"/>
      <c r="AQ1066" s="8"/>
      <c r="AR1066" s="5"/>
      <c r="AW1066" s="30"/>
      <c r="AX1066" s="30"/>
      <c r="BF1066" s="1"/>
      <c r="BG1066" s="1"/>
      <c r="BH1066" s="1"/>
      <c r="BI1066" s="1"/>
    </row>
    <row r="1067" spans="1:61" x14ac:dyDescent="0.2">
      <c r="A1067" s="125">
        <f t="shared" si="600"/>
        <v>42958</v>
      </c>
      <c r="B1067" s="177">
        <f t="shared" si="585"/>
        <v>311288.75959173223</v>
      </c>
      <c r="C1067" s="3">
        <f t="shared" si="601"/>
        <v>42023982.544883855</v>
      </c>
      <c r="D1067" s="177">
        <f t="shared" si="602"/>
        <v>255010.00357848001</v>
      </c>
      <c r="E1067" s="177">
        <f t="shared" si="603"/>
        <v>19351.379851939997</v>
      </c>
      <c r="F1067" s="178">
        <f t="shared" si="586"/>
        <v>235658.62372654001</v>
      </c>
      <c r="G1067" s="179">
        <f t="shared" si="604"/>
        <v>4832.2700000000004</v>
      </c>
      <c r="H1067" s="180">
        <f>IF(AND(N1067=1,N1066&gt;1),VLOOKUP(A1066,[1]Plan1!$CW$105:$CY$215,3),H1066)</f>
        <v>4843.87</v>
      </c>
      <c r="I1067" s="181">
        <f t="shared" si="587"/>
        <v>42897</v>
      </c>
      <c r="J1067" s="181">
        <f t="shared" si="605"/>
        <v>42927</v>
      </c>
      <c r="K1067" s="182">
        <f t="shared" si="588"/>
        <v>2.4005281161854075E-3</v>
      </c>
      <c r="L1067" s="213">
        <f t="shared" si="606"/>
        <v>42989</v>
      </c>
      <c r="M1067" s="183">
        <f t="shared" si="607"/>
        <v>21</v>
      </c>
      <c r="N1067" s="183">
        <f t="shared" si="589"/>
        <v>1</v>
      </c>
      <c r="O1067" s="177">
        <f t="shared" si="590"/>
        <v>1.00011418</v>
      </c>
      <c r="P1067" s="184">
        <f t="shared" si="616"/>
        <v>0.99769996000000005</v>
      </c>
      <c r="Q1067" s="184">
        <f t="shared" si="608"/>
        <v>1.2206635832043962</v>
      </c>
      <c r="R1067" s="177">
        <f t="shared" si="615"/>
        <v>1.2208029499999999</v>
      </c>
      <c r="S1067" s="177">
        <f t="shared" si="609"/>
        <v>1.21495468</v>
      </c>
      <c r="T1067" s="177">
        <f t="shared" si="591"/>
        <v>309825.59729449003</v>
      </c>
      <c r="U1067" s="177">
        <f t="shared" si="592"/>
        <v>4159.6696636322085</v>
      </c>
      <c r="V1067" s="177">
        <f t="shared" si="593"/>
        <v>52034.119311760012</v>
      </c>
      <c r="W1067" s="177">
        <f t="shared" si="594"/>
        <v>311203.79255387222</v>
      </c>
      <c r="X1067" s="185">
        <f t="shared" si="595"/>
        <v>0</v>
      </c>
      <c r="Y1067" s="177">
        <f t="shared" si="596"/>
        <v>0</v>
      </c>
      <c r="Z1067" s="186">
        <f t="shared" si="597"/>
        <v>0</v>
      </c>
      <c r="AA1067" s="177">
        <f t="shared" si="610"/>
        <v>0</v>
      </c>
      <c r="AB1067" s="187">
        <f t="shared" si="611"/>
        <v>7.1215000000000001E-2</v>
      </c>
      <c r="AC1067" s="185">
        <f t="shared" si="598"/>
        <v>1</v>
      </c>
      <c r="AD1067" s="185">
        <v>252</v>
      </c>
      <c r="AE1067" s="184">
        <f t="shared" si="613"/>
        <v>1.000273027</v>
      </c>
      <c r="AF1067" s="177">
        <f t="shared" si="614"/>
        <v>84.59075335</v>
      </c>
      <c r="AG1067" s="177">
        <f t="shared" si="599"/>
        <v>84.967037860000005</v>
      </c>
      <c r="AH1067" s="188">
        <f t="shared" si="612"/>
        <v>0</v>
      </c>
      <c r="AI1067" s="188"/>
      <c r="AJ1067" s="188"/>
      <c r="AK1067" s="188"/>
      <c r="AL1067" s="8"/>
      <c r="AM1067" s="8"/>
      <c r="AN1067" s="8"/>
      <c r="AO1067" s="8"/>
      <c r="AP1067" s="8"/>
      <c r="AQ1067" s="8"/>
      <c r="AR1067" s="5"/>
      <c r="AW1067" s="30"/>
      <c r="AX1067" s="30"/>
      <c r="BF1067" s="1"/>
      <c r="BG1067" s="1"/>
      <c r="BH1067" s="1"/>
      <c r="BI1067" s="1"/>
    </row>
    <row r="1068" spans="1:61" x14ac:dyDescent="0.2">
      <c r="A1068" s="125">
        <f t="shared" si="600"/>
        <v>42959</v>
      </c>
      <c r="B1068" s="177">
        <f t="shared" si="585"/>
        <v>311406.6163649435</v>
      </c>
      <c r="C1068" s="3">
        <f t="shared" si="601"/>
        <v>42039893.20926737</v>
      </c>
      <c r="D1068" s="177">
        <f t="shared" si="602"/>
        <v>255010.00357848001</v>
      </c>
      <c r="E1068" s="177">
        <f t="shared" si="603"/>
        <v>19351.379851939997</v>
      </c>
      <c r="F1068" s="178">
        <f t="shared" si="586"/>
        <v>235658.62372654001</v>
      </c>
      <c r="G1068" s="179">
        <f t="shared" si="604"/>
        <v>4832.2700000000004</v>
      </c>
      <c r="H1068" s="180">
        <f>IF(AND(N1068=1,N1067&gt;1),VLOOKUP(A1067,[1]Plan1!$CW$105:$CY$215,3),H1067)</f>
        <v>4843.87</v>
      </c>
      <c r="I1068" s="181">
        <f t="shared" si="587"/>
        <v>42897</v>
      </c>
      <c r="J1068" s="181">
        <f t="shared" si="605"/>
        <v>42927</v>
      </c>
      <c r="K1068" s="182">
        <f t="shared" si="588"/>
        <v>2.4005281161854075E-3</v>
      </c>
      <c r="L1068" s="213">
        <f t="shared" si="606"/>
        <v>42989</v>
      </c>
      <c r="M1068" s="183">
        <f t="shared" si="607"/>
        <v>21</v>
      </c>
      <c r="N1068" s="183">
        <f t="shared" si="589"/>
        <v>2</v>
      </c>
      <c r="O1068" s="177">
        <f t="shared" si="590"/>
        <v>1.0002283700000001</v>
      </c>
      <c r="P1068" s="184">
        <f t="shared" si="616"/>
        <v>0.99769996000000005</v>
      </c>
      <c r="Q1068" s="184">
        <f t="shared" si="608"/>
        <v>1.2206635832043962</v>
      </c>
      <c r="R1068" s="177">
        <f t="shared" si="615"/>
        <v>1.2209423399999999</v>
      </c>
      <c r="S1068" s="177">
        <f t="shared" si="609"/>
        <v>1.21495468</v>
      </c>
      <c r="T1068" s="177">
        <f t="shared" si="591"/>
        <v>309825.59729449003</v>
      </c>
      <c r="U1068" s="177">
        <f t="shared" si="592"/>
        <v>4159.6696636322085</v>
      </c>
      <c r="V1068" s="177">
        <f t="shared" si="593"/>
        <v>52066.96776732125</v>
      </c>
      <c r="W1068" s="177">
        <f t="shared" si="594"/>
        <v>311236.64100943349</v>
      </c>
      <c r="X1068" s="185">
        <f t="shared" si="595"/>
        <v>0</v>
      </c>
      <c r="Y1068" s="177">
        <f t="shared" si="596"/>
        <v>0</v>
      </c>
      <c r="Z1068" s="186">
        <f t="shared" si="597"/>
        <v>0</v>
      </c>
      <c r="AA1068" s="177">
        <f t="shared" si="610"/>
        <v>0</v>
      </c>
      <c r="AB1068" s="187">
        <f t="shared" si="611"/>
        <v>7.1215000000000001E-2</v>
      </c>
      <c r="AC1068" s="185">
        <f t="shared" si="598"/>
        <v>2</v>
      </c>
      <c r="AD1068" s="185">
        <v>252</v>
      </c>
      <c r="AE1068" s="184">
        <f t="shared" si="613"/>
        <v>1.000546129</v>
      </c>
      <c r="AF1068" s="177">
        <f t="shared" si="614"/>
        <v>169.20474361999999</v>
      </c>
      <c r="AG1068" s="177">
        <f t="shared" si="599"/>
        <v>169.97535551000001</v>
      </c>
      <c r="AH1068" s="188">
        <f t="shared" si="612"/>
        <v>0</v>
      </c>
      <c r="AI1068" s="188"/>
      <c r="AJ1068" s="188"/>
      <c r="AK1068" s="188"/>
      <c r="AL1068" s="8"/>
      <c r="AM1068" s="8"/>
      <c r="AN1068" s="8"/>
      <c r="AO1068" s="8"/>
      <c r="AP1068" s="8"/>
      <c r="AQ1068" s="8"/>
      <c r="AR1068" s="5"/>
      <c r="AW1068" s="30"/>
      <c r="AX1068" s="30"/>
      <c r="BF1068" s="1"/>
      <c r="BG1068" s="1"/>
      <c r="BH1068" s="1"/>
      <c r="BI1068" s="1"/>
    </row>
    <row r="1069" spans="1:61" x14ac:dyDescent="0.2">
      <c r="A1069" s="125">
        <f t="shared" si="600"/>
        <v>42960</v>
      </c>
      <c r="B1069" s="177">
        <f t="shared" si="585"/>
        <v>311406.6163649435</v>
      </c>
      <c r="C1069" s="3">
        <f t="shared" si="601"/>
        <v>42039893.20926737</v>
      </c>
      <c r="D1069" s="177">
        <f t="shared" si="602"/>
        <v>255010.00357848001</v>
      </c>
      <c r="E1069" s="177">
        <f t="shared" si="603"/>
        <v>19351.379851939997</v>
      </c>
      <c r="F1069" s="178">
        <f t="shared" si="586"/>
        <v>235658.62372654001</v>
      </c>
      <c r="G1069" s="179">
        <f t="shared" si="604"/>
        <v>4832.2700000000004</v>
      </c>
      <c r="H1069" s="180">
        <f>IF(AND(N1069=1,N1068&gt;1),VLOOKUP(A1068,[1]Plan1!$CW$105:$CY$215,3),H1068)</f>
        <v>4843.87</v>
      </c>
      <c r="I1069" s="181">
        <f t="shared" si="587"/>
        <v>42897</v>
      </c>
      <c r="J1069" s="181">
        <f t="shared" si="605"/>
        <v>42927</v>
      </c>
      <c r="K1069" s="182">
        <f t="shared" si="588"/>
        <v>2.4005281161854075E-3</v>
      </c>
      <c r="L1069" s="213">
        <f t="shared" si="606"/>
        <v>42989</v>
      </c>
      <c r="M1069" s="183">
        <f t="shared" si="607"/>
        <v>21</v>
      </c>
      <c r="N1069" s="183">
        <f t="shared" si="589"/>
        <v>2</v>
      </c>
      <c r="O1069" s="177">
        <f t="shared" si="590"/>
        <v>1.0002283700000001</v>
      </c>
      <c r="P1069" s="184">
        <f t="shared" si="616"/>
        <v>0.99769996000000005</v>
      </c>
      <c r="Q1069" s="184">
        <f t="shared" si="608"/>
        <v>1.2206635832043962</v>
      </c>
      <c r="R1069" s="177">
        <f t="shared" si="615"/>
        <v>1.2209423399999999</v>
      </c>
      <c r="S1069" s="177">
        <f t="shared" si="609"/>
        <v>1.21495468</v>
      </c>
      <c r="T1069" s="177">
        <f t="shared" si="591"/>
        <v>309825.59729449003</v>
      </c>
      <c r="U1069" s="177">
        <f t="shared" si="592"/>
        <v>4159.6696636322085</v>
      </c>
      <c r="V1069" s="177">
        <f t="shared" si="593"/>
        <v>52066.96776732125</v>
      </c>
      <c r="W1069" s="177">
        <f t="shared" si="594"/>
        <v>311236.64100943349</v>
      </c>
      <c r="X1069" s="185">
        <f t="shared" si="595"/>
        <v>0</v>
      </c>
      <c r="Y1069" s="177">
        <f t="shared" si="596"/>
        <v>0</v>
      </c>
      <c r="Z1069" s="186">
        <f t="shared" si="597"/>
        <v>0</v>
      </c>
      <c r="AA1069" s="177">
        <f t="shared" si="610"/>
        <v>0</v>
      </c>
      <c r="AB1069" s="187">
        <f t="shared" si="611"/>
        <v>7.1215000000000001E-2</v>
      </c>
      <c r="AC1069" s="185">
        <f t="shared" si="598"/>
        <v>2</v>
      </c>
      <c r="AD1069" s="185">
        <v>252</v>
      </c>
      <c r="AE1069" s="184">
        <f t="shared" si="613"/>
        <v>1.000546129</v>
      </c>
      <c r="AF1069" s="177">
        <f t="shared" si="614"/>
        <v>169.20474361999999</v>
      </c>
      <c r="AG1069" s="177">
        <f t="shared" si="599"/>
        <v>169.97535551000001</v>
      </c>
      <c r="AH1069" s="188">
        <f t="shared" si="612"/>
        <v>0</v>
      </c>
      <c r="AI1069" s="188"/>
      <c r="AJ1069" s="188"/>
      <c r="AK1069" s="188"/>
      <c r="AL1069" s="8"/>
      <c r="AM1069" s="8"/>
      <c r="AN1069" s="8"/>
      <c r="AO1069" s="8"/>
      <c r="AP1069" s="8"/>
      <c r="AQ1069" s="8"/>
      <c r="AR1069" s="5"/>
      <c r="AW1069" s="30"/>
      <c r="AX1069" s="30"/>
      <c r="BF1069" s="1"/>
      <c r="BG1069" s="1"/>
      <c r="BH1069" s="1"/>
      <c r="BI1069" s="1"/>
    </row>
    <row r="1070" spans="1:61" x14ac:dyDescent="0.2">
      <c r="A1070" s="125">
        <f t="shared" si="600"/>
        <v>42961</v>
      </c>
      <c r="B1070" s="177">
        <f t="shared" si="585"/>
        <v>311406.6163649435</v>
      </c>
      <c r="C1070" s="3">
        <f t="shared" si="601"/>
        <v>42039893.20926737</v>
      </c>
      <c r="D1070" s="177">
        <f t="shared" si="602"/>
        <v>255010.00357848001</v>
      </c>
      <c r="E1070" s="177">
        <f t="shared" si="603"/>
        <v>19351.379851939997</v>
      </c>
      <c r="F1070" s="178">
        <f t="shared" si="586"/>
        <v>235658.62372654001</v>
      </c>
      <c r="G1070" s="179">
        <f t="shared" si="604"/>
        <v>4832.2700000000004</v>
      </c>
      <c r="H1070" s="180">
        <f>IF(AND(N1070=1,N1069&gt;1),VLOOKUP(A1069,[1]Plan1!$CW$105:$CY$215,3),H1069)</f>
        <v>4843.87</v>
      </c>
      <c r="I1070" s="181">
        <f t="shared" si="587"/>
        <v>42897</v>
      </c>
      <c r="J1070" s="181">
        <f t="shared" si="605"/>
        <v>42927</v>
      </c>
      <c r="K1070" s="182">
        <f t="shared" si="588"/>
        <v>2.4005281161854075E-3</v>
      </c>
      <c r="L1070" s="213">
        <f t="shared" si="606"/>
        <v>42989</v>
      </c>
      <c r="M1070" s="183">
        <f t="shared" si="607"/>
        <v>21</v>
      </c>
      <c r="N1070" s="183">
        <f t="shared" si="589"/>
        <v>2</v>
      </c>
      <c r="O1070" s="177">
        <f t="shared" si="590"/>
        <v>1.0002283700000001</v>
      </c>
      <c r="P1070" s="184">
        <f t="shared" si="616"/>
        <v>0.99769996000000005</v>
      </c>
      <c r="Q1070" s="184">
        <f t="shared" si="608"/>
        <v>1.2206635832043962</v>
      </c>
      <c r="R1070" s="177">
        <f t="shared" si="615"/>
        <v>1.2209423399999999</v>
      </c>
      <c r="S1070" s="177">
        <f t="shared" si="609"/>
        <v>1.21495468</v>
      </c>
      <c r="T1070" s="177">
        <f t="shared" si="591"/>
        <v>309825.59729449003</v>
      </c>
      <c r="U1070" s="177">
        <f t="shared" si="592"/>
        <v>4159.6696636322085</v>
      </c>
      <c r="V1070" s="177">
        <f t="shared" si="593"/>
        <v>52066.96776732125</v>
      </c>
      <c r="W1070" s="177">
        <f t="shared" si="594"/>
        <v>311236.64100943349</v>
      </c>
      <c r="X1070" s="185">
        <f t="shared" si="595"/>
        <v>0</v>
      </c>
      <c r="Y1070" s="177">
        <f t="shared" si="596"/>
        <v>0</v>
      </c>
      <c r="Z1070" s="186">
        <f t="shared" si="597"/>
        <v>0</v>
      </c>
      <c r="AA1070" s="177">
        <f t="shared" si="610"/>
        <v>0</v>
      </c>
      <c r="AB1070" s="187">
        <f t="shared" si="611"/>
        <v>7.1215000000000001E-2</v>
      </c>
      <c r="AC1070" s="185">
        <f t="shared" si="598"/>
        <v>2</v>
      </c>
      <c r="AD1070" s="185">
        <v>252</v>
      </c>
      <c r="AE1070" s="184">
        <f t="shared" si="613"/>
        <v>1.000546129</v>
      </c>
      <c r="AF1070" s="177">
        <f t="shared" si="614"/>
        <v>169.20474361999999</v>
      </c>
      <c r="AG1070" s="177">
        <f t="shared" si="599"/>
        <v>169.97535551000001</v>
      </c>
      <c r="AH1070" s="188">
        <f t="shared" si="612"/>
        <v>0</v>
      </c>
      <c r="AI1070" s="188"/>
      <c r="AJ1070" s="188"/>
      <c r="AK1070" s="188"/>
      <c r="AL1070" s="8"/>
      <c r="AM1070" s="8"/>
      <c r="AN1070" s="8"/>
      <c r="AO1070" s="8"/>
      <c r="AP1070" s="8"/>
      <c r="AQ1070" s="8"/>
      <c r="AR1070" s="5"/>
      <c r="AW1070" s="30"/>
      <c r="AX1070" s="30"/>
      <c r="BF1070" s="1"/>
      <c r="BG1070" s="1"/>
      <c r="BH1070" s="1"/>
      <c r="BI1070" s="1"/>
    </row>
    <row r="1071" spans="1:61" x14ac:dyDescent="0.2">
      <c r="A1071" s="125">
        <f t="shared" si="600"/>
        <v>42962</v>
      </c>
      <c r="B1071" s="177">
        <f t="shared" si="585"/>
        <v>311524.51914235717</v>
      </c>
      <c r="C1071" s="3">
        <f t="shared" si="601"/>
        <v>42055810.084218219</v>
      </c>
      <c r="D1071" s="177">
        <f t="shared" si="602"/>
        <v>255010.00357848001</v>
      </c>
      <c r="E1071" s="177">
        <f t="shared" si="603"/>
        <v>19351.379851939997</v>
      </c>
      <c r="F1071" s="178">
        <f t="shared" si="586"/>
        <v>235658.62372654001</v>
      </c>
      <c r="G1071" s="179">
        <f t="shared" si="604"/>
        <v>4832.2700000000004</v>
      </c>
      <c r="H1071" s="180">
        <f>IF(AND(N1071=1,N1070&gt;1),VLOOKUP(A1070,[1]Plan1!$CW$105:$CY$215,3),H1070)</f>
        <v>4843.87</v>
      </c>
      <c r="I1071" s="181">
        <f t="shared" si="587"/>
        <v>42897</v>
      </c>
      <c r="J1071" s="181">
        <f t="shared" si="605"/>
        <v>42927</v>
      </c>
      <c r="K1071" s="182">
        <f t="shared" si="588"/>
        <v>2.4005281161854075E-3</v>
      </c>
      <c r="L1071" s="213">
        <f t="shared" si="606"/>
        <v>42989</v>
      </c>
      <c r="M1071" s="183">
        <f t="shared" si="607"/>
        <v>21</v>
      </c>
      <c r="N1071" s="183">
        <f t="shared" si="589"/>
        <v>3</v>
      </c>
      <c r="O1071" s="177">
        <f t="shared" si="590"/>
        <v>1.0003425800000001</v>
      </c>
      <c r="P1071" s="184">
        <f t="shared" si="616"/>
        <v>0.99769996000000005</v>
      </c>
      <c r="Q1071" s="184">
        <f t="shared" si="608"/>
        <v>1.2206635832043962</v>
      </c>
      <c r="R1071" s="177">
        <f t="shared" si="615"/>
        <v>1.22108175</v>
      </c>
      <c r="S1071" s="177">
        <f t="shared" si="609"/>
        <v>1.21495468</v>
      </c>
      <c r="T1071" s="177">
        <f t="shared" si="591"/>
        <v>309825.59729449003</v>
      </c>
      <c r="U1071" s="177">
        <f t="shared" si="592"/>
        <v>4159.6696636322085</v>
      </c>
      <c r="V1071" s="177">
        <f t="shared" si="593"/>
        <v>52099.820936054981</v>
      </c>
      <c r="W1071" s="177">
        <f t="shared" si="594"/>
        <v>311269.4941781672</v>
      </c>
      <c r="X1071" s="185">
        <f t="shared" si="595"/>
        <v>0</v>
      </c>
      <c r="Y1071" s="177">
        <f t="shared" si="596"/>
        <v>0</v>
      </c>
      <c r="Z1071" s="186">
        <f t="shared" si="597"/>
        <v>0</v>
      </c>
      <c r="AA1071" s="177">
        <f t="shared" si="610"/>
        <v>0</v>
      </c>
      <c r="AB1071" s="187">
        <f t="shared" si="611"/>
        <v>7.1215000000000001E-2</v>
      </c>
      <c r="AC1071" s="185">
        <f t="shared" si="598"/>
        <v>3</v>
      </c>
      <c r="AD1071" s="185">
        <v>252</v>
      </c>
      <c r="AE1071" s="184">
        <f t="shared" si="613"/>
        <v>1.0008193059999999</v>
      </c>
      <c r="AF1071" s="177">
        <f t="shared" si="614"/>
        <v>253.84197080999999</v>
      </c>
      <c r="AG1071" s="177">
        <f t="shared" si="599"/>
        <v>255.02496418999999</v>
      </c>
      <c r="AH1071" s="188">
        <f t="shared" si="612"/>
        <v>0</v>
      </c>
      <c r="AI1071" s="188"/>
      <c r="AJ1071" s="188"/>
      <c r="AK1071" s="188"/>
      <c r="AL1071" s="8"/>
      <c r="AM1071" s="8"/>
      <c r="AN1071" s="8"/>
      <c r="AO1071" s="8"/>
      <c r="AP1071" s="8"/>
      <c r="AQ1071" s="8"/>
      <c r="AR1071" s="5"/>
      <c r="AW1071" s="30"/>
      <c r="AX1071" s="30"/>
      <c r="BF1071" s="1"/>
      <c r="BG1071" s="1"/>
      <c r="BH1071" s="1"/>
      <c r="BI1071" s="1"/>
    </row>
    <row r="1072" spans="1:61" x14ac:dyDescent="0.2">
      <c r="A1072" s="125">
        <f t="shared" si="600"/>
        <v>42963</v>
      </c>
      <c r="B1072" s="177">
        <f t="shared" si="585"/>
        <v>311642.46526476712</v>
      </c>
      <c r="C1072" s="3">
        <f t="shared" si="601"/>
        <v>42071732.810743563</v>
      </c>
      <c r="D1072" s="177">
        <f t="shared" si="602"/>
        <v>255010.00357848001</v>
      </c>
      <c r="E1072" s="177">
        <f t="shared" si="603"/>
        <v>19351.379851939997</v>
      </c>
      <c r="F1072" s="178">
        <f t="shared" si="586"/>
        <v>235658.62372654001</v>
      </c>
      <c r="G1072" s="179">
        <f t="shared" si="604"/>
        <v>4832.2700000000004</v>
      </c>
      <c r="H1072" s="180">
        <f>IF(AND(N1072=1,N1071&gt;1),VLOOKUP(A1071,[1]Plan1!$CW$105:$CY$215,3),H1071)</f>
        <v>4843.87</v>
      </c>
      <c r="I1072" s="181">
        <f t="shared" si="587"/>
        <v>42897</v>
      </c>
      <c r="J1072" s="181">
        <f t="shared" si="605"/>
        <v>42927</v>
      </c>
      <c r="K1072" s="182">
        <f t="shared" si="588"/>
        <v>2.4005281161854075E-3</v>
      </c>
      <c r="L1072" s="213">
        <f t="shared" si="606"/>
        <v>42989</v>
      </c>
      <c r="M1072" s="183">
        <f t="shared" si="607"/>
        <v>21</v>
      </c>
      <c r="N1072" s="183">
        <f t="shared" si="589"/>
        <v>4</v>
      </c>
      <c r="O1072" s="177">
        <f t="shared" si="590"/>
        <v>1.0004567900000001</v>
      </c>
      <c r="P1072" s="184">
        <f t="shared" si="616"/>
        <v>0.99769996000000005</v>
      </c>
      <c r="Q1072" s="184">
        <f t="shared" si="608"/>
        <v>1.2206635832043962</v>
      </c>
      <c r="R1072" s="177">
        <f t="shared" si="615"/>
        <v>1.22122117</v>
      </c>
      <c r="S1072" s="177">
        <f t="shared" si="609"/>
        <v>1.21495468</v>
      </c>
      <c r="T1072" s="177">
        <f t="shared" si="591"/>
        <v>309825.59729449003</v>
      </c>
      <c r="U1072" s="177">
        <f t="shared" si="592"/>
        <v>4159.6696636322085</v>
      </c>
      <c r="V1072" s="177">
        <f t="shared" si="593"/>
        <v>52132.676461374933</v>
      </c>
      <c r="W1072" s="177">
        <f t="shared" si="594"/>
        <v>311302.34970348713</v>
      </c>
      <c r="X1072" s="185">
        <f t="shared" si="595"/>
        <v>0</v>
      </c>
      <c r="Y1072" s="177">
        <f t="shared" si="596"/>
        <v>0</v>
      </c>
      <c r="Z1072" s="186">
        <f t="shared" si="597"/>
        <v>0</v>
      </c>
      <c r="AA1072" s="177">
        <f t="shared" si="610"/>
        <v>0</v>
      </c>
      <c r="AB1072" s="187">
        <f t="shared" si="611"/>
        <v>7.1215000000000001E-2</v>
      </c>
      <c r="AC1072" s="185">
        <f t="shared" si="598"/>
        <v>4</v>
      </c>
      <c r="AD1072" s="185">
        <v>252</v>
      </c>
      <c r="AE1072" s="184">
        <f t="shared" si="613"/>
        <v>1.001092557</v>
      </c>
      <c r="AF1072" s="177">
        <f t="shared" si="614"/>
        <v>338.5021251</v>
      </c>
      <c r="AG1072" s="177">
        <f t="shared" si="599"/>
        <v>340.11556128000001</v>
      </c>
      <c r="AH1072" s="188">
        <f t="shared" si="612"/>
        <v>0</v>
      </c>
      <c r="AI1072" s="188"/>
      <c r="AJ1072" s="188"/>
      <c r="AK1072" s="188"/>
      <c r="AL1072" s="8"/>
      <c r="AM1072" s="8"/>
      <c r="AN1072" s="8"/>
      <c r="AO1072" s="8"/>
      <c r="AP1072" s="8"/>
      <c r="AQ1072" s="8"/>
      <c r="AR1072" s="5"/>
      <c r="AW1072" s="30"/>
      <c r="AX1072" s="30"/>
      <c r="BF1072" s="1"/>
      <c r="BG1072" s="1"/>
      <c r="BH1072" s="1"/>
      <c r="BI1072" s="1"/>
    </row>
    <row r="1073" spans="1:206" x14ac:dyDescent="0.2">
      <c r="A1073" s="125">
        <f t="shared" si="600"/>
        <v>42964</v>
      </c>
      <c r="B1073" s="177">
        <f t="shared" si="585"/>
        <v>311760.45741253963</v>
      </c>
      <c r="C1073" s="3">
        <f t="shared" si="601"/>
        <v>42087661.750692852</v>
      </c>
      <c r="D1073" s="177">
        <f t="shared" si="602"/>
        <v>255010.00357848001</v>
      </c>
      <c r="E1073" s="177">
        <f t="shared" si="603"/>
        <v>19351.379851939997</v>
      </c>
      <c r="F1073" s="178">
        <f t="shared" si="586"/>
        <v>235658.62372654001</v>
      </c>
      <c r="G1073" s="179">
        <f t="shared" si="604"/>
        <v>4832.2700000000004</v>
      </c>
      <c r="H1073" s="180">
        <f>IF(AND(N1073=1,N1072&gt;1),VLOOKUP(A1072,[1]Plan1!$CW$105:$CY$215,3),H1072)</f>
        <v>4843.87</v>
      </c>
      <c r="I1073" s="181">
        <f t="shared" si="587"/>
        <v>42897</v>
      </c>
      <c r="J1073" s="181">
        <f t="shared" si="605"/>
        <v>42927</v>
      </c>
      <c r="K1073" s="182">
        <f t="shared" si="588"/>
        <v>2.4005281161854075E-3</v>
      </c>
      <c r="L1073" s="213">
        <f t="shared" si="606"/>
        <v>42989</v>
      </c>
      <c r="M1073" s="183">
        <f t="shared" si="607"/>
        <v>21</v>
      </c>
      <c r="N1073" s="183">
        <f t="shared" si="589"/>
        <v>5</v>
      </c>
      <c r="O1073" s="177">
        <f t="shared" si="590"/>
        <v>1.0005710299999999</v>
      </c>
      <c r="P1073" s="184">
        <f t="shared" si="616"/>
        <v>0.99769996000000005</v>
      </c>
      <c r="Q1073" s="184">
        <f t="shared" si="608"/>
        <v>1.2206635832043962</v>
      </c>
      <c r="R1073" s="177">
        <f t="shared" si="615"/>
        <v>1.2213606100000001</v>
      </c>
      <c r="S1073" s="177">
        <f t="shared" si="609"/>
        <v>1.21495468</v>
      </c>
      <c r="T1073" s="177">
        <f t="shared" si="591"/>
        <v>309825.59729449003</v>
      </c>
      <c r="U1073" s="177">
        <f t="shared" si="592"/>
        <v>4159.6696636322085</v>
      </c>
      <c r="V1073" s="177">
        <f t="shared" si="593"/>
        <v>52165.536699867385</v>
      </c>
      <c r="W1073" s="177">
        <f t="shared" si="594"/>
        <v>311335.20994197961</v>
      </c>
      <c r="X1073" s="185">
        <f t="shared" si="595"/>
        <v>0</v>
      </c>
      <c r="Y1073" s="177">
        <f t="shared" si="596"/>
        <v>0</v>
      </c>
      <c r="Z1073" s="186">
        <f t="shared" si="597"/>
        <v>0</v>
      </c>
      <c r="AA1073" s="177">
        <f t="shared" si="610"/>
        <v>0</v>
      </c>
      <c r="AB1073" s="187">
        <f t="shared" si="611"/>
        <v>7.1215000000000001E-2</v>
      </c>
      <c r="AC1073" s="185">
        <f t="shared" si="598"/>
        <v>5</v>
      </c>
      <c r="AD1073" s="185">
        <v>252</v>
      </c>
      <c r="AE1073" s="184">
        <f t="shared" si="613"/>
        <v>1.0013658830000001</v>
      </c>
      <c r="AF1073" s="177">
        <f t="shared" si="614"/>
        <v>423.18551630000002</v>
      </c>
      <c r="AG1073" s="177">
        <f t="shared" si="599"/>
        <v>425.24747056000001</v>
      </c>
      <c r="AH1073" s="188">
        <f t="shared" si="612"/>
        <v>0</v>
      </c>
      <c r="AI1073" s="188"/>
      <c r="AJ1073" s="188"/>
      <c r="AK1073" s="188"/>
      <c r="AL1073" s="8"/>
      <c r="AM1073" s="8"/>
      <c r="AN1073" s="8"/>
      <c r="AO1073" s="8"/>
      <c r="AP1073" s="8"/>
      <c r="AQ1073" s="8"/>
      <c r="AR1073" s="5"/>
      <c r="AW1073" s="30"/>
      <c r="AX1073" s="30"/>
      <c r="BF1073" s="1"/>
      <c r="BG1073" s="1"/>
      <c r="BH1073" s="1"/>
      <c r="BI1073" s="1"/>
    </row>
    <row r="1074" spans="1:206" x14ac:dyDescent="0.2">
      <c r="A1074" s="125">
        <f t="shared" si="600"/>
        <v>42965</v>
      </c>
      <c r="B1074" s="177">
        <f t="shared" si="585"/>
        <v>311878.49292510829</v>
      </c>
      <c r="C1074" s="3">
        <f t="shared" si="601"/>
        <v>42103596.544889621</v>
      </c>
      <c r="D1074" s="177">
        <f t="shared" si="602"/>
        <v>255010.00357848001</v>
      </c>
      <c r="E1074" s="177">
        <f t="shared" si="603"/>
        <v>19351.379851939997</v>
      </c>
      <c r="F1074" s="178">
        <f t="shared" si="586"/>
        <v>235658.62372654001</v>
      </c>
      <c r="G1074" s="179">
        <f t="shared" si="604"/>
        <v>4832.2700000000004</v>
      </c>
      <c r="H1074" s="180">
        <f>IF(AND(N1074=1,N1073&gt;1),VLOOKUP(A1073,[1]Plan1!$CW$105:$CY$215,3),H1073)</f>
        <v>4843.87</v>
      </c>
      <c r="I1074" s="181">
        <f t="shared" si="587"/>
        <v>42897</v>
      </c>
      <c r="J1074" s="181">
        <f t="shared" si="605"/>
        <v>42927</v>
      </c>
      <c r="K1074" s="182">
        <f t="shared" si="588"/>
        <v>2.4005281161854075E-3</v>
      </c>
      <c r="L1074" s="213">
        <f t="shared" si="606"/>
        <v>42989</v>
      </c>
      <c r="M1074" s="183">
        <f t="shared" si="607"/>
        <v>21</v>
      </c>
      <c r="N1074" s="183">
        <f t="shared" si="589"/>
        <v>6</v>
      </c>
      <c r="O1074" s="177">
        <f t="shared" si="590"/>
        <v>1.00068527</v>
      </c>
      <c r="P1074" s="184">
        <f t="shared" si="616"/>
        <v>0.99769996000000005</v>
      </c>
      <c r="Q1074" s="184">
        <f t="shared" si="608"/>
        <v>1.2206635832043962</v>
      </c>
      <c r="R1074" s="177">
        <f t="shared" si="615"/>
        <v>1.2215000600000001</v>
      </c>
      <c r="S1074" s="177">
        <f t="shared" si="609"/>
        <v>1.21495468</v>
      </c>
      <c r="T1074" s="177">
        <f t="shared" si="591"/>
        <v>309825.59729449003</v>
      </c>
      <c r="U1074" s="177">
        <f t="shared" si="592"/>
        <v>4159.6696636322085</v>
      </c>
      <c r="V1074" s="177">
        <f t="shared" si="593"/>
        <v>52198.399294946059</v>
      </c>
      <c r="W1074" s="177">
        <f t="shared" si="594"/>
        <v>311368.07253705827</v>
      </c>
      <c r="X1074" s="185">
        <f t="shared" si="595"/>
        <v>0</v>
      </c>
      <c r="Y1074" s="177">
        <f t="shared" si="596"/>
        <v>0</v>
      </c>
      <c r="Z1074" s="186">
        <f t="shared" si="597"/>
        <v>0</v>
      </c>
      <c r="AA1074" s="177">
        <f t="shared" si="610"/>
        <v>0</v>
      </c>
      <c r="AB1074" s="187">
        <f t="shared" si="611"/>
        <v>7.1215000000000001E-2</v>
      </c>
      <c r="AC1074" s="185">
        <f t="shared" si="598"/>
        <v>6</v>
      </c>
      <c r="AD1074" s="185">
        <v>252</v>
      </c>
      <c r="AE1074" s="184">
        <f t="shared" si="613"/>
        <v>1.001639283</v>
      </c>
      <c r="AF1074" s="177">
        <f t="shared" si="614"/>
        <v>507.89183459999998</v>
      </c>
      <c r="AG1074" s="177">
        <f t="shared" si="599"/>
        <v>510.42038804999999</v>
      </c>
      <c r="AH1074" s="188">
        <f t="shared" si="612"/>
        <v>0</v>
      </c>
      <c r="AI1074" s="188"/>
      <c r="AJ1074" s="188"/>
      <c r="AK1074" s="188"/>
      <c r="AL1074" s="8"/>
      <c r="AM1074" s="8"/>
      <c r="AN1074" s="22"/>
      <c r="AO1074" s="22"/>
      <c r="AP1074" s="22"/>
      <c r="AQ1074" s="22"/>
      <c r="AR1074" s="5"/>
      <c r="AS1074" s="24"/>
      <c r="AT1074" s="24"/>
      <c r="AU1074" s="24"/>
      <c r="AV1074" s="24"/>
      <c r="AW1074" s="9"/>
      <c r="AX1074" s="9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  <c r="CY1074" s="24"/>
      <c r="CZ1074" s="24"/>
      <c r="DA1074" s="24"/>
      <c r="DB1074" s="24"/>
      <c r="DC1074" s="24"/>
      <c r="DD1074" s="24"/>
      <c r="DE1074" s="24"/>
      <c r="DF1074" s="24"/>
      <c r="DG1074" s="24"/>
      <c r="DH1074" s="24"/>
      <c r="DI1074" s="24"/>
      <c r="DJ1074" s="24"/>
      <c r="DK1074" s="24"/>
      <c r="DL1074" s="24"/>
      <c r="DM1074" s="24"/>
      <c r="DN1074" s="24"/>
      <c r="DO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24"/>
      <c r="GF1074" s="24"/>
      <c r="GG1074" s="24"/>
      <c r="GH1074" s="24"/>
      <c r="GI1074" s="24"/>
      <c r="GJ1074" s="24"/>
      <c r="GK1074" s="24"/>
      <c r="GL1074" s="24"/>
      <c r="GM1074" s="24"/>
      <c r="GN1074" s="24"/>
      <c r="GO1074" s="24"/>
      <c r="GP1074" s="24"/>
      <c r="GQ1074" s="24"/>
      <c r="GR1074" s="24"/>
      <c r="GS1074" s="24"/>
      <c r="GT1074" s="24"/>
      <c r="GU1074" s="24"/>
      <c r="GV1074" s="24"/>
      <c r="GW1074" s="24"/>
      <c r="GX1074" s="24"/>
    </row>
    <row r="1075" spans="1:206" x14ac:dyDescent="0.2">
      <c r="A1075" s="125">
        <f t="shared" si="600"/>
        <v>42966</v>
      </c>
      <c r="B1075" s="177">
        <f t="shared" si="585"/>
        <v>311996.57684529561</v>
      </c>
      <c r="C1075" s="3">
        <f t="shared" si="601"/>
        <v>42119537.874114908</v>
      </c>
      <c r="D1075" s="177">
        <f t="shared" si="602"/>
        <v>255010.00357848001</v>
      </c>
      <c r="E1075" s="177">
        <f t="shared" si="603"/>
        <v>19351.379851939997</v>
      </c>
      <c r="F1075" s="178">
        <f t="shared" si="586"/>
        <v>235658.62372654001</v>
      </c>
      <c r="G1075" s="179">
        <f t="shared" si="604"/>
        <v>4832.2700000000004</v>
      </c>
      <c r="H1075" s="180">
        <f>IF(AND(N1075=1,N1074&gt;1),VLOOKUP(A1074,[1]Plan1!$CW$105:$CY$215,3),H1074)</f>
        <v>4843.87</v>
      </c>
      <c r="I1075" s="181">
        <f t="shared" si="587"/>
        <v>42897</v>
      </c>
      <c r="J1075" s="181">
        <f t="shared" si="605"/>
        <v>42927</v>
      </c>
      <c r="K1075" s="182">
        <f t="shared" si="588"/>
        <v>2.4005281161854075E-3</v>
      </c>
      <c r="L1075" s="213">
        <f t="shared" si="606"/>
        <v>42989</v>
      </c>
      <c r="M1075" s="183">
        <f t="shared" si="607"/>
        <v>21</v>
      </c>
      <c r="N1075" s="183">
        <f t="shared" si="589"/>
        <v>7</v>
      </c>
      <c r="O1075" s="177">
        <f t="shared" si="590"/>
        <v>1.0007995300000001</v>
      </c>
      <c r="P1075" s="184">
        <f t="shared" si="616"/>
        <v>0.99769996000000005</v>
      </c>
      <c r="Q1075" s="184">
        <f t="shared" si="608"/>
        <v>1.2206635832043962</v>
      </c>
      <c r="R1075" s="177">
        <f t="shared" si="615"/>
        <v>1.22163954</v>
      </c>
      <c r="S1075" s="177">
        <f t="shared" si="609"/>
        <v>1.21495468</v>
      </c>
      <c r="T1075" s="177">
        <f t="shared" si="591"/>
        <v>309825.59729449003</v>
      </c>
      <c r="U1075" s="177">
        <f t="shared" si="592"/>
        <v>4159.6696636322085</v>
      </c>
      <c r="V1075" s="177">
        <f t="shared" si="593"/>
        <v>52231.268959783403</v>
      </c>
      <c r="W1075" s="177">
        <f t="shared" si="594"/>
        <v>311400.94220189564</v>
      </c>
      <c r="X1075" s="185">
        <f t="shared" si="595"/>
        <v>0</v>
      </c>
      <c r="Y1075" s="177">
        <f t="shared" si="596"/>
        <v>0</v>
      </c>
      <c r="Z1075" s="186">
        <f t="shared" si="597"/>
        <v>0</v>
      </c>
      <c r="AA1075" s="177">
        <f t="shared" si="610"/>
        <v>0</v>
      </c>
      <c r="AB1075" s="187">
        <f t="shared" si="611"/>
        <v>7.1215000000000001E-2</v>
      </c>
      <c r="AC1075" s="185">
        <f t="shared" si="598"/>
        <v>7</v>
      </c>
      <c r="AD1075" s="185">
        <v>252</v>
      </c>
      <c r="AE1075" s="184">
        <f t="shared" si="613"/>
        <v>1.001912758</v>
      </c>
      <c r="AF1075" s="177">
        <f t="shared" si="614"/>
        <v>592.62138981999999</v>
      </c>
      <c r="AG1075" s="177">
        <f t="shared" si="599"/>
        <v>595.63464339999996</v>
      </c>
      <c r="AH1075" s="188">
        <f t="shared" si="612"/>
        <v>0</v>
      </c>
      <c r="AI1075" s="188"/>
      <c r="AJ1075" s="188"/>
      <c r="AK1075" s="188"/>
      <c r="AL1075" s="8"/>
      <c r="AM1075" s="8"/>
      <c r="AN1075" s="8"/>
      <c r="AO1075" s="8"/>
      <c r="AP1075" s="8"/>
      <c r="AQ1075" s="8"/>
      <c r="AR1075" s="5"/>
      <c r="AW1075" s="30"/>
      <c r="AX1075" s="30"/>
      <c r="BF1075" s="1"/>
      <c r="BG1075" s="1"/>
      <c r="BH1075" s="1"/>
      <c r="BI1075" s="1"/>
    </row>
    <row r="1076" spans="1:206" x14ac:dyDescent="0.2">
      <c r="A1076" s="125">
        <f t="shared" si="600"/>
        <v>42967</v>
      </c>
      <c r="B1076" s="177">
        <f t="shared" si="585"/>
        <v>311996.57684529561</v>
      </c>
      <c r="C1076" s="3">
        <f t="shared" si="601"/>
        <v>42119537.874114908</v>
      </c>
      <c r="D1076" s="177">
        <f t="shared" si="602"/>
        <v>255010.00357848001</v>
      </c>
      <c r="E1076" s="177">
        <f t="shared" si="603"/>
        <v>19351.379851939997</v>
      </c>
      <c r="F1076" s="178">
        <f t="shared" si="586"/>
        <v>235658.62372654001</v>
      </c>
      <c r="G1076" s="179">
        <f t="shared" si="604"/>
        <v>4832.2700000000004</v>
      </c>
      <c r="H1076" s="180">
        <f>IF(AND(N1076=1,N1075&gt;1),VLOOKUP(A1075,[1]Plan1!$CW$105:$CY$215,3),H1075)</f>
        <v>4843.87</v>
      </c>
      <c r="I1076" s="181">
        <f t="shared" si="587"/>
        <v>42897</v>
      </c>
      <c r="J1076" s="181">
        <f t="shared" si="605"/>
        <v>42927</v>
      </c>
      <c r="K1076" s="182">
        <f t="shared" si="588"/>
        <v>2.4005281161854075E-3</v>
      </c>
      <c r="L1076" s="213">
        <f t="shared" si="606"/>
        <v>42989</v>
      </c>
      <c r="M1076" s="183">
        <f t="shared" si="607"/>
        <v>21</v>
      </c>
      <c r="N1076" s="183">
        <f t="shared" si="589"/>
        <v>7</v>
      </c>
      <c r="O1076" s="177">
        <f t="shared" si="590"/>
        <v>1.0007995300000001</v>
      </c>
      <c r="P1076" s="184">
        <f t="shared" si="616"/>
        <v>0.99769996000000005</v>
      </c>
      <c r="Q1076" s="184">
        <f t="shared" si="608"/>
        <v>1.2206635832043962</v>
      </c>
      <c r="R1076" s="177">
        <f t="shared" si="615"/>
        <v>1.22163954</v>
      </c>
      <c r="S1076" s="177">
        <f t="shared" si="609"/>
        <v>1.21495468</v>
      </c>
      <c r="T1076" s="177">
        <f t="shared" si="591"/>
        <v>309825.59729449003</v>
      </c>
      <c r="U1076" s="177">
        <f t="shared" si="592"/>
        <v>4159.6696636322085</v>
      </c>
      <c r="V1076" s="177">
        <f t="shared" si="593"/>
        <v>52231.268959783403</v>
      </c>
      <c r="W1076" s="177">
        <f t="shared" si="594"/>
        <v>311400.94220189564</v>
      </c>
      <c r="X1076" s="185">
        <f t="shared" si="595"/>
        <v>0</v>
      </c>
      <c r="Y1076" s="177">
        <f t="shared" si="596"/>
        <v>0</v>
      </c>
      <c r="Z1076" s="186">
        <f t="shared" si="597"/>
        <v>0</v>
      </c>
      <c r="AA1076" s="177">
        <f t="shared" si="610"/>
        <v>0</v>
      </c>
      <c r="AB1076" s="187">
        <f t="shared" si="611"/>
        <v>7.1215000000000001E-2</v>
      </c>
      <c r="AC1076" s="185">
        <f t="shared" si="598"/>
        <v>7</v>
      </c>
      <c r="AD1076" s="185">
        <v>252</v>
      </c>
      <c r="AE1076" s="184">
        <f t="shared" si="613"/>
        <v>1.001912758</v>
      </c>
      <c r="AF1076" s="177">
        <f t="shared" si="614"/>
        <v>592.62138981999999</v>
      </c>
      <c r="AG1076" s="177">
        <f t="shared" si="599"/>
        <v>595.63464339999996</v>
      </c>
      <c r="AH1076" s="188">
        <f t="shared" si="612"/>
        <v>0</v>
      </c>
      <c r="AI1076" s="188"/>
      <c r="AJ1076" s="188"/>
      <c r="AK1076" s="188"/>
      <c r="AL1076" s="8"/>
      <c r="AM1076" s="8"/>
      <c r="AN1076" s="8"/>
      <c r="AO1076" s="8"/>
      <c r="AP1076" s="8"/>
      <c r="AQ1076" s="8"/>
      <c r="AR1076" s="5"/>
      <c r="AW1076" s="30"/>
      <c r="AX1076" s="30"/>
      <c r="BF1076" s="1"/>
      <c r="BG1076" s="1"/>
      <c r="BH1076" s="1"/>
      <c r="BI1076" s="1"/>
    </row>
    <row r="1077" spans="1:206" x14ac:dyDescent="0.2">
      <c r="A1077" s="125">
        <f t="shared" si="600"/>
        <v>42968</v>
      </c>
      <c r="B1077" s="177">
        <f t="shared" si="585"/>
        <v>311996.57684529561</v>
      </c>
      <c r="C1077" s="3">
        <f t="shared" si="601"/>
        <v>42119537.874114908</v>
      </c>
      <c r="D1077" s="177">
        <f t="shared" si="602"/>
        <v>255010.00357848001</v>
      </c>
      <c r="E1077" s="177">
        <f t="shared" si="603"/>
        <v>19351.379851939997</v>
      </c>
      <c r="F1077" s="178">
        <f t="shared" si="586"/>
        <v>235658.62372654001</v>
      </c>
      <c r="G1077" s="179">
        <f t="shared" si="604"/>
        <v>4832.2700000000004</v>
      </c>
      <c r="H1077" s="180">
        <f>IF(AND(N1077=1,N1076&gt;1),VLOOKUP(A1076,[1]Plan1!$CW$105:$CY$215,3),H1076)</f>
        <v>4843.87</v>
      </c>
      <c r="I1077" s="181">
        <f t="shared" si="587"/>
        <v>42897</v>
      </c>
      <c r="J1077" s="181">
        <f t="shared" si="605"/>
        <v>42927</v>
      </c>
      <c r="K1077" s="182">
        <f t="shared" si="588"/>
        <v>2.4005281161854075E-3</v>
      </c>
      <c r="L1077" s="213">
        <f t="shared" si="606"/>
        <v>42989</v>
      </c>
      <c r="M1077" s="183">
        <f t="shared" si="607"/>
        <v>21</v>
      </c>
      <c r="N1077" s="183">
        <f t="shared" si="589"/>
        <v>7</v>
      </c>
      <c r="O1077" s="177">
        <f t="shared" si="590"/>
        <v>1.0007995300000001</v>
      </c>
      <c r="P1077" s="184">
        <f t="shared" si="616"/>
        <v>0.99769996000000005</v>
      </c>
      <c r="Q1077" s="184">
        <f t="shared" si="608"/>
        <v>1.2206635832043962</v>
      </c>
      <c r="R1077" s="177">
        <f t="shared" si="615"/>
        <v>1.22163954</v>
      </c>
      <c r="S1077" s="177">
        <f t="shared" si="609"/>
        <v>1.21495468</v>
      </c>
      <c r="T1077" s="177">
        <f t="shared" si="591"/>
        <v>309825.59729449003</v>
      </c>
      <c r="U1077" s="177">
        <f t="shared" si="592"/>
        <v>4159.6696636322085</v>
      </c>
      <c r="V1077" s="177">
        <f t="shared" si="593"/>
        <v>52231.268959783403</v>
      </c>
      <c r="W1077" s="177">
        <f t="shared" si="594"/>
        <v>311400.94220189564</v>
      </c>
      <c r="X1077" s="185">
        <f t="shared" si="595"/>
        <v>0</v>
      </c>
      <c r="Y1077" s="177">
        <f t="shared" si="596"/>
        <v>0</v>
      </c>
      <c r="Z1077" s="186">
        <f t="shared" si="597"/>
        <v>0</v>
      </c>
      <c r="AA1077" s="177">
        <f t="shared" si="610"/>
        <v>0</v>
      </c>
      <c r="AB1077" s="187">
        <f t="shared" si="611"/>
        <v>7.1215000000000001E-2</v>
      </c>
      <c r="AC1077" s="185">
        <f t="shared" si="598"/>
        <v>7</v>
      </c>
      <c r="AD1077" s="185">
        <v>252</v>
      </c>
      <c r="AE1077" s="184">
        <f t="shared" si="613"/>
        <v>1.001912758</v>
      </c>
      <c r="AF1077" s="177">
        <f t="shared" si="614"/>
        <v>592.62138981999999</v>
      </c>
      <c r="AG1077" s="177">
        <f t="shared" si="599"/>
        <v>595.63464339999996</v>
      </c>
      <c r="AH1077" s="188">
        <f t="shared" si="612"/>
        <v>0</v>
      </c>
      <c r="AI1077" s="188"/>
      <c r="AJ1077" s="188"/>
      <c r="AK1077" s="188"/>
      <c r="AL1077" s="8"/>
      <c r="AM1077" s="8"/>
      <c r="AN1077" s="8"/>
      <c r="AO1077" s="8"/>
      <c r="AP1077" s="8"/>
      <c r="AQ1077" s="8"/>
      <c r="AR1077" s="5"/>
      <c r="AW1077" s="30"/>
      <c r="AX1077" s="30"/>
      <c r="BF1077" s="1"/>
      <c r="BG1077" s="1"/>
      <c r="BH1077" s="1"/>
      <c r="BI1077" s="1"/>
    </row>
    <row r="1078" spans="1:206" x14ac:dyDescent="0.2">
      <c r="A1078" s="125">
        <f t="shared" si="600"/>
        <v>42969</v>
      </c>
      <c r="B1078" s="177">
        <f t="shared" si="585"/>
        <v>312114.70210108301</v>
      </c>
      <c r="C1078" s="3">
        <f t="shared" si="601"/>
        <v>42135484.783646204</v>
      </c>
      <c r="D1078" s="177">
        <f t="shared" si="602"/>
        <v>255010.00357848001</v>
      </c>
      <c r="E1078" s="177">
        <f t="shared" si="603"/>
        <v>19351.379851939997</v>
      </c>
      <c r="F1078" s="178">
        <f t="shared" si="586"/>
        <v>235658.62372654001</v>
      </c>
      <c r="G1078" s="179">
        <f t="shared" si="604"/>
        <v>4832.2700000000004</v>
      </c>
      <c r="H1078" s="180">
        <f>IF(AND(N1078=1,N1077&gt;1),VLOOKUP(A1077,[1]Plan1!$CW$105:$CY$215,3),H1077)</f>
        <v>4843.87</v>
      </c>
      <c r="I1078" s="181">
        <f t="shared" si="587"/>
        <v>42897</v>
      </c>
      <c r="J1078" s="181">
        <f t="shared" si="605"/>
        <v>42927</v>
      </c>
      <c r="K1078" s="182">
        <f t="shared" si="588"/>
        <v>2.4005281161854075E-3</v>
      </c>
      <c r="L1078" s="213">
        <f t="shared" si="606"/>
        <v>42989</v>
      </c>
      <c r="M1078" s="183">
        <f t="shared" si="607"/>
        <v>21</v>
      </c>
      <c r="N1078" s="183">
        <f t="shared" si="589"/>
        <v>8</v>
      </c>
      <c r="O1078" s="177">
        <f t="shared" si="590"/>
        <v>1.0009138</v>
      </c>
      <c r="P1078" s="184">
        <f t="shared" si="616"/>
        <v>0.99769996000000005</v>
      </c>
      <c r="Q1078" s="184">
        <f t="shared" si="608"/>
        <v>1.2206635832043962</v>
      </c>
      <c r="R1078" s="177">
        <f t="shared" si="615"/>
        <v>1.22177902</v>
      </c>
      <c r="S1078" s="177">
        <f t="shared" si="609"/>
        <v>1.21495468</v>
      </c>
      <c r="T1078" s="177">
        <f t="shared" si="591"/>
        <v>309825.59729449003</v>
      </c>
      <c r="U1078" s="177">
        <f t="shared" si="592"/>
        <v>4159.6696636322085</v>
      </c>
      <c r="V1078" s="177">
        <f t="shared" si="593"/>
        <v>52264.138624620806</v>
      </c>
      <c r="W1078" s="177">
        <f t="shared" si="594"/>
        <v>311433.81186673301</v>
      </c>
      <c r="X1078" s="185">
        <f t="shared" si="595"/>
        <v>0</v>
      </c>
      <c r="Y1078" s="177">
        <f t="shared" si="596"/>
        <v>0</v>
      </c>
      <c r="Z1078" s="186">
        <f t="shared" si="597"/>
        <v>0</v>
      </c>
      <c r="AA1078" s="177">
        <f t="shared" si="610"/>
        <v>0</v>
      </c>
      <c r="AB1078" s="187">
        <f t="shared" si="611"/>
        <v>7.1215000000000001E-2</v>
      </c>
      <c r="AC1078" s="185">
        <f t="shared" si="598"/>
        <v>8</v>
      </c>
      <c r="AD1078" s="185">
        <v>252</v>
      </c>
      <c r="AE1078" s="184">
        <f t="shared" si="613"/>
        <v>1.002186308</v>
      </c>
      <c r="AF1078" s="177">
        <f t="shared" si="614"/>
        <v>677.37418195999999</v>
      </c>
      <c r="AG1078" s="177">
        <f t="shared" si="599"/>
        <v>680.89023435000001</v>
      </c>
      <c r="AH1078" s="188">
        <f t="shared" si="612"/>
        <v>0</v>
      </c>
      <c r="AI1078" s="188"/>
      <c r="AJ1078" s="188"/>
      <c r="AK1078" s="188"/>
      <c r="AL1078" s="8"/>
      <c r="AM1078" s="8"/>
      <c r="AN1078" s="8"/>
      <c r="AO1078" s="8"/>
      <c r="AP1078" s="8"/>
      <c r="AQ1078" s="8"/>
      <c r="AR1078" s="5"/>
      <c r="AW1078" s="30"/>
      <c r="AX1078" s="30"/>
      <c r="BF1078" s="1"/>
      <c r="BG1078" s="1"/>
      <c r="BH1078" s="1"/>
      <c r="BI1078" s="1"/>
    </row>
    <row r="1079" spans="1:206" x14ac:dyDescent="0.2">
      <c r="A1079" s="125">
        <f t="shared" si="600"/>
        <v>42970</v>
      </c>
      <c r="B1079" s="177">
        <f t="shared" si="585"/>
        <v>312232.87547554908</v>
      </c>
      <c r="C1079" s="3">
        <f t="shared" si="601"/>
        <v>42151438.189199127</v>
      </c>
      <c r="D1079" s="177">
        <f t="shared" si="602"/>
        <v>255010.00357848001</v>
      </c>
      <c r="E1079" s="177">
        <f t="shared" si="603"/>
        <v>19351.379851939997</v>
      </c>
      <c r="F1079" s="178">
        <f t="shared" si="586"/>
        <v>235658.62372654001</v>
      </c>
      <c r="G1079" s="179">
        <f t="shared" si="604"/>
        <v>4832.2700000000004</v>
      </c>
      <c r="H1079" s="180">
        <f>IF(AND(N1079=1,N1078&gt;1),VLOOKUP(A1078,[1]Plan1!$CW$105:$CY$215,3),H1078)</f>
        <v>4843.87</v>
      </c>
      <c r="I1079" s="181">
        <f t="shared" si="587"/>
        <v>42897</v>
      </c>
      <c r="J1079" s="181">
        <f t="shared" si="605"/>
        <v>42927</v>
      </c>
      <c r="K1079" s="182">
        <f t="shared" si="588"/>
        <v>2.4005281161854075E-3</v>
      </c>
      <c r="L1079" s="213">
        <f t="shared" si="606"/>
        <v>42989</v>
      </c>
      <c r="M1079" s="183">
        <f t="shared" si="607"/>
        <v>21</v>
      </c>
      <c r="N1079" s="183">
        <f t="shared" si="589"/>
        <v>9</v>
      </c>
      <c r="O1079" s="177">
        <f t="shared" si="590"/>
        <v>1.0010280899999999</v>
      </c>
      <c r="P1079" s="184">
        <f t="shared" si="616"/>
        <v>0.99769996000000005</v>
      </c>
      <c r="Q1079" s="184">
        <f t="shared" si="608"/>
        <v>1.2206635832043962</v>
      </c>
      <c r="R1079" s="177">
        <f t="shared" si="615"/>
        <v>1.2219185299999999</v>
      </c>
      <c r="S1079" s="177">
        <f t="shared" si="609"/>
        <v>1.21495468</v>
      </c>
      <c r="T1079" s="177">
        <f t="shared" si="591"/>
        <v>309825.59729449003</v>
      </c>
      <c r="U1079" s="177">
        <f t="shared" si="592"/>
        <v>4159.6696636322085</v>
      </c>
      <c r="V1079" s="177">
        <f t="shared" si="593"/>
        <v>52297.015359216872</v>
      </c>
      <c r="W1079" s="177">
        <f t="shared" si="594"/>
        <v>311466.68860132911</v>
      </c>
      <c r="X1079" s="185">
        <f t="shared" si="595"/>
        <v>0</v>
      </c>
      <c r="Y1079" s="177">
        <f t="shared" si="596"/>
        <v>0</v>
      </c>
      <c r="Z1079" s="186">
        <f t="shared" si="597"/>
        <v>0</v>
      </c>
      <c r="AA1079" s="177">
        <f t="shared" si="610"/>
        <v>0</v>
      </c>
      <c r="AB1079" s="187">
        <f t="shared" si="611"/>
        <v>7.1215000000000001E-2</v>
      </c>
      <c r="AC1079" s="185">
        <f t="shared" si="598"/>
        <v>9</v>
      </c>
      <c r="AD1079" s="185">
        <v>252</v>
      </c>
      <c r="AE1079" s="184">
        <f t="shared" si="613"/>
        <v>1.0024599320000001</v>
      </c>
      <c r="AF1079" s="177">
        <f t="shared" si="614"/>
        <v>762.14990120000004</v>
      </c>
      <c r="AG1079" s="177">
        <f t="shared" si="599"/>
        <v>766.18687422000005</v>
      </c>
      <c r="AH1079" s="188">
        <f t="shared" si="612"/>
        <v>0</v>
      </c>
      <c r="AI1079" s="188"/>
      <c r="AJ1079" s="188"/>
      <c r="AK1079" s="188"/>
      <c r="AL1079" s="8"/>
      <c r="AM1079" s="8"/>
      <c r="AN1079" s="8"/>
      <c r="AO1079" s="8"/>
      <c r="AP1079" s="8"/>
      <c r="AQ1079" s="8"/>
      <c r="AR1079" s="5"/>
      <c r="AW1079" s="30"/>
      <c r="AX1079" s="30"/>
      <c r="BF1079" s="1"/>
      <c r="BG1079" s="1"/>
      <c r="BH1079" s="1"/>
      <c r="BI1079" s="1"/>
    </row>
    <row r="1080" spans="1:206" x14ac:dyDescent="0.2">
      <c r="A1080" s="125">
        <f t="shared" si="600"/>
        <v>42971</v>
      </c>
      <c r="B1080" s="177">
        <f t="shared" si="585"/>
        <v>312351.0925672414</v>
      </c>
      <c r="C1080" s="3">
        <f t="shared" si="601"/>
        <v>42167397.496577591</v>
      </c>
      <c r="D1080" s="177">
        <f t="shared" si="602"/>
        <v>255010.00357848001</v>
      </c>
      <c r="E1080" s="177">
        <f t="shared" si="603"/>
        <v>19351.379851939997</v>
      </c>
      <c r="F1080" s="178">
        <f t="shared" si="586"/>
        <v>235658.62372654001</v>
      </c>
      <c r="G1080" s="179">
        <f t="shared" si="604"/>
        <v>4832.2700000000004</v>
      </c>
      <c r="H1080" s="180">
        <f>IF(AND(N1080=1,N1079&gt;1),VLOOKUP(A1079,[1]Plan1!$CW$105:$CY$215,3),H1079)</f>
        <v>4843.87</v>
      </c>
      <c r="I1080" s="181">
        <f t="shared" si="587"/>
        <v>42897</v>
      </c>
      <c r="J1080" s="181">
        <f t="shared" si="605"/>
        <v>42927</v>
      </c>
      <c r="K1080" s="182">
        <f t="shared" si="588"/>
        <v>2.4005281161854075E-3</v>
      </c>
      <c r="L1080" s="213">
        <f t="shared" si="606"/>
        <v>42989</v>
      </c>
      <c r="M1080" s="183">
        <f t="shared" si="607"/>
        <v>21</v>
      </c>
      <c r="N1080" s="183">
        <f t="shared" si="589"/>
        <v>10</v>
      </c>
      <c r="O1080" s="177">
        <f t="shared" si="590"/>
        <v>1.00114239</v>
      </c>
      <c r="P1080" s="184">
        <f t="shared" si="616"/>
        <v>0.99769996000000005</v>
      </c>
      <c r="Q1080" s="184">
        <f t="shared" si="608"/>
        <v>1.2206635832043962</v>
      </c>
      <c r="R1080" s="177">
        <f t="shared" si="615"/>
        <v>1.22205805</v>
      </c>
      <c r="S1080" s="177">
        <f t="shared" si="609"/>
        <v>1.21495468</v>
      </c>
      <c r="T1080" s="177">
        <f t="shared" si="591"/>
        <v>309825.59729449003</v>
      </c>
      <c r="U1080" s="177">
        <f t="shared" si="592"/>
        <v>4159.6696636322085</v>
      </c>
      <c r="V1080" s="177">
        <f t="shared" si="593"/>
        <v>52329.89445039921</v>
      </c>
      <c r="W1080" s="177">
        <f t="shared" si="594"/>
        <v>311499.56769251142</v>
      </c>
      <c r="X1080" s="185">
        <f t="shared" si="595"/>
        <v>0</v>
      </c>
      <c r="Y1080" s="177">
        <f t="shared" si="596"/>
        <v>0</v>
      </c>
      <c r="Z1080" s="186">
        <f t="shared" si="597"/>
        <v>0</v>
      </c>
      <c r="AA1080" s="177">
        <f t="shared" si="610"/>
        <v>0</v>
      </c>
      <c r="AB1080" s="187">
        <f t="shared" si="611"/>
        <v>7.1215000000000001E-2</v>
      </c>
      <c r="AC1080" s="185">
        <f t="shared" si="598"/>
        <v>10</v>
      </c>
      <c r="AD1080" s="185">
        <v>252</v>
      </c>
      <c r="AE1080" s="184">
        <f t="shared" si="613"/>
        <v>1.0027336309999999</v>
      </c>
      <c r="AF1080" s="177">
        <f t="shared" si="614"/>
        <v>846.94885735000003</v>
      </c>
      <c r="AG1080" s="177">
        <f t="shared" si="599"/>
        <v>851.52487472999996</v>
      </c>
      <c r="AH1080" s="188">
        <f t="shared" si="612"/>
        <v>0</v>
      </c>
      <c r="AI1080" s="188"/>
      <c r="AJ1080" s="188"/>
      <c r="AK1080" s="188"/>
      <c r="AL1080" s="8"/>
      <c r="AM1080" s="8"/>
      <c r="AN1080" s="8"/>
      <c r="AO1080" s="8"/>
      <c r="AP1080" s="8"/>
      <c r="AQ1080" s="8"/>
      <c r="AR1080" s="5"/>
      <c r="AW1080" s="30"/>
      <c r="AX1080" s="30"/>
      <c r="BF1080" s="1"/>
      <c r="BG1080" s="1"/>
      <c r="BH1080" s="1"/>
      <c r="BI1080" s="1"/>
    </row>
    <row r="1081" spans="1:206" x14ac:dyDescent="0.2">
      <c r="A1081" s="125">
        <f t="shared" si="600"/>
        <v>42972</v>
      </c>
      <c r="B1081" s="177">
        <f t="shared" si="585"/>
        <v>312469.35574915621</v>
      </c>
      <c r="C1081" s="3">
        <f t="shared" si="601"/>
        <v>42183363.026136085</v>
      </c>
      <c r="D1081" s="177">
        <f t="shared" si="602"/>
        <v>255010.00357848001</v>
      </c>
      <c r="E1081" s="177">
        <f t="shared" si="603"/>
        <v>19351.379851939997</v>
      </c>
      <c r="F1081" s="178">
        <f t="shared" si="586"/>
        <v>235658.62372654001</v>
      </c>
      <c r="G1081" s="179">
        <f t="shared" si="604"/>
        <v>4832.2700000000004</v>
      </c>
      <c r="H1081" s="180">
        <f>IF(AND(N1081=1,N1080&gt;1),VLOOKUP(A1080,[1]Plan1!$CW$105:$CY$215,3),H1080)</f>
        <v>4843.87</v>
      </c>
      <c r="I1081" s="181">
        <f t="shared" si="587"/>
        <v>42897</v>
      </c>
      <c r="J1081" s="181">
        <f t="shared" si="605"/>
        <v>42927</v>
      </c>
      <c r="K1081" s="182">
        <f t="shared" si="588"/>
        <v>2.4005281161854075E-3</v>
      </c>
      <c r="L1081" s="213">
        <f t="shared" si="606"/>
        <v>42989</v>
      </c>
      <c r="M1081" s="183">
        <f t="shared" si="607"/>
        <v>21</v>
      </c>
      <c r="N1081" s="183">
        <f t="shared" si="589"/>
        <v>11</v>
      </c>
      <c r="O1081" s="177">
        <f t="shared" si="590"/>
        <v>1.0012567000000001</v>
      </c>
      <c r="P1081" s="184">
        <f t="shared" si="616"/>
        <v>0.99769996000000005</v>
      </c>
      <c r="Q1081" s="184">
        <f t="shared" si="608"/>
        <v>1.2206635832043962</v>
      </c>
      <c r="R1081" s="177">
        <f t="shared" si="615"/>
        <v>1.2221975899999999</v>
      </c>
      <c r="S1081" s="177">
        <f t="shared" si="609"/>
        <v>1.21495468</v>
      </c>
      <c r="T1081" s="177">
        <f t="shared" si="591"/>
        <v>309825.59729449003</v>
      </c>
      <c r="U1081" s="177">
        <f t="shared" si="592"/>
        <v>4159.6696636322085</v>
      </c>
      <c r="V1081" s="177">
        <f t="shared" si="593"/>
        <v>52362.778254753997</v>
      </c>
      <c r="W1081" s="177">
        <f t="shared" si="594"/>
        <v>311532.45149686618</v>
      </c>
      <c r="X1081" s="185">
        <f t="shared" si="595"/>
        <v>0</v>
      </c>
      <c r="Y1081" s="177">
        <f t="shared" si="596"/>
        <v>0</v>
      </c>
      <c r="Z1081" s="186">
        <f t="shared" si="597"/>
        <v>0</v>
      </c>
      <c r="AA1081" s="177">
        <f t="shared" si="610"/>
        <v>0</v>
      </c>
      <c r="AB1081" s="187">
        <f t="shared" si="611"/>
        <v>7.1215000000000001E-2</v>
      </c>
      <c r="AC1081" s="185">
        <f t="shared" si="598"/>
        <v>11</v>
      </c>
      <c r="AD1081" s="185">
        <v>252</v>
      </c>
      <c r="AE1081" s="184">
        <f t="shared" si="613"/>
        <v>1.003007405</v>
      </c>
      <c r="AF1081" s="177">
        <f t="shared" si="614"/>
        <v>931.77105042999995</v>
      </c>
      <c r="AG1081" s="177">
        <f t="shared" si="599"/>
        <v>936.90425229000004</v>
      </c>
      <c r="AH1081" s="188">
        <f t="shared" si="612"/>
        <v>0</v>
      </c>
      <c r="AI1081" s="188"/>
      <c r="AJ1081" s="188"/>
      <c r="AK1081" s="188"/>
      <c r="AL1081" s="8"/>
      <c r="AM1081" s="8"/>
      <c r="AN1081" s="8"/>
      <c r="AO1081" s="8"/>
      <c r="AP1081" s="8"/>
      <c r="AQ1081" s="8"/>
      <c r="AR1081" s="5"/>
      <c r="AW1081" s="30"/>
      <c r="AX1081" s="30"/>
      <c r="BF1081" s="1"/>
      <c r="BG1081" s="1"/>
      <c r="BH1081" s="1"/>
      <c r="BI1081" s="1"/>
    </row>
    <row r="1082" spans="1:206" x14ac:dyDescent="0.2">
      <c r="A1082" s="125">
        <f t="shared" si="600"/>
        <v>42973</v>
      </c>
      <c r="B1082" s="177">
        <f t="shared" si="585"/>
        <v>312587.65999237105</v>
      </c>
      <c r="C1082" s="3">
        <f t="shared" si="601"/>
        <v>42199334.098970093</v>
      </c>
      <c r="D1082" s="177">
        <f t="shared" si="602"/>
        <v>255010.00357848001</v>
      </c>
      <c r="E1082" s="177">
        <f t="shared" si="603"/>
        <v>19351.379851939997</v>
      </c>
      <c r="F1082" s="178">
        <f t="shared" si="586"/>
        <v>235658.62372654001</v>
      </c>
      <c r="G1082" s="179">
        <f t="shared" si="604"/>
        <v>4832.2700000000004</v>
      </c>
      <c r="H1082" s="180">
        <f>IF(AND(N1082=1,N1081&gt;1),VLOOKUP(A1081,[1]Plan1!$CW$105:$CY$215,3),H1081)</f>
        <v>4843.87</v>
      </c>
      <c r="I1082" s="181">
        <f t="shared" si="587"/>
        <v>42897</v>
      </c>
      <c r="J1082" s="181">
        <f t="shared" si="605"/>
        <v>42927</v>
      </c>
      <c r="K1082" s="182">
        <f t="shared" si="588"/>
        <v>2.4005281161854075E-3</v>
      </c>
      <c r="L1082" s="213">
        <f t="shared" si="606"/>
        <v>42989</v>
      </c>
      <c r="M1082" s="183">
        <f t="shared" si="607"/>
        <v>21</v>
      </c>
      <c r="N1082" s="183">
        <f t="shared" si="589"/>
        <v>12</v>
      </c>
      <c r="O1082" s="177">
        <f t="shared" si="590"/>
        <v>1.0013710199999999</v>
      </c>
      <c r="P1082" s="184">
        <f t="shared" si="616"/>
        <v>0.99769996000000005</v>
      </c>
      <c r="Q1082" s="184">
        <f t="shared" si="608"/>
        <v>1.2206635832043962</v>
      </c>
      <c r="R1082" s="177">
        <f t="shared" si="615"/>
        <v>1.2223371300000001</v>
      </c>
      <c r="S1082" s="177">
        <f t="shared" si="609"/>
        <v>1.21495468</v>
      </c>
      <c r="T1082" s="177">
        <f t="shared" si="591"/>
        <v>309825.59729449003</v>
      </c>
      <c r="U1082" s="177">
        <f t="shared" si="592"/>
        <v>4159.6696636322085</v>
      </c>
      <c r="V1082" s="177">
        <f t="shared" si="593"/>
        <v>52395.662059108836</v>
      </c>
      <c r="W1082" s="177">
        <f t="shared" si="594"/>
        <v>311565.33530122106</v>
      </c>
      <c r="X1082" s="185">
        <f t="shared" si="595"/>
        <v>0</v>
      </c>
      <c r="Y1082" s="177">
        <f t="shared" si="596"/>
        <v>0</v>
      </c>
      <c r="Z1082" s="186">
        <f t="shared" si="597"/>
        <v>0</v>
      </c>
      <c r="AA1082" s="177">
        <f t="shared" si="610"/>
        <v>0</v>
      </c>
      <c r="AB1082" s="187">
        <f t="shared" si="611"/>
        <v>7.1215000000000001E-2</v>
      </c>
      <c r="AC1082" s="185">
        <f t="shared" si="598"/>
        <v>12</v>
      </c>
      <c r="AD1082" s="185">
        <v>252</v>
      </c>
      <c r="AE1082" s="184">
        <f t="shared" si="613"/>
        <v>1.0032812529999999</v>
      </c>
      <c r="AF1082" s="177">
        <f t="shared" si="614"/>
        <v>1016.61617059</v>
      </c>
      <c r="AG1082" s="177">
        <f t="shared" si="599"/>
        <v>1022.32469115</v>
      </c>
      <c r="AH1082" s="188">
        <f t="shared" si="612"/>
        <v>0</v>
      </c>
      <c r="AI1082" s="188"/>
      <c r="AJ1082" s="188"/>
      <c r="AK1082" s="188"/>
      <c r="AL1082" s="8"/>
      <c r="AM1082" s="8"/>
      <c r="AN1082" s="8"/>
      <c r="AO1082" s="8"/>
      <c r="AP1082" s="8"/>
      <c r="AQ1082" s="8"/>
      <c r="AR1082" s="5"/>
      <c r="AW1082" s="30"/>
      <c r="AX1082" s="30"/>
      <c r="BF1082" s="1"/>
      <c r="BG1082" s="1"/>
      <c r="BH1082" s="1"/>
      <c r="BI1082" s="1"/>
    </row>
    <row r="1083" spans="1:206" x14ac:dyDescent="0.2">
      <c r="A1083" s="125">
        <f t="shared" si="600"/>
        <v>42974</v>
      </c>
      <c r="B1083" s="177">
        <f t="shared" si="585"/>
        <v>312587.65999237105</v>
      </c>
      <c r="C1083" s="3">
        <f t="shared" si="601"/>
        <v>42199334.098970093</v>
      </c>
      <c r="D1083" s="177">
        <f t="shared" si="602"/>
        <v>255010.00357848001</v>
      </c>
      <c r="E1083" s="177">
        <f t="shared" si="603"/>
        <v>19351.379851939997</v>
      </c>
      <c r="F1083" s="178">
        <f t="shared" si="586"/>
        <v>235658.62372654001</v>
      </c>
      <c r="G1083" s="179">
        <f t="shared" si="604"/>
        <v>4832.2700000000004</v>
      </c>
      <c r="H1083" s="180">
        <f>IF(AND(N1083=1,N1082&gt;1),VLOOKUP(A1082,[1]Plan1!$CW$105:$CY$215,3),H1082)</f>
        <v>4843.87</v>
      </c>
      <c r="I1083" s="181">
        <f t="shared" si="587"/>
        <v>42897</v>
      </c>
      <c r="J1083" s="181">
        <f t="shared" si="605"/>
        <v>42927</v>
      </c>
      <c r="K1083" s="182">
        <f t="shared" si="588"/>
        <v>2.4005281161854075E-3</v>
      </c>
      <c r="L1083" s="213">
        <f t="shared" si="606"/>
        <v>42989</v>
      </c>
      <c r="M1083" s="183">
        <f t="shared" si="607"/>
        <v>21</v>
      </c>
      <c r="N1083" s="183">
        <f t="shared" si="589"/>
        <v>12</v>
      </c>
      <c r="O1083" s="177">
        <f t="shared" si="590"/>
        <v>1.0013710199999999</v>
      </c>
      <c r="P1083" s="184">
        <f t="shared" si="616"/>
        <v>0.99769996000000005</v>
      </c>
      <c r="Q1083" s="184">
        <f t="shared" si="608"/>
        <v>1.2206635832043962</v>
      </c>
      <c r="R1083" s="177">
        <f t="shared" si="615"/>
        <v>1.2223371300000001</v>
      </c>
      <c r="S1083" s="177">
        <f t="shared" si="609"/>
        <v>1.21495468</v>
      </c>
      <c r="T1083" s="177">
        <f t="shared" si="591"/>
        <v>309825.59729449003</v>
      </c>
      <c r="U1083" s="177">
        <f t="shared" si="592"/>
        <v>4159.6696636322085</v>
      </c>
      <c r="V1083" s="177">
        <f t="shared" si="593"/>
        <v>52395.662059108836</v>
      </c>
      <c r="W1083" s="177">
        <f t="shared" si="594"/>
        <v>311565.33530122106</v>
      </c>
      <c r="X1083" s="185">
        <f t="shared" si="595"/>
        <v>0</v>
      </c>
      <c r="Y1083" s="177">
        <f t="shared" si="596"/>
        <v>0</v>
      </c>
      <c r="Z1083" s="186">
        <f t="shared" si="597"/>
        <v>0</v>
      </c>
      <c r="AA1083" s="177">
        <f t="shared" si="610"/>
        <v>0</v>
      </c>
      <c r="AB1083" s="187">
        <f t="shared" si="611"/>
        <v>7.1215000000000001E-2</v>
      </c>
      <c r="AC1083" s="185">
        <f t="shared" si="598"/>
        <v>12</v>
      </c>
      <c r="AD1083" s="185">
        <v>252</v>
      </c>
      <c r="AE1083" s="184">
        <f t="shared" si="613"/>
        <v>1.0032812529999999</v>
      </c>
      <c r="AF1083" s="177">
        <f t="shared" si="614"/>
        <v>1016.61617059</v>
      </c>
      <c r="AG1083" s="177">
        <f t="shared" si="599"/>
        <v>1022.32469115</v>
      </c>
      <c r="AH1083" s="188">
        <f t="shared" si="612"/>
        <v>0</v>
      </c>
      <c r="AI1083" s="188"/>
      <c r="AJ1083" s="188"/>
      <c r="AK1083" s="188"/>
      <c r="AL1083" s="8"/>
      <c r="AM1083" s="8"/>
      <c r="AN1083" s="8"/>
      <c r="AO1083" s="8"/>
      <c r="AP1083" s="8"/>
      <c r="AQ1083" s="8"/>
      <c r="AR1083" s="5"/>
      <c r="AW1083" s="30"/>
      <c r="AX1083" s="30"/>
      <c r="BF1083" s="1"/>
      <c r="BG1083" s="1"/>
      <c r="BH1083" s="1"/>
      <c r="BI1083" s="1"/>
    </row>
    <row r="1084" spans="1:206" x14ac:dyDescent="0.2">
      <c r="A1084" s="125">
        <f t="shared" si="600"/>
        <v>42975</v>
      </c>
      <c r="B1084" s="177">
        <f t="shared" si="585"/>
        <v>312587.65999237105</v>
      </c>
      <c r="C1084" s="3">
        <f t="shared" si="601"/>
        <v>42199334.098970093</v>
      </c>
      <c r="D1084" s="177">
        <f t="shared" si="602"/>
        <v>255010.00357848001</v>
      </c>
      <c r="E1084" s="177">
        <f t="shared" si="603"/>
        <v>19351.379851939997</v>
      </c>
      <c r="F1084" s="178">
        <f t="shared" si="586"/>
        <v>235658.62372654001</v>
      </c>
      <c r="G1084" s="179">
        <f t="shared" si="604"/>
        <v>4832.2700000000004</v>
      </c>
      <c r="H1084" s="180">
        <f>IF(AND(N1084=1,N1083&gt;1),VLOOKUP(A1083,[1]Plan1!$CW$105:$CY$215,3),H1083)</f>
        <v>4843.87</v>
      </c>
      <c r="I1084" s="181">
        <f t="shared" si="587"/>
        <v>42897</v>
      </c>
      <c r="J1084" s="181">
        <f t="shared" si="605"/>
        <v>42927</v>
      </c>
      <c r="K1084" s="182">
        <f t="shared" si="588"/>
        <v>2.4005281161854075E-3</v>
      </c>
      <c r="L1084" s="213">
        <f t="shared" si="606"/>
        <v>42989</v>
      </c>
      <c r="M1084" s="183">
        <f t="shared" si="607"/>
        <v>21</v>
      </c>
      <c r="N1084" s="183">
        <f t="shared" si="589"/>
        <v>12</v>
      </c>
      <c r="O1084" s="177">
        <f t="shared" si="590"/>
        <v>1.0013710199999999</v>
      </c>
      <c r="P1084" s="184">
        <f t="shared" si="616"/>
        <v>0.99769996000000005</v>
      </c>
      <c r="Q1084" s="184">
        <f t="shared" si="608"/>
        <v>1.2206635832043962</v>
      </c>
      <c r="R1084" s="177">
        <f t="shared" si="615"/>
        <v>1.2223371300000001</v>
      </c>
      <c r="S1084" s="177">
        <f t="shared" si="609"/>
        <v>1.21495468</v>
      </c>
      <c r="T1084" s="177">
        <f t="shared" si="591"/>
        <v>309825.59729449003</v>
      </c>
      <c r="U1084" s="177">
        <f t="shared" si="592"/>
        <v>4159.6696636322085</v>
      </c>
      <c r="V1084" s="177">
        <f t="shared" si="593"/>
        <v>52395.662059108836</v>
      </c>
      <c r="W1084" s="177">
        <f t="shared" si="594"/>
        <v>311565.33530122106</v>
      </c>
      <c r="X1084" s="185">
        <f t="shared" si="595"/>
        <v>0</v>
      </c>
      <c r="Y1084" s="177">
        <f t="shared" si="596"/>
        <v>0</v>
      </c>
      <c r="Z1084" s="186">
        <f t="shared" si="597"/>
        <v>0</v>
      </c>
      <c r="AA1084" s="177">
        <f t="shared" si="610"/>
        <v>0</v>
      </c>
      <c r="AB1084" s="187">
        <f t="shared" si="611"/>
        <v>7.1215000000000001E-2</v>
      </c>
      <c r="AC1084" s="185">
        <f t="shared" si="598"/>
        <v>12</v>
      </c>
      <c r="AD1084" s="185">
        <v>252</v>
      </c>
      <c r="AE1084" s="184">
        <f t="shared" si="613"/>
        <v>1.0032812529999999</v>
      </c>
      <c r="AF1084" s="177">
        <f t="shared" si="614"/>
        <v>1016.61617059</v>
      </c>
      <c r="AG1084" s="177">
        <f t="shared" si="599"/>
        <v>1022.32469115</v>
      </c>
      <c r="AH1084" s="188">
        <f t="shared" si="612"/>
        <v>0</v>
      </c>
      <c r="AI1084" s="188"/>
      <c r="AJ1084" s="188"/>
      <c r="AK1084" s="188"/>
      <c r="AL1084" s="8"/>
      <c r="AM1084" s="8"/>
      <c r="AN1084" s="8"/>
      <c r="AO1084" s="8"/>
      <c r="AP1084" s="8"/>
      <c r="AQ1084" s="8"/>
      <c r="AR1084" s="5"/>
      <c r="AW1084" s="30"/>
      <c r="AX1084" s="30"/>
      <c r="BF1084" s="1"/>
      <c r="BG1084" s="1"/>
      <c r="BH1084" s="1"/>
      <c r="BI1084" s="1"/>
    </row>
    <row r="1085" spans="1:206" x14ac:dyDescent="0.2">
      <c r="A1085" s="125">
        <f t="shared" si="600"/>
        <v>42976</v>
      </c>
      <c r="B1085" s="177">
        <f t="shared" si="585"/>
        <v>312706.01302226452</v>
      </c>
      <c r="C1085" s="3">
        <f t="shared" si="601"/>
        <v>42215311.758005708</v>
      </c>
      <c r="D1085" s="177">
        <f t="shared" si="602"/>
        <v>255010.00357848001</v>
      </c>
      <c r="E1085" s="177">
        <f t="shared" si="603"/>
        <v>19351.379851939997</v>
      </c>
      <c r="F1085" s="178">
        <f t="shared" si="586"/>
        <v>235658.62372654001</v>
      </c>
      <c r="G1085" s="179">
        <f t="shared" si="604"/>
        <v>4832.2700000000004</v>
      </c>
      <c r="H1085" s="180">
        <f>IF(AND(N1085=1,N1084&gt;1),VLOOKUP(A1084,[1]Plan1!$CW$105:$CY$215,3),H1084)</f>
        <v>4843.87</v>
      </c>
      <c r="I1085" s="181">
        <f t="shared" si="587"/>
        <v>42897</v>
      </c>
      <c r="J1085" s="181">
        <f t="shared" si="605"/>
        <v>42927</v>
      </c>
      <c r="K1085" s="182">
        <f t="shared" si="588"/>
        <v>2.4005281161854075E-3</v>
      </c>
      <c r="L1085" s="213">
        <f t="shared" si="606"/>
        <v>42989</v>
      </c>
      <c r="M1085" s="183">
        <f t="shared" si="607"/>
        <v>21</v>
      </c>
      <c r="N1085" s="183">
        <f t="shared" si="589"/>
        <v>13</v>
      </c>
      <c r="O1085" s="177">
        <f t="shared" si="590"/>
        <v>1.00148536</v>
      </c>
      <c r="P1085" s="184">
        <f t="shared" si="616"/>
        <v>0.99769996000000005</v>
      </c>
      <c r="Q1085" s="184">
        <f t="shared" si="608"/>
        <v>1.2206635832043962</v>
      </c>
      <c r="R1085" s="177">
        <f t="shared" si="615"/>
        <v>1.2224767000000001</v>
      </c>
      <c r="S1085" s="177">
        <f t="shared" si="609"/>
        <v>1.21495468</v>
      </c>
      <c r="T1085" s="177">
        <f t="shared" si="591"/>
        <v>309825.59729449003</v>
      </c>
      <c r="U1085" s="177">
        <f t="shared" si="592"/>
        <v>4159.6696636322085</v>
      </c>
      <c r="V1085" s="177">
        <f t="shared" si="593"/>
        <v>52428.552933222345</v>
      </c>
      <c r="W1085" s="177">
        <f t="shared" si="594"/>
        <v>311598.22617533454</v>
      </c>
      <c r="X1085" s="185">
        <f t="shared" si="595"/>
        <v>0</v>
      </c>
      <c r="Y1085" s="177">
        <f t="shared" si="596"/>
        <v>0</v>
      </c>
      <c r="Z1085" s="186">
        <f t="shared" si="597"/>
        <v>0</v>
      </c>
      <c r="AA1085" s="177">
        <f t="shared" si="610"/>
        <v>0</v>
      </c>
      <c r="AB1085" s="187">
        <f t="shared" si="611"/>
        <v>7.1215000000000001E-2</v>
      </c>
      <c r="AC1085" s="185">
        <f t="shared" si="598"/>
        <v>13</v>
      </c>
      <c r="AD1085" s="185">
        <v>252</v>
      </c>
      <c r="AE1085" s="184">
        <f t="shared" si="613"/>
        <v>1.003555177</v>
      </c>
      <c r="AF1085" s="177">
        <f t="shared" si="614"/>
        <v>1101.48483751</v>
      </c>
      <c r="AG1085" s="177">
        <f t="shared" si="599"/>
        <v>1107.7868469299999</v>
      </c>
      <c r="AH1085" s="188">
        <f t="shared" si="612"/>
        <v>0</v>
      </c>
      <c r="AI1085" s="188"/>
      <c r="AJ1085" s="188"/>
      <c r="AK1085" s="188"/>
      <c r="AL1085" s="8"/>
      <c r="AM1085" s="8"/>
      <c r="AN1085" s="8"/>
      <c r="AO1085" s="8"/>
      <c r="AP1085" s="8"/>
      <c r="AQ1085" s="8"/>
      <c r="AR1085" s="5"/>
      <c r="AW1085" s="30"/>
      <c r="AX1085" s="30"/>
      <c r="BF1085" s="1"/>
      <c r="BG1085" s="1"/>
      <c r="BH1085" s="1"/>
      <c r="BI1085" s="1"/>
    </row>
    <row r="1086" spans="1:206" x14ac:dyDescent="0.2">
      <c r="A1086" s="125">
        <f t="shared" si="600"/>
        <v>42977</v>
      </c>
      <c r="B1086" s="177">
        <f t="shared" si="585"/>
        <v>312824.41186329053</v>
      </c>
      <c r="C1086" s="3">
        <f t="shared" si="601"/>
        <v>42231295.601544224</v>
      </c>
      <c r="D1086" s="177">
        <f t="shared" si="602"/>
        <v>255010.00357848001</v>
      </c>
      <c r="E1086" s="177">
        <f t="shared" si="603"/>
        <v>19351.379851939997</v>
      </c>
      <c r="F1086" s="178">
        <f t="shared" si="586"/>
        <v>235658.62372654001</v>
      </c>
      <c r="G1086" s="179">
        <f t="shared" si="604"/>
        <v>4832.2700000000004</v>
      </c>
      <c r="H1086" s="180">
        <f>IF(AND(N1086=1,N1085&gt;1),VLOOKUP(A1085,[1]Plan1!$CW$105:$CY$215,3),H1085)</f>
        <v>4843.87</v>
      </c>
      <c r="I1086" s="181">
        <f t="shared" si="587"/>
        <v>42897</v>
      </c>
      <c r="J1086" s="181">
        <f t="shared" si="605"/>
        <v>42927</v>
      </c>
      <c r="K1086" s="182">
        <f t="shared" si="588"/>
        <v>2.4005281161854075E-3</v>
      </c>
      <c r="L1086" s="213">
        <f t="shared" si="606"/>
        <v>42989</v>
      </c>
      <c r="M1086" s="183">
        <f t="shared" si="607"/>
        <v>21</v>
      </c>
      <c r="N1086" s="183">
        <f t="shared" si="589"/>
        <v>14</v>
      </c>
      <c r="O1086" s="177">
        <f t="shared" si="590"/>
        <v>1.00159971</v>
      </c>
      <c r="P1086" s="184">
        <f t="shared" si="616"/>
        <v>0.99769996000000005</v>
      </c>
      <c r="Q1086" s="184">
        <f t="shared" si="608"/>
        <v>1.2206635832043962</v>
      </c>
      <c r="R1086" s="177">
        <f t="shared" si="615"/>
        <v>1.2226162899999999</v>
      </c>
      <c r="S1086" s="177">
        <f t="shared" si="609"/>
        <v>1.21495468</v>
      </c>
      <c r="T1086" s="177">
        <f t="shared" si="591"/>
        <v>309825.59729449003</v>
      </c>
      <c r="U1086" s="177">
        <f t="shared" si="592"/>
        <v>4159.6696636322085</v>
      </c>
      <c r="V1086" s="177">
        <f t="shared" si="593"/>
        <v>52461.448520508296</v>
      </c>
      <c r="W1086" s="177">
        <f t="shared" si="594"/>
        <v>311631.12176262052</v>
      </c>
      <c r="X1086" s="185">
        <f t="shared" si="595"/>
        <v>0</v>
      </c>
      <c r="Y1086" s="177">
        <f t="shared" si="596"/>
        <v>0</v>
      </c>
      <c r="Z1086" s="186">
        <f t="shared" si="597"/>
        <v>0</v>
      </c>
      <c r="AA1086" s="177">
        <f t="shared" si="610"/>
        <v>0</v>
      </c>
      <c r="AB1086" s="187">
        <f t="shared" si="611"/>
        <v>7.1215000000000001E-2</v>
      </c>
      <c r="AC1086" s="185">
        <f t="shared" si="598"/>
        <v>14</v>
      </c>
      <c r="AD1086" s="185">
        <v>252</v>
      </c>
      <c r="AE1086" s="184">
        <f t="shared" si="613"/>
        <v>1.0038291749999999</v>
      </c>
      <c r="AF1086" s="177">
        <f t="shared" si="614"/>
        <v>1186.3764315200001</v>
      </c>
      <c r="AG1086" s="177">
        <f t="shared" si="599"/>
        <v>1193.2901006699999</v>
      </c>
      <c r="AH1086" s="188">
        <f t="shared" si="612"/>
        <v>0</v>
      </c>
      <c r="AI1086" s="188"/>
      <c r="AJ1086" s="188"/>
      <c r="AK1086" s="188"/>
      <c r="AL1086" s="8"/>
      <c r="AM1086" s="8"/>
      <c r="AN1086" s="8"/>
      <c r="AO1086" s="8"/>
      <c r="AP1086" s="8"/>
      <c r="AQ1086" s="8"/>
      <c r="AR1086" s="5"/>
      <c r="AW1086" s="30"/>
      <c r="AX1086" s="30"/>
      <c r="BF1086" s="1"/>
      <c r="BG1086" s="1"/>
      <c r="BH1086" s="1"/>
      <c r="BI1086" s="1"/>
    </row>
    <row r="1087" spans="1:206" x14ac:dyDescent="0.2">
      <c r="A1087" s="125">
        <f t="shared" si="600"/>
        <v>42978</v>
      </c>
      <c r="B1087" s="177">
        <f t="shared" si="585"/>
        <v>312942.85210576648</v>
      </c>
      <c r="C1087" s="3">
        <f t="shared" si="601"/>
        <v>42247285.034278475</v>
      </c>
      <c r="D1087" s="177">
        <f t="shared" si="602"/>
        <v>255010.00357848001</v>
      </c>
      <c r="E1087" s="177">
        <f t="shared" si="603"/>
        <v>19351.379851939997</v>
      </c>
      <c r="F1087" s="178">
        <f t="shared" si="586"/>
        <v>235658.62372654001</v>
      </c>
      <c r="G1087" s="179">
        <f t="shared" si="604"/>
        <v>4832.2700000000004</v>
      </c>
      <c r="H1087" s="180">
        <f>IF(AND(N1087=1,N1086&gt;1),VLOOKUP(A1086,[1]Plan1!$CW$105:$CY$215,3),H1086)</f>
        <v>4843.87</v>
      </c>
      <c r="I1087" s="181">
        <f t="shared" si="587"/>
        <v>42897</v>
      </c>
      <c r="J1087" s="181">
        <f t="shared" si="605"/>
        <v>42927</v>
      </c>
      <c r="K1087" s="182">
        <f t="shared" si="588"/>
        <v>2.4005281161854075E-3</v>
      </c>
      <c r="L1087" s="213">
        <f t="shared" si="606"/>
        <v>42989</v>
      </c>
      <c r="M1087" s="183">
        <f t="shared" si="607"/>
        <v>21</v>
      </c>
      <c r="N1087" s="183">
        <f t="shared" si="589"/>
        <v>15</v>
      </c>
      <c r="O1087" s="177">
        <f t="shared" si="590"/>
        <v>1.00171407</v>
      </c>
      <c r="P1087" s="184">
        <f t="shared" si="616"/>
        <v>0.99769996000000005</v>
      </c>
      <c r="Q1087" s="184">
        <f t="shared" si="608"/>
        <v>1.2206635832043962</v>
      </c>
      <c r="R1087" s="177">
        <f t="shared" si="615"/>
        <v>1.22275588</v>
      </c>
      <c r="S1087" s="177">
        <f t="shared" si="609"/>
        <v>1.21495468</v>
      </c>
      <c r="T1087" s="177">
        <f t="shared" si="591"/>
        <v>309825.59729449003</v>
      </c>
      <c r="U1087" s="177">
        <f t="shared" si="592"/>
        <v>4159.6696636322085</v>
      </c>
      <c r="V1087" s="177">
        <f t="shared" si="593"/>
        <v>52494.344107794306</v>
      </c>
      <c r="W1087" s="177">
        <f t="shared" si="594"/>
        <v>311664.0173499065</v>
      </c>
      <c r="X1087" s="185">
        <f t="shared" si="595"/>
        <v>0</v>
      </c>
      <c r="Y1087" s="177">
        <f t="shared" si="596"/>
        <v>0</v>
      </c>
      <c r="Z1087" s="186">
        <f t="shared" si="597"/>
        <v>0</v>
      </c>
      <c r="AA1087" s="177">
        <f t="shared" si="610"/>
        <v>0</v>
      </c>
      <c r="AB1087" s="187">
        <f t="shared" si="611"/>
        <v>7.1215000000000001E-2</v>
      </c>
      <c r="AC1087" s="185">
        <f t="shared" si="598"/>
        <v>15</v>
      </c>
      <c r="AD1087" s="185">
        <v>252</v>
      </c>
      <c r="AE1087" s="184">
        <f t="shared" si="613"/>
        <v>1.0041032480000001</v>
      </c>
      <c r="AF1087" s="177">
        <f t="shared" si="614"/>
        <v>1271.2912624400001</v>
      </c>
      <c r="AG1087" s="177">
        <f t="shared" si="599"/>
        <v>1278.8347558600001</v>
      </c>
      <c r="AH1087" s="188">
        <f t="shared" si="612"/>
        <v>0</v>
      </c>
      <c r="AI1087" s="188"/>
      <c r="AJ1087" s="188"/>
      <c r="AK1087" s="188"/>
      <c r="AL1087" s="8"/>
      <c r="AM1087" s="8"/>
      <c r="AN1087" s="8"/>
      <c r="AO1087" s="8"/>
      <c r="AP1087" s="8"/>
      <c r="AQ1087" s="8"/>
      <c r="AR1087" s="5"/>
      <c r="AW1087" s="30"/>
      <c r="AX1087" s="30"/>
      <c r="BF1087" s="1"/>
      <c r="BG1087" s="1"/>
      <c r="BH1087" s="1"/>
      <c r="BI1087" s="1"/>
    </row>
    <row r="1088" spans="1:206" x14ac:dyDescent="0.2">
      <c r="A1088" s="125">
        <f t="shared" si="600"/>
        <v>42979</v>
      </c>
      <c r="B1088" s="177">
        <f t="shared" si="585"/>
        <v>313061.34054610122</v>
      </c>
      <c r="C1088" s="3">
        <f t="shared" si="601"/>
        <v>42263280.973723665</v>
      </c>
      <c r="D1088" s="177">
        <f t="shared" si="602"/>
        <v>255010.00357848001</v>
      </c>
      <c r="E1088" s="177">
        <f t="shared" si="603"/>
        <v>19351.379851939997</v>
      </c>
      <c r="F1088" s="178">
        <f t="shared" si="586"/>
        <v>235658.62372654001</v>
      </c>
      <c r="G1088" s="179">
        <f t="shared" si="604"/>
        <v>4832.2700000000004</v>
      </c>
      <c r="H1088" s="180">
        <f>IF(AND(N1088=1,N1087&gt;1),VLOOKUP(A1087,[1]Plan1!$CW$105:$CY$215,3),H1087)</f>
        <v>4843.87</v>
      </c>
      <c r="I1088" s="181">
        <f t="shared" si="587"/>
        <v>42897</v>
      </c>
      <c r="J1088" s="181">
        <f t="shared" si="605"/>
        <v>42927</v>
      </c>
      <c r="K1088" s="182">
        <f t="shared" si="588"/>
        <v>2.4005281161854075E-3</v>
      </c>
      <c r="L1088" s="213">
        <f t="shared" si="606"/>
        <v>42989</v>
      </c>
      <c r="M1088" s="183">
        <f t="shared" si="607"/>
        <v>21</v>
      </c>
      <c r="N1088" s="183">
        <f t="shared" si="589"/>
        <v>16</v>
      </c>
      <c r="O1088" s="177">
        <f t="shared" si="590"/>
        <v>1.0018284500000001</v>
      </c>
      <c r="P1088" s="184">
        <f t="shared" si="616"/>
        <v>0.99769996000000005</v>
      </c>
      <c r="Q1088" s="184">
        <f t="shared" si="608"/>
        <v>1.2206635832043962</v>
      </c>
      <c r="R1088" s="177">
        <f t="shared" si="615"/>
        <v>1.2228954999999999</v>
      </c>
      <c r="S1088" s="177">
        <f t="shared" si="609"/>
        <v>1.21495468</v>
      </c>
      <c r="T1088" s="177">
        <f t="shared" si="591"/>
        <v>309825.59729449003</v>
      </c>
      <c r="U1088" s="177">
        <f t="shared" si="592"/>
        <v>4159.6696636322085</v>
      </c>
      <c r="V1088" s="177">
        <f t="shared" si="593"/>
        <v>52527.246764838979</v>
      </c>
      <c r="W1088" s="177">
        <f t="shared" si="594"/>
        <v>311696.9200069512</v>
      </c>
      <c r="X1088" s="185">
        <f t="shared" si="595"/>
        <v>0</v>
      </c>
      <c r="Y1088" s="177">
        <f t="shared" si="596"/>
        <v>0</v>
      </c>
      <c r="Z1088" s="186">
        <f t="shared" si="597"/>
        <v>0</v>
      </c>
      <c r="AA1088" s="177">
        <f t="shared" si="610"/>
        <v>0</v>
      </c>
      <c r="AB1088" s="187">
        <f t="shared" si="611"/>
        <v>7.1215000000000001E-2</v>
      </c>
      <c r="AC1088" s="185">
        <f t="shared" si="598"/>
        <v>16</v>
      </c>
      <c r="AD1088" s="185">
        <v>252</v>
      </c>
      <c r="AE1088" s="184">
        <f t="shared" si="613"/>
        <v>1.0043773949999999</v>
      </c>
      <c r="AF1088" s="177">
        <f t="shared" si="614"/>
        <v>1356.2290204599999</v>
      </c>
      <c r="AG1088" s="177">
        <f t="shared" si="599"/>
        <v>1364.42053915</v>
      </c>
      <c r="AH1088" s="188">
        <f t="shared" si="612"/>
        <v>0</v>
      </c>
      <c r="AI1088" s="188"/>
      <c r="AJ1088" s="188"/>
      <c r="AK1088" s="188"/>
      <c r="AL1088" s="8"/>
      <c r="AM1088" s="8"/>
      <c r="AN1088" s="8"/>
      <c r="AO1088" s="8"/>
      <c r="AP1088" s="8"/>
      <c r="AQ1088" s="8"/>
      <c r="AR1088" s="5"/>
      <c r="AW1088" s="30"/>
      <c r="AX1088" s="30"/>
      <c r="BF1088" s="1"/>
      <c r="BG1088" s="1"/>
      <c r="BH1088" s="1"/>
      <c r="BI1088" s="1"/>
    </row>
    <row r="1089" spans="1:61" x14ac:dyDescent="0.2">
      <c r="A1089" s="125">
        <f t="shared" si="600"/>
        <v>42980</v>
      </c>
      <c r="B1089" s="177">
        <f t="shared" si="585"/>
        <v>313179.87308578211</v>
      </c>
      <c r="C1089" s="3">
        <f t="shared" si="601"/>
        <v>42279282.866580583</v>
      </c>
      <c r="D1089" s="177">
        <f t="shared" si="602"/>
        <v>255010.00357848001</v>
      </c>
      <c r="E1089" s="177">
        <f t="shared" si="603"/>
        <v>19351.379851939997</v>
      </c>
      <c r="F1089" s="178">
        <f t="shared" si="586"/>
        <v>235658.62372654001</v>
      </c>
      <c r="G1089" s="179">
        <f t="shared" si="604"/>
        <v>4832.2700000000004</v>
      </c>
      <c r="H1089" s="180">
        <f>IF(AND(N1089=1,N1088&gt;1),VLOOKUP(A1088,[1]Plan1!$CW$105:$CY$215,3),H1088)</f>
        <v>4843.87</v>
      </c>
      <c r="I1089" s="181">
        <f t="shared" si="587"/>
        <v>42897</v>
      </c>
      <c r="J1089" s="181">
        <f t="shared" si="605"/>
        <v>42927</v>
      </c>
      <c r="K1089" s="182">
        <f t="shared" si="588"/>
        <v>2.4005281161854075E-3</v>
      </c>
      <c r="L1089" s="213">
        <f t="shared" si="606"/>
        <v>42989</v>
      </c>
      <c r="M1089" s="183">
        <f t="shared" si="607"/>
        <v>21</v>
      </c>
      <c r="N1089" s="183">
        <f t="shared" si="589"/>
        <v>17</v>
      </c>
      <c r="O1089" s="177">
        <f t="shared" si="590"/>
        <v>1.0019428399999999</v>
      </c>
      <c r="P1089" s="184">
        <f t="shared" si="616"/>
        <v>0.99769996000000005</v>
      </c>
      <c r="Q1089" s="184">
        <f t="shared" si="608"/>
        <v>1.2206635832043962</v>
      </c>
      <c r="R1089" s="177">
        <f t="shared" si="615"/>
        <v>1.22303513</v>
      </c>
      <c r="S1089" s="177">
        <f t="shared" si="609"/>
        <v>1.21495468</v>
      </c>
      <c r="T1089" s="177">
        <f t="shared" si="591"/>
        <v>309825.59729449003</v>
      </c>
      <c r="U1089" s="177">
        <f t="shared" si="592"/>
        <v>4159.6696636322085</v>
      </c>
      <c r="V1089" s="177">
        <f t="shared" si="593"/>
        <v>52560.151778469932</v>
      </c>
      <c r="W1089" s="177">
        <f t="shared" si="594"/>
        <v>311729.82502058212</v>
      </c>
      <c r="X1089" s="185">
        <f t="shared" si="595"/>
        <v>0</v>
      </c>
      <c r="Y1089" s="177">
        <f t="shared" si="596"/>
        <v>0</v>
      </c>
      <c r="Z1089" s="186">
        <f t="shared" si="597"/>
        <v>0</v>
      </c>
      <c r="AA1089" s="177">
        <f t="shared" si="610"/>
        <v>0</v>
      </c>
      <c r="AB1089" s="187">
        <f t="shared" si="611"/>
        <v>7.1215000000000001E-2</v>
      </c>
      <c r="AC1089" s="185">
        <f t="shared" si="598"/>
        <v>17</v>
      </c>
      <c r="AD1089" s="185">
        <v>252</v>
      </c>
      <c r="AE1089" s="184">
        <f t="shared" si="613"/>
        <v>1.004651618</v>
      </c>
      <c r="AF1089" s="177">
        <f t="shared" si="614"/>
        <v>1441.1903252300001</v>
      </c>
      <c r="AG1089" s="177">
        <f t="shared" si="599"/>
        <v>1450.0480652000001</v>
      </c>
      <c r="AH1089" s="188">
        <f t="shared" si="612"/>
        <v>0</v>
      </c>
      <c r="AI1089" s="188"/>
      <c r="AJ1089" s="188"/>
      <c r="AK1089" s="188"/>
      <c r="AL1089" s="8"/>
      <c r="AM1089" s="8"/>
      <c r="AN1089" s="8"/>
      <c r="AO1089" s="8"/>
      <c r="AP1089" s="8"/>
      <c r="AQ1089" s="8"/>
      <c r="AR1089" s="5"/>
      <c r="AW1089" s="30"/>
      <c r="AX1089" s="30"/>
      <c r="BF1089" s="1"/>
      <c r="BG1089" s="1"/>
      <c r="BH1089" s="1"/>
      <c r="BI1089" s="1"/>
    </row>
    <row r="1090" spans="1:61" x14ac:dyDescent="0.2">
      <c r="A1090" s="125">
        <f t="shared" si="600"/>
        <v>42981</v>
      </c>
      <c r="B1090" s="177">
        <f t="shared" si="585"/>
        <v>313179.87308578211</v>
      </c>
      <c r="C1090" s="3">
        <f t="shared" si="601"/>
        <v>42279282.866580583</v>
      </c>
      <c r="D1090" s="177">
        <f t="shared" si="602"/>
        <v>255010.00357848001</v>
      </c>
      <c r="E1090" s="177">
        <f t="shared" si="603"/>
        <v>19351.379851939997</v>
      </c>
      <c r="F1090" s="178">
        <f t="shared" si="586"/>
        <v>235658.62372654001</v>
      </c>
      <c r="G1090" s="179">
        <f t="shared" si="604"/>
        <v>4832.2700000000004</v>
      </c>
      <c r="H1090" s="180">
        <f>IF(AND(N1090=1,N1089&gt;1),VLOOKUP(A1089,[1]Plan1!$CW$105:$CY$215,3),H1089)</f>
        <v>4843.87</v>
      </c>
      <c r="I1090" s="181">
        <f t="shared" si="587"/>
        <v>42897</v>
      </c>
      <c r="J1090" s="181">
        <f t="shared" si="605"/>
        <v>42927</v>
      </c>
      <c r="K1090" s="182">
        <f t="shared" si="588"/>
        <v>2.4005281161854075E-3</v>
      </c>
      <c r="L1090" s="213">
        <f t="shared" si="606"/>
        <v>42989</v>
      </c>
      <c r="M1090" s="183">
        <f t="shared" si="607"/>
        <v>21</v>
      </c>
      <c r="N1090" s="183">
        <f t="shared" si="589"/>
        <v>17</v>
      </c>
      <c r="O1090" s="177">
        <f t="shared" si="590"/>
        <v>1.0019428399999999</v>
      </c>
      <c r="P1090" s="184">
        <f t="shared" si="616"/>
        <v>0.99769996000000005</v>
      </c>
      <c r="Q1090" s="184">
        <f t="shared" si="608"/>
        <v>1.2206635832043962</v>
      </c>
      <c r="R1090" s="177">
        <f t="shared" si="615"/>
        <v>1.22303513</v>
      </c>
      <c r="S1090" s="177">
        <f t="shared" si="609"/>
        <v>1.21495468</v>
      </c>
      <c r="T1090" s="177">
        <f t="shared" si="591"/>
        <v>309825.59729449003</v>
      </c>
      <c r="U1090" s="177">
        <f t="shared" si="592"/>
        <v>4159.6696636322085</v>
      </c>
      <c r="V1090" s="177">
        <f t="shared" si="593"/>
        <v>52560.151778469932</v>
      </c>
      <c r="W1090" s="177">
        <f t="shared" si="594"/>
        <v>311729.82502058212</v>
      </c>
      <c r="X1090" s="185">
        <f t="shared" si="595"/>
        <v>0</v>
      </c>
      <c r="Y1090" s="177">
        <f t="shared" si="596"/>
        <v>0</v>
      </c>
      <c r="Z1090" s="186">
        <f t="shared" si="597"/>
        <v>0</v>
      </c>
      <c r="AA1090" s="177">
        <f t="shared" si="610"/>
        <v>0</v>
      </c>
      <c r="AB1090" s="187">
        <f t="shared" si="611"/>
        <v>7.1215000000000001E-2</v>
      </c>
      <c r="AC1090" s="185">
        <f t="shared" si="598"/>
        <v>17</v>
      </c>
      <c r="AD1090" s="185">
        <v>252</v>
      </c>
      <c r="AE1090" s="184">
        <f t="shared" si="613"/>
        <v>1.004651618</v>
      </c>
      <c r="AF1090" s="177">
        <f t="shared" si="614"/>
        <v>1441.1903252300001</v>
      </c>
      <c r="AG1090" s="177">
        <f t="shared" si="599"/>
        <v>1450.0480652000001</v>
      </c>
      <c r="AH1090" s="188">
        <f t="shared" si="612"/>
        <v>0</v>
      </c>
      <c r="AI1090" s="188"/>
      <c r="AJ1090" s="188"/>
      <c r="AK1090" s="188"/>
      <c r="AL1090" s="8"/>
      <c r="AM1090" s="8"/>
      <c r="AN1090" s="8"/>
      <c r="AO1090" s="8"/>
      <c r="AP1090" s="8"/>
      <c r="AQ1090" s="8"/>
      <c r="AR1090" s="5"/>
      <c r="AW1090" s="30"/>
      <c r="AX1090" s="30"/>
      <c r="BF1090" s="1"/>
      <c r="BG1090" s="1"/>
      <c r="BH1090" s="1"/>
      <c r="BI1090" s="1"/>
    </row>
    <row r="1091" spans="1:61" x14ac:dyDescent="0.2">
      <c r="A1091" s="125">
        <f t="shared" si="600"/>
        <v>42982</v>
      </c>
      <c r="B1091" s="177">
        <f t="shared" si="585"/>
        <v>313179.87308578211</v>
      </c>
      <c r="C1091" s="3">
        <f t="shared" si="601"/>
        <v>42279282.866580583</v>
      </c>
      <c r="D1091" s="177">
        <f t="shared" si="602"/>
        <v>255010.00357848001</v>
      </c>
      <c r="E1091" s="177">
        <f t="shared" si="603"/>
        <v>19351.379851939997</v>
      </c>
      <c r="F1091" s="178">
        <f t="shared" si="586"/>
        <v>235658.62372654001</v>
      </c>
      <c r="G1091" s="179">
        <f t="shared" si="604"/>
        <v>4832.2700000000004</v>
      </c>
      <c r="H1091" s="180">
        <f>IF(AND(N1091=1,N1090&gt;1),VLOOKUP(A1090,[1]Plan1!$CW$105:$CY$215,3),H1090)</f>
        <v>4843.87</v>
      </c>
      <c r="I1091" s="181">
        <f t="shared" si="587"/>
        <v>42897</v>
      </c>
      <c r="J1091" s="181">
        <f t="shared" si="605"/>
        <v>42927</v>
      </c>
      <c r="K1091" s="182">
        <f t="shared" si="588"/>
        <v>2.4005281161854075E-3</v>
      </c>
      <c r="L1091" s="213">
        <f t="shared" si="606"/>
        <v>42989</v>
      </c>
      <c r="M1091" s="183">
        <f t="shared" si="607"/>
        <v>21</v>
      </c>
      <c r="N1091" s="183">
        <f t="shared" si="589"/>
        <v>17</v>
      </c>
      <c r="O1091" s="177">
        <f t="shared" si="590"/>
        <v>1.0019428399999999</v>
      </c>
      <c r="P1091" s="184">
        <f t="shared" si="616"/>
        <v>0.99769996000000005</v>
      </c>
      <c r="Q1091" s="184">
        <f t="shared" si="608"/>
        <v>1.2206635832043962</v>
      </c>
      <c r="R1091" s="177">
        <f t="shared" si="615"/>
        <v>1.22303513</v>
      </c>
      <c r="S1091" s="177">
        <f t="shared" si="609"/>
        <v>1.21495468</v>
      </c>
      <c r="T1091" s="177">
        <f t="shared" si="591"/>
        <v>309825.59729449003</v>
      </c>
      <c r="U1091" s="177">
        <f t="shared" si="592"/>
        <v>4159.6696636322085</v>
      </c>
      <c r="V1091" s="177">
        <f t="shared" si="593"/>
        <v>52560.151778469932</v>
      </c>
      <c r="W1091" s="177">
        <f t="shared" si="594"/>
        <v>311729.82502058212</v>
      </c>
      <c r="X1091" s="185">
        <f t="shared" si="595"/>
        <v>0</v>
      </c>
      <c r="Y1091" s="177">
        <f t="shared" si="596"/>
        <v>0</v>
      </c>
      <c r="Z1091" s="186">
        <f t="shared" si="597"/>
        <v>0</v>
      </c>
      <c r="AA1091" s="177">
        <f t="shared" si="610"/>
        <v>0</v>
      </c>
      <c r="AB1091" s="187">
        <f t="shared" si="611"/>
        <v>7.1215000000000001E-2</v>
      </c>
      <c r="AC1091" s="185">
        <f t="shared" si="598"/>
        <v>17</v>
      </c>
      <c r="AD1091" s="185">
        <v>252</v>
      </c>
      <c r="AE1091" s="184">
        <f t="shared" si="613"/>
        <v>1.004651618</v>
      </c>
      <c r="AF1091" s="177">
        <f t="shared" si="614"/>
        <v>1441.1903252300001</v>
      </c>
      <c r="AG1091" s="177">
        <f t="shared" si="599"/>
        <v>1450.0480652000001</v>
      </c>
      <c r="AH1091" s="188">
        <f t="shared" si="612"/>
        <v>0</v>
      </c>
      <c r="AI1091" s="188"/>
      <c r="AJ1091" s="188"/>
      <c r="AK1091" s="188"/>
      <c r="AL1091" s="8"/>
      <c r="AM1091" s="8"/>
      <c r="AN1091" s="8"/>
      <c r="AO1091" s="8"/>
      <c r="AP1091" s="8"/>
      <c r="AQ1091" s="8"/>
      <c r="AR1091" s="5"/>
      <c r="AW1091" s="30"/>
      <c r="AX1091" s="30"/>
      <c r="BF1091" s="1"/>
      <c r="BG1091" s="1"/>
      <c r="BH1091" s="1"/>
      <c r="BI1091" s="1"/>
    </row>
    <row r="1092" spans="1:61" x14ac:dyDescent="0.2">
      <c r="A1092" s="125">
        <f t="shared" si="600"/>
        <v>42983</v>
      </c>
      <c r="B1092" s="177">
        <f t="shared" si="585"/>
        <v>313298.45147891552</v>
      </c>
      <c r="C1092" s="3">
        <f t="shared" si="601"/>
        <v>42295290.949653596</v>
      </c>
      <c r="D1092" s="177">
        <f t="shared" si="602"/>
        <v>255010.00357848001</v>
      </c>
      <c r="E1092" s="177">
        <f t="shared" si="603"/>
        <v>19351.379851939997</v>
      </c>
      <c r="F1092" s="178">
        <f t="shared" si="586"/>
        <v>235658.62372654001</v>
      </c>
      <c r="G1092" s="179">
        <f t="shared" si="604"/>
        <v>4832.2700000000004</v>
      </c>
      <c r="H1092" s="180">
        <f>IF(AND(N1092=1,N1091&gt;1),VLOOKUP(A1091,[1]Plan1!$CW$105:$CY$215,3),H1091)</f>
        <v>4843.87</v>
      </c>
      <c r="I1092" s="181">
        <f t="shared" si="587"/>
        <v>42897</v>
      </c>
      <c r="J1092" s="181">
        <f t="shared" si="605"/>
        <v>42927</v>
      </c>
      <c r="K1092" s="182">
        <f t="shared" si="588"/>
        <v>2.4005281161854075E-3</v>
      </c>
      <c r="L1092" s="213">
        <f t="shared" si="606"/>
        <v>42989</v>
      </c>
      <c r="M1092" s="183">
        <f t="shared" si="607"/>
        <v>21</v>
      </c>
      <c r="N1092" s="183">
        <f t="shared" si="589"/>
        <v>18</v>
      </c>
      <c r="O1092" s="177">
        <f t="shared" si="590"/>
        <v>1.0020572400000001</v>
      </c>
      <c r="P1092" s="184">
        <f t="shared" si="616"/>
        <v>0.99769996000000005</v>
      </c>
      <c r="Q1092" s="184">
        <f t="shared" si="608"/>
        <v>1.2206635832043962</v>
      </c>
      <c r="R1092" s="177">
        <f t="shared" si="615"/>
        <v>1.2231747799999999</v>
      </c>
      <c r="S1092" s="177">
        <f t="shared" si="609"/>
        <v>1.21495468</v>
      </c>
      <c r="T1092" s="177">
        <f t="shared" si="591"/>
        <v>309825.59729449003</v>
      </c>
      <c r="U1092" s="177">
        <f t="shared" si="592"/>
        <v>4159.6696636322085</v>
      </c>
      <c r="V1092" s="177">
        <f t="shared" si="593"/>
        <v>52593.061505273326</v>
      </c>
      <c r="W1092" s="177">
        <f t="shared" si="594"/>
        <v>311762.73474738555</v>
      </c>
      <c r="X1092" s="185">
        <f t="shared" si="595"/>
        <v>0</v>
      </c>
      <c r="Y1092" s="177">
        <f t="shared" si="596"/>
        <v>0</v>
      </c>
      <c r="Z1092" s="186">
        <f t="shared" si="597"/>
        <v>0</v>
      </c>
      <c r="AA1092" s="177">
        <f t="shared" si="610"/>
        <v>0</v>
      </c>
      <c r="AB1092" s="187">
        <f t="shared" si="611"/>
        <v>7.1215000000000001E-2</v>
      </c>
      <c r="AC1092" s="185">
        <f t="shared" si="598"/>
        <v>18</v>
      </c>
      <c r="AD1092" s="185">
        <v>252</v>
      </c>
      <c r="AE1092" s="184">
        <f t="shared" si="613"/>
        <v>1.0049259150000001</v>
      </c>
      <c r="AF1092" s="177">
        <f t="shared" si="614"/>
        <v>1526.17455709</v>
      </c>
      <c r="AG1092" s="177">
        <f t="shared" si="599"/>
        <v>1535.7167315300001</v>
      </c>
      <c r="AH1092" s="188">
        <f t="shared" si="612"/>
        <v>0</v>
      </c>
      <c r="AI1092" s="188"/>
      <c r="AJ1092" s="188"/>
      <c r="AK1092" s="188"/>
      <c r="AL1092" s="8"/>
      <c r="AM1092" s="8"/>
      <c r="AN1092" s="8"/>
      <c r="AO1092" s="8"/>
      <c r="AP1092" s="8"/>
      <c r="AQ1092" s="8"/>
      <c r="AR1092" s="5"/>
      <c r="AW1092" s="30"/>
      <c r="AX1092" s="30"/>
      <c r="BF1092" s="1"/>
      <c r="BG1092" s="1"/>
      <c r="BH1092" s="1"/>
      <c r="BI1092" s="1"/>
    </row>
    <row r="1093" spans="1:61" x14ac:dyDescent="0.2">
      <c r="A1093" s="125">
        <f t="shared" si="600"/>
        <v>42984</v>
      </c>
      <c r="B1093" s="177">
        <f t="shared" si="585"/>
        <v>313417.07162259897</v>
      </c>
      <c r="C1093" s="3">
        <f t="shared" si="601"/>
        <v>42311304.669050865</v>
      </c>
      <c r="D1093" s="177">
        <f t="shared" si="602"/>
        <v>255010.00357848001</v>
      </c>
      <c r="E1093" s="177">
        <f t="shared" si="603"/>
        <v>19351.379851939997</v>
      </c>
      <c r="F1093" s="178">
        <f t="shared" si="586"/>
        <v>235658.62372654001</v>
      </c>
      <c r="G1093" s="179">
        <f t="shared" si="604"/>
        <v>4832.2700000000004</v>
      </c>
      <c r="H1093" s="180">
        <f>IF(AND(N1093=1,N1092&gt;1),VLOOKUP(A1092,[1]Plan1!$CW$105:$CY$215,3),H1092)</f>
        <v>4843.87</v>
      </c>
      <c r="I1093" s="181">
        <f t="shared" si="587"/>
        <v>42897</v>
      </c>
      <c r="J1093" s="181">
        <f t="shared" si="605"/>
        <v>42927</v>
      </c>
      <c r="K1093" s="182">
        <f t="shared" si="588"/>
        <v>2.4005281161854075E-3</v>
      </c>
      <c r="L1093" s="213">
        <f t="shared" si="606"/>
        <v>42989</v>
      </c>
      <c r="M1093" s="183">
        <f t="shared" si="607"/>
        <v>21</v>
      </c>
      <c r="N1093" s="183">
        <f t="shared" si="589"/>
        <v>19</v>
      </c>
      <c r="O1093" s="177">
        <f t="shared" si="590"/>
        <v>1.00217165</v>
      </c>
      <c r="P1093" s="184">
        <f t="shared" si="616"/>
        <v>0.99769996000000005</v>
      </c>
      <c r="Q1093" s="184">
        <f t="shared" si="608"/>
        <v>1.2206635832043962</v>
      </c>
      <c r="R1093" s="177">
        <f t="shared" si="615"/>
        <v>1.2233144300000001</v>
      </c>
      <c r="S1093" s="177">
        <f t="shared" si="609"/>
        <v>1.21495468</v>
      </c>
      <c r="T1093" s="177">
        <f t="shared" si="591"/>
        <v>309825.59729449003</v>
      </c>
      <c r="U1093" s="177">
        <f t="shared" si="592"/>
        <v>4159.6696636322085</v>
      </c>
      <c r="V1093" s="177">
        <f t="shared" si="593"/>
        <v>52625.971232076772</v>
      </c>
      <c r="W1093" s="177">
        <f t="shared" si="594"/>
        <v>311795.64447418897</v>
      </c>
      <c r="X1093" s="185">
        <f t="shared" si="595"/>
        <v>0</v>
      </c>
      <c r="Y1093" s="177">
        <f t="shared" si="596"/>
        <v>0</v>
      </c>
      <c r="Z1093" s="186">
        <f t="shared" si="597"/>
        <v>0</v>
      </c>
      <c r="AA1093" s="177">
        <f t="shared" si="610"/>
        <v>0</v>
      </c>
      <c r="AB1093" s="187">
        <f t="shared" si="611"/>
        <v>7.1215000000000001E-2</v>
      </c>
      <c r="AC1093" s="185">
        <f t="shared" si="598"/>
        <v>19</v>
      </c>
      <c r="AD1093" s="185">
        <v>252</v>
      </c>
      <c r="AE1093" s="184">
        <f t="shared" si="613"/>
        <v>1.0052002879999999</v>
      </c>
      <c r="AF1093" s="177">
        <f t="shared" si="614"/>
        <v>1611.1823357000001</v>
      </c>
      <c r="AG1093" s="177">
        <f t="shared" si="599"/>
        <v>1621.42714841</v>
      </c>
      <c r="AH1093" s="188">
        <f t="shared" si="612"/>
        <v>0</v>
      </c>
      <c r="AI1093" s="188"/>
      <c r="AJ1093" s="188"/>
      <c r="AK1093" s="188"/>
      <c r="AL1093" s="8"/>
      <c r="AM1093" s="8"/>
      <c r="AN1093" s="8"/>
      <c r="AO1093" s="8"/>
      <c r="AP1093" s="8"/>
      <c r="AQ1093" s="8"/>
      <c r="AR1093" s="5"/>
      <c r="AW1093" s="30"/>
      <c r="AX1093" s="30"/>
      <c r="BF1093" s="1"/>
      <c r="BG1093" s="1"/>
      <c r="BH1093" s="1"/>
      <c r="BI1093" s="1"/>
    </row>
    <row r="1094" spans="1:61" x14ac:dyDescent="0.2">
      <c r="A1094" s="125">
        <f t="shared" si="600"/>
        <v>42985</v>
      </c>
      <c r="B1094" s="177">
        <f t="shared" si="585"/>
        <v>313535.74000913114</v>
      </c>
      <c r="C1094" s="3">
        <f t="shared" si="601"/>
        <v>42327324.901232705</v>
      </c>
      <c r="D1094" s="177">
        <f t="shared" si="602"/>
        <v>255010.00357848001</v>
      </c>
      <c r="E1094" s="177">
        <f t="shared" si="603"/>
        <v>19351.379851939997</v>
      </c>
      <c r="F1094" s="178">
        <f t="shared" si="586"/>
        <v>235658.62372654001</v>
      </c>
      <c r="G1094" s="179">
        <f t="shared" si="604"/>
        <v>4832.2700000000004</v>
      </c>
      <c r="H1094" s="180">
        <f>IF(AND(N1094=1,N1093&gt;1),VLOOKUP(A1093,[1]Plan1!$CW$105:$CY$215,3),H1093)</f>
        <v>4843.87</v>
      </c>
      <c r="I1094" s="181">
        <f t="shared" si="587"/>
        <v>42897</v>
      </c>
      <c r="J1094" s="181">
        <f t="shared" si="605"/>
        <v>42927</v>
      </c>
      <c r="K1094" s="182">
        <f t="shared" si="588"/>
        <v>2.4005281161854075E-3</v>
      </c>
      <c r="L1094" s="213">
        <f t="shared" si="606"/>
        <v>42989</v>
      </c>
      <c r="M1094" s="183">
        <f t="shared" si="607"/>
        <v>21</v>
      </c>
      <c r="N1094" s="183">
        <f t="shared" si="589"/>
        <v>20</v>
      </c>
      <c r="O1094" s="177">
        <f t="shared" si="590"/>
        <v>1.00228608</v>
      </c>
      <c r="P1094" s="184">
        <f t="shared" si="616"/>
        <v>0.99769996000000005</v>
      </c>
      <c r="Q1094" s="184">
        <f t="shared" si="608"/>
        <v>1.2206635832043962</v>
      </c>
      <c r="R1094" s="177">
        <f t="shared" si="615"/>
        <v>1.22345411</v>
      </c>
      <c r="S1094" s="177">
        <f t="shared" si="609"/>
        <v>1.21495468</v>
      </c>
      <c r="T1094" s="177">
        <f t="shared" si="591"/>
        <v>309825.59729449003</v>
      </c>
      <c r="U1094" s="177">
        <f t="shared" si="592"/>
        <v>4159.6696636322085</v>
      </c>
      <c r="V1094" s="177">
        <f t="shared" si="593"/>
        <v>52658.888028638888</v>
      </c>
      <c r="W1094" s="177">
        <f t="shared" si="594"/>
        <v>311828.56127075112</v>
      </c>
      <c r="X1094" s="185">
        <f t="shared" si="595"/>
        <v>0</v>
      </c>
      <c r="Y1094" s="177">
        <f t="shared" si="596"/>
        <v>0</v>
      </c>
      <c r="Z1094" s="186">
        <f t="shared" si="597"/>
        <v>0</v>
      </c>
      <c r="AA1094" s="177">
        <f t="shared" si="610"/>
        <v>0</v>
      </c>
      <c r="AB1094" s="187">
        <f t="shared" si="611"/>
        <v>7.1215000000000001E-2</v>
      </c>
      <c r="AC1094" s="185">
        <f t="shared" si="598"/>
        <v>20</v>
      </c>
      <c r="AD1094" s="185">
        <v>252</v>
      </c>
      <c r="AE1094" s="184">
        <f t="shared" si="613"/>
        <v>1.005474735</v>
      </c>
      <c r="AF1094" s="177">
        <f t="shared" si="614"/>
        <v>1696.2130414000001</v>
      </c>
      <c r="AG1094" s="177">
        <f t="shared" si="599"/>
        <v>1707.1787383799999</v>
      </c>
      <c r="AH1094" s="188">
        <f t="shared" si="612"/>
        <v>0</v>
      </c>
      <c r="AI1094" s="188"/>
      <c r="AJ1094" s="188"/>
      <c r="AK1094" s="188"/>
      <c r="AL1094" s="8"/>
      <c r="AM1094" s="8"/>
      <c r="AN1094" s="8"/>
      <c r="AO1094" s="8"/>
      <c r="AP1094" s="8"/>
      <c r="AQ1094" s="8"/>
      <c r="AR1094" s="5"/>
      <c r="AW1094" s="30"/>
      <c r="AX1094" s="30"/>
      <c r="BF1094" s="1"/>
      <c r="BG1094" s="1"/>
      <c r="BH1094" s="1"/>
      <c r="BI1094" s="1"/>
    </row>
    <row r="1095" spans="1:61" x14ac:dyDescent="0.2">
      <c r="A1095" s="125">
        <f t="shared" si="600"/>
        <v>42986</v>
      </c>
      <c r="B1095" s="177">
        <f t="shared" si="585"/>
        <v>313535.74000913114</v>
      </c>
      <c r="C1095" s="3">
        <f t="shared" si="601"/>
        <v>42327324.901232705</v>
      </c>
      <c r="D1095" s="177">
        <f t="shared" si="602"/>
        <v>255010.00357848001</v>
      </c>
      <c r="E1095" s="177">
        <f t="shared" si="603"/>
        <v>19351.379851939997</v>
      </c>
      <c r="F1095" s="178">
        <f t="shared" si="586"/>
        <v>235658.62372654001</v>
      </c>
      <c r="G1095" s="179">
        <f t="shared" si="604"/>
        <v>4832.2700000000004</v>
      </c>
      <c r="H1095" s="180">
        <f>IF(AND(N1095=1,N1094&gt;1),VLOOKUP(A1094,[1]Plan1!$CW$105:$CY$215,3),H1094)</f>
        <v>4843.87</v>
      </c>
      <c r="I1095" s="181">
        <f t="shared" si="587"/>
        <v>42897</v>
      </c>
      <c r="J1095" s="181">
        <f t="shared" si="605"/>
        <v>42927</v>
      </c>
      <c r="K1095" s="182">
        <f t="shared" si="588"/>
        <v>2.4005281161854075E-3</v>
      </c>
      <c r="L1095" s="213">
        <f t="shared" si="606"/>
        <v>42989</v>
      </c>
      <c r="M1095" s="183">
        <f t="shared" si="607"/>
        <v>21</v>
      </c>
      <c r="N1095" s="183">
        <f t="shared" si="589"/>
        <v>20</v>
      </c>
      <c r="O1095" s="177">
        <f t="shared" si="590"/>
        <v>1.00228608</v>
      </c>
      <c r="P1095" s="184">
        <f t="shared" si="616"/>
        <v>0.99769996000000005</v>
      </c>
      <c r="Q1095" s="184">
        <f t="shared" si="608"/>
        <v>1.2206635832043962</v>
      </c>
      <c r="R1095" s="177">
        <f t="shared" si="615"/>
        <v>1.22345411</v>
      </c>
      <c r="S1095" s="177">
        <f t="shared" si="609"/>
        <v>1.21495468</v>
      </c>
      <c r="T1095" s="177">
        <f t="shared" si="591"/>
        <v>309825.59729449003</v>
      </c>
      <c r="U1095" s="177">
        <f t="shared" si="592"/>
        <v>4159.6696636322085</v>
      </c>
      <c r="V1095" s="177">
        <f t="shared" si="593"/>
        <v>52658.888028638888</v>
      </c>
      <c r="W1095" s="177">
        <f t="shared" si="594"/>
        <v>311828.56127075112</v>
      </c>
      <c r="X1095" s="185">
        <f t="shared" si="595"/>
        <v>0</v>
      </c>
      <c r="Y1095" s="177">
        <f t="shared" si="596"/>
        <v>0</v>
      </c>
      <c r="Z1095" s="186">
        <f t="shared" si="597"/>
        <v>0</v>
      </c>
      <c r="AA1095" s="177">
        <f t="shared" si="610"/>
        <v>0</v>
      </c>
      <c r="AB1095" s="187">
        <f t="shared" si="611"/>
        <v>7.1215000000000001E-2</v>
      </c>
      <c r="AC1095" s="185">
        <f t="shared" si="598"/>
        <v>20</v>
      </c>
      <c r="AD1095" s="185">
        <v>252</v>
      </c>
      <c r="AE1095" s="184">
        <f t="shared" si="613"/>
        <v>1.005474735</v>
      </c>
      <c r="AF1095" s="177">
        <f t="shared" si="614"/>
        <v>1696.2130414000001</v>
      </c>
      <c r="AG1095" s="177">
        <f t="shared" si="599"/>
        <v>1707.1787383799999</v>
      </c>
      <c r="AH1095" s="188">
        <f t="shared" si="612"/>
        <v>0</v>
      </c>
      <c r="AI1095" s="188"/>
      <c r="AJ1095" s="188"/>
      <c r="AK1095" s="188"/>
      <c r="AL1095" s="8"/>
      <c r="AM1095" s="8"/>
      <c r="AN1095" s="8"/>
      <c r="AO1095" s="8"/>
      <c r="AP1095" s="8"/>
      <c r="AQ1095" s="8"/>
      <c r="AR1095" s="5"/>
      <c r="AW1095" s="30"/>
      <c r="AX1095" s="30"/>
      <c r="BF1095" s="1"/>
      <c r="BG1095" s="1"/>
      <c r="BH1095" s="1"/>
      <c r="BI1095" s="1"/>
    </row>
    <row r="1096" spans="1:61" x14ac:dyDescent="0.2">
      <c r="A1096" s="125">
        <f t="shared" si="600"/>
        <v>42987</v>
      </c>
      <c r="B1096" s="177">
        <f t="shared" si="585"/>
        <v>313654.45459338563</v>
      </c>
      <c r="C1096" s="3">
        <f t="shared" si="601"/>
        <v>42343351.370107062</v>
      </c>
      <c r="D1096" s="177">
        <f t="shared" si="602"/>
        <v>255010.00357848001</v>
      </c>
      <c r="E1096" s="177">
        <f t="shared" si="603"/>
        <v>19351.379851939997</v>
      </c>
      <c r="F1096" s="178">
        <f t="shared" si="586"/>
        <v>235658.62372654001</v>
      </c>
      <c r="G1096" s="179">
        <f t="shared" si="604"/>
        <v>4832.2700000000004</v>
      </c>
      <c r="H1096" s="180">
        <f>IF(AND(N1096=1,N1095&gt;1),VLOOKUP(A1095,[1]Plan1!$CW$105:$CY$215,3),H1095)</f>
        <v>4843.87</v>
      </c>
      <c r="I1096" s="181">
        <f t="shared" si="587"/>
        <v>42897</v>
      </c>
      <c r="J1096" s="181">
        <f t="shared" si="605"/>
        <v>42927</v>
      </c>
      <c r="K1096" s="182">
        <f t="shared" si="588"/>
        <v>2.4005281161854075E-3</v>
      </c>
      <c r="L1096" s="213">
        <f t="shared" si="606"/>
        <v>42989</v>
      </c>
      <c r="M1096" s="183">
        <f t="shared" si="607"/>
        <v>21</v>
      </c>
      <c r="N1096" s="183">
        <f t="shared" si="589"/>
        <v>21</v>
      </c>
      <c r="O1096" s="177">
        <f t="shared" si="590"/>
        <v>1.0024005199999999</v>
      </c>
      <c r="P1096" s="184">
        <f t="shared" si="616"/>
        <v>0.99769996000000005</v>
      </c>
      <c r="Q1096" s="184">
        <f t="shared" si="608"/>
        <v>1.2206635832043962</v>
      </c>
      <c r="R1096" s="177">
        <f t="shared" si="615"/>
        <v>1.2235938099999999</v>
      </c>
      <c r="S1096" s="177">
        <f t="shared" si="609"/>
        <v>1.21495468</v>
      </c>
      <c r="T1096" s="177">
        <f t="shared" si="591"/>
        <v>309825.59729449003</v>
      </c>
      <c r="U1096" s="177">
        <f t="shared" si="592"/>
        <v>4159.6696636322085</v>
      </c>
      <c r="V1096" s="177">
        <f t="shared" si="593"/>
        <v>52691.809538373454</v>
      </c>
      <c r="W1096" s="177">
        <f t="shared" si="594"/>
        <v>311861.48278048565</v>
      </c>
      <c r="X1096" s="185">
        <f t="shared" si="595"/>
        <v>0</v>
      </c>
      <c r="Y1096" s="177">
        <f t="shared" si="596"/>
        <v>0</v>
      </c>
      <c r="Z1096" s="186">
        <f t="shared" si="597"/>
        <v>0</v>
      </c>
      <c r="AA1096" s="177">
        <f t="shared" si="610"/>
        <v>0</v>
      </c>
      <c r="AB1096" s="187">
        <f t="shared" si="611"/>
        <v>7.1215000000000001E-2</v>
      </c>
      <c r="AC1096" s="185">
        <f t="shared" si="598"/>
        <v>21</v>
      </c>
      <c r="AD1096" s="185">
        <v>252</v>
      </c>
      <c r="AE1096" s="184">
        <f t="shared" si="613"/>
        <v>1.005749257</v>
      </c>
      <c r="AF1096" s="177">
        <f t="shared" si="614"/>
        <v>1781.2669840200001</v>
      </c>
      <c r="AG1096" s="177">
        <f t="shared" si="599"/>
        <v>1792.9718129</v>
      </c>
      <c r="AH1096" s="188">
        <f t="shared" si="612"/>
        <v>0</v>
      </c>
      <c r="AI1096" s="188"/>
      <c r="AJ1096" s="188"/>
      <c r="AK1096" s="188"/>
      <c r="AL1096" s="8"/>
      <c r="AM1096" s="8"/>
      <c r="AN1096" s="8"/>
      <c r="AO1096" s="8"/>
      <c r="AP1096" s="8"/>
      <c r="AQ1096" s="8"/>
      <c r="AR1096" s="5"/>
      <c r="AW1096" s="30"/>
      <c r="AX1096" s="30"/>
      <c r="BF1096" s="1"/>
      <c r="BG1096" s="1"/>
      <c r="BH1096" s="1"/>
      <c r="BI1096" s="1"/>
    </row>
    <row r="1097" spans="1:61" x14ac:dyDescent="0.2">
      <c r="A1097" s="125">
        <f t="shared" si="600"/>
        <v>42988</v>
      </c>
      <c r="B1097" s="177">
        <f t="shared" si="585"/>
        <v>313654.45459338563</v>
      </c>
      <c r="C1097" s="3">
        <f t="shared" si="601"/>
        <v>42343351.370107062</v>
      </c>
      <c r="D1097" s="177">
        <f t="shared" si="602"/>
        <v>255010.00357848001</v>
      </c>
      <c r="E1097" s="177">
        <f t="shared" si="603"/>
        <v>19351.379851939997</v>
      </c>
      <c r="F1097" s="178">
        <f t="shared" si="586"/>
        <v>235658.62372654001</v>
      </c>
      <c r="G1097" s="179">
        <f t="shared" si="604"/>
        <v>4832.2700000000004</v>
      </c>
      <c r="H1097" s="180">
        <f>IF(AND(N1097=1,N1096&gt;1),VLOOKUP(A1096,[1]Plan1!$CW$105:$CY$215,3),H1096)</f>
        <v>4843.87</v>
      </c>
      <c r="I1097" s="181">
        <f t="shared" si="587"/>
        <v>42897</v>
      </c>
      <c r="J1097" s="181">
        <f t="shared" si="605"/>
        <v>42927</v>
      </c>
      <c r="K1097" s="182">
        <f t="shared" si="588"/>
        <v>2.4005281161854075E-3</v>
      </c>
      <c r="L1097" s="213">
        <f t="shared" si="606"/>
        <v>42989</v>
      </c>
      <c r="M1097" s="183">
        <f t="shared" si="607"/>
        <v>21</v>
      </c>
      <c r="N1097" s="183">
        <f t="shared" si="589"/>
        <v>21</v>
      </c>
      <c r="O1097" s="177">
        <f t="shared" si="590"/>
        <v>1.0024005199999999</v>
      </c>
      <c r="P1097" s="184">
        <f t="shared" si="616"/>
        <v>0.99769996000000005</v>
      </c>
      <c r="Q1097" s="184">
        <f t="shared" si="608"/>
        <v>1.2206635832043962</v>
      </c>
      <c r="R1097" s="177">
        <f t="shared" si="615"/>
        <v>1.2235938099999999</v>
      </c>
      <c r="S1097" s="177">
        <f t="shared" si="609"/>
        <v>1.21495468</v>
      </c>
      <c r="T1097" s="177">
        <f t="shared" si="591"/>
        <v>309825.59729449003</v>
      </c>
      <c r="U1097" s="177">
        <f t="shared" si="592"/>
        <v>4159.6696636322085</v>
      </c>
      <c r="V1097" s="177">
        <f t="shared" si="593"/>
        <v>52691.809538373454</v>
      </c>
      <c r="W1097" s="177">
        <f t="shared" si="594"/>
        <v>311861.48278048565</v>
      </c>
      <c r="X1097" s="185">
        <f t="shared" si="595"/>
        <v>0</v>
      </c>
      <c r="Y1097" s="177">
        <f t="shared" si="596"/>
        <v>0</v>
      </c>
      <c r="Z1097" s="186">
        <f t="shared" si="597"/>
        <v>0</v>
      </c>
      <c r="AA1097" s="177">
        <f t="shared" si="610"/>
        <v>0</v>
      </c>
      <c r="AB1097" s="187">
        <f t="shared" si="611"/>
        <v>7.1215000000000001E-2</v>
      </c>
      <c r="AC1097" s="185">
        <f t="shared" si="598"/>
        <v>21</v>
      </c>
      <c r="AD1097" s="185">
        <v>252</v>
      </c>
      <c r="AE1097" s="184">
        <f t="shared" si="613"/>
        <v>1.005749257</v>
      </c>
      <c r="AF1097" s="177">
        <f t="shared" si="614"/>
        <v>1781.2669840200001</v>
      </c>
      <c r="AG1097" s="177">
        <f t="shared" si="599"/>
        <v>1792.9718129</v>
      </c>
      <c r="AH1097" s="188">
        <f t="shared" si="612"/>
        <v>0</v>
      </c>
      <c r="AI1097" s="188"/>
      <c r="AJ1097" s="188"/>
      <c r="AK1097" s="188"/>
      <c r="AL1097" s="8"/>
      <c r="AM1097" s="8"/>
      <c r="AN1097" s="8"/>
      <c r="AO1097" s="8"/>
      <c r="AP1097" s="8"/>
      <c r="AQ1097" s="8"/>
      <c r="AR1097" s="5"/>
      <c r="AW1097" s="30"/>
      <c r="AX1097" s="30"/>
      <c r="BF1097" s="1"/>
      <c r="BG1097" s="1"/>
      <c r="BH1097" s="1"/>
      <c r="BI1097" s="1"/>
    </row>
    <row r="1098" spans="1:61" x14ac:dyDescent="0.2">
      <c r="A1098" s="125">
        <f t="shared" si="600"/>
        <v>42989</v>
      </c>
      <c r="B1098" s="177">
        <f t="shared" ref="B1098:B1161" si="617">(W1098+AG1098)</f>
        <v>313654.45459338563</v>
      </c>
      <c r="C1098" s="3">
        <f t="shared" si="601"/>
        <v>42343351.370107062</v>
      </c>
      <c r="D1098" s="177">
        <f t="shared" si="602"/>
        <v>255010.00357848001</v>
      </c>
      <c r="E1098" s="177">
        <f t="shared" si="603"/>
        <v>19351.379851939997</v>
      </c>
      <c r="F1098" s="178">
        <f t="shared" ref="F1098:F1161" si="618">(D1098-E1098)</f>
        <v>235658.62372654001</v>
      </c>
      <c r="G1098" s="179">
        <f t="shared" si="604"/>
        <v>4832.2700000000004</v>
      </c>
      <c r="H1098" s="180">
        <f>IF(AND(N1098=1,N1097&gt;1),VLOOKUP(A1097,[1]Plan1!$CW$105:$CY$215,3),H1097)</f>
        <v>4843.87</v>
      </c>
      <c r="I1098" s="181">
        <f t="shared" ref="I1098:I1161" si="619">EDATE(J1098,-1)</f>
        <v>42897</v>
      </c>
      <c r="J1098" s="181">
        <f t="shared" si="605"/>
        <v>42927</v>
      </c>
      <c r="K1098" s="182">
        <f t="shared" ref="K1098:K1161" si="620">(H1098/G1098)-1</f>
        <v>2.4005281161854075E-3</v>
      </c>
      <c r="L1098" s="213">
        <f t="shared" si="606"/>
        <v>42989</v>
      </c>
      <c r="M1098" s="183">
        <f t="shared" si="607"/>
        <v>21</v>
      </c>
      <c r="N1098" s="183">
        <f t="shared" ref="N1098:N1161" si="621">(M1098-(NETWORKDAYS(A1098,L1098,$AT$194:$AT$348)-1))</f>
        <v>21</v>
      </c>
      <c r="O1098" s="177">
        <f t="shared" ref="O1098:O1161" si="622">TRUNC((H1098/G1098)^TRUNC((N1098/M1098),9),8)</f>
        <v>1.0024005199999999</v>
      </c>
      <c r="P1098" s="184">
        <f t="shared" si="616"/>
        <v>0.99769996000000005</v>
      </c>
      <c r="Q1098" s="184">
        <f t="shared" si="608"/>
        <v>1.2206635832043962</v>
      </c>
      <c r="R1098" s="177">
        <f t="shared" si="615"/>
        <v>1.2235938099999999</v>
      </c>
      <c r="S1098" s="177">
        <f t="shared" si="609"/>
        <v>1.21495468</v>
      </c>
      <c r="T1098" s="177">
        <f t="shared" ref="T1098:T1161" si="623">TRUNC(D1098*S1098,8)</f>
        <v>309825.59729449003</v>
      </c>
      <c r="U1098" s="177">
        <f t="shared" ref="U1098:U1161" si="624">(E1098*(S1098-1))</f>
        <v>4159.6696636322085</v>
      </c>
      <c r="V1098" s="177">
        <f t="shared" ref="V1098:V1161" si="625">(F1098*(R1098-1))</f>
        <v>52691.809538373454</v>
      </c>
      <c r="W1098" s="177">
        <f t="shared" ref="W1098:W1161" si="626">(D1098+U1098+V1098)</f>
        <v>311861.48278048565</v>
      </c>
      <c r="X1098" s="185">
        <f t="shared" ref="X1098:X1161" si="627">IF(VLOOKUP(A1098,AT$10:BC$190,10)=VLOOKUP(A1097,AT$10:BC$190,10),0,VLOOKUP(A1098,AT$10:BC$190,10))</f>
        <v>36</v>
      </c>
      <c r="Y1098" s="177">
        <f t="shared" ref="Y1098:Y1161" si="628">IF(X1098&gt;0,VLOOKUP(A1098,AT$12:AX$190,5),0)</f>
        <v>2749.5178585799999</v>
      </c>
      <c r="Z1098" s="186">
        <f t="shared" ref="Z1098:Z1161" si="629">IF(X1098&gt;0,VLOOKUP($A1098,$AT$10:$AY$190,6),0)</f>
        <v>1.0782E-2</v>
      </c>
      <c r="AA1098" s="177">
        <f t="shared" si="610"/>
        <v>3340.5395900200001</v>
      </c>
      <c r="AB1098" s="187">
        <f t="shared" si="611"/>
        <v>7.1215000000000001E-2</v>
      </c>
      <c r="AC1098" s="185">
        <f t="shared" ref="AC1098:AC1161" si="630">N1098</f>
        <v>21</v>
      </c>
      <c r="AD1098" s="185">
        <v>252</v>
      </c>
      <c r="AE1098" s="184">
        <f t="shared" si="613"/>
        <v>1.005749257</v>
      </c>
      <c r="AF1098" s="177">
        <f t="shared" si="614"/>
        <v>1781.2669840200001</v>
      </c>
      <c r="AG1098" s="177">
        <f t="shared" ref="AG1098:AG1161" si="631">TRUNC((W1098*(AE1098-1)),8)</f>
        <v>1792.9718129</v>
      </c>
      <c r="AH1098" s="188">
        <f t="shared" si="612"/>
        <v>5121.8065740399998</v>
      </c>
      <c r="AI1098" s="188"/>
      <c r="AJ1098" s="188"/>
      <c r="AK1098" s="188"/>
      <c r="AL1098" s="8"/>
      <c r="AM1098" s="8"/>
      <c r="AN1098" s="8"/>
      <c r="AO1098" s="8"/>
      <c r="AP1098" s="8"/>
      <c r="AQ1098" s="8"/>
      <c r="AR1098" s="5"/>
      <c r="AW1098" s="30"/>
      <c r="AX1098" s="30"/>
      <c r="BF1098" s="1"/>
      <c r="BG1098" s="1"/>
      <c r="BH1098" s="1"/>
      <c r="BI1098" s="1"/>
    </row>
    <row r="1099" spans="1:61" x14ac:dyDescent="0.2">
      <c r="A1099" s="125">
        <f t="shared" ref="A1099:A1162" si="632">(A1098+1)</f>
        <v>42990</v>
      </c>
      <c r="B1099" s="177">
        <f t="shared" si="617"/>
        <v>308631.23926900962</v>
      </c>
      <c r="C1099" s="3">
        <f t="shared" ref="C1099:C1162" si="633">B1099*135</f>
        <v>41665217.301316299</v>
      </c>
      <c r="D1099" s="177">
        <f t="shared" ref="D1099:D1162" si="634">TRUNC(IF(X1098&gt;0,VLOOKUP(A1098,$AT$12:$AU$190,2),D1098),8)</f>
        <v>252260.4857199</v>
      </c>
      <c r="E1099" s="177">
        <f t="shared" ref="E1099:E1162" si="635">IF(ISERROR(VLOOKUP(A1099,AZ$12:BB$174,2,FALSE)=TRUE),E1098,VLOOKUP(A1099,AZ$12:BB$174,2,FALSE))</f>
        <v>16601.861993359998</v>
      </c>
      <c r="F1099" s="178">
        <f t="shared" si="618"/>
        <v>235658.62372654001</v>
      </c>
      <c r="G1099" s="179">
        <f t="shared" ref="G1099:G1162" si="636">IF(H1099=H1098,G1098,H1098)</f>
        <v>4843.87</v>
      </c>
      <c r="H1099" s="180">
        <f>IF(AND(N1099=1,N1098&gt;1),VLOOKUP(A1098,[1]Plan1!$CW$105:$CY$215,3),H1098)</f>
        <v>4853.07</v>
      </c>
      <c r="I1099" s="181">
        <f t="shared" si="619"/>
        <v>42928</v>
      </c>
      <c r="J1099" s="181">
        <f t="shared" ref="J1099:J1162" si="637">IF(X1098&gt;0,EDATE(A1099,-1),+J1098)</f>
        <v>42959</v>
      </c>
      <c r="K1099" s="182">
        <f t="shared" si="620"/>
        <v>1.8993077848910023E-3</v>
      </c>
      <c r="L1099" s="213">
        <f t="shared" ref="L1099:L1162" si="638">VLOOKUP(A1098,AZ$193:BA$372,2)</f>
        <v>43018</v>
      </c>
      <c r="M1099" s="183">
        <f t="shared" ref="M1099:M1162" si="639">IF(L1099=L1098,M1098,NETWORKDAYS(L1098,L1099,$AT$194:$AT$348)-1)</f>
        <v>21</v>
      </c>
      <c r="N1099" s="183">
        <f t="shared" si="621"/>
        <v>1</v>
      </c>
      <c r="O1099" s="177">
        <f t="shared" si="622"/>
        <v>1.00009036</v>
      </c>
      <c r="P1099" s="184">
        <f t="shared" si="616"/>
        <v>1.0024005199999999</v>
      </c>
      <c r="Q1099" s="184">
        <f t="shared" ref="Q1099:Q1162" si="640">IF(L1099&gt;L1098,Q1098*P1099,Q1098)</f>
        <v>1.22359381054915</v>
      </c>
      <c r="R1099" s="177">
        <f t="shared" si="615"/>
        <v>1.2237043700000001</v>
      </c>
      <c r="S1099" s="177">
        <f t="shared" ref="S1099:S1162" si="641">IF(AND(X1099&gt;0,MONTH(A1099)=S$9),R1099,S1098)</f>
        <v>1.21495468</v>
      </c>
      <c r="T1099" s="177">
        <f t="shared" si="623"/>
        <v>306485.05770445999</v>
      </c>
      <c r="U1099" s="177">
        <f t="shared" si="624"/>
        <v>3568.6479321868596</v>
      </c>
      <c r="V1099" s="177">
        <f t="shared" si="625"/>
        <v>52717.863955812711</v>
      </c>
      <c r="W1099" s="177">
        <f t="shared" si="626"/>
        <v>308546.9976078996</v>
      </c>
      <c r="X1099" s="185">
        <f t="shared" si="627"/>
        <v>0</v>
      </c>
      <c r="Y1099" s="177">
        <f t="shared" si="628"/>
        <v>0</v>
      </c>
      <c r="Z1099" s="186">
        <f t="shared" si="629"/>
        <v>0</v>
      </c>
      <c r="AA1099" s="177">
        <f t="shared" ref="AA1099:AA1162" si="642">IF(Z1099&gt;0,TRUNC(Z1099*T1099,8),0)</f>
        <v>0</v>
      </c>
      <c r="AB1099" s="187">
        <f t="shared" ref="AB1099:AB1162" si="643">(AB1098)</f>
        <v>7.1215000000000001E-2</v>
      </c>
      <c r="AC1099" s="185">
        <f t="shared" si="630"/>
        <v>1</v>
      </c>
      <c r="AD1099" s="185">
        <v>252</v>
      </c>
      <c r="AE1099" s="184">
        <f t="shared" si="613"/>
        <v>1.000273027</v>
      </c>
      <c r="AF1099" s="177">
        <f t="shared" si="614"/>
        <v>83.678695840000003</v>
      </c>
      <c r="AG1099" s="177">
        <f t="shared" si="631"/>
        <v>84.241661109999995</v>
      </c>
      <c r="AH1099" s="188">
        <f t="shared" ref="AH1099:AH1162" si="644">IF(AA1099&gt;0,AA1099+AF1099,0)</f>
        <v>0</v>
      </c>
      <c r="AI1099" s="188"/>
      <c r="AJ1099" s="188"/>
      <c r="AK1099" s="188"/>
      <c r="AL1099" s="8"/>
      <c r="AM1099" s="8"/>
      <c r="AN1099" s="8"/>
      <c r="AO1099" s="8"/>
      <c r="AP1099" s="8"/>
      <c r="AQ1099" s="8"/>
      <c r="AR1099" s="5"/>
      <c r="AW1099" s="30"/>
      <c r="AX1099" s="30"/>
      <c r="BF1099" s="1"/>
      <c r="BG1099" s="1"/>
      <c r="BH1099" s="1"/>
      <c r="BI1099" s="1"/>
    </row>
    <row r="1100" spans="1:61" x14ac:dyDescent="0.2">
      <c r="A1100" s="125">
        <f t="shared" si="632"/>
        <v>42991</v>
      </c>
      <c r="B1100" s="177">
        <f t="shared" si="617"/>
        <v>308741.57743341121</v>
      </c>
      <c r="C1100" s="3">
        <f t="shared" si="633"/>
        <v>41680112.953510515</v>
      </c>
      <c r="D1100" s="177">
        <f t="shared" si="634"/>
        <v>252260.4857199</v>
      </c>
      <c r="E1100" s="177">
        <f t="shared" si="635"/>
        <v>16601.861993359998</v>
      </c>
      <c r="F1100" s="178">
        <f t="shared" si="618"/>
        <v>235658.62372654001</v>
      </c>
      <c r="G1100" s="179">
        <f t="shared" si="636"/>
        <v>4843.87</v>
      </c>
      <c r="H1100" s="180">
        <f>IF(AND(N1100=1,N1099&gt;1),VLOOKUP(A1099,[1]Plan1!$CW$105:$CY$215,3),H1099)</f>
        <v>4853.07</v>
      </c>
      <c r="I1100" s="181">
        <f t="shared" si="619"/>
        <v>42928</v>
      </c>
      <c r="J1100" s="181">
        <f t="shared" si="637"/>
        <v>42959</v>
      </c>
      <c r="K1100" s="182">
        <f t="shared" si="620"/>
        <v>1.8993077848910023E-3</v>
      </c>
      <c r="L1100" s="213">
        <f t="shared" si="638"/>
        <v>43018</v>
      </c>
      <c r="M1100" s="183">
        <f t="shared" si="639"/>
        <v>21</v>
      </c>
      <c r="N1100" s="183">
        <f t="shared" si="621"/>
        <v>2</v>
      </c>
      <c r="O1100" s="177">
        <f t="shared" si="622"/>
        <v>1.0001807300000001</v>
      </c>
      <c r="P1100" s="184">
        <f t="shared" si="616"/>
        <v>1.0024005199999999</v>
      </c>
      <c r="Q1100" s="184">
        <f t="shared" si="640"/>
        <v>1.22359381054915</v>
      </c>
      <c r="R1100" s="177">
        <f t="shared" si="615"/>
        <v>1.22381495</v>
      </c>
      <c r="S1100" s="177">
        <f t="shared" si="641"/>
        <v>1.21495468</v>
      </c>
      <c r="T1100" s="177">
        <f t="shared" si="623"/>
        <v>306485.05770445999</v>
      </c>
      <c r="U1100" s="177">
        <f t="shared" si="624"/>
        <v>3568.6479321868596</v>
      </c>
      <c r="V1100" s="177">
        <f t="shared" si="625"/>
        <v>52743.923086424358</v>
      </c>
      <c r="W1100" s="177">
        <f t="shared" si="626"/>
        <v>308573.05673851119</v>
      </c>
      <c r="X1100" s="185">
        <f t="shared" si="627"/>
        <v>0</v>
      </c>
      <c r="Y1100" s="177">
        <f t="shared" si="628"/>
        <v>0</v>
      </c>
      <c r="Z1100" s="186">
        <f t="shared" si="629"/>
        <v>0</v>
      </c>
      <c r="AA1100" s="177">
        <f t="shared" si="642"/>
        <v>0</v>
      </c>
      <c r="AB1100" s="187">
        <f t="shared" si="643"/>
        <v>7.1215000000000001E-2</v>
      </c>
      <c r="AC1100" s="185">
        <f t="shared" si="630"/>
        <v>2</v>
      </c>
      <c r="AD1100" s="185">
        <v>252</v>
      </c>
      <c r="AE1100" s="184">
        <f t="shared" si="613"/>
        <v>1.000546129</v>
      </c>
      <c r="AF1100" s="177">
        <f t="shared" si="614"/>
        <v>167.38037807000001</v>
      </c>
      <c r="AG1100" s="177">
        <f t="shared" si="631"/>
        <v>168.5206949</v>
      </c>
      <c r="AH1100" s="188">
        <f t="shared" si="644"/>
        <v>0</v>
      </c>
      <c r="AI1100" s="188"/>
      <c r="AJ1100" s="188"/>
      <c r="AK1100" s="188"/>
      <c r="AL1100" s="8"/>
      <c r="AM1100" s="8"/>
      <c r="AN1100" s="8"/>
      <c r="AO1100" s="8"/>
      <c r="AP1100" s="8"/>
      <c r="AQ1100" s="8"/>
      <c r="AR1100" s="5"/>
      <c r="AW1100" s="30"/>
      <c r="AX1100" s="30"/>
      <c r="BF1100" s="1"/>
      <c r="BG1100" s="1"/>
      <c r="BH1100" s="1"/>
      <c r="BI1100" s="1"/>
    </row>
    <row r="1101" spans="1:61" x14ac:dyDescent="0.2">
      <c r="A1101" s="125">
        <f t="shared" si="632"/>
        <v>42992</v>
      </c>
      <c r="B1101" s="177">
        <f t="shared" si="617"/>
        <v>308851.95061782666</v>
      </c>
      <c r="C1101" s="3">
        <f t="shared" si="633"/>
        <v>41695013.333406597</v>
      </c>
      <c r="D1101" s="177">
        <f t="shared" si="634"/>
        <v>252260.4857199</v>
      </c>
      <c r="E1101" s="177">
        <f t="shared" si="635"/>
        <v>16601.861993359998</v>
      </c>
      <c r="F1101" s="178">
        <f t="shared" si="618"/>
        <v>235658.62372654001</v>
      </c>
      <c r="G1101" s="179">
        <f t="shared" si="636"/>
        <v>4843.87</v>
      </c>
      <c r="H1101" s="180">
        <f>IF(AND(N1101=1,N1100&gt;1),VLOOKUP(A1100,[1]Plan1!$CW$105:$CY$215,3),H1100)</f>
        <v>4853.07</v>
      </c>
      <c r="I1101" s="181">
        <f t="shared" si="619"/>
        <v>42928</v>
      </c>
      <c r="J1101" s="181">
        <f t="shared" si="637"/>
        <v>42959</v>
      </c>
      <c r="K1101" s="182">
        <f t="shared" si="620"/>
        <v>1.8993077848910023E-3</v>
      </c>
      <c r="L1101" s="213">
        <f t="shared" si="638"/>
        <v>43018</v>
      </c>
      <c r="M1101" s="183">
        <f t="shared" si="639"/>
        <v>21</v>
      </c>
      <c r="N1101" s="183">
        <f t="shared" si="621"/>
        <v>3</v>
      </c>
      <c r="O1101" s="177">
        <f t="shared" si="622"/>
        <v>1.0002711</v>
      </c>
      <c r="P1101" s="184">
        <f t="shared" si="616"/>
        <v>1.0024005199999999</v>
      </c>
      <c r="Q1101" s="184">
        <f t="shared" si="640"/>
        <v>1.22359381054915</v>
      </c>
      <c r="R1101" s="177">
        <f t="shared" si="615"/>
        <v>1.2239255200000001</v>
      </c>
      <c r="S1101" s="177">
        <f t="shared" si="641"/>
        <v>1.21495468</v>
      </c>
      <c r="T1101" s="177">
        <f t="shared" si="623"/>
        <v>306485.05770445999</v>
      </c>
      <c r="U1101" s="177">
        <f t="shared" si="624"/>
        <v>3568.6479321868596</v>
      </c>
      <c r="V1101" s="177">
        <f t="shared" si="625"/>
        <v>52769.979860449836</v>
      </c>
      <c r="W1101" s="177">
        <f t="shared" si="626"/>
        <v>308599.11351253669</v>
      </c>
      <c r="X1101" s="185">
        <f t="shared" si="627"/>
        <v>0</v>
      </c>
      <c r="Y1101" s="177">
        <f t="shared" si="628"/>
        <v>0</v>
      </c>
      <c r="Z1101" s="186">
        <f t="shared" si="629"/>
        <v>0</v>
      </c>
      <c r="AA1101" s="177">
        <f t="shared" si="642"/>
        <v>0</v>
      </c>
      <c r="AB1101" s="187">
        <f t="shared" si="643"/>
        <v>7.1215000000000001E-2</v>
      </c>
      <c r="AC1101" s="185">
        <f t="shared" si="630"/>
        <v>3</v>
      </c>
      <c r="AD1101" s="185">
        <v>252</v>
      </c>
      <c r="AE1101" s="184">
        <f t="shared" si="613"/>
        <v>1.0008193059999999</v>
      </c>
      <c r="AF1101" s="177">
        <f t="shared" si="614"/>
        <v>251.10504667999999</v>
      </c>
      <c r="AG1101" s="177">
        <f t="shared" si="631"/>
        <v>252.83710529000001</v>
      </c>
      <c r="AH1101" s="188">
        <f t="shared" si="644"/>
        <v>0</v>
      </c>
      <c r="AI1101" s="188"/>
      <c r="AJ1101" s="188"/>
      <c r="AK1101" s="188"/>
      <c r="AL1101" s="8"/>
      <c r="AM1101" s="8"/>
      <c r="AN1101" s="8"/>
      <c r="AO1101" s="8"/>
      <c r="AP1101" s="8"/>
      <c r="AQ1101" s="8"/>
      <c r="AR1101" s="5"/>
      <c r="AW1101" s="30"/>
      <c r="AX1101" s="30"/>
      <c r="BF1101" s="1"/>
      <c r="BG1101" s="1"/>
      <c r="BH1101" s="1"/>
      <c r="BI1101" s="1"/>
    </row>
    <row r="1102" spans="1:61" x14ac:dyDescent="0.2">
      <c r="A1102" s="125">
        <f t="shared" si="632"/>
        <v>42993</v>
      </c>
      <c r="B1102" s="177">
        <f t="shared" si="617"/>
        <v>308962.36795421084</v>
      </c>
      <c r="C1102" s="3">
        <f t="shared" si="633"/>
        <v>41709919.673818462</v>
      </c>
      <c r="D1102" s="177">
        <f t="shared" si="634"/>
        <v>252260.4857199</v>
      </c>
      <c r="E1102" s="177">
        <f t="shared" si="635"/>
        <v>16601.861993359998</v>
      </c>
      <c r="F1102" s="178">
        <f t="shared" si="618"/>
        <v>235658.62372654001</v>
      </c>
      <c r="G1102" s="179">
        <f t="shared" si="636"/>
        <v>4843.87</v>
      </c>
      <c r="H1102" s="180">
        <f>IF(AND(N1102=1,N1101&gt;1),VLOOKUP(A1101,[1]Plan1!$CW$105:$CY$215,3),H1101)</f>
        <v>4853.07</v>
      </c>
      <c r="I1102" s="181">
        <f t="shared" si="619"/>
        <v>42928</v>
      </c>
      <c r="J1102" s="181">
        <f t="shared" si="637"/>
        <v>42959</v>
      </c>
      <c r="K1102" s="182">
        <f t="shared" si="620"/>
        <v>1.8993077848910023E-3</v>
      </c>
      <c r="L1102" s="213">
        <f t="shared" si="638"/>
        <v>43018</v>
      </c>
      <c r="M1102" s="183">
        <f t="shared" si="639"/>
        <v>21</v>
      </c>
      <c r="N1102" s="183">
        <f t="shared" si="621"/>
        <v>4</v>
      </c>
      <c r="O1102" s="177">
        <f t="shared" si="622"/>
        <v>1.00036149</v>
      </c>
      <c r="P1102" s="184">
        <f t="shared" si="616"/>
        <v>1.0024005199999999</v>
      </c>
      <c r="Q1102" s="184">
        <f t="shared" si="640"/>
        <v>1.22359381054915</v>
      </c>
      <c r="R1102" s="177">
        <f t="shared" si="615"/>
        <v>1.2240361200000001</v>
      </c>
      <c r="S1102" s="177">
        <f t="shared" si="641"/>
        <v>1.21495468</v>
      </c>
      <c r="T1102" s="177">
        <f t="shared" si="623"/>
        <v>306485.05770445999</v>
      </c>
      <c r="U1102" s="177">
        <f t="shared" si="624"/>
        <v>3568.6479321868596</v>
      </c>
      <c r="V1102" s="177">
        <f t="shared" si="625"/>
        <v>52796.043704233976</v>
      </c>
      <c r="W1102" s="177">
        <f t="shared" si="626"/>
        <v>308625.17735632084</v>
      </c>
      <c r="X1102" s="185">
        <f t="shared" si="627"/>
        <v>0</v>
      </c>
      <c r="Y1102" s="177">
        <f t="shared" si="628"/>
        <v>0</v>
      </c>
      <c r="Z1102" s="186">
        <f t="shared" si="629"/>
        <v>0</v>
      </c>
      <c r="AA1102" s="177">
        <f t="shared" si="642"/>
        <v>0</v>
      </c>
      <c r="AB1102" s="187">
        <f t="shared" si="643"/>
        <v>7.1215000000000001E-2</v>
      </c>
      <c r="AC1102" s="185">
        <f t="shared" si="630"/>
        <v>4</v>
      </c>
      <c r="AD1102" s="185">
        <v>252</v>
      </c>
      <c r="AE1102" s="184">
        <f t="shared" si="613"/>
        <v>1.001092557</v>
      </c>
      <c r="AF1102" s="177">
        <f t="shared" si="614"/>
        <v>334.85239518999998</v>
      </c>
      <c r="AG1102" s="177">
        <f t="shared" si="631"/>
        <v>337.19059788999999</v>
      </c>
      <c r="AH1102" s="188">
        <f t="shared" si="644"/>
        <v>0</v>
      </c>
      <c r="AI1102" s="188"/>
      <c r="AJ1102" s="188"/>
      <c r="AK1102" s="188"/>
      <c r="AL1102" s="8"/>
      <c r="AM1102" s="8"/>
      <c r="AN1102" s="8"/>
      <c r="AO1102" s="8"/>
      <c r="AP1102" s="8"/>
      <c r="AQ1102" s="8"/>
      <c r="AR1102" s="5"/>
      <c r="AW1102" s="30"/>
      <c r="AX1102" s="30"/>
      <c r="BF1102" s="1"/>
      <c r="BG1102" s="1"/>
      <c r="BH1102" s="1"/>
      <c r="BI1102" s="1"/>
    </row>
    <row r="1103" spans="1:61" x14ac:dyDescent="0.2">
      <c r="A1103" s="125">
        <f t="shared" si="632"/>
        <v>42994</v>
      </c>
      <c r="B1103" s="177">
        <f t="shared" si="617"/>
        <v>309072.82268338499</v>
      </c>
      <c r="C1103" s="3">
        <f t="shared" si="633"/>
        <v>41724831.062256977</v>
      </c>
      <c r="D1103" s="177">
        <f t="shared" si="634"/>
        <v>252260.4857199</v>
      </c>
      <c r="E1103" s="177">
        <f t="shared" si="635"/>
        <v>16601.861993359998</v>
      </c>
      <c r="F1103" s="178">
        <f t="shared" si="618"/>
        <v>235658.62372654001</v>
      </c>
      <c r="G1103" s="179">
        <f t="shared" si="636"/>
        <v>4843.87</v>
      </c>
      <c r="H1103" s="180">
        <f>IF(AND(N1103=1,N1102&gt;1),VLOOKUP(A1102,[1]Plan1!$CW$105:$CY$215,3),H1102)</f>
        <v>4853.07</v>
      </c>
      <c r="I1103" s="181">
        <f t="shared" si="619"/>
        <v>42928</v>
      </c>
      <c r="J1103" s="181">
        <f t="shared" si="637"/>
        <v>42959</v>
      </c>
      <c r="K1103" s="182">
        <f t="shared" si="620"/>
        <v>1.8993077848910023E-3</v>
      </c>
      <c r="L1103" s="213">
        <f t="shared" si="638"/>
        <v>43018</v>
      </c>
      <c r="M1103" s="183">
        <f t="shared" si="639"/>
        <v>21</v>
      </c>
      <c r="N1103" s="183">
        <f t="shared" si="621"/>
        <v>5</v>
      </c>
      <c r="O1103" s="177">
        <f t="shared" si="622"/>
        <v>1.00045188</v>
      </c>
      <c r="P1103" s="184">
        <f t="shared" si="616"/>
        <v>1.0024005199999999</v>
      </c>
      <c r="Q1103" s="184">
        <f t="shared" si="640"/>
        <v>1.22359381054915</v>
      </c>
      <c r="R1103" s="177">
        <f t="shared" si="615"/>
        <v>1.22414672</v>
      </c>
      <c r="S1103" s="177">
        <f t="shared" si="641"/>
        <v>1.21495468</v>
      </c>
      <c r="T1103" s="177">
        <f t="shared" si="623"/>
        <v>306485.05770445999</v>
      </c>
      <c r="U1103" s="177">
        <f t="shared" si="624"/>
        <v>3568.6479321868596</v>
      </c>
      <c r="V1103" s="177">
        <f t="shared" si="625"/>
        <v>52822.107548018124</v>
      </c>
      <c r="W1103" s="177">
        <f t="shared" si="626"/>
        <v>308651.241200105</v>
      </c>
      <c r="X1103" s="185">
        <f t="shared" si="627"/>
        <v>0</v>
      </c>
      <c r="Y1103" s="177">
        <f t="shared" si="628"/>
        <v>0</v>
      </c>
      <c r="Z1103" s="186">
        <f t="shared" si="629"/>
        <v>0</v>
      </c>
      <c r="AA1103" s="177">
        <f t="shared" si="642"/>
        <v>0</v>
      </c>
      <c r="AB1103" s="187">
        <f t="shared" si="643"/>
        <v>7.1215000000000001E-2</v>
      </c>
      <c r="AC1103" s="185">
        <f t="shared" si="630"/>
        <v>5</v>
      </c>
      <c r="AD1103" s="185">
        <v>252</v>
      </c>
      <c r="AE1103" s="184">
        <f t="shared" si="613"/>
        <v>1.0013658830000001</v>
      </c>
      <c r="AF1103" s="177">
        <f t="shared" si="614"/>
        <v>418.62273006999999</v>
      </c>
      <c r="AG1103" s="177">
        <f t="shared" si="631"/>
        <v>421.58148327999999</v>
      </c>
      <c r="AH1103" s="188">
        <f t="shared" si="644"/>
        <v>0</v>
      </c>
      <c r="AI1103" s="188"/>
      <c r="AJ1103" s="188"/>
      <c r="AK1103" s="188"/>
      <c r="AL1103" s="8"/>
      <c r="AM1103" s="8"/>
      <c r="AN1103" s="8"/>
      <c r="AO1103" s="8"/>
      <c r="AP1103" s="8"/>
      <c r="AQ1103" s="8"/>
      <c r="AR1103" s="5"/>
      <c r="AW1103" s="30"/>
      <c r="AX1103" s="30"/>
      <c r="BF1103" s="1"/>
      <c r="BG1103" s="1"/>
      <c r="BH1103" s="1"/>
      <c r="BI1103" s="1"/>
    </row>
    <row r="1104" spans="1:61" x14ac:dyDescent="0.2">
      <c r="A1104" s="125">
        <f t="shared" si="632"/>
        <v>42995</v>
      </c>
      <c r="B1104" s="177">
        <f t="shared" si="617"/>
        <v>309072.82268338499</v>
      </c>
      <c r="C1104" s="3">
        <f t="shared" si="633"/>
        <v>41724831.062256977</v>
      </c>
      <c r="D1104" s="177">
        <f t="shared" si="634"/>
        <v>252260.4857199</v>
      </c>
      <c r="E1104" s="177">
        <f t="shared" si="635"/>
        <v>16601.861993359998</v>
      </c>
      <c r="F1104" s="178">
        <f t="shared" si="618"/>
        <v>235658.62372654001</v>
      </c>
      <c r="G1104" s="179">
        <f t="shared" si="636"/>
        <v>4843.87</v>
      </c>
      <c r="H1104" s="180">
        <f>IF(AND(N1104=1,N1103&gt;1),VLOOKUP(A1103,[1]Plan1!$CW$105:$CY$215,3),H1103)</f>
        <v>4853.07</v>
      </c>
      <c r="I1104" s="181">
        <f t="shared" si="619"/>
        <v>42928</v>
      </c>
      <c r="J1104" s="181">
        <f t="shared" si="637"/>
        <v>42959</v>
      </c>
      <c r="K1104" s="182">
        <f t="shared" si="620"/>
        <v>1.8993077848910023E-3</v>
      </c>
      <c r="L1104" s="213">
        <f t="shared" si="638"/>
        <v>43018</v>
      </c>
      <c r="M1104" s="183">
        <f t="shared" si="639"/>
        <v>21</v>
      </c>
      <c r="N1104" s="183">
        <f t="shared" si="621"/>
        <v>5</v>
      </c>
      <c r="O1104" s="177">
        <f t="shared" si="622"/>
        <v>1.00045188</v>
      </c>
      <c r="P1104" s="184">
        <f t="shared" si="616"/>
        <v>1.0024005199999999</v>
      </c>
      <c r="Q1104" s="184">
        <f t="shared" si="640"/>
        <v>1.22359381054915</v>
      </c>
      <c r="R1104" s="177">
        <f t="shared" si="615"/>
        <v>1.22414672</v>
      </c>
      <c r="S1104" s="177">
        <f t="shared" si="641"/>
        <v>1.21495468</v>
      </c>
      <c r="T1104" s="177">
        <f t="shared" si="623"/>
        <v>306485.05770445999</v>
      </c>
      <c r="U1104" s="177">
        <f t="shared" si="624"/>
        <v>3568.6479321868596</v>
      </c>
      <c r="V1104" s="177">
        <f t="shared" si="625"/>
        <v>52822.107548018124</v>
      </c>
      <c r="W1104" s="177">
        <f t="shared" si="626"/>
        <v>308651.241200105</v>
      </c>
      <c r="X1104" s="185">
        <f t="shared" si="627"/>
        <v>0</v>
      </c>
      <c r="Y1104" s="177">
        <f t="shared" si="628"/>
        <v>0</v>
      </c>
      <c r="Z1104" s="186">
        <f t="shared" si="629"/>
        <v>0</v>
      </c>
      <c r="AA1104" s="177">
        <f t="shared" si="642"/>
        <v>0</v>
      </c>
      <c r="AB1104" s="187">
        <f t="shared" si="643"/>
        <v>7.1215000000000001E-2</v>
      </c>
      <c r="AC1104" s="185">
        <f t="shared" si="630"/>
        <v>5</v>
      </c>
      <c r="AD1104" s="185">
        <v>252</v>
      </c>
      <c r="AE1104" s="184">
        <f t="shared" si="613"/>
        <v>1.0013658830000001</v>
      </c>
      <c r="AF1104" s="177">
        <f t="shared" si="614"/>
        <v>418.62273006999999</v>
      </c>
      <c r="AG1104" s="177">
        <f t="shared" si="631"/>
        <v>421.58148327999999</v>
      </c>
      <c r="AH1104" s="188">
        <f t="shared" si="644"/>
        <v>0</v>
      </c>
      <c r="AI1104" s="188"/>
      <c r="AJ1104" s="188"/>
      <c r="AK1104" s="188"/>
      <c r="AL1104" s="8"/>
      <c r="AM1104" s="8"/>
      <c r="AN1104" s="8"/>
      <c r="AO1104" s="8"/>
      <c r="AP1104" s="8"/>
      <c r="AQ1104" s="8"/>
      <c r="AR1104" s="5"/>
      <c r="AW1104" s="30"/>
      <c r="AX1104" s="30"/>
      <c r="BF1104" s="17"/>
      <c r="BG1104" s="17"/>
      <c r="BH1104" s="17"/>
      <c r="BI1104" s="17"/>
    </row>
    <row r="1105" spans="1:206" x14ac:dyDescent="0.2">
      <c r="A1105" s="125">
        <f t="shared" si="632"/>
        <v>42996</v>
      </c>
      <c r="B1105" s="177">
        <f t="shared" si="617"/>
        <v>309072.82268338499</v>
      </c>
      <c r="C1105" s="3">
        <f t="shared" si="633"/>
        <v>41724831.062256977</v>
      </c>
      <c r="D1105" s="177">
        <f t="shared" si="634"/>
        <v>252260.4857199</v>
      </c>
      <c r="E1105" s="177">
        <f t="shared" si="635"/>
        <v>16601.861993359998</v>
      </c>
      <c r="F1105" s="178">
        <f t="shared" si="618"/>
        <v>235658.62372654001</v>
      </c>
      <c r="G1105" s="179">
        <f t="shared" si="636"/>
        <v>4843.87</v>
      </c>
      <c r="H1105" s="180">
        <f>IF(AND(N1105=1,N1104&gt;1),VLOOKUP(A1104,[1]Plan1!$CW$105:$CY$215,3),H1104)</f>
        <v>4853.07</v>
      </c>
      <c r="I1105" s="181">
        <f t="shared" si="619"/>
        <v>42928</v>
      </c>
      <c r="J1105" s="181">
        <f t="shared" si="637"/>
        <v>42959</v>
      </c>
      <c r="K1105" s="182">
        <f t="shared" si="620"/>
        <v>1.8993077848910023E-3</v>
      </c>
      <c r="L1105" s="213">
        <f t="shared" si="638"/>
        <v>43018</v>
      </c>
      <c r="M1105" s="183">
        <f t="shared" si="639"/>
        <v>21</v>
      </c>
      <c r="N1105" s="183">
        <f t="shared" si="621"/>
        <v>5</v>
      </c>
      <c r="O1105" s="177">
        <f t="shared" si="622"/>
        <v>1.00045188</v>
      </c>
      <c r="P1105" s="184">
        <f t="shared" si="616"/>
        <v>1.0024005199999999</v>
      </c>
      <c r="Q1105" s="184">
        <f t="shared" si="640"/>
        <v>1.22359381054915</v>
      </c>
      <c r="R1105" s="177">
        <f t="shared" si="615"/>
        <v>1.22414672</v>
      </c>
      <c r="S1105" s="177">
        <f t="shared" si="641"/>
        <v>1.21495468</v>
      </c>
      <c r="T1105" s="177">
        <f t="shared" si="623"/>
        <v>306485.05770445999</v>
      </c>
      <c r="U1105" s="177">
        <f t="shared" si="624"/>
        <v>3568.6479321868596</v>
      </c>
      <c r="V1105" s="177">
        <f t="shared" si="625"/>
        <v>52822.107548018124</v>
      </c>
      <c r="W1105" s="177">
        <f t="shared" si="626"/>
        <v>308651.241200105</v>
      </c>
      <c r="X1105" s="185">
        <f t="shared" si="627"/>
        <v>0</v>
      </c>
      <c r="Y1105" s="177">
        <f t="shared" si="628"/>
        <v>0</v>
      </c>
      <c r="Z1105" s="186">
        <f t="shared" si="629"/>
        <v>0</v>
      </c>
      <c r="AA1105" s="177">
        <f t="shared" si="642"/>
        <v>0</v>
      </c>
      <c r="AB1105" s="187">
        <f t="shared" si="643"/>
        <v>7.1215000000000001E-2</v>
      </c>
      <c r="AC1105" s="185">
        <f t="shared" si="630"/>
        <v>5</v>
      </c>
      <c r="AD1105" s="185">
        <v>252</v>
      </c>
      <c r="AE1105" s="184">
        <f t="shared" si="613"/>
        <v>1.0013658830000001</v>
      </c>
      <c r="AF1105" s="177">
        <f t="shared" si="614"/>
        <v>418.62273006999999</v>
      </c>
      <c r="AG1105" s="177">
        <f t="shared" si="631"/>
        <v>421.58148327999999</v>
      </c>
      <c r="AH1105" s="188">
        <f t="shared" si="644"/>
        <v>0</v>
      </c>
      <c r="AI1105" s="188"/>
      <c r="AJ1105" s="188"/>
      <c r="AK1105" s="188"/>
      <c r="AL1105" s="8"/>
      <c r="AM1105" s="8"/>
      <c r="AN1105" s="13"/>
      <c r="AO1105" s="13"/>
      <c r="AP1105" s="13"/>
      <c r="AQ1105" s="13"/>
      <c r="AR1105" s="5"/>
      <c r="AS1105" s="17"/>
      <c r="AT1105" s="17"/>
      <c r="AU1105" s="17"/>
      <c r="AV1105" s="17"/>
      <c r="AW1105" s="25"/>
      <c r="AX1105" s="25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</row>
    <row r="1106" spans="1:206" x14ac:dyDescent="0.2">
      <c r="A1106" s="125">
        <f t="shared" si="632"/>
        <v>42997</v>
      </c>
      <c r="B1106" s="177">
        <f t="shared" si="617"/>
        <v>309183.3215838779</v>
      </c>
      <c r="C1106" s="3">
        <f t="shared" si="633"/>
        <v>41739748.413823515</v>
      </c>
      <c r="D1106" s="177">
        <f t="shared" si="634"/>
        <v>252260.4857199</v>
      </c>
      <c r="E1106" s="177">
        <f t="shared" si="635"/>
        <v>16601.861993359998</v>
      </c>
      <c r="F1106" s="178">
        <f t="shared" si="618"/>
        <v>235658.62372654001</v>
      </c>
      <c r="G1106" s="179">
        <f t="shared" si="636"/>
        <v>4843.87</v>
      </c>
      <c r="H1106" s="180">
        <f>IF(AND(N1106=1,N1105&gt;1),VLOOKUP(A1105,[1]Plan1!$CW$105:$CY$215,3),H1105)</f>
        <v>4853.07</v>
      </c>
      <c r="I1106" s="181">
        <f t="shared" si="619"/>
        <v>42928</v>
      </c>
      <c r="J1106" s="181">
        <f t="shared" si="637"/>
        <v>42959</v>
      </c>
      <c r="K1106" s="182">
        <f t="shared" si="620"/>
        <v>1.8993077848910023E-3</v>
      </c>
      <c r="L1106" s="213">
        <f t="shared" si="638"/>
        <v>43018</v>
      </c>
      <c r="M1106" s="183">
        <f t="shared" si="639"/>
        <v>21</v>
      </c>
      <c r="N1106" s="183">
        <f t="shared" si="621"/>
        <v>6</v>
      </c>
      <c r="O1106" s="177">
        <f t="shared" si="622"/>
        <v>1.0005422900000001</v>
      </c>
      <c r="P1106" s="184">
        <f t="shared" si="616"/>
        <v>1.0024005199999999</v>
      </c>
      <c r="Q1106" s="184">
        <f t="shared" si="640"/>
        <v>1.22359381054915</v>
      </c>
      <c r="R1106" s="177">
        <f t="shared" si="615"/>
        <v>1.22425735</v>
      </c>
      <c r="S1106" s="177">
        <f t="shared" si="641"/>
        <v>1.21495468</v>
      </c>
      <c r="T1106" s="177">
        <f t="shared" si="623"/>
        <v>306485.05770445999</v>
      </c>
      <c r="U1106" s="177">
        <f t="shared" si="624"/>
        <v>3568.6479321868596</v>
      </c>
      <c r="V1106" s="177">
        <f t="shared" si="625"/>
        <v>52848.178461560994</v>
      </c>
      <c r="W1106" s="177">
        <f t="shared" si="626"/>
        <v>308677.31211364787</v>
      </c>
      <c r="X1106" s="185">
        <f t="shared" si="627"/>
        <v>0</v>
      </c>
      <c r="Y1106" s="177">
        <f t="shared" si="628"/>
        <v>0</v>
      </c>
      <c r="Z1106" s="186">
        <f t="shared" si="629"/>
        <v>0</v>
      </c>
      <c r="AA1106" s="177">
        <f t="shared" si="642"/>
        <v>0</v>
      </c>
      <c r="AB1106" s="187">
        <f t="shared" si="643"/>
        <v>7.1215000000000001E-2</v>
      </c>
      <c r="AC1106" s="185">
        <f t="shared" si="630"/>
        <v>6</v>
      </c>
      <c r="AD1106" s="185">
        <v>252</v>
      </c>
      <c r="AE1106" s="184">
        <f t="shared" si="613"/>
        <v>1.001639283</v>
      </c>
      <c r="AF1106" s="177">
        <f t="shared" si="614"/>
        <v>502.41574484</v>
      </c>
      <c r="AG1106" s="177">
        <f t="shared" si="631"/>
        <v>506.00947022999998</v>
      </c>
      <c r="AH1106" s="188">
        <f t="shared" si="644"/>
        <v>0</v>
      </c>
      <c r="AI1106" s="188"/>
      <c r="AJ1106" s="188"/>
      <c r="AK1106" s="188"/>
      <c r="AL1106" s="8"/>
      <c r="AM1106" s="8"/>
      <c r="AN1106" s="8"/>
      <c r="AO1106" s="8"/>
      <c r="AP1106" s="8"/>
      <c r="AQ1106" s="8"/>
      <c r="AR1106" s="5"/>
      <c r="AW1106" s="30"/>
      <c r="AX1106" s="30"/>
      <c r="BF1106" s="17"/>
      <c r="BG1106" s="17"/>
      <c r="BH1106" s="17"/>
      <c r="BI1106" s="17"/>
    </row>
    <row r="1107" spans="1:206" x14ac:dyDescent="0.2">
      <c r="A1107" s="125">
        <f t="shared" si="632"/>
        <v>42998</v>
      </c>
      <c r="B1107" s="177">
        <f t="shared" si="617"/>
        <v>309293.85553160455</v>
      </c>
      <c r="C1107" s="3">
        <f t="shared" si="633"/>
        <v>41754670.496766612</v>
      </c>
      <c r="D1107" s="177">
        <f t="shared" si="634"/>
        <v>252260.4857199</v>
      </c>
      <c r="E1107" s="177">
        <f t="shared" si="635"/>
        <v>16601.861993359998</v>
      </c>
      <c r="F1107" s="178">
        <f t="shared" si="618"/>
        <v>235658.62372654001</v>
      </c>
      <c r="G1107" s="179">
        <f t="shared" si="636"/>
        <v>4843.87</v>
      </c>
      <c r="H1107" s="180">
        <f>IF(AND(N1107=1,N1106&gt;1),VLOOKUP(A1106,[1]Plan1!$CW$105:$CY$215,3),H1106)</f>
        <v>4853.07</v>
      </c>
      <c r="I1107" s="181">
        <f t="shared" si="619"/>
        <v>42928</v>
      </c>
      <c r="J1107" s="181">
        <f t="shared" si="637"/>
        <v>42959</v>
      </c>
      <c r="K1107" s="182">
        <f t="shared" si="620"/>
        <v>1.8993077848910023E-3</v>
      </c>
      <c r="L1107" s="213">
        <f t="shared" si="638"/>
        <v>43018</v>
      </c>
      <c r="M1107" s="183">
        <f t="shared" si="639"/>
        <v>21</v>
      </c>
      <c r="N1107" s="183">
        <f t="shared" si="621"/>
        <v>7</v>
      </c>
      <c r="O1107" s="177">
        <f t="shared" si="622"/>
        <v>1.0006326999999999</v>
      </c>
      <c r="P1107" s="184">
        <f t="shared" si="616"/>
        <v>1.0024005199999999</v>
      </c>
      <c r="Q1107" s="184">
        <f t="shared" si="640"/>
        <v>1.22359381054915</v>
      </c>
      <c r="R1107" s="177">
        <f t="shared" si="615"/>
        <v>1.2243679700000001</v>
      </c>
      <c r="S1107" s="177">
        <f t="shared" si="641"/>
        <v>1.21495468</v>
      </c>
      <c r="T1107" s="177">
        <f t="shared" si="623"/>
        <v>306485.05770445999</v>
      </c>
      <c r="U1107" s="177">
        <f t="shared" si="624"/>
        <v>3568.6479321868596</v>
      </c>
      <c r="V1107" s="177">
        <f t="shared" si="625"/>
        <v>52874.247018517635</v>
      </c>
      <c r="W1107" s="177">
        <f t="shared" si="626"/>
        <v>308703.38067060453</v>
      </c>
      <c r="X1107" s="185">
        <f t="shared" si="627"/>
        <v>0</v>
      </c>
      <c r="Y1107" s="177">
        <f t="shared" si="628"/>
        <v>0</v>
      </c>
      <c r="Z1107" s="186">
        <f t="shared" si="629"/>
        <v>0</v>
      </c>
      <c r="AA1107" s="177">
        <f t="shared" si="642"/>
        <v>0</v>
      </c>
      <c r="AB1107" s="187">
        <f t="shared" si="643"/>
        <v>7.1215000000000001E-2</v>
      </c>
      <c r="AC1107" s="185">
        <f t="shared" si="630"/>
        <v>7</v>
      </c>
      <c r="AD1107" s="185">
        <v>252</v>
      </c>
      <c r="AE1107" s="184">
        <f t="shared" si="613"/>
        <v>1.001912758</v>
      </c>
      <c r="AF1107" s="177">
        <f t="shared" si="614"/>
        <v>586.23174600000004</v>
      </c>
      <c r="AG1107" s="177">
        <f t="shared" si="631"/>
        <v>590.47486100000003</v>
      </c>
      <c r="AH1107" s="188">
        <f t="shared" si="644"/>
        <v>0</v>
      </c>
      <c r="AI1107" s="188"/>
      <c r="AJ1107" s="188"/>
      <c r="AK1107" s="188"/>
      <c r="AL1107" s="8"/>
      <c r="AM1107" s="8"/>
      <c r="AN1107" s="8"/>
      <c r="AO1107" s="8"/>
      <c r="AP1107" s="8"/>
      <c r="AQ1107" s="8"/>
      <c r="AR1107" s="5"/>
      <c r="AW1107" s="30"/>
      <c r="AX1107" s="30"/>
      <c r="BF1107" s="17"/>
      <c r="BG1107" s="17"/>
      <c r="BH1107" s="17"/>
      <c r="BI1107" s="17"/>
    </row>
    <row r="1108" spans="1:206" x14ac:dyDescent="0.2">
      <c r="A1108" s="125">
        <f t="shared" si="632"/>
        <v>42999</v>
      </c>
      <c r="B1108" s="177">
        <f t="shared" si="617"/>
        <v>309404.43161571358</v>
      </c>
      <c r="C1108" s="3">
        <f t="shared" si="633"/>
        <v>41769598.268121332</v>
      </c>
      <c r="D1108" s="177">
        <f t="shared" si="634"/>
        <v>252260.4857199</v>
      </c>
      <c r="E1108" s="177">
        <f t="shared" si="635"/>
        <v>16601.861993359998</v>
      </c>
      <c r="F1108" s="178">
        <f t="shared" si="618"/>
        <v>235658.62372654001</v>
      </c>
      <c r="G1108" s="179">
        <f t="shared" si="636"/>
        <v>4843.87</v>
      </c>
      <c r="H1108" s="180">
        <f>IF(AND(N1108=1,N1107&gt;1),VLOOKUP(A1107,[1]Plan1!$CW$105:$CY$215,3),H1107)</f>
        <v>4853.07</v>
      </c>
      <c r="I1108" s="181">
        <f t="shared" si="619"/>
        <v>42928</v>
      </c>
      <c r="J1108" s="181">
        <f t="shared" si="637"/>
        <v>42959</v>
      </c>
      <c r="K1108" s="182">
        <f t="shared" si="620"/>
        <v>1.8993077848910023E-3</v>
      </c>
      <c r="L1108" s="213">
        <f t="shared" si="638"/>
        <v>43018</v>
      </c>
      <c r="M1108" s="183">
        <f t="shared" si="639"/>
        <v>21</v>
      </c>
      <c r="N1108" s="183">
        <f t="shared" si="621"/>
        <v>8</v>
      </c>
      <c r="O1108" s="177">
        <f t="shared" si="622"/>
        <v>1.00072312</v>
      </c>
      <c r="P1108" s="184">
        <f t="shared" si="616"/>
        <v>1.0024005199999999</v>
      </c>
      <c r="Q1108" s="184">
        <f t="shared" si="640"/>
        <v>1.22359381054915</v>
      </c>
      <c r="R1108" s="177">
        <f t="shared" si="615"/>
        <v>1.22447861</v>
      </c>
      <c r="S1108" s="177">
        <f t="shared" si="641"/>
        <v>1.21495468</v>
      </c>
      <c r="T1108" s="177">
        <f t="shared" si="623"/>
        <v>306485.05770445999</v>
      </c>
      <c r="U1108" s="177">
        <f t="shared" si="624"/>
        <v>3568.6479321868596</v>
      </c>
      <c r="V1108" s="177">
        <f t="shared" si="625"/>
        <v>52900.320288646726</v>
      </c>
      <c r="W1108" s="177">
        <f t="shared" si="626"/>
        <v>308729.45394073357</v>
      </c>
      <c r="X1108" s="185">
        <f t="shared" si="627"/>
        <v>0</v>
      </c>
      <c r="Y1108" s="177">
        <f t="shared" si="628"/>
        <v>0</v>
      </c>
      <c r="Z1108" s="186">
        <f t="shared" si="629"/>
        <v>0</v>
      </c>
      <c r="AA1108" s="177">
        <f t="shared" si="642"/>
        <v>0</v>
      </c>
      <c r="AB1108" s="187">
        <f t="shared" si="643"/>
        <v>7.1215000000000001E-2</v>
      </c>
      <c r="AC1108" s="185">
        <f t="shared" si="630"/>
        <v>8</v>
      </c>
      <c r="AD1108" s="185">
        <v>252</v>
      </c>
      <c r="AE1108" s="184">
        <f t="shared" si="613"/>
        <v>1.002186308</v>
      </c>
      <c r="AF1108" s="177">
        <f t="shared" si="614"/>
        <v>670.07073352999998</v>
      </c>
      <c r="AG1108" s="177">
        <f t="shared" si="631"/>
        <v>674.97767497999996</v>
      </c>
      <c r="AH1108" s="188">
        <f t="shared" si="644"/>
        <v>0</v>
      </c>
      <c r="AI1108" s="188"/>
      <c r="AJ1108" s="188"/>
      <c r="AK1108" s="188"/>
      <c r="AL1108" s="8"/>
      <c r="AM1108" s="8"/>
      <c r="AN1108" s="8"/>
      <c r="AO1108" s="8"/>
      <c r="AP1108" s="8"/>
      <c r="AQ1108" s="8"/>
      <c r="AR1108" s="5"/>
      <c r="AW1108" s="30"/>
      <c r="AX1108" s="30"/>
      <c r="BF1108" s="1"/>
      <c r="BG1108" s="1"/>
      <c r="BH1108" s="1"/>
      <c r="BI1108" s="1"/>
    </row>
    <row r="1109" spans="1:206" x14ac:dyDescent="0.2">
      <c r="A1109" s="125">
        <f t="shared" si="632"/>
        <v>43000</v>
      </c>
      <c r="B1109" s="177">
        <f t="shared" si="617"/>
        <v>309515.04481242265</v>
      </c>
      <c r="C1109" s="3">
        <f t="shared" si="633"/>
        <v>41784531.049677059</v>
      </c>
      <c r="D1109" s="177">
        <f t="shared" si="634"/>
        <v>252260.4857199</v>
      </c>
      <c r="E1109" s="177">
        <f t="shared" si="635"/>
        <v>16601.861993359998</v>
      </c>
      <c r="F1109" s="178">
        <f t="shared" si="618"/>
        <v>235658.62372654001</v>
      </c>
      <c r="G1109" s="179">
        <f t="shared" si="636"/>
        <v>4843.87</v>
      </c>
      <c r="H1109" s="180">
        <f>IF(AND(N1109=1,N1108&gt;1),VLOOKUP(A1108,[1]Plan1!$CW$105:$CY$215,3),H1108)</f>
        <v>4853.07</v>
      </c>
      <c r="I1109" s="181">
        <f t="shared" si="619"/>
        <v>42928</v>
      </c>
      <c r="J1109" s="181">
        <f t="shared" si="637"/>
        <v>42959</v>
      </c>
      <c r="K1109" s="182">
        <f t="shared" si="620"/>
        <v>1.8993077848910023E-3</v>
      </c>
      <c r="L1109" s="213">
        <f t="shared" si="638"/>
        <v>43018</v>
      </c>
      <c r="M1109" s="183">
        <f t="shared" si="639"/>
        <v>21</v>
      </c>
      <c r="N1109" s="183">
        <f t="shared" si="621"/>
        <v>9</v>
      </c>
      <c r="O1109" s="177">
        <f t="shared" si="622"/>
        <v>1.00081354</v>
      </c>
      <c r="P1109" s="184">
        <f t="shared" si="616"/>
        <v>1.0024005199999999</v>
      </c>
      <c r="Q1109" s="184">
        <f t="shared" si="640"/>
        <v>1.22359381054915</v>
      </c>
      <c r="R1109" s="177">
        <f t="shared" si="615"/>
        <v>1.22458925</v>
      </c>
      <c r="S1109" s="177">
        <f t="shared" si="641"/>
        <v>1.21495468</v>
      </c>
      <c r="T1109" s="177">
        <f t="shared" si="623"/>
        <v>306485.05770445999</v>
      </c>
      <c r="U1109" s="177">
        <f t="shared" si="624"/>
        <v>3568.6479321868596</v>
      </c>
      <c r="V1109" s="177">
        <f t="shared" si="625"/>
        <v>52926.393558775817</v>
      </c>
      <c r="W1109" s="177">
        <f t="shared" si="626"/>
        <v>308755.52721086267</v>
      </c>
      <c r="X1109" s="185">
        <f t="shared" si="627"/>
        <v>0</v>
      </c>
      <c r="Y1109" s="177">
        <f t="shared" si="628"/>
        <v>0</v>
      </c>
      <c r="Z1109" s="186">
        <f t="shared" si="629"/>
        <v>0</v>
      </c>
      <c r="AA1109" s="177">
        <f t="shared" si="642"/>
        <v>0</v>
      </c>
      <c r="AB1109" s="187">
        <f t="shared" si="643"/>
        <v>7.1215000000000001E-2</v>
      </c>
      <c r="AC1109" s="185">
        <f t="shared" si="630"/>
        <v>9</v>
      </c>
      <c r="AD1109" s="185">
        <v>252</v>
      </c>
      <c r="AE1109" s="184">
        <f t="shared" si="613"/>
        <v>1.0024599320000001</v>
      </c>
      <c r="AF1109" s="177">
        <f t="shared" si="614"/>
        <v>753.93240096</v>
      </c>
      <c r="AG1109" s="177">
        <f t="shared" si="631"/>
        <v>759.51760156</v>
      </c>
      <c r="AH1109" s="188">
        <f t="shared" si="644"/>
        <v>0</v>
      </c>
      <c r="AI1109" s="188"/>
      <c r="AJ1109" s="188"/>
      <c r="AK1109" s="188"/>
      <c r="AL1109" s="8"/>
      <c r="AM1109" s="8"/>
      <c r="AN1109" s="8"/>
      <c r="AO1109" s="8"/>
      <c r="AP1109" s="8"/>
      <c r="AQ1109" s="8"/>
      <c r="AR1109" s="5"/>
      <c r="AW1109" s="30"/>
      <c r="AX1109" s="30"/>
      <c r="BF1109" s="1"/>
      <c r="BG1109" s="1"/>
      <c r="BH1109" s="1"/>
      <c r="BI1109" s="1"/>
    </row>
    <row r="1110" spans="1:206" x14ac:dyDescent="0.2">
      <c r="A1110" s="125">
        <f t="shared" si="632"/>
        <v>43001</v>
      </c>
      <c r="B1110" s="177">
        <f t="shared" si="617"/>
        <v>309625.70016234426</v>
      </c>
      <c r="C1110" s="3">
        <f t="shared" si="633"/>
        <v>41799469.521916479</v>
      </c>
      <c r="D1110" s="177">
        <f t="shared" si="634"/>
        <v>252260.4857199</v>
      </c>
      <c r="E1110" s="177">
        <f t="shared" si="635"/>
        <v>16601.861993359998</v>
      </c>
      <c r="F1110" s="178">
        <f t="shared" si="618"/>
        <v>235658.62372654001</v>
      </c>
      <c r="G1110" s="179">
        <f t="shared" si="636"/>
        <v>4843.87</v>
      </c>
      <c r="H1110" s="180">
        <f>IF(AND(N1110=1,N1109&gt;1),VLOOKUP(A1109,[1]Plan1!$CW$105:$CY$215,3),H1109)</f>
        <v>4853.07</v>
      </c>
      <c r="I1110" s="181">
        <f t="shared" si="619"/>
        <v>42928</v>
      </c>
      <c r="J1110" s="181">
        <f t="shared" si="637"/>
        <v>42959</v>
      </c>
      <c r="K1110" s="182">
        <f t="shared" si="620"/>
        <v>1.8993077848910023E-3</v>
      </c>
      <c r="L1110" s="213">
        <f t="shared" si="638"/>
        <v>43018</v>
      </c>
      <c r="M1110" s="183">
        <f t="shared" si="639"/>
        <v>21</v>
      </c>
      <c r="N1110" s="183">
        <f t="shared" si="621"/>
        <v>10</v>
      </c>
      <c r="O1110" s="177">
        <f t="shared" si="622"/>
        <v>1.0009039799999999</v>
      </c>
      <c r="P1110" s="184">
        <f t="shared" si="616"/>
        <v>1.0024005199999999</v>
      </c>
      <c r="Q1110" s="184">
        <f t="shared" si="640"/>
        <v>1.22359381054915</v>
      </c>
      <c r="R1110" s="177">
        <f t="shared" si="615"/>
        <v>1.22469991</v>
      </c>
      <c r="S1110" s="177">
        <f t="shared" si="641"/>
        <v>1.21495468</v>
      </c>
      <c r="T1110" s="177">
        <f t="shared" si="623"/>
        <v>306485.05770445999</v>
      </c>
      <c r="U1110" s="177">
        <f t="shared" si="624"/>
        <v>3568.6479321868596</v>
      </c>
      <c r="V1110" s="177">
        <f t="shared" si="625"/>
        <v>52952.471542077408</v>
      </c>
      <c r="W1110" s="177">
        <f t="shared" si="626"/>
        <v>308781.60519416427</v>
      </c>
      <c r="X1110" s="185">
        <f t="shared" si="627"/>
        <v>0</v>
      </c>
      <c r="Y1110" s="177">
        <f t="shared" si="628"/>
        <v>0</v>
      </c>
      <c r="Z1110" s="186">
        <f t="shared" si="629"/>
        <v>0</v>
      </c>
      <c r="AA1110" s="177">
        <f t="shared" si="642"/>
        <v>0</v>
      </c>
      <c r="AB1110" s="187">
        <f t="shared" si="643"/>
        <v>7.1215000000000001E-2</v>
      </c>
      <c r="AC1110" s="185">
        <f t="shared" si="630"/>
        <v>10</v>
      </c>
      <c r="AD1110" s="185">
        <v>252</v>
      </c>
      <c r="AE1110" s="184">
        <f t="shared" si="613"/>
        <v>1.0027336309999999</v>
      </c>
      <c r="AF1110" s="177">
        <f t="shared" si="614"/>
        <v>837.81705477000003</v>
      </c>
      <c r="AG1110" s="177">
        <f t="shared" si="631"/>
        <v>844.09496818000002</v>
      </c>
      <c r="AH1110" s="188">
        <f t="shared" si="644"/>
        <v>0</v>
      </c>
      <c r="AI1110" s="188"/>
      <c r="AJ1110" s="188"/>
      <c r="AK1110" s="188"/>
      <c r="AL1110" s="8"/>
      <c r="AM1110" s="8"/>
      <c r="AN1110" s="8"/>
      <c r="AO1110" s="8"/>
      <c r="AP1110" s="8"/>
      <c r="AQ1110" s="8"/>
      <c r="AR1110" s="5"/>
      <c r="AW1110" s="30"/>
      <c r="AX1110" s="30"/>
      <c r="BF1110" s="1"/>
      <c r="BG1110" s="1"/>
      <c r="BH1110" s="1"/>
      <c r="BI1110" s="1"/>
    </row>
    <row r="1111" spans="1:206" x14ac:dyDescent="0.2">
      <c r="A1111" s="125">
        <f t="shared" si="632"/>
        <v>43002</v>
      </c>
      <c r="B1111" s="177">
        <f t="shared" si="617"/>
        <v>309625.70016234426</v>
      </c>
      <c r="C1111" s="3">
        <f t="shared" si="633"/>
        <v>41799469.521916479</v>
      </c>
      <c r="D1111" s="177">
        <f t="shared" si="634"/>
        <v>252260.4857199</v>
      </c>
      <c r="E1111" s="177">
        <f t="shared" si="635"/>
        <v>16601.861993359998</v>
      </c>
      <c r="F1111" s="178">
        <f t="shared" si="618"/>
        <v>235658.62372654001</v>
      </c>
      <c r="G1111" s="179">
        <f t="shared" si="636"/>
        <v>4843.87</v>
      </c>
      <c r="H1111" s="180">
        <f>IF(AND(N1111=1,N1110&gt;1),VLOOKUP(A1110,[1]Plan1!$CW$105:$CY$215,3),H1110)</f>
        <v>4853.07</v>
      </c>
      <c r="I1111" s="181">
        <f t="shared" si="619"/>
        <v>42928</v>
      </c>
      <c r="J1111" s="181">
        <f t="shared" si="637"/>
        <v>42959</v>
      </c>
      <c r="K1111" s="182">
        <f t="shared" si="620"/>
        <v>1.8993077848910023E-3</v>
      </c>
      <c r="L1111" s="213">
        <f t="shared" si="638"/>
        <v>43018</v>
      </c>
      <c r="M1111" s="183">
        <f t="shared" si="639"/>
        <v>21</v>
      </c>
      <c r="N1111" s="183">
        <f t="shared" si="621"/>
        <v>10</v>
      </c>
      <c r="O1111" s="177">
        <f t="shared" si="622"/>
        <v>1.0009039799999999</v>
      </c>
      <c r="P1111" s="184">
        <f t="shared" si="616"/>
        <v>1.0024005199999999</v>
      </c>
      <c r="Q1111" s="184">
        <f t="shared" si="640"/>
        <v>1.22359381054915</v>
      </c>
      <c r="R1111" s="177">
        <f t="shared" si="615"/>
        <v>1.22469991</v>
      </c>
      <c r="S1111" s="177">
        <f t="shared" si="641"/>
        <v>1.21495468</v>
      </c>
      <c r="T1111" s="177">
        <f t="shared" si="623"/>
        <v>306485.05770445999</v>
      </c>
      <c r="U1111" s="177">
        <f t="shared" si="624"/>
        <v>3568.6479321868596</v>
      </c>
      <c r="V1111" s="177">
        <f t="shared" si="625"/>
        <v>52952.471542077408</v>
      </c>
      <c r="W1111" s="177">
        <f t="shared" si="626"/>
        <v>308781.60519416427</v>
      </c>
      <c r="X1111" s="185">
        <f t="shared" si="627"/>
        <v>0</v>
      </c>
      <c r="Y1111" s="177">
        <f t="shared" si="628"/>
        <v>0</v>
      </c>
      <c r="Z1111" s="186">
        <f t="shared" si="629"/>
        <v>0</v>
      </c>
      <c r="AA1111" s="177">
        <f t="shared" si="642"/>
        <v>0</v>
      </c>
      <c r="AB1111" s="187">
        <f t="shared" si="643"/>
        <v>7.1215000000000001E-2</v>
      </c>
      <c r="AC1111" s="185">
        <f t="shared" si="630"/>
        <v>10</v>
      </c>
      <c r="AD1111" s="185">
        <v>252</v>
      </c>
      <c r="AE1111" s="184">
        <f t="shared" si="613"/>
        <v>1.0027336309999999</v>
      </c>
      <c r="AF1111" s="177">
        <f t="shared" si="614"/>
        <v>837.81705477000003</v>
      </c>
      <c r="AG1111" s="177">
        <f t="shared" si="631"/>
        <v>844.09496818000002</v>
      </c>
      <c r="AH1111" s="188">
        <f t="shared" si="644"/>
        <v>0</v>
      </c>
      <c r="AI1111" s="188"/>
      <c r="AJ1111" s="188"/>
      <c r="AK1111" s="188"/>
      <c r="AL1111" s="8"/>
      <c r="AM1111" s="8"/>
      <c r="AN1111" s="8"/>
      <c r="AO1111" s="8"/>
      <c r="AP1111" s="8"/>
      <c r="AQ1111" s="8"/>
      <c r="AR1111" s="5"/>
      <c r="AW1111" s="30"/>
      <c r="AX1111" s="30"/>
      <c r="BF1111" s="1"/>
      <c r="BG1111" s="1"/>
      <c r="BH1111" s="1"/>
      <c r="BI1111" s="1"/>
    </row>
    <row r="1112" spans="1:206" x14ac:dyDescent="0.2">
      <c r="A1112" s="125">
        <f t="shared" si="632"/>
        <v>43003</v>
      </c>
      <c r="B1112" s="177">
        <f t="shared" si="617"/>
        <v>309625.70016234426</v>
      </c>
      <c r="C1112" s="3">
        <f t="shared" si="633"/>
        <v>41799469.521916479</v>
      </c>
      <c r="D1112" s="177">
        <f t="shared" si="634"/>
        <v>252260.4857199</v>
      </c>
      <c r="E1112" s="177">
        <f t="shared" si="635"/>
        <v>16601.861993359998</v>
      </c>
      <c r="F1112" s="178">
        <f t="shared" si="618"/>
        <v>235658.62372654001</v>
      </c>
      <c r="G1112" s="179">
        <f t="shared" si="636"/>
        <v>4843.87</v>
      </c>
      <c r="H1112" s="180">
        <f>IF(AND(N1112=1,N1111&gt;1),VLOOKUP(A1111,[1]Plan1!$CW$105:$CY$215,3),H1111)</f>
        <v>4853.07</v>
      </c>
      <c r="I1112" s="181">
        <f t="shared" si="619"/>
        <v>42928</v>
      </c>
      <c r="J1112" s="181">
        <f t="shared" si="637"/>
        <v>42959</v>
      </c>
      <c r="K1112" s="182">
        <f t="shared" si="620"/>
        <v>1.8993077848910023E-3</v>
      </c>
      <c r="L1112" s="213">
        <f t="shared" si="638"/>
        <v>43018</v>
      </c>
      <c r="M1112" s="183">
        <f t="shared" si="639"/>
        <v>21</v>
      </c>
      <c r="N1112" s="183">
        <f t="shared" si="621"/>
        <v>10</v>
      </c>
      <c r="O1112" s="177">
        <f t="shared" si="622"/>
        <v>1.0009039799999999</v>
      </c>
      <c r="P1112" s="184">
        <f t="shared" si="616"/>
        <v>1.0024005199999999</v>
      </c>
      <c r="Q1112" s="184">
        <f t="shared" si="640"/>
        <v>1.22359381054915</v>
      </c>
      <c r="R1112" s="177">
        <f t="shared" si="615"/>
        <v>1.22469991</v>
      </c>
      <c r="S1112" s="177">
        <f t="shared" si="641"/>
        <v>1.21495468</v>
      </c>
      <c r="T1112" s="177">
        <f t="shared" si="623"/>
        <v>306485.05770445999</v>
      </c>
      <c r="U1112" s="177">
        <f t="shared" si="624"/>
        <v>3568.6479321868596</v>
      </c>
      <c r="V1112" s="177">
        <f t="shared" si="625"/>
        <v>52952.471542077408</v>
      </c>
      <c r="W1112" s="177">
        <f t="shared" si="626"/>
        <v>308781.60519416427</v>
      </c>
      <c r="X1112" s="185">
        <f t="shared" si="627"/>
        <v>0</v>
      </c>
      <c r="Y1112" s="177">
        <f t="shared" si="628"/>
        <v>0</v>
      </c>
      <c r="Z1112" s="186">
        <f t="shared" si="629"/>
        <v>0</v>
      </c>
      <c r="AA1112" s="177">
        <f t="shared" si="642"/>
        <v>0</v>
      </c>
      <c r="AB1112" s="187">
        <f t="shared" si="643"/>
        <v>7.1215000000000001E-2</v>
      </c>
      <c r="AC1112" s="185">
        <f t="shared" si="630"/>
        <v>10</v>
      </c>
      <c r="AD1112" s="185">
        <v>252</v>
      </c>
      <c r="AE1112" s="184">
        <f t="shared" si="613"/>
        <v>1.0027336309999999</v>
      </c>
      <c r="AF1112" s="177">
        <f t="shared" si="614"/>
        <v>837.81705477000003</v>
      </c>
      <c r="AG1112" s="177">
        <f t="shared" si="631"/>
        <v>844.09496818000002</v>
      </c>
      <c r="AH1112" s="188">
        <f t="shared" si="644"/>
        <v>0</v>
      </c>
      <c r="AI1112" s="188"/>
      <c r="AJ1112" s="188"/>
      <c r="AK1112" s="188"/>
      <c r="AL1112" s="8"/>
      <c r="AM1112" s="8"/>
      <c r="AN1112" s="8"/>
      <c r="AO1112" s="8"/>
      <c r="AP1112" s="8"/>
      <c r="AQ1112" s="8"/>
      <c r="AR1112" s="5"/>
      <c r="AW1112" s="30"/>
      <c r="AX1112" s="30"/>
      <c r="BF1112" s="1"/>
      <c r="BG1112" s="1"/>
      <c r="BH1112" s="1"/>
      <c r="BI1112" s="1"/>
    </row>
    <row r="1113" spans="1:206" x14ac:dyDescent="0.2">
      <c r="A1113" s="125">
        <f t="shared" si="632"/>
        <v>43004</v>
      </c>
      <c r="B1113" s="177">
        <f t="shared" si="617"/>
        <v>309736.39294788585</v>
      </c>
      <c r="C1113" s="3">
        <f t="shared" si="633"/>
        <v>41814413.047964588</v>
      </c>
      <c r="D1113" s="177">
        <f t="shared" si="634"/>
        <v>252260.4857199</v>
      </c>
      <c r="E1113" s="177">
        <f t="shared" si="635"/>
        <v>16601.861993359998</v>
      </c>
      <c r="F1113" s="178">
        <f t="shared" si="618"/>
        <v>235658.62372654001</v>
      </c>
      <c r="G1113" s="179">
        <f t="shared" si="636"/>
        <v>4843.87</v>
      </c>
      <c r="H1113" s="180">
        <f>IF(AND(N1113=1,N1112&gt;1),VLOOKUP(A1112,[1]Plan1!$CW$105:$CY$215,3),H1112)</f>
        <v>4853.07</v>
      </c>
      <c r="I1113" s="181">
        <f t="shared" si="619"/>
        <v>42928</v>
      </c>
      <c r="J1113" s="181">
        <f t="shared" si="637"/>
        <v>42959</v>
      </c>
      <c r="K1113" s="182">
        <f t="shared" si="620"/>
        <v>1.8993077848910023E-3</v>
      </c>
      <c r="L1113" s="213">
        <f t="shared" si="638"/>
        <v>43018</v>
      </c>
      <c r="M1113" s="183">
        <f t="shared" si="639"/>
        <v>21</v>
      </c>
      <c r="N1113" s="183">
        <f t="shared" si="621"/>
        <v>11</v>
      </c>
      <c r="O1113" s="177">
        <f t="shared" si="622"/>
        <v>1.0009944200000001</v>
      </c>
      <c r="P1113" s="184">
        <f t="shared" si="616"/>
        <v>1.0024005199999999</v>
      </c>
      <c r="Q1113" s="184">
        <f t="shared" si="640"/>
        <v>1.22359381054915</v>
      </c>
      <c r="R1113" s="177">
        <f t="shared" si="615"/>
        <v>1.22481057</v>
      </c>
      <c r="S1113" s="177">
        <f t="shared" si="641"/>
        <v>1.21495468</v>
      </c>
      <c r="T1113" s="177">
        <f t="shared" si="623"/>
        <v>306485.05770445999</v>
      </c>
      <c r="U1113" s="177">
        <f t="shared" si="624"/>
        <v>3568.6479321868596</v>
      </c>
      <c r="V1113" s="177">
        <f t="shared" si="625"/>
        <v>52978.549525378992</v>
      </c>
      <c r="W1113" s="177">
        <f t="shared" si="626"/>
        <v>308807.68317746586</v>
      </c>
      <c r="X1113" s="185">
        <f t="shared" si="627"/>
        <v>0</v>
      </c>
      <c r="Y1113" s="177">
        <f t="shared" si="628"/>
        <v>0</v>
      </c>
      <c r="Z1113" s="186">
        <f t="shared" si="629"/>
        <v>0</v>
      </c>
      <c r="AA1113" s="177">
        <f t="shared" si="642"/>
        <v>0</v>
      </c>
      <c r="AB1113" s="187">
        <f t="shared" si="643"/>
        <v>7.1215000000000001E-2</v>
      </c>
      <c r="AC1113" s="185">
        <f t="shared" si="630"/>
        <v>11</v>
      </c>
      <c r="AD1113" s="185">
        <v>252</v>
      </c>
      <c r="AE1113" s="184">
        <f t="shared" si="613"/>
        <v>1.003007405</v>
      </c>
      <c r="AF1113" s="177">
        <f t="shared" si="614"/>
        <v>921.72469495999997</v>
      </c>
      <c r="AG1113" s="177">
        <f t="shared" si="631"/>
        <v>928.70977042000004</v>
      </c>
      <c r="AH1113" s="188">
        <f t="shared" si="644"/>
        <v>0</v>
      </c>
      <c r="AI1113" s="188"/>
      <c r="AJ1113" s="188"/>
      <c r="AK1113" s="188"/>
      <c r="AL1113" s="8"/>
      <c r="AM1113" s="8"/>
      <c r="AN1113" s="8"/>
      <c r="AO1113" s="8"/>
      <c r="AP1113" s="8"/>
      <c r="AQ1113" s="8"/>
      <c r="AR1113" s="5"/>
      <c r="AW1113" s="30"/>
      <c r="AX1113" s="30"/>
      <c r="BF1113" s="1"/>
      <c r="BG1113" s="1"/>
      <c r="BH1113" s="1"/>
      <c r="BI1113" s="1"/>
    </row>
    <row r="1114" spans="1:206" x14ac:dyDescent="0.2">
      <c r="A1114" s="125">
        <f t="shared" si="632"/>
        <v>43005</v>
      </c>
      <c r="B1114" s="177">
        <f t="shared" si="617"/>
        <v>309847.12759470992</v>
      </c>
      <c r="C1114" s="3">
        <f t="shared" si="633"/>
        <v>41829362.225285836</v>
      </c>
      <c r="D1114" s="177">
        <f t="shared" si="634"/>
        <v>252260.4857199</v>
      </c>
      <c r="E1114" s="177">
        <f t="shared" si="635"/>
        <v>16601.861993359998</v>
      </c>
      <c r="F1114" s="178">
        <f t="shared" si="618"/>
        <v>235658.62372654001</v>
      </c>
      <c r="G1114" s="179">
        <f t="shared" si="636"/>
        <v>4843.87</v>
      </c>
      <c r="H1114" s="180">
        <f>IF(AND(N1114=1,N1113&gt;1),VLOOKUP(A1113,[1]Plan1!$CW$105:$CY$215,3),H1113)</f>
        <v>4853.07</v>
      </c>
      <c r="I1114" s="181">
        <f t="shared" si="619"/>
        <v>42928</v>
      </c>
      <c r="J1114" s="181">
        <f t="shared" si="637"/>
        <v>42959</v>
      </c>
      <c r="K1114" s="182">
        <f t="shared" si="620"/>
        <v>1.8993077848910023E-3</v>
      </c>
      <c r="L1114" s="213">
        <f t="shared" si="638"/>
        <v>43018</v>
      </c>
      <c r="M1114" s="183">
        <f t="shared" si="639"/>
        <v>21</v>
      </c>
      <c r="N1114" s="183">
        <f t="shared" si="621"/>
        <v>12</v>
      </c>
      <c r="O1114" s="177">
        <f t="shared" si="622"/>
        <v>1.0010848699999999</v>
      </c>
      <c r="P1114" s="184">
        <f t="shared" si="616"/>
        <v>1.0024005199999999</v>
      </c>
      <c r="Q1114" s="184">
        <f t="shared" si="640"/>
        <v>1.22359381054915</v>
      </c>
      <c r="R1114" s="177">
        <f t="shared" si="615"/>
        <v>1.22492125</v>
      </c>
      <c r="S1114" s="177">
        <f t="shared" si="641"/>
        <v>1.21495468</v>
      </c>
      <c r="T1114" s="177">
        <f t="shared" si="623"/>
        <v>306485.05770445999</v>
      </c>
      <c r="U1114" s="177">
        <f t="shared" si="624"/>
        <v>3568.6479321868596</v>
      </c>
      <c r="V1114" s="177">
        <f t="shared" si="625"/>
        <v>53004.632221853026</v>
      </c>
      <c r="W1114" s="177">
        <f t="shared" si="626"/>
        <v>308833.7658739399</v>
      </c>
      <c r="X1114" s="185">
        <f t="shared" si="627"/>
        <v>0</v>
      </c>
      <c r="Y1114" s="177">
        <f t="shared" si="628"/>
        <v>0</v>
      </c>
      <c r="Z1114" s="186">
        <f t="shared" si="629"/>
        <v>0</v>
      </c>
      <c r="AA1114" s="177">
        <f t="shared" si="642"/>
        <v>0</v>
      </c>
      <c r="AB1114" s="187">
        <f t="shared" si="643"/>
        <v>7.1215000000000001E-2</v>
      </c>
      <c r="AC1114" s="185">
        <f t="shared" si="630"/>
        <v>12</v>
      </c>
      <c r="AD1114" s="185">
        <v>252</v>
      </c>
      <c r="AE1114" s="184">
        <f t="shared" si="613"/>
        <v>1.0032812529999999</v>
      </c>
      <c r="AF1114" s="177">
        <f t="shared" si="614"/>
        <v>1005.65501504</v>
      </c>
      <c r="AG1114" s="177">
        <f t="shared" si="631"/>
        <v>1013.36172077</v>
      </c>
      <c r="AH1114" s="188">
        <f t="shared" si="644"/>
        <v>0</v>
      </c>
      <c r="AI1114" s="188"/>
      <c r="AJ1114" s="188"/>
      <c r="AK1114" s="188"/>
      <c r="AL1114" s="8"/>
      <c r="AM1114" s="8"/>
      <c r="AN1114" s="8"/>
      <c r="AO1114" s="8"/>
      <c r="AP1114" s="8"/>
      <c r="AQ1114" s="8"/>
      <c r="AR1114" s="5"/>
      <c r="AW1114" s="30"/>
      <c r="AX1114" s="30"/>
      <c r="BF1114" s="1"/>
      <c r="BG1114" s="1"/>
      <c r="BH1114" s="1"/>
      <c r="BI1114" s="1"/>
    </row>
    <row r="1115" spans="1:206" x14ac:dyDescent="0.2">
      <c r="A1115" s="125">
        <f t="shared" si="632"/>
        <v>43006</v>
      </c>
      <c r="B1115" s="177">
        <f t="shared" si="617"/>
        <v>309957.90000027401</v>
      </c>
      <c r="C1115" s="3">
        <f t="shared" si="633"/>
        <v>41844316.500036992</v>
      </c>
      <c r="D1115" s="177">
        <f t="shared" si="634"/>
        <v>252260.4857199</v>
      </c>
      <c r="E1115" s="177">
        <f t="shared" si="635"/>
        <v>16601.861993359998</v>
      </c>
      <c r="F1115" s="178">
        <f t="shared" si="618"/>
        <v>235658.62372654001</v>
      </c>
      <c r="G1115" s="179">
        <f t="shared" si="636"/>
        <v>4843.87</v>
      </c>
      <c r="H1115" s="180">
        <f>IF(AND(N1115=1,N1114&gt;1),VLOOKUP(A1114,[1]Plan1!$CW$105:$CY$215,3),H1114)</f>
        <v>4853.07</v>
      </c>
      <c r="I1115" s="181">
        <f t="shared" si="619"/>
        <v>42928</v>
      </c>
      <c r="J1115" s="181">
        <f t="shared" si="637"/>
        <v>42959</v>
      </c>
      <c r="K1115" s="182">
        <f t="shared" si="620"/>
        <v>1.8993077848910023E-3</v>
      </c>
      <c r="L1115" s="213">
        <f t="shared" si="638"/>
        <v>43018</v>
      </c>
      <c r="M1115" s="183">
        <f t="shared" si="639"/>
        <v>21</v>
      </c>
      <c r="N1115" s="183">
        <f t="shared" si="621"/>
        <v>13</v>
      </c>
      <c r="O1115" s="177">
        <f t="shared" si="622"/>
        <v>1.0011753299999999</v>
      </c>
      <c r="P1115" s="184">
        <f t="shared" si="616"/>
        <v>1.0024005199999999</v>
      </c>
      <c r="Q1115" s="184">
        <f t="shared" si="640"/>
        <v>1.22359381054915</v>
      </c>
      <c r="R1115" s="177">
        <f t="shared" si="615"/>
        <v>1.2250319300000001</v>
      </c>
      <c r="S1115" s="177">
        <f t="shared" si="641"/>
        <v>1.21495468</v>
      </c>
      <c r="T1115" s="177">
        <f t="shared" si="623"/>
        <v>306485.05770445999</v>
      </c>
      <c r="U1115" s="177">
        <f t="shared" si="624"/>
        <v>3568.6479321868596</v>
      </c>
      <c r="V1115" s="177">
        <f t="shared" si="625"/>
        <v>53030.714918327118</v>
      </c>
      <c r="W1115" s="177">
        <f t="shared" si="626"/>
        <v>308859.848570414</v>
      </c>
      <c r="X1115" s="185">
        <f t="shared" si="627"/>
        <v>0</v>
      </c>
      <c r="Y1115" s="177">
        <f t="shared" si="628"/>
        <v>0</v>
      </c>
      <c r="Z1115" s="186">
        <f t="shared" si="629"/>
        <v>0</v>
      </c>
      <c r="AA1115" s="177">
        <f t="shared" si="642"/>
        <v>0</v>
      </c>
      <c r="AB1115" s="187">
        <f t="shared" si="643"/>
        <v>7.1215000000000001E-2</v>
      </c>
      <c r="AC1115" s="185">
        <f t="shared" si="630"/>
        <v>13</v>
      </c>
      <c r="AD1115" s="185">
        <v>252</v>
      </c>
      <c r="AE1115" s="184">
        <f t="shared" si="613"/>
        <v>1.003555177</v>
      </c>
      <c r="AF1115" s="177">
        <f t="shared" si="614"/>
        <v>1089.6086279900001</v>
      </c>
      <c r="AG1115" s="177">
        <f t="shared" si="631"/>
        <v>1098.0514298600001</v>
      </c>
      <c r="AH1115" s="188">
        <f t="shared" si="644"/>
        <v>0</v>
      </c>
      <c r="AI1115" s="188"/>
      <c r="AJ1115" s="188"/>
      <c r="AK1115" s="188"/>
      <c r="AL1115" s="8"/>
      <c r="AM1115" s="8"/>
      <c r="AN1115" s="8"/>
      <c r="AO1115" s="8"/>
      <c r="AP1115" s="8"/>
      <c r="AQ1115" s="8"/>
      <c r="AR1115" s="5"/>
      <c r="AW1115" s="30"/>
      <c r="AX1115" s="30"/>
      <c r="BF1115" s="1"/>
      <c r="BG1115" s="1"/>
      <c r="BH1115" s="1"/>
      <c r="BI1115" s="1"/>
    </row>
    <row r="1116" spans="1:206" x14ac:dyDescent="0.2">
      <c r="A1116" s="125">
        <f t="shared" si="632"/>
        <v>43007</v>
      </c>
      <c r="B1116" s="177">
        <f t="shared" si="617"/>
        <v>310068.71428396046</v>
      </c>
      <c r="C1116" s="3">
        <f t="shared" si="633"/>
        <v>41859276.428334661</v>
      </c>
      <c r="D1116" s="177">
        <f t="shared" si="634"/>
        <v>252260.4857199</v>
      </c>
      <c r="E1116" s="177">
        <f t="shared" si="635"/>
        <v>16601.861993359998</v>
      </c>
      <c r="F1116" s="178">
        <f t="shared" si="618"/>
        <v>235658.62372654001</v>
      </c>
      <c r="G1116" s="179">
        <f t="shared" si="636"/>
        <v>4843.87</v>
      </c>
      <c r="H1116" s="180">
        <f>IF(AND(N1116=1,N1115&gt;1),VLOOKUP(A1115,[1]Plan1!$CW$105:$CY$215,3),H1115)</f>
        <v>4853.07</v>
      </c>
      <c r="I1116" s="181">
        <f t="shared" si="619"/>
        <v>42928</v>
      </c>
      <c r="J1116" s="181">
        <f t="shared" si="637"/>
        <v>42959</v>
      </c>
      <c r="K1116" s="182">
        <f t="shared" si="620"/>
        <v>1.8993077848910023E-3</v>
      </c>
      <c r="L1116" s="213">
        <f t="shared" si="638"/>
        <v>43018</v>
      </c>
      <c r="M1116" s="183">
        <f t="shared" si="639"/>
        <v>21</v>
      </c>
      <c r="N1116" s="183">
        <f t="shared" si="621"/>
        <v>14</v>
      </c>
      <c r="O1116" s="177">
        <f t="shared" si="622"/>
        <v>1.0012658000000001</v>
      </c>
      <c r="P1116" s="184">
        <f t="shared" si="616"/>
        <v>1.0024005199999999</v>
      </c>
      <c r="Q1116" s="184">
        <f t="shared" si="640"/>
        <v>1.22359381054915</v>
      </c>
      <c r="R1116" s="177">
        <f t="shared" si="615"/>
        <v>1.2251426299999999</v>
      </c>
      <c r="S1116" s="177">
        <f t="shared" si="641"/>
        <v>1.21495468</v>
      </c>
      <c r="T1116" s="177">
        <f t="shared" si="623"/>
        <v>306485.05770445999</v>
      </c>
      <c r="U1116" s="177">
        <f t="shared" si="624"/>
        <v>3568.6479321868596</v>
      </c>
      <c r="V1116" s="177">
        <f t="shared" si="625"/>
        <v>53056.802327973593</v>
      </c>
      <c r="W1116" s="177">
        <f t="shared" si="626"/>
        <v>308885.93598006049</v>
      </c>
      <c r="X1116" s="185">
        <f t="shared" si="627"/>
        <v>0</v>
      </c>
      <c r="Y1116" s="177">
        <f t="shared" si="628"/>
        <v>0</v>
      </c>
      <c r="Z1116" s="186">
        <f t="shared" si="629"/>
        <v>0</v>
      </c>
      <c r="AA1116" s="177">
        <f t="shared" si="642"/>
        <v>0</v>
      </c>
      <c r="AB1116" s="187">
        <f t="shared" si="643"/>
        <v>7.1215000000000001E-2</v>
      </c>
      <c r="AC1116" s="185">
        <f t="shared" si="630"/>
        <v>14</v>
      </c>
      <c r="AD1116" s="185">
        <v>252</v>
      </c>
      <c r="AE1116" s="184">
        <f t="shared" si="613"/>
        <v>1.0038291749999999</v>
      </c>
      <c r="AF1116" s="177">
        <f t="shared" si="614"/>
        <v>1173.5849208300001</v>
      </c>
      <c r="AG1116" s="177">
        <f t="shared" si="631"/>
        <v>1182.7783039000001</v>
      </c>
      <c r="AH1116" s="188">
        <f t="shared" si="644"/>
        <v>0</v>
      </c>
      <c r="AI1116" s="188"/>
      <c r="AJ1116" s="188"/>
      <c r="AK1116" s="188"/>
      <c r="AL1116" s="8"/>
      <c r="AM1116" s="8"/>
      <c r="AN1116" s="8"/>
      <c r="AO1116" s="8"/>
      <c r="AP1116" s="8"/>
      <c r="AQ1116" s="8"/>
      <c r="AR1116" s="5"/>
      <c r="AW1116" s="30"/>
      <c r="AX1116" s="30"/>
      <c r="BF1116" s="1"/>
      <c r="BG1116" s="1"/>
      <c r="BH1116" s="1"/>
      <c r="BI1116" s="1"/>
    </row>
    <row r="1117" spans="1:206" x14ac:dyDescent="0.2">
      <c r="A1117" s="125">
        <f t="shared" si="632"/>
        <v>43008</v>
      </c>
      <c r="B1117" s="177">
        <f t="shared" si="617"/>
        <v>310179.56839810323</v>
      </c>
      <c r="C1117" s="3">
        <f t="shared" si="633"/>
        <v>41874241.733743936</v>
      </c>
      <c r="D1117" s="177">
        <f t="shared" si="634"/>
        <v>252260.4857199</v>
      </c>
      <c r="E1117" s="177">
        <f t="shared" si="635"/>
        <v>16601.861993359998</v>
      </c>
      <c r="F1117" s="178">
        <f t="shared" si="618"/>
        <v>235658.62372654001</v>
      </c>
      <c r="G1117" s="179">
        <f t="shared" si="636"/>
        <v>4843.87</v>
      </c>
      <c r="H1117" s="180">
        <f>IF(AND(N1117=1,N1116&gt;1),VLOOKUP(A1116,[1]Plan1!$CW$105:$CY$215,3),H1116)</f>
        <v>4853.07</v>
      </c>
      <c r="I1117" s="181">
        <f t="shared" si="619"/>
        <v>42928</v>
      </c>
      <c r="J1117" s="181">
        <f t="shared" si="637"/>
        <v>42959</v>
      </c>
      <c r="K1117" s="182">
        <f t="shared" si="620"/>
        <v>1.8993077848910023E-3</v>
      </c>
      <c r="L1117" s="213">
        <f t="shared" si="638"/>
        <v>43018</v>
      </c>
      <c r="M1117" s="183">
        <f t="shared" si="639"/>
        <v>21</v>
      </c>
      <c r="N1117" s="183">
        <f t="shared" si="621"/>
        <v>15</v>
      </c>
      <c r="O1117" s="177">
        <f t="shared" si="622"/>
        <v>1.00135628</v>
      </c>
      <c r="P1117" s="184">
        <f t="shared" si="616"/>
        <v>1.0024005199999999</v>
      </c>
      <c r="Q1117" s="184">
        <f t="shared" si="640"/>
        <v>1.22359381054915</v>
      </c>
      <c r="R1117" s="177">
        <f t="shared" si="615"/>
        <v>1.2252533400000001</v>
      </c>
      <c r="S1117" s="177">
        <f t="shared" si="641"/>
        <v>1.21495468</v>
      </c>
      <c r="T1117" s="177">
        <f t="shared" si="623"/>
        <v>306485.05770445999</v>
      </c>
      <c r="U1117" s="177">
        <f t="shared" si="624"/>
        <v>3568.6479321868596</v>
      </c>
      <c r="V1117" s="177">
        <f t="shared" si="625"/>
        <v>53082.8920942064</v>
      </c>
      <c r="W1117" s="177">
        <f t="shared" si="626"/>
        <v>308912.02574629325</v>
      </c>
      <c r="X1117" s="185">
        <f t="shared" si="627"/>
        <v>0</v>
      </c>
      <c r="Y1117" s="177">
        <f t="shared" si="628"/>
        <v>0</v>
      </c>
      <c r="Z1117" s="186">
        <f t="shared" si="629"/>
        <v>0</v>
      </c>
      <c r="AA1117" s="177">
        <f t="shared" si="642"/>
        <v>0</v>
      </c>
      <c r="AB1117" s="187">
        <f t="shared" si="643"/>
        <v>7.1215000000000001E-2</v>
      </c>
      <c r="AC1117" s="185">
        <f t="shared" si="630"/>
        <v>15</v>
      </c>
      <c r="AD1117" s="185">
        <v>252</v>
      </c>
      <c r="AE1117" s="184">
        <f t="shared" si="613"/>
        <v>1.0041032480000001</v>
      </c>
      <c r="AF1117" s="177">
        <f t="shared" si="614"/>
        <v>1257.5842000499999</v>
      </c>
      <c r="AG1117" s="177">
        <f t="shared" si="631"/>
        <v>1267.5426518100001</v>
      </c>
      <c r="AH1117" s="188">
        <f t="shared" si="644"/>
        <v>0</v>
      </c>
      <c r="AI1117" s="188"/>
      <c r="AJ1117" s="188"/>
      <c r="AK1117" s="188"/>
      <c r="AL1117" s="8"/>
      <c r="AM1117" s="8"/>
      <c r="AN1117" s="8"/>
      <c r="AO1117" s="8"/>
      <c r="AP1117" s="8"/>
      <c r="AQ1117" s="8"/>
      <c r="AR1117" s="5"/>
      <c r="AW1117" s="30"/>
      <c r="AX1117" s="30"/>
      <c r="BF1117" s="1"/>
      <c r="BG1117" s="1"/>
      <c r="BH1117" s="1"/>
      <c r="BI1117" s="1"/>
    </row>
    <row r="1118" spans="1:206" x14ac:dyDescent="0.2">
      <c r="A1118" s="125">
        <f t="shared" si="632"/>
        <v>43009</v>
      </c>
      <c r="B1118" s="177">
        <f t="shared" si="617"/>
        <v>310179.56839810323</v>
      </c>
      <c r="C1118" s="3">
        <f t="shared" si="633"/>
        <v>41874241.733743936</v>
      </c>
      <c r="D1118" s="177">
        <f t="shared" si="634"/>
        <v>252260.4857199</v>
      </c>
      <c r="E1118" s="177">
        <f t="shared" si="635"/>
        <v>16601.861993359998</v>
      </c>
      <c r="F1118" s="178">
        <f t="shared" si="618"/>
        <v>235658.62372654001</v>
      </c>
      <c r="G1118" s="179">
        <f t="shared" si="636"/>
        <v>4843.87</v>
      </c>
      <c r="H1118" s="180">
        <f>IF(AND(N1118=1,N1117&gt;1),VLOOKUP(A1117,[1]Plan1!$CW$105:$CY$215,3),H1117)</f>
        <v>4853.07</v>
      </c>
      <c r="I1118" s="181">
        <f t="shared" si="619"/>
        <v>42928</v>
      </c>
      <c r="J1118" s="181">
        <f t="shared" si="637"/>
        <v>42959</v>
      </c>
      <c r="K1118" s="182">
        <f t="shared" si="620"/>
        <v>1.8993077848910023E-3</v>
      </c>
      <c r="L1118" s="213">
        <f t="shared" si="638"/>
        <v>43018</v>
      </c>
      <c r="M1118" s="183">
        <f t="shared" si="639"/>
        <v>21</v>
      </c>
      <c r="N1118" s="183">
        <f t="shared" si="621"/>
        <v>15</v>
      </c>
      <c r="O1118" s="177">
        <f t="shared" si="622"/>
        <v>1.00135628</v>
      </c>
      <c r="P1118" s="184">
        <f t="shared" si="616"/>
        <v>1.0024005199999999</v>
      </c>
      <c r="Q1118" s="184">
        <f t="shared" si="640"/>
        <v>1.22359381054915</v>
      </c>
      <c r="R1118" s="177">
        <f t="shared" si="615"/>
        <v>1.2252533400000001</v>
      </c>
      <c r="S1118" s="177">
        <f t="shared" si="641"/>
        <v>1.21495468</v>
      </c>
      <c r="T1118" s="177">
        <f t="shared" si="623"/>
        <v>306485.05770445999</v>
      </c>
      <c r="U1118" s="177">
        <f t="shared" si="624"/>
        <v>3568.6479321868596</v>
      </c>
      <c r="V1118" s="177">
        <f t="shared" si="625"/>
        <v>53082.8920942064</v>
      </c>
      <c r="W1118" s="177">
        <f t="shared" si="626"/>
        <v>308912.02574629325</v>
      </c>
      <c r="X1118" s="185">
        <f t="shared" si="627"/>
        <v>0</v>
      </c>
      <c r="Y1118" s="177">
        <f t="shared" si="628"/>
        <v>0</v>
      </c>
      <c r="Z1118" s="186">
        <f t="shared" si="629"/>
        <v>0</v>
      </c>
      <c r="AA1118" s="177">
        <f t="shared" si="642"/>
        <v>0</v>
      </c>
      <c r="AB1118" s="187">
        <f t="shared" si="643"/>
        <v>7.1215000000000001E-2</v>
      </c>
      <c r="AC1118" s="185">
        <f t="shared" si="630"/>
        <v>15</v>
      </c>
      <c r="AD1118" s="185">
        <v>252</v>
      </c>
      <c r="AE1118" s="184">
        <f t="shared" si="613"/>
        <v>1.0041032480000001</v>
      </c>
      <c r="AF1118" s="177">
        <f t="shared" si="614"/>
        <v>1257.5842000499999</v>
      </c>
      <c r="AG1118" s="177">
        <f t="shared" si="631"/>
        <v>1267.5426518100001</v>
      </c>
      <c r="AH1118" s="188">
        <f t="shared" si="644"/>
        <v>0</v>
      </c>
      <c r="AI1118" s="188"/>
      <c r="AJ1118" s="188"/>
      <c r="AK1118" s="188"/>
      <c r="AL1118" s="8"/>
      <c r="AM1118" s="8"/>
      <c r="AN1118" s="8"/>
      <c r="AO1118" s="8"/>
      <c r="AP1118" s="8"/>
      <c r="AQ1118" s="8"/>
      <c r="AR1118" s="5"/>
      <c r="AW1118" s="30"/>
      <c r="AX1118" s="30"/>
      <c r="BF1118" s="1"/>
      <c r="BG1118" s="1"/>
      <c r="BH1118" s="1"/>
      <c r="BI1118" s="1"/>
    </row>
    <row r="1119" spans="1:206" x14ac:dyDescent="0.2">
      <c r="A1119" s="125">
        <f t="shared" si="632"/>
        <v>43010</v>
      </c>
      <c r="B1119" s="177">
        <f t="shared" si="617"/>
        <v>310179.56839810323</v>
      </c>
      <c r="C1119" s="3">
        <f t="shared" si="633"/>
        <v>41874241.733743936</v>
      </c>
      <c r="D1119" s="177">
        <f t="shared" si="634"/>
        <v>252260.4857199</v>
      </c>
      <c r="E1119" s="177">
        <f t="shared" si="635"/>
        <v>16601.861993359998</v>
      </c>
      <c r="F1119" s="178">
        <f t="shared" si="618"/>
        <v>235658.62372654001</v>
      </c>
      <c r="G1119" s="179">
        <f t="shared" si="636"/>
        <v>4843.87</v>
      </c>
      <c r="H1119" s="180">
        <f>IF(AND(N1119=1,N1118&gt;1),VLOOKUP(A1118,[1]Plan1!$CW$105:$CY$215,3),H1118)</f>
        <v>4853.07</v>
      </c>
      <c r="I1119" s="181">
        <f t="shared" si="619"/>
        <v>42928</v>
      </c>
      <c r="J1119" s="181">
        <f t="shared" si="637"/>
        <v>42959</v>
      </c>
      <c r="K1119" s="182">
        <f t="shared" si="620"/>
        <v>1.8993077848910023E-3</v>
      </c>
      <c r="L1119" s="213">
        <f t="shared" si="638"/>
        <v>43018</v>
      </c>
      <c r="M1119" s="183">
        <f t="shared" si="639"/>
        <v>21</v>
      </c>
      <c r="N1119" s="183">
        <f t="shared" si="621"/>
        <v>15</v>
      </c>
      <c r="O1119" s="177">
        <f t="shared" si="622"/>
        <v>1.00135628</v>
      </c>
      <c r="P1119" s="184">
        <f t="shared" si="616"/>
        <v>1.0024005199999999</v>
      </c>
      <c r="Q1119" s="184">
        <f t="shared" si="640"/>
        <v>1.22359381054915</v>
      </c>
      <c r="R1119" s="177">
        <f t="shared" si="615"/>
        <v>1.2252533400000001</v>
      </c>
      <c r="S1119" s="177">
        <f t="shared" si="641"/>
        <v>1.21495468</v>
      </c>
      <c r="T1119" s="177">
        <f t="shared" si="623"/>
        <v>306485.05770445999</v>
      </c>
      <c r="U1119" s="177">
        <f t="shared" si="624"/>
        <v>3568.6479321868596</v>
      </c>
      <c r="V1119" s="177">
        <f t="shared" si="625"/>
        <v>53082.8920942064</v>
      </c>
      <c r="W1119" s="177">
        <f t="shared" si="626"/>
        <v>308912.02574629325</v>
      </c>
      <c r="X1119" s="185">
        <f t="shared" si="627"/>
        <v>0</v>
      </c>
      <c r="Y1119" s="177">
        <f t="shared" si="628"/>
        <v>0</v>
      </c>
      <c r="Z1119" s="186">
        <f t="shared" si="629"/>
        <v>0</v>
      </c>
      <c r="AA1119" s="177">
        <f t="shared" si="642"/>
        <v>0</v>
      </c>
      <c r="AB1119" s="187">
        <f t="shared" si="643"/>
        <v>7.1215000000000001E-2</v>
      </c>
      <c r="AC1119" s="185">
        <f t="shared" si="630"/>
        <v>15</v>
      </c>
      <c r="AD1119" s="185">
        <v>252</v>
      </c>
      <c r="AE1119" s="184">
        <f t="shared" ref="AE1119:AE1182" si="645">ROUND((1+AB1119)^TRUNC((AC1119/AD1119),9),9)</f>
        <v>1.0041032480000001</v>
      </c>
      <c r="AF1119" s="177">
        <f t="shared" si="614"/>
        <v>1257.5842000499999</v>
      </c>
      <c r="AG1119" s="177">
        <f t="shared" si="631"/>
        <v>1267.5426518100001</v>
      </c>
      <c r="AH1119" s="188">
        <f t="shared" si="644"/>
        <v>0</v>
      </c>
      <c r="AI1119" s="188"/>
      <c r="AJ1119" s="188"/>
      <c r="AK1119" s="188"/>
      <c r="AL1119" s="8"/>
      <c r="AM1119" s="8"/>
      <c r="AN1119" s="8"/>
      <c r="AO1119" s="8"/>
      <c r="AP1119" s="8"/>
      <c r="AQ1119" s="8"/>
      <c r="AR1119" s="5"/>
      <c r="AW1119" s="30"/>
      <c r="AX1119" s="30"/>
      <c r="BF1119" s="1"/>
      <c r="BG1119" s="1"/>
      <c r="BH1119" s="1"/>
      <c r="BI1119" s="1"/>
    </row>
    <row r="1120" spans="1:206" x14ac:dyDescent="0.2">
      <c r="A1120" s="125">
        <f t="shared" si="632"/>
        <v>43011</v>
      </c>
      <c r="B1120" s="177">
        <f t="shared" si="617"/>
        <v>310290.45967467601</v>
      </c>
      <c r="C1120" s="3">
        <f t="shared" si="633"/>
        <v>41889212.056081258</v>
      </c>
      <c r="D1120" s="177">
        <f t="shared" si="634"/>
        <v>252260.4857199</v>
      </c>
      <c r="E1120" s="177">
        <f t="shared" si="635"/>
        <v>16601.861993359998</v>
      </c>
      <c r="F1120" s="178">
        <f t="shared" si="618"/>
        <v>235658.62372654001</v>
      </c>
      <c r="G1120" s="179">
        <f t="shared" si="636"/>
        <v>4843.87</v>
      </c>
      <c r="H1120" s="180">
        <f>IF(AND(N1120=1,N1119&gt;1),VLOOKUP(A1119,[1]Plan1!$CW$105:$CY$215,3),H1119)</f>
        <v>4853.07</v>
      </c>
      <c r="I1120" s="181">
        <f t="shared" si="619"/>
        <v>42928</v>
      </c>
      <c r="J1120" s="181">
        <f t="shared" si="637"/>
        <v>42959</v>
      </c>
      <c r="K1120" s="182">
        <f t="shared" si="620"/>
        <v>1.8993077848910023E-3</v>
      </c>
      <c r="L1120" s="213">
        <f t="shared" si="638"/>
        <v>43018</v>
      </c>
      <c r="M1120" s="183">
        <f t="shared" si="639"/>
        <v>21</v>
      </c>
      <c r="N1120" s="183">
        <f t="shared" si="621"/>
        <v>16</v>
      </c>
      <c r="O1120" s="177">
        <f t="shared" si="622"/>
        <v>1.0014467600000001</v>
      </c>
      <c r="P1120" s="184">
        <f t="shared" si="616"/>
        <v>1.0024005199999999</v>
      </c>
      <c r="Q1120" s="184">
        <f t="shared" si="640"/>
        <v>1.22359381054915</v>
      </c>
      <c r="R1120" s="177">
        <f t="shared" si="615"/>
        <v>1.22536405</v>
      </c>
      <c r="S1120" s="177">
        <f t="shared" si="641"/>
        <v>1.21495468</v>
      </c>
      <c r="T1120" s="177">
        <f t="shared" si="623"/>
        <v>306485.05770445999</v>
      </c>
      <c r="U1120" s="177">
        <f t="shared" si="624"/>
        <v>3568.6479321868596</v>
      </c>
      <c r="V1120" s="177">
        <f t="shared" si="625"/>
        <v>53108.981860439162</v>
      </c>
      <c r="W1120" s="177">
        <f t="shared" si="626"/>
        <v>308938.11551252601</v>
      </c>
      <c r="X1120" s="185">
        <f t="shared" si="627"/>
        <v>0</v>
      </c>
      <c r="Y1120" s="177">
        <f t="shared" si="628"/>
        <v>0</v>
      </c>
      <c r="Z1120" s="186">
        <f t="shared" si="629"/>
        <v>0</v>
      </c>
      <c r="AA1120" s="177">
        <f t="shared" si="642"/>
        <v>0</v>
      </c>
      <c r="AB1120" s="187">
        <f t="shared" si="643"/>
        <v>7.1215000000000001E-2</v>
      </c>
      <c r="AC1120" s="185">
        <f t="shared" si="630"/>
        <v>16</v>
      </c>
      <c r="AD1120" s="185">
        <v>252</v>
      </c>
      <c r="AE1120" s="184">
        <f t="shared" si="645"/>
        <v>1.0043773949999999</v>
      </c>
      <c r="AF1120" s="177">
        <f t="shared" si="614"/>
        <v>1341.60615917</v>
      </c>
      <c r="AG1120" s="177">
        <f t="shared" si="631"/>
        <v>1352.3441621500001</v>
      </c>
      <c r="AH1120" s="188">
        <f t="shared" si="644"/>
        <v>0</v>
      </c>
      <c r="AI1120" s="188"/>
      <c r="AJ1120" s="188"/>
      <c r="AK1120" s="188"/>
      <c r="AL1120" s="8"/>
      <c r="AM1120" s="8"/>
      <c r="AN1120" s="8"/>
      <c r="AO1120" s="8"/>
      <c r="AP1120" s="8"/>
      <c r="AQ1120" s="8"/>
      <c r="AR1120" s="5"/>
      <c r="AW1120" s="30"/>
      <c r="AX1120" s="30"/>
      <c r="BF1120" s="1"/>
      <c r="BG1120" s="1"/>
      <c r="BH1120" s="1"/>
      <c r="BI1120" s="1"/>
    </row>
    <row r="1121" spans="1:206" x14ac:dyDescent="0.2">
      <c r="A1121" s="125">
        <f t="shared" si="632"/>
        <v>43012</v>
      </c>
      <c r="B1121" s="177">
        <f t="shared" si="617"/>
        <v>310401.39347248129</v>
      </c>
      <c r="C1121" s="3">
        <f t="shared" si="633"/>
        <v>41904188.118784972</v>
      </c>
      <c r="D1121" s="177">
        <f t="shared" si="634"/>
        <v>252260.4857199</v>
      </c>
      <c r="E1121" s="177">
        <f t="shared" si="635"/>
        <v>16601.861993359998</v>
      </c>
      <c r="F1121" s="178">
        <f t="shared" si="618"/>
        <v>235658.62372654001</v>
      </c>
      <c r="G1121" s="179">
        <f t="shared" si="636"/>
        <v>4843.87</v>
      </c>
      <c r="H1121" s="180">
        <f>IF(AND(N1121=1,N1120&gt;1),VLOOKUP(A1120,[1]Plan1!$CW$105:$CY$215,3),H1120)</f>
        <v>4853.07</v>
      </c>
      <c r="I1121" s="181">
        <f t="shared" si="619"/>
        <v>42928</v>
      </c>
      <c r="J1121" s="181">
        <f t="shared" si="637"/>
        <v>42959</v>
      </c>
      <c r="K1121" s="182">
        <f t="shared" si="620"/>
        <v>1.8993077848910023E-3</v>
      </c>
      <c r="L1121" s="213">
        <f t="shared" si="638"/>
        <v>43018</v>
      </c>
      <c r="M1121" s="183">
        <f t="shared" si="639"/>
        <v>21</v>
      </c>
      <c r="N1121" s="183">
        <f t="shared" si="621"/>
        <v>17</v>
      </c>
      <c r="O1121" s="177">
        <f t="shared" si="622"/>
        <v>1.0015372499999999</v>
      </c>
      <c r="P1121" s="184">
        <f t="shared" si="616"/>
        <v>1.0024005199999999</v>
      </c>
      <c r="Q1121" s="184">
        <f t="shared" si="640"/>
        <v>1.22359381054915</v>
      </c>
      <c r="R1121" s="177">
        <f t="shared" si="615"/>
        <v>1.2254747800000001</v>
      </c>
      <c r="S1121" s="177">
        <f t="shared" si="641"/>
        <v>1.21495468</v>
      </c>
      <c r="T1121" s="177">
        <f t="shared" si="623"/>
        <v>306485.05770445999</v>
      </c>
      <c r="U1121" s="177">
        <f t="shared" si="624"/>
        <v>3568.6479321868596</v>
      </c>
      <c r="V1121" s="177">
        <f t="shared" si="625"/>
        <v>53135.076339844411</v>
      </c>
      <c r="W1121" s="177">
        <f t="shared" si="626"/>
        <v>308964.20999193127</v>
      </c>
      <c r="X1121" s="185">
        <f t="shared" si="627"/>
        <v>0</v>
      </c>
      <c r="Y1121" s="177">
        <f t="shared" si="628"/>
        <v>0</v>
      </c>
      <c r="Z1121" s="186">
        <f t="shared" si="629"/>
        <v>0</v>
      </c>
      <c r="AA1121" s="177">
        <f t="shared" si="642"/>
        <v>0</v>
      </c>
      <c r="AB1121" s="187">
        <f t="shared" si="643"/>
        <v>7.1215000000000001E-2</v>
      </c>
      <c r="AC1121" s="185">
        <f t="shared" si="630"/>
        <v>17</v>
      </c>
      <c r="AD1121" s="185">
        <v>252</v>
      </c>
      <c r="AE1121" s="184">
        <f t="shared" si="645"/>
        <v>1.004651618</v>
      </c>
      <c r="AF1121" s="177">
        <f t="shared" ref="AF1121:AF1184" si="646">TRUNC((T1121*(AE1121-1)),8)</f>
        <v>1425.6514111399999</v>
      </c>
      <c r="AG1121" s="177">
        <f t="shared" si="631"/>
        <v>1437.18348055</v>
      </c>
      <c r="AH1121" s="188">
        <f t="shared" si="644"/>
        <v>0</v>
      </c>
      <c r="AI1121" s="188"/>
      <c r="AJ1121" s="188"/>
      <c r="AK1121" s="188"/>
      <c r="AL1121" s="8"/>
      <c r="AM1121" s="8"/>
      <c r="AN1121" s="8"/>
      <c r="AO1121" s="8"/>
      <c r="AP1121" s="8"/>
      <c r="AQ1121" s="8"/>
      <c r="AR1121" s="5"/>
      <c r="AW1121" s="30"/>
      <c r="AX1121" s="30"/>
      <c r="BF1121" s="1"/>
      <c r="BG1121" s="1"/>
      <c r="BH1121" s="1"/>
      <c r="BI1121" s="1"/>
    </row>
    <row r="1122" spans="1:206" x14ac:dyDescent="0.2">
      <c r="A1122" s="125">
        <f t="shared" si="632"/>
        <v>43013</v>
      </c>
      <c r="B1122" s="177">
        <f t="shared" si="617"/>
        <v>310512.36444697645</v>
      </c>
      <c r="C1122" s="3">
        <f t="shared" si="633"/>
        <v>41919169.200341821</v>
      </c>
      <c r="D1122" s="177">
        <f t="shared" si="634"/>
        <v>252260.4857199</v>
      </c>
      <c r="E1122" s="177">
        <f t="shared" si="635"/>
        <v>16601.861993359998</v>
      </c>
      <c r="F1122" s="178">
        <f t="shared" si="618"/>
        <v>235658.62372654001</v>
      </c>
      <c r="G1122" s="179">
        <f t="shared" si="636"/>
        <v>4843.87</v>
      </c>
      <c r="H1122" s="180">
        <f>IF(AND(N1122=1,N1121&gt;1),VLOOKUP(A1121,[1]Plan1!$CW$105:$CY$215,3),H1121)</f>
        <v>4853.07</v>
      </c>
      <c r="I1122" s="181">
        <f t="shared" si="619"/>
        <v>42928</v>
      </c>
      <c r="J1122" s="181">
        <f t="shared" si="637"/>
        <v>42959</v>
      </c>
      <c r="K1122" s="182">
        <f t="shared" si="620"/>
        <v>1.8993077848910023E-3</v>
      </c>
      <c r="L1122" s="213">
        <f t="shared" si="638"/>
        <v>43018</v>
      </c>
      <c r="M1122" s="183">
        <f t="shared" si="639"/>
        <v>21</v>
      </c>
      <c r="N1122" s="183">
        <f t="shared" si="621"/>
        <v>18</v>
      </c>
      <c r="O1122" s="177">
        <f t="shared" si="622"/>
        <v>1.0016277499999999</v>
      </c>
      <c r="P1122" s="184">
        <f t="shared" si="616"/>
        <v>1.0024005199999999</v>
      </c>
      <c r="Q1122" s="184">
        <f t="shared" si="640"/>
        <v>1.22359381054915</v>
      </c>
      <c r="R1122" s="177">
        <f t="shared" si="615"/>
        <v>1.2255855099999999</v>
      </c>
      <c r="S1122" s="177">
        <f t="shared" si="641"/>
        <v>1.21495468</v>
      </c>
      <c r="T1122" s="177">
        <f t="shared" si="623"/>
        <v>306485.05770445999</v>
      </c>
      <c r="U1122" s="177">
        <f t="shared" si="624"/>
        <v>3568.6479321868596</v>
      </c>
      <c r="V1122" s="177">
        <f t="shared" si="625"/>
        <v>53161.170819249615</v>
      </c>
      <c r="W1122" s="177">
        <f t="shared" si="626"/>
        <v>308990.30447133648</v>
      </c>
      <c r="X1122" s="185">
        <f t="shared" si="627"/>
        <v>0</v>
      </c>
      <c r="Y1122" s="177">
        <f t="shared" si="628"/>
        <v>0</v>
      </c>
      <c r="Z1122" s="186">
        <f t="shared" si="629"/>
        <v>0</v>
      </c>
      <c r="AA1122" s="177">
        <f t="shared" si="642"/>
        <v>0</v>
      </c>
      <c r="AB1122" s="187">
        <f t="shared" si="643"/>
        <v>7.1215000000000001E-2</v>
      </c>
      <c r="AC1122" s="185">
        <f t="shared" si="630"/>
        <v>18</v>
      </c>
      <c r="AD1122" s="185">
        <v>252</v>
      </c>
      <c r="AE1122" s="184">
        <f t="shared" si="645"/>
        <v>1.0049259150000001</v>
      </c>
      <c r="AF1122" s="177">
        <f t="shared" si="646"/>
        <v>1509.71934302</v>
      </c>
      <c r="AG1122" s="177">
        <f t="shared" si="631"/>
        <v>1522.0599756399999</v>
      </c>
      <c r="AH1122" s="188">
        <f t="shared" si="644"/>
        <v>0</v>
      </c>
      <c r="AI1122" s="188"/>
      <c r="AJ1122" s="188"/>
      <c r="AK1122" s="188"/>
      <c r="AL1122" s="8"/>
      <c r="AM1122" s="8"/>
      <c r="AN1122" s="8"/>
      <c r="AO1122" s="8"/>
      <c r="AP1122" s="8"/>
      <c r="AQ1122" s="8"/>
      <c r="AR1122" s="5"/>
      <c r="AW1122" s="30"/>
      <c r="AX1122" s="30"/>
      <c r="BF1122" s="1"/>
      <c r="BG1122" s="1"/>
      <c r="BH1122" s="1"/>
      <c r="BI1122" s="1"/>
    </row>
    <row r="1123" spans="1:206" x14ac:dyDescent="0.2">
      <c r="A1123" s="125">
        <f t="shared" si="632"/>
        <v>43014</v>
      </c>
      <c r="B1123" s="177">
        <f t="shared" si="617"/>
        <v>310623.37795968424</v>
      </c>
      <c r="C1123" s="3">
        <f t="shared" si="633"/>
        <v>41934156.024557374</v>
      </c>
      <c r="D1123" s="177">
        <f t="shared" si="634"/>
        <v>252260.4857199</v>
      </c>
      <c r="E1123" s="177">
        <f t="shared" si="635"/>
        <v>16601.861993359998</v>
      </c>
      <c r="F1123" s="178">
        <f t="shared" si="618"/>
        <v>235658.62372654001</v>
      </c>
      <c r="G1123" s="179">
        <f t="shared" si="636"/>
        <v>4843.87</v>
      </c>
      <c r="H1123" s="180">
        <f>IF(AND(N1123=1,N1122&gt;1),VLOOKUP(A1122,[1]Plan1!$CW$105:$CY$215,3),H1122)</f>
        <v>4853.07</v>
      </c>
      <c r="I1123" s="181">
        <f t="shared" si="619"/>
        <v>42928</v>
      </c>
      <c r="J1123" s="181">
        <f t="shared" si="637"/>
        <v>42959</v>
      </c>
      <c r="K1123" s="182">
        <f t="shared" si="620"/>
        <v>1.8993077848910023E-3</v>
      </c>
      <c r="L1123" s="213">
        <f t="shared" si="638"/>
        <v>43018</v>
      </c>
      <c r="M1123" s="183">
        <f t="shared" si="639"/>
        <v>21</v>
      </c>
      <c r="N1123" s="183">
        <f t="shared" si="621"/>
        <v>19</v>
      </c>
      <c r="O1123" s="177">
        <f t="shared" si="622"/>
        <v>1.0017182600000001</v>
      </c>
      <c r="P1123" s="184">
        <f t="shared" si="616"/>
        <v>1.0024005199999999</v>
      </c>
      <c r="Q1123" s="184">
        <f t="shared" si="640"/>
        <v>1.22359381054915</v>
      </c>
      <c r="R1123" s="177">
        <f t="shared" si="615"/>
        <v>1.2256962600000001</v>
      </c>
      <c r="S1123" s="177">
        <f t="shared" si="641"/>
        <v>1.21495468</v>
      </c>
      <c r="T1123" s="177">
        <f t="shared" si="623"/>
        <v>306485.05770445999</v>
      </c>
      <c r="U1123" s="177">
        <f t="shared" si="624"/>
        <v>3568.6479321868596</v>
      </c>
      <c r="V1123" s="177">
        <f t="shared" si="625"/>
        <v>53187.270011827364</v>
      </c>
      <c r="W1123" s="177">
        <f t="shared" si="626"/>
        <v>309016.40366391424</v>
      </c>
      <c r="X1123" s="185">
        <f t="shared" si="627"/>
        <v>0</v>
      </c>
      <c r="Y1123" s="177">
        <f t="shared" si="628"/>
        <v>0</v>
      </c>
      <c r="Z1123" s="186">
        <f t="shared" si="629"/>
        <v>0</v>
      </c>
      <c r="AA1123" s="177">
        <f t="shared" si="642"/>
        <v>0</v>
      </c>
      <c r="AB1123" s="187">
        <f t="shared" si="643"/>
        <v>7.1215000000000001E-2</v>
      </c>
      <c r="AC1123" s="185">
        <f t="shared" si="630"/>
        <v>19</v>
      </c>
      <c r="AD1123" s="185">
        <v>252</v>
      </c>
      <c r="AE1123" s="184">
        <f t="shared" si="645"/>
        <v>1.0052002879999999</v>
      </c>
      <c r="AF1123" s="177">
        <f t="shared" si="646"/>
        <v>1593.81056775</v>
      </c>
      <c r="AG1123" s="177">
        <f t="shared" si="631"/>
        <v>1606.97429577</v>
      </c>
      <c r="AH1123" s="188">
        <f t="shared" si="644"/>
        <v>0</v>
      </c>
      <c r="AI1123" s="188"/>
      <c r="AJ1123" s="188"/>
      <c r="AK1123" s="188"/>
      <c r="AL1123" s="8"/>
      <c r="AM1123" s="8"/>
      <c r="AN1123" s="8"/>
      <c r="AO1123" s="8"/>
      <c r="AP1123" s="8"/>
      <c r="AQ1123" s="8"/>
      <c r="AR1123" s="5"/>
      <c r="AW1123" s="30"/>
      <c r="AX1123" s="30"/>
      <c r="BF1123" s="1"/>
      <c r="BG1123" s="1"/>
      <c r="BH1123" s="1"/>
      <c r="BI1123" s="1"/>
    </row>
    <row r="1124" spans="1:206" x14ac:dyDescent="0.2">
      <c r="A1124" s="125">
        <f t="shared" si="632"/>
        <v>43015</v>
      </c>
      <c r="B1124" s="177">
        <f t="shared" si="617"/>
        <v>310734.4310328482</v>
      </c>
      <c r="C1124" s="3">
        <f t="shared" si="633"/>
        <v>41949148.189434506</v>
      </c>
      <c r="D1124" s="177">
        <f t="shared" si="634"/>
        <v>252260.4857199</v>
      </c>
      <c r="E1124" s="177">
        <f t="shared" si="635"/>
        <v>16601.861993359998</v>
      </c>
      <c r="F1124" s="178">
        <f t="shared" si="618"/>
        <v>235658.62372654001</v>
      </c>
      <c r="G1124" s="179">
        <f t="shared" si="636"/>
        <v>4843.87</v>
      </c>
      <c r="H1124" s="180">
        <f>IF(AND(N1124=1,N1123&gt;1),VLOOKUP(A1123,[1]Plan1!$CW$105:$CY$215,3),H1123)</f>
        <v>4853.07</v>
      </c>
      <c r="I1124" s="181">
        <f t="shared" si="619"/>
        <v>42928</v>
      </c>
      <c r="J1124" s="181">
        <f t="shared" si="637"/>
        <v>42959</v>
      </c>
      <c r="K1124" s="182">
        <f t="shared" si="620"/>
        <v>1.8993077848910023E-3</v>
      </c>
      <c r="L1124" s="213">
        <f t="shared" si="638"/>
        <v>43018</v>
      </c>
      <c r="M1124" s="183">
        <f t="shared" si="639"/>
        <v>21</v>
      </c>
      <c r="N1124" s="183">
        <f t="shared" si="621"/>
        <v>20</v>
      </c>
      <c r="O1124" s="177">
        <f t="shared" si="622"/>
        <v>1.00180878</v>
      </c>
      <c r="P1124" s="184">
        <f t="shared" si="616"/>
        <v>1.0024005199999999</v>
      </c>
      <c r="Q1124" s="184">
        <f t="shared" si="640"/>
        <v>1.22359381054915</v>
      </c>
      <c r="R1124" s="177">
        <f t="shared" si="615"/>
        <v>1.22580702</v>
      </c>
      <c r="S1124" s="177">
        <f t="shared" si="641"/>
        <v>1.21495468</v>
      </c>
      <c r="T1124" s="177">
        <f t="shared" si="623"/>
        <v>306485.05770445999</v>
      </c>
      <c r="U1124" s="177">
        <f t="shared" si="624"/>
        <v>3568.6479321868596</v>
      </c>
      <c r="V1124" s="177">
        <f t="shared" si="625"/>
        <v>53213.371560991291</v>
      </c>
      <c r="W1124" s="177">
        <f t="shared" si="626"/>
        <v>309042.50521307817</v>
      </c>
      <c r="X1124" s="185">
        <f t="shared" si="627"/>
        <v>0</v>
      </c>
      <c r="Y1124" s="177">
        <f t="shared" si="628"/>
        <v>0</v>
      </c>
      <c r="Z1124" s="186">
        <f t="shared" si="629"/>
        <v>0</v>
      </c>
      <c r="AA1124" s="177">
        <f t="shared" si="642"/>
        <v>0</v>
      </c>
      <c r="AB1124" s="187">
        <f t="shared" si="643"/>
        <v>7.1215000000000001E-2</v>
      </c>
      <c r="AC1124" s="185">
        <f t="shared" si="630"/>
        <v>20</v>
      </c>
      <c r="AD1124" s="185">
        <v>252</v>
      </c>
      <c r="AE1124" s="184">
        <f t="shared" si="645"/>
        <v>1.005474735</v>
      </c>
      <c r="AF1124" s="177">
        <f t="shared" si="646"/>
        <v>1677.9244723899999</v>
      </c>
      <c r="AG1124" s="177">
        <f t="shared" si="631"/>
        <v>1691.9258197700001</v>
      </c>
      <c r="AH1124" s="188">
        <f t="shared" si="644"/>
        <v>0</v>
      </c>
      <c r="AI1124" s="188"/>
      <c r="AJ1124" s="188"/>
      <c r="AK1124" s="188"/>
      <c r="AL1124" s="8"/>
      <c r="AM1124" s="8"/>
      <c r="AN1124" s="13"/>
      <c r="AO1124" s="13"/>
      <c r="AP1124" s="13"/>
      <c r="AQ1124" s="13"/>
      <c r="AR1124" s="5"/>
      <c r="AS1124" s="17"/>
      <c r="AT1124" s="17"/>
      <c r="AU1124" s="17"/>
      <c r="AV1124" s="17"/>
      <c r="AW1124" s="25"/>
      <c r="AX1124" s="25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</row>
    <row r="1125" spans="1:206" x14ac:dyDescent="0.2">
      <c r="A1125" s="125">
        <f t="shared" si="632"/>
        <v>43016</v>
      </c>
      <c r="B1125" s="177">
        <f t="shared" si="617"/>
        <v>310734.4310328482</v>
      </c>
      <c r="C1125" s="3">
        <f t="shared" si="633"/>
        <v>41949148.189434506</v>
      </c>
      <c r="D1125" s="177">
        <f t="shared" si="634"/>
        <v>252260.4857199</v>
      </c>
      <c r="E1125" s="177">
        <f t="shared" si="635"/>
        <v>16601.861993359998</v>
      </c>
      <c r="F1125" s="178">
        <f t="shared" si="618"/>
        <v>235658.62372654001</v>
      </c>
      <c r="G1125" s="179">
        <f t="shared" si="636"/>
        <v>4843.87</v>
      </c>
      <c r="H1125" s="180">
        <f>IF(AND(N1125=1,N1124&gt;1),VLOOKUP(A1124,[1]Plan1!$CW$105:$CY$215,3),H1124)</f>
        <v>4853.07</v>
      </c>
      <c r="I1125" s="181">
        <f t="shared" si="619"/>
        <v>42928</v>
      </c>
      <c r="J1125" s="181">
        <f t="shared" si="637"/>
        <v>42959</v>
      </c>
      <c r="K1125" s="182">
        <f t="shared" si="620"/>
        <v>1.8993077848910023E-3</v>
      </c>
      <c r="L1125" s="213">
        <f t="shared" si="638"/>
        <v>43018</v>
      </c>
      <c r="M1125" s="183">
        <f t="shared" si="639"/>
        <v>21</v>
      </c>
      <c r="N1125" s="183">
        <f t="shared" si="621"/>
        <v>20</v>
      </c>
      <c r="O1125" s="177">
        <f t="shared" si="622"/>
        <v>1.00180878</v>
      </c>
      <c r="P1125" s="184">
        <f t="shared" si="616"/>
        <v>1.0024005199999999</v>
      </c>
      <c r="Q1125" s="184">
        <f t="shared" si="640"/>
        <v>1.22359381054915</v>
      </c>
      <c r="R1125" s="177">
        <f t="shared" si="615"/>
        <v>1.22580702</v>
      </c>
      <c r="S1125" s="177">
        <f t="shared" si="641"/>
        <v>1.21495468</v>
      </c>
      <c r="T1125" s="177">
        <f t="shared" si="623"/>
        <v>306485.05770445999</v>
      </c>
      <c r="U1125" s="177">
        <f t="shared" si="624"/>
        <v>3568.6479321868596</v>
      </c>
      <c r="V1125" s="177">
        <f t="shared" si="625"/>
        <v>53213.371560991291</v>
      </c>
      <c r="W1125" s="177">
        <f t="shared" si="626"/>
        <v>309042.50521307817</v>
      </c>
      <c r="X1125" s="185">
        <f t="shared" si="627"/>
        <v>0</v>
      </c>
      <c r="Y1125" s="177">
        <f t="shared" si="628"/>
        <v>0</v>
      </c>
      <c r="Z1125" s="186">
        <f t="shared" si="629"/>
        <v>0</v>
      </c>
      <c r="AA1125" s="177">
        <f t="shared" si="642"/>
        <v>0</v>
      </c>
      <c r="AB1125" s="187">
        <f t="shared" si="643"/>
        <v>7.1215000000000001E-2</v>
      </c>
      <c r="AC1125" s="185">
        <f t="shared" si="630"/>
        <v>20</v>
      </c>
      <c r="AD1125" s="185">
        <v>252</v>
      </c>
      <c r="AE1125" s="184">
        <f t="shared" si="645"/>
        <v>1.005474735</v>
      </c>
      <c r="AF1125" s="177">
        <f t="shared" si="646"/>
        <v>1677.9244723899999</v>
      </c>
      <c r="AG1125" s="177">
        <f t="shared" si="631"/>
        <v>1691.9258197700001</v>
      </c>
      <c r="AH1125" s="188">
        <f t="shared" si="644"/>
        <v>0</v>
      </c>
      <c r="AI1125" s="188"/>
      <c r="AJ1125" s="188"/>
      <c r="AK1125" s="188"/>
      <c r="AL1125" s="8"/>
      <c r="AM1125" s="8"/>
      <c r="AN1125" s="8"/>
      <c r="AO1125" s="8"/>
      <c r="AP1125" s="8"/>
      <c r="AQ1125" s="8"/>
      <c r="AR1125" s="5"/>
      <c r="AW1125" s="30"/>
      <c r="AX1125" s="30"/>
      <c r="BF1125" s="1"/>
      <c r="BG1125" s="1"/>
      <c r="BH1125" s="1"/>
      <c r="BI1125" s="1"/>
    </row>
    <row r="1126" spans="1:206" x14ac:dyDescent="0.2">
      <c r="A1126" s="125">
        <f t="shared" si="632"/>
        <v>43017</v>
      </c>
      <c r="B1126" s="177">
        <f t="shared" si="617"/>
        <v>310734.4310328482</v>
      </c>
      <c r="C1126" s="3">
        <f t="shared" si="633"/>
        <v>41949148.189434506</v>
      </c>
      <c r="D1126" s="177">
        <f t="shared" si="634"/>
        <v>252260.4857199</v>
      </c>
      <c r="E1126" s="177">
        <f t="shared" si="635"/>
        <v>16601.861993359998</v>
      </c>
      <c r="F1126" s="178">
        <f t="shared" si="618"/>
        <v>235658.62372654001</v>
      </c>
      <c r="G1126" s="179">
        <f t="shared" si="636"/>
        <v>4843.87</v>
      </c>
      <c r="H1126" s="180">
        <f>IF(AND(N1126=1,N1125&gt;1),VLOOKUP(A1125,[1]Plan1!$CW$105:$CY$215,3),H1125)</f>
        <v>4853.07</v>
      </c>
      <c r="I1126" s="181">
        <f t="shared" si="619"/>
        <v>42928</v>
      </c>
      <c r="J1126" s="181">
        <f t="shared" si="637"/>
        <v>42959</v>
      </c>
      <c r="K1126" s="182">
        <f t="shared" si="620"/>
        <v>1.8993077848910023E-3</v>
      </c>
      <c r="L1126" s="213">
        <f t="shared" si="638"/>
        <v>43018</v>
      </c>
      <c r="M1126" s="183">
        <f t="shared" si="639"/>
        <v>21</v>
      </c>
      <c r="N1126" s="183">
        <f t="shared" si="621"/>
        <v>20</v>
      </c>
      <c r="O1126" s="177">
        <f t="shared" si="622"/>
        <v>1.00180878</v>
      </c>
      <c r="P1126" s="184">
        <f t="shared" si="616"/>
        <v>1.0024005199999999</v>
      </c>
      <c r="Q1126" s="184">
        <f t="shared" si="640"/>
        <v>1.22359381054915</v>
      </c>
      <c r="R1126" s="177">
        <f t="shared" si="615"/>
        <v>1.22580702</v>
      </c>
      <c r="S1126" s="177">
        <f t="shared" si="641"/>
        <v>1.21495468</v>
      </c>
      <c r="T1126" s="177">
        <f t="shared" si="623"/>
        <v>306485.05770445999</v>
      </c>
      <c r="U1126" s="177">
        <f t="shared" si="624"/>
        <v>3568.6479321868596</v>
      </c>
      <c r="V1126" s="177">
        <f t="shared" si="625"/>
        <v>53213.371560991291</v>
      </c>
      <c r="W1126" s="177">
        <f t="shared" si="626"/>
        <v>309042.50521307817</v>
      </c>
      <c r="X1126" s="185">
        <f t="shared" si="627"/>
        <v>0</v>
      </c>
      <c r="Y1126" s="177">
        <f t="shared" si="628"/>
        <v>0</v>
      </c>
      <c r="Z1126" s="186">
        <f t="shared" si="629"/>
        <v>0</v>
      </c>
      <c r="AA1126" s="177">
        <f t="shared" si="642"/>
        <v>0</v>
      </c>
      <c r="AB1126" s="187">
        <f t="shared" si="643"/>
        <v>7.1215000000000001E-2</v>
      </c>
      <c r="AC1126" s="185">
        <f t="shared" si="630"/>
        <v>20</v>
      </c>
      <c r="AD1126" s="185">
        <v>252</v>
      </c>
      <c r="AE1126" s="184">
        <f t="shared" si="645"/>
        <v>1.005474735</v>
      </c>
      <c r="AF1126" s="177">
        <f t="shared" si="646"/>
        <v>1677.9244723899999</v>
      </c>
      <c r="AG1126" s="177">
        <f t="shared" si="631"/>
        <v>1691.9258197700001</v>
      </c>
      <c r="AH1126" s="188">
        <f t="shared" si="644"/>
        <v>0</v>
      </c>
      <c r="AI1126" s="188"/>
      <c r="AJ1126" s="188"/>
      <c r="AK1126" s="188"/>
      <c r="AL1126" s="8"/>
      <c r="AM1126" s="8"/>
      <c r="AN1126" s="8"/>
      <c r="AO1126" s="8"/>
      <c r="AP1126" s="8"/>
      <c r="AQ1126" s="8"/>
      <c r="AR1126" s="5"/>
      <c r="AW1126" s="30"/>
      <c r="AX1126" s="30"/>
      <c r="BF1126" s="1"/>
      <c r="BG1126" s="1"/>
      <c r="BH1126" s="1"/>
      <c r="BI1126" s="1"/>
    </row>
    <row r="1127" spans="1:206" x14ac:dyDescent="0.2">
      <c r="A1127" s="125">
        <f t="shared" si="632"/>
        <v>43018</v>
      </c>
      <c r="B1127" s="177">
        <f t="shared" si="617"/>
        <v>310845.52161314216</v>
      </c>
      <c r="C1127" s="3">
        <f t="shared" si="633"/>
        <v>41964145.417774193</v>
      </c>
      <c r="D1127" s="177">
        <f t="shared" si="634"/>
        <v>252260.4857199</v>
      </c>
      <c r="E1127" s="177">
        <f t="shared" si="635"/>
        <v>16601.861993359998</v>
      </c>
      <c r="F1127" s="178">
        <f t="shared" si="618"/>
        <v>235658.62372654001</v>
      </c>
      <c r="G1127" s="179">
        <f t="shared" si="636"/>
        <v>4843.87</v>
      </c>
      <c r="H1127" s="180">
        <f>IF(AND(N1127=1,N1126&gt;1),VLOOKUP(A1126,[1]Plan1!$CW$105:$CY$215,3),H1126)</f>
        <v>4853.07</v>
      </c>
      <c r="I1127" s="181">
        <f t="shared" si="619"/>
        <v>42928</v>
      </c>
      <c r="J1127" s="181">
        <f t="shared" si="637"/>
        <v>42959</v>
      </c>
      <c r="K1127" s="182">
        <f t="shared" si="620"/>
        <v>1.8993077848910023E-3</v>
      </c>
      <c r="L1127" s="213">
        <f t="shared" si="638"/>
        <v>43018</v>
      </c>
      <c r="M1127" s="183">
        <f t="shared" si="639"/>
        <v>21</v>
      </c>
      <c r="N1127" s="183">
        <f t="shared" si="621"/>
        <v>21</v>
      </c>
      <c r="O1127" s="177">
        <f t="shared" si="622"/>
        <v>1.0018993</v>
      </c>
      <c r="P1127" s="184">
        <f t="shared" si="616"/>
        <v>1.0024005199999999</v>
      </c>
      <c r="Q1127" s="184">
        <f t="shared" si="640"/>
        <v>1.22359381054915</v>
      </c>
      <c r="R1127" s="177">
        <f t="shared" si="615"/>
        <v>1.2259177800000001</v>
      </c>
      <c r="S1127" s="177">
        <f t="shared" si="641"/>
        <v>1.21495468</v>
      </c>
      <c r="T1127" s="177">
        <f t="shared" si="623"/>
        <v>306485.05770445999</v>
      </c>
      <c r="U1127" s="177">
        <f t="shared" si="624"/>
        <v>3568.6479321868596</v>
      </c>
      <c r="V1127" s="177">
        <f t="shared" si="625"/>
        <v>53239.473110155261</v>
      </c>
      <c r="W1127" s="177">
        <f t="shared" si="626"/>
        <v>309068.60676224215</v>
      </c>
      <c r="X1127" s="185">
        <f t="shared" si="627"/>
        <v>37</v>
      </c>
      <c r="Y1127" s="177">
        <f t="shared" si="628"/>
        <v>2626.0316563400002</v>
      </c>
      <c r="Z1127" s="186">
        <f t="shared" si="629"/>
        <v>1.0410000000000001E-2</v>
      </c>
      <c r="AA1127" s="177">
        <f t="shared" si="642"/>
        <v>3190.5094506999999</v>
      </c>
      <c r="AB1127" s="187">
        <f t="shared" si="643"/>
        <v>7.1215000000000001E-2</v>
      </c>
      <c r="AC1127" s="185">
        <f t="shared" si="630"/>
        <v>21</v>
      </c>
      <c r="AD1127" s="185">
        <v>252</v>
      </c>
      <c r="AE1127" s="184">
        <f t="shared" si="645"/>
        <v>1.005749257</v>
      </c>
      <c r="AF1127" s="177">
        <f t="shared" si="646"/>
        <v>1762.0613633999999</v>
      </c>
      <c r="AG1127" s="177">
        <f t="shared" si="631"/>
        <v>1776.9148508999999</v>
      </c>
      <c r="AH1127" s="188">
        <f t="shared" si="644"/>
        <v>4952.5708140999996</v>
      </c>
      <c r="AI1127" s="188"/>
      <c r="AJ1127" s="188"/>
      <c r="AK1127" s="188"/>
      <c r="AL1127" s="8"/>
      <c r="AM1127" s="8"/>
      <c r="AN1127" s="8"/>
      <c r="AO1127" s="8"/>
      <c r="AP1127" s="8"/>
      <c r="AQ1127" s="8"/>
      <c r="AR1127" s="5"/>
      <c r="AW1127" s="30"/>
      <c r="AX1127" s="30"/>
      <c r="BF1127" s="1"/>
      <c r="BG1127" s="1"/>
      <c r="BH1127" s="1"/>
      <c r="BI1127" s="1"/>
    </row>
    <row r="1128" spans="1:206" x14ac:dyDescent="0.2">
      <c r="A1128" s="125">
        <f t="shared" si="632"/>
        <v>43019</v>
      </c>
      <c r="B1128" s="177">
        <f t="shared" si="617"/>
        <v>305983.59617174871</v>
      </c>
      <c r="C1128" s="3">
        <f t="shared" si="633"/>
        <v>41307785.483186074</v>
      </c>
      <c r="D1128" s="177">
        <f t="shared" si="634"/>
        <v>249634.45406356</v>
      </c>
      <c r="E1128" s="177">
        <f t="shared" si="635"/>
        <v>13975.830337019999</v>
      </c>
      <c r="F1128" s="178">
        <f t="shared" si="618"/>
        <v>235658.62372654001</v>
      </c>
      <c r="G1128" s="179">
        <f t="shared" si="636"/>
        <v>4853.07</v>
      </c>
      <c r="H1128" s="180">
        <f>IF(AND(N1128=1,N1127&gt;1),VLOOKUP(A1127,[1]Plan1!$CW$105:$CY$215,3),H1127)</f>
        <v>4860.83</v>
      </c>
      <c r="I1128" s="181">
        <f t="shared" si="619"/>
        <v>42958</v>
      </c>
      <c r="J1128" s="181">
        <f t="shared" si="637"/>
        <v>42989</v>
      </c>
      <c r="K1128" s="182">
        <f t="shared" si="620"/>
        <v>1.5989878571709415E-3</v>
      </c>
      <c r="L1128" s="213">
        <f t="shared" si="638"/>
        <v>43049</v>
      </c>
      <c r="M1128" s="183">
        <f t="shared" si="639"/>
        <v>21</v>
      </c>
      <c r="N1128" s="183">
        <f t="shared" si="621"/>
        <v>1</v>
      </c>
      <c r="O1128" s="177">
        <f t="shared" si="622"/>
        <v>1.0000760799999999</v>
      </c>
      <c r="P1128" s="184">
        <f t="shared" si="616"/>
        <v>1.0018993</v>
      </c>
      <c r="Q1128" s="184">
        <f t="shared" si="640"/>
        <v>1.2259177822735261</v>
      </c>
      <c r="R1128" s="177">
        <f t="shared" si="615"/>
        <v>1.2260110500000001</v>
      </c>
      <c r="S1128" s="177">
        <f t="shared" si="641"/>
        <v>1.21495468</v>
      </c>
      <c r="T1128" s="177">
        <f t="shared" si="623"/>
        <v>303294.54825375997</v>
      </c>
      <c r="U1128" s="177">
        <f t="shared" si="624"/>
        <v>3004.1701378284256</v>
      </c>
      <c r="V1128" s="177">
        <f t="shared" si="625"/>
        <v>53261.452989990248</v>
      </c>
      <c r="W1128" s="177">
        <f t="shared" si="626"/>
        <v>305900.07719137869</v>
      </c>
      <c r="X1128" s="185">
        <f t="shared" si="627"/>
        <v>0</v>
      </c>
      <c r="Y1128" s="177">
        <f t="shared" si="628"/>
        <v>0</v>
      </c>
      <c r="Z1128" s="186">
        <f t="shared" si="629"/>
        <v>0</v>
      </c>
      <c r="AA1128" s="177">
        <f t="shared" si="642"/>
        <v>0</v>
      </c>
      <c r="AB1128" s="187">
        <f t="shared" si="643"/>
        <v>7.1215000000000001E-2</v>
      </c>
      <c r="AC1128" s="185">
        <f t="shared" si="630"/>
        <v>1</v>
      </c>
      <c r="AD1128" s="185">
        <v>252</v>
      </c>
      <c r="AE1128" s="184">
        <f t="shared" si="645"/>
        <v>1.000273027</v>
      </c>
      <c r="AF1128" s="177">
        <f t="shared" si="646"/>
        <v>82.807600620000002</v>
      </c>
      <c r="AG1128" s="177">
        <f t="shared" si="631"/>
        <v>83.518980369999994</v>
      </c>
      <c r="AH1128" s="188">
        <f t="shared" si="644"/>
        <v>0</v>
      </c>
      <c r="AI1128" s="188"/>
      <c r="AJ1128" s="188"/>
      <c r="AK1128" s="188"/>
      <c r="AL1128" s="8"/>
      <c r="AM1128" s="8"/>
      <c r="AN1128" s="8"/>
      <c r="AO1128" s="8"/>
      <c r="AP1128" s="8"/>
      <c r="AQ1128" s="8"/>
      <c r="AR1128" s="5"/>
      <c r="AW1128" s="30"/>
      <c r="AX1128" s="30"/>
      <c r="BF1128" s="1"/>
      <c r="BG1128" s="1"/>
      <c r="BH1128" s="1"/>
      <c r="BI1128" s="1"/>
    </row>
    <row r="1129" spans="1:206" x14ac:dyDescent="0.2">
      <c r="A1129" s="125">
        <f t="shared" si="632"/>
        <v>43020</v>
      </c>
      <c r="B1129" s="177">
        <f t="shared" si="617"/>
        <v>306089.13233618991</v>
      </c>
      <c r="C1129" s="3">
        <f t="shared" si="633"/>
        <v>41322032.865385637</v>
      </c>
      <c r="D1129" s="177">
        <f t="shared" si="634"/>
        <v>249634.45406356</v>
      </c>
      <c r="E1129" s="177">
        <f t="shared" si="635"/>
        <v>13975.830337019999</v>
      </c>
      <c r="F1129" s="178">
        <f t="shared" si="618"/>
        <v>235658.62372654001</v>
      </c>
      <c r="G1129" s="179">
        <f t="shared" si="636"/>
        <v>4853.07</v>
      </c>
      <c r="H1129" s="180">
        <f>IF(AND(N1129=1,N1128&gt;1),VLOOKUP(A1128,[1]Plan1!$CW$105:$CY$215,3),H1128)</f>
        <v>4860.83</v>
      </c>
      <c r="I1129" s="181">
        <f t="shared" si="619"/>
        <v>42958</v>
      </c>
      <c r="J1129" s="181">
        <f t="shared" si="637"/>
        <v>42989</v>
      </c>
      <c r="K1129" s="182">
        <f t="shared" si="620"/>
        <v>1.5989878571709415E-3</v>
      </c>
      <c r="L1129" s="213">
        <f t="shared" si="638"/>
        <v>43049</v>
      </c>
      <c r="M1129" s="183">
        <f t="shared" si="639"/>
        <v>21</v>
      </c>
      <c r="N1129" s="183">
        <f t="shared" si="621"/>
        <v>2</v>
      </c>
      <c r="O1129" s="177">
        <f t="shared" si="622"/>
        <v>1.00015217</v>
      </c>
      <c r="P1129" s="184">
        <f t="shared" si="616"/>
        <v>1.0018993</v>
      </c>
      <c r="Q1129" s="184">
        <f t="shared" si="640"/>
        <v>1.2259177822735261</v>
      </c>
      <c r="R1129" s="177">
        <f t="shared" ref="R1129:R1192" si="647">TRUNC(TRUNC((O1129*Q1129),15),8)</f>
        <v>1.2261043300000001</v>
      </c>
      <c r="S1129" s="177">
        <f t="shared" si="641"/>
        <v>1.21495468</v>
      </c>
      <c r="T1129" s="177">
        <f t="shared" si="623"/>
        <v>303294.54825375997</v>
      </c>
      <c r="U1129" s="177">
        <f t="shared" si="624"/>
        <v>3004.1701378284256</v>
      </c>
      <c r="V1129" s="177">
        <f t="shared" si="625"/>
        <v>53283.43522641145</v>
      </c>
      <c r="W1129" s="177">
        <f t="shared" si="626"/>
        <v>305922.05942779989</v>
      </c>
      <c r="X1129" s="185">
        <f t="shared" si="627"/>
        <v>0</v>
      </c>
      <c r="Y1129" s="177">
        <f t="shared" si="628"/>
        <v>0</v>
      </c>
      <c r="Z1129" s="186">
        <f t="shared" si="629"/>
        <v>0</v>
      </c>
      <c r="AA1129" s="177">
        <f t="shared" si="642"/>
        <v>0</v>
      </c>
      <c r="AB1129" s="187">
        <f t="shared" si="643"/>
        <v>7.1215000000000001E-2</v>
      </c>
      <c r="AC1129" s="185">
        <f t="shared" si="630"/>
        <v>2</v>
      </c>
      <c r="AD1129" s="185">
        <v>252</v>
      </c>
      <c r="AE1129" s="184">
        <f t="shared" si="645"/>
        <v>1.000546129</v>
      </c>
      <c r="AF1129" s="177">
        <f t="shared" si="646"/>
        <v>165.63794834000001</v>
      </c>
      <c r="AG1129" s="177">
        <f t="shared" si="631"/>
        <v>167.07290839000001</v>
      </c>
      <c r="AH1129" s="188">
        <f t="shared" si="644"/>
        <v>0</v>
      </c>
      <c r="AI1129" s="188"/>
      <c r="AJ1129" s="188"/>
      <c r="AK1129" s="188"/>
      <c r="AL1129" s="8"/>
      <c r="AM1129" s="8"/>
      <c r="AN1129" s="15"/>
      <c r="AO1129" s="15"/>
      <c r="AP1129" s="15"/>
      <c r="AQ1129" s="15"/>
      <c r="AR1129" s="5"/>
      <c r="AS1129" s="16"/>
      <c r="AT1129" s="16"/>
      <c r="AU1129" s="16"/>
      <c r="AV1129" s="16"/>
      <c r="AW1129" s="26"/>
      <c r="AX1129" s="2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  <c r="CY1129" s="16"/>
      <c r="CZ1129" s="16"/>
      <c r="DA1129" s="16"/>
      <c r="DB1129" s="16"/>
      <c r="DC1129" s="16"/>
      <c r="DD1129" s="16"/>
      <c r="DE1129" s="16"/>
      <c r="DF1129" s="16"/>
      <c r="DG1129" s="16"/>
      <c r="DH1129" s="16"/>
      <c r="DI1129" s="16"/>
      <c r="DJ1129" s="16"/>
      <c r="DK1129" s="16"/>
      <c r="DL1129" s="16"/>
      <c r="DM1129" s="16"/>
      <c r="DN1129" s="16"/>
      <c r="DO1129" s="16"/>
      <c r="DP1129" s="16"/>
      <c r="DQ1129" s="16"/>
      <c r="DR1129" s="16"/>
      <c r="DS1129" s="16"/>
      <c r="DT1129" s="16"/>
      <c r="DU1129" s="16"/>
      <c r="DV1129" s="16"/>
      <c r="DW1129" s="16"/>
      <c r="DX1129" s="16"/>
      <c r="DY1129" s="16"/>
      <c r="DZ1129" s="16"/>
      <c r="EA1129" s="16"/>
      <c r="EB1129" s="16"/>
      <c r="EC1129" s="16"/>
      <c r="ED1129" s="16"/>
      <c r="EE1129" s="16"/>
      <c r="EF1129" s="16"/>
      <c r="EG1129" s="16"/>
      <c r="EH1129" s="16"/>
      <c r="EI1129" s="16"/>
      <c r="EJ1129" s="16"/>
      <c r="EK1129" s="16"/>
      <c r="EL1129" s="16"/>
      <c r="EM1129" s="16"/>
      <c r="EN1129" s="16"/>
      <c r="EO1129" s="16"/>
      <c r="EP1129" s="16"/>
      <c r="EQ1129" s="16"/>
      <c r="ER1129" s="16"/>
      <c r="ES1129" s="16"/>
      <c r="ET1129" s="16"/>
      <c r="EU1129" s="16"/>
      <c r="EV1129" s="16"/>
      <c r="EW1129" s="16"/>
      <c r="EX1129" s="16"/>
      <c r="EY1129" s="16"/>
      <c r="EZ1129" s="16"/>
      <c r="FA1129" s="16"/>
      <c r="FB1129" s="16"/>
      <c r="FC1129" s="16"/>
      <c r="FD1129" s="16"/>
      <c r="FE1129" s="16"/>
      <c r="FF1129" s="16"/>
      <c r="FG1129" s="16"/>
      <c r="FH1129" s="16"/>
      <c r="FI1129" s="16"/>
      <c r="FJ1129" s="16"/>
      <c r="FK1129" s="16"/>
      <c r="FL1129" s="16"/>
      <c r="FM1129" s="16"/>
      <c r="FN1129" s="16"/>
      <c r="FO1129" s="16"/>
      <c r="FP1129" s="16"/>
      <c r="FQ1129" s="16"/>
      <c r="FR1129" s="16"/>
      <c r="FS1129" s="16"/>
      <c r="FT1129" s="16"/>
      <c r="FU1129" s="16"/>
      <c r="FV1129" s="16"/>
      <c r="FW1129" s="16"/>
      <c r="FX1129" s="16"/>
      <c r="FY1129" s="16"/>
      <c r="FZ1129" s="16"/>
      <c r="GA1129" s="16"/>
      <c r="GB1129" s="16"/>
      <c r="GC1129" s="16"/>
      <c r="GD1129" s="16"/>
      <c r="GE1129" s="16"/>
      <c r="GF1129" s="16"/>
      <c r="GG1129" s="16"/>
      <c r="GH1129" s="16"/>
      <c r="GI1129" s="16"/>
      <c r="GJ1129" s="16"/>
      <c r="GK1129" s="16"/>
      <c r="GL1129" s="16"/>
      <c r="GM1129" s="16"/>
      <c r="GN1129" s="16"/>
      <c r="GO1129" s="16"/>
      <c r="GP1129" s="16"/>
      <c r="GQ1129" s="16"/>
      <c r="GR1129" s="16"/>
      <c r="GS1129" s="16"/>
      <c r="GT1129" s="16"/>
      <c r="GU1129" s="16"/>
      <c r="GV1129" s="16"/>
      <c r="GW1129" s="16"/>
      <c r="GX1129" s="16"/>
    </row>
    <row r="1130" spans="1:206" x14ac:dyDescent="0.2">
      <c r="A1130" s="125">
        <f t="shared" si="632"/>
        <v>43021</v>
      </c>
      <c r="B1130" s="177">
        <f t="shared" si="617"/>
        <v>306089.13233618991</v>
      </c>
      <c r="C1130" s="3">
        <f t="shared" si="633"/>
        <v>41322032.865385637</v>
      </c>
      <c r="D1130" s="177">
        <f t="shared" si="634"/>
        <v>249634.45406356</v>
      </c>
      <c r="E1130" s="177">
        <f t="shared" si="635"/>
        <v>13975.830337019999</v>
      </c>
      <c r="F1130" s="178">
        <f t="shared" si="618"/>
        <v>235658.62372654001</v>
      </c>
      <c r="G1130" s="179">
        <f t="shared" si="636"/>
        <v>4853.07</v>
      </c>
      <c r="H1130" s="180">
        <f>IF(AND(N1130=1,N1129&gt;1),VLOOKUP(A1129,[1]Plan1!$CW$105:$CY$215,3),H1129)</f>
        <v>4860.83</v>
      </c>
      <c r="I1130" s="181">
        <f t="shared" si="619"/>
        <v>42958</v>
      </c>
      <c r="J1130" s="181">
        <f t="shared" si="637"/>
        <v>42989</v>
      </c>
      <c r="K1130" s="182">
        <f t="shared" si="620"/>
        <v>1.5989878571709415E-3</v>
      </c>
      <c r="L1130" s="213">
        <f t="shared" si="638"/>
        <v>43049</v>
      </c>
      <c r="M1130" s="183">
        <f t="shared" si="639"/>
        <v>21</v>
      </c>
      <c r="N1130" s="183">
        <f t="shared" si="621"/>
        <v>2</v>
      </c>
      <c r="O1130" s="177">
        <f t="shared" si="622"/>
        <v>1.00015217</v>
      </c>
      <c r="P1130" s="184">
        <f t="shared" ref="P1130:P1193" si="648">IF(L1130&gt;L1129,O1129,P1129)</f>
        <v>1.0018993</v>
      </c>
      <c r="Q1130" s="184">
        <f t="shared" si="640"/>
        <v>1.2259177822735261</v>
      </c>
      <c r="R1130" s="177">
        <f t="shared" si="647"/>
        <v>1.2261043300000001</v>
      </c>
      <c r="S1130" s="177">
        <f t="shared" si="641"/>
        <v>1.21495468</v>
      </c>
      <c r="T1130" s="177">
        <f t="shared" si="623"/>
        <v>303294.54825375997</v>
      </c>
      <c r="U1130" s="177">
        <f t="shared" si="624"/>
        <v>3004.1701378284256</v>
      </c>
      <c r="V1130" s="177">
        <f t="shared" si="625"/>
        <v>53283.43522641145</v>
      </c>
      <c r="W1130" s="177">
        <f t="shared" si="626"/>
        <v>305922.05942779989</v>
      </c>
      <c r="X1130" s="185">
        <f t="shared" si="627"/>
        <v>0</v>
      </c>
      <c r="Y1130" s="177">
        <f t="shared" si="628"/>
        <v>0</v>
      </c>
      <c r="Z1130" s="186">
        <f t="shared" si="629"/>
        <v>0</v>
      </c>
      <c r="AA1130" s="177">
        <f t="shared" si="642"/>
        <v>0</v>
      </c>
      <c r="AB1130" s="187">
        <f t="shared" si="643"/>
        <v>7.1215000000000001E-2</v>
      </c>
      <c r="AC1130" s="185">
        <f t="shared" si="630"/>
        <v>2</v>
      </c>
      <c r="AD1130" s="185">
        <v>252</v>
      </c>
      <c r="AE1130" s="184">
        <f t="shared" si="645"/>
        <v>1.000546129</v>
      </c>
      <c r="AF1130" s="177">
        <f t="shared" si="646"/>
        <v>165.63794834000001</v>
      </c>
      <c r="AG1130" s="177">
        <f t="shared" si="631"/>
        <v>167.07290839000001</v>
      </c>
      <c r="AH1130" s="188">
        <f t="shared" si="644"/>
        <v>0</v>
      </c>
      <c r="AI1130" s="188"/>
      <c r="AJ1130" s="188"/>
      <c r="AK1130" s="188"/>
      <c r="AL1130" s="8"/>
      <c r="AM1130" s="8"/>
      <c r="AN1130" s="8"/>
      <c r="AO1130" s="8"/>
      <c r="AP1130" s="8"/>
      <c r="AQ1130" s="8"/>
      <c r="AR1130" s="5"/>
      <c r="AW1130" s="30"/>
      <c r="AX1130" s="30"/>
      <c r="BF1130" s="1"/>
      <c r="BG1130" s="1"/>
      <c r="BH1130" s="1"/>
      <c r="BI1130" s="1"/>
    </row>
    <row r="1131" spans="1:206" x14ac:dyDescent="0.2">
      <c r="A1131" s="125">
        <f t="shared" si="632"/>
        <v>43022</v>
      </c>
      <c r="B1131" s="177">
        <f t="shared" si="617"/>
        <v>306194.70581173734</v>
      </c>
      <c r="C1131" s="3">
        <f t="shared" si="633"/>
        <v>41336285.284584537</v>
      </c>
      <c r="D1131" s="177">
        <f t="shared" si="634"/>
        <v>249634.45406356</v>
      </c>
      <c r="E1131" s="177">
        <f t="shared" si="635"/>
        <v>13975.830337019999</v>
      </c>
      <c r="F1131" s="178">
        <f t="shared" si="618"/>
        <v>235658.62372654001</v>
      </c>
      <c r="G1131" s="179">
        <f t="shared" si="636"/>
        <v>4853.07</v>
      </c>
      <c r="H1131" s="180">
        <f>IF(AND(N1131=1,N1130&gt;1),VLOOKUP(A1130,[1]Plan1!$CW$105:$CY$215,3),H1130)</f>
        <v>4860.83</v>
      </c>
      <c r="I1131" s="181">
        <f t="shared" si="619"/>
        <v>42958</v>
      </c>
      <c r="J1131" s="181">
        <f t="shared" si="637"/>
        <v>42989</v>
      </c>
      <c r="K1131" s="182">
        <f t="shared" si="620"/>
        <v>1.5989878571709415E-3</v>
      </c>
      <c r="L1131" s="213">
        <f t="shared" si="638"/>
        <v>43049</v>
      </c>
      <c r="M1131" s="183">
        <f t="shared" si="639"/>
        <v>21</v>
      </c>
      <c r="N1131" s="183">
        <f t="shared" si="621"/>
        <v>3</v>
      </c>
      <c r="O1131" s="177">
        <f t="shared" si="622"/>
        <v>1.00022827</v>
      </c>
      <c r="P1131" s="184">
        <f t="shared" si="648"/>
        <v>1.0018993</v>
      </c>
      <c r="Q1131" s="184">
        <f t="shared" si="640"/>
        <v>1.2259177822735261</v>
      </c>
      <c r="R1131" s="177">
        <f t="shared" si="647"/>
        <v>1.22619762</v>
      </c>
      <c r="S1131" s="177">
        <f t="shared" si="641"/>
        <v>1.21495468</v>
      </c>
      <c r="T1131" s="177">
        <f t="shared" si="623"/>
        <v>303294.54825375997</v>
      </c>
      <c r="U1131" s="177">
        <f t="shared" si="624"/>
        <v>3004.1701378284256</v>
      </c>
      <c r="V1131" s="177">
        <f t="shared" si="625"/>
        <v>53305.419819418879</v>
      </c>
      <c r="W1131" s="177">
        <f t="shared" si="626"/>
        <v>305944.04402080731</v>
      </c>
      <c r="X1131" s="185">
        <f t="shared" si="627"/>
        <v>0</v>
      </c>
      <c r="Y1131" s="177">
        <f t="shared" si="628"/>
        <v>0</v>
      </c>
      <c r="Z1131" s="186">
        <f t="shared" si="629"/>
        <v>0</v>
      </c>
      <c r="AA1131" s="177">
        <f t="shared" si="642"/>
        <v>0</v>
      </c>
      <c r="AB1131" s="187">
        <f t="shared" si="643"/>
        <v>7.1215000000000001E-2</v>
      </c>
      <c r="AC1131" s="185">
        <f t="shared" si="630"/>
        <v>3</v>
      </c>
      <c r="AD1131" s="185">
        <v>252</v>
      </c>
      <c r="AE1131" s="184">
        <f t="shared" si="645"/>
        <v>1.0008193059999999</v>
      </c>
      <c r="AF1131" s="177">
        <f t="shared" si="646"/>
        <v>248.49104315</v>
      </c>
      <c r="AG1131" s="177">
        <f t="shared" si="631"/>
        <v>250.66179093</v>
      </c>
      <c r="AH1131" s="188">
        <f t="shared" si="644"/>
        <v>0</v>
      </c>
      <c r="AI1131" s="188"/>
      <c r="AJ1131" s="188"/>
      <c r="AK1131" s="188"/>
      <c r="AL1131" s="8"/>
      <c r="AM1131" s="8"/>
      <c r="AN1131" s="8"/>
      <c r="AO1131" s="8"/>
      <c r="AP1131" s="8"/>
      <c r="AQ1131" s="8"/>
      <c r="AR1131" s="5"/>
      <c r="AW1131" s="30"/>
      <c r="AX1131" s="30"/>
      <c r="BF1131" s="1"/>
      <c r="BG1131" s="1"/>
      <c r="BH1131" s="1"/>
      <c r="BI1131" s="1"/>
    </row>
    <row r="1132" spans="1:206" x14ac:dyDescent="0.2">
      <c r="A1132" s="125">
        <f t="shared" si="632"/>
        <v>43023</v>
      </c>
      <c r="B1132" s="177">
        <f t="shared" si="617"/>
        <v>306194.70581173734</v>
      </c>
      <c r="C1132" s="3">
        <f t="shared" si="633"/>
        <v>41336285.284584537</v>
      </c>
      <c r="D1132" s="177">
        <f t="shared" si="634"/>
        <v>249634.45406356</v>
      </c>
      <c r="E1132" s="177">
        <f t="shared" si="635"/>
        <v>13975.830337019999</v>
      </c>
      <c r="F1132" s="178">
        <f t="shared" si="618"/>
        <v>235658.62372654001</v>
      </c>
      <c r="G1132" s="179">
        <f t="shared" si="636"/>
        <v>4853.07</v>
      </c>
      <c r="H1132" s="180">
        <f>IF(AND(N1132=1,N1131&gt;1),VLOOKUP(A1131,[1]Plan1!$CW$105:$CY$215,3),H1131)</f>
        <v>4860.83</v>
      </c>
      <c r="I1132" s="181">
        <f t="shared" si="619"/>
        <v>42958</v>
      </c>
      <c r="J1132" s="181">
        <f t="shared" si="637"/>
        <v>42989</v>
      </c>
      <c r="K1132" s="182">
        <f t="shared" si="620"/>
        <v>1.5989878571709415E-3</v>
      </c>
      <c r="L1132" s="213">
        <f t="shared" si="638"/>
        <v>43049</v>
      </c>
      <c r="M1132" s="183">
        <f t="shared" si="639"/>
        <v>21</v>
      </c>
      <c r="N1132" s="183">
        <f t="shared" si="621"/>
        <v>3</v>
      </c>
      <c r="O1132" s="177">
        <f t="shared" si="622"/>
        <v>1.00022827</v>
      </c>
      <c r="P1132" s="184">
        <f t="shared" si="648"/>
        <v>1.0018993</v>
      </c>
      <c r="Q1132" s="184">
        <f t="shared" si="640"/>
        <v>1.2259177822735261</v>
      </c>
      <c r="R1132" s="177">
        <f t="shared" si="647"/>
        <v>1.22619762</v>
      </c>
      <c r="S1132" s="177">
        <f t="shared" si="641"/>
        <v>1.21495468</v>
      </c>
      <c r="T1132" s="177">
        <f t="shared" si="623"/>
        <v>303294.54825375997</v>
      </c>
      <c r="U1132" s="177">
        <f t="shared" si="624"/>
        <v>3004.1701378284256</v>
      </c>
      <c r="V1132" s="177">
        <f t="shared" si="625"/>
        <v>53305.419819418879</v>
      </c>
      <c r="W1132" s="177">
        <f t="shared" si="626"/>
        <v>305944.04402080731</v>
      </c>
      <c r="X1132" s="185">
        <f t="shared" si="627"/>
        <v>0</v>
      </c>
      <c r="Y1132" s="177">
        <f t="shared" si="628"/>
        <v>0</v>
      </c>
      <c r="Z1132" s="186">
        <f t="shared" si="629"/>
        <v>0</v>
      </c>
      <c r="AA1132" s="177">
        <f t="shared" si="642"/>
        <v>0</v>
      </c>
      <c r="AB1132" s="187">
        <f t="shared" si="643"/>
        <v>7.1215000000000001E-2</v>
      </c>
      <c r="AC1132" s="185">
        <f t="shared" si="630"/>
        <v>3</v>
      </c>
      <c r="AD1132" s="185">
        <v>252</v>
      </c>
      <c r="AE1132" s="184">
        <f t="shared" si="645"/>
        <v>1.0008193059999999</v>
      </c>
      <c r="AF1132" s="177">
        <f t="shared" si="646"/>
        <v>248.49104315</v>
      </c>
      <c r="AG1132" s="177">
        <f t="shared" si="631"/>
        <v>250.66179093</v>
      </c>
      <c r="AH1132" s="188">
        <f t="shared" si="644"/>
        <v>0</v>
      </c>
      <c r="AI1132" s="188"/>
      <c r="AJ1132" s="188"/>
      <c r="AK1132" s="188"/>
      <c r="AL1132" s="8"/>
      <c r="AM1132" s="8"/>
      <c r="AN1132" s="8"/>
      <c r="AO1132" s="8"/>
      <c r="AP1132" s="8"/>
      <c r="AQ1132" s="8"/>
      <c r="AR1132" s="5"/>
      <c r="AW1132" s="30"/>
      <c r="AX1132" s="30"/>
      <c r="BF1132" s="1"/>
      <c r="BG1132" s="1"/>
      <c r="BH1132" s="1"/>
      <c r="BI1132" s="1"/>
    </row>
    <row r="1133" spans="1:206" x14ac:dyDescent="0.2">
      <c r="A1133" s="125">
        <f t="shared" si="632"/>
        <v>43024</v>
      </c>
      <c r="B1133" s="177">
        <f t="shared" si="617"/>
        <v>306194.70581173734</v>
      </c>
      <c r="C1133" s="3">
        <f t="shared" si="633"/>
        <v>41336285.284584537</v>
      </c>
      <c r="D1133" s="177">
        <f t="shared" si="634"/>
        <v>249634.45406356</v>
      </c>
      <c r="E1133" s="177">
        <f t="shared" si="635"/>
        <v>13975.830337019999</v>
      </c>
      <c r="F1133" s="178">
        <f t="shared" si="618"/>
        <v>235658.62372654001</v>
      </c>
      <c r="G1133" s="179">
        <f t="shared" si="636"/>
        <v>4853.07</v>
      </c>
      <c r="H1133" s="180">
        <f>IF(AND(N1133=1,N1132&gt;1),VLOOKUP(A1132,[1]Plan1!$CW$105:$CY$215,3),H1132)</f>
        <v>4860.83</v>
      </c>
      <c r="I1133" s="181">
        <f t="shared" si="619"/>
        <v>42958</v>
      </c>
      <c r="J1133" s="181">
        <f t="shared" si="637"/>
        <v>42989</v>
      </c>
      <c r="K1133" s="182">
        <f t="shared" si="620"/>
        <v>1.5989878571709415E-3</v>
      </c>
      <c r="L1133" s="213">
        <f t="shared" si="638"/>
        <v>43049</v>
      </c>
      <c r="M1133" s="183">
        <f t="shared" si="639"/>
        <v>21</v>
      </c>
      <c r="N1133" s="183">
        <f t="shared" si="621"/>
        <v>3</v>
      </c>
      <c r="O1133" s="177">
        <f t="shared" si="622"/>
        <v>1.00022827</v>
      </c>
      <c r="P1133" s="184">
        <f t="shared" si="648"/>
        <v>1.0018993</v>
      </c>
      <c r="Q1133" s="184">
        <f t="shared" si="640"/>
        <v>1.2259177822735261</v>
      </c>
      <c r="R1133" s="177">
        <f t="shared" si="647"/>
        <v>1.22619762</v>
      </c>
      <c r="S1133" s="177">
        <f t="shared" si="641"/>
        <v>1.21495468</v>
      </c>
      <c r="T1133" s="177">
        <f t="shared" si="623"/>
        <v>303294.54825375997</v>
      </c>
      <c r="U1133" s="177">
        <f t="shared" si="624"/>
        <v>3004.1701378284256</v>
      </c>
      <c r="V1133" s="177">
        <f t="shared" si="625"/>
        <v>53305.419819418879</v>
      </c>
      <c r="W1133" s="177">
        <f t="shared" si="626"/>
        <v>305944.04402080731</v>
      </c>
      <c r="X1133" s="185">
        <f t="shared" si="627"/>
        <v>0</v>
      </c>
      <c r="Y1133" s="177">
        <f t="shared" si="628"/>
        <v>0</v>
      </c>
      <c r="Z1133" s="186">
        <f t="shared" si="629"/>
        <v>0</v>
      </c>
      <c r="AA1133" s="177">
        <f t="shared" si="642"/>
        <v>0</v>
      </c>
      <c r="AB1133" s="187">
        <f t="shared" si="643"/>
        <v>7.1215000000000001E-2</v>
      </c>
      <c r="AC1133" s="185">
        <f t="shared" si="630"/>
        <v>3</v>
      </c>
      <c r="AD1133" s="185">
        <v>252</v>
      </c>
      <c r="AE1133" s="184">
        <f t="shared" si="645"/>
        <v>1.0008193059999999</v>
      </c>
      <c r="AF1133" s="177">
        <f t="shared" si="646"/>
        <v>248.49104315</v>
      </c>
      <c r="AG1133" s="177">
        <f t="shared" si="631"/>
        <v>250.66179093</v>
      </c>
      <c r="AH1133" s="188">
        <f t="shared" si="644"/>
        <v>0</v>
      </c>
      <c r="AI1133" s="188"/>
      <c r="AJ1133" s="188"/>
      <c r="AK1133" s="188"/>
      <c r="AL1133" s="8"/>
      <c r="AM1133" s="8"/>
      <c r="AN1133" s="8"/>
      <c r="AO1133" s="8"/>
      <c r="AP1133" s="8"/>
      <c r="AQ1133" s="8"/>
      <c r="AR1133" s="5"/>
      <c r="AW1133" s="30"/>
      <c r="AX1133" s="30"/>
      <c r="BF1133" s="1"/>
      <c r="BG1133" s="1"/>
      <c r="BH1133" s="1"/>
      <c r="BI1133" s="1"/>
    </row>
    <row r="1134" spans="1:206" x14ac:dyDescent="0.2">
      <c r="A1134" s="125">
        <f t="shared" si="632"/>
        <v>43025</v>
      </c>
      <c r="B1134" s="177">
        <f t="shared" si="617"/>
        <v>306300.31394013471</v>
      </c>
      <c r="C1134" s="3">
        <f t="shared" si="633"/>
        <v>41350542.381918184</v>
      </c>
      <c r="D1134" s="177">
        <f t="shared" si="634"/>
        <v>249634.45406356</v>
      </c>
      <c r="E1134" s="177">
        <f t="shared" si="635"/>
        <v>13975.830337019999</v>
      </c>
      <c r="F1134" s="178">
        <f t="shared" si="618"/>
        <v>235658.62372654001</v>
      </c>
      <c r="G1134" s="179">
        <f t="shared" si="636"/>
        <v>4853.07</v>
      </c>
      <c r="H1134" s="180">
        <f>IF(AND(N1134=1,N1133&gt;1),VLOOKUP(A1133,[1]Plan1!$CW$105:$CY$215,3),H1133)</f>
        <v>4860.83</v>
      </c>
      <c r="I1134" s="181">
        <f t="shared" si="619"/>
        <v>42958</v>
      </c>
      <c r="J1134" s="181">
        <f t="shared" si="637"/>
        <v>42989</v>
      </c>
      <c r="K1134" s="182">
        <f t="shared" si="620"/>
        <v>1.5989878571709415E-3</v>
      </c>
      <c r="L1134" s="213">
        <f t="shared" si="638"/>
        <v>43049</v>
      </c>
      <c r="M1134" s="183">
        <f t="shared" si="639"/>
        <v>21</v>
      </c>
      <c r="N1134" s="183">
        <f t="shared" si="621"/>
        <v>4</v>
      </c>
      <c r="O1134" s="177">
        <f t="shared" si="622"/>
        <v>1.0003043700000001</v>
      </c>
      <c r="P1134" s="184">
        <f t="shared" si="648"/>
        <v>1.0018993</v>
      </c>
      <c r="Q1134" s="184">
        <f t="shared" si="640"/>
        <v>1.2259177822735261</v>
      </c>
      <c r="R1134" s="177">
        <f t="shared" si="647"/>
        <v>1.2262909099999999</v>
      </c>
      <c r="S1134" s="177">
        <f t="shared" si="641"/>
        <v>1.21495468</v>
      </c>
      <c r="T1134" s="177">
        <f t="shared" si="623"/>
        <v>303294.54825375997</v>
      </c>
      <c r="U1134" s="177">
        <f t="shared" si="624"/>
        <v>3004.1701378284256</v>
      </c>
      <c r="V1134" s="177">
        <f t="shared" si="625"/>
        <v>53327.404412426309</v>
      </c>
      <c r="W1134" s="177">
        <f t="shared" si="626"/>
        <v>305966.02861381473</v>
      </c>
      <c r="X1134" s="185">
        <f t="shared" si="627"/>
        <v>0</v>
      </c>
      <c r="Y1134" s="177">
        <f t="shared" si="628"/>
        <v>0</v>
      </c>
      <c r="Z1134" s="186">
        <f t="shared" si="629"/>
        <v>0</v>
      </c>
      <c r="AA1134" s="177">
        <f t="shared" si="642"/>
        <v>0</v>
      </c>
      <c r="AB1134" s="187">
        <f t="shared" si="643"/>
        <v>7.1215000000000001E-2</v>
      </c>
      <c r="AC1134" s="185">
        <f t="shared" si="630"/>
        <v>4</v>
      </c>
      <c r="AD1134" s="185">
        <v>252</v>
      </c>
      <c r="AE1134" s="184">
        <f t="shared" si="645"/>
        <v>1.001092557</v>
      </c>
      <c r="AF1134" s="177">
        <f t="shared" si="646"/>
        <v>331.36658175000002</v>
      </c>
      <c r="AG1134" s="177">
        <f t="shared" si="631"/>
        <v>334.28532632000002</v>
      </c>
      <c r="AH1134" s="188">
        <f t="shared" si="644"/>
        <v>0</v>
      </c>
      <c r="AI1134" s="188"/>
      <c r="AJ1134" s="188"/>
      <c r="AK1134" s="188"/>
      <c r="AL1134" s="8"/>
      <c r="AM1134" s="8"/>
      <c r="AN1134" s="8"/>
      <c r="AO1134" s="8"/>
      <c r="AP1134" s="8"/>
      <c r="AQ1134" s="8"/>
      <c r="AR1134" s="5"/>
      <c r="AW1134" s="30"/>
      <c r="AX1134" s="30"/>
      <c r="BF1134" s="1"/>
      <c r="BG1134" s="1"/>
      <c r="BH1134" s="1"/>
      <c r="BI1134" s="1"/>
    </row>
    <row r="1135" spans="1:206" x14ac:dyDescent="0.2">
      <c r="A1135" s="125">
        <f t="shared" si="632"/>
        <v>43026</v>
      </c>
      <c r="B1135" s="177">
        <f t="shared" si="617"/>
        <v>306405.95703226223</v>
      </c>
      <c r="C1135" s="3">
        <f t="shared" si="633"/>
        <v>41364804.199355401</v>
      </c>
      <c r="D1135" s="177">
        <f t="shared" si="634"/>
        <v>249634.45406356</v>
      </c>
      <c r="E1135" s="177">
        <f t="shared" si="635"/>
        <v>13975.830337019999</v>
      </c>
      <c r="F1135" s="178">
        <f t="shared" si="618"/>
        <v>235658.62372654001</v>
      </c>
      <c r="G1135" s="179">
        <f t="shared" si="636"/>
        <v>4853.07</v>
      </c>
      <c r="H1135" s="180">
        <f>IF(AND(N1135=1,N1134&gt;1),VLOOKUP(A1134,[1]Plan1!$CW$105:$CY$215,3),H1134)</f>
        <v>4860.83</v>
      </c>
      <c r="I1135" s="181">
        <f t="shared" si="619"/>
        <v>42958</v>
      </c>
      <c r="J1135" s="181">
        <f t="shared" si="637"/>
        <v>42989</v>
      </c>
      <c r="K1135" s="182">
        <f t="shared" si="620"/>
        <v>1.5989878571709415E-3</v>
      </c>
      <c r="L1135" s="213">
        <f t="shared" si="638"/>
        <v>43049</v>
      </c>
      <c r="M1135" s="183">
        <f t="shared" si="639"/>
        <v>21</v>
      </c>
      <c r="N1135" s="183">
        <f t="shared" si="621"/>
        <v>5</v>
      </c>
      <c r="O1135" s="177">
        <f t="shared" si="622"/>
        <v>1.0003804700000001</v>
      </c>
      <c r="P1135" s="184">
        <f t="shared" si="648"/>
        <v>1.0018993</v>
      </c>
      <c r="Q1135" s="184">
        <f t="shared" si="640"/>
        <v>1.2259177822735261</v>
      </c>
      <c r="R1135" s="177">
        <f t="shared" si="647"/>
        <v>1.2263842</v>
      </c>
      <c r="S1135" s="177">
        <f t="shared" si="641"/>
        <v>1.21495468</v>
      </c>
      <c r="T1135" s="177">
        <f t="shared" si="623"/>
        <v>303294.54825375997</v>
      </c>
      <c r="U1135" s="177">
        <f t="shared" si="624"/>
        <v>3004.1701378284256</v>
      </c>
      <c r="V1135" s="177">
        <f t="shared" si="625"/>
        <v>53349.38900543379</v>
      </c>
      <c r="W1135" s="177">
        <f t="shared" si="626"/>
        <v>305988.01320682222</v>
      </c>
      <c r="X1135" s="185">
        <f t="shared" si="627"/>
        <v>0</v>
      </c>
      <c r="Y1135" s="177">
        <f t="shared" si="628"/>
        <v>0</v>
      </c>
      <c r="Z1135" s="186">
        <f t="shared" si="629"/>
        <v>0</v>
      </c>
      <c r="AA1135" s="177">
        <f t="shared" si="642"/>
        <v>0</v>
      </c>
      <c r="AB1135" s="187">
        <f t="shared" si="643"/>
        <v>7.1215000000000001E-2</v>
      </c>
      <c r="AC1135" s="185">
        <f t="shared" si="630"/>
        <v>5</v>
      </c>
      <c r="AD1135" s="185">
        <v>252</v>
      </c>
      <c r="AE1135" s="184">
        <f t="shared" si="645"/>
        <v>1.0013658830000001</v>
      </c>
      <c r="AF1135" s="177">
        <f t="shared" si="646"/>
        <v>414.26486745</v>
      </c>
      <c r="AG1135" s="177">
        <f t="shared" si="631"/>
        <v>417.94382544000001</v>
      </c>
      <c r="AH1135" s="188">
        <f t="shared" si="644"/>
        <v>0</v>
      </c>
      <c r="AI1135" s="188"/>
      <c r="AJ1135" s="188"/>
      <c r="AK1135" s="188"/>
      <c r="AL1135" s="8"/>
      <c r="AM1135" s="8"/>
      <c r="AN1135" s="8"/>
      <c r="AO1135" s="8"/>
      <c r="AP1135" s="8"/>
      <c r="AQ1135" s="8"/>
      <c r="AR1135" s="5"/>
      <c r="AW1135" s="30"/>
      <c r="AX1135" s="30"/>
      <c r="BF1135" s="1"/>
      <c r="BG1135" s="1"/>
      <c r="BH1135" s="1"/>
      <c r="BI1135" s="1"/>
    </row>
    <row r="1136" spans="1:206" x14ac:dyDescent="0.2">
      <c r="A1136" s="125">
        <f t="shared" si="632"/>
        <v>43027</v>
      </c>
      <c r="B1136" s="177">
        <f t="shared" si="617"/>
        <v>306511.64186839835</v>
      </c>
      <c r="C1136" s="3">
        <f t="shared" si="633"/>
        <v>41379071.652233779</v>
      </c>
      <c r="D1136" s="177">
        <f t="shared" si="634"/>
        <v>249634.45406356</v>
      </c>
      <c r="E1136" s="177">
        <f t="shared" si="635"/>
        <v>13975.830337019999</v>
      </c>
      <c r="F1136" s="178">
        <f t="shared" si="618"/>
        <v>235658.62372654001</v>
      </c>
      <c r="G1136" s="179">
        <f t="shared" si="636"/>
        <v>4853.07</v>
      </c>
      <c r="H1136" s="180">
        <f>IF(AND(N1136=1,N1135&gt;1),VLOOKUP(A1135,[1]Plan1!$CW$105:$CY$215,3),H1135)</f>
        <v>4860.83</v>
      </c>
      <c r="I1136" s="181">
        <f t="shared" si="619"/>
        <v>42958</v>
      </c>
      <c r="J1136" s="181">
        <f t="shared" si="637"/>
        <v>42989</v>
      </c>
      <c r="K1136" s="182">
        <f t="shared" si="620"/>
        <v>1.5989878571709415E-3</v>
      </c>
      <c r="L1136" s="213">
        <f t="shared" si="638"/>
        <v>43049</v>
      </c>
      <c r="M1136" s="183">
        <f t="shared" si="639"/>
        <v>21</v>
      </c>
      <c r="N1136" s="183">
        <f t="shared" si="621"/>
        <v>6</v>
      </c>
      <c r="O1136" s="177">
        <f t="shared" si="622"/>
        <v>1.00045659</v>
      </c>
      <c r="P1136" s="184">
        <f t="shared" si="648"/>
        <v>1.0018993</v>
      </c>
      <c r="Q1136" s="184">
        <f t="shared" si="640"/>
        <v>1.2259177822735261</v>
      </c>
      <c r="R1136" s="177">
        <f t="shared" si="647"/>
        <v>1.22647752</v>
      </c>
      <c r="S1136" s="177">
        <f t="shared" si="641"/>
        <v>1.21495468</v>
      </c>
      <c r="T1136" s="177">
        <f t="shared" si="623"/>
        <v>303294.54825375997</v>
      </c>
      <c r="U1136" s="177">
        <f t="shared" si="624"/>
        <v>3004.1701378284256</v>
      </c>
      <c r="V1136" s="177">
        <f t="shared" si="625"/>
        <v>53371.380668199934</v>
      </c>
      <c r="W1136" s="177">
        <f t="shared" si="626"/>
        <v>306010.00486958836</v>
      </c>
      <c r="X1136" s="185">
        <f t="shared" si="627"/>
        <v>0</v>
      </c>
      <c r="Y1136" s="177">
        <f t="shared" si="628"/>
        <v>0</v>
      </c>
      <c r="Z1136" s="186">
        <f t="shared" si="629"/>
        <v>0</v>
      </c>
      <c r="AA1136" s="177">
        <f t="shared" si="642"/>
        <v>0</v>
      </c>
      <c r="AB1136" s="187">
        <f t="shared" si="643"/>
        <v>7.1215000000000001E-2</v>
      </c>
      <c r="AC1136" s="185">
        <f t="shared" si="630"/>
        <v>6</v>
      </c>
      <c r="AD1136" s="185">
        <v>252</v>
      </c>
      <c r="AE1136" s="184">
        <f t="shared" si="645"/>
        <v>1.001639283</v>
      </c>
      <c r="AF1136" s="177">
        <f t="shared" si="646"/>
        <v>497.18559693999998</v>
      </c>
      <c r="AG1136" s="177">
        <f t="shared" si="631"/>
        <v>501.63699881000002</v>
      </c>
      <c r="AH1136" s="188">
        <f t="shared" si="644"/>
        <v>0</v>
      </c>
      <c r="AI1136" s="188"/>
      <c r="AJ1136" s="188"/>
      <c r="AK1136" s="188"/>
      <c r="AL1136" s="8"/>
      <c r="AM1136" s="8"/>
      <c r="AN1136" s="8"/>
      <c r="AO1136" s="8"/>
      <c r="AP1136" s="8"/>
      <c r="AQ1136" s="8"/>
      <c r="AR1136" s="5"/>
      <c r="AW1136" s="30"/>
      <c r="AX1136" s="30"/>
      <c r="BF1136" s="1"/>
      <c r="BG1136" s="1"/>
      <c r="BH1136" s="1"/>
      <c r="BI1136" s="1"/>
    </row>
    <row r="1137" spans="1:61" x14ac:dyDescent="0.2">
      <c r="A1137" s="125">
        <f t="shared" si="632"/>
        <v>43028</v>
      </c>
      <c r="B1137" s="177">
        <f t="shared" si="617"/>
        <v>306617.36168197449</v>
      </c>
      <c r="C1137" s="3">
        <f t="shared" si="633"/>
        <v>41393343.827066556</v>
      </c>
      <c r="D1137" s="177">
        <f t="shared" si="634"/>
        <v>249634.45406356</v>
      </c>
      <c r="E1137" s="177">
        <f t="shared" si="635"/>
        <v>13975.830337019999</v>
      </c>
      <c r="F1137" s="178">
        <f t="shared" si="618"/>
        <v>235658.62372654001</v>
      </c>
      <c r="G1137" s="179">
        <f t="shared" si="636"/>
        <v>4853.07</v>
      </c>
      <c r="H1137" s="180">
        <f>IF(AND(N1137=1,N1136&gt;1),VLOOKUP(A1136,[1]Plan1!$CW$105:$CY$215,3),H1136)</f>
        <v>4860.83</v>
      </c>
      <c r="I1137" s="181">
        <f t="shared" si="619"/>
        <v>42958</v>
      </c>
      <c r="J1137" s="181">
        <f t="shared" si="637"/>
        <v>42989</v>
      </c>
      <c r="K1137" s="182">
        <f t="shared" si="620"/>
        <v>1.5989878571709415E-3</v>
      </c>
      <c r="L1137" s="213">
        <f t="shared" si="638"/>
        <v>43049</v>
      </c>
      <c r="M1137" s="183">
        <f t="shared" si="639"/>
        <v>21</v>
      </c>
      <c r="N1137" s="183">
        <f t="shared" si="621"/>
        <v>7</v>
      </c>
      <c r="O1137" s="177">
        <f t="shared" si="622"/>
        <v>1.0005327100000001</v>
      </c>
      <c r="P1137" s="184">
        <f t="shared" si="648"/>
        <v>1.0018993</v>
      </c>
      <c r="Q1137" s="184">
        <f t="shared" si="640"/>
        <v>1.2259177822735261</v>
      </c>
      <c r="R1137" s="177">
        <f t="shared" si="647"/>
        <v>1.2265708399999999</v>
      </c>
      <c r="S1137" s="177">
        <f t="shared" si="641"/>
        <v>1.21495468</v>
      </c>
      <c r="T1137" s="177">
        <f t="shared" si="623"/>
        <v>303294.54825375997</v>
      </c>
      <c r="U1137" s="177">
        <f t="shared" si="624"/>
        <v>3004.1701378284256</v>
      </c>
      <c r="V1137" s="177">
        <f t="shared" si="625"/>
        <v>53393.372330966085</v>
      </c>
      <c r="W1137" s="177">
        <f t="shared" si="626"/>
        <v>306031.9965323545</v>
      </c>
      <c r="X1137" s="185">
        <f t="shared" si="627"/>
        <v>0</v>
      </c>
      <c r="Y1137" s="177">
        <f t="shared" si="628"/>
        <v>0</v>
      </c>
      <c r="Z1137" s="186">
        <f t="shared" si="629"/>
        <v>0</v>
      </c>
      <c r="AA1137" s="177">
        <f t="shared" si="642"/>
        <v>0</v>
      </c>
      <c r="AB1137" s="187">
        <f t="shared" si="643"/>
        <v>7.1215000000000001E-2</v>
      </c>
      <c r="AC1137" s="185">
        <f t="shared" si="630"/>
        <v>7</v>
      </c>
      <c r="AD1137" s="185">
        <v>252</v>
      </c>
      <c r="AE1137" s="184">
        <f t="shared" si="645"/>
        <v>1.001912758</v>
      </c>
      <c r="AF1137" s="177">
        <f t="shared" si="646"/>
        <v>580.12907352000002</v>
      </c>
      <c r="AG1137" s="177">
        <f t="shared" si="631"/>
        <v>585.36514962000001</v>
      </c>
      <c r="AH1137" s="188">
        <f t="shared" si="644"/>
        <v>0</v>
      </c>
      <c r="AI1137" s="188"/>
      <c r="AJ1137" s="188"/>
      <c r="AK1137" s="188"/>
      <c r="AL1137" s="8"/>
      <c r="AM1137" s="8"/>
      <c r="AN1137" s="8"/>
      <c r="AO1137" s="8"/>
      <c r="AP1137" s="8"/>
      <c r="AQ1137" s="8"/>
      <c r="AR1137" s="5"/>
      <c r="AW1137" s="30"/>
      <c r="AX1137" s="30"/>
      <c r="BF1137" s="1"/>
      <c r="BG1137" s="1"/>
      <c r="BH1137" s="1"/>
      <c r="BI1137" s="1"/>
    </row>
    <row r="1138" spans="1:61" x14ac:dyDescent="0.2">
      <c r="A1138" s="125">
        <f t="shared" si="632"/>
        <v>43029</v>
      </c>
      <c r="B1138" s="177">
        <f t="shared" si="617"/>
        <v>306723.11411620444</v>
      </c>
      <c r="C1138" s="3">
        <f t="shared" si="633"/>
        <v>41407620.4056876</v>
      </c>
      <c r="D1138" s="177">
        <f t="shared" si="634"/>
        <v>249634.45406356</v>
      </c>
      <c r="E1138" s="177">
        <f t="shared" si="635"/>
        <v>13975.830337019999</v>
      </c>
      <c r="F1138" s="178">
        <f t="shared" si="618"/>
        <v>235658.62372654001</v>
      </c>
      <c r="G1138" s="179">
        <f t="shared" si="636"/>
        <v>4853.07</v>
      </c>
      <c r="H1138" s="180">
        <f>IF(AND(N1138=1,N1137&gt;1),VLOOKUP(A1137,[1]Plan1!$CW$105:$CY$215,3),H1137)</f>
        <v>4860.83</v>
      </c>
      <c r="I1138" s="181">
        <f t="shared" si="619"/>
        <v>42958</v>
      </c>
      <c r="J1138" s="181">
        <f t="shared" si="637"/>
        <v>42989</v>
      </c>
      <c r="K1138" s="182">
        <f t="shared" si="620"/>
        <v>1.5989878571709415E-3</v>
      </c>
      <c r="L1138" s="213">
        <f t="shared" si="638"/>
        <v>43049</v>
      </c>
      <c r="M1138" s="183">
        <f t="shared" si="639"/>
        <v>21</v>
      </c>
      <c r="N1138" s="183">
        <f t="shared" si="621"/>
        <v>8</v>
      </c>
      <c r="O1138" s="177">
        <f t="shared" si="622"/>
        <v>1.00060883</v>
      </c>
      <c r="P1138" s="184">
        <f t="shared" si="648"/>
        <v>1.0018993</v>
      </c>
      <c r="Q1138" s="184">
        <f t="shared" si="640"/>
        <v>1.2259177822735261</v>
      </c>
      <c r="R1138" s="177">
        <f t="shared" si="647"/>
        <v>1.22666415</v>
      </c>
      <c r="S1138" s="177">
        <f t="shared" si="641"/>
        <v>1.21495468</v>
      </c>
      <c r="T1138" s="177">
        <f t="shared" si="623"/>
        <v>303294.54825375997</v>
      </c>
      <c r="U1138" s="177">
        <f t="shared" si="624"/>
        <v>3004.1701378284256</v>
      </c>
      <c r="V1138" s="177">
        <f t="shared" si="625"/>
        <v>53415.361637146016</v>
      </c>
      <c r="W1138" s="177">
        <f t="shared" si="626"/>
        <v>306053.98583853443</v>
      </c>
      <c r="X1138" s="185">
        <f t="shared" si="627"/>
        <v>0</v>
      </c>
      <c r="Y1138" s="177">
        <f t="shared" si="628"/>
        <v>0</v>
      </c>
      <c r="Z1138" s="186">
        <f t="shared" si="629"/>
        <v>0</v>
      </c>
      <c r="AA1138" s="177">
        <f t="shared" si="642"/>
        <v>0</v>
      </c>
      <c r="AB1138" s="187">
        <f t="shared" si="643"/>
        <v>7.1215000000000001E-2</v>
      </c>
      <c r="AC1138" s="185">
        <f t="shared" si="630"/>
        <v>8</v>
      </c>
      <c r="AD1138" s="185">
        <v>252</v>
      </c>
      <c r="AE1138" s="184">
        <f t="shared" si="645"/>
        <v>1.002186308</v>
      </c>
      <c r="AF1138" s="177">
        <f t="shared" si="646"/>
        <v>663.0952972</v>
      </c>
      <c r="AG1138" s="177">
        <f t="shared" si="631"/>
        <v>669.12827766999999</v>
      </c>
      <c r="AH1138" s="188">
        <f t="shared" si="644"/>
        <v>0</v>
      </c>
      <c r="AI1138" s="188"/>
      <c r="AJ1138" s="188"/>
      <c r="AK1138" s="188"/>
      <c r="AL1138" s="8"/>
      <c r="AM1138" s="8"/>
      <c r="AN1138" s="8"/>
      <c r="AO1138" s="8"/>
      <c r="AP1138" s="8"/>
      <c r="AQ1138" s="8"/>
      <c r="AR1138" s="5"/>
      <c r="AW1138" s="30"/>
      <c r="AX1138" s="30"/>
      <c r="BF1138" s="1"/>
      <c r="BG1138" s="1"/>
      <c r="BH1138" s="1"/>
      <c r="BI1138" s="1"/>
    </row>
    <row r="1139" spans="1:61" x14ac:dyDescent="0.2">
      <c r="A1139" s="125">
        <f t="shared" si="632"/>
        <v>43030</v>
      </c>
      <c r="B1139" s="177">
        <f t="shared" si="617"/>
        <v>306723.11411620444</v>
      </c>
      <c r="C1139" s="3">
        <f t="shared" si="633"/>
        <v>41407620.4056876</v>
      </c>
      <c r="D1139" s="177">
        <f t="shared" si="634"/>
        <v>249634.45406356</v>
      </c>
      <c r="E1139" s="177">
        <f t="shared" si="635"/>
        <v>13975.830337019999</v>
      </c>
      <c r="F1139" s="178">
        <f t="shared" si="618"/>
        <v>235658.62372654001</v>
      </c>
      <c r="G1139" s="179">
        <f t="shared" si="636"/>
        <v>4853.07</v>
      </c>
      <c r="H1139" s="180">
        <f>IF(AND(N1139=1,N1138&gt;1),VLOOKUP(A1138,[1]Plan1!$CW$105:$CY$215,3),H1138)</f>
        <v>4860.83</v>
      </c>
      <c r="I1139" s="181">
        <f t="shared" si="619"/>
        <v>42958</v>
      </c>
      <c r="J1139" s="181">
        <f t="shared" si="637"/>
        <v>42989</v>
      </c>
      <c r="K1139" s="182">
        <f t="shared" si="620"/>
        <v>1.5989878571709415E-3</v>
      </c>
      <c r="L1139" s="213">
        <f t="shared" si="638"/>
        <v>43049</v>
      </c>
      <c r="M1139" s="183">
        <f t="shared" si="639"/>
        <v>21</v>
      </c>
      <c r="N1139" s="183">
        <f t="shared" si="621"/>
        <v>8</v>
      </c>
      <c r="O1139" s="177">
        <f t="shared" si="622"/>
        <v>1.00060883</v>
      </c>
      <c r="P1139" s="184">
        <f t="shared" si="648"/>
        <v>1.0018993</v>
      </c>
      <c r="Q1139" s="184">
        <f t="shared" si="640"/>
        <v>1.2259177822735261</v>
      </c>
      <c r="R1139" s="177">
        <f t="shared" si="647"/>
        <v>1.22666415</v>
      </c>
      <c r="S1139" s="177">
        <f t="shared" si="641"/>
        <v>1.21495468</v>
      </c>
      <c r="T1139" s="177">
        <f t="shared" si="623"/>
        <v>303294.54825375997</v>
      </c>
      <c r="U1139" s="177">
        <f t="shared" si="624"/>
        <v>3004.1701378284256</v>
      </c>
      <c r="V1139" s="177">
        <f t="shared" si="625"/>
        <v>53415.361637146016</v>
      </c>
      <c r="W1139" s="177">
        <f t="shared" si="626"/>
        <v>306053.98583853443</v>
      </c>
      <c r="X1139" s="185">
        <f t="shared" si="627"/>
        <v>0</v>
      </c>
      <c r="Y1139" s="177">
        <f t="shared" si="628"/>
        <v>0</v>
      </c>
      <c r="Z1139" s="186">
        <f t="shared" si="629"/>
        <v>0</v>
      </c>
      <c r="AA1139" s="177">
        <f t="shared" si="642"/>
        <v>0</v>
      </c>
      <c r="AB1139" s="187">
        <f t="shared" si="643"/>
        <v>7.1215000000000001E-2</v>
      </c>
      <c r="AC1139" s="185">
        <f t="shared" si="630"/>
        <v>8</v>
      </c>
      <c r="AD1139" s="185">
        <v>252</v>
      </c>
      <c r="AE1139" s="184">
        <f t="shared" si="645"/>
        <v>1.002186308</v>
      </c>
      <c r="AF1139" s="177">
        <f t="shared" si="646"/>
        <v>663.0952972</v>
      </c>
      <c r="AG1139" s="177">
        <f t="shared" si="631"/>
        <v>669.12827766999999</v>
      </c>
      <c r="AH1139" s="188">
        <f t="shared" si="644"/>
        <v>0</v>
      </c>
      <c r="AI1139" s="188"/>
      <c r="AJ1139" s="188"/>
      <c r="AK1139" s="188"/>
      <c r="AL1139" s="8"/>
      <c r="AM1139" s="8"/>
      <c r="AN1139" s="8"/>
      <c r="AO1139" s="8"/>
      <c r="AP1139" s="8"/>
      <c r="AQ1139" s="8"/>
      <c r="AR1139" s="5"/>
      <c r="AW1139" s="30"/>
      <c r="AX1139" s="30"/>
      <c r="BF1139" s="1"/>
      <c r="BG1139" s="1"/>
      <c r="BH1139" s="1"/>
      <c r="BI1139" s="1"/>
    </row>
    <row r="1140" spans="1:61" x14ac:dyDescent="0.2">
      <c r="A1140" s="125">
        <f t="shared" si="632"/>
        <v>43031</v>
      </c>
      <c r="B1140" s="177">
        <f t="shared" si="617"/>
        <v>306723.11411620444</v>
      </c>
      <c r="C1140" s="3">
        <f t="shared" si="633"/>
        <v>41407620.4056876</v>
      </c>
      <c r="D1140" s="177">
        <f t="shared" si="634"/>
        <v>249634.45406356</v>
      </c>
      <c r="E1140" s="177">
        <f t="shared" si="635"/>
        <v>13975.830337019999</v>
      </c>
      <c r="F1140" s="178">
        <f t="shared" si="618"/>
        <v>235658.62372654001</v>
      </c>
      <c r="G1140" s="179">
        <f t="shared" si="636"/>
        <v>4853.07</v>
      </c>
      <c r="H1140" s="180">
        <f>IF(AND(N1140=1,N1139&gt;1),VLOOKUP(A1139,[1]Plan1!$CW$105:$CY$215,3),H1139)</f>
        <v>4860.83</v>
      </c>
      <c r="I1140" s="181">
        <f t="shared" si="619"/>
        <v>42958</v>
      </c>
      <c r="J1140" s="181">
        <f t="shared" si="637"/>
        <v>42989</v>
      </c>
      <c r="K1140" s="182">
        <f t="shared" si="620"/>
        <v>1.5989878571709415E-3</v>
      </c>
      <c r="L1140" s="213">
        <f t="shared" si="638"/>
        <v>43049</v>
      </c>
      <c r="M1140" s="183">
        <f t="shared" si="639"/>
        <v>21</v>
      </c>
      <c r="N1140" s="183">
        <f t="shared" si="621"/>
        <v>8</v>
      </c>
      <c r="O1140" s="177">
        <f t="shared" si="622"/>
        <v>1.00060883</v>
      </c>
      <c r="P1140" s="184">
        <f t="shared" si="648"/>
        <v>1.0018993</v>
      </c>
      <c r="Q1140" s="184">
        <f t="shared" si="640"/>
        <v>1.2259177822735261</v>
      </c>
      <c r="R1140" s="177">
        <f t="shared" si="647"/>
        <v>1.22666415</v>
      </c>
      <c r="S1140" s="177">
        <f t="shared" si="641"/>
        <v>1.21495468</v>
      </c>
      <c r="T1140" s="177">
        <f t="shared" si="623"/>
        <v>303294.54825375997</v>
      </c>
      <c r="U1140" s="177">
        <f t="shared" si="624"/>
        <v>3004.1701378284256</v>
      </c>
      <c r="V1140" s="177">
        <f t="shared" si="625"/>
        <v>53415.361637146016</v>
      </c>
      <c r="W1140" s="177">
        <f t="shared" si="626"/>
        <v>306053.98583853443</v>
      </c>
      <c r="X1140" s="185">
        <f t="shared" si="627"/>
        <v>0</v>
      </c>
      <c r="Y1140" s="177">
        <f t="shared" si="628"/>
        <v>0</v>
      </c>
      <c r="Z1140" s="186">
        <f t="shared" si="629"/>
        <v>0</v>
      </c>
      <c r="AA1140" s="177">
        <f t="shared" si="642"/>
        <v>0</v>
      </c>
      <c r="AB1140" s="187">
        <f t="shared" si="643"/>
        <v>7.1215000000000001E-2</v>
      </c>
      <c r="AC1140" s="185">
        <f t="shared" si="630"/>
        <v>8</v>
      </c>
      <c r="AD1140" s="185">
        <v>252</v>
      </c>
      <c r="AE1140" s="184">
        <f t="shared" si="645"/>
        <v>1.002186308</v>
      </c>
      <c r="AF1140" s="177">
        <f t="shared" si="646"/>
        <v>663.0952972</v>
      </c>
      <c r="AG1140" s="177">
        <f t="shared" si="631"/>
        <v>669.12827766999999</v>
      </c>
      <c r="AH1140" s="188">
        <f t="shared" si="644"/>
        <v>0</v>
      </c>
      <c r="AI1140" s="188"/>
      <c r="AJ1140" s="188"/>
      <c r="AK1140" s="188"/>
      <c r="AL1140" s="8"/>
      <c r="AM1140" s="8"/>
      <c r="AN1140" s="8"/>
      <c r="AO1140" s="8"/>
      <c r="AP1140" s="8"/>
      <c r="AQ1140" s="8"/>
      <c r="AR1140" s="5"/>
      <c r="AW1140" s="30"/>
      <c r="AX1140" s="30"/>
      <c r="BF1140" s="1"/>
      <c r="BG1140" s="1"/>
      <c r="BH1140" s="1"/>
      <c r="BI1140" s="1"/>
    </row>
    <row r="1141" spans="1:61" x14ac:dyDescent="0.2">
      <c r="A1141" s="125">
        <f t="shared" si="632"/>
        <v>43032</v>
      </c>
      <c r="B1141" s="177">
        <f t="shared" si="617"/>
        <v>306828.90595516685</v>
      </c>
      <c r="C1141" s="3">
        <f t="shared" si="633"/>
        <v>41421902.303947523</v>
      </c>
      <c r="D1141" s="177">
        <f t="shared" si="634"/>
        <v>249634.45406356</v>
      </c>
      <c r="E1141" s="177">
        <f t="shared" si="635"/>
        <v>13975.830337019999</v>
      </c>
      <c r="F1141" s="178">
        <f t="shared" si="618"/>
        <v>235658.62372654001</v>
      </c>
      <c r="G1141" s="179">
        <f t="shared" si="636"/>
        <v>4853.07</v>
      </c>
      <c r="H1141" s="180">
        <f>IF(AND(N1141=1,N1140&gt;1),VLOOKUP(A1140,[1]Plan1!$CW$105:$CY$215,3),H1140)</f>
        <v>4860.83</v>
      </c>
      <c r="I1141" s="181">
        <f t="shared" si="619"/>
        <v>42958</v>
      </c>
      <c r="J1141" s="181">
        <f t="shared" si="637"/>
        <v>42989</v>
      </c>
      <c r="K1141" s="182">
        <f t="shared" si="620"/>
        <v>1.5989878571709415E-3</v>
      </c>
      <c r="L1141" s="213">
        <f t="shared" si="638"/>
        <v>43049</v>
      </c>
      <c r="M1141" s="183">
        <f t="shared" si="639"/>
        <v>21</v>
      </c>
      <c r="N1141" s="183">
        <f t="shared" si="621"/>
        <v>9</v>
      </c>
      <c r="O1141" s="177">
        <f t="shared" si="622"/>
        <v>1.0006849600000001</v>
      </c>
      <c r="P1141" s="184">
        <f t="shared" si="648"/>
        <v>1.0018993</v>
      </c>
      <c r="Q1141" s="184">
        <f t="shared" si="640"/>
        <v>1.2259177822735261</v>
      </c>
      <c r="R1141" s="177">
        <f t="shared" si="647"/>
        <v>1.2267574800000001</v>
      </c>
      <c r="S1141" s="177">
        <f t="shared" si="641"/>
        <v>1.21495468</v>
      </c>
      <c r="T1141" s="177">
        <f t="shared" si="623"/>
        <v>303294.54825375997</v>
      </c>
      <c r="U1141" s="177">
        <f t="shared" si="624"/>
        <v>3004.1701378284256</v>
      </c>
      <c r="V1141" s="177">
        <f t="shared" si="625"/>
        <v>53437.355656498439</v>
      </c>
      <c r="W1141" s="177">
        <f t="shared" si="626"/>
        <v>306075.97985788685</v>
      </c>
      <c r="X1141" s="185">
        <f t="shared" si="627"/>
        <v>0</v>
      </c>
      <c r="Y1141" s="177">
        <f t="shared" si="628"/>
        <v>0</v>
      </c>
      <c r="Z1141" s="186">
        <f t="shared" si="629"/>
        <v>0</v>
      </c>
      <c r="AA1141" s="177">
        <f t="shared" si="642"/>
        <v>0</v>
      </c>
      <c r="AB1141" s="187">
        <f t="shared" si="643"/>
        <v>7.1215000000000001E-2</v>
      </c>
      <c r="AC1141" s="185">
        <f t="shared" si="630"/>
        <v>9</v>
      </c>
      <c r="AD1141" s="185">
        <v>252</v>
      </c>
      <c r="AE1141" s="184">
        <f t="shared" si="645"/>
        <v>1.0024599320000001</v>
      </c>
      <c r="AF1141" s="177">
        <f t="shared" si="646"/>
        <v>746.08396467</v>
      </c>
      <c r="AG1141" s="177">
        <f t="shared" si="631"/>
        <v>752.92609728000002</v>
      </c>
      <c r="AH1141" s="188">
        <f t="shared" si="644"/>
        <v>0</v>
      </c>
      <c r="AI1141" s="188"/>
      <c r="AJ1141" s="188"/>
      <c r="AK1141" s="188"/>
      <c r="AL1141" s="8"/>
      <c r="AM1141" s="8"/>
      <c r="AN1141" s="8"/>
      <c r="AO1141" s="8"/>
      <c r="AP1141" s="8"/>
      <c r="AQ1141" s="8"/>
      <c r="AR1141" s="5"/>
      <c r="AW1141" s="30"/>
      <c r="AX1141" s="30"/>
      <c r="BF1141" s="1"/>
      <c r="BG1141" s="1"/>
      <c r="BH1141" s="1"/>
      <c r="BI1141" s="1"/>
    </row>
    <row r="1142" spans="1:61" x14ac:dyDescent="0.2">
      <c r="A1142" s="125">
        <f t="shared" si="632"/>
        <v>43033</v>
      </c>
      <c r="B1142" s="177">
        <f t="shared" si="617"/>
        <v>306934.73515069543</v>
      </c>
      <c r="C1142" s="3">
        <f t="shared" si="633"/>
        <v>41436189.245343886</v>
      </c>
      <c r="D1142" s="177">
        <f t="shared" si="634"/>
        <v>249634.45406356</v>
      </c>
      <c r="E1142" s="177">
        <f t="shared" si="635"/>
        <v>13975.830337019999</v>
      </c>
      <c r="F1142" s="178">
        <f t="shared" si="618"/>
        <v>235658.62372654001</v>
      </c>
      <c r="G1142" s="179">
        <f t="shared" si="636"/>
        <v>4853.07</v>
      </c>
      <c r="H1142" s="180">
        <f>IF(AND(N1142=1,N1141&gt;1),VLOOKUP(A1141,[1]Plan1!$CW$105:$CY$215,3),H1141)</f>
        <v>4860.83</v>
      </c>
      <c r="I1142" s="181">
        <f t="shared" si="619"/>
        <v>42958</v>
      </c>
      <c r="J1142" s="181">
        <f t="shared" si="637"/>
        <v>42989</v>
      </c>
      <c r="K1142" s="182">
        <f t="shared" si="620"/>
        <v>1.5989878571709415E-3</v>
      </c>
      <c r="L1142" s="213">
        <f t="shared" si="638"/>
        <v>43049</v>
      </c>
      <c r="M1142" s="183">
        <f t="shared" si="639"/>
        <v>21</v>
      </c>
      <c r="N1142" s="183">
        <f t="shared" si="621"/>
        <v>10</v>
      </c>
      <c r="O1142" s="177">
        <f t="shared" si="622"/>
        <v>1.0007611000000001</v>
      </c>
      <c r="P1142" s="184">
        <f t="shared" si="648"/>
        <v>1.0018993</v>
      </c>
      <c r="Q1142" s="184">
        <f t="shared" si="640"/>
        <v>1.2259177822735261</v>
      </c>
      <c r="R1142" s="177">
        <f t="shared" si="647"/>
        <v>1.2268508199999999</v>
      </c>
      <c r="S1142" s="177">
        <f t="shared" si="641"/>
        <v>1.21495468</v>
      </c>
      <c r="T1142" s="177">
        <f t="shared" si="623"/>
        <v>303294.54825375997</v>
      </c>
      <c r="U1142" s="177">
        <f t="shared" si="624"/>
        <v>3004.1701378284256</v>
      </c>
      <c r="V1142" s="177">
        <f t="shared" si="625"/>
        <v>53459.352032437033</v>
      </c>
      <c r="W1142" s="177">
        <f t="shared" si="626"/>
        <v>306097.97623382544</v>
      </c>
      <c r="X1142" s="185">
        <f t="shared" si="627"/>
        <v>0</v>
      </c>
      <c r="Y1142" s="177">
        <f t="shared" si="628"/>
        <v>0</v>
      </c>
      <c r="Z1142" s="186">
        <f t="shared" si="629"/>
        <v>0</v>
      </c>
      <c r="AA1142" s="177">
        <f t="shared" si="642"/>
        <v>0</v>
      </c>
      <c r="AB1142" s="187">
        <f t="shared" si="643"/>
        <v>7.1215000000000001E-2</v>
      </c>
      <c r="AC1142" s="185">
        <f t="shared" si="630"/>
        <v>10</v>
      </c>
      <c r="AD1142" s="185">
        <v>252</v>
      </c>
      <c r="AE1142" s="184">
        <f t="shared" si="645"/>
        <v>1.0027336309999999</v>
      </c>
      <c r="AF1142" s="177">
        <f t="shared" si="646"/>
        <v>829.09537923000005</v>
      </c>
      <c r="AG1142" s="177">
        <f t="shared" si="631"/>
        <v>836.75891687000001</v>
      </c>
      <c r="AH1142" s="188">
        <f t="shared" si="644"/>
        <v>0</v>
      </c>
      <c r="AI1142" s="188"/>
      <c r="AJ1142" s="188"/>
      <c r="AK1142" s="188"/>
      <c r="AL1142" s="8"/>
      <c r="AM1142" s="8"/>
      <c r="AN1142" s="8"/>
      <c r="AO1142" s="8"/>
      <c r="AP1142" s="8"/>
      <c r="AQ1142" s="8"/>
      <c r="AR1142" s="5"/>
      <c r="AW1142" s="30"/>
      <c r="AX1142" s="30"/>
      <c r="BF1142" s="1"/>
      <c r="BG1142" s="1"/>
      <c r="BH1142" s="1"/>
      <c r="BI1142" s="1"/>
    </row>
    <row r="1143" spans="1:61" x14ac:dyDescent="0.2">
      <c r="A1143" s="125">
        <f t="shared" si="632"/>
        <v>43034</v>
      </c>
      <c r="B1143" s="177">
        <f t="shared" si="617"/>
        <v>307040.59934598405</v>
      </c>
      <c r="C1143" s="3">
        <f t="shared" si="633"/>
        <v>41450480.911707848</v>
      </c>
      <c r="D1143" s="177">
        <f t="shared" si="634"/>
        <v>249634.45406356</v>
      </c>
      <c r="E1143" s="177">
        <f t="shared" si="635"/>
        <v>13975.830337019999</v>
      </c>
      <c r="F1143" s="178">
        <f t="shared" si="618"/>
        <v>235658.62372654001</v>
      </c>
      <c r="G1143" s="179">
        <f t="shared" si="636"/>
        <v>4853.07</v>
      </c>
      <c r="H1143" s="180">
        <f>IF(AND(N1143=1,N1142&gt;1),VLOOKUP(A1142,[1]Plan1!$CW$105:$CY$215,3),H1142)</f>
        <v>4860.83</v>
      </c>
      <c r="I1143" s="181">
        <f t="shared" si="619"/>
        <v>42958</v>
      </c>
      <c r="J1143" s="181">
        <f t="shared" si="637"/>
        <v>42989</v>
      </c>
      <c r="K1143" s="182">
        <f t="shared" si="620"/>
        <v>1.5989878571709415E-3</v>
      </c>
      <c r="L1143" s="213">
        <f t="shared" si="638"/>
        <v>43049</v>
      </c>
      <c r="M1143" s="183">
        <f t="shared" si="639"/>
        <v>21</v>
      </c>
      <c r="N1143" s="183">
        <f t="shared" si="621"/>
        <v>11</v>
      </c>
      <c r="O1143" s="177">
        <f t="shared" si="622"/>
        <v>1.0008372400000001</v>
      </c>
      <c r="P1143" s="184">
        <f t="shared" si="648"/>
        <v>1.0018993</v>
      </c>
      <c r="Q1143" s="184">
        <f t="shared" si="640"/>
        <v>1.2259177822735261</v>
      </c>
      <c r="R1143" s="177">
        <f t="shared" si="647"/>
        <v>1.22694416</v>
      </c>
      <c r="S1143" s="177">
        <f t="shared" si="641"/>
        <v>1.21495468</v>
      </c>
      <c r="T1143" s="177">
        <f t="shared" si="623"/>
        <v>303294.54825375997</v>
      </c>
      <c r="U1143" s="177">
        <f t="shared" si="624"/>
        <v>3004.1701378284256</v>
      </c>
      <c r="V1143" s="177">
        <f t="shared" si="625"/>
        <v>53481.348408375678</v>
      </c>
      <c r="W1143" s="177">
        <f t="shared" si="626"/>
        <v>306119.97260976408</v>
      </c>
      <c r="X1143" s="185">
        <f t="shared" si="627"/>
        <v>0</v>
      </c>
      <c r="Y1143" s="177">
        <f t="shared" si="628"/>
        <v>0</v>
      </c>
      <c r="Z1143" s="186">
        <f t="shared" si="629"/>
        <v>0</v>
      </c>
      <c r="AA1143" s="177">
        <f t="shared" si="642"/>
        <v>0</v>
      </c>
      <c r="AB1143" s="187">
        <f t="shared" si="643"/>
        <v>7.1215000000000001E-2</v>
      </c>
      <c r="AC1143" s="185">
        <f t="shared" si="630"/>
        <v>11</v>
      </c>
      <c r="AD1143" s="185">
        <v>252</v>
      </c>
      <c r="AE1143" s="184">
        <f t="shared" si="645"/>
        <v>1.003007405</v>
      </c>
      <c r="AF1143" s="177">
        <f t="shared" si="646"/>
        <v>912.12954089000004</v>
      </c>
      <c r="AG1143" s="177">
        <f t="shared" si="631"/>
        <v>920.62673622</v>
      </c>
      <c r="AH1143" s="188">
        <f t="shared" si="644"/>
        <v>0</v>
      </c>
      <c r="AI1143" s="188"/>
      <c r="AJ1143" s="188"/>
      <c r="AK1143" s="188"/>
      <c r="AL1143" s="8"/>
      <c r="AM1143" s="8"/>
      <c r="AN1143" s="8"/>
      <c r="AO1143" s="8"/>
      <c r="AP1143" s="8"/>
      <c r="AQ1143" s="8"/>
      <c r="AR1143" s="5"/>
      <c r="AW1143" s="30"/>
      <c r="AX1143" s="30"/>
      <c r="BF1143" s="1"/>
      <c r="BG1143" s="1"/>
      <c r="BH1143" s="1"/>
      <c r="BI1143" s="1"/>
    </row>
    <row r="1144" spans="1:61" x14ac:dyDescent="0.2">
      <c r="A1144" s="125">
        <f t="shared" si="632"/>
        <v>43035</v>
      </c>
      <c r="B1144" s="177">
        <f t="shared" si="617"/>
        <v>307146.50296849525</v>
      </c>
      <c r="C1144" s="3">
        <f t="shared" si="633"/>
        <v>41464777.90074686</v>
      </c>
      <c r="D1144" s="177">
        <f t="shared" si="634"/>
        <v>249634.45406356</v>
      </c>
      <c r="E1144" s="177">
        <f t="shared" si="635"/>
        <v>13975.830337019999</v>
      </c>
      <c r="F1144" s="178">
        <f t="shared" si="618"/>
        <v>235658.62372654001</v>
      </c>
      <c r="G1144" s="179">
        <f t="shared" si="636"/>
        <v>4853.07</v>
      </c>
      <c r="H1144" s="180">
        <f>IF(AND(N1144=1,N1143&gt;1),VLOOKUP(A1143,[1]Plan1!$CW$105:$CY$215,3),H1143)</f>
        <v>4860.83</v>
      </c>
      <c r="I1144" s="181">
        <f t="shared" si="619"/>
        <v>42958</v>
      </c>
      <c r="J1144" s="181">
        <f t="shared" si="637"/>
        <v>42989</v>
      </c>
      <c r="K1144" s="182">
        <f t="shared" si="620"/>
        <v>1.5989878571709415E-3</v>
      </c>
      <c r="L1144" s="213">
        <f t="shared" si="638"/>
        <v>43049</v>
      </c>
      <c r="M1144" s="183">
        <f t="shared" si="639"/>
        <v>21</v>
      </c>
      <c r="N1144" s="183">
        <f t="shared" si="621"/>
        <v>12</v>
      </c>
      <c r="O1144" s="177">
        <f t="shared" si="622"/>
        <v>1.00091339</v>
      </c>
      <c r="P1144" s="184">
        <f t="shared" si="648"/>
        <v>1.0018993</v>
      </c>
      <c r="Q1144" s="184">
        <f t="shared" si="640"/>
        <v>1.2259177822735261</v>
      </c>
      <c r="R1144" s="177">
        <f t="shared" si="647"/>
        <v>1.2270375200000001</v>
      </c>
      <c r="S1144" s="177">
        <f t="shared" si="641"/>
        <v>1.21495468</v>
      </c>
      <c r="T1144" s="177">
        <f t="shared" si="623"/>
        <v>303294.54825375997</v>
      </c>
      <c r="U1144" s="177">
        <f t="shared" si="624"/>
        <v>3004.1701378284256</v>
      </c>
      <c r="V1144" s="177">
        <f t="shared" si="625"/>
        <v>53503.34949748683</v>
      </c>
      <c r="W1144" s="177">
        <f t="shared" si="626"/>
        <v>306141.97369887523</v>
      </c>
      <c r="X1144" s="185">
        <f t="shared" si="627"/>
        <v>0</v>
      </c>
      <c r="Y1144" s="177">
        <f t="shared" si="628"/>
        <v>0</v>
      </c>
      <c r="Z1144" s="186">
        <f t="shared" si="629"/>
        <v>0</v>
      </c>
      <c r="AA1144" s="177">
        <f t="shared" si="642"/>
        <v>0</v>
      </c>
      <c r="AB1144" s="187">
        <f t="shared" si="643"/>
        <v>7.1215000000000001E-2</v>
      </c>
      <c r="AC1144" s="185">
        <f t="shared" si="630"/>
        <v>12</v>
      </c>
      <c r="AD1144" s="185">
        <v>252</v>
      </c>
      <c r="AE1144" s="184">
        <f t="shared" si="645"/>
        <v>1.0032812529999999</v>
      </c>
      <c r="AF1144" s="177">
        <f t="shared" si="646"/>
        <v>995.18614634000005</v>
      </c>
      <c r="AG1144" s="177">
        <f t="shared" si="631"/>
        <v>1004.52926962</v>
      </c>
      <c r="AH1144" s="188">
        <f t="shared" si="644"/>
        <v>0</v>
      </c>
      <c r="AI1144" s="188"/>
      <c r="AJ1144" s="188"/>
      <c r="AK1144" s="188"/>
      <c r="AL1144" s="8"/>
      <c r="AM1144" s="8"/>
      <c r="AN1144" s="8"/>
      <c r="AO1144" s="8"/>
      <c r="AP1144" s="8"/>
      <c r="AQ1144" s="8"/>
      <c r="AR1144" s="5"/>
      <c r="AW1144" s="30"/>
      <c r="AX1144" s="30"/>
      <c r="BF1144" s="1"/>
      <c r="BG1144" s="1"/>
      <c r="BH1144" s="1"/>
      <c r="BI1144" s="1"/>
    </row>
    <row r="1145" spans="1:61" x14ac:dyDescent="0.2">
      <c r="A1145" s="125">
        <f t="shared" si="632"/>
        <v>43036</v>
      </c>
      <c r="B1145" s="177">
        <f t="shared" si="617"/>
        <v>307252.4395444101</v>
      </c>
      <c r="C1145" s="3">
        <f t="shared" si="633"/>
        <v>41479079.338495366</v>
      </c>
      <c r="D1145" s="177">
        <f t="shared" si="634"/>
        <v>249634.45406356</v>
      </c>
      <c r="E1145" s="177">
        <f t="shared" si="635"/>
        <v>13975.830337019999</v>
      </c>
      <c r="F1145" s="178">
        <f t="shared" si="618"/>
        <v>235658.62372654001</v>
      </c>
      <c r="G1145" s="179">
        <f t="shared" si="636"/>
        <v>4853.07</v>
      </c>
      <c r="H1145" s="180">
        <f>IF(AND(N1145=1,N1144&gt;1),VLOOKUP(A1144,[1]Plan1!$CW$105:$CY$215,3),H1144)</f>
        <v>4860.83</v>
      </c>
      <c r="I1145" s="181">
        <f t="shared" si="619"/>
        <v>42958</v>
      </c>
      <c r="J1145" s="181">
        <f t="shared" si="637"/>
        <v>42989</v>
      </c>
      <c r="K1145" s="182">
        <f t="shared" si="620"/>
        <v>1.5989878571709415E-3</v>
      </c>
      <c r="L1145" s="213">
        <f t="shared" si="638"/>
        <v>43049</v>
      </c>
      <c r="M1145" s="183">
        <f t="shared" si="639"/>
        <v>21</v>
      </c>
      <c r="N1145" s="183">
        <f t="shared" si="621"/>
        <v>13</v>
      </c>
      <c r="O1145" s="177">
        <f t="shared" si="622"/>
        <v>1.00098954</v>
      </c>
      <c r="P1145" s="184">
        <f t="shared" si="648"/>
        <v>1.0018993</v>
      </c>
      <c r="Q1145" s="184">
        <f t="shared" si="640"/>
        <v>1.2259177822735261</v>
      </c>
      <c r="R1145" s="177">
        <f t="shared" si="647"/>
        <v>1.2271308700000001</v>
      </c>
      <c r="S1145" s="177">
        <f t="shared" si="641"/>
        <v>1.21495468</v>
      </c>
      <c r="T1145" s="177">
        <f t="shared" si="623"/>
        <v>303294.54825375997</v>
      </c>
      <c r="U1145" s="177">
        <f t="shared" si="624"/>
        <v>3004.1701378284256</v>
      </c>
      <c r="V1145" s="177">
        <f t="shared" si="625"/>
        <v>53525.348230011696</v>
      </c>
      <c r="W1145" s="177">
        <f t="shared" si="626"/>
        <v>306163.97243140009</v>
      </c>
      <c r="X1145" s="185">
        <f t="shared" si="627"/>
        <v>0</v>
      </c>
      <c r="Y1145" s="177">
        <f t="shared" si="628"/>
        <v>0</v>
      </c>
      <c r="Z1145" s="186">
        <f t="shared" si="629"/>
        <v>0</v>
      </c>
      <c r="AA1145" s="177">
        <f t="shared" si="642"/>
        <v>0</v>
      </c>
      <c r="AB1145" s="187">
        <f t="shared" si="643"/>
        <v>7.1215000000000001E-2</v>
      </c>
      <c r="AC1145" s="185">
        <f t="shared" si="630"/>
        <v>13</v>
      </c>
      <c r="AD1145" s="185">
        <v>252</v>
      </c>
      <c r="AE1145" s="184">
        <f t="shared" si="645"/>
        <v>1.003555177</v>
      </c>
      <c r="AF1145" s="177">
        <f t="shared" si="646"/>
        <v>1078.2658021699999</v>
      </c>
      <c r="AG1145" s="177">
        <f t="shared" si="631"/>
        <v>1088.46711301</v>
      </c>
      <c r="AH1145" s="188">
        <f t="shared" si="644"/>
        <v>0</v>
      </c>
      <c r="AI1145" s="188"/>
      <c r="AJ1145" s="188"/>
      <c r="AK1145" s="188"/>
      <c r="AL1145" s="8"/>
      <c r="AM1145" s="8"/>
      <c r="AN1145" s="8"/>
      <c r="AO1145" s="8"/>
      <c r="AP1145" s="8"/>
      <c r="AQ1145" s="8"/>
      <c r="AR1145" s="5"/>
      <c r="AW1145" s="30"/>
      <c r="AX1145" s="30"/>
      <c r="BF1145" s="1"/>
      <c r="BG1145" s="1"/>
      <c r="BH1145" s="1"/>
      <c r="BI1145" s="1"/>
    </row>
    <row r="1146" spans="1:61" x14ac:dyDescent="0.2">
      <c r="A1146" s="125">
        <f t="shared" si="632"/>
        <v>43037</v>
      </c>
      <c r="B1146" s="177">
        <f t="shared" si="617"/>
        <v>307252.4395444101</v>
      </c>
      <c r="C1146" s="3">
        <f t="shared" si="633"/>
        <v>41479079.338495366</v>
      </c>
      <c r="D1146" s="177">
        <f t="shared" si="634"/>
        <v>249634.45406356</v>
      </c>
      <c r="E1146" s="177">
        <f t="shared" si="635"/>
        <v>13975.830337019999</v>
      </c>
      <c r="F1146" s="178">
        <f t="shared" si="618"/>
        <v>235658.62372654001</v>
      </c>
      <c r="G1146" s="179">
        <f t="shared" si="636"/>
        <v>4853.07</v>
      </c>
      <c r="H1146" s="180">
        <f>IF(AND(N1146=1,N1145&gt;1),VLOOKUP(A1145,[1]Plan1!$CW$105:$CY$215,3),H1145)</f>
        <v>4860.83</v>
      </c>
      <c r="I1146" s="181">
        <f t="shared" si="619"/>
        <v>42958</v>
      </c>
      <c r="J1146" s="181">
        <f t="shared" si="637"/>
        <v>42989</v>
      </c>
      <c r="K1146" s="182">
        <f t="shared" si="620"/>
        <v>1.5989878571709415E-3</v>
      </c>
      <c r="L1146" s="213">
        <f t="shared" si="638"/>
        <v>43049</v>
      </c>
      <c r="M1146" s="183">
        <f t="shared" si="639"/>
        <v>21</v>
      </c>
      <c r="N1146" s="183">
        <f t="shared" si="621"/>
        <v>13</v>
      </c>
      <c r="O1146" s="177">
        <f t="shared" si="622"/>
        <v>1.00098954</v>
      </c>
      <c r="P1146" s="184">
        <f t="shared" si="648"/>
        <v>1.0018993</v>
      </c>
      <c r="Q1146" s="184">
        <f t="shared" si="640"/>
        <v>1.2259177822735261</v>
      </c>
      <c r="R1146" s="177">
        <f t="shared" si="647"/>
        <v>1.2271308700000001</v>
      </c>
      <c r="S1146" s="177">
        <f t="shared" si="641"/>
        <v>1.21495468</v>
      </c>
      <c r="T1146" s="177">
        <f t="shared" si="623"/>
        <v>303294.54825375997</v>
      </c>
      <c r="U1146" s="177">
        <f t="shared" si="624"/>
        <v>3004.1701378284256</v>
      </c>
      <c r="V1146" s="177">
        <f t="shared" si="625"/>
        <v>53525.348230011696</v>
      </c>
      <c r="W1146" s="177">
        <f t="shared" si="626"/>
        <v>306163.97243140009</v>
      </c>
      <c r="X1146" s="185">
        <f t="shared" si="627"/>
        <v>0</v>
      </c>
      <c r="Y1146" s="177">
        <f t="shared" si="628"/>
        <v>0</v>
      </c>
      <c r="Z1146" s="186">
        <f t="shared" si="629"/>
        <v>0</v>
      </c>
      <c r="AA1146" s="177">
        <f t="shared" si="642"/>
        <v>0</v>
      </c>
      <c r="AB1146" s="187">
        <f t="shared" si="643"/>
        <v>7.1215000000000001E-2</v>
      </c>
      <c r="AC1146" s="185">
        <f t="shared" si="630"/>
        <v>13</v>
      </c>
      <c r="AD1146" s="185">
        <v>252</v>
      </c>
      <c r="AE1146" s="184">
        <f t="shared" si="645"/>
        <v>1.003555177</v>
      </c>
      <c r="AF1146" s="177">
        <f t="shared" si="646"/>
        <v>1078.2658021699999</v>
      </c>
      <c r="AG1146" s="177">
        <f t="shared" si="631"/>
        <v>1088.46711301</v>
      </c>
      <c r="AH1146" s="188">
        <f t="shared" si="644"/>
        <v>0</v>
      </c>
      <c r="AI1146" s="188"/>
      <c r="AJ1146" s="188"/>
      <c r="AK1146" s="188"/>
      <c r="AL1146" s="8"/>
      <c r="AM1146" s="8"/>
      <c r="AN1146" s="8"/>
      <c r="AO1146" s="8"/>
      <c r="AP1146" s="8"/>
      <c r="AQ1146" s="8"/>
      <c r="AR1146" s="5"/>
      <c r="AW1146" s="30"/>
      <c r="AX1146" s="30"/>
      <c r="BF1146" s="1"/>
      <c r="BG1146" s="1"/>
      <c r="BH1146" s="1"/>
      <c r="BI1146" s="1"/>
    </row>
    <row r="1147" spans="1:61" x14ac:dyDescent="0.2">
      <c r="A1147" s="125">
        <f t="shared" si="632"/>
        <v>43038</v>
      </c>
      <c r="B1147" s="177">
        <f t="shared" si="617"/>
        <v>307252.4395444101</v>
      </c>
      <c r="C1147" s="3">
        <f t="shared" si="633"/>
        <v>41479079.338495366</v>
      </c>
      <c r="D1147" s="177">
        <f t="shared" si="634"/>
        <v>249634.45406356</v>
      </c>
      <c r="E1147" s="177">
        <f t="shared" si="635"/>
        <v>13975.830337019999</v>
      </c>
      <c r="F1147" s="178">
        <f t="shared" si="618"/>
        <v>235658.62372654001</v>
      </c>
      <c r="G1147" s="179">
        <f t="shared" si="636"/>
        <v>4853.07</v>
      </c>
      <c r="H1147" s="180">
        <f>IF(AND(N1147=1,N1146&gt;1),VLOOKUP(A1146,[1]Plan1!$CW$105:$CY$215,3),H1146)</f>
        <v>4860.83</v>
      </c>
      <c r="I1147" s="181">
        <f t="shared" si="619"/>
        <v>42958</v>
      </c>
      <c r="J1147" s="181">
        <f t="shared" si="637"/>
        <v>42989</v>
      </c>
      <c r="K1147" s="182">
        <f t="shared" si="620"/>
        <v>1.5989878571709415E-3</v>
      </c>
      <c r="L1147" s="213">
        <f t="shared" si="638"/>
        <v>43049</v>
      </c>
      <c r="M1147" s="183">
        <f t="shared" si="639"/>
        <v>21</v>
      </c>
      <c r="N1147" s="183">
        <f t="shared" si="621"/>
        <v>13</v>
      </c>
      <c r="O1147" s="177">
        <f t="shared" si="622"/>
        <v>1.00098954</v>
      </c>
      <c r="P1147" s="184">
        <f t="shared" si="648"/>
        <v>1.0018993</v>
      </c>
      <c r="Q1147" s="184">
        <f t="shared" si="640"/>
        <v>1.2259177822735261</v>
      </c>
      <c r="R1147" s="177">
        <f t="shared" si="647"/>
        <v>1.2271308700000001</v>
      </c>
      <c r="S1147" s="177">
        <f t="shared" si="641"/>
        <v>1.21495468</v>
      </c>
      <c r="T1147" s="177">
        <f t="shared" si="623"/>
        <v>303294.54825375997</v>
      </c>
      <c r="U1147" s="177">
        <f t="shared" si="624"/>
        <v>3004.1701378284256</v>
      </c>
      <c r="V1147" s="177">
        <f t="shared" si="625"/>
        <v>53525.348230011696</v>
      </c>
      <c r="W1147" s="177">
        <f t="shared" si="626"/>
        <v>306163.97243140009</v>
      </c>
      <c r="X1147" s="185">
        <f t="shared" si="627"/>
        <v>0</v>
      </c>
      <c r="Y1147" s="177">
        <f t="shared" si="628"/>
        <v>0</v>
      </c>
      <c r="Z1147" s="186">
        <f t="shared" si="629"/>
        <v>0</v>
      </c>
      <c r="AA1147" s="177">
        <f t="shared" si="642"/>
        <v>0</v>
      </c>
      <c r="AB1147" s="187">
        <f t="shared" si="643"/>
        <v>7.1215000000000001E-2</v>
      </c>
      <c r="AC1147" s="185">
        <f t="shared" si="630"/>
        <v>13</v>
      </c>
      <c r="AD1147" s="185">
        <v>252</v>
      </c>
      <c r="AE1147" s="184">
        <f t="shared" si="645"/>
        <v>1.003555177</v>
      </c>
      <c r="AF1147" s="177">
        <f t="shared" si="646"/>
        <v>1078.2658021699999</v>
      </c>
      <c r="AG1147" s="177">
        <f t="shared" si="631"/>
        <v>1088.46711301</v>
      </c>
      <c r="AH1147" s="188">
        <f t="shared" si="644"/>
        <v>0</v>
      </c>
      <c r="AI1147" s="188"/>
      <c r="AJ1147" s="188"/>
      <c r="AK1147" s="188"/>
      <c r="AL1147" s="8"/>
      <c r="AM1147" s="8"/>
      <c r="AN1147" s="8"/>
      <c r="AO1147" s="8"/>
      <c r="AP1147" s="8"/>
      <c r="AQ1147" s="8"/>
      <c r="AR1147" s="5"/>
      <c r="AW1147" s="30"/>
      <c r="AX1147" s="30"/>
      <c r="BF1147" s="1"/>
      <c r="BG1147" s="1"/>
      <c r="BH1147" s="1"/>
      <c r="BI1147" s="1"/>
    </row>
    <row r="1148" spans="1:61" x14ac:dyDescent="0.2">
      <c r="A1148" s="125">
        <f t="shared" si="632"/>
        <v>43039</v>
      </c>
      <c r="B1148" s="177">
        <f t="shared" si="617"/>
        <v>307358.41556126747</v>
      </c>
      <c r="C1148" s="3">
        <f t="shared" si="633"/>
        <v>41493386.100771107</v>
      </c>
      <c r="D1148" s="177">
        <f t="shared" si="634"/>
        <v>249634.45406356</v>
      </c>
      <c r="E1148" s="177">
        <f t="shared" si="635"/>
        <v>13975.830337019999</v>
      </c>
      <c r="F1148" s="178">
        <f t="shared" si="618"/>
        <v>235658.62372654001</v>
      </c>
      <c r="G1148" s="179">
        <f t="shared" si="636"/>
        <v>4853.07</v>
      </c>
      <c r="H1148" s="180">
        <f>IF(AND(N1148=1,N1147&gt;1),VLOOKUP(A1147,[1]Plan1!$CW$105:$CY$215,3),H1147)</f>
        <v>4860.83</v>
      </c>
      <c r="I1148" s="181">
        <f t="shared" si="619"/>
        <v>42958</v>
      </c>
      <c r="J1148" s="181">
        <f t="shared" si="637"/>
        <v>42989</v>
      </c>
      <c r="K1148" s="182">
        <f t="shared" si="620"/>
        <v>1.5989878571709415E-3</v>
      </c>
      <c r="L1148" s="213">
        <f t="shared" si="638"/>
        <v>43049</v>
      </c>
      <c r="M1148" s="183">
        <f t="shared" si="639"/>
        <v>21</v>
      </c>
      <c r="N1148" s="183">
        <f t="shared" si="621"/>
        <v>14</v>
      </c>
      <c r="O1148" s="177">
        <f t="shared" si="622"/>
        <v>1.0010657000000001</v>
      </c>
      <c r="P1148" s="184">
        <f t="shared" si="648"/>
        <v>1.0018993</v>
      </c>
      <c r="Q1148" s="184">
        <f t="shared" si="640"/>
        <v>1.2259177822735261</v>
      </c>
      <c r="R1148" s="177">
        <f t="shared" si="647"/>
        <v>1.22722424</v>
      </c>
      <c r="S1148" s="177">
        <f t="shared" si="641"/>
        <v>1.21495468</v>
      </c>
      <c r="T1148" s="177">
        <f t="shared" si="623"/>
        <v>303294.54825375997</v>
      </c>
      <c r="U1148" s="177">
        <f t="shared" si="624"/>
        <v>3004.1701378284256</v>
      </c>
      <c r="V1148" s="177">
        <f t="shared" si="625"/>
        <v>53547.351675709011</v>
      </c>
      <c r="W1148" s="177">
        <f t="shared" si="626"/>
        <v>306185.97587709746</v>
      </c>
      <c r="X1148" s="185">
        <f t="shared" si="627"/>
        <v>0</v>
      </c>
      <c r="Y1148" s="177">
        <f t="shared" si="628"/>
        <v>0</v>
      </c>
      <c r="Z1148" s="186">
        <f t="shared" si="629"/>
        <v>0</v>
      </c>
      <c r="AA1148" s="177">
        <f t="shared" si="642"/>
        <v>0</v>
      </c>
      <c r="AB1148" s="187">
        <f t="shared" si="643"/>
        <v>7.1215000000000001E-2</v>
      </c>
      <c r="AC1148" s="185">
        <f t="shared" si="630"/>
        <v>14</v>
      </c>
      <c r="AD1148" s="185">
        <v>252</v>
      </c>
      <c r="AE1148" s="184">
        <f t="shared" si="645"/>
        <v>1.0038291749999999</v>
      </c>
      <c r="AF1148" s="177">
        <f t="shared" si="646"/>
        <v>1161.3679018</v>
      </c>
      <c r="AG1148" s="177">
        <f t="shared" si="631"/>
        <v>1172.43968417</v>
      </c>
      <c r="AH1148" s="188">
        <f t="shared" si="644"/>
        <v>0</v>
      </c>
      <c r="AI1148" s="188"/>
      <c r="AJ1148" s="188"/>
      <c r="AK1148" s="188"/>
      <c r="AL1148" s="8"/>
      <c r="AM1148" s="8"/>
      <c r="AN1148" s="8"/>
      <c r="AO1148" s="8"/>
      <c r="AP1148" s="8"/>
      <c r="AQ1148" s="8"/>
      <c r="AR1148" s="5"/>
      <c r="AW1148" s="30"/>
      <c r="AX1148" s="30"/>
      <c r="BF1148" s="1"/>
      <c r="BG1148" s="1"/>
      <c r="BH1148" s="1"/>
      <c r="BI1148" s="1"/>
    </row>
    <row r="1149" spans="1:61" x14ac:dyDescent="0.2">
      <c r="A1149" s="125">
        <f t="shared" si="632"/>
        <v>43040</v>
      </c>
      <c r="B1149" s="177">
        <f t="shared" si="617"/>
        <v>307464.42896778107</v>
      </c>
      <c r="C1149" s="3">
        <f t="shared" si="633"/>
        <v>41507697.910650447</v>
      </c>
      <c r="D1149" s="177">
        <f t="shared" si="634"/>
        <v>249634.45406356</v>
      </c>
      <c r="E1149" s="177">
        <f t="shared" si="635"/>
        <v>13975.830337019999</v>
      </c>
      <c r="F1149" s="178">
        <f t="shared" si="618"/>
        <v>235658.62372654001</v>
      </c>
      <c r="G1149" s="179">
        <f t="shared" si="636"/>
        <v>4853.07</v>
      </c>
      <c r="H1149" s="180">
        <f>IF(AND(N1149=1,N1148&gt;1),VLOOKUP(A1148,[1]Plan1!$CW$105:$CY$215,3),H1148)</f>
        <v>4860.83</v>
      </c>
      <c r="I1149" s="181">
        <f t="shared" si="619"/>
        <v>42958</v>
      </c>
      <c r="J1149" s="181">
        <f t="shared" si="637"/>
        <v>42989</v>
      </c>
      <c r="K1149" s="182">
        <f t="shared" si="620"/>
        <v>1.5989878571709415E-3</v>
      </c>
      <c r="L1149" s="213">
        <f t="shared" si="638"/>
        <v>43049</v>
      </c>
      <c r="M1149" s="183">
        <f t="shared" si="639"/>
        <v>21</v>
      </c>
      <c r="N1149" s="183">
        <f t="shared" si="621"/>
        <v>15</v>
      </c>
      <c r="O1149" s="177">
        <f t="shared" si="622"/>
        <v>1.0011418700000001</v>
      </c>
      <c r="P1149" s="184">
        <f t="shared" si="648"/>
        <v>1.0018993</v>
      </c>
      <c r="Q1149" s="184">
        <f t="shared" si="640"/>
        <v>1.2259177822735261</v>
      </c>
      <c r="R1149" s="177">
        <f t="shared" si="647"/>
        <v>1.22731762</v>
      </c>
      <c r="S1149" s="177">
        <f t="shared" si="641"/>
        <v>1.21495468</v>
      </c>
      <c r="T1149" s="177">
        <f t="shared" si="623"/>
        <v>303294.54825375997</v>
      </c>
      <c r="U1149" s="177">
        <f t="shared" si="624"/>
        <v>3004.1701378284256</v>
      </c>
      <c r="V1149" s="177">
        <f t="shared" si="625"/>
        <v>53569.357477992606</v>
      </c>
      <c r="W1149" s="177">
        <f t="shared" si="626"/>
        <v>306207.98167938105</v>
      </c>
      <c r="X1149" s="185">
        <f t="shared" si="627"/>
        <v>0</v>
      </c>
      <c r="Y1149" s="177">
        <f t="shared" si="628"/>
        <v>0</v>
      </c>
      <c r="Z1149" s="186">
        <f t="shared" si="629"/>
        <v>0</v>
      </c>
      <c r="AA1149" s="177">
        <f t="shared" si="642"/>
        <v>0</v>
      </c>
      <c r="AB1149" s="187">
        <f t="shared" si="643"/>
        <v>7.1215000000000001E-2</v>
      </c>
      <c r="AC1149" s="185">
        <f t="shared" si="630"/>
        <v>15</v>
      </c>
      <c r="AD1149" s="185">
        <v>252</v>
      </c>
      <c r="AE1149" s="184">
        <f t="shared" si="645"/>
        <v>1.0041032480000001</v>
      </c>
      <c r="AF1149" s="177">
        <f t="shared" si="646"/>
        <v>1244.49274853</v>
      </c>
      <c r="AG1149" s="177">
        <f t="shared" si="631"/>
        <v>1256.4472883999999</v>
      </c>
      <c r="AH1149" s="188">
        <f t="shared" si="644"/>
        <v>0</v>
      </c>
      <c r="AI1149" s="188"/>
      <c r="AJ1149" s="188"/>
      <c r="AK1149" s="188"/>
      <c r="AL1149" s="8"/>
      <c r="AM1149" s="8"/>
      <c r="AN1149" s="8"/>
      <c r="AO1149" s="8"/>
      <c r="AP1149" s="8"/>
      <c r="AQ1149" s="8"/>
      <c r="AR1149" s="5"/>
      <c r="AW1149" s="30"/>
      <c r="AX1149" s="30"/>
      <c r="BF1149" s="1"/>
      <c r="BG1149" s="1"/>
      <c r="BH1149" s="1"/>
      <c r="BI1149" s="1"/>
    </row>
    <row r="1150" spans="1:61" x14ac:dyDescent="0.2">
      <c r="A1150" s="125">
        <f t="shared" si="632"/>
        <v>43041</v>
      </c>
      <c r="B1150" s="177">
        <f t="shared" si="617"/>
        <v>307570.4747308084</v>
      </c>
      <c r="C1150" s="3">
        <f t="shared" si="633"/>
        <v>41522014.088659137</v>
      </c>
      <c r="D1150" s="177">
        <f t="shared" si="634"/>
        <v>249634.45406356</v>
      </c>
      <c r="E1150" s="177">
        <f t="shared" si="635"/>
        <v>13975.830337019999</v>
      </c>
      <c r="F1150" s="178">
        <f t="shared" si="618"/>
        <v>235658.62372654001</v>
      </c>
      <c r="G1150" s="179">
        <f t="shared" si="636"/>
        <v>4853.07</v>
      </c>
      <c r="H1150" s="180">
        <f>IF(AND(N1150=1,N1149&gt;1),VLOOKUP(A1149,[1]Plan1!$CW$105:$CY$215,3),H1149)</f>
        <v>4860.83</v>
      </c>
      <c r="I1150" s="181">
        <f t="shared" si="619"/>
        <v>42958</v>
      </c>
      <c r="J1150" s="181">
        <f t="shared" si="637"/>
        <v>42989</v>
      </c>
      <c r="K1150" s="182">
        <f t="shared" si="620"/>
        <v>1.5989878571709415E-3</v>
      </c>
      <c r="L1150" s="213">
        <f t="shared" si="638"/>
        <v>43049</v>
      </c>
      <c r="M1150" s="183">
        <f t="shared" si="639"/>
        <v>21</v>
      </c>
      <c r="N1150" s="183">
        <f t="shared" si="621"/>
        <v>16</v>
      </c>
      <c r="O1150" s="177">
        <f t="shared" si="622"/>
        <v>1.0012180399999999</v>
      </c>
      <c r="P1150" s="184">
        <f t="shared" si="648"/>
        <v>1.0018993</v>
      </c>
      <c r="Q1150" s="184">
        <f t="shared" si="640"/>
        <v>1.2259177822735261</v>
      </c>
      <c r="R1150" s="177">
        <f t="shared" si="647"/>
        <v>1.2274109900000001</v>
      </c>
      <c r="S1150" s="177">
        <f t="shared" si="641"/>
        <v>1.21495468</v>
      </c>
      <c r="T1150" s="177">
        <f t="shared" si="623"/>
        <v>303294.54825375997</v>
      </c>
      <c r="U1150" s="177">
        <f t="shared" si="624"/>
        <v>3004.1701378284256</v>
      </c>
      <c r="V1150" s="177">
        <f t="shared" si="625"/>
        <v>53591.360923689972</v>
      </c>
      <c r="W1150" s="177">
        <f t="shared" si="626"/>
        <v>306229.98512507841</v>
      </c>
      <c r="X1150" s="185">
        <f t="shared" si="627"/>
        <v>0</v>
      </c>
      <c r="Y1150" s="177">
        <f t="shared" si="628"/>
        <v>0</v>
      </c>
      <c r="Z1150" s="186">
        <f t="shared" si="629"/>
        <v>0</v>
      </c>
      <c r="AA1150" s="177">
        <f t="shared" si="642"/>
        <v>0</v>
      </c>
      <c r="AB1150" s="187">
        <f t="shared" si="643"/>
        <v>7.1215000000000001E-2</v>
      </c>
      <c r="AC1150" s="185">
        <f t="shared" si="630"/>
        <v>16</v>
      </c>
      <c r="AD1150" s="185">
        <v>252</v>
      </c>
      <c r="AE1150" s="184">
        <f t="shared" si="645"/>
        <v>1.0043773949999999</v>
      </c>
      <c r="AF1150" s="177">
        <f t="shared" si="646"/>
        <v>1327.64003905</v>
      </c>
      <c r="AG1150" s="177">
        <f t="shared" si="631"/>
        <v>1340.48960573</v>
      </c>
      <c r="AH1150" s="188">
        <f t="shared" si="644"/>
        <v>0</v>
      </c>
      <c r="AI1150" s="188"/>
      <c r="AJ1150" s="188"/>
      <c r="AK1150" s="188"/>
      <c r="AL1150" s="8"/>
      <c r="AM1150" s="8"/>
      <c r="AN1150" s="8"/>
      <c r="AO1150" s="8"/>
      <c r="AP1150" s="8"/>
      <c r="AQ1150" s="8"/>
      <c r="AR1150" s="5"/>
      <c r="AW1150" s="30"/>
      <c r="AX1150" s="30"/>
      <c r="BF1150" s="1"/>
      <c r="BG1150" s="1"/>
      <c r="BH1150" s="1"/>
      <c r="BI1150" s="1"/>
    </row>
    <row r="1151" spans="1:61" x14ac:dyDescent="0.2">
      <c r="A1151" s="125">
        <f t="shared" si="632"/>
        <v>43042</v>
      </c>
      <c r="B1151" s="177">
        <f t="shared" si="617"/>
        <v>307570.4747308084</v>
      </c>
      <c r="C1151" s="3">
        <f t="shared" si="633"/>
        <v>41522014.088659137</v>
      </c>
      <c r="D1151" s="177">
        <f t="shared" si="634"/>
        <v>249634.45406356</v>
      </c>
      <c r="E1151" s="177">
        <f t="shared" si="635"/>
        <v>13975.830337019999</v>
      </c>
      <c r="F1151" s="178">
        <f t="shared" si="618"/>
        <v>235658.62372654001</v>
      </c>
      <c r="G1151" s="179">
        <f t="shared" si="636"/>
        <v>4853.07</v>
      </c>
      <c r="H1151" s="180">
        <f>IF(AND(N1151=1,N1150&gt;1),VLOOKUP(A1150,[1]Plan1!$CW$105:$CY$215,3),H1150)</f>
        <v>4860.83</v>
      </c>
      <c r="I1151" s="181">
        <f t="shared" si="619"/>
        <v>42958</v>
      </c>
      <c r="J1151" s="181">
        <f t="shared" si="637"/>
        <v>42989</v>
      </c>
      <c r="K1151" s="182">
        <f t="shared" si="620"/>
        <v>1.5989878571709415E-3</v>
      </c>
      <c r="L1151" s="213">
        <f t="shared" si="638"/>
        <v>43049</v>
      </c>
      <c r="M1151" s="183">
        <f t="shared" si="639"/>
        <v>21</v>
      </c>
      <c r="N1151" s="183">
        <f t="shared" si="621"/>
        <v>16</v>
      </c>
      <c r="O1151" s="177">
        <f t="shared" si="622"/>
        <v>1.0012180399999999</v>
      </c>
      <c r="P1151" s="184">
        <f t="shared" si="648"/>
        <v>1.0018993</v>
      </c>
      <c r="Q1151" s="184">
        <f t="shared" si="640"/>
        <v>1.2259177822735261</v>
      </c>
      <c r="R1151" s="177">
        <f t="shared" si="647"/>
        <v>1.2274109900000001</v>
      </c>
      <c r="S1151" s="177">
        <f t="shared" si="641"/>
        <v>1.21495468</v>
      </c>
      <c r="T1151" s="177">
        <f t="shared" si="623"/>
        <v>303294.54825375997</v>
      </c>
      <c r="U1151" s="177">
        <f t="shared" si="624"/>
        <v>3004.1701378284256</v>
      </c>
      <c r="V1151" s="177">
        <f t="shared" si="625"/>
        <v>53591.360923689972</v>
      </c>
      <c r="W1151" s="177">
        <f t="shared" si="626"/>
        <v>306229.98512507841</v>
      </c>
      <c r="X1151" s="185">
        <f t="shared" si="627"/>
        <v>0</v>
      </c>
      <c r="Y1151" s="177">
        <f t="shared" si="628"/>
        <v>0</v>
      </c>
      <c r="Z1151" s="186">
        <f t="shared" si="629"/>
        <v>0</v>
      </c>
      <c r="AA1151" s="177">
        <f t="shared" si="642"/>
        <v>0</v>
      </c>
      <c r="AB1151" s="187">
        <f t="shared" si="643"/>
        <v>7.1215000000000001E-2</v>
      </c>
      <c r="AC1151" s="185">
        <f t="shared" si="630"/>
        <v>16</v>
      </c>
      <c r="AD1151" s="185">
        <v>252</v>
      </c>
      <c r="AE1151" s="184">
        <f t="shared" si="645"/>
        <v>1.0043773949999999</v>
      </c>
      <c r="AF1151" s="177">
        <f t="shared" si="646"/>
        <v>1327.64003905</v>
      </c>
      <c r="AG1151" s="177">
        <f t="shared" si="631"/>
        <v>1340.48960573</v>
      </c>
      <c r="AH1151" s="188">
        <f t="shared" si="644"/>
        <v>0</v>
      </c>
      <c r="AI1151" s="188"/>
      <c r="AJ1151" s="188"/>
      <c r="AK1151" s="188"/>
      <c r="AL1151" s="8"/>
      <c r="AM1151" s="8"/>
      <c r="AN1151" s="8"/>
      <c r="AO1151" s="8"/>
      <c r="AP1151" s="8"/>
      <c r="AQ1151" s="8"/>
      <c r="AR1151" s="5"/>
      <c r="AW1151" s="30"/>
      <c r="AX1151" s="30"/>
      <c r="BF1151" s="1"/>
      <c r="BG1151" s="1"/>
      <c r="BH1151" s="1"/>
      <c r="BI1151" s="1"/>
    </row>
    <row r="1152" spans="1:61" x14ac:dyDescent="0.2">
      <c r="A1152" s="125">
        <f t="shared" si="632"/>
        <v>43043</v>
      </c>
      <c r="B1152" s="177">
        <f t="shared" si="617"/>
        <v>307676.5605684382</v>
      </c>
      <c r="C1152" s="3">
        <f t="shared" si="633"/>
        <v>41536335.676739156</v>
      </c>
      <c r="D1152" s="177">
        <f t="shared" si="634"/>
        <v>249634.45406356</v>
      </c>
      <c r="E1152" s="177">
        <f t="shared" si="635"/>
        <v>13975.830337019999</v>
      </c>
      <c r="F1152" s="178">
        <f t="shared" si="618"/>
        <v>235658.62372654001</v>
      </c>
      <c r="G1152" s="179">
        <f t="shared" si="636"/>
        <v>4853.07</v>
      </c>
      <c r="H1152" s="180">
        <f>IF(AND(N1152=1,N1151&gt;1),VLOOKUP(A1151,[1]Plan1!$CW$105:$CY$215,3),H1151)</f>
        <v>4860.83</v>
      </c>
      <c r="I1152" s="181">
        <f t="shared" si="619"/>
        <v>42958</v>
      </c>
      <c r="J1152" s="181">
        <f t="shared" si="637"/>
        <v>42989</v>
      </c>
      <c r="K1152" s="182">
        <f t="shared" si="620"/>
        <v>1.5989878571709415E-3</v>
      </c>
      <c r="L1152" s="213">
        <f t="shared" si="638"/>
        <v>43049</v>
      </c>
      <c r="M1152" s="183">
        <f t="shared" si="639"/>
        <v>21</v>
      </c>
      <c r="N1152" s="183">
        <f t="shared" si="621"/>
        <v>17</v>
      </c>
      <c r="O1152" s="177">
        <f t="shared" si="622"/>
        <v>1.0012942199999999</v>
      </c>
      <c r="P1152" s="184">
        <f t="shared" si="648"/>
        <v>1.0018993</v>
      </c>
      <c r="Q1152" s="184">
        <f t="shared" si="640"/>
        <v>1.2259177822735261</v>
      </c>
      <c r="R1152" s="177">
        <f t="shared" si="647"/>
        <v>1.2275043800000001</v>
      </c>
      <c r="S1152" s="177">
        <f t="shared" si="641"/>
        <v>1.21495468</v>
      </c>
      <c r="T1152" s="177">
        <f t="shared" si="623"/>
        <v>303294.54825375997</v>
      </c>
      <c r="U1152" s="177">
        <f t="shared" si="624"/>
        <v>3004.1701378284256</v>
      </c>
      <c r="V1152" s="177">
        <f t="shared" si="625"/>
        <v>53613.369082559788</v>
      </c>
      <c r="W1152" s="177">
        <f t="shared" si="626"/>
        <v>306251.99328394822</v>
      </c>
      <c r="X1152" s="185">
        <f t="shared" si="627"/>
        <v>0</v>
      </c>
      <c r="Y1152" s="177">
        <f t="shared" si="628"/>
        <v>0</v>
      </c>
      <c r="Z1152" s="186">
        <f t="shared" si="629"/>
        <v>0</v>
      </c>
      <c r="AA1152" s="177">
        <f t="shared" si="642"/>
        <v>0</v>
      </c>
      <c r="AB1152" s="187">
        <f t="shared" si="643"/>
        <v>7.1215000000000001E-2</v>
      </c>
      <c r="AC1152" s="185">
        <f t="shared" si="630"/>
        <v>17</v>
      </c>
      <c r="AD1152" s="185">
        <v>252</v>
      </c>
      <c r="AE1152" s="184">
        <f t="shared" si="645"/>
        <v>1.004651618</v>
      </c>
      <c r="AF1152" s="177">
        <f t="shared" si="646"/>
        <v>1410.81037995</v>
      </c>
      <c r="AG1152" s="177">
        <f t="shared" si="631"/>
        <v>1424.56728449</v>
      </c>
      <c r="AH1152" s="188">
        <f t="shared" si="644"/>
        <v>0</v>
      </c>
      <c r="AI1152" s="188"/>
      <c r="AJ1152" s="188"/>
      <c r="AK1152" s="188"/>
      <c r="AL1152" s="8"/>
      <c r="AM1152" s="8"/>
      <c r="AN1152" s="8"/>
      <c r="AO1152" s="8"/>
      <c r="AP1152" s="8"/>
      <c r="AQ1152" s="8"/>
      <c r="AR1152" s="5"/>
      <c r="AW1152" s="30"/>
      <c r="AX1152" s="30"/>
      <c r="BF1152" s="1"/>
      <c r="BG1152" s="1"/>
      <c r="BH1152" s="1"/>
      <c r="BI1152" s="1"/>
    </row>
    <row r="1153" spans="1:206" x14ac:dyDescent="0.2">
      <c r="A1153" s="125">
        <f t="shared" si="632"/>
        <v>43044</v>
      </c>
      <c r="B1153" s="177">
        <f t="shared" si="617"/>
        <v>307676.5605684382</v>
      </c>
      <c r="C1153" s="3">
        <f t="shared" si="633"/>
        <v>41536335.676739156</v>
      </c>
      <c r="D1153" s="177">
        <f t="shared" si="634"/>
        <v>249634.45406356</v>
      </c>
      <c r="E1153" s="177">
        <f t="shared" si="635"/>
        <v>13975.830337019999</v>
      </c>
      <c r="F1153" s="178">
        <f t="shared" si="618"/>
        <v>235658.62372654001</v>
      </c>
      <c r="G1153" s="179">
        <f t="shared" si="636"/>
        <v>4853.07</v>
      </c>
      <c r="H1153" s="180">
        <f>IF(AND(N1153=1,N1152&gt;1),VLOOKUP(A1152,[1]Plan1!$CW$105:$CY$215,3),H1152)</f>
        <v>4860.83</v>
      </c>
      <c r="I1153" s="181">
        <f t="shared" si="619"/>
        <v>42958</v>
      </c>
      <c r="J1153" s="181">
        <f t="shared" si="637"/>
        <v>42989</v>
      </c>
      <c r="K1153" s="182">
        <f t="shared" si="620"/>
        <v>1.5989878571709415E-3</v>
      </c>
      <c r="L1153" s="213">
        <f t="shared" si="638"/>
        <v>43049</v>
      </c>
      <c r="M1153" s="183">
        <f t="shared" si="639"/>
        <v>21</v>
      </c>
      <c r="N1153" s="183">
        <f t="shared" si="621"/>
        <v>17</v>
      </c>
      <c r="O1153" s="177">
        <f t="shared" si="622"/>
        <v>1.0012942199999999</v>
      </c>
      <c r="P1153" s="184">
        <f t="shared" si="648"/>
        <v>1.0018993</v>
      </c>
      <c r="Q1153" s="184">
        <f t="shared" si="640"/>
        <v>1.2259177822735261</v>
      </c>
      <c r="R1153" s="177">
        <f t="shared" si="647"/>
        <v>1.2275043800000001</v>
      </c>
      <c r="S1153" s="177">
        <f t="shared" si="641"/>
        <v>1.21495468</v>
      </c>
      <c r="T1153" s="177">
        <f t="shared" si="623"/>
        <v>303294.54825375997</v>
      </c>
      <c r="U1153" s="177">
        <f t="shared" si="624"/>
        <v>3004.1701378284256</v>
      </c>
      <c r="V1153" s="177">
        <f t="shared" si="625"/>
        <v>53613.369082559788</v>
      </c>
      <c r="W1153" s="177">
        <f t="shared" si="626"/>
        <v>306251.99328394822</v>
      </c>
      <c r="X1153" s="185">
        <f t="shared" si="627"/>
        <v>0</v>
      </c>
      <c r="Y1153" s="177">
        <f t="shared" si="628"/>
        <v>0</v>
      </c>
      <c r="Z1153" s="186">
        <f t="shared" si="629"/>
        <v>0</v>
      </c>
      <c r="AA1153" s="177">
        <f t="shared" si="642"/>
        <v>0</v>
      </c>
      <c r="AB1153" s="187">
        <f t="shared" si="643"/>
        <v>7.1215000000000001E-2</v>
      </c>
      <c r="AC1153" s="185">
        <f t="shared" si="630"/>
        <v>17</v>
      </c>
      <c r="AD1153" s="185">
        <v>252</v>
      </c>
      <c r="AE1153" s="184">
        <f t="shared" si="645"/>
        <v>1.004651618</v>
      </c>
      <c r="AF1153" s="177">
        <f t="shared" si="646"/>
        <v>1410.81037995</v>
      </c>
      <c r="AG1153" s="177">
        <f t="shared" si="631"/>
        <v>1424.56728449</v>
      </c>
      <c r="AH1153" s="188">
        <f t="shared" si="644"/>
        <v>0</v>
      </c>
      <c r="AI1153" s="188"/>
      <c r="AJ1153" s="188"/>
      <c r="AK1153" s="188"/>
      <c r="AL1153" s="8"/>
      <c r="AM1153" s="8"/>
      <c r="AN1153" s="8"/>
      <c r="AO1153" s="8"/>
      <c r="AP1153" s="8"/>
      <c r="AQ1153" s="8"/>
      <c r="AR1153" s="5"/>
      <c r="AW1153" s="30"/>
      <c r="AX1153" s="30"/>
      <c r="BF1153" s="1"/>
      <c r="BG1153" s="1"/>
      <c r="BH1153" s="1"/>
      <c r="BI1153" s="1"/>
    </row>
    <row r="1154" spans="1:206" x14ac:dyDescent="0.2">
      <c r="A1154" s="125">
        <f t="shared" si="632"/>
        <v>43045</v>
      </c>
      <c r="B1154" s="177">
        <f t="shared" si="617"/>
        <v>307676.5605684382</v>
      </c>
      <c r="C1154" s="3">
        <f t="shared" si="633"/>
        <v>41536335.676739156</v>
      </c>
      <c r="D1154" s="177">
        <f t="shared" si="634"/>
        <v>249634.45406356</v>
      </c>
      <c r="E1154" s="177">
        <f t="shared" si="635"/>
        <v>13975.830337019999</v>
      </c>
      <c r="F1154" s="178">
        <f t="shared" si="618"/>
        <v>235658.62372654001</v>
      </c>
      <c r="G1154" s="179">
        <f t="shared" si="636"/>
        <v>4853.07</v>
      </c>
      <c r="H1154" s="180">
        <f>IF(AND(N1154=1,N1153&gt;1),VLOOKUP(A1153,[1]Plan1!$CW$105:$CY$215,3),H1153)</f>
        <v>4860.83</v>
      </c>
      <c r="I1154" s="181">
        <f t="shared" si="619"/>
        <v>42958</v>
      </c>
      <c r="J1154" s="181">
        <f t="shared" si="637"/>
        <v>42989</v>
      </c>
      <c r="K1154" s="182">
        <f t="shared" si="620"/>
        <v>1.5989878571709415E-3</v>
      </c>
      <c r="L1154" s="213">
        <f t="shared" si="638"/>
        <v>43049</v>
      </c>
      <c r="M1154" s="183">
        <f t="shared" si="639"/>
        <v>21</v>
      </c>
      <c r="N1154" s="183">
        <f t="shared" si="621"/>
        <v>17</v>
      </c>
      <c r="O1154" s="177">
        <f t="shared" si="622"/>
        <v>1.0012942199999999</v>
      </c>
      <c r="P1154" s="184">
        <f t="shared" si="648"/>
        <v>1.0018993</v>
      </c>
      <c r="Q1154" s="184">
        <f t="shared" si="640"/>
        <v>1.2259177822735261</v>
      </c>
      <c r="R1154" s="177">
        <f t="shared" si="647"/>
        <v>1.2275043800000001</v>
      </c>
      <c r="S1154" s="177">
        <f t="shared" si="641"/>
        <v>1.21495468</v>
      </c>
      <c r="T1154" s="177">
        <f t="shared" si="623"/>
        <v>303294.54825375997</v>
      </c>
      <c r="U1154" s="177">
        <f t="shared" si="624"/>
        <v>3004.1701378284256</v>
      </c>
      <c r="V1154" s="177">
        <f t="shared" si="625"/>
        <v>53613.369082559788</v>
      </c>
      <c r="W1154" s="177">
        <f t="shared" si="626"/>
        <v>306251.99328394822</v>
      </c>
      <c r="X1154" s="185">
        <f t="shared" si="627"/>
        <v>0</v>
      </c>
      <c r="Y1154" s="177">
        <f t="shared" si="628"/>
        <v>0</v>
      </c>
      <c r="Z1154" s="186">
        <f t="shared" si="629"/>
        <v>0</v>
      </c>
      <c r="AA1154" s="177">
        <f t="shared" si="642"/>
        <v>0</v>
      </c>
      <c r="AB1154" s="187">
        <f t="shared" si="643"/>
        <v>7.1215000000000001E-2</v>
      </c>
      <c r="AC1154" s="185">
        <f t="shared" si="630"/>
        <v>17</v>
      </c>
      <c r="AD1154" s="185">
        <v>252</v>
      </c>
      <c r="AE1154" s="184">
        <f t="shared" si="645"/>
        <v>1.004651618</v>
      </c>
      <c r="AF1154" s="177">
        <f t="shared" si="646"/>
        <v>1410.81037995</v>
      </c>
      <c r="AG1154" s="177">
        <f t="shared" si="631"/>
        <v>1424.56728449</v>
      </c>
      <c r="AH1154" s="188">
        <f t="shared" si="644"/>
        <v>0</v>
      </c>
      <c r="AI1154" s="188"/>
      <c r="AJ1154" s="188"/>
      <c r="AK1154" s="188"/>
      <c r="AL1154" s="8"/>
      <c r="AM1154" s="8"/>
      <c r="AN1154" s="8"/>
      <c r="AO1154" s="8"/>
      <c r="AP1154" s="8"/>
      <c r="AQ1154" s="8"/>
      <c r="AR1154" s="5"/>
      <c r="AW1154" s="30"/>
      <c r="AX1154" s="30"/>
      <c r="BF1154" s="1"/>
      <c r="BG1154" s="1"/>
      <c r="BH1154" s="1"/>
      <c r="BI1154" s="1"/>
    </row>
    <row r="1155" spans="1:206" x14ac:dyDescent="0.2">
      <c r="A1155" s="125">
        <f t="shared" si="632"/>
        <v>43046</v>
      </c>
      <c r="B1155" s="177">
        <f t="shared" si="617"/>
        <v>307782.68350882427</v>
      </c>
      <c r="C1155" s="3">
        <f t="shared" si="633"/>
        <v>41550662.273691274</v>
      </c>
      <c r="D1155" s="177">
        <f t="shared" si="634"/>
        <v>249634.45406356</v>
      </c>
      <c r="E1155" s="177">
        <f t="shared" si="635"/>
        <v>13975.830337019999</v>
      </c>
      <c r="F1155" s="178">
        <f t="shared" si="618"/>
        <v>235658.62372654001</v>
      </c>
      <c r="G1155" s="179">
        <f t="shared" si="636"/>
        <v>4853.07</v>
      </c>
      <c r="H1155" s="180">
        <f>IF(AND(N1155=1,N1154&gt;1),VLOOKUP(A1154,[1]Plan1!$CW$105:$CY$215,3),H1154)</f>
        <v>4860.83</v>
      </c>
      <c r="I1155" s="181">
        <f t="shared" si="619"/>
        <v>42958</v>
      </c>
      <c r="J1155" s="181">
        <f t="shared" si="637"/>
        <v>42989</v>
      </c>
      <c r="K1155" s="182">
        <f t="shared" si="620"/>
        <v>1.5989878571709415E-3</v>
      </c>
      <c r="L1155" s="213">
        <f t="shared" si="638"/>
        <v>43049</v>
      </c>
      <c r="M1155" s="183">
        <f t="shared" si="639"/>
        <v>21</v>
      </c>
      <c r="N1155" s="183">
        <f t="shared" si="621"/>
        <v>18</v>
      </c>
      <c r="O1155" s="177">
        <f t="shared" si="622"/>
        <v>1.0013704000000001</v>
      </c>
      <c r="P1155" s="184">
        <f t="shared" si="648"/>
        <v>1.0018993</v>
      </c>
      <c r="Q1155" s="184">
        <f t="shared" si="640"/>
        <v>1.2259177822735261</v>
      </c>
      <c r="R1155" s="177">
        <f t="shared" si="647"/>
        <v>1.22759778</v>
      </c>
      <c r="S1155" s="177">
        <f t="shared" si="641"/>
        <v>1.21495468</v>
      </c>
      <c r="T1155" s="177">
        <f t="shared" si="623"/>
        <v>303294.54825375997</v>
      </c>
      <c r="U1155" s="177">
        <f t="shared" si="624"/>
        <v>3004.1701378284256</v>
      </c>
      <c r="V1155" s="177">
        <f t="shared" si="625"/>
        <v>53635.379598015825</v>
      </c>
      <c r="W1155" s="177">
        <f t="shared" si="626"/>
        <v>306274.00379940425</v>
      </c>
      <c r="X1155" s="185">
        <f t="shared" si="627"/>
        <v>0</v>
      </c>
      <c r="Y1155" s="177">
        <f t="shared" si="628"/>
        <v>0</v>
      </c>
      <c r="Z1155" s="186">
        <f t="shared" si="629"/>
        <v>0</v>
      </c>
      <c r="AA1155" s="177">
        <f t="shared" si="642"/>
        <v>0</v>
      </c>
      <c r="AB1155" s="187">
        <f t="shared" si="643"/>
        <v>7.1215000000000001E-2</v>
      </c>
      <c r="AC1155" s="185">
        <f t="shared" si="630"/>
        <v>18</v>
      </c>
      <c r="AD1155" s="185">
        <v>252</v>
      </c>
      <c r="AE1155" s="184">
        <f t="shared" si="645"/>
        <v>1.0049259150000001</v>
      </c>
      <c r="AF1155" s="177">
        <f t="shared" si="646"/>
        <v>1494.00316466</v>
      </c>
      <c r="AG1155" s="177">
        <f t="shared" si="631"/>
        <v>1508.6797094200001</v>
      </c>
      <c r="AH1155" s="188">
        <f t="shared" si="644"/>
        <v>0</v>
      </c>
      <c r="AI1155" s="188"/>
      <c r="AJ1155" s="188"/>
      <c r="AK1155" s="188"/>
      <c r="AL1155" s="8"/>
      <c r="AM1155" s="8"/>
      <c r="AN1155" s="8"/>
      <c r="AO1155" s="8"/>
      <c r="AP1155" s="8"/>
      <c r="AQ1155" s="8"/>
      <c r="AR1155" s="5"/>
      <c r="AW1155" s="30"/>
      <c r="AX1155" s="30"/>
      <c r="BF1155" s="1"/>
      <c r="BG1155" s="1"/>
      <c r="BH1155" s="1"/>
      <c r="BI1155" s="1"/>
    </row>
    <row r="1156" spans="1:206" x14ac:dyDescent="0.2">
      <c r="A1156" s="125">
        <f t="shared" si="632"/>
        <v>43047</v>
      </c>
      <c r="B1156" s="177">
        <f t="shared" si="617"/>
        <v>307888.84180254035</v>
      </c>
      <c r="C1156" s="3">
        <f t="shared" si="633"/>
        <v>41564993.643342949</v>
      </c>
      <c r="D1156" s="177">
        <f t="shared" si="634"/>
        <v>249634.45406356</v>
      </c>
      <c r="E1156" s="177">
        <f t="shared" si="635"/>
        <v>13975.830337019999</v>
      </c>
      <c r="F1156" s="178">
        <f t="shared" si="618"/>
        <v>235658.62372654001</v>
      </c>
      <c r="G1156" s="179">
        <f t="shared" si="636"/>
        <v>4853.07</v>
      </c>
      <c r="H1156" s="180">
        <f>IF(AND(N1156=1,N1155&gt;1),VLOOKUP(A1155,[1]Plan1!$CW$105:$CY$215,3),H1155)</f>
        <v>4860.83</v>
      </c>
      <c r="I1156" s="181">
        <f t="shared" si="619"/>
        <v>42958</v>
      </c>
      <c r="J1156" s="181">
        <f t="shared" si="637"/>
        <v>42989</v>
      </c>
      <c r="K1156" s="182">
        <f t="shared" si="620"/>
        <v>1.5989878571709415E-3</v>
      </c>
      <c r="L1156" s="213">
        <f t="shared" si="638"/>
        <v>43049</v>
      </c>
      <c r="M1156" s="183">
        <f t="shared" si="639"/>
        <v>21</v>
      </c>
      <c r="N1156" s="183">
        <f t="shared" si="621"/>
        <v>19</v>
      </c>
      <c r="O1156" s="177">
        <f t="shared" si="622"/>
        <v>1.00144659</v>
      </c>
      <c r="P1156" s="184">
        <f t="shared" si="648"/>
        <v>1.0018993</v>
      </c>
      <c r="Q1156" s="184">
        <f t="shared" si="640"/>
        <v>1.2259177822735261</v>
      </c>
      <c r="R1156" s="177">
        <f t="shared" si="647"/>
        <v>1.2276911800000001</v>
      </c>
      <c r="S1156" s="177">
        <f t="shared" si="641"/>
        <v>1.21495468</v>
      </c>
      <c r="T1156" s="177">
        <f t="shared" si="623"/>
        <v>303294.54825375997</v>
      </c>
      <c r="U1156" s="177">
        <f t="shared" si="624"/>
        <v>3004.1701378284256</v>
      </c>
      <c r="V1156" s="177">
        <f t="shared" si="625"/>
        <v>53657.39011347192</v>
      </c>
      <c r="W1156" s="177">
        <f t="shared" si="626"/>
        <v>306296.01431486034</v>
      </c>
      <c r="X1156" s="185">
        <f t="shared" si="627"/>
        <v>0</v>
      </c>
      <c r="Y1156" s="177">
        <f t="shared" si="628"/>
        <v>0</v>
      </c>
      <c r="Z1156" s="186">
        <f t="shared" si="629"/>
        <v>0</v>
      </c>
      <c r="AA1156" s="177">
        <f t="shared" si="642"/>
        <v>0</v>
      </c>
      <c r="AB1156" s="187">
        <f t="shared" si="643"/>
        <v>7.1215000000000001E-2</v>
      </c>
      <c r="AC1156" s="185">
        <f t="shared" si="630"/>
        <v>19</v>
      </c>
      <c r="AD1156" s="185">
        <v>252</v>
      </c>
      <c r="AE1156" s="184">
        <f t="shared" si="645"/>
        <v>1.0052002879999999</v>
      </c>
      <c r="AF1156" s="177">
        <f t="shared" si="646"/>
        <v>1577.2189997400001</v>
      </c>
      <c r="AG1156" s="177">
        <f t="shared" si="631"/>
        <v>1592.8274876800001</v>
      </c>
      <c r="AH1156" s="188">
        <f t="shared" si="644"/>
        <v>0</v>
      </c>
      <c r="AI1156" s="188"/>
      <c r="AJ1156" s="188"/>
      <c r="AK1156" s="188"/>
      <c r="AL1156" s="8"/>
      <c r="AM1156" s="8"/>
      <c r="AN1156" s="8"/>
      <c r="AO1156" s="8"/>
      <c r="AP1156" s="8"/>
      <c r="AQ1156" s="8"/>
      <c r="AR1156" s="5"/>
      <c r="AW1156" s="30"/>
      <c r="AX1156" s="30"/>
      <c r="BF1156" s="1"/>
      <c r="BG1156" s="1"/>
      <c r="BH1156" s="1"/>
      <c r="BI1156" s="1"/>
    </row>
    <row r="1157" spans="1:206" x14ac:dyDescent="0.2">
      <c r="A1157" s="125">
        <f t="shared" si="632"/>
        <v>43048</v>
      </c>
      <c r="B1157" s="177">
        <f t="shared" si="617"/>
        <v>307995.03484197636</v>
      </c>
      <c r="C1157" s="3">
        <f t="shared" si="633"/>
        <v>41579329.703666806</v>
      </c>
      <c r="D1157" s="177">
        <f t="shared" si="634"/>
        <v>249634.45406356</v>
      </c>
      <c r="E1157" s="177">
        <f t="shared" si="635"/>
        <v>13975.830337019999</v>
      </c>
      <c r="F1157" s="178">
        <f t="shared" si="618"/>
        <v>235658.62372654001</v>
      </c>
      <c r="G1157" s="179">
        <f t="shared" si="636"/>
        <v>4853.07</v>
      </c>
      <c r="H1157" s="180">
        <f>IF(AND(N1157=1,N1156&gt;1),VLOOKUP(A1156,[1]Plan1!$CW$105:$CY$215,3),H1156)</f>
        <v>4860.83</v>
      </c>
      <c r="I1157" s="181">
        <f t="shared" si="619"/>
        <v>42958</v>
      </c>
      <c r="J1157" s="181">
        <f t="shared" si="637"/>
        <v>42989</v>
      </c>
      <c r="K1157" s="182">
        <f t="shared" si="620"/>
        <v>1.5989878571709415E-3</v>
      </c>
      <c r="L1157" s="213">
        <f t="shared" si="638"/>
        <v>43049</v>
      </c>
      <c r="M1157" s="183">
        <f t="shared" si="639"/>
        <v>21</v>
      </c>
      <c r="N1157" s="183">
        <f t="shared" si="621"/>
        <v>20</v>
      </c>
      <c r="O1157" s="177">
        <f t="shared" si="622"/>
        <v>1.0015227799999999</v>
      </c>
      <c r="P1157" s="184">
        <f t="shared" si="648"/>
        <v>1.0018993</v>
      </c>
      <c r="Q1157" s="184">
        <f t="shared" si="640"/>
        <v>1.2259177822735261</v>
      </c>
      <c r="R1157" s="177">
        <f t="shared" si="647"/>
        <v>1.22778458</v>
      </c>
      <c r="S1157" s="177">
        <f t="shared" si="641"/>
        <v>1.21495468</v>
      </c>
      <c r="T1157" s="177">
        <f t="shared" si="623"/>
        <v>303294.54825375997</v>
      </c>
      <c r="U1157" s="177">
        <f t="shared" si="624"/>
        <v>3004.1701378284256</v>
      </c>
      <c r="V1157" s="177">
        <f t="shared" si="625"/>
        <v>53679.400628927957</v>
      </c>
      <c r="W1157" s="177">
        <f t="shared" si="626"/>
        <v>306318.02483031637</v>
      </c>
      <c r="X1157" s="185">
        <f t="shared" si="627"/>
        <v>0</v>
      </c>
      <c r="Y1157" s="177">
        <f t="shared" si="628"/>
        <v>0</v>
      </c>
      <c r="Z1157" s="186">
        <f t="shared" si="629"/>
        <v>0</v>
      </c>
      <c r="AA1157" s="177">
        <f t="shared" si="642"/>
        <v>0</v>
      </c>
      <c r="AB1157" s="187">
        <f t="shared" si="643"/>
        <v>7.1215000000000001E-2</v>
      </c>
      <c r="AC1157" s="185">
        <f t="shared" si="630"/>
        <v>20</v>
      </c>
      <c r="AD1157" s="185">
        <v>252</v>
      </c>
      <c r="AE1157" s="184">
        <f t="shared" si="645"/>
        <v>1.005474735</v>
      </c>
      <c r="AF1157" s="177">
        <f t="shared" si="646"/>
        <v>1660.45727863</v>
      </c>
      <c r="AG1157" s="177">
        <f t="shared" si="631"/>
        <v>1677.0100116599999</v>
      </c>
      <c r="AH1157" s="188">
        <f t="shared" si="644"/>
        <v>0</v>
      </c>
      <c r="AI1157" s="188"/>
      <c r="AJ1157" s="188"/>
      <c r="AK1157" s="188"/>
      <c r="AL1157" s="8"/>
      <c r="AM1157" s="8"/>
      <c r="AN1157" s="8"/>
      <c r="AO1157" s="8"/>
      <c r="AP1157" s="8"/>
      <c r="AQ1157" s="8"/>
      <c r="AR1157" s="5"/>
      <c r="AW1157" s="30"/>
      <c r="AX1157" s="30"/>
      <c r="BF1157" s="1"/>
      <c r="BG1157" s="1"/>
      <c r="BH1157" s="1"/>
      <c r="BI1157" s="1"/>
    </row>
    <row r="1158" spans="1:206" x14ac:dyDescent="0.2">
      <c r="A1158" s="125">
        <f t="shared" si="632"/>
        <v>43049</v>
      </c>
      <c r="B1158" s="177">
        <f t="shared" si="617"/>
        <v>308101.26767862489</v>
      </c>
      <c r="C1158" s="3">
        <f t="shared" si="633"/>
        <v>41593671.13661436</v>
      </c>
      <c r="D1158" s="177">
        <f t="shared" si="634"/>
        <v>249634.45406356</v>
      </c>
      <c r="E1158" s="177">
        <f t="shared" si="635"/>
        <v>13975.830337019999</v>
      </c>
      <c r="F1158" s="178">
        <f t="shared" si="618"/>
        <v>235658.62372654001</v>
      </c>
      <c r="G1158" s="179">
        <f t="shared" si="636"/>
        <v>4853.07</v>
      </c>
      <c r="H1158" s="180">
        <f>IF(AND(N1158=1,N1157&gt;1),VLOOKUP(A1157,[1]Plan1!$CW$105:$CY$215,3),H1157)</f>
        <v>4860.83</v>
      </c>
      <c r="I1158" s="181">
        <f t="shared" si="619"/>
        <v>42958</v>
      </c>
      <c r="J1158" s="181">
        <f t="shared" si="637"/>
        <v>42989</v>
      </c>
      <c r="K1158" s="182">
        <f t="shared" si="620"/>
        <v>1.5989878571709415E-3</v>
      </c>
      <c r="L1158" s="213">
        <f t="shared" si="638"/>
        <v>43049</v>
      </c>
      <c r="M1158" s="183">
        <f t="shared" si="639"/>
        <v>21</v>
      </c>
      <c r="N1158" s="183">
        <f t="shared" si="621"/>
        <v>21</v>
      </c>
      <c r="O1158" s="177">
        <f t="shared" si="622"/>
        <v>1.00159898</v>
      </c>
      <c r="P1158" s="184">
        <f t="shared" si="648"/>
        <v>1.0018993</v>
      </c>
      <c r="Q1158" s="184">
        <f t="shared" si="640"/>
        <v>1.2259177822735261</v>
      </c>
      <c r="R1158" s="177">
        <f t="shared" si="647"/>
        <v>1.227878</v>
      </c>
      <c r="S1158" s="177">
        <f t="shared" si="641"/>
        <v>1.21495468</v>
      </c>
      <c r="T1158" s="177">
        <f t="shared" si="623"/>
        <v>303294.54825375997</v>
      </c>
      <c r="U1158" s="177">
        <f t="shared" si="624"/>
        <v>3004.1701378284256</v>
      </c>
      <c r="V1158" s="177">
        <f t="shared" si="625"/>
        <v>53701.415857556494</v>
      </c>
      <c r="W1158" s="177">
        <f t="shared" si="626"/>
        <v>306340.0400589449</v>
      </c>
      <c r="X1158" s="185">
        <f t="shared" si="627"/>
        <v>38</v>
      </c>
      <c r="Y1158" s="177">
        <f t="shared" si="628"/>
        <v>2710.28126776</v>
      </c>
      <c r="Z1158" s="186">
        <f t="shared" si="629"/>
        <v>1.0857E-2</v>
      </c>
      <c r="AA1158" s="177">
        <f t="shared" si="642"/>
        <v>3292.8689103900001</v>
      </c>
      <c r="AB1158" s="187">
        <f t="shared" si="643"/>
        <v>7.1215000000000001E-2</v>
      </c>
      <c r="AC1158" s="185">
        <f t="shared" si="630"/>
        <v>21</v>
      </c>
      <c r="AD1158" s="185">
        <v>252</v>
      </c>
      <c r="AE1158" s="184">
        <f t="shared" si="645"/>
        <v>1.005749257</v>
      </c>
      <c r="AF1158" s="177">
        <f t="shared" si="646"/>
        <v>1743.7183046</v>
      </c>
      <c r="AG1158" s="177">
        <f t="shared" si="631"/>
        <v>1761.2276196800001</v>
      </c>
      <c r="AH1158" s="188">
        <f t="shared" si="644"/>
        <v>5036.5872149900006</v>
      </c>
      <c r="AI1158" s="188"/>
      <c r="AJ1158" s="188"/>
      <c r="AK1158" s="188"/>
      <c r="AL1158" s="8"/>
      <c r="AM1158" s="8"/>
      <c r="AN1158" s="8"/>
      <c r="AO1158" s="8"/>
      <c r="AP1158" s="8"/>
      <c r="AQ1158" s="8"/>
      <c r="AR1158" s="5"/>
      <c r="AW1158" s="30"/>
      <c r="AX1158" s="30"/>
      <c r="BF1158" s="1"/>
      <c r="BG1158" s="1"/>
      <c r="BH1158" s="1"/>
      <c r="BI1158" s="1"/>
    </row>
    <row r="1159" spans="1:206" x14ac:dyDescent="0.2">
      <c r="A1159" s="125">
        <f t="shared" si="632"/>
        <v>43050</v>
      </c>
      <c r="B1159" s="177">
        <f t="shared" si="617"/>
        <v>303190.58158525836</v>
      </c>
      <c r="C1159" s="3">
        <f t="shared" si="633"/>
        <v>40930728.514009878</v>
      </c>
      <c r="D1159" s="177">
        <f t="shared" si="634"/>
        <v>246924.1727958</v>
      </c>
      <c r="E1159" s="177">
        <f t="shared" si="635"/>
        <v>11265.54906926</v>
      </c>
      <c r="F1159" s="178">
        <f t="shared" si="618"/>
        <v>235658.62372654001</v>
      </c>
      <c r="G1159" s="179">
        <f t="shared" si="636"/>
        <v>4860.83</v>
      </c>
      <c r="H1159" s="180">
        <f>IF(AND(N1159=1,N1158&gt;1),VLOOKUP(A1158,[1]Plan1!$CW$105:$CY$215,3),H1158)</f>
        <v>4881.25</v>
      </c>
      <c r="I1159" s="181">
        <f t="shared" si="619"/>
        <v>42989</v>
      </c>
      <c r="J1159" s="181">
        <f t="shared" si="637"/>
        <v>43019</v>
      </c>
      <c r="K1159" s="182">
        <f t="shared" si="620"/>
        <v>4.2009286479880448E-3</v>
      </c>
      <c r="L1159" s="213">
        <f t="shared" si="638"/>
        <v>43080</v>
      </c>
      <c r="M1159" s="183">
        <f t="shared" si="639"/>
        <v>20</v>
      </c>
      <c r="N1159" s="183">
        <f t="shared" si="621"/>
        <v>1</v>
      </c>
      <c r="O1159" s="177">
        <f t="shared" si="622"/>
        <v>1.0002096199999999</v>
      </c>
      <c r="P1159" s="184">
        <f t="shared" si="648"/>
        <v>1.00159898</v>
      </c>
      <c r="Q1159" s="184">
        <f t="shared" si="640"/>
        <v>1.2278780002890259</v>
      </c>
      <c r="R1159" s="177">
        <f t="shared" si="647"/>
        <v>1.2281353800000001</v>
      </c>
      <c r="S1159" s="177">
        <f t="shared" si="641"/>
        <v>1.21495468</v>
      </c>
      <c r="T1159" s="177">
        <f t="shared" si="623"/>
        <v>300001.67934337998</v>
      </c>
      <c r="U1159" s="177">
        <f t="shared" si="624"/>
        <v>2421.5824952070807</v>
      </c>
      <c r="V1159" s="177">
        <f t="shared" si="625"/>
        <v>53762.069674131249</v>
      </c>
      <c r="W1159" s="177">
        <f t="shared" si="626"/>
        <v>303107.82496513834</v>
      </c>
      <c r="X1159" s="185">
        <f t="shared" si="627"/>
        <v>0</v>
      </c>
      <c r="Y1159" s="177">
        <f t="shared" si="628"/>
        <v>0</v>
      </c>
      <c r="Z1159" s="186">
        <f t="shared" si="629"/>
        <v>0</v>
      </c>
      <c r="AA1159" s="177">
        <f t="shared" si="642"/>
        <v>0</v>
      </c>
      <c r="AB1159" s="187">
        <f t="shared" si="643"/>
        <v>7.1215000000000001E-2</v>
      </c>
      <c r="AC1159" s="185">
        <f t="shared" si="630"/>
        <v>1</v>
      </c>
      <c r="AD1159" s="185">
        <v>252</v>
      </c>
      <c r="AE1159" s="184">
        <f t="shared" si="645"/>
        <v>1.000273027</v>
      </c>
      <c r="AF1159" s="177">
        <f t="shared" si="646"/>
        <v>81.908558499999998</v>
      </c>
      <c r="AG1159" s="177">
        <f t="shared" si="631"/>
        <v>82.756620119999994</v>
      </c>
      <c r="AH1159" s="188">
        <f t="shared" si="644"/>
        <v>0</v>
      </c>
      <c r="AI1159" s="188"/>
      <c r="AJ1159" s="188"/>
      <c r="AK1159" s="188"/>
      <c r="AL1159" s="8"/>
      <c r="AM1159" s="8"/>
      <c r="AN1159" s="13"/>
      <c r="AO1159" s="13"/>
      <c r="AP1159" s="13"/>
      <c r="AQ1159" s="13"/>
      <c r="AR1159" s="5"/>
      <c r="AS1159" s="17"/>
      <c r="AT1159" s="17"/>
      <c r="AU1159" s="17"/>
      <c r="AV1159" s="17"/>
      <c r="AW1159" s="25"/>
      <c r="AX1159" s="25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</row>
    <row r="1160" spans="1:206" x14ac:dyDescent="0.2">
      <c r="A1160" s="125">
        <f t="shared" si="632"/>
        <v>43051</v>
      </c>
      <c r="B1160" s="177">
        <f t="shared" si="617"/>
        <v>303190.58158525836</v>
      </c>
      <c r="C1160" s="3">
        <f t="shared" si="633"/>
        <v>40930728.514009878</v>
      </c>
      <c r="D1160" s="177">
        <f t="shared" si="634"/>
        <v>246924.1727958</v>
      </c>
      <c r="E1160" s="177">
        <f t="shared" si="635"/>
        <v>11265.54906926</v>
      </c>
      <c r="F1160" s="178">
        <f t="shared" si="618"/>
        <v>235658.62372654001</v>
      </c>
      <c r="G1160" s="179">
        <f t="shared" si="636"/>
        <v>4860.83</v>
      </c>
      <c r="H1160" s="180">
        <f>IF(AND(N1160=1,N1159&gt;1),VLOOKUP(A1159,[1]Plan1!$CW$105:$CY$215,3),H1159)</f>
        <v>4881.25</v>
      </c>
      <c r="I1160" s="181">
        <f t="shared" si="619"/>
        <v>42989</v>
      </c>
      <c r="J1160" s="181">
        <f t="shared" si="637"/>
        <v>43019</v>
      </c>
      <c r="K1160" s="182">
        <f t="shared" si="620"/>
        <v>4.2009286479880448E-3</v>
      </c>
      <c r="L1160" s="213">
        <f t="shared" si="638"/>
        <v>43080</v>
      </c>
      <c r="M1160" s="183">
        <f t="shared" si="639"/>
        <v>20</v>
      </c>
      <c r="N1160" s="183">
        <f t="shared" si="621"/>
        <v>1</v>
      </c>
      <c r="O1160" s="177">
        <f t="shared" si="622"/>
        <v>1.0002096199999999</v>
      </c>
      <c r="P1160" s="184">
        <f t="shared" si="648"/>
        <v>1.00159898</v>
      </c>
      <c r="Q1160" s="184">
        <f t="shared" si="640"/>
        <v>1.2278780002890259</v>
      </c>
      <c r="R1160" s="177">
        <f t="shared" si="647"/>
        <v>1.2281353800000001</v>
      </c>
      <c r="S1160" s="177">
        <f t="shared" si="641"/>
        <v>1.21495468</v>
      </c>
      <c r="T1160" s="177">
        <f t="shared" si="623"/>
        <v>300001.67934337998</v>
      </c>
      <c r="U1160" s="177">
        <f t="shared" si="624"/>
        <v>2421.5824952070807</v>
      </c>
      <c r="V1160" s="177">
        <f t="shared" si="625"/>
        <v>53762.069674131249</v>
      </c>
      <c r="W1160" s="177">
        <f t="shared" si="626"/>
        <v>303107.82496513834</v>
      </c>
      <c r="X1160" s="185">
        <f t="shared" si="627"/>
        <v>0</v>
      </c>
      <c r="Y1160" s="177">
        <f t="shared" si="628"/>
        <v>0</v>
      </c>
      <c r="Z1160" s="186">
        <f t="shared" si="629"/>
        <v>0</v>
      </c>
      <c r="AA1160" s="177">
        <f t="shared" si="642"/>
        <v>0</v>
      </c>
      <c r="AB1160" s="187">
        <f t="shared" si="643"/>
        <v>7.1215000000000001E-2</v>
      </c>
      <c r="AC1160" s="185">
        <f t="shared" si="630"/>
        <v>1</v>
      </c>
      <c r="AD1160" s="185">
        <v>252</v>
      </c>
      <c r="AE1160" s="184">
        <f t="shared" si="645"/>
        <v>1.000273027</v>
      </c>
      <c r="AF1160" s="177">
        <f t="shared" si="646"/>
        <v>81.908558499999998</v>
      </c>
      <c r="AG1160" s="177">
        <f t="shared" si="631"/>
        <v>82.756620119999994</v>
      </c>
      <c r="AH1160" s="188">
        <f t="shared" si="644"/>
        <v>0</v>
      </c>
      <c r="AI1160" s="188"/>
      <c r="AJ1160" s="188"/>
      <c r="AK1160" s="188"/>
      <c r="AL1160" s="8"/>
      <c r="AM1160" s="8"/>
      <c r="AN1160" s="8"/>
      <c r="AO1160" s="8"/>
      <c r="AP1160" s="8"/>
      <c r="AQ1160" s="8"/>
      <c r="AR1160" s="5"/>
      <c r="AW1160" s="30"/>
      <c r="AX1160" s="30"/>
      <c r="BF1160" s="1"/>
      <c r="BG1160" s="1"/>
      <c r="BH1160" s="1"/>
      <c r="BI1160" s="1"/>
    </row>
    <row r="1161" spans="1:206" x14ac:dyDescent="0.2">
      <c r="A1161" s="125">
        <f t="shared" si="632"/>
        <v>43052</v>
      </c>
      <c r="B1161" s="177">
        <f t="shared" si="617"/>
        <v>303190.58158525836</v>
      </c>
      <c r="C1161" s="3">
        <f t="shared" si="633"/>
        <v>40930728.514009878</v>
      </c>
      <c r="D1161" s="177">
        <f t="shared" si="634"/>
        <v>246924.1727958</v>
      </c>
      <c r="E1161" s="177">
        <f t="shared" si="635"/>
        <v>11265.54906926</v>
      </c>
      <c r="F1161" s="178">
        <f t="shared" si="618"/>
        <v>235658.62372654001</v>
      </c>
      <c r="G1161" s="179">
        <f t="shared" si="636"/>
        <v>4860.83</v>
      </c>
      <c r="H1161" s="180">
        <f>IF(AND(N1161=1,N1160&gt;1),VLOOKUP(A1160,[1]Plan1!$CW$105:$CY$215,3),H1160)</f>
        <v>4881.25</v>
      </c>
      <c r="I1161" s="181">
        <f t="shared" si="619"/>
        <v>42989</v>
      </c>
      <c r="J1161" s="181">
        <f t="shared" si="637"/>
        <v>43019</v>
      </c>
      <c r="K1161" s="182">
        <f t="shared" si="620"/>
        <v>4.2009286479880448E-3</v>
      </c>
      <c r="L1161" s="213">
        <f t="shared" si="638"/>
        <v>43080</v>
      </c>
      <c r="M1161" s="183">
        <f t="shared" si="639"/>
        <v>20</v>
      </c>
      <c r="N1161" s="183">
        <f t="shared" si="621"/>
        <v>1</v>
      </c>
      <c r="O1161" s="177">
        <f t="shared" si="622"/>
        <v>1.0002096199999999</v>
      </c>
      <c r="P1161" s="184">
        <f t="shared" si="648"/>
        <v>1.00159898</v>
      </c>
      <c r="Q1161" s="184">
        <f t="shared" si="640"/>
        <v>1.2278780002890259</v>
      </c>
      <c r="R1161" s="177">
        <f t="shared" si="647"/>
        <v>1.2281353800000001</v>
      </c>
      <c r="S1161" s="177">
        <f t="shared" si="641"/>
        <v>1.21495468</v>
      </c>
      <c r="T1161" s="177">
        <f t="shared" si="623"/>
        <v>300001.67934337998</v>
      </c>
      <c r="U1161" s="177">
        <f t="shared" si="624"/>
        <v>2421.5824952070807</v>
      </c>
      <c r="V1161" s="177">
        <f t="shared" si="625"/>
        <v>53762.069674131249</v>
      </c>
      <c r="W1161" s="177">
        <f t="shared" si="626"/>
        <v>303107.82496513834</v>
      </c>
      <c r="X1161" s="185">
        <f t="shared" si="627"/>
        <v>0</v>
      </c>
      <c r="Y1161" s="177">
        <f t="shared" si="628"/>
        <v>0</v>
      </c>
      <c r="Z1161" s="186">
        <f t="shared" si="629"/>
        <v>0</v>
      </c>
      <c r="AA1161" s="177">
        <f t="shared" si="642"/>
        <v>0</v>
      </c>
      <c r="AB1161" s="187">
        <f t="shared" si="643"/>
        <v>7.1215000000000001E-2</v>
      </c>
      <c r="AC1161" s="185">
        <f t="shared" si="630"/>
        <v>1</v>
      </c>
      <c r="AD1161" s="185">
        <v>252</v>
      </c>
      <c r="AE1161" s="184">
        <f t="shared" si="645"/>
        <v>1.000273027</v>
      </c>
      <c r="AF1161" s="177">
        <f t="shared" si="646"/>
        <v>81.908558499999998</v>
      </c>
      <c r="AG1161" s="177">
        <f t="shared" si="631"/>
        <v>82.756620119999994</v>
      </c>
      <c r="AH1161" s="188">
        <f t="shared" si="644"/>
        <v>0</v>
      </c>
      <c r="AI1161" s="188"/>
      <c r="AJ1161" s="188"/>
      <c r="AK1161" s="188"/>
      <c r="AL1161" s="8"/>
      <c r="AM1161" s="8"/>
      <c r="AN1161" s="8"/>
      <c r="AO1161" s="8"/>
      <c r="AP1161" s="8"/>
      <c r="AQ1161" s="8"/>
      <c r="AR1161" s="5"/>
      <c r="AW1161" s="30"/>
      <c r="AX1161" s="30"/>
      <c r="BF1161" s="1"/>
      <c r="BG1161" s="1"/>
      <c r="BH1161" s="1"/>
      <c r="BI1161" s="1"/>
    </row>
    <row r="1162" spans="1:206" x14ac:dyDescent="0.2">
      <c r="A1162" s="125">
        <f t="shared" si="632"/>
        <v>43053</v>
      </c>
      <c r="B1162" s="177">
        <f t="shared" ref="B1162:B1225" si="649">(W1162+AG1162)</f>
        <v>303334.06674284296</v>
      </c>
      <c r="C1162" s="3">
        <f t="shared" si="633"/>
        <v>40950099.010283798</v>
      </c>
      <c r="D1162" s="177">
        <f t="shared" si="634"/>
        <v>246924.1727958</v>
      </c>
      <c r="E1162" s="177">
        <f t="shared" si="635"/>
        <v>11265.54906926</v>
      </c>
      <c r="F1162" s="178">
        <f t="shared" ref="F1162:F1225" si="650">(D1162-E1162)</f>
        <v>235658.62372654001</v>
      </c>
      <c r="G1162" s="179">
        <f t="shared" si="636"/>
        <v>4860.83</v>
      </c>
      <c r="H1162" s="180">
        <f>IF(AND(N1162=1,N1161&gt;1),VLOOKUP(A1161,[1]Plan1!$CW$105:$CY$215,3),H1161)</f>
        <v>4881.25</v>
      </c>
      <c r="I1162" s="181">
        <f t="shared" ref="I1162:I1225" si="651">EDATE(J1162,-1)</f>
        <v>42989</v>
      </c>
      <c r="J1162" s="181">
        <f t="shared" si="637"/>
        <v>43019</v>
      </c>
      <c r="K1162" s="182">
        <f t="shared" ref="K1162:K1225" si="652">(H1162/G1162)-1</f>
        <v>4.2009286479880448E-3</v>
      </c>
      <c r="L1162" s="213">
        <f t="shared" si="638"/>
        <v>43080</v>
      </c>
      <c r="M1162" s="183">
        <f t="shared" si="639"/>
        <v>20</v>
      </c>
      <c r="N1162" s="183">
        <f t="shared" ref="N1162:N1225" si="653">(M1162-(NETWORKDAYS(A1162,L1162,$AT$194:$AT$348)-1))</f>
        <v>2</v>
      </c>
      <c r="O1162" s="177">
        <f t="shared" ref="O1162:O1225" si="654">TRUNC((H1162/G1162)^TRUNC((N1162/M1162),9),8)</f>
        <v>1.0004192999999999</v>
      </c>
      <c r="P1162" s="184">
        <f t="shared" si="648"/>
        <v>1.00159898</v>
      </c>
      <c r="Q1162" s="184">
        <f t="shared" si="640"/>
        <v>1.2278780002890259</v>
      </c>
      <c r="R1162" s="177">
        <f t="shared" si="647"/>
        <v>1.2283928399999999</v>
      </c>
      <c r="S1162" s="177">
        <f t="shared" si="641"/>
        <v>1.21495468</v>
      </c>
      <c r="T1162" s="177">
        <f t="shared" ref="T1162:T1225" si="655">TRUNC(D1162*S1162,8)</f>
        <v>300001.67934337998</v>
      </c>
      <c r="U1162" s="177">
        <f t="shared" ref="U1162:U1225" si="656">(E1162*(S1162-1))</f>
        <v>2421.5824952070807</v>
      </c>
      <c r="V1162" s="177">
        <f t="shared" ref="V1162:V1225" si="657">(F1162*(R1162-1))</f>
        <v>53822.742343395839</v>
      </c>
      <c r="W1162" s="177">
        <f t="shared" ref="W1162:W1225" si="658">(D1162+U1162+V1162)</f>
        <v>303168.49763440294</v>
      </c>
      <c r="X1162" s="185">
        <f t="shared" ref="X1162:X1225" si="659">IF(VLOOKUP(A1162,AT$10:BC$190,10)=VLOOKUP(A1161,AT$10:BC$190,10),0,VLOOKUP(A1162,AT$10:BC$190,10))</f>
        <v>0</v>
      </c>
      <c r="Y1162" s="177">
        <f t="shared" ref="Y1162:Y1225" si="660">IF(X1162&gt;0,VLOOKUP(A1162,AT$12:AX$190,5),0)</f>
        <v>0</v>
      </c>
      <c r="Z1162" s="186">
        <f t="shared" ref="Z1162:Z1225" si="661">IF(X1162&gt;0,VLOOKUP($A1162,$AT$10:$AY$190,6),0)</f>
        <v>0</v>
      </c>
      <c r="AA1162" s="177">
        <f t="shared" si="642"/>
        <v>0</v>
      </c>
      <c r="AB1162" s="187">
        <f t="shared" si="643"/>
        <v>7.1215000000000001E-2</v>
      </c>
      <c r="AC1162" s="185">
        <f t="shared" ref="AC1162:AC1225" si="662">N1162</f>
        <v>2</v>
      </c>
      <c r="AD1162" s="185">
        <v>252</v>
      </c>
      <c r="AE1162" s="184">
        <f t="shared" si="645"/>
        <v>1.000546129</v>
      </c>
      <c r="AF1162" s="177">
        <f t="shared" si="646"/>
        <v>163.83961712999999</v>
      </c>
      <c r="AG1162" s="177">
        <f t="shared" ref="AG1162:AG1225" si="663">TRUNC((W1162*(AE1162-1)),8)</f>
        <v>165.56910844000001</v>
      </c>
      <c r="AH1162" s="188">
        <f t="shared" si="644"/>
        <v>0</v>
      </c>
      <c r="AI1162" s="188"/>
      <c r="AJ1162" s="188"/>
      <c r="AK1162" s="188"/>
      <c r="AL1162" s="8"/>
      <c r="AM1162" s="8"/>
      <c r="AN1162" s="8"/>
      <c r="AO1162" s="8"/>
      <c r="AP1162" s="8"/>
      <c r="AQ1162" s="8"/>
      <c r="AR1162" s="5"/>
      <c r="AW1162" s="30"/>
      <c r="AX1162" s="30"/>
      <c r="BF1162" s="1"/>
      <c r="BG1162" s="1"/>
      <c r="BH1162" s="1"/>
      <c r="BI1162" s="1"/>
    </row>
    <row r="1163" spans="1:206" x14ac:dyDescent="0.2">
      <c r="A1163" s="125">
        <f t="shared" ref="A1163:A1226" si="664">(A1162+1)</f>
        <v>43054</v>
      </c>
      <c r="B1163" s="177">
        <f t="shared" si="649"/>
        <v>303477.61721633247</v>
      </c>
      <c r="C1163" s="3">
        <f t="shared" ref="C1163:C1226" si="665">B1163*135</f>
        <v>40969478.324204884</v>
      </c>
      <c r="D1163" s="177">
        <f t="shared" ref="D1163:D1226" si="666">TRUNC(IF(X1162&gt;0,VLOOKUP(A1162,$AT$12:$AU$190,2),D1162),8)</f>
        <v>246924.1727958</v>
      </c>
      <c r="E1163" s="177">
        <f t="shared" ref="E1163:E1226" si="667">IF(ISERROR(VLOOKUP(A1163,AZ$12:BB$174,2,FALSE)=TRUE),E1162,VLOOKUP(A1163,AZ$12:BB$174,2,FALSE))</f>
        <v>11265.54906926</v>
      </c>
      <c r="F1163" s="178">
        <f t="shared" si="650"/>
        <v>235658.62372654001</v>
      </c>
      <c r="G1163" s="179">
        <f t="shared" ref="G1163:G1226" si="668">IF(H1163=H1162,G1162,H1162)</f>
        <v>4860.83</v>
      </c>
      <c r="H1163" s="180">
        <f>IF(AND(N1163=1,N1162&gt;1),VLOOKUP(A1162,[1]Plan1!$CW$105:$CY$215,3),H1162)</f>
        <v>4881.25</v>
      </c>
      <c r="I1163" s="181">
        <f t="shared" si="651"/>
        <v>42989</v>
      </c>
      <c r="J1163" s="181">
        <f t="shared" ref="J1163:J1226" si="669">IF(X1162&gt;0,EDATE(A1163,-1),+J1162)</f>
        <v>43019</v>
      </c>
      <c r="K1163" s="182">
        <f t="shared" si="652"/>
        <v>4.2009286479880448E-3</v>
      </c>
      <c r="L1163" s="213">
        <f t="shared" ref="L1163:L1226" si="670">VLOOKUP(A1162,AZ$193:BA$372,2)</f>
        <v>43080</v>
      </c>
      <c r="M1163" s="183">
        <f t="shared" ref="M1163:M1226" si="671">IF(L1163=L1162,M1162,NETWORKDAYS(L1162,L1163,$AT$194:$AT$348)-1)</f>
        <v>20</v>
      </c>
      <c r="N1163" s="183">
        <f t="shared" si="653"/>
        <v>3</v>
      </c>
      <c r="O1163" s="177">
        <f t="shared" si="654"/>
        <v>1.0006290099999999</v>
      </c>
      <c r="P1163" s="184">
        <f t="shared" si="648"/>
        <v>1.00159898</v>
      </c>
      <c r="Q1163" s="184">
        <f t="shared" ref="Q1163:Q1226" si="672">IF(L1163&gt;L1162,Q1162*P1163,Q1162)</f>
        <v>1.2278780002890259</v>
      </c>
      <c r="R1163" s="177">
        <f t="shared" si="647"/>
        <v>1.22865034</v>
      </c>
      <c r="S1163" s="177">
        <f t="shared" ref="S1163:S1226" si="673">IF(AND(X1163&gt;0,MONTH(A1163)=S$9),R1163,S1162)</f>
        <v>1.21495468</v>
      </c>
      <c r="T1163" s="177">
        <f t="shared" si="655"/>
        <v>300001.67934337998</v>
      </c>
      <c r="U1163" s="177">
        <f t="shared" si="656"/>
        <v>2421.5824952070807</v>
      </c>
      <c r="V1163" s="177">
        <f t="shared" si="657"/>
        <v>53883.42443900543</v>
      </c>
      <c r="W1163" s="177">
        <f t="shared" si="658"/>
        <v>303229.17973001249</v>
      </c>
      <c r="X1163" s="185">
        <f t="shared" si="659"/>
        <v>0</v>
      </c>
      <c r="Y1163" s="177">
        <f t="shared" si="660"/>
        <v>0</v>
      </c>
      <c r="Z1163" s="186">
        <f t="shared" si="661"/>
        <v>0</v>
      </c>
      <c r="AA1163" s="177">
        <f t="shared" ref="AA1163:AA1226" si="674">IF(Z1163&gt;0,TRUNC(Z1163*T1163,8),0)</f>
        <v>0</v>
      </c>
      <c r="AB1163" s="187">
        <f t="shared" ref="AB1163:AB1226" si="675">(AB1162)</f>
        <v>7.1215000000000001E-2</v>
      </c>
      <c r="AC1163" s="185">
        <f t="shared" si="662"/>
        <v>3</v>
      </c>
      <c r="AD1163" s="185">
        <v>252</v>
      </c>
      <c r="AE1163" s="184">
        <f t="shared" si="645"/>
        <v>1.0008193059999999</v>
      </c>
      <c r="AF1163" s="177">
        <f t="shared" si="646"/>
        <v>245.79317588999999</v>
      </c>
      <c r="AG1163" s="177">
        <f t="shared" si="663"/>
        <v>248.43748632</v>
      </c>
      <c r="AH1163" s="188">
        <f t="shared" ref="AH1163:AH1226" si="676">IF(AA1163&gt;0,AA1163+AF1163,0)</f>
        <v>0</v>
      </c>
      <c r="AI1163" s="188"/>
      <c r="AJ1163" s="188"/>
      <c r="AK1163" s="188"/>
      <c r="AL1163" s="8"/>
      <c r="AM1163" s="8"/>
      <c r="AN1163" s="8"/>
      <c r="AO1163" s="8"/>
      <c r="AP1163" s="8"/>
      <c r="AQ1163" s="8"/>
      <c r="AR1163" s="5"/>
      <c r="AW1163" s="30"/>
      <c r="AX1163" s="30"/>
      <c r="BF1163" s="1"/>
      <c r="BG1163" s="1"/>
      <c r="BH1163" s="1"/>
      <c r="BI1163" s="1"/>
    </row>
    <row r="1164" spans="1:206" x14ac:dyDescent="0.2">
      <c r="A1164" s="125">
        <f t="shared" si="664"/>
        <v>43055</v>
      </c>
      <c r="B1164" s="177">
        <f t="shared" si="649"/>
        <v>303477.61721633247</v>
      </c>
      <c r="C1164" s="3">
        <f t="shared" si="665"/>
        <v>40969478.324204884</v>
      </c>
      <c r="D1164" s="177">
        <f t="shared" si="666"/>
        <v>246924.1727958</v>
      </c>
      <c r="E1164" s="177">
        <f t="shared" si="667"/>
        <v>11265.54906926</v>
      </c>
      <c r="F1164" s="178">
        <f t="shared" si="650"/>
        <v>235658.62372654001</v>
      </c>
      <c r="G1164" s="179">
        <f t="shared" si="668"/>
        <v>4860.83</v>
      </c>
      <c r="H1164" s="180">
        <f>IF(AND(N1164=1,N1163&gt;1),VLOOKUP(A1163,[1]Plan1!$CW$105:$CY$215,3),H1163)</f>
        <v>4881.25</v>
      </c>
      <c r="I1164" s="181">
        <f t="shared" si="651"/>
        <v>42989</v>
      </c>
      <c r="J1164" s="181">
        <f t="shared" si="669"/>
        <v>43019</v>
      </c>
      <c r="K1164" s="182">
        <f t="shared" si="652"/>
        <v>4.2009286479880448E-3</v>
      </c>
      <c r="L1164" s="213">
        <f t="shared" si="670"/>
        <v>43080</v>
      </c>
      <c r="M1164" s="183">
        <f t="shared" si="671"/>
        <v>20</v>
      </c>
      <c r="N1164" s="183">
        <f t="shared" si="653"/>
        <v>3</v>
      </c>
      <c r="O1164" s="177">
        <f t="shared" si="654"/>
        <v>1.0006290099999999</v>
      </c>
      <c r="P1164" s="184">
        <f t="shared" si="648"/>
        <v>1.00159898</v>
      </c>
      <c r="Q1164" s="184">
        <f t="shared" si="672"/>
        <v>1.2278780002890259</v>
      </c>
      <c r="R1164" s="177">
        <f t="shared" si="647"/>
        <v>1.22865034</v>
      </c>
      <c r="S1164" s="177">
        <f t="shared" si="673"/>
        <v>1.21495468</v>
      </c>
      <c r="T1164" s="177">
        <f t="shared" si="655"/>
        <v>300001.67934337998</v>
      </c>
      <c r="U1164" s="177">
        <f t="shared" si="656"/>
        <v>2421.5824952070807</v>
      </c>
      <c r="V1164" s="177">
        <f t="shared" si="657"/>
        <v>53883.42443900543</v>
      </c>
      <c r="W1164" s="177">
        <f t="shared" si="658"/>
        <v>303229.17973001249</v>
      </c>
      <c r="X1164" s="185">
        <f t="shared" si="659"/>
        <v>0</v>
      </c>
      <c r="Y1164" s="177">
        <f t="shared" si="660"/>
        <v>0</v>
      </c>
      <c r="Z1164" s="186">
        <f t="shared" si="661"/>
        <v>0</v>
      </c>
      <c r="AA1164" s="177">
        <f t="shared" si="674"/>
        <v>0</v>
      </c>
      <c r="AB1164" s="187">
        <f t="shared" si="675"/>
        <v>7.1215000000000001E-2</v>
      </c>
      <c r="AC1164" s="185">
        <f t="shared" si="662"/>
        <v>3</v>
      </c>
      <c r="AD1164" s="185">
        <v>252</v>
      </c>
      <c r="AE1164" s="184">
        <f t="shared" si="645"/>
        <v>1.0008193059999999</v>
      </c>
      <c r="AF1164" s="177">
        <f t="shared" si="646"/>
        <v>245.79317588999999</v>
      </c>
      <c r="AG1164" s="177">
        <f t="shared" si="663"/>
        <v>248.43748632</v>
      </c>
      <c r="AH1164" s="188">
        <f t="shared" si="676"/>
        <v>0</v>
      </c>
      <c r="AI1164" s="188"/>
      <c r="AJ1164" s="188"/>
      <c r="AK1164" s="188"/>
      <c r="AL1164" s="8"/>
      <c r="AM1164" s="8"/>
      <c r="AN1164" s="8"/>
      <c r="AO1164" s="8"/>
      <c r="AP1164" s="8"/>
      <c r="AQ1164" s="8"/>
      <c r="AR1164" s="5"/>
      <c r="AW1164" s="30"/>
      <c r="AX1164" s="30"/>
      <c r="BF1164" s="1"/>
      <c r="BG1164" s="1"/>
      <c r="BH1164" s="1"/>
      <c r="BI1164" s="1"/>
    </row>
    <row r="1165" spans="1:206" x14ac:dyDescent="0.2">
      <c r="A1165" s="125">
        <f t="shared" si="664"/>
        <v>43056</v>
      </c>
      <c r="B1165" s="177">
        <f t="shared" si="649"/>
        <v>303621.23744214955</v>
      </c>
      <c r="C1165" s="3">
        <f t="shared" si="665"/>
        <v>40988867.05469019</v>
      </c>
      <c r="D1165" s="177">
        <f t="shared" si="666"/>
        <v>246924.1727958</v>
      </c>
      <c r="E1165" s="177">
        <f t="shared" si="667"/>
        <v>11265.54906926</v>
      </c>
      <c r="F1165" s="178">
        <f t="shared" si="650"/>
        <v>235658.62372654001</v>
      </c>
      <c r="G1165" s="179">
        <f t="shared" si="668"/>
        <v>4860.83</v>
      </c>
      <c r="H1165" s="180">
        <f>IF(AND(N1165=1,N1164&gt;1),VLOOKUP(A1164,[1]Plan1!$CW$105:$CY$215,3),H1164)</f>
        <v>4881.25</v>
      </c>
      <c r="I1165" s="181">
        <f t="shared" si="651"/>
        <v>42989</v>
      </c>
      <c r="J1165" s="181">
        <f t="shared" si="669"/>
        <v>43019</v>
      </c>
      <c r="K1165" s="182">
        <f t="shared" si="652"/>
        <v>4.2009286479880448E-3</v>
      </c>
      <c r="L1165" s="213">
        <f t="shared" si="670"/>
        <v>43080</v>
      </c>
      <c r="M1165" s="183">
        <f t="shared" si="671"/>
        <v>20</v>
      </c>
      <c r="N1165" s="183">
        <f t="shared" si="653"/>
        <v>4</v>
      </c>
      <c r="O1165" s="177">
        <f t="shared" si="654"/>
        <v>1.0008387700000001</v>
      </c>
      <c r="P1165" s="184">
        <f t="shared" si="648"/>
        <v>1.00159898</v>
      </c>
      <c r="Q1165" s="184">
        <f t="shared" si="672"/>
        <v>1.2278780002890259</v>
      </c>
      <c r="R1165" s="177">
        <f t="shared" si="647"/>
        <v>1.2289079000000001</v>
      </c>
      <c r="S1165" s="177">
        <f t="shared" si="673"/>
        <v>1.21495468</v>
      </c>
      <c r="T1165" s="177">
        <f t="shared" si="655"/>
        <v>300001.67934337998</v>
      </c>
      <c r="U1165" s="177">
        <f t="shared" si="656"/>
        <v>2421.5824952070807</v>
      </c>
      <c r="V1165" s="177">
        <f t="shared" si="657"/>
        <v>53944.120674132464</v>
      </c>
      <c r="W1165" s="177">
        <f t="shared" si="658"/>
        <v>303289.87596513954</v>
      </c>
      <c r="X1165" s="185">
        <f t="shared" si="659"/>
        <v>0</v>
      </c>
      <c r="Y1165" s="177">
        <f t="shared" si="660"/>
        <v>0</v>
      </c>
      <c r="Z1165" s="186">
        <f t="shared" si="661"/>
        <v>0</v>
      </c>
      <c r="AA1165" s="177">
        <f t="shared" si="674"/>
        <v>0</v>
      </c>
      <c r="AB1165" s="187">
        <f t="shared" si="675"/>
        <v>7.1215000000000001E-2</v>
      </c>
      <c r="AC1165" s="185">
        <f t="shared" si="662"/>
        <v>4</v>
      </c>
      <c r="AD1165" s="185">
        <v>252</v>
      </c>
      <c r="AE1165" s="184">
        <f t="shared" si="645"/>
        <v>1.001092557</v>
      </c>
      <c r="AF1165" s="177">
        <f t="shared" si="646"/>
        <v>327.76893476999999</v>
      </c>
      <c r="AG1165" s="177">
        <f t="shared" si="663"/>
        <v>331.36147700999999</v>
      </c>
      <c r="AH1165" s="188">
        <f t="shared" si="676"/>
        <v>0</v>
      </c>
      <c r="AI1165" s="188"/>
      <c r="AJ1165" s="188"/>
      <c r="AK1165" s="188"/>
      <c r="AL1165" s="8"/>
      <c r="AM1165" s="8"/>
      <c r="AN1165" s="8"/>
      <c r="AO1165" s="8"/>
      <c r="AP1165" s="8"/>
      <c r="AQ1165" s="8"/>
      <c r="AR1165" s="5"/>
      <c r="AW1165" s="30"/>
      <c r="AX1165" s="30"/>
      <c r="BF1165" s="1"/>
      <c r="BG1165" s="1"/>
      <c r="BH1165" s="1"/>
      <c r="BI1165" s="1"/>
    </row>
    <row r="1166" spans="1:206" x14ac:dyDescent="0.2">
      <c r="A1166" s="125">
        <f t="shared" si="664"/>
        <v>43057</v>
      </c>
      <c r="B1166" s="177">
        <f t="shared" si="649"/>
        <v>303764.92774870398</v>
      </c>
      <c r="C1166" s="3">
        <f t="shared" si="665"/>
        <v>41008265.246075034</v>
      </c>
      <c r="D1166" s="177">
        <f t="shared" si="666"/>
        <v>246924.1727958</v>
      </c>
      <c r="E1166" s="177">
        <f t="shared" si="667"/>
        <v>11265.54906926</v>
      </c>
      <c r="F1166" s="178">
        <f t="shared" si="650"/>
        <v>235658.62372654001</v>
      </c>
      <c r="G1166" s="179">
        <f t="shared" si="668"/>
        <v>4860.83</v>
      </c>
      <c r="H1166" s="180">
        <f>IF(AND(N1166=1,N1165&gt;1),VLOOKUP(A1165,[1]Plan1!$CW$105:$CY$215,3),H1165)</f>
        <v>4881.25</v>
      </c>
      <c r="I1166" s="181">
        <f t="shared" si="651"/>
        <v>42989</v>
      </c>
      <c r="J1166" s="181">
        <f t="shared" si="669"/>
        <v>43019</v>
      </c>
      <c r="K1166" s="182">
        <f t="shared" si="652"/>
        <v>4.2009286479880448E-3</v>
      </c>
      <c r="L1166" s="213">
        <f t="shared" si="670"/>
        <v>43080</v>
      </c>
      <c r="M1166" s="183">
        <f t="shared" si="671"/>
        <v>20</v>
      </c>
      <c r="N1166" s="183">
        <f t="shared" si="653"/>
        <v>5</v>
      </c>
      <c r="O1166" s="177">
        <f t="shared" si="654"/>
        <v>1.00104858</v>
      </c>
      <c r="P1166" s="184">
        <f t="shared" si="648"/>
        <v>1.00159898</v>
      </c>
      <c r="Q1166" s="184">
        <f t="shared" si="672"/>
        <v>1.2278780002890259</v>
      </c>
      <c r="R1166" s="177">
        <f t="shared" si="647"/>
        <v>1.22916552</v>
      </c>
      <c r="S1166" s="177">
        <f t="shared" si="673"/>
        <v>1.21495468</v>
      </c>
      <c r="T1166" s="177">
        <f t="shared" si="655"/>
        <v>300001.67934337998</v>
      </c>
      <c r="U1166" s="177">
        <f t="shared" si="656"/>
        <v>2421.5824952070807</v>
      </c>
      <c r="V1166" s="177">
        <f t="shared" si="657"/>
        <v>54004.831048776883</v>
      </c>
      <c r="W1166" s="177">
        <f t="shared" si="658"/>
        <v>303350.58633978397</v>
      </c>
      <c r="X1166" s="185">
        <f t="shared" si="659"/>
        <v>0</v>
      </c>
      <c r="Y1166" s="177">
        <f t="shared" si="660"/>
        <v>0</v>
      </c>
      <c r="Z1166" s="186">
        <f t="shared" si="661"/>
        <v>0</v>
      </c>
      <c r="AA1166" s="177">
        <f t="shared" si="674"/>
        <v>0</v>
      </c>
      <c r="AB1166" s="187">
        <f t="shared" si="675"/>
        <v>7.1215000000000001E-2</v>
      </c>
      <c r="AC1166" s="185">
        <f t="shared" si="662"/>
        <v>5</v>
      </c>
      <c r="AD1166" s="185">
        <v>252</v>
      </c>
      <c r="AE1166" s="184">
        <f t="shared" si="645"/>
        <v>1.0013658830000001</v>
      </c>
      <c r="AF1166" s="177">
        <f t="shared" si="646"/>
        <v>409.76719378000001</v>
      </c>
      <c r="AG1166" s="177">
        <f t="shared" si="663"/>
        <v>414.34140891999999</v>
      </c>
      <c r="AH1166" s="188">
        <f t="shared" si="676"/>
        <v>0</v>
      </c>
      <c r="AI1166" s="188"/>
      <c r="AJ1166" s="188"/>
      <c r="AK1166" s="188"/>
      <c r="AL1166" s="8"/>
      <c r="AM1166" s="8"/>
      <c r="AN1166" s="8"/>
      <c r="AO1166" s="8"/>
      <c r="AP1166" s="8"/>
      <c r="AQ1166" s="8"/>
      <c r="AR1166" s="5"/>
      <c r="AW1166" s="30"/>
      <c r="AX1166" s="30"/>
      <c r="BF1166" s="1"/>
      <c r="BG1166" s="1"/>
      <c r="BH1166" s="1"/>
      <c r="BI1166" s="1"/>
    </row>
    <row r="1167" spans="1:206" x14ac:dyDescent="0.2">
      <c r="A1167" s="125">
        <f t="shared" si="664"/>
        <v>43058</v>
      </c>
      <c r="B1167" s="177">
        <f t="shared" si="649"/>
        <v>303764.92774870398</v>
      </c>
      <c r="C1167" s="3">
        <f t="shared" si="665"/>
        <v>41008265.246075034</v>
      </c>
      <c r="D1167" s="177">
        <f t="shared" si="666"/>
        <v>246924.1727958</v>
      </c>
      <c r="E1167" s="177">
        <f t="shared" si="667"/>
        <v>11265.54906926</v>
      </c>
      <c r="F1167" s="178">
        <f t="shared" si="650"/>
        <v>235658.62372654001</v>
      </c>
      <c r="G1167" s="179">
        <f t="shared" si="668"/>
        <v>4860.83</v>
      </c>
      <c r="H1167" s="180">
        <f>IF(AND(N1167=1,N1166&gt;1),VLOOKUP(A1166,[1]Plan1!$CW$105:$CY$215,3),H1166)</f>
        <v>4881.25</v>
      </c>
      <c r="I1167" s="181">
        <f t="shared" si="651"/>
        <v>42989</v>
      </c>
      <c r="J1167" s="181">
        <f t="shared" si="669"/>
        <v>43019</v>
      </c>
      <c r="K1167" s="182">
        <f t="shared" si="652"/>
        <v>4.2009286479880448E-3</v>
      </c>
      <c r="L1167" s="213">
        <f t="shared" si="670"/>
        <v>43080</v>
      </c>
      <c r="M1167" s="183">
        <f t="shared" si="671"/>
        <v>20</v>
      </c>
      <c r="N1167" s="183">
        <f t="shared" si="653"/>
        <v>5</v>
      </c>
      <c r="O1167" s="177">
        <f t="shared" si="654"/>
        <v>1.00104858</v>
      </c>
      <c r="P1167" s="184">
        <f t="shared" si="648"/>
        <v>1.00159898</v>
      </c>
      <c r="Q1167" s="184">
        <f t="shared" si="672"/>
        <v>1.2278780002890259</v>
      </c>
      <c r="R1167" s="177">
        <f t="shared" si="647"/>
        <v>1.22916552</v>
      </c>
      <c r="S1167" s="177">
        <f t="shared" si="673"/>
        <v>1.21495468</v>
      </c>
      <c r="T1167" s="177">
        <f t="shared" si="655"/>
        <v>300001.67934337998</v>
      </c>
      <c r="U1167" s="177">
        <f t="shared" si="656"/>
        <v>2421.5824952070807</v>
      </c>
      <c r="V1167" s="177">
        <f t="shared" si="657"/>
        <v>54004.831048776883</v>
      </c>
      <c r="W1167" s="177">
        <f t="shared" si="658"/>
        <v>303350.58633978397</v>
      </c>
      <c r="X1167" s="185">
        <f t="shared" si="659"/>
        <v>0</v>
      </c>
      <c r="Y1167" s="177">
        <f t="shared" si="660"/>
        <v>0</v>
      </c>
      <c r="Z1167" s="186">
        <f t="shared" si="661"/>
        <v>0</v>
      </c>
      <c r="AA1167" s="177">
        <f t="shared" si="674"/>
        <v>0</v>
      </c>
      <c r="AB1167" s="187">
        <f t="shared" si="675"/>
        <v>7.1215000000000001E-2</v>
      </c>
      <c r="AC1167" s="185">
        <f t="shared" si="662"/>
        <v>5</v>
      </c>
      <c r="AD1167" s="185">
        <v>252</v>
      </c>
      <c r="AE1167" s="184">
        <f t="shared" si="645"/>
        <v>1.0013658830000001</v>
      </c>
      <c r="AF1167" s="177">
        <f t="shared" si="646"/>
        <v>409.76719378000001</v>
      </c>
      <c r="AG1167" s="177">
        <f t="shared" si="663"/>
        <v>414.34140891999999</v>
      </c>
      <c r="AH1167" s="188">
        <f t="shared" si="676"/>
        <v>0</v>
      </c>
      <c r="AI1167" s="188"/>
      <c r="AJ1167" s="188"/>
      <c r="AK1167" s="188"/>
      <c r="AL1167" s="8"/>
      <c r="AM1167" s="8"/>
      <c r="AN1167" s="8"/>
      <c r="AO1167" s="8"/>
      <c r="AP1167" s="8"/>
      <c r="AQ1167" s="8"/>
      <c r="AR1167" s="5"/>
      <c r="AW1167" s="30"/>
      <c r="AX1167" s="30"/>
      <c r="BF1167" s="1"/>
      <c r="BG1167" s="1"/>
      <c r="BH1167" s="1"/>
      <c r="BI1167" s="1"/>
    </row>
    <row r="1168" spans="1:206" x14ac:dyDescent="0.2">
      <c r="A1168" s="125">
        <f t="shared" si="664"/>
        <v>43059</v>
      </c>
      <c r="B1168" s="177">
        <f t="shared" si="649"/>
        <v>303764.92774870398</v>
      </c>
      <c r="C1168" s="3">
        <f t="shared" si="665"/>
        <v>41008265.246075034</v>
      </c>
      <c r="D1168" s="177">
        <f t="shared" si="666"/>
        <v>246924.1727958</v>
      </c>
      <c r="E1168" s="177">
        <f t="shared" si="667"/>
        <v>11265.54906926</v>
      </c>
      <c r="F1168" s="178">
        <f t="shared" si="650"/>
        <v>235658.62372654001</v>
      </c>
      <c r="G1168" s="179">
        <f t="shared" si="668"/>
        <v>4860.83</v>
      </c>
      <c r="H1168" s="180">
        <f>IF(AND(N1168=1,N1167&gt;1),VLOOKUP(A1167,[1]Plan1!$CW$105:$CY$215,3),H1167)</f>
        <v>4881.25</v>
      </c>
      <c r="I1168" s="181">
        <f t="shared" si="651"/>
        <v>42989</v>
      </c>
      <c r="J1168" s="181">
        <f t="shared" si="669"/>
        <v>43019</v>
      </c>
      <c r="K1168" s="182">
        <f t="shared" si="652"/>
        <v>4.2009286479880448E-3</v>
      </c>
      <c r="L1168" s="213">
        <f t="shared" si="670"/>
        <v>43080</v>
      </c>
      <c r="M1168" s="183">
        <f t="shared" si="671"/>
        <v>20</v>
      </c>
      <c r="N1168" s="183">
        <f t="shared" si="653"/>
        <v>5</v>
      </c>
      <c r="O1168" s="177">
        <f t="shared" si="654"/>
        <v>1.00104858</v>
      </c>
      <c r="P1168" s="184">
        <f t="shared" si="648"/>
        <v>1.00159898</v>
      </c>
      <c r="Q1168" s="184">
        <f t="shared" si="672"/>
        <v>1.2278780002890259</v>
      </c>
      <c r="R1168" s="177">
        <f t="shared" si="647"/>
        <v>1.22916552</v>
      </c>
      <c r="S1168" s="177">
        <f t="shared" si="673"/>
        <v>1.21495468</v>
      </c>
      <c r="T1168" s="177">
        <f t="shared" si="655"/>
        <v>300001.67934337998</v>
      </c>
      <c r="U1168" s="177">
        <f t="shared" si="656"/>
        <v>2421.5824952070807</v>
      </c>
      <c r="V1168" s="177">
        <f t="shared" si="657"/>
        <v>54004.831048776883</v>
      </c>
      <c r="W1168" s="177">
        <f t="shared" si="658"/>
        <v>303350.58633978397</v>
      </c>
      <c r="X1168" s="185">
        <f t="shared" si="659"/>
        <v>0</v>
      </c>
      <c r="Y1168" s="177">
        <f t="shared" si="660"/>
        <v>0</v>
      </c>
      <c r="Z1168" s="186">
        <f t="shared" si="661"/>
        <v>0</v>
      </c>
      <c r="AA1168" s="177">
        <f t="shared" si="674"/>
        <v>0</v>
      </c>
      <c r="AB1168" s="187">
        <f t="shared" si="675"/>
        <v>7.1215000000000001E-2</v>
      </c>
      <c r="AC1168" s="185">
        <f t="shared" si="662"/>
        <v>5</v>
      </c>
      <c r="AD1168" s="185">
        <v>252</v>
      </c>
      <c r="AE1168" s="184">
        <f t="shared" si="645"/>
        <v>1.0013658830000001</v>
      </c>
      <c r="AF1168" s="177">
        <f t="shared" si="646"/>
        <v>409.76719378000001</v>
      </c>
      <c r="AG1168" s="177">
        <f t="shared" si="663"/>
        <v>414.34140891999999</v>
      </c>
      <c r="AH1168" s="188">
        <f t="shared" si="676"/>
        <v>0</v>
      </c>
      <c r="AI1168" s="188"/>
      <c r="AJ1168" s="188"/>
      <c r="AK1168" s="188"/>
      <c r="AL1168" s="8"/>
      <c r="AM1168" s="8"/>
      <c r="AN1168" s="8"/>
      <c r="AO1168" s="8"/>
      <c r="AP1168" s="8"/>
      <c r="AQ1168" s="8"/>
      <c r="AR1168" s="5"/>
      <c r="AW1168" s="30"/>
      <c r="AX1168" s="30"/>
      <c r="BF1168" s="1"/>
      <c r="BG1168" s="1"/>
      <c r="BH1168" s="1"/>
      <c r="BI1168" s="1"/>
    </row>
    <row r="1169" spans="1:61" x14ac:dyDescent="0.2">
      <c r="A1169" s="125">
        <f t="shared" si="664"/>
        <v>43060</v>
      </c>
      <c r="B1169" s="177">
        <f t="shared" si="649"/>
        <v>303908.68313693337</v>
      </c>
      <c r="C1169" s="3">
        <f t="shared" si="665"/>
        <v>41027672.223486006</v>
      </c>
      <c r="D1169" s="177">
        <f t="shared" si="666"/>
        <v>246924.1727958</v>
      </c>
      <c r="E1169" s="177">
        <f t="shared" si="667"/>
        <v>11265.54906926</v>
      </c>
      <c r="F1169" s="178">
        <f t="shared" si="650"/>
        <v>235658.62372654001</v>
      </c>
      <c r="G1169" s="179">
        <f t="shared" si="668"/>
        <v>4860.83</v>
      </c>
      <c r="H1169" s="180">
        <f>IF(AND(N1169=1,N1168&gt;1),VLOOKUP(A1168,[1]Plan1!$CW$105:$CY$215,3),H1168)</f>
        <v>4881.25</v>
      </c>
      <c r="I1169" s="181">
        <f t="shared" si="651"/>
        <v>42989</v>
      </c>
      <c r="J1169" s="181">
        <f t="shared" si="669"/>
        <v>43019</v>
      </c>
      <c r="K1169" s="182">
        <f t="shared" si="652"/>
        <v>4.2009286479880448E-3</v>
      </c>
      <c r="L1169" s="213">
        <f t="shared" si="670"/>
        <v>43080</v>
      </c>
      <c r="M1169" s="183">
        <f t="shared" si="671"/>
        <v>20</v>
      </c>
      <c r="N1169" s="183">
        <f t="shared" si="653"/>
        <v>6</v>
      </c>
      <c r="O1169" s="177">
        <f t="shared" si="654"/>
        <v>1.0012584200000001</v>
      </c>
      <c r="P1169" s="184">
        <f t="shared" si="648"/>
        <v>1.00159898</v>
      </c>
      <c r="Q1169" s="184">
        <f t="shared" si="672"/>
        <v>1.2278780002890259</v>
      </c>
      <c r="R1169" s="177">
        <f t="shared" si="647"/>
        <v>1.2294231799999999</v>
      </c>
      <c r="S1169" s="177">
        <f t="shared" si="673"/>
        <v>1.21495468</v>
      </c>
      <c r="T1169" s="177">
        <f t="shared" si="655"/>
        <v>300001.67934337998</v>
      </c>
      <c r="U1169" s="177">
        <f t="shared" si="656"/>
        <v>2421.5824952070807</v>
      </c>
      <c r="V1169" s="177">
        <f t="shared" si="657"/>
        <v>54065.550849766245</v>
      </c>
      <c r="W1169" s="177">
        <f t="shared" si="658"/>
        <v>303411.30614077335</v>
      </c>
      <c r="X1169" s="185">
        <f t="shared" si="659"/>
        <v>0</v>
      </c>
      <c r="Y1169" s="177">
        <f t="shared" si="660"/>
        <v>0</v>
      </c>
      <c r="Z1169" s="186">
        <f t="shared" si="661"/>
        <v>0</v>
      </c>
      <c r="AA1169" s="177">
        <f t="shared" si="674"/>
        <v>0</v>
      </c>
      <c r="AB1169" s="187">
        <f t="shared" si="675"/>
        <v>7.1215000000000001E-2</v>
      </c>
      <c r="AC1169" s="185">
        <f t="shared" si="662"/>
        <v>6</v>
      </c>
      <c r="AD1169" s="185">
        <v>252</v>
      </c>
      <c r="AE1169" s="184">
        <f t="shared" si="645"/>
        <v>1.001639283</v>
      </c>
      <c r="AF1169" s="177">
        <f t="shared" si="646"/>
        <v>491.78765291000002</v>
      </c>
      <c r="AG1169" s="177">
        <f t="shared" si="663"/>
        <v>497.37699615999998</v>
      </c>
      <c r="AH1169" s="188">
        <f t="shared" si="676"/>
        <v>0</v>
      </c>
      <c r="AI1169" s="188"/>
      <c r="AJ1169" s="188"/>
      <c r="AK1169" s="188"/>
      <c r="AL1169" s="8"/>
      <c r="AM1169" s="8"/>
      <c r="AN1169" s="8"/>
      <c r="AO1169" s="8"/>
      <c r="AP1169" s="8"/>
      <c r="AQ1169" s="8"/>
      <c r="AR1169" s="5"/>
      <c r="AW1169" s="30"/>
      <c r="AX1169" s="30"/>
      <c r="BF1169" s="1"/>
      <c r="BG1169" s="1"/>
      <c r="BH1169" s="1"/>
      <c r="BI1169" s="1"/>
    </row>
    <row r="1170" spans="1:61" x14ac:dyDescent="0.2">
      <c r="A1170" s="125">
        <f t="shared" si="664"/>
        <v>43061</v>
      </c>
      <c r="B1170" s="177">
        <f t="shared" si="649"/>
        <v>304052.51101480634</v>
      </c>
      <c r="C1170" s="3">
        <f t="shared" si="665"/>
        <v>41047088.986998856</v>
      </c>
      <c r="D1170" s="177">
        <f t="shared" si="666"/>
        <v>246924.1727958</v>
      </c>
      <c r="E1170" s="177">
        <f t="shared" si="667"/>
        <v>11265.54906926</v>
      </c>
      <c r="F1170" s="178">
        <f t="shared" si="650"/>
        <v>235658.62372654001</v>
      </c>
      <c r="G1170" s="179">
        <f t="shared" si="668"/>
        <v>4860.83</v>
      </c>
      <c r="H1170" s="180">
        <f>IF(AND(N1170=1,N1169&gt;1),VLOOKUP(A1169,[1]Plan1!$CW$105:$CY$215,3),H1169)</f>
        <v>4881.25</v>
      </c>
      <c r="I1170" s="181">
        <f t="shared" si="651"/>
        <v>42989</v>
      </c>
      <c r="J1170" s="181">
        <f t="shared" si="669"/>
        <v>43019</v>
      </c>
      <c r="K1170" s="182">
        <f t="shared" si="652"/>
        <v>4.2009286479880448E-3</v>
      </c>
      <c r="L1170" s="213">
        <f t="shared" si="670"/>
        <v>43080</v>
      </c>
      <c r="M1170" s="183">
        <f t="shared" si="671"/>
        <v>20</v>
      </c>
      <c r="N1170" s="183">
        <f t="shared" si="653"/>
        <v>7</v>
      </c>
      <c r="O1170" s="177">
        <f t="shared" si="654"/>
        <v>1.0014683200000001</v>
      </c>
      <c r="P1170" s="184">
        <f t="shared" si="648"/>
        <v>1.00159898</v>
      </c>
      <c r="Q1170" s="184">
        <f t="shared" si="672"/>
        <v>1.2278780002890259</v>
      </c>
      <c r="R1170" s="177">
        <f t="shared" si="647"/>
        <v>1.2296809099999999</v>
      </c>
      <c r="S1170" s="177">
        <f t="shared" si="673"/>
        <v>1.21495468</v>
      </c>
      <c r="T1170" s="177">
        <f t="shared" si="655"/>
        <v>300001.67934337998</v>
      </c>
      <c r="U1170" s="177">
        <f t="shared" si="656"/>
        <v>2421.5824952070807</v>
      </c>
      <c r="V1170" s="177">
        <f t="shared" si="657"/>
        <v>54126.287146859278</v>
      </c>
      <c r="W1170" s="177">
        <f t="shared" si="658"/>
        <v>303472.04243786633</v>
      </c>
      <c r="X1170" s="185">
        <f t="shared" si="659"/>
        <v>0</v>
      </c>
      <c r="Y1170" s="177">
        <f t="shared" si="660"/>
        <v>0</v>
      </c>
      <c r="Z1170" s="186">
        <f t="shared" si="661"/>
        <v>0</v>
      </c>
      <c r="AA1170" s="177">
        <f t="shared" si="674"/>
        <v>0</v>
      </c>
      <c r="AB1170" s="187">
        <f t="shared" si="675"/>
        <v>7.1215000000000001E-2</v>
      </c>
      <c r="AC1170" s="185">
        <f t="shared" si="662"/>
        <v>7</v>
      </c>
      <c r="AD1170" s="185">
        <v>252</v>
      </c>
      <c r="AE1170" s="184">
        <f t="shared" si="645"/>
        <v>1.001912758</v>
      </c>
      <c r="AF1170" s="177">
        <f t="shared" si="646"/>
        <v>573.83061216999999</v>
      </c>
      <c r="AG1170" s="177">
        <f t="shared" si="663"/>
        <v>580.46857694000005</v>
      </c>
      <c r="AH1170" s="188">
        <f t="shared" si="676"/>
        <v>0</v>
      </c>
      <c r="AI1170" s="188"/>
      <c r="AJ1170" s="188"/>
      <c r="AK1170" s="188"/>
      <c r="AL1170" s="8"/>
      <c r="AM1170" s="8"/>
      <c r="AN1170" s="8"/>
      <c r="AO1170" s="8"/>
      <c r="AP1170" s="8"/>
      <c r="AQ1170" s="8"/>
      <c r="AR1170" s="5"/>
      <c r="AW1170" s="30"/>
      <c r="AX1170" s="30"/>
      <c r="BF1170" s="1"/>
      <c r="BG1170" s="1"/>
      <c r="BH1170" s="1"/>
      <c r="BI1170" s="1"/>
    </row>
    <row r="1171" spans="1:61" x14ac:dyDescent="0.2">
      <c r="A1171" s="125">
        <f t="shared" si="664"/>
        <v>43062</v>
      </c>
      <c r="B1171" s="177">
        <f t="shared" si="649"/>
        <v>304196.40432431438</v>
      </c>
      <c r="C1171" s="3">
        <f t="shared" si="665"/>
        <v>41066514.583782442</v>
      </c>
      <c r="D1171" s="177">
        <f t="shared" si="666"/>
        <v>246924.1727958</v>
      </c>
      <c r="E1171" s="177">
        <f t="shared" si="667"/>
        <v>11265.54906926</v>
      </c>
      <c r="F1171" s="178">
        <f t="shared" si="650"/>
        <v>235658.62372654001</v>
      </c>
      <c r="G1171" s="179">
        <f t="shared" si="668"/>
        <v>4860.83</v>
      </c>
      <c r="H1171" s="180">
        <f>IF(AND(N1171=1,N1170&gt;1),VLOOKUP(A1170,[1]Plan1!$CW$105:$CY$215,3),H1170)</f>
        <v>4881.25</v>
      </c>
      <c r="I1171" s="181">
        <f t="shared" si="651"/>
        <v>42989</v>
      </c>
      <c r="J1171" s="181">
        <f t="shared" si="669"/>
        <v>43019</v>
      </c>
      <c r="K1171" s="182">
        <f t="shared" si="652"/>
        <v>4.2009286479880448E-3</v>
      </c>
      <c r="L1171" s="213">
        <f t="shared" si="670"/>
        <v>43080</v>
      </c>
      <c r="M1171" s="183">
        <f t="shared" si="671"/>
        <v>20</v>
      </c>
      <c r="N1171" s="183">
        <f t="shared" si="653"/>
        <v>8</v>
      </c>
      <c r="O1171" s="177">
        <f t="shared" si="654"/>
        <v>1.0016782500000001</v>
      </c>
      <c r="P1171" s="184">
        <f t="shared" si="648"/>
        <v>1.00159898</v>
      </c>
      <c r="Q1171" s="184">
        <f t="shared" si="672"/>
        <v>1.2278780002890259</v>
      </c>
      <c r="R1171" s="177">
        <f t="shared" si="647"/>
        <v>1.2299386800000001</v>
      </c>
      <c r="S1171" s="177">
        <f t="shared" si="673"/>
        <v>1.21495468</v>
      </c>
      <c r="T1171" s="177">
        <f t="shared" si="655"/>
        <v>300001.67934337998</v>
      </c>
      <c r="U1171" s="177">
        <f t="shared" si="656"/>
        <v>2421.5824952070807</v>
      </c>
      <c r="V1171" s="177">
        <f t="shared" si="657"/>
        <v>54187.032870297306</v>
      </c>
      <c r="W1171" s="177">
        <f t="shared" si="658"/>
        <v>303532.78816130437</v>
      </c>
      <c r="X1171" s="185">
        <f t="shared" si="659"/>
        <v>0</v>
      </c>
      <c r="Y1171" s="177">
        <f t="shared" si="660"/>
        <v>0</v>
      </c>
      <c r="Z1171" s="186">
        <f t="shared" si="661"/>
        <v>0</v>
      </c>
      <c r="AA1171" s="177">
        <f t="shared" si="674"/>
        <v>0</v>
      </c>
      <c r="AB1171" s="187">
        <f t="shared" si="675"/>
        <v>7.1215000000000001E-2</v>
      </c>
      <c r="AC1171" s="185">
        <f t="shared" si="662"/>
        <v>8</v>
      </c>
      <c r="AD1171" s="185">
        <v>252</v>
      </c>
      <c r="AE1171" s="184">
        <f t="shared" si="645"/>
        <v>1.002186308</v>
      </c>
      <c r="AF1171" s="177">
        <f t="shared" si="646"/>
        <v>655.89607156</v>
      </c>
      <c r="AG1171" s="177">
        <f t="shared" si="663"/>
        <v>663.61616301000004</v>
      </c>
      <c r="AH1171" s="188">
        <f t="shared" si="676"/>
        <v>0</v>
      </c>
      <c r="AI1171" s="188"/>
      <c r="AJ1171" s="188"/>
      <c r="AK1171" s="188"/>
      <c r="AL1171" s="8"/>
      <c r="AM1171" s="8"/>
      <c r="AN1171" s="8"/>
      <c r="AO1171" s="8"/>
      <c r="AP1171" s="8"/>
      <c r="AQ1171" s="8"/>
      <c r="AR1171" s="5"/>
      <c r="AW1171" s="30"/>
      <c r="AX1171" s="30"/>
      <c r="BF1171" s="1"/>
      <c r="BG1171" s="1"/>
      <c r="BH1171" s="1"/>
      <c r="BI1171" s="1"/>
    </row>
    <row r="1172" spans="1:61" x14ac:dyDescent="0.2">
      <c r="A1172" s="125">
        <f t="shared" si="664"/>
        <v>43063</v>
      </c>
      <c r="B1172" s="177">
        <f t="shared" si="649"/>
        <v>304340.3675080298</v>
      </c>
      <c r="C1172" s="3">
        <f t="shared" si="665"/>
        <v>41085949.613584019</v>
      </c>
      <c r="D1172" s="177">
        <f t="shared" si="666"/>
        <v>246924.1727958</v>
      </c>
      <c r="E1172" s="177">
        <f t="shared" si="667"/>
        <v>11265.54906926</v>
      </c>
      <c r="F1172" s="178">
        <f t="shared" si="650"/>
        <v>235658.62372654001</v>
      </c>
      <c r="G1172" s="179">
        <f t="shared" si="668"/>
        <v>4860.83</v>
      </c>
      <c r="H1172" s="180">
        <f>IF(AND(N1172=1,N1171&gt;1),VLOOKUP(A1171,[1]Plan1!$CW$105:$CY$215,3),H1171)</f>
        <v>4881.25</v>
      </c>
      <c r="I1172" s="181">
        <f t="shared" si="651"/>
        <v>42989</v>
      </c>
      <c r="J1172" s="181">
        <f t="shared" si="669"/>
        <v>43019</v>
      </c>
      <c r="K1172" s="182">
        <f t="shared" si="652"/>
        <v>4.2009286479880448E-3</v>
      </c>
      <c r="L1172" s="213">
        <f t="shared" si="670"/>
        <v>43080</v>
      </c>
      <c r="M1172" s="183">
        <f t="shared" si="671"/>
        <v>20</v>
      </c>
      <c r="N1172" s="183">
        <f t="shared" si="653"/>
        <v>9</v>
      </c>
      <c r="O1172" s="177">
        <f t="shared" si="654"/>
        <v>1.00188823</v>
      </c>
      <c r="P1172" s="184">
        <f t="shared" si="648"/>
        <v>1.00159898</v>
      </c>
      <c r="Q1172" s="184">
        <f t="shared" si="672"/>
        <v>1.2278780002890259</v>
      </c>
      <c r="R1172" s="177">
        <f t="shared" si="647"/>
        <v>1.2301965100000001</v>
      </c>
      <c r="S1172" s="177">
        <f t="shared" si="673"/>
        <v>1.21495468</v>
      </c>
      <c r="T1172" s="177">
        <f t="shared" si="655"/>
        <v>300001.67934337998</v>
      </c>
      <c r="U1172" s="177">
        <f t="shared" si="656"/>
        <v>2421.5824952070807</v>
      </c>
      <c r="V1172" s="177">
        <f t="shared" si="657"/>
        <v>54247.792733252725</v>
      </c>
      <c r="W1172" s="177">
        <f t="shared" si="658"/>
        <v>303593.5480242598</v>
      </c>
      <c r="X1172" s="185">
        <f t="shared" si="659"/>
        <v>0</v>
      </c>
      <c r="Y1172" s="177">
        <f t="shared" si="660"/>
        <v>0</v>
      </c>
      <c r="Z1172" s="186">
        <f t="shared" si="661"/>
        <v>0</v>
      </c>
      <c r="AA1172" s="177">
        <f t="shared" si="674"/>
        <v>0</v>
      </c>
      <c r="AB1172" s="187">
        <f t="shared" si="675"/>
        <v>7.1215000000000001E-2</v>
      </c>
      <c r="AC1172" s="185">
        <f t="shared" si="662"/>
        <v>9</v>
      </c>
      <c r="AD1172" s="185">
        <v>252</v>
      </c>
      <c r="AE1172" s="184">
        <f t="shared" si="645"/>
        <v>1.0024599320000001</v>
      </c>
      <c r="AF1172" s="177">
        <f t="shared" si="646"/>
        <v>737.98373106999998</v>
      </c>
      <c r="AG1172" s="177">
        <f t="shared" si="663"/>
        <v>746.81948377000003</v>
      </c>
      <c r="AH1172" s="188">
        <f t="shared" si="676"/>
        <v>0</v>
      </c>
      <c r="AI1172" s="188"/>
      <c r="AJ1172" s="188"/>
      <c r="AK1172" s="188"/>
      <c r="AL1172" s="8"/>
      <c r="AM1172" s="8"/>
      <c r="AN1172" s="8"/>
      <c r="AO1172" s="8"/>
      <c r="AP1172" s="8"/>
      <c r="AQ1172" s="8"/>
      <c r="AR1172" s="5"/>
      <c r="AW1172" s="30"/>
      <c r="AX1172" s="30"/>
      <c r="BF1172" s="1"/>
      <c r="BG1172" s="1"/>
      <c r="BH1172" s="1"/>
      <c r="BI1172" s="1"/>
    </row>
    <row r="1173" spans="1:61" x14ac:dyDescent="0.2">
      <c r="A1173" s="125">
        <f t="shared" si="664"/>
        <v>43064</v>
      </c>
      <c r="B1173" s="177">
        <f t="shared" si="649"/>
        <v>304484.40089470259</v>
      </c>
      <c r="C1173" s="3">
        <f t="shared" si="665"/>
        <v>41105394.120784849</v>
      </c>
      <c r="D1173" s="177">
        <f t="shared" si="666"/>
        <v>246924.1727958</v>
      </c>
      <c r="E1173" s="177">
        <f t="shared" si="667"/>
        <v>11265.54906926</v>
      </c>
      <c r="F1173" s="178">
        <f t="shared" si="650"/>
        <v>235658.62372654001</v>
      </c>
      <c r="G1173" s="179">
        <f t="shared" si="668"/>
        <v>4860.83</v>
      </c>
      <c r="H1173" s="180">
        <f>IF(AND(N1173=1,N1172&gt;1),VLOOKUP(A1172,[1]Plan1!$CW$105:$CY$215,3),H1172)</f>
        <v>4881.25</v>
      </c>
      <c r="I1173" s="181">
        <f t="shared" si="651"/>
        <v>42989</v>
      </c>
      <c r="J1173" s="181">
        <f t="shared" si="669"/>
        <v>43019</v>
      </c>
      <c r="K1173" s="182">
        <f t="shared" si="652"/>
        <v>4.2009286479880448E-3</v>
      </c>
      <c r="L1173" s="213">
        <f t="shared" si="670"/>
        <v>43080</v>
      </c>
      <c r="M1173" s="183">
        <f t="shared" si="671"/>
        <v>20</v>
      </c>
      <c r="N1173" s="183">
        <f t="shared" si="653"/>
        <v>10</v>
      </c>
      <c r="O1173" s="177">
        <f t="shared" si="654"/>
        <v>1.0020982599999999</v>
      </c>
      <c r="P1173" s="184">
        <f t="shared" si="648"/>
        <v>1.00159898</v>
      </c>
      <c r="Q1173" s="184">
        <f t="shared" si="672"/>
        <v>1.2278780002890259</v>
      </c>
      <c r="R1173" s="177">
        <f t="shared" si="647"/>
        <v>1.2304543999999999</v>
      </c>
      <c r="S1173" s="177">
        <f t="shared" si="673"/>
        <v>1.21495468</v>
      </c>
      <c r="T1173" s="177">
        <f t="shared" si="655"/>
        <v>300001.67934337998</v>
      </c>
      <c r="U1173" s="177">
        <f t="shared" si="656"/>
        <v>2421.5824952070807</v>
      </c>
      <c r="V1173" s="177">
        <f t="shared" si="657"/>
        <v>54308.56673572553</v>
      </c>
      <c r="W1173" s="177">
        <f t="shared" si="658"/>
        <v>303654.32202673261</v>
      </c>
      <c r="X1173" s="185">
        <f t="shared" si="659"/>
        <v>0</v>
      </c>
      <c r="Y1173" s="177">
        <f t="shared" si="660"/>
        <v>0</v>
      </c>
      <c r="Z1173" s="186">
        <f t="shared" si="661"/>
        <v>0</v>
      </c>
      <c r="AA1173" s="177">
        <f t="shared" si="674"/>
        <v>0</v>
      </c>
      <c r="AB1173" s="187">
        <f t="shared" si="675"/>
        <v>7.1215000000000001E-2</v>
      </c>
      <c r="AC1173" s="185">
        <f t="shared" si="662"/>
        <v>10</v>
      </c>
      <c r="AD1173" s="185">
        <v>252</v>
      </c>
      <c r="AE1173" s="184">
        <f t="shared" si="645"/>
        <v>1.0027336309999999</v>
      </c>
      <c r="AF1173" s="177">
        <f t="shared" si="646"/>
        <v>820.09389069999997</v>
      </c>
      <c r="AG1173" s="177">
        <f t="shared" si="663"/>
        <v>830.07886797000003</v>
      </c>
      <c r="AH1173" s="188">
        <f t="shared" si="676"/>
        <v>0</v>
      </c>
      <c r="AI1173" s="188"/>
      <c r="AJ1173" s="188"/>
      <c r="AK1173" s="188"/>
      <c r="AL1173" s="8"/>
      <c r="AM1173" s="8"/>
      <c r="AN1173" s="8"/>
      <c r="AO1173" s="8"/>
      <c r="AP1173" s="8"/>
      <c r="AQ1173" s="8"/>
      <c r="AR1173" s="5"/>
      <c r="AW1173" s="30"/>
      <c r="AX1173" s="30"/>
      <c r="BF1173" s="1"/>
      <c r="BG1173" s="1"/>
      <c r="BH1173" s="1"/>
      <c r="BI1173" s="1"/>
    </row>
    <row r="1174" spans="1:61" x14ac:dyDescent="0.2">
      <c r="A1174" s="125">
        <f t="shared" si="664"/>
        <v>43065</v>
      </c>
      <c r="B1174" s="177">
        <f t="shared" si="649"/>
        <v>304484.40089470259</v>
      </c>
      <c r="C1174" s="3">
        <f t="shared" si="665"/>
        <v>41105394.120784849</v>
      </c>
      <c r="D1174" s="177">
        <f t="shared" si="666"/>
        <v>246924.1727958</v>
      </c>
      <c r="E1174" s="177">
        <f t="shared" si="667"/>
        <v>11265.54906926</v>
      </c>
      <c r="F1174" s="178">
        <f t="shared" si="650"/>
        <v>235658.62372654001</v>
      </c>
      <c r="G1174" s="179">
        <f t="shared" si="668"/>
        <v>4860.83</v>
      </c>
      <c r="H1174" s="180">
        <f>IF(AND(N1174=1,N1173&gt;1),VLOOKUP(A1173,[1]Plan1!$CW$105:$CY$215,3),H1173)</f>
        <v>4881.25</v>
      </c>
      <c r="I1174" s="181">
        <f t="shared" si="651"/>
        <v>42989</v>
      </c>
      <c r="J1174" s="181">
        <f t="shared" si="669"/>
        <v>43019</v>
      </c>
      <c r="K1174" s="182">
        <f t="shared" si="652"/>
        <v>4.2009286479880448E-3</v>
      </c>
      <c r="L1174" s="213">
        <f t="shared" si="670"/>
        <v>43080</v>
      </c>
      <c r="M1174" s="183">
        <f t="shared" si="671"/>
        <v>20</v>
      </c>
      <c r="N1174" s="183">
        <f t="shared" si="653"/>
        <v>10</v>
      </c>
      <c r="O1174" s="177">
        <f t="shared" si="654"/>
        <v>1.0020982599999999</v>
      </c>
      <c r="P1174" s="184">
        <f t="shared" si="648"/>
        <v>1.00159898</v>
      </c>
      <c r="Q1174" s="184">
        <f t="shared" si="672"/>
        <v>1.2278780002890259</v>
      </c>
      <c r="R1174" s="177">
        <f t="shared" si="647"/>
        <v>1.2304543999999999</v>
      </c>
      <c r="S1174" s="177">
        <f t="shared" si="673"/>
        <v>1.21495468</v>
      </c>
      <c r="T1174" s="177">
        <f t="shared" si="655"/>
        <v>300001.67934337998</v>
      </c>
      <c r="U1174" s="177">
        <f t="shared" si="656"/>
        <v>2421.5824952070807</v>
      </c>
      <c r="V1174" s="177">
        <f t="shared" si="657"/>
        <v>54308.56673572553</v>
      </c>
      <c r="W1174" s="177">
        <f t="shared" si="658"/>
        <v>303654.32202673261</v>
      </c>
      <c r="X1174" s="185">
        <f t="shared" si="659"/>
        <v>0</v>
      </c>
      <c r="Y1174" s="177">
        <f t="shared" si="660"/>
        <v>0</v>
      </c>
      <c r="Z1174" s="186">
        <f t="shared" si="661"/>
        <v>0</v>
      </c>
      <c r="AA1174" s="177">
        <f t="shared" si="674"/>
        <v>0</v>
      </c>
      <c r="AB1174" s="187">
        <f t="shared" si="675"/>
        <v>7.1215000000000001E-2</v>
      </c>
      <c r="AC1174" s="185">
        <f t="shared" si="662"/>
        <v>10</v>
      </c>
      <c r="AD1174" s="185">
        <v>252</v>
      </c>
      <c r="AE1174" s="184">
        <f t="shared" si="645"/>
        <v>1.0027336309999999</v>
      </c>
      <c r="AF1174" s="177">
        <f t="shared" si="646"/>
        <v>820.09389069999997</v>
      </c>
      <c r="AG1174" s="177">
        <f t="shared" si="663"/>
        <v>830.07886797000003</v>
      </c>
      <c r="AH1174" s="188">
        <f t="shared" si="676"/>
        <v>0</v>
      </c>
      <c r="AI1174" s="188"/>
      <c r="AJ1174" s="188"/>
      <c r="AK1174" s="188"/>
      <c r="AL1174" s="8"/>
      <c r="AM1174" s="8"/>
      <c r="AN1174" s="8"/>
      <c r="AO1174" s="8"/>
      <c r="AP1174" s="8"/>
      <c r="AQ1174" s="8"/>
      <c r="AR1174" s="5"/>
      <c r="AW1174" s="30"/>
      <c r="AX1174" s="30"/>
      <c r="BF1174" s="1"/>
      <c r="BG1174" s="1"/>
      <c r="BH1174" s="1"/>
      <c r="BI1174" s="1"/>
    </row>
    <row r="1175" spans="1:61" x14ac:dyDescent="0.2">
      <c r="A1175" s="125">
        <f t="shared" si="664"/>
        <v>43066</v>
      </c>
      <c r="B1175" s="177">
        <f t="shared" si="649"/>
        <v>304484.40089470259</v>
      </c>
      <c r="C1175" s="3">
        <f t="shared" si="665"/>
        <v>41105394.120784849</v>
      </c>
      <c r="D1175" s="177">
        <f t="shared" si="666"/>
        <v>246924.1727958</v>
      </c>
      <c r="E1175" s="177">
        <f t="shared" si="667"/>
        <v>11265.54906926</v>
      </c>
      <c r="F1175" s="178">
        <f t="shared" si="650"/>
        <v>235658.62372654001</v>
      </c>
      <c r="G1175" s="179">
        <f t="shared" si="668"/>
        <v>4860.83</v>
      </c>
      <c r="H1175" s="180">
        <f>IF(AND(N1175=1,N1174&gt;1),VLOOKUP(A1174,[1]Plan1!$CW$105:$CY$215,3),H1174)</f>
        <v>4881.25</v>
      </c>
      <c r="I1175" s="181">
        <f t="shared" si="651"/>
        <v>42989</v>
      </c>
      <c r="J1175" s="181">
        <f t="shared" si="669"/>
        <v>43019</v>
      </c>
      <c r="K1175" s="182">
        <f t="shared" si="652"/>
        <v>4.2009286479880448E-3</v>
      </c>
      <c r="L1175" s="213">
        <f t="shared" si="670"/>
        <v>43080</v>
      </c>
      <c r="M1175" s="183">
        <f t="shared" si="671"/>
        <v>20</v>
      </c>
      <c r="N1175" s="183">
        <f t="shared" si="653"/>
        <v>10</v>
      </c>
      <c r="O1175" s="177">
        <f t="shared" si="654"/>
        <v>1.0020982599999999</v>
      </c>
      <c r="P1175" s="184">
        <f t="shared" si="648"/>
        <v>1.00159898</v>
      </c>
      <c r="Q1175" s="184">
        <f t="shared" si="672"/>
        <v>1.2278780002890259</v>
      </c>
      <c r="R1175" s="177">
        <f t="shared" si="647"/>
        <v>1.2304543999999999</v>
      </c>
      <c r="S1175" s="177">
        <f t="shared" si="673"/>
        <v>1.21495468</v>
      </c>
      <c r="T1175" s="177">
        <f t="shared" si="655"/>
        <v>300001.67934337998</v>
      </c>
      <c r="U1175" s="177">
        <f t="shared" si="656"/>
        <v>2421.5824952070807</v>
      </c>
      <c r="V1175" s="177">
        <f t="shared" si="657"/>
        <v>54308.56673572553</v>
      </c>
      <c r="W1175" s="177">
        <f t="shared" si="658"/>
        <v>303654.32202673261</v>
      </c>
      <c r="X1175" s="185">
        <f t="shared" si="659"/>
        <v>0</v>
      </c>
      <c r="Y1175" s="177">
        <f t="shared" si="660"/>
        <v>0</v>
      </c>
      <c r="Z1175" s="186">
        <f t="shared" si="661"/>
        <v>0</v>
      </c>
      <c r="AA1175" s="177">
        <f t="shared" si="674"/>
        <v>0</v>
      </c>
      <c r="AB1175" s="187">
        <f t="shared" si="675"/>
        <v>7.1215000000000001E-2</v>
      </c>
      <c r="AC1175" s="185">
        <f t="shared" si="662"/>
        <v>10</v>
      </c>
      <c r="AD1175" s="185">
        <v>252</v>
      </c>
      <c r="AE1175" s="184">
        <f t="shared" si="645"/>
        <v>1.0027336309999999</v>
      </c>
      <c r="AF1175" s="177">
        <f t="shared" si="646"/>
        <v>820.09389069999997</v>
      </c>
      <c r="AG1175" s="177">
        <f t="shared" si="663"/>
        <v>830.07886797000003</v>
      </c>
      <c r="AH1175" s="188">
        <f t="shared" si="676"/>
        <v>0</v>
      </c>
      <c r="AI1175" s="188"/>
      <c r="AJ1175" s="188"/>
      <c r="AK1175" s="188"/>
      <c r="AL1175" s="8"/>
      <c r="AM1175" s="8"/>
      <c r="AN1175" s="8"/>
      <c r="AO1175" s="8"/>
      <c r="AP1175" s="8"/>
      <c r="AQ1175" s="8"/>
      <c r="AR1175" s="5"/>
      <c r="AW1175" s="30"/>
      <c r="AX1175" s="30"/>
      <c r="BF1175" s="1"/>
      <c r="BG1175" s="1"/>
      <c r="BH1175" s="1"/>
      <c r="BI1175" s="1"/>
    </row>
    <row r="1176" spans="1:61" x14ac:dyDescent="0.2">
      <c r="A1176" s="125">
        <f t="shared" si="664"/>
        <v>43067</v>
      </c>
      <c r="B1176" s="177">
        <f t="shared" si="649"/>
        <v>304628.50214593665</v>
      </c>
      <c r="C1176" s="3">
        <f t="shared" si="665"/>
        <v>41124847.789701447</v>
      </c>
      <c r="D1176" s="177">
        <f t="shared" si="666"/>
        <v>246924.1727958</v>
      </c>
      <c r="E1176" s="177">
        <f t="shared" si="667"/>
        <v>11265.54906926</v>
      </c>
      <c r="F1176" s="178">
        <f t="shared" si="650"/>
        <v>235658.62372654001</v>
      </c>
      <c r="G1176" s="179">
        <f t="shared" si="668"/>
        <v>4860.83</v>
      </c>
      <c r="H1176" s="180">
        <f>IF(AND(N1176=1,N1175&gt;1),VLOOKUP(A1175,[1]Plan1!$CW$105:$CY$215,3),H1175)</f>
        <v>4881.25</v>
      </c>
      <c r="I1176" s="181">
        <f t="shared" si="651"/>
        <v>42989</v>
      </c>
      <c r="J1176" s="181">
        <f t="shared" si="669"/>
        <v>43019</v>
      </c>
      <c r="K1176" s="182">
        <f t="shared" si="652"/>
        <v>4.2009286479880448E-3</v>
      </c>
      <c r="L1176" s="213">
        <f t="shared" si="670"/>
        <v>43080</v>
      </c>
      <c r="M1176" s="183">
        <f t="shared" si="671"/>
        <v>20</v>
      </c>
      <c r="N1176" s="183">
        <f t="shared" si="653"/>
        <v>11</v>
      </c>
      <c r="O1176" s="177">
        <f t="shared" si="654"/>
        <v>1.00230833</v>
      </c>
      <c r="P1176" s="184">
        <f t="shared" si="648"/>
        <v>1.00159898</v>
      </c>
      <c r="Q1176" s="184">
        <f t="shared" si="672"/>
        <v>1.2278780002890259</v>
      </c>
      <c r="R1176" s="177">
        <f t="shared" si="647"/>
        <v>1.23071234</v>
      </c>
      <c r="S1176" s="177">
        <f t="shared" si="673"/>
        <v>1.21495468</v>
      </c>
      <c r="T1176" s="177">
        <f t="shared" si="655"/>
        <v>300001.67934337998</v>
      </c>
      <c r="U1176" s="177">
        <f t="shared" si="656"/>
        <v>2421.5824952070807</v>
      </c>
      <c r="V1176" s="177">
        <f t="shared" si="657"/>
        <v>54369.352521129556</v>
      </c>
      <c r="W1176" s="177">
        <f t="shared" si="658"/>
        <v>303715.10781213664</v>
      </c>
      <c r="X1176" s="185">
        <f t="shared" si="659"/>
        <v>0</v>
      </c>
      <c r="Y1176" s="177">
        <f t="shared" si="660"/>
        <v>0</v>
      </c>
      <c r="Z1176" s="186">
        <f t="shared" si="661"/>
        <v>0</v>
      </c>
      <c r="AA1176" s="177">
        <f t="shared" si="674"/>
        <v>0</v>
      </c>
      <c r="AB1176" s="187">
        <f t="shared" si="675"/>
        <v>7.1215000000000001E-2</v>
      </c>
      <c r="AC1176" s="185">
        <f t="shared" si="662"/>
        <v>11</v>
      </c>
      <c r="AD1176" s="185">
        <v>252</v>
      </c>
      <c r="AE1176" s="184">
        <f t="shared" si="645"/>
        <v>1.003007405</v>
      </c>
      <c r="AF1176" s="177">
        <f t="shared" si="646"/>
        <v>902.22655046</v>
      </c>
      <c r="AG1176" s="177">
        <f t="shared" si="663"/>
        <v>913.39433380000003</v>
      </c>
      <c r="AH1176" s="188">
        <f t="shared" si="676"/>
        <v>0</v>
      </c>
      <c r="AI1176" s="188"/>
      <c r="AJ1176" s="188"/>
      <c r="AK1176" s="188"/>
      <c r="AL1176" s="8"/>
      <c r="AM1176" s="8"/>
      <c r="AN1176" s="8"/>
      <c r="AO1176" s="8"/>
      <c r="AP1176" s="8"/>
      <c r="AQ1176" s="8"/>
      <c r="AR1176" s="5"/>
      <c r="AW1176" s="30"/>
      <c r="AX1176" s="30"/>
      <c r="BF1176" s="1"/>
      <c r="BG1176" s="1"/>
      <c r="BH1176" s="1"/>
      <c r="BI1176" s="1"/>
    </row>
    <row r="1177" spans="1:61" x14ac:dyDescent="0.2">
      <c r="A1177" s="125">
        <f t="shared" si="664"/>
        <v>43068</v>
      </c>
      <c r="B1177" s="177">
        <f t="shared" si="649"/>
        <v>304772.67098132183</v>
      </c>
      <c r="C1177" s="3">
        <f t="shared" si="665"/>
        <v>41144310.582478449</v>
      </c>
      <c r="D1177" s="177">
        <f t="shared" si="666"/>
        <v>246924.1727958</v>
      </c>
      <c r="E1177" s="177">
        <f t="shared" si="667"/>
        <v>11265.54906926</v>
      </c>
      <c r="F1177" s="178">
        <f t="shared" si="650"/>
        <v>235658.62372654001</v>
      </c>
      <c r="G1177" s="179">
        <f t="shared" si="668"/>
        <v>4860.83</v>
      </c>
      <c r="H1177" s="180">
        <f>IF(AND(N1177=1,N1176&gt;1),VLOOKUP(A1176,[1]Plan1!$CW$105:$CY$215,3),H1176)</f>
        <v>4881.25</v>
      </c>
      <c r="I1177" s="181">
        <f t="shared" si="651"/>
        <v>42989</v>
      </c>
      <c r="J1177" s="181">
        <f t="shared" si="669"/>
        <v>43019</v>
      </c>
      <c r="K1177" s="182">
        <f t="shared" si="652"/>
        <v>4.2009286479880448E-3</v>
      </c>
      <c r="L1177" s="213">
        <f t="shared" si="670"/>
        <v>43080</v>
      </c>
      <c r="M1177" s="183">
        <f t="shared" si="671"/>
        <v>20</v>
      </c>
      <c r="N1177" s="183">
        <f t="shared" si="653"/>
        <v>12</v>
      </c>
      <c r="O1177" s="177">
        <f t="shared" si="654"/>
        <v>1.00251844</v>
      </c>
      <c r="P1177" s="184">
        <f t="shared" si="648"/>
        <v>1.00159898</v>
      </c>
      <c r="Q1177" s="184">
        <f t="shared" si="672"/>
        <v>1.2278780002890259</v>
      </c>
      <c r="R1177" s="177">
        <f t="shared" si="647"/>
        <v>1.2309703299999999</v>
      </c>
      <c r="S1177" s="177">
        <f t="shared" si="673"/>
        <v>1.21495468</v>
      </c>
      <c r="T1177" s="177">
        <f t="shared" si="655"/>
        <v>300001.67934337998</v>
      </c>
      <c r="U1177" s="177">
        <f t="shared" si="656"/>
        <v>2421.5824952070807</v>
      </c>
      <c r="V1177" s="177">
        <f t="shared" si="657"/>
        <v>54430.150089464747</v>
      </c>
      <c r="W1177" s="177">
        <f t="shared" si="658"/>
        <v>303775.90538047184</v>
      </c>
      <c r="X1177" s="185">
        <f t="shared" si="659"/>
        <v>0</v>
      </c>
      <c r="Y1177" s="177">
        <f t="shared" si="660"/>
        <v>0</v>
      </c>
      <c r="Z1177" s="186">
        <f t="shared" si="661"/>
        <v>0</v>
      </c>
      <c r="AA1177" s="177">
        <f t="shared" si="674"/>
        <v>0</v>
      </c>
      <c r="AB1177" s="187">
        <f t="shared" si="675"/>
        <v>7.1215000000000001E-2</v>
      </c>
      <c r="AC1177" s="185">
        <f t="shared" si="662"/>
        <v>12</v>
      </c>
      <c r="AD1177" s="185">
        <v>252</v>
      </c>
      <c r="AE1177" s="184">
        <f t="shared" si="645"/>
        <v>1.0032812529999999</v>
      </c>
      <c r="AF1177" s="177">
        <f t="shared" si="646"/>
        <v>984.38141035000001</v>
      </c>
      <c r="AG1177" s="177">
        <f t="shared" si="663"/>
        <v>996.76560085000006</v>
      </c>
      <c r="AH1177" s="188">
        <f t="shared" si="676"/>
        <v>0</v>
      </c>
      <c r="AI1177" s="188"/>
      <c r="AJ1177" s="188"/>
      <c r="AK1177" s="188"/>
      <c r="AL1177" s="8"/>
      <c r="AM1177" s="8"/>
      <c r="AN1177" s="8"/>
      <c r="AO1177" s="8"/>
      <c r="AP1177" s="8"/>
      <c r="AQ1177" s="8"/>
      <c r="AR1177" s="5"/>
      <c r="AW1177" s="30"/>
      <c r="AX1177" s="30"/>
      <c r="BF1177" s="1"/>
      <c r="BG1177" s="1"/>
      <c r="BH1177" s="1"/>
      <c r="BI1177" s="1"/>
    </row>
    <row r="1178" spans="1:61" x14ac:dyDescent="0.2">
      <c r="A1178" s="125">
        <f t="shared" si="664"/>
        <v>43069</v>
      </c>
      <c r="B1178" s="177">
        <f t="shared" si="649"/>
        <v>304916.90803169826</v>
      </c>
      <c r="C1178" s="3">
        <f t="shared" si="665"/>
        <v>41163782.584279262</v>
      </c>
      <c r="D1178" s="177">
        <f t="shared" si="666"/>
        <v>246924.1727958</v>
      </c>
      <c r="E1178" s="177">
        <f t="shared" si="667"/>
        <v>11265.54906926</v>
      </c>
      <c r="F1178" s="178">
        <f t="shared" si="650"/>
        <v>235658.62372654001</v>
      </c>
      <c r="G1178" s="179">
        <f t="shared" si="668"/>
        <v>4860.83</v>
      </c>
      <c r="H1178" s="180">
        <f>IF(AND(N1178=1,N1177&gt;1),VLOOKUP(A1177,[1]Plan1!$CW$105:$CY$215,3),H1177)</f>
        <v>4881.25</v>
      </c>
      <c r="I1178" s="181">
        <f t="shared" si="651"/>
        <v>42989</v>
      </c>
      <c r="J1178" s="181">
        <f t="shared" si="669"/>
        <v>43019</v>
      </c>
      <c r="K1178" s="182">
        <f t="shared" si="652"/>
        <v>4.2009286479880448E-3</v>
      </c>
      <c r="L1178" s="213">
        <f t="shared" si="670"/>
        <v>43080</v>
      </c>
      <c r="M1178" s="183">
        <f t="shared" si="671"/>
        <v>20</v>
      </c>
      <c r="N1178" s="183">
        <f t="shared" si="653"/>
        <v>13</v>
      </c>
      <c r="O1178" s="177">
        <f t="shared" si="654"/>
        <v>1.00272859</v>
      </c>
      <c r="P1178" s="184">
        <f t="shared" si="648"/>
        <v>1.00159898</v>
      </c>
      <c r="Q1178" s="184">
        <f t="shared" si="672"/>
        <v>1.2278780002890259</v>
      </c>
      <c r="R1178" s="177">
        <f t="shared" si="647"/>
        <v>1.23122837</v>
      </c>
      <c r="S1178" s="177">
        <f t="shared" si="673"/>
        <v>1.21495468</v>
      </c>
      <c r="T1178" s="177">
        <f t="shared" si="655"/>
        <v>300001.67934337998</v>
      </c>
      <c r="U1178" s="177">
        <f t="shared" si="656"/>
        <v>2421.5824952070807</v>
      </c>
      <c r="V1178" s="177">
        <f t="shared" si="657"/>
        <v>54490.959440731167</v>
      </c>
      <c r="W1178" s="177">
        <f t="shared" si="658"/>
        <v>303836.71473173826</v>
      </c>
      <c r="X1178" s="185">
        <f t="shared" si="659"/>
        <v>0</v>
      </c>
      <c r="Y1178" s="177">
        <f t="shared" si="660"/>
        <v>0</v>
      </c>
      <c r="Z1178" s="186">
        <f t="shared" si="661"/>
        <v>0</v>
      </c>
      <c r="AA1178" s="177">
        <f t="shared" si="674"/>
        <v>0</v>
      </c>
      <c r="AB1178" s="187">
        <f t="shared" si="675"/>
        <v>7.1215000000000001E-2</v>
      </c>
      <c r="AC1178" s="185">
        <f t="shared" si="662"/>
        <v>13</v>
      </c>
      <c r="AD1178" s="185">
        <v>252</v>
      </c>
      <c r="AE1178" s="184">
        <f t="shared" si="645"/>
        <v>1.003555177</v>
      </c>
      <c r="AF1178" s="177">
        <f t="shared" si="646"/>
        <v>1066.5590703600001</v>
      </c>
      <c r="AG1178" s="177">
        <f t="shared" si="663"/>
        <v>1080.1932999600001</v>
      </c>
      <c r="AH1178" s="188">
        <f t="shared" si="676"/>
        <v>0</v>
      </c>
      <c r="AI1178" s="188"/>
      <c r="AJ1178" s="188"/>
      <c r="AK1178" s="188"/>
      <c r="AL1178" s="8"/>
      <c r="AM1178" s="8"/>
      <c r="AN1178" s="8"/>
      <c r="AO1178" s="8"/>
      <c r="AP1178" s="8"/>
      <c r="AQ1178" s="8"/>
      <c r="AR1178" s="5"/>
      <c r="AW1178" s="30"/>
      <c r="AX1178" s="30"/>
      <c r="BF1178" s="1"/>
      <c r="BG1178" s="1"/>
      <c r="BH1178" s="1"/>
      <c r="BI1178" s="1"/>
    </row>
    <row r="1179" spans="1:61" x14ac:dyDescent="0.2">
      <c r="A1179" s="125">
        <f t="shared" si="664"/>
        <v>43070</v>
      </c>
      <c r="B1179" s="177">
        <f t="shared" si="649"/>
        <v>305061.21744404832</v>
      </c>
      <c r="C1179" s="3">
        <f t="shared" si="665"/>
        <v>41183264.354946524</v>
      </c>
      <c r="D1179" s="177">
        <f t="shared" si="666"/>
        <v>246924.1727958</v>
      </c>
      <c r="E1179" s="177">
        <f t="shared" si="667"/>
        <v>11265.54906926</v>
      </c>
      <c r="F1179" s="178">
        <f t="shared" si="650"/>
        <v>235658.62372654001</v>
      </c>
      <c r="G1179" s="179">
        <f t="shared" si="668"/>
        <v>4860.83</v>
      </c>
      <c r="H1179" s="180">
        <f>IF(AND(N1179=1,N1178&gt;1),VLOOKUP(A1178,[1]Plan1!$CW$105:$CY$215,3),H1178)</f>
        <v>4881.25</v>
      </c>
      <c r="I1179" s="181">
        <f t="shared" si="651"/>
        <v>42989</v>
      </c>
      <c r="J1179" s="181">
        <f t="shared" si="669"/>
        <v>43019</v>
      </c>
      <c r="K1179" s="182">
        <f t="shared" si="652"/>
        <v>4.2009286479880448E-3</v>
      </c>
      <c r="L1179" s="213">
        <f t="shared" si="670"/>
        <v>43080</v>
      </c>
      <c r="M1179" s="183">
        <f t="shared" si="671"/>
        <v>20</v>
      </c>
      <c r="N1179" s="183">
        <f t="shared" si="653"/>
        <v>14</v>
      </c>
      <c r="O1179" s="177">
        <f t="shared" si="654"/>
        <v>1.0029387999999999</v>
      </c>
      <c r="P1179" s="184">
        <f t="shared" si="648"/>
        <v>1.00159898</v>
      </c>
      <c r="Q1179" s="184">
        <f t="shared" si="672"/>
        <v>1.2278780002890259</v>
      </c>
      <c r="R1179" s="177">
        <f t="shared" si="647"/>
        <v>1.23148648</v>
      </c>
      <c r="S1179" s="177">
        <f t="shared" si="673"/>
        <v>1.21495468</v>
      </c>
      <c r="T1179" s="177">
        <f t="shared" si="655"/>
        <v>300001.67934337998</v>
      </c>
      <c r="U1179" s="177">
        <f t="shared" si="656"/>
        <v>2421.5824952070807</v>
      </c>
      <c r="V1179" s="177">
        <f t="shared" si="657"/>
        <v>54551.785288101244</v>
      </c>
      <c r="W1179" s="177">
        <f t="shared" si="658"/>
        <v>303897.54057910835</v>
      </c>
      <c r="X1179" s="185">
        <f t="shared" si="659"/>
        <v>0</v>
      </c>
      <c r="Y1179" s="177">
        <f t="shared" si="660"/>
        <v>0</v>
      </c>
      <c r="Z1179" s="186">
        <f t="shared" si="661"/>
        <v>0</v>
      </c>
      <c r="AA1179" s="177">
        <f t="shared" si="674"/>
        <v>0</v>
      </c>
      <c r="AB1179" s="187">
        <f t="shared" si="675"/>
        <v>7.1215000000000001E-2</v>
      </c>
      <c r="AC1179" s="185">
        <f t="shared" si="662"/>
        <v>14</v>
      </c>
      <c r="AD1179" s="185">
        <v>252</v>
      </c>
      <c r="AE1179" s="184">
        <f t="shared" si="645"/>
        <v>1.0038291749999999</v>
      </c>
      <c r="AF1179" s="177">
        <f t="shared" si="646"/>
        <v>1148.75893049</v>
      </c>
      <c r="AG1179" s="177">
        <f t="shared" si="663"/>
        <v>1163.6768649400001</v>
      </c>
      <c r="AH1179" s="188">
        <f t="shared" si="676"/>
        <v>0</v>
      </c>
      <c r="AI1179" s="188"/>
      <c r="AJ1179" s="188"/>
      <c r="AK1179" s="188"/>
      <c r="AL1179" s="8"/>
      <c r="AM1179" s="8"/>
      <c r="AN1179" s="8"/>
      <c r="AO1179" s="8"/>
      <c r="AP1179" s="8"/>
      <c r="AQ1179" s="8"/>
      <c r="AR1179" s="5"/>
      <c r="AW1179" s="30"/>
      <c r="AX1179" s="30"/>
      <c r="BF1179" s="1"/>
      <c r="BG1179" s="1"/>
      <c r="BH1179" s="1"/>
      <c r="BI1179" s="1"/>
    </row>
    <row r="1180" spans="1:61" x14ac:dyDescent="0.2">
      <c r="A1180" s="125">
        <f t="shared" si="664"/>
        <v>43071</v>
      </c>
      <c r="B1180" s="177">
        <f t="shared" si="649"/>
        <v>305205.59245062334</v>
      </c>
      <c r="C1180" s="3">
        <f t="shared" si="665"/>
        <v>41202754.980834149</v>
      </c>
      <c r="D1180" s="177">
        <f t="shared" si="666"/>
        <v>246924.1727958</v>
      </c>
      <c r="E1180" s="177">
        <f t="shared" si="667"/>
        <v>11265.54906926</v>
      </c>
      <c r="F1180" s="178">
        <f t="shared" si="650"/>
        <v>235658.62372654001</v>
      </c>
      <c r="G1180" s="179">
        <f t="shared" si="668"/>
        <v>4860.83</v>
      </c>
      <c r="H1180" s="180">
        <f>IF(AND(N1180=1,N1179&gt;1),VLOOKUP(A1179,[1]Plan1!$CW$105:$CY$215,3),H1179)</f>
        <v>4881.25</v>
      </c>
      <c r="I1180" s="181">
        <f t="shared" si="651"/>
        <v>42989</v>
      </c>
      <c r="J1180" s="181">
        <f t="shared" si="669"/>
        <v>43019</v>
      </c>
      <c r="K1180" s="182">
        <f t="shared" si="652"/>
        <v>4.2009286479880448E-3</v>
      </c>
      <c r="L1180" s="213">
        <f t="shared" si="670"/>
        <v>43080</v>
      </c>
      <c r="M1180" s="183">
        <f t="shared" si="671"/>
        <v>20</v>
      </c>
      <c r="N1180" s="183">
        <f t="shared" si="653"/>
        <v>15</v>
      </c>
      <c r="O1180" s="177">
        <f t="shared" si="654"/>
        <v>1.00314904</v>
      </c>
      <c r="P1180" s="184">
        <f t="shared" si="648"/>
        <v>1.00159898</v>
      </c>
      <c r="Q1180" s="184">
        <f t="shared" si="672"/>
        <v>1.2278780002890259</v>
      </c>
      <c r="R1180" s="177">
        <f t="shared" si="647"/>
        <v>1.2317446299999999</v>
      </c>
      <c r="S1180" s="177">
        <f t="shared" si="673"/>
        <v>1.21495468</v>
      </c>
      <c r="T1180" s="177">
        <f t="shared" si="655"/>
        <v>300001.67934337998</v>
      </c>
      <c r="U1180" s="177">
        <f t="shared" si="656"/>
        <v>2421.5824952070807</v>
      </c>
      <c r="V1180" s="177">
        <f t="shared" si="657"/>
        <v>54612.620561816213</v>
      </c>
      <c r="W1180" s="177">
        <f t="shared" si="658"/>
        <v>303958.37585282332</v>
      </c>
      <c r="X1180" s="185">
        <f t="shared" si="659"/>
        <v>0</v>
      </c>
      <c r="Y1180" s="177">
        <f t="shared" si="660"/>
        <v>0</v>
      </c>
      <c r="Z1180" s="186">
        <f t="shared" si="661"/>
        <v>0</v>
      </c>
      <c r="AA1180" s="177">
        <f t="shared" si="674"/>
        <v>0</v>
      </c>
      <c r="AB1180" s="187">
        <f t="shared" si="675"/>
        <v>7.1215000000000001E-2</v>
      </c>
      <c r="AC1180" s="185">
        <f t="shared" si="662"/>
        <v>15</v>
      </c>
      <c r="AD1180" s="185">
        <v>252</v>
      </c>
      <c r="AE1180" s="184">
        <f t="shared" si="645"/>
        <v>1.0041032480000001</v>
      </c>
      <c r="AF1180" s="177">
        <f t="shared" si="646"/>
        <v>1230.9812907600001</v>
      </c>
      <c r="AG1180" s="177">
        <f t="shared" si="663"/>
        <v>1247.2165978</v>
      </c>
      <c r="AH1180" s="188">
        <f t="shared" si="676"/>
        <v>0</v>
      </c>
      <c r="AI1180" s="188"/>
      <c r="AJ1180" s="188"/>
      <c r="AK1180" s="188"/>
      <c r="AL1180" s="8"/>
      <c r="AM1180" s="8"/>
      <c r="AN1180" s="8"/>
      <c r="AO1180" s="8"/>
      <c r="AP1180" s="8"/>
      <c r="AQ1180" s="8"/>
      <c r="AR1180" s="5"/>
      <c r="AW1180" s="30"/>
      <c r="AX1180" s="30"/>
      <c r="BF1180" s="1"/>
      <c r="BG1180" s="1"/>
      <c r="BH1180" s="1"/>
      <c r="BI1180" s="1"/>
    </row>
    <row r="1181" spans="1:61" x14ac:dyDescent="0.2">
      <c r="A1181" s="125">
        <f t="shared" si="664"/>
        <v>43072</v>
      </c>
      <c r="B1181" s="177">
        <f t="shared" si="649"/>
        <v>305205.59245062334</v>
      </c>
      <c r="C1181" s="3">
        <f t="shared" si="665"/>
        <v>41202754.980834149</v>
      </c>
      <c r="D1181" s="177">
        <f t="shared" si="666"/>
        <v>246924.1727958</v>
      </c>
      <c r="E1181" s="177">
        <f t="shared" si="667"/>
        <v>11265.54906926</v>
      </c>
      <c r="F1181" s="178">
        <f t="shared" si="650"/>
        <v>235658.62372654001</v>
      </c>
      <c r="G1181" s="179">
        <f t="shared" si="668"/>
        <v>4860.83</v>
      </c>
      <c r="H1181" s="180">
        <f>IF(AND(N1181=1,N1180&gt;1),VLOOKUP(A1180,[1]Plan1!$CW$105:$CY$215,3),H1180)</f>
        <v>4881.25</v>
      </c>
      <c r="I1181" s="181">
        <f t="shared" si="651"/>
        <v>42989</v>
      </c>
      <c r="J1181" s="181">
        <f t="shared" si="669"/>
        <v>43019</v>
      </c>
      <c r="K1181" s="182">
        <f t="shared" si="652"/>
        <v>4.2009286479880448E-3</v>
      </c>
      <c r="L1181" s="213">
        <f t="shared" si="670"/>
        <v>43080</v>
      </c>
      <c r="M1181" s="183">
        <f t="shared" si="671"/>
        <v>20</v>
      </c>
      <c r="N1181" s="183">
        <f t="shared" si="653"/>
        <v>15</v>
      </c>
      <c r="O1181" s="177">
        <f t="shared" si="654"/>
        <v>1.00314904</v>
      </c>
      <c r="P1181" s="184">
        <f t="shared" si="648"/>
        <v>1.00159898</v>
      </c>
      <c r="Q1181" s="184">
        <f t="shared" si="672"/>
        <v>1.2278780002890259</v>
      </c>
      <c r="R1181" s="177">
        <f t="shared" si="647"/>
        <v>1.2317446299999999</v>
      </c>
      <c r="S1181" s="177">
        <f t="shared" si="673"/>
        <v>1.21495468</v>
      </c>
      <c r="T1181" s="177">
        <f t="shared" si="655"/>
        <v>300001.67934337998</v>
      </c>
      <c r="U1181" s="177">
        <f t="shared" si="656"/>
        <v>2421.5824952070807</v>
      </c>
      <c r="V1181" s="177">
        <f t="shared" si="657"/>
        <v>54612.620561816213</v>
      </c>
      <c r="W1181" s="177">
        <f t="shared" si="658"/>
        <v>303958.37585282332</v>
      </c>
      <c r="X1181" s="185">
        <f t="shared" si="659"/>
        <v>0</v>
      </c>
      <c r="Y1181" s="177">
        <f t="shared" si="660"/>
        <v>0</v>
      </c>
      <c r="Z1181" s="186">
        <f t="shared" si="661"/>
        <v>0</v>
      </c>
      <c r="AA1181" s="177">
        <f t="shared" si="674"/>
        <v>0</v>
      </c>
      <c r="AB1181" s="187">
        <f t="shared" si="675"/>
        <v>7.1215000000000001E-2</v>
      </c>
      <c r="AC1181" s="185">
        <f t="shared" si="662"/>
        <v>15</v>
      </c>
      <c r="AD1181" s="185">
        <v>252</v>
      </c>
      <c r="AE1181" s="184">
        <f t="shared" si="645"/>
        <v>1.0041032480000001</v>
      </c>
      <c r="AF1181" s="177">
        <f t="shared" si="646"/>
        <v>1230.9812907600001</v>
      </c>
      <c r="AG1181" s="177">
        <f t="shared" si="663"/>
        <v>1247.2165978</v>
      </c>
      <c r="AH1181" s="188">
        <f t="shared" si="676"/>
        <v>0</v>
      </c>
      <c r="AI1181" s="188"/>
      <c r="AJ1181" s="188"/>
      <c r="AK1181" s="188"/>
      <c r="AL1181" s="8"/>
      <c r="AM1181" s="8"/>
      <c r="AN1181" s="8"/>
      <c r="AO1181" s="8"/>
      <c r="AP1181" s="8"/>
      <c r="AQ1181" s="8"/>
      <c r="AR1181" s="5"/>
      <c r="AW1181" s="30"/>
      <c r="AX1181" s="30"/>
      <c r="BF1181" s="1"/>
      <c r="BG1181" s="1"/>
      <c r="BH1181" s="1"/>
      <c r="BI1181" s="1"/>
    </row>
    <row r="1182" spans="1:61" x14ac:dyDescent="0.2">
      <c r="A1182" s="125">
        <f t="shared" si="664"/>
        <v>43073</v>
      </c>
      <c r="B1182" s="177">
        <f t="shared" si="649"/>
        <v>305205.59245062334</v>
      </c>
      <c r="C1182" s="3">
        <f t="shared" si="665"/>
        <v>41202754.980834149</v>
      </c>
      <c r="D1182" s="177">
        <f t="shared" si="666"/>
        <v>246924.1727958</v>
      </c>
      <c r="E1182" s="177">
        <f t="shared" si="667"/>
        <v>11265.54906926</v>
      </c>
      <c r="F1182" s="178">
        <f t="shared" si="650"/>
        <v>235658.62372654001</v>
      </c>
      <c r="G1182" s="179">
        <f t="shared" si="668"/>
        <v>4860.83</v>
      </c>
      <c r="H1182" s="180">
        <f>IF(AND(N1182=1,N1181&gt;1),VLOOKUP(A1181,[1]Plan1!$CW$105:$CY$215,3),H1181)</f>
        <v>4881.25</v>
      </c>
      <c r="I1182" s="181">
        <f t="shared" si="651"/>
        <v>42989</v>
      </c>
      <c r="J1182" s="181">
        <f t="shared" si="669"/>
        <v>43019</v>
      </c>
      <c r="K1182" s="182">
        <f t="shared" si="652"/>
        <v>4.2009286479880448E-3</v>
      </c>
      <c r="L1182" s="213">
        <f t="shared" si="670"/>
        <v>43080</v>
      </c>
      <c r="M1182" s="183">
        <f t="shared" si="671"/>
        <v>20</v>
      </c>
      <c r="N1182" s="183">
        <f t="shared" si="653"/>
        <v>15</v>
      </c>
      <c r="O1182" s="177">
        <f t="shared" si="654"/>
        <v>1.00314904</v>
      </c>
      <c r="P1182" s="184">
        <f t="shared" si="648"/>
        <v>1.00159898</v>
      </c>
      <c r="Q1182" s="184">
        <f t="shared" si="672"/>
        <v>1.2278780002890259</v>
      </c>
      <c r="R1182" s="177">
        <f t="shared" si="647"/>
        <v>1.2317446299999999</v>
      </c>
      <c r="S1182" s="177">
        <f t="shared" si="673"/>
        <v>1.21495468</v>
      </c>
      <c r="T1182" s="177">
        <f t="shared" si="655"/>
        <v>300001.67934337998</v>
      </c>
      <c r="U1182" s="177">
        <f t="shared" si="656"/>
        <v>2421.5824952070807</v>
      </c>
      <c r="V1182" s="177">
        <f t="shared" si="657"/>
        <v>54612.620561816213</v>
      </c>
      <c r="W1182" s="177">
        <f t="shared" si="658"/>
        <v>303958.37585282332</v>
      </c>
      <c r="X1182" s="185">
        <f t="shared" si="659"/>
        <v>0</v>
      </c>
      <c r="Y1182" s="177">
        <f t="shared" si="660"/>
        <v>0</v>
      </c>
      <c r="Z1182" s="186">
        <f t="shared" si="661"/>
        <v>0</v>
      </c>
      <c r="AA1182" s="177">
        <f t="shared" si="674"/>
        <v>0</v>
      </c>
      <c r="AB1182" s="187">
        <f t="shared" si="675"/>
        <v>7.1215000000000001E-2</v>
      </c>
      <c r="AC1182" s="185">
        <f t="shared" si="662"/>
        <v>15</v>
      </c>
      <c r="AD1182" s="185">
        <v>252</v>
      </c>
      <c r="AE1182" s="184">
        <f t="shared" si="645"/>
        <v>1.0041032480000001</v>
      </c>
      <c r="AF1182" s="177">
        <f t="shared" si="646"/>
        <v>1230.9812907600001</v>
      </c>
      <c r="AG1182" s="177">
        <f t="shared" si="663"/>
        <v>1247.2165978</v>
      </c>
      <c r="AH1182" s="188">
        <f t="shared" si="676"/>
        <v>0</v>
      </c>
      <c r="AI1182" s="188"/>
      <c r="AJ1182" s="188"/>
      <c r="AK1182" s="188"/>
      <c r="AL1182" s="8"/>
      <c r="AM1182" s="8"/>
      <c r="AN1182" s="8"/>
      <c r="AO1182" s="8"/>
      <c r="AP1182" s="8"/>
      <c r="AQ1182" s="8"/>
      <c r="AR1182" s="5"/>
      <c r="AW1182" s="30"/>
      <c r="AX1182" s="30"/>
      <c r="BF1182" s="1"/>
      <c r="BG1182" s="1"/>
      <c r="BH1182" s="1"/>
      <c r="BI1182" s="1"/>
    </row>
    <row r="1183" spans="1:61" x14ac:dyDescent="0.2">
      <c r="A1183" s="125">
        <f t="shared" si="664"/>
        <v>43074</v>
      </c>
      <c r="B1183" s="177">
        <f t="shared" si="649"/>
        <v>305350.03750263579</v>
      </c>
      <c r="C1183" s="3">
        <f t="shared" si="665"/>
        <v>41222255.062855832</v>
      </c>
      <c r="D1183" s="177">
        <f t="shared" si="666"/>
        <v>246924.1727958</v>
      </c>
      <c r="E1183" s="177">
        <f t="shared" si="667"/>
        <v>11265.54906926</v>
      </c>
      <c r="F1183" s="178">
        <f t="shared" si="650"/>
        <v>235658.62372654001</v>
      </c>
      <c r="G1183" s="179">
        <f t="shared" si="668"/>
        <v>4860.83</v>
      </c>
      <c r="H1183" s="180">
        <f>IF(AND(N1183=1,N1182&gt;1),VLOOKUP(A1182,[1]Plan1!$CW$105:$CY$215,3),H1182)</f>
        <v>4881.25</v>
      </c>
      <c r="I1183" s="181">
        <f t="shared" si="651"/>
        <v>42989</v>
      </c>
      <c r="J1183" s="181">
        <f t="shared" si="669"/>
        <v>43019</v>
      </c>
      <c r="K1183" s="182">
        <f t="shared" si="652"/>
        <v>4.2009286479880448E-3</v>
      </c>
      <c r="L1183" s="213">
        <f t="shared" si="670"/>
        <v>43080</v>
      </c>
      <c r="M1183" s="183">
        <f t="shared" si="671"/>
        <v>20</v>
      </c>
      <c r="N1183" s="183">
        <f t="shared" si="653"/>
        <v>16</v>
      </c>
      <c r="O1183" s="177">
        <f t="shared" si="654"/>
        <v>1.0033593300000001</v>
      </c>
      <c r="P1183" s="184">
        <f t="shared" si="648"/>
        <v>1.00159898</v>
      </c>
      <c r="Q1183" s="184">
        <f t="shared" si="672"/>
        <v>1.2278780002890259</v>
      </c>
      <c r="R1183" s="177">
        <f t="shared" si="647"/>
        <v>1.23200284</v>
      </c>
      <c r="S1183" s="177">
        <f t="shared" si="673"/>
        <v>1.21495468</v>
      </c>
      <c r="T1183" s="177">
        <f t="shared" si="655"/>
        <v>300001.67934337998</v>
      </c>
      <c r="U1183" s="177">
        <f t="shared" si="656"/>
        <v>2421.5824952070807</v>
      </c>
      <c r="V1183" s="177">
        <f t="shared" si="657"/>
        <v>54673.469975048676</v>
      </c>
      <c r="W1183" s="177">
        <f t="shared" si="658"/>
        <v>304019.22526605579</v>
      </c>
      <c r="X1183" s="185">
        <f t="shared" si="659"/>
        <v>0</v>
      </c>
      <c r="Y1183" s="177">
        <f t="shared" si="660"/>
        <v>0</v>
      </c>
      <c r="Z1183" s="186">
        <f t="shared" si="661"/>
        <v>0</v>
      </c>
      <c r="AA1183" s="177">
        <f t="shared" si="674"/>
        <v>0</v>
      </c>
      <c r="AB1183" s="187">
        <f t="shared" si="675"/>
        <v>7.1215000000000001E-2</v>
      </c>
      <c r="AC1183" s="185">
        <f t="shared" si="662"/>
        <v>16</v>
      </c>
      <c r="AD1183" s="185">
        <v>252</v>
      </c>
      <c r="AE1183" s="184">
        <f t="shared" ref="AE1183:AE1246" si="677">ROUND((1+AB1183)^TRUNC((AC1183/AD1183),9),9)</f>
        <v>1.0043773949999999</v>
      </c>
      <c r="AF1183" s="177">
        <f t="shared" si="646"/>
        <v>1313.22585114</v>
      </c>
      <c r="AG1183" s="177">
        <f t="shared" si="663"/>
        <v>1330.81223658</v>
      </c>
      <c r="AH1183" s="188">
        <f t="shared" si="676"/>
        <v>0</v>
      </c>
      <c r="AI1183" s="188"/>
      <c r="AJ1183" s="188"/>
      <c r="AK1183" s="188"/>
      <c r="AL1183" s="8"/>
      <c r="AM1183" s="8"/>
      <c r="AN1183" s="8"/>
      <c r="AO1183" s="8"/>
      <c r="AP1183" s="8"/>
      <c r="AQ1183" s="8"/>
      <c r="AR1183" s="5"/>
      <c r="AW1183" s="30"/>
      <c r="AX1183" s="30"/>
      <c r="BF1183" s="1"/>
      <c r="BG1183" s="1"/>
      <c r="BH1183" s="1"/>
      <c r="BI1183" s="1"/>
    </row>
    <row r="1184" spans="1:61" x14ac:dyDescent="0.2">
      <c r="A1184" s="125">
        <f t="shared" si="664"/>
        <v>43075</v>
      </c>
      <c r="B1184" s="177">
        <f t="shared" si="649"/>
        <v>305494.55086583935</v>
      </c>
      <c r="C1184" s="3">
        <f t="shared" si="665"/>
        <v>41241764.366888314</v>
      </c>
      <c r="D1184" s="177">
        <f t="shared" si="666"/>
        <v>246924.1727958</v>
      </c>
      <c r="E1184" s="177">
        <f t="shared" si="667"/>
        <v>11265.54906926</v>
      </c>
      <c r="F1184" s="178">
        <f t="shared" si="650"/>
        <v>235658.62372654001</v>
      </c>
      <c r="G1184" s="179">
        <f t="shared" si="668"/>
        <v>4860.83</v>
      </c>
      <c r="H1184" s="180">
        <f>IF(AND(N1184=1,N1183&gt;1),VLOOKUP(A1183,[1]Plan1!$CW$105:$CY$215,3),H1183)</f>
        <v>4881.25</v>
      </c>
      <c r="I1184" s="181">
        <f t="shared" si="651"/>
        <v>42989</v>
      </c>
      <c r="J1184" s="181">
        <f t="shared" si="669"/>
        <v>43019</v>
      </c>
      <c r="K1184" s="182">
        <f t="shared" si="652"/>
        <v>4.2009286479880448E-3</v>
      </c>
      <c r="L1184" s="213">
        <f t="shared" si="670"/>
        <v>43080</v>
      </c>
      <c r="M1184" s="183">
        <f t="shared" si="671"/>
        <v>20</v>
      </c>
      <c r="N1184" s="183">
        <f t="shared" si="653"/>
        <v>17</v>
      </c>
      <c r="O1184" s="177">
        <f t="shared" si="654"/>
        <v>1.0035696599999999</v>
      </c>
      <c r="P1184" s="184">
        <f t="shared" si="648"/>
        <v>1.00159898</v>
      </c>
      <c r="Q1184" s="184">
        <f t="shared" si="672"/>
        <v>1.2278780002890259</v>
      </c>
      <c r="R1184" s="177">
        <f t="shared" si="647"/>
        <v>1.2322611000000001</v>
      </c>
      <c r="S1184" s="177">
        <f t="shared" si="673"/>
        <v>1.21495468</v>
      </c>
      <c r="T1184" s="177">
        <f t="shared" si="655"/>
        <v>300001.67934337998</v>
      </c>
      <c r="U1184" s="177">
        <f t="shared" si="656"/>
        <v>2421.5824952070807</v>
      </c>
      <c r="V1184" s="177">
        <f t="shared" si="657"/>
        <v>54734.33117121231</v>
      </c>
      <c r="W1184" s="177">
        <f t="shared" si="658"/>
        <v>304080.08646221936</v>
      </c>
      <c r="X1184" s="185">
        <f t="shared" si="659"/>
        <v>0</v>
      </c>
      <c r="Y1184" s="177">
        <f t="shared" si="660"/>
        <v>0</v>
      </c>
      <c r="Z1184" s="186">
        <f t="shared" si="661"/>
        <v>0</v>
      </c>
      <c r="AA1184" s="177">
        <f t="shared" si="674"/>
        <v>0</v>
      </c>
      <c r="AB1184" s="187">
        <f t="shared" si="675"/>
        <v>7.1215000000000001E-2</v>
      </c>
      <c r="AC1184" s="185">
        <f t="shared" si="662"/>
        <v>17</v>
      </c>
      <c r="AD1184" s="185">
        <v>252</v>
      </c>
      <c r="AE1184" s="184">
        <f t="shared" si="677"/>
        <v>1.004651618</v>
      </c>
      <c r="AF1184" s="177">
        <f t="shared" si="646"/>
        <v>1395.49321166</v>
      </c>
      <c r="AG1184" s="177">
        <f t="shared" si="663"/>
        <v>1414.46440362</v>
      </c>
      <c r="AH1184" s="188">
        <f t="shared" si="676"/>
        <v>0</v>
      </c>
      <c r="AI1184" s="188"/>
      <c r="AJ1184" s="188"/>
      <c r="AK1184" s="188"/>
      <c r="AL1184" s="8"/>
      <c r="AM1184" s="8"/>
      <c r="AN1184" s="8"/>
      <c r="AO1184" s="8"/>
      <c r="AP1184" s="8"/>
      <c r="AQ1184" s="8"/>
      <c r="AR1184" s="5"/>
      <c r="AW1184" s="30"/>
      <c r="AX1184" s="30"/>
      <c r="BF1184" s="1"/>
      <c r="BG1184" s="1"/>
      <c r="BH1184" s="1"/>
      <c r="BI1184" s="1"/>
    </row>
    <row r="1185" spans="1:61" x14ac:dyDescent="0.2">
      <c r="A1185" s="125">
        <f t="shared" si="664"/>
        <v>43076</v>
      </c>
      <c r="B1185" s="177">
        <f t="shared" si="649"/>
        <v>305639.13432373037</v>
      </c>
      <c r="C1185" s="3">
        <f t="shared" si="665"/>
        <v>41261283.133703597</v>
      </c>
      <c r="D1185" s="177">
        <f t="shared" si="666"/>
        <v>246924.1727958</v>
      </c>
      <c r="E1185" s="177">
        <f t="shared" si="667"/>
        <v>11265.54906926</v>
      </c>
      <c r="F1185" s="178">
        <f t="shared" si="650"/>
        <v>235658.62372654001</v>
      </c>
      <c r="G1185" s="179">
        <f t="shared" si="668"/>
        <v>4860.83</v>
      </c>
      <c r="H1185" s="180">
        <f>IF(AND(N1185=1,N1184&gt;1),VLOOKUP(A1184,[1]Plan1!$CW$105:$CY$215,3),H1184)</f>
        <v>4881.25</v>
      </c>
      <c r="I1185" s="181">
        <f t="shared" si="651"/>
        <v>42989</v>
      </c>
      <c r="J1185" s="181">
        <f t="shared" si="669"/>
        <v>43019</v>
      </c>
      <c r="K1185" s="182">
        <f t="shared" si="652"/>
        <v>4.2009286479880448E-3</v>
      </c>
      <c r="L1185" s="213">
        <f t="shared" si="670"/>
        <v>43080</v>
      </c>
      <c r="M1185" s="183">
        <f t="shared" si="671"/>
        <v>20</v>
      </c>
      <c r="N1185" s="183">
        <f t="shared" si="653"/>
        <v>18</v>
      </c>
      <c r="O1185" s="177">
        <f t="shared" si="654"/>
        <v>1.0037800400000001</v>
      </c>
      <c r="P1185" s="184">
        <f t="shared" si="648"/>
        <v>1.00159898</v>
      </c>
      <c r="Q1185" s="184">
        <f t="shared" si="672"/>
        <v>1.2278780002890259</v>
      </c>
      <c r="R1185" s="177">
        <f t="shared" si="647"/>
        <v>1.23251942</v>
      </c>
      <c r="S1185" s="177">
        <f t="shared" si="673"/>
        <v>1.21495468</v>
      </c>
      <c r="T1185" s="177">
        <f t="shared" si="655"/>
        <v>300001.67934337998</v>
      </c>
      <c r="U1185" s="177">
        <f t="shared" si="656"/>
        <v>2421.5824952070807</v>
      </c>
      <c r="V1185" s="177">
        <f t="shared" si="657"/>
        <v>54795.20650689333</v>
      </c>
      <c r="W1185" s="177">
        <f t="shared" si="658"/>
        <v>304140.96179790038</v>
      </c>
      <c r="X1185" s="185">
        <f t="shared" si="659"/>
        <v>0</v>
      </c>
      <c r="Y1185" s="177">
        <f t="shared" si="660"/>
        <v>0</v>
      </c>
      <c r="Z1185" s="186">
        <f t="shared" si="661"/>
        <v>0</v>
      </c>
      <c r="AA1185" s="177">
        <f t="shared" si="674"/>
        <v>0</v>
      </c>
      <c r="AB1185" s="187">
        <f t="shared" si="675"/>
        <v>7.1215000000000001E-2</v>
      </c>
      <c r="AC1185" s="185">
        <f t="shared" si="662"/>
        <v>18</v>
      </c>
      <c r="AD1185" s="185">
        <v>252</v>
      </c>
      <c r="AE1185" s="184">
        <f t="shared" si="677"/>
        <v>1.0049259150000001</v>
      </c>
      <c r="AF1185" s="177">
        <f t="shared" ref="AF1185:AF1248" si="678">TRUNC((T1185*(AE1185-1)),8)</f>
        <v>1477.7827723</v>
      </c>
      <c r="AG1185" s="177">
        <f t="shared" si="663"/>
        <v>1498.17252583</v>
      </c>
      <c r="AH1185" s="188">
        <f t="shared" si="676"/>
        <v>0</v>
      </c>
      <c r="AI1185" s="188"/>
      <c r="AJ1185" s="188"/>
      <c r="AK1185" s="188"/>
      <c r="AL1185" s="8"/>
      <c r="AM1185" s="8"/>
      <c r="AN1185" s="8"/>
      <c r="AO1185" s="8"/>
      <c r="AP1185" s="8"/>
      <c r="AQ1185" s="8"/>
      <c r="AR1185" s="5"/>
      <c r="AW1185" s="30"/>
      <c r="AX1185" s="30"/>
      <c r="BF1185" s="1"/>
      <c r="BG1185" s="1"/>
      <c r="BH1185" s="1"/>
      <c r="BI1185" s="1"/>
    </row>
    <row r="1186" spans="1:61" x14ac:dyDescent="0.2">
      <c r="A1186" s="125">
        <f t="shared" si="664"/>
        <v>43077</v>
      </c>
      <c r="B1186" s="177">
        <f t="shared" si="649"/>
        <v>305783.78614100267</v>
      </c>
      <c r="C1186" s="3">
        <f t="shared" si="665"/>
        <v>41280811.129035361</v>
      </c>
      <c r="D1186" s="177">
        <f t="shared" si="666"/>
        <v>246924.1727958</v>
      </c>
      <c r="E1186" s="177">
        <f t="shared" si="667"/>
        <v>11265.54906926</v>
      </c>
      <c r="F1186" s="178">
        <f t="shared" si="650"/>
        <v>235658.62372654001</v>
      </c>
      <c r="G1186" s="179">
        <f t="shared" si="668"/>
        <v>4860.83</v>
      </c>
      <c r="H1186" s="180">
        <f>IF(AND(N1186=1,N1185&gt;1),VLOOKUP(A1185,[1]Plan1!$CW$105:$CY$215,3),H1185)</f>
        <v>4881.25</v>
      </c>
      <c r="I1186" s="181">
        <f t="shared" si="651"/>
        <v>42989</v>
      </c>
      <c r="J1186" s="181">
        <f t="shared" si="669"/>
        <v>43019</v>
      </c>
      <c r="K1186" s="182">
        <f t="shared" si="652"/>
        <v>4.2009286479880448E-3</v>
      </c>
      <c r="L1186" s="213">
        <f t="shared" si="670"/>
        <v>43080</v>
      </c>
      <c r="M1186" s="183">
        <f t="shared" si="671"/>
        <v>20</v>
      </c>
      <c r="N1186" s="183">
        <f t="shared" si="653"/>
        <v>19</v>
      </c>
      <c r="O1186" s="177">
        <f t="shared" si="654"/>
        <v>1.00399046</v>
      </c>
      <c r="P1186" s="184">
        <f t="shared" si="648"/>
        <v>1.00159898</v>
      </c>
      <c r="Q1186" s="184">
        <f t="shared" si="672"/>
        <v>1.2278780002890259</v>
      </c>
      <c r="R1186" s="177">
        <f t="shared" si="647"/>
        <v>1.2327777900000001</v>
      </c>
      <c r="S1186" s="177">
        <f t="shared" si="673"/>
        <v>1.21495468</v>
      </c>
      <c r="T1186" s="177">
        <f t="shared" si="655"/>
        <v>300001.67934337998</v>
      </c>
      <c r="U1186" s="177">
        <f t="shared" si="656"/>
        <v>2421.5824952070807</v>
      </c>
      <c r="V1186" s="177">
        <f t="shared" si="657"/>
        <v>54856.093625505571</v>
      </c>
      <c r="W1186" s="177">
        <f t="shared" si="658"/>
        <v>304201.84891651268</v>
      </c>
      <c r="X1186" s="185">
        <f t="shared" si="659"/>
        <v>0</v>
      </c>
      <c r="Y1186" s="177">
        <f t="shared" si="660"/>
        <v>0</v>
      </c>
      <c r="Z1186" s="186">
        <f t="shared" si="661"/>
        <v>0</v>
      </c>
      <c r="AA1186" s="177">
        <f t="shared" si="674"/>
        <v>0</v>
      </c>
      <c r="AB1186" s="187">
        <f t="shared" si="675"/>
        <v>7.1215000000000001E-2</v>
      </c>
      <c r="AC1186" s="185">
        <f t="shared" si="662"/>
        <v>19</v>
      </c>
      <c r="AD1186" s="185">
        <v>252</v>
      </c>
      <c r="AE1186" s="184">
        <f t="shared" si="677"/>
        <v>1.0052002879999999</v>
      </c>
      <c r="AF1186" s="177">
        <f t="shared" si="678"/>
        <v>1560.0951330600001</v>
      </c>
      <c r="AG1186" s="177">
        <f t="shared" si="663"/>
        <v>1581.9372244900001</v>
      </c>
      <c r="AH1186" s="188">
        <f t="shared" si="676"/>
        <v>0</v>
      </c>
      <c r="AI1186" s="188"/>
      <c r="AJ1186" s="188"/>
      <c r="AK1186" s="188"/>
      <c r="AL1186" s="8"/>
      <c r="AM1186" s="8"/>
      <c r="AN1186" s="8"/>
      <c r="AO1186" s="8"/>
      <c r="AP1186" s="8"/>
      <c r="AQ1186" s="8"/>
      <c r="AR1186" s="5"/>
      <c r="AW1186" s="30"/>
      <c r="AX1186" s="30"/>
      <c r="BF1186" s="1"/>
      <c r="BG1186" s="1"/>
      <c r="BH1186" s="1"/>
      <c r="BI1186" s="1"/>
    </row>
    <row r="1187" spans="1:61" x14ac:dyDescent="0.2">
      <c r="A1187" s="125">
        <f t="shared" si="664"/>
        <v>43078</v>
      </c>
      <c r="B1187" s="177">
        <f t="shared" si="649"/>
        <v>305928.50573272601</v>
      </c>
      <c r="C1187" s="3">
        <f t="shared" si="665"/>
        <v>41300348.27391801</v>
      </c>
      <c r="D1187" s="177">
        <f t="shared" si="666"/>
        <v>246924.1727958</v>
      </c>
      <c r="E1187" s="177">
        <f t="shared" si="667"/>
        <v>11265.54906926</v>
      </c>
      <c r="F1187" s="178">
        <f t="shared" si="650"/>
        <v>235658.62372654001</v>
      </c>
      <c r="G1187" s="179">
        <f t="shared" si="668"/>
        <v>4860.83</v>
      </c>
      <c r="H1187" s="180">
        <f>IF(AND(N1187=1,N1186&gt;1),VLOOKUP(A1186,[1]Plan1!$CW$105:$CY$215,3),H1186)</f>
        <v>4881.25</v>
      </c>
      <c r="I1187" s="181">
        <f t="shared" si="651"/>
        <v>42989</v>
      </c>
      <c r="J1187" s="181">
        <f t="shared" si="669"/>
        <v>43019</v>
      </c>
      <c r="K1187" s="182">
        <f t="shared" si="652"/>
        <v>4.2009286479880448E-3</v>
      </c>
      <c r="L1187" s="213">
        <f t="shared" si="670"/>
        <v>43080</v>
      </c>
      <c r="M1187" s="183">
        <f t="shared" si="671"/>
        <v>20</v>
      </c>
      <c r="N1187" s="183">
        <f t="shared" si="653"/>
        <v>20</v>
      </c>
      <c r="O1187" s="177">
        <f t="shared" si="654"/>
        <v>1.0042009199999999</v>
      </c>
      <c r="P1187" s="184">
        <f t="shared" si="648"/>
        <v>1.00159898</v>
      </c>
      <c r="Q1187" s="184">
        <f t="shared" si="672"/>
        <v>1.2278780002890259</v>
      </c>
      <c r="R1187" s="177">
        <f t="shared" si="647"/>
        <v>1.2330362100000001</v>
      </c>
      <c r="S1187" s="177">
        <f t="shared" si="673"/>
        <v>1.21495468</v>
      </c>
      <c r="T1187" s="177">
        <f t="shared" si="655"/>
        <v>300001.67934337998</v>
      </c>
      <c r="U1187" s="177">
        <f t="shared" si="656"/>
        <v>2421.5824952070807</v>
      </c>
      <c r="V1187" s="177">
        <f t="shared" si="657"/>
        <v>54916.992527048977</v>
      </c>
      <c r="W1187" s="177">
        <f t="shared" si="658"/>
        <v>304262.74781805603</v>
      </c>
      <c r="X1187" s="185">
        <f t="shared" si="659"/>
        <v>0</v>
      </c>
      <c r="Y1187" s="177">
        <f t="shared" si="660"/>
        <v>0</v>
      </c>
      <c r="Z1187" s="186">
        <f t="shared" si="661"/>
        <v>0</v>
      </c>
      <c r="AA1187" s="177">
        <f t="shared" si="674"/>
        <v>0</v>
      </c>
      <c r="AB1187" s="187">
        <f t="shared" si="675"/>
        <v>7.1215000000000001E-2</v>
      </c>
      <c r="AC1187" s="185">
        <f t="shared" si="662"/>
        <v>20</v>
      </c>
      <c r="AD1187" s="185">
        <v>252</v>
      </c>
      <c r="AE1187" s="184">
        <f t="shared" si="677"/>
        <v>1.005474735</v>
      </c>
      <c r="AF1187" s="177">
        <f t="shared" si="678"/>
        <v>1642.42969395</v>
      </c>
      <c r="AG1187" s="177">
        <f t="shared" si="663"/>
        <v>1665.75791467</v>
      </c>
      <c r="AH1187" s="188">
        <f t="shared" si="676"/>
        <v>0</v>
      </c>
      <c r="AI1187" s="188"/>
      <c r="AJ1187" s="188"/>
      <c r="AK1187" s="188"/>
      <c r="AL1187" s="8"/>
      <c r="AM1187" s="8"/>
      <c r="AN1187" s="8"/>
      <c r="AO1187" s="8"/>
      <c r="AP1187" s="8"/>
      <c r="AQ1187" s="8"/>
      <c r="AR1187" s="5"/>
      <c r="AW1187" s="30"/>
      <c r="AX1187" s="30"/>
      <c r="BF1187" s="1"/>
      <c r="BG1187" s="1"/>
      <c r="BH1187" s="1"/>
      <c r="BI1187" s="1"/>
    </row>
    <row r="1188" spans="1:61" x14ac:dyDescent="0.2">
      <c r="A1188" s="125">
        <f t="shared" si="664"/>
        <v>43079</v>
      </c>
      <c r="B1188" s="177">
        <f t="shared" si="649"/>
        <v>305928.50573272601</v>
      </c>
      <c r="C1188" s="3">
        <f t="shared" si="665"/>
        <v>41300348.27391801</v>
      </c>
      <c r="D1188" s="177">
        <f t="shared" si="666"/>
        <v>246924.1727958</v>
      </c>
      <c r="E1188" s="177">
        <f t="shared" si="667"/>
        <v>11265.54906926</v>
      </c>
      <c r="F1188" s="178">
        <f t="shared" si="650"/>
        <v>235658.62372654001</v>
      </c>
      <c r="G1188" s="179">
        <f t="shared" si="668"/>
        <v>4860.83</v>
      </c>
      <c r="H1188" s="180">
        <f>IF(AND(N1188=1,N1187&gt;1),VLOOKUP(A1187,[1]Plan1!$CW$105:$CY$215,3),H1187)</f>
        <v>4881.25</v>
      </c>
      <c r="I1188" s="181">
        <f t="shared" si="651"/>
        <v>42989</v>
      </c>
      <c r="J1188" s="181">
        <f t="shared" si="669"/>
        <v>43019</v>
      </c>
      <c r="K1188" s="182">
        <f t="shared" si="652"/>
        <v>4.2009286479880448E-3</v>
      </c>
      <c r="L1188" s="213">
        <f t="shared" si="670"/>
        <v>43080</v>
      </c>
      <c r="M1188" s="183">
        <f t="shared" si="671"/>
        <v>20</v>
      </c>
      <c r="N1188" s="183">
        <f t="shared" si="653"/>
        <v>20</v>
      </c>
      <c r="O1188" s="177">
        <f t="shared" si="654"/>
        <v>1.0042009199999999</v>
      </c>
      <c r="P1188" s="184">
        <f t="shared" si="648"/>
        <v>1.00159898</v>
      </c>
      <c r="Q1188" s="184">
        <f t="shared" si="672"/>
        <v>1.2278780002890259</v>
      </c>
      <c r="R1188" s="177">
        <f t="shared" si="647"/>
        <v>1.2330362100000001</v>
      </c>
      <c r="S1188" s="177">
        <f t="shared" si="673"/>
        <v>1.21495468</v>
      </c>
      <c r="T1188" s="177">
        <f t="shared" si="655"/>
        <v>300001.67934337998</v>
      </c>
      <c r="U1188" s="177">
        <f t="shared" si="656"/>
        <v>2421.5824952070807</v>
      </c>
      <c r="V1188" s="177">
        <f t="shared" si="657"/>
        <v>54916.992527048977</v>
      </c>
      <c r="W1188" s="177">
        <f t="shared" si="658"/>
        <v>304262.74781805603</v>
      </c>
      <c r="X1188" s="185">
        <f t="shared" si="659"/>
        <v>0</v>
      </c>
      <c r="Y1188" s="177">
        <f t="shared" si="660"/>
        <v>0</v>
      </c>
      <c r="Z1188" s="186">
        <f t="shared" si="661"/>
        <v>0</v>
      </c>
      <c r="AA1188" s="177">
        <f t="shared" si="674"/>
        <v>0</v>
      </c>
      <c r="AB1188" s="187">
        <f t="shared" si="675"/>
        <v>7.1215000000000001E-2</v>
      </c>
      <c r="AC1188" s="185">
        <f t="shared" si="662"/>
        <v>20</v>
      </c>
      <c r="AD1188" s="185">
        <v>252</v>
      </c>
      <c r="AE1188" s="184">
        <f t="shared" si="677"/>
        <v>1.005474735</v>
      </c>
      <c r="AF1188" s="177">
        <f t="shared" si="678"/>
        <v>1642.42969395</v>
      </c>
      <c r="AG1188" s="177">
        <f t="shared" si="663"/>
        <v>1665.75791467</v>
      </c>
      <c r="AH1188" s="188">
        <f t="shared" si="676"/>
        <v>0</v>
      </c>
      <c r="AI1188" s="188"/>
      <c r="AJ1188" s="188"/>
      <c r="AK1188" s="188"/>
      <c r="AL1188" s="8"/>
      <c r="AM1188" s="8"/>
      <c r="AN1188" s="8"/>
      <c r="AO1188" s="8"/>
      <c r="AP1188" s="8"/>
      <c r="AQ1188" s="8"/>
      <c r="AR1188" s="5"/>
      <c r="AW1188" s="30"/>
      <c r="AX1188" s="30"/>
      <c r="BF1188" s="1"/>
      <c r="BG1188" s="1"/>
      <c r="BH1188" s="1"/>
      <c r="BI1188" s="1"/>
    </row>
    <row r="1189" spans="1:61" x14ac:dyDescent="0.2">
      <c r="A1189" s="125">
        <f t="shared" si="664"/>
        <v>43080</v>
      </c>
      <c r="B1189" s="177">
        <f t="shared" si="649"/>
        <v>305928.50573272601</v>
      </c>
      <c r="C1189" s="3">
        <f t="shared" si="665"/>
        <v>41300348.27391801</v>
      </c>
      <c r="D1189" s="177">
        <f t="shared" si="666"/>
        <v>246924.1727958</v>
      </c>
      <c r="E1189" s="177">
        <f t="shared" si="667"/>
        <v>11265.54906926</v>
      </c>
      <c r="F1189" s="178">
        <f t="shared" si="650"/>
        <v>235658.62372654001</v>
      </c>
      <c r="G1189" s="179">
        <f t="shared" si="668"/>
        <v>4860.83</v>
      </c>
      <c r="H1189" s="180">
        <f>IF(AND(N1189=1,N1188&gt;1),VLOOKUP(A1188,[1]Plan1!$CW$105:$CY$215,3),H1188)</f>
        <v>4881.25</v>
      </c>
      <c r="I1189" s="181">
        <f t="shared" si="651"/>
        <v>42989</v>
      </c>
      <c r="J1189" s="181">
        <f t="shared" si="669"/>
        <v>43019</v>
      </c>
      <c r="K1189" s="182">
        <f t="shared" si="652"/>
        <v>4.2009286479880448E-3</v>
      </c>
      <c r="L1189" s="213">
        <f t="shared" si="670"/>
        <v>43080</v>
      </c>
      <c r="M1189" s="183">
        <f t="shared" si="671"/>
        <v>20</v>
      </c>
      <c r="N1189" s="183">
        <f t="shared" si="653"/>
        <v>20</v>
      </c>
      <c r="O1189" s="177">
        <f t="shared" si="654"/>
        <v>1.0042009199999999</v>
      </c>
      <c r="P1189" s="184">
        <f t="shared" si="648"/>
        <v>1.00159898</v>
      </c>
      <c r="Q1189" s="184">
        <f t="shared" si="672"/>
        <v>1.2278780002890259</v>
      </c>
      <c r="R1189" s="177">
        <f t="shared" si="647"/>
        <v>1.2330362100000001</v>
      </c>
      <c r="S1189" s="177">
        <f t="shared" si="673"/>
        <v>1.21495468</v>
      </c>
      <c r="T1189" s="177">
        <f t="shared" si="655"/>
        <v>300001.67934337998</v>
      </c>
      <c r="U1189" s="177">
        <f t="shared" si="656"/>
        <v>2421.5824952070807</v>
      </c>
      <c r="V1189" s="177">
        <f t="shared" si="657"/>
        <v>54916.992527048977</v>
      </c>
      <c r="W1189" s="177">
        <f t="shared" si="658"/>
        <v>304262.74781805603</v>
      </c>
      <c r="X1189" s="185">
        <f t="shared" si="659"/>
        <v>39</v>
      </c>
      <c r="Y1189" s="177">
        <f t="shared" si="660"/>
        <v>2861.3573143499998</v>
      </c>
      <c r="Z1189" s="186">
        <f t="shared" si="661"/>
        <v>1.1587999999999999E-2</v>
      </c>
      <c r="AA1189" s="177">
        <f t="shared" si="674"/>
        <v>3476.4194602299999</v>
      </c>
      <c r="AB1189" s="187">
        <f t="shared" si="675"/>
        <v>7.1215000000000001E-2</v>
      </c>
      <c r="AC1189" s="185">
        <f t="shared" si="662"/>
        <v>20</v>
      </c>
      <c r="AD1189" s="185">
        <v>252</v>
      </c>
      <c r="AE1189" s="184">
        <f t="shared" si="677"/>
        <v>1.005474735</v>
      </c>
      <c r="AF1189" s="177">
        <f t="shared" si="678"/>
        <v>1642.42969395</v>
      </c>
      <c r="AG1189" s="177">
        <f t="shared" si="663"/>
        <v>1665.75791467</v>
      </c>
      <c r="AH1189" s="188">
        <f t="shared" si="676"/>
        <v>5118.8491541799995</v>
      </c>
      <c r="AI1189" s="188"/>
      <c r="AJ1189" s="188"/>
      <c r="AK1189" s="188"/>
      <c r="AL1189" s="8"/>
      <c r="AM1189" s="8"/>
      <c r="AN1189" s="8"/>
      <c r="AO1189" s="8"/>
      <c r="AP1189" s="8"/>
      <c r="AQ1189" s="8"/>
      <c r="AR1189" s="5"/>
      <c r="AW1189" s="30"/>
      <c r="AX1189" s="30"/>
      <c r="BF1189" s="1"/>
      <c r="BG1189" s="1"/>
      <c r="BH1189" s="1"/>
      <c r="BI1189" s="1"/>
    </row>
    <row r="1190" spans="1:61" x14ac:dyDescent="0.2">
      <c r="A1190" s="125">
        <f t="shared" si="664"/>
        <v>43081</v>
      </c>
      <c r="B1190" s="177">
        <f t="shared" si="649"/>
        <v>300909.09450030723</v>
      </c>
      <c r="C1190" s="3">
        <f t="shared" si="665"/>
        <v>40622727.757541478</v>
      </c>
      <c r="D1190" s="177">
        <f t="shared" si="666"/>
        <v>244062.81548145</v>
      </c>
      <c r="E1190" s="177">
        <f t="shared" si="667"/>
        <v>8404.1917549099999</v>
      </c>
      <c r="F1190" s="178">
        <f t="shared" si="650"/>
        <v>235658.62372654001</v>
      </c>
      <c r="G1190" s="179">
        <f t="shared" si="668"/>
        <v>4881.25</v>
      </c>
      <c r="H1190" s="180">
        <f>IF(AND(N1190=1,N1189&gt;1),VLOOKUP(A1189,[1]Plan1!$CW$105:$CY$215,3),H1189)</f>
        <v>4894.92</v>
      </c>
      <c r="I1190" s="181">
        <f t="shared" si="651"/>
        <v>43020</v>
      </c>
      <c r="J1190" s="181">
        <f t="shared" si="669"/>
        <v>43051</v>
      </c>
      <c r="K1190" s="182">
        <f t="shared" si="652"/>
        <v>2.8005121638925434E-3</v>
      </c>
      <c r="L1190" s="213">
        <f t="shared" si="670"/>
        <v>43110</v>
      </c>
      <c r="M1190" s="183">
        <f t="shared" si="671"/>
        <v>20</v>
      </c>
      <c r="N1190" s="183">
        <f t="shared" si="653"/>
        <v>1</v>
      </c>
      <c r="O1190" s="177">
        <f t="shared" si="654"/>
        <v>1.00013983</v>
      </c>
      <c r="P1190" s="184">
        <f t="shared" si="648"/>
        <v>1.0042009199999999</v>
      </c>
      <c r="Q1190" s="184">
        <f t="shared" si="672"/>
        <v>1.2330362175380001</v>
      </c>
      <c r="R1190" s="177">
        <f t="shared" si="647"/>
        <v>1.23320863</v>
      </c>
      <c r="S1190" s="177">
        <f t="shared" si="673"/>
        <v>1.21495468</v>
      </c>
      <c r="T1190" s="177">
        <f t="shared" si="655"/>
        <v>296525.25988316</v>
      </c>
      <c r="U1190" s="177">
        <f t="shared" si="656"/>
        <v>1806.520349335317</v>
      </c>
      <c r="V1190" s="177">
        <f t="shared" si="657"/>
        <v>54957.624786951899</v>
      </c>
      <c r="W1190" s="177">
        <f t="shared" si="658"/>
        <v>300826.9606177372</v>
      </c>
      <c r="X1190" s="185">
        <f t="shared" si="659"/>
        <v>0</v>
      </c>
      <c r="Y1190" s="177">
        <f t="shared" si="660"/>
        <v>0</v>
      </c>
      <c r="Z1190" s="186">
        <f t="shared" si="661"/>
        <v>0</v>
      </c>
      <c r="AA1190" s="177">
        <f t="shared" si="674"/>
        <v>0</v>
      </c>
      <c r="AB1190" s="187">
        <f t="shared" si="675"/>
        <v>7.1215000000000001E-2</v>
      </c>
      <c r="AC1190" s="185">
        <f t="shared" si="662"/>
        <v>1</v>
      </c>
      <c r="AD1190" s="185">
        <v>252</v>
      </c>
      <c r="AE1190" s="184">
        <f t="shared" si="677"/>
        <v>1.000273027</v>
      </c>
      <c r="AF1190" s="177">
        <f t="shared" si="678"/>
        <v>80.959402130000001</v>
      </c>
      <c r="AG1190" s="177">
        <f t="shared" si="663"/>
        <v>82.133882569999997</v>
      </c>
      <c r="AH1190" s="188">
        <f t="shared" si="676"/>
        <v>0</v>
      </c>
      <c r="AI1190" s="188"/>
      <c r="AJ1190" s="188"/>
      <c r="AK1190" s="188"/>
      <c r="AL1190" s="8"/>
      <c r="AM1190" s="8"/>
      <c r="AN1190" s="8"/>
      <c r="AO1190" s="8"/>
      <c r="AP1190" s="8"/>
      <c r="AQ1190" s="8"/>
      <c r="AR1190" s="5"/>
      <c r="AW1190" s="30"/>
      <c r="AX1190" s="30"/>
      <c r="BF1190" s="1"/>
      <c r="BG1190" s="1"/>
      <c r="BH1190" s="1"/>
      <c r="BI1190" s="1"/>
    </row>
    <row r="1191" spans="1:61" x14ac:dyDescent="0.2">
      <c r="A1191" s="125">
        <f t="shared" si="664"/>
        <v>43082</v>
      </c>
      <c r="B1191" s="177">
        <f t="shared" si="649"/>
        <v>301031.9124688888</v>
      </c>
      <c r="C1191" s="3">
        <f t="shared" si="665"/>
        <v>40639308.183299989</v>
      </c>
      <c r="D1191" s="177">
        <f t="shared" si="666"/>
        <v>244062.81548145</v>
      </c>
      <c r="E1191" s="177">
        <f t="shared" si="667"/>
        <v>8404.1917549099999</v>
      </c>
      <c r="F1191" s="178">
        <f t="shared" si="650"/>
        <v>235658.62372654001</v>
      </c>
      <c r="G1191" s="179">
        <f t="shared" si="668"/>
        <v>4881.25</v>
      </c>
      <c r="H1191" s="180">
        <f>IF(AND(N1191=1,N1190&gt;1),VLOOKUP(A1190,[1]Plan1!$CW$105:$CY$215,3),H1190)</f>
        <v>4894.92</v>
      </c>
      <c r="I1191" s="181">
        <f t="shared" si="651"/>
        <v>43020</v>
      </c>
      <c r="J1191" s="181">
        <f t="shared" si="669"/>
        <v>43051</v>
      </c>
      <c r="K1191" s="182">
        <f t="shared" si="652"/>
        <v>2.8005121638925434E-3</v>
      </c>
      <c r="L1191" s="213">
        <f t="shared" si="670"/>
        <v>43110</v>
      </c>
      <c r="M1191" s="183">
        <f t="shared" si="671"/>
        <v>20</v>
      </c>
      <c r="N1191" s="183">
        <f t="shared" si="653"/>
        <v>2</v>
      </c>
      <c r="O1191" s="177">
        <f t="shared" si="654"/>
        <v>1.0002796899999999</v>
      </c>
      <c r="P1191" s="184">
        <f t="shared" si="648"/>
        <v>1.0042009199999999</v>
      </c>
      <c r="Q1191" s="184">
        <f t="shared" si="672"/>
        <v>1.2330362175380001</v>
      </c>
      <c r="R1191" s="177">
        <f t="shared" si="647"/>
        <v>1.23338108</v>
      </c>
      <c r="S1191" s="177">
        <f t="shared" si="673"/>
        <v>1.21495468</v>
      </c>
      <c r="T1191" s="177">
        <f t="shared" si="655"/>
        <v>296525.25988316</v>
      </c>
      <c r="U1191" s="177">
        <f t="shared" si="656"/>
        <v>1806.520349335317</v>
      </c>
      <c r="V1191" s="177">
        <f t="shared" si="657"/>
        <v>54998.264116613536</v>
      </c>
      <c r="W1191" s="177">
        <f t="shared" si="658"/>
        <v>300867.59994739882</v>
      </c>
      <c r="X1191" s="185">
        <f t="shared" si="659"/>
        <v>0</v>
      </c>
      <c r="Y1191" s="177">
        <f t="shared" si="660"/>
        <v>0</v>
      </c>
      <c r="Z1191" s="186">
        <f t="shared" si="661"/>
        <v>0</v>
      </c>
      <c r="AA1191" s="177">
        <f t="shared" si="674"/>
        <v>0</v>
      </c>
      <c r="AB1191" s="187">
        <f t="shared" si="675"/>
        <v>7.1215000000000001E-2</v>
      </c>
      <c r="AC1191" s="185">
        <f t="shared" si="662"/>
        <v>2</v>
      </c>
      <c r="AD1191" s="185">
        <v>252</v>
      </c>
      <c r="AE1191" s="184">
        <f t="shared" si="677"/>
        <v>1.000546129</v>
      </c>
      <c r="AF1191" s="177">
        <f t="shared" si="678"/>
        <v>161.94104365000001</v>
      </c>
      <c r="AG1191" s="177">
        <f t="shared" si="663"/>
        <v>164.31252148999999</v>
      </c>
      <c r="AH1191" s="188">
        <f t="shared" si="676"/>
        <v>0</v>
      </c>
      <c r="AI1191" s="188"/>
      <c r="AJ1191" s="188"/>
      <c r="AK1191" s="188"/>
      <c r="AL1191" s="8"/>
      <c r="AM1191" s="8"/>
      <c r="AN1191" s="8"/>
      <c r="AO1191" s="8"/>
      <c r="AP1191" s="8"/>
      <c r="AQ1191" s="8"/>
      <c r="AR1191" s="5"/>
      <c r="AW1191" s="30"/>
      <c r="AX1191" s="30"/>
      <c r="BF1191" s="1"/>
      <c r="BG1191" s="1"/>
      <c r="BH1191" s="1"/>
      <c r="BI1191" s="1"/>
    </row>
    <row r="1192" spans="1:61" x14ac:dyDescent="0.2">
      <c r="A1192" s="125">
        <f t="shared" si="664"/>
        <v>43083</v>
      </c>
      <c r="B1192" s="177">
        <f t="shared" si="649"/>
        <v>301154.78227849922</v>
      </c>
      <c r="C1192" s="3">
        <f t="shared" si="665"/>
        <v>40655895.607597396</v>
      </c>
      <c r="D1192" s="177">
        <f t="shared" si="666"/>
        <v>244062.81548145</v>
      </c>
      <c r="E1192" s="177">
        <f t="shared" si="667"/>
        <v>8404.1917549099999</v>
      </c>
      <c r="F1192" s="178">
        <f t="shared" si="650"/>
        <v>235658.62372654001</v>
      </c>
      <c r="G1192" s="179">
        <f t="shared" si="668"/>
        <v>4881.25</v>
      </c>
      <c r="H1192" s="180">
        <f>IF(AND(N1192=1,N1191&gt;1),VLOOKUP(A1191,[1]Plan1!$CW$105:$CY$215,3),H1191)</f>
        <v>4894.92</v>
      </c>
      <c r="I1192" s="181">
        <f t="shared" si="651"/>
        <v>43020</v>
      </c>
      <c r="J1192" s="181">
        <f t="shared" si="669"/>
        <v>43051</v>
      </c>
      <c r="K1192" s="182">
        <f t="shared" si="652"/>
        <v>2.8005121638925434E-3</v>
      </c>
      <c r="L1192" s="213">
        <f t="shared" si="670"/>
        <v>43110</v>
      </c>
      <c r="M1192" s="183">
        <f t="shared" si="671"/>
        <v>20</v>
      </c>
      <c r="N1192" s="183">
        <f t="shared" si="653"/>
        <v>3</v>
      </c>
      <c r="O1192" s="177">
        <f t="shared" si="654"/>
        <v>1.00041957</v>
      </c>
      <c r="P1192" s="184">
        <f t="shared" si="648"/>
        <v>1.0042009199999999</v>
      </c>
      <c r="Q1192" s="184">
        <f t="shared" si="672"/>
        <v>1.2330362175380001</v>
      </c>
      <c r="R1192" s="177">
        <f t="shared" si="647"/>
        <v>1.23355356</v>
      </c>
      <c r="S1192" s="177">
        <f t="shared" si="673"/>
        <v>1.21495468</v>
      </c>
      <c r="T1192" s="177">
        <f t="shared" si="655"/>
        <v>296525.25988316</v>
      </c>
      <c r="U1192" s="177">
        <f t="shared" si="656"/>
        <v>1806.520349335317</v>
      </c>
      <c r="V1192" s="177">
        <f t="shared" si="657"/>
        <v>55038.910516033895</v>
      </c>
      <c r="W1192" s="177">
        <f t="shared" si="658"/>
        <v>300908.24634681921</v>
      </c>
      <c r="X1192" s="185">
        <f t="shared" si="659"/>
        <v>0</v>
      </c>
      <c r="Y1192" s="177">
        <f t="shared" si="660"/>
        <v>0</v>
      </c>
      <c r="Z1192" s="186">
        <f t="shared" si="661"/>
        <v>0</v>
      </c>
      <c r="AA1192" s="177">
        <f t="shared" si="674"/>
        <v>0</v>
      </c>
      <c r="AB1192" s="187">
        <f t="shared" si="675"/>
        <v>7.1215000000000001E-2</v>
      </c>
      <c r="AC1192" s="185">
        <f t="shared" si="662"/>
        <v>3</v>
      </c>
      <c r="AD1192" s="185">
        <v>252</v>
      </c>
      <c r="AE1192" s="184">
        <f t="shared" si="677"/>
        <v>1.0008193059999999</v>
      </c>
      <c r="AF1192" s="177">
        <f t="shared" si="678"/>
        <v>242.94492457000001</v>
      </c>
      <c r="AG1192" s="177">
        <f t="shared" si="663"/>
        <v>246.53593168</v>
      </c>
      <c r="AH1192" s="188">
        <f t="shared" si="676"/>
        <v>0</v>
      </c>
      <c r="AI1192" s="188"/>
      <c r="AJ1192" s="188"/>
      <c r="AK1192" s="188"/>
      <c r="AL1192" s="8"/>
      <c r="AM1192" s="8"/>
      <c r="AN1192" s="8"/>
      <c r="AO1192" s="8"/>
      <c r="AP1192" s="8"/>
      <c r="AQ1192" s="8"/>
      <c r="AR1192" s="5"/>
      <c r="AW1192" s="30"/>
      <c r="AX1192" s="30"/>
      <c r="BF1192" s="1"/>
      <c r="BG1192" s="1"/>
      <c r="BH1192" s="1"/>
      <c r="BI1192" s="1"/>
    </row>
    <row r="1193" spans="1:61" x14ac:dyDescent="0.2">
      <c r="A1193" s="125">
        <f t="shared" si="664"/>
        <v>43084</v>
      </c>
      <c r="B1193" s="177">
        <f t="shared" si="649"/>
        <v>301277.70128397201</v>
      </c>
      <c r="C1193" s="3">
        <f t="shared" si="665"/>
        <v>40672489.673336223</v>
      </c>
      <c r="D1193" s="177">
        <f t="shared" si="666"/>
        <v>244062.81548145</v>
      </c>
      <c r="E1193" s="177">
        <f t="shared" si="667"/>
        <v>8404.1917549099999</v>
      </c>
      <c r="F1193" s="178">
        <f t="shared" si="650"/>
        <v>235658.62372654001</v>
      </c>
      <c r="G1193" s="179">
        <f t="shared" si="668"/>
        <v>4881.25</v>
      </c>
      <c r="H1193" s="180">
        <f>IF(AND(N1193=1,N1192&gt;1),VLOOKUP(A1192,[1]Plan1!$CW$105:$CY$215,3),H1192)</f>
        <v>4894.92</v>
      </c>
      <c r="I1193" s="181">
        <f t="shared" si="651"/>
        <v>43020</v>
      </c>
      <c r="J1193" s="181">
        <f t="shared" si="669"/>
        <v>43051</v>
      </c>
      <c r="K1193" s="182">
        <f t="shared" si="652"/>
        <v>2.8005121638925434E-3</v>
      </c>
      <c r="L1193" s="213">
        <f t="shared" si="670"/>
        <v>43110</v>
      </c>
      <c r="M1193" s="183">
        <f t="shared" si="671"/>
        <v>20</v>
      </c>
      <c r="N1193" s="183">
        <f t="shared" si="653"/>
        <v>4</v>
      </c>
      <c r="O1193" s="177">
        <f t="shared" si="654"/>
        <v>1.00055947</v>
      </c>
      <c r="P1193" s="184">
        <f t="shared" si="648"/>
        <v>1.0042009199999999</v>
      </c>
      <c r="Q1193" s="184">
        <f t="shared" si="672"/>
        <v>1.2330362175380001</v>
      </c>
      <c r="R1193" s="177">
        <f t="shared" ref="R1193:R1256" si="679">TRUNC(TRUNC((O1193*Q1193),15),8)</f>
        <v>1.23372606</v>
      </c>
      <c r="S1193" s="177">
        <f t="shared" si="673"/>
        <v>1.21495468</v>
      </c>
      <c r="T1193" s="177">
        <f t="shared" si="655"/>
        <v>296525.25988316</v>
      </c>
      <c r="U1193" s="177">
        <f t="shared" si="656"/>
        <v>1806.520349335317</v>
      </c>
      <c r="V1193" s="177">
        <f t="shared" si="657"/>
        <v>55079.561628626703</v>
      </c>
      <c r="W1193" s="177">
        <f t="shared" si="658"/>
        <v>300948.89745941199</v>
      </c>
      <c r="X1193" s="185">
        <f t="shared" si="659"/>
        <v>0</v>
      </c>
      <c r="Y1193" s="177">
        <f t="shared" si="660"/>
        <v>0</v>
      </c>
      <c r="Z1193" s="186">
        <f t="shared" si="661"/>
        <v>0</v>
      </c>
      <c r="AA1193" s="177">
        <f t="shared" si="674"/>
        <v>0</v>
      </c>
      <c r="AB1193" s="187">
        <f t="shared" si="675"/>
        <v>7.1215000000000001E-2</v>
      </c>
      <c r="AC1193" s="185">
        <f t="shared" si="662"/>
        <v>4</v>
      </c>
      <c r="AD1193" s="185">
        <v>252</v>
      </c>
      <c r="AE1193" s="184">
        <f t="shared" si="677"/>
        <v>1.001092557</v>
      </c>
      <c r="AF1193" s="177">
        <f t="shared" si="678"/>
        <v>323.97074836000002</v>
      </c>
      <c r="AG1193" s="177">
        <f t="shared" si="663"/>
        <v>328.80382456000001</v>
      </c>
      <c r="AH1193" s="188">
        <f t="shared" si="676"/>
        <v>0</v>
      </c>
      <c r="AI1193" s="188"/>
      <c r="AJ1193" s="188"/>
      <c r="AK1193" s="188"/>
      <c r="AL1193" s="8"/>
      <c r="AM1193" s="8"/>
      <c r="AN1193" s="8"/>
      <c r="AO1193" s="8"/>
      <c r="AP1193" s="8"/>
      <c r="AQ1193" s="8"/>
      <c r="AR1193" s="5"/>
      <c r="AW1193" s="30"/>
      <c r="AX1193" s="30"/>
      <c r="BF1193" s="1"/>
      <c r="BG1193" s="1"/>
      <c r="BH1193" s="1"/>
      <c r="BI1193" s="1"/>
    </row>
    <row r="1194" spans="1:61" x14ac:dyDescent="0.2">
      <c r="A1194" s="125">
        <f t="shared" si="664"/>
        <v>43085</v>
      </c>
      <c r="B1194" s="177">
        <f t="shared" si="649"/>
        <v>301400.67215898354</v>
      </c>
      <c r="C1194" s="3">
        <f t="shared" si="665"/>
        <v>40689090.741462775</v>
      </c>
      <c r="D1194" s="177">
        <f t="shared" si="666"/>
        <v>244062.81548145</v>
      </c>
      <c r="E1194" s="177">
        <f t="shared" si="667"/>
        <v>8404.1917549099999</v>
      </c>
      <c r="F1194" s="178">
        <f t="shared" si="650"/>
        <v>235658.62372654001</v>
      </c>
      <c r="G1194" s="179">
        <f t="shared" si="668"/>
        <v>4881.25</v>
      </c>
      <c r="H1194" s="180">
        <f>IF(AND(N1194=1,N1193&gt;1),VLOOKUP(A1193,[1]Plan1!$CW$105:$CY$215,3),H1193)</f>
        <v>4894.92</v>
      </c>
      <c r="I1194" s="181">
        <f t="shared" si="651"/>
        <v>43020</v>
      </c>
      <c r="J1194" s="181">
        <f t="shared" si="669"/>
        <v>43051</v>
      </c>
      <c r="K1194" s="182">
        <f t="shared" si="652"/>
        <v>2.8005121638925434E-3</v>
      </c>
      <c r="L1194" s="213">
        <f t="shared" si="670"/>
        <v>43110</v>
      </c>
      <c r="M1194" s="183">
        <f t="shared" si="671"/>
        <v>20</v>
      </c>
      <c r="N1194" s="183">
        <f t="shared" si="653"/>
        <v>5</v>
      </c>
      <c r="O1194" s="177">
        <f t="shared" si="654"/>
        <v>1.0006993900000001</v>
      </c>
      <c r="P1194" s="184">
        <f t="shared" ref="P1194:P1257" si="680">IF(L1194&gt;L1193,O1193,P1193)</f>
        <v>1.0042009199999999</v>
      </c>
      <c r="Q1194" s="184">
        <f t="shared" si="672"/>
        <v>1.2330362175380001</v>
      </c>
      <c r="R1194" s="177">
        <f t="shared" si="679"/>
        <v>1.2338985899999999</v>
      </c>
      <c r="S1194" s="177">
        <f t="shared" si="673"/>
        <v>1.21495468</v>
      </c>
      <c r="T1194" s="177">
        <f t="shared" si="655"/>
        <v>296525.25988316</v>
      </c>
      <c r="U1194" s="177">
        <f t="shared" si="656"/>
        <v>1806.520349335317</v>
      </c>
      <c r="V1194" s="177">
        <f t="shared" si="657"/>
        <v>55120.219810978233</v>
      </c>
      <c r="W1194" s="177">
        <f t="shared" si="658"/>
        <v>300989.55564176355</v>
      </c>
      <c r="X1194" s="185">
        <f t="shared" si="659"/>
        <v>0</v>
      </c>
      <c r="Y1194" s="177">
        <f t="shared" si="660"/>
        <v>0</v>
      </c>
      <c r="Z1194" s="186">
        <f t="shared" si="661"/>
        <v>0</v>
      </c>
      <c r="AA1194" s="177">
        <f t="shared" si="674"/>
        <v>0</v>
      </c>
      <c r="AB1194" s="187">
        <f t="shared" si="675"/>
        <v>7.1215000000000001E-2</v>
      </c>
      <c r="AC1194" s="185">
        <f t="shared" si="662"/>
        <v>5</v>
      </c>
      <c r="AD1194" s="185">
        <v>252</v>
      </c>
      <c r="AE1194" s="184">
        <f t="shared" si="677"/>
        <v>1.0013658830000001</v>
      </c>
      <c r="AF1194" s="177">
        <f t="shared" si="678"/>
        <v>405.01881154</v>
      </c>
      <c r="AG1194" s="177">
        <f t="shared" si="663"/>
        <v>411.11651721999999</v>
      </c>
      <c r="AH1194" s="188">
        <f t="shared" si="676"/>
        <v>0</v>
      </c>
      <c r="AI1194" s="188"/>
      <c r="AJ1194" s="188"/>
      <c r="AK1194" s="188"/>
      <c r="AL1194" s="8"/>
      <c r="AM1194" s="8"/>
      <c r="AN1194" s="8"/>
      <c r="AO1194" s="8"/>
      <c r="AP1194" s="8"/>
      <c r="AQ1194" s="8"/>
      <c r="AR1194" s="5"/>
      <c r="AW1194" s="30"/>
      <c r="AX1194" s="30"/>
      <c r="BF1194" s="1"/>
      <c r="BG1194" s="1"/>
      <c r="BH1194" s="1"/>
      <c r="BI1194" s="1"/>
    </row>
    <row r="1195" spans="1:61" x14ac:dyDescent="0.2">
      <c r="A1195" s="125">
        <f t="shared" si="664"/>
        <v>43086</v>
      </c>
      <c r="B1195" s="177">
        <f t="shared" si="649"/>
        <v>301400.67215898354</v>
      </c>
      <c r="C1195" s="3">
        <f t="shared" si="665"/>
        <v>40689090.741462775</v>
      </c>
      <c r="D1195" s="177">
        <f t="shared" si="666"/>
        <v>244062.81548145</v>
      </c>
      <c r="E1195" s="177">
        <f t="shared" si="667"/>
        <v>8404.1917549099999</v>
      </c>
      <c r="F1195" s="178">
        <f t="shared" si="650"/>
        <v>235658.62372654001</v>
      </c>
      <c r="G1195" s="179">
        <f t="shared" si="668"/>
        <v>4881.25</v>
      </c>
      <c r="H1195" s="180">
        <f>IF(AND(N1195=1,N1194&gt;1),VLOOKUP(A1194,[1]Plan1!$CW$105:$CY$215,3),H1194)</f>
        <v>4894.92</v>
      </c>
      <c r="I1195" s="181">
        <f t="shared" si="651"/>
        <v>43020</v>
      </c>
      <c r="J1195" s="181">
        <f t="shared" si="669"/>
        <v>43051</v>
      </c>
      <c r="K1195" s="182">
        <f t="shared" si="652"/>
        <v>2.8005121638925434E-3</v>
      </c>
      <c r="L1195" s="213">
        <f t="shared" si="670"/>
        <v>43110</v>
      </c>
      <c r="M1195" s="183">
        <f t="shared" si="671"/>
        <v>20</v>
      </c>
      <c r="N1195" s="183">
        <f t="shared" si="653"/>
        <v>5</v>
      </c>
      <c r="O1195" s="177">
        <f t="shared" si="654"/>
        <v>1.0006993900000001</v>
      </c>
      <c r="P1195" s="184">
        <f t="shared" si="680"/>
        <v>1.0042009199999999</v>
      </c>
      <c r="Q1195" s="184">
        <f t="shared" si="672"/>
        <v>1.2330362175380001</v>
      </c>
      <c r="R1195" s="177">
        <f t="shared" si="679"/>
        <v>1.2338985899999999</v>
      </c>
      <c r="S1195" s="177">
        <f t="shared" si="673"/>
        <v>1.21495468</v>
      </c>
      <c r="T1195" s="177">
        <f t="shared" si="655"/>
        <v>296525.25988316</v>
      </c>
      <c r="U1195" s="177">
        <f t="shared" si="656"/>
        <v>1806.520349335317</v>
      </c>
      <c r="V1195" s="177">
        <f t="shared" si="657"/>
        <v>55120.219810978233</v>
      </c>
      <c r="W1195" s="177">
        <f t="shared" si="658"/>
        <v>300989.55564176355</v>
      </c>
      <c r="X1195" s="185">
        <f t="shared" si="659"/>
        <v>0</v>
      </c>
      <c r="Y1195" s="177">
        <f t="shared" si="660"/>
        <v>0</v>
      </c>
      <c r="Z1195" s="186">
        <f t="shared" si="661"/>
        <v>0</v>
      </c>
      <c r="AA1195" s="177">
        <f t="shared" si="674"/>
        <v>0</v>
      </c>
      <c r="AB1195" s="187">
        <f t="shared" si="675"/>
        <v>7.1215000000000001E-2</v>
      </c>
      <c r="AC1195" s="185">
        <f t="shared" si="662"/>
        <v>5</v>
      </c>
      <c r="AD1195" s="185">
        <v>252</v>
      </c>
      <c r="AE1195" s="184">
        <f t="shared" si="677"/>
        <v>1.0013658830000001</v>
      </c>
      <c r="AF1195" s="177">
        <f t="shared" si="678"/>
        <v>405.01881154</v>
      </c>
      <c r="AG1195" s="177">
        <f t="shared" si="663"/>
        <v>411.11651721999999</v>
      </c>
      <c r="AH1195" s="188">
        <f t="shared" si="676"/>
        <v>0</v>
      </c>
      <c r="AI1195" s="188"/>
      <c r="AJ1195" s="188"/>
      <c r="AK1195" s="188"/>
      <c r="AL1195" s="8"/>
      <c r="AM1195" s="8"/>
      <c r="AN1195" s="8"/>
      <c r="AO1195" s="8"/>
      <c r="AP1195" s="8"/>
      <c r="AQ1195" s="8"/>
      <c r="AR1195" s="5"/>
      <c r="AW1195" s="30"/>
      <c r="AX1195" s="30"/>
      <c r="BF1195" s="1"/>
      <c r="BG1195" s="1"/>
      <c r="BH1195" s="1"/>
      <c r="BI1195" s="1"/>
    </row>
    <row r="1196" spans="1:61" x14ac:dyDescent="0.2">
      <c r="A1196" s="125">
        <f t="shared" si="664"/>
        <v>43087</v>
      </c>
      <c r="B1196" s="177">
        <f t="shared" si="649"/>
        <v>301400.67215898354</v>
      </c>
      <c r="C1196" s="3">
        <f t="shared" si="665"/>
        <v>40689090.741462775</v>
      </c>
      <c r="D1196" s="177">
        <f t="shared" si="666"/>
        <v>244062.81548145</v>
      </c>
      <c r="E1196" s="177">
        <f t="shared" si="667"/>
        <v>8404.1917549099999</v>
      </c>
      <c r="F1196" s="178">
        <f t="shared" si="650"/>
        <v>235658.62372654001</v>
      </c>
      <c r="G1196" s="179">
        <f t="shared" si="668"/>
        <v>4881.25</v>
      </c>
      <c r="H1196" s="180">
        <f>IF(AND(N1196=1,N1195&gt;1),VLOOKUP(A1195,[1]Plan1!$CW$105:$CY$215,3),H1195)</f>
        <v>4894.92</v>
      </c>
      <c r="I1196" s="181">
        <f t="shared" si="651"/>
        <v>43020</v>
      </c>
      <c r="J1196" s="181">
        <f t="shared" si="669"/>
        <v>43051</v>
      </c>
      <c r="K1196" s="182">
        <f t="shared" si="652"/>
        <v>2.8005121638925434E-3</v>
      </c>
      <c r="L1196" s="213">
        <f t="shared" si="670"/>
        <v>43110</v>
      </c>
      <c r="M1196" s="183">
        <f t="shared" si="671"/>
        <v>20</v>
      </c>
      <c r="N1196" s="183">
        <f t="shared" si="653"/>
        <v>5</v>
      </c>
      <c r="O1196" s="177">
        <f t="shared" si="654"/>
        <v>1.0006993900000001</v>
      </c>
      <c r="P1196" s="184">
        <f t="shared" si="680"/>
        <v>1.0042009199999999</v>
      </c>
      <c r="Q1196" s="184">
        <f t="shared" si="672"/>
        <v>1.2330362175380001</v>
      </c>
      <c r="R1196" s="177">
        <f t="shared" si="679"/>
        <v>1.2338985899999999</v>
      </c>
      <c r="S1196" s="177">
        <f t="shared" si="673"/>
        <v>1.21495468</v>
      </c>
      <c r="T1196" s="177">
        <f t="shared" si="655"/>
        <v>296525.25988316</v>
      </c>
      <c r="U1196" s="177">
        <f t="shared" si="656"/>
        <v>1806.520349335317</v>
      </c>
      <c r="V1196" s="177">
        <f t="shared" si="657"/>
        <v>55120.219810978233</v>
      </c>
      <c r="W1196" s="177">
        <f t="shared" si="658"/>
        <v>300989.55564176355</v>
      </c>
      <c r="X1196" s="185">
        <f t="shared" si="659"/>
        <v>0</v>
      </c>
      <c r="Y1196" s="177">
        <f t="shared" si="660"/>
        <v>0</v>
      </c>
      <c r="Z1196" s="186">
        <f t="shared" si="661"/>
        <v>0</v>
      </c>
      <c r="AA1196" s="177">
        <f t="shared" si="674"/>
        <v>0</v>
      </c>
      <c r="AB1196" s="187">
        <f t="shared" si="675"/>
        <v>7.1215000000000001E-2</v>
      </c>
      <c r="AC1196" s="185">
        <f t="shared" si="662"/>
        <v>5</v>
      </c>
      <c r="AD1196" s="185">
        <v>252</v>
      </c>
      <c r="AE1196" s="184">
        <f t="shared" si="677"/>
        <v>1.0013658830000001</v>
      </c>
      <c r="AF1196" s="177">
        <f t="shared" si="678"/>
        <v>405.01881154</v>
      </c>
      <c r="AG1196" s="177">
        <f t="shared" si="663"/>
        <v>411.11651721999999</v>
      </c>
      <c r="AH1196" s="188">
        <f t="shared" si="676"/>
        <v>0</v>
      </c>
      <c r="AI1196" s="188"/>
      <c r="AJ1196" s="188"/>
      <c r="AK1196" s="188"/>
      <c r="AL1196" s="8"/>
      <c r="AM1196" s="8"/>
      <c r="AN1196" s="8"/>
      <c r="AO1196" s="8"/>
      <c r="AP1196" s="8"/>
      <c r="AQ1196" s="8"/>
      <c r="AR1196" s="5"/>
      <c r="AW1196" s="30"/>
      <c r="AX1196" s="30"/>
      <c r="BF1196" s="1"/>
      <c r="BG1196" s="1"/>
      <c r="BH1196" s="1"/>
      <c r="BI1196" s="1"/>
    </row>
    <row r="1197" spans="1:61" x14ac:dyDescent="0.2">
      <c r="A1197" s="125">
        <f t="shared" si="664"/>
        <v>43088</v>
      </c>
      <c r="B1197" s="177">
        <f t="shared" si="649"/>
        <v>301523.69225701754</v>
      </c>
      <c r="C1197" s="3">
        <f t="shared" si="665"/>
        <v>40705698.454697371</v>
      </c>
      <c r="D1197" s="177">
        <f t="shared" si="666"/>
        <v>244062.81548145</v>
      </c>
      <c r="E1197" s="177">
        <f t="shared" si="667"/>
        <v>8404.1917549099999</v>
      </c>
      <c r="F1197" s="178">
        <f t="shared" si="650"/>
        <v>235658.62372654001</v>
      </c>
      <c r="G1197" s="179">
        <f t="shared" si="668"/>
        <v>4881.25</v>
      </c>
      <c r="H1197" s="180">
        <f>IF(AND(N1197=1,N1196&gt;1),VLOOKUP(A1196,[1]Plan1!$CW$105:$CY$215,3),H1196)</f>
        <v>4894.92</v>
      </c>
      <c r="I1197" s="181">
        <f t="shared" si="651"/>
        <v>43020</v>
      </c>
      <c r="J1197" s="181">
        <f t="shared" si="669"/>
        <v>43051</v>
      </c>
      <c r="K1197" s="182">
        <f t="shared" si="652"/>
        <v>2.8005121638925434E-3</v>
      </c>
      <c r="L1197" s="213">
        <f t="shared" si="670"/>
        <v>43110</v>
      </c>
      <c r="M1197" s="183">
        <f t="shared" si="671"/>
        <v>20</v>
      </c>
      <c r="N1197" s="183">
        <f t="shared" si="653"/>
        <v>6</v>
      </c>
      <c r="O1197" s="177">
        <f t="shared" si="654"/>
        <v>1.00083933</v>
      </c>
      <c r="P1197" s="184">
        <f t="shared" si="680"/>
        <v>1.0042009199999999</v>
      </c>
      <c r="Q1197" s="184">
        <f t="shared" si="672"/>
        <v>1.2330362175380001</v>
      </c>
      <c r="R1197" s="177">
        <f t="shared" si="679"/>
        <v>1.23407114</v>
      </c>
      <c r="S1197" s="177">
        <f t="shared" si="673"/>
        <v>1.21495468</v>
      </c>
      <c r="T1197" s="177">
        <f t="shared" si="655"/>
        <v>296525.25988316</v>
      </c>
      <c r="U1197" s="177">
        <f t="shared" si="656"/>
        <v>1806.520349335317</v>
      </c>
      <c r="V1197" s="177">
        <f t="shared" si="657"/>
        <v>55160.882706502256</v>
      </c>
      <c r="W1197" s="177">
        <f t="shared" si="658"/>
        <v>301030.21853728755</v>
      </c>
      <c r="X1197" s="185">
        <f t="shared" si="659"/>
        <v>0</v>
      </c>
      <c r="Y1197" s="177">
        <f t="shared" si="660"/>
        <v>0</v>
      </c>
      <c r="Z1197" s="186">
        <f t="shared" si="661"/>
        <v>0</v>
      </c>
      <c r="AA1197" s="177">
        <f t="shared" si="674"/>
        <v>0</v>
      </c>
      <c r="AB1197" s="187">
        <f t="shared" si="675"/>
        <v>7.1215000000000001E-2</v>
      </c>
      <c r="AC1197" s="185">
        <f t="shared" si="662"/>
        <v>6</v>
      </c>
      <c r="AD1197" s="185">
        <v>252</v>
      </c>
      <c r="AE1197" s="184">
        <f t="shared" si="677"/>
        <v>1.001639283</v>
      </c>
      <c r="AF1197" s="177">
        <f t="shared" si="678"/>
        <v>486.08881759000002</v>
      </c>
      <c r="AG1197" s="177">
        <f t="shared" si="663"/>
        <v>493.47371973000003</v>
      </c>
      <c r="AH1197" s="188">
        <f t="shared" si="676"/>
        <v>0</v>
      </c>
      <c r="AI1197" s="188"/>
      <c r="AJ1197" s="188"/>
      <c r="AK1197" s="188"/>
      <c r="AL1197" s="8"/>
      <c r="AM1197" s="8"/>
      <c r="AN1197" s="8"/>
      <c r="AO1197" s="8"/>
      <c r="AP1197" s="8"/>
      <c r="AQ1197" s="8"/>
      <c r="AR1197" s="5"/>
      <c r="AW1197" s="30"/>
      <c r="AX1197" s="30"/>
      <c r="BF1197" s="1"/>
      <c r="BG1197" s="1"/>
      <c r="BH1197" s="1"/>
      <c r="BI1197" s="1"/>
    </row>
    <row r="1198" spans="1:61" x14ac:dyDescent="0.2">
      <c r="A1198" s="125">
        <f t="shared" si="664"/>
        <v>43089</v>
      </c>
      <c r="B1198" s="177">
        <f t="shared" si="649"/>
        <v>301646.75953092781</v>
      </c>
      <c r="C1198" s="3">
        <f t="shared" si="665"/>
        <v>40722312.536675252</v>
      </c>
      <c r="D1198" s="177">
        <f t="shared" si="666"/>
        <v>244062.81548145</v>
      </c>
      <c r="E1198" s="177">
        <f t="shared" si="667"/>
        <v>8404.1917549099999</v>
      </c>
      <c r="F1198" s="178">
        <f t="shared" si="650"/>
        <v>235658.62372654001</v>
      </c>
      <c r="G1198" s="179">
        <f t="shared" si="668"/>
        <v>4881.25</v>
      </c>
      <c r="H1198" s="180">
        <f>IF(AND(N1198=1,N1197&gt;1),VLOOKUP(A1197,[1]Plan1!$CW$105:$CY$215,3),H1197)</f>
        <v>4894.92</v>
      </c>
      <c r="I1198" s="181">
        <f t="shared" si="651"/>
        <v>43020</v>
      </c>
      <c r="J1198" s="181">
        <f t="shared" si="669"/>
        <v>43051</v>
      </c>
      <c r="K1198" s="182">
        <f t="shared" si="652"/>
        <v>2.8005121638925434E-3</v>
      </c>
      <c r="L1198" s="213">
        <f t="shared" si="670"/>
        <v>43110</v>
      </c>
      <c r="M1198" s="183">
        <f t="shared" si="671"/>
        <v>20</v>
      </c>
      <c r="N1198" s="183">
        <f t="shared" si="653"/>
        <v>7</v>
      </c>
      <c r="O1198" s="177">
        <f t="shared" si="654"/>
        <v>1.0009792799999999</v>
      </c>
      <c r="P1198" s="184">
        <f t="shared" si="680"/>
        <v>1.0042009199999999</v>
      </c>
      <c r="Q1198" s="184">
        <f t="shared" si="672"/>
        <v>1.2330362175380001</v>
      </c>
      <c r="R1198" s="177">
        <f t="shared" si="679"/>
        <v>1.2342436999999999</v>
      </c>
      <c r="S1198" s="177">
        <f t="shared" si="673"/>
        <v>1.21495468</v>
      </c>
      <c r="T1198" s="177">
        <f t="shared" si="655"/>
        <v>296525.25988316</v>
      </c>
      <c r="U1198" s="177">
        <f t="shared" si="656"/>
        <v>1806.520349335317</v>
      </c>
      <c r="V1198" s="177">
        <f t="shared" si="657"/>
        <v>55201.547958612508</v>
      </c>
      <c r="W1198" s="177">
        <f t="shared" si="658"/>
        <v>301070.88378939783</v>
      </c>
      <c r="X1198" s="185">
        <f t="shared" si="659"/>
        <v>0</v>
      </c>
      <c r="Y1198" s="177">
        <f t="shared" si="660"/>
        <v>0</v>
      </c>
      <c r="Z1198" s="186">
        <f t="shared" si="661"/>
        <v>0</v>
      </c>
      <c r="AA1198" s="177">
        <f t="shared" si="674"/>
        <v>0</v>
      </c>
      <c r="AB1198" s="187">
        <f t="shared" si="675"/>
        <v>7.1215000000000001E-2</v>
      </c>
      <c r="AC1198" s="185">
        <f t="shared" si="662"/>
        <v>7</v>
      </c>
      <c r="AD1198" s="185">
        <v>252</v>
      </c>
      <c r="AE1198" s="184">
        <f t="shared" si="677"/>
        <v>1.001912758</v>
      </c>
      <c r="AF1198" s="177">
        <f t="shared" si="678"/>
        <v>567.18106304000003</v>
      </c>
      <c r="AG1198" s="177">
        <f t="shared" si="663"/>
        <v>575.87574153000003</v>
      </c>
      <c r="AH1198" s="188">
        <f t="shared" si="676"/>
        <v>0</v>
      </c>
      <c r="AI1198" s="188"/>
      <c r="AJ1198" s="188"/>
      <c r="AK1198" s="188"/>
      <c r="AL1198" s="8"/>
      <c r="AM1198" s="8"/>
      <c r="AN1198" s="8"/>
      <c r="AO1198" s="8"/>
      <c r="AP1198" s="8"/>
      <c r="AQ1198" s="8"/>
      <c r="AR1198" s="5"/>
      <c r="AW1198" s="30"/>
      <c r="AX1198" s="30"/>
      <c r="BF1198" s="1"/>
      <c r="BG1198" s="1"/>
      <c r="BH1198" s="1"/>
      <c r="BI1198" s="1"/>
    </row>
    <row r="1199" spans="1:61" x14ac:dyDescent="0.2">
      <c r="A1199" s="125">
        <f t="shared" si="664"/>
        <v>43090</v>
      </c>
      <c r="B1199" s="177">
        <f t="shared" si="649"/>
        <v>301769.88107702299</v>
      </c>
      <c r="C1199" s="3">
        <f t="shared" si="665"/>
        <v>40738933.945398107</v>
      </c>
      <c r="D1199" s="177">
        <f t="shared" si="666"/>
        <v>244062.81548145</v>
      </c>
      <c r="E1199" s="177">
        <f t="shared" si="667"/>
        <v>8404.1917549099999</v>
      </c>
      <c r="F1199" s="178">
        <f t="shared" si="650"/>
        <v>235658.62372654001</v>
      </c>
      <c r="G1199" s="179">
        <f t="shared" si="668"/>
        <v>4881.25</v>
      </c>
      <c r="H1199" s="180">
        <f>IF(AND(N1199=1,N1198&gt;1),VLOOKUP(A1198,[1]Plan1!$CW$105:$CY$215,3),H1198)</f>
        <v>4894.92</v>
      </c>
      <c r="I1199" s="181">
        <f t="shared" si="651"/>
        <v>43020</v>
      </c>
      <c r="J1199" s="181">
        <f t="shared" si="669"/>
        <v>43051</v>
      </c>
      <c r="K1199" s="182">
        <f t="shared" si="652"/>
        <v>2.8005121638925434E-3</v>
      </c>
      <c r="L1199" s="213">
        <f t="shared" si="670"/>
        <v>43110</v>
      </c>
      <c r="M1199" s="183">
        <f t="shared" si="671"/>
        <v>20</v>
      </c>
      <c r="N1199" s="183">
        <f t="shared" si="653"/>
        <v>8</v>
      </c>
      <c r="O1199" s="177">
        <f t="shared" si="654"/>
        <v>1.0011192600000001</v>
      </c>
      <c r="P1199" s="184">
        <f t="shared" si="680"/>
        <v>1.0042009199999999</v>
      </c>
      <c r="Q1199" s="184">
        <f t="shared" si="672"/>
        <v>1.2330362175380001</v>
      </c>
      <c r="R1199" s="177">
        <f t="shared" si="679"/>
        <v>1.2344162999999999</v>
      </c>
      <c r="S1199" s="177">
        <f t="shared" si="673"/>
        <v>1.21495468</v>
      </c>
      <c r="T1199" s="177">
        <f t="shared" si="655"/>
        <v>296525.25988316</v>
      </c>
      <c r="U1199" s="177">
        <f t="shared" si="656"/>
        <v>1806.520349335317</v>
      </c>
      <c r="V1199" s="177">
        <f t="shared" si="657"/>
        <v>55242.222637067702</v>
      </c>
      <c r="W1199" s="177">
        <f t="shared" si="658"/>
        <v>301111.558467853</v>
      </c>
      <c r="X1199" s="185">
        <f t="shared" si="659"/>
        <v>0</v>
      </c>
      <c r="Y1199" s="177">
        <f t="shared" si="660"/>
        <v>0</v>
      </c>
      <c r="Z1199" s="186">
        <f t="shared" si="661"/>
        <v>0</v>
      </c>
      <c r="AA1199" s="177">
        <f t="shared" si="674"/>
        <v>0</v>
      </c>
      <c r="AB1199" s="187">
        <f t="shared" si="675"/>
        <v>7.1215000000000001E-2</v>
      </c>
      <c r="AC1199" s="185">
        <f t="shared" si="662"/>
        <v>8</v>
      </c>
      <c r="AD1199" s="185">
        <v>252</v>
      </c>
      <c r="AE1199" s="184">
        <f t="shared" si="677"/>
        <v>1.002186308</v>
      </c>
      <c r="AF1199" s="177">
        <f t="shared" si="678"/>
        <v>648.29554787999996</v>
      </c>
      <c r="AG1199" s="177">
        <f t="shared" si="663"/>
        <v>658.32260916999996</v>
      </c>
      <c r="AH1199" s="188">
        <f t="shared" si="676"/>
        <v>0</v>
      </c>
      <c r="AI1199" s="188"/>
      <c r="AJ1199" s="188"/>
      <c r="AK1199" s="188"/>
      <c r="AL1199" s="8"/>
      <c r="AM1199" s="8"/>
      <c r="AN1199" s="8"/>
      <c r="AO1199" s="8"/>
      <c r="AP1199" s="8"/>
      <c r="AQ1199" s="8"/>
      <c r="AR1199" s="5"/>
      <c r="AW1199" s="30"/>
      <c r="AX1199" s="30"/>
      <c r="BF1199" s="1"/>
      <c r="BG1199" s="1"/>
      <c r="BH1199" s="1"/>
      <c r="BI1199" s="1"/>
    </row>
    <row r="1200" spans="1:61" x14ac:dyDescent="0.2">
      <c r="A1200" s="125">
        <f t="shared" si="664"/>
        <v>43091</v>
      </c>
      <c r="B1200" s="177">
        <f t="shared" si="649"/>
        <v>301893.05424863694</v>
      </c>
      <c r="C1200" s="3">
        <f t="shared" si="665"/>
        <v>40755562.32356599</v>
      </c>
      <c r="D1200" s="177">
        <f t="shared" si="666"/>
        <v>244062.81548145</v>
      </c>
      <c r="E1200" s="177">
        <f t="shared" si="667"/>
        <v>8404.1917549099999</v>
      </c>
      <c r="F1200" s="178">
        <f t="shared" si="650"/>
        <v>235658.62372654001</v>
      </c>
      <c r="G1200" s="179">
        <f t="shared" si="668"/>
        <v>4881.25</v>
      </c>
      <c r="H1200" s="180">
        <f>IF(AND(N1200=1,N1199&gt;1),VLOOKUP(A1199,[1]Plan1!$CW$105:$CY$215,3),H1199)</f>
        <v>4894.92</v>
      </c>
      <c r="I1200" s="181">
        <f t="shared" si="651"/>
        <v>43020</v>
      </c>
      <c r="J1200" s="181">
        <f t="shared" si="669"/>
        <v>43051</v>
      </c>
      <c r="K1200" s="182">
        <f t="shared" si="652"/>
        <v>2.8005121638925434E-3</v>
      </c>
      <c r="L1200" s="213">
        <f t="shared" si="670"/>
        <v>43110</v>
      </c>
      <c r="M1200" s="183">
        <f t="shared" si="671"/>
        <v>20</v>
      </c>
      <c r="N1200" s="183">
        <f t="shared" si="653"/>
        <v>9</v>
      </c>
      <c r="O1200" s="177">
        <f t="shared" si="654"/>
        <v>1.0012592600000001</v>
      </c>
      <c r="P1200" s="184">
        <f t="shared" si="680"/>
        <v>1.0042009199999999</v>
      </c>
      <c r="Q1200" s="184">
        <f t="shared" si="672"/>
        <v>1.2330362175380001</v>
      </c>
      <c r="R1200" s="177">
        <f t="shared" si="679"/>
        <v>1.2345889299999999</v>
      </c>
      <c r="S1200" s="177">
        <f t="shared" si="673"/>
        <v>1.21495468</v>
      </c>
      <c r="T1200" s="177">
        <f t="shared" si="655"/>
        <v>296525.25988316</v>
      </c>
      <c r="U1200" s="177">
        <f t="shared" si="656"/>
        <v>1806.520349335317</v>
      </c>
      <c r="V1200" s="177">
        <f t="shared" si="657"/>
        <v>55282.904385281618</v>
      </c>
      <c r="W1200" s="177">
        <f t="shared" si="658"/>
        <v>301152.24021606694</v>
      </c>
      <c r="X1200" s="185">
        <f t="shared" si="659"/>
        <v>0</v>
      </c>
      <c r="Y1200" s="177">
        <f t="shared" si="660"/>
        <v>0</v>
      </c>
      <c r="Z1200" s="186">
        <f t="shared" si="661"/>
        <v>0</v>
      </c>
      <c r="AA1200" s="177">
        <f t="shared" si="674"/>
        <v>0</v>
      </c>
      <c r="AB1200" s="187">
        <f t="shared" si="675"/>
        <v>7.1215000000000001E-2</v>
      </c>
      <c r="AC1200" s="185">
        <f t="shared" si="662"/>
        <v>9</v>
      </c>
      <c r="AD1200" s="185">
        <v>252</v>
      </c>
      <c r="AE1200" s="184">
        <f t="shared" si="677"/>
        <v>1.0024599320000001</v>
      </c>
      <c r="AF1200" s="177">
        <f t="shared" si="678"/>
        <v>729.43197558999998</v>
      </c>
      <c r="AG1200" s="177">
        <f t="shared" si="663"/>
        <v>740.81403256999999</v>
      </c>
      <c r="AH1200" s="188">
        <f t="shared" si="676"/>
        <v>0</v>
      </c>
      <c r="AI1200" s="188"/>
      <c r="AJ1200" s="188"/>
      <c r="AK1200" s="188"/>
      <c r="AL1200" s="8"/>
      <c r="AM1200" s="8"/>
      <c r="AN1200" s="8"/>
      <c r="AO1200" s="8"/>
      <c r="AP1200" s="8"/>
      <c r="AQ1200" s="8"/>
      <c r="AR1200" s="5"/>
      <c r="AW1200" s="30"/>
      <c r="AX1200" s="30"/>
      <c r="BF1200" s="1"/>
      <c r="BG1200" s="1"/>
      <c r="BH1200" s="1"/>
      <c r="BI1200" s="1"/>
    </row>
    <row r="1201" spans="1:61" x14ac:dyDescent="0.2">
      <c r="A1201" s="125">
        <f t="shared" si="664"/>
        <v>43092</v>
      </c>
      <c r="B1201" s="177">
        <f t="shared" si="649"/>
        <v>302016.27227274084</v>
      </c>
      <c r="C1201" s="3">
        <f t="shared" si="665"/>
        <v>40772196.756820016</v>
      </c>
      <c r="D1201" s="177">
        <f t="shared" si="666"/>
        <v>244062.81548145</v>
      </c>
      <c r="E1201" s="177">
        <f t="shared" si="667"/>
        <v>8404.1917549099999</v>
      </c>
      <c r="F1201" s="178">
        <f t="shared" si="650"/>
        <v>235658.62372654001</v>
      </c>
      <c r="G1201" s="179">
        <f t="shared" si="668"/>
        <v>4881.25</v>
      </c>
      <c r="H1201" s="180">
        <f>IF(AND(N1201=1,N1200&gt;1),VLOOKUP(A1200,[1]Plan1!$CW$105:$CY$215,3),H1200)</f>
        <v>4894.92</v>
      </c>
      <c r="I1201" s="181">
        <f t="shared" si="651"/>
        <v>43020</v>
      </c>
      <c r="J1201" s="181">
        <f t="shared" si="669"/>
        <v>43051</v>
      </c>
      <c r="K1201" s="182">
        <f t="shared" si="652"/>
        <v>2.8005121638925434E-3</v>
      </c>
      <c r="L1201" s="213">
        <f t="shared" si="670"/>
        <v>43110</v>
      </c>
      <c r="M1201" s="183">
        <f t="shared" si="671"/>
        <v>20</v>
      </c>
      <c r="N1201" s="183">
        <f t="shared" si="653"/>
        <v>10</v>
      </c>
      <c r="O1201" s="177">
        <f t="shared" si="654"/>
        <v>1.0013992700000001</v>
      </c>
      <c r="P1201" s="184">
        <f t="shared" si="680"/>
        <v>1.0042009199999999</v>
      </c>
      <c r="Q1201" s="184">
        <f t="shared" si="672"/>
        <v>1.2330362175380001</v>
      </c>
      <c r="R1201" s="177">
        <f t="shared" si="679"/>
        <v>1.2347615599999999</v>
      </c>
      <c r="S1201" s="177">
        <f t="shared" si="673"/>
        <v>1.21495468</v>
      </c>
      <c r="T1201" s="177">
        <f t="shared" si="655"/>
        <v>296525.25988316</v>
      </c>
      <c r="U1201" s="177">
        <f t="shared" si="656"/>
        <v>1806.520349335317</v>
      </c>
      <c r="V1201" s="177">
        <f t="shared" si="657"/>
        <v>55323.586133495526</v>
      </c>
      <c r="W1201" s="177">
        <f t="shared" si="658"/>
        <v>301192.92196428083</v>
      </c>
      <c r="X1201" s="185">
        <f t="shared" si="659"/>
        <v>0</v>
      </c>
      <c r="Y1201" s="177">
        <f t="shared" si="660"/>
        <v>0</v>
      </c>
      <c r="Z1201" s="186">
        <f t="shared" si="661"/>
        <v>0</v>
      </c>
      <c r="AA1201" s="177">
        <f t="shared" si="674"/>
        <v>0</v>
      </c>
      <c r="AB1201" s="187">
        <f t="shared" si="675"/>
        <v>7.1215000000000001E-2</v>
      </c>
      <c r="AC1201" s="185">
        <f t="shared" si="662"/>
        <v>10</v>
      </c>
      <c r="AD1201" s="185">
        <v>252</v>
      </c>
      <c r="AE1201" s="184">
        <f t="shared" si="677"/>
        <v>1.0027336309999999</v>
      </c>
      <c r="AF1201" s="177">
        <f t="shared" si="678"/>
        <v>810.59064268999998</v>
      </c>
      <c r="AG1201" s="177">
        <f t="shared" si="663"/>
        <v>823.35030845999995</v>
      </c>
      <c r="AH1201" s="188">
        <f t="shared" si="676"/>
        <v>0</v>
      </c>
      <c r="AI1201" s="188"/>
      <c r="AJ1201" s="188"/>
      <c r="AK1201" s="188"/>
      <c r="AL1201" s="8"/>
      <c r="AM1201" s="8"/>
      <c r="AN1201" s="8"/>
      <c r="AO1201" s="8"/>
      <c r="AP1201" s="8"/>
      <c r="AQ1201" s="8"/>
      <c r="AR1201" s="5"/>
      <c r="AW1201" s="30"/>
      <c r="AX1201" s="30"/>
      <c r="BF1201" s="1"/>
      <c r="BG1201" s="1"/>
      <c r="BH1201" s="1"/>
      <c r="BI1201" s="1"/>
    </row>
    <row r="1202" spans="1:61" x14ac:dyDescent="0.2">
      <c r="A1202" s="125">
        <f t="shared" si="664"/>
        <v>43093</v>
      </c>
      <c r="B1202" s="177">
        <f t="shared" si="649"/>
        <v>302016.27227274084</v>
      </c>
      <c r="C1202" s="3">
        <f t="shared" si="665"/>
        <v>40772196.756820016</v>
      </c>
      <c r="D1202" s="177">
        <f t="shared" si="666"/>
        <v>244062.81548145</v>
      </c>
      <c r="E1202" s="177">
        <f t="shared" si="667"/>
        <v>8404.1917549099999</v>
      </c>
      <c r="F1202" s="178">
        <f t="shared" si="650"/>
        <v>235658.62372654001</v>
      </c>
      <c r="G1202" s="179">
        <f t="shared" si="668"/>
        <v>4881.25</v>
      </c>
      <c r="H1202" s="180">
        <f>IF(AND(N1202=1,N1201&gt;1),VLOOKUP(A1201,[1]Plan1!$CW$105:$CY$215,3),H1201)</f>
        <v>4894.92</v>
      </c>
      <c r="I1202" s="181">
        <f t="shared" si="651"/>
        <v>43020</v>
      </c>
      <c r="J1202" s="181">
        <f t="shared" si="669"/>
        <v>43051</v>
      </c>
      <c r="K1202" s="182">
        <f t="shared" si="652"/>
        <v>2.8005121638925434E-3</v>
      </c>
      <c r="L1202" s="213">
        <f t="shared" si="670"/>
        <v>43110</v>
      </c>
      <c r="M1202" s="183">
        <f t="shared" si="671"/>
        <v>20</v>
      </c>
      <c r="N1202" s="183">
        <f t="shared" si="653"/>
        <v>10</v>
      </c>
      <c r="O1202" s="177">
        <f t="shared" si="654"/>
        <v>1.0013992700000001</v>
      </c>
      <c r="P1202" s="184">
        <f t="shared" si="680"/>
        <v>1.0042009199999999</v>
      </c>
      <c r="Q1202" s="184">
        <f t="shared" si="672"/>
        <v>1.2330362175380001</v>
      </c>
      <c r="R1202" s="177">
        <f t="shared" si="679"/>
        <v>1.2347615599999999</v>
      </c>
      <c r="S1202" s="177">
        <f t="shared" si="673"/>
        <v>1.21495468</v>
      </c>
      <c r="T1202" s="177">
        <f t="shared" si="655"/>
        <v>296525.25988316</v>
      </c>
      <c r="U1202" s="177">
        <f t="shared" si="656"/>
        <v>1806.520349335317</v>
      </c>
      <c r="V1202" s="177">
        <f t="shared" si="657"/>
        <v>55323.586133495526</v>
      </c>
      <c r="W1202" s="177">
        <f t="shared" si="658"/>
        <v>301192.92196428083</v>
      </c>
      <c r="X1202" s="185">
        <f t="shared" si="659"/>
        <v>0</v>
      </c>
      <c r="Y1202" s="177">
        <f t="shared" si="660"/>
        <v>0</v>
      </c>
      <c r="Z1202" s="186">
        <f t="shared" si="661"/>
        <v>0</v>
      </c>
      <c r="AA1202" s="177">
        <f t="shared" si="674"/>
        <v>0</v>
      </c>
      <c r="AB1202" s="187">
        <f t="shared" si="675"/>
        <v>7.1215000000000001E-2</v>
      </c>
      <c r="AC1202" s="185">
        <f t="shared" si="662"/>
        <v>10</v>
      </c>
      <c r="AD1202" s="185">
        <v>252</v>
      </c>
      <c r="AE1202" s="184">
        <f t="shared" si="677"/>
        <v>1.0027336309999999</v>
      </c>
      <c r="AF1202" s="177">
        <f t="shared" si="678"/>
        <v>810.59064268999998</v>
      </c>
      <c r="AG1202" s="177">
        <f t="shared" si="663"/>
        <v>823.35030845999995</v>
      </c>
      <c r="AH1202" s="188">
        <f t="shared" si="676"/>
        <v>0</v>
      </c>
      <c r="AI1202" s="188"/>
      <c r="AJ1202" s="188"/>
      <c r="AK1202" s="188"/>
      <c r="AL1202" s="8"/>
      <c r="AM1202" s="8"/>
      <c r="AN1202" s="8"/>
      <c r="AO1202" s="8"/>
      <c r="AP1202" s="8"/>
      <c r="AQ1202" s="8"/>
      <c r="AR1202" s="5"/>
      <c r="AW1202" s="30"/>
      <c r="AX1202" s="30"/>
      <c r="BF1202" s="1"/>
      <c r="BG1202" s="1"/>
      <c r="BH1202" s="1"/>
      <c r="BI1202" s="1"/>
    </row>
    <row r="1203" spans="1:61" x14ac:dyDescent="0.2">
      <c r="A1203" s="125">
        <f t="shared" si="664"/>
        <v>43094</v>
      </c>
      <c r="B1203" s="177">
        <f t="shared" si="649"/>
        <v>302016.27227274084</v>
      </c>
      <c r="C1203" s="3">
        <f t="shared" si="665"/>
        <v>40772196.756820016</v>
      </c>
      <c r="D1203" s="177">
        <f t="shared" si="666"/>
        <v>244062.81548145</v>
      </c>
      <c r="E1203" s="177">
        <f t="shared" si="667"/>
        <v>8404.1917549099999</v>
      </c>
      <c r="F1203" s="178">
        <f t="shared" si="650"/>
        <v>235658.62372654001</v>
      </c>
      <c r="G1203" s="179">
        <f t="shared" si="668"/>
        <v>4881.25</v>
      </c>
      <c r="H1203" s="180">
        <f>IF(AND(N1203=1,N1202&gt;1),VLOOKUP(A1202,[1]Plan1!$CW$105:$CY$215,3),H1202)</f>
        <v>4894.92</v>
      </c>
      <c r="I1203" s="181">
        <f t="shared" si="651"/>
        <v>43020</v>
      </c>
      <c r="J1203" s="181">
        <f t="shared" si="669"/>
        <v>43051</v>
      </c>
      <c r="K1203" s="182">
        <f t="shared" si="652"/>
        <v>2.8005121638925434E-3</v>
      </c>
      <c r="L1203" s="213">
        <f t="shared" si="670"/>
        <v>43110</v>
      </c>
      <c r="M1203" s="183">
        <f t="shared" si="671"/>
        <v>20</v>
      </c>
      <c r="N1203" s="183">
        <f t="shared" si="653"/>
        <v>10</v>
      </c>
      <c r="O1203" s="177">
        <f t="shared" si="654"/>
        <v>1.0013992700000001</v>
      </c>
      <c r="P1203" s="184">
        <f t="shared" si="680"/>
        <v>1.0042009199999999</v>
      </c>
      <c r="Q1203" s="184">
        <f t="shared" si="672"/>
        <v>1.2330362175380001</v>
      </c>
      <c r="R1203" s="177">
        <f t="shared" si="679"/>
        <v>1.2347615599999999</v>
      </c>
      <c r="S1203" s="177">
        <f t="shared" si="673"/>
        <v>1.21495468</v>
      </c>
      <c r="T1203" s="177">
        <f t="shared" si="655"/>
        <v>296525.25988316</v>
      </c>
      <c r="U1203" s="177">
        <f t="shared" si="656"/>
        <v>1806.520349335317</v>
      </c>
      <c r="V1203" s="177">
        <f t="shared" si="657"/>
        <v>55323.586133495526</v>
      </c>
      <c r="W1203" s="177">
        <f t="shared" si="658"/>
        <v>301192.92196428083</v>
      </c>
      <c r="X1203" s="185">
        <f t="shared" si="659"/>
        <v>0</v>
      </c>
      <c r="Y1203" s="177">
        <f t="shared" si="660"/>
        <v>0</v>
      </c>
      <c r="Z1203" s="186">
        <f t="shared" si="661"/>
        <v>0</v>
      </c>
      <c r="AA1203" s="177">
        <f t="shared" si="674"/>
        <v>0</v>
      </c>
      <c r="AB1203" s="187">
        <f t="shared" si="675"/>
        <v>7.1215000000000001E-2</v>
      </c>
      <c r="AC1203" s="185">
        <f t="shared" si="662"/>
        <v>10</v>
      </c>
      <c r="AD1203" s="185">
        <v>252</v>
      </c>
      <c r="AE1203" s="184">
        <f t="shared" si="677"/>
        <v>1.0027336309999999</v>
      </c>
      <c r="AF1203" s="177">
        <f t="shared" si="678"/>
        <v>810.59064268999998</v>
      </c>
      <c r="AG1203" s="177">
        <f t="shared" si="663"/>
        <v>823.35030845999995</v>
      </c>
      <c r="AH1203" s="188">
        <f t="shared" si="676"/>
        <v>0</v>
      </c>
      <c r="AI1203" s="188"/>
      <c r="AJ1203" s="188"/>
      <c r="AK1203" s="188"/>
      <c r="AL1203" s="8"/>
      <c r="AM1203" s="8"/>
      <c r="AN1203" s="8"/>
      <c r="AO1203" s="8"/>
      <c r="AP1203" s="8"/>
      <c r="AQ1203" s="8"/>
      <c r="AR1203" s="5"/>
      <c r="AW1203" s="30"/>
      <c r="AX1203" s="30"/>
      <c r="BF1203" s="1"/>
      <c r="BG1203" s="1"/>
      <c r="BH1203" s="1"/>
      <c r="BI1203" s="1"/>
    </row>
    <row r="1204" spans="1:61" x14ac:dyDescent="0.2">
      <c r="A1204" s="125">
        <f t="shared" si="664"/>
        <v>43095</v>
      </c>
      <c r="B1204" s="177">
        <f t="shared" si="649"/>
        <v>302016.27227274084</v>
      </c>
      <c r="C1204" s="3">
        <f t="shared" si="665"/>
        <v>40772196.756820016</v>
      </c>
      <c r="D1204" s="177">
        <f t="shared" si="666"/>
        <v>244062.81548145</v>
      </c>
      <c r="E1204" s="177">
        <f t="shared" si="667"/>
        <v>8404.1917549099999</v>
      </c>
      <c r="F1204" s="178">
        <f t="shared" si="650"/>
        <v>235658.62372654001</v>
      </c>
      <c r="G1204" s="179">
        <f t="shared" si="668"/>
        <v>4881.25</v>
      </c>
      <c r="H1204" s="180">
        <f>IF(AND(N1204=1,N1203&gt;1),VLOOKUP(A1203,[1]Plan1!$CW$105:$CY$215,3),H1203)</f>
        <v>4894.92</v>
      </c>
      <c r="I1204" s="181">
        <f t="shared" si="651"/>
        <v>43020</v>
      </c>
      <c r="J1204" s="181">
        <f t="shared" si="669"/>
        <v>43051</v>
      </c>
      <c r="K1204" s="182">
        <f t="shared" si="652"/>
        <v>2.8005121638925434E-3</v>
      </c>
      <c r="L1204" s="213">
        <f t="shared" si="670"/>
        <v>43110</v>
      </c>
      <c r="M1204" s="183">
        <f t="shared" si="671"/>
        <v>20</v>
      </c>
      <c r="N1204" s="183">
        <f t="shared" si="653"/>
        <v>10</v>
      </c>
      <c r="O1204" s="177">
        <f t="shared" si="654"/>
        <v>1.0013992700000001</v>
      </c>
      <c r="P1204" s="184">
        <f t="shared" si="680"/>
        <v>1.0042009199999999</v>
      </c>
      <c r="Q1204" s="184">
        <f t="shared" si="672"/>
        <v>1.2330362175380001</v>
      </c>
      <c r="R1204" s="177">
        <f t="shared" si="679"/>
        <v>1.2347615599999999</v>
      </c>
      <c r="S1204" s="177">
        <f t="shared" si="673"/>
        <v>1.21495468</v>
      </c>
      <c r="T1204" s="177">
        <f t="shared" si="655"/>
        <v>296525.25988316</v>
      </c>
      <c r="U1204" s="177">
        <f t="shared" si="656"/>
        <v>1806.520349335317</v>
      </c>
      <c r="V1204" s="177">
        <f t="shared" si="657"/>
        <v>55323.586133495526</v>
      </c>
      <c r="W1204" s="177">
        <f t="shared" si="658"/>
        <v>301192.92196428083</v>
      </c>
      <c r="X1204" s="185">
        <f t="shared" si="659"/>
        <v>0</v>
      </c>
      <c r="Y1204" s="177">
        <f t="shared" si="660"/>
        <v>0</v>
      </c>
      <c r="Z1204" s="186">
        <f t="shared" si="661"/>
        <v>0</v>
      </c>
      <c r="AA1204" s="177">
        <f t="shared" si="674"/>
        <v>0</v>
      </c>
      <c r="AB1204" s="187">
        <f t="shared" si="675"/>
        <v>7.1215000000000001E-2</v>
      </c>
      <c r="AC1204" s="185">
        <f t="shared" si="662"/>
        <v>10</v>
      </c>
      <c r="AD1204" s="185">
        <v>252</v>
      </c>
      <c r="AE1204" s="184">
        <f t="shared" si="677"/>
        <v>1.0027336309999999</v>
      </c>
      <c r="AF1204" s="177">
        <f t="shared" si="678"/>
        <v>810.59064268999998</v>
      </c>
      <c r="AG1204" s="177">
        <f t="shared" si="663"/>
        <v>823.35030845999995</v>
      </c>
      <c r="AH1204" s="188">
        <f t="shared" si="676"/>
        <v>0</v>
      </c>
      <c r="AI1204" s="188"/>
      <c r="AJ1204" s="188"/>
      <c r="AK1204" s="188"/>
      <c r="AL1204" s="8"/>
      <c r="AM1204" s="8"/>
      <c r="AN1204" s="8"/>
      <c r="AO1204" s="8"/>
      <c r="AP1204" s="8"/>
      <c r="AQ1204" s="8"/>
      <c r="AR1204" s="5"/>
      <c r="AW1204" s="30"/>
      <c r="AX1204" s="30"/>
      <c r="BF1204" s="1"/>
      <c r="BG1204" s="1"/>
      <c r="BH1204" s="1"/>
      <c r="BI1204" s="1"/>
    </row>
    <row r="1205" spans="1:61" x14ac:dyDescent="0.2">
      <c r="A1205" s="125">
        <f t="shared" si="664"/>
        <v>43096</v>
      </c>
      <c r="B1205" s="177">
        <f t="shared" si="649"/>
        <v>302139.54697682598</v>
      </c>
      <c r="C1205" s="3">
        <f t="shared" si="665"/>
        <v>40788838.841871507</v>
      </c>
      <c r="D1205" s="177">
        <f t="shared" si="666"/>
        <v>244062.81548145</v>
      </c>
      <c r="E1205" s="177">
        <f t="shared" si="667"/>
        <v>8404.1917549099999</v>
      </c>
      <c r="F1205" s="178">
        <f t="shared" si="650"/>
        <v>235658.62372654001</v>
      </c>
      <c r="G1205" s="179">
        <f t="shared" si="668"/>
        <v>4881.25</v>
      </c>
      <c r="H1205" s="180">
        <f>IF(AND(N1205=1,N1204&gt;1),VLOOKUP(A1204,[1]Plan1!$CW$105:$CY$215,3),H1204)</f>
        <v>4894.92</v>
      </c>
      <c r="I1205" s="181">
        <f t="shared" si="651"/>
        <v>43020</v>
      </c>
      <c r="J1205" s="181">
        <f t="shared" si="669"/>
        <v>43051</v>
      </c>
      <c r="K1205" s="182">
        <f t="shared" si="652"/>
        <v>2.8005121638925434E-3</v>
      </c>
      <c r="L1205" s="213">
        <f t="shared" si="670"/>
        <v>43110</v>
      </c>
      <c r="M1205" s="183">
        <f t="shared" si="671"/>
        <v>20</v>
      </c>
      <c r="N1205" s="183">
        <f t="shared" si="653"/>
        <v>11</v>
      </c>
      <c r="O1205" s="177">
        <f t="shared" si="654"/>
        <v>1.0015393100000001</v>
      </c>
      <c r="P1205" s="184">
        <f t="shared" si="680"/>
        <v>1.0042009199999999</v>
      </c>
      <c r="Q1205" s="184">
        <f t="shared" si="672"/>
        <v>1.2330362175380001</v>
      </c>
      <c r="R1205" s="177">
        <f t="shared" si="679"/>
        <v>1.2349342400000001</v>
      </c>
      <c r="S1205" s="177">
        <f t="shared" si="673"/>
        <v>1.21495468</v>
      </c>
      <c r="T1205" s="177">
        <f t="shared" si="655"/>
        <v>296525.25988316</v>
      </c>
      <c r="U1205" s="177">
        <f t="shared" si="656"/>
        <v>1806.520349335317</v>
      </c>
      <c r="V1205" s="177">
        <f t="shared" si="657"/>
        <v>55364.279664640664</v>
      </c>
      <c r="W1205" s="177">
        <f t="shared" si="658"/>
        <v>301233.615495426</v>
      </c>
      <c r="X1205" s="185">
        <f t="shared" si="659"/>
        <v>0</v>
      </c>
      <c r="Y1205" s="177">
        <f t="shared" si="660"/>
        <v>0</v>
      </c>
      <c r="Z1205" s="186">
        <f t="shared" si="661"/>
        <v>0</v>
      </c>
      <c r="AA1205" s="177">
        <f t="shared" si="674"/>
        <v>0</v>
      </c>
      <c r="AB1205" s="187">
        <f t="shared" si="675"/>
        <v>7.1215000000000001E-2</v>
      </c>
      <c r="AC1205" s="185">
        <f t="shared" si="662"/>
        <v>11</v>
      </c>
      <c r="AD1205" s="185">
        <v>252</v>
      </c>
      <c r="AE1205" s="184">
        <f t="shared" si="677"/>
        <v>1.003007405</v>
      </c>
      <c r="AF1205" s="177">
        <f t="shared" si="678"/>
        <v>891.77154918999997</v>
      </c>
      <c r="AG1205" s="177">
        <f t="shared" si="663"/>
        <v>905.93148140000005</v>
      </c>
      <c r="AH1205" s="188">
        <f t="shared" si="676"/>
        <v>0</v>
      </c>
      <c r="AI1205" s="188"/>
      <c r="AJ1205" s="188"/>
      <c r="AK1205" s="188"/>
      <c r="AL1205" s="8"/>
      <c r="AM1205" s="8"/>
      <c r="AN1205" s="8"/>
      <c r="AO1205" s="8"/>
      <c r="AP1205" s="8"/>
      <c r="AQ1205" s="8"/>
      <c r="AR1205" s="5"/>
      <c r="AW1205" s="30"/>
      <c r="AX1205" s="30"/>
      <c r="BF1205" s="1"/>
      <c r="BG1205" s="1"/>
      <c r="BH1205" s="1"/>
      <c r="BI1205" s="1"/>
    </row>
    <row r="1206" spans="1:61" x14ac:dyDescent="0.2">
      <c r="A1206" s="125">
        <f t="shared" si="664"/>
        <v>43097</v>
      </c>
      <c r="B1206" s="177">
        <f t="shared" si="649"/>
        <v>302262.86625688104</v>
      </c>
      <c r="C1206" s="3">
        <f t="shared" si="665"/>
        <v>40805486.94467894</v>
      </c>
      <c r="D1206" s="177">
        <f t="shared" si="666"/>
        <v>244062.81548145</v>
      </c>
      <c r="E1206" s="177">
        <f t="shared" si="667"/>
        <v>8404.1917549099999</v>
      </c>
      <c r="F1206" s="178">
        <f t="shared" si="650"/>
        <v>235658.62372654001</v>
      </c>
      <c r="G1206" s="179">
        <f t="shared" si="668"/>
        <v>4881.25</v>
      </c>
      <c r="H1206" s="180">
        <f>IF(AND(N1206=1,N1205&gt;1),VLOOKUP(A1205,[1]Plan1!$CW$105:$CY$215,3),H1205)</f>
        <v>4894.92</v>
      </c>
      <c r="I1206" s="181">
        <f t="shared" si="651"/>
        <v>43020</v>
      </c>
      <c r="J1206" s="181">
        <f t="shared" si="669"/>
        <v>43051</v>
      </c>
      <c r="K1206" s="182">
        <f t="shared" si="652"/>
        <v>2.8005121638925434E-3</v>
      </c>
      <c r="L1206" s="213">
        <f t="shared" si="670"/>
        <v>43110</v>
      </c>
      <c r="M1206" s="183">
        <f t="shared" si="671"/>
        <v>20</v>
      </c>
      <c r="N1206" s="183">
        <f t="shared" si="653"/>
        <v>12</v>
      </c>
      <c r="O1206" s="177">
        <f t="shared" si="654"/>
        <v>1.00167936</v>
      </c>
      <c r="P1206" s="184">
        <f t="shared" si="680"/>
        <v>1.0042009199999999</v>
      </c>
      <c r="Q1206" s="184">
        <f t="shared" si="672"/>
        <v>1.2330362175380001</v>
      </c>
      <c r="R1206" s="177">
        <f t="shared" si="679"/>
        <v>1.23510692</v>
      </c>
      <c r="S1206" s="177">
        <f t="shared" si="673"/>
        <v>1.21495468</v>
      </c>
      <c r="T1206" s="177">
        <f t="shared" si="655"/>
        <v>296525.25988316</v>
      </c>
      <c r="U1206" s="177">
        <f t="shared" si="656"/>
        <v>1806.520349335317</v>
      </c>
      <c r="V1206" s="177">
        <f t="shared" si="657"/>
        <v>55404.973195785744</v>
      </c>
      <c r="W1206" s="177">
        <f t="shared" si="658"/>
        <v>301274.30902657105</v>
      </c>
      <c r="X1206" s="185">
        <f t="shared" si="659"/>
        <v>0</v>
      </c>
      <c r="Y1206" s="177">
        <f t="shared" si="660"/>
        <v>0</v>
      </c>
      <c r="Z1206" s="186">
        <f t="shared" si="661"/>
        <v>0</v>
      </c>
      <c r="AA1206" s="177">
        <f t="shared" si="674"/>
        <v>0</v>
      </c>
      <c r="AB1206" s="187">
        <f t="shared" si="675"/>
        <v>7.1215000000000001E-2</v>
      </c>
      <c r="AC1206" s="185">
        <f t="shared" si="662"/>
        <v>12</v>
      </c>
      <c r="AD1206" s="185">
        <v>252</v>
      </c>
      <c r="AE1206" s="184">
        <f t="shared" si="677"/>
        <v>1.0032812529999999</v>
      </c>
      <c r="AF1206" s="177">
        <f t="shared" si="678"/>
        <v>972.97439856000005</v>
      </c>
      <c r="AG1206" s="177">
        <f t="shared" si="663"/>
        <v>988.55723031000002</v>
      </c>
      <c r="AH1206" s="188">
        <f t="shared" si="676"/>
        <v>0</v>
      </c>
      <c r="AI1206" s="188"/>
      <c r="AJ1206" s="188"/>
      <c r="AK1206" s="188"/>
      <c r="AL1206" s="8"/>
      <c r="AM1206" s="8"/>
      <c r="AN1206" s="8"/>
      <c r="AO1206" s="8"/>
      <c r="AP1206" s="8"/>
      <c r="AQ1206" s="8"/>
      <c r="AR1206" s="5"/>
      <c r="AW1206" s="30"/>
      <c r="AX1206" s="30"/>
      <c r="BF1206" s="1"/>
      <c r="BG1206" s="1"/>
      <c r="BH1206" s="1"/>
      <c r="BI1206" s="1"/>
    </row>
    <row r="1207" spans="1:61" x14ac:dyDescent="0.2">
      <c r="A1207" s="125">
        <f t="shared" si="664"/>
        <v>43098</v>
      </c>
      <c r="B1207" s="177">
        <f t="shared" si="649"/>
        <v>302386.24254937738</v>
      </c>
      <c r="C1207" s="3">
        <f t="shared" si="665"/>
        <v>40822142.74416595</v>
      </c>
      <c r="D1207" s="177">
        <f t="shared" si="666"/>
        <v>244062.81548145</v>
      </c>
      <c r="E1207" s="177">
        <f t="shared" si="667"/>
        <v>8404.1917549099999</v>
      </c>
      <c r="F1207" s="178">
        <f t="shared" si="650"/>
        <v>235658.62372654001</v>
      </c>
      <c r="G1207" s="179">
        <f t="shared" si="668"/>
        <v>4881.25</v>
      </c>
      <c r="H1207" s="180">
        <f>IF(AND(N1207=1,N1206&gt;1),VLOOKUP(A1206,[1]Plan1!$CW$105:$CY$215,3),H1206)</f>
        <v>4894.92</v>
      </c>
      <c r="I1207" s="181">
        <f t="shared" si="651"/>
        <v>43020</v>
      </c>
      <c r="J1207" s="181">
        <f t="shared" si="669"/>
        <v>43051</v>
      </c>
      <c r="K1207" s="182">
        <f t="shared" si="652"/>
        <v>2.8005121638925434E-3</v>
      </c>
      <c r="L1207" s="213">
        <f t="shared" si="670"/>
        <v>43110</v>
      </c>
      <c r="M1207" s="183">
        <f t="shared" si="671"/>
        <v>20</v>
      </c>
      <c r="N1207" s="183">
        <f t="shared" si="653"/>
        <v>13</v>
      </c>
      <c r="O1207" s="177">
        <f t="shared" si="654"/>
        <v>1.00181944</v>
      </c>
      <c r="P1207" s="184">
        <f t="shared" si="680"/>
        <v>1.0042009199999999</v>
      </c>
      <c r="Q1207" s="184">
        <f t="shared" si="672"/>
        <v>1.2330362175380001</v>
      </c>
      <c r="R1207" s="177">
        <f t="shared" si="679"/>
        <v>1.2352796500000001</v>
      </c>
      <c r="S1207" s="177">
        <f t="shared" si="673"/>
        <v>1.21495468</v>
      </c>
      <c r="T1207" s="177">
        <f t="shared" si="655"/>
        <v>296525.25988316</v>
      </c>
      <c r="U1207" s="177">
        <f t="shared" si="656"/>
        <v>1806.520349335317</v>
      </c>
      <c r="V1207" s="177">
        <f t="shared" si="657"/>
        <v>55445.678509862046</v>
      </c>
      <c r="W1207" s="177">
        <f t="shared" si="658"/>
        <v>301315.01434064738</v>
      </c>
      <c r="X1207" s="185">
        <f t="shared" si="659"/>
        <v>0</v>
      </c>
      <c r="Y1207" s="177">
        <f t="shared" si="660"/>
        <v>0</v>
      </c>
      <c r="Z1207" s="186">
        <f t="shared" si="661"/>
        <v>0</v>
      </c>
      <c r="AA1207" s="177">
        <f t="shared" si="674"/>
        <v>0</v>
      </c>
      <c r="AB1207" s="187">
        <f t="shared" si="675"/>
        <v>7.1215000000000001E-2</v>
      </c>
      <c r="AC1207" s="185">
        <f t="shared" si="662"/>
        <v>13</v>
      </c>
      <c r="AD1207" s="185">
        <v>252</v>
      </c>
      <c r="AE1207" s="184">
        <f t="shared" si="677"/>
        <v>1.003555177</v>
      </c>
      <c r="AF1207" s="177">
        <f t="shared" si="678"/>
        <v>1054.1997838499999</v>
      </c>
      <c r="AG1207" s="177">
        <f t="shared" si="663"/>
        <v>1071.22820873</v>
      </c>
      <c r="AH1207" s="188">
        <f t="shared" si="676"/>
        <v>0</v>
      </c>
      <c r="AI1207" s="188"/>
      <c r="AJ1207" s="188"/>
      <c r="AK1207" s="188"/>
      <c r="AL1207" s="8"/>
      <c r="AM1207" s="8"/>
      <c r="AN1207" s="8"/>
      <c r="AO1207" s="8"/>
      <c r="AP1207" s="8"/>
      <c r="AQ1207" s="8"/>
      <c r="AR1207" s="5"/>
      <c r="AW1207" s="30"/>
      <c r="AX1207" s="30"/>
      <c r="BF1207" s="1"/>
      <c r="BG1207" s="1"/>
      <c r="BH1207" s="1"/>
      <c r="BI1207" s="1"/>
    </row>
    <row r="1208" spans="1:61" x14ac:dyDescent="0.2">
      <c r="A1208" s="125">
        <f t="shared" si="664"/>
        <v>43099</v>
      </c>
      <c r="B1208" s="177">
        <f t="shared" si="649"/>
        <v>302509.66344252357</v>
      </c>
      <c r="C1208" s="3">
        <f t="shared" si="665"/>
        <v>40838804.56474068</v>
      </c>
      <c r="D1208" s="177">
        <f t="shared" si="666"/>
        <v>244062.81548145</v>
      </c>
      <c r="E1208" s="177">
        <f t="shared" si="667"/>
        <v>8404.1917549099999</v>
      </c>
      <c r="F1208" s="178">
        <f t="shared" si="650"/>
        <v>235658.62372654001</v>
      </c>
      <c r="G1208" s="179">
        <f t="shared" si="668"/>
        <v>4881.25</v>
      </c>
      <c r="H1208" s="180">
        <f>IF(AND(N1208=1,N1207&gt;1),VLOOKUP(A1207,[1]Plan1!$CW$105:$CY$215,3),H1207)</f>
        <v>4894.92</v>
      </c>
      <c r="I1208" s="181">
        <f t="shared" si="651"/>
        <v>43020</v>
      </c>
      <c r="J1208" s="181">
        <f t="shared" si="669"/>
        <v>43051</v>
      </c>
      <c r="K1208" s="182">
        <f t="shared" si="652"/>
        <v>2.8005121638925434E-3</v>
      </c>
      <c r="L1208" s="213">
        <f t="shared" si="670"/>
        <v>43110</v>
      </c>
      <c r="M1208" s="183">
        <f t="shared" si="671"/>
        <v>20</v>
      </c>
      <c r="N1208" s="183">
        <f t="shared" si="653"/>
        <v>14</v>
      </c>
      <c r="O1208" s="177">
        <f t="shared" si="654"/>
        <v>1.0019595299999999</v>
      </c>
      <c r="P1208" s="184">
        <f t="shared" si="680"/>
        <v>1.0042009199999999</v>
      </c>
      <c r="Q1208" s="184">
        <f t="shared" si="672"/>
        <v>1.2330362175380001</v>
      </c>
      <c r="R1208" s="177">
        <f t="shared" si="679"/>
        <v>1.2354523799999999</v>
      </c>
      <c r="S1208" s="177">
        <f t="shared" si="673"/>
        <v>1.21495468</v>
      </c>
      <c r="T1208" s="177">
        <f t="shared" si="655"/>
        <v>296525.25988316</v>
      </c>
      <c r="U1208" s="177">
        <f t="shared" si="656"/>
        <v>1806.520349335317</v>
      </c>
      <c r="V1208" s="177">
        <f t="shared" si="657"/>
        <v>55486.383823938289</v>
      </c>
      <c r="W1208" s="177">
        <f t="shared" si="658"/>
        <v>301355.71965472359</v>
      </c>
      <c r="X1208" s="185">
        <f t="shared" si="659"/>
        <v>0</v>
      </c>
      <c r="Y1208" s="177">
        <f t="shared" si="660"/>
        <v>0</v>
      </c>
      <c r="Z1208" s="186">
        <f t="shared" si="661"/>
        <v>0</v>
      </c>
      <c r="AA1208" s="177">
        <f t="shared" si="674"/>
        <v>0</v>
      </c>
      <c r="AB1208" s="187">
        <f t="shared" si="675"/>
        <v>7.1215000000000001E-2</v>
      </c>
      <c r="AC1208" s="185">
        <f t="shared" si="662"/>
        <v>14</v>
      </c>
      <c r="AD1208" s="185">
        <v>252</v>
      </c>
      <c r="AE1208" s="184">
        <f t="shared" si="677"/>
        <v>1.0038291749999999</v>
      </c>
      <c r="AF1208" s="177">
        <f t="shared" si="678"/>
        <v>1135.44711201</v>
      </c>
      <c r="AG1208" s="177">
        <f t="shared" si="663"/>
        <v>1153.9437878000001</v>
      </c>
      <c r="AH1208" s="188">
        <f t="shared" si="676"/>
        <v>0</v>
      </c>
      <c r="AI1208" s="188"/>
      <c r="AJ1208" s="188"/>
      <c r="AK1208" s="188"/>
      <c r="AL1208" s="8"/>
      <c r="AM1208" s="8"/>
      <c r="AN1208" s="8"/>
      <c r="AO1208" s="8"/>
      <c r="AP1208" s="8"/>
      <c r="AQ1208" s="8"/>
      <c r="AR1208" s="5"/>
      <c r="AW1208" s="30"/>
      <c r="AX1208" s="30"/>
      <c r="BF1208" s="1"/>
      <c r="BG1208" s="1"/>
      <c r="BH1208" s="1"/>
      <c r="BI1208" s="1"/>
    </row>
    <row r="1209" spans="1:61" x14ac:dyDescent="0.2">
      <c r="A1209" s="125">
        <f t="shared" si="664"/>
        <v>43100</v>
      </c>
      <c r="B1209" s="177">
        <f t="shared" si="649"/>
        <v>302509.66344252357</v>
      </c>
      <c r="C1209" s="3">
        <f t="shared" si="665"/>
        <v>40838804.56474068</v>
      </c>
      <c r="D1209" s="177">
        <f t="shared" si="666"/>
        <v>244062.81548145</v>
      </c>
      <c r="E1209" s="177">
        <f t="shared" si="667"/>
        <v>8404.1917549099999</v>
      </c>
      <c r="F1209" s="178">
        <f t="shared" si="650"/>
        <v>235658.62372654001</v>
      </c>
      <c r="G1209" s="179">
        <f t="shared" si="668"/>
        <v>4881.25</v>
      </c>
      <c r="H1209" s="180">
        <f>IF(AND(N1209=1,N1208&gt;1),VLOOKUP(A1208,[1]Plan1!$CW$105:$CY$215,3),H1208)</f>
        <v>4894.92</v>
      </c>
      <c r="I1209" s="181">
        <f t="shared" si="651"/>
        <v>43020</v>
      </c>
      <c r="J1209" s="181">
        <f t="shared" si="669"/>
        <v>43051</v>
      </c>
      <c r="K1209" s="182">
        <f t="shared" si="652"/>
        <v>2.8005121638925434E-3</v>
      </c>
      <c r="L1209" s="213">
        <f t="shared" si="670"/>
        <v>43110</v>
      </c>
      <c r="M1209" s="183">
        <f t="shared" si="671"/>
        <v>20</v>
      </c>
      <c r="N1209" s="183">
        <f t="shared" si="653"/>
        <v>14</v>
      </c>
      <c r="O1209" s="177">
        <f t="shared" si="654"/>
        <v>1.0019595299999999</v>
      </c>
      <c r="P1209" s="184">
        <f t="shared" si="680"/>
        <v>1.0042009199999999</v>
      </c>
      <c r="Q1209" s="184">
        <f t="shared" si="672"/>
        <v>1.2330362175380001</v>
      </c>
      <c r="R1209" s="177">
        <f t="shared" si="679"/>
        <v>1.2354523799999999</v>
      </c>
      <c r="S1209" s="177">
        <f t="shared" si="673"/>
        <v>1.21495468</v>
      </c>
      <c r="T1209" s="177">
        <f t="shared" si="655"/>
        <v>296525.25988316</v>
      </c>
      <c r="U1209" s="177">
        <f t="shared" si="656"/>
        <v>1806.520349335317</v>
      </c>
      <c r="V1209" s="177">
        <f t="shared" si="657"/>
        <v>55486.383823938289</v>
      </c>
      <c r="W1209" s="177">
        <f t="shared" si="658"/>
        <v>301355.71965472359</v>
      </c>
      <c r="X1209" s="185">
        <f t="shared" si="659"/>
        <v>0</v>
      </c>
      <c r="Y1209" s="177">
        <f t="shared" si="660"/>
        <v>0</v>
      </c>
      <c r="Z1209" s="186">
        <f t="shared" si="661"/>
        <v>0</v>
      </c>
      <c r="AA1209" s="177">
        <f t="shared" si="674"/>
        <v>0</v>
      </c>
      <c r="AB1209" s="187">
        <f t="shared" si="675"/>
        <v>7.1215000000000001E-2</v>
      </c>
      <c r="AC1209" s="185">
        <f t="shared" si="662"/>
        <v>14</v>
      </c>
      <c r="AD1209" s="185">
        <v>252</v>
      </c>
      <c r="AE1209" s="184">
        <f t="shared" si="677"/>
        <v>1.0038291749999999</v>
      </c>
      <c r="AF1209" s="177">
        <f t="shared" si="678"/>
        <v>1135.44711201</v>
      </c>
      <c r="AG1209" s="177">
        <f t="shared" si="663"/>
        <v>1153.9437878000001</v>
      </c>
      <c r="AH1209" s="188">
        <f t="shared" si="676"/>
        <v>0</v>
      </c>
      <c r="AI1209" s="188"/>
      <c r="AJ1209" s="188"/>
      <c r="AK1209" s="188"/>
      <c r="AL1209" s="8"/>
      <c r="AM1209" s="8"/>
      <c r="AN1209" s="8"/>
      <c r="AO1209" s="8"/>
      <c r="AP1209" s="8"/>
      <c r="AQ1209" s="8"/>
      <c r="AR1209" s="5"/>
      <c r="AW1209" s="30"/>
      <c r="AX1209" s="30"/>
      <c r="BF1209" s="1"/>
      <c r="BG1209" s="1"/>
      <c r="BH1209" s="1"/>
      <c r="BI1209" s="1"/>
    </row>
    <row r="1210" spans="1:61" x14ac:dyDescent="0.2">
      <c r="A1210" s="125">
        <f t="shared" si="664"/>
        <v>43101</v>
      </c>
      <c r="B1210" s="177">
        <f t="shared" si="649"/>
        <v>302509.66344252357</v>
      </c>
      <c r="C1210" s="3">
        <f t="shared" si="665"/>
        <v>40838804.56474068</v>
      </c>
      <c r="D1210" s="177">
        <f t="shared" si="666"/>
        <v>244062.81548145</v>
      </c>
      <c r="E1210" s="177">
        <f t="shared" si="667"/>
        <v>8404.1917549099999</v>
      </c>
      <c r="F1210" s="178">
        <f t="shared" si="650"/>
        <v>235658.62372654001</v>
      </c>
      <c r="G1210" s="179">
        <f t="shared" si="668"/>
        <v>4881.25</v>
      </c>
      <c r="H1210" s="180">
        <f>IF(AND(N1210=1,N1209&gt;1),VLOOKUP(A1209,[1]Plan1!$CW$105:$CY$215,3),H1209)</f>
        <v>4894.92</v>
      </c>
      <c r="I1210" s="181">
        <f t="shared" si="651"/>
        <v>43020</v>
      </c>
      <c r="J1210" s="181">
        <f t="shared" si="669"/>
        <v>43051</v>
      </c>
      <c r="K1210" s="182">
        <f t="shared" si="652"/>
        <v>2.8005121638925434E-3</v>
      </c>
      <c r="L1210" s="213">
        <f t="shared" si="670"/>
        <v>43110</v>
      </c>
      <c r="M1210" s="183">
        <f t="shared" si="671"/>
        <v>20</v>
      </c>
      <c r="N1210" s="183">
        <f t="shared" si="653"/>
        <v>14</v>
      </c>
      <c r="O1210" s="177">
        <f t="shared" si="654"/>
        <v>1.0019595299999999</v>
      </c>
      <c r="P1210" s="184">
        <f t="shared" si="680"/>
        <v>1.0042009199999999</v>
      </c>
      <c r="Q1210" s="184">
        <f t="shared" si="672"/>
        <v>1.2330362175380001</v>
      </c>
      <c r="R1210" s="177">
        <f t="shared" si="679"/>
        <v>1.2354523799999999</v>
      </c>
      <c r="S1210" s="177">
        <f t="shared" si="673"/>
        <v>1.21495468</v>
      </c>
      <c r="T1210" s="177">
        <f t="shared" si="655"/>
        <v>296525.25988316</v>
      </c>
      <c r="U1210" s="177">
        <f t="shared" si="656"/>
        <v>1806.520349335317</v>
      </c>
      <c r="V1210" s="177">
        <f t="shared" si="657"/>
        <v>55486.383823938289</v>
      </c>
      <c r="W1210" s="177">
        <f t="shared" si="658"/>
        <v>301355.71965472359</v>
      </c>
      <c r="X1210" s="185">
        <f t="shared" si="659"/>
        <v>0</v>
      </c>
      <c r="Y1210" s="177">
        <f t="shared" si="660"/>
        <v>0</v>
      </c>
      <c r="Z1210" s="186">
        <f t="shared" si="661"/>
        <v>0</v>
      </c>
      <c r="AA1210" s="177">
        <f t="shared" si="674"/>
        <v>0</v>
      </c>
      <c r="AB1210" s="187">
        <f t="shared" si="675"/>
        <v>7.1215000000000001E-2</v>
      </c>
      <c r="AC1210" s="185">
        <f t="shared" si="662"/>
        <v>14</v>
      </c>
      <c r="AD1210" s="185">
        <v>252</v>
      </c>
      <c r="AE1210" s="184">
        <f t="shared" si="677"/>
        <v>1.0038291749999999</v>
      </c>
      <c r="AF1210" s="177">
        <f t="shared" si="678"/>
        <v>1135.44711201</v>
      </c>
      <c r="AG1210" s="177">
        <f t="shared" si="663"/>
        <v>1153.9437878000001</v>
      </c>
      <c r="AH1210" s="188">
        <f t="shared" si="676"/>
        <v>0</v>
      </c>
      <c r="AI1210" s="188"/>
      <c r="AJ1210" s="188"/>
      <c r="AK1210" s="188"/>
      <c r="AL1210" s="8"/>
      <c r="AM1210" s="8"/>
      <c r="AN1210" s="8"/>
      <c r="AO1210" s="8"/>
      <c r="AP1210" s="8"/>
      <c r="AQ1210" s="8"/>
      <c r="AR1210" s="5"/>
      <c r="AW1210" s="30"/>
      <c r="AX1210" s="30"/>
      <c r="BF1210" s="1"/>
      <c r="BG1210" s="1"/>
      <c r="BH1210" s="1"/>
      <c r="BI1210" s="1"/>
    </row>
    <row r="1211" spans="1:61" x14ac:dyDescent="0.2">
      <c r="A1211" s="125">
        <f t="shared" si="664"/>
        <v>43102</v>
      </c>
      <c r="B1211" s="177">
        <f t="shared" si="649"/>
        <v>302509.66344252357</v>
      </c>
      <c r="C1211" s="3">
        <f t="shared" si="665"/>
        <v>40838804.56474068</v>
      </c>
      <c r="D1211" s="177">
        <f t="shared" si="666"/>
        <v>244062.81548145</v>
      </c>
      <c r="E1211" s="177">
        <f t="shared" si="667"/>
        <v>8404.1917549099999</v>
      </c>
      <c r="F1211" s="178">
        <f t="shared" si="650"/>
        <v>235658.62372654001</v>
      </c>
      <c r="G1211" s="179">
        <f t="shared" si="668"/>
        <v>4881.25</v>
      </c>
      <c r="H1211" s="180">
        <f>IF(AND(N1211=1,N1210&gt;1),VLOOKUP(A1210,[1]Plan1!$CW$105:$CY$215,3),H1210)</f>
        <v>4894.92</v>
      </c>
      <c r="I1211" s="181">
        <f t="shared" si="651"/>
        <v>43020</v>
      </c>
      <c r="J1211" s="181">
        <f t="shared" si="669"/>
        <v>43051</v>
      </c>
      <c r="K1211" s="182">
        <f t="shared" si="652"/>
        <v>2.8005121638925434E-3</v>
      </c>
      <c r="L1211" s="213">
        <f t="shared" si="670"/>
        <v>43110</v>
      </c>
      <c r="M1211" s="183">
        <f t="shared" si="671"/>
        <v>20</v>
      </c>
      <c r="N1211" s="183">
        <f t="shared" si="653"/>
        <v>14</v>
      </c>
      <c r="O1211" s="177">
        <f t="shared" si="654"/>
        <v>1.0019595299999999</v>
      </c>
      <c r="P1211" s="184">
        <f t="shared" si="680"/>
        <v>1.0042009199999999</v>
      </c>
      <c r="Q1211" s="184">
        <f t="shared" si="672"/>
        <v>1.2330362175380001</v>
      </c>
      <c r="R1211" s="177">
        <f t="shared" si="679"/>
        <v>1.2354523799999999</v>
      </c>
      <c r="S1211" s="177">
        <f t="shared" si="673"/>
        <v>1.21495468</v>
      </c>
      <c r="T1211" s="177">
        <f t="shared" si="655"/>
        <v>296525.25988316</v>
      </c>
      <c r="U1211" s="177">
        <f t="shared" si="656"/>
        <v>1806.520349335317</v>
      </c>
      <c r="V1211" s="177">
        <f t="shared" si="657"/>
        <v>55486.383823938289</v>
      </c>
      <c r="W1211" s="177">
        <f t="shared" si="658"/>
        <v>301355.71965472359</v>
      </c>
      <c r="X1211" s="185">
        <f t="shared" si="659"/>
        <v>0</v>
      </c>
      <c r="Y1211" s="177">
        <f t="shared" si="660"/>
        <v>0</v>
      </c>
      <c r="Z1211" s="186">
        <f t="shared" si="661"/>
        <v>0</v>
      </c>
      <c r="AA1211" s="177">
        <f t="shared" si="674"/>
        <v>0</v>
      </c>
      <c r="AB1211" s="187">
        <f t="shared" si="675"/>
        <v>7.1215000000000001E-2</v>
      </c>
      <c r="AC1211" s="185">
        <f t="shared" si="662"/>
        <v>14</v>
      </c>
      <c r="AD1211" s="185">
        <v>252</v>
      </c>
      <c r="AE1211" s="184">
        <f t="shared" si="677"/>
        <v>1.0038291749999999</v>
      </c>
      <c r="AF1211" s="177">
        <f t="shared" si="678"/>
        <v>1135.44711201</v>
      </c>
      <c r="AG1211" s="177">
        <f t="shared" si="663"/>
        <v>1153.9437878000001</v>
      </c>
      <c r="AH1211" s="188">
        <f t="shared" si="676"/>
        <v>0</v>
      </c>
      <c r="AI1211" s="188"/>
      <c r="AJ1211" s="188"/>
      <c r="AK1211" s="188"/>
      <c r="AL1211" s="8"/>
      <c r="AM1211" s="8"/>
      <c r="AN1211" s="8"/>
      <c r="AO1211" s="8"/>
      <c r="AP1211" s="8"/>
      <c r="AQ1211" s="8"/>
      <c r="AR1211" s="5"/>
      <c r="AW1211" s="30"/>
      <c r="AX1211" s="30"/>
      <c r="BF1211" s="1"/>
      <c r="BG1211" s="1"/>
      <c r="BH1211" s="1"/>
      <c r="BI1211" s="1"/>
    </row>
    <row r="1212" spans="1:61" x14ac:dyDescent="0.2">
      <c r="A1212" s="125">
        <f t="shared" si="664"/>
        <v>43103</v>
      </c>
      <c r="B1212" s="177">
        <f t="shared" si="649"/>
        <v>302633.13634551864</v>
      </c>
      <c r="C1212" s="3">
        <f t="shared" si="665"/>
        <v>40855473.406645015</v>
      </c>
      <c r="D1212" s="177">
        <f t="shared" si="666"/>
        <v>244062.81548145</v>
      </c>
      <c r="E1212" s="177">
        <f t="shared" si="667"/>
        <v>8404.1917549099999</v>
      </c>
      <c r="F1212" s="178">
        <f t="shared" si="650"/>
        <v>235658.62372654001</v>
      </c>
      <c r="G1212" s="179">
        <f t="shared" si="668"/>
        <v>4881.25</v>
      </c>
      <c r="H1212" s="180">
        <f>IF(AND(N1212=1,N1211&gt;1),VLOOKUP(A1211,[1]Plan1!$CW$105:$CY$215,3),H1211)</f>
        <v>4894.92</v>
      </c>
      <c r="I1212" s="181">
        <f t="shared" si="651"/>
        <v>43020</v>
      </c>
      <c r="J1212" s="181">
        <f t="shared" si="669"/>
        <v>43051</v>
      </c>
      <c r="K1212" s="182">
        <f t="shared" si="652"/>
        <v>2.8005121638925434E-3</v>
      </c>
      <c r="L1212" s="213">
        <f t="shared" si="670"/>
        <v>43110</v>
      </c>
      <c r="M1212" s="183">
        <f t="shared" si="671"/>
        <v>20</v>
      </c>
      <c r="N1212" s="183">
        <f t="shared" si="653"/>
        <v>15</v>
      </c>
      <c r="O1212" s="177">
        <f t="shared" si="654"/>
        <v>1.00209964</v>
      </c>
      <c r="P1212" s="184">
        <f t="shared" si="680"/>
        <v>1.0042009199999999</v>
      </c>
      <c r="Q1212" s="184">
        <f t="shared" si="672"/>
        <v>1.2330362175380001</v>
      </c>
      <c r="R1212" s="177">
        <f t="shared" si="679"/>
        <v>1.23562514</v>
      </c>
      <c r="S1212" s="177">
        <f t="shared" si="673"/>
        <v>1.21495468</v>
      </c>
      <c r="T1212" s="177">
        <f t="shared" si="655"/>
        <v>296525.25988316</v>
      </c>
      <c r="U1212" s="177">
        <f t="shared" si="656"/>
        <v>1806.520349335317</v>
      </c>
      <c r="V1212" s="177">
        <f t="shared" si="657"/>
        <v>55527.096207773313</v>
      </c>
      <c r="W1212" s="177">
        <f t="shared" si="658"/>
        <v>301396.43203855865</v>
      </c>
      <c r="X1212" s="185">
        <f t="shared" si="659"/>
        <v>0</v>
      </c>
      <c r="Y1212" s="177">
        <f t="shared" si="660"/>
        <v>0</v>
      </c>
      <c r="Z1212" s="186">
        <f t="shared" si="661"/>
        <v>0</v>
      </c>
      <c r="AA1212" s="177">
        <f t="shared" si="674"/>
        <v>0</v>
      </c>
      <c r="AB1212" s="187">
        <f t="shared" si="675"/>
        <v>7.1215000000000001E-2</v>
      </c>
      <c r="AC1212" s="185">
        <f t="shared" si="662"/>
        <v>15</v>
      </c>
      <c r="AD1212" s="185">
        <v>252</v>
      </c>
      <c r="AE1212" s="184">
        <f t="shared" si="677"/>
        <v>1.0041032480000001</v>
      </c>
      <c r="AF1212" s="177">
        <f t="shared" si="678"/>
        <v>1216.7166795600001</v>
      </c>
      <c r="AG1212" s="177">
        <f t="shared" si="663"/>
        <v>1236.7043069599999</v>
      </c>
      <c r="AH1212" s="188">
        <f t="shared" si="676"/>
        <v>0</v>
      </c>
      <c r="AI1212" s="188"/>
      <c r="AJ1212" s="188"/>
      <c r="AK1212" s="188"/>
      <c r="AL1212" s="8"/>
      <c r="AM1212" s="8"/>
      <c r="AN1212" s="8"/>
      <c r="AO1212" s="8"/>
      <c r="AP1212" s="8"/>
      <c r="AQ1212" s="8"/>
      <c r="AR1212" s="5"/>
      <c r="AW1212" s="30"/>
      <c r="AX1212" s="30"/>
      <c r="BF1212" s="1"/>
      <c r="BG1212" s="1"/>
      <c r="BH1212" s="1"/>
      <c r="BI1212" s="1"/>
    </row>
    <row r="1213" spans="1:61" x14ac:dyDescent="0.2">
      <c r="A1213" s="125">
        <f t="shared" si="664"/>
        <v>43104</v>
      </c>
      <c r="B1213" s="177">
        <f t="shared" si="649"/>
        <v>302756.66333880858</v>
      </c>
      <c r="C1213" s="3">
        <f t="shared" si="665"/>
        <v>40872149.550739154</v>
      </c>
      <c r="D1213" s="177">
        <f t="shared" si="666"/>
        <v>244062.81548145</v>
      </c>
      <c r="E1213" s="177">
        <f t="shared" si="667"/>
        <v>8404.1917549099999</v>
      </c>
      <c r="F1213" s="178">
        <f t="shared" si="650"/>
        <v>235658.62372654001</v>
      </c>
      <c r="G1213" s="179">
        <f t="shared" si="668"/>
        <v>4881.25</v>
      </c>
      <c r="H1213" s="180">
        <f>IF(AND(N1213=1,N1212&gt;1),VLOOKUP(A1212,[1]Plan1!$CW$105:$CY$215,3),H1212)</f>
        <v>4894.92</v>
      </c>
      <c r="I1213" s="181">
        <f t="shared" si="651"/>
        <v>43020</v>
      </c>
      <c r="J1213" s="181">
        <f t="shared" si="669"/>
        <v>43051</v>
      </c>
      <c r="K1213" s="182">
        <f t="shared" si="652"/>
        <v>2.8005121638925434E-3</v>
      </c>
      <c r="L1213" s="213">
        <f t="shared" si="670"/>
        <v>43110</v>
      </c>
      <c r="M1213" s="183">
        <f t="shared" si="671"/>
        <v>20</v>
      </c>
      <c r="N1213" s="183">
        <f t="shared" si="653"/>
        <v>16</v>
      </c>
      <c r="O1213" s="177">
        <f t="shared" si="654"/>
        <v>1.00223978</v>
      </c>
      <c r="P1213" s="184">
        <f t="shared" si="680"/>
        <v>1.0042009199999999</v>
      </c>
      <c r="Q1213" s="184">
        <f t="shared" si="672"/>
        <v>1.2330362175380001</v>
      </c>
      <c r="R1213" s="177">
        <f t="shared" si="679"/>
        <v>1.2357979400000001</v>
      </c>
      <c r="S1213" s="177">
        <f t="shared" si="673"/>
        <v>1.21495468</v>
      </c>
      <c r="T1213" s="177">
        <f t="shared" si="655"/>
        <v>296525.25988316</v>
      </c>
      <c r="U1213" s="177">
        <f t="shared" si="656"/>
        <v>1806.520349335317</v>
      </c>
      <c r="V1213" s="177">
        <f t="shared" si="657"/>
        <v>55567.818017953279</v>
      </c>
      <c r="W1213" s="177">
        <f t="shared" si="658"/>
        <v>301437.15384873858</v>
      </c>
      <c r="X1213" s="185">
        <f t="shared" si="659"/>
        <v>0</v>
      </c>
      <c r="Y1213" s="177">
        <f t="shared" si="660"/>
        <v>0</v>
      </c>
      <c r="Z1213" s="186">
        <f t="shared" si="661"/>
        <v>0</v>
      </c>
      <c r="AA1213" s="177">
        <f t="shared" si="674"/>
        <v>0</v>
      </c>
      <c r="AB1213" s="187">
        <f t="shared" si="675"/>
        <v>7.1215000000000001E-2</v>
      </c>
      <c r="AC1213" s="185">
        <f t="shared" si="662"/>
        <v>16</v>
      </c>
      <c r="AD1213" s="185">
        <v>252</v>
      </c>
      <c r="AE1213" s="184">
        <f t="shared" si="677"/>
        <v>1.0043773949999999</v>
      </c>
      <c r="AF1213" s="177">
        <f t="shared" si="678"/>
        <v>1298.00818998</v>
      </c>
      <c r="AG1213" s="177">
        <f t="shared" si="663"/>
        <v>1319.5094900700001</v>
      </c>
      <c r="AH1213" s="188">
        <f t="shared" si="676"/>
        <v>0</v>
      </c>
      <c r="AI1213" s="188"/>
      <c r="AJ1213" s="188"/>
      <c r="AK1213" s="188"/>
      <c r="AL1213" s="8"/>
      <c r="AM1213" s="8"/>
      <c r="AN1213" s="8"/>
      <c r="AO1213" s="8"/>
      <c r="AP1213" s="8"/>
      <c r="AQ1213" s="8"/>
      <c r="AR1213" s="5"/>
      <c r="AW1213" s="30"/>
      <c r="AX1213" s="30"/>
      <c r="BF1213" s="1"/>
      <c r="BG1213" s="1"/>
      <c r="BH1213" s="1"/>
      <c r="BI1213" s="1"/>
    </row>
    <row r="1214" spans="1:61" x14ac:dyDescent="0.2">
      <c r="A1214" s="125">
        <f t="shared" si="664"/>
        <v>43105</v>
      </c>
      <c r="B1214" s="177">
        <f t="shared" si="649"/>
        <v>302880.23793947475</v>
      </c>
      <c r="C1214" s="3">
        <f t="shared" si="665"/>
        <v>40888832.121829093</v>
      </c>
      <c r="D1214" s="177">
        <f t="shared" si="666"/>
        <v>244062.81548145</v>
      </c>
      <c r="E1214" s="177">
        <f t="shared" si="667"/>
        <v>8404.1917549099999</v>
      </c>
      <c r="F1214" s="178">
        <f t="shared" si="650"/>
        <v>235658.62372654001</v>
      </c>
      <c r="G1214" s="179">
        <f t="shared" si="668"/>
        <v>4881.25</v>
      </c>
      <c r="H1214" s="180">
        <f>IF(AND(N1214=1,N1213&gt;1),VLOOKUP(A1213,[1]Plan1!$CW$105:$CY$215,3),H1213)</f>
        <v>4894.92</v>
      </c>
      <c r="I1214" s="181">
        <f t="shared" si="651"/>
        <v>43020</v>
      </c>
      <c r="J1214" s="181">
        <f t="shared" si="669"/>
        <v>43051</v>
      </c>
      <c r="K1214" s="182">
        <f t="shared" si="652"/>
        <v>2.8005121638925434E-3</v>
      </c>
      <c r="L1214" s="213">
        <f t="shared" si="670"/>
        <v>43110</v>
      </c>
      <c r="M1214" s="183">
        <f t="shared" si="671"/>
        <v>20</v>
      </c>
      <c r="N1214" s="183">
        <f t="shared" si="653"/>
        <v>17</v>
      </c>
      <c r="O1214" s="177">
        <f t="shared" si="654"/>
        <v>1.00237993</v>
      </c>
      <c r="P1214" s="184">
        <f t="shared" si="680"/>
        <v>1.0042009199999999</v>
      </c>
      <c r="Q1214" s="184">
        <f t="shared" si="672"/>
        <v>1.2330362175380001</v>
      </c>
      <c r="R1214" s="177">
        <f t="shared" si="679"/>
        <v>1.2359707499999999</v>
      </c>
      <c r="S1214" s="177">
        <f t="shared" si="673"/>
        <v>1.21495468</v>
      </c>
      <c r="T1214" s="177">
        <f t="shared" si="655"/>
        <v>296525.25988316</v>
      </c>
      <c r="U1214" s="177">
        <f t="shared" si="656"/>
        <v>1806.520349335317</v>
      </c>
      <c r="V1214" s="177">
        <f t="shared" si="657"/>
        <v>55608.542184719416</v>
      </c>
      <c r="W1214" s="177">
        <f t="shared" si="658"/>
        <v>301477.87801550474</v>
      </c>
      <c r="X1214" s="185">
        <f t="shared" si="659"/>
        <v>0</v>
      </c>
      <c r="Y1214" s="177">
        <f t="shared" si="660"/>
        <v>0</v>
      </c>
      <c r="Z1214" s="186">
        <f t="shared" si="661"/>
        <v>0</v>
      </c>
      <c r="AA1214" s="177">
        <f t="shared" si="674"/>
        <v>0</v>
      </c>
      <c r="AB1214" s="187">
        <f t="shared" si="675"/>
        <v>7.1215000000000001E-2</v>
      </c>
      <c r="AC1214" s="185">
        <f t="shared" si="662"/>
        <v>17</v>
      </c>
      <c r="AD1214" s="185">
        <v>252</v>
      </c>
      <c r="AE1214" s="184">
        <f t="shared" si="677"/>
        <v>1.004651618</v>
      </c>
      <c r="AF1214" s="177">
        <f t="shared" si="678"/>
        <v>1379.32223632</v>
      </c>
      <c r="AG1214" s="177">
        <f t="shared" si="663"/>
        <v>1402.35992397</v>
      </c>
      <c r="AH1214" s="188">
        <f t="shared" si="676"/>
        <v>0</v>
      </c>
      <c r="AI1214" s="188"/>
      <c r="AJ1214" s="188"/>
      <c r="AK1214" s="188"/>
      <c r="AL1214" s="8"/>
      <c r="AM1214" s="8"/>
      <c r="AN1214" s="8"/>
      <c r="AO1214" s="8"/>
      <c r="AP1214" s="8"/>
      <c r="AQ1214" s="8"/>
      <c r="AR1214" s="5"/>
      <c r="AW1214" s="30"/>
      <c r="AX1214" s="30"/>
      <c r="BF1214" s="1"/>
      <c r="BG1214" s="1"/>
      <c r="BH1214" s="1"/>
      <c r="BI1214" s="1"/>
    </row>
    <row r="1215" spans="1:61" x14ac:dyDescent="0.2">
      <c r="A1215" s="125">
        <f t="shared" si="664"/>
        <v>43106</v>
      </c>
      <c r="B1215" s="177">
        <f t="shared" si="649"/>
        <v>303003.86429211963</v>
      </c>
      <c r="C1215" s="3">
        <f t="shared" si="665"/>
        <v>40905521.679436147</v>
      </c>
      <c r="D1215" s="177">
        <f t="shared" si="666"/>
        <v>244062.81548145</v>
      </c>
      <c r="E1215" s="177">
        <f t="shared" si="667"/>
        <v>8404.1917549099999</v>
      </c>
      <c r="F1215" s="178">
        <f t="shared" si="650"/>
        <v>235658.62372654001</v>
      </c>
      <c r="G1215" s="179">
        <f t="shared" si="668"/>
        <v>4881.25</v>
      </c>
      <c r="H1215" s="180">
        <f>IF(AND(N1215=1,N1214&gt;1),VLOOKUP(A1214,[1]Plan1!$CW$105:$CY$215,3),H1214)</f>
        <v>4894.92</v>
      </c>
      <c r="I1215" s="181">
        <f t="shared" si="651"/>
        <v>43020</v>
      </c>
      <c r="J1215" s="181">
        <f t="shared" si="669"/>
        <v>43051</v>
      </c>
      <c r="K1215" s="182">
        <f t="shared" si="652"/>
        <v>2.8005121638925434E-3</v>
      </c>
      <c r="L1215" s="213">
        <f t="shared" si="670"/>
        <v>43110</v>
      </c>
      <c r="M1215" s="183">
        <f t="shared" si="671"/>
        <v>20</v>
      </c>
      <c r="N1215" s="183">
        <f t="shared" si="653"/>
        <v>18</v>
      </c>
      <c r="O1215" s="177">
        <f t="shared" si="654"/>
        <v>1.0025200999999999</v>
      </c>
      <c r="P1215" s="184">
        <f t="shared" si="680"/>
        <v>1.0042009199999999</v>
      </c>
      <c r="Q1215" s="184">
        <f t="shared" si="672"/>
        <v>1.2330362175380001</v>
      </c>
      <c r="R1215" s="177">
        <f t="shared" si="679"/>
        <v>1.23614359</v>
      </c>
      <c r="S1215" s="177">
        <f t="shared" si="673"/>
        <v>1.21495468</v>
      </c>
      <c r="T1215" s="177">
        <f t="shared" si="655"/>
        <v>296525.25988316</v>
      </c>
      <c r="U1215" s="177">
        <f t="shared" si="656"/>
        <v>1806.520349335317</v>
      </c>
      <c r="V1215" s="177">
        <f t="shared" si="657"/>
        <v>55649.273421244325</v>
      </c>
      <c r="W1215" s="177">
        <f t="shared" si="658"/>
        <v>301518.60925202962</v>
      </c>
      <c r="X1215" s="185">
        <f t="shared" si="659"/>
        <v>0</v>
      </c>
      <c r="Y1215" s="177">
        <f t="shared" si="660"/>
        <v>0</v>
      </c>
      <c r="Z1215" s="186">
        <f t="shared" si="661"/>
        <v>0</v>
      </c>
      <c r="AA1215" s="177">
        <f t="shared" si="674"/>
        <v>0</v>
      </c>
      <c r="AB1215" s="187">
        <f t="shared" si="675"/>
        <v>7.1215000000000001E-2</v>
      </c>
      <c r="AC1215" s="185">
        <f t="shared" si="662"/>
        <v>18</v>
      </c>
      <c r="AD1215" s="185">
        <v>252</v>
      </c>
      <c r="AE1215" s="184">
        <f t="shared" si="677"/>
        <v>1.0049259150000001</v>
      </c>
      <c r="AF1215" s="177">
        <f t="shared" si="678"/>
        <v>1460.65822553</v>
      </c>
      <c r="AG1215" s="177">
        <f t="shared" si="663"/>
        <v>1485.25504009</v>
      </c>
      <c r="AH1215" s="188">
        <f t="shared" si="676"/>
        <v>0</v>
      </c>
      <c r="AI1215" s="188"/>
      <c r="AJ1215" s="188"/>
      <c r="AK1215" s="188"/>
      <c r="AL1215" s="8"/>
      <c r="AM1215" s="8"/>
      <c r="AN1215" s="8"/>
      <c r="AO1215" s="8"/>
      <c r="AP1215" s="8"/>
      <c r="AQ1215" s="8"/>
      <c r="AR1215" s="5"/>
      <c r="AW1215" s="30"/>
      <c r="AX1215" s="30"/>
      <c r="BF1215" s="1"/>
      <c r="BG1215" s="1"/>
      <c r="BH1215" s="1"/>
      <c r="BI1215" s="1"/>
    </row>
    <row r="1216" spans="1:61" x14ac:dyDescent="0.2">
      <c r="A1216" s="125">
        <f t="shared" si="664"/>
        <v>43107</v>
      </c>
      <c r="B1216" s="177">
        <f t="shared" si="649"/>
        <v>303003.86429211963</v>
      </c>
      <c r="C1216" s="3">
        <f t="shared" si="665"/>
        <v>40905521.679436147</v>
      </c>
      <c r="D1216" s="177">
        <f t="shared" si="666"/>
        <v>244062.81548145</v>
      </c>
      <c r="E1216" s="177">
        <f t="shared" si="667"/>
        <v>8404.1917549099999</v>
      </c>
      <c r="F1216" s="178">
        <f t="shared" si="650"/>
        <v>235658.62372654001</v>
      </c>
      <c r="G1216" s="179">
        <f t="shared" si="668"/>
        <v>4881.25</v>
      </c>
      <c r="H1216" s="180">
        <f>IF(AND(N1216=1,N1215&gt;1),VLOOKUP(A1215,[1]Plan1!$CW$105:$CY$215,3),H1215)</f>
        <v>4894.92</v>
      </c>
      <c r="I1216" s="181">
        <f t="shared" si="651"/>
        <v>43020</v>
      </c>
      <c r="J1216" s="181">
        <f t="shared" si="669"/>
        <v>43051</v>
      </c>
      <c r="K1216" s="182">
        <f t="shared" si="652"/>
        <v>2.8005121638925434E-3</v>
      </c>
      <c r="L1216" s="213">
        <f t="shared" si="670"/>
        <v>43110</v>
      </c>
      <c r="M1216" s="183">
        <f t="shared" si="671"/>
        <v>20</v>
      </c>
      <c r="N1216" s="183">
        <f t="shared" si="653"/>
        <v>18</v>
      </c>
      <c r="O1216" s="177">
        <f t="shared" si="654"/>
        <v>1.0025200999999999</v>
      </c>
      <c r="P1216" s="184">
        <f t="shared" si="680"/>
        <v>1.0042009199999999</v>
      </c>
      <c r="Q1216" s="184">
        <f t="shared" si="672"/>
        <v>1.2330362175380001</v>
      </c>
      <c r="R1216" s="177">
        <f t="shared" si="679"/>
        <v>1.23614359</v>
      </c>
      <c r="S1216" s="177">
        <f t="shared" si="673"/>
        <v>1.21495468</v>
      </c>
      <c r="T1216" s="177">
        <f t="shared" si="655"/>
        <v>296525.25988316</v>
      </c>
      <c r="U1216" s="177">
        <f t="shared" si="656"/>
        <v>1806.520349335317</v>
      </c>
      <c r="V1216" s="177">
        <f t="shared" si="657"/>
        <v>55649.273421244325</v>
      </c>
      <c r="W1216" s="177">
        <f t="shared" si="658"/>
        <v>301518.60925202962</v>
      </c>
      <c r="X1216" s="185">
        <f t="shared" si="659"/>
        <v>0</v>
      </c>
      <c r="Y1216" s="177">
        <f t="shared" si="660"/>
        <v>0</v>
      </c>
      <c r="Z1216" s="186">
        <f t="shared" si="661"/>
        <v>0</v>
      </c>
      <c r="AA1216" s="177">
        <f t="shared" si="674"/>
        <v>0</v>
      </c>
      <c r="AB1216" s="187">
        <f t="shared" si="675"/>
        <v>7.1215000000000001E-2</v>
      </c>
      <c r="AC1216" s="185">
        <f t="shared" si="662"/>
        <v>18</v>
      </c>
      <c r="AD1216" s="185">
        <v>252</v>
      </c>
      <c r="AE1216" s="184">
        <f t="shared" si="677"/>
        <v>1.0049259150000001</v>
      </c>
      <c r="AF1216" s="177">
        <f t="shared" si="678"/>
        <v>1460.65822553</v>
      </c>
      <c r="AG1216" s="177">
        <f t="shared" si="663"/>
        <v>1485.25504009</v>
      </c>
      <c r="AH1216" s="188">
        <f t="shared" si="676"/>
        <v>0</v>
      </c>
      <c r="AI1216" s="188"/>
      <c r="AJ1216" s="188"/>
      <c r="AK1216" s="188"/>
      <c r="AL1216" s="8"/>
      <c r="AM1216" s="8"/>
      <c r="AN1216" s="8"/>
      <c r="AO1216" s="8"/>
      <c r="AP1216" s="8"/>
      <c r="AQ1216" s="8"/>
      <c r="AR1216" s="5"/>
      <c r="AW1216" s="30"/>
      <c r="AX1216" s="30"/>
      <c r="BF1216" s="1"/>
      <c r="BG1216" s="1"/>
      <c r="BH1216" s="1"/>
      <c r="BI1216" s="1"/>
    </row>
    <row r="1217" spans="1:61" x14ac:dyDescent="0.2">
      <c r="A1217" s="125">
        <f t="shared" si="664"/>
        <v>43108</v>
      </c>
      <c r="B1217" s="177">
        <f t="shared" si="649"/>
        <v>303003.86429211963</v>
      </c>
      <c r="C1217" s="3">
        <f t="shared" si="665"/>
        <v>40905521.679436147</v>
      </c>
      <c r="D1217" s="177">
        <f t="shared" si="666"/>
        <v>244062.81548145</v>
      </c>
      <c r="E1217" s="177">
        <f t="shared" si="667"/>
        <v>8404.1917549099999</v>
      </c>
      <c r="F1217" s="178">
        <f t="shared" si="650"/>
        <v>235658.62372654001</v>
      </c>
      <c r="G1217" s="179">
        <f t="shared" si="668"/>
        <v>4881.25</v>
      </c>
      <c r="H1217" s="180">
        <f>IF(AND(N1217=1,N1216&gt;1),VLOOKUP(A1216,[1]Plan1!$CW$105:$CY$215,3),H1216)</f>
        <v>4894.92</v>
      </c>
      <c r="I1217" s="181">
        <f t="shared" si="651"/>
        <v>43020</v>
      </c>
      <c r="J1217" s="181">
        <f t="shared" si="669"/>
        <v>43051</v>
      </c>
      <c r="K1217" s="182">
        <f t="shared" si="652"/>
        <v>2.8005121638925434E-3</v>
      </c>
      <c r="L1217" s="213">
        <f t="shared" si="670"/>
        <v>43110</v>
      </c>
      <c r="M1217" s="183">
        <f t="shared" si="671"/>
        <v>20</v>
      </c>
      <c r="N1217" s="183">
        <f t="shared" si="653"/>
        <v>18</v>
      </c>
      <c r="O1217" s="177">
        <f t="shared" si="654"/>
        <v>1.0025200999999999</v>
      </c>
      <c r="P1217" s="184">
        <f t="shared" si="680"/>
        <v>1.0042009199999999</v>
      </c>
      <c r="Q1217" s="184">
        <f t="shared" si="672"/>
        <v>1.2330362175380001</v>
      </c>
      <c r="R1217" s="177">
        <f t="shared" si="679"/>
        <v>1.23614359</v>
      </c>
      <c r="S1217" s="177">
        <f t="shared" si="673"/>
        <v>1.21495468</v>
      </c>
      <c r="T1217" s="177">
        <f t="shared" si="655"/>
        <v>296525.25988316</v>
      </c>
      <c r="U1217" s="177">
        <f t="shared" si="656"/>
        <v>1806.520349335317</v>
      </c>
      <c r="V1217" s="177">
        <f t="shared" si="657"/>
        <v>55649.273421244325</v>
      </c>
      <c r="W1217" s="177">
        <f t="shared" si="658"/>
        <v>301518.60925202962</v>
      </c>
      <c r="X1217" s="185">
        <f t="shared" si="659"/>
        <v>0</v>
      </c>
      <c r="Y1217" s="177">
        <f t="shared" si="660"/>
        <v>0</v>
      </c>
      <c r="Z1217" s="186">
        <f t="shared" si="661"/>
        <v>0</v>
      </c>
      <c r="AA1217" s="177">
        <f t="shared" si="674"/>
        <v>0</v>
      </c>
      <c r="AB1217" s="187">
        <f t="shared" si="675"/>
        <v>7.1215000000000001E-2</v>
      </c>
      <c r="AC1217" s="185">
        <f t="shared" si="662"/>
        <v>18</v>
      </c>
      <c r="AD1217" s="185">
        <v>252</v>
      </c>
      <c r="AE1217" s="184">
        <f t="shared" si="677"/>
        <v>1.0049259150000001</v>
      </c>
      <c r="AF1217" s="177">
        <f t="shared" si="678"/>
        <v>1460.65822553</v>
      </c>
      <c r="AG1217" s="177">
        <f t="shared" si="663"/>
        <v>1485.25504009</v>
      </c>
      <c r="AH1217" s="188">
        <f t="shared" si="676"/>
        <v>0</v>
      </c>
      <c r="AI1217" s="188"/>
      <c r="AJ1217" s="188"/>
      <c r="AK1217" s="188"/>
      <c r="AL1217" s="8"/>
      <c r="AM1217" s="8"/>
      <c r="AN1217" s="8"/>
      <c r="AO1217" s="8"/>
      <c r="AP1217" s="8"/>
      <c r="AQ1217" s="8"/>
      <c r="AR1217" s="5"/>
      <c r="AW1217" s="30"/>
      <c r="AX1217" s="30"/>
      <c r="BF1217" s="1"/>
      <c r="BG1217" s="1"/>
      <c r="BH1217" s="1"/>
      <c r="BI1217" s="1"/>
    </row>
    <row r="1218" spans="1:61" x14ac:dyDescent="0.2">
      <c r="A1218" s="125">
        <f t="shared" si="664"/>
        <v>43109</v>
      </c>
      <c r="B1218" s="177">
        <f t="shared" si="649"/>
        <v>303127.54301470326</v>
      </c>
      <c r="C1218" s="3">
        <f t="shared" si="665"/>
        <v>40922218.306984939</v>
      </c>
      <c r="D1218" s="177">
        <f t="shared" si="666"/>
        <v>244062.81548145</v>
      </c>
      <c r="E1218" s="177">
        <f t="shared" si="667"/>
        <v>8404.1917549099999</v>
      </c>
      <c r="F1218" s="178">
        <f t="shared" si="650"/>
        <v>235658.62372654001</v>
      </c>
      <c r="G1218" s="179">
        <f t="shared" si="668"/>
        <v>4881.25</v>
      </c>
      <c r="H1218" s="180">
        <f>IF(AND(N1218=1,N1217&gt;1),VLOOKUP(A1217,[1]Plan1!$CW$105:$CY$215,3),H1217)</f>
        <v>4894.92</v>
      </c>
      <c r="I1218" s="181">
        <f t="shared" si="651"/>
        <v>43020</v>
      </c>
      <c r="J1218" s="181">
        <f t="shared" si="669"/>
        <v>43051</v>
      </c>
      <c r="K1218" s="182">
        <f t="shared" si="652"/>
        <v>2.8005121638925434E-3</v>
      </c>
      <c r="L1218" s="213">
        <f t="shared" si="670"/>
        <v>43110</v>
      </c>
      <c r="M1218" s="183">
        <f t="shared" si="671"/>
        <v>20</v>
      </c>
      <c r="N1218" s="183">
        <f t="shared" si="653"/>
        <v>19</v>
      </c>
      <c r="O1218" s="177">
        <f t="shared" si="654"/>
        <v>1.0026603000000001</v>
      </c>
      <c r="P1218" s="184">
        <f t="shared" si="680"/>
        <v>1.0042009199999999</v>
      </c>
      <c r="Q1218" s="184">
        <f t="shared" si="672"/>
        <v>1.2330362175380001</v>
      </c>
      <c r="R1218" s="177">
        <f t="shared" si="679"/>
        <v>1.2363164600000001</v>
      </c>
      <c r="S1218" s="177">
        <f t="shared" si="673"/>
        <v>1.21495468</v>
      </c>
      <c r="T1218" s="177">
        <f t="shared" si="655"/>
        <v>296525.25988316</v>
      </c>
      <c r="U1218" s="177">
        <f t="shared" si="656"/>
        <v>1806.520349335317</v>
      </c>
      <c r="V1218" s="177">
        <f t="shared" si="657"/>
        <v>55690.011727527955</v>
      </c>
      <c r="W1218" s="177">
        <f t="shared" si="658"/>
        <v>301559.34755831328</v>
      </c>
      <c r="X1218" s="185">
        <f t="shared" si="659"/>
        <v>0</v>
      </c>
      <c r="Y1218" s="177">
        <f t="shared" si="660"/>
        <v>0</v>
      </c>
      <c r="Z1218" s="186">
        <f t="shared" si="661"/>
        <v>0</v>
      </c>
      <c r="AA1218" s="177">
        <f t="shared" si="674"/>
        <v>0</v>
      </c>
      <c r="AB1218" s="187">
        <f t="shared" si="675"/>
        <v>7.1215000000000001E-2</v>
      </c>
      <c r="AC1218" s="185">
        <f t="shared" si="662"/>
        <v>19</v>
      </c>
      <c r="AD1218" s="185">
        <v>252</v>
      </c>
      <c r="AE1218" s="184">
        <f t="shared" si="677"/>
        <v>1.0052002879999999</v>
      </c>
      <c r="AF1218" s="177">
        <f t="shared" si="678"/>
        <v>1542.0167506600001</v>
      </c>
      <c r="AG1218" s="177">
        <f t="shared" si="663"/>
        <v>1568.1954563899999</v>
      </c>
      <c r="AH1218" s="188">
        <f t="shared" si="676"/>
        <v>0</v>
      </c>
      <c r="AI1218" s="188"/>
      <c r="AJ1218" s="188"/>
      <c r="AK1218" s="188"/>
      <c r="AL1218" s="8"/>
      <c r="AM1218" s="8"/>
      <c r="AN1218" s="8"/>
      <c r="AO1218" s="8"/>
      <c r="AP1218" s="8"/>
      <c r="AQ1218" s="8"/>
      <c r="AR1218" s="5"/>
      <c r="AW1218" s="30"/>
      <c r="AX1218" s="30"/>
      <c r="BF1218" s="1"/>
      <c r="BG1218" s="1"/>
      <c r="BH1218" s="1"/>
      <c r="BI1218" s="1"/>
    </row>
    <row r="1219" spans="1:61" x14ac:dyDescent="0.2">
      <c r="A1219" s="125">
        <f t="shared" si="664"/>
        <v>43110</v>
      </c>
      <c r="B1219" s="177">
        <f t="shared" si="649"/>
        <v>303251.26878016308</v>
      </c>
      <c r="C1219" s="3">
        <f t="shared" si="665"/>
        <v>40938921.285322018</v>
      </c>
      <c r="D1219" s="177">
        <f t="shared" si="666"/>
        <v>244062.81548145</v>
      </c>
      <c r="E1219" s="177">
        <f t="shared" si="667"/>
        <v>8404.1917549099999</v>
      </c>
      <c r="F1219" s="178">
        <f t="shared" si="650"/>
        <v>235658.62372654001</v>
      </c>
      <c r="G1219" s="179">
        <f t="shared" si="668"/>
        <v>4881.25</v>
      </c>
      <c r="H1219" s="180">
        <f>IF(AND(N1219=1,N1218&gt;1),VLOOKUP(A1218,[1]Plan1!$CW$105:$CY$215,3),H1218)</f>
        <v>4894.92</v>
      </c>
      <c r="I1219" s="181">
        <f t="shared" si="651"/>
        <v>43020</v>
      </c>
      <c r="J1219" s="181">
        <f t="shared" si="669"/>
        <v>43051</v>
      </c>
      <c r="K1219" s="182">
        <f t="shared" si="652"/>
        <v>2.8005121638925434E-3</v>
      </c>
      <c r="L1219" s="213">
        <f t="shared" si="670"/>
        <v>43110</v>
      </c>
      <c r="M1219" s="183">
        <f t="shared" si="671"/>
        <v>20</v>
      </c>
      <c r="N1219" s="183">
        <f t="shared" si="653"/>
        <v>20</v>
      </c>
      <c r="O1219" s="177">
        <f t="shared" si="654"/>
        <v>1.0028005099999999</v>
      </c>
      <c r="P1219" s="184">
        <f t="shared" si="680"/>
        <v>1.0042009199999999</v>
      </c>
      <c r="Q1219" s="184">
        <f t="shared" si="672"/>
        <v>1.2330362175380001</v>
      </c>
      <c r="R1219" s="177">
        <f t="shared" si="679"/>
        <v>1.2364893400000001</v>
      </c>
      <c r="S1219" s="177">
        <f t="shared" si="673"/>
        <v>1.21495468</v>
      </c>
      <c r="T1219" s="177">
        <f t="shared" si="655"/>
        <v>296525.25988316</v>
      </c>
      <c r="U1219" s="177">
        <f t="shared" si="656"/>
        <v>1806.520349335317</v>
      </c>
      <c r="V1219" s="177">
        <f t="shared" si="657"/>
        <v>55730.752390397814</v>
      </c>
      <c r="W1219" s="177">
        <f t="shared" si="658"/>
        <v>301600.0882211831</v>
      </c>
      <c r="X1219" s="185">
        <f t="shared" si="659"/>
        <v>40</v>
      </c>
      <c r="Y1219" s="177">
        <f t="shared" si="660"/>
        <v>2742.2897947400002</v>
      </c>
      <c r="Z1219" s="186">
        <f t="shared" si="661"/>
        <v>1.1235999999999999E-2</v>
      </c>
      <c r="AA1219" s="177">
        <f t="shared" si="674"/>
        <v>3331.7578200399998</v>
      </c>
      <c r="AB1219" s="187">
        <f t="shared" si="675"/>
        <v>7.1215000000000001E-2</v>
      </c>
      <c r="AC1219" s="185">
        <f t="shared" si="662"/>
        <v>20</v>
      </c>
      <c r="AD1219" s="185">
        <v>252</v>
      </c>
      <c r="AE1219" s="184">
        <f t="shared" si="677"/>
        <v>1.005474735</v>
      </c>
      <c r="AF1219" s="177">
        <f t="shared" si="678"/>
        <v>1623.3972186599999</v>
      </c>
      <c r="AG1219" s="177">
        <f t="shared" si="663"/>
        <v>1651.1805589799999</v>
      </c>
      <c r="AH1219" s="188">
        <f t="shared" si="676"/>
        <v>4955.1550386999997</v>
      </c>
      <c r="AI1219" s="188"/>
      <c r="AJ1219" s="188"/>
      <c r="AK1219" s="188"/>
      <c r="AL1219" s="8"/>
      <c r="AM1219" s="8"/>
      <c r="AN1219" s="8"/>
      <c r="AO1219" s="8"/>
      <c r="AP1219" s="8"/>
      <c r="AQ1219" s="8"/>
      <c r="AR1219" s="5"/>
      <c r="AW1219" s="30"/>
      <c r="AX1219" s="30"/>
      <c r="BF1219" s="1"/>
      <c r="BG1219" s="1"/>
      <c r="BH1219" s="1"/>
      <c r="BI1219" s="1"/>
    </row>
    <row r="1220" spans="1:61" x14ac:dyDescent="0.2">
      <c r="A1220" s="125">
        <f t="shared" si="664"/>
        <v>43111</v>
      </c>
      <c r="B1220" s="177">
        <f t="shared" si="649"/>
        <v>298405.41282891063</v>
      </c>
      <c r="C1220" s="3">
        <f t="shared" si="665"/>
        <v>40284730.731902935</v>
      </c>
      <c r="D1220" s="177">
        <f t="shared" si="666"/>
        <v>241320.52568671</v>
      </c>
      <c r="E1220" s="177">
        <f t="shared" si="667"/>
        <v>5661.9019601700002</v>
      </c>
      <c r="F1220" s="178">
        <f t="shared" si="650"/>
        <v>235658.62372653998</v>
      </c>
      <c r="G1220" s="179">
        <f t="shared" si="668"/>
        <v>4894.92</v>
      </c>
      <c r="H1220" s="180">
        <f>IF(AND(N1220=1,N1219&gt;1),VLOOKUP(A1219,[1]Plan1!$CW$105:$CY$215,3),H1219)</f>
        <v>4916.46</v>
      </c>
      <c r="I1220" s="181">
        <f t="shared" si="651"/>
        <v>43050</v>
      </c>
      <c r="J1220" s="181">
        <f t="shared" si="669"/>
        <v>43080</v>
      </c>
      <c r="K1220" s="182">
        <f t="shared" si="652"/>
        <v>4.4004804981490064E-3</v>
      </c>
      <c r="L1220" s="213">
        <f t="shared" si="670"/>
        <v>43145</v>
      </c>
      <c r="M1220" s="183">
        <f t="shared" si="671"/>
        <v>23</v>
      </c>
      <c r="N1220" s="183">
        <f t="shared" si="653"/>
        <v>1</v>
      </c>
      <c r="O1220" s="177">
        <f t="shared" si="654"/>
        <v>1.0001909200000001</v>
      </c>
      <c r="P1220" s="184">
        <f t="shared" si="680"/>
        <v>1.0028005099999999</v>
      </c>
      <c r="Q1220" s="184">
        <f t="shared" si="672"/>
        <v>1.2364893477955774</v>
      </c>
      <c r="R1220" s="177">
        <f t="shared" si="679"/>
        <v>1.23672541</v>
      </c>
      <c r="S1220" s="177">
        <f t="shared" si="673"/>
        <v>1.21495468</v>
      </c>
      <c r="T1220" s="177">
        <f t="shared" si="655"/>
        <v>293193.50206312002</v>
      </c>
      <c r="U1220" s="177">
        <f t="shared" si="656"/>
        <v>1217.0523240397149</v>
      </c>
      <c r="V1220" s="177">
        <f t="shared" si="657"/>
        <v>55786.384321700913</v>
      </c>
      <c r="W1220" s="177">
        <f t="shared" si="658"/>
        <v>298323.96233245061</v>
      </c>
      <c r="X1220" s="185">
        <f t="shared" si="659"/>
        <v>0</v>
      </c>
      <c r="Y1220" s="177">
        <f t="shared" si="660"/>
        <v>0</v>
      </c>
      <c r="Z1220" s="186">
        <f t="shared" si="661"/>
        <v>0</v>
      </c>
      <c r="AA1220" s="177">
        <f t="shared" si="674"/>
        <v>0</v>
      </c>
      <c r="AB1220" s="187">
        <f t="shared" si="675"/>
        <v>7.1215000000000001E-2</v>
      </c>
      <c r="AC1220" s="185">
        <f t="shared" si="662"/>
        <v>1</v>
      </c>
      <c r="AD1220" s="185">
        <v>252</v>
      </c>
      <c r="AE1220" s="184">
        <f t="shared" si="677"/>
        <v>1.000273027</v>
      </c>
      <c r="AF1220" s="177">
        <f t="shared" si="678"/>
        <v>80.049742280000004</v>
      </c>
      <c r="AG1220" s="177">
        <f t="shared" si="663"/>
        <v>81.450496459999997</v>
      </c>
      <c r="AH1220" s="188">
        <f t="shared" si="676"/>
        <v>0</v>
      </c>
      <c r="AI1220" s="188"/>
      <c r="AJ1220" s="188"/>
      <c r="AK1220" s="188"/>
      <c r="AL1220" s="8"/>
      <c r="AM1220" s="8"/>
      <c r="AN1220" s="8"/>
      <c r="AO1220" s="8"/>
      <c r="AP1220" s="8"/>
      <c r="AQ1220" s="8"/>
      <c r="AR1220" s="5"/>
      <c r="AW1220" s="30"/>
      <c r="AX1220" s="30"/>
      <c r="BF1220" s="1"/>
      <c r="BG1220" s="1"/>
      <c r="BH1220" s="1"/>
      <c r="BI1220" s="1"/>
    </row>
    <row r="1221" spans="1:61" x14ac:dyDescent="0.2">
      <c r="A1221" s="125">
        <f t="shared" si="664"/>
        <v>43112</v>
      </c>
      <c r="B1221" s="177">
        <f t="shared" si="649"/>
        <v>298542.55980255496</v>
      </c>
      <c r="C1221" s="3">
        <f t="shared" si="665"/>
        <v>40303245.573344916</v>
      </c>
      <c r="D1221" s="177">
        <f t="shared" si="666"/>
        <v>241320.52568671</v>
      </c>
      <c r="E1221" s="177">
        <f t="shared" si="667"/>
        <v>5661.9019601700002</v>
      </c>
      <c r="F1221" s="178">
        <f t="shared" si="650"/>
        <v>235658.62372653998</v>
      </c>
      <c r="G1221" s="179">
        <f t="shared" si="668"/>
        <v>4894.92</v>
      </c>
      <c r="H1221" s="180">
        <f>IF(AND(N1221=1,N1220&gt;1),VLOOKUP(A1220,[1]Plan1!$CW$105:$CY$215,3),H1220)</f>
        <v>4916.46</v>
      </c>
      <c r="I1221" s="181">
        <f t="shared" si="651"/>
        <v>43050</v>
      </c>
      <c r="J1221" s="181">
        <f t="shared" si="669"/>
        <v>43080</v>
      </c>
      <c r="K1221" s="182">
        <f t="shared" si="652"/>
        <v>4.4004804981490064E-3</v>
      </c>
      <c r="L1221" s="213">
        <f t="shared" si="670"/>
        <v>43145</v>
      </c>
      <c r="M1221" s="183">
        <f t="shared" si="671"/>
        <v>23</v>
      </c>
      <c r="N1221" s="183">
        <f t="shared" si="653"/>
        <v>2</v>
      </c>
      <c r="O1221" s="177">
        <f t="shared" si="654"/>
        <v>1.0003818799999999</v>
      </c>
      <c r="P1221" s="184">
        <f t="shared" si="680"/>
        <v>1.0028005099999999</v>
      </c>
      <c r="Q1221" s="184">
        <f t="shared" si="672"/>
        <v>1.2364893477955774</v>
      </c>
      <c r="R1221" s="177">
        <f t="shared" si="679"/>
        <v>1.2369615300000001</v>
      </c>
      <c r="S1221" s="177">
        <f t="shared" si="673"/>
        <v>1.21495468</v>
      </c>
      <c r="T1221" s="177">
        <f t="shared" si="655"/>
        <v>293193.50206312002</v>
      </c>
      <c r="U1221" s="177">
        <f t="shared" si="656"/>
        <v>1217.0523240397149</v>
      </c>
      <c r="V1221" s="177">
        <f t="shared" si="657"/>
        <v>55842.02803593524</v>
      </c>
      <c r="W1221" s="177">
        <f t="shared" si="658"/>
        <v>298379.60604668496</v>
      </c>
      <c r="X1221" s="185">
        <f t="shared" si="659"/>
        <v>0</v>
      </c>
      <c r="Y1221" s="177">
        <f t="shared" si="660"/>
        <v>0</v>
      </c>
      <c r="Z1221" s="186">
        <f t="shared" si="661"/>
        <v>0</v>
      </c>
      <c r="AA1221" s="177">
        <f t="shared" si="674"/>
        <v>0</v>
      </c>
      <c r="AB1221" s="187">
        <f t="shared" si="675"/>
        <v>7.1215000000000001E-2</v>
      </c>
      <c r="AC1221" s="185">
        <f t="shared" si="662"/>
        <v>2</v>
      </c>
      <c r="AD1221" s="185">
        <v>252</v>
      </c>
      <c r="AE1221" s="184">
        <f t="shared" si="677"/>
        <v>1.000546129</v>
      </c>
      <c r="AF1221" s="177">
        <f t="shared" si="678"/>
        <v>160.12147408000001</v>
      </c>
      <c r="AG1221" s="177">
        <f t="shared" si="663"/>
        <v>162.95375587000001</v>
      </c>
      <c r="AH1221" s="188">
        <f t="shared" si="676"/>
        <v>0</v>
      </c>
      <c r="AI1221" s="188"/>
      <c r="AJ1221" s="188"/>
      <c r="AK1221" s="188"/>
      <c r="AL1221" s="8"/>
      <c r="AM1221" s="8"/>
      <c r="AN1221" s="8"/>
      <c r="AO1221" s="8"/>
      <c r="AP1221" s="8"/>
      <c r="AQ1221" s="8"/>
      <c r="AR1221" s="5"/>
      <c r="AW1221" s="30"/>
      <c r="AX1221" s="30"/>
      <c r="BF1221" s="1"/>
      <c r="BG1221" s="1"/>
      <c r="BH1221" s="1"/>
      <c r="BI1221" s="1"/>
    </row>
    <row r="1222" spans="1:61" x14ac:dyDescent="0.2">
      <c r="A1222" s="125">
        <f t="shared" si="664"/>
        <v>43113</v>
      </c>
      <c r="B1222" s="177">
        <f t="shared" si="649"/>
        <v>298679.77134424041</v>
      </c>
      <c r="C1222" s="3">
        <f t="shared" si="665"/>
        <v>40321769.131472453</v>
      </c>
      <c r="D1222" s="177">
        <f t="shared" si="666"/>
        <v>241320.52568671</v>
      </c>
      <c r="E1222" s="177">
        <f t="shared" si="667"/>
        <v>5661.9019601700002</v>
      </c>
      <c r="F1222" s="178">
        <f t="shared" si="650"/>
        <v>235658.62372653998</v>
      </c>
      <c r="G1222" s="179">
        <f t="shared" si="668"/>
        <v>4894.92</v>
      </c>
      <c r="H1222" s="180">
        <f>IF(AND(N1222=1,N1221&gt;1),VLOOKUP(A1221,[1]Plan1!$CW$105:$CY$215,3),H1221)</f>
        <v>4916.46</v>
      </c>
      <c r="I1222" s="181">
        <f t="shared" si="651"/>
        <v>43050</v>
      </c>
      <c r="J1222" s="181">
        <f t="shared" si="669"/>
        <v>43080</v>
      </c>
      <c r="K1222" s="182">
        <f t="shared" si="652"/>
        <v>4.4004804981490064E-3</v>
      </c>
      <c r="L1222" s="213">
        <f t="shared" si="670"/>
        <v>43145</v>
      </c>
      <c r="M1222" s="183">
        <f t="shared" si="671"/>
        <v>23</v>
      </c>
      <c r="N1222" s="183">
        <f t="shared" si="653"/>
        <v>3</v>
      </c>
      <c r="O1222" s="177">
        <f t="shared" si="654"/>
        <v>1.00057288</v>
      </c>
      <c r="P1222" s="184">
        <f t="shared" si="680"/>
        <v>1.0028005099999999</v>
      </c>
      <c r="Q1222" s="184">
        <f t="shared" si="672"/>
        <v>1.2364893477955774</v>
      </c>
      <c r="R1222" s="177">
        <f t="shared" si="679"/>
        <v>1.2371977000000001</v>
      </c>
      <c r="S1222" s="177">
        <f t="shared" si="673"/>
        <v>1.21495468</v>
      </c>
      <c r="T1222" s="177">
        <f t="shared" si="655"/>
        <v>293193.50206312002</v>
      </c>
      <c r="U1222" s="177">
        <f t="shared" si="656"/>
        <v>1217.0523240397149</v>
      </c>
      <c r="V1222" s="177">
        <f t="shared" si="657"/>
        <v>55897.683533100731</v>
      </c>
      <c r="W1222" s="177">
        <f t="shared" si="658"/>
        <v>298435.26154385041</v>
      </c>
      <c r="X1222" s="185">
        <f t="shared" si="659"/>
        <v>0</v>
      </c>
      <c r="Y1222" s="177">
        <f t="shared" si="660"/>
        <v>0</v>
      </c>
      <c r="Z1222" s="186">
        <f t="shared" si="661"/>
        <v>0</v>
      </c>
      <c r="AA1222" s="177">
        <f t="shared" si="674"/>
        <v>0</v>
      </c>
      <c r="AB1222" s="187">
        <f t="shared" si="675"/>
        <v>7.1215000000000001E-2</v>
      </c>
      <c r="AC1222" s="185">
        <f t="shared" si="662"/>
        <v>3</v>
      </c>
      <c r="AD1222" s="185">
        <v>252</v>
      </c>
      <c r="AE1222" s="184">
        <f t="shared" si="677"/>
        <v>1.0008193059999999</v>
      </c>
      <c r="AF1222" s="177">
        <f t="shared" si="678"/>
        <v>240.2151954</v>
      </c>
      <c r="AG1222" s="177">
        <f t="shared" si="663"/>
        <v>244.50980039000001</v>
      </c>
      <c r="AH1222" s="188">
        <f t="shared" si="676"/>
        <v>0</v>
      </c>
      <c r="AI1222" s="188"/>
      <c r="AJ1222" s="188"/>
      <c r="AK1222" s="188"/>
      <c r="AL1222" s="8"/>
      <c r="AM1222" s="8"/>
      <c r="AN1222" s="8"/>
      <c r="AO1222" s="8"/>
      <c r="AP1222" s="8"/>
      <c r="AQ1222" s="8"/>
      <c r="AR1222" s="5"/>
      <c r="AW1222" s="30"/>
      <c r="AX1222" s="30"/>
      <c r="BF1222" s="1"/>
      <c r="BG1222" s="1"/>
      <c r="BH1222" s="1"/>
      <c r="BI1222" s="1"/>
    </row>
    <row r="1223" spans="1:61" x14ac:dyDescent="0.2">
      <c r="A1223" s="125">
        <f t="shared" si="664"/>
        <v>43114</v>
      </c>
      <c r="B1223" s="177">
        <f t="shared" si="649"/>
        <v>298679.77134424041</v>
      </c>
      <c r="C1223" s="3">
        <f t="shared" si="665"/>
        <v>40321769.131472453</v>
      </c>
      <c r="D1223" s="177">
        <f t="shared" si="666"/>
        <v>241320.52568671</v>
      </c>
      <c r="E1223" s="177">
        <f t="shared" si="667"/>
        <v>5661.9019601700002</v>
      </c>
      <c r="F1223" s="178">
        <f t="shared" si="650"/>
        <v>235658.62372653998</v>
      </c>
      <c r="G1223" s="179">
        <f t="shared" si="668"/>
        <v>4894.92</v>
      </c>
      <c r="H1223" s="180">
        <f>IF(AND(N1223=1,N1222&gt;1),VLOOKUP(A1222,[1]Plan1!$CW$105:$CY$215,3),H1222)</f>
        <v>4916.46</v>
      </c>
      <c r="I1223" s="181">
        <f t="shared" si="651"/>
        <v>43050</v>
      </c>
      <c r="J1223" s="181">
        <f t="shared" si="669"/>
        <v>43080</v>
      </c>
      <c r="K1223" s="182">
        <f t="shared" si="652"/>
        <v>4.4004804981490064E-3</v>
      </c>
      <c r="L1223" s="213">
        <f t="shared" si="670"/>
        <v>43145</v>
      </c>
      <c r="M1223" s="183">
        <f t="shared" si="671"/>
        <v>23</v>
      </c>
      <c r="N1223" s="183">
        <f t="shared" si="653"/>
        <v>3</v>
      </c>
      <c r="O1223" s="177">
        <f t="shared" si="654"/>
        <v>1.00057288</v>
      </c>
      <c r="P1223" s="184">
        <f t="shared" si="680"/>
        <v>1.0028005099999999</v>
      </c>
      <c r="Q1223" s="184">
        <f t="shared" si="672"/>
        <v>1.2364893477955774</v>
      </c>
      <c r="R1223" s="177">
        <f t="shared" si="679"/>
        <v>1.2371977000000001</v>
      </c>
      <c r="S1223" s="177">
        <f t="shared" si="673"/>
        <v>1.21495468</v>
      </c>
      <c r="T1223" s="177">
        <f t="shared" si="655"/>
        <v>293193.50206312002</v>
      </c>
      <c r="U1223" s="177">
        <f t="shared" si="656"/>
        <v>1217.0523240397149</v>
      </c>
      <c r="V1223" s="177">
        <f t="shared" si="657"/>
        <v>55897.683533100731</v>
      </c>
      <c r="W1223" s="177">
        <f t="shared" si="658"/>
        <v>298435.26154385041</v>
      </c>
      <c r="X1223" s="185">
        <f t="shared" si="659"/>
        <v>0</v>
      </c>
      <c r="Y1223" s="177">
        <f t="shared" si="660"/>
        <v>0</v>
      </c>
      <c r="Z1223" s="186">
        <f t="shared" si="661"/>
        <v>0</v>
      </c>
      <c r="AA1223" s="177">
        <f t="shared" si="674"/>
        <v>0</v>
      </c>
      <c r="AB1223" s="187">
        <f t="shared" si="675"/>
        <v>7.1215000000000001E-2</v>
      </c>
      <c r="AC1223" s="185">
        <f t="shared" si="662"/>
        <v>3</v>
      </c>
      <c r="AD1223" s="185">
        <v>252</v>
      </c>
      <c r="AE1223" s="184">
        <f t="shared" si="677"/>
        <v>1.0008193059999999</v>
      </c>
      <c r="AF1223" s="177">
        <f t="shared" si="678"/>
        <v>240.2151954</v>
      </c>
      <c r="AG1223" s="177">
        <f t="shared" si="663"/>
        <v>244.50980039000001</v>
      </c>
      <c r="AH1223" s="188">
        <f t="shared" si="676"/>
        <v>0</v>
      </c>
      <c r="AI1223" s="188"/>
      <c r="AJ1223" s="188"/>
      <c r="AK1223" s="188"/>
      <c r="AL1223" s="8"/>
      <c r="AM1223" s="8"/>
      <c r="AN1223" s="8"/>
      <c r="AO1223" s="8"/>
      <c r="AP1223" s="8"/>
      <c r="AQ1223" s="8"/>
      <c r="AR1223" s="5"/>
      <c r="AW1223" s="30"/>
      <c r="AX1223" s="30"/>
      <c r="BF1223" s="1"/>
      <c r="BG1223" s="1"/>
      <c r="BH1223" s="1"/>
      <c r="BI1223" s="1"/>
    </row>
    <row r="1224" spans="1:61" x14ac:dyDescent="0.2">
      <c r="A1224" s="125">
        <f t="shared" si="664"/>
        <v>43115</v>
      </c>
      <c r="B1224" s="177">
        <f t="shared" si="649"/>
        <v>298679.77134424041</v>
      </c>
      <c r="C1224" s="3">
        <f t="shared" si="665"/>
        <v>40321769.131472453</v>
      </c>
      <c r="D1224" s="177">
        <f t="shared" si="666"/>
        <v>241320.52568671</v>
      </c>
      <c r="E1224" s="177">
        <f t="shared" si="667"/>
        <v>5661.9019601700002</v>
      </c>
      <c r="F1224" s="178">
        <f t="shared" si="650"/>
        <v>235658.62372653998</v>
      </c>
      <c r="G1224" s="179">
        <f t="shared" si="668"/>
        <v>4894.92</v>
      </c>
      <c r="H1224" s="180">
        <f>IF(AND(N1224=1,N1223&gt;1),VLOOKUP(A1223,[1]Plan1!$CW$105:$CY$215,3),H1223)</f>
        <v>4916.46</v>
      </c>
      <c r="I1224" s="181">
        <f t="shared" si="651"/>
        <v>43050</v>
      </c>
      <c r="J1224" s="181">
        <f t="shared" si="669"/>
        <v>43080</v>
      </c>
      <c r="K1224" s="182">
        <f t="shared" si="652"/>
        <v>4.4004804981490064E-3</v>
      </c>
      <c r="L1224" s="213">
        <f t="shared" si="670"/>
        <v>43145</v>
      </c>
      <c r="M1224" s="183">
        <f t="shared" si="671"/>
        <v>23</v>
      </c>
      <c r="N1224" s="183">
        <f t="shared" si="653"/>
        <v>3</v>
      </c>
      <c r="O1224" s="177">
        <f t="shared" si="654"/>
        <v>1.00057288</v>
      </c>
      <c r="P1224" s="184">
        <f t="shared" si="680"/>
        <v>1.0028005099999999</v>
      </c>
      <c r="Q1224" s="184">
        <f t="shared" si="672"/>
        <v>1.2364893477955774</v>
      </c>
      <c r="R1224" s="177">
        <f t="shared" si="679"/>
        <v>1.2371977000000001</v>
      </c>
      <c r="S1224" s="177">
        <f t="shared" si="673"/>
        <v>1.21495468</v>
      </c>
      <c r="T1224" s="177">
        <f t="shared" si="655"/>
        <v>293193.50206312002</v>
      </c>
      <c r="U1224" s="177">
        <f t="shared" si="656"/>
        <v>1217.0523240397149</v>
      </c>
      <c r="V1224" s="177">
        <f t="shared" si="657"/>
        <v>55897.683533100731</v>
      </c>
      <c r="W1224" s="177">
        <f t="shared" si="658"/>
        <v>298435.26154385041</v>
      </c>
      <c r="X1224" s="185">
        <f t="shared" si="659"/>
        <v>0</v>
      </c>
      <c r="Y1224" s="177">
        <f t="shared" si="660"/>
        <v>0</v>
      </c>
      <c r="Z1224" s="186">
        <f t="shared" si="661"/>
        <v>0</v>
      </c>
      <c r="AA1224" s="177">
        <f t="shared" si="674"/>
        <v>0</v>
      </c>
      <c r="AB1224" s="187">
        <f t="shared" si="675"/>
        <v>7.1215000000000001E-2</v>
      </c>
      <c r="AC1224" s="185">
        <f t="shared" si="662"/>
        <v>3</v>
      </c>
      <c r="AD1224" s="185">
        <v>252</v>
      </c>
      <c r="AE1224" s="184">
        <f t="shared" si="677"/>
        <v>1.0008193059999999</v>
      </c>
      <c r="AF1224" s="177">
        <f t="shared" si="678"/>
        <v>240.2151954</v>
      </c>
      <c r="AG1224" s="177">
        <f t="shared" si="663"/>
        <v>244.50980039000001</v>
      </c>
      <c r="AH1224" s="188">
        <f t="shared" si="676"/>
        <v>0</v>
      </c>
      <c r="AI1224" s="188"/>
      <c r="AJ1224" s="188"/>
      <c r="AK1224" s="188"/>
      <c r="AL1224" s="8"/>
      <c r="AM1224" s="8"/>
      <c r="AN1224" s="8"/>
      <c r="AO1224" s="8"/>
      <c r="AP1224" s="8"/>
      <c r="AQ1224" s="8"/>
      <c r="AR1224" s="5"/>
      <c r="AW1224" s="30"/>
      <c r="AX1224" s="30"/>
      <c r="BF1224" s="1"/>
      <c r="BG1224" s="1"/>
      <c r="BH1224" s="1"/>
      <c r="BI1224" s="1"/>
    </row>
    <row r="1225" spans="1:61" x14ac:dyDescent="0.2">
      <c r="A1225" s="125">
        <f t="shared" si="664"/>
        <v>43116</v>
      </c>
      <c r="B1225" s="177">
        <f t="shared" si="649"/>
        <v>298817.04481850087</v>
      </c>
      <c r="C1225" s="3">
        <f t="shared" si="665"/>
        <v>40340301.050497621</v>
      </c>
      <c r="D1225" s="177">
        <f t="shared" si="666"/>
        <v>241320.52568671</v>
      </c>
      <c r="E1225" s="177">
        <f t="shared" si="667"/>
        <v>5661.9019601700002</v>
      </c>
      <c r="F1225" s="178">
        <f t="shared" si="650"/>
        <v>235658.62372653998</v>
      </c>
      <c r="G1225" s="179">
        <f t="shared" si="668"/>
        <v>4894.92</v>
      </c>
      <c r="H1225" s="180">
        <f>IF(AND(N1225=1,N1224&gt;1),VLOOKUP(A1224,[1]Plan1!$CW$105:$CY$215,3),H1224)</f>
        <v>4916.46</v>
      </c>
      <c r="I1225" s="181">
        <f t="shared" si="651"/>
        <v>43050</v>
      </c>
      <c r="J1225" s="181">
        <f t="shared" si="669"/>
        <v>43080</v>
      </c>
      <c r="K1225" s="182">
        <f t="shared" si="652"/>
        <v>4.4004804981490064E-3</v>
      </c>
      <c r="L1225" s="213">
        <f t="shared" si="670"/>
        <v>43145</v>
      </c>
      <c r="M1225" s="183">
        <f t="shared" si="671"/>
        <v>23</v>
      </c>
      <c r="N1225" s="183">
        <f t="shared" si="653"/>
        <v>4</v>
      </c>
      <c r="O1225" s="177">
        <f t="shared" si="654"/>
        <v>1.0007639100000001</v>
      </c>
      <c r="P1225" s="184">
        <f t="shared" si="680"/>
        <v>1.0028005099999999</v>
      </c>
      <c r="Q1225" s="184">
        <f t="shared" si="672"/>
        <v>1.2364893477955774</v>
      </c>
      <c r="R1225" s="177">
        <f t="shared" si="679"/>
        <v>1.23743391</v>
      </c>
      <c r="S1225" s="177">
        <f t="shared" si="673"/>
        <v>1.21495468</v>
      </c>
      <c r="T1225" s="177">
        <f t="shared" si="655"/>
        <v>293193.50206312002</v>
      </c>
      <c r="U1225" s="177">
        <f t="shared" si="656"/>
        <v>1217.0523240397149</v>
      </c>
      <c r="V1225" s="177">
        <f t="shared" si="657"/>
        <v>55953.348456611166</v>
      </c>
      <c r="W1225" s="177">
        <f t="shared" si="658"/>
        <v>298490.92646736087</v>
      </c>
      <c r="X1225" s="185">
        <f t="shared" si="659"/>
        <v>0</v>
      </c>
      <c r="Y1225" s="177">
        <f t="shared" si="660"/>
        <v>0</v>
      </c>
      <c r="Z1225" s="186">
        <f t="shared" si="661"/>
        <v>0</v>
      </c>
      <c r="AA1225" s="177">
        <f t="shared" si="674"/>
        <v>0</v>
      </c>
      <c r="AB1225" s="187">
        <f t="shared" si="675"/>
        <v>7.1215000000000001E-2</v>
      </c>
      <c r="AC1225" s="185">
        <f t="shared" si="662"/>
        <v>4</v>
      </c>
      <c r="AD1225" s="185">
        <v>252</v>
      </c>
      <c r="AE1225" s="184">
        <f t="shared" si="677"/>
        <v>1.001092557</v>
      </c>
      <c r="AF1225" s="177">
        <f t="shared" si="678"/>
        <v>320.33061302999999</v>
      </c>
      <c r="AG1225" s="177">
        <f t="shared" si="663"/>
        <v>326.11835114000002</v>
      </c>
      <c r="AH1225" s="188">
        <f t="shared" si="676"/>
        <v>0</v>
      </c>
      <c r="AI1225" s="188"/>
      <c r="AJ1225" s="188"/>
      <c r="AK1225" s="188"/>
      <c r="AL1225" s="8"/>
      <c r="AM1225" s="8"/>
      <c r="AN1225" s="8"/>
      <c r="AO1225" s="8"/>
      <c r="AP1225" s="8"/>
      <c r="AQ1225" s="8"/>
      <c r="AR1225" s="5"/>
      <c r="AW1225" s="30"/>
      <c r="AX1225" s="30"/>
      <c r="BF1225" s="1"/>
      <c r="BG1225" s="1"/>
      <c r="BH1225" s="1"/>
      <c r="BI1225" s="1"/>
    </row>
    <row r="1226" spans="1:61" x14ac:dyDescent="0.2">
      <c r="A1226" s="125">
        <f t="shared" si="664"/>
        <v>43117</v>
      </c>
      <c r="B1226" s="177">
        <f t="shared" ref="B1226:B1289" si="681">(W1226+AG1226)</f>
        <v>298954.38290378248</v>
      </c>
      <c r="C1226" s="3">
        <f t="shared" si="665"/>
        <v>40358841.692010634</v>
      </c>
      <c r="D1226" s="177">
        <f t="shared" si="666"/>
        <v>241320.52568671</v>
      </c>
      <c r="E1226" s="177">
        <f t="shared" si="667"/>
        <v>5661.9019601700002</v>
      </c>
      <c r="F1226" s="178">
        <f t="shared" ref="F1226:F1289" si="682">(D1226-E1226)</f>
        <v>235658.62372653998</v>
      </c>
      <c r="G1226" s="179">
        <f t="shared" si="668"/>
        <v>4894.92</v>
      </c>
      <c r="H1226" s="180">
        <f>IF(AND(N1226=1,N1225&gt;1),VLOOKUP(A1225,[1]Plan1!$CW$105:$CY$215,3),H1225)</f>
        <v>4916.46</v>
      </c>
      <c r="I1226" s="181">
        <f t="shared" ref="I1226:I1289" si="683">EDATE(J1226,-1)</f>
        <v>43050</v>
      </c>
      <c r="J1226" s="181">
        <f t="shared" si="669"/>
        <v>43080</v>
      </c>
      <c r="K1226" s="182">
        <f t="shared" ref="K1226:K1289" si="684">(H1226/G1226)-1</f>
        <v>4.4004804981490064E-3</v>
      </c>
      <c r="L1226" s="213">
        <f t="shared" si="670"/>
        <v>43145</v>
      </c>
      <c r="M1226" s="183">
        <f t="shared" si="671"/>
        <v>23</v>
      </c>
      <c r="N1226" s="183">
        <f t="shared" ref="N1226:N1289" si="685">(M1226-(NETWORKDAYS(A1226,L1226,$AT$194:$AT$348)-1))</f>
        <v>5</v>
      </c>
      <c r="O1226" s="177">
        <f t="shared" ref="O1226:O1289" si="686">TRUNC((H1226/G1226)^TRUNC((N1226/M1226),9),8)</f>
        <v>1.0009549799999999</v>
      </c>
      <c r="P1226" s="184">
        <f t="shared" si="680"/>
        <v>1.0028005099999999</v>
      </c>
      <c r="Q1226" s="184">
        <f t="shared" si="672"/>
        <v>1.2364893477955774</v>
      </c>
      <c r="R1226" s="177">
        <f t="shared" si="679"/>
        <v>1.2376701699999999</v>
      </c>
      <c r="S1226" s="177">
        <f t="shared" si="673"/>
        <v>1.21495468</v>
      </c>
      <c r="T1226" s="177">
        <f t="shared" ref="T1226:T1289" si="687">TRUNC(D1226*S1226,8)</f>
        <v>293193.50206312002</v>
      </c>
      <c r="U1226" s="177">
        <f t="shared" ref="U1226:U1289" si="688">(E1226*(S1226-1))</f>
        <v>1217.0523240397149</v>
      </c>
      <c r="V1226" s="177">
        <f t="shared" ref="V1226:V1289" si="689">(F1226*(R1226-1))</f>
        <v>56009.025163052771</v>
      </c>
      <c r="W1226" s="177">
        <f t="shared" ref="W1226:W1289" si="690">(D1226+U1226+V1226)</f>
        <v>298546.60317380249</v>
      </c>
      <c r="X1226" s="185">
        <f t="shared" ref="X1226:X1289" si="691">IF(VLOOKUP(A1226,AT$10:BC$190,10)=VLOOKUP(A1225,AT$10:BC$190,10),0,VLOOKUP(A1226,AT$10:BC$190,10))</f>
        <v>0</v>
      </c>
      <c r="Y1226" s="177">
        <f t="shared" ref="Y1226:Y1289" si="692">IF(X1226&gt;0,VLOOKUP(A1226,AT$12:AX$190,5),0)</f>
        <v>0</v>
      </c>
      <c r="Z1226" s="186">
        <f t="shared" ref="Z1226:Z1289" si="693">IF(X1226&gt;0,VLOOKUP($A1226,$AT$10:$AY$190,6),0)</f>
        <v>0</v>
      </c>
      <c r="AA1226" s="177">
        <f t="shared" si="674"/>
        <v>0</v>
      </c>
      <c r="AB1226" s="187">
        <f t="shared" si="675"/>
        <v>7.1215000000000001E-2</v>
      </c>
      <c r="AC1226" s="185">
        <f t="shared" ref="AC1226:AC1289" si="694">N1226</f>
        <v>5</v>
      </c>
      <c r="AD1226" s="185">
        <v>252</v>
      </c>
      <c r="AE1226" s="184">
        <f t="shared" si="677"/>
        <v>1.0013658830000001</v>
      </c>
      <c r="AF1226" s="177">
        <f t="shared" si="678"/>
        <v>400.46802016999999</v>
      </c>
      <c r="AG1226" s="177">
        <f t="shared" ref="AG1226:AG1289" si="695">TRUNC((W1226*(AE1226-1)),8)</f>
        <v>407.77972998000001</v>
      </c>
      <c r="AH1226" s="188">
        <f t="shared" si="676"/>
        <v>0</v>
      </c>
      <c r="AI1226" s="188"/>
      <c r="AJ1226" s="188"/>
      <c r="AK1226" s="188"/>
      <c r="AL1226" s="8"/>
      <c r="AM1226" s="8"/>
      <c r="AN1226" s="8"/>
      <c r="AO1226" s="8"/>
      <c r="AP1226" s="8"/>
      <c r="AQ1226" s="8"/>
      <c r="AR1226" s="5"/>
      <c r="AW1226" s="30"/>
      <c r="AX1226" s="30"/>
      <c r="BF1226" s="1"/>
      <c r="BG1226" s="1"/>
      <c r="BH1226" s="1"/>
      <c r="BI1226" s="1"/>
    </row>
    <row r="1227" spans="1:61" x14ac:dyDescent="0.2">
      <c r="A1227" s="125">
        <f t="shared" ref="A1227:A1290" si="696">(A1226+1)</f>
        <v>43118</v>
      </c>
      <c r="B1227" s="177">
        <f t="shared" si="681"/>
        <v>299091.78060275287</v>
      </c>
      <c r="C1227" s="3">
        <f t="shared" ref="C1227:C1290" si="697">B1227*135</f>
        <v>40377390.38137164</v>
      </c>
      <c r="D1227" s="177">
        <f t="shared" ref="D1227:D1290" si="698">TRUNC(IF(X1226&gt;0,VLOOKUP(A1226,$AT$12:$AU$190,2),D1226),8)</f>
        <v>241320.52568671</v>
      </c>
      <c r="E1227" s="177">
        <f t="shared" ref="E1227:E1290" si="699">IF(ISERROR(VLOOKUP(A1227,AZ$12:BB$174,2,FALSE)=TRUE),E1226,VLOOKUP(A1227,AZ$12:BB$174,2,FALSE))</f>
        <v>5661.9019601700002</v>
      </c>
      <c r="F1227" s="178">
        <f t="shared" si="682"/>
        <v>235658.62372653998</v>
      </c>
      <c r="G1227" s="179">
        <f t="shared" ref="G1227:G1290" si="700">IF(H1227=H1226,G1226,H1226)</f>
        <v>4894.92</v>
      </c>
      <c r="H1227" s="180">
        <f>IF(AND(N1227=1,N1226&gt;1),VLOOKUP(A1226,[1]Plan1!$CW$105:$CY$215,3),H1226)</f>
        <v>4916.46</v>
      </c>
      <c r="I1227" s="181">
        <f t="shared" si="683"/>
        <v>43050</v>
      </c>
      <c r="J1227" s="181">
        <f t="shared" ref="J1227:J1290" si="701">IF(X1226&gt;0,EDATE(A1227,-1),+J1226)</f>
        <v>43080</v>
      </c>
      <c r="K1227" s="182">
        <f t="shared" si="684"/>
        <v>4.4004804981490064E-3</v>
      </c>
      <c r="L1227" s="213">
        <f t="shared" ref="L1227:L1290" si="702">VLOOKUP(A1226,AZ$193:BA$372,2)</f>
        <v>43145</v>
      </c>
      <c r="M1227" s="183">
        <f t="shared" ref="M1227:M1290" si="703">IF(L1227=L1226,M1226,NETWORKDAYS(L1226,L1227,$AT$194:$AT$348)-1)</f>
        <v>23</v>
      </c>
      <c r="N1227" s="183">
        <f t="shared" si="685"/>
        <v>6</v>
      </c>
      <c r="O1227" s="177">
        <f t="shared" si="686"/>
        <v>1.00114608</v>
      </c>
      <c r="P1227" s="184">
        <f t="shared" si="680"/>
        <v>1.0028005099999999</v>
      </c>
      <c r="Q1227" s="184">
        <f t="shared" ref="Q1227:Q1290" si="704">IF(L1227&gt;L1226,Q1226*P1227,Q1226)</f>
        <v>1.2364893477955774</v>
      </c>
      <c r="R1227" s="177">
        <f t="shared" si="679"/>
        <v>1.23790646</v>
      </c>
      <c r="S1227" s="177">
        <f t="shared" ref="S1227:S1290" si="705">IF(AND(X1227&gt;0,MONTH(A1227)=S$9),R1227,S1226)</f>
        <v>1.21495468</v>
      </c>
      <c r="T1227" s="177">
        <f t="shared" si="687"/>
        <v>293193.50206312002</v>
      </c>
      <c r="U1227" s="177">
        <f t="shared" si="688"/>
        <v>1217.0523240397149</v>
      </c>
      <c r="V1227" s="177">
        <f t="shared" si="689"/>
        <v>56064.708939253149</v>
      </c>
      <c r="W1227" s="177">
        <f t="shared" si="690"/>
        <v>298602.28695000289</v>
      </c>
      <c r="X1227" s="185">
        <f t="shared" si="691"/>
        <v>0</v>
      </c>
      <c r="Y1227" s="177">
        <f t="shared" si="692"/>
        <v>0</v>
      </c>
      <c r="Z1227" s="186">
        <f t="shared" si="693"/>
        <v>0</v>
      </c>
      <c r="AA1227" s="177">
        <f t="shared" ref="AA1227:AA1290" si="706">IF(Z1227&gt;0,TRUNC(Z1227*T1227,8),0)</f>
        <v>0</v>
      </c>
      <c r="AB1227" s="187">
        <f t="shared" ref="AB1227:AB1290" si="707">(AB1226)</f>
        <v>7.1215000000000001E-2</v>
      </c>
      <c r="AC1227" s="185">
        <f t="shared" si="694"/>
        <v>6</v>
      </c>
      <c r="AD1227" s="185">
        <v>252</v>
      </c>
      <c r="AE1227" s="184">
        <f t="shared" si="677"/>
        <v>1.001639283</v>
      </c>
      <c r="AF1227" s="177">
        <f t="shared" si="678"/>
        <v>480.62712363999998</v>
      </c>
      <c r="AG1227" s="177">
        <f t="shared" si="695"/>
        <v>489.49365275000002</v>
      </c>
      <c r="AH1227" s="188">
        <f t="shared" ref="AH1227:AH1290" si="708">IF(AA1227&gt;0,AA1227+AF1227,0)</f>
        <v>0</v>
      </c>
      <c r="AI1227" s="188"/>
      <c r="AJ1227" s="188"/>
      <c r="AK1227" s="188"/>
      <c r="AL1227" s="8"/>
      <c r="AM1227" s="8"/>
      <c r="AN1227" s="8"/>
      <c r="AO1227" s="8"/>
      <c r="AP1227" s="8"/>
      <c r="AQ1227" s="8"/>
      <c r="AR1227" s="5"/>
      <c r="AW1227" s="30"/>
      <c r="AX1227" s="30"/>
      <c r="BF1227" s="1"/>
      <c r="BG1227" s="1"/>
      <c r="BH1227" s="1"/>
      <c r="BI1227" s="1"/>
    </row>
    <row r="1228" spans="1:61" x14ac:dyDescent="0.2">
      <c r="A1228" s="125">
        <f t="shared" si="696"/>
        <v>43119</v>
      </c>
      <c r="B1228" s="177">
        <f t="shared" si="681"/>
        <v>299229.24531553063</v>
      </c>
      <c r="C1228" s="3">
        <f t="shared" si="697"/>
        <v>40395948.117596634</v>
      </c>
      <c r="D1228" s="177">
        <f t="shared" si="698"/>
        <v>241320.52568671</v>
      </c>
      <c r="E1228" s="177">
        <f t="shared" si="699"/>
        <v>5661.9019601700002</v>
      </c>
      <c r="F1228" s="178">
        <f t="shared" si="682"/>
        <v>235658.62372653998</v>
      </c>
      <c r="G1228" s="179">
        <f t="shared" si="700"/>
        <v>4894.92</v>
      </c>
      <c r="H1228" s="180">
        <f>IF(AND(N1228=1,N1227&gt;1),VLOOKUP(A1227,[1]Plan1!$CW$105:$CY$215,3),H1227)</f>
        <v>4916.46</v>
      </c>
      <c r="I1228" s="181">
        <f t="shared" si="683"/>
        <v>43050</v>
      </c>
      <c r="J1228" s="181">
        <f t="shared" si="701"/>
        <v>43080</v>
      </c>
      <c r="K1228" s="182">
        <f t="shared" si="684"/>
        <v>4.4004804981490064E-3</v>
      </c>
      <c r="L1228" s="213">
        <f t="shared" si="702"/>
        <v>43145</v>
      </c>
      <c r="M1228" s="183">
        <f t="shared" si="703"/>
        <v>23</v>
      </c>
      <c r="N1228" s="183">
        <f t="shared" si="685"/>
        <v>7</v>
      </c>
      <c r="O1228" s="177">
        <f t="shared" si="686"/>
        <v>1.0013372300000001</v>
      </c>
      <c r="P1228" s="184">
        <f t="shared" si="680"/>
        <v>1.0028005099999999</v>
      </c>
      <c r="Q1228" s="184">
        <f t="shared" si="704"/>
        <v>1.2364893477955774</v>
      </c>
      <c r="R1228" s="177">
        <f t="shared" si="679"/>
        <v>1.23814281</v>
      </c>
      <c r="S1228" s="177">
        <f t="shared" si="705"/>
        <v>1.21495468</v>
      </c>
      <c r="T1228" s="177">
        <f t="shared" si="687"/>
        <v>293193.50206312002</v>
      </c>
      <c r="U1228" s="177">
        <f t="shared" si="688"/>
        <v>1217.0523240397149</v>
      </c>
      <c r="V1228" s="177">
        <f t="shared" si="689"/>
        <v>56120.406854970912</v>
      </c>
      <c r="W1228" s="177">
        <f t="shared" si="690"/>
        <v>298657.98486572062</v>
      </c>
      <c r="X1228" s="185">
        <f t="shared" si="691"/>
        <v>0</v>
      </c>
      <c r="Y1228" s="177">
        <f t="shared" si="692"/>
        <v>0</v>
      </c>
      <c r="Z1228" s="186">
        <f t="shared" si="693"/>
        <v>0</v>
      </c>
      <c r="AA1228" s="177">
        <f t="shared" si="706"/>
        <v>0</v>
      </c>
      <c r="AB1228" s="187">
        <f t="shared" si="707"/>
        <v>7.1215000000000001E-2</v>
      </c>
      <c r="AC1228" s="185">
        <f t="shared" si="694"/>
        <v>7</v>
      </c>
      <c r="AD1228" s="185">
        <v>252</v>
      </c>
      <c r="AE1228" s="184">
        <f t="shared" si="677"/>
        <v>1.001912758</v>
      </c>
      <c r="AF1228" s="177">
        <f t="shared" si="678"/>
        <v>560.80821661000004</v>
      </c>
      <c r="AG1228" s="177">
        <f t="shared" si="695"/>
        <v>571.26044980999995</v>
      </c>
      <c r="AH1228" s="188">
        <f t="shared" si="708"/>
        <v>0</v>
      </c>
      <c r="AI1228" s="188"/>
      <c r="AJ1228" s="188"/>
      <c r="AK1228" s="188"/>
      <c r="AL1228" s="8"/>
      <c r="AM1228" s="8"/>
      <c r="AN1228" s="8"/>
      <c r="AO1228" s="8"/>
      <c r="AP1228" s="8"/>
      <c r="AQ1228" s="8"/>
      <c r="AR1228" s="5"/>
      <c r="AW1228" s="30"/>
      <c r="AX1228" s="30"/>
      <c r="BF1228" s="1"/>
      <c r="BG1228" s="1"/>
      <c r="BH1228" s="1"/>
      <c r="BI1228" s="1"/>
    </row>
    <row r="1229" spans="1:61" x14ac:dyDescent="0.2">
      <c r="A1229" s="125">
        <f t="shared" si="696"/>
        <v>43120</v>
      </c>
      <c r="B1229" s="177">
        <f t="shared" si="681"/>
        <v>299366.77470449958</v>
      </c>
      <c r="C1229" s="3">
        <f t="shared" si="697"/>
        <v>40414514.585107446</v>
      </c>
      <c r="D1229" s="177">
        <f t="shared" si="698"/>
        <v>241320.52568671</v>
      </c>
      <c r="E1229" s="177">
        <f t="shared" si="699"/>
        <v>5661.9019601700002</v>
      </c>
      <c r="F1229" s="178">
        <f t="shared" si="682"/>
        <v>235658.62372653998</v>
      </c>
      <c r="G1229" s="179">
        <f t="shared" si="700"/>
        <v>4894.92</v>
      </c>
      <c r="H1229" s="180">
        <f>IF(AND(N1229=1,N1228&gt;1),VLOOKUP(A1228,[1]Plan1!$CW$105:$CY$215,3),H1228)</f>
        <v>4916.46</v>
      </c>
      <c r="I1229" s="181">
        <f t="shared" si="683"/>
        <v>43050</v>
      </c>
      <c r="J1229" s="181">
        <f t="shared" si="701"/>
        <v>43080</v>
      </c>
      <c r="K1229" s="182">
        <f t="shared" si="684"/>
        <v>4.4004804981490064E-3</v>
      </c>
      <c r="L1229" s="213">
        <f t="shared" si="702"/>
        <v>43145</v>
      </c>
      <c r="M1229" s="183">
        <f t="shared" si="703"/>
        <v>23</v>
      </c>
      <c r="N1229" s="183">
        <f t="shared" si="685"/>
        <v>8</v>
      </c>
      <c r="O1229" s="177">
        <f t="shared" si="686"/>
        <v>1.0015284099999999</v>
      </c>
      <c r="P1229" s="184">
        <f t="shared" si="680"/>
        <v>1.0028005099999999</v>
      </c>
      <c r="Q1229" s="184">
        <f t="shared" si="704"/>
        <v>1.2364893477955774</v>
      </c>
      <c r="R1229" s="177">
        <f t="shared" si="679"/>
        <v>1.23837921</v>
      </c>
      <c r="S1229" s="177">
        <f t="shared" si="705"/>
        <v>1.21495468</v>
      </c>
      <c r="T1229" s="177">
        <f t="shared" si="687"/>
        <v>293193.50206312002</v>
      </c>
      <c r="U1229" s="177">
        <f t="shared" si="688"/>
        <v>1217.0523240397149</v>
      </c>
      <c r="V1229" s="177">
        <f t="shared" si="689"/>
        <v>56176.116553619846</v>
      </c>
      <c r="W1229" s="177">
        <f t="shared" si="690"/>
        <v>298713.69456436957</v>
      </c>
      <c r="X1229" s="185">
        <f t="shared" si="691"/>
        <v>0</v>
      </c>
      <c r="Y1229" s="177">
        <f t="shared" si="692"/>
        <v>0</v>
      </c>
      <c r="Z1229" s="186">
        <f t="shared" si="693"/>
        <v>0</v>
      </c>
      <c r="AA1229" s="177">
        <f t="shared" si="706"/>
        <v>0</v>
      </c>
      <c r="AB1229" s="187">
        <f t="shared" si="707"/>
        <v>7.1215000000000001E-2</v>
      </c>
      <c r="AC1229" s="185">
        <f t="shared" si="694"/>
        <v>8</v>
      </c>
      <c r="AD1229" s="185">
        <v>252</v>
      </c>
      <c r="AE1229" s="184">
        <f t="shared" si="677"/>
        <v>1.002186308</v>
      </c>
      <c r="AF1229" s="177">
        <f t="shared" si="678"/>
        <v>641.01129909999997</v>
      </c>
      <c r="AG1229" s="177">
        <f t="shared" si="695"/>
        <v>653.08014013000002</v>
      </c>
      <c r="AH1229" s="188">
        <f t="shared" si="708"/>
        <v>0</v>
      </c>
      <c r="AI1229" s="188"/>
      <c r="AJ1229" s="188"/>
      <c r="AK1229" s="188"/>
      <c r="AL1229" s="8"/>
      <c r="AM1229" s="8"/>
      <c r="AN1229" s="8"/>
      <c r="AO1229" s="8"/>
      <c r="AP1229" s="8"/>
      <c r="AQ1229" s="8"/>
      <c r="AR1229" s="5"/>
      <c r="AW1229" s="30"/>
      <c r="AX1229" s="30"/>
      <c r="BF1229" s="1"/>
      <c r="BG1229" s="1"/>
      <c r="BH1229" s="1"/>
      <c r="BI1229" s="1"/>
    </row>
    <row r="1230" spans="1:61" x14ac:dyDescent="0.2">
      <c r="A1230" s="125">
        <f t="shared" si="696"/>
        <v>43121</v>
      </c>
      <c r="B1230" s="177">
        <f t="shared" si="681"/>
        <v>299366.77470449958</v>
      </c>
      <c r="C1230" s="3">
        <f t="shared" si="697"/>
        <v>40414514.585107446</v>
      </c>
      <c r="D1230" s="177">
        <f t="shared" si="698"/>
        <v>241320.52568671</v>
      </c>
      <c r="E1230" s="177">
        <f t="shared" si="699"/>
        <v>5661.9019601700002</v>
      </c>
      <c r="F1230" s="178">
        <f t="shared" si="682"/>
        <v>235658.62372653998</v>
      </c>
      <c r="G1230" s="179">
        <f t="shared" si="700"/>
        <v>4894.92</v>
      </c>
      <c r="H1230" s="180">
        <f>IF(AND(N1230=1,N1229&gt;1),VLOOKUP(A1229,[1]Plan1!$CW$105:$CY$215,3),H1229)</f>
        <v>4916.46</v>
      </c>
      <c r="I1230" s="181">
        <f t="shared" si="683"/>
        <v>43050</v>
      </c>
      <c r="J1230" s="181">
        <f t="shared" si="701"/>
        <v>43080</v>
      </c>
      <c r="K1230" s="182">
        <f t="shared" si="684"/>
        <v>4.4004804981490064E-3</v>
      </c>
      <c r="L1230" s="213">
        <f t="shared" si="702"/>
        <v>43145</v>
      </c>
      <c r="M1230" s="183">
        <f t="shared" si="703"/>
        <v>23</v>
      </c>
      <c r="N1230" s="183">
        <f t="shared" si="685"/>
        <v>8</v>
      </c>
      <c r="O1230" s="177">
        <f t="shared" si="686"/>
        <v>1.0015284099999999</v>
      </c>
      <c r="P1230" s="184">
        <f t="shared" si="680"/>
        <v>1.0028005099999999</v>
      </c>
      <c r="Q1230" s="184">
        <f t="shared" si="704"/>
        <v>1.2364893477955774</v>
      </c>
      <c r="R1230" s="177">
        <f t="shared" si="679"/>
        <v>1.23837921</v>
      </c>
      <c r="S1230" s="177">
        <f t="shared" si="705"/>
        <v>1.21495468</v>
      </c>
      <c r="T1230" s="177">
        <f t="shared" si="687"/>
        <v>293193.50206312002</v>
      </c>
      <c r="U1230" s="177">
        <f t="shared" si="688"/>
        <v>1217.0523240397149</v>
      </c>
      <c r="V1230" s="177">
        <f t="shared" si="689"/>
        <v>56176.116553619846</v>
      </c>
      <c r="W1230" s="177">
        <f t="shared" si="690"/>
        <v>298713.69456436957</v>
      </c>
      <c r="X1230" s="185">
        <f t="shared" si="691"/>
        <v>0</v>
      </c>
      <c r="Y1230" s="177">
        <f t="shared" si="692"/>
        <v>0</v>
      </c>
      <c r="Z1230" s="186">
        <f t="shared" si="693"/>
        <v>0</v>
      </c>
      <c r="AA1230" s="177">
        <f t="shared" si="706"/>
        <v>0</v>
      </c>
      <c r="AB1230" s="187">
        <f t="shared" si="707"/>
        <v>7.1215000000000001E-2</v>
      </c>
      <c r="AC1230" s="185">
        <f t="shared" si="694"/>
        <v>8</v>
      </c>
      <c r="AD1230" s="185">
        <v>252</v>
      </c>
      <c r="AE1230" s="184">
        <f t="shared" si="677"/>
        <v>1.002186308</v>
      </c>
      <c r="AF1230" s="177">
        <f t="shared" si="678"/>
        <v>641.01129909999997</v>
      </c>
      <c r="AG1230" s="177">
        <f t="shared" si="695"/>
        <v>653.08014013000002</v>
      </c>
      <c r="AH1230" s="188">
        <f t="shared" si="708"/>
        <v>0</v>
      </c>
      <c r="AI1230" s="188"/>
      <c r="AJ1230" s="188"/>
      <c r="AK1230" s="188"/>
      <c r="AL1230" s="8"/>
      <c r="AM1230" s="8"/>
      <c r="AN1230" s="8"/>
      <c r="AO1230" s="8"/>
      <c r="AP1230" s="8"/>
      <c r="AQ1230" s="8"/>
      <c r="AR1230" s="5"/>
      <c r="AW1230" s="30"/>
      <c r="AX1230" s="30"/>
      <c r="BF1230" s="1"/>
      <c r="BG1230" s="1"/>
      <c r="BH1230" s="1"/>
      <c r="BI1230" s="1"/>
    </row>
    <row r="1231" spans="1:61" x14ac:dyDescent="0.2">
      <c r="A1231" s="125">
        <f t="shared" si="696"/>
        <v>43122</v>
      </c>
      <c r="B1231" s="177">
        <f t="shared" si="681"/>
        <v>299366.77470449958</v>
      </c>
      <c r="C1231" s="3">
        <f t="shared" si="697"/>
        <v>40414514.585107446</v>
      </c>
      <c r="D1231" s="177">
        <f t="shared" si="698"/>
        <v>241320.52568671</v>
      </c>
      <c r="E1231" s="177">
        <f t="shared" si="699"/>
        <v>5661.9019601700002</v>
      </c>
      <c r="F1231" s="178">
        <f t="shared" si="682"/>
        <v>235658.62372653998</v>
      </c>
      <c r="G1231" s="179">
        <f t="shared" si="700"/>
        <v>4894.92</v>
      </c>
      <c r="H1231" s="180">
        <f>IF(AND(N1231=1,N1230&gt;1),VLOOKUP(A1230,[1]Plan1!$CW$105:$CY$215,3),H1230)</f>
        <v>4916.46</v>
      </c>
      <c r="I1231" s="181">
        <f t="shared" si="683"/>
        <v>43050</v>
      </c>
      <c r="J1231" s="181">
        <f t="shared" si="701"/>
        <v>43080</v>
      </c>
      <c r="K1231" s="182">
        <f t="shared" si="684"/>
        <v>4.4004804981490064E-3</v>
      </c>
      <c r="L1231" s="213">
        <f t="shared" si="702"/>
        <v>43145</v>
      </c>
      <c r="M1231" s="183">
        <f t="shared" si="703"/>
        <v>23</v>
      </c>
      <c r="N1231" s="183">
        <f t="shared" si="685"/>
        <v>8</v>
      </c>
      <c r="O1231" s="177">
        <f t="shared" si="686"/>
        <v>1.0015284099999999</v>
      </c>
      <c r="P1231" s="184">
        <f t="shared" si="680"/>
        <v>1.0028005099999999</v>
      </c>
      <c r="Q1231" s="184">
        <f t="shared" si="704"/>
        <v>1.2364893477955774</v>
      </c>
      <c r="R1231" s="177">
        <f t="shared" si="679"/>
        <v>1.23837921</v>
      </c>
      <c r="S1231" s="177">
        <f t="shared" si="705"/>
        <v>1.21495468</v>
      </c>
      <c r="T1231" s="177">
        <f t="shared" si="687"/>
        <v>293193.50206312002</v>
      </c>
      <c r="U1231" s="177">
        <f t="shared" si="688"/>
        <v>1217.0523240397149</v>
      </c>
      <c r="V1231" s="177">
        <f t="shared" si="689"/>
        <v>56176.116553619846</v>
      </c>
      <c r="W1231" s="177">
        <f t="shared" si="690"/>
        <v>298713.69456436957</v>
      </c>
      <c r="X1231" s="185">
        <f t="shared" si="691"/>
        <v>0</v>
      </c>
      <c r="Y1231" s="177">
        <f t="shared" si="692"/>
        <v>0</v>
      </c>
      <c r="Z1231" s="186">
        <f t="shared" si="693"/>
        <v>0</v>
      </c>
      <c r="AA1231" s="177">
        <f t="shared" si="706"/>
        <v>0</v>
      </c>
      <c r="AB1231" s="187">
        <f t="shared" si="707"/>
        <v>7.1215000000000001E-2</v>
      </c>
      <c r="AC1231" s="185">
        <f t="shared" si="694"/>
        <v>8</v>
      </c>
      <c r="AD1231" s="185">
        <v>252</v>
      </c>
      <c r="AE1231" s="184">
        <f t="shared" si="677"/>
        <v>1.002186308</v>
      </c>
      <c r="AF1231" s="177">
        <f t="shared" si="678"/>
        <v>641.01129909999997</v>
      </c>
      <c r="AG1231" s="177">
        <f t="shared" si="695"/>
        <v>653.08014013000002</v>
      </c>
      <c r="AH1231" s="188">
        <f t="shared" si="708"/>
        <v>0</v>
      </c>
      <c r="AI1231" s="188"/>
      <c r="AJ1231" s="188"/>
      <c r="AK1231" s="188"/>
      <c r="AL1231" s="8"/>
      <c r="AM1231" s="8"/>
      <c r="AN1231" s="8"/>
      <c r="AO1231" s="8"/>
      <c r="AP1231" s="8"/>
      <c r="AQ1231" s="8"/>
      <c r="AR1231" s="5"/>
      <c r="AW1231" s="30"/>
      <c r="AX1231" s="30"/>
      <c r="BF1231" s="1"/>
      <c r="BG1231" s="1"/>
      <c r="BH1231" s="1"/>
      <c r="BI1231" s="1"/>
    </row>
    <row r="1232" spans="1:61" x14ac:dyDescent="0.2">
      <c r="A1232" s="125">
        <f t="shared" si="696"/>
        <v>43123</v>
      </c>
      <c r="B1232" s="177">
        <f t="shared" si="681"/>
        <v>299504.36140595103</v>
      </c>
      <c r="C1232" s="3">
        <f t="shared" si="697"/>
        <v>40433088.789803386</v>
      </c>
      <c r="D1232" s="177">
        <f t="shared" si="698"/>
        <v>241320.52568671</v>
      </c>
      <c r="E1232" s="177">
        <f t="shared" si="699"/>
        <v>5661.9019601700002</v>
      </c>
      <c r="F1232" s="178">
        <f t="shared" si="682"/>
        <v>235658.62372653998</v>
      </c>
      <c r="G1232" s="179">
        <f t="shared" si="700"/>
        <v>4894.92</v>
      </c>
      <c r="H1232" s="180">
        <f>IF(AND(N1232=1,N1231&gt;1),VLOOKUP(A1231,[1]Plan1!$CW$105:$CY$215,3),H1231)</f>
        <v>4916.46</v>
      </c>
      <c r="I1232" s="181">
        <f t="shared" si="683"/>
        <v>43050</v>
      </c>
      <c r="J1232" s="181">
        <f t="shared" si="701"/>
        <v>43080</v>
      </c>
      <c r="K1232" s="182">
        <f t="shared" si="684"/>
        <v>4.4004804981490064E-3</v>
      </c>
      <c r="L1232" s="213">
        <f t="shared" si="702"/>
        <v>43145</v>
      </c>
      <c r="M1232" s="183">
        <f t="shared" si="703"/>
        <v>23</v>
      </c>
      <c r="N1232" s="183">
        <f t="shared" si="685"/>
        <v>9</v>
      </c>
      <c r="O1232" s="177">
        <f t="shared" si="686"/>
        <v>1.00171962</v>
      </c>
      <c r="P1232" s="184">
        <f t="shared" si="680"/>
        <v>1.0028005099999999</v>
      </c>
      <c r="Q1232" s="184">
        <f t="shared" si="704"/>
        <v>1.2364893477955774</v>
      </c>
      <c r="R1232" s="177">
        <f t="shared" si="679"/>
        <v>1.23861563</v>
      </c>
      <c r="S1232" s="177">
        <f t="shared" si="705"/>
        <v>1.21495468</v>
      </c>
      <c r="T1232" s="177">
        <f t="shared" si="687"/>
        <v>293193.50206312002</v>
      </c>
      <c r="U1232" s="177">
        <f t="shared" si="688"/>
        <v>1217.0523240397149</v>
      </c>
      <c r="V1232" s="177">
        <f t="shared" si="689"/>
        <v>56231.830965441281</v>
      </c>
      <c r="W1232" s="177">
        <f t="shared" si="690"/>
        <v>298769.40897619101</v>
      </c>
      <c r="X1232" s="185">
        <f t="shared" si="691"/>
        <v>0</v>
      </c>
      <c r="Y1232" s="177">
        <f t="shared" si="692"/>
        <v>0</v>
      </c>
      <c r="Z1232" s="186">
        <f t="shared" si="693"/>
        <v>0</v>
      </c>
      <c r="AA1232" s="177">
        <f t="shared" si="706"/>
        <v>0</v>
      </c>
      <c r="AB1232" s="187">
        <f t="shared" si="707"/>
        <v>7.1215000000000001E-2</v>
      </c>
      <c r="AC1232" s="185">
        <f t="shared" si="694"/>
        <v>9</v>
      </c>
      <c r="AD1232" s="185">
        <v>252</v>
      </c>
      <c r="AE1232" s="184">
        <f t="shared" si="677"/>
        <v>1.0024599320000001</v>
      </c>
      <c r="AF1232" s="177">
        <f t="shared" si="678"/>
        <v>721.23607790999995</v>
      </c>
      <c r="AG1232" s="177">
        <f t="shared" si="695"/>
        <v>734.95242975999997</v>
      </c>
      <c r="AH1232" s="188">
        <f t="shared" si="708"/>
        <v>0</v>
      </c>
      <c r="AI1232" s="188"/>
      <c r="AJ1232" s="188"/>
      <c r="AK1232" s="188"/>
      <c r="AL1232" s="8"/>
      <c r="AM1232" s="8"/>
      <c r="AN1232" s="8"/>
      <c r="AO1232" s="8"/>
      <c r="AP1232" s="8"/>
      <c r="AQ1232" s="8"/>
      <c r="AR1232" s="5"/>
      <c r="AW1232" s="30"/>
      <c r="AX1232" s="30"/>
      <c r="BF1232" s="1"/>
      <c r="BG1232" s="1"/>
      <c r="BH1232" s="1"/>
      <c r="BI1232" s="1"/>
    </row>
    <row r="1233" spans="1:61" x14ac:dyDescent="0.2">
      <c r="A1233" s="125">
        <f t="shared" si="696"/>
        <v>43124</v>
      </c>
      <c r="B1233" s="177">
        <f t="shared" si="681"/>
        <v>299642.01518704987</v>
      </c>
      <c r="C1233" s="3">
        <f t="shared" si="697"/>
        <v>40451672.05025173</v>
      </c>
      <c r="D1233" s="177">
        <f t="shared" si="698"/>
        <v>241320.52568671</v>
      </c>
      <c r="E1233" s="177">
        <f t="shared" si="699"/>
        <v>5661.9019601700002</v>
      </c>
      <c r="F1233" s="178">
        <f t="shared" si="682"/>
        <v>235658.62372653998</v>
      </c>
      <c r="G1233" s="179">
        <f t="shared" si="700"/>
        <v>4894.92</v>
      </c>
      <c r="H1233" s="180">
        <f>IF(AND(N1233=1,N1232&gt;1),VLOOKUP(A1232,[1]Plan1!$CW$105:$CY$215,3),H1232)</f>
        <v>4916.46</v>
      </c>
      <c r="I1233" s="181">
        <f t="shared" si="683"/>
        <v>43050</v>
      </c>
      <c r="J1233" s="181">
        <f t="shared" si="701"/>
        <v>43080</v>
      </c>
      <c r="K1233" s="182">
        <f t="shared" si="684"/>
        <v>4.4004804981490064E-3</v>
      </c>
      <c r="L1233" s="213">
        <f t="shared" si="702"/>
        <v>43145</v>
      </c>
      <c r="M1233" s="183">
        <f t="shared" si="703"/>
        <v>23</v>
      </c>
      <c r="N1233" s="183">
        <f t="shared" si="685"/>
        <v>10</v>
      </c>
      <c r="O1233" s="177">
        <f t="shared" si="686"/>
        <v>1.0019108699999999</v>
      </c>
      <c r="P1233" s="184">
        <f t="shared" si="680"/>
        <v>1.0028005099999999</v>
      </c>
      <c r="Q1233" s="184">
        <f t="shared" si="704"/>
        <v>1.2364893477955774</v>
      </c>
      <c r="R1233" s="177">
        <f t="shared" si="679"/>
        <v>1.2388521100000001</v>
      </c>
      <c r="S1233" s="177">
        <f t="shared" si="705"/>
        <v>1.21495468</v>
      </c>
      <c r="T1233" s="177">
        <f t="shared" si="687"/>
        <v>293193.50206312002</v>
      </c>
      <c r="U1233" s="177">
        <f t="shared" si="688"/>
        <v>1217.0523240397149</v>
      </c>
      <c r="V1233" s="177">
        <f t="shared" si="689"/>
        <v>56287.559516780151</v>
      </c>
      <c r="W1233" s="177">
        <f t="shared" si="690"/>
        <v>298825.13752752985</v>
      </c>
      <c r="X1233" s="185">
        <f t="shared" si="691"/>
        <v>0</v>
      </c>
      <c r="Y1233" s="177">
        <f t="shared" si="692"/>
        <v>0</v>
      </c>
      <c r="Z1233" s="186">
        <f t="shared" si="693"/>
        <v>0</v>
      </c>
      <c r="AA1233" s="177">
        <f t="shared" si="706"/>
        <v>0</v>
      </c>
      <c r="AB1233" s="187">
        <f t="shared" si="707"/>
        <v>7.1215000000000001E-2</v>
      </c>
      <c r="AC1233" s="185">
        <f t="shared" si="694"/>
        <v>10</v>
      </c>
      <c r="AD1233" s="185">
        <v>252</v>
      </c>
      <c r="AE1233" s="184">
        <f t="shared" si="677"/>
        <v>1.0027336309999999</v>
      </c>
      <c r="AF1233" s="177">
        <f t="shared" si="678"/>
        <v>801.48284622999995</v>
      </c>
      <c r="AG1233" s="177">
        <f t="shared" si="695"/>
        <v>816.87765951999995</v>
      </c>
      <c r="AH1233" s="188">
        <f t="shared" si="708"/>
        <v>0</v>
      </c>
      <c r="AI1233" s="188"/>
      <c r="AJ1233" s="188"/>
      <c r="AK1233" s="188"/>
      <c r="AL1233" s="8"/>
      <c r="AM1233" s="8"/>
      <c r="AN1233" s="8"/>
      <c r="AO1233" s="8"/>
      <c r="AP1233" s="8"/>
      <c r="AQ1233" s="8"/>
      <c r="AR1233" s="5"/>
      <c r="AW1233" s="30"/>
      <c r="AX1233" s="30"/>
      <c r="BF1233" s="1"/>
      <c r="BG1233" s="1"/>
      <c r="BH1233" s="1"/>
      <c r="BI1233" s="1"/>
    </row>
    <row r="1234" spans="1:61" x14ac:dyDescent="0.2">
      <c r="A1234" s="125">
        <f t="shared" si="696"/>
        <v>43125</v>
      </c>
      <c r="B1234" s="177">
        <f t="shared" si="681"/>
        <v>299779.73370827991</v>
      </c>
      <c r="C1234" s="3">
        <f t="shared" si="697"/>
        <v>40470264.050617784</v>
      </c>
      <c r="D1234" s="177">
        <f t="shared" si="698"/>
        <v>241320.52568671</v>
      </c>
      <c r="E1234" s="177">
        <f t="shared" si="699"/>
        <v>5661.9019601700002</v>
      </c>
      <c r="F1234" s="178">
        <f t="shared" si="682"/>
        <v>235658.62372653998</v>
      </c>
      <c r="G1234" s="179">
        <f t="shared" si="700"/>
        <v>4894.92</v>
      </c>
      <c r="H1234" s="180">
        <f>IF(AND(N1234=1,N1233&gt;1),VLOOKUP(A1233,[1]Plan1!$CW$105:$CY$215,3),H1233)</f>
        <v>4916.46</v>
      </c>
      <c r="I1234" s="181">
        <f t="shared" si="683"/>
        <v>43050</v>
      </c>
      <c r="J1234" s="181">
        <f t="shared" si="701"/>
        <v>43080</v>
      </c>
      <c r="K1234" s="182">
        <f t="shared" si="684"/>
        <v>4.4004804981490064E-3</v>
      </c>
      <c r="L1234" s="213">
        <f t="shared" si="702"/>
        <v>43145</v>
      </c>
      <c r="M1234" s="183">
        <f t="shared" si="703"/>
        <v>23</v>
      </c>
      <c r="N1234" s="183">
        <f t="shared" si="685"/>
        <v>11</v>
      </c>
      <c r="O1234" s="177">
        <f t="shared" si="686"/>
        <v>1.00210216</v>
      </c>
      <c r="P1234" s="184">
        <f t="shared" si="680"/>
        <v>1.0028005099999999</v>
      </c>
      <c r="Q1234" s="184">
        <f t="shared" si="704"/>
        <v>1.2364893477955774</v>
      </c>
      <c r="R1234" s="177">
        <f t="shared" si="679"/>
        <v>1.2390886400000001</v>
      </c>
      <c r="S1234" s="177">
        <f t="shared" si="705"/>
        <v>1.21495468</v>
      </c>
      <c r="T1234" s="177">
        <f t="shared" si="687"/>
        <v>293193.50206312002</v>
      </c>
      <c r="U1234" s="177">
        <f t="shared" si="688"/>
        <v>1217.0523240397149</v>
      </c>
      <c r="V1234" s="177">
        <f t="shared" si="689"/>
        <v>56343.299851050193</v>
      </c>
      <c r="W1234" s="177">
        <f t="shared" si="690"/>
        <v>298880.87786179991</v>
      </c>
      <c r="X1234" s="185">
        <f t="shared" si="691"/>
        <v>0</v>
      </c>
      <c r="Y1234" s="177">
        <f t="shared" si="692"/>
        <v>0</v>
      </c>
      <c r="Z1234" s="186">
        <f t="shared" si="693"/>
        <v>0</v>
      </c>
      <c r="AA1234" s="177">
        <f t="shared" si="706"/>
        <v>0</v>
      </c>
      <c r="AB1234" s="187">
        <f t="shared" si="707"/>
        <v>7.1215000000000001E-2</v>
      </c>
      <c r="AC1234" s="185">
        <f t="shared" si="694"/>
        <v>11</v>
      </c>
      <c r="AD1234" s="185">
        <v>252</v>
      </c>
      <c r="AE1234" s="184">
        <f t="shared" si="677"/>
        <v>1.003007405</v>
      </c>
      <c r="AF1234" s="177">
        <f t="shared" si="678"/>
        <v>881.75160406999998</v>
      </c>
      <c r="AG1234" s="177">
        <f t="shared" si="695"/>
        <v>898.85584647999997</v>
      </c>
      <c r="AH1234" s="188">
        <f t="shared" si="708"/>
        <v>0</v>
      </c>
      <c r="AI1234" s="188"/>
      <c r="AJ1234" s="188"/>
      <c r="AK1234" s="188"/>
      <c r="AL1234" s="8"/>
      <c r="AM1234" s="8"/>
      <c r="AN1234" s="8"/>
      <c r="AO1234" s="8"/>
      <c r="AP1234" s="8"/>
      <c r="AQ1234" s="8"/>
      <c r="AR1234" s="5"/>
      <c r="AW1234" s="30"/>
      <c r="AX1234" s="30"/>
      <c r="BF1234" s="1"/>
      <c r="BG1234" s="1"/>
      <c r="BH1234" s="1"/>
      <c r="BI1234" s="1"/>
    </row>
    <row r="1235" spans="1:61" x14ac:dyDescent="0.2">
      <c r="A1235" s="125">
        <f t="shared" si="696"/>
        <v>43126</v>
      </c>
      <c r="B1235" s="177">
        <f t="shared" si="681"/>
        <v>299917.51669292111</v>
      </c>
      <c r="C1235" s="3">
        <f t="shared" si="697"/>
        <v>40488864.753544353</v>
      </c>
      <c r="D1235" s="177">
        <f t="shared" si="698"/>
        <v>241320.52568671</v>
      </c>
      <c r="E1235" s="177">
        <f t="shared" si="699"/>
        <v>5661.9019601700002</v>
      </c>
      <c r="F1235" s="178">
        <f t="shared" si="682"/>
        <v>235658.62372653998</v>
      </c>
      <c r="G1235" s="179">
        <f t="shared" si="700"/>
        <v>4894.92</v>
      </c>
      <c r="H1235" s="180">
        <f>IF(AND(N1235=1,N1234&gt;1),VLOOKUP(A1234,[1]Plan1!$CW$105:$CY$215,3),H1234)</f>
        <v>4916.46</v>
      </c>
      <c r="I1235" s="181">
        <f t="shared" si="683"/>
        <v>43050</v>
      </c>
      <c r="J1235" s="181">
        <f t="shared" si="701"/>
        <v>43080</v>
      </c>
      <c r="K1235" s="182">
        <f t="shared" si="684"/>
        <v>4.4004804981490064E-3</v>
      </c>
      <c r="L1235" s="213">
        <f t="shared" si="702"/>
        <v>43145</v>
      </c>
      <c r="M1235" s="183">
        <f t="shared" si="703"/>
        <v>23</v>
      </c>
      <c r="N1235" s="183">
        <f t="shared" si="685"/>
        <v>12</v>
      </c>
      <c r="O1235" s="177">
        <f t="shared" si="686"/>
        <v>1.00229349</v>
      </c>
      <c r="P1235" s="184">
        <f t="shared" si="680"/>
        <v>1.0028005099999999</v>
      </c>
      <c r="Q1235" s="184">
        <f t="shared" si="704"/>
        <v>1.2364893477955774</v>
      </c>
      <c r="R1235" s="177">
        <f t="shared" si="679"/>
        <v>1.23932522</v>
      </c>
      <c r="S1235" s="177">
        <f t="shared" si="705"/>
        <v>1.21495468</v>
      </c>
      <c r="T1235" s="177">
        <f t="shared" si="687"/>
        <v>293193.50206312002</v>
      </c>
      <c r="U1235" s="177">
        <f t="shared" si="688"/>
        <v>1217.0523240397149</v>
      </c>
      <c r="V1235" s="177">
        <f t="shared" si="689"/>
        <v>56399.051968251406</v>
      </c>
      <c r="W1235" s="177">
        <f t="shared" si="690"/>
        <v>298936.62997900113</v>
      </c>
      <c r="X1235" s="185">
        <f t="shared" si="691"/>
        <v>0</v>
      </c>
      <c r="Y1235" s="177">
        <f t="shared" si="692"/>
        <v>0</v>
      </c>
      <c r="Z1235" s="186">
        <f t="shared" si="693"/>
        <v>0</v>
      </c>
      <c r="AA1235" s="177">
        <f t="shared" si="706"/>
        <v>0</v>
      </c>
      <c r="AB1235" s="187">
        <f t="shared" si="707"/>
        <v>7.1215000000000001E-2</v>
      </c>
      <c r="AC1235" s="185">
        <f t="shared" si="694"/>
        <v>12</v>
      </c>
      <c r="AD1235" s="185">
        <v>252</v>
      </c>
      <c r="AE1235" s="184">
        <f t="shared" si="677"/>
        <v>1.0032812529999999</v>
      </c>
      <c r="AF1235" s="177">
        <f t="shared" si="678"/>
        <v>962.04205821999994</v>
      </c>
      <c r="AG1235" s="177">
        <f t="shared" si="695"/>
        <v>980.88671392000003</v>
      </c>
      <c r="AH1235" s="188">
        <f t="shared" si="708"/>
        <v>0</v>
      </c>
      <c r="AI1235" s="188"/>
      <c r="AJ1235" s="188"/>
      <c r="AK1235" s="188"/>
      <c r="AL1235" s="8"/>
      <c r="AM1235" s="8"/>
      <c r="AN1235" s="8"/>
      <c r="AO1235" s="8"/>
      <c r="AP1235" s="8"/>
      <c r="AQ1235" s="8"/>
      <c r="AR1235" s="5"/>
      <c r="AW1235" s="30"/>
      <c r="AX1235" s="30"/>
      <c r="BF1235" s="1"/>
      <c r="BG1235" s="1"/>
      <c r="BH1235" s="1"/>
      <c r="BI1235" s="1"/>
    </row>
    <row r="1236" spans="1:61" x14ac:dyDescent="0.2">
      <c r="A1236" s="125">
        <f t="shared" si="696"/>
        <v>43127</v>
      </c>
      <c r="B1236" s="177">
        <f t="shared" si="681"/>
        <v>300055.36003109108</v>
      </c>
      <c r="C1236" s="3">
        <f t="shared" si="697"/>
        <v>40507473.604197294</v>
      </c>
      <c r="D1236" s="177">
        <f t="shared" si="698"/>
        <v>241320.52568671</v>
      </c>
      <c r="E1236" s="177">
        <f t="shared" si="699"/>
        <v>5661.9019601700002</v>
      </c>
      <c r="F1236" s="178">
        <f t="shared" si="682"/>
        <v>235658.62372653998</v>
      </c>
      <c r="G1236" s="179">
        <f t="shared" si="700"/>
        <v>4894.92</v>
      </c>
      <c r="H1236" s="180">
        <f>IF(AND(N1236=1,N1235&gt;1),VLOOKUP(A1235,[1]Plan1!$CW$105:$CY$215,3),H1235)</f>
        <v>4916.46</v>
      </c>
      <c r="I1236" s="181">
        <f t="shared" si="683"/>
        <v>43050</v>
      </c>
      <c r="J1236" s="181">
        <f t="shared" si="701"/>
        <v>43080</v>
      </c>
      <c r="K1236" s="182">
        <f t="shared" si="684"/>
        <v>4.4004804981490064E-3</v>
      </c>
      <c r="L1236" s="213">
        <f t="shared" si="702"/>
        <v>43145</v>
      </c>
      <c r="M1236" s="183">
        <f t="shared" si="703"/>
        <v>23</v>
      </c>
      <c r="N1236" s="183">
        <f t="shared" si="685"/>
        <v>13</v>
      </c>
      <c r="O1236" s="177">
        <f t="shared" si="686"/>
        <v>1.0024848500000001</v>
      </c>
      <c r="P1236" s="184">
        <f t="shared" si="680"/>
        <v>1.0028005099999999</v>
      </c>
      <c r="Q1236" s="184">
        <f t="shared" si="704"/>
        <v>1.2364893477955774</v>
      </c>
      <c r="R1236" s="177">
        <f t="shared" si="679"/>
        <v>1.23956183</v>
      </c>
      <c r="S1236" s="177">
        <f t="shared" si="705"/>
        <v>1.21495468</v>
      </c>
      <c r="T1236" s="177">
        <f t="shared" si="687"/>
        <v>293193.50206312002</v>
      </c>
      <c r="U1236" s="177">
        <f t="shared" si="688"/>
        <v>1217.0523240397149</v>
      </c>
      <c r="V1236" s="177">
        <f t="shared" si="689"/>
        <v>56454.811155211333</v>
      </c>
      <c r="W1236" s="177">
        <f t="shared" si="690"/>
        <v>298992.38916596107</v>
      </c>
      <c r="X1236" s="185">
        <f t="shared" si="691"/>
        <v>0</v>
      </c>
      <c r="Y1236" s="177">
        <f t="shared" si="692"/>
        <v>0</v>
      </c>
      <c r="Z1236" s="186">
        <f t="shared" si="693"/>
        <v>0</v>
      </c>
      <c r="AA1236" s="177">
        <f t="shared" si="706"/>
        <v>0</v>
      </c>
      <c r="AB1236" s="187">
        <f t="shared" si="707"/>
        <v>7.1215000000000001E-2</v>
      </c>
      <c r="AC1236" s="185">
        <f t="shared" si="694"/>
        <v>13</v>
      </c>
      <c r="AD1236" s="185">
        <v>252</v>
      </c>
      <c r="AE1236" s="184">
        <f t="shared" si="677"/>
        <v>1.003555177</v>
      </c>
      <c r="AF1236" s="177">
        <f t="shared" si="678"/>
        <v>1042.35479508</v>
      </c>
      <c r="AG1236" s="177">
        <f t="shared" si="695"/>
        <v>1062.97086513</v>
      </c>
      <c r="AH1236" s="188">
        <f t="shared" si="708"/>
        <v>0</v>
      </c>
      <c r="AI1236" s="188"/>
      <c r="AJ1236" s="188"/>
      <c r="AK1236" s="188"/>
      <c r="AL1236" s="8"/>
      <c r="AM1236" s="8"/>
      <c r="AN1236" s="8"/>
      <c r="AO1236" s="8"/>
      <c r="AP1236" s="8"/>
      <c r="AQ1236" s="8"/>
      <c r="AR1236" s="5"/>
      <c r="AW1236" s="30"/>
      <c r="AX1236" s="30"/>
      <c r="BF1236" s="1"/>
      <c r="BG1236" s="1"/>
      <c r="BH1236" s="1"/>
      <c r="BI1236" s="1"/>
    </row>
    <row r="1237" spans="1:61" x14ac:dyDescent="0.2">
      <c r="A1237" s="125">
        <f t="shared" si="696"/>
        <v>43128</v>
      </c>
      <c r="B1237" s="177">
        <f t="shared" si="681"/>
        <v>300055.36003109108</v>
      </c>
      <c r="C1237" s="3">
        <f t="shared" si="697"/>
        <v>40507473.604197294</v>
      </c>
      <c r="D1237" s="177">
        <f t="shared" si="698"/>
        <v>241320.52568671</v>
      </c>
      <c r="E1237" s="177">
        <f t="shared" si="699"/>
        <v>5661.9019601700002</v>
      </c>
      <c r="F1237" s="178">
        <f t="shared" si="682"/>
        <v>235658.62372653998</v>
      </c>
      <c r="G1237" s="179">
        <f t="shared" si="700"/>
        <v>4894.92</v>
      </c>
      <c r="H1237" s="180">
        <f>IF(AND(N1237=1,N1236&gt;1),VLOOKUP(A1236,[1]Plan1!$CW$105:$CY$215,3),H1236)</f>
        <v>4916.46</v>
      </c>
      <c r="I1237" s="181">
        <f t="shared" si="683"/>
        <v>43050</v>
      </c>
      <c r="J1237" s="181">
        <f t="shared" si="701"/>
        <v>43080</v>
      </c>
      <c r="K1237" s="182">
        <f t="shared" si="684"/>
        <v>4.4004804981490064E-3</v>
      </c>
      <c r="L1237" s="213">
        <f t="shared" si="702"/>
        <v>43145</v>
      </c>
      <c r="M1237" s="183">
        <f t="shared" si="703"/>
        <v>23</v>
      </c>
      <c r="N1237" s="183">
        <f t="shared" si="685"/>
        <v>13</v>
      </c>
      <c r="O1237" s="177">
        <f t="shared" si="686"/>
        <v>1.0024848500000001</v>
      </c>
      <c r="P1237" s="184">
        <f t="shared" si="680"/>
        <v>1.0028005099999999</v>
      </c>
      <c r="Q1237" s="184">
        <f t="shared" si="704"/>
        <v>1.2364893477955774</v>
      </c>
      <c r="R1237" s="177">
        <f t="shared" si="679"/>
        <v>1.23956183</v>
      </c>
      <c r="S1237" s="177">
        <f t="shared" si="705"/>
        <v>1.21495468</v>
      </c>
      <c r="T1237" s="177">
        <f t="shared" si="687"/>
        <v>293193.50206312002</v>
      </c>
      <c r="U1237" s="177">
        <f t="shared" si="688"/>
        <v>1217.0523240397149</v>
      </c>
      <c r="V1237" s="177">
        <f t="shared" si="689"/>
        <v>56454.811155211333</v>
      </c>
      <c r="W1237" s="177">
        <f t="shared" si="690"/>
        <v>298992.38916596107</v>
      </c>
      <c r="X1237" s="185">
        <f t="shared" si="691"/>
        <v>0</v>
      </c>
      <c r="Y1237" s="177">
        <f t="shared" si="692"/>
        <v>0</v>
      </c>
      <c r="Z1237" s="186">
        <f t="shared" si="693"/>
        <v>0</v>
      </c>
      <c r="AA1237" s="177">
        <f t="shared" si="706"/>
        <v>0</v>
      </c>
      <c r="AB1237" s="187">
        <f t="shared" si="707"/>
        <v>7.1215000000000001E-2</v>
      </c>
      <c r="AC1237" s="185">
        <f t="shared" si="694"/>
        <v>13</v>
      </c>
      <c r="AD1237" s="185">
        <v>252</v>
      </c>
      <c r="AE1237" s="184">
        <f t="shared" si="677"/>
        <v>1.003555177</v>
      </c>
      <c r="AF1237" s="177">
        <f t="shared" si="678"/>
        <v>1042.35479508</v>
      </c>
      <c r="AG1237" s="177">
        <f t="shared" si="695"/>
        <v>1062.97086513</v>
      </c>
      <c r="AH1237" s="188">
        <f t="shared" si="708"/>
        <v>0</v>
      </c>
      <c r="AI1237" s="188"/>
      <c r="AJ1237" s="188"/>
      <c r="AK1237" s="188"/>
      <c r="AL1237" s="8"/>
      <c r="AM1237" s="8"/>
      <c r="AN1237" s="8"/>
      <c r="AO1237" s="8"/>
      <c r="AP1237" s="8"/>
      <c r="AQ1237" s="8"/>
      <c r="AR1237" s="5"/>
      <c r="AW1237" s="30"/>
      <c r="AX1237" s="30"/>
      <c r="BF1237" s="1"/>
      <c r="BG1237" s="1"/>
      <c r="BH1237" s="1"/>
      <c r="BI1237" s="1"/>
    </row>
    <row r="1238" spans="1:61" x14ac:dyDescent="0.2">
      <c r="A1238" s="125">
        <f t="shared" si="696"/>
        <v>43129</v>
      </c>
      <c r="B1238" s="177">
        <f t="shared" si="681"/>
        <v>300055.36003109108</v>
      </c>
      <c r="C1238" s="3">
        <f t="shared" si="697"/>
        <v>40507473.604197294</v>
      </c>
      <c r="D1238" s="177">
        <f t="shared" si="698"/>
        <v>241320.52568671</v>
      </c>
      <c r="E1238" s="177">
        <f t="shared" si="699"/>
        <v>5661.9019601700002</v>
      </c>
      <c r="F1238" s="178">
        <f t="shared" si="682"/>
        <v>235658.62372653998</v>
      </c>
      <c r="G1238" s="179">
        <f t="shared" si="700"/>
        <v>4894.92</v>
      </c>
      <c r="H1238" s="180">
        <f>IF(AND(N1238=1,N1237&gt;1),VLOOKUP(A1237,[1]Plan1!$CW$105:$CY$215,3),H1237)</f>
        <v>4916.46</v>
      </c>
      <c r="I1238" s="181">
        <f t="shared" si="683"/>
        <v>43050</v>
      </c>
      <c r="J1238" s="181">
        <f t="shared" si="701"/>
        <v>43080</v>
      </c>
      <c r="K1238" s="182">
        <f t="shared" si="684"/>
        <v>4.4004804981490064E-3</v>
      </c>
      <c r="L1238" s="213">
        <f t="shared" si="702"/>
        <v>43145</v>
      </c>
      <c r="M1238" s="183">
        <f t="shared" si="703"/>
        <v>23</v>
      </c>
      <c r="N1238" s="183">
        <f t="shared" si="685"/>
        <v>13</v>
      </c>
      <c r="O1238" s="177">
        <f t="shared" si="686"/>
        <v>1.0024848500000001</v>
      </c>
      <c r="P1238" s="184">
        <f t="shared" si="680"/>
        <v>1.0028005099999999</v>
      </c>
      <c r="Q1238" s="184">
        <f t="shared" si="704"/>
        <v>1.2364893477955774</v>
      </c>
      <c r="R1238" s="177">
        <f t="shared" si="679"/>
        <v>1.23956183</v>
      </c>
      <c r="S1238" s="177">
        <f t="shared" si="705"/>
        <v>1.21495468</v>
      </c>
      <c r="T1238" s="177">
        <f t="shared" si="687"/>
        <v>293193.50206312002</v>
      </c>
      <c r="U1238" s="177">
        <f t="shared" si="688"/>
        <v>1217.0523240397149</v>
      </c>
      <c r="V1238" s="177">
        <f t="shared" si="689"/>
        <v>56454.811155211333</v>
      </c>
      <c r="W1238" s="177">
        <f t="shared" si="690"/>
        <v>298992.38916596107</v>
      </c>
      <c r="X1238" s="185">
        <f t="shared" si="691"/>
        <v>0</v>
      </c>
      <c r="Y1238" s="177">
        <f t="shared" si="692"/>
        <v>0</v>
      </c>
      <c r="Z1238" s="186">
        <f t="shared" si="693"/>
        <v>0</v>
      </c>
      <c r="AA1238" s="177">
        <f t="shared" si="706"/>
        <v>0</v>
      </c>
      <c r="AB1238" s="187">
        <f t="shared" si="707"/>
        <v>7.1215000000000001E-2</v>
      </c>
      <c r="AC1238" s="185">
        <f t="shared" si="694"/>
        <v>13</v>
      </c>
      <c r="AD1238" s="185">
        <v>252</v>
      </c>
      <c r="AE1238" s="184">
        <f t="shared" si="677"/>
        <v>1.003555177</v>
      </c>
      <c r="AF1238" s="177">
        <f t="shared" si="678"/>
        <v>1042.35479508</v>
      </c>
      <c r="AG1238" s="177">
        <f t="shared" si="695"/>
        <v>1062.97086513</v>
      </c>
      <c r="AH1238" s="188">
        <f t="shared" si="708"/>
        <v>0</v>
      </c>
      <c r="AI1238" s="188"/>
      <c r="AJ1238" s="188"/>
      <c r="AK1238" s="188"/>
      <c r="AL1238" s="8"/>
      <c r="AM1238" s="8"/>
      <c r="AN1238" s="8"/>
      <c r="AO1238" s="8"/>
      <c r="AP1238" s="8"/>
      <c r="AQ1238" s="8"/>
      <c r="AR1238" s="5"/>
      <c r="AW1238" s="30"/>
      <c r="AX1238" s="30"/>
      <c r="BF1238" s="1"/>
      <c r="BG1238" s="1"/>
      <c r="BH1238" s="1"/>
      <c r="BI1238" s="1"/>
    </row>
    <row r="1239" spans="1:61" x14ac:dyDescent="0.2">
      <c r="A1239" s="125">
        <f t="shared" si="696"/>
        <v>43130</v>
      </c>
      <c r="B1239" s="177">
        <f t="shared" si="681"/>
        <v>300193.27024004841</v>
      </c>
      <c r="C1239" s="3">
        <f t="shared" si="697"/>
        <v>40526091.482406534</v>
      </c>
      <c r="D1239" s="177">
        <f t="shared" si="698"/>
        <v>241320.52568671</v>
      </c>
      <c r="E1239" s="177">
        <f t="shared" si="699"/>
        <v>5661.9019601700002</v>
      </c>
      <c r="F1239" s="178">
        <f t="shared" si="682"/>
        <v>235658.62372653998</v>
      </c>
      <c r="G1239" s="179">
        <f t="shared" si="700"/>
        <v>4894.92</v>
      </c>
      <c r="H1239" s="180">
        <f>IF(AND(N1239=1,N1238&gt;1),VLOOKUP(A1238,[1]Plan1!$CW$105:$CY$215,3),H1238)</f>
        <v>4916.46</v>
      </c>
      <c r="I1239" s="181">
        <f t="shared" si="683"/>
        <v>43050</v>
      </c>
      <c r="J1239" s="181">
        <f t="shared" si="701"/>
        <v>43080</v>
      </c>
      <c r="K1239" s="182">
        <f t="shared" si="684"/>
        <v>4.4004804981490064E-3</v>
      </c>
      <c r="L1239" s="213">
        <f t="shared" si="702"/>
        <v>43145</v>
      </c>
      <c r="M1239" s="183">
        <f t="shared" si="703"/>
        <v>23</v>
      </c>
      <c r="N1239" s="183">
        <f t="shared" si="685"/>
        <v>14</v>
      </c>
      <c r="O1239" s="177">
        <f t="shared" si="686"/>
        <v>1.0026762499999999</v>
      </c>
      <c r="P1239" s="184">
        <f t="shared" si="680"/>
        <v>1.0028005099999999</v>
      </c>
      <c r="Q1239" s="184">
        <f t="shared" si="704"/>
        <v>1.2364893477955774</v>
      </c>
      <c r="R1239" s="177">
        <f t="shared" si="679"/>
        <v>1.2397985</v>
      </c>
      <c r="S1239" s="177">
        <f t="shared" si="705"/>
        <v>1.21495468</v>
      </c>
      <c r="T1239" s="177">
        <f t="shared" si="687"/>
        <v>293193.50206312002</v>
      </c>
      <c r="U1239" s="177">
        <f t="shared" si="688"/>
        <v>1217.0523240397149</v>
      </c>
      <c r="V1239" s="177">
        <f t="shared" si="689"/>
        <v>56510.584481688704</v>
      </c>
      <c r="W1239" s="177">
        <f t="shared" si="690"/>
        <v>299048.16249243839</v>
      </c>
      <c r="X1239" s="185">
        <f t="shared" si="691"/>
        <v>0</v>
      </c>
      <c r="Y1239" s="177">
        <f t="shared" si="692"/>
        <v>0</v>
      </c>
      <c r="Z1239" s="186">
        <f t="shared" si="693"/>
        <v>0</v>
      </c>
      <c r="AA1239" s="177">
        <f t="shared" si="706"/>
        <v>0</v>
      </c>
      <c r="AB1239" s="187">
        <f t="shared" si="707"/>
        <v>7.1215000000000001E-2</v>
      </c>
      <c r="AC1239" s="185">
        <f t="shared" si="694"/>
        <v>14</v>
      </c>
      <c r="AD1239" s="185">
        <v>252</v>
      </c>
      <c r="AE1239" s="184">
        <f t="shared" si="677"/>
        <v>1.0038291749999999</v>
      </c>
      <c r="AF1239" s="177">
        <f t="shared" si="678"/>
        <v>1122.6892282599999</v>
      </c>
      <c r="AG1239" s="177">
        <f t="shared" si="695"/>
        <v>1145.1077476099999</v>
      </c>
      <c r="AH1239" s="188">
        <f t="shared" si="708"/>
        <v>0</v>
      </c>
      <c r="AI1239" s="188"/>
      <c r="AJ1239" s="188"/>
      <c r="AK1239" s="188"/>
      <c r="AL1239" s="8"/>
      <c r="AM1239" s="8"/>
      <c r="AN1239" s="8"/>
      <c r="AO1239" s="8"/>
      <c r="AP1239" s="8"/>
      <c r="AQ1239" s="8"/>
      <c r="AR1239" s="5"/>
      <c r="AW1239" s="30"/>
      <c r="AX1239" s="30"/>
      <c r="BF1239" s="1"/>
      <c r="BG1239" s="1"/>
      <c r="BH1239" s="1"/>
      <c r="BI1239" s="1"/>
    </row>
    <row r="1240" spans="1:61" x14ac:dyDescent="0.2">
      <c r="A1240" s="125">
        <f t="shared" si="696"/>
        <v>43131</v>
      </c>
      <c r="B1240" s="177">
        <f t="shared" si="681"/>
        <v>300331.24054412445</v>
      </c>
      <c r="C1240" s="3">
        <f t="shared" si="697"/>
        <v>40544717.4734568</v>
      </c>
      <c r="D1240" s="177">
        <f t="shared" si="698"/>
        <v>241320.52568671</v>
      </c>
      <c r="E1240" s="177">
        <f t="shared" si="699"/>
        <v>5661.9019601700002</v>
      </c>
      <c r="F1240" s="178">
        <f t="shared" si="682"/>
        <v>235658.62372653998</v>
      </c>
      <c r="G1240" s="179">
        <f t="shared" si="700"/>
        <v>4894.92</v>
      </c>
      <c r="H1240" s="180">
        <f>IF(AND(N1240=1,N1239&gt;1),VLOOKUP(A1239,[1]Plan1!$CW$105:$CY$215,3),H1239)</f>
        <v>4916.46</v>
      </c>
      <c r="I1240" s="181">
        <f t="shared" si="683"/>
        <v>43050</v>
      </c>
      <c r="J1240" s="181">
        <f t="shared" si="701"/>
        <v>43080</v>
      </c>
      <c r="K1240" s="182">
        <f t="shared" si="684"/>
        <v>4.4004804981490064E-3</v>
      </c>
      <c r="L1240" s="213">
        <f t="shared" si="702"/>
        <v>43145</v>
      </c>
      <c r="M1240" s="183">
        <f t="shared" si="703"/>
        <v>23</v>
      </c>
      <c r="N1240" s="183">
        <f t="shared" si="685"/>
        <v>15</v>
      </c>
      <c r="O1240" s="177">
        <f t="shared" si="686"/>
        <v>1.00286768</v>
      </c>
      <c r="P1240" s="184">
        <f t="shared" si="680"/>
        <v>1.0028005099999999</v>
      </c>
      <c r="Q1240" s="184">
        <f t="shared" si="704"/>
        <v>1.2364893477955774</v>
      </c>
      <c r="R1240" s="177">
        <f t="shared" si="679"/>
        <v>1.2400351999999999</v>
      </c>
      <c r="S1240" s="177">
        <f t="shared" si="705"/>
        <v>1.21495468</v>
      </c>
      <c r="T1240" s="177">
        <f t="shared" si="687"/>
        <v>293193.50206312002</v>
      </c>
      <c r="U1240" s="177">
        <f t="shared" si="688"/>
        <v>1217.0523240397149</v>
      </c>
      <c r="V1240" s="177">
        <f t="shared" si="689"/>
        <v>56566.364877924745</v>
      </c>
      <c r="W1240" s="177">
        <f t="shared" si="690"/>
        <v>299103.94288867444</v>
      </c>
      <c r="X1240" s="185">
        <f t="shared" si="691"/>
        <v>0</v>
      </c>
      <c r="Y1240" s="177">
        <f t="shared" si="692"/>
        <v>0</v>
      </c>
      <c r="Z1240" s="186">
        <f t="shared" si="693"/>
        <v>0</v>
      </c>
      <c r="AA1240" s="177">
        <f t="shared" si="706"/>
        <v>0</v>
      </c>
      <c r="AB1240" s="187">
        <f t="shared" si="707"/>
        <v>7.1215000000000001E-2</v>
      </c>
      <c r="AC1240" s="185">
        <f t="shared" si="694"/>
        <v>15</v>
      </c>
      <c r="AD1240" s="185">
        <v>252</v>
      </c>
      <c r="AE1240" s="184">
        <f t="shared" si="677"/>
        <v>1.0041032480000001</v>
      </c>
      <c r="AF1240" s="177">
        <f t="shared" si="678"/>
        <v>1203.04565095</v>
      </c>
      <c r="AG1240" s="177">
        <f t="shared" si="695"/>
        <v>1227.2976554500001</v>
      </c>
      <c r="AH1240" s="188">
        <f t="shared" si="708"/>
        <v>0</v>
      </c>
      <c r="AI1240" s="188"/>
      <c r="AJ1240" s="188"/>
      <c r="AK1240" s="188"/>
      <c r="AL1240" s="8"/>
      <c r="AM1240" s="8"/>
      <c r="AN1240" s="8"/>
      <c r="AO1240" s="8"/>
      <c r="AP1240" s="8"/>
      <c r="AQ1240" s="8"/>
      <c r="AR1240" s="5"/>
      <c r="AW1240" s="30"/>
      <c r="AX1240" s="30"/>
      <c r="BF1240" s="1"/>
      <c r="BG1240" s="1"/>
      <c r="BH1240" s="1"/>
      <c r="BI1240" s="1"/>
    </row>
    <row r="1241" spans="1:61" x14ac:dyDescent="0.2">
      <c r="A1241" s="125">
        <f t="shared" si="696"/>
        <v>43132</v>
      </c>
      <c r="B1241" s="177">
        <f t="shared" si="681"/>
        <v>300469.27539632173</v>
      </c>
      <c r="C1241" s="3">
        <f t="shared" si="697"/>
        <v>40563352.178503431</v>
      </c>
      <c r="D1241" s="177">
        <f t="shared" si="698"/>
        <v>241320.52568671</v>
      </c>
      <c r="E1241" s="177">
        <f t="shared" si="699"/>
        <v>5661.9019601700002</v>
      </c>
      <c r="F1241" s="178">
        <f t="shared" si="682"/>
        <v>235658.62372653998</v>
      </c>
      <c r="G1241" s="179">
        <f t="shared" si="700"/>
        <v>4894.92</v>
      </c>
      <c r="H1241" s="180">
        <f>IF(AND(N1241=1,N1240&gt;1),VLOOKUP(A1240,[1]Plan1!$CW$105:$CY$215,3),H1240)</f>
        <v>4916.46</v>
      </c>
      <c r="I1241" s="181">
        <f t="shared" si="683"/>
        <v>43050</v>
      </c>
      <c r="J1241" s="181">
        <f t="shared" si="701"/>
        <v>43080</v>
      </c>
      <c r="K1241" s="182">
        <f t="shared" si="684"/>
        <v>4.4004804981490064E-3</v>
      </c>
      <c r="L1241" s="213">
        <f t="shared" si="702"/>
        <v>43145</v>
      </c>
      <c r="M1241" s="183">
        <f t="shared" si="703"/>
        <v>23</v>
      </c>
      <c r="N1241" s="183">
        <f t="shared" si="685"/>
        <v>16</v>
      </c>
      <c r="O1241" s="177">
        <f t="shared" si="686"/>
        <v>1.0030591499999999</v>
      </c>
      <c r="P1241" s="184">
        <f t="shared" si="680"/>
        <v>1.0028005099999999</v>
      </c>
      <c r="Q1241" s="184">
        <f t="shared" si="704"/>
        <v>1.2364893477955774</v>
      </c>
      <c r="R1241" s="177">
        <f t="shared" si="679"/>
        <v>1.2402719499999999</v>
      </c>
      <c r="S1241" s="177">
        <f t="shared" si="705"/>
        <v>1.21495468</v>
      </c>
      <c r="T1241" s="177">
        <f t="shared" si="687"/>
        <v>293193.50206312002</v>
      </c>
      <c r="U1241" s="177">
        <f t="shared" si="688"/>
        <v>1217.0523240397149</v>
      </c>
      <c r="V1241" s="177">
        <f t="shared" si="689"/>
        <v>56622.157057092008</v>
      </c>
      <c r="W1241" s="177">
        <f t="shared" si="690"/>
        <v>299159.73506784171</v>
      </c>
      <c r="X1241" s="185">
        <f t="shared" si="691"/>
        <v>0</v>
      </c>
      <c r="Y1241" s="177">
        <f t="shared" si="692"/>
        <v>0</v>
      </c>
      <c r="Z1241" s="186">
        <f t="shared" si="693"/>
        <v>0</v>
      </c>
      <c r="AA1241" s="177">
        <f t="shared" si="706"/>
        <v>0</v>
      </c>
      <c r="AB1241" s="187">
        <f t="shared" si="707"/>
        <v>7.1215000000000001E-2</v>
      </c>
      <c r="AC1241" s="185">
        <f t="shared" si="694"/>
        <v>16</v>
      </c>
      <c r="AD1241" s="185">
        <v>252</v>
      </c>
      <c r="AE1241" s="184">
        <f t="shared" si="677"/>
        <v>1.0043773949999999</v>
      </c>
      <c r="AF1241" s="177">
        <f t="shared" si="678"/>
        <v>1283.4237699600001</v>
      </c>
      <c r="AG1241" s="177">
        <f t="shared" si="695"/>
        <v>1309.54032848</v>
      </c>
      <c r="AH1241" s="188">
        <f t="shared" si="708"/>
        <v>0</v>
      </c>
      <c r="AI1241" s="188"/>
      <c r="AJ1241" s="188"/>
      <c r="AK1241" s="188"/>
      <c r="AL1241" s="8"/>
      <c r="AM1241" s="8"/>
      <c r="AN1241" s="8"/>
      <c r="AO1241" s="8"/>
      <c r="AP1241" s="8"/>
      <c r="AQ1241" s="8"/>
      <c r="AR1241" s="5"/>
      <c r="AW1241" s="30"/>
      <c r="AX1241" s="30"/>
      <c r="BF1241" s="1"/>
      <c r="BG1241" s="1"/>
      <c r="BH1241" s="1"/>
      <c r="BI1241" s="1"/>
    </row>
    <row r="1242" spans="1:61" x14ac:dyDescent="0.2">
      <c r="A1242" s="125">
        <f t="shared" si="696"/>
        <v>43133</v>
      </c>
      <c r="B1242" s="177">
        <f t="shared" si="681"/>
        <v>300607.37541717023</v>
      </c>
      <c r="C1242" s="3">
        <f t="shared" si="697"/>
        <v>40581995.681317978</v>
      </c>
      <c r="D1242" s="177">
        <f t="shared" si="698"/>
        <v>241320.52568671</v>
      </c>
      <c r="E1242" s="177">
        <f t="shared" si="699"/>
        <v>5661.9019601700002</v>
      </c>
      <c r="F1242" s="178">
        <f t="shared" si="682"/>
        <v>235658.62372653998</v>
      </c>
      <c r="G1242" s="179">
        <f t="shared" si="700"/>
        <v>4894.92</v>
      </c>
      <c r="H1242" s="180">
        <f>IF(AND(N1242=1,N1241&gt;1),VLOOKUP(A1241,[1]Plan1!$CW$105:$CY$215,3),H1241)</f>
        <v>4916.46</v>
      </c>
      <c r="I1242" s="181">
        <f t="shared" si="683"/>
        <v>43050</v>
      </c>
      <c r="J1242" s="181">
        <f t="shared" si="701"/>
        <v>43080</v>
      </c>
      <c r="K1242" s="182">
        <f t="shared" si="684"/>
        <v>4.4004804981490064E-3</v>
      </c>
      <c r="L1242" s="213">
        <f t="shared" si="702"/>
        <v>43145</v>
      </c>
      <c r="M1242" s="183">
        <f t="shared" si="703"/>
        <v>23</v>
      </c>
      <c r="N1242" s="183">
        <f t="shared" si="685"/>
        <v>17</v>
      </c>
      <c r="O1242" s="177">
        <f t="shared" si="686"/>
        <v>1.00325066</v>
      </c>
      <c r="P1242" s="184">
        <f t="shared" si="680"/>
        <v>1.0028005099999999</v>
      </c>
      <c r="Q1242" s="184">
        <f t="shared" si="704"/>
        <v>1.2364893477955774</v>
      </c>
      <c r="R1242" s="177">
        <f t="shared" si="679"/>
        <v>1.24050875</v>
      </c>
      <c r="S1242" s="177">
        <f t="shared" si="705"/>
        <v>1.21495468</v>
      </c>
      <c r="T1242" s="177">
        <f t="shared" si="687"/>
        <v>293193.50206312002</v>
      </c>
      <c r="U1242" s="177">
        <f t="shared" si="688"/>
        <v>1217.0523240397149</v>
      </c>
      <c r="V1242" s="177">
        <f t="shared" si="689"/>
        <v>56677.961019190487</v>
      </c>
      <c r="W1242" s="177">
        <f t="shared" si="690"/>
        <v>299215.53902994021</v>
      </c>
      <c r="X1242" s="185">
        <f t="shared" si="691"/>
        <v>0</v>
      </c>
      <c r="Y1242" s="177">
        <f t="shared" si="692"/>
        <v>0</v>
      </c>
      <c r="Z1242" s="186">
        <f t="shared" si="693"/>
        <v>0</v>
      </c>
      <c r="AA1242" s="177">
        <f t="shared" si="706"/>
        <v>0</v>
      </c>
      <c r="AB1242" s="187">
        <f t="shared" si="707"/>
        <v>7.1215000000000001E-2</v>
      </c>
      <c r="AC1242" s="185">
        <f t="shared" si="694"/>
        <v>17</v>
      </c>
      <c r="AD1242" s="185">
        <v>252</v>
      </c>
      <c r="AE1242" s="184">
        <f t="shared" si="677"/>
        <v>1.004651618</v>
      </c>
      <c r="AF1242" s="177">
        <f t="shared" si="678"/>
        <v>1363.8241716699999</v>
      </c>
      <c r="AG1242" s="177">
        <f t="shared" si="695"/>
        <v>1391.8363872299999</v>
      </c>
      <c r="AH1242" s="188">
        <f t="shared" si="708"/>
        <v>0</v>
      </c>
      <c r="AI1242" s="188"/>
      <c r="AJ1242" s="188"/>
      <c r="AK1242" s="188"/>
      <c r="AL1242" s="8"/>
      <c r="AM1242" s="8"/>
      <c r="AN1242" s="8"/>
      <c r="AO1242" s="8"/>
      <c r="AP1242" s="8"/>
      <c r="AQ1242" s="8"/>
      <c r="AR1242" s="5"/>
      <c r="AW1242" s="30"/>
      <c r="AX1242" s="30"/>
      <c r="BF1242" s="1"/>
      <c r="BG1242" s="1"/>
      <c r="BH1242" s="1"/>
      <c r="BI1242" s="1"/>
    </row>
    <row r="1243" spans="1:61" x14ac:dyDescent="0.2">
      <c r="A1243" s="125">
        <f t="shared" si="696"/>
        <v>43134</v>
      </c>
      <c r="B1243" s="177">
        <f t="shared" si="681"/>
        <v>300745.53766232356</v>
      </c>
      <c r="C1243" s="3">
        <f t="shared" si="697"/>
        <v>40600647.584413677</v>
      </c>
      <c r="D1243" s="177">
        <f t="shared" si="698"/>
        <v>241320.52568671</v>
      </c>
      <c r="E1243" s="177">
        <f t="shared" si="699"/>
        <v>5661.9019601700002</v>
      </c>
      <c r="F1243" s="178">
        <f t="shared" si="682"/>
        <v>235658.62372653998</v>
      </c>
      <c r="G1243" s="179">
        <f t="shared" si="700"/>
        <v>4894.92</v>
      </c>
      <c r="H1243" s="180">
        <f>IF(AND(N1243=1,N1242&gt;1),VLOOKUP(A1242,[1]Plan1!$CW$105:$CY$215,3),H1242)</f>
        <v>4916.46</v>
      </c>
      <c r="I1243" s="181">
        <f t="shared" si="683"/>
        <v>43050</v>
      </c>
      <c r="J1243" s="181">
        <f t="shared" si="701"/>
        <v>43080</v>
      </c>
      <c r="K1243" s="182">
        <f t="shared" si="684"/>
        <v>4.4004804981490064E-3</v>
      </c>
      <c r="L1243" s="213">
        <f t="shared" si="702"/>
        <v>43145</v>
      </c>
      <c r="M1243" s="183">
        <f t="shared" si="703"/>
        <v>23</v>
      </c>
      <c r="N1243" s="183">
        <f t="shared" si="685"/>
        <v>18</v>
      </c>
      <c r="O1243" s="177">
        <f t="shared" si="686"/>
        <v>1.0034422000000001</v>
      </c>
      <c r="P1243" s="184">
        <f t="shared" si="680"/>
        <v>1.0028005099999999</v>
      </c>
      <c r="Q1243" s="184">
        <f t="shared" si="704"/>
        <v>1.2364893477955774</v>
      </c>
      <c r="R1243" s="177">
        <f t="shared" si="679"/>
        <v>1.24074559</v>
      </c>
      <c r="S1243" s="177">
        <f t="shared" si="705"/>
        <v>1.21495468</v>
      </c>
      <c r="T1243" s="177">
        <f t="shared" si="687"/>
        <v>293193.50206312002</v>
      </c>
      <c r="U1243" s="177">
        <f t="shared" si="688"/>
        <v>1217.0523240397149</v>
      </c>
      <c r="V1243" s="177">
        <f t="shared" si="689"/>
        <v>56733.774407633857</v>
      </c>
      <c r="W1243" s="177">
        <f t="shared" si="690"/>
        <v>299271.35241838358</v>
      </c>
      <c r="X1243" s="185">
        <f t="shared" si="691"/>
        <v>0</v>
      </c>
      <c r="Y1243" s="177">
        <f t="shared" si="692"/>
        <v>0</v>
      </c>
      <c r="Z1243" s="186">
        <f t="shared" si="693"/>
        <v>0</v>
      </c>
      <c r="AA1243" s="177">
        <f t="shared" si="706"/>
        <v>0</v>
      </c>
      <c r="AB1243" s="187">
        <f t="shared" si="707"/>
        <v>7.1215000000000001E-2</v>
      </c>
      <c r="AC1243" s="185">
        <f t="shared" si="694"/>
        <v>18</v>
      </c>
      <c r="AD1243" s="185">
        <v>252</v>
      </c>
      <c r="AE1243" s="184">
        <f t="shared" si="677"/>
        <v>1.0049259150000001</v>
      </c>
      <c r="AF1243" s="177">
        <f t="shared" si="678"/>
        <v>1444.24626971</v>
      </c>
      <c r="AG1243" s="177">
        <f t="shared" si="695"/>
        <v>1474.18524394</v>
      </c>
      <c r="AH1243" s="188">
        <f t="shared" si="708"/>
        <v>0</v>
      </c>
      <c r="AI1243" s="188"/>
      <c r="AJ1243" s="188"/>
      <c r="AK1243" s="188"/>
      <c r="AL1243" s="8"/>
      <c r="AM1243" s="8"/>
      <c r="AN1243" s="8"/>
      <c r="AO1243" s="8"/>
      <c r="AP1243" s="8"/>
      <c r="AQ1243" s="8"/>
      <c r="AR1243" s="5"/>
      <c r="AW1243" s="30"/>
      <c r="AX1243" s="30"/>
      <c r="BF1243" s="1"/>
      <c r="BG1243" s="1"/>
      <c r="BH1243" s="1"/>
      <c r="BI1243" s="1"/>
    </row>
    <row r="1244" spans="1:61" x14ac:dyDescent="0.2">
      <c r="A1244" s="125">
        <f t="shared" si="696"/>
        <v>43135</v>
      </c>
      <c r="B1244" s="177">
        <f t="shared" si="681"/>
        <v>300745.53766232356</v>
      </c>
      <c r="C1244" s="3">
        <f t="shared" si="697"/>
        <v>40600647.584413677</v>
      </c>
      <c r="D1244" s="177">
        <f t="shared" si="698"/>
        <v>241320.52568671</v>
      </c>
      <c r="E1244" s="177">
        <f t="shared" si="699"/>
        <v>5661.9019601700002</v>
      </c>
      <c r="F1244" s="178">
        <f t="shared" si="682"/>
        <v>235658.62372653998</v>
      </c>
      <c r="G1244" s="179">
        <f t="shared" si="700"/>
        <v>4894.92</v>
      </c>
      <c r="H1244" s="180">
        <f>IF(AND(N1244=1,N1243&gt;1),VLOOKUP(A1243,[1]Plan1!$CW$105:$CY$215,3),H1243)</f>
        <v>4916.46</v>
      </c>
      <c r="I1244" s="181">
        <f t="shared" si="683"/>
        <v>43050</v>
      </c>
      <c r="J1244" s="181">
        <f t="shared" si="701"/>
        <v>43080</v>
      </c>
      <c r="K1244" s="182">
        <f t="shared" si="684"/>
        <v>4.4004804981490064E-3</v>
      </c>
      <c r="L1244" s="213">
        <f t="shared" si="702"/>
        <v>43145</v>
      </c>
      <c r="M1244" s="183">
        <f t="shared" si="703"/>
        <v>23</v>
      </c>
      <c r="N1244" s="183">
        <f t="shared" si="685"/>
        <v>18</v>
      </c>
      <c r="O1244" s="177">
        <f t="shared" si="686"/>
        <v>1.0034422000000001</v>
      </c>
      <c r="P1244" s="184">
        <f t="shared" si="680"/>
        <v>1.0028005099999999</v>
      </c>
      <c r="Q1244" s="184">
        <f t="shared" si="704"/>
        <v>1.2364893477955774</v>
      </c>
      <c r="R1244" s="177">
        <f t="shared" si="679"/>
        <v>1.24074559</v>
      </c>
      <c r="S1244" s="177">
        <f t="shared" si="705"/>
        <v>1.21495468</v>
      </c>
      <c r="T1244" s="177">
        <f t="shared" si="687"/>
        <v>293193.50206312002</v>
      </c>
      <c r="U1244" s="177">
        <f t="shared" si="688"/>
        <v>1217.0523240397149</v>
      </c>
      <c r="V1244" s="177">
        <f t="shared" si="689"/>
        <v>56733.774407633857</v>
      </c>
      <c r="W1244" s="177">
        <f t="shared" si="690"/>
        <v>299271.35241838358</v>
      </c>
      <c r="X1244" s="185">
        <f t="shared" si="691"/>
        <v>0</v>
      </c>
      <c r="Y1244" s="177">
        <f t="shared" si="692"/>
        <v>0</v>
      </c>
      <c r="Z1244" s="186">
        <f t="shared" si="693"/>
        <v>0</v>
      </c>
      <c r="AA1244" s="177">
        <f t="shared" si="706"/>
        <v>0</v>
      </c>
      <c r="AB1244" s="187">
        <f t="shared" si="707"/>
        <v>7.1215000000000001E-2</v>
      </c>
      <c r="AC1244" s="185">
        <f t="shared" si="694"/>
        <v>18</v>
      </c>
      <c r="AD1244" s="185">
        <v>252</v>
      </c>
      <c r="AE1244" s="184">
        <f t="shared" si="677"/>
        <v>1.0049259150000001</v>
      </c>
      <c r="AF1244" s="177">
        <f t="shared" si="678"/>
        <v>1444.24626971</v>
      </c>
      <c r="AG1244" s="177">
        <f t="shared" si="695"/>
        <v>1474.18524394</v>
      </c>
      <c r="AH1244" s="188">
        <f t="shared" si="708"/>
        <v>0</v>
      </c>
      <c r="AI1244" s="188"/>
      <c r="AJ1244" s="188"/>
      <c r="AK1244" s="188"/>
      <c r="AL1244" s="8"/>
      <c r="AM1244" s="8"/>
      <c r="AN1244" s="8"/>
      <c r="AO1244" s="8"/>
      <c r="AP1244" s="8"/>
      <c r="AQ1244" s="8"/>
      <c r="AR1244" s="5"/>
      <c r="AW1244" s="30"/>
      <c r="AX1244" s="30"/>
      <c r="BF1244" s="1"/>
      <c r="BG1244" s="1"/>
      <c r="BH1244" s="1"/>
      <c r="BI1244" s="1"/>
    </row>
    <row r="1245" spans="1:61" x14ac:dyDescent="0.2">
      <c r="A1245" s="125">
        <f t="shared" si="696"/>
        <v>43136</v>
      </c>
      <c r="B1245" s="177">
        <f t="shared" si="681"/>
        <v>300745.53766232356</v>
      </c>
      <c r="C1245" s="3">
        <f t="shared" si="697"/>
        <v>40600647.584413677</v>
      </c>
      <c r="D1245" s="177">
        <f t="shared" si="698"/>
        <v>241320.52568671</v>
      </c>
      <c r="E1245" s="177">
        <f t="shared" si="699"/>
        <v>5661.9019601700002</v>
      </c>
      <c r="F1245" s="178">
        <f t="shared" si="682"/>
        <v>235658.62372653998</v>
      </c>
      <c r="G1245" s="179">
        <f t="shared" si="700"/>
        <v>4894.92</v>
      </c>
      <c r="H1245" s="180">
        <f>IF(AND(N1245=1,N1244&gt;1),VLOOKUP(A1244,[1]Plan1!$CW$105:$CY$215,3),H1244)</f>
        <v>4916.46</v>
      </c>
      <c r="I1245" s="181">
        <f t="shared" si="683"/>
        <v>43050</v>
      </c>
      <c r="J1245" s="181">
        <f t="shared" si="701"/>
        <v>43080</v>
      </c>
      <c r="K1245" s="182">
        <f t="shared" si="684"/>
        <v>4.4004804981490064E-3</v>
      </c>
      <c r="L1245" s="213">
        <f t="shared" si="702"/>
        <v>43145</v>
      </c>
      <c r="M1245" s="183">
        <f t="shared" si="703"/>
        <v>23</v>
      </c>
      <c r="N1245" s="183">
        <f t="shared" si="685"/>
        <v>18</v>
      </c>
      <c r="O1245" s="177">
        <f t="shared" si="686"/>
        <v>1.0034422000000001</v>
      </c>
      <c r="P1245" s="184">
        <f t="shared" si="680"/>
        <v>1.0028005099999999</v>
      </c>
      <c r="Q1245" s="184">
        <f t="shared" si="704"/>
        <v>1.2364893477955774</v>
      </c>
      <c r="R1245" s="177">
        <f t="shared" si="679"/>
        <v>1.24074559</v>
      </c>
      <c r="S1245" s="177">
        <f t="shared" si="705"/>
        <v>1.21495468</v>
      </c>
      <c r="T1245" s="177">
        <f t="shared" si="687"/>
        <v>293193.50206312002</v>
      </c>
      <c r="U1245" s="177">
        <f t="shared" si="688"/>
        <v>1217.0523240397149</v>
      </c>
      <c r="V1245" s="177">
        <f t="shared" si="689"/>
        <v>56733.774407633857</v>
      </c>
      <c r="W1245" s="177">
        <f t="shared" si="690"/>
        <v>299271.35241838358</v>
      </c>
      <c r="X1245" s="185">
        <f t="shared" si="691"/>
        <v>0</v>
      </c>
      <c r="Y1245" s="177">
        <f t="shared" si="692"/>
        <v>0</v>
      </c>
      <c r="Z1245" s="186">
        <f t="shared" si="693"/>
        <v>0</v>
      </c>
      <c r="AA1245" s="177">
        <f t="shared" si="706"/>
        <v>0</v>
      </c>
      <c r="AB1245" s="187">
        <f t="shared" si="707"/>
        <v>7.1215000000000001E-2</v>
      </c>
      <c r="AC1245" s="185">
        <f t="shared" si="694"/>
        <v>18</v>
      </c>
      <c r="AD1245" s="185">
        <v>252</v>
      </c>
      <c r="AE1245" s="184">
        <f t="shared" si="677"/>
        <v>1.0049259150000001</v>
      </c>
      <c r="AF1245" s="177">
        <f t="shared" si="678"/>
        <v>1444.24626971</v>
      </c>
      <c r="AG1245" s="177">
        <f t="shared" si="695"/>
        <v>1474.18524394</v>
      </c>
      <c r="AH1245" s="188">
        <f t="shared" si="708"/>
        <v>0</v>
      </c>
      <c r="AI1245" s="188"/>
      <c r="AJ1245" s="188"/>
      <c r="AK1245" s="188"/>
      <c r="AL1245" s="8"/>
      <c r="AM1245" s="8"/>
      <c r="AN1245" s="8"/>
      <c r="AO1245" s="8"/>
      <c r="AP1245" s="8"/>
      <c r="AQ1245" s="8"/>
      <c r="AR1245" s="5"/>
      <c r="AW1245" s="30"/>
      <c r="AX1245" s="30"/>
      <c r="BF1245" s="1"/>
      <c r="BG1245" s="1"/>
      <c r="BH1245" s="1"/>
      <c r="BI1245" s="1"/>
    </row>
    <row r="1246" spans="1:61" x14ac:dyDescent="0.2">
      <c r="A1246" s="125">
        <f t="shared" si="696"/>
        <v>43137</v>
      </c>
      <c r="B1246" s="177">
        <f t="shared" si="681"/>
        <v>300883.76748828439</v>
      </c>
      <c r="C1246" s="3">
        <f t="shared" si="697"/>
        <v>40619308.610918395</v>
      </c>
      <c r="D1246" s="177">
        <f t="shared" si="698"/>
        <v>241320.52568671</v>
      </c>
      <c r="E1246" s="177">
        <f t="shared" si="699"/>
        <v>5661.9019601700002</v>
      </c>
      <c r="F1246" s="178">
        <f t="shared" si="682"/>
        <v>235658.62372653998</v>
      </c>
      <c r="G1246" s="179">
        <f t="shared" si="700"/>
        <v>4894.92</v>
      </c>
      <c r="H1246" s="180">
        <f>IF(AND(N1246=1,N1245&gt;1),VLOOKUP(A1245,[1]Plan1!$CW$105:$CY$215,3),H1245)</f>
        <v>4916.46</v>
      </c>
      <c r="I1246" s="181">
        <f t="shared" si="683"/>
        <v>43050</v>
      </c>
      <c r="J1246" s="181">
        <f t="shared" si="701"/>
        <v>43080</v>
      </c>
      <c r="K1246" s="182">
        <f t="shared" si="684"/>
        <v>4.4004804981490064E-3</v>
      </c>
      <c r="L1246" s="213">
        <f t="shared" si="702"/>
        <v>43145</v>
      </c>
      <c r="M1246" s="183">
        <f t="shared" si="703"/>
        <v>23</v>
      </c>
      <c r="N1246" s="183">
        <f t="shared" si="685"/>
        <v>19</v>
      </c>
      <c r="O1246" s="177">
        <f t="shared" si="686"/>
        <v>1.0036337900000001</v>
      </c>
      <c r="P1246" s="184">
        <f t="shared" si="680"/>
        <v>1.0028005099999999</v>
      </c>
      <c r="Q1246" s="184">
        <f t="shared" si="704"/>
        <v>1.2364893477955774</v>
      </c>
      <c r="R1246" s="177">
        <f t="shared" si="679"/>
        <v>1.2409824899999999</v>
      </c>
      <c r="S1246" s="177">
        <f t="shared" si="705"/>
        <v>1.21495468</v>
      </c>
      <c r="T1246" s="177">
        <f t="shared" si="687"/>
        <v>293193.50206312002</v>
      </c>
      <c r="U1246" s="177">
        <f t="shared" si="688"/>
        <v>1217.0523240397149</v>
      </c>
      <c r="V1246" s="177">
        <f t="shared" si="689"/>
        <v>56789.60193559467</v>
      </c>
      <c r="W1246" s="177">
        <f t="shared" si="690"/>
        <v>299327.1799463444</v>
      </c>
      <c r="X1246" s="185">
        <f t="shared" si="691"/>
        <v>0</v>
      </c>
      <c r="Y1246" s="177">
        <f t="shared" si="692"/>
        <v>0</v>
      </c>
      <c r="Z1246" s="186">
        <f t="shared" si="693"/>
        <v>0</v>
      </c>
      <c r="AA1246" s="177">
        <f t="shared" si="706"/>
        <v>0</v>
      </c>
      <c r="AB1246" s="187">
        <f t="shared" si="707"/>
        <v>7.1215000000000001E-2</v>
      </c>
      <c r="AC1246" s="185">
        <f t="shared" si="694"/>
        <v>19</v>
      </c>
      <c r="AD1246" s="185">
        <v>252</v>
      </c>
      <c r="AE1246" s="184">
        <f t="shared" si="677"/>
        <v>1.0052002879999999</v>
      </c>
      <c r="AF1246" s="177">
        <f t="shared" si="678"/>
        <v>1524.69065045</v>
      </c>
      <c r="AG1246" s="177">
        <f t="shared" si="695"/>
        <v>1556.5875419399999</v>
      </c>
      <c r="AH1246" s="188">
        <f t="shared" si="708"/>
        <v>0</v>
      </c>
      <c r="AI1246" s="188"/>
      <c r="AJ1246" s="188"/>
      <c r="AK1246" s="188"/>
      <c r="AL1246" s="8"/>
      <c r="AM1246" s="8"/>
      <c r="AN1246" s="8"/>
      <c r="AO1246" s="8"/>
      <c r="AP1246" s="8"/>
      <c r="AQ1246" s="8"/>
      <c r="AR1246" s="5"/>
      <c r="AW1246" s="30"/>
      <c r="AX1246" s="30"/>
      <c r="BF1246" s="1"/>
      <c r="BG1246" s="1"/>
      <c r="BH1246" s="1"/>
      <c r="BI1246" s="1"/>
    </row>
    <row r="1247" spans="1:61" x14ac:dyDescent="0.2">
      <c r="A1247" s="125">
        <f t="shared" si="696"/>
        <v>43138</v>
      </c>
      <c r="B1247" s="177">
        <f t="shared" si="681"/>
        <v>301022.05484269769</v>
      </c>
      <c r="C1247" s="3">
        <f t="shared" si="697"/>
        <v>40637977.403764188</v>
      </c>
      <c r="D1247" s="177">
        <f t="shared" si="698"/>
        <v>241320.52568671</v>
      </c>
      <c r="E1247" s="177">
        <f t="shared" si="699"/>
        <v>5661.9019601700002</v>
      </c>
      <c r="F1247" s="178">
        <f t="shared" si="682"/>
        <v>235658.62372653998</v>
      </c>
      <c r="G1247" s="179">
        <f t="shared" si="700"/>
        <v>4894.92</v>
      </c>
      <c r="H1247" s="180">
        <f>IF(AND(N1247=1,N1246&gt;1),VLOOKUP(A1246,[1]Plan1!$CW$105:$CY$215,3),H1246)</f>
        <v>4916.46</v>
      </c>
      <c r="I1247" s="181">
        <f t="shared" si="683"/>
        <v>43050</v>
      </c>
      <c r="J1247" s="181">
        <f t="shared" si="701"/>
        <v>43080</v>
      </c>
      <c r="K1247" s="182">
        <f t="shared" si="684"/>
        <v>4.4004804981490064E-3</v>
      </c>
      <c r="L1247" s="213">
        <f t="shared" si="702"/>
        <v>43145</v>
      </c>
      <c r="M1247" s="183">
        <f t="shared" si="703"/>
        <v>23</v>
      </c>
      <c r="N1247" s="183">
        <f t="shared" si="685"/>
        <v>20</v>
      </c>
      <c r="O1247" s="177">
        <f t="shared" si="686"/>
        <v>1.0038254</v>
      </c>
      <c r="P1247" s="184">
        <f t="shared" si="680"/>
        <v>1.0028005099999999</v>
      </c>
      <c r="Q1247" s="184">
        <f t="shared" si="704"/>
        <v>1.2364893477955774</v>
      </c>
      <c r="R1247" s="177">
        <f t="shared" si="679"/>
        <v>1.24121941</v>
      </c>
      <c r="S1247" s="177">
        <f t="shared" si="705"/>
        <v>1.21495468</v>
      </c>
      <c r="T1247" s="177">
        <f t="shared" si="687"/>
        <v>293193.50206312002</v>
      </c>
      <c r="U1247" s="177">
        <f t="shared" si="688"/>
        <v>1217.0523240397149</v>
      </c>
      <c r="V1247" s="177">
        <f t="shared" si="689"/>
        <v>56845.434176727984</v>
      </c>
      <c r="W1247" s="177">
        <f t="shared" si="690"/>
        <v>299383.01218747767</v>
      </c>
      <c r="X1247" s="185">
        <f t="shared" si="691"/>
        <v>0</v>
      </c>
      <c r="Y1247" s="177">
        <f t="shared" si="692"/>
        <v>0</v>
      </c>
      <c r="Z1247" s="186">
        <f t="shared" si="693"/>
        <v>0</v>
      </c>
      <c r="AA1247" s="177">
        <f t="shared" si="706"/>
        <v>0</v>
      </c>
      <c r="AB1247" s="187">
        <f t="shared" si="707"/>
        <v>7.1215000000000001E-2</v>
      </c>
      <c r="AC1247" s="185">
        <f t="shared" si="694"/>
        <v>20</v>
      </c>
      <c r="AD1247" s="185">
        <v>252</v>
      </c>
      <c r="AE1247" s="184">
        <f t="shared" ref="AE1247:AE1310" si="709">ROUND((1+AB1247)^TRUNC((AC1247/AD1247),9),9)</f>
        <v>1.005474735</v>
      </c>
      <c r="AF1247" s="177">
        <f t="shared" si="678"/>
        <v>1605.1567275100001</v>
      </c>
      <c r="AG1247" s="177">
        <f t="shared" si="695"/>
        <v>1639.0426552199999</v>
      </c>
      <c r="AH1247" s="188">
        <f t="shared" si="708"/>
        <v>0</v>
      </c>
      <c r="AI1247" s="188"/>
      <c r="AJ1247" s="188"/>
      <c r="AK1247" s="188"/>
      <c r="AL1247" s="8"/>
      <c r="AM1247" s="8"/>
      <c r="AN1247" s="8"/>
      <c r="AO1247" s="8"/>
      <c r="AP1247" s="8"/>
      <c r="AQ1247" s="8"/>
      <c r="AR1247" s="5"/>
      <c r="AW1247" s="30"/>
      <c r="AX1247" s="30"/>
      <c r="BF1247" s="1"/>
      <c r="BG1247" s="1"/>
      <c r="BH1247" s="1"/>
      <c r="BI1247" s="1"/>
    </row>
    <row r="1248" spans="1:61" x14ac:dyDescent="0.2">
      <c r="A1248" s="125">
        <f t="shared" si="696"/>
        <v>43139</v>
      </c>
      <c r="B1248" s="177">
        <f t="shared" si="681"/>
        <v>301160.40952181839</v>
      </c>
      <c r="C1248" s="3">
        <f t="shared" si="697"/>
        <v>40656655.285445482</v>
      </c>
      <c r="D1248" s="177">
        <f t="shared" si="698"/>
        <v>241320.52568671</v>
      </c>
      <c r="E1248" s="177">
        <f t="shared" si="699"/>
        <v>5661.9019601700002</v>
      </c>
      <c r="F1248" s="178">
        <f t="shared" si="682"/>
        <v>235658.62372653998</v>
      </c>
      <c r="G1248" s="179">
        <f t="shared" si="700"/>
        <v>4894.92</v>
      </c>
      <c r="H1248" s="180">
        <f>IF(AND(N1248=1,N1247&gt;1),VLOOKUP(A1247,[1]Plan1!$CW$105:$CY$215,3),H1247)</f>
        <v>4916.46</v>
      </c>
      <c r="I1248" s="181">
        <f t="shared" si="683"/>
        <v>43050</v>
      </c>
      <c r="J1248" s="181">
        <f t="shared" si="701"/>
        <v>43080</v>
      </c>
      <c r="K1248" s="182">
        <f t="shared" si="684"/>
        <v>4.4004804981490064E-3</v>
      </c>
      <c r="L1248" s="213">
        <f t="shared" si="702"/>
        <v>43145</v>
      </c>
      <c r="M1248" s="183">
        <f t="shared" si="703"/>
        <v>23</v>
      </c>
      <c r="N1248" s="183">
        <f t="shared" si="685"/>
        <v>21</v>
      </c>
      <c r="O1248" s="177">
        <f t="shared" si="686"/>
        <v>1.00401706</v>
      </c>
      <c r="P1248" s="184">
        <f t="shared" si="680"/>
        <v>1.0028005099999999</v>
      </c>
      <c r="Q1248" s="184">
        <f t="shared" si="704"/>
        <v>1.2364893477955774</v>
      </c>
      <c r="R1248" s="177">
        <f t="shared" si="679"/>
        <v>1.24145639</v>
      </c>
      <c r="S1248" s="177">
        <f t="shared" si="705"/>
        <v>1.21495468</v>
      </c>
      <c r="T1248" s="177">
        <f t="shared" si="687"/>
        <v>293193.50206312002</v>
      </c>
      <c r="U1248" s="177">
        <f t="shared" si="688"/>
        <v>1217.0523240397149</v>
      </c>
      <c r="V1248" s="177">
        <f t="shared" si="689"/>
        <v>56901.280557378683</v>
      </c>
      <c r="W1248" s="177">
        <f t="shared" si="690"/>
        <v>299438.85856812837</v>
      </c>
      <c r="X1248" s="185">
        <f t="shared" si="691"/>
        <v>0</v>
      </c>
      <c r="Y1248" s="177">
        <f t="shared" si="692"/>
        <v>0</v>
      </c>
      <c r="Z1248" s="186">
        <f t="shared" si="693"/>
        <v>0</v>
      </c>
      <c r="AA1248" s="177">
        <f t="shared" si="706"/>
        <v>0</v>
      </c>
      <c r="AB1248" s="187">
        <f t="shared" si="707"/>
        <v>7.1215000000000001E-2</v>
      </c>
      <c r="AC1248" s="185">
        <f t="shared" si="694"/>
        <v>21</v>
      </c>
      <c r="AD1248" s="185">
        <v>252</v>
      </c>
      <c r="AE1248" s="184">
        <f t="shared" si="709"/>
        <v>1.005749257</v>
      </c>
      <c r="AF1248" s="177">
        <f t="shared" si="678"/>
        <v>1685.64479409</v>
      </c>
      <c r="AG1248" s="177">
        <f t="shared" si="695"/>
        <v>1721.5509536899999</v>
      </c>
      <c r="AH1248" s="188">
        <f t="shared" si="708"/>
        <v>0</v>
      </c>
      <c r="AI1248" s="188"/>
      <c r="AJ1248" s="188"/>
      <c r="AK1248" s="188"/>
      <c r="AL1248" s="8"/>
      <c r="AM1248" s="8"/>
      <c r="AN1248" s="8"/>
      <c r="AO1248" s="8"/>
      <c r="AP1248" s="8"/>
      <c r="AQ1248" s="8"/>
      <c r="AR1248" s="5"/>
      <c r="AW1248" s="30"/>
      <c r="AX1248" s="30"/>
      <c r="BF1248" s="1"/>
      <c r="BG1248" s="1"/>
      <c r="BH1248" s="1"/>
      <c r="BI1248" s="1"/>
    </row>
    <row r="1249" spans="1:61" x14ac:dyDescent="0.2">
      <c r="A1249" s="125">
        <f t="shared" si="696"/>
        <v>43140</v>
      </c>
      <c r="B1249" s="177">
        <f t="shared" si="681"/>
        <v>301298.82917907031</v>
      </c>
      <c r="C1249" s="3">
        <f t="shared" si="697"/>
        <v>40675341.939174488</v>
      </c>
      <c r="D1249" s="177">
        <f t="shared" si="698"/>
        <v>241320.52568671</v>
      </c>
      <c r="E1249" s="177">
        <f t="shared" si="699"/>
        <v>5661.9019601700002</v>
      </c>
      <c r="F1249" s="178">
        <f t="shared" si="682"/>
        <v>235658.62372653998</v>
      </c>
      <c r="G1249" s="179">
        <f t="shared" si="700"/>
        <v>4894.92</v>
      </c>
      <c r="H1249" s="180">
        <f>IF(AND(N1249=1,N1248&gt;1),VLOOKUP(A1248,[1]Plan1!$CW$105:$CY$215,3),H1248)</f>
        <v>4916.46</v>
      </c>
      <c r="I1249" s="181">
        <f t="shared" si="683"/>
        <v>43050</v>
      </c>
      <c r="J1249" s="181">
        <f t="shared" si="701"/>
        <v>43080</v>
      </c>
      <c r="K1249" s="182">
        <f t="shared" si="684"/>
        <v>4.4004804981490064E-3</v>
      </c>
      <c r="L1249" s="213">
        <f t="shared" si="702"/>
        <v>43145</v>
      </c>
      <c r="M1249" s="183">
        <f t="shared" si="703"/>
        <v>23</v>
      </c>
      <c r="N1249" s="183">
        <f t="shared" si="685"/>
        <v>22</v>
      </c>
      <c r="O1249" s="177">
        <f t="shared" si="686"/>
        <v>1.0042087500000001</v>
      </c>
      <c r="P1249" s="184">
        <f t="shared" si="680"/>
        <v>1.0028005099999999</v>
      </c>
      <c r="Q1249" s="184">
        <f t="shared" si="704"/>
        <v>1.2364893477955774</v>
      </c>
      <c r="R1249" s="177">
        <f t="shared" si="679"/>
        <v>1.24169342</v>
      </c>
      <c r="S1249" s="177">
        <f t="shared" si="705"/>
        <v>1.21495468</v>
      </c>
      <c r="T1249" s="177">
        <f t="shared" si="687"/>
        <v>293193.50206312002</v>
      </c>
      <c r="U1249" s="177">
        <f t="shared" si="688"/>
        <v>1217.0523240397149</v>
      </c>
      <c r="V1249" s="177">
        <f t="shared" si="689"/>
        <v>56957.138720960604</v>
      </c>
      <c r="W1249" s="177">
        <f t="shared" si="690"/>
        <v>299494.7167317103</v>
      </c>
      <c r="X1249" s="185">
        <f t="shared" si="691"/>
        <v>0</v>
      </c>
      <c r="Y1249" s="177">
        <f t="shared" si="692"/>
        <v>0</v>
      </c>
      <c r="Z1249" s="186">
        <f t="shared" si="693"/>
        <v>0</v>
      </c>
      <c r="AA1249" s="177">
        <f t="shared" si="706"/>
        <v>0</v>
      </c>
      <c r="AB1249" s="187">
        <f t="shared" si="707"/>
        <v>7.1215000000000001E-2</v>
      </c>
      <c r="AC1249" s="185">
        <f t="shared" si="694"/>
        <v>22</v>
      </c>
      <c r="AD1249" s="185">
        <v>252</v>
      </c>
      <c r="AE1249" s="184">
        <f t="shared" si="709"/>
        <v>1.0060238539999999</v>
      </c>
      <c r="AF1249" s="177">
        <f t="shared" ref="AF1249:AF1293" si="710">TRUNC((T1249*(AE1249-1)),8)</f>
        <v>1766.1548501699999</v>
      </c>
      <c r="AG1249" s="177">
        <f t="shared" si="695"/>
        <v>1804.11244736</v>
      </c>
      <c r="AH1249" s="188">
        <f t="shared" si="708"/>
        <v>0</v>
      </c>
      <c r="AI1249" s="188"/>
      <c r="AJ1249" s="188"/>
      <c r="AK1249" s="188"/>
      <c r="AL1249" s="8"/>
      <c r="AM1249" s="8"/>
      <c r="AN1249" s="8"/>
      <c r="AO1249" s="8"/>
      <c r="AP1249" s="8"/>
      <c r="AQ1249" s="8"/>
      <c r="AR1249" s="5"/>
      <c r="AW1249" s="30"/>
      <c r="AX1249" s="30"/>
      <c r="BF1249" s="1"/>
      <c r="BG1249" s="1"/>
      <c r="BH1249" s="1"/>
      <c r="BI1249" s="1"/>
    </row>
    <row r="1250" spans="1:61" x14ac:dyDescent="0.2">
      <c r="A1250" s="125">
        <f t="shared" si="696"/>
        <v>43141</v>
      </c>
      <c r="B1250" s="177">
        <f t="shared" si="681"/>
        <v>301437.31146529719</v>
      </c>
      <c r="C1250" s="3">
        <f t="shared" si="697"/>
        <v>40694037.047815122</v>
      </c>
      <c r="D1250" s="177">
        <f t="shared" si="698"/>
        <v>241320.52568671</v>
      </c>
      <c r="E1250" s="177">
        <f t="shared" si="699"/>
        <v>5661.9019601700002</v>
      </c>
      <c r="F1250" s="178">
        <f t="shared" si="682"/>
        <v>235658.62372653998</v>
      </c>
      <c r="G1250" s="179">
        <f t="shared" si="700"/>
        <v>4894.92</v>
      </c>
      <c r="H1250" s="180">
        <f>IF(AND(N1250=1,N1249&gt;1),VLOOKUP(A1249,[1]Plan1!$CW$105:$CY$215,3),H1249)</f>
        <v>4916.46</v>
      </c>
      <c r="I1250" s="181">
        <f t="shared" si="683"/>
        <v>43050</v>
      </c>
      <c r="J1250" s="181">
        <f t="shared" si="701"/>
        <v>43080</v>
      </c>
      <c r="K1250" s="182">
        <f t="shared" si="684"/>
        <v>4.4004804981490064E-3</v>
      </c>
      <c r="L1250" s="213">
        <f t="shared" si="702"/>
        <v>43145</v>
      </c>
      <c r="M1250" s="183">
        <f t="shared" si="703"/>
        <v>23</v>
      </c>
      <c r="N1250" s="183">
        <f t="shared" si="685"/>
        <v>23</v>
      </c>
      <c r="O1250" s="177">
        <f t="shared" si="686"/>
        <v>1.0044004799999999</v>
      </c>
      <c r="P1250" s="184">
        <f t="shared" si="680"/>
        <v>1.0028005099999999</v>
      </c>
      <c r="Q1250" s="184">
        <f t="shared" si="704"/>
        <v>1.2364893477955774</v>
      </c>
      <c r="R1250" s="177">
        <f t="shared" si="679"/>
        <v>1.2419304900000001</v>
      </c>
      <c r="S1250" s="177">
        <f t="shared" si="705"/>
        <v>1.21495468</v>
      </c>
      <c r="T1250" s="177">
        <f t="shared" si="687"/>
        <v>293193.50206312002</v>
      </c>
      <c r="U1250" s="177">
        <f t="shared" si="688"/>
        <v>1217.0523240397149</v>
      </c>
      <c r="V1250" s="177">
        <f t="shared" si="689"/>
        <v>57013.006310887467</v>
      </c>
      <c r="W1250" s="177">
        <f t="shared" si="690"/>
        <v>299550.58432163717</v>
      </c>
      <c r="X1250" s="185">
        <f t="shared" si="691"/>
        <v>0</v>
      </c>
      <c r="Y1250" s="177">
        <f t="shared" si="692"/>
        <v>0</v>
      </c>
      <c r="Z1250" s="186">
        <f t="shared" si="693"/>
        <v>0</v>
      </c>
      <c r="AA1250" s="177">
        <f t="shared" si="706"/>
        <v>0</v>
      </c>
      <c r="AB1250" s="187">
        <f t="shared" si="707"/>
        <v>7.1215000000000001E-2</v>
      </c>
      <c r="AC1250" s="185">
        <f t="shared" si="694"/>
        <v>23</v>
      </c>
      <c r="AD1250" s="185">
        <v>252</v>
      </c>
      <c r="AE1250" s="184">
        <f t="shared" si="709"/>
        <v>1.0062985259999999</v>
      </c>
      <c r="AF1250" s="177">
        <f t="shared" si="710"/>
        <v>1846.6868957700001</v>
      </c>
      <c r="AG1250" s="177">
        <f t="shared" si="695"/>
        <v>1886.7271436599999</v>
      </c>
      <c r="AH1250" s="188">
        <f t="shared" si="708"/>
        <v>0</v>
      </c>
      <c r="AI1250" s="188"/>
      <c r="AJ1250" s="188"/>
      <c r="AK1250" s="188"/>
      <c r="AL1250" s="8"/>
      <c r="AM1250" s="8"/>
      <c r="AN1250" s="8"/>
      <c r="AO1250" s="8"/>
      <c r="AP1250" s="8"/>
      <c r="AQ1250" s="8"/>
      <c r="AR1250" s="5"/>
      <c r="AW1250" s="30"/>
      <c r="AX1250" s="30"/>
      <c r="BF1250" s="1"/>
      <c r="BG1250" s="1"/>
      <c r="BH1250" s="1"/>
      <c r="BI1250" s="1"/>
    </row>
    <row r="1251" spans="1:61" x14ac:dyDescent="0.2">
      <c r="A1251" s="125">
        <f t="shared" si="696"/>
        <v>43142</v>
      </c>
      <c r="B1251" s="177">
        <f t="shared" si="681"/>
        <v>301437.31146529719</v>
      </c>
      <c r="C1251" s="3">
        <f t="shared" si="697"/>
        <v>40694037.047815122</v>
      </c>
      <c r="D1251" s="177">
        <f t="shared" si="698"/>
        <v>241320.52568671</v>
      </c>
      <c r="E1251" s="177">
        <f t="shared" si="699"/>
        <v>5661.9019601700002</v>
      </c>
      <c r="F1251" s="178">
        <f t="shared" si="682"/>
        <v>235658.62372653998</v>
      </c>
      <c r="G1251" s="179">
        <f t="shared" si="700"/>
        <v>4894.92</v>
      </c>
      <c r="H1251" s="180">
        <f>IF(AND(N1251=1,N1250&gt;1),VLOOKUP(A1250,[1]Plan1!$CW$105:$CY$215,3),H1250)</f>
        <v>4916.46</v>
      </c>
      <c r="I1251" s="181">
        <f t="shared" si="683"/>
        <v>43050</v>
      </c>
      <c r="J1251" s="181">
        <f t="shared" si="701"/>
        <v>43080</v>
      </c>
      <c r="K1251" s="182">
        <f t="shared" si="684"/>
        <v>4.4004804981490064E-3</v>
      </c>
      <c r="L1251" s="213">
        <f t="shared" si="702"/>
        <v>43145</v>
      </c>
      <c r="M1251" s="183">
        <f t="shared" si="703"/>
        <v>23</v>
      </c>
      <c r="N1251" s="183">
        <f t="shared" si="685"/>
        <v>23</v>
      </c>
      <c r="O1251" s="177">
        <f t="shared" si="686"/>
        <v>1.0044004799999999</v>
      </c>
      <c r="P1251" s="184">
        <f t="shared" si="680"/>
        <v>1.0028005099999999</v>
      </c>
      <c r="Q1251" s="184">
        <f t="shared" si="704"/>
        <v>1.2364893477955774</v>
      </c>
      <c r="R1251" s="177">
        <f t="shared" si="679"/>
        <v>1.2419304900000001</v>
      </c>
      <c r="S1251" s="177">
        <f t="shared" si="705"/>
        <v>1.21495468</v>
      </c>
      <c r="T1251" s="177">
        <f t="shared" si="687"/>
        <v>293193.50206312002</v>
      </c>
      <c r="U1251" s="177">
        <f t="shared" si="688"/>
        <v>1217.0523240397149</v>
      </c>
      <c r="V1251" s="177">
        <f t="shared" si="689"/>
        <v>57013.006310887467</v>
      </c>
      <c r="W1251" s="177">
        <f t="shared" si="690"/>
        <v>299550.58432163717</v>
      </c>
      <c r="X1251" s="185">
        <f t="shared" si="691"/>
        <v>0</v>
      </c>
      <c r="Y1251" s="177">
        <f t="shared" si="692"/>
        <v>0</v>
      </c>
      <c r="Z1251" s="186">
        <f t="shared" si="693"/>
        <v>0</v>
      </c>
      <c r="AA1251" s="177">
        <f t="shared" si="706"/>
        <v>0</v>
      </c>
      <c r="AB1251" s="187">
        <f t="shared" si="707"/>
        <v>7.1215000000000001E-2</v>
      </c>
      <c r="AC1251" s="185">
        <f t="shared" si="694"/>
        <v>23</v>
      </c>
      <c r="AD1251" s="185">
        <v>252</v>
      </c>
      <c r="AE1251" s="184">
        <f t="shared" si="709"/>
        <v>1.0062985259999999</v>
      </c>
      <c r="AF1251" s="177">
        <f t="shared" si="710"/>
        <v>1846.6868957700001</v>
      </c>
      <c r="AG1251" s="177">
        <f t="shared" si="695"/>
        <v>1886.7271436599999</v>
      </c>
      <c r="AH1251" s="188">
        <f t="shared" si="708"/>
        <v>0</v>
      </c>
      <c r="AI1251" s="188"/>
      <c r="AJ1251" s="188"/>
      <c r="AK1251" s="188"/>
      <c r="AL1251" s="8"/>
      <c r="AM1251" s="8"/>
      <c r="AN1251" s="8"/>
      <c r="AO1251" s="8"/>
      <c r="AP1251" s="8"/>
      <c r="AQ1251" s="8"/>
      <c r="AR1251" s="5"/>
      <c r="AW1251" s="30"/>
      <c r="AX1251" s="30"/>
      <c r="BF1251" s="1"/>
      <c r="BG1251" s="1"/>
      <c r="BH1251" s="1"/>
      <c r="BI1251" s="1"/>
    </row>
    <row r="1252" spans="1:61" x14ac:dyDescent="0.2">
      <c r="A1252" s="125">
        <f t="shared" si="696"/>
        <v>43143</v>
      </c>
      <c r="B1252" s="177">
        <f t="shared" si="681"/>
        <v>301437.31146529719</v>
      </c>
      <c r="C1252" s="3">
        <f t="shared" si="697"/>
        <v>40694037.047815122</v>
      </c>
      <c r="D1252" s="177">
        <f t="shared" si="698"/>
        <v>241320.52568671</v>
      </c>
      <c r="E1252" s="177">
        <f t="shared" si="699"/>
        <v>5661.9019601700002</v>
      </c>
      <c r="F1252" s="178">
        <f t="shared" si="682"/>
        <v>235658.62372653998</v>
      </c>
      <c r="G1252" s="179">
        <f t="shared" si="700"/>
        <v>4894.92</v>
      </c>
      <c r="H1252" s="180">
        <f>IF(AND(N1252=1,N1251&gt;1),VLOOKUP(A1251,[1]Plan1!$CW$105:$CY$215,3),H1251)</f>
        <v>4916.46</v>
      </c>
      <c r="I1252" s="181">
        <f t="shared" si="683"/>
        <v>43050</v>
      </c>
      <c r="J1252" s="181">
        <f t="shared" si="701"/>
        <v>43080</v>
      </c>
      <c r="K1252" s="182">
        <f t="shared" si="684"/>
        <v>4.4004804981490064E-3</v>
      </c>
      <c r="L1252" s="213">
        <f t="shared" si="702"/>
        <v>43145</v>
      </c>
      <c r="M1252" s="183">
        <f t="shared" si="703"/>
        <v>23</v>
      </c>
      <c r="N1252" s="183">
        <f t="shared" si="685"/>
        <v>23</v>
      </c>
      <c r="O1252" s="177">
        <f t="shared" si="686"/>
        <v>1.0044004799999999</v>
      </c>
      <c r="P1252" s="184">
        <f t="shared" si="680"/>
        <v>1.0028005099999999</v>
      </c>
      <c r="Q1252" s="184">
        <f t="shared" si="704"/>
        <v>1.2364893477955774</v>
      </c>
      <c r="R1252" s="177">
        <f t="shared" si="679"/>
        <v>1.2419304900000001</v>
      </c>
      <c r="S1252" s="177">
        <f t="shared" si="705"/>
        <v>1.21495468</v>
      </c>
      <c r="T1252" s="177">
        <f t="shared" si="687"/>
        <v>293193.50206312002</v>
      </c>
      <c r="U1252" s="177">
        <f t="shared" si="688"/>
        <v>1217.0523240397149</v>
      </c>
      <c r="V1252" s="177">
        <f t="shared" si="689"/>
        <v>57013.006310887467</v>
      </c>
      <c r="W1252" s="177">
        <f t="shared" si="690"/>
        <v>299550.58432163717</v>
      </c>
      <c r="X1252" s="185">
        <f t="shared" si="691"/>
        <v>0</v>
      </c>
      <c r="Y1252" s="177">
        <f t="shared" si="692"/>
        <v>0</v>
      </c>
      <c r="Z1252" s="186">
        <f t="shared" si="693"/>
        <v>0</v>
      </c>
      <c r="AA1252" s="177">
        <f t="shared" si="706"/>
        <v>0</v>
      </c>
      <c r="AB1252" s="187">
        <f t="shared" si="707"/>
        <v>7.1215000000000001E-2</v>
      </c>
      <c r="AC1252" s="185">
        <f t="shared" si="694"/>
        <v>23</v>
      </c>
      <c r="AD1252" s="185">
        <v>252</v>
      </c>
      <c r="AE1252" s="184">
        <f t="shared" si="709"/>
        <v>1.0062985259999999</v>
      </c>
      <c r="AF1252" s="177">
        <f t="shared" si="710"/>
        <v>1846.6868957700001</v>
      </c>
      <c r="AG1252" s="177">
        <f t="shared" si="695"/>
        <v>1886.7271436599999</v>
      </c>
      <c r="AH1252" s="188">
        <f t="shared" si="708"/>
        <v>0</v>
      </c>
      <c r="AI1252" s="188"/>
      <c r="AJ1252" s="188"/>
      <c r="AK1252" s="188"/>
      <c r="AL1252" s="8"/>
      <c r="AM1252" s="8"/>
      <c r="AN1252" s="8"/>
      <c r="AO1252" s="8"/>
      <c r="AP1252" s="8"/>
      <c r="AQ1252" s="8"/>
      <c r="AR1252" s="5"/>
      <c r="AW1252" s="30"/>
      <c r="AX1252" s="30"/>
      <c r="BF1252" s="1"/>
      <c r="BG1252" s="1"/>
      <c r="BH1252" s="1"/>
      <c r="BI1252" s="1"/>
    </row>
    <row r="1253" spans="1:61" x14ac:dyDescent="0.2">
      <c r="A1253" s="125">
        <f t="shared" si="696"/>
        <v>43144</v>
      </c>
      <c r="B1253" s="177">
        <f t="shared" si="681"/>
        <v>301437.31146529719</v>
      </c>
      <c r="C1253" s="3">
        <f t="shared" si="697"/>
        <v>40694037.047815122</v>
      </c>
      <c r="D1253" s="177">
        <f t="shared" si="698"/>
        <v>241320.52568671</v>
      </c>
      <c r="E1253" s="177">
        <f t="shared" si="699"/>
        <v>5661.9019601700002</v>
      </c>
      <c r="F1253" s="178">
        <f t="shared" si="682"/>
        <v>235658.62372653998</v>
      </c>
      <c r="G1253" s="179">
        <f t="shared" si="700"/>
        <v>4894.92</v>
      </c>
      <c r="H1253" s="180">
        <f>IF(AND(N1253=1,N1252&gt;1),VLOOKUP(A1252,[1]Plan1!$CW$105:$CY$215,3),H1252)</f>
        <v>4916.46</v>
      </c>
      <c r="I1253" s="181">
        <f t="shared" si="683"/>
        <v>43050</v>
      </c>
      <c r="J1253" s="181">
        <f t="shared" si="701"/>
        <v>43080</v>
      </c>
      <c r="K1253" s="182">
        <f t="shared" si="684"/>
        <v>4.4004804981490064E-3</v>
      </c>
      <c r="L1253" s="213">
        <f t="shared" si="702"/>
        <v>43145</v>
      </c>
      <c r="M1253" s="183">
        <f t="shared" si="703"/>
        <v>23</v>
      </c>
      <c r="N1253" s="183">
        <f t="shared" si="685"/>
        <v>23</v>
      </c>
      <c r="O1253" s="177">
        <f t="shared" si="686"/>
        <v>1.0044004799999999</v>
      </c>
      <c r="P1253" s="184">
        <f t="shared" si="680"/>
        <v>1.0028005099999999</v>
      </c>
      <c r="Q1253" s="184">
        <f t="shared" si="704"/>
        <v>1.2364893477955774</v>
      </c>
      <c r="R1253" s="177">
        <f t="shared" si="679"/>
        <v>1.2419304900000001</v>
      </c>
      <c r="S1253" s="177">
        <f t="shared" si="705"/>
        <v>1.21495468</v>
      </c>
      <c r="T1253" s="177">
        <f t="shared" si="687"/>
        <v>293193.50206312002</v>
      </c>
      <c r="U1253" s="177">
        <f t="shared" si="688"/>
        <v>1217.0523240397149</v>
      </c>
      <c r="V1253" s="177">
        <f t="shared" si="689"/>
        <v>57013.006310887467</v>
      </c>
      <c r="W1253" s="177">
        <f t="shared" si="690"/>
        <v>299550.58432163717</v>
      </c>
      <c r="X1253" s="185">
        <f t="shared" si="691"/>
        <v>0</v>
      </c>
      <c r="Y1253" s="177">
        <f t="shared" si="692"/>
        <v>0</v>
      </c>
      <c r="Z1253" s="186">
        <f t="shared" si="693"/>
        <v>0</v>
      </c>
      <c r="AA1253" s="177">
        <f t="shared" si="706"/>
        <v>0</v>
      </c>
      <c r="AB1253" s="187">
        <f t="shared" si="707"/>
        <v>7.1215000000000001E-2</v>
      </c>
      <c r="AC1253" s="185">
        <f t="shared" si="694"/>
        <v>23</v>
      </c>
      <c r="AD1253" s="185">
        <v>252</v>
      </c>
      <c r="AE1253" s="184">
        <f t="shared" si="709"/>
        <v>1.0062985259999999</v>
      </c>
      <c r="AF1253" s="177">
        <f t="shared" si="710"/>
        <v>1846.6868957700001</v>
      </c>
      <c r="AG1253" s="177">
        <f t="shared" si="695"/>
        <v>1886.7271436599999</v>
      </c>
      <c r="AH1253" s="188">
        <f t="shared" si="708"/>
        <v>0</v>
      </c>
      <c r="AI1253" s="188"/>
      <c r="AJ1253" s="188"/>
      <c r="AK1253" s="188"/>
      <c r="AL1253" s="8"/>
      <c r="AM1253" s="8"/>
      <c r="AN1253" s="8"/>
      <c r="AO1253" s="8"/>
      <c r="AP1253" s="8"/>
      <c r="AQ1253" s="8"/>
      <c r="AR1253" s="5"/>
      <c r="AW1253" s="30"/>
      <c r="AX1253" s="30"/>
      <c r="BF1253" s="1"/>
      <c r="BG1253" s="1"/>
      <c r="BH1253" s="1"/>
      <c r="BI1253" s="1"/>
    </row>
    <row r="1254" spans="1:61" x14ac:dyDescent="0.2">
      <c r="A1254" s="125">
        <f t="shared" si="696"/>
        <v>43145</v>
      </c>
      <c r="B1254" s="177">
        <f t="shared" si="681"/>
        <v>301437.31146529719</v>
      </c>
      <c r="C1254" s="3">
        <f t="shared" si="697"/>
        <v>40694037.047815122</v>
      </c>
      <c r="D1254" s="177">
        <f t="shared" si="698"/>
        <v>241320.52568671</v>
      </c>
      <c r="E1254" s="177">
        <f t="shared" si="699"/>
        <v>5661.9019601700002</v>
      </c>
      <c r="F1254" s="178">
        <f t="shared" si="682"/>
        <v>235658.62372653998</v>
      </c>
      <c r="G1254" s="179">
        <f t="shared" si="700"/>
        <v>4894.92</v>
      </c>
      <c r="H1254" s="180">
        <f>IF(AND(N1254=1,N1253&gt;1),VLOOKUP(A1253,[1]Plan1!$CW$105:$CY$215,3),H1253)</f>
        <v>4916.46</v>
      </c>
      <c r="I1254" s="181">
        <f t="shared" si="683"/>
        <v>43050</v>
      </c>
      <c r="J1254" s="181">
        <f t="shared" si="701"/>
        <v>43080</v>
      </c>
      <c r="K1254" s="182">
        <f t="shared" si="684"/>
        <v>4.4004804981490064E-3</v>
      </c>
      <c r="L1254" s="213">
        <f t="shared" si="702"/>
        <v>43145</v>
      </c>
      <c r="M1254" s="183">
        <f t="shared" si="703"/>
        <v>23</v>
      </c>
      <c r="N1254" s="183">
        <f t="shared" si="685"/>
        <v>23</v>
      </c>
      <c r="O1254" s="177">
        <f t="shared" si="686"/>
        <v>1.0044004799999999</v>
      </c>
      <c r="P1254" s="184">
        <f t="shared" si="680"/>
        <v>1.0028005099999999</v>
      </c>
      <c r="Q1254" s="184">
        <f t="shared" si="704"/>
        <v>1.2364893477955774</v>
      </c>
      <c r="R1254" s="177">
        <f t="shared" si="679"/>
        <v>1.2419304900000001</v>
      </c>
      <c r="S1254" s="177">
        <f t="shared" si="705"/>
        <v>1.21495468</v>
      </c>
      <c r="T1254" s="177">
        <f t="shared" si="687"/>
        <v>293193.50206312002</v>
      </c>
      <c r="U1254" s="177">
        <f t="shared" si="688"/>
        <v>1217.0523240397149</v>
      </c>
      <c r="V1254" s="177">
        <f t="shared" si="689"/>
        <v>57013.006310887467</v>
      </c>
      <c r="W1254" s="177">
        <f t="shared" si="690"/>
        <v>299550.58432163717</v>
      </c>
      <c r="X1254" s="185">
        <f t="shared" si="691"/>
        <v>41</v>
      </c>
      <c r="Y1254" s="177">
        <f t="shared" si="692"/>
        <v>2691.9304640300002</v>
      </c>
      <c r="Z1254" s="186">
        <f t="shared" si="693"/>
        <v>1.1155E-2</v>
      </c>
      <c r="AA1254" s="177">
        <f t="shared" si="706"/>
        <v>3270.5735155100001</v>
      </c>
      <c r="AB1254" s="187">
        <f t="shared" si="707"/>
        <v>7.1215000000000001E-2</v>
      </c>
      <c r="AC1254" s="185">
        <f t="shared" si="694"/>
        <v>23</v>
      </c>
      <c r="AD1254" s="185">
        <v>252</v>
      </c>
      <c r="AE1254" s="184">
        <f t="shared" si="709"/>
        <v>1.0062985259999999</v>
      </c>
      <c r="AF1254" s="177">
        <f t="shared" si="710"/>
        <v>1846.6868957700001</v>
      </c>
      <c r="AG1254" s="177">
        <f t="shared" si="695"/>
        <v>1886.7271436599999</v>
      </c>
      <c r="AH1254" s="188">
        <f t="shared" si="708"/>
        <v>5117.26041128</v>
      </c>
      <c r="AI1254" s="188"/>
      <c r="AJ1254" s="188"/>
      <c r="AK1254" s="188"/>
      <c r="AL1254" s="8"/>
      <c r="AM1254" s="8"/>
      <c r="AN1254" s="8"/>
      <c r="AO1254" s="8"/>
      <c r="AP1254" s="8"/>
      <c r="AQ1254" s="8"/>
      <c r="AR1254" s="5"/>
      <c r="AW1254" s="30"/>
      <c r="AX1254" s="30"/>
      <c r="BF1254" s="1"/>
      <c r="BG1254" s="1"/>
      <c r="BH1254" s="1"/>
      <c r="BI1254" s="1"/>
    </row>
    <row r="1255" spans="1:61" x14ac:dyDescent="0.2">
      <c r="A1255" s="125">
        <f t="shared" si="696"/>
        <v>43146</v>
      </c>
      <c r="B1255" s="177">
        <f t="shared" si="681"/>
        <v>296408.01012593484</v>
      </c>
      <c r="C1255" s="3">
        <f t="shared" si="697"/>
        <v>40015081.367001206</v>
      </c>
      <c r="D1255" s="177">
        <f t="shared" si="698"/>
        <v>238628.59522268001</v>
      </c>
      <c r="E1255" s="177">
        <f t="shared" si="699"/>
        <v>2969.97149614</v>
      </c>
      <c r="F1255" s="178">
        <f t="shared" si="682"/>
        <v>235658.62372654001</v>
      </c>
      <c r="G1255" s="179">
        <f t="shared" si="700"/>
        <v>4916.46</v>
      </c>
      <c r="H1255" s="180">
        <f>IF(AND(N1255=1,N1254&gt;1),VLOOKUP(A1254,[1]Plan1!$CW$105:$CY$215,3),H1254)</f>
        <v>4930.72</v>
      </c>
      <c r="I1255" s="181">
        <f t="shared" si="683"/>
        <v>43084</v>
      </c>
      <c r="J1255" s="181">
        <f t="shared" si="701"/>
        <v>43115</v>
      </c>
      <c r="K1255" s="182">
        <f t="shared" si="684"/>
        <v>2.9004609007294846E-3</v>
      </c>
      <c r="L1255" s="213">
        <f t="shared" si="702"/>
        <v>43171</v>
      </c>
      <c r="M1255" s="183">
        <f t="shared" si="703"/>
        <v>18</v>
      </c>
      <c r="N1255" s="183">
        <f t="shared" si="685"/>
        <v>1</v>
      </c>
      <c r="O1255" s="177">
        <f t="shared" si="686"/>
        <v>1.00016091</v>
      </c>
      <c r="P1255" s="184">
        <f t="shared" si="680"/>
        <v>1.0044004799999999</v>
      </c>
      <c r="Q1255" s="184">
        <f t="shared" si="704"/>
        <v>1.2419304944407648</v>
      </c>
      <c r="R1255" s="177">
        <f t="shared" si="679"/>
        <v>1.2421303299999999</v>
      </c>
      <c r="S1255" s="177">
        <f t="shared" si="705"/>
        <v>1.21495468</v>
      </c>
      <c r="T1255" s="177">
        <f t="shared" si="687"/>
        <v>289922.92854762002</v>
      </c>
      <c r="U1255" s="177">
        <f t="shared" si="688"/>
        <v>638.4092725618948</v>
      </c>
      <c r="V1255" s="177">
        <f t="shared" si="689"/>
        <v>57060.10033025295</v>
      </c>
      <c r="W1255" s="177">
        <f t="shared" si="690"/>
        <v>296327.10482549487</v>
      </c>
      <c r="X1255" s="185">
        <f t="shared" si="691"/>
        <v>0</v>
      </c>
      <c r="Y1255" s="177">
        <f t="shared" si="692"/>
        <v>0</v>
      </c>
      <c r="Z1255" s="186">
        <f t="shared" si="693"/>
        <v>0</v>
      </c>
      <c r="AA1255" s="177">
        <f t="shared" si="706"/>
        <v>0</v>
      </c>
      <c r="AB1255" s="187">
        <f t="shared" si="707"/>
        <v>7.1215000000000001E-2</v>
      </c>
      <c r="AC1255" s="185">
        <f t="shared" si="694"/>
        <v>1</v>
      </c>
      <c r="AD1255" s="185">
        <v>252</v>
      </c>
      <c r="AE1255" s="184">
        <f t="shared" si="709"/>
        <v>1.000273027</v>
      </c>
      <c r="AF1255" s="177">
        <f t="shared" si="710"/>
        <v>79.156787410000007</v>
      </c>
      <c r="AG1255" s="177">
        <f t="shared" si="695"/>
        <v>80.905300440000005</v>
      </c>
      <c r="AH1255" s="188">
        <f t="shared" si="708"/>
        <v>0</v>
      </c>
      <c r="AI1255" s="188"/>
      <c r="AJ1255" s="188"/>
      <c r="AK1255" s="188"/>
      <c r="AL1255" s="8"/>
      <c r="AM1255" s="8"/>
      <c r="AN1255" s="8"/>
      <c r="AO1255" s="8"/>
      <c r="AP1255" s="8"/>
      <c r="AQ1255" s="8"/>
      <c r="AR1255" s="5"/>
      <c r="AW1255" s="30"/>
      <c r="AX1255" s="30"/>
      <c r="BF1255" s="1"/>
      <c r="BG1255" s="1"/>
      <c r="BH1255" s="1"/>
      <c r="BI1255" s="1"/>
    </row>
    <row r="1256" spans="1:61" x14ac:dyDescent="0.2">
      <c r="A1256" s="125">
        <f t="shared" si="696"/>
        <v>43147</v>
      </c>
      <c r="B1256" s="177">
        <f t="shared" si="681"/>
        <v>296536.06446331908</v>
      </c>
      <c r="C1256" s="3">
        <f t="shared" si="697"/>
        <v>40032368.702548079</v>
      </c>
      <c r="D1256" s="177">
        <f t="shared" si="698"/>
        <v>238628.59522268001</v>
      </c>
      <c r="E1256" s="177">
        <f t="shared" si="699"/>
        <v>2969.97149614</v>
      </c>
      <c r="F1256" s="178">
        <f t="shared" si="682"/>
        <v>235658.62372654001</v>
      </c>
      <c r="G1256" s="179">
        <f t="shared" si="700"/>
        <v>4916.46</v>
      </c>
      <c r="H1256" s="180">
        <f>IF(AND(N1256=1,N1255&gt;1),VLOOKUP(A1255,[1]Plan1!$CW$105:$CY$215,3),H1255)</f>
        <v>4930.72</v>
      </c>
      <c r="I1256" s="181">
        <f t="shared" si="683"/>
        <v>43084</v>
      </c>
      <c r="J1256" s="181">
        <f t="shared" si="701"/>
        <v>43115</v>
      </c>
      <c r="K1256" s="182">
        <f t="shared" si="684"/>
        <v>2.9004609007294846E-3</v>
      </c>
      <c r="L1256" s="213">
        <f t="shared" si="702"/>
        <v>43171</v>
      </c>
      <c r="M1256" s="183">
        <f t="shared" si="703"/>
        <v>18</v>
      </c>
      <c r="N1256" s="183">
        <f t="shared" si="685"/>
        <v>2</v>
      </c>
      <c r="O1256" s="177">
        <f t="shared" si="686"/>
        <v>1.00032185</v>
      </c>
      <c r="P1256" s="184">
        <f t="shared" si="680"/>
        <v>1.0044004799999999</v>
      </c>
      <c r="Q1256" s="184">
        <f t="shared" si="704"/>
        <v>1.2419304944407648</v>
      </c>
      <c r="R1256" s="177">
        <f t="shared" si="679"/>
        <v>1.2423302000000001</v>
      </c>
      <c r="S1256" s="177">
        <f t="shared" si="705"/>
        <v>1.21495468</v>
      </c>
      <c r="T1256" s="177">
        <f t="shared" si="687"/>
        <v>289922.92854762002</v>
      </c>
      <c r="U1256" s="177">
        <f t="shared" si="688"/>
        <v>638.4092725618948</v>
      </c>
      <c r="V1256" s="177">
        <f t="shared" si="689"/>
        <v>57107.201419377197</v>
      </c>
      <c r="W1256" s="177">
        <f t="shared" si="690"/>
        <v>296374.20591461909</v>
      </c>
      <c r="X1256" s="185">
        <f t="shared" si="691"/>
        <v>0</v>
      </c>
      <c r="Y1256" s="177">
        <f t="shared" si="692"/>
        <v>0</v>
      </c>
      <c r="Z1256" s="186">
        <f t="shared" si="693"/>
        <v>0</v>
      </c>
      <c r="AA1256" s="177">
        <f t="shared" si="706"/>
        <v>0</v>
      </c>
      <c r="AB1256" s="187">
        <f t="shared" si="707"/>
        <v>7.1215000000000001E-2</v>
      </c>
      <c r="AC1256" s="185">
        <f t="shared" si="694"/>
        <v>2</v>
      </c>
      <c r="AD1256" s="185">
        <v>252</v>
      </c>
      <c r="AE1256" s="184">
        <f t="shared" si="709"/>
        <v>1.000546129</v>
      </c>
      <c r="AF1256" s="177">
        <f t="shared" si="710"/>
        <v>158.33531904</v>
      </c>
      <c r="AG1256" s="177">
        <f t="shared" si="695"/>
        <v>161.8585487</v>
      </c>
      <c r="AH1256" s="188">
        <f t="shared" si="708"/>
        <v>0</v>
      </c>
      <c r="AI1256" s="188"/>
      <c r="AJ1256" s="188"/>
      <c r="AK1256" s="188"/>
      <c r="AL1256" s="8"/>
      <c r="AM1256" s="8"/>
      <c r="AN1256" s="8"/>
      <c r="AO1256" s="8"/>
      <c r="AP1256" s="8"/>
      <c r="AQ1256" s="8"/>
      <c r="AR1256" s="5"/>
      <c r="AW1256" s="30"/>
      <c r="AX1256" s="30"/>
      <c r="BF1256" s="1"/>
      <c r="BG1256" s="1"/>
      <c r="BH1256" s="1"/>
      <c r="BI1256" s="1"/>
    </row>
    <row r="1257" spans="1:61" x14ac:dyDescent="0.2">
      <c r="A1257" s="125">
        <f t="shared" si="696"/>
        <v>43148</v>
      </c>
      <c r="B1257" s="177">
        <f t="shared" si="681"/>
        <v>296664.17855167453</v>
      </c>
      <c r="C1257" s="3">
        <f t="shared" si="697"/>
        <v>40049664.104476064</v>
      </c>
      <c r="D1257" s="177">
        <f t="shared" si="698"/>
        <v>238628.59522268001</v>
      </c>
      <c r="E1257" s="177">
        <f t="shared" si="699"/>
        <v>2969.97149614</v>
      </c>
      <c r="F1257" s="178">
        <f t="shared" si="682"/>
        <v>235658.62372654001</v>
      </c>
      <c r="G1257" s="179">
        <f t="shared" si="700"/>
        <v>4916.46</v>
      </c>
      <c r="H1257" s="180">
        <f>IF(AND(N1257=1,N1256&gt;1),VLOOKUP(A1256,[1]Plan1!$CW$105:$CY$215,3),H1256)</f>
        <v>4930.72</v>
      </c>
      <c r="I1257" s="181">
        <f t="shared" si="683"/>
        <v>43084</v>
      </c>
      <c r="J1257" s="181">
        <f t="shared" si="701"/>
        <v>43115</v>
      </c>
      <c r="K1257" s="182">
        <f t="shared" si="684"/>
        <v>2.9004609007294846E-3</v>
      </c>
      <c r="L1257" s="213">
        <f t="shared" si="702"/>
        <v>43171</v>
      </c>
      <c r="M1257" s="183">
        <f t="shared" si="703"/>
        <v>18</v>
      </c>
      <c r="N1257" s="183">
        <f t="shared" si="685"/>
        <v>3</v>
      </c>
      <c r="O1257" s="177">
        <f t="shared" si="686"/>
        <v>1.00048282</v>
      </c>
      <c r="P1257" s="184">
        <f t="shared" si="680"/>
        <v>1.0044004799999999</v>
      </c>
      <c r="Q1257" s="184">
        <f t="shared" si="704"/>
        <v>1.2419304944407648</v>
      </c>
      <c r="R1257" s="177">
        <f t="shared" ref="R1257:R1320" si="711">TRUNC(TRUNC((O1257*Q1257),15),8)</f>
        <v>1.2425301200000001</v>
      </c>
      <c r="S1257" s="177">
        <f t="shared" si="705"/>
        <v>1.21495468</v>
      </c>
      <c r="T1257" s="177">
        <f t="shared" si="687"/>
        <v>289922.92854762002</v>
      </c>
      <c r="U1257" s="177">
        <f t="shared" si="688"/>
        <v>638.4092725618948</v>
      </c>
      <c r="V1257" s="177">
        <f t="shared" si="689"/>
        <v>57154.314291432616</v>
      </c>
      <c r="W1257" s="177">
        <f t="shared" si="690"/>
        <v>296421.31878667453</v>
      </c>
      <c r="X1257" s="185">
        <f t="shared" si="691"/>
        <v>0</v>
      </c>
      <c r="Y1257" s="177">
        <f t="shared" si="692"/>
        <v>0</v>
      </c>
      <c r="Z1257" s="186">
        <f t="shared" si="693"/>
        <v>0</v>
      </c>
      <c r="AA1257" s="177">
        <f t="shared" si="706"/>
        <v>0</v>
      </c>
      <c r="AB1257" s="187">
        <f t="shared" si="707"/>
        <v>7.1215000000000001E-2</v>
      </c>
      <c r="AC1257" s="185">
        <f t="shared" si="694"/>
        <v>3</v>
      </c>
      <c r="AD1257" s="185">
        <v>252</v>
      </c>
      <c r="AE1257" s="184">
        <f t="shared" si="709"/>
        <v>1.0008193059999999</v>
      </c>
      <c r="AF1257" s="177">
        <f t="shared" si="710"/>
        <v>237.53559489</v>
      </c>
      <c r="AG1257" s="177">
        <f t="shared" si="695"/>
        <v>242.85976500000001</v>
      </c>
      <c r="AH1257" s="188">
        <f t="shared" si="708"/>
        <v>0</v>
      </c>
      <c r="AI1257" s="188"/>
      <c r="AJ1257" s="188"/>
      <c r="AK1257" s="188"/>
      <c r="AL1257" s="8"/>
      <c r="AM1257" s="8"/>
      <c r="AN1257" s="8"/>
      <c r="AO1257" s="8"/>
      <c r="AP1257" s="8"/>
      <c r="AQ1257" s="8"/>
      <c r="AR1257" s="5"/>
      <c r="AW1257" s="30"/>
      <c r="AX1257" s="30"/>
      <c r="BF1257" s="1"/>
      <c r="BG1257" s="1"/>
      <c r="BH1257" s="1"/>
      <c r="BI1257" s="1"/>
    </row>
    <row r="1258" spans="1:61" x14ac:dyDescent="0.2">
      <c r="A1258" s="125">
        <f t="shared" si="696"/>
        <v>43149</v>
      </c>
      <c r="B1258" s="177">
        <f t="shared" si="681"/>
        <v>296664.17855167453</v>
      </c>
      <c r="C1258" s="3">
        <f t="shared" si="697"/>
        <v>40049664.104476064</v>
      </c>
      <c r="D1258" s="177">
        <f t="shared" si="698"/>
        <v>238628.59522268001</v>
      </c>
      <c r="E1258" s="177">
        <f t="shared" si="699"/>
        <v>2969.97149614</v>
      </c>
      <c r="F1258" s="178">
        <f t="shared" si="682"/>
        <v>235658.62372654001</v>
      </c>
      <c r="G1258" s="179">
        <f t="shared" si="700"/>
        <v>4916.46</v>
      </c>
      <c r="H1258" s="180">
        <f>IF(AND(N1258=1,N1257&gt;1),VLOOKUP(A1257,[1]Plan1!$CW$105:$CY$215,3),H1257)</f>
        <v>4930.72</v>
      </c>
      <c r="I1258" s="181">
        <f t="shared" si="683"/>
        <v>43084</v>
      </c>
      <c r="J1258" s="181">
        <f t="shared" si="701"/>
        <v>43115</v>
      </c>
      <c r="K1258" s="182">
        <f t="shared" si="684"/>
        <v>2.9004609007294846E-3</v>
      </c>
      <c r="L1258" s="213">
        <f t="shared" si="702"/>
        <v>43171</v>
      </c>
      <c r="M1258" s="183">
        <f t="shared" si="703"/>
        <v>18</v>
      </c>
      <c r="N1258" s="183">
        <f t="shared" si="685"/>
        <v>3</v>
      </c>
      <c r="O1258" s="177">
        <f t="shared" si="686"/>
        <v>1.00048282</v>
      </c>
      <c r="P1258" s="184">
        <f t="shared" ref="P1258:P1321" si="712">IF(L1258&gt;L1257,O1257,P1257)</f>
        <v>1.0044004799999999</v>
      </c>
      <c r="Q1258" s="184">
        <f t="shared" si="704"/>
        <v>1.2419304944407648</v>
      </c>
      <c r="R1258" s="177">
        <f t="shared" si="711"/>
        <v>1.2425301200000001</v>
      </c>
      <c r="S1258" s="177">
        <f t="shared" si="705"/>
        <v>1.21495468</v>
      </c>
      <c r="T1258" s="177">
        <f t="shared" si="687"/>
        <v>289922.92854762002</v>
      </c>
      <c r="U1258" s="177">
        <f t="shared" si="688"/>
        <v>638.4092725618948</v>
      </c>
      <c r="V1258" s="177">
        <f t="shared" si="689"/>
        <v>57154.314291432616</v>
      </c>
      <c r="W1258" s="177">
        <f t="shared" si="690"/>
        <v>296421.31878667453</v>
      </c>
      <c r="X1258" s="185">
        <f t="shared" si="691"/>
        <v>0</v>
      </c>
      <c r="Y1258" s="177">
        <f t="shared" si="692"/>
        <v>0</v>
      </c>
      <c r="Z1258" s="186">
        <f t="shared" si="693"/>
        <v>0</v>
      </c>
      <c r="AA1258" s="177">
        <f t="shared" si="706"/>
        <v>0</v>
      </c>
      <c r="AB1258" s="187">
        <f t="shared" si="707"/>
        <v>7.1215000000000001E-2</v>
      </c>
      <c r="AC1258" s="185">
        <f t="shared" si="694"/>
        <v>3</v>
      </c>
      <c r="AD1258" s="185">
        <v>252</v>
      </c>
      <c r="AE1258" s="184">
        <f t="shared" si="709"/>
        <v>1.0008193059999999</v>
      </c>
      <c r="AF1258" s="177">
        <f t="shared" si="710"/>
        <v>237.53559489</v>
      </c>
      <c r="AG1258" s="177">
        <f t="shared" si="695"/>
        <v>242.85976500000001</v>
      </c>
      <c r="AH1258" s="188">
        <f t="shared" si="708"/>
        <v>0</v>
      </c>
      <c r="AI1258" s="188"/>
      <c r="AJ1258" s="188"/>
      <c r="AK1258" s="188"/>
      <c r="AL1258" s="8"/>
      <c r="AM1258" s="8"/>
      <c r="AN1258" s="8"/>
      <c r="AO1258" s="8"/>
      <c r="AP1258" s="8"/>
      <c r="AQ1258" s="8"/>
      <c r="AR1258" s="5"/>
      <c r="AW1258" s="30"/>
      <c r="AX1258" s="30"/>
      <c r="BF1258" s="1"/>
      <c r="BG1258" s="1"/>
      <c r="BH1258" s="1"/>
      <c r="BI1258" s="1"/>
    </row>
    <row r="1259" spans="1:61" x14ac:dyDescent="0.2">
      <c r="A1259" s="125">
        <f t="shared" si="696"/>
        <v>43150</v>
      </c>
      <c r="B1259" s="177">
        <f t="shared" si="681"/>
        <v>296664.17855167453</v>
      </c>
      <c r="C1259" s="3">
        <f t="shared" si="697"/>
        <v>40049664.104476064</v>
      </c>
      <c r="D1259" s="177">
        <f t="shared" si="698"/>
        <v>238628.59522268001</v>
      </c>
      <c r="E1259" s="177">
        <f t="shared" si="699"/>
        <v>2969.97149614</v>
      </c>
      <c r="F1259" s="178">
        <f t="shared" si="682"/>
        <v>235658.62372654001</v>
      </c>
      <c r="G1259" s="179">
        <f t="shared" si="700"/>
        <v>4916.46</v>
      </c>
      <c r="H1259" s="180">
        <f>IF(AND(N1259=1,N1258&gt;1),VLOOKUP(A1258,[1]Plan1!$CW$105:$CY$215,3),H1258)</f>
        <v>4930.72</v>
      </c>
      <c r="I1259" s="181">
        <f t="shared" si="683"/>
        <v>43084</v>
      </c>
      <c r="J1259" s="181">
        <f t="shared" si="701"/>
        <v>43115</v>
      </c>
      <c r="K1259" s="182">
        <f t="shared" si="684"/>
        <v>2.9004609007294846E-3</v>
      </c>
      <c r="L1259" s="213">
        <f t="shared" si="702"/>
        <v>43171</v>
      </c>
      <c r="M1259" s="183">
        <f t="shared" si="703"/>
        <v>18</v>
      </c>
      <c r="N1259" s="183">
        <f t="shared" si="685"/>
        <v>3</v>
      </c>
      <c r="O1259" s="177">
        <f t="shared" si="686"/>
        <v>1.00048282</v>
      </c>
      <c r="P1259" s="184">
        <f t="shared" si="712"/>
        <v>1.0044004799999999</v>
      </c>
      <c r="Q1259" s="184">
        <f t="shared" si="704"/>
        <v>1.2419304944407648</v>
      </c>
      <c r="R1259" s="177">
        <f t="shared" si="711"/>
        <v>1.2425301200000001</v>
      </c>
      <c r="S1259" s="177">
        <f t="shared" si="705"/>
        <v>1.21495468</v>
      </c>
      <c r="T1259" s="177">
        <f t="shared" si="687"/>
        <v>289922.92854762002</v>
      </c>
      <c r="U1259" s="177">
        <f t="shared" si="688"/>
        <v>638.4092725618948</v>
      </c>
      <c r="V1259" s="177">
        <f t="shared" si="689"/>
        <v>57154.314291432616</v>
      </c>
      <c r="W1259" s="177">
        <f t="shared" si="690"/>
        <v>296421.31878667453</v>
      </c>
      <c r="X1259" s="185">
        <f t="shared" si="691"/>
        <v>0</v>
      </c>
      <c r="Y1259" s="177">
        <f t="shared" si="692"/>
        <v>0</v>
      </c>
      <c r="Z1259" s="186">
        <f t="shared" si="693"/>
        <v>0</v>
      </c>
      <c r="AA1259" s="177">
        <f t="shared" si="706"/>
        <v>0</v>
      </c>
      <c r="AB1259" s="187">
        <f t="shared" si="707"/>
        <v>7.1215000000000001E-2</v>
      </c>
      <c r="AC1259" s="185">
        <f t="shared" si="694"/>
        <v>3</v>
      </c>
      <c r="AD1259" s="185">
        <v>252</v>
      </c>
      <c r="AE1259" s="184">
        <f t="shared" si="709"/>
        <v>1.0008193059999999</v>
      </c>
      <c r="AF1259" s="177">
        <f t="shared" si="710"/>
        <v>237.53559489</v>
      </c>
      <c r="AG1259" s="177">
        <f t="shared" si="695"/>
        <v>242.85976500000001</v>
      </c>
      <c r="AH1259" s="188">
        <f t="shared" si="708"/>
        <v>0</v>
      </c>
      <c r="AI1259" s="188"/>
      <c r="AJ1259" s="188"/>
      <c r="AK1259" s="188"/>
      <c r="AL1259" s="8"/>
      <c r="AM1259" s="8"/>
      <c r="AN1259" s="8"/>
      <c r="AO1259" s="8"/>
      <c r="AP1259" s="8"/>
      <c r="AQ1259" s="8"/>
      <c r="AR1259" s="5"/>
      <c r="AW1259" s="30"/>
      <c r="AX1259" s="30"/>
      <c r="BF1259" s="1"/>
      <c r="BG1259" s="1"/>
      <c r="BH1259" s="1"/>
      <c r="BI1259" s="1"/>
    </row>
    <row r="1260" spans="1:61" x14ac:dyDescent="0.2">
      <c r="A1260" s="125">
        <f t="shared" si="696"/>
        <v>43151</v>
      </c>
      <c r="B1260" s="177">
        <f t="shared" si="681"/>
        <v>296792.3473964986</v>
      </c>
      <c r="C1260" s="3">
        <f t="shared" si="697"/>
        <v>40066966.898527309</v>
      </c>
      <c r="D1260" s="177">
        <f t="shared" si="698"/>
        <v>238628.59522268001</v>
      </c>
      <c r="E1260" s="177">
        <f t="shared" si="699"/>
        <v>2969.97149614</v>
      </c>
      <c r="F1260" s="178">
        <f t="shared" si="682"/>
        <v>235658.62372654001</v>
      </c>
      <c r="G1260" s="179">
        <f t="shared" si="700"/>
        <v>4916.46</v>
      </c>
      <c r="H1260" s="180">
        <f>IF(AND(N1260=1,N1259&gt;1),VLOOKUP(A1259,[1]Plan1!$CW$105:$CY$215,3),H1259)</f>
        <v>4930.72</v>
      </c>
      <c r="I1260" s="181">
        <f t="shared" si="683"/>
        <v>43084</v>
      </c>
      <c r="J1260" s="181">
        <f t="shared" si="701"/>
        <v>43115</v>
      </c>
      <c r="K1260" s="182">
        <f t="shared" si="684"/>
        <v>2.9004609007294846E-3</v>
      </c>
      <c r="L1260" s="213">
        <f t="shared" si="702"/>
        <v>43171</v>
      </c>
      <c r="M1260" s="183">
        <f t="shared" si="703"/>
        <v>18</v>
      </c>
      <c r="N1260" s="183">
        <f t="shared" si="685"/>
        <v>4</v>
      </c>
      <c r="O1260" s="177">
        <f t="shared" si="686"/>
        <v>1.0006438200000001</v>
      </c>
      <c r="P1260" s="184">
        <f t="shared" si="712"/>
        <v>1.0044004799999999</v>
      </c>
      <c r="Q1260" s="184">
        <f t="shared" si="704"/>
        <v>1.2419304944407648</v>
      </c>
      <c r="R1260" s="177">
        <f t="shared" si="711"/>
        <v>1.2427300699999999</v>
      </c>
      <c r="S1260" s="177">
        <f t="shared" si="705"/>
        <v>1.21495468</v>
      </c>
      <c r="T1260" s="177">
        <f t="shared" si="687"/>
        <v>289922.92854762002</v>
      </c>
      <c r="U1260" s="177">
        <f t="shared" si="688"/>
        <v>638.4092725618948</v>
      </c>
      <c r="V1260" s="177">
        <f t="shared" si="689"/>
        <v>57201.434233246699</v>
      </c>
      <c r="W1260" s="177">
        <f t="shared" si="690"/>
        <v>296468.43872848863</v>
      </c>
      <c r="X1260" s="185">
        <f t="shared" si="691"/>
        <v>0</v>
      </c>
      <c r="Y1260" s="177">
        <f t="shared" si="692"/>
        <v>0</v>
      </c>
      <c r="Z1260" s="186">
        <f t="shared" si="693"/>
        <v>0</v>
      </c>
      <c r="AA1260" s="177">
        <f t="shared" si="706"/>
        <v>0</v>
      </c>
      <c r="AB1260" s="187">
        <f t="shared" si="707"/>
        <v>7.1215000000000001E-2</v>
      </c>
      <c r="AC1260" s="185">
        <f t="shared" si="694"/>
        <v>4</v>
      </c>
      <c r="AD1260" s="185">
        <v>252</v>
      </c>
      <c r="AE1260" s="184">
        <f t="shared" si="709"/>
        <v>1.001092557</v>
      </c>
      <c r="AF1260" s="177">
        <f t="shared" si="710"/>
        <v>316.75732504000001</v>
      </c>
      <c r="AG1260" s="177">
        <f t="shared" si="695"/>
        <v>323.90866800999999</v>
      </c>
      <c r="AH1260" s="188">
        <f t="shared" si="708"/>
        <v>0</v>
      </c>
      <c r="AI1260" s="188"/>
      <c r="AJ1260" s="188"/>
      <c r="AK1260" s="188"/>
      <c r="AL1260" s="8"/>
      <c r="AM1260" s="8"/>
      <c r="AN1260" s="8"/>
      <c r="AO1260" s="8"/>
      <c r="AP1260" s="8"/>
      <c r="AQ1260" s="8"/>
      <c r="AR1260" s="5"/>
      <c r="AW1260" s="30"/>
      <c r="AX1260" s="30"/>
      <c r="BF1260" s="1"/>
      <c r="BG1260" s="1"/>
      <c r="BH1260" s="1"/>
      <c r="BI1260" s="1"/>
    </row>
    <row r="1261" spans="1:61" x14ac:dyDescent="0.2">
      <c r="A1261" s="125">
        <f t="shared" si="696"/>
        <v>43152</v>
      </c>
      <c r="B1261" s="177">
        <f t="shared" si="681"/>
        <v>296920.56895073527</v>
      </c>
      <c r="C1261" s="3">
        <f t="shared" si="697"/>
        <v>40084276.808349259</v>
      </c>
      <c r="D1261" s="177">
        <f t="shared" si="698"/>
        <v>238628.59522268001</v>
      </c>
      <c r="E1261" s="177">
        <f t="shared" si="699"/>
        <v>2969.97149614</v>
      </c>
      <c r="F1261" s="178">
        <f t="shared" si="682"/>
        <v>235658.62372654001</v>
      </c>
      <c r="G1261" s="179">
        <f t="shared" si="700"/>
        <v>4916.46</v>
      </c>
      <c r="H1261" s="180">
        <f>IF(AND(N1261=1,N1260&gt;1),VLOOKUP(A1260,[1]Plan1!$CW$105:$CY$215,3),H1260)</f>
        <v>4930.72</v>
      </c>
      <c r="I1261" s="181">
        <f t="shared" si="683"/>
        <v>43084</v>
      </c>
      <c r="J1261" s="181">
        <f t="shared" si="701"/>
        <v>43115</v>
      </c>
      <c r="K1261" s="182">
        <f t="shared" si="684"/>
        <v>2.9004609007294846E-3</v>
      </c>
      <c r="L1261" s="213">
        <f t="shared" si="702"/>
        <v>43171</v>
      </c>
      <c r="M1261" s="183">
        <f t="shared" si="703"/>
        <v>18</v>
      </c>
      <c r="N1261" s="183">
        <f t="shared" si="685"/>
        <v>5</v>
      </c>
      <c r="O1261" s="177">
        <f t="shared" si="686"/>
        <v>1.00080484</v>
      </c>
      <c r="P1261" s="184">
        <f t="shared" si="712"/>
        <v>1.0044004799999999</v>
      </c>
      <c r="Q1261" s="184">
        <f t="shared" si="704"/>
        <v>1.2419304944407648</v>
      </c>
      <c r="R1261" s="177">
        <f t="shared" si="711"/>
        <v>1.2429300400000001</v>
      </c>
      <c r="S1261" s="177">
        <f t="shared" si="705"/>
        <v>1.21495468</v>
      </c>
      <c r="T1261" s="177">
        <f t="shared" si="687"/>
        <v>289922.92854762002</v>
      </c>
      <c r="U1261" s="177">
        <f t="shared" si="688"/>
        <v>638.4092725618948</v>
      </c>
      <c r="V1261" s="177">
        <f t="shared" si="689"/>
        <v>57248.558888233332</v>
      </c>
      <c r="W1261" s="177">
        <f t="shared" si="690"/>
        <v>296515.56338347524</v>
      </c>
      <c r="X1261" s="185">
        <f t="shared" si="691"/>
        <v>0</v>
      </c>
      <c r="Y1261" s="177">
        <f t="shared" si="692"/>
        <v>0</v>
      </c>
      <c r="Z1261" s="186">
        <f t="shared" si="693"/>
        <v>0</v>
      </c>
      <c r="AA1261" s="177">
        <f t="shared" si="706"/>
        <v>0</v>
      </c>
      <c r="AB1261" s="187">
        <f t="shared" si="707"/>
        <v>7.1215000000000001E-2</v>
      </c>
      <c r="AC1261" s="185">
        <f t="shared" si="694"/>
        <v>5</v>
      </c>
      <c r="AD1261" s="185">
        <v>252</v>
      </c>
      <c r="AE1261" s="184">
        <f t="shared" si="709"/>
        <v>1.0013658830000001</v>
      </c>
      <c r="AF1261" s="177">
        <f t="shared" si="710"/>
        <v>396.00079941000001</v>
      </c>
      <c r="AG1261" s="177">
        <f t="shared" si="695"/>
        <v>405.00556726000002</v>
      </c>
      <c r="AH1261" s="188">
        <f t="shared" si="708"/>
        <v>0</v>
      </c>
      <c r="AI1261" s="188"/>
      <c r="AJ1261" s="188"/>
      <c r="AK1261" s="188"/>
      <c r="AL1261" s="8"/>
      <c r="AM1261" s="8"/>
      <c r="AN1261" s="8"/>
      <c r="AO1261" s="8"/>
      <c r="AP1261" s="8"/>
      <c r="AQ1261" s="8"/>
      <c r="AR1261" s="5"/>
      <c r="AW1261" s="30"/>
      <c r="AX1261" s="30"/>
      <c r="BF1261" s="1"/>
      <c r="BG1261" s="1"/>
      <c r="BH1261" s="1"/>
      <c r="BI1261" s="1"/>
    </row>
    <row r="1262" spans="1:61" x14ac:dyDescent="0.2">
      <c r="A1262" s="125">
        <f t="shared" si="696"/>
        <v>43153</v>
      </c>
      <c r="B1262" s="177">
        <f t="shared" si="681"/>
        <v>297048.84765318676</v>
      </c>
      <c r="C1262" s="3">
        <f t="shared" si="697"/>
        <v>40101594.433180213</v>
      </c>
      <c r="D1262" s="177">
        <f t="shared" si="698"/>
        <v>238628.59522268001</v>
      </c>
      <c r="E1262" s="177">
        <f t="shared" si="699"/>
        <v>2969.97149614</v>
      </c>
      <c r="F1262" s="178">
        <f t="shared" si="682"/>
        <v>235658.62372654001</v>
      </c>
      <c r="G1262" s="179">
        <f t="shared" si="700"/>
        <v>4916.46</v>
      </c>
      <c r="H1262" s="180">
        <f>IF(AND(N1262=1,N1261&gt;1),VLOOKUP(A1261,[1]Plan1!$CW$105:$CY$215,3),H1261)</f>
        <v>4930.72</v>
      </c>
      <c r="I1262" s="181">
        <f t="shared" si="683"/>
        <v>43084</v>
      </c>
      <c r="J1262" s="181">
        <f t="shared" si="701"/>
        <v>43115</v>
      </c>
      <c r="K1262" s="182">
        <f t="shared" si="684"/>
        <v>2.9004609007294846E-3</v>
      </c>
      <c r="L1262" s="213">
        <f t="shared" si="702"/>
        <v>43171</v>
      </c>
      <c r="M1262" s="183">
        <f t="shared" si="703"/>
        <v>18</v>
      </c>
      <c r="N1262" s="183">
        <f t="shared" si="685"/>
        <v>6</v>
      </c>
      <c r="O1262" s="177">
        <f t="shared" si="686"/>
        <v>1.0009658800000001</v>
      </c>
      <c r="P1262" s="184">
        <f t="shared" si="712"/>
        <v>1.0044004799999999</v>
      </c>
      <c r="Q1262" s="184">
        <f t="shared" si="704"/>
        <v>1.2419304944407648</v>
      </c>
      <c r="R1262" s="177">
        <f t="shared" si="711"/>
        <v>1.24313005</v>
      </c>
      <c r="S1262" s="177">
        <f t="shared" si="705"/>
        <v>1.21495468</v>
      </c>
      <c r="T1262" s="177">
        <f t="shared" si="687"/>
        <v>289922.92854762002</v>
      </c>
      <c r="U1262" s="177">
        <f t="shared" si="688"/>
        <v>638.4092725618948</v>
      </c>
      <c r="V1262" s="177">
        <f t="shared" si="689"/>
        <v>57295.692969564858</v>
      </c>
      <c r="W1262" s="177">
        <f t="shared" si="690"/>
        <v>296562.69746480678</v>
      </c>
      <c r="X1262" s="185">
        <f t="shared" si="691"/>
        <v>0</v>
      </c>
      <c r="Y1262" s="177">
        <f t="shared" si="692"/>
        <v>0</v>
      </c>
      <c r="Z1262" s="186">
        <f t="shared" si="693"/>
        <v>0</v>
      </c>
      <c r="AA1262" s="177">
        <f t="shared" si="706"/>
        <v>0</v>
      </c>
      <c r="AB1262" s="187">
        <f t="shared" si="707"/>
        <v>7.1215000000000001E-2</v>
      </c>
      <c r="AC1262" s="185">
        <f t="shared" si="694"/>
        <v>6</v>
      </c>
      <c r="AD1262" s="185">
        <v>252</v>
      </c>
      <c r="AE1262" s="184">
        <f t="shared" si="709"/>
        <v>1.001639283</v>
      </c>
      <c r="AF1262" s="177">
        <f t="shared" si="710"/>
        <v>475.26572807000002</v>
      </c>
      <c r="AG1262" s="177">
        <f t="shared" si="695"/>
        <v>486.15018837999997</v>
      </c>
      <c r="AH1262" s="188">
        <f t="shared" si="708"/>
        <v>0</v>
      </c>
      <c r="AI1262" s="188"/>
      <c r="AJ1262" s="188"/>
      <c r="AK1262" s="188"/>
      <c r="AL1262" s="8"/>
      <c r="AM1262" s="8"/>
      <c r="AN1262" s="8"/>
      <c r="AO1262" s="8"/>
      <c r="AP1262" s="8"/>
      <c r="AQ1262" s="8"/>
      <c r="AR1262" s="5"/>
      <c r="AW1262" s="30"/>
      <c r="AX1262" s="30"/>
      <c r="BF1262" s="1"/>
      <c r="BG1262" s="1"/>
      <c r="BH1262" s="1"/>
      <c r="BI1262" s="1"/>
    </row>
    <row r="1263" spans="1:61" x14ac:dyDescent="0.2">
      <c r="A1263" s="125">
        <f t="shared" si="696"/>
        <v>43154</v>
      </c>
      <c r="B1263" s="177">
        <f t="shared" si="681"/>
        <v>297177.17909649079</v>
      </c>
      <c r="C1263" s="3">
        <f t="shared" si="697"/>
        <v>40118919.178026259</v>
      </c>
      <c r="D1263" s="177">
        <f t="shared" si="698"/>
        <v>238628.59522268001</v>
      </c>
      <c r="E1263" s="177">
        <f t="shared" si="699"/>
        <v>2969.97149614</v>
      </c>
      <c r="F1263" s="178">
        <f t="shared" si="682"/>
        <v>235658.62372654001</v>
      </c>
      <c r="G1263" s="179">
        <f t="shared" si="700"/>
        <v>4916.46</v>
      </c>
      <c r="H1263" s="180">
        <f>IF(AND(N1263=1,N1262&gt;1),VLOOKUP(A1262,[1]Plan1!$CW$105:$CY$215,3),H1262)</f>
        <v>4930.72</v>
      </c>
      <c r="I1263" s="181">
        <f t="shared" si="683"/>
        <v>43084</v>
      </c>
      <c r="J1263" s="181">
        <f t="shared" si="701"/>
        <v>43115</v>
      </c>
      <c r="K1263" s="182">
        <f t="shared" si="684"/>
        <v>2.9004609007294846E-3</v>
      </c>
      <c r="L1263" s="213">
        <f t="shared" si="702"/>
        <v>43171</v>
      </c>
      <c r="M1263" s="183">
        <f t="shared" si="703"/>
        <v>18</v>
      </c>
      <c r="N1263" s="183">
        <f t="shared" si="685"/>
        <v>7</v>
      </c>
      <c r="O1263" s="177">
        <f t="shared" si="686"/>
        <v>1.00112695</v>
      </c>
      <c r="P1263" s="184">
        <f t="shared" si="712"/>
        <v>1.0044004799999999</v>
      </c>
      <c r="Q1263" s="184">
        <f t="shared" si="704"/>
        <v>1.2419304944407648</v>
      </c>
      <c r="R1263" s="177">
        <f t="shared" si="711"/>
        <v>1.24333008</v>
      </c>
      <c r="S1263" s="177">
        <f t="shared" si="705"/>
        <v>1.21495468</v>
      </c>
      <c r="T1263" s="177">
        <f t="shared" si="687"/>
        <v>289922.92854762002</v>
      </c>
      <c r="U1263" s="177">
        <f t="shared" si="688"/>
        <v>638.4092725618948</v>
      </c>
      <c r="V1263" s="177">
        <f t="shared" si="689"/>
        <v>57342.831764068884</v>
      </c>
      <c r="W1263" s="177">
        <f t="shared" si="690"/>
        <v>296609.83625931077</v>
      </c>
      <c r="X1263" s="185">
        <f t="shared" si="691"/>
        <v>0</v>
      </c>
      <c r="Y1263" s="177">
        <f t="shared" si="692"/>
        <v>0</v>
      </c>
      <c r="Z1263" s="186">
        <f t="shared" si="693"/>
        <v>0</v>
      </c>
      <c r="AA1263" s="177">
        <f t="shared" si="706"/>
        <v>0</v>
      </c>
      <c r="AB1263" s="187">
        <f t="shared" si="707"/>
        <v>7.1215000000000001E-2</v>
      </c>
      <c r="AC1263" s="185">
        <f t="shared" si="694"/>
        <v>7</v>
      </c>
      <c r="AD1263" s="185">
        <v>252</v>
      </c>
      <c r="AE1263" s="184">
        <f t="shared" si="709"/>
        <v>1.001912758</v>
      </c>
      <c r="AF1263" s="177">
        <f t="shared" si="710"/>
        <v>554.55240096</v>
      </c>
      <c r="AG1263" s="177">
        <f t="shared" si="695"/>
        <v>567.34283717999995</v>
      </c>
      <c r="AH1263" s="188">
        <f t="shared" si="708"/>
        <v>0</v>
      </c>
      <c r="AI1263" s="188"/>
      <c r="AJ1263" s="188"/>
      <c r="AK1263" s="188"/>
      <c r="AL1263" s="8"/>
      <c r="AM1263" s="8"/>
      <c r="AN1263" s="8"/>
      <c r="AO1263" s="8"/>
      <c r="AP1263" s="8"/>
      <c r="AQ1263" s="8"/>
      <c r="AR1263" s="5"/>
      <c r="AW1263" s="30"/>
      <c r="AX1263" s="30"/>
      <c r="BF1263" s="1"/>
      <c r="BG1263" s="1"/>
      <c r="BH1263" s="1"/>
      <c r="BI1263" s="1"/>
    </row>
    <row r="1264" spans="1:61" x14ac:dyDescent="0.2">
      <c r="A1264" s="125">
        <f t="shared" si="696"/>
        <v>43155</v>
      </c>
      <c r="B1264" s="177">
        <f t="shared" si="681"/>
        <v>297305.570380316</v>
      </c>
      <c r="C1264" s="3">
        <f t="shared" si="697"/>
        <v>40136252.001342662</v>
      </c>
      <c r="D1264" s="177">
        <f t="shared" si="698"/>
        <v>238628.59522268001</v>
      </c>
      <c r="E1264" s="177">
        <f t="shared" si="699"/>
        <v>2969.97149614</v>
      </c>
      <c r="F1264" s="178">
        <f t="shared" si="682"/>
        <v>235658.62372654001</v>
      </c>
      <c r="G1264" s="179">
        <f t="shared" si="700"/>
        <v>4916.46</v>
      </c>
      <c r="H1264" s="180">
        <f>IF(AND(N1264=1,N1263&gt;1),VLOOKUP(A1263,[1]Plan1!$CW$105:$CY$215,3),H1263)</f>
        <v>4930.72</v>
      </c>
      <c r="I1264" s="181">
        <f t="shared" si="683"/>
        <v>43084</v>
      </c>
      <c r="J1264" s="181">
        <f t="shared" si="701"/>
        <v>43115</v>
      </c>
      <c r="K1264" s="182">
        <f t="shared" si="684"/>
        <v>2.9004609007294846E-3</v>
      </c>
      <c r="L1264" s="213">
        <f t="shared" si="702"/>
        <v>43171</v>
      </c>
      <c r="M1264" s="183">
        <f t="shared" si="703"/>
        <v>18</v>
      </c>
      <c r="N1264" s="183">
        <f t="shared" si="685"/>
        <v>8</v>
      </c>
      <c r="O1264" s="177">
        <f t="shared" si="686"/>
        <v>1.0012880500000001</v>
      </c>
      <c r="P1264" s="184">
        <f t="shared" si="712"/>
        <v>1.0044004799999999</v>
      </c>
      <c r="Q1264" s="184">
        <f t="shared" si="704"/>
        <v>1.2419304944407648</v>
      </c>
      <c r="R1264" s="177">
        <f t="shared" si="711"/>
        <v>1.2435301599999999</v>
      </c>
      <c r="S1264" s="177">
        <f t="shared" si="705"/>
        <v>1.21495468</v>
      </c>
      <c r="T1264" s="177">
        <f t="shared" si="687"/>
        <v>289922.92854762002</v>
      </c>
      <c r="U1264" s="177">
        <f t="shared" si="688"/>
        <v>638.4092725618948</v>
      </c>
      <c r="V1264" s="177">
        <f t="shared" si="689"/>
        <v>57389.982341504074</v>
      </c>
      <c r="W1264" s="177">
        <f t="shared" si="690"/>
        <v>296656.98683674599</v>
      </c>
      <c r="X1264" s="185">
        <f t="shared" si="691"/>
        <v>0</v>
      </c>
      <c r="Y1264" s="177">
        <f t="shared" si="692"/>
        <v>0</v>
      </c>
      <c r="Z1264" s="186">
        <f t="shared" si="693"/>
        <v>0</v>
      </c>
      <c r="AA1264" s="177">
        <f t="shared" si="706"/>
        <v>0</v>
      </c>
      <c r="AB1264" s="187">
        <f t="shared" si="707"/>
        <v>7.1215000000000001E-2</v>
      </c>
      <c r="AC1264" s="185">
        <f t="shared" si="694"/>
        <v>8</v>
      </c>
      <c r="AD1264" s="185">
        <v>252</v>
      </c>
      <c r="AE1264" s="184">
        <f t="shared" si="709"/>
        <v>1.002186308</v>
      </c>
      <c r="AF1264" s="177">
        <f t="shared" si="710"/>
        <v>633.86081806000004</v>
      </c>
      <c r="AG1264" s="177">
        <f t="shared" si="695"/>
        <v>648.58354356999996</v>
      </c>
      <c r="AH1264" s="188">
        <f t="shared" si="708"/>
        <v>0</v>
      </c>
      <c r="AI1264" s="188"/>
      <c r="AJ1264" s="188"/>
      <c r="AK1264" s="188"/>
      <c r="AL1264" s="8"/>
      <c r="AM1264" s="8"/>
      <c r="AN1264" s="8"/>
      <c r="AO1264" s="8"/>
      <c r="AP1264" s="8"/>
      <c r="AQ1264" s="8"/>
      <c r="AR1264" s="5"/>
      <c r="AW1264" s="30"/>
      <c r="AX1264" s="30"/>
      <c r="BF1264" s="1"/>
      <c r="BG1264" s="1"/>
      <c r="BH1264" s="1"/>
      <c r="BI1264" s="1"/>
    </row>
    <row r="1265" spans="1:61" x14ac:dyDescent="0.2">
      <c r="A1265" s="125">
        <f t="shared" si="696"/>
        <v>43156</v>
      </c>
      <c r="B1265" s="177">
        <f t="shared" si="681"/>
        <v>297305.570380316</v>
      </c>
      <c r="C1265" s="3">
        <f t="shared" si="697"/>
        <v>40136252.001342662</v>
      </c>
      <c r="D1265" s="177">
        <f t="shared" si="698"/>
        <v>238628.59522268001</v>
      </c>
      <c r="E1265" s="177">
        <f t="shared" si="699"/>
        <v>2969.97149614</v>
      </c>
      <c r="F1265" s="178">
        <f t="shared" si="682"/>
        <v>235658.62372654001</v>
      </c>
      <c r="G1265" s="179">
        <f t="shared" si="700"/>
        <v>4916.46</v>
      </c>
      <c r="H1265" s="180">
        <f>IF(AND(N1265=1,N1264&gt;1),VLOOKUP(A1264,[1]Plan1!$CW$105:$CY$215,3),H1264)</f>
        <v>4930.72</v>
      </c>
      <c r="I1265" s="181">
        <f t="shared" si="683"/>
        <v>43084</v>
      </c>
      <c r="J1265" s="181">
        <f t="shared" si="701"/>
        <v>43115</v>
      </c>
      <c r="K1265" s="182">
        <f t="shared" si="684"/>
        <v>2.9004609007294846E-3</v>
      </c>
      <c r="L1265" s="213">
        <f t="shared" si="702"/>
        <v>43171</v>
      </c>
      <c r="M1265" s="183">
        <f t="shared" si="703"/>
        <v>18</v>
      </c>
      <c r="N1265" s="183">
        <f t="shared" si="685"/>
        <v>8</v>
      </c>
      <c r="O1265" s="177">
        <f t="shared" si="686"/>
        <v>1.0012880500000001</v>
      </c>
      <c r="P1265" s="184">
        <f t="shared" si="712"/>
        <v>1.0044004799999999</v>
      </c>
      <c r="Q1265" s="184">
        <f t="shared" si="704"/>
        <v>1.2419304944407648</v>
      </c>
      <c r="R1265" s="177">
        <f t="shared" si="711"/>
        <v>1.2435301599999999</v>
      </c>
      <c r="S1265" s="177">
        <f t="shared" si="705"/>
        <v>1.21495468</v>
      </c>
      <c r="T1265" s="177">
        <f t="shared" si="687"/>
        <v>289922.92854762002</v>
      </c>
      <c r="U1265" s="177">
        <f t="shared" si="688"/>
        <v>638.4092725618948</v>
      </c>
      <c r="V1265" s="177">
        <f t="shared" si="689"/>
        <v>57389.982341504074</v>
      </c>
      <c r="W1265" s="177">
        <f t="shared" si="690"/>
        <v>296656.98683674599</v>
      </c>
      <c r="X1265" s="185">
        <f t="shared" si="691"/>
        <v>0</v>
      </c>
      <c r="Y1265" s="177">
        <f t="shared" si="692"/>
        <v>0</v>
      </c>
      <c r="Z1265" s="186">
        <f t="shared" si="693"/>
        <v>0</v>
      </c>
      <c r="AA1265" s="177">
        <f t="shared" si="706"/>
        <v>0</v>
      </c>
      <c r="AB1265" s="187">
        <f t="shared" si="707"/>
        <v>7.1215000000000001E-2</v>
      </c>
      <c r="AC1265" s="185">
        <f t="shared" si="694"/>
        <v>8</v>
      </c>
      <c r="AD1265" s="185">
        <v>252</v>
      </c>
      <c r="AE1265" s="184">
        <f t="shared" si="709"/>
        <v>1.002186308</v>
      </c>
      <c r="AF1265" s="177">
        <f t="shared" si="710"/>
        <v>633.86081806000004</v>
      </c>
      <c r="AG1265" s="177">
        <f t="shared" si="695"/>
        <v>648.58354356999996</v>
      </c>
      <c r="AH1265" s="188">
        <f t="shared" si="708"/>
        <v>0</v>
      </c>
      <c r="AI1265" s="188"/>
      <c r="AJ1265" s="188"/>
      <c r="AK1265" s="188"/>
      <c r="AL1265" s="8"/>
      <c r="AM1265" s="8"/>
      <c r="AN1265" s="8"/>
      <c r="AO1265" s="8"/>
      <c r="AP1265" s="8"/>
      <c r="AQ1265" s="8"/>
      <c r="AR1265" s="5"/>
      <c r="AW1265" s="30"/>
      <c r="AX1265" s="30"/>
      <c r="BF1265" s="1"/>
      <c r="BG1265" s="1"/>
      <c r="BH1265" s="1"/>
      <c r="BI1265" s="1"/>
    </row>
    <row r="1266" spans="1:61" x14ac:dyDescent="0.2">
      <c r="A1266" s="125">
        <f t="shared" si="696"/>
        <v>43157</v>
      </c>
      <c r="B1266" s="177">
        <f t="shared" si="681"/>
        <v>297305.570380316</v>
      </c>
      <c r="C1266" s="3">
        <f t="shared" si="697"/>
        <v>40136252.001342662</v>
      </c>
      <c r="D1266" s="177">
        <f t="shared" si="698"/>
        <v>238628.59522268001</v>
      </c>
      <c r="E1266" s="177">
        <f t="shared" si="699"/>
        <v>2969.97149614</v>
      </c>
      <c r="F1266" s="178">
        <f t="shared" si="682"/>
        <v>235658.62372654001</v>
      </c>
      <c r="G1266" s="179">
        <f t="shared" si="700"/>
        <v>4916.46</v>
      </c>
      <c r="H1266" s="180">
        <f>IF(AND(N1266=1,N1265&gt;1),VLOOKUP(A1265,[1]Plan1!$CW$105:$CY$215,3),H1265)</f>
        <v>4930.72</v>
      </c>
      <c r="I1266" s="181">
        <f t="shared" si="683"/>
        <v>43084</v>
      </c>
      <c r="J1266" s="181">
        <f t="shared" si="701"/>
        <v>43115</v>
      </c>
      <c r="K1266" s="182">
        <f t="shared" si="684"/>
        <v>2.9004609007294846E-3</v>
      </c>
      <c r="L1266" s="213">
        <f t="shared" si="702"/>
        <v>43171</v>
      </c>
      <c r="M1266" s="183">
        <f t="shared" si="703"/>
        <v>18</v>
      </c>
      <c r="N1266" s="183">
        <f t="shared" si="685"/>
        <v>8</v>
      </c>
      <c r="O1266" s="177">
        <f t="shared" si="686"/>
        <v>1.0012880500000001</v>
      </c>
      <c r="P1266" s="184">
        <f t="shared" si="712"/>
        <v>1.0044004799999999</v>
      </c>
      <c r="Q1266" s="184">
        <f t="shared" si="704"/>
        <v>1.2419304944407648</v>
      </c>
      <c r="R1266" s="177">
        <f t="shared" si="711"/>
        <v>1.2435301599999999</v>
      </c>
      <c r="S1266" s="177">
        <f t="shared" si="705"/>
        <v>1.21495468</v>
      </c>
      <c r="T1266" s="177">
        <f t="shared" si="687"/>
        <v>289922.92854762002</v>
      </c>
      <c r="U1266" s="177">
        <f t="shared" si="688"/>
        <v>638.4092725618948</v>
      </c>
      <c r="V1266" s="177">
        <f t="shared" si="689"/>
        <v>57389.982341504074</v>
      </c>
      <c r="W1266" s="177">
        <f t="shared" si="690"/>
        <v>296656.98683674599</v>
      </c>
      <c r="X1266" s="185">
        <f t="shared" si="691"/>
        <v>0</v>
      </c>
      <c r="Y1266" s="177">
        <f t="shared" si="692"/>
        <v>0</v>
      </c>
      <c r="Z1266" s="186">
        <f t="shared" si="693"/>
        <v>0</v>
      </c>
      <c r="AA1266" s="177">
        <f t="shared" si="706"/>
        <v>0</v>
      </c>
      <c r="AB1266" s="187">
        <f t="shared" si="707"/>
        <v>7.1215000000000001E-2</v>
      </c>
      <c r="AC1266" s="185">
        <f t="shared" si="694"/>
        <v>8</v>
      </c>
      <c r="AD1266" s="185">
        <v>252</v>
      </c>
      <c r="AE1266" s="184">
        <f t="shared" si="709"/>
        <v>1.002186308</v>
      </c>
      <c r="AF1266" s="177">
        <f t="shared" si="710"/>
        <v>633.86081806000004</v>
      </c>
      <c r="AG1266" s="177">
        <f t="shared" si="695"/>
        <v>648.58354356999996</v>
      </c>
      <c r="AH1266" s="188">
        <f t="shared" si="708"/>
        <v>0</v>
      </c>
      <c r="AI1266" s="188"/>
      <c r="AJ1266" s="188"/>
      <c r="AK1266" s="188"/>
      <c r="AL1266" s="8"/>
      <c r="AM1266" s="8"/>
      <c r="AN1266" s="8"/>
      <c r="AO1266" s="8"/>
      <c r="AP1266" s="8"/>
      <c r="AQ1266" s="8"/>
      <c r="AR1266" s="5"/>
      <c r="AW1266" s="30"/>
      <c r="AX1266" s="30"/>
      <c r="BF1266" s="1"/>
      <c r="BG1266" s="1"/>
      <c r="BH1266" s="1"/>
      <c r="BI1266" s="1"/>
    </row>
    <row r="1267" spans="1:61" x14ac:dyDescent="0.2">
      <c r="A1267" s="125">
        <f t="shared" si="696"/>
        <v>43158</v>
      </c>
      <c r="B1267" s="177">
        <f t="shared" si="681"/>
        <v>297434.01650347991</v>
      </c>
      <c r="C1267" s="3">
        <f t="shared" si="697"/>
        <v>40153592.227969788</v>
      </c>
      <c r="D1267" s="177">
        <f t="shared" si="698"/>
        <v>238628.59522268001</v>
      </c>
      <c r="E1267" s="177">
        <f t="shared" si="699"/>
        <v>2969.97149614</v>
      </c>
      <c r="F1267" s="178">
        <f t="shared" si="682"/>
        <v>235658.62372654001</v>
      </c>
      <c r="G1267" s="179">
        <f t="shared" si="700"/>
        <v>4916.46</v>
      </c>
      <c r="H1267" s="180">
        <f>IF(AND(N1267=1,N1266&gt;1),VLOOKUP(A1266,[1]Plan1!$CW$105:$CY$215,3),H1266)</f>
        <v>4930.72</v>
      </c>
      <c r="I1267" s="181">
        <f t="shared" si="683"/>
        <v>43084</v>
      </c>
      <c r="J1267" s="181">
        <f t="shared" si="701"/>
        <v>43115</v>
      </c>
      <c r="K1267" s="182">
        <f t="shared" si="684"/>
        <v>2.9004609007294846E-3</v>
      </c>
      <c r="L1267" s="213">
        <f t="shared" si="702"/>
        <v>43171</v>
      </c>
      <c r="M1267" s="183">
        <f t="shared" si="703"/>
        <v>18</v>
      </c>
      <c r="N1267" s="183">
        <f t="shared" si="685"/>
        <v>9</v>
      </c>
      <c r="O1267" s="177">
        <f t="shared" si="686"/>
        <v>1.00144918</v>
      </c>
      <c r="P1267" s="184">
        <f t="shared" si="712"/>
        <v>1.0044004799999999</v>
      </c>
      <c r="Q1267" s="184">
        <f t="shared" si="704"/>
        <v>1.2419304944407648</v>
      </c>
      <c r="R1267" s="177">
        <f t="shared" si="711"/>
        <v>1.2437302699999999</v>
      </c>
      <c r="S1267" s="177">
        <f t="shared" si="705"/>
        <v>1.21495468</v>
      </c>
      <c r="T1267" s="177">
        <f t="shared" si="687"/>
        <v>289922.92854762002</v>
      </c>
      <c r="U1267" s="177">
        <f t="shared" si="688"/>
        <v>638.4092725618948</v>
      </c>
      <c r="V1267" s="177">
        <f t="shared" si="689"/>
        <v>57437.139988697985</v>
      </c>
      <c r="W1267" s="177">
        <f t="shared" si="690"/>
        <v>296704.14448393992</v>
      </c>
      <c r="X1267" s="185">
        <f t="shared" si="691"/>
        <v>0</v>
      </c>
      <c r="Y1267" s="177">
        <f t="shared" si="692"/>
        <v>0</v>
      </c>
      <c r="Z1267" s="186">
        <f t="shared" si="693"/>
        <v>0</v>
      </c>
      <c r="AA1267" s="177">
        <f t="shared" si="706"/>
        <v>0</v>
      </c>
      <c r="AB1267" s="187">
        <f t="shared" si="707"/>
        <v>7.1215000000000001E-2</v>
      </c>
      <c r="AC1267" s="185">
        <f t="shared" si="694"/>
        <v>9</v>
      </c>
      <c r="AD1267" s="185">
        <v>252</v>
      </c>
      <c r="AE1267" s="184">
        <f t="shared" si="709"/>
        <v>1.0024599320000001</v>
      </c>
      <c r="AF1267" s="177">
        <f t="shared" si="710"/>
        <v>713.19068946000004</v>
      </c>
      <c r="AG1267" s="177">
        <f t="shared" si="695"/>
        <v>729.87201954</v>
      </c>
      <c r="AH1267" s="188">
        <f t="shared" si="708"/>
        <v>0</v>
      </c>
      <c r="AI1267" s="188"/>
      <c r="AJ1267" s="188"/>
      <c r="AK1267" s="188"/>
      <c r="AL1267" s="8"/>
      <c r="AM1267" s="8"/>
      <c r="AN1267" s="8"/>
      <c r="AO1267" s="8"/>
      <c r="AP1267" s="8"/>
      <c r="AQ1267" s="8"/>
      <c r="AR1267" s="5"/>
      <c r="AW1267" s="30"/>
      <c r="AX1267" s="30"/>
      <c r="BF1267" s="1"/>
      <c r="BG1267" s="1"/>
      <c r="BH1267" s="1"/>
      <c r="BI1267" s="1"/>
    </row>
    <row r="1268" spans="1:61" x14ac:dyDescent="0.2">
      <c r="A1268" s="125">
        <f t="shared" si="696"/>
        <v>43159</v>
      </c>
      <c r="B1268" s="177">
        <f t="shared" si="681"/>
        <v>297562.5177790125</v>
      </c>
      <c r="C1268" s="3">
        <f t="shared" si="697"/>
        <v>40170939.90016669</v>
      </c>
      <c r="D1268" s="177">
        <f t="shared" si="698"/>
        <v>238628.59522268001</v>
      </c>
      <c r="E1268" s="177">
        <f t="shared" si="699"/>
        <v>2969.97149614</v>
      </c>
      <c r="F1268" s="178">
        <f t="shared" si="682"/>
        <v>235658.62372654001</v>
      </c>
      <c r="G1268" s="179">
        <f t="shared" si="700"/>
        <v>4916.46</v>
      </c>
      <c r="H1268" s="180">
        <f>IF(AND(N1268=1,N1267&gt;1),VLOOKUP(A1267,[1]Plan1!$CW$105:$CY$215,3),H1267)</f>
        <v>4930.72</v>
      </c>
      <c r="I1268" s="181">
        <f t="shared" si="683"/>
        <v>43084</v>
      </c>
      <c r="J1268" s="181">
        <f t="shared" si="701"/>
        <v>43115</v>
      </c>
      <c r="K1268" s="182">
        <f t="shared" si="684"/>
        <v>2.9004609007294846E-3</v>
      </c>
      <c r="L1268" s="213">
        <f t="shared" si="702"/>
        <v>43171</v>
      </c>
      <c r="M1268" s="183">
        <f t="shared" si="703"/>
        <v>18</v>
      </c>
      <c r="N1268" s="183">
        <f t="shared" si="685"/>
        <v>10</v>
      </c>
      <c r="O1268" s="177">
        <f t="shared" si="686"/>
        <v>1.0016103300000001</v>
      </c>
      <c r="P1268" s="184">
        <f t="shared" si="712"/>
        <v>1.0044004799999999</v>
      </c>
      <c r="Q1268" s="184">
        <f t="shared" si="704"/>
        <v>1.2419304944407648</v>
      </c>
      <c r="R1268" s="177">
        <f t="shared" si="711"/>
        <v>1.2439304099999999</v>
      </c>
      <c r="S1268" s="177">
        <f t="shared" si="705"/>
        <v>1.21495468</v>
      </c>
      <c r="T1268" s="177">
        <f t="shared" si="687"/>
        <v>289922.92854762002</v>
      </c>
      <c r="U1268" s="177">
        <f t="shared" si="688"/>
        <v>638.4092725618948</v>
      </c>
      <c r="V1268" s="177">
        <f t="shared" si="689"/>
        <v>57484.304705650618</v>
      </c>
      <c r="W1268" s="177">
        <f t="shared" si="690"/>
        <v>296751.30920089252</v>
      </c>
      <c r="X1268" s="185">
        <f t="shared" si="691"/>
        <v>0</v>
      </c>
      <c r="Y1268" s="177">
        <f t="shared" si="692"/>
        <v>0</v>
      </c>
      <c r="Z1268" s="186">
        <f t="shared" si="693"/>
        <v>0</v>
      </c>
      <c r="AA1268" s="177">
        <f t="shared" si="706"/>
        <v>0</v>
      </c>
      <c r="AB1268" s="187">
        <f t="shared" si="707"/>
        <v>7.1215000000000001E-2</v>
      </c>
      <c r="AC1268" s="185">
        <f t="shared" si="694"/>
        <v>10</v>
      </c>
      <c r="AD1268" s="185">
        <v>252</v>
      </c>
      <c r="AE1268" s="184">
        <f t="shared" si="709"/>
        <v>1.0027336309999999</v>
      </c>
      <c r="AF1268" s="177">
        <f t="shared" si="710"/>
        <v>792.54230508000001</v>
      </c>
      <c r="AG1268" s="177">
        <f t="shared" si="695"/>
        <v>811.20857811999997</v>
      </c>
      <c r="AH1268" s="188">
        <f t="shared" si="708"/>
        <v>0</v>
      </c>
      <c r="AI1268" s="188"/>
      <c r="AJ1268" s="188"/>
      <c r="AK1268" s="188"/>
      <c r="AL1268" s="8"/>
      <c r="AM1268" s="8"/>
      <c r="AN1268" s="8"/>
      <c r="AO1268" s="8"/>
      <c r="AP1268" s="8"/>
      <c r="AQ1268" s="8"/>
      <c r="AR1268" s="5"/>
      <c r="AW1268" s="30"/>
      <c r="AX1268" s="30"/>
      <c r="BF1268" s="1"/>
      <c r="BG1268" s="1"/>
      <c r="BH1268" s="1"/>
      <c r="BI1268" s="1"/>
    </row>
    <row r="1269" spans="1:61" x14ac:dyDescent="0.2">
      <c r="A1269" s="125">
        <f t="shared" si="696"/>
        <v>43160</v>
      </c>
      <c r="B1269" s="177">
        <f t="shared" si="681"/>
        <v>297691.07185963768</v>
      </c>
      <c r="C1269" s="3">
        <f t="shared" si="697"/>
        <v>40188294.701051086</v>
      </c>
      <c r="D1269" s="177">
        <f t="shared" si="698"/>
        <v>238628.59522268001</v>
      </c>
      <c r="E1269" s="177">
        <f t="shared" si="699"/>
        <v>2969.97149614</v>
      </c>
      <c r="F1269" s="178">
        <f t="shared" si="682"/>
        <v>235658.62372654001</v>
      </c>
      <c r="G1269" s="179">
        <f t="shared" si="700"/>
        <v>4916.46</v>
      </c>
      <c r="H1269" s="180">
        <f>IF(AND(N1269=1,N1268&gt;1),VLOOKUP(A1268,[1]Plan1!$CW$105:$CY$215,3),H1268)</f>
        <v>4930.72</v>
      </c>
      <c r="I1269" s="181">
        <f t="shared" si="683"/>
        <v>43084</v>
      </c>
      <c r="J1269" s="181">
        <f t="shared" si="701"/>
        <v>43115</v>
      </c>
      <c r="K1269" s="182">
        <f t="shared" si="684"/>
        <v>2.9004609007294846E-3</v>
      </c>
      <c r="L1269" s="213">
        <f t="shared" si="702"/>
        <v>43171</v>
      </c>
      <c r="M1269" s="183">
        <f t="shared" si="703"/>
        <v>18</v>
      </c>
      <c r="N1269" s="183">
        <f t="shared" si="685"/>
        <v>11</v>
      </c>
      <c r="O1269" s="177">
        <f t="shared" si="686"/>
        <v>1.0017715</v>
      </c>
      <c r="P1269" s="184">
        <f t="shared" si="712"/>
        <v>1.0044004799999999</v>
      </c>
      <c r="Q1269" s="184">
        <f t="shared" si="704"/>
        <v>1.2419304944407648</v>
      </c>
      <c r="R1269" s="177">
        <f t="shared" si="711"/>
        <v>1.24413057</v>
      </c>
      <c r="S1269" s="177">
        <f t="shared" si="705"/>
        <v>1.21495468</v>
      </c>
      <c r="T1269" s="177">
        <f t="shared" si="687"/>
        <v>289922.92854762002</v>
      </c>
      <c r="U1269" s="177">
        <f t="shared" si="688"/>
        <v>638.4092725618948</v>
      </c>
      <c r="V1269" s="177">
        <f t="shared" si="689"/>
        <v>57531.474135775745</v>
      </c>
      <c r="W1269" s="177">
        <f t="shared" si="690"/>
        <v>296798.47863101767</v>
      </c>
      <c r="X1269" s="185">
        <f t="shared" si="691"/>
        <v>0</v>
      </c>
      <c r="Y1269" s="177">
        <f t="shared" si="692"/>
        <v>0</v>
      </c>
      <c r="Z1269" s="186">
        <f t="shared" si="693"/>
        <v>0</v>
      </c>
      <c r="AA1269" s="177">
        <f t="shared" si="706"/>
        <v>0</v>
      </c>
      <c r="AB1269" s="187">
        <f t="shared" si="707"/>
        <v>7.1215000000000001E-2</v>
      </c>
      <c r="AC1269" s="185">
        <f t="shared" si="694"/>
        <v>11</v>
      </c>
      <c r="AD1269" s="185">
        <v>252</v>
      </c>
      <c r="AE1269" s="184">
        <f t="shared" si="709"/>
        <v>1.003007405</v>
      </c>
      <c r="AF1269" s="177">
        <f t="shared" si="710"/>
        <v>871.91566492000004</v>
      </c>
      <c r="AG1269" s="177">
        <f t="shared" si="695"/>
        <v>892.59322861999999</v>
      </c>
      <c r="AH1269" s="188">
        <f t="shared" si="708"/>
        <v>0</v>
      </c>
      <c r="AI1269" s="188"/>
      <c r="AJ1269" s="188"/>
      <c r="AK1269" s="188"/>
      <c r="AL1269" s="8"/>
      <c r="AM1269" s="8"/>
      <c r="AN1269" s="8"/>
      <c r="AO1269" s="8"/>
      <c r="AP1269" s="8"/>
      <c r="AQ1269" s="8"/>
      <c r="AR1269" s="5"/>
      <c r="AW1269" s="30"/>
      <c r="AX1269" s="30"/>
      <c r="BF1269" s="1"/>
      <c r="BG1269" s="1"/>
      <c r="BH1269" s="1"/>
      <c r="BI1269" s="1"/>
    </row>
    <row r="1270" spans="1:61" x14ac:dyDescent="0.2">
      <c r="A1270" s="125">
        <f t="shared" si="696"/>
        <v>43161</v>
      </c>
      <c r="B1270" s="177">
        <f t="shared" si="681"/>
        <v>297819.68319164764</v>
      </c>
      <c r="C1270" s="3">
        <f t="shared" si="697"/>
        <v>40205657.23087243</v>
      </c>
      <c r="D1270" s="177">
        <f t="shared" si="698"/>
        <v>238628.59522268001</v>
      </c>
      <c r="E1270" s="177">
        <f t="shared" si="699"/>
        <v>2969.97149614</v>
      </c>
      <c r="F1270" s="178">
        <f t="shared" si="682"/>
        <v>235658.62372654001</v>
      </c>
      <c r="G1270" s="179">
        <f t="shared" si="700"/>
        <v>4916.46</v>
      </c>
      <c r="H1270" s="180">
        <f>IF(AND(N1270=1,N1269&gt;1),VLOOKUP(A1269,[1]Plan1!$CW$105:$CY$215,3),H1269)</f>
        <v>4930.72</v>
      </c>
      <c r="I1270" s="181">
        <f t="shared" si="683"/>
        <v>43084</v>
      </c>
      <c r="J1270" s="181">
        <f t="shared" si="701"/>
        <v>43115</v>
      </c>
      <c r="K1270" s="182">
        <f t="shared" si="684"/>
        <v>2.9004609007294846E-3</v>
      </c>
      <c r="L1270" s="213">
        <f t="shared" si="702"/>
        <v>43171</v>
      </c>
      <c r="M1270" s="183">
        <f t="shared" si="703"/>
        <v>18</v>
      </c>
      <c r="N1270" s="183">
        <f t="shared" si="685"/>
        <v>12</v>
      </c>
      <c r="O1270" s="177">
        <f t="shared" si="686"/>
        <v>1.0019327</v>
      </c>
      <c r="P1270" s="184">
        <f t="shared" si="712"/>
        <v>1.0044004799999999</v>
      </c>
      <c r="Q1270" s="184">
        <f t="shared" si="704"/>
        <v>1.2419304944407648</v>
      </c>
      <c r="R1270" s="177">
        <f t="shared" si="711"/>
        <v>1.2443307699999999</v>
      </c>
      <c r="S1270" s="177">
        <f t="shared" si="705"/>
        <v>1.21495468</v>
      </c>
      <c r="T1270" s="177">
        <f t="shared" si="687"/>
        <v>289922.92854762002</v>
      </c>
      <c r="U1270" s="177">
        <f t="shared" si="688"/>
        <v>638.4092725618948</v>
      </c>
      <c r="V1270" s="177">
        <f t="shared" si="689"/>
        <v>57578.65299224577</v>
      </c>
      <c r="W1270" s="177">
        <f t="shared" si="690"/>
        <v>296845.65748748765</v>
      </c>
      <c r="X1270" s="185">
        <f t="shared" si="691"/>
        <v>0</v>
      </c>
      <c r="Y1270" s="177">
        <f t="shared" si="692"/>
        <v>0</v>
      </c>
      <c r="Z1270" s="186">
        <f t="shared" si="693"/>
        <v>0</v>
      </c>
      <c r="AA1270" s="177">
        <f t="shared" si="706"/>
        <v>0</v>
      </c>
      <c r="AB1270" s="187">
        <f t="shared" si="707"/>
        <v>7.1215000000000001E-2</v>
      </c>
      <c r="AC1270" s="185">
        <f t="shared" si="694"/>
        <v>12</v>
      </c>
      <c r="AD1270" s="185">
        <v>252</v>
      </c>
      <c r="AE1270" s="184">
        <f t="shared" si="709"/>
        <v>1.0032812529999999</v>
      </c>
      <c r="AF1270" s="177">
        <f t="shared" si="710"/>
        <v>951.31047906000003</v>
      </c>
      <c r="AG1270" s="177">
        <f t="shared" si="695"/>
        <v>974.02570416000003</v>
      </c>
      <c r="AH1270" s="188">
        <f t="shared" si="708"/>
        <v>0</v>
      </c>
      <c r="AI1270" s="188"/>
      <c r="AJ1270" s="188"/>
      <c r="AK1270" s="188"/>
      <c r="AL1270" s="8"/>
      <c r="AM1270" s="8"/>
      <c r="AN1270" s="8"/>
      <c r="AO1270" s="8"/>
      <c r="AP1270" s="8"/>
      <c r="AQ1270" s="8"/>
      <c r="AR1270" s="5"/>
      <c r="AW1270" s="30"/>
      <c r="AX1270" s="30"/>
      <c r="BF1270" s="1"/>
      <c r="BG1270" s="1"/>
      <c r="BH1270" s="1"/>
      <c r="BI1270" s="1"/>
    </row>
    <row r="1271" spans="1:61" x14ac:dyDescent="0.2">
      <c r="A1271" s="125">
        <f t="shared" si="696"/>
        <v>43162</v>
      </c>
      <c r="B1271" s="177">
        <f t="shared" si="681"/>
        <v>297948.35002207645</v>
      </c>
      <c r="C1271" s="3">
        <f t="shared" si="697"/>
        <v>40223027.252980322</v>
      </c>
      <c r="D1271" s="177">
        <f t="shared" si="698"/>
        <v>238628.59522268001</v>
      </c>
      <c r="E1271" s="177">
        <f t="shared" si="699"/>
        <v>2969.97149614</v>
      </c>
      <c r="F1271" s="178">
        <f t="shared" si="682"/>
        <v>235658.62372654001</v>
      </c>
      <c r="G1271" s="179">
        <f t="shared" si="700"/>
        <v>4916.46</v>
      </c>
      <c r="H1271" s="180">
        <f>IF(AND(N1271=1,N1270&gt;1),VLOOKUP(A1270,[1]Plan1!$CW$105:$CY$215,3),H1270)</f>
        <v>4930.72</v>
      </c>
      <c r="I1271" s="181">
        <f t="shared" si="683"/>
        <v>43084</v>
      </c>
      <c r="J1271" s="181">
        <f t="shared" si="701"/>
        <v>43115</v>
      </c>
      <c r="K1271" s="182">
        <f t="shared" si="684"/>
        <v>2.9004609007294846E-3</v>
      </c>
      <c r="L1271" s="213">
        <f t="shared" si="702"/>
        <v>43171</v>
      </c>
      <c r="M1271" s="183">
        <f t="shared" si="703"/>
        <v>18</v>
      </c>
      <c r="N1271" s="183">
        <f t="shared" si="685"/>
        <v>13</v>
      </c>
      <c r="O1271" s="177">
        <f t="shared" si="686"/>
        <v>1.00209393</v>
      </c>
      <c r="P1271" s="184">
        <f t="shared" si="712"/>
        <v>1.0044004799999999</v>
      </c>
      <c r="Q1271" s="184">
        <f t="shared" si="704"/>
        <v>1.2419304944407648</v>
      </c>
      <c r="R1271" s="177">
        <f t="shared" si="711"/>
        <v>1.2445310000000001</v>
      </c>
      <c r="S1271" s="177">
        <f t="shared" si="705"/>
        <v>1.21495468</v>
      </c>
      <c r="T1271" s="177">
        <f t="shared" si="687"/>
        <v>289922.92854762002</v>
      </c>
      <c r="U1271" s="177">
        <f t="shared" si="688"/>
        <v>638.4092725618948</v>
      </c>
      <c r="V1271" s="177">
        <f t="shared" si="689"/>
        <v>57625.838918474568</v>
      </c>
      <c r="W1271" s="177">
        <f t="shared" si="690"/>
        <v>296892.84341371647</v>
      </c>
      <c r="X1271" s="185">
        <f t="shared" si="691"/>
        <v>0</v>
      </c>
      <c r="Y1271" s="177">
        <f t="shared" si="692"/>
        <v>0</v>
      </c>
      <c r="Z1271" s="186">
        <f t="shared" si="693"/>
        <v>0</v>
      </c>
      <c r="AA1271" s="177">
        <f t="shared" si="706"/>
        <v>0</v>
      </c>
      <c r="AB1271" s="187">
        <f t="shared" si="707"/>
        <v>7.1215000000000001E-2</v>
      </c>
      <c r="AC1271" s="185">
        <f t="shared" si="694"/>
        <v>13</v>
      </c>
      <c r="AD1271" s="185">
        <v>252</v>
      </c>
      <c r="AE1271" s="184">
        <f t="shared" si="709"/>
        <v>1.003555177</v>
      </c>
      <c r="AF1271" s="177">
        <f t="shared" si="710"/>
        <v>1030.7273273400001</v>
      </c>
      <c r="AG1271" s="177">
        <f t="shared" si="695"/>
        <v>1055.50660836</v>
      </c>
      <c r="AH1271" s="188">
        <f t="shared" si="708"/>
        <v>0</v>
      </c>
      <c r="AI1271" s="188"/>
      <c r="AJ1271" s="188"/>
      <c r="AK1271" s="188"/>
      <c r="AL1271" s="8"/>
      <c r="AM1271" s="8"/>
      <c r="AN1271" s="8"/>
      <c r="AO1271" s="8"/>
      <c r="AP1271" s="8"/>
      <c r="AQ1271" s="8"/>
      <c r="AR1271" s="5"/>
      <c r="AW1271" s="30"/>
      <c r="AX1271" s="30"/>
      <c r="BF1271" s="1"/>
      <c r="BG1271" s="1"/>
      <c r="BH1271" s="1"/>
      <c r="BI1271" s="1"/>
    </row>
    <row r="1272" spans="1:61" x14ac:dyDescent="0.2">
      <c r="A1272" s="125">
        <f t="shared" si="696"/>
        <v>43163</v>
      </c>
      <c r="B1272" s="177">
        <f t="shared" si="681"/>
        <v>297948.35002207645</v>
      </c>
      <c r="C1272" s="3">
        <f t="shared" si="697"/>
        <v>40223027.252980322</v>
      </c>
      <c r="D1272" s="177">
        <f t="shared" si="698"/>
        <v>238628.59522268001</v>
      </c>
      <c r="E1272" s="177">
        <f t="shared" si="699"/>
        <v>2969.97149614</v>
      </c>
      <c r="F1272" s="178">
        <f t="shared" si="682"/>
        <v>235658.62372654001</v>
      </c>
      <c r="G1272" s="179">
        <f t="shared" si="700"/>
        <v>4916.46</v>
      </c>
      <c r="H1272" s="180">
        <f>IF(AND(N1272=1,N1271&gt;1),VLOOKUP(A1271,[1]Plan1!$CW$105:$CY$215,3),H1271)</f>
        <v>4930.72</v>
      </c>
      <c r="I1272" s="181">
        <f t="shared" si="683"/>
        <v>43084</v>
      </c>
      <c r="J1272" s="181">
        <f t="shared" si="701"/>
        <v>43115</v>
      </c>
      <c r="K1272" s="182">
        <f t="shared" si="684"/>
        <v>2.9004609007294846E-3</v>
      </c>
      <c r="L1272" s="213">
        <f t="shared" si="702"/>
        <v>43171</v>
      </c>
      <c r="M1272" s="183">
        <f t="shared" si="703"/>
        <v>18</v>
      </c>
      <c r="N1272" s="183">
        <f t="shared" si="685"/>
        <v>13</v>
      </c>
      <c r="O1272" s="177">
        <f t="shared" si="686"/>
        <v>1.00209393</v>
      </c>
      <c r="P1272" s="184">
        <f t="shared" si="712"/>
        <v>1.0044004799999999</v>
      </c>
      <c r="Q1272" s="184">
        <f t="shared" si="704"/>
        <v>1.2419304944407648</v>
      </c>
      <c r="R1272" s="177">
        <f t="shared" si="711"/>
        <v>1.2445310000000001</v>
      </c>
      <c r="S1272" s="177">
        <f t="shared" si="705"/>
        <v>1.21495468</v>
      </c>
      <c r="T1272" s="177">
        <f t="shared" si="687"/>
        <v>289922.92854762002</v>
      </c>
      <c r="U1272" s="177">
        <f t="shared" si="688"/>
        <v>638.4092725618948</v>
      </c>
      <c r="V1272" s="177">
        <f t="shared" si="689"/>
        <v>57625.838918474568</v>
      </c>
      <c r="W1272" s="177">
        <f t="shared" si="690"/>
        <v>296892.84341371647</v>
      </c>
      <c r="X1272" s="185">
        <f t="shared" si="691"/>
        <v>0</v>
      </c>
      <c r="Y1272" s="177">
        <f t="shared" si="692"/>
        <v>0</v>
      </c>
      <c r="Z1272" s="186">
        <f t="shared" si="693"/>
        <v>0</v>
      </c>
      <c r="AA1272" s="177">
        <f t="shared" si="706"/>
        <v>0</v>
      </c>
      <c r="AB1272" s="187">
        <f t="shared" si="707"/>
        <v>7.1215000000000001E-2</v>
      </c>
      <c r="AC1272" s="185">
        <f t="shared" si="694"/>
        <v>13</v>
      </c>
      <c r="AD1272" s="185">
        <v>252</v>
      </c>
      <c r="AE1272" s="184">
        <f t="shared" si="709"/>
        <v>1.003555177</v>
      </c>
      <c r="AF1272" s="177">
        <f t="shared" si="710"/>
        <v>1030.7273273400001</v>
      </c>
      <c r="AG1272" s="177">
        <f t="shared" si="695"/>
        <v>1055.50660836</v>
      </c>
      <c r="AH1272" s="188">
        <f t="shared" si="708"/>
        <v>0</v>
      </c>
      <c r="AI1272" s="188"/>
      <c r="AJ1272" s="188"/>
      <c r="AK1272" s="188"/>
      <c r="AL1272" s="8"/>
      <c r="AM1272" s="8"/>
      <c r="AN1272" s="8"/>
      <c r="AO1272" s="8"/>
      <c r="AP1272" s="8"/>
      <c r="AQ1272" s="8"/>
      <c r="AR1272" s="5"/>
      <c r="AW1272" s="30"/>
      <c r="AX1272" s="30"/>
      <c r="BF1272" s="1"/>
      <c r="BG1272" s="1"/>
      <c r="BH1272" s="1"/>
      <c r="BI1272" s="1"/>
    </row>
    <row r="1273" spans="1:61" x14ac:dyDescent="0.2">
      <c r="A1273" s="125">
        <f t="shared" si="696"/>
        <v>43164</v>
      </c>
      <c r="B1273" s="177">
        <f t="shared" si="681"/>
        <v>297948.35002207645</v>
      </c>
      <c r="C1273" s="3">
        <f t="shared" si="697"/>
        <v>40223027.252980322</v>
      </c>
      <c r="D1273" s="177">
        <f t="shared" si="698"/>
        <v>238628.59522268001</v>
      </c>
      <c r="E1273" s="177">
        <f t="shared" si="699"/>
        <v>2969.97149614</v>
      </c>
      <c r="F1273" s="178">
        <f t="shared" si="682"/>
        <v>235658.62372654001</v>
      </c>
      <c r="G1273" s="179">
        <f t="shared" si="700"/>
        <v>4916.46</v>
      </c>
      <c r="H1273" s="180">
        <f>IF(AND(N1273=1,N1272&gt;1),VLOOKUP(A1272,[1]Plan1!$CW$105:$CY$215,3),H1272)</f>
        <v>4930.72</v>
      </c>
      <c r="I1273" s="181">
        <f t="shared" si="683"/>
        <v>43084</v>
      </c>
      <c r="J1273" s="181">
        <f t="shared" si="701"/>
        <v>43115</v>
      </c>
      <c r="K1273" s="182">
        <f t="shared" si="684"/>
        <v>2.9004609007294846E-3</v>
      </c>
      <c r="L1273" s="213">
        <f t="shared" si="702"/>
        <v>43171</v>
      </c>
      <c r="M1273" s="183">
        <f t="shared" si="703"/>
        <v>18</v>
      </c>
      <c r="N1273" s="183">
        <f t="shared" si="685"/>
        <v>13</v>
      </c>
      <c r="O1273" s="177">
        <f t="shared" si="686"/>
        <v>1.00209393</v>
      </c>
      <c r="P1273" s="184">
        <f t="shared" si="712"/>
        <v>1.0044004799999999</v>
      </c>
      <c r="Q1273" s="184">
        <f t="shared" si="704"/>
        <v>1.2419304944407648</v>
      </c>
      <c r="R1273" s="177">
        <f t="shared" si="711"/>
        <v>1.2445310000000001</v>
      </c>
      <c r="S1273" s="177">
        <f t="shared" si="705"/>
        <v>1.21495468</v>
      </c>
      <c r="T1273" s="177">
        <f t="shared" si="687"/>
        <v>289922.92854762002</v>
      </c>
      <c r="U1273" s="177">
        <f t="shared" si="688"/>
        <v>638.4092725618948</v>
      </c>
      <c r="V1273" s="177">
        <f t="shared" si="689"/>
        <v>57625.838918474568</v>
      </c>
      <c r="W1273" s="177">
        <f t="shared" si="690"/>
        <v>296892.84341371647</v>
      </c>
      <c r="X1273" s="185">
        <f t="shared" si="691"/>
        <v>0</v>
      </c>
      <c r="Y1273" s="177">
        <f t="shared" si="692"/>
        <v>0</v>
      </c>
      <c r="Z1273" s="186">
        <f t="shared" si="693"/>
        <v>0</v>
      </c>
      <c r="AA1273" s="177">
        <f t="shared" si="706"/>
        <v>0</v>
      </c>
      <c r="AB1273" s="187">
        <f t="shared" si="707"/>
        <v>7.1215000000000001E-2</v>
      </c>
      <c r="AC1273" s="185">
        <f t="shared" si="694"/>
        <v>13</v>
      </c>
      <c r="AD1273" s="185">
        <v>252</v>
      </c>
      <c r="AE1273" s="184">
        <f t="shared" si="709"/>
        <v>1.003555177</v>
      </c>
      <c r="AF1273" s="177">
        <f t="shared" si="710"/>
        <v>1030.7273273400001</v>
      </c>
      <c r="AG1273" s="177">
        <f t="shared" si="695"/>
        <v>1055.50660836</v>
      </c>
      <c r="AH1273" s="188">
        <f t="shared" si="708"/>
        <v>0</v>
      </c>
      <c r="AI1273" s="188"/>
      <c r="AJ1273" s="188"/>
      <c r="AK1273" s="188"/>
      <c r="AL1273" s="8"/>
      <c r="AM1273" s="8"/>
      <c r="AN1273" s="8"/>
      <c r="AO1273" s="8"/>
      <c r="AP1273" s="8"/>
      <c r="AQ1273" s="8"/>
      <c r="AR1273" s="5"/>
      <c r="AW1273" s="30"/>
      <c r="AX1273" s="30"/>
      <c r="BF1273" s="1"/>
      <c r="BG1273" s="1"/>
      <c r="BH1273" s="1"/>
      <c r="BI1273" s="1"/>
    </row>
    <row r="1274" spans="1:61" x14ac:dyDescent="0.2">
      <c r="A1274" s="125">
        <f t="shared" si="696"/>
        <v>43165</v>
      </c>
      <c r="B1274" s="177">
        <f t="shared" si="681"/>
        <v>298077.07413923019</v>
      </c>
      <c r="C1274" s="3">
        <f t="shared" si="697"/>
        <v>40240405.008796073</v>
      </c>
      <c r="D1274" s="177">
        <f t="shared" si="698"/>
        <v>238628.59522268001</v>
      </c>
      <c r="E1274" s="177">
        <f t="shared" si="699"/>
        <v>2969.97149614</v>
      </c>
      <c r="F1274" s="178">
        <f t="shared" si="682"/>
        <v>235658.62372654001</v>
      </c>
      <c r="G1274" s="179">
        <f t="shared" si="700"/>
        <v>4916.46</v>
      </c>
      <c r="H1274" s="180">
        <f>IF(AND(N1274=1,N1273&gt;1),VLOOKUP(A1273,[1]Plan1!$CW$105:$CY$215,3),H1273)</f>
        <v>4930.72</v>
      </c>
      <c r="I1274" s="181">
        <f t="shared" si="683"/>
        <v>43084</v>
      </c>
      <c r="J1274" s="181">
        <f t="shared" si="701"/>
        <v>43115</v>
      </c>
      <c r="K1274" s="182">
        <f t="shared" si="684"/>
        <v>2.9004609007294846E-3</v>
      </c>
      <c r="L1274" s="213">
        <f t="shared" si="702"/>
        <v>43171</v>
      </c>
      <c r="M1274" s="183">
        <f t="shared" si="703"/>
        <v>18</v>
      </c>
      <c r="N1274" s="183">
        <f t="shared" si="685"/>
        <v>14</v>
      </c>
      <c r="O1274" s="177">
        <f t="shared" si="686"/>
        <v>1.0022551799999999</v>
      </c>
      <c r="P1274" s="184">
        <f t="shared" si="712"/>
        <v>1.0044004799999999</v>
      </c>
      <c r="Q1274" s="184">
        <f t="shared" si="704"/>
        <v>1.2419304944407648</v>
      </c>
      <c r="R1274" s="177">
        <f t="shared" si="711"/>
        <v>1.2447312699999999</v>
      </c>
      <c r="S1274" s="177">
        <f t="shared" si="705"/>
        <v>1.21495468</v>
      </c>
      <c r="T1274" s="177">
        <f t="shared" si="687"/>
        <v>289922.92854762002</v>
      </c>
      <c r="U1274" s="177">
        <f t="shared" si="688"/>
        <v>638.4092725618948</v>
      </c>
      <c r="V1274" s="177">
        <f t="shared" si="689"/>
        <v>57673.034271048258</v>
      </c>
      <c r="W1274" s="177">
        <f t="shared" si="690"/>
        <v>296940.03876629018</v>
      </c>
      <c r="X1274" s="185">
        <f t="shared" si="691"/>
        <v>0</v>
      </c>
      <c r="Y1274" s="177">
        <f t="shared" si="692"/>
        <v>0</v>
      </c>
      <c r="Z1274" s="186">
        <f t="shared" si="693"/>
        <v>0</v>
      </c>
      <c r="AA1274" s="177">
        <f t="shared" si="706"/>
        <v>0</v>
      </c>
      <c r="AB1274" s="187">
        <f t="shared" si="707"/>
        <v>7.1215000000000001E-2</v>
      </c>
      <c r="AC1274" s="185">
        <f t="shared" si="694"/>
        <v>14</v>
      </c>
      <c r="AD1274" s="185">
        <v>252</v>
      </c>
      <c r="AE1274" s="184">
        <f t="shared" si="709"/>
        <v>1.0038291749999999</v>
      </c>
      <c r="AF1274" s="177">
        <f t="shared" si="710"/>
        <v>1110.1656299199999</v>
      </c>
      <c r="AG1274" s="177">
        <f t="shared" si="695"/>
        <v>1137.0353729399999</v>
      </c>
      <c r="AH1274" s="188">
        <f t="shared" si="708"/>
        <v>0</v>
      </c>
      <c r="AI1274" s="188"/>
      <c r="AJ1274" s="188"/>
      <c r="AK1274" s="188"/>
      <c r="AL1274" s="8"/>
      <c r="AM1274" s="8"/>
      <c r="AN1274" s="8"/>
      <c r="AO1274" s="8"/>
      <c r="AP1274" s="8"/>
      <c r="AQ1274" s="8"/>
      <c r="AR1274" s="5"/>
      <c r="AW1274" s="30"/>
      <c r="AX1274" s="30"/>
      <c r="BF1274" s="1"/>
      <c r="BG1274" s="1"/>
      <c r="BH1274" s="1"/>
      <c r="BI1274" s="1"/>
    </row>
    <row r="1275" spans="1:61" x14ac:dyDescent="0.2">
      <c r="A1275" s="125">
        <f t="shared" si="696"/>
        <v>43166</v>
      </c>
      <c r="B1275" s="177">
        <f t="shared" si="681"/>
        <v>298205.85112579638</v>
      </c>
      <c r="C1275" s="3">
        <f t="shared" si="697"/>
        <v>40257789.901982509</v>
      </c>
      <c r="D1275" s="177">
        <f t="shared" si="698"/>
        <v>238628.59522268001</v>
      </c>
      <c r="E1275" s="177">
        <f t="shared" si="699"/>
        <v>2969.97149614</v>
      </c>
      <c r="F1275" s="178">
        <f t="shared" si="682"/>
        <v>235658.62372654001</v>
      </c>
      <c r="G1275" s="179">
        <f t="shared" si="700"/>
        <v>4916.46</v>
      </c>
      <c r="H1275" s="180">
        <f>IF(AND(N1275=1,N1274&gt;1),VLOOKUP(A1274,[1]Plan1!$CW$105:$CY$215,3),H1274)</f>
        <v>4930.72</v>
      </c>
      <c r="I1275" s="181">
        <f t="shared" si="683"/>
        <v>43084</v>
      </c>
      <c r="J1275" s="181">
        <f t="shared" si="701"/>
        <v>43115</v>
      </c>
      <c r="K1275" s="182">
        <f t="shared" si="684"/>
        <v>2.9004609007294846E-3</v>
      </c>
      <c r="L1275" s="213">
        <f t="shared" si="702"/>
        <v>43171</v>
      </c>
      <c r="M1275" s="183">
        <f t="shared" si="703"/>
        <v>18</v>
      </c>
      <c r="N1275" s="183">
        <f t="shared" si="685"/>
        <v>15</v>
      </c>
      <c r="O1275" s="177">
        <f t="shared" si="686"/>
        <v>1.0024164600000001</v>
      </c>
      <c r="P1275" s="184">
        <f t="shared" si="712"/>
        <v>1.0044004799999999</v>
      </c>
      <c r="Q1275" s="184">
        <f t="shared" si="704"/>
        <v>1.2419304944407648</v>
      </c>
      <c r="R1275" s="177">
        <f t="shared" si="711"/>
        <v>1.2449315599999999</v>
      </c>
      <c r="S1275" s="177">
        <f t="shared" si="705"/>
        <v>1.21495468</v>
      </c>
      <c r="T1275" s="177">
        <f t="shared" si="687"/>
        <v>289922.92854762002</v>
      </c>
      <c r="U1275" s="177">
        <f t="shared" si="688"/>
        <v>638.4092725618948</v>
      </c>
      <c r="V1275" s="177">
        <f t="shared" si="689"/>
        <v>57720.234336794441</v>
      </c>
      <c r="W1275" s="177">
        <f t="shared" si="690"/>
        <v>296987.23883203638</v>
      </c>
      <c r="X1275" s="185">
        <f t="shared" si="691"/>
        <v>0</v>
      </c>
      <c r="Y1275" s="177">
        <f t="shared" si="692"/>
        <v>0</v>
      </c>
      <c r="Z1275" s="186">
        <f t="shared" si="693"/>
        <v>0</v>
      </c>
      <c r="AA1275" s="177">
        <f t="shared" si="706"/>
        <v>0</v>
      </c>
      <c r="AB1275" s="187">
        <f t="shared" si="707"/>
        <v>7.1215000000000001E-2</v>
      </c>
      <c r="AC1275" s="185">
        <f t="shared" si="694"/>
        <v>15</v>
      </c>
      <c r="AD1275" s="185">
        <v>252</v>
      </c>
      <c r="AE1275" s="184">
        <f t="shared" si="709"/>
        <v>1.0041032480000001</v>
      </c>
      <c r="AF1275" s="177">
        <f t="shared" si="710"/>
        <v>1189.6256767100001</v>
      </c>
      <c r="AG1275" s="177">
        <f t="shared" si="695"/>
        <v>1218.6122937600001</v>
      </c>
      <c r="AH1275" s="188">
        <f t="shared" si="708"/>
        <v>0</v>
      </c>
      <c r="AI1275" s="188"/>
      <c r="AJ1275" s="188"/>
      <c r="AK1275" s="188"/>
      <c r="AL1275" s="8"/>
      <c r="AM1275" s="8"/>
      <c r="AN1275" s="8"/>
      <c r="AO1275" s="8"/>
      <c r="AP1275" s="8"/>
      <c r="AQ1275" s="8"/>
      <c r="AR1275" s="5"/>
      <c r="AW1275" s="30"/>
      <c r="AX1275" s="30"/>
      <c r="BF1275" s="1"/>
      <c r="BG1275" s="1"/>
      <c r="BH1275" s="1"/>
      <c r="BI1275" s="1"/>
    </row>
    <row r="1276" spans="1:61" x14ac:dyDescent="0.2">
      <c r="A1276" s="125">
        <f t="shared" si="696"/>
        <v>43167</v>
      </c>
      <c r="B1276" s="177">
        <f t="shared" si="681"/>
        <v>298334.68779994373</v>
      </c>
      <c r="C1276" s="3">
        <f t="shared" si="697"/>
        <v>40275182.852992401</v>
      </c>
      <c r="D1276" s="177">
        <f t="shared" si="698"/>
        <v>238628.59522268001</v>
      </c>
      <c r="E1276" s="177">
        <f t="shared" si="699"/>
        <v>2969.97149614</v>
      </c>
      <c r="F1276" s="178">
        <f t="shared" si="682"/>
        <v>235658.62372654001</v>
      </c>
      <c r="G1276" s="179">
        <f t="shared" si="700"/>
        <v>4916.46</v>
      </c>
      <c r="H1276" s="180">
        <f>IF(AND(N1276=1,N1275&gt;1),VLOOKUP(A1275,[1]Plan1!$CW$105:$CY$215,3),H1275)</f>
        <v>4930.72</v>
      </c>
      <c r="I1276" s="181">
        <f t="shared" si="683"/>
        <v>43084</v>
      </c>
      <c r="J1276" s="181">
        <f t="shared" si="701"/>
        <v>43115</v>
      </c>
      <c r="K1276" s="182">
        <f t="shared" si="684"/>
        <v>2.9004609007294846E-3</v>
      </c>
      <c r="L1276" s="213">
        <f t="shared" si="702"/>
        <v>43171</v>
      </c>
      <c r="M1276" s="183">
        <f t="shared" si="703"/>
        <v>18</v>
      </c>
      <c r="N1276" s="183">
        <f t="shared" si="685"/>
        <v>16</v>
      </c>
      <c r="O1276" s="177">
        <f t="shared" si="686"/>
        <v>1.00257777</v>
      </c>
      <c r="P1276" s="184">
        <f t="shared" si="712"/>
        <v>1.0044004799999999</v>
      </c>
      <c r="Q1276" s="184">
        <f t="shared" si="704"/>
        <v>1.2419304944407648</v>
      </c>
      <c r="R1276" s="177">
        <f t="shared" si="711"/>
        <v>1.2451319000000001</v>
      </c>
      <c r="S1276" s="177">
        <f t="shared" si="705"/>
        <v>1.21495468</v>
      </c>
      <c r="T1276" s="177">
        <f t="shared" si="687"/>
        <v>289922.92854762002</v>
      </c>
      <c r="U1276" s="177">
        <f t="shared" si="688"/>
        <v>638.4092725618948</v>
      </c>
      <c r="V1276" s="177">
        <f t="shared" si="689"/>
        <v>57767.446185471847</v>
      </c>
      <c r="W1276" s="177">
        <f t="shared" si="690"/>
        <v>297034.45068071375</v>
      </c>
      <c r="X1276" s="185">
        <f t="shared" si="691"/>
        <v>0</v>
      </c>
      <c r="Y1276" s="177">
        <f t="shared" si="692"/>
        <v>0</v>
      </c>
      <c r="Z1276" s="186">
        <f t="shared" si="693"/>
        <v>0</v>
      </c>
      <c r="AA1276" s="177">
        <f t="shared" si="706"/>
        <v>0</v>
      </c>
      <c r="AB1276" s="187">
        <f t="shared" si="707"/>
        <v>7.1215000000000001E-2</v>
      </c>
      <c r="AC1276" s="185">
        <f t="shared" si="694"/>
        <v>16</v>
      </c>
      <c r="AD1276" s="185">
        <v>252</v>
      </c>
      <c r="AE1276" s="184">
        <f t="shared" si="709"/>
        <v>1.0043773949999999</v>
      </c>
      <c r="AF1276" s="177">
        <f t="shared" si="710"/>
        <v>1269.1071778</v>
      </c>
      <c r="AG1276" s="177">
        <f t="shared" si="695"/>
        <v>1300.23711923</v>
      </c>
      <c r="AH1276" s="188">
        <f t="shared" si="708"/>
        <v>0</v>
      </c>
      <c r="AI1276" s="188"/>
      <c r="AJ1276" s="188"/>
      <c r="AK1276" s="188"/>
      <c r="AL1276" s="8"/>
      <c r="AM1276" s="8"/>
      <c r="AN1276" s="8"/>
      <c r="AO1276" s="8"/>
      <c r="AP1276" s="8"/>
      <c r="AQ1276" s="8"/>
      <c r="AR1276" s="5"/>
      <c r="AW1276" s="30"/>
      <c r="AX1276" s="30"/>
      <c r="BF1276" s="1"/>
      <c r="BG1276" s="1"/>
      <c r="BH1276" s="1"/>
      <c r="BI1276" s="1"/>
    </row>
    <row r="1277" spans="1:61" x14ac:dyDescent="0.2">
      <c r="A1277" s="125">
        <f t="shared" si="696"/>
        <v>43168</v>
      </c>
      <c r="B1277" s="177">
        <f t="shared" si="681"/>
        <v>298463.57767337363</v>
      </c>
      <c r="C1277" s="3">
        <f t="shared" si="697"/>
        <v>40292582.985905439</v>
      </c>
      <c r="D1277" s="177">
        <f t="shared" si="698"/>
        <v>238628.59522268001</v>
      </c>
      <c r="E1277" s="177">
        <f t="shared" si="699"/>
        <v>2969.97149614</v>
      </c>
      <c r="F1277" s="178">
        <f t="shared" si="682"/>
        <v>235658.62372654001</v>
      </c>
      <c r="G1277" s="179">
        <f t="shared" si="700"/>
        <v>4916.46</v>
      </c>
      <c r="H1277" s="180">
        <f>IF(AND(N1277=1,N1276&gt;1),VLOOKUP(A1276,[1]Plan1!$CW$105:$CY$215,3),H1276)</f>
        <v>4930.72</v>
      </c>
      <c r="I1277" s="181">
        <f t="shared" si="683"/>
        <v>43084</v>
      </c>
      <c r="J1277" s="181">
        <f t="shared" si="701"/>
        <v>43115</v>
      </c>
      <c r="K1277" s="182">
        <f t="shared" si="684"/>
        <v>2.9004609007294846E-3</v>
      </c>
      <c r="L1277" s="213">
        <f t="shared" si="702"/>
        <v>43171</v>
      </c>
      <c r="M1277" s="183">
        <f t="shared" si="703"/>
        <v>18</v>
      </c>
      <c r="N1277" s="183">
        <f t="shared" si="685"/>
        <v>17</v>
      </c>
      <c r="O1277" s="177">
        <f t="shared" si="686"/>
        <v>1.0027391000000001</v>
      </c>
      <c r="P1277" s="184">
        <f t="shared" si="712"/>
        <v>1.0044004799999999</v>
      </c>
      <c r="Q1277" s="184">
        <f t="shared" si="704"/>
        <v>1.2419304944407648</v>
      </c>
      <c r="R1277" s="177">
        <f t="shared" si="711"/>
        <v>1.2453322600000001</v>
      </c>
      <c r="S1277" s="177">
        <f t="shared" si="705"/>
        <v>1.21495468</v>
      </c>
      <c r="T1277" s="177">
        <f t="shared" si="687"/>
        <v>289922.92854762002</v>
      </c>
      <c r="U1277" s="177">
        <f t="shared" si="688"/>
        <v>638.4092725618948</v>
      </c>
      <c r="V1277" s="177">
        <f t="shared" si="689"/>
        <v>57814.662747321701</v>
      </c>
      <c r="W1277" s="177">
        <f t="shared" si="690"/>
        <v>297081.66724256362</v>
      </c>
      <c r="X1277" s="185">
        <f t="shared" si="691"/>
        <v>0</v>
      </c>
      <c r="Y1277" s="177">
        <f t="shared" si="692"/>
        <v>0</v>
      </c>
      <c r="Z1277" s="186">
        <f t="shared" si="693"/>
        <v>0</v>
      </c>
      <c r="AA1277" s="177">
        <f t="shared" si="706"/>
        <v>0</v>
      </c>
      <c r="AB1277" s="187">
        <f t="shared" si="707"/>
        <v>7.1215000000000001E-2</v>
      </c>
      <c r="AC1277" s="185">
        <f t="shared" si="694"/>
        <v>17</v>
      </c>
      <c r="AD1277" s="185">
        <v>252</v>
      </c>
      <c r="AE1277" s="184">
        <f t="shared" si="709"/>
        <v>1.004651618</v>
      </c>
      <c r="AF1277" s="177">
        <f t="shared" si="710"/>
        <v>1348.6107130400001</v>
      </c>
      <c r="AG1277" s="177">
        <f t="shared" si="695"/>
        <v>1381.91043081</v>
      </c>
      <c r="AH1277" s="188">
        <f t="shared" si="708"/>
        <v>0</v>
      </c>
      <c r="AI1277" s="188"/>
      <c r="AJ1277" s="188"/>
      <c r="AK1277" s="188"/>
      <c r="AL1277" s="8"/>
      <c r="AM1277" s="8"/>
      <c r="AN1277" s="8"/>
      <c r="AO1277" s="8"/>
      <c r="AP1277" s="8"/>
      <c r="AQ1277" s="8"/>
      <c r="AR1277" s="5"/>
      <c r="AW1277" s="30"/>
      <c r="AX1277" s="30"/>
      <c r="BF1277" s="1"/>
      <c r="BG1277" s="1"/>
      <c r="BH1277" s="1"/>
      <c r="BI1277" s="1"/>
    </row>
    <row r="1278" spans="1:61" x14ac:dyDescent="0.2">
      <c r="A1278" s="125">
        <f t="shared" si="696"/>
        <v>43169</v>
      </c>
      <c r="B1278" s="177">
        <f t="shared" si="681"/>
        <v>298592.52490284841</v>
      </c>
      <c r="C1278" s="3">
        <f t="shared" si="697"/>
        <v>40309990.861884534</v>
      </c>
      <c r="D1278" s="177">
        <f t="shared" si="698"/>
        <v>238628.59522268001</v>
      </c>
      <c r="E1278" s="177">
        <f t="shared" si="699"/>
        <v>2969.97149614</v>
      </c>
      <c r="F1278" s="178">
        <f t="shared" si="682"/>
        <v>235658.62372654001</v>
      </c>
      <c r="G1278" s="179">
        <f t="shared" si="700"/>
        <v>4916.46</v>
      </c>
      <c r="H1278" s="180">
        <f>IF(AND(N1278=1,N1277&gt;1),VLOOKUP(A1277,[1]Plan1!$CW$105:$CY$215,3),H1277)</f>
        <v>4930.72</v>
      </c>
      <c r="I1278" s="181">
        <f t="shared" si="683"/>
        <v>43084</v>
      </c>
      <c r="J1278" s="181">
        <f t="shared" si="701"/>
        <v>43115</v>
      </c>
      <c r="K1278" s="182">
        <f t="shared" si="684"/>
        <v>2.9004609007294846E-3</v>
      </c>
      <c r="L1278" s="213">
        <f t="shared" si="702"/>
        <v>43171</v>
      </c>
      <c r="M1278" s="183">
        <f t="shared" si="703"/>
        <v>18</v>
      </c>
      <c r="N1278" s="183">
        <f t="shared" si="685"/>
        <v>18</v>
      </c>
      <c r="O1278" s="177">
        <f t="shared" si="686"/>
        <v>1.00290046</v>
      </c>
      <c r="P1278" s="184">
        <f t="shared" si="712"/>
        <v>1.0044004799999999</v>
      </c>
      <c r="Q1278" s="184">
        <f t="shared" si="704"/>
        <v>1.2419304944407648</v>
      </c>
      <c r="R1278" s="177">
        <f t="shared" si="711"/>
        <v>1.2455326600000001</v>
      </c>
      <c r="S1278" s="177">
        <f t="shared" si="705"/>
        <v>1.21495468</v>
      </c>
      <c r="T1278" s="177">
        <f t="shared" si="687"/>
        <v>289922.92854762002</v>
      </c>
      <c r="U1278" s="177">
        <f t="shared" si="688"/>
        <v>638.4092725618948</v>
      </c>
      <c r="V1278" s="177">
        <f t="shared" si="689"/>
        <v>57861.888735516499</v>
      </c>
      <c r="W1278" s="177">
        <f t="shared" si="690"/>
        <v>297128.89323075843</v>
      </c>
      <c r="X1278" s="185">
        <f t="shared" si="691"/>
        <v>0</v>
      </c>
      <c r="Y1278" s="177">
        <f t="shared" si="692"/>
        <v>0</v>
      </c>
      <c r="Z1278" s="186">
        <f t="shared" si="693"/>
        <v>0</v>
      </c>
      <c r="AA1278" s="177">
        <f t="shared" si="706"/>
        <v>0</v>
      </c>
      <c r="AB1278" s="187">
        <f t="shared" si="707"/>
        <v>7.1215000000000001E-2</v>
      </c>
      <c r="AC1278" s="185">
        <f t="shared" si="694"/>
        <v>18</v>
      </c>
      <c r="AD1278" s="185">
        <v>252</v>
      </c>
      <c r="AE1278" s="184">
        <f t="shared" si="709"/>
        <v>1.0049259150000001</v>
      </c>
      <c r="AF1278" s="177">
        <f t="shared" si="710"/>
        <v>1428.1357025699999</v>
      </c>
      <c r="AG1278" s="177">
        <f t="shared" si="695"/>
        <v>1463.6316720899999</v>
      </c>
      <c r="AH1278" s="188">
        <f t="shared" si="708"/>
        <v>0</v>
      </c>
      <c r="AI1278" s="188"/>
      <c r="AJ1278" s="188"/>
      <c r="AK1278" s="188"/>
      <c r="AL1278" s="8"/>
      <c r="AM1278" s="8"/>
      <c r="AN1278" s="8"/>
      <c r="AO1278" s="8"/>
      <c r="AP1278" s="8"/>
      <c r="AQ1278" s="8"/>
      <c r="AR1278" s="5"/>
      <c r="AW1278" s="30"/>
      <c r="AX1278" s="30"/>
      <c r="BF1278" s="1"/>
      <c r="BG1278" s="1"/>
      <c r="BH1278" s="1"/>
      <c r="BI1278" s="1"/>
    </row>
    <row r="1279" spans="1:61" x14ac:dyDescent="0.2">
      <c r="A1279" s="125">
        <f t="shared" si="696"/>
        <v>43170</v>
      </c>
      <c r="B1279" s="177">
        <f t="shared" si="681"/>
        <v>298592.52490284841</v>
      </c>
      <c r="C1279" s="3">
        <f t="shared" si="697"/>
        <v>40309990.861884534</v>
      </c>
      <c r="D1279" s="177">
        <f t="shared" si="698"/>
        <v>238628.59522268001</v>
      </c>
      <c r="E1279" s="177">
        <f t="shared" si="699"/>
        <v>2969.97149614</v>
      </c>
      <c r="F1279" s="178">
        <f t="shared" si="682"/>
        <v>235658.62372654001</v>
      </c>
      <c r="G1279" s="179">
        <f t="shared" si="700"/>
        <v>4916.46</v>
      </c>
      <c r="H1279" s="180">
        <f>IF(AND(N1279=1,N1278&gt;1),VLOOKUP(A1278,[1]Plan1!$CW$105:$CY$215,3),H1278)</f>
        <v>4930.72</v>
      </c>
      <c r="I1279" s="181">
        <f t="shared" si="683"/>
        <v>43084</v>
      </c>
      <c r="J1279" s="181">
        <f t="shared" si="701"/>
        <v>43115</v>
      </c>
      <c r="K1279" s="182">
        <f t="shared" si="684"/>
        <v>2.9004609007294846E-3</v>
      </c>
      <c r="L1279" s="213">
        <f t="shared" si="702"/>
        <v>43171</v>
      </c>
      <c r="M1279" s="183">
        <f t="shared" si="703"/>
        <v>18</v>
      </c>
      <c r="N1279" s="183">
        <f t="shared" si="685"/>
        <v>18</v>
      </c>
      <c r="O1279" s="177">
        <f t="shared" si="686"/>
        <v>1.00290046</v>
      </c>
      <c r="P1279" s="184">
        <f t="shared" si="712"/>
        <v>1.0044004799999999</v>
      </c>
      <c r="Q1279" s="184">
        <f t="shared" si="704"/>
        <v>1.2419304944407648</v>
      </c>
      <c r="R1279" s="177">
        <f t="shared" si="711"/>
        <v>1.2455326600000001</v>
      </c>
      <c r="S1279" s="177">
        <f t="shared" si="705"/>
        <v>1.21495468</v>
      </c>
      <c r="T1279" s="177">
        <f t="shared" si="687"/>
        <v>289922.92854762002</v>
      </c>
      <c r="U1279" s="177">
        <f t="shared" si="688"/>
        <v>638.4092725618948</v>
      </c>
      <c r="V1279" s="177">
        <f t="shared" si="689"/>
        <v>57861.888735516499</v>
      </c>
      <c r="W1279" s="177">
        <f t="shared" si="690"/>
        <v>297128.89323075843</v>
      </c>
      <c r="X1279" s="185">
        <f t="shared" si="691"/>
        <v>0</v>
      </c>
      <c r="Y1279" s="177">
        <f t="shared" si="692"/>
        <v>0</v>
      </c>
      <c r="Z1279" s="186">
        <f t="shared" si="693"/>
        <v>0</v>
      </c>
      <c r="AA1279" s="177">
        <f t="shared" si="706"/>
        <v>0</v>
      </c>
      <c r="AB1279" s="187">
        <f t="shared" si="707"/>
        <v>7.1215000000000001E-2</v>
      </c>
      <c r="AC1279" s="185">
        <f t="shared" si="694"/>
        <v>18</v>
      </c>
      <c r="AD1279" s="185">
        <v>252</v>
      </c>
      <c r="AE1279" s="184">
        <f t="shared" si="709"/>
        <v>1.0049259150000001</v>
      </c>
      <c r="AF1279" s="177">
        <f t="shared" si="710"/>
        <v>1428.1357025699999</v>
      </c>
      <c r="AG1279" s="177">
        <f t="shared" si="695"/>
        <v>1463.6316720899999</v>
      </c>
      <c r="AH1279" s="188">
        <f t="shared" si="708"/>
        <v>0</v>
      </c>
      <c r="AI1279" s="188"/>
      <c r="AJ1279" s="188"/>
      <c r="AK1279" s="188"/>
      <c r="AL1279" s="8"/>
      <c r="AM1279" s="8"/>
      <c r="AN1279" s="8"/>
      <c r="AO1279" s="8"/>
      <c r="AP1279" s="8"/>
      <c r="AQ1279" s="8"/>
      <c r="AR1279" s="5"/>
      <c r="AW1279" s="30"/>
      <c r="AX1279" s="30"/>
      <c r="BF1279" s="1"/>
      <c r="BG1279" s="1"/>
      <c r="BH1279" s="1"/>
      <c r="BI1279" s="1"/>
    </row>
    <row r="1280" spans="1:61" x14ac:dyDescent="0.2">
      <c r="A1280" s="125">
        <f t="shared" si="696"/>
        <v>43171</v>
      </c>
      <c r="B1280" s="177">
        <f t="shared" si="681"/>
        <v>298592.52490284841</v>
      </c>
      <c r="C1280" s="3">
        <f t="shared" si="697"/>
        <v>40309990.861884534</v>
      </c>
      <c r="D1280" s="177">
        <f t="shared" si="698"/>
        <v>238628.59522268001</v>
      </c>
      <c r="E1280" s="177">
        <f t="shared" si="699"/>
        <v>2969.97149614</v>
      </c>
      <c r="F1280" s="178">
        <f t="shared" si="682"/>
        <v>235658.62372654001</v>
      </c>
      <c r="G1280" s="179">
        <f t="shared" si="700"/>
        <v>4916.46</v>
      </c>
      <c r="H1280" s="180">
        <f>IF(AND(N1280=1,N1279&gt;1),VLOOKUP(A1279,[1]Plan1!$CW$105:$CY$215,3),H1279)</f>
        <v>4930.72</v>
      </c>
      <c r="I1280" s="181">
        <f t="shared" si="683"/>
        <v>43084</v>
      </c>
      <c r="J1280" s="181">
        <f t="shared" si="701"/>
        <v>43115</v>
      </c>
      <c r="K1280" s="182">
        <f t="shared" si="684"/>
        <v>2.9004609007294846E-3</v>
      </c>
      <c r="L1280" s="213">
        <f t="shared" si="702"/>
        <v>43171</v>
      </c>
      <c r="M1280" s="183">
        <f t="shared" si="703"/>
        <v>18</v>
      </c>
      <c r="N1280" s="183">
        <f t="shared" si="685"/>
        <v>18</v>
      </c>
      <c r="O1280" s="177">
        <f t="shared" si="686"/>
        <v>1.00290046</v>
      </c>
      <c r="P1280" s="184">
        <f t="shared" si="712"/>
        <v>1.0044004799999999</v>
      </c>
      <c r="Q1280" s="184">
        <f t="shared" si="704"/>
        <v>1.2419304944407648</v>
      </c>
      <c r="R1280" s="177">
        <f t="shared" si="711"/>
        <v>1.2455326600000001</v>
      </c>
      <c r="S1280" s="177">
        <f t="shared" si="705"/>
        <v>1.21495468</v>
      </c>
      <c r="T1280" s="177">
        <f t="shared" si="687"/>
        <v>289922.92854762002</v>
      </c>
      <c r="U1280" s="177">
        <f t="shared" si="688"/>
        <v>638.4092725618948</v>
      </c>
      <c r="V1280" s="177">
        <f t="shared" si="689"/>
        <v>57861.888735516499</v>
      </c>
      <c r="W1280" s="177">
        <f t="shared" si="690"/>
        <v>297128.89323075843</v>
      </c>
      <c r="X1280" s="185">
        <f t="shared" si="691"/>
        <v>42</v>
      </c>
      <c r="Y1280" s="177">
        <f t="shared" si="692"/>
        <v>2969.97149614</v>
      </c>
      <c r="Z1280" s="186">
        <f t="shared" si="693"/>
        <v>1.2446E-2</v>
      </c>
      <c r="AA1280" s="177">
        <f t="shared" si="706"/>
        <v>3608.3807686999999</v>
      </c>
      <c r="AB1280" s="187">
        <f t="shared" si="707"/>
        <v>7.1215000000000001E-2</v>
      </c>
      <c r="AC1280" s="185">
        <f t="shared" si="694"/>
        <v>18</v>
      </c>
      <c r="AD1280" s="185">
        <v>252</v>
      </c>
      <c r="AE1280" s="184">
        <f t="shared" si="709"/>
        <v>1.0049259150000001</v>
      </c>
      <c r="AF1280" s="177">
        <f t="shared" si="710"/>
        <v>1428.1357025699999</v>
      </c>
      <c r="AG1280" s="177">
        <f t="shared" si="695"/>
        <v>1463.6316720899999</v>
      </c>
      <c r="AH1280" s="188">
        <f t="shared" si="708"/>
        <v>5036.5164712699998</v>
      </c>
      <c r="AI1280" s="188"/>
      <c r="AJ1280" s="188"/>
      <c r="AK1280" s="188"/>
      <c r="AL1280" s="8"/>
      <c r="AM1280" s="8"/>
      <c r="AN1280" s="8"/>
      <c r="AO1280" s="8"/>
      <c r="AP1280" s="8"/>
      <c r="AQ1280" s="8"/>
      <c r="AR1280" s="5"/>
      <c r="AW1280" s="30"/>
      <c r="AX1280" s="30"/>
      <c r="BF1280" s="1"/>
      <c r="BG1280" s="1"/>
      <c r="BH1280" s="1"/>
      <c r="BI1280" s="1"/>
    </row>
    <row r="1281" spans="1:61" x14ac:dyDescent="0.2">
      <c r="A1281" s="125">
        <f t="shared" si="696"/>
        <v>43172</v>
      </c>
      <c r="B1281" s="177">
        <f t="shared" si="681"/>
        <v>293647.56035701808</v>
      </c>
      <c r="C1281" s="3">
        <f t="shared" si="697"/>
        <v>39642420.648197442</v>
      </c>
      <c r="D1281" s="177">
        <f t="shared" si="698"/>
        <v>235658.62372654001</v>
      </c>
      <c r="E1281" s="177">
        <f t="shared" si="699"/>
        <v>0</v>
      </c>
      <c r="F1281" s="178">
        <f t="shared" si="682"/>
        <v>235658.62372654001</v>
      </c>
      <c r="G1281" s="179">
        <f t="shared" si="700"/>
        <v>4930.72</v>
      </c>
      <c r="H1281" s="180">
        <f>IF(AND(N1281=1,N1280&gt;1),VLOOKUP(A1280,[1]Plan1!$CW$105:$CY$215,3),H1280)</f>
        <v>4946.5</v>
      </c>
      <c r="I1281" s="181">
        <f t="shared" si="683"/>
        <v>43113</v>
      </c>
      <c r="J1281" s="181">
        <f t="shared" si="701"/>
        <v>43144</v>
      </c>
      <c r="K1281" s="182">
        <f t="shared" si="684"/>
        <v>3.2003439659926691E-3</v>
      </c>
      <c r="L1281" s="213">
        <f t="shared" si="702"/>
        <v>43200</v>
      </c>
      <c r="M1281" s="183">
        <f t="shared" si="703"/>
        <v>20</v>
      </c>
      <c r="N1281" s="183">
        <f t="shared" si="685"/>
        <v>1</v>
      </c>
      <c r="O1281" s="177">
        <f t="shared" si="686"/>
        <v>1.00015977</v>
      </c>
      <c r="P1281" s="184">
        <f t="shared" si="712"/>
        <v>1.00290046</v>
      </c>
      <c r="Q1281" s="184">
        <f t="shared" si="704"/>
        <v>1.2455326641626705</v>
      </c>
      <c r="R1281" s="177">
        <f t="shared" si="711"/>
        <v>1.2457316599999999</v>
      </c>
      <c r="S1281" s="177">
        <f t="shared" si="705"/>
        <v>1.21495468</v>
      </c>
      <c r="T1281" s="177">
        <f t="shared" si="687"/>
        <v>286314.54777891003</v>
      </c>
      <c r="U1281" s="177">
        <f t="shared" si="688"/>
        <v>0</v>
      </c>
      <c r="V1281" s="177">
        <f t="shared" si="689"/>
        <v>57908.784801638045</v>
      </c>
      <c r="W1281" s="177">
        <f t="shared" si="690"/>
        <v>293567.40852817806</v>
      </c>
      <c r="X1281" s="185">
        <f t="shared" si="691"/>
        <v>0</v>
      </c>
      <c r="Y1281" s="177">
        <f t="shared" si="692"/>
        <v>0</v>
      </c>
      <c r="Z1281" s="186">
        <f t="shared" si="693"/>
        <v>0</v>
      </c>
      <c r="AA1281" s="177">
        <f t="shared" si="706"/>
        <v>0</v>
      </c>
      <c r="AB1281" s="187">
        <f t="shared" si="707"/>
        <v>7.1215000000000001E-2</v>
      </c>
      <c r="AC1281" s="185">
        <f t="shared" si="694"/>
        <v>1</v>
      </c>
      <c r="AD1281" s="185">
        <v>252</v>
      </c>
      <c r="AE1281" s="184">
        <f t="shared" si="709"/>
        <v>1.000273027</v>
      </c>
      <c r="AF1281" s="177">
        <f t="shared" si="710"/>
        <v>78.171602030000003</v>
      </c>
      <c r="AG1281" s="177">
        <f t="shared" si="695"/>
        <v>80.151828839999993</v>
      </c>
      <c r="AH1281" s="188">
        <f t="shared" si="708"/>
        <v>0</v>
      </c>
      <c r="AI1281" s="188"/>
      <c r="AJ1281" s="188"/>
      <c r="AK1281" s="188"/>
      <c r="AL1281" s="8"/>
      <c r="AM1281" s="8"/>
      <c r="AN1281" s="8"/>
      <c r="AO1281" s="8"/>
      <c r="AP1281" s="8"/>
      <c r="AQ1281" s="8"/>
      <c r="AR1281" s="5"/>
      <c r="AW1281" s="30"/>
      <c r="AX1281" s="30"/>
      <c r="BF1281" s="1"/>
      <c r="BG1281" s="1"/>
      <c r="BH1281" s="1"/>
      <c r="BI1281" s="1"/>
    </row>
    <row r="1282" spans="1:61" x14ac:dyDescent="0.2">
      <c r="A1282" s="125">
        <f t="shared" si="696"/>
        <v>43173</v>
      </c>
      <c r="B1282" s="177">
        <f t="shared" si="681"/>
        <v>293774.66295446834</v>
      </c>
      <c r="C1282" s="3">
        <f t="shared" si="697"/>
        <v>39659579.498853229</v>
      </c>
      <c r="D1282" s="177">
        <f t="shared" si="698"/>
        <v>235658.62372654001</v>
      </c>
      <c r="E1282" s="177">
        <f t="shared" si="699"/>
        <v>0</v>
      </c>
      <c r="F1282" s="178">
        <f t="shared" si="682"/>
        <v>235658.62372654001</v>
      </c>
      <c r="G1282" s="179">
        <f t="shared" si="700"/>
        <v>4930.72</v>
      </c>
      <c r="H1282" s="180">
        <f>IF(AND(N1282=1,N1281&gt;1),VLOOKUP(A1281,[1]Plan1!$CW$105:$CY$215,3),H1281)</f>
        <v>4946.5</v>
      </c>
      <c r="I1282" s="181">
        <f t="shared" si="683"/>
        <v>43113</v>
      </c>
      <c r="J1282" s="181">
        <f t="shared" si="701"/>
        <v>43144</v>
      </c>
      <c r="K1282" s="182">
        <f t="shared" si="684"/>
        <v>3.2003439659926691E-3</v>
      </c>
      <c r="L1282" s="213">
        <f t="shared" si="702"/>
        <v>43200</v>
      </c>
      <c r="M1282" s="183">
        <f t="shared" si="703"/>
        <v>20</v>
      </c>
      <c r="N1282" s="183">
        <f t="shared" si="685"/>
        <v>2</v>
      </c>
      <c r="O1282" s="177">
        <f t="shared" si="686"/>
        <v>1.00031957</v>
      </c>
      <c r="P1282" s="184">
        <f t="shared" si="712"/>
        <v>1.00290046</v>
      </c>
      <c r="Q1282" s="184">
        <f t="shared" si="704"/>
        <v>1.2455326641626705</v>
      </c>
      <c r="R1282" s="177">
        <f t="shared" si="711"/>
        <v>1.24593069</v>
      </c>
      <c r="S1282" s="177">
        <f t="shared" si="705"/>
        <v>1.21495468</v>
      </c>
      <c r="T1282" s="177">
        <f t="shared" si="687"/>
        <v>286314.54777891003</v>
      </c>
      <c r="U1282" s="177">
        <f t="shared" si="688"/>
        <v>0</v>
      </c>
      <c r="V1282" s="177">
        <f t="shared" si="689"/>
        <v>57955.687937518356</v>
      </c>
      <c r="W1282" s="177">
        <f t="shared" si="690"/>
        <v>293614.31166405836</v>
      </c>
      <c r="X1282" s="185">
        <f t="shared" si="691"/>
        <v>0</v>
      </c>
      <c r="Y1282" s="177">
        <f t="shared" si="692"/>
        <v>0</v>
      </c>
      <c r="Z1282" s="186">
        <f t="shared" si="693"/>
        <v>0</v>
      </c>
      <c r="AA1282" s="177">
        <f t="shared" si="706"/>
        <v>0</v>
      </c>
      <c r="AB1282" s="187">
        <f t="shared" si="707"/>
        <v>7.1215000000000001E-2</v>
      </c>
      <c r="AC1282" s="185">
        <f t="shared" si="694"/>
        <v>2</v>
      </c>
      <c r="AD1282" s="185">
        <v>252</v>
      </c>
      <c r="AE1282" s="184">
        <f t="shared" si="709"/>
        <v>1.000546129</v>
      </c>
      <c r="AF1282" s="177">
        <f t="shared" si="710"/>
        <v>156.36467766000001</v>
      </c>
      <c r="AG1282" s="177">
        <f t="shared" si="695"/>
        <v>160.35129040999999</v>
      </c>
      <c r="AH1282" s="188">
        <f t="shared" si="708"/>
        <v>0</v>
      </c>
      <c r="AI1282" s="188"/>
      <c r="AJ1282" s="188"/>
      <c r="AK1282" s="188"/>
      <c r="AL1282" s="8"/>
      <c r="AM1282" s="8"/>
      <c r="AN1282" s="8"/>
      <c r="AO1282" s="8"/>
      <c r="AP1282" s="8"/>
      <c r="AQ1282" s="8"/>
      <c r="AR1282" s="5"/>
      <c r="AW1282" s="30"/>
      <c r="AX1282" s="30"/>
      <c r="BF1282" s="1"/>
      <c r="BG1282" s="1"/>
      <c r="BH1282" s="1"/>
      <c r="BI1282" s="1"/>
    </row>
    <row r="1283" spans="1:61" x14ac:dyDescent="0.2">
      <c r="A1283" s="125">
        <f t="shared" si="696"/>
        <v>43174</v>
      </c>
      <c r="B1283" s="177">
        <f t="shared" si="681"/>
        <v>293901.82262925361</v>
      </c>
      <c r="C1283" s="3">
        <f t="shared" si="697"/>
        <v>39676746.054949239</v>
      </c>
      <c r="D1283" s="177">
        <f t="shared" si="698"/>
        <v>235658.62372654001</v>
      </c>
      <c r="E1283" s="177">
        <f t="shared" si="699"/>
        <v>0</v>
      </c>
      <c r="F1283" s="178">
        <f t="shared" si="682"/>
        <v>235658.62372654001</v>
      </c>
      <c r="G1283" s="179">
        <f t="shared" si="700"/>
        <v>4930.72</v>
      </c>
      <c r="H1283" s="180">
        <f>IF(AND(N1283=1,N1282&gt;1),VLOOKUP(A1282,[1]Plan1!$CW$105:$CY$215,3),H1282)</f>
        <v>4946.5</v>
      </c>
      <c r="I1283" s="181">
        <f t="shared" si="683"/>
        <v>43113</v>
      </c>
      <c r="J1283" s="181">
        <f t="shared" si="701"/>
        <v>43144</v>
      </c>
      <c r="K1283" s="182">
        <f t="shared" si="684"/>
        <v>3.2003439659926691E-3</v>
      </c>
      <c r="L1283" s="213">
        <f t="shared" si="702"/>
        <v>43200</v>
      </c>
      <c r="M1283" s="183">
        <f t="shared" si="703"/>
        <v>20</v>
      </c>
      <c r="N1283" s="183">
        <f t="shared" si="685"/>
        <v>3</v>
      </c>
      <c r="O1283" s="177">
        <f t="shared" si="686"/>
        <v>1.00047939</v>
      </c>
      <c r="P1283" s="184">
        <f t="shared" si="712"/>
        <v>1.00290046</v>
      </c>
      <c r="Q1283" s="184">
        <f t="shared" si="704"/>
        <v>1.2455326641626705</v>
      </c>
      <c r="R1283" s="177">
        <f t="shared" si="711"/>
        <v>1.2461297600000001</v>
      </c>
      <c r="S1283" s="177">
        <f t="shared" si="705"/>
        <v>1.21495468</v>
      </c>
      <c r="T1283" s="177">
        <f t="shared" si="687"/>
        <v>286314.54777891003</v>
      </c>
      <c r="U1283" s="177">
        <f t="shared" si="688"/>
        <v>0</v>
      </c>
      <c r="V1283" s="177">
        <f t="shared" si="689"/>
        <v>58002.600499743618</v>
      </c>
      <c r="W1283" s="177">
        <f t="shared" si="690"/>
        <v>293661.22422628361</v>
      </c>
      <c r="X1283" s="185">
        <f t="shared" si="691"/>
        <v>0</v>
      </c>
      <c r="Y1283" s="177">
        <f t="shared" si="692"/>
        <v>0</v>
      </c>
      <c r="Z1283" s="186">
        <f t="shared" si="693"/>
        <v>0</v>
      </c>
      <c r="AA1283" s="177">
        <f t="shared" si="706"/>
        <v>0</v>
      </c>
      <c r="AB1283" s="187">
        <f t="shared" si="707"/>
        <v>7.1215000000000001E-2</v>
      </c>
      <c r="AC1283" s="185">
        <f t="shared" si="694"/>
        <v>3</v>
      </c>
      <c r="AD1283" s="185">
        <v>252</v>
      </c>
      <c r="AE1283" s="184">
        <f t="shared" si="709"/>
        <v>1.0008193059999999</v>
      </c>
      <c r="AF1283" s="177">
        <f t="shared" si="710"/>
        <v>234.57922687999999</v>
      </c>
      <c r="AG1283" s="177">
        <f t="shared" si="695"/>
        <v>240.59840297</v>
      </c>
      <c r="AH1283" s="188">
        <f t="shared" si="708"/>
        <v>0</v>
      </c>
      <c r="AI1283" s="188"/>
      <c r="AJ1283" s="188"/>
      <c r="AK1283" s="188"/>
      <c r="AL1283" s="8"/>
      <c r="AM1283" s="8"/>
      <c r="AN1283" s="8"/>
      <c r="AO1283" s="8"/>
      <c r="AP1283" s="8"/>
      <c r="AQ1283" s="8"/>
      <c r="AR1283" s="5"/>
      <c r="AW1283" s="30"/>
      <c r="AX1283" s="30"/>
      <c r="BF1283" s="1"/>
      <c r="BG1283" s="1"/>
      <c r="BH1283" s="1"/>
      <c r="BI1283" s="1"/>
    </row>
    <row r="1284" spans="1:61" x14ac:dyDescent="0.2">
      <c r="A1284" s="125">
        <f t="shared" si="696"/>
        <v>43175</v>
      </c>
      <c r="B1284" s="177">
        <f t="shared" si="681"/>
        <v>294029.03910595382</v>
      </c>
      <c r="C1284" s="3">
        <f t="shared" si="697"/>
        <v>39693920.279303767</v>
      </c>
      <c r="D1284" s="177">
        <f t="shared" si="698"/>
        <v>235658.62372654001</v>
      </c>
      <c r="E1284" s="177">
        <f t="shared" si="699"/>
        <v>0</v>
      </c>
      <c r="F1284" s="178">
        <f t="shared" si="682"/>
        <v>235658.62372654001</v>
      </c>
      <c r="G1284" s="179">
        <f t="shared" si="700"/>
        <v>4930.72</v>
      </c>
      <c r="H1284" s="180">
        <f>IF(AND(N1284=1,N1283&gt;1),VLOOKUP(A1283,[1]Plan1!$CW$105:$CY$215,3),H1283)</f>
        <v>4946.5</v>
      </c>
      <c r="I1284" s="181">
        <f t="shared" si="683"/>
        <v>43113</v>
      </c>
      <c r="J1284" s="181">
        <f t="shared" si="701"/>
        <v>43144</v>
      </c>
      <c r="K1284" s="182">
        <f t="shared" si="684"/>
        <v>3.2003439659926691E-3</v>
      </c>
      <c r="L1284" s="213">
        <f t="shared" si="702"/>
        <v>43200</v>
      </c>
      <c r="M1284" s="183">
        <f t="shared" si="703"/>
        <v>20</v>
      </c>
      <c r="N1284" s="183">
        <f t="shared" si="685"/>
        <v>4</v>
      </c>
      <c r="O1284" s="177">
        <f t="shared" si="686"/>
        <v>1.0006392500000001</v>
      </c>
      <c r="P1284" s="184">
        <f t="shared" si="712"/>
        <v>1.00290046</v>
      </c>
      <c r="Q1284" s="184">
        <f t="shared" si="704"/>
        <v>1.2455326641626705</v>
      </c>
      <c r="R1284" s="177">
        <f t="shared" si="711"/>
        <v>1.2463288699999999</v>
      </c>
      <c r="S1284" s="177">
        <f t="shared" si="705"/>
        <v>1.21495468</v>
      </c>
      <c r="T1284" s="177">
        <f t="shared" si="687"/>
        <v>286314.54777891003</v>
      </c>
      <c r="U1284" s="177">
        <f t="shared" si="688"/>
        <v>0</v>
      </c>
      <c r="V1284" s="177">
        <f t="shared" si="689"/>
        <v>58049.522488313771</v>
      </c>
      <c r="W1284" s="177">
        <f t="shared" si="690"/>
        <v>293708.1462148538</v>
      </c>
      <c r="X1284" s="185">
        <f t="shared" si="691"/>
        <v>0</v>
      </c>
      <c r="Y1284" s="177">
        <f t="shared" si="692"/>
        <v>0</v>
      </c>
      <c r="Z1284" s="186">
        <f t="shared" si="693"/>
        <v>0</v>
      </c>
      <c r="AA1284" s="177">
        <f t="shared" si="706"/>
        <v>0</v>
      </c>
      <c r="AB1284" s="187">
        <f t="shared" si="707"/>
        <v>7.1215000000000001E-2</v>
      </c>
      <c r="AC1284" s="185">
        <f t="shared" si="694"/>
        <v>4</v>
      </c>
      <c r="AD1284" s="185">
        <v>252</v>
      </c>
      <c r="AE1284" s="184">
        <f t="shared" si="709"/>
        <v>1.001092557</v>
      </c>
      <c r="AF1284" s="177">
        <f t="shared" si="710"/>
        <v>312.81496336999999</v>
      </c>
      <c r="AG1284" s="177">
        <f t="shared" si="695"/>
        <v>320.89289109999999</v>
      </c>
      <c r="AH1284" s="188">
        <f t="shared" si="708"/>
        <v>0</v>
      </c>
      <c r="AI1284" s="188"/>
      <c r="AJ1284" s="188"/>
      <c r="AK1284" s="188"/>
      <c r="AL1284" s="8"/>
      <c r="AM1284" s="8"/>
      <c r="AN1284" s="8"/>
      <c r="AO1284" s="8"/>
      <c r="AP1284" s="8"/>
      <c r="AQ1284" s="8"/>
      <c r="AR1284" s="5"/>
      <c r="AW1284" s="30"/>
      <c r="AX1284" s="30"/>
      <c r="BF1284" s="1"/>
      <c r="BG1284" s="1"/>
      <c r="BH1284" s="1"/>
      <c r="BI1284" s="1"/>
    </row>
    <row r="1285" spans="1:61" x14ac:dyDescent="0.2">
      <c r="A1285" s="125">
        <f t="shared" si="696"/>
        <v>43176</v>
      </c>
      <c r="B1285" s="177">
        <f t="shared" si="681"/>
        <v>294156.30561705021</v>
      </c>
      <c r="C1285" s="3">
        <f t="shared" si="697"/>
        <v>39711101.25830178</v>
      </c>
      <c r="D1285" s="177">
        <f t="shared" si="698"/>
        <v>235658.62372654001</v>
      </c>
      <c r="E1285" s="177">
        <f t="shared" si="699"/>
        <v>0</v>
      </c>
      <c r="F1285" s="178">
        <f t="shared" si="682"/>
        <v>235658.62372654001</v>
      </c>
      <c r="G1285" s="179">
        <f t="shared" si="700"/>
        <v>4930.72</v>
      </c>
      <c r="H1285" s="180">
        <f>IF(AND(N1285=1,N1284&gt;1),VLOOKUP(A1284,[1]Plan1!$CW$105:$CY$215,3),H1284)</f>
        <v>4946.5</v>
      </c>
      <c r="I1285" s="181">
        <f t="shared" si="683"/>
        <v>43113</v>
      </c>
      <c r="J1285" s="181">
        <f t="shared" si="701"/>
        <v>43144</v>
      </c>
      <c r="K1285" s="182">
        <f t="shared" si="684"/>
        <v>3.2003439659926691E-3</v>
      </c>
      <c r="L1285" s="213">
        <f t="shared" si="702"/>
        <v>43200</v>
      </c>
      <c r="M1285" s="183">
        <f t="shared" si="703"/>
        <v>20</v>
      </c>
      <c r="N1285" s="183">
        <f t="shared" si="685"/>
        <v>5</v>
      </c>
      <c r="O1285" s="177">
        <f t="shared" si="686"/>
        <v>1.0007991199999999</v>
      </c>
      <c r="P1285" s="184">
        <f t="shared" si="712"/>
        <v>1.00290046</v>
      </c>
      <c r="Q1285" s="184">
        <f t="shared" si="704"/>
        <v>1.2455326641626705</v>
      </c>
      <c r="R1285" s="177">
        <f t="shared" si="711"/>
        <v>1.2465279899999999</v>
      </c>
      <c r="S1285" s="177">
        <f t="shared" si="705"/>
        <v>1.21495468</v>
      </c>
      <c r="T1285" s="177">
        <f t="shared" si="687"/>
        <v>286314.54777891003</v>
      </c>
      <c r="U1285" s="177">
        <f t="shared" si="688"/>
        <v>0</v>
      </c>
      <c r="V1285" s="177">
        <f t="shared" si="689"/>
        <v>58096.446833470203</v>
      </c>
      <c r="W1285" s="177">
        <f t="shared" si="690"/>
        <v>293755.07056001021</v>
      </c>
      <c r="X1285" s="185">
        <f t="shared" si="691"/>
        <v>0</v>
      </c>
      <c r="Y1285" s="177">
        <f t="shared" si="692"/>
        <v>0</v>
      </c>
      <c r="Z1285" s="186">
        <f t="shared" si="693"/>
        <v>0</v>
      </c>
      <c r="AA1285" s="177">
        <f t="shared" si="706"/>
        <v>0</v>
      </c>
      <c r="AB1285" s="187">
        <f t="shared" si="707"/>
        <v>7.1215000000000001E-2</v>
      </c>
      <c r="AC1285" s="185">
        <f t="shared" si="694"/>
        <v>5</v>
      </c>
      <c r="AD1285" s="185">
        <v>252</v>
      </c>
      <c r="AE1285" s="184">
        <f t="shared" si="709"/>
        <v>1.0013658830000001</v>
      </c>
      <c r="AF1285" s="177">
        <f t="shared" si="710"/>
        <v>391.07217345999999</v>
      </c>
      <c r="AG1285" s="177">
        <f t="shared" si="695"/>
        <v>401.23505704000002</v>
      </c>
      <c r="AH1285" s="188">
        <f t="shared" si="708"/>
        <v>0</v>
      </c>
      <c r="AI1285" s="188"/>
      <c r="AJ1285" s="188"/>
      <c r="AK1285" s="188"/>
      <c r="AL1285" s="8"/>
      <c r="AM1285" s="8"/>
      <c r="AN1285" s="8"/>
      <c r="AO1285" s="8"/>
      <c r="AP1285" s="8"/>
      <c r="AQ1285" s="8"/>
      <c r="AR1285" s="5"/>
      <c r="AW1285" s="30"/>
      <c r="AX1285" s="30"/>
      <c r="BF1285" s="1"/>
      <c r="BG1285" s="1"/>
      <c r="BH1285" s="1"/>
      <c r="BI1285" s="1"/>
    </row>
    <row r="1286" spans="1:61" x14ac:dyDescent="0.2">
      <c r="A1286" s="125">
        <f t="shared" si="696"/>
        <v>43177</v>
      </c>
      <c r="B1286" s="177">
        <f t="shared" si="681"/>
        <v>294156.30561705021</v>
      </c>
      <c r="C1286" s="3">
        <f t="shared" si="697"/>
        <v>39711101.25830178</v>
      </c>
      <c r="D1286" s="177">
        <f t="shared" si="698"/>
        <v>235658.62372654001</v>
      </c>
      <c r="E1286" s="177">
        <f t="shared" si="699"/>
        <v>0</v>
      </c>
      <c r="F1286" s="178">
        <f t="shared" si="682"/>
        <v>235658.62372654001</v>
      </c>
      <c r="G1286" s="179">
        <f t="shared" si="700"/>
        <v>4930.72</v>
      </c>
      <c r="H1286" s="180">
        <f>IF(AND(N1286=1,N1285&gt;1),VLOOKUP(A1285,[1]Plan1!$CW$105:$CY$215,3),H1285)</f>
        <v>4946.5</v>
      </c>
      <c r="I1286" s="181">
        <f t="shared" si="683"/>
        <v>43113</v>
      </c>
      <c r="J1286" s="181">
        <f t="shared" si="701"/>
        <v>43144</v>
      </c>
      <c r="K1286" s="182">
        <f t="shared" si="684"/>
        <v>3.2003439659926691E-3</v>
      </c>
      <c r="L1286" s="213">
        <f t="shared" si="702"/>
        <v>43200</v>
      </c>
      <c r="M1286" s="183">
        <f t="shared" si="703"/>
        <v>20</v>
      </c>
      <c r="N1286" s="183">
        <f t="shared" si="685"/>
        <v>5</v>
      </c>
      <c r="O1286" s="177">
        <f t="shared" si="686"/>
        <v>1.0007991199999999</v>
      </c>
      <c r="P1286" s="184">
        <f t="shared" si="712"/>
        <v>1.00290046</v>
      </c>
      <c r="Q1286" s="184">
        <f t="shared" si="704"/>
        <v>1.2455326641626705</v>
      </c>
      <c r="R1286" s="177">
        <f t="shared" si="711"/>
        <v>1.2465279899999999</v>
      </c>
      <c r="S1286" s="177">
        <f t="shared" si="705"/>
        <v>1.21495468</v>
      </c>
      <c r="T1286" s="177">
        <f t="shared" si="687"/>
        <v>286314.54777891003</v>
      </c>
      <c r="U1286" s="177">
        <f t="shared" si="688"/>
        <v>0</v>
      </c>
      <c r="V1286" s="177">
        <f t="shared" si="689"/>
        <v>58096.446833470203</v>
      </c>
      <c r="W1286" s="177">
        <f t="shared" si="690"/>
        <v>293755.07056001021</v>
      </c>
      <c r="X1286" s="185">
        <f t="shared" si="691"/>
        <v>0</v>
      </c>
      <c r="Y1286" s="177">
        <f t="shared" si="692"/>
        <v>0</v>
      </c>
      <c r="Z1286" s="186">
        <f t="shared" si="693"/>
        <v>0</v>
      </c>
      <c r="AA1286" s="177">
        <f t="shared" si="706"/>
        <v>0</v>
      </c>
      <c r="AB1286" s="187">
        <f t="shared" si="707"/>
        <v>7.1215000000000001E-2</v>
      </c>
      <c r="AC1286" s="185">
        <f t="shared" si="694"/>
        <v>5</v>
      </c>
      <c r="AD1286" s="185">
        <v>252</v>
      </c>
      <c r="AE1286" s="184">
        <f t="shared" si="709"/>
        <v>1.0013658830000001</v>
      </c>
      <c r="AF1286" s="177">
        <f t="shared" si="710"/>
        <v>391.07217345999999</v>
      </c>
      <c r="AG1286" s="177">
        <f t="shared" si="695"/>
        <v>401.23505704000002</v>
      </c>
      <c r="AH1286" s="188">
        <f t="shared" si="708"/>
        <v>0</v>
      </c>
      <c r="AI1286" s="188"/>
      <c r="AJ1286" s="188"/>
      <c r="AK1286" s="188"/>
      <c r="AL1286" s="8"/>
      <c r="AM1286" s="8"/>
      <c r="AN1286" s="8"/>
      <c r="AO1286" s="8"/>
      <c r="AP1286" s="8"/>
      <c r="AQ1286" s="8"/>
      <c r="AR1286" s="5"/>
      <c r="AW1286" s="30"/>
      <c r="AX1286" s="30"/>
      <c r="BF1286" s="1"/>
      <c r="BG1286" s="1"/>
      <c r="BH1286" s="1"/>
      <c r="BI1286" s="1"/>
    </row>
    <row r="1287" spans="1:61" x14ac:dyDescent="0.2">
      <c r="A1287" s="125">
        <f t="shared" si="696"/>
        <v>43178</v>
      </c>
      <c r="B1287" s="177">
        <f t="shared" si="681"/>
        <v>294156.30561705021</v>
      </c>
      <c r="C1287" s="3">
        <f t="shared" si="697"/>
        <v>39711101.25830178</v>
      </c>
      <c r="D1287" s="177">
        <f t="shared" si="698"/>
        <v>235658.62372654001</v>
      </c>
      <c r="E1287" s="177">
        <f t="shared" si="699"/>
        <v>0</v>
      </c>
      <c r="F1287" s="178">
        <f t="shared" si="682"/>
        <v>235658.62372654001</v>
      </c>
      <c r="G1287" s="179">
        <f t="shared" si="700"/>
        <v>4930.72</v>
      </c>
      <c r="H1287" s="180">
        <f>IF(AND(N1287=1,N1286&gt;1),VLOOKUP(A1286,[1]Plan1!$CW$105:$CY$215,3),H1286)</f>
        <v>4946.5</v>
      </c>
      <c r="I1287" s="181">
        <f t="shared" si="683"/>
        <v>43113</v>
      </c>
      <c r="J1287" s="181">
        <f t="shared" si="701"/>
        <v>43144</v>
      </c>
      <c r="K1287" s="182">
        <f t="shared" si="684"/>
        <v>3.2003439659926691E-3</v>
      </c>
      <c r="L1287" s="213">
        <f t="shared" si="702"/>
        <v>43200</v>
      </c>
      <c r="M1287" s="183">
        <f t="shared" si="703"/>
        <v>20</v>
      </c>
      <c r="N1287" s="183">
        <f t="shared" si="685"/>
        <v>5</v>
      </c>
      <c r="O1287" s="177">
        <f t="shared" si="686"/>
        <v>1.0007991199999999</v>
      </c>
      <c r="P1287" s="184">
        <f t="shared" si="712"/>
        <v>1.00290046</v>
      </c>
      <c r="Q1287" s="184">
        <f t="shared" si="704"/>
        <v>1.2455326641626705</v>
      </c>
      <c r="R1287" s="177">
        <f t="shared" si="711"/>
        <v>1.2465279899999999</v>
      </c>
      <c r="S1287" s="177">
        <f t="shared" si="705"/>
        <v>1.21495468</v>
      </c>
      <c r="T1287" s="177">
        <f t="shared" si="687"/>
        <v>286314.54777891003</v>
      </c>
      <c r="U1287" s="177">
        <f t="shared" si="688"/>
        <v>0</v>
      </c>
      <c r="V1287" s="177">
        <f t="shared" si="689"/>
        <v>58096.446833470203</v>
      </c>
      <c r="W1287" s="177">
        <f t="shared" si="690"/>
        <v>293755.07056001021</v>
      </c>
      <c r="X1287" s="185">
        <f t="shared" si="691"/>
        <v>0</v>
      </c>
      <c r="Y1287" s="177">
        <f t="shared" si="692"/>
        <v>0</v>
      </c>
      <c r="Z1287" s="186">
        <f t="shared" si="693"/>
        <v>0</v>
      </c>
      <c r="AA1287" s="177">
        <f t="shared" si="706"/>
        <v>0</v>
      </c>
      <c r="AB1287" s="187">
        <f t="shared" si="707"/>
        <v>7.1215000000000001E-2</v>
      </c>
      <c r="AC1287" s="185">
        <f t="shared" si="694"/>
        <v>5</v>
      </c>
      <c r="AD1287" s="185">
        <v>252</v>
      </c>
      <c r="AE1287" s="184">
        <f t="shared" si="709"/>
        <v>1.0013658830000001</v>
      </c>
      <c r="AF1287" s="177">
        <f t="shared" si="710"/>
        <v>391.07217345999999</v>
      </c>
      <c r="AG1287" s="177">
        <f t="shared" si="695"/>
        <v>401.23505704000002</v>
      </c>
      <c r="AH1287" s="188">
        <f t="shared" si="708"/>
        <v>0</v>
      </c>
      <c r="AI1287" s="188"/>
      <c r="AJ1287" s="188"/>
      <c r="AK1287" s="188"/>
      <c r="AL1287" s="8"/>
      <c r="AM1287" s="8"/>
      <c r="AN1287" s="8"/>
      <c r="AO1287" s="8"/>
      <c r="AP1287" s="8"/>
      <c r="AQ1287" s="8"/>
      <c r="AR1287" s="5"/>
      <c r="AW1287" s="30"/>
      <c r="AX1287" s="30"/>
      <c r="BF1287" s="1"/>
      <c r="BG1287" s="1"/>
      <c r="BH1287" s="1"/>
      <c r="BI1287" s="1"/>
    </row>
    <row r="1288" spans="1:61" x14ac:dyDescent="0.2">
      <c r="A1288" s="125">
        <f t="shared" si="696"/>
        <v>43179</v>
      </c>
      <c r="B1288" s="177">
        <f t="shared" si="681"/>
        <v>294283.62896257156</v>
      </c>
      <c r="C1288" s="3">
        <f t="shared" si="697"/>
        <v>39728289.909947157</v>
      </c>
      <c r="D1288" s="177">
        <f t="shared" si="698"/>
        <v>235658.62372654001</v>
      </c>
      <c r="E1288" s="177">
        <f t="shared" si="699"/>
        <v>0</v>
      </c>
      <c r="F1288" s="178">
        <f t="shared" si="682"/>
        <v>235658.62372654001</v>
      </c>
      <c r="G1288" s="179">
        <f t="shared" si="700"/>
        <v>4930.72</v>
      </c>
      <c r="H1288" s="180">
        <f>IF(AND(N1288=1,N1287&gt;1),VLOOKUP(A1287,[1]Plan1!$CW$105:$CY$215,3),H1287)</f>
        <v>4946.5</v>
      </c>
      <c r="I1288" s="181">
        <f t="shared" si="683"/>
        <v>43113</v>
      </c>
      <c r="J1288" s="181">
        <f t="shared" si="701"/>
        <v>43144</v>
      </c>
      <c r="K1288" s="182">
        <f t="shared" si="684"/>
        <v>3.2003439659926691E-3</v>
      </c>
      <c r="L1288" s="213">
        <f t="shared" si="702"/>
        <v>43200</v>
      </c>
      <c r="M1288" s="183">
        <f t="shared" si="703"/>
        <v>20</v>
      </c>
      <c r="N1288" s="183">
        <f t="shared" si="685"/>
        <v>6</v>
      </c>
      <c r="O1288" s="177">
        <f t="shared" si="686"/>
        <v>1.00095902</v>
      </c>
      <c r="P1288" s="184">
        <f t="shared" si="712"/>
        <v>1.00290046</v>
      </c>
      <c r="Q1288" s="184">
        <f t="shared" si="704"/>
        <v>1.2455326641626705</v>
      </c>
      <c r="R1288" s="177">
        <f t="shared" si="711"/>
        <v>1.2467271499999999</v>
      </c>
      <c r="S1288" s="177">
        <f t="shared" si="705"/>
        <v>1.21495468</v>
      </c>
      <c r="T1288" s="177">
        <f t="shared" si="687"/>
        <v>286314.54777891003</v>
      </c>
      <c r="U1288" s="177">
        <f t="shared" si="688"/>
        <v>0</v>
      </c>
      <c r="V1288" s="177">
        <f t="shared" si="689"/>
        <v>58143.380604971571</v>
      </c>
      <c r="W1288" s="177">
        <f t="shared" si="690"/>
        <v>293802.00433151156</v>
      </c>
      <c r="X1288" s="185">
        <f t="shared" si="691"/>
        <v>0</v>
      </c>
      <c r="Y1288" s="177">
        <f t="shared" si="692"/>
        <v>0</v>
      </c>
      <c r="Z1288" s="186">
        <f t="shared" si="693"/>
        <v>0</v>
      </c>
      <c r="AA1288" s="177">
        <f t="shared" si="706"/>
        <v>0</v>
      </c>
      <c r="AB1288" s="187">
        <f t="shared" si="707"/>
        <v>7.1215000000000001E-2</v>
      </c>
      <c r="AC1288" s="185">
        <f t="shared" si="694"/>
        <v>6</v>
      </c>
      <c r="AD1288" s="185">
        <v>252</v>
      </c>
      <c r="AE1288" s="184">
        <f t="shared" si="709"/>
        <v>1.001639283</v>
      </c>
      <c r="AF1288" s="177">
        <f t="shared" si="710"/>
        <v>469.35057081999997</v>
      </c>
      <c r="AG1288" s="177">
        <f t="shared" si="695"/>
        <v>481.62463106000001</v>
      </c>
      <c r="AH1288" s="188">
        <f t="shared" si="708"/>
        <v>0</v>
      </c>
      <c r="AI1288" s="188"/>
      <c r="AJ1288" s="188"/>
      <c r="AK1288" s="188"/>
      <c r="AL1288" s="8"/>
      <c r="AM1288" s="8"/>
      <c r="AN1288" s="8"/>
      <c r="AO1288" s="8"/>
      <c r="AP1288" s="8"/>
      <c r="AQ1288" s="8"/>
      <c r="AR1288" s="5"/>
      <c r="AW1288" s="30"/>
      <c r="AX1288" s="30"/>
      <c r="BF1288" s="1"/>
      <c r="BG1288" s="1"/>
      <c r="BH1288" s="1"/>
      <c r="BI1288" s="1"/>
    </row>
    <row r="1289" spans="1:61" x14ac:dyDescent="0.2">
      <c r="A1289" s="125">
        <f t="shared" si="696"/>
        <v>43180</v>
      </c>
      <c r="B1289" s="177">
        <f t="shared" si="681"/>
        <v>294411.00945452799</v>
      </c>
      <c r="C1289" s="3">
        <f t="shared" si="697"/>
        <v>39745486.276361279</v>
      </c>
      <c r="D1289" s="177">
        <f t="shared" si="698"/>
        <v>235658.62372654001</v>
      </c>
      <c r="E1289" s="177">
        <f t="shared" si="699"/>
        <v>0</v>
      </c>
      <c r="F1289" s="178">
        <f t="shared" si="682"/>
        <v>235658.62372654001</v>
      </c>
      <c r="G1289" s="179">
        <f t="shared" si="700"/>
        <v>4930.72</v>
      </c>
      <c r="H1289" s="180">
        <f>IF(AND(N1289=1,N1288&gt;1),VLOOKUP(A1288,[1]Plan1!$CW$105:$CY$215,3),H1288)</f>
        <v>4946.5</v>
      </c>
      <c r="I1289" s="181">
        <f t="shared" si="683"/>
        <v>43113</v>
      </c>
      <c r="J1289" s="181">
        <f t="shared" si="701"/>
        <v>43144</v>
      </c>
      <c r="K1289" s="182">
        <f t="shared" si="684"/>
        <v>3.2003439659926691E-3</v>
      </c>
      <c r="L1289" s="213">
        <f t="shared" si="702"/>
        <v>43200</v>
      </c>
      <c r="M1289" s="183">
        <f t="shared" si="703"/>
        <v>20</v>
      </c>
      <c r="N1289" s="183">
        <f t="shared" si="685"/>
        <v>7</v>
      </c>
      <c r="O1289" s="177">
        <f t="shared" si="686"/>
        <v>1.00111895</v>
      </c>
      <c r="P1289" s="184">
        <f t="shared" si="712"/>
        <v>1.00290046</v>
      </c>
      <c r="Q1289" s="184">
        <f t="shared" si="704"/>
        <v>1.2455326641626705</v>
      </c>
      <c r="R1289" s="177">
        <f t="shared" si="711"/>
        <v>1.2469263500000001</v>
      </c>
      <c r="S1289" s="177">
        <f t="shared" si="705"/>
        <v>1.21495468</v>
      </c>
      <c r="T1289" s="177">
        <f t="shared" si="687"/>
        <v>286314.54777891003</v>
      </c>
      <c r="U1289" s="177">
        <f t="shared" si="688"/>
        <v>0</v>
      </c>
      <c r="V1289" s="177">
        <f t="shared" si="689"/>
        <v>58190.32380281794</v>
      </c>
      <c r="W1289" s="177">
        <f t="shared" si="690"/>
        <v>293848.94752935797</v>
      </c>
      <c r="X1289" s="185">
        <f t="shared" si="691"/>
        <v>0</v>
      </c>
      <c r="Y1289" s="177">
        <f t="shared" si="692"/>
        <v>0</v>
      </c>
      <c r="Z1289" s="186">
        <f t="shared" si="693"/>
        <v>0</v>
      </c>
      <c r="AA1289" s="177">
        <f t="shared" si="706"/>
        <v>0</v>
      </c>
      <c r="AB1289" s="187">
        <f t="shared" si="707"/>
        <v>7.1215000000000001E-2</v>
      </c>
      <c r="AC1289" s="185">
        <f t="shared" si="694"/>
        <v>7</v>
      </c>
      <c r="AD1289" s="185">
        <v>252</v>
      </c>
      <c r="AE1289" s="184">
        <f t="shared" si="709"/>
        <v>1.001912758</v>
      </c>
      <c r="AF1289" s="177">
        <f t="shared" si="710"/>
        <v>547.65044178000005</v>
      </c>
      <c r="AG1289" s="177">
        <f t="shared" si="695"/>
        <v>562.06192516999999</v>
      </c>
      <c r="AH1289" s="188">
        <f t="shared" si="708"/>
        <v>0</v>
      </c>
      <c r="AI1289" s="188"/>
      <c r="AJ1289" s="188"/>
      <c r="AK1289" s="188"/>
      <c r="AL1289" s="8"/>
      <c r="AM1289" s="8"/>
      <c r="AN1289" s="8"/>
      <c r="AO1289" s="8"/>
      <c r="AP1289" s="8"/>
      <c r="AQ1289" s="8"/>
      <c r="AR1289" s="5"/>
      <c r="AW1289" s="30"/>
      <c r="AX1289" s="30"/>
      <c r="BF1289" s="1"/>
      <c r="BG1289" s="1"/>
      <c r="BH1289" s="1"/>
      <c r="BI1289" s="1"/>
    </row>
    <row r="1290" spans="1:61" x14ac:dyDescent="0.2">
      <c r="A1290" s="125">
        <f t="shared" si="696"/>
        <v>43181</v>
      </c>
      <c r="B1290" s="177">
        <f t="shared" ref="B1290:B1353" si="713">(W1290+AG1290)</f>
        <v>294538.44474948297</v>
      </c>
      <c r="C1290" s="3">
        <f t="shared" si="697"/>
        <v>39762690.041180201</v>
      </c>
      <c r="D1290" s="177">
        <f t="shared" si="698"/>
        <v>235658.62372654001</v>
      </c>
      <c r="E1290" s="177">
        <f t="shared" si="699"/>
        <v>0</v>
      </c>
      <c r="F1290" s="178">
        <f t="shared" ref="F1290:F1353" si="714">(D1290-E1290)</f>
        <v>235658.62372654001</v>
      </c>
      <c r="G1290" s="179">
        <f t="shared" si="700"/>
        <v>4930.72</v>
      </c>
      <c r="H1290" s="180">
        <f>IF(AND(N1290=1,N1289&gt;1),VLOOKUP(A1289,[1]Plan1!$CW$105:$CY$215,3),H1289)</f>
        <v>4946.5</v>
      </c>
      <c r="I1290" s="181">
        <f t="shared" ref="I1290:I1353" si="715">EDATE(J1290,-1)</f>
        <v>43113</v>
      </c>
      <c r="J1290" s="181">
        <f t="shared" si="701"/>
        <v>43144</v>
      </c>
      <c r="K1290" s="182">
        <f t="shared" ref="K1290:K1353" si="716">(H1290/G1290)-1</f>
        <v>3.2003439659926691E-3</v>
      </c>
      <c r="L1290" s="213">
        <f t="shared" si="702"/>
        <v>43200</v>
      </c>
      <c r="M1290" s="183">
        <f t="shared" si="703"/>
        <v>20</v>
      </c>
      <c r="N1290" s="183">
        <f t="shared" ref="N1290:N1353" si="717">(M1290-(NETWORKDAYS(A1290,L1290,$AT$194:$AT$348)-1))</f>
        <v>8</v>
      </c>
      <c r="O1290" s="177">
        <f t="shared" ref="O1290:O1353" si="718">TRUNC((H1290/G1290)^TRUNC((N1290/M1290),9),8)</f>
        <v>1.0012789099999999</v>
      </c>
      <c r="P1290" s="184">
        <f t="shared" si="712"/>
        <v>1.00290046</v>
      </c>
      <c r="Q1290" s="184">
        <f t="shared" si="704"/>
        <v>1.2455326641626705</v>
      </c>
      <c r="R1290" s="177">
        <f t="shared" si="711"/>
        <v>1.2471255800000001</v>
      </c>
      <c r="S1290" s="177">
        <f t="shared" si="705"/>
        <v>1.21495468</v>
      </c>
      <c r="T1290" s="177">
        <f t="shared" ref="T1290:T1353" si="719">TRUNC(D1290*S1290,8)</f>
        <v>286314.54777891003</v>
      </c>
      <c r="U1290" s="177">
        <f t="shared" ref="U1290:U1353" si="720">(E1290*(S1290-1))</f>
        <v>0</v>
      </c>
      <c r="V1290" s="177">
        <f t="shared" ref="V1290:V1353" si="721">(F1290*(R1290-1))</f>
        <v>58237.27407042298</v>
      </c>
      <c r="W1290" s="177">
        <f t="shared" ref="W1290:W1353" si="722">(D1290+U1290+V1290)</f>
        <v>293895.89779696299</v>
      </c>
      <c r="X1290" s="185">
        <f t="shared" ref="X1290:X1353" si="723">IF(VLOOKUP(A1290,AT$10:BC$190,10)=VLOOKUP(A1289,AT$10:BC$190,10),0,VLOOKUP(A1290,AT$10:BC$190,10))</f>
        <v>0</v>
      </c>
      <c r="Y1290" s="177">
        <f t="shared" ref="Y1290:Y1353" si="724">IF(X1290&gt;0,VLOOKUP(A1290,AT$12:AX$190,5),0)</f>
        <v>0</v>
      </c>
      <c r="Z1290" s="186">
        <f t="shared" ref="Z1290:Z1353" si="725">IF(X1290&gt;0,VLOOKUP($A1290,$AT$10:$AY$190,6),0)</f>
        <v>0</v>
      </c>
      <c r="AA1290" s="177">
        <f t="shared" si="706"/>
        <v>0</v>
      </c>
      <c r="AB1290" s="187">
        <f t="shared" si="707"/>
        <v>7.1215000000000001E-2</v>
      </c>
      <c r="AC1290" s="185">
        <f t="shared" ref="AC1290:AC1353" si="726">N1290</f>
        <v>8</v>
      </c>
      <c r="AD1290" s="185">
        <v>252</v>
      </c>
      <c r="AE1290" s="184">
        <f t="shared" si="709"/>
        <v>1.002186308</v>
      </c>
      <c r="AF1290" s="177">
        <f t="shared" si="710"/>
        <v>625.97178631999998</v>
      </c>
      <c r="AG1290" s="177">
        <f t="shared" ref="AG1290:AG1353" si="727">TRUNC((W1290*(AE1290-1)),8)</f>
        <v>642.54695251999999</v>
      </c>
      <c r="AH1290" s="188">
        <f t="shared" si="708"/>
        <v>0</v>
      </c>
      <c r="AI1290" s="188"/>
      <c r="AJ1290" s="188"/>
      <c r="AK1290" s="188"/>
      <c r="AL1290" s="8"/>
      <c r="AM1290" s="8"/>
      <c r="AN1290" s="8"/>
      <c r="AO1290" s="8"/>
      <c r="AP1290" s="8"/>
      <c r="AQ1290" s="8"/>
      <c r="AR1290" s="5"/>
      <c r="AW1290" s="30"/>
      <c r="AX1290" s="30"/>
      <c r="BF1290" s="1"/>
      <c r="BG1290" s="1"/>
      <c r="BH1290" s="1"/>
      <c r="BI1290" s="1"/>
    </row>
    <row r="1291" spans="1:61" x14ac:dyDescent="0.2">
      <c r="A1291" s="125">
        <f t="shared" ref="A1291:A1354" si="728">(A1290+1)</f>
        <v>43182</v>
      </c>
      <c r="B1291" s="177">
        <f t="shared" si="713"/>
        <v>294665.93220745045</v>
      </c>
      <c r="C1291" s="3">
        <f t="shared" ref="C1291:C1354" si="729">B1291*135</f>
        <v>39779900.848005809</v>
      </c>
      <c r="D1291" s="177">
        <f t="shared" ref="D1291:D1354" si="730">TRUNC(IF(X1290&gt;0,VLOOKUP(A1290,$AT$12:$AU$190,2),D1290),8)</f>
        <v>235658.62372654001</v>
      </c>
      <c r="E1291" s="177">
        <f t="shared" ref="E1291:E1354" si="731">IF(ISERROR(VLOOKUP(A1291,AZ$12:BB$174,2,FALSE)=TRUE),E1290,VLOOKUP(A1291,AZ$12:BB$174,2,FALSE))</f>
        <v>0</v>
      </c>
      <c r="F1291" s="178">
        <f t="shared" si="714"/>
        <v>235658.62372654001</v>
      </c>
      <c r="G1291" s="179">
        <f t="shared" ref="G1291:G1354" si="732">IF(H1291=H1290,G1290,H1290)</f>
        <v>4930.72</v>
      </c>
      <c r="H1291" s="180">
        <f>IF(AND(N1291=1,N1290&gt;1),VLOOKUP(A1290,[1]Plan1!$CW$105:$CY$215,3),H1290)</f>
        <v>4946.5</v>
      </c>
      <c r="I1291" s="181">
        <f t="shared" si="715"/>
        <v>43113</v>
      </c>
      <c r="J1291" s="181">
        <f t="shared" ref="J1291:J1354" si="733">IF(X1290&gt;0,EDATE(A1291,-1),+J1290)</f>
        <v>43144</v>
      </c>
      <c r="K1291" s="182">
        <f t="shared" si="716"/>
        <v>3.2003439659926691E-3</v>
      </c>
      <c r="L1291" s="213">
        <f t="shared" ref="L1291:L1354" si="734">VLOOKUP(A1290,AZ$193:BA$372,2)</f>
        <v>43200</v>
      </c>
      <c r="M1291" s="183">
        <f t="shared" ref="M1291:M1354" si="735">IF(L1291=L1290,M1290,NETWORKDAYS(L1290,L1291,$AT$194:$AT$348)-1)</f>
        <v>20</v>
      </c>
      <c r="N1291" s="183">
        <f t="shared" si="717"/>
        <v>9</v>
      </c>
      <c r="O1291" s="177">
        <f t="shared" si="718"/>
        <v>1.00143888</v>
      </c>
      <c r="P1291" s="184">
        <f t="shared" si="712"/>
        <v>1.00290046</v>
      </c>
      <c r="Q1291" s="184">
        <f t="shared" ref="Q1291:Q1354" si="736">IF(L1291&gt;L1290,Q1290*P1291,Q1290)</f>
        <v>1.2455326641626705</v>
      </c>
      <c r="R1291" s="177">
        <f t="shared" si="711"/>
        <v>1.2473248299999999</v>
      </c>
      <c r="S1291" s="177">
        <f t="shared" ref="S1291:S1354" si="737">IF(AND(X1291&gt;0,MONTH(A1291)=S$9),R1291,S1290)</f>
        <v>1.21495468</v>
      </c>
      <c r="T1291" s="177">
        <f t="shared" si="719"/>
        <v>286314.54777891003</v>
      </c>
      <c r="U1291" s="177">
        <f t="shared" si="720"/>
        <v>0</v>
      </c>
      <c r="V1291" s="177">
        <f t="shared" si="721"/>
        <v>58284.229051200462</v>
      </c>
      <c r="W1291" s="177">
        <f t="shared" si="722"/>
        <v>293942.85277774045</v>
      </c>
      <c r="X1291" s="185">
        <f t="shared" si="723"/>
        <v>0</v>
      </c>
      <c r="Y1291" s="177">
        <f t="shared" si="724"/>
        <v>0</v>
      </c>
      <c r="Z1291" s="186">
        <f t="shared" si="725"/>
        <v>0</v>
      </c>
      <c r="AA1291" s="177">
        <f t="shared" ref="AA1291:AA1354" si="738">IF(Z1291&gt;0,TRUNC(Z1291*T1291,8),0)</f>
        <v>0</v>
      </c>
      <c r="AB1291" s="187">
        <f t="shared" ref="AB1291:AB1354" si="739">(AB1290)</f>
        <v>7.1215000000000001E-2</v>
      </c>
      <c r="AC1291" s="185">
        <f t="shared" si="726"/>
        <v>9</v>
      </c>
      <c r="AD1291" s="185">
        <v>252</v>
      </c>
      <c r="AE1291" s="184">
        <f t="shared" si="709"/>
        <v>1.0024599320000001</v>
      </c>
      <c r="AF1291" s="177">
        <f t="shared" si="710"/>
        <v>704.31431813999995</v>
      </c>
      <c r="AG1291" s="177">
        <f t="shared" si="727"/>
        <v>723.07942971</v>
      </c>
      <c r="AH1291" s="188">
        <f t="shared" ref="AH1291:AH1354" si="740">IF(AA1291&gt;0,AA1291+AF1291,0)</f>
        <v>0</v>
      </c>
      <c r="AI1291" s="188"/>
      <c r="AJ1291" s="188"/>
      <c r="AK1291" s="188"/>
      <c r="AL1291" s="8"/>
      <c r="AM1291" s="8"/>
      <c r="AN1291" s="8"/>
      <c r="AO1291" s="8"/>
      <c r="AP1291" s="8"/>
      <c r="AQ1291" s="8"/>
      <c r="AR1291" s="5"/>
      <c r="AW1291" s="30"/>
      <c r="AX1291" s="30"/>
      <c r="BF1291" s="1"/>
      <c r="BG1291" s="1"/>
      <c r="BH1291" s="1"/>
      <c r="BI1291" s="1"/>
    </row>
    <row r="1292" spans="1:61" x14ac:dyDescent="0.2">
      <c r="A1292" s="125">
        <f t="shared" si="728"/>
        <v>43183</v>
      </c>
      <c r="B1292" s="177">
        <f t="shared" si="713"/>
        <v>294793.47922582919</v>
      </c>
      <c r="C1292" s="3">
        <f t="shared" si="729"/>
        <v>39797119.69548694</v>
      </c>
      <c r="D1292" s="177">
        <f t="shared" si="730"/>
        <v>235658.62372654001</v>
      </c>
      <c r="E1292" s="177">
        <f t="shared" si="731"/>
        <v>0</v>
      </c>
      <c r="F1292" s="178">
        <f t="shared" si="714"/>
        <v>235658.62372654001</v>
      </c>
      <c r="G1292" s="179">
        <f t="shared" si="732"/>
        <v>4930.72</v>
      </c>
      <c r="H1292" s="180">
        <f>IF(AND(N1292=1,N1291&gt;1),VLOOKUP(A1291,[1]Plan1!$CW$105:$CY$215,3),H1291)</f>
        <v>4946.5</v>
      </c>
      <c r="I1292" s="181">
        <f t="shared" si="715"/>
        <v>43113</v>
      </c>
      <c r="J1292" s="181">
        <f t="shared" si="733"/>
        <v>43144</v>
      </c>
      <c r="K1292" s="182">
        <f t="shared" si="716"/>
        <v>3.2003439659926691E-3</v>
      </c>
      <c r="L1292" s="213">
        <f t="shared" si="734"/>
        <v>43200</v>
      </c>
      <c r="M1292" s="183">
        <f t="shared" si="735"/>
        <v>20</v>
      </c>
      <c r="N1292" s="183">
        <f t="shared" si="717"/>
        <v>10</v>
      </c>
      <c r="O1292" s="177">
        <f t="shared" si="718"/>
        <v>1.0015988899999999</v>
      </c>
      <c r="P1292" s="184">
        <f t="shared" si="712"/>
        <v>1.00290046</v>
      </c>
      <c r="Q1292" s="184">
        <f t="shared" si="736"/>
        <v>1.2455326641626705</v>
      </c>
      <c r="R1292" s="177">
        <f t="shared" si="711"/>
        <v>1.24752413</v>
      </c>
      <c r="S1292" s="177">
        <f t="shared" si="737"/>
        <v>1.21495468</v>
      </c>
      <c r="T1292" s="177">
        <f t="shared" si="719"/>
        <v>286314.54777891003</v>
      </c>
      <c r="U1292" s="177">
        <f t="shared" si="720"/>
        <v>0</v>
      </c>
      <c r="V1292" s="177">
        <f t="shared" si="721"/>
        <v>58331.195814909166</v>
      </c>
      <c r="W1292" s="177">
        <f t="shared" si="722"/>
        <v>293989.81954144919</v>
      </c>
      <c r="X1292" s="185">
        <f t="shared" si="723"/>
        <v>0</v>
      </c>
      <c r="Y1292" s="177">
        <f t="shared" si="724"/>
        <v>0</v>
      </c>
      <c r="Z1292" s="186">
        <f t="shared" si="725"/>
        <v>0</v>
      </c>
      <c r="AA1292" s="177">
        <f t="shared" si="738"/>
        <v>0</v>
      </c>
      <c r="AB1292" s="187">
        <f t="shared" si="739"/>
        <v>7.1215000000000001E-2</v>
      </c>
      <c r="AC1292" s="185">
        <f t="shared" si="726"/>
        <v>10</v>
      </c>
      <c r="AD1292" s="185">
        <v>252</v>
      </c>
      <c r="AE1292" s="184">
        <f t="shared" si="709"/>
        <v>1.0027336309999999</v>
      </c>
      <c r="AF1292" s="177">
        <f t="shared" si="710"/>
        <v>782.67832354999996</v>
      </c>
      <c r="AG1292" s="177">
        <f t="shared" si="727"/>
        <v>803.65968438000004</v>
      </c>
      <c r="AH1292" s="188">
        <f t="shared" si="740"/>
        <v>0</v>
      </c>
      <c r="AI1292" s="188"/>
      <c r="AJ1292" s="188"/>
      <c r="AK1292" s="188"/>
      <c r="AL1292" s="8"/>
      <c r="AM1292" s="8"/>
      <c r="AN1292" s="8"/>
      <c r="AO1292" s="8"/>
      <c r="AP1292" s="8"/>
      <c r="AQ1292" s="8"/>
      <c r="AR1292" s="5"/>
      <c r="AW1292" s="30"/>
      <c r="AX1292" s="30"/>
      <c r="BF1292" s="1"/>
      <c r="BG1292" s="1"/>
      <c r="BH1292" s="1"/>
      <c r="BI1292" s="1"/>
    </row>
    <row r="1293" spans="1:61" x14ac:dyDescent="0.2">
      <c r="A1293" s="125">
        <f t="shared" si="728"/>
        <v>43184</v>
      </c>
      <c r="B1293" s="177">
        <f t="shared" si="713"/>
        <v>294793.47922582919</v>
      </c>
      <c r="C1293" s="3">
        <f t="shared" si="729"/>
        <v>39797119.69548694</v>
      </c>
      <c r="D1293" s="177">
        <f t="shared" si="730"/>
        <v>235658.62372654001</v>
      </c>
      <c r="E1293" s="177">
        <f t="shared" si="731"/>
        <v>0</v>
      </c>
      <c r="F1293" s="178">
        <f t="shared" si="714"/>
        <v>235658.62372654001</v>
      </c>
      <c r="G1293" s="179">
        <f t="shared" si="732"/>
        <v>4930.72</v>
      </c>
      <c r="H1293" s="180">
        <f>IF(AND(N1293=1,N1292&gt;1),VLOOKUP(A1292,[1]Plan1!$CW$105:$CY$215,3),H1292)</f>
        <v>4946.5</v>
      </c>
      <c r="I1293" s="181">
        <f t="shared" si="715"/>
        <v>43113</v>
      </c>
      <c r="J1293" s="181">
        <f t="shared" si="733"/>
        <v>43144</v>
      </c>
      <c r="K1293" s="182">
        <f t="shared" si="716"/>
        <v>3.2003439659926691E-3</v>
      </c>
      <c r="L1293" s="213">
        <f t="shared" si="734"/>
        <v>43200</v>
      </c>
      <c r="M1293" s="183">
        <f t="shared" si="735"/>
        <v>20</v>
      </c>
      <c r="N1293" s="183">
        <f t="shared" si="717"/>
        <v>10</v>
      </c>
      <c r="O1293" s="177">
        <f t="shared" si="718"/>
        <v>1.0015988899999999</v>
      </c>
      <c r="P1293" s="184">
        <f t="shared" si="712"/>
        <v>1.00290046</v>
      </c>
      <c r="Q1293" s="184">
        <f t="shared" si="736"/>
        <v>1.2455326641626705</v>
      </c>
      <c r="R1293" s="177">
        <f t="shared" si="711"/>
        <v>1.24752413</v>
      </c>
      <c r="S1293" s="177">
        <f t="shared" si="737"/>
        <v>1.21495468</v>
      </c>
      <c r="T1293" s="177">
        <f t="shared" si="719"/>
        <v>286314.54777891003</v>
      </c>
      <c r="U1293" s="177">
        <f t="shared" si="720"/>
        <v>0</v>
      </c>
      <c r="V1293" s="177">
        <f t="shared" si="721"/>
        <v>58331.195814909166</v>
      </c>
      <c r="W1293" s="177">
        <f t="shared" si="722"/>
        <v>293989.81954144919</v>
      </c>
      <c r="X1293" s="185">
        <f t="shared" si="723"/>
        <v>0</v>
      </c>
      <c r="Y1293" s="177">
        <f t="shared" si="724"/>
        <v>0</v>
      </c>
      <c r="Z1293" s="186">
        <f t="shared" si="725"/>
        <v>0</v>
      </c>
      <c r="AA1293" s="177">
        <f t="shared" si="738"/>
        <v>0</v>
      </c>
      <c r="AB1293" s="187">
        <f t="shared" si="739"/>
        <v>7.1215000000000001E-2</v>
      </c>
      <c r="AC1293" s="185">
        <f t="shared" si="726"/>
        <v>10</v>
      </c>
      <c r="AD1293" s="185">
        <v>252</v>
      </c>
      <c r="AE1293" s="184">
        <f t="shared" si="709"/>
        <v>1.0027336309999999</v>
      </c>
      <c r="AF1293" s="177">
        <f t="shared" si="710"/>
        <v>782.67832354999996</v>
      </c>
      <c r="AG1293" s="177">
        <f t="shared" si="727"/>
        <v>803.65968438000004</v>
      </c>
      <c r="AH1293" s="188">
        <f t="shared" si="740"/>
        <v>0</v>
      </c>
      <c r="AI1293" s="188"/>
      <c r="AJ1293" s="188"/>
      <c r="AK1293" s="188"/>
      <c r="AL1293" s="8"/>
      <c r="AM1293" s="8"/>
      <c r="AN1293" s="8"/>
      <c r="AO1293" s="8"/>
      <c r="AP1293" s="8"/>
      <c r="AQ1293" s="8"/>
      <c r="AR1293" s="5"/>
      <c r="AW1293" s="30"/>
      <c r="AX1293" s="30"/>
      <c r="BF1293" s="1"/>
      <c r="BG1293" s="1"/>
      <c r="BH1293" s="1"/>
      <c r="BI1293" s="1"/>
    </row>
    <row r="1294" spans="1:61" x14ac:dyDescent="0.2">
      <c r="A1294" s="125">
        <f t="shared" si="728"/>
        <v>43185</v>
      </c>
      <c r="B1294" s="177">
        <f t="shared" si="713"/>
        <v>294793.47922582919</v>
      </c>
      <c r="C1294" s="3">
        <f t="shared" si="729"/>
        <v>39797119.69548694</v>
      </c>
      <c r="D1294" s="177">
        <f t="shared" si="730"/>
        <v>235658.62372654001</v>
      </c>
      <c r="E1294" s="177">
        <f t="shared" si="731"/>
        <v>0</v>
      </c>
      <c r="F1294" s="178">
        <f t="shared" si="714"/>
        <v>235658.62372654001</v>
      </c>
      <c r="G1294" s="179">
        <f t="shared" si="732"/>
        <v>4930.72</v>
      </c>
      <c r="H1294" s="180">
        <f>IF(AND(N1294=1,N1293&gt;1),VLOOKUP(A1293,[1]Plan1!$CW$105:$CY$215,3),H1293)</f>
        <v>4946.5</v>
      </c>
      <c r="I1294" s="181">
        <f t="shared" si="715"/>
        <v>43113</v>
      </c>
      <c r="J1294" s="181">
        <f t="shared" si="733"/>
        <v>43144</v>
      </c>
      <c r="K1294" s="182">
        <f t="shared" si="716"/>
        <v>3.2003439659926691E-3</v>
      </c>
      <c r="L1294" s="213">
        <f t="shared" si="734"/>
        <v>43200</v>
      </c>
      <c r="M1294" s="183">
        <f t="shared" si="735"/>
        <v>20</v>
      </c>
      <c r="N1294" s="183">
        <f t="shared" si="717"/>
        <v>10</v>
      </c>
      <c r="O1294" s="177">
        <f t="shared" si="718"/>
        <v>1.0015988899999999</v>
      </c>
      <c r="P1294" s="184">
        <f t="shared" si="712"/>
        <v>1.00290046</v>
      </c>
      <c r="Q1294" s="184">
        <f t="shared" si="736"/>
        <v>1.2455326641626705</v>
      </c>
      <c r="R1294" s="177">
        <f t="shared" si="711"/>
        <v>1.24752413</v>
      </c>
      <c r="S1294" s="177">
        <f t="shared" si="737"/>
        <v>1.21495468</v>
      </c>
      <c r="T1294" s="177">
        <f t="shared" si="719"/>
        <v>286314.54777891003</v>
      </c>
      <c r="U1294" s="177">
        <f t="shared" si="720"/>
        <v>0</v>
      </c>
      <c r="V1294" s="177">
        <f t="shared" si="721"/>
        <v>58331.195814909166</v>
      </c>
      <c r="W1294" s="177">
        <f t="shared" si="722"/>
        <v>293989.81954144919</v>
      </c>
      <c r="X1294" s="185">
        <f t="shared" si="723"/>
        <v>0</v>
      </c>
      <c r="Y1294" s="177">
        <f t="shared" si="724"/>
        <v>0</v>
      </c>
      <c r="Z1294" s="186">
        <f t="shared" si="725"/>
        <v>0</v>
      </c>
      <c r="AA1294" s="177">
        <f t="shared" si="738"/>
        <v>0</v>
      </c>
      <c r="AB1294" s="187">
        <f t="shared" si="739"/>
        <v>7.1215000000000001E-2</v>
      </c>
      <c r="AC1294" s="185">
        <f t="shared" si="726"/>
        <v>10</v>
      </c>
      <c r="AD1294" s="185">
        <v>252</v>
      </c>
      <c r="AE1294" s="184">
        <f t="shared" si="709"/>
        <v>1.0027336309999999</v>
      </c>
      <c r="AF1294" s="177">
        <f>TRUNC((T1293*(AE1294-1)),8)</f>
        <v>782.67832354999996</v>
      </c>
      <c r="AG1294" s="177">
        <f t="shared" si="727"/>
        <v>803.65968438000004</v>
      </c>
      <c r="AH1294" s="188">
        <f t="shared" si="740"/>
        <v>0</v>
      </c>
      <c r="AI1294" s="188"/>
      <c r="AJ1294" s="188"/>
      <c r="AK1294" s="188"/>
      <c r="AL1294" s="8"/>
      <c r="AM1294" s="8"/>
      <c r="AN1294" s="13"/>
      <c r="AO1294" s="13"/>
      <c r="AP1294" s="13"/>
      <c r="AQ1294" s="13"/>
      <c r="AR1294" s="5"/>
      <c r="AW1294" s="30"/>
      <c r="AX1294" s="30"/>
      <c r="BF1294" s="17"/>
      <c r="BG1294" s="17"/>
      <c r="BH1294" s="17"/>
      <c r="BI1294" s="17"/>
    </row>
    <row r="1295" spans="1:61" x14ac:dyDescent="0.2">
      <c r="A1295" s="125">
        <f t="shared" si="728"/>
        <v>43186</v>
      </c>
      <c r="B1295" s="177">
        <f t="shared" si="713"/>
        <v>294921.07873382035</v>
      </c>
      <c r="C1295" s="3">
        <f t="shared" si="729"/>
        <v>39814345.629065745</v>
      </c>
      <c r="D1295" s="177">
        <f t="shared" si="730"/>
        <v>235658.62372654001</v>
      </c>
      <c r="E1295" s="177">
        <f t="shared" si="731"/>
        <v>0</v>
      </c>
      <c r="F1295" s="178">
        <f t="shared" si="714"/>
        <v>235658.62372654001</v>
      </c>
      <c r="G1295" s="179">
        <f t="shared" si="732"/>
        <v>4930.72</v>
      </c>
      <c r="H1295" s="180">
        <f>IF(AND(N1295=1,N1294&gt;1),VLOOKUP(A1294,[1]Plan1!$CW$105:$CY$215,3),H1294)</f>
        <v>4946.5</v>
      </c>
      <c r="I1295" s="181">
        <f t="shared" si="715"/>
        <v>43113</v>
      </c>
      <c r="J1295" s="181">
        <f t="shared" si="733"/>
        <v>43144</v>
      </c>
      <c r="K1295" s="182">
        <f t="shared" si="716"/>
        <v>3.2003439659926691E-3</v>
      </c>
      <c r="L1295" s="213">
        <f t="shared" si="734"/>
        <v>43200</v>
      </c>
      <c r="M1295" s="183">
        <f t="shared" si="735"/>
        <v>20</v>
      </c>
      <c r="N1295" s="183">
        <f t="shared" si="717"/>
        <v>11</v>
      </c>
      <c r="O1295" s="177">
        <f t="shared" si="718"/>
        <v>1.0017589200000001</v>
      </c>
      <c r="P1295" s="184">
        <f t="shared" si="712"/>
        <v>1.00290046</v>
      </c>
      <c r="Q1295" s="184">
        <f t="shared" si="736"/>
        <v>1.2455326641626705</v>
      </c>
      <c r="R1295" s="177">
        <f t="shared" si="711"/>
        <v>1.2477234500000001</v>
      </c>
      <c r="S1295" s="177">
        <f t="shared" si="737"/>
        <v>1.21495468</v>
      </c>
      <c r="T1295" s="177">
        <f t="shared" si="719"/>
        <v>286314.54777891003</v>
      </c>
      <c r="U1295" s="177">
        <f t="shared" si="720"/>
        <v>0</v>
      </c>
      <c r="V1295" s="177">
        <f t="shared" si="721"/>
        <v>58378.167291790363</v>
      </c>
      <c r="W1295" s="177">
        <f t="shared" si="722"/>
        <v>294036.79101833038</v>
      </c>
      <c r="X1295" s="185">
        <f t="shared" si="723"/>
        <v>0</v>
      </c>
      <c r="Y1295" s="177">
        <f t="shared" si="724"/>
        <v>0</v>
      </c>
      <c r="Z1295" s="186">
        <f t="shared" si="725"/>
        <v>0</v>
      </c>
      <c r="AA1295" s="177">
        <f t="shared" si="738"/>
        <v>0</v>
      </c>
      <c r="AB1295" s="187">
        <f t="shared" si="739"/>
        <v>7.1215000000000001E-2</v>
      </c>
      <c r="AC1295" s="185">
        <f t="shared" si="726"/>
        <v>11</v>
      </c>
      <c r="AD1295" s="185">
        <v>252</v>
      </c>
      <c r="AE1295" s="184">
        <f t="shared" si="709"/>
        <v>1.003007405</v>
      </c>
      <c r="AF1295" s="177">
        <f t="shared" ref="AF1295:AF1358" si="741">TRUNC((T1295*(AE1295-1)),8)</f>
        <v>861.06380256</v>
      </c>
      <c r="AG1295" s="177">
        <f t="shared" si="727"/>
        <v>884.28771548999998</v>
      </c>
      <c r="AH1295" s="188">
        <f t="shared" si="740"/>
        <v>0</v>
      </c>
      <c r="AI1295" s="188"/>
      <c r="AJ1295" s="188"/>
      <c r="AK1295" s="188"/>
      <c r="AL1295" s="8"/>
      <c r="AM1295" s="8"/>
      <c r="AN1295" s="8"/>
      <c r="AO1295" s="8"/>
      <c r="AP1295" s="8"/>
      <c r="AQ1295" s="8"/>
      <c r="AR1295" s="5"/>
      <c r="AW1295" s="30"/>
      <c r="AX1295" s="30"/>
      <c r="BF1295" s="1"/>
      <c r="BG1295" s="1"/>
      <c r="BH1295" s="1"/>
      <c r="BI1295" s="1"/>
    </row>
    <row r="1296" spans="1:61" x14ac:dyDescent="0.2">
      <c r="A1296" s="125">
        <f t="shared" si="728"/>
        <v>43187</v>
      </c>
      <c r="B1296" s="177">
        <f t="shared" si="713"/>
        <v>295048.73281610024</v>
      </c>
      <c r="C1296" s="3">
        <f t="shared" si="729"/>
        <v>39831578.930173531</v>
      </c>
      <c r="D1296" s="177">
        <f t="shared" si="730"/>
        <v>235658.62372654001</v>
      </c>
      <c r="E1296" s="177">
        <f t="shared" si="731"/>
        <v>0</v>
      </c>
      <c r="F1296" s="178">
        <f t="shared" si="714"/>
        <v>235658.62372654001</v>
      </c>
      <c r="G1296" s="179">
        <f t="shared" si="732"/>
        <v>4930.72</v>
      </c>
      <c r="H1296" s="180">
        <f>IF(AND(N1296=1,N1295&gt;1),VLOOKUP(A1295,[1]Plan1!$CW$105:$CY$215,3),H1295)</f>
        <v>4946.5</v>
      </c>
      <c r="I1296" s="181">
        <f t="shared" si="715"/>
        <v>43113</v>
      </c>
      <c r="J1296" s="181">
        <f t="shared" si="733"/>
        <v>43144</v>
      </c>
      <c r="K1296" s="182">
        <f t="shared" si="716"/>
        <v>3.2003439659926691E-3</v>
      </c>
      <c r="L1296" s="213">
        <f t="shared" si="734"/>
        <v>43200</v>
      </c>
      <c r="M1296" s="183">
        <f t="shared" si="735"/>
        <v>20</v>
      </c>
      <c r="N1296" s="183">
        <f t="shared" si="717"/>
        <v>12</v>
      </c>
      <c r="O1296" s="177">
        <f t="shared" si="718"/>
        <v>1.00191897</v>
      </c>
      <c r="P1296" s="184">
        <f t="shared" si="712"/>
        <v>1.00290046</v>
      </c>
      <c r="Q1296" s="184">
        <f t="shared" si="736"/>
        <v>1.2455326641626705</v>
      </c>
      <c r="R1296" s="177">
        <f t="shared" si="711"/>
        <v>1.2479228</v>
      </c>
      <c r="S1296" s="177">
        <f t="shared" si="737"/>
        <v>1.21495468</v>
      </c>
      <c r="T1296" s="177">
        <f t="shared" si="719"/>
        <v>286314.54777891003</v>
      </c>
      <c r="U1296" s="177">
        <f t="shared" si="720"/>
        <v>0</v>
      </c>
      <c r="V1296" s="177">
        <f t="shared" si="721"/>
        <v>58425.145838430231</v>
      </c>
      <c r="W1296" s="177">
        <f t="shared" si="722"/>
        <v>294083.76956497022</v>
      </c>
      <c r="X1296" s="185">
        <f t="shared" si="723"/>
        <v>0</v>
      </c>
      <c r="Y1296" s="177">
        <f t="shared" si="724"/>
        <v>0</v>
      </c>
      <c r="Z1296" s="186">
        <f t="shared" si="725"/>
        <v>0</v>
      </c>
      <c r="AA1296" s="177">
        <f t="shared" si="738"/>
        <v>0</v>
      </c>
      <c r="AB1296" s="187">
        <f t="shared" si="739"/>
        <v>7.1215000000000001E-2</v>
      </c>
      <c r="AC1296" s="185">
        <f t="shared" si="726"/>
        <v>12</v>
      </c>
      <c r="AD1296" s="185">
        <v>252</v>
      </c>
      <c r="AE1296" s="184">
        <f t="shared" si="709"/>
        <v>1.0032812529999999</v>
      </c>
      <c r="AF1296" s="177">
        <f t="shared" si="741"/>
        <v>939.47046883999997</v>
      </c>
      <c r="AG1296" s="177">
        <f t="shared" si="727"/>
        <v>964.96325113</v>
      </c>
      <c r="AH1296" s="188">
        <f t="shared" si="740"/>
        <v>0</v>
      </c>
      <c r="AI1296" s="188"/>
      <c r="AJ1296" s="188"/>
      <c r="AK1296" s="188"/>
      <c r="AL1296" s="8"/>
      <c r="AM1296" s="8"/>
      <c r="AN1296" s="8"/>
      <c r="AO1296" s="8"/>
      <c r="AP1296" s="8"/>
      <c r="AQ1296" s="8"/>
      <c r="AR1296" s="5"/>
      <c r="AW1296" s="30"/>
      <c r="AX1296" s="30"/>
      <c r="BF1296" s="1"/>
      <c r="BG1296" s="1"/>
      <c r="BH1296" s="1"/>
      <c r="BI1296" s="1"/>
    </row>
    <row r="1297" spans="1:61" x14ac:dyDescent="0.2">
      <c r="A1297" s="125">
        <f t="shared" si="728"/>
        <v>43188</v>
      </c>
      <c r="B1297" s="177">
        <f t="shared" si="713"/>
        <v>295176.44680710137</v>
      </c>
      <c r="C1297" s="3">
        <f t="shared" si="729"/>
        <v>39848820.318958685</v>
      </c>
      <c r="D1297" s="177">
        <f t="shared" si="730"/>
        <v>235658.62372654001</v>
      </c>
      <c r="E1297" s="177">
        <f t="shared" si="731"/>
        <v>0</v>
      </c>
      <c r="F1297" s="178">
        <f t="shared" si="714"/>
        <v>235658.62372654001</v>
      </c>
      <c r="G1297" s="179">
        <f t="shared" si="732"/>
        <v>4930.72</v>
      </c>
      <c r="H1297" s="180">
        <f>IF(AND(N1297=1,N1296&gt;1),VLOOKUP(A1296,[1]Plan1!$CW$105:$CY$215,3),H1296)</f>
        <v>4946.5</v>
      </c>
      <c r="I1297" s="181">
        <f t="shared" si="715"/>
        <v>43113</v>
      </c>
      <c r="J1297" s="181">
        <f t="shared" si="733"/>
        <v>43144</v>
      </c>
      <c r="K1297" s="182">
        <f t="shared" si="716"/>
        <v>3.2003439659926691E-3</v>
      </c>
      <c r="L1297" s="213">
        <f t="shared" si="734"/>
        <v>43200</v>
      </c>
      <c r="M1297" s="183">
        <f t="shared" si="735"/>
        <v>20</v>
      </c>
      <c r="N1297" s="183">
        <f t="shared" si="717"/>
        <v>13</v>
      </c>
      <c r="O1297" s="177">
        <f t="shared" si="718"/>
        <v>1.00207906</v>
      </c>
      <c r="P1297" s="184">
        <f t="shared" si="712"/>
        <v>1.00290046</v>
      </c>
      <c r="Q1297" s="184">
        <f t="shared" si="736"/>
        <v>1.2455326641626705</v>
      </c>
      <c r="R1297" s="177">
        <f t="shared" si="711"/>
        <v>1.2481222000000001</v>
      </c>
      <c r="S1297" s="177">
        <f t="shared" si="737"/>
        <v>1.21495468</v>
      </c>
      <c r="T1297" s="177">
        <f t="shared" si="719"/>
        <v>286314.54777891003</v>
      </c>
      <c r="U1297" s="177">
        <f t="shared" si="720"/>
        <v>0</v>
      </c>
      <c r="V1297" s="177">
        <f t="shared" si="721"/>
        <v>58472.136168001321</v>
      </c>
      <c r="W1297" s="177">
        <f t="shared" si="722"/>
        <v>294130.75989454135</v>
      </c>
      <c r="X1297" s="185">
        <f t="shared" si="723"/>
        <v>0</v>
      </c>
      <c r="Y1297" s="177">
        <f t="shared" si="724"/>
        <v>0</v>
      </c>
      <c r="Z1297" s="186">
        <f t="shared" si="725"/>
        <v>0</v>
      </c>
      <c r="AA1297" s="177">
        <f t="shared" si="738"/>
        <v>0</v>
      </c>
      <c r="AB1297" s="187">
        <f t="shared" si="739"/>
        <v>7.1215000000000001E-2</v>
      </c>
      <c r="AC1297" s="185">
        <f t="shared" si="726"/>
        <v>13</v>
      </c>
      <c r="AD1297" s="185">
        <v>252</v>
      </c>
      <c r="AE1297" s="184">
        <f t="shared" si="709"/>
        <v>1.003555177</v>
      </c>
      <c r="AF1297" s="177">
        <f t="shared" si="741"/>
        <v>1017.8988950200001</v>
      </c>
      <c r="AG1297" s="177">
        <f t="shared" si="727"/>
        <v>1045.6869125600001</v>
      </c>
      <c r="AH1297" s="188">
        <f t="shared" si="740"/>
        <v>0</v>
      </c>
      <c r="AI1297" s="188"/>
      <c r="AJ1297" s="188"/>
      <c r="AK1297" s="188"/>
      <c r="AL1297" s="8"/>
      <c r="AM1297" s="8"/>
      <c r="AN1297" s="8"/>
      <c r="AO1297" s="8"/>
      <c r="AP1297" s="8"/>
      <c r="AQ1297" s="8"/>
      <c r="AR1297" s="5"/>
      <c r="AW1297" s="30"/>
      <c r="AX1297" s="30"/>
      <c r="BF1297" s="1"/>
      <c r="BG1297" s="1"/>
      <c r="BH1297" s="1"/>
      <c r="BI1297" s="1"/>
    </row>
    <row r="1298" spans="1:61" x14ac:dyDescent="0.2">
      <c r="A1298" s="125">
        <f t="shared" si="728"/>
        <v>43189</v>
      </c>
      <c r="B1298" s="177">
        <f t="shared" si="713"/>
        <v>295304.21067642863</v>
      </c>
      <c r="C1298" s="3">
        <f t="shared" si="729"/>
        <v>39866068.441317864</v>
      </c>
      <c r="D1298" s="177">
        <f t="shared" si="730"/>
        <v>235658.62372654001</v>
      </c>
      <c r="E1298" s="177">
        <f t="shared" si="731"/>
        <v>0</v>
      </c>
      <c r="F1298" s="178">
        <f t="shared" si="714"/>
        <v>235658.62372654001</v>
      </c>
      <c r="G1298" s="179">
        <f t="shared" si="732"/>
        <v>4930.72</v>
      </c>
      <c r="H1298" s="180">
        <f>IF(AND(N1298=1,N1297&gt;1),VLOOKUP(A1297,[1]Plan1!$CW$105:$CY$215,3),H1297)</f>
        <v>4946.5</v>
      </c>
      <c r="I1298" s="181">
        <f t="shared" si="715"/>
        <v>43113</v>
      </c>
      <c r="J1298" s="181">
        <f t="shared" si="733"/>
        <v>43144</v>
      </c>
      <c r="K1298" s="182">
        <f t="shared" si="716"/>
        <v>3.2003439659926691E-3</v>
      </c>
      <c r="L1298" s="213">
        <f t="shared" si="734"/>
        <v>43200</v>
      </c>
      <c r="M1298" s="183">
        <f t="shared" si="735"/>
        <v>20</v>
      </c>
      <c r="N1298" s="183">
        <f t="shared" si="717"/>
        <v>14</v>
      </c>
      <c r="O1298" s="177">
        <f t="shared" si="718"/>
        <v>1.00223916</v>
      </c>
      <c r="P1298" s="184">
        <f t="shared" si="712"/>
        <v>1.00290046</v>
      </c>
      <c r="Q1298" s="184">
        <f t="shared" si="736"/>
        <v>1.2455326641626705</v>
      </c>
      <c r="R1298" s="177">
        <f t="shared" si="711"/>
        <v>1.2483216100000001</v>
      </c>
      <c r="S1298" s="177">
        <f t="shared" si="737"/>
        <v>1.21495468</v>
      </c>
      <c r="T1298" s="177">
        <f t="shared" si="719"/>
        <v>286314.54777891003</v>
      </c>
      <c r="U1298" s="177">
        <f t="shared" si="720"/>
        <v>0</v>
      </c>
      <c r="V1298" s="177">
        <f t="shared" si="721"/>
        <v>58519.128854158633</v>
      </c>
      <c r="W1298" s="177">
        <f t="shared" si="722"/>
        <v>294177.75258069864</v>
      </c>
      <c r="X1298" s="185">
        <f t="shared" si="723"/>
        <v>0</v>
      </c>
      <c r="Y1298" s="177">
        <f t="shared" si="724"/>
        <v>0</v>
      </c>
      <c r="Z1298" s="186">
        <f t="shared" si="725"/>
        <v>0</v>
      </c>
      <c r="AA1298" s="177">
        <f t="shared" si="738"/>
        <v>0</v>
      </c>
      <c r="AB1298" s="187">
        <f t="shared" si="739"/>
        <v>7.1215000000000001E-2</v>
      </c>
      <c r="AC1298" s="185">
        <f t="shared" si="726"/>
        <v>14</v>
      </c>
      <c r="AD1298" s="185">
        <v>252</v>
      </c>
      <c r="AE1298" s="184">
        <f t="shared" si="709"/>
        <v>1.0038291749999999</v>
      </c>
      <c r="AF1298" s="177">
        <f t="shared" si="741"/>
        <v>1096.3485084900001</v>
      </c>
      <c r="AG1298" s="177">
        <f t="shared" si="727"/>
        <v>1126.45809573</v>
      </c>
      <c r="AH1298" s="188">
        <f t="shared" si="740"/>
        <v>0</v>
      </c>
      <c r="AI1298" s="188"/>
      <c r="AJ1298" s="188"/>
      <c r="AK1298" s="188"/>
      <c r="AL1298" s="8"/>
      <c r="AM1298" s="8"/>
      <c r="AN1298" s="8"/>
      <c r="AO1298" s="8"/>
      <c r="AP1298" s="8"/>
      <c r="AQ1298" s="8"/>
      <c r="AR1298" s="5"/>
      <c r="AW1298" s="30"/>
      <c r="AX1298" s="30"/>
      <c r="BF1298" s="1"/>
      <c r="BG1298" s="1"/>
      <c r="BH1298" s="1"/>
      <c r="BI1298" s="1"/>
    </row>
    <row r="1299" spans="1:61" x14ac:dyDescent="0.2">
      <c r="A1299" s="125">
        <f t="shared" si="728"/>
        <v>43190</v>
      </c>
      <c r="B1299" s="177">
        <f t="shared" si="713"/>
        <v>295304.21067642863</v>
      </c>
      <c r="C1299" s="3">
        <f t="shared" si="729"/>
        <v>39866068.441317864</v>
      </c>
      <c r="D1299" s="177">
        <f t="shared" si="730"/>
        <v>235658.62372654001</v>
      </c>
      <c r="E1299" s="177">
        <f t="shared" si="731"/>
        <v>0</v>
      </c>
      <c r="F1299" s="178">
        <f t="shared" si="714"/>
        <v>235658.62372654001</v>
      </c>
      <c r="G1299" s="179">
        <f t="shared" si="732"/>
        <v>4930.72</v>
      </c>
      <c r="H1299" s="180">
        <f>IF(AND(N1299=1,N1298&gt;1),VLOOKUP(A1298,[1]Plan1!$CW$105:$CY$215,3),H1298)</f>
        <v>4946.5</v>
      </c>
      <c r="I1299" s="181">
        <f t="shared" si="715"/>
        <v>43113</v>
      </c>
      <c r="J1299" s="181">
        <f t="shared" si="733"/>
        <v>43144</v>
      </c>
      <c r="K1299" s="182">
        <f t="shared" si="716"/>
        <v>3.2003439659926691E-3</v>
      </c>
      <c r="L1299" s="213">
        <f t="shared" si="734"/>
        <v>43200</v>
      </c>
      <c r="M1299" s="183">
        <f t="shared" si="735"/>
        <v>20</v>
      </c>
      <c r="N1299" s="183">
        <f t="shared" si="717"/>
        <v>14</v>
      </c>
      <c r="O1299" s="177">
        <f t="shared" si="718"/>
        <v>1.00223916</v>
      </c>
      <c r="P1299" s="184">
        <f t="shared" si="712"/>
        <v>1.00290046</v>
      </c>
      <c r="Q1299" s="184">
        <f t="shared" si="736"/>
        <v>1.2455326641626705</v>
      </c>
      <c r="R1299" s="177">
        <f t="shared" si="711"/>
        <v>1.2483216100000001</v>
      </c>
      <c r="S1299" s="177">
        <f t="shared" si="737"/>
        <v>1.21495468</v>
      </c>
      <c r="T1299" s="177">
        <f t="shared" si="719"/>
        <v>286314.54777891003</v>
      </c>
      <c r="U1299" s="177">
        <f t="shared" si="720"/>
        <v>0</v>
      </c>
      <c r="V1299" s="177">
        <f t="shared" si="721"/>
        <v>58519.128854158633</v>
      </c>
      <c r="W1299" s="177">
        <f t="shared" si="722"/>
        <v>294177.75258069864</v>
      </c>
      <c r="X1299" s="185">
        <f t="shared" si="723"/>
        <v>0</v>
      </c>
      <c r="Y1299" s="177">
        <f t="shared" si="724"/>
        <v>0</v>
      </c>
      <c r="Z1299" s="186">
        <f t="shared" si="725"/>
        <v>0</v>
      </c>
      <c r="AA1299" s="177">
        <f t="shared" si="738"/>
        <v>0</v>
      </c>
      <c r="AB1299" s="187">
        <f t="shared" si="739"/>
        <v>7.1215000000000001E-2</v>
      </c>
      <c r="AC1299" s="185">
        <f t="shared" si="726"/>
        <v>14</v>
      </c>
      <c r="AD1299" s="185">
        <v>252</v>
      </c>
      <c r="AE1299" s="184">
        <f t="shared" si="709"/>
        <v>1.0038291749999999</v>
      </c>
      <c r="AF1299" s="177">
        <f t="shared" si="741"/>
        <v>1096.3485084900001</v>
      </c>
      <c r="AG1299" s="177">
        <f t="shared" si="727"/>
        <v>1126.45809573</v>
      </c>
      <c r="AH1299" s="188">
        <f t="shared" si="740"/>
        <v>0</v>
      </c>
      <c r="AI1299" s="188"/>
      <c r="AJ1299" s="188"/>
      <c r="AK1299" s="188"/>
      <c r="AL1299" s="8"/>
      <c r="AM1299" s="8"/>
      <c r="AN1299" s="8"/>
      <c r="AO1299" s="8"/>
      <c r="AP1299" s="8"/>
      <c r="AQ1299" s="8"/>
      <c r="AR1299" s="5"/>
      <c r="AW1299" s="30"/>
      <c r="AX1299" s="30"/>
      <c r="BF1299" s="1"/>
      <c r="BG1299" s="1"/>
      <c r="BH1299" s="1"/>
      <c r="BI1299" s="1"/>
    </row>
    <row r="1300" spans="1:61" x14ac:dyDescent="0.2">
      <c r="A1300" s="125">
        <f t="shared" si="728"/>
        <v>43191</v>
      </c>
      <c r="B1300" s="177">
        <f t="shared" si="713"/>
        <v>295304.21067642863</v>
      </c>
      <c r="C1300" s="3">
        <f t="shared" si="729"/>
        <v>39866068.441317864</v>
      </c>
      <c r="D1300" s="177">
        <f t="shared" si="730"/>
        <v>235658.62372654001</v>
      </c>
      <c r="E1300" s="177">
        <f t="shared" si="731"/>
        <v>0</v>
      </c>
      <c r="F1300" s="178">
        <f t="shared" si="714"/>
        <v>235658.62372654001</v>
      </c>
      <c r="G1300" s="179">
        <f t="shared" si="732"/>
        <v>4930.72</v>
      </c>
      <c r="H1300" s="180">
        <f>IF(AND(N1300=1,N1299&gt;1),VLOOKUP(A1299,[1]Plan1!$CW$105:$CY$215,3),H1299)</f>
        <v>4946.5</v>
      </c>
      <c r="I1300" s="181">
        <f t="shared" si="715"/>
        <v>43113</v>
      </c>
      <c r="J1300" s="181">
        <f t="shared" si="733"/>
        <v>43144</v>
      </c>
      <c r="K1300" s="182">
        <f t="shared" si="716"/>
        <v>3.2003439659926691E-3</v>
      </c>
      <c r="L1300" s="213">
        <f t="shared" si="734"/>
        <v>43200</v>
      </c>
      <c r="M1300" s="183">
        <f t="shared" si="735"/>
        <v>20</v>
      </c>
      <c r="N1300" s="183">
        <f t="shared" si="717"/>
        <v>14</v>
      </c>
      <c r="O1300" s="177">
        <f t="shared" si="718"/>
        <v>1.00223916</v>
      </c>
      <c r="P1300" s="184">
        <f t="shared" si="712"/>
        <v>1.00290046</v>
      </c>
      <c r="Q1300" s="184">
        <f t="shared" si="736"/>
        <v>1.2455326641626705</v>
      </c>
      <c r="R1300" s="177">
        <f t="shared" si="711"/>
        <v>1.2483216100000001</v>
      </c>
      <c r="S1300" s="177">
        <f t="shared" si="737"/>
        <v>1.21495468</v>
      </c>
      <c r="T1300" s="177">
        <f t="shared" si="719"/>
        <v>286314.54777891003</v>
      </c>
      <c r="U1300" s="177">
        <f t="shared" si="720"/>
        <v>0</v>
      </c>
      <c r="V1300" s="177">
        <f t="shared" si="721"/>
        <v>58519.128854158633</v>
      </c>
      <c r="W1300" s="177">
        <f t="shared" si="722"/>
        <v>294177.75258069864</v>
      </c>
      <c r="X1300" s="185">
        <f t="shared" si="723"/>
        <v>0</v>
      </c>
      <c r="Y1300" s="177">
        <f t="shared" si="724"/>
        <v>0</v>
      </c>
      <c r="Z1300" s="186">
        <f t="shared" si="725"/>
        <v>0</v>
      </c>
      <c r="AA1300" s="177">
        <f t="shared" si="738"/>
        <v>0</v>
      </c>
      <c r="AB1300" s="187">
        <f t="shared" si="739"/>
        <v>7.1215000000000001E-2</v>
      </c>
      <c r="AC1300" s="185">
        <f t="shared" si="726"/>
        <v>14</v>
      </c>
      <c r="AD1300" s="185">
        <v>252</v>
      </c>
      <c r="AE1300" s="184">
        <f t="shared" si="709"/>
        <v>1.0038291749999999</v>
      </c>
      <c r="AF1300" s="177">
        <f t="shared" si="741"/>
        <v>1096.3485084900001</v>
      </c>
      <c r="AG1300" s="177">
        <f t="shared" si="727"/>
        <v>1126.45809573</v>
      </c>
      <c r="AH1300" s="188">
        <f t="shared" si="740"/>
        <v>0</v>
      </c>
      <c r="AI1300" s="188"/>
      <c r="AJ1300" s="188"/>
      <c r="AK1300" s="188"/>
      <c r="AL1300" s="8"/>
      <c r="AM1300" s="8"/>
      <c r="AN1300" s="8"/>
      <c r="AO1300" s="8"/>
      <c r="AP1300" s="8"/>
      <c r="AQ1300" s="8"/>
      <c r="AR1300" s="5"/>
      <c r="AS1300" s="1"/>
      <c r="AT1300" s="8"/>
      <c r="AU1300" s="1"/>
      <c r="AV1300" s="1"/>
      <c r="AW1300" s="3"/>
      <c r="AX1300" s="3"/>
      <c r="AY1300" s="4"/>
      <c r="AZ1300" s="4"/>
      <c r="BA1300" s="4"/>
      <c r="BB1300" s="1"/>
      <c r="BC1300" s="1"/>
      <c r="BD1300" s="1"/>
      <c r="BE1300" s="1"/>
      <c r="BF1300" s="1"/>
      <c r="BG1300" s="1"/>
      <c r="BH1300" s="1"/>
      <c r="BI1300" s="1"/>
    </row>
    <row r="1301" spans="1:61" x14ac:dyDescent="0.2">
      <c r="A1301" s="125">
        <f t="shared" si="728"/>
        <v>43192</v>
      </c>
      <c r="B1301" s="177">
        <f t="shared" si="713"/>
        <v>295304.21067642863</v>
      </c>
      <c r="C1301" s="3">
        <f t="shared" si="729"/>
        <v>39866068.441317864</v>
      </c>
      <c r="D1301" s="177">
        <f t="shared" si="730"/>
        <v>235658.62372654001</v>
      </c>
      <c r="E1301" s="177">
        <f t="shared" si="731"/>
        <v>0</v>
      </c>
      <c r="F1301" s="178">
        <f t="shared" si="714"/>
        <v>235658.62372654001</v>
      </c>
      <c r="G1301" s="179">
        <f t="shared" si="732"/>
        <v>4930.72</v>
      </c>
      <c r="H1301" s="180">
        <f>IF(AND(N1301=1,N1300&gt;1),VLOOKUP(A1300,[1]Plan1!$CW$105:$CY$215,3),H1300)</f>
        <v>4946.5</v>
      </c>
      <c r="I1301" s="181">
        <f t="shared" si="715"/>
        <v>43113</v>
      </c>
      <c r="J1301" s="181">
        <f t="shared" si="733"/>
        <v>43144</v>
      </c>
      <c r="K1301" s="182">
        <f t="shared" si="716"/>
        <v>3.2003439659926691E-3</v>
      </c>
      <c r="L1301" s="213">
        <f t="shared" si="734"/>
        <v>43200</v>
      </c>
      <c r="M1301" s="183">
        <f t="shared" si="735"/>
        <v>20</v>
      </c>
      <c r="N1301" s="183">
        <f t="shared" si="717"/>
        <v>14</v>
      </c>
      <c r="O1301" s="177">
        <f t="shared" si="718"/>
        <v>1.00223916</v>
      </c>
      <c r="P1301" s="184">
        <f t="shared" si="712"/>
        <v>1.00290046</v>
      </c>
      <c r="Q1301" s="184">
        <f t="shared" si="736"/>
        <v>1.2455326641626705</v>
      </c>
      <c r="R1301" s="177">
        <f t="shared" si="711"/>
        <v>1.2483216100000001</v>
      </c>
      <c r="S1301" s="177">
        <f t="shared" si="737"/>
        <v>1.21495468</v>
      </c>
      <c r="T1301" s="177">
        <f t="shared" si="719"/>
        <v>286314.54777891003</v>
      </c>
      <c r="U1301" s="177">
        <f t="shared" si="720"/>
        <v>0</v>
      </c>
      <c r="V1301" s="177">
        <f t="shared" si="721"/>
        <v>58519.128854158633</v>
      </c>
      <c r="W1301" s="177">
        <f t="shared" si="722"/>
        <v>294177.75258069864</v>
      </c>
      <c r="X1301" s="185">
        <f t="shared" si="723"/>
        <v>0</v>
      </c>
      <c r="Y1301" s="177">
        <f t="shared" si="724"/>
        <v>0</v>
      </c>
      <c r="Z1301" s="186">
        <f t="shared" si="725"/>
        <v>0</v>
      </c>
      <c r="AA1301" s="177">
        <f t="shared" si="738"/>
        <v>0</v>
      </c>
      <c r="AB1301" s="187">
        <f t="shared" si="739"/>
        <v>7.1215000000000001E-2</v>
      </c>
      <c r="AC1301" s="185">
        <f t="shared" si="726"/>
        <v>14</v>
      </c>
      <c r="AD1301" s="185">
        <v>252</v>
      </c>
      <c r="AE1301" s="184">
        <f t="shared" si="709"/>
        <v>1.0038291749999999</v>
      </c>
      <c r="AF1301" s="177">
        <f t="shared" si="741"/>
        <v>1096.3485084900001</v>
      </c>
      <c r="AG1301" s="177">
        <f t="shared" si="727"/>
        <v>1126.45809573</v>
      </c>
      <c r="AH1301" s="188">
        <f t="shared" si="740"/>
        <v>0</v>
      </c>
      <c r="AI1301" s="188"/>
      <c r="AJ1301" s="188"/>
      <c r="AK1301" s="188"/>
      <c r="AL1301" s="8"/>
      <c r="AM1301" s="8"/>
      <c r="AN1301" s="8"/>
      <c r="AO1301" s="8"/>
      <c r="AP1301" s="8"/>
      <c r="AQ1301" s="8"/>
      <c r="AR1301" s="5"/>
      <c r="AS1301" s="1"/>
      <c r="AT1301" s="8"/>
      <c r="AU1301" s="1"/>
      <c r="AV1301" s="1"/>
      <c r="AW1301" s="3"/>
      <c r="AX1301" s="3"/>
      <c r="AY1301" s="4"/>
      <c r="AZ1301" s="4"/>
      <c r="BA1301" s="4"/>
      <c r="BB1301" s="1"/>
      <c r="BC1301" s="1"/>
      <c r="BD1301" s="1"/>
      <c r="BE1301" s="1"/>
      <c r="BF1301" s="1"/>
      <c r="BG1301" s="1"/>
      <c r="BH1301" s="1"/>
      <c r="BI1301" s="1"/>
    </row>
    <row r="1302" spans="1:61" x14ac:dyDescent="0.2">
      <c r="A1302" s="125">
        <f t="shared" si="728"/>
        <v>43193</v>
      </c>
      <c r="B1302" s="177">
        <f t="shared" si="713"/>
        <v>295432.02946318465</v>
      </c>
      <c r="C1302" s="3">
        <f t="shared" si="729"/>
        <v>39883323.977529928</v>
      </c>
      <c r="D1302" s="177">
        <f t="shared" si="730"/>
        <v>235658.62372654001</v>
      </c>
      <c r="E1302" s="177">
        <f t="shared" si="731"/>
        <v>0</v>
      </c>
      <c r="F1302" s="178">
        <f t="shared" si="714"/>
        <v>235658.62372654001</v>
      </c>
      <c r="G1302" s="179">
        <f t="shared" si="732"/>
        <v>4930.72</v>
      </c>
      <c r="H1302" s="180">
        <f>IF(AND(N1302=1,N1301&gt;1),VLOOKUP(A1301,[1]Plan1!$CW$105:$CY$215,3),H1301)</f>
        <v>4946.5</v>
      </c>
      <c r="I1302" s="181">
        <f t="shared" si="715"/>
        <v>43113</v>
      </c>
      <c r="J1302" s="181">
        <f t="shared" si="733"/>
        <v>43144</v>
      </c>
      <c r="K1302" s="182">
        <f t="shared" si="716"/>
        <v>3.2003439659926691E-3</v>
      </c>
      <c r="L1302" s="213">
        <f t="shared" si="734"/>
        <v>43200</v>
      </c>
      <c r="M1302" s="183">
        <f t="shared" si="735"/>
        <v>20</v>
      </c>
      <c r="N1302" s="183">
        <f t="shared" si="717"/>
        <v>15</v>
      </c>
      <c r="O1302" s="177">
        <f t="shared" si="718"/>
        <v>1.0023992900000001</v>
      </c>
      <c r="P1302" s="184">
        <f t="shared" si="712"/>
        <v>1.00290046</v>
      </c>
      <c r="Q1302" s="184">
        <f t="shared" si="736"/>
        <v>1.2455326641626705</v>
      </c>
      <c r="R1302" s="177">
        <f t="shared" si="711"/>
        <v>1.2485210499999999</v>
      </c>
      <c r="S1302" s="177">
        <f t="shared" si="737"/>
        <v>1.21495468</v>
      </c>
      <c r="T1302" s="177">
        <f t="shared" si="719"/>
        <v>286314.54777891003</v>
      </c>
      <c r="U1302" s="177">
        <f t="shared" si="720"/>
        <v>0</v>
      </c>
      <c r="V1302" s="177">
        <f t="shared" si="721"/>
        <v>58566.128610074615</v>
      </c>
      <c r="W1302" s="177">
        <f t="shared" si="722"/>
        <v>294224.75233661465</v>
      </c>
      <c r="X1302" s="185">
        <f t="shared" si="723"/>
        <v>0</v>
      </c>
      <c r="Y1302" s="177">
        <f t="shared" si="724"/>
        <v>0</v>
      </c>
      <c r="Z1302" s="186">
        <f t="shared" si="725"/>
        <v>0</v>
      </c>
      <c r="AA1302" s="177">
        <f t="shared" si="738"/>
        <v>0</v>
      </c>
      <c r="AB1302" s="187">
        <f t="shared" si="739"/>
        <v>7.1215000000000001E-2</v>
      </c>
      <c r="AC1302" s="185">
        <f t="shared" si="726"/>
        <v>15</v>
      </c>
      <c r="AD1302" s="185">
        <v>252</v>
      </c>
      <c r="AE1302" s="184">
        <f t="shared" si="709"/>
        <v>1.0041032480000001</v>
      </c>
      <c r="AF1302" s="177">
        <f t="shared" si="741"/>
        <v>1174.8195955399999</v>
      </c>
      <c r="AG1302" s="177">
        <f t="shared" si="727"/>
        <v>1207.2771265700001</v>
      </c>
      <c r="AH1302" s="188">
        <f t="shared" si="740"/>
        <v>0</v>
      </c>
      <c r="AI1302" s="188"/>
      <c r="AJ1302" s="188"/>
      <c r="AK1302" s="188"/>
      <c r="AL1302" s="8"/>
      <c r="AM1302" s="8"/>
      <c r="AN1302" s="8"/>
      <c r="AO1302" s="8"/>
      <c r="AP1302" s="8"/>
      <c r="AQ1302" s="8"/>
      <c r="AR1302" s="5"/>
      <c r="AS1302" s="1"/>
      <c r="AT1302" s="8"/>
      <c r="AU1302" s="1"/>
      <c r="AV1302" s="1"/>
      <c r="AW1302" s="3"/>
      <c r="AX1302" s="3"/>
      <c r="AY1302" s="4"/>
      <c r="AZ1302" s="4"/>
      <c r="BA1302" s="4"/>
      <c r="BB1302" s="1"/>
      <c r="BC1302" s="1"/>
      <c r="BD1302" s="1"/>
      <c r="BE1302" s="1"/>
      <c r="BF1302" s="1"/>
      <c r="BG1302" s="1"/>
      <c r="BH1302" s="1"/>
      <c r="BI1302" s="1"/>
    </row>
    <row r="1303" spans="1:61" x14ac:dyDescent="0.2">
      <c r="A1303" s="125">
        <f t="shared" si="728"/>
        <v>43194</v>
      </c>
      <c r="B1303" s="177">
        <f t="shared" si="713"/>
        <v>295559.90762328188</v>
      </c>
      <c r="C1303" s="3">
        <f t="shared" si="729"/>
        <v>39900587.52914305</v>
      </c>
      <c r="D1303" s="177">
        <f t="shared" si="730"/>
        <v>235658.62372654001</v>
      </c>
      <c r="E1303" s="177">
        <f t="shared" si="731"/>
        <v>0</v>
      </c>
      <c r="F1303" s="178">
        <f t="shared" si="714"/>
        <v>235658.62372654001</v>
      </c>
      <c r="G1303" s="179">
        <f t="shared" si="732"/>
        <v>4930.72</v>
      </c>
      <c r="H1303" s="180">
        <f>IF(AND(N1303=1,N1302&gt;1),VLOOKUP(A1302,[1]Plan1!$CW$105:$CY$215,3),H1302)</f>
        <v>4946.5</v>
      </c>
      <c r="I1303" s="181">
        <f t="shared" si="715"/>
        <v>43113</v>
      </c>
      <c r="J1303" s="181">
        <f t="shared" si="733"/>
        <v>43144</v>
      </c>
      <c r="K1303" s="182">
        <f t="shared" si="716"/>
        <v>3.2003439659926691E-3</v>
      </c>
      <c r="L1303" s="213">
        <f t="shared" si="734"/>
        <v>43200</v>
      </c>
      <c r="M1303" s="183">
        <f t="shared" si="735"/>
        <v>20</v>
      </c>
      <c r="N1303" s="183">
        <f t="shared" si="717"/>
        <v>16</v>
      </c>
      <c r="O1303" s="177">
        <f t="shared" si="718"/>
        <v>1.0025594499999999</v>
      </c>
      <c r="P1303" s="184">
        <f t="shared" si="712"/>
        <v>1.00290046</v>
      </c>
      <c r="Q1303" s="184">
        <f t="shared" si="736"/>
        <v>1.2455326641626705</v>
      </c>
      <c r="R1303" s="177">
        <f t="shared" si="711"/>
        <v>1.2487205400000001</v>
      </c>
      <c r="S1303" s="177">
        <f t="shared" si="737"/>
        <v>1.21495468</v>
      </c>
      <c r="T1303" s="177">
        <f t="shared" si="719"/>
        <v>286314.54777891003</v>
      </c>
      <c r="U1303" s="177">
        <f t="shared" si="720"/>
        <v>0</v>
      </c>
      <c r="V1303" s="177">
        <f t="shared" si="721"/>
        <v>58613.14014892187</v>
      </c>
      <c r="W1303" s="177">
        <f t="shared" si="722"/>
        <v>294271.76387546188</v>
      </c>
      <c r="X1303" s="185">
        <f t="shared" si="723"/>
        <v>0</v>
      </c>
      <c r="Y1303" s="177">
        <f t="shared" si="724"/>
        <v>0</v>
      </c>
      <c r="Z1303" s="186">
        <f t="shared" si="725"/>
        <v>0</v>
      </c>
      <c r="AA1303" s="177">
        <f t="shared" si="738"/>
        <v>0</v>
      </c>
      <c r="AB1303" s="187">
        <f t="shared" si="739"/>
        <v>7.1215000000000001E-2</v>
      </c>
      <c r="AC1303" s="185">
        <f t="shared" si="726"/>
        <v>16</v>
      </c>
      <c r="AD1303" s="185">
        <v>252</v>
      </c>
      <c r="AE1303" s="184">
        <f t="shared" si="709"/>
        <v>1.0043773949999999</v>
      </c>
      <c r="AF1303" s="177">
        <f t="shared" si="741"/>
        <v>1253.31186987</v>
      </c>
      <c r="AG1303" s="177">
        <f t="shared" si="727"/>
        <v>1288.14374782</v>
      </c>
      <c r="AH1303" s="188">
        <f t="shared" si="740"/>
        <v>0</v>
      </c>
      <c r="AI1303" s="188"/>
      <c r="AJ1303" s="188"/>
      <c r="AK1303" s="188"/>
      <c r="AL1303" s="8"/>
      <c r="AM1303" s="8"/>
      <c r="AN1303" s="8"/>
      <c r="AO1303" s="8"/>
      <c r="AP1303" s="8"/>
      <c r="AQ1303" s="8"/>
      <c r="AR1303" s="5"/>
      <c r="AS1303" s="1"/>
      <c r="AT1303" s="8"/>
      <c r="AU1303" s="1"/>
      <c r="AV1303" s="1"/>
      <c r="AW1303" s="3"/>
      <c r="AX1303" s="3"/>
      <c r="AY1303" s="4"/>
      <c r="AZ1303" s="4"/>
      <c r="BA1303" s="4"/>
      <c r="BB1303" s="1"/>
      <c r="BC1303" s="1"/>
      <c r="BD1303" s="1"/>
      <c r="BE1303" s="1"/>
      <c r="BF1303" s="1"/>
      <c r="BG1303" s="1"/>
      <c r="BH1303" s="1"/>
      <c r="BI1303" s="1"/>
    </row>
    <row r="1304" spans="1:61" x14ac:dyDescent="0.2">
      <c r="A1304" s="125">
        <f t="shared" si="728"/>
        <v>43195</v>
      </c>
      <c r="B1304" s="177">
        <f t="shared" si="713"/>
        <v>295687.84103040776</v>
      </c>
      <c r="C1304" s="3">
        <f t="shared" si="729"/>
        <v>39917858.53910505</v>
      </c>
      <c r="D1304" s="177">
        <f t="shared" si="730"/>
        <v>235658.62372654001</v>
      </c>
      <c r="E1304" s="177">
        <f t="shared" si="731"/>
        <v>0</v>
      </c>
      <c r="F1304" s="178">
        <f t="shared" si="714"/>
        <v>235658.62372654001</v>
      </c>
      <c r="G1304" s="179">
        <f t="shared" si="732"/>
        <v>4930.72</v>
      </c>
      <c r="H1304" s="180">
        <f>IF(AND(N1304=1,N1303&gt;1),VLOOKUP(A1303,[1]Plan1!$CW$105:$CY$215,3),H1303)</f>
        <v>4946.5</v>
      </c>
      <c r="I1304" s="181">
        <f t="shared" si="715"/>
        <v>43113</v>
      </c>
      <c r="J1304" s="181">
        <f t="shared" si="733"/>
        <v>43144</v>
      </c>
      <c r="K1304" s="182">
        <f t="shared" si="716"/>
        <v>3.2003439659926691E-3</v>
      </c>
      <c r="L1304" s="213">
        <f t="shared" si="734"/>
        <v>43200</v>
      </c>
      <c r="M1304" s="183">
        <f t="shared" si="735"/>
        <v>20</v>
      </c>
      <c r="N1304" s="183">
        <f t="shared" si="717"/>
        <v>17</v>
      </c>
      <c r="O1304" s="177">
        <f t="shared" si="718"/>
        <v>1.00271964</v>
      </c>
      <c r="P1304" s="184">
        <f t="shared" si="712"/>
        <v>1.00290046</v>
      </c>
      <c r="Q1304" s="184">
        <f t="shared" si="736"/>
        <v>1.2455326641626705</v>
      </c>
      <c r="R1304" s="177">
        <f t="shared" si="711"/>
        <v>1.2489200600000001</v>
      </c>
      <c r="S1304" s="177">
        <f t="shared" si="737"/>
        <v>1.21495468</v>
      </c>
      <c r="T1304" s="177">
        <f t="shared" si="719"/>
        <v>286314.54777891003</v>
      </c>
      <c r="U1304" s="177">
        <f t="shared" si="720"/>
        <v>0</v>
      </c>
      <c r="V1304" s="177">
        <f t="shared" si="721"/>
        <v>58660.158757527788</v>
      </c>
      <c r="W1304" s="177">
        <f t="shared" si="722"/>
        <v>294318.78248406778</v>
      </c>
      <c r="X1304" s="185">
        <f t="shared" si="723"/>
        <v>0</v>
      </c>
      <c r="Y1304" s="177">
        <f t="shared" si="724"/>
        <v>0</v>
      </c>
      <c r="Z1304" s="186">
        <f t="shared" si="725"/>
        <v>0</v>
      </c>
      <c r="AA1304" s="177">
        <f t="shared" si="738"/>
        <v>0</v>
      </c>
      <c r="AB1304" s="187">
        <f t="shared" si="739"/>
        <v>7.1215000000000001E-2</v>
      </c>
      <c r="AC1304" s="185">
        <f t="shared" si="726"/>
        <v>17</v>
      </c>
      <c r="AD1304" s="185">
        <v>252</v>
      </c>
      <c r="AE1304" s="184">
        <f t="shared" si="709"/>
        <v>1.004651618</v>
      </c>
      <c r="AF1304" s="177">
        <f t="shared" si="741"/>
        <v>1331.82590411</v>
      </c>
      <c r="AG1304" s="177">
        <f t="shared" si="727"/>
        <v>1369.05854634</v>
      </c>
      <c r="AH1304" s="188">
        <f t="shared" si="740"/>
        <v>0</v>
      </c>
      <c r="AI1304" s="188"/>
      <c r="AJ1304" s="188"/>
      <c r="AK1304" s="188"/>
      <c r="AL1304" s="8"/>
      <c r="AM1304" s="8"/>
      <c r="AN1304" s="8"/>
      <c r="AO1304" s="8"/>
      <c r="AP1304" s="8"/>
      <c r="AQ1304" s="8"/>
      <c r="AR1304" s="5"/>
      <c r="AS1304" s="1"/>
      <c r="AT1304" s="8"/>
      <c r="AU1304" s="1"/>
      <c r="AV1304" s="1"/>
      <c r="AW1304" s="3"/>
      <c r="AX1304" s="3"/>
      <c r="AY1304" s="4"/>
      <c r="AZ1304" s="4"/>
      <c r="BA1304" s="4"/>
      <c r="BB1304" s="1"/>
      <c r="BC1304" s="1"/>
      <c r="BD1304" s="1"/>
      <c r="BE1304" s="1"/>
      <c r="BF1304" s="1"/>
      <c r="BG1304" s="1"/>
      <c r="BH1304" s="1"/>
      <c r="BI1304" s="1"/>
    </row>
    <row r="1305" spans="1:61" x14ac:dyDescent="0.2">
      <c r="A1305" s="125">
        <f t="shared" si="728"/>
        <v>43196</v>
      </c>
      <c r="B1305" s="177">
        <f t="shared" si="713"/>
        <v>295815.82437594997</v>
      </c>
      <c r="C1305" s="3">
        <f t="shared" si="729"/>
        <v>39935136.290753245</v>
      </c>
      <c r="D1305" s="177">
        <f t="shared" si="730"/>
        <v>235658.62372654001</v>
      </c>
      <c r="E1305" s="177">
        <f t="shared" si="731"/>
        <v>0</v>
      </c>
      <c r="F1305" s="178">
        <f t="shared" si="714"/>
        <v>235658.62372654001</v>
      </c>
      <c r="G1305" s="179">
        <f t="shared" si="732"/>
        <v>4930.72</v>
      </c>
      <c r="H1305" s="180">
        <f>IF(AND(N1305=1,N1304&gt;1),VLOOKUP(A1304,[1]Plan1!$CW$105:$CY$215,3),H1304)</f>
        <v>4946.5</v>
      </c>
      <c r="I1305" s="181">
        <f t="shared" si="715"/>
        <v>43113</v>
      </c>
      <c r="J1305" s="181">
        <f t="shared" si="733"/>
        <v>43144</v>
      </c>
      <c r="K1305" s="182">
        <f t="shared" si="716"/>
        <v>3.2003439659926691E-3</v>
      </c>
      <c r="L1305" s="213">
        <f t="shared" si="734"/>
        <v>43200</v>
      </c>
      <c r="M1305" s="183">
        <f t="shared" si="735"/>
        <v>20</v>
      </c>
      <c r="N1305" s="183">
        <f t="shared" si="717"/>
        <v>18</v>
      </c>
      <c r="O1305" s="177">
        <f t="shared" si="718"/>
        <v>1.0028798400000001</v>
      </c>
      <c r="P1305" s="184">
        <f t="shared" si="712"/>
        <v>1.00290046</v>
      </c>
      <c r="Q1305" s="184">
        <f t="shared" si="736"/>
        <v>1.2455326641626705</v>
      </c>
      <c r="R1305" s="177">
        <f t="shared" si="711"/>
        <v>1.2491195900000001</v>
      </c>
      <c r="S1305" s="177">
        <f t="shared" si="737"/>
        <v>1.21495468</v>
      </c>
      <c r="T1305" s="177">
        <f t="shared" si="719"/>
        <v>286314.54777891003</v>
      </c>
      <c r="U1305" s="177">
        <f t="shared" si="720"/>
        <v>0</v>
      </c>
      <c r="V1305" s="177">
        <f t="shared" si="721"/>
        <v>58707.179722719935</v>
      </c>
      <c r="W1305" s="177">
        <f t="shared" si="722"/>
        <v>294365.80344925995</v>
      </c>
      <c r="X1305" s="185">
        <f t="shared" si="723"/>
        <v>0</v>
      </c>
      <c r="Y1305" s="177">
        <f t="shared" si="724"/>
        <v>0</v>
      </c>
      <c r="Z1305" s="186">
        <f t="shared" si="725"/>
        <v>0</v>
      </c>
      <c r="AA1305" s="177">
        <f t="shared" si="738"/>
        <v>0</v>
      </c>
      <c r="AB1305" s="187">
        <f t="shared" si="739"/>
        <v>7.1215000000000001E-2</v>
      </c>
      <c r="AC1305" s="185">
        <f t="shared" si="726"/>
        <v>18</v>
      </c>
      <c r="AD1305" s="185">
        <v>252</v>
      </c>
      <c r="AE1305" s="184">
        <f t="shared" si="709"/>
        <v>1.0049259150000001</v>
      </c>
      <c r="AF1305" s="177">
        <f t="shared" si="741"/>
        <v>1410.3611256199999</v>
      </c>
      <c r="AG1305" s="177">
        <f t="shared" si="727"/>
        <v>1450.0209266899999</v>
      </c>
      <c r="AH1305" s="188">
        <f t="shared" si="740"/>
        <v>0</v>
      </c>
      <c r="AI1305" s="188"/>
      <c r="AJ1305" s="188"/>
      <c r="AK1305" s="188"/>
      <c r="AL1305" s="8"/>
      <c r="AM1305" s="8"/>
      <c r="AN1305" s="8"/>
      <c r="AO1305" s="8"/>
      <c r="AP1305" s="8"/>
      <c r="AQ1305" s="8"/>
      <c r="AR1305" s="5"/>
      <c r="AS1305" s="1"/>
      <c r="AT1305" s="8"/>
      <c r="AU1305" s="1"/>
      <c r="AV1305" s="1"/>
      <c r="AW1305" s="3"/>
      <c r="AX1305" s="3"/>
      <c r="AY1305" s="4"/>
      <c r="AZ1305" s="4"/>
      <c r="BA1305" s="4"/>
      <c r="BB1305" s="1"/>
      <c r="BC1305" s="1"/>
      <c r="BD1305" s="1"/>
      <c r="BE1305" s="1"/>
      <c r="BF1305" s="1"/>
      <c r="BG1305" s="1"/>
      <c r="BH1305" s="1"/>
      <c r="BI1305" s="1"/>
    </row>
    <row r="1306" spans="1:61" x14ac:dyDescent="0.2">
      <c r="A1306" s="125">
        <f t="shared" si="728"/>
        <v>43197</v>
      </c>
      <c r="B1306" s="177">
        <f t="shared" si="713"/>
        <v>295943.87010533951</v>
      </c>
      <c r="C1306" s="3">
        <f t="shared" si="729"/>
        <v>39952422.464220837</v>
      </c>
      <c r="D1306" s="177">
        <f t="shared" si="730"/>
        <v>235658.62372654001</v>
      </c>
      <c r="E1306" s="177">
        <f t="shared" si="731"/>
        <v>0</v>
      </c>
      <c r="F1306" s="178">
        <f t="shared" si="714"/>
        <v>235658.62372654001</v>
      </c>
      <c r="G1306" s="179">
        <f t="shared" si="732"/>
        <v>4930.72</v>
      </c>
      <c r="H1306" s="180">
        <f>IF(AND(N1306=1,N1305&gt;1),VLOOKUP(A1305,[1]Plan1!$CW$105:$CY$215,3),H1305)</f>
        <v>4946.5</v>
      </c>
      <c r="I1306" s="181">
        <f t="shared" si="715"/>
        <v>43113</v>
      </c>
      <c r="J1306" s="181">
        <f t="shared" si="733"/>
        <v>43144</v>
      </c>
      <c r="K1306" s="182">
        <f t="shared" si="716"/>
        <v>3.2003439659926691E-3</v>
      </c>
      <c r="L1306" s="213">
        <f t="shared" si="734"/>
        <v>43200</v>
      </c>
      <c r="M1306" s="183">
        <f t="shared" si="735"/>
        <v>20</v>
      </c>
      <c r="N1306" s="183">
        <f t="shared" si="717"/>
        <v>19</v>
      </c>
      <c r="O1306" s="177">
        <f t="shared" si="718"/>
        <v>1.0030400799999999</v>
      </c>
      <c r="P1306" s="184">
        <f t="shared" si="712"/>
        <v>1.00290046</v>
      </c>
      <c r="Q1306" s="184">
        <f t="shared" si="736"/>
        <v>1.2455326641626705</v>
      </c>
      <c r="R1306" s="177">
        <f t="shared" si="711"/>
        <v>1.2493191800000001</v>
      </c>
      <c r="S1306" s="177">
        <f t="shared" si="737"/>
        <v>1.21495468</v>
      </c>
      <c r="T1306" s="177">
        <f t="shared" si="719"/>
        <v>286314.54777891003</v>
      </c>
      <c r="U1306" s="177">
        <f t="shared" si="720"/>
        <v>0</v>
      </c>
      <c r="V1306" s="177">
        <f t="shared" si="721"/>
        <v>58754.214827429518</v>
      </c>
      <c r="W1306" s="177">
        <f t="shared" si="722"/>
        <v>294412.83855396952</v>
      </c>
      <c r="X1306" s="185">
        <f t="shared" si="723"/>
        <v>0</v>
      </c>
      <c r="Y1306" s="177">
        <f t="shared" si="724"/>
        <v>0</v>
      </c>
      <c r="Z1306" s="186">
        <f t="shared" si="725"/>
        <v>0</v>
      </c>
      <c r="AA1306" s="177">
        <f t="shared" si="738"/>
        <v>0</v>
      </c>
      <c r="AB1306" s="187">
        <f t="shared" si="739"/>
        <v>7.1215000000000001E-2</v>
      </c>
      <c r="AC1306" s="185">
        <f t="shared" si="726"/>
        <v>19</v>
      </c>
      <c r="AD1306" s="185">
        <v>252</v>
      </c>
      <c r="AE1306" s="184">
        <f t="shared" si="709"/>
        <v>1.0052002879999999</v>
      </c>
      <c r="AF1306" s="177">
        <f t="shared" si="741"/>
        <v>1488.91810704</v>
      </c>
      <c r="AG1306" s="177">
        <f t="shared" si="727"/>
        <v>1531.03155137</v>
      </c>
      <c r="AH1306" s="188">
        <f t="shared" si="740"/>
        <v>0</v>
      </c>
      <c r="AI1306" s="188"/>
      <c r="AJ1306" s="188"/>
      <c r="AK1306" s="188"/>
      <c r="AL1306" s="8"/>
      <c r="AM1306" s="8"/>
      <c r="AN1306" s="8"/>
      <c r="AO1306" s="8"/>
      <c r="AP1306" s="8"/>
      <c r="AQ1306" s="8"/>
      <c r="AR1306" s="5"/>
      <c r="AS1306" s="1"/>
      <c r="AT1306" s="8"/>
      <c r="AU1306" s="1"/>
      <c r="AV1306" s="1"/>
      <c r="AW1306" s="3"/>
      <c r="AX1306" s="3"/>
      <c r="AY1306" s="4"/>
      <c r="AZ1306" s="4"/>
      <c r="BA1306" s="4"/>
      <c r="BB1306" s="1"/>
      <c r="BC1306" s="1"/>
      <c r="BD1306" s="1"/>
      <c r="BE1306" s="1"/>
      <c r="BF1306" s="1"/>
      <c r="BG1306" s="1"/>
      <c r="BH1306" s="1"/>
      <c r="BI1306" s="1"/>
    </row>
    <row r="1307" spans="1:61" x14ac:dyDescent="0.2">
      <c r="A1307" s="125">
        <f t="shared" si="728"/>
        <v>43198</v>
      </c>
      <c r="B1307" s="177">
        <f t="shared" si="713"/>
        <v>295943.87010533951</v>
      </c>
      <c r="C1307" s="3">
        <f t="shared" si="729"/>
        <v>39952422.464220837</v>
      </c>
      <c r="D1307" s="177">
        <f t="shared" si="730"/>
        <v>235658.62372654001</v>
      </c>
      <c r="E1307" s="177">
        <f t="shared" si="731"/>
        <v>0</v>
      </c>
      <c r="F1307" s="178">
        <f t="shared" si="714"/>
        <v>235658.62372654001</v>
      </c>
      <c r="G1307" s="179">
        <f t="shared" si="732"/>
        <v>4930.72</v>
      </c>
      <c r="H1307" s="180">
        <f>IF(AND(N1307=1,N1306&gt;1),VLOOKUP(A1306,[1]Plan1!$CW$105:$CY$215,3),H1306)</f>
        <v>4946.5</v>
      </c>
      <c r="I1307" s="181">
        <f t="shared" si="715"/>
        <v>43113</v>
      </c>
      <c r="J1307" s="181">
        <f t="shared" si="733"/>
        <v>43144</v>
      </c>
      <c r="K1307" s="182">
        <f t="shared" si="716"/>
        <v>3.2003439659926691E-3</v>
      </c>
      <c r="L1307" s="213">
        <f t="shared" si="734"/>
        <v>43200</v>
      </c>
      <c r="M1307" s="183">
        <f t="shared" si="735"/>
        <v>20</v>
      </c>
      <c r="N1307" s="183">
        <f t="shared" si="717"/>
        <v>19</v>
      </c>
      <c r="O1307" s="177">
        <f t="shared" si="718"/>
        <v>1.0030400799999999</v>
      </c>
      <c r="P1307" s="184">
        <f t="shared" si="712"/>
        <v>1.00290046</v>
      </c>
      <c r="Q1307" s="184">
        <f t="shared" si="736"/>
        <v>1.2455326641626705</v>
      </c>
      <c r="R1307" s="177">
        <f t="shared" si="711"/>
        <v>1.2493191800000001</v>
      </c>
      <c r="S1307" s="177">
        <f t="shared" si="737"/>
        <v>1.21495468</v>
      </c>
      <c r="T1307" s="177">
        <f t="shared" si="719"/>
        <v>286314.54777891003</v>
      </c>
      <c r="U1307" s="177">
        <f t="shared" si="720"/>
        <v>0</v>
      </c>
      <c r="V1307" s="177">
        <f t="shared" si="721"/>
        <v>58754.214827429518</v>
      </c>
      <c r="W1307" s="177">
        <f t="shared" si="722"/>
        <v>294412.83855396952</v>
      </c>
      <c r="X1307" s="185">
        <f t="shared" si="723"/>
        <v>0</v>
      </c>
      <c r="Y1307" s="177">
        <f t="shared" si="724"/>
        <v>0</v>
      </c>
      <c r="Z1307" s="186">
        <f t="shared" si="725"/>
        <v>0</v>
      </c>
      <c r="AA1307" s="177">
        <f t="shared" si="738"/>
        <v>0</v>
      </c>
      <c r="AB1307" s="187">
        <f t="shared" si="739"/>
        <v>7.1215000000000001E-2</v>
      </c>
      <c r="AC1307" s="185">
        <f t="shared" si="726"/>
        <v>19</v>
      </c>
      <c r="AD1307" s="185">
        <v>252</v>
      </c>
      <c r="AE1307" s="184">
        <f t="shared" si="709"/>
        <v>1.0052002879999999</v>
      </c>
      <c r="AF1307" s="177">
        <f t="shared" si="741"/>
        <v>1488.91810704</v>
      </c>
      <c r="AG1307" s="177">
        <f t="shared" si="727"/>
        <v>1531.03155137</v>
      </c>
      <c r="AH1307" s="188">
        <f t="shared" si="740"/>
        <v>0</v>
      </c>
      <c r="AI1307" s="188"/>
      <c r="AJ1307" s="188"/>
      <c r="AK1307" s="188"/>
      <c r="AL1307" s="8"/>
      <c r="AM1307" s="8"/>
      <c r="AN1307" s="8"/>
      <c r="AO1307" s="8"/>
      <c r="AP1307" s="8"/>
      <c r="AQ1307" s="8"/>
      <c r="AR1307" s="5"/>
      <c r="AS1307" s="1"/>
      <c r="AT1307" s="8"/>
      <c r="AU1307" s="1"/>
      <c r="AV1307" s="1"/>
      <c r="AW1307" s="3"/>
      <c r="AX1307" s="3"/>
      <c r="AY1307" s="4"/>
      <c r="AZ1307" s="4"/>
      <c r="BA1307" s="4"/>
      <c r="BB1307" s="1"/>
      <c r="BC1307" s="1"/>
      <c r="BD1307" s="1"/>
      <c r="BE1307" s="1"/>
      <c r="BF1307" s="1"/>
      <c r="BG1307" s="1"/>
      <c r="BH1307" s="1"/>
      <c r="BI1307" s="1"/>
    </row>
    <row r="1308" spans="1:61" x14ac:dyDescent="0.2">
      <c r="A1308" s="125">
        <f t="shared" si="728"/>
        <v>43199</v>
      </c>
      <c r="B1308" s="177">
        <f t="shared" si="713"/>
        <v>295943.87010533951</v>
      </c>
      <c r="C1308" s="3">
        <f t="shared" si="729"/>
        <v>39952422.464220837</v>
      </c>
      <c r="D1308" s="177">
        <f t="shared" si="730"/>
        <v>235658.62372654001</v>
      </c>
      <c r="E1308" s="177">
        <f t="shared" si="731"/>
        <v>0</v>
      </c>
      <c r="F1308" s="178">
        <f t="shared" si="714"/>
        <v>235658.62372654001</v>
      </c>
      <c r="G1308" s="179">
        <f t="shared" si="732"/>
        <v>4930.72</v>
      </c>
      <c r="H1308" s="180">
        <f>IF(AND(N1308=1,N1307&gt;1),VLOOKUP(A1307,[1]Plan1!$CW$105:$CY$215,3),H1307)</f>
        <v>4946.5</v>
      </c>
      <c r="I1308" s="181">
        <f t="shared" si="715"/>
        <v>43113</v>
      </c>
      <c r="J1308" s="181">
        <f t="shared" si="733"/>
        <v>43144</v>
      </c>
      <c r="K1308" s="182">
        <f t="shared" si="716"/>
        <v>3.2003439659926691E-3</v>
      </c>
      <c r="L1308" s="213">
        <f t="shared" si="734"/>
        <v>43200</v>
      </c>
      <c r="M1308" s="183">
        <f t="shared" si="735"/>
        <v>20</v>
      </c>
      <c r="N1308" s="183">
        <f t="shared" si="717"/>
        <v>19</v>
      </c>
      <c r="O1308" s="177">
        <f t="shared" si="718"/>
        <v>1.0030400799999999</v>
      </c>
      <c r="P1308" s="184">
        <f t="shared" si="712"/>
        <v>1.00290046</v>
      </c>
      <c r="Q1308" s="184">
        <f t="shared" si="736"/>
        <v>1.2455326641626705</v>
      </c>
      <c r="R1308" s="177">
        <f t="shared" si="711"/>
        <v>1.2493191800000001</v>
      </c>
      <c r="S1308" s="177">
        <f t="shared" si="737"/>
        <v>1.21495468</v>
      </c>
      <c r="T1308" s="177">
        <f t="shared" si="719"/>
        <v>286314.54777891003</v>
      </c>
      <c r="U1308" s="177">
        <f t="shared" si="720"/>
        <v>0</v>
      </c>
      <c r="V1308" s="177">
        <f t="shared" si="721"/>
        <v>58754.214827429518</v>
      </c>
      <c r="W1308" s="177">
        <f t="shared" si="722"/>
        <v>294412.83855396952</v>
      </c>
      <c r="X1308" s="185">
        <f t="shared" si="723"/>
        <v>0</v>
      </c>
      <c r="Y1308" s="177">
        <f t="shared" si="724"/>
        <v>0</v>
      </c>
      <c r="Z1308" s="186">
        <f t="shared" si="725"/>
        <v>0</v>
      </c>
      <c r="AA1308" s="177">
        <f t="shared" si="738"/>
        <v>0</v>
      </c>
      <c r="AB1308" s="187">
        <f t="shared" si="739"/>
        <v>7.1215000000000001E-2</v>
      </c>
      <c r="AC1308" s="185">
        <f t="shared" si="726"/>
        <v>19</v>
      </c>
      <c r="AD1308" s="185">
        <v>252</v>
      </c>
      <c r="AE1308" s="184">
        <f t="shared" si="709"/>
        <v>1.0052002879999999</v>
      </c>
      <c r="AF1308" s="177">
        <f t="shared" si="741"/>
        <v>1488.91810704</v>
      </c>
      <c r="AG1308" s="177">
        <f t="shared" si="727"/>
        <v>1531.03155137</v>
      </c>
      <c r="AH1308" s="188">
        <f t="shared" si="740"/>
        <v>0</v>
      </c>
      <c r="AI1308" s="188"/>
      <c r="AJ1308" s="188"/>
      <c r="AK1308" s="188"/>
      <c r="AL1308" s="8"/>
      <c r="AM1308" s="8"/>
      <c r="AN1308" s="8"/>
      <c r="AO1308" s="8"/>
      <c r="AP1308" s="8"/>
      <c r="AQ1308" s="8"/>
      <c r="AR1308" s="5"/>
      <c r="AS1308" s="1"/>
      <c r="AT1308" s="8"/>
      <c r="AU1308" s="1"/>
      <c r="AV1308" s="1"/>
      <c r="AW1308" s="3"/>
      <c r="AX1308" s="3"/>
      <c r="AY1308" s="4"/>
      <c r="AZ1308" s="4"/>
      <c r="BA1308" s="4"/>
      <c r="BB1308" s="1"/>
      <c r="BC1308" s="1"/>
      <c r="BD1308" s="1"/>
      <c r="BE1308" s="1"/>
      <c r="BF1308" s="1"/>
      <c r="BG1308" s="1"/>
      <c r="BH1308" s="1"/>
      <c r="BI1308" s="1"/>
    </row>
    <row r="1309" spans="1:61" x14ac:dyDescent="0.2">
      <c r="A1309" s="125">
        <f t="shared" si="728"/>
        <v>43200</v>
      </c>
      <c r="B1309" s="177">
        <f t="shared" si="713"/>
        <v>296071.96817406156</v>
      </c>
      <c r="C1309" s="3">
        <f t="shared" si="729"/>
        <v>39969715.703498311</v>
      </c>
      <c r="D1309" s="177">
        <f t="shared" si="730"/>
        <v>235658.62372654001</v>
      </c>
      <c r="E1309" s="177">
        <f t="shared" si="731"/>
        <v>0</v>
      </c>
      <c r="F1309" s="178">
        <f t="shared" si="714"/>
        <v>235658.62372654001</v>
      </c>
      <c r="G1309" s="179">
        <f t="shared" si="732"/>
        <v>4930.72</v>
      </c>
      <c r="H1309" s="180">
        <f>IF(AND(N1309=1,N1308&gt;1),VLOOKUP(A1308,[1]Plan1!$CW$105:$CY$215,3),H1308)</f>
        <v>4946.5</v>
      </c>
      <c r="I1309" s="181">
        <f t="shared" si="715"/>
        <v>43113</v>
      </c>
      <c r="J1309" s="181">
        <f t="shared" si="733"/>
        <v>43144</v>
      </c>
      <c r="K1309" s="182">
        <f t="shared" si="716"/>
        <v>3.2003439659926691E-3</v>
      </c>
      <c r="L1309" s="213">
        <f t="shared" si="734"/>
        <v>43200</v>
      </c>
      <c r="M1309" s="183">
        <f t="shared" si="735"/>
        <v>20</v>
      </c>
      <c r="N1309" s="183">
        <f t="shared" si="717"/>
        <v>20</v>
      </c>
      <c r="O1309" s="177">
        <f t="shared" si="718"/>
        <v>1.00320034</v>
      </c>
      <c r="P1309" s="184">
        <f t="shared" si="712"/>
        <v>1.00290046</v>
      </c>
      <c r="Q1309" s="184">
        <f t="shared" si="736"/>
        <v>1.2455326641626705</v>
      </c>
      <c r="R1309" s="177">
        <f t="shared" si="711"/>
        <v>1.24951879</v>
      </c>
      <c r="S1309" s="177">
        <f t="shared" si="737"/>
        <v>1.24951879</v>
      </c>
      <c r="T1309" s="177">
        <f t="shared" si="719"/>
        <v>294459.87837185001</v>
      </c>
      <c r="U1309" s="177">
        <f t="shared" si="720"/>
        <v>0</v>
      </c>
      <c r="V1309" s="177">
        <f t="shared" si="721"/>
        <v>58801.25464531155</v>
      </c>
      <c r="W1309" s="177">
        <f t="shared" si="722"/>
        <v>294459.87837185158</v>
      </c>
      <c r="X1309" s="185">
        <f t="shared" si="723"/>
        <v>43</v>
      </c>
      <c r="Y1309" s="177">
        <f t="shared" si="724"/>
        <v>2790.6694221600001</v>
      </c>
      <c r="Z1309" s="186">
        <f t="shared" si="725"/>
        <v>1.1842E-2</v>
      </c>
      <c r="AA1309" s="177">
        <f t="shared" si="738"/>
        <v>3486.9938796699998</v>
      </c>
      <c r="AB1309" s="187">
        <f t="shared" si="739"/>
        <v>7.1215000000000001E-2</v>
      </c>
      <c r="AC1309" s="185">
        <f t="shared" si="726"/>
        <v>20</v>
      </c>
      <c r="AD1309" s="185">
        <v>252</v>
      </c>
      <c r="AE1309" s="184">
        <f t="shared" si="709"/>
        <v>1.005474735</v>
      </c>
      <c r="AF1309" s="177">
        <f t="shared" si="741"/>
        <v>1612.08980221</v>
      </c>
      <c r="AG1309" s="177">
        <f t="shared" si="727"/>
        <v>1612.08980221</v>
      </c>
      <c r="AH1309" s="188">
        <f t="shared" si="740"/>
        <v>5099.0836818799999</v>
      </c>
      <c r="AI1309" s="188"/>
      <c r="AJ1309" s="188"/>
      <c r="AK1309" s="188"/>
      <c r="AL1309" s="8"/>
      <c r="AM1309" s="8"/>
      <c r="AN1309" s="8"/>
      <c r="AO1309" s="8"/>
      <c r="AP1309" s="8"/>
      <c r="AQ1309" s="8"/>
      <c r="AR1309" s="5"/>
      <c r="AS1309" s="1"/>
      <c r="AT1309" s="8"/>
      <c r="AU1309" s="1"/>
      <c r="AV1309" s="1"/>
      <c r="AW1309" s="3"/>
      <c r="AX1309" s="3"/>
      <c r="AY1309" s="4"/>
      <c r="AZ1309" s="4"/>
      <c r="BA1309" s="4"/>
      <c r="BB1309" s="1"/>
      <c r="BC1309" s="1"/>
      <c r="BD1309" s="1"/>
      <c r="BE1309" s="1"/>
      <c r="BF1309" s="1"/>
      <c r="BG1309" s="1"/>
      <c r="BH1309" s="1"/>
      <c r="BI1309" s="1"/>
    </row>
    <row r="1310" spans="1:61" x14ac:dyDescent="0.2">
      <c r="A1310" s="125">
        <f t="shared" si="728"/>
        <v>43201</v>
      </c>
      <c r="B1310" s="177">
        <f t="shared" si="713"/>
        <v>291063.08057728229</v>
      </c>
      <c r="C1310" s="3">
        <f t="shared" si="729"/>
        <v>39293515.877933107</v>
      </c>
      <c r="D1310" s="177">
        <f t="shared" si="730"/>
        <v>232867.95430437999</v>
      </c>
      <c r="E1310" s="177">
        <f t="shared" si="731"/>
        <v>31939.049479229994</v>
      </c>
      <c r="F1310" s="178">
        <f t="shared" si="714"/>
        <v>200928.90482515001</v>
      </c>
      <c r="G1310" s="179">
        <f t="shared" si="732"/>
        <v>4946.5</v>
      </c>
      <c r="H1310" s="180">
        <f>IF(AND(N1310=1,N1309&gt;1),VLOOKUP(A1309,[1]Plan1!$CW$105:$CY$215,3),H1309)</f>
        <v>4950.95</v>
      </c>
      <c r="I1310" s="181">
        <f t="shared" si="715"/>
        <v>43142</v>
      </c>
      <c r="J1310" s="181">
        <f t="shared" si="733"/>
        <v>43170</v>
      </c>
      <c r="K1310" s="182">
        <f t="shared" si="716"/>
        <v>8.9962599818038669E-4</v>
      </c>
      <c r="L1310" s="213">
        <f t="shared" si="734"/>
        <v>43230</v>
      </c>
      <c r="M1310" s="183">
        <f t="shared" si="735"/>
        <v>21</v>
      </c>
      <c r="N1310" s="183">
        <f t="shared" si="717"/>
        <v>1</v>
      </c>
      <c r="O1310" s="177">
        <f t="shared" si="718"/>
        <v>1.00004282</v>
      </c>
      <c r="P1310" s="184">
        <f t="shared" si="712"/>
        <v>1.00320034</v>
      </c>
      <c r="Q1310" s="184">
        <f t="shared" si="736"/>
        <v>1.2495187921690969</v>
      </c>
      <c r="R1310" s="177">
        <f t="shared" si="711"/>
        <v>1.2495722899999999</v>
      </c>
      <c r="S1310" s="177">
        <f t="shared" si="737"/>
        <v>1.24951879</v>
      </c>
      <c r="T1310" s="177">
        <f t="shared" si="719"/>
        <v>290972.88449218002</v>
      </c>
      <c r="U1310" s="177">
        <f t="shared" si="720"/>
        <v>7969.3929798075978</v>
      </c>
      <c r="V1310" s="177">
        <f t="shared" si="721"/>
        <v>50146.286904404718</v>
      </c>
      <c r="W1310" s="177">
        <f t="shared" si="722"/>
        <v>290983.63418859232</v>
      </c>
      <c r="X1310" s="185">
        <f t="shared" si="723"/>
        <v>0</v>
      </c>
      <c r="Y1310" s="177">
        <f t="shared" si="724"/>
        <v>0</v>
      </c>
      <c r="Z1310" s="186">
        <f t="shared" si="725"/>
        <v>0</v>
      </c>
      <c r="AA1310" s="177">
        <f t="shared" si="738"/>
        <v>0</v>
      </c>
      <c r="AB1310" s="187">
        <f t="shared" si="739"/>
        <v>7.1215000000000001E-2</v>
      </c>
      <c r="AC1310" s="185">
        <f t="shared" si="726"/>
        <v>1</v>
      </c>
      <c r="AD1310" s="185">
        <v>252</v>
      </c>
      <c r="AE1310" s="184">
        <f t="shared" si="709"/>
        <v>1.000273027</v>
      </c>
      <c r="AF1310" s="177">
        <f t="shared" si="741"/>
        <v>79.443453730000002</v>
      </c>
      <c r="AG1310" s="177">
        <f t="shared" si="727"/>
        <v>79.446388690000006</v>
      </c>
      <c r="AH1310" s="188">
        <f t="shared" si="740"/>
        <v>0</v>
      </c>
      <c r="AI1310" s="188"/>
      <c r="AJ1310" s="188"/>
      <c r="AK1310" s="188"/>
      <c r="AL1310" s="8"/>
      <c r="AM1310" s="8"/>
      <c r="AN1310" s="8"/>
      <c r="AO1310" s="8"/>
      <c r="AP1310" s="8"/>
      <c r="AQ1310" s="8"/>
      <c r="AR1310" s="5"/>
      <c r="AS1310" s="1"/>
      <c r="AT1310" s="8"/>
      <c r="AU1310" s="1"/>
      <c r="AV1310" s="1"/>
      <c r="AW1310" s="3"/>
      <c r="AX1310" s="3"/>
      <c r="AY1310" s="4"/>
      <c r="AZ1310" s="4"/>
      <c r="BA1310" s="4"/>
      <c r="BB1310" s="1"/>
      <c r="BC1310" s="1"/>
      <c r="BD1310" s="1"/>
      <c r="BE1310" s="1"/>
      <c r="BF1310" s="1"/>
      <c r="BG1310" s="1"/>
      <c r="BH1310" s="1"/>
      <c r="BI1310" s="1"/>
    </row>
    <row r="1311" spans="1:61" x14ac:dyDescent="0.2">
      <c r="A1311" s="125">
        <f t="shared" si="728"/>
        <v>43202</v>
      </c>
      <c r="B1311" s="177">
        <f t="shared" si="713"/>
        <v>291153.30636725953</v>
      </c>
      <c r="C1311" s="3">
        <f t="shared" si="729"/>
        <v>39305696.35958004</v>
      </c>
      <c r="D1311" s="177">
        <f t="shared" si="730"/>
        <v>232867.95430437999</v>
      </c>
      <c r="E1311" s="177">
        <f t="shared" si="731"/>
        <v>31939.049479229994</v>
      </c>
      <c r="F1311" s="178">
        <f t="shared" si="714"/>
        <v>200928.90482515001</v>
      </c>
      <c r="G1311" s="179">
        <f t="shared" si="732"/>
        <v>4946.5</v>
      </c>
      <c r="H1311" s="180">
        <f>IF(AND(N1311=1,N1310&gt;1),VLOOKUP(A1310,[1]Plan1!$CW$105:$CY$215,3),H1310)</f>
        <v>4950.95</v>
      </c>
      <c r="I1311" s="181">
        <f t="shared" si="715"/>
        <v>43142</v>
      </c>
      <c r="J1311" s="181">
        <f t="shared" si="733"/>
        <v>43170</v>
      </c>
      <c r="K1311" s="182">
        <f t="shared" si="716"/>
        <v>8.9962599818038669E-4</v>
      </c>
      <c r="L1311" s="213">
        <f t="shared" si="734"/>
        <v>43230</v>
      </c>
      <c r="M1311" s="183">
        <f t="shared" si="735"/>
        <v>21</v>
      </c>
      <c r="N1311" s="183">
        <f t="shared" si="717"/>
        <v>2</v>
      </c>
      <c r="O1311" s="177">
        <f t="shared" si="718"/>
        <v>1.00008564</v>
      </c>
      <c r="P1311" s="184">
        <f t="shared" si="712"/>
        <v>1.00320034</v>
      </c>
      <c r="Q1311" s="184">
        <f t="shared" si="736"/>
        <v>1.2495187921690969</v>
      </c>
      <c r="R1311" s="177">
        <f t="shared" si="711"/>
        <v>1.2496258</v>
      </c>
      <c r="S1311" s="177">
        <f t="shared" si="737"/>
        <v>1.24951879</v>
      </c>
      <c r="T1311" s="177">
        <f t="shared" si="719"/>
        <v>290972.88449218002</v>
      </c>
      <c r="U1311" s="177">
        <f t="shared" si="720"/>
        <v>7969.3929798075978</v>
      </c>
      <c r="V1311" s="177">
        <f t="shared" si="721"/>
        <v>50157.038610101932</v>
      </c>
      <c r="W1311" s="177">
        <f t="shared" si="722"/>
        <v>290994.38589428953</v>
      </c>
      <c r="X1311" s="185">
        <f t="shared" si="723"/>
        <v>0</v>
      </c>
      <c r="Y1311" s="177">
        <f t="shared" si="724"/>
        <v>0</v>
      </c>
      <c r="Z1311" s="186">
        <f t="shared" si="725"/>
        <v>0</v>
      </c>
      <c r="AA1311" s="177">
        <f t="shared" si="738"/>
        <v>0</v>
      </c>
      <c r="AB1311" s="187">
        <f t="shared" si="739"/>
        <v>7.1215000000000001E-2</v>
      </c>
      <c r="AC1311" s="185">
        <f t="shared" si="726"/>
        <v>2</v>
      </c>
      <c r="AD1311" s="185">
        <v>252</v>
      </c>
      <c r="AE1311" s="184">
        <f t="shared" ref="AE1311:AE1374" si="742">ROUND((1+AB1311)^TRUNC((AC1311/AD1311),9),9)</f>
        <v>1.000546129</v>
      </c>
      <c r="AF1311" s="177">
        <f t="shared" si="741"/>
        <v>158.90873042999999</v>
      </c>
      <c r="AG1311" s="177">
        <f t="shared" si="727"/>
        <v>158.92047296999999</v>
      </c>
      <c r="AH1311" s="188">
        <f t="shared" si="740"/>
        <v>0</v>
      </c>
      <c r="AI1311" s="188"/>
      <c r="AJ1311" s="188"/>
      <c r="AK1311" s="188"/>
      <c r="AL1311" s="8"/>
      <c r="AM1311" s="8"/>
      <c r="AN1311" s="8"/>
      <c r="AO1311" s="8"/>
      <c r="AP1311" s="8"/>
      <c r="AQ1311" s="8"/>
      <c r="AR1311" s="5"/>
      <c r="AS1311" s="1"/>
      <c r="AT1311" s="8"/>
      <c r="AU1311" s="1"/>
      <c r="AV1311" s="1"/>
      <c r="AW1311" s="3"/>
      <c r="AX1311" s="3"/>
      <c r="AY1311" s="4"/>
      <c r="AZ1311" s="4"/>
      <c r="BA1311" s="4"/>
      <c r="BB1311" s="1"/>
      <c r="BC1311" s="1"/>
      <c r="BD1311" s="1"/>
      <c r="BE1311" s="1"/>
      <c r="BF1311" s="1"/>
      <c r="BG1311" s="1"/>
      <c r="BH1311" s="1"/>
      <c r="BI1311" s="1"/>
    </row>
    <row r="1312" spans="1:61" x14ac:dyDescent="0.2">
      <c r="A1312" s="125">
        <f t="shared" si="728"/>
        <v>43203</v>
      </c>
      <c r="B1312" s="177">
        <f t="shared" si="713"/>
        <v>291243.55784431763</v>
      </c>
      <c r="C1312" s="3">
        <f t="shared" si="729"/>
        <v>39317880.308982879</v>
      </c>
      <c r="D1312" s="177">
        <f t="shared" si="730"/>
        <v>232867.95430437999</v>
      </c>
      <c r="E1312" s="177">
        <f t="shared" si="731"/>
        <v>31939.049479229994</v>
      </c>
      <c r="F1312" s="178">
        <f t="shared" si="714"/>
        <v>200928.90482515001</v>
      </c>
      <c r="G1312" s="179">
        <f t="shared" si="732"/>
        <v>4946.5</v>
      </c>
      <c r="H1312" s="180">
        <f>IF(AND(N1312=1,N1311&gt;1),VLOOKUP(A1311,[1]Plan1!$CW$105:$CY$215,3),H1311)</f>
        <v>4950.95</v>
      </c>
      <c r="I1312" s="181">
        <f t="shared" si="715"/>
        <v>43142</v>
      </c>
      <c r="J1312" s="181">
        <f t="shared" si="733"/>
        <v>43170</v>
      </c>
      <c r="K1312" s="182">
        <f t="shared" si="716"/>
        <v>8.9962599818038669E-4</v>
      </c>
      <c r="L1312" s="213">
        <f t="shared" si="734"/>
        <v>43230</v>
      </c>
      <c r="M1312" s="183">
        <f t="shared" si="735"/>
        <v>21</v>
      </c>
      <c r="N1312" s="183">
        <f t="shared" si="717"/>
        <v>3</v>
      </c>
      <c r="O1312" s="177">
        <f t="shared" si="718"/>
        <v>1.00012846</v>
      </c>
      <c r="P1312" s="184">
        <f t="shared" si="712"/>
        <v>1.00320034</v>
      </c>
      <c r="Q1312" s="184">
        <f t="shared" si="736"/>
        <v>1.2495187921690969</v>
      </c>
      <c r="R1312" s="177">
        <f t="shared" si="711"/>
        <v>1.2496792999999999</v>
      </c>
      <c r="S1312" s="177">
        <f t="shared" si="737"/>
        <v>1.24951879</v>
      </c>
      <c r="T1312" s="177">
        <f t="shared" si="719"/>
        <v>290972.88449218002</v>
      </c>
      <c r="U1312" s="177">
        <f t="shared" si="720"/>
        <v>7969.3929798075978</v>
      </c>
      <c r="V1312" s="177">
        <f t="shared" si="721"/>
        <v>50167.788306510061</v>
      </c>
      <c r="W1312" s="177">
        <f t="shared" si="722"/>
        <v>291005.13559069764</v>
      </c>
      <c r="X1312" s="185">
        <f t="shared" si="723"/>
        <v>0</v>
      </c>
      <c r="Y1312" s="177">
        <f t="shared" si="724"/>
        <v>0</v>
      </c>
      <c r="Z1312" s="186">
        <f t="shared" si="725"/>
        <v>0</v>
      </c>
      <c r="AA1312" s="177">
        <f t="shared" si="738"/>
        <v>0</v>
      </c>
      <c r="AB1312" s="187">
        <f t="shared" si="739"/>
        <v>7.1215000000000001E-2</v>
      </c>
      <c r="AC1312" s="185">
        <f t="shared" si="726"/>
        <v>3</v>
      </c>
      <c r="AD1312" s="185">
        <v>252</v>
      </c>
      <c r="AE1312" s="184">
        <f t="shared" si="742"/>
        <v>1.0008193059999999</v>
      </c>
      <c r="AF1312" s="177">
        <f t="shared" si="741"/>
        <v>238.39583010000001</v>
      </c>
      <c r="AG1312" s="177">
        <f t="shared" si="727"/>
        <v>238.42225361999999</v>
      </c>
      <c r="AH1312" s="188">
        <f t="shared" si="740"/>
        <v>0</v>
      </c>
      <c r="AI1312" s="188"/>
      <c r="AJ1312" s="188"/>
      <c r="AK1312" s="188"/>
      <c r="AL1312" s="8"/>
      <c r="AM1312" s="8"/>
      <c r="AN1312" s="8"/>
      <c r="AO1312" s="8"/>
      <c r="AP1312" s="8"/>
      <c r="AQ1312" s="8"/>
      <c r="AR1312" s="5"/>
      <c r="AS1312" s="1"/>
      <c r="AT1312" s="8"/>
      <c r="AU1312" s="1"/>
      <c r="AV1312" s="1"/>
      <c r="AW1312" s="3"/>
      <c r="AX1312" s="3"/>
      <c r="AY1312" s="4"/>
      <c r="AZ1312" s="4"/>
      <c r="BA1312" s="4"/>
      <c r="BB1312" s="1"/>
      <c r="BC1312" s="1"/>
      <c r="BD1312" s="1"/>
      <c r="BE1312" s="1"/>
      <c r="BF1312" s="1"/>
      <c r="BG1312" s="1"/>
      <c r="BH1312" s="1"/>
      <c r="BI1312" s="1"/>
    </row>
    <row r="1313" spans="1:61" x14ac:dyDescent="0.2">
      <c r="A1313" s="125">
        <f t="shared" si="728"/>
        <v>43204</v>
      </c>
      <c r="B1313" s="177">
        <f t="shared" si="713"/>
        <v>291333.84075265389</v>
      </c>
      <c r="C1313" s="3">
        <f t="shared" si="729"/>
        <v>39330068.501608275</v>
      </c>
      <c r="D1313" s="177">
        <f t="shared" si="730"/>
        <v>232867.95430437999</v>
      </c>
      <c r="E1313" s="177">
        <f t="shared" si="731"/>
        <v>31939.049479229994</v>
      </c>
      <c r="F1313" s="178">
        <f t="shared" si="714"/>
        <v>200928.90482515001</v>
      </c>
      <c r="G1313" s="179">
        <f t="shared" si="732"/>
        <v>4946.5</v>
      </c>
      <c r="H1313" s="180">
        <f>IF(AND(N1313=1,N1312&gt;1),VLOOKUP(A1312,[1]Plan1!$CW$105:$CY$215,3),H1312)</f>
        <v>4950.95</v>
      </c>
      <c r="I1313" s="181">
        <f t="shared" si="715"/>
        <v>43142</v>
      </c>
      <c r="J1313" s="181">
        <f t="shared" si="733"/>
        <v>43170</v>
      </c>
      <c r="K1313" s="182">
        <f t="shared" si="716"/>
        <v>8.9962599818038669E-4</v>
      </c>
      <c r="L1313" s="213">
        <f t="shared" si="734"/>
        <v>43230</v>
      </c>
      <c r="M1313" s="183">
        <f t="shared" si="735"/>
        <v>21</v>
      </c>
      <c r="N1313" s="183">
        <f t="shared" si="717"/>
        <v>4</v>
      </c>
      <c r="O1313" s="177">
        <f t="shared" si="718"/>
        <v>1.0001712899999999</v>
      </c>
      <c r="P1313" s="184">
        <f t="shared" si="712"/>
        <v>1.00320034</v>
      </c>
      <c r="Q1313" s="184">
        <f t="shared" si="736"/>
        <v>1.2495187921690969</v>
      </c>
      <c r="R1313" s="177">
        <f t="shared" si="711"/>
        <v>1.24973282</v>
      </c>
      <c r="S1313" s="177">
        <f t="shared" si="737"/>
        <v>1.24951879</v>
      </c>
      <c r="T1313" s="177">
        <f t="shared" si="719"/>
        <v>290972.88449218002</v>
      </c>
      <c r="U1313" s="177">
        <f t="shared" si="720"/>
        <v>7969.3929798075978</v>
      </c>
      <c r="V1313" s="177">
        <f t="shared" si="721"/>
        <v>50178.542021496309</v>
      </c>
      <c r="W1313" s="177">
        <f t="shared" si="722"/>
        <v>291015.8893056839</v>
      </c>
      <c r="X1313" s="185">
        <f t="shared" si="723"/>
        <v>0</v>
      </c>
      <c r="Y1313" s="177">
        <f t="shared" si="724"/>
        <v>0</v>
      </c>
      <c r="Z1313" s="186">
        <f t="shared" si="725"/>
        <v>0</v>
      </c>
      <c r="AA1313" s="177">
        <f t="shared" si="738"/>
        <v>0</v>
      </c>
      <c r="AB1313" s="187">
        <f t="shared" si="739"/>
        <v>7.1215000000000001E-2</v>
      </c>
      <c r="AC1313" s="185">
        <f t="shared" si="726"/>
        <v>4</v>
      </c>
      <c r="AD1313" s="185">
        <v>252</v>
      </c>
      <c r="AE1313" s="184">
        <f t="shared" si="742"/>
        <v>1.001092557</v>
      </c>
      <c r="AF1313" s="177">
        <f t="shared" si="741"/>
        <v>317.90446176</v>
      </c>
      <c r="AG1313" s="177">
        <f t="shared" si="727"/>
        <v>317.95144697000001</v>
      </c>
      <c r="AH1313" s="188">
        <f t="shared" si="740"/>
        <v>0</v>
      </c>
      <c r="AI1313" s="188"/>
      <c r="AJ1313" s="188"/>
      <c r="AK1313" s="188"/>
      <c r="AL1313" s="8"/>
      <c r="AM1313" s="8"/>
      <c r="AN1313" s="8"/>
      <c r="AO1313" s="8"/>
      <c r="AP1313" s="8"/>
      <c r="AQ1313" s="8"/>
      <c r="AR1313" s="5"/>
      <c r="AS1313" s="1"/>
      <c r="AT1313" s="8"/>
      <c r="AU1313" s="1"/>
      <c r="AV1313" s="1"/>
      <c r="AW1313" s="3"/>
      <c r="AX1313" s="3"/>
      <c r="AY1313" s="4"/>
      <c r="AZ1313" s="4"/>
      <c r="BA1313" s="4"/>
      <c r="BB1313" s="1"/>
      <c r="BC1313" s="1"/>
      <c r="BD1313" s="1"/>
      <c r="BE1313" s="1"/>
      <c r="BF1313" s="1"/>
      <c r="BG1313" s="1"/>
      <c r="BH1313" s="1"/>
      <c r="BI1313" s="1"/>
    </row>
    <row r="1314" spans="1:61" x14ac:dyDescent="0.2">
      <c r="A1314" s="125">
        <f t="shared" si="728"/>
        <v>43205</v>
      </c>
      <c r="B1314" s="177">
        <f t="shared" si="713"/>
        <v>291333.84075265389</v>
      </c>
      <c r="C1314" s="3">
        <f t="shared" si="729"/>
        <v>39330068.501608275</v>
      </c>
      <c r="D1314" s="177">
        <f t="shared" si="730"/>
        <v>232867.95430437999</v>
      </c>
      <c r="E1314" s="177">
        <f t="shared" si="731"/>
        <v>31939.049479229994</v>
      </c>
      <c r="F1314" s="178">
        <f t="shared" si="714"/>
        <v>200928.90482515001</v>
      </c>
      <c r="G1314" s="179">
        <f t="shared" si="732"/>
        <v>4946.5</v>
      </c>
      <c r="H1314" s="180">
        <f>IF(AND(N1314=1,N1313&gt;1),VLOOKUP(A1313,[1]Plan1!$CW$105:$CY$215,3),H1313)</f>
        <v>4950.95</v>
      </c>
      <c r="I1314" s="181">
        <f t="shared" si="715"/>
        <v>43142</v>
      </c>
      <c r="J1314" s="181">
        <f t="shared" si="733"/>
        <v>43170</v>
      </c>
      <c r="K1314" s="182">
        <f t="shared" si="716"/>
        <v>8.9962599818038669E-4</v>
      </c>
      <c r="L1314" s="213">
        <f t="shared" si="734"/>
        <v>43230</v>
      </c>
      <c r="M1314" s="183">
        <f t="shared" si="735"/>
        <v>21</v>
      </c>
      <c r="N1314" s="183">
        <f t="shared" si="717"/>
        <v>4</v>
      </c>
      <c r="O1314" s="177">
        <f t="shared" si="718"/>
        <v>1.0001712899999999</v>
      </c>
      <c r="P1314" s="184">
        <f t="shared" si="712"/>
        <v>1.00320034</v>
      </c>
      <c r="Q1314" s="184">
        <f t="shared" si="736"/>
        <v>1.2495187921690969</v>
      </c>
      <c r="R1314" s="177">
        <f t="shared" si="711"/>
        <v>1.24973282</v>
      </c>
      <c r="S1314" s="177">
        <f t="shared" si="737"/>
        <v>1.24951879</v>
      </c>
      <c r="T1314" s="177">
        <f t="shared" si="719"/>
        <v>290972.88449218002</v>
      </c>
      <c r="U1314" s="177">
        <f t="shared" si="720"/>
        <v>7969.3929798075978</v>
      </c>
      <c r="V1314" s="177">
        <f t="shared" si="721"/>
        <v>50178.542021496309</v>
      </c>
      <c r="W1314" s="177">
        <f t="shared" si="722"/>
        <v>291015.8893056839</v>
      </c>
      <c r="X1314" s="185">
        <f t="shared" si="723"/>
        <v>0</v>
      </c>
      <c r="Y1314" s="177">
        <f t="shared" si="724"/>
        <v>0</v>
      </c>
      <c r="Z1314" s="186">
        <f t="shared" si="725"/>
        <v>0</v>
      </c>
      <c r="AA1314" s="177">
        <f t="shared" si="738"/>
        <v>0</v>
      </c>
      <c r="AB1314" s="187">
        <f t="shared" si="739"/>
        <v>7.1215000000000001E-2</v>
      </c>
      <c r="AC1314" s="185">
        <f t="shared" si="726"/>
        <v>4</v>
      </c>
      <c r="AD1314" s="185">
        <v>252</v>
      </c>
      <c r="AE1314" s="184">
        <f t="shared" si="742"/>
        <v>1.001092557</v>
      </c>
      <c r="AF1314" s="177">
        <f t="shared" si="741"/>
        <v>317.90446176</v>
      </c>
      <c r="AG1314" s="177">
        <f t="shared" si="727"/>
        <v>317.95144697000001</v>
      </c>
      <c r="AH1314" s="188">
        <f t="shared" si="740"/>
        <v>0</v>
      </c>
      <c r="AI1314" s="188"/>
      <c r="AJ1314" s="188"/>
      <c r="AK1314" s="188"/>
      <c r="AL1314" s="8"/>
      <c r="AM1314" s="8"/>
      <c r="AN1314" s="8"/>
      <c r="AO1314" s="8"/>
      <c r="AP1314" s="8"/>
      <c r="AQ1314" s="8"/>
      <c r="AR1314" s="5"/>
      <c r="AS1314" s="1"/>
      <c r="AT1314" s="8"/>
      <c r="AU1314" s="1"/>
      <c r="AV1314" s="1"/>
      <c r="AW1314" s="3"/>
      <c r="AX1314" s="3"/>
      <c r="AY1314" s="4"/>
      <c r="AZ1314" s="4"/>
      <c r="BA1314" s="4"/>
      <c r="BB1314" s="1"/>
      <c r="BC1314" s="1"/>
      <c r="BD1314" s="1"/>
      <c r="BE1314" s="1"/>
      <c r="BF1314" s="1"/>
      <c r="BG1314" s="1"/>
      <c r="BH1314" s="1"/>
      <c r="BI1314" s="1"/>
    </row>
    <row r="1315" spans="1:61" x14ac:dyDescent="0.2">
      <c r="A1315" s="125">
        <f t="shared" si="728"/>
        <v>43206</v>
      </c>
      <c r="B1315" s="177">
        <f t="shared" si="713"/>
        <v>291333.84075265389</v>
      </c>
      <c r="C1315" s="3">
        <f t="shared" si="729"/>
        <v>39330068.501608275</v>
      </c>
      <c r="D1315" s="177">
        <f t="shared" si="730"/>
        <v>232867.95430437999</v>
      </c>
      <c r="E1315" s="177">
        <f t="shared" si="731"/>
        <v>31939.049479229994</v>
      </c>
      <c r="F1315" s="178">
        <f t="shared" si="714"/>
        <v>200928.90482515001</v>
      </c>
      <c r="G1315" s="179">
        <f t="shared" si="732"/>
        <v>4946.5</v>
      </c>
      <c r="H1315" s="180">
        <f>IF(AND(N1315=1,N1314&gt;1),VLOOKUP(A1314,[1]Plan1!$CW$105:$CY$215,3),H1314)</f>
        <v>4950.95</v>
      </c>
      <c r="I1315" s="181">
        <f t="shared" si="715"/>
        <v>43142</v>
      </c>
      <c r="J1315" s="181">
        <f t="shared" si="733"/>
        <v>43170</v>
      </c>
      <c r="K1315" s="182">
        <f t="shared" si="716"/>
        <v>8.9962599818038669E-4</v>
      </c>
      <c r="L1315" s="213">
        <f t="shared" si="734"/>
        <v>43230</v>
      </c>
      <c r="M1315" s="183">
        <f t="shared" si="735"/>
        <v>21</v>
      </c>
      <c r="N1315" s="183">
        <f t="shared" si="717"/>
        <v>4</v>
      </c>
      <c r="O1315" s="177">
        <f t="shared" si="718"/>
        <v>1.0001712899999999</v>
      </c>
      <c r="P1315" s="184">
        <f t="shared" si="712"/>
        <v>1.00320034</v>
      </c>
      <c r="Q1315" s="184">
        <f t="shared" si="736"/>
        <v>1.2495187921690969</v>
      </c>
      <c r="R1315" s="177">
        <f t="shared" si="711"/>
        <v>1.24973282</v>
      </c>
      <c r="S1315" s="177">
        <f t="shared" si="737"/>
        <v>1.24951879</v>
      </c>
      <c r="T1315" s="177">
        <f t="shared" si="719"/>
        <v>290972.88449218002</v>
      </c>
      <c r="U1315" s="177">
        <f t="shared" si="720"/>
        <v>7969.3929798075978</v>
      </c>
      <c r="V1315" s="177">
        <f t="shared" si="721"/>
        <v>50178.542021496309</v>
      </c>
      <c r="W1315" s="177">
        <f t="shared" si="722"/>
        <v>291015.8893056839</v>
      </c>
      <c r="X1315" s="185">
        <f t="shared" si="723"/>
        <v>0</v>
      </c>
      <c r="Y1315" s="177">
        <f t="shared" si="724"/>
        <v>0</v>
      </c>
      <c r="Z1315" s="186">
        <f t="shared" si="725"/>
        <v>0</v>
      </c>
      <c r="AA1315" s="177">
        <f t="shared" si="738"/>
        <v>0</v>
      </c>
      <c r="AB1315" s="187">
        <f t="shared" si="739"/>
        <v>7.1215000000000001E-2</v>
      </c>
      <c r="AC1315" s="185">
        <f t="shared" si="726"/>
        <v>4</v>
      </c>
      <c r="AD1315" s="185">
        <v>252</v>
      </c>
      <c r="AE1315" s="184">
        <f t="shared" si="742"/>
        <v>1.001092557</v>
      </c>
      <c r="AF1315" s="177">
        <f t="shared" si="741"/>
        <v>317.90446176</v>
      </c>
      <c r="AG1315" s="177">
        <f t="shared" si="727"/>
        <v>317.95144697000001</v>
      </c>
      <c r="AH1315" s="188">
        <f t="shared" si="740"/>
        <v>0</v>
      </c>
      <c r="AI1315" s="188"/>
      <c r="AJ1315" s="188"/>
      <c r="AK1315" s="188"/>
      <c r="AL1315" s="8"/>
      <c r="AM1315" s="8"/>
      <c r="AN1315" s="8"/>
      <c r="AO1315" s="8"/>
      <c r="AP1315" s="8"/>
      <c r="AQ1315" s="8"/>
      <c r="AR1315" s="5"/>
      <c r="AS1315" s="1"/>
      <c r="AT1315" s="8"/>
      <c r="AU1315" s="1"/>
      <c r="AV1315" s="1"/>
      <c r="AW1315" s="3"/>
      <c r="AX1315" s="3"/>
      <c r="AY1315" s="4"/>
      <c r="AZ1315" s="4"/>
      <c r="BA1315" s="4"/>
      <c r="BB1315" s="1"/>
      <c r="BC1315" s="1"/>
      <c r="BD1315" s="1"/>
      <c r="BE1315" s="1"/>
      <c r="BF1315" s="1"/>
      <c r="BG1315" s="1"/>
      <c r="BH1315" s="1"/>
      <c r="BI1315" s="1"/>
    </row>
    <row r="1316" spans="1:61" x14ac:dyDescent="0.2">
      <c r="A1316" s="125">
        <f t="shared" si="728"/>
        <v>43207</v>
      </c>
      <c r="B1316" s="177">
        <f t="shared" si="713"/>
        <v>291424.14935288113</v>
      </c>
      <c r="C1316" s="3">
        <f t="shared" si="729"/>
        <v>39342260.162638955</v>
      </c>
      <c r="D1316" s="177">
        <f t="shared" si="730"/>
        <v>232867.95430437999</v>
      </c>
      <c r="E1316" s="177">
        <f t="shared" si="731"/>
        <v>31939.049479229994</v>
      </c>
      <c r="F1316" s="178">
        <f t="shared" si="714"/>
        <v>200928.90482515001</v>
      </c>
      <c r="G1316" s="179">
        <f t="shared" si="732"/>
        <v>4946.5</v>
      </c>
      <c r="H1316" s="180">
        <f>IF(AND(N1316=1,N1315&gt;1),VLOOKUP(A1315,[1]Plan1!$CW$105:$CY$215,3),H1315)</f>
        <v>4950.95</v>
      </c>
      <c r="I1316" s="181">
        <f t="shared" si="715"/>
        <v>43142</v>
      </c>
      <c r="J1316" s="181">
        <f t="shared" si="733"/>
        <v>43170</v>
      </c>
      <c r="K1316" s="182">
        <f t="shared" si="716"/>
        <v>8.9962599818038669E-4</v>
      </c>
      <c r="L1316" s="213">
        <f t="shared" si="734"/>
        <v>43230</v>
      </c>
      <c r="M1316" s="183">
        <f t="shared" si="735"/>
        <v>21</v>
      </c>
      <c r="N1316" s="183">
        <f t="shared" si="717"/>
        <v>5</v>
      </c>
      <c r="O1316" s="177">
        <f t="shared" si="718"/>
        <v>1.0002141200000001</v>
      </c>
      <c r="P1316" s="184">
        <f t="shared" si="712"/>
        <v>1.00320034</v>
      </c>
      <c r="Q1316" s="184">
        <f t="shared" si="736"/>
        <v>1.2495187921690969</v>
      </c>
      <c r="R1316" s="177">
        <f t="shared" si="711"/>
        <v>1.2497863300000001</v>
      </c>
      <c r="S1316" s="177">
        <f t="shared" si="737"/>
        <v>1.24951879</v>
      </c>
      <c r="T1316" s="177">
        <f t="shared" si="719"/>
        <v>290972.88449218002</v>
      </c>
      <c r="U1316" s="177">
        <f t="shared" si="720"/>
        <v>7969.3929798075978</v>
      </c>
      <c r="V1316" s="177">
        <f t="shared" si="721"/>
        <v>50189.293727193522</v>
      </c>
      <c r="W1316" s="177">
        <f t="shared" si="722"/>
        <v>291026.64101138111</v>
      </c>
      <c r="X1316" s="185">
        <f t="shared" si="723"/>
        <v>0</v>
      </c>
      <c r="Y1316" s="177">
        <f t="shared" si="724"/>
        <v>0</v>
      </c>
      <c r="Z1316" s="186">
        <f t="shared" si="725"/>
        <v>0</v>
      </c>
      <c r="AA1316" s="177">
        <f t="shared" si="738"/>
        <v>0</v>
      </c>
      <c r="AB1316" s="187">
        <f t="shared" si="739"/>
        <v>7.1215000000000001E-2</v>
      </c>
      <c r="AC1316" s="185">
        <f t="shared" si="726"/>
        <v>5</v>
      </c>
      <c r="AD1316" s="185">
        <v>252</v>
      </c>
      <c r="AE1316" s="184">
        <f t="shared" si="742"/>
        <v>1.0013658830000001</v>
      </c>
      <c r="AF1316" s="177">
        <f t="shared" si="741"/>
        <v>397.43491638</v>
      </c>
      <c r="AG1316" s="177">
        <f t="shared" si="727"/>
        <v>397.50834149999997</v>
      </c>
      <c r="AH1316" s="188">
        <f t="shared" si="740"/>
        <v>0</v>
      </c>
      <c r="AI1316" s="188"/>
      <c r="AJ1316" s="188"/>
      <c r="AK1316" s="188"/>
      <c r="AL1316" s="8"/>
      <c r="AM1316" s="8"/>
      <c r="AN1316" s="8"/>
      <c r="AO1316" s="8"/>
      <c r="AP1316" s="8"/>
      <c r="AQ1316" s="8"/>
      <c r="AR1316" s="5"/>
      <c r="AS1316" s="1"/>
      <c r="AT1316" s="8"/>
      <c r="AU1316" s="1"/>
      <c r="AV1316" s="1"/>
      <c r="AW1316" s="3"/>
      <c r="AX1316" s="3"/>
      <c r="AY1316" s="4"/>
      <c r="AZ1316" s="4"/>
      <c r="BA1316" s="4"/>
      <c r="BB1316" s="1"/>
      <c r="BC1316" s="1"/>
      <c r="BD1316" s="1"/>
      <c r="BE1316" s="1"/>
      <c r="BF1316" s="1"/>
      <c r="BG1316" s="1"/>
      <c r="BH1316" s="1"/>
      <c r="BI1316" s="1"/>
    </row>
    <row r="1317" spans="1:61" x14ac:dyDescent="0.2">
      <c r="A1317" s="125">
        <f t="shared" si="728"/>
        <v>43208</v>
      </c>
      <c r="B1317" s="177">
        <f t="shared" si="713"/>
        <v>291514.48737989739</v>
      </c>
      <c r="C1317" s="3">
        <f t="shared" si="729"/>
        <v>39354455.796286151</v>
      </c>
      <c r="D1317" s="177">
        <f t="shared" si="730"/>
        <v>232867.95430437999</v>
      </c>
      <c r="E1317" s="177">
        <f t="shared" si="731"/>
        <v>31939.049479229994</v>
      </c>
      <c r="F1317" s="178">
        <f t="shared" si="714"/>
        <v>200928.90482515001</v>
      </c>
      <c r="G1317" s="179">
        <f t="shared" si="732"/>
        <v>4946.5</v>
      </c>
      <c r="H1317" s="180">
        <f>IF(AND(N1317=1,N1316&gt;1),VLOOKUP(A1316,[1]Plan1!$CW$105:$CY$215,3),H1316)</f>
        <v>4950.95</v>
      </c>
      <c r="I1317" s="181">
        <f t="shared" si="715"/>
        <v>43142</v>
      </c>
      <c r="J1317" s="181">
        <f t="shared" si="733"/>
        <v>43170</v>
      </c>
      <c r="K1317" s="182">
        <f t="shared" si="716"/>
        <v>8.9962599818038669E-4</v>
      </c>
      <c r="L1317" s="213">
        <f t="shared" si="734"/>
        <v>43230</v>
      </c>
      <c r="M1317" s="183">
        <f t="shared" si="735"/>
        <v>21</v>
      </c>
      <c r="N1317" s="183">
        <f t="shared" si="717"/>
        <v>6</v>
      </c>
      <c r="O1317" s="177">
        <f t="shared" si="718"/>
        <v>1.00025695</v>
      </c>
      <c r="P1317" s="184">
        <f t="shared" si="712"/>
        <v>1.00320034</v>
      </c>
      <c r="Q1317" s="184">
        <f t="shared" si="736"/>
        <v>1.2495187921690969</v>
      </c>
      <c r="R1317" s="177">
        <f t="shared" si="711"/>
        <v>1.2498398500000001</v>
      </c>
      <c r="S1317" s="177">
        <f t="shared" si="737"/>
        <v>1.24951879</v>
      </c>
      <c r="T1317" s="177">
        <f t="shared" si="719"/>
        <v>290972.88449218002</v>
      </c>
      <c r="U1317" s="177">
        <f t="shared" si="720"/>
        <v>7969.3929798075978</v>
      </c>
      <c r="V1317" s="177">
        <f t="shared" si="721"/>
        <v>50200.04744217977</v>
      </c>
      <c r="W1317" s="177">
        <f t="shared" si="722"/>
        <v>291037.39472636738</v>
      </c>
      <c r="X1317" s="185">
        <f t="shared" si="723"/>
        <v>0</v>
      </c>
      <c r="Y1317" s="177">
        <f t="shared" si="724"/>
        <v>0</v>
      </c>
      <c r="Z1317" s="186">
        <f t="shared" si="725"/>
        <v>0</v>
      </c>
      <c r="AA1317" s="177">
        <f t="shared" si="738"/>
        <v>0</v>
      </c>
      <c r="AB1317" s="187">
        <f t="shared" si="739"/>
        <v>7.1215000000000001E-2</v>
      </c>
      <c r="AC1317" s="185">
        <f t="shared" si="726"/>
        <v>6</v>
      </c>
      <c r="AD1317" s="185">
        <v>252</v>
      </c>
      <c r="AE1317" s="184">
        <f t="shared" si="742"/>
        <v>1.001639283</v>
      </c>
      <c r="AF1317" s="177">
        <f t="shared" si="741"/>
        <v>476.98690299999998</v>
      </c>
      <c r="AG1317" s="177">
        <f t="shared" si="727"/>
        <v>477.09265353000001</v>
      </c>
      <c r="AH1317" s="188">
        <f t="shared" si="740"/>
        <v>0</v>
      </c>
      <c r="AI1317" s="188"/>
      <c r="AJ1317" s="188"/>
      <c r="AK1317" s="188"/>
      <c r="AL1317" s="8"/>
      <c r="AM1317" s="8"/>
      <c r="AN1317" s="8"/>
      <c r="AO1317" s="8"/>
      <c r="AP1317" s="8"/>
      <c r="AQ1317" s="8"/>
      <c r="AR1317" s="5"/>
      <c r="AS1317" s="1"/>
      <c r="AT1317" s="8"/>
      <c r="AU1317" s="1"/>
      <c r="AV1317" s="1"/>
      <c r="AW1317" s="3"/>
      <c r="AX1317" s="3"/>
      <c r="AY1317" s="4"/>
      <c r="AZ1317" s="4"/>
      <c r="BA1317" s="4"/>
      <c r="BB1317" s="1"/>
      <c r="BC1317" s="1"/>
      <c r="BD1317" s="1"/>
      <c r="BE1317" s="1"/>
      <c r="BF1317" s="1"/>
      <c r="BG1317" s="1"/>
      <c r="BH1317" s="1"/>
      <c r="BI1317" s="1"/>
    </row>
    <row r="1318" spans="1:61" x14ac:dyDescent="0.2">
      <c r="A1318" s="125">
        <f t="shared" si="728"/>
        <v>43209</v>
      </c>
      <c r="B1318" s="177">
        <f t="shared" si="713"/>
        <v>291604.85311566357</v>
      </c>
      <c r="C1318" s="3">
        <f t="shared" si="729"/>
        <v>39366655.170614585</v>
      </c>
      <c r="D1318" s="177">
        <f t="shared" si="730"/>
        <v>232867.95430437999</v>
      </c>
      <c r="E1318" s="177">
        <f t="shared" si="731"/>
        <v>31939.049479229994</v>
      </c>
      <c r="F1318" s="178">
        <f t="shared" si="714"/>
        <v>200928.90482515001</v>
      </c>
      <c r="G1318" s="179">
        <f t="shared" si="732"/>
        <v>4946.5</v>
      </c>
      <c r="H1318" s="180">
        <f>IF(AND(N1318=1,N1317&gt;1),VLOOKUP(A1317,[1]Plan1!$CW$105:$CY$215,3),H1317)</f>
        <v>4950.95</v>
      </c>
      <c r="I1318" s="181">
        <f t="shared" si="715"/>
        <v>43142</v>
      </c>
      <c r="J1318" s="181">
        <f t="shared" si="733"/>
        <v>43170</v>
      </c>
      <c r="K1318" s="182">
        <f t="shared" si="716"/>
        <v>8.9962599818038669E-4</v>
      </c>
      <c r="L1318" s="213">
        <f t="shared" si="734"/>
        <v>43230</v>
      </c>
      <c r="M1318" s="183">
        <f t="shared" si="735"/>
        <v>21</v>
      </c>
      <c r="N1318" s="183">
        <f t="shared" si="717"/>
        <v>7</v>
      </c>
      <c r="O1318" s="177">
        <f t="shared" si="718"/>
        <v>1.00029978</v>
      </c>
      <c r="P1318" s="184">
        <f t="shared" si="712"/>
        <v>1.00320034</v>
      </c>
      <c r="Q1318" s="184">
        <f t="shared" si="736"/>
        <v>1.2495187921690969</v>
      </c>
      <c r="R1318" s="177">
        <f t="shared" si="711"/>
        <v>1.2498933699999999</v>
      </c>
      <c r="S1318" s="177">
        <f t="shared" si="737"/>
        <v>1.24951879</v>
      </c>
      <c r="T1318" s="177">
        <f t="shared" si="719"/>
        <v>290972.88449218002</v>
      </c>
      <c r="U1318" s="177">
        <f t="shared" si="720"/>
        <v>7969.3929798075978</v>
      </c>
      <c r="V1318" s="177">
        <f t="shared" si="721"/>
        <v>50210.801157165974</v>
      </c>
      <c r="W1318" s="177">
        <f t="shared" si="722"/>
        <v>291048.14844135358</v>
      </c>
      <c r="X1318" s="185">
        <f t="shared" si="723"/>
        <v>0</v>
      </c>
      <c r="Y1318" s="177">
        <f t="shared" si="724"/>
        <v>0</v>
      </c>
      <c r="Z1318" s="186">
        <f t="shared" si="725"/>
        <v>0</v>
      </c>
      <c r="AA1318" s="177">
        <f t="shared" si="738"/>
        <v>0</v>
      </c>
      <c r="AB1318" s="187">
        <f t="shared" si="739"/>
        <v>7.1215000000000001E-2</v>
      </c>
      <c r="AC1318" s="185">
        <f t="shared" si="726"/>
        <v>7</v>
      </c>
      <c r="AD1318" s="185">
        <v>252</v>
      </c>
      <c r="AE1318" s="184">
        <f t="shared" si="742"/>
        <v>1.001912758</v>
      </c>
      <c r="AF1318" s="177">
        <f t="shared" si="741"/>
        <v>556.56071258999998</v>
      </c>
      <c r="AG1318" s="177">
        <f t="shared" si="727"/>
        <v>556.70467430999997</v>
      </c>
      <c r="AH1318" s="188">
        <f t="shared" si="740"/>
        <v>0</v>
      </c>
      <c r="AI1318" s="188"/>
      <c r="AJ1318" s="188"/>
      <c r="AK1318" s="188"/>
      <c r="AL1318" s="8"/>
      <c r="AM1318" s="8"/>
      <c r="AN1318" s="8"/>
      <c r="AO1318" s="8"/>
      <c r="AP1318" s="8"/>
      <c r="AQ1318" s="8"/>
      <c r="AR1318" s="5"/>
      <c r="AS1318" s="1"/>
      <c r="AT1318" s="8"/>
      <c r="AU1318" s="1"/>
      <c r="AV1318" s="1"/>
      <c r="AW1318" s="3"/>
      <c r="AX1318" s="3"/>
      <c r="AY1318" s="4"/>
      <c r="AZ1318" s="4"/>
      <c r="BA1318" s="4"/>
      <c r="BB1318" s="1"/>
      <c r="BC1318" s="1"/>
      <c r="BD1318" s="1"/>
      <c r="BE1318" s="1"/>
      <c r="BF1318" s="1"/>
      <c r="BG1318" s="1"/>
      <c r="BH1318" s="1"/>
      <c r="BI1318" s="1"/>
    </row>
    <row r="1319" spans="1:61" x14ac:dyDescent="0.2">
      <c r="A1319" s="125">
        <f t="shared" si="728"/>
        <v>43210</v>
      </c>
      <c r="B1319" s="177">
        <f t="shared" si="713"/>
        <v>291695.24454891082</v>
      </c>
      <c r="C1319" s="3">
        <f t="shared" si="729"/>
        <v>39378858.014102958</v>
      </c>
      <c r="D1319" s="177">
        <f t="shared" si="730"/>
        <v>232867.95430437999</v>
      </c>
      <c r="E1319" s="177">
        <f t="shared" si="731"/>
        <v>31939.049479229994</v>
      </c>
      <c r="F1319" s="178">
        <f t="shared" si="714"/>
        <v>200928.90482515001</v>
      </c>
      <c r="G1319" s="179">
        <f t="shared" si="732"/>
        <v>4946.5</v>
      </c>
      <c r="H1319" s="180">
        <f>IF(AND(N1319=1,N1318&gt;1),VLOOKUP(A1318,[1]Plan1!$CW$105:$CY$215,3),H1318)</f>
        <v>4950.95</v>
      </c>
      <c r="I1319" s="181">
        <f t="shared" si="715"/>
        <v>43142</v>
      </c>
      <c r="J1319" s="181">
        <f t="shared" si="733"/>
        <v>43170</v>
      </c>
      <c r="K1319" s="182">
        <f t="shared" si="716"/>
        <v>8.9962599818038669E-4</v>
      </c>
      <c r="L1319" s="213">
        <f t="shared" si="734"/>
        <v>43230</v>
      </c>
      <c r="M1319" s="183">
        <f t="shared" si="735"/>
        <v>21</v>
      </c>
      <c r="N1319" s="183">
        <f t="shared" si="717"/>
        <v>8</v>
      </c>
      <c r="O1319" s="177">
        <f t="shared" si="718"/>
        <v>1.0003426099999999</v>
      </c>
      <c r="P1319" s="184">
        <f t="shared" si="712"/>
        <v>1.00320034</v>
      </c>
      <c r="Q1319" s="184">
        <f t="shared" si="736"/>
        <v>1.2495187921690969</v>
      </c>
      <c r="R1319" s="177">
        <f t="shared" si="711"/>
        <v>1.24994688</v>
      </c>
      <c r="S1319" s="177">
        <f t="shared" si="737"/>
        <v>1.24951879</v>
      </c>
      <c r="T1319" s="177">
        <f t="shared" si="719"/>
        <v>290972.88449218002</v>
      </c>
      <c r="U1319" s="177">
        <f t="shared" si="720"/>
        <v>7969.3929798075978</v>
      </c>
      <c r="V1319" s="177">
        <f t="shared" si="721"/>
        <v>50221.552862863187</v>
      </c>
      <c r="W1319" s="177">
        <f t="shared" si="722"/>
        <v>291058.90014705079</v>
      </c>
      <c r="X1319" s="185">
        <f t="shared" si="723"/>
        <v>0</v>
      </c>
      <c r="Y1319" s="177">
        <f t="shared" si="724"/>
        <v>0</v>
      </c>
      <c r="Z1319" s="186">
        <f t="shared" si="725"/>
        <v>0</v>
      </c>
      <c r="AA1319" s="177">
        <f t="shared" si="738"/>
        <v>0</v>
      </c>
      <c r="AB1319" s="187">
        <f t="shared" si="739"/>
        <v>7.1215000000000001E-2</v>
      </c>
      <c r="AC1319" s="185">
        <f t="shared" si="726"/>
        <v>8</v>
      </c>
      <c r="AD1319" s="185">
        <v>252</v>
      </c>
      <c r="AE1319" s="184">
        <f t="shared" si="742"/>
        <v>1.002186308</v>
      </c>
      <c r="AF1319" s="177">
        <f t="shared" si="741"/>
        <v>636.15634513999998</v>
      </c>
      <c r="AG1319" s="177">
        <f t="shared" si="727"/>
        <v>636.34440185999995</v>
      </c>
      <c r="AH1319" s="188">
        <f t="shared" si="740"/>
        <v>0</v>
      </c>
      <c r="AI1319" s="188"/>
      <c r="AJ1319" s="188"/>
      <c r="AK1319" s="188"/>
      <c r="AL1319" s="8"/>
      <c r="AM1319" s="8"/>
      <c r="AN1319" s="8"/>
      <c r="AO1319" s="8"/>
      <c r="AP1319" s="8"/>
      <c r="AQ1319" s="8"/>
      <c r="AR1319" s="5"/>
      <c r="AS1319" s="1"/>
      <c r="AT1319" s="8"/>
      <c r="AU1319" s="1"/>
      <c r="AV1319" s="1"/>
      <c r="AW1319" s="3"/>
      <c r="AX1319" s="3"/>
      <c r="AY1319" s="4"/>
      <c r="AZ1319" s="4"/>
      <c r="BA1319" s="4"/>
      <c r="BB1319" s="1"/>
      <c r="BC1319" s="1"/>
      <c r="BD1319" s="1"/>
      <c r="BE1319" s="1"/>
      <c r="BF1319" s="1"/>
      <c r="BG1319" s="1"/>
      <c r="BH1319" s="1"/>
      <c r="BI1319" s="1"/>
    </row>
    <row r="1320" spans="1:61" x14ac:dyDescent="0.2">
      <c r="A1320" s="125">
        <f t="shared" si="728"/>
        <v>43211</v>
      </c>
      <c r="B1320" s="177">
        <f t="shared" si="713"/>
        <v>291785.66743202606</v>
      </c>
      <c r="C1320" s="3">
        <f t="shared" si="729"/>
        <v>39391065.103323519</v>
      </c>
      <c r="D1320" s="177">
        <f t="shared" si="730"/>
        <v>232867.95430437999</v>
      </c>
      <c r="E1320" s="177">
        <f t="shared" si="731"/>
        <v>31939.049479229994</v>
      </c>
      <c r="F1320" s="178">
        <f t="shared" si="714"/>
        <v>200928.90482515001</v>
      </c>
      <c r="G1320" s="179">
        <f t="shared" si="732"/>
        <v>4946.5</v>
      </c>
      <c r="H1320" s="180">
        <f>IF(AND(N1320=1,N1319&gt;1),VLOOKUP(A1319,[1]Plan1!$CW$105:$CY$215,3),H1319)</f>
        <v>4950.95</v>
      </c>
      <c r="I1320" s="181">
        <f t="shared" si="715"/>
        <v>43142</v>
      </c>
      <c r="J1320" s="181">
        <f t="shared" si="733"/>
        <v>43170</v>
      </c>
      <c r="K1320" s="182">
        <f t="shared" si="716"/>
        <v>8.9962599818038669E-4</v>
      </c>
      <c r="L1320" s="213">
        <f t="shared" si="734"/>
        <v>43230</v>
      </c>
      <c r="M1320" s="183">
        <f t="shared" si="735"/>
        <v>21</v>
      </c>
      <c r="N1320" s="183">
        <f t="shared" si="717"/>
        <v>9</v>
      </c>
      <c r="O1320" s="177">
        <f t="shared" si="718"/>
        <v>1.00038545</v>
      </c>
      <c r="P1320" s="184">
        <f t="shared" si="712"/>
        <v>1.00320034</v>
      </c>
      <c r="Q1320" s="184">
        <f t="shared" si="736"/>
        <v>1.2495187921690969</v>
      </c>
      <c r="R1320" s="177">
        <f t="shared" si="711"/>
        <v>1.25000041</v>
      </c>
      <c r="S1320" s="177">
        <f t="shared" si="737"/>
        <v>1.24951879</v>
      </c>
      <c r="T1320" s="177">
        <f t="shared" si="719"/>
        <v>290972.88449218002</v>
      </c>
      <c r="U1320" s="177">
        <f t="shared" si="720"/>
        <v>7969.3929798075978</v>
      </c>
      <c r="V1320" s="177">
        <f t="shared" si="721"/>
        <v>50232.308587138468</v>
      </c>
      <c r="W1320" s="177">
        <f t="shared" si="722"/>
        <v>291069.65587132605</v>
      </c>
      <c r="X1320" s="185">
        <f t="shared" si="723"/>
        <v>0</v>
      </c>
      <c r="Y1320" s="177">
        <f t="shared" si="724"/>
        <v>0</v>
      </c>
      <c r="Z1320" s="186">
        <f t="shared" si="725"/>
        <v>0</v>
      </c>
      <c r="AA1320" s="177">
        <f t="shared" si="738"/>
        <v>0</v>
      </c>
      <c r="AB1320" s="187">
        <f t="shared" si="739"/>
        <v>7.1215000000000001E-2</v>
      </c>
      <c r="AC1320" s="185">
        <f t="shared" si="726"/>
        <v>9</v>
      </c>
      <c r="AD1320" s="185">
        <v>252</v>
      </c>
      <c r="AE1320" s="184">
        <f t="shared" si="742"/>
        <v>1.0024599320000001</v>
      </c>
      <c r="AF1320" s="177">
        <f t="shared" si="741"/>
        <v>715.77350968999997</v>
      </c>
      <c r="AG1320" s="177">
        <f t="shared" si="727"/>
        <v>716.01156070000002</v>
      </c>
      <c r="AH1320" s="188">
        <f t="shared" si="740"/>
        <v>0</v>
      </c>
      <c r="AI1320" s="188"/>
      <c r="AJ1320" s="188"/>
      <c r="AK1320" s="188"/>
      <c r="AL1320" s="8"/>
      <c r="AM1320" s="8"/>
      <c r="AN1320" s="8"/>
      <c r="AO1320" s="8"/>
      <c r="AP1320" s="8"/>
      <c r="AQ1320" s="8"/>
      <c r="AR1320" s="5"/>
      <c r="AS1320" s="1"/>
      <c r="AT1320" s="8"/>
      <c r="AU1320" s="1"/>
      <c r="AV1320" s="1"/>
      <c r="AW1320" s="3"/>
      <c r="AX1320" s="3"/>
      <c r="AY1320" s="4"/>
      <c r="AZ1320" s="4"/>
      <c r="BA1320" s="4"/>
      <c r="BB1320" s="1"/>
      <c r="BC1320" s="1"/>
      <c r="BD1320" s="1"/>
      <c r="BE1320" s="1"/>
      <c r="BF1320" s="1"/>
      <c r="BG1320" s="1"/>
      <c r="BH1320" s="1"/>
      <c r="BI1320" s="1"/>
    </row>
    <row r="1321" spans="1:61" x14ac:dyDescent="0.2">
      <c r="A1321" s="125">
        <f t="shared" si="728"/>
        <v>43212</v>
      </c>
      <c r="B1321" s="177">
        <f t="shared" si="713"/>
        <v>291785.66743202606</v>
      </c>
      <c r="C1321" s="3">
        <f t="shared" si="729"/>
        <v>39391065.103323519</v>
      </c>
      <c r="D1321" s="177">
        <f t="shared" si="730"/>
        <v>232867.95430437999</v>
      </c>
      <c r="E1321" s="177">
        <f t="shared" si="731"/>
        <v>31939.049479229994</v>
      </c>
      <c r="F1321" s="178">
        <f t="shared" si="714"/>
        <v>200928.90482515001</v>
      </c>
      <c r="G1321" s="179">
        <f t="shared" si="732"/>
        <v>4946.5</v>
      </c>
      <c r="H1321" s="180">
        <f>IF(AND(N1321=1,N1320&gt;1),VLOOKUP(A1320,[1]Plan1!$CW$105:$CY$215,3),H1320)</f>
        <v>4950.95</v>
      </c>
      <c r="I1321" s="181">
        <f t="shared" si="715"/>
        <v>43142</v>
      </c>
      <c r="J1321" s="181">
        <f t="shared" si="733"/>
        <v>43170</v>
      </c>
      <c r="K1321" s="182">
        <f t="shared" si="716"/>
        <v>8.9962599818038669E-4</v>
      </c>
      <c r="L1321" s="213">
        <f t="shared" si="734"/>
        <v>43230</v>
      </c>
      <c r="M1321" s="183">
        <f t="shared" si="735"/>
        <v>21</v>
      </c>
      <c r="N1321" s="183">
        <f t="shared" si="717"/>
        <v>9</v>
      </c>
      <c r="O1321" s="177">
        <f t="shared" si="718"/>
        <v>1.00038545</v>
      </c>
      <c r="P1321" s="184">
        <f t="shared" si="712"/>
        <v>1.00320034</v>
      </c>
      <c r="Q1321" s="184">
        <f t="shared" si="736"/>
        <v>1.2495187921690969</v>
      </c>
      <c r="R1321" s="177">
        <f t="shared" ref="R1321:R1384" si="743">TRUNC(TRUNC((O1321*Q1321),15),8)</f>
        <v>1.25000041</v>
      </c>
      <c r="S1321" s="177">
        <f t="shared" si="737"/>
        <v>1.24951879</v>
      </c>
      <c r="T1321" s="177">
        <f t="shared" si="719"/>
        <v>290972.88449218002</v>
      </c>
      <c r="U1321" s="177">
        <f t="shared" si="720"/>
        <v>7969.3929798075978</v>
      </c>
      <c r="V1321" s="177">
        <f t="shared" si="721"/>
        <v>50232.308587138468</v>
      </c>
      <c r="W1321" s="177">
        <f t="shared" si="722"/>
        <v>291069.65587132605</v>
      </c>
      <c r="X1321" s="185">
        <f t="shared" si="723"/>
        <v>0</v>
      </c>
      <c r="Y1321" s="177">
        <f t="shared" si="724"/>
        <v>0</v>
      </c>
      <c r="Z1321" s="186">
        <f t="shared" si="725"/>
        <v>0</v>
      </c>
      <c r="AA1321" s="177">
        <f t="shared" si="738"/>
        <v>0</v>
      </c>
      <c r="AB1321" s="187">
        <f t="shared" si="739"/>
        <v>7.1215000000000001E-2</v>
      </c>
      <c r="AC1321" s="185">
        <f t="shared" si="726"/>
        <v>9</v>
      </c>
      <c r="AD1321" s="185">
        <v>252</v>
      </c>
      <c r="AE1321" s="184">
        <f t="shared" si="742"/>
        <v>1.0024599320000001</v>
      </c>
      <c r="AF1321" s="177">
        <f t="shared" si="741"/>
        <v>715.77350968999997</v>
      </c>
      <c r="AG1321" s="177">
        <f t="shared" si="727"/>
        <v>716.01156070000002</v>
      </c>
      <c r="AH1321" s="188">
        <f t="shared" si="740"/>
        <v>0</v>
      </c>
      <c r="AI1321" s="188"/>
      <c r="AJ1321" s="188"/>
      <c r="AK1321" s="188"/>
      <c r="AL1321" s="8"/>
      <c r="AM1321" s="8"/>
      <c r="AN1321" s="8"/>
      <c r="AO1321" s="8"/>
      <c r="AP1321" s="8"/>
      <c r="AQ1321" s="8"/>
      <c r="AR1321" s="5"/>
      <c r="AS1321" s="1"/>
      <c r="AT1321" s="8"/>
      <c r="AU1321" s="1"/>
      <c r="AV1321" s="1"/>
      <c r="AW1321" s="3"/>
      <c r="AX1321" s="3"/>
      <c r="AY1321" s="4"/>
      <c r="AZ1321" s="4"/>
      <c r="BA1321" s="4"/>
      <c r="BB1321" s="1"/>
      <c r="BC1321" s="1"/>
      <c r="BD1321" s="1"/>
      <c r="BE1321" s="1"/>
      <c r="BF1321" s="1"/>
      <c r="BG1321" s="1"/>
      <c r="BH1321" s="1"/>
      <c r="BI1321" s="1"/>
    </row>
    <row r="1322" spans="1:61" x14ac:dyDescent="0.2">
      <c r="A1322" s="125">
        <f t="shared" si="728"/>
        <v>43213</v>
      </c>
      <c r="B1322" s="177">
        <f t="shared" si="713"/>
        <v>291785.66743202606</v>
      </c>
      <c r="C1322" s="3">
        <f t="shared" si="729"/>
        <v>39391065.103323519</v>
      </c>
      <c r="D1322" s="177">
        <f t="shared" si="730"/>
        <v>232867.95430437999</v>
      </c>
      <c r="E1322" s="177">
        <f t="shared" si="731"/>
        <v>31939.049479229994</v>
      </c>
      <c r="F1322" s="178">
        <f t="shared" si="714"/>
        <v>200928.90482515001</v>
      </c>
      <c r="G1322" s="179">
        <f t="shared" si="732"/>
        <v>4946.5</v>
      </c>
      <c r="H1322" s="180">
        <f>IF(AND(N1322=1,N1321&gt;1),VLOOKUP(A1321,[1]Plan1!$CW$105:$CY$215,3),H1321)</f>
        <v>4950.95</v>
      </c>
      <c r="I1322" s="181">
        <f t="shared" si="715"/>
        <v>43142</v>
      </c>
      <c r="J1322" s="181">
        <f t="shared" si="733"/>
        <v>43170</v>
      </c>
      <c r="K1322" s="182">
        <f t="shared" si="716"/>
        <v>8.9962599818038669E-4</v>
      </c>
      <c r="L1322" s="213">
        <f t="shared" si="734"/>
        <v>43230</v>
      </c>
      <c r="M1322" s="183">
        <f t="shared" si="735"/>
        <v>21</v>
      </c>
      <c r="N1322" s="183">
        <f t="shared" si="717"/>
        <v>9</v>
      </c>
      <c r="O1322" s="177">
        <f t="shared" si="718"/>
        <v>1.00038545</v>
      </c>
      <c r="P1322" s="184">
        <f t="shared" ref="P1322:P1385" si="744">IF(L1322&gt;L1321,O1321,P1321)</f>
        <v>1.00320034</v>
      </c>
      <c r="Q1322" s="184">
        <f t="shared" si="736"/>
        <v>1.2495187921690969</v>
      </c>
      <c r="R1322" s="177">
        <f t="shared" si="743"/>
        <v>1.25000041</v>
      </c>
      <c r="S1322" s="177">
        <f t="shared" si="737"/>
        <v>1.24951879</v>
      </c>
      <c r="T1322" s="177">
        <f t="shared" si="719"/>
        <v>290972.88449218002</v>
      </c>
      <c r="U1322" s="177">
        <f t="shared" si="720"/>
        <v>7969.3929798075978</v>
      </c>
      <c r="V1322" s="177">
        <f t="shared" si="721"/>
        <v>50232.308587138468</v>
      </c>
      <c r="W1322" s="177">
        <f t="shared" si="722"/>
        <v>291069.65587132605</v>
      </c>
      <c r="X1322" s="185">
        <f t="shared" si="723"/>
        <v>0</v>
      </c>
      <c r="Y1322" s="177">
        <f t="shared" si="724"/>
        <v>0</v>
      </c>
      <c r="Z1322" s="186">
        <f t="shared" si="725"/>
        <v>0</v>
      </c>
      <c r="AA1322" s="177">
        <f t="shared" si="738"/>
        <v>0</v>
      </c>
      <c r="AB1322" s="187">
        <f t="shared" si="739"/>
        <v>7.1215000000000001E-2</v>
      </c>
      <c r="AC1322" s="185">
        <f t="shared" si="726"/>
        <v>9</v>
      </c>
      <c r="AD1322" s="185">
        <v>252</v>
      </c>
      <c r="AE1322" s="184">
        <f t="shared" si="742"/>
        <v>1.0024599320000001</v>
      </c>
      <c r="AF1322" s="177">
        <f t="shared" si="741"/>
        <v>715.77350968999997</v>
      </c>
      <c r="AG1322" s="177">
        <f t="shared" si="727"/>
        <v>716.01156070000002</v>
      </c>
      <c r="AH1322" s="188">
        <f t="shared" si="740"/>
        <v>0</v>
      </c>
      <c r="AI1322" s="188"/>
      <c r="AJ1322" s="188"/>
      <c r="AK1322" s="188"/>
      <c r="AL1322" s="8"/>
      <c r="AM1322" s="8"/>
      <c r="AN1322" s="8"/>
      <c r="AO1322" s="8"/>
      <c r="AP1322" s="8"/>
      <c r="AQ1322" s="8"/>
      <c r="AR1322" s="5"/>
      <c r="AS1322" s="1"/>
      <c r="AT1322" s="8"/>
      <c r="AU1322" s="1"/>
      <c r="AV1322" s="1"/>
      <c r="AW1322" s="3"/>
      <c r="AX1322" s="3"/>
      <c r="AY1322" s="4"/>
      <c r="AZ1322" s="4"/>
      <c r="BA1322" s="4"/>
      <c r="BB1322" s="1"/>
      <c r="BC1322" s="1"/>
      <c r="BD1322" s="1"/>
      <c r="BE1322" s="1"/>
      <c r="BF1322" s="1"/>
      <c r="BG1322" s="1"/>
      <c r="BH1322" s="1"/>
      <c r="BI1322" s="1"/>
    </row>
    <row r="1323" spans="1:61" x14ac:dyDescent="0.2">
      <c r="A1323" s="125">
        <f t="shared" si="728"/>
        <v>43214</v>
      </c>
      <c r="B1323" s="177">
        <f t="shared" si="713"/>
        <v>291876.11803223134</v>
      </c>
      <c r="C1323" s="3">
        <f t="shared" si="729"/>
        <v>39403275.934351228</v>
      </c>
      <c r="D1323" s="177">
        <f t="shared" si="730"/>
        <v>232867.95430437999</v>
      </c>
      <c r="E1323" s="177">
        <f t="shared" si="731"/>
        <v>31939.049479229994</v>
      </c>
      <c r="F1323" s="178">
        <f t="shared" si="714"/>
        <v>200928.90482515001</v>
      </c>
      <c r="G1323" s="179">
        <f t="shared" si="732"/>
        <v>4946.5</v>
      </c>
      <c r="H1323" s="180">
        <f>IF(AND(N1323=1,N1322&gt;1),VLOOKUP(A1322,[1]Plan1!$CW$105:$CY$215,3),H1322)</f>
        <v>4950.95</v>
      </c>
      <c r="I1323" s="181">
        <f t="shared" si="715"/>
        <v>43142</v>
      </c>
      <c r="J1323" s="181">
        <f t="shared" si="733"/>
        <v>43170</v>
      </c>
      <c r="K1323" s="182">
        <f t="shared" si="716"/>
        <v>8.9962599818038669E-4</v>
      </c>
      <c r="L1323" s="213">
        <f t="shared" si="734"/>
        <v>43230</v>
      </c>
      <c r="M1323" s="183">
        <f t="shared" si="735"/>
        <v>21</v>
      </c>
      <c r="N1323" s="183">
        <f t="shared" si="717"/>
        <v>10</v>
      </c>
      <c r="O1323" s="177">
        <f t="shared" si="718"/>
        <v>1.0004282900000001</v>
      </c>
      <c r="P1323" s="184">
        <f t="shared" si="744"/>
        <v>1.00320034</v>
      </c>
      <c r="Q1323" s="184">
        <f t="shared" si="736"/>
        <v>1.2495187921690969</v>
      </c>
      <c r="R1323" s="177">
        <f t="shared" si="743"/>
        <v>1.2500539399999999</v>
      </c>
      <c r="S1323" s="177">
        <f t="shared" si="737"/>
        <v>1.24951879</v>
      </c>
      <c r="T1323" s="177">
        <f t="shared" si="719"/>
        <v>290972.88449218002</v>
      </c>
      <c r="U1323" s="177">
        <f t="shared" si="720"/>
        <v>7969.3929798075978</v>
      </c>
      <c r="V1323" s="177">
        <f t="shared" si="721"/>
        <v>50243.064311413757</v>
      </c>
      <c r="W1323" s="177">
        <f t="shared" si="722"/>
        <v>291080.41159560136</v>
      </c>
      <c r="X1323" s="185">
        <f t="shared" si="723"/>
        <v>0</v>
      </c>
      <c r="Y1323" s="177">
        <f t="shared" si="724"/>
        <v>0</v>
      </c>
      <c r="Z1323" s="186">
        <f t="shared" si="725"/>
        <v>0</v>
      </c>
      <c r="AA1323" s="177">
        <f t="shared" si="738"/>
        <v>0</v>
      </c>
      <c r="AB1323" s="187">
        <f t="shared" si="739"/>
        <v>7.1215000000000001E-2</v>
      </c>
      <c r="AC1323" s="185">
        <f t="shared" si="726"/>
        <v>10</v>
      </c>
      <c r="AD1323" s="185">
        <v>252</v>
      </c>
      <c r="AE1323" s="184">
        <f t="shared" si="742"/>
        <v>1.0027336309999999</v>
      </c>
      <c r="AF1323" s="177">
        <f t="shared" si="741"/>
        <v>795.41249719999996</v>
      </c>
      <c r="AG1323" s="177">
        <f t="shared" si="727"/>
        <v>795.70643662999998</v>
      </c>
      <c r="AH1323" s="188">
        <f t="shared" si="740"/>
        <v>0</v>
      </c>
      <c r="AI1323" s="188"/>
      <c r="AJ1323" s="188"/>
      <c r="AK1323" s="188"/>
      <c r="AL1323" s="8"/>
      <c r="AM1323" s="8"/>
      <c r="AN1323" s="8"/>
      <c r="AO1323" s="8"/>
      <c r="AP1323" s="8"/>
      <c r="AQ1323" s="8"/>
      <c r="AR1323" s="5"/>
      <c r="AS1323" s="1"/>
      <c r="AT1323" s="8"/>
      <c r="AU1323" s="1"/>
      <c r="AV1323" s="1"/>
      <c r="AW1323" s="3"/>
      <c r="AX1323" s="3"/>
      <c r="AY1323" s="4"/>
      <c r="AZ1323" s="4"/>
      <c r="BA1323" s="4"/>
      <c r="BB1323" s="1"/>
      <c r="BC1323" s="1"/>
      <c r="BD1323" s="1"/>
      <c r="BE1323" s="1"/>
      <c r="BF1323" s="1"/>
      <c r="BG1323" s="1"/>
      <c r="BH1323" s="1"/>
      <c r="BI1323" s="1"/>
    </row>
    <row r="1324" spans="1:61" x14ac:dyDescent="0.2">
      <c r="A1324" s="125">
        <f t="shared" si="728"/>
        <v>43215</v>
      </c>
      <c r="B1324" s="177">
        <f t="shared" si="713"/>
        <v>291966.59635192668</v>
      </c>
      <c r="C1324" s="3">
        <f t="shared" si="729"/>
        <v>39415490.507510103</v>
      </c>
      <c r="D1324" s="177">
        <f t="shared" si="730"/>
        <v>232867.95430437999</v>
      </c>
      <c r="E1324" s="177">
        <f t="shared" si="731"/>
        <v>31939.049479229994</v>
      </c>
      <c r="F1324" s="178">
        <f t="shared" si="714"/>
        <v>200928.90482515001</v>
      </c>
      <c r="G1324" s="179">
        <f t="shared" si="732"/>
        <v>4946.5</v>
      </c>
      <c r="H1324" s="180">
        <f>IF(AND(N1324=1,N1323&gt;1),VLOOKUP(A1323,[1]Plan1!$CW$105:$CY$215,3),H1323)</f>
        <v>4950.95</v>
      </c>
      <c r="I1324" s="181">
        <f t="shared" si="715"/>
        <v>43142</v>
      </c>
      <c r="J1324" s="181">
        <f t="shared" si="733"/>
        <v>43170</v>
      </c>
      <c r="K1324" s="182">
        <f t="shared" si="716"/>
        <v>8.9962599818038669E-4</v>
      </c>
      <c r="L1324" s="213">
        <f t="shared" si="734"/>
        <v>43230</v>
      </c>
      <c r="M1324" s="183">
        <f t="shared" si="735"/>
        <v>21</v>
      </c>
      <c r="N1324" s="183">
        <f t="shared" si="717"/>
        <v>11</v>
      </c>
      <c r="O1324" s="177">
        <f t="shared" si="718"/>
        <v>1.00047113</v>
      </c>
      <c r="P1324" s="184">
        <f t="shared" si="744"/>
        <v>1.00320034</v>
      </c>
      <c r="Q1324" s="184">
        <f t="shared" si="736"/>
        <v>1.2495187921690969</v>
      </c>
      <c r="R1324" s="177">
        <f t="shared" si="743"/>
        <v>1.2501074700000001</v>
      </c>
      <c r="S1324" s="177">
        <f t="shared" si="737"/>
        <v>1.24951879</v>
      </c>
      <c r="T1324" s="177">
        <f t="shared" si="719"/>
        <v>290972.88449218002</v>
      </c>
      <c r="U1324" s="177">
        <f t="shared" si="720"/>
        <v>7969.3929798075978</v>
      </c>
      <c r="V1324" s="177">
        <f t="shared" si="721"/>
        <v>50253.820035689081</v>
      </c>
      <c r="W1324" s="177">
        <f t="shared" si="722"/>
        <v>291091.16731987667</v>
      </c>
      <c r="X1324" s="185">
        <f t="shared" si="723"/>
        <v>0</v>
      </c>
      <c r="Y1324" s="177">
        <f t="shared" si="724"/>
        <v>0</v>
      </c>
      <c r="Z1324" s="186">
        <f t="shared" si="725"/>
        <v>0</v>
      </c>
      <c r="AA1324" s="177">
        <f t="shared" si="738"/>
        <v>0</v>
      </c>
      <c r="AB1324" s="187">
        <f t="shared" si="739"/>
        <v>7.1215000000000001E-2</v>
      </c>
      <c r="AC1324" s="185">
        <f t="shared" si="726"/>
        <v>11</v>
      </c>
      <c r="AD1324" s="185">
        <v>252</v>
      </c>
      <c r="AE1324" s="184">
        <f t="shared" si="742"/>
        <v>1.003007405</v>
      </c>
      <c r="AF1324" s="177">
        <f t="shared" si="741"/>
        <v>875.07330767999997</v>
      </c>
      <c r="AG1324" s="177">
        <f t="shared" si="727"/>
        <v>875.42903205000005</v>
      </c>
      <c r="AH1324" s="188">
        <f t="shared" si="740"/>
        <v>0</v>
      </c>
      <c r="AI1324" s="188"/>
      <c r="AJ1324" s="188"/>
      <c r="AK1324" s="188"/>
      <c r="AL1324" s="8"/>
      <c r="AM1324" s="8"/>
      <c r="AN1324" s="8"/>
      <c r="AO1324" s="8"/>
      <c r="AP1324" s="8"/>
      <c r="AQ1324" s="8"/>
      <c r="AR1324" s="5"/>
      <c r="AS1324" s="1"/>
      <c r="AT1324" s="8"/>
      <c r="AU1324" s="1"/>
      <c r="AV1324" s="1"/>
      <c r="AW1324" s="3"/>
      <c r="AX1324" s="3"/>
      <c r="AY1324" s="4"/>
      <c r="AZ1324" s="4"/>
      <c r="BA1324" s="4"/>
      <c r="BB1324" s="1"/>
      <c r="BC1324" s="1"/>
      <c r="BD1324" s="1"/>
      <c r="BE1324" s="1"/>
      <c r="BF1324" s="1"/>
      <c r="BG1324" s="1"/>
      <c r="BH1324" s="1"/>
      <c r="BI1324" s="1"/>
    </row>
    <row r="1325" spans="1:61" x14ac:dyDescent="0.2">
      <c r="A1325" s="125">
        <f t="shared" si="728"/>
        <v>43216</v>
      </c>
      <c r="B1325" s="177">
        <f t="shared" si="713"/>
        <v>292057.102102442</v>
      </c>
      <c r="C1325" s="3">
        <f t="shared" si="729"/>
        <v>39427708.783829674</v>
      </c>
      <c r="D1325" s="177">
        <f t="shared" si="730"/>
        <v>232867.95430437999</v>
      </c>
      <c r="E1325" s="177">
        <f t="shared" si="731"/>
        <v>31939.049479229994</v>
      </c>
      <c r="F1325" s="178">
        <f t="shared" si="714"/>
        <v>200928.90482515001</v>
      </c>
      <c r="G1325" s="179">
        <f t="shared" si="732"/>
        <v>4946.5</v>
      </c>
      <c r="H1325" s="180">
        <f>IF(AND(N1325=1,N1324&gt;1),VLOOKUP(A1324,[1]Plan1!$CW$105:$CY$215,3),H1324)</f>
        <v>4950.95</v>
      </c>
      <c r="I1325" s="181">
        <f t="shared" si="715"/>
        <v>43142</v>
      </c>
      <c r="J1325" s="181">
        <f t="shared" si="733"/>
        <v>43170</v>
      </c>
      <c r="K1325" s="182">
        <f t="shared" si="716"/>
        <v>8.9962599818038669E-4</v>
      </c>
      <c r="L1325" s="213">
        <f t="shared" si="734"/>
        <v>43230</v>
      </c>
      <c r="M1325" s="183">
        <f t="shared" si="735"/>
        <v>21</v>
      </c>
      <c r="N1325" s="183">
        <f t="shared" si="717"/>
        <v>12</v>
      </c>
      <c r="O1325" s="177">
        <f t="shared" si="718"/>
        <v>1.0005139700000001</v>
      </c>
      <c r="P1325" s="184">
        <f t="shared" si="744"/>
        <v>1.00320034</v>
      </c>
      <c r="Q1325" s="184">
        <f t="shared" si="736"/>
        <v>1.2495187921690969</v>
      </c>
      <c r="R1325" s="177">
        <f t="shared" si="743"/>
        <v>1.2501610000000001</v>
      </c>
      <c r="S1325" s="177">
        <f t="shared" si="737"/>
        <v>1.24951879</v>
      </c>
      <c r="T1325" s="177">
        <f t="shared" si="719"/>
        <v>290972.88449218002</v>
      </c>
      <c r="U1325" s="177">
        <f t="shared" si="720"/>
        <v>7969.3929798075978</v>
      </c>
      <c r="V1325" s="177">
        <f t="shared" si="721"/>
        <v>50264.575759964369</v>
      </c>
      <c r="W1325" s="177">
        <f t="shared" si="722"/>
        <v>291101.92304415198</v>
      </c>
      <c r="X1325" s="185">
        <f t="shared" si="723"/>
        <v>0</v>
      </c>
      <c r="Y1325" s="177">
        <f t="shared" si="724"/>
        <v>0</v>
      </c>
      <c r="Z1325" s="186">
        <f t="shared" si="725"/>
        <v>0</v>
      </c>
      <c r="AA1325" s="177">
        <f t="shared" si="738"/>
        <v>0</v>
      </c>
      <c r="AB1325" s="187">
        <f t="shared" si="739"/>
        <v>7.1215000000000001E-2</v>
      </c>
      <c r="AC1325" s="185">
        <f t="shared" si="726"/>
        <v>12</v>
      </c>
      <c r="AD1325" s="185">
        <v>252</v>
      </c>
      <c r="AE1325" s="184">
        <f t="shared" si="742"/>
        <v>1.0032812529999999</v>
      </c>
      <c r="AF1325" s="177">
        <f t="shared" si="741"/>
        <v>954.75565014999995</v>
      </c>
      <c r="AG1325" s="177">
        <f t="shared" si="727"/>
        <v>955.17905828999994</v>
      </c>
      <c r="AH1325" s="188">
        <f t="shared" si="740"/>
        <v>0</v>
      </c>
      <c r="AI1325" s="188"/>
      <c r="AJ1325" s="188"/>
      <c r="AK1325" s="188"/>
      <c r="AL1325" s="8"/>
      <c r="AM1325" s="8"/>
      <c r="AN1325" s="8"/>
      <c r="AO1325" s="8"/>
      <c r="AP1325" s="8"/>
      <c r="AQ1325" s="8"/>
      <c r="AR1325" s="5"/>
      <c r="AS1325" s="1"/>
      <c r="AT1325" s="8"/>
      <c r="AU1325" s="1"/>
      <c r="AV1325" s="1"/>
      <c r="AW1325" s="3"/>
      <c r="AX1325" s="3"/>
      <c r="AY1325" s="4"/>
      <c r="AZ1325" s="4"/>
      <c r="BA1325" s="4"/>
      <c r="BB1325" s="1"/>
      <c r="BC1325" s="1"/>
      <c r="BD1325" s="1"/>
      <c r="BE1325" s="1"/>
      <c r="BF1325" s="1"/>
      <c r="BG1325" s="1"/>
      <c r="BH1325" s="1"/>
      <c r="BI1325" s="1"/>
    </row>
    <row r="1326" spans="1:61" x14ac:dyDescent="0.2">
      <c r="A1326" s="125">
        <f t="shared" si="728"/>
        <v>43217</v>
      </c>
      <c r="B1326" s="177">
        <f t="shared" si="713"/>
        <v>292147.63586838724</v>
      </c>
      <c r="C1326" s="3">
        <f t="shared" si="729"/>
        <v>39439930.842232279</v>
      </c>
      <c r="D1326" s="177">
        <f t="shared" si="730"/>
        <v>232867.95430437999</v>
      </c>
      <c r="E1326" s="177">
        <f t="shared" si="731"/>
        <v>31939.049479229994</v>
      </c>
      <c r="F1326" s="178">
        <f t="shared" si="714"/>
        <v>200928.90482515001</v>
      </c>
      <c r="G1326" s="179">
        <f t="shared" si="732"/>
        <v>4946.5</v>
      </c>
      <c r="H1326" s="180">
        <f>IF(AND(N1326=1,N1325&gt;1),VLOOKUP(A1325,[1]Plan1!$CW$105:$CY$215,3),H1325)</f>
        <v>4950.95</v>
      </c>
      <c r="I1326" s="181">
        <f t="shared" si="715"/>
        <v>43142</v>
      </c>
      <c r="J1326" s="181">
        <f t="shared" si="733"/>
        <v>43170</v>
      </c>
      <c r="K1326" s="182">
        <f t="shared" si="716"/>
        <v>8.9962599818038669E-4</v>
      </c>
      <c r="L1326" s="213">
        <f t="shared" si="734"/>
        <v>43230</v>
      </c>
      <c r="M1326" s="183">
        <f t="shared" si="735"/>
        <v>21</v>
      </c>
      <c r="N1326" s="183">
        <f t="shared" si="717"/>
        <v>13</v>
      </c>
      <c r="O1326" s="177">
        <f t="shared" si="718"/>
        <v>1.00055681</v>
      </c>
      <c r="P1326" s="184">
        <f t="shared" si="744"/>
        <v>1.00320034</v>
      </c>
      <c r="Q1326" s="184">
        <f t="shared" si="736"/>
        <v>1.2495187921690969</v>
      </c>
      <c r="R1326" s="177">
        <f t="shared" si="743"/>
        <v>1.25021453</v>
      </c>
      <c r="S1326" s="177">
        <f t="shared" si="737"/>
        <v>1.24951879</v>
      </c>
      <c r="T1326" s="177">
        <f t="shared" si="719"/>
        <v>290972.88449218002</v>
      </c>
      <c r="U1326" s="177">
        <f t="shared" si="720"/>
        <v>7969.3929798075978</v>
      </c>
      <c r="V1326" s="177">
        <f t="shared" si="721"/>
        <v>50275.33148423965</v>
      </c>
      <c r="W1326" s="177">
        <f t="shared" si="722"/>
        <v>291112.67876842723</v>
      </c>
      <c r="X1326" s="185">
        <f t="shared" si="723"/>
        <v>0</v>
      </c>
      <c r="Y1326" s="177">
        <f t="shared" si="724"/>
        <v>0</v>
      </c>
      <c r="Z1326" s="186">
        <f t="shared" si="725"/>
        <v>0</v>
      </c>
      <c r="AA1326" s="177">
        <f t="shared" si="738"/>
        <v>0</v>
      </c>
      <c r="AB1326" s="187">
        <f t="shared" si="739"/>
        <v>7.1215000000000001E-2</v>
      </c>
      <c r="AC1326" s="185">
        <f t="shared" si="726"/>
        <v>13</v>
      </c>
      <c r="AD1326" s="185">
        <v>252</v>
      </c>
      <c r="AE1326" s="184">
        <f t="shared" si="742"/>
        <v>1.003555177</v>
      </c>
      <c r="AF1326" s="177">
        <f t="shared" si="741"/>
        <v>1034.4601065700001</v>
      </c>
      <c r="AG1326" s="177">
        <f t="shared" si="727"/>
        <v>1034.9570999600001</v>
      </c>
      <c r="AH1326" s="188">
        <f t="shared" si="740"/>
        <v>0</v>
      </c>
      <c r="AI1326" s="188"/>
      <c r="AJ1326" s="188"/>
      <c r="AK1326" s="188"/>
      <c r="AL1326" s="8"/>
      <c r="AM1326" s="8"/>
      <c r="AN1326" s="8"/>
      <c r="AO1326" s="8"/>
      <c r="AP1326" s="8"/>
      <c r="AQ1326" s="8"/>
      <c r="AR1326" s="5"/>
      <c r="AS1326" s="1"/>
      <c r="AT1326" s="8"/>
      <c r="AU1326" s="1"/>
      <c r="AV1326" s="1"/>
      <c r="AW1326" s="3"/>
      <c r="AX1326" s="3"/>
      <c r="AY1326" s="4"/>
      <c r="AZ1326" s="4"/>
      <c r="BA1326" s="4"/>
      <c r="BB1326" s="1"/>
      <c r="BC1326" s="1"/>
      <c r="BD1326" s="1"/>
      <c r="BE1326" s="1"/>
      <c r="BF1326" s="1"/>
      <c r="BG1326" s="1"/>
      <c r="BH1326" s="1"/>
      <c r="BI1326" s="1"/>
    </row>
    <row r="1327" spans="1:61" x14ac:dyDescent="0.2">
      <c r="A1327" s="125">
        <f t="shared" si="728"/>
        <v>43218</v>
      </c>
      <c r="B1327" s="177">
        <f t="shared" si="713"/>
        <v>292238.19908695156</v>
      </c>
      <c r="C1327" s="3">
        <f t="shared" si="729"/>
        <v>39452156.876738459</v>
      </c>
      <c r="D1327" s="177">
        <f t="shared" si="730"/>
        <v>232867.95430437999</v>
      </c>
      <c r="E1327" s="177">
        <f t="shared" si="731"/>
        <v>31939.049479229994</v>
      </c>
      <c r="F1327" s="178">
        <f t="shared" si="714"/>
        <v>200928.90482515001</v>
      </c>
      <c r="G1327" s="179">
        <f t="shared" si="732"/>
        <v>4946.5</v>
      </c>
      <c r="H1327" s="180">
        <f>IF(AND(N1327=1,N1326&gt;1),VLOOKUP(A1326,[1]Plan1!$CW$105:$CY$215,3),H1326)</f>
        <v>4950.95</v>
      </c>
      <c r="I1327" s="181">
        <f t="shared" si="715"/>
        <v>43142</v>
      </c>
      <c r="J1327" s="181">
        <f t="shared" si="733"/>
        <v>43170</v>
      </c>
      <c r="K1327" s="182">
        <f t="shared" si="716"/>
        <v>8.9962599818038669E-4</v>
      </c>
      <c r="L1327" s="213">
        <f t="shared" si="734"/>
        <v>43230</v>
      </c>
      <c r="M1327" s="183">
        <f t="shared" si="735"/>
        <v>21</v>
      </c>
      <c r="N1327" s="183">
        <f t="shared" si="717"/>
        <v>14</v>
      </c>
      <c r="O1327" s="177">
        <f t="shared" si="718"/>
        <v>1.00059966</v>
      </c>
      <c r="P1327" s="184">
        <f t="shared" si="744"/>
        <v>1.00320034</v>
      </c>
      <c r="Q1327" s="184">
        <f t="shared" si="736"/>
        <v>1.2495187921690969</v>
      </c>
      <c r="R1327" s="177">
        <f t="shared" si="743"/>
        <v>1.25026807</v>
      </c>
      <c r="S1327" s="177">
        <f t="shared" si="737"/>
        <v>1.24951879</v>
      </c>
      <c r="T1327" s="177">
        <f t="shared" si="719"/>
        <v>290972.88449218002</v>
      </c>
      <c r="U1327" s="177">
        <f t="shared" si="720"/>
        <v>7969.3929798075978</v>
      </c>
      <c r="V1327" s="177">
        <f t="shared" si="721"/>
        <v>50286.089217803972</v>
      </c>
      <c r="W1327" s="177">
        <f t="shared" si="722"/>
        <v>291123.43650199159</v>
      </c>
      <c r="X1327" s="185">
        <f t="shared" si="723"/>
        <v>0</v>
      </c>
      <c r="Y1327" s="177">
        <f t="shared" si="724"/>
        <v>0</v>
      </c>
      <c r="Z1327" s="186">
        <f t="shared" si="725"/>
        <v>0</v>
      </c>
      <c r="AA1327" s="177">
        <f t="shared" si="738"/>
        <v>0</v>
      </c>
      <c r="AB1327" s="187">
        <f t="shared" si="739"/>
        <v>7.1215000000000001E-2</v>
      </c>
      <c r="AC1327" s="185">
        <f t="shared" si="726"/>
        <v>14</v>
      </c>
      <c r="AD1327" s="185">
        <v>252</v>
      </c>
      <c r="AE1327" s="184">
        <f t="shared" si="742"/>
        <v>1.0038291749999999</v>
      </c>
      <c r="AF1327" s="177">
        <f t="shared" si="741"/>
        <v>1114.1860949700001</v>
      </c>
      <c r="AG1327" s="177">
        <f t="shared" si="727"/>
        <v>1114.7625849599999</v>
      </c>
      <c r="AH1327" s="188">
        <f t="shared" si="740"/>
        <v>0</v>
      </c>
      <c r="AI1327" s="188"/>
      <c r="AJ1327" s="188"/>
      <c r="AK1327" s="188"/>
      <c r="AL1327" s="8"/>
      <c r="AM1327" s="8"/>
      <c r="AN1327" s="8"/>
      <c r="AO1327" s="8"/>
      <c r="AP1327" s="8"/>
      <c r="AQ1327" s="8"/>
      <c r="AR1327" s="5"/>
      <c r="AS1327" s="1"/>
      <c r="AT1327" s="8"/>
      <c r="AU1327" s="1"/>
      <c r="AV1327" s="1"/>
      <c r="AW1327" s="3"/>
      <c r="AX1327" s="3"/>
      <c r="AY1327" s="4"/>
      <c r="AZ1327" s="4"/>
      <c r="BA1327" s="4"/>
      <c r="BB1327" s="1"/>
      <c r="BC1327" s="1"/>
      <c r="BD1327" s="1"/>
      <c r="BE1327" s="1"/>
      <c r="BF1327" s="1"/>
      <c r="BG1327" s="1"/>
      <c r="BH1327" s="1"/>
      <c r="BI1327" s="1"/>
    </row>
    <row r="1328" spans="1:61" x14ac:dyDescent="0.2">
      <c r="A1328" s="125">
        <f t="shared" si="728"/>
        <v>43219</v>
      </c>
      <c r="B1328" s="177">
        <f t="shared" si="713"/>
        <v>292238.19908695156</v>
      </c>
      <c r="C1328" s="3">
        <f t="shared" si="729"/>
        <v>39452156.876738459</v>
      </c>
      <c r="D1328" s="177">
        <f t="shared" si="730"/>
        <v>232867.95430437999</v>
      </c>
      <c r="E1328" s="177">
        <f t="shared" si="731"/>
        <v>31939.049479229994</v>
      </c>
      <c r="F1328" s="178">
        <f t="shared" si="714"/>
        <v>200928.90482515001</v>
      </c>
      <c r="G1328" s="179">
        <f t="shared" si="732"/>
        <v>4946.5</v>
      </c>
      <c r="H1328" s="180">
        <f>IF(AND(N1328=1,N1327&gt;1),VLOOKUP(A1327,[1]Plan1!$CW$105:$CY$215,3),H1327)</f>
        <v>4950.95</v>
      </c>
      <c r="I1328" s="181">
        <f t="shared" si="715"/>
        <v>43142</v>
      </c>
      <c r="J1328" s="181">
        <f t="shared" si="733"/>
        <v>43170</v>
      </c>
      <c r="K1328" s="182">
        <f t="shared" si="716"/>
        <v>8.9962599818038669E-4</v>
      </c>
      <c r="L1328" s="213">
        <f t="shared" si="734"/>
        <v>43230</v>
      </c>
      <c r="M1328" s="183">
        <f t="shared" si="735"/>
        <v>21</v>
      </c>
      <c r="N1328" s="183">
        <f t="shared" si="717"/>
        <v>14</v>
      </c>
      <c r="O1328" s="177">
        <f t="shared" si="718"/>
        <v>1.00059966</v>
      </c>
      <c r="P1328" s="184">
        <f t="shared" si="744"/>
        <v>1.00320034</v>
      </c>
      <c r="Q1328" s="184">
        <f t="shared" si="736"/>
        <v>1.2495187921690969</v>
      </c>
      <c r="R1328" s="177">
        <f t="shared" si="743"/>
        <v>1.25026807</v>
      </c>
      <c r="S1328" s="177">
        <f t="shared" si="737"/>
        <v>1.24951879</v>
      </c>
      <c r="T1328" s="177">
        <f t="shared" si="719"/>
        <v>290972.88449218002</v>
      </c>
      <c r="U1328" s="177">
        <f t="shared" si="720"/>
        <v>7969.3929798075978</v>
      </c>
      <c r="V1328" s="177">
        <f t="shared" si="721"/>
        <v>50286.089217803972</v>
      </c>
      <c r="W1328" s="177">
        <f t="shared" si="722"/>
        <v>291123.43650199159</v>
      </c>
      <c r="X1328" s="185">
        <f t="shared" si="723"/>
        <v>0</v>
      </c>
      <c r="Y1328" s="177">
        <f t="shared" si="724"/>
        <v>0</v>
      </c>
      <c r="Z1328" s="186">
        <f t="shared" si="725"/>
        <v>0</v>
      </c>
      <c r="AA1328" s="177">
        <f t="shared" si="738"/>
        <v>0</v>
      </c>
      <c r="AB1328" s="187">
        <f t="shared" si="739"/>
        <v>7.1215000000000001E-2</v>
      </c>
      <c r="AC1328" s="185">
        <f t="shared" si="726"/>
        <v>14</v>
      </c>
      <c r="AD1328" s="185">
        <v>252</v>
      </c>
      <c r="AE1328" s="184">
        <f t="shared" si="742"/>
        <v>1.0038291749999999</v>
      </c>
      <c r="AF1328" s="177">
        <f t="shared" si="741"/>
        <v>1114.1860949700001</v>
      </c>
      <c r="AG1328" s="177">
        <f t="shared" si="727"/>
        <v>1114.7625849599999</v>
      </c>
      <c r="AH1328" s="188">
        <f t="shared" si="740"/>
        <v>0</v>
      </c>
      <c r="AI1328" s="188"/>
      <c r="AJ1328" s="188"/>
      <c r="AK1328" s="188"/>
      <c r="AL1328" s="8"/>
      <c r="AM1328" s="8"/>
      <c r="AN1328" s="8"/>
      <c r="AO1328" s="8"/>
      <c r="AP1328" s="8"/>
      <c r="AQ1328" s="8"/>
      <c r="AR1328" s="5"/>
      <c r="AS1328" s="1"/>
      <c r="AT1328" s="8"/>
      <c r="AU1328" s="1"/>
      <c r="AV1328" s="1"/>
      <c r="AW1328" s="3"/>
      <c r="AX1328" s="3"/>
      <c r="AY1328" s="4"/>
      <c r="AZ1328" s="4"/>
      <c r="BA1328" s="4"/>
      <c r="BB1328" s="1"/>
      <c r="BC1328" s="1"/>
      <c r="BD1328" s="1"/>
      <c r="BE1328" s="1"/>
      <c r="BF1328" s="1"/>
      <c r="BG1328" s="1"/>
      <c r="BH1328" s="1"/>
      <c r="BI1328" s="1"/>
    </row>
    <row r="1329" spans="1:61" x14ac:dyDescent="0.2">
      <c r="A1329" s="125">
        <f t="shared" si="728"/>
        <v>43220</v>
      </c>
      <c r="B1329" s="177">
        <f t="shared" si="713"/>
        <v>292238.19908695156</v>
      </c>
      <c r="C1329" s="3">
        <f t="shared" si="729"/>
        <v>39452156.876738459</v>
      </c>
      <c r="D1329" s="177">
        <f t="shared" si="730"/>
        <v>232867.95430437999</v>
      </c>
      <c r="E1329" s="177">
        <f t="shared" si="731"/>
        <v>31939.049479229994</v>
      </c>
      <c r="F1329" s="178">
        <f t="shared" si="714"/>
        <v>200928.90482515001</v>
      </c>
      <c r="G1329" s="179">
        <f t="shared" si="732"/>
        <v>4946.5</v>
      </c>
      <c r="H1329" s="180">
        <f>IF(AND(N1329=1,N1328&gt;1),VLOOKUP(A1328,[1]Plan1!$CW$105:$CY$215,3),H1328)</f>
        <v>4950.95</v>
      </c>
      <c r="I1329" s="181">
        <f t="shared" si="715"/>
        <v>43142</v>
      </c>
      <c r="J1329" s="181">
        <f t="shared" si="733"/>
        <v>43170</v>
      </c>
      <c r="K1329" s="182">
        <f t="shared" si="716"/>
        <v>8.9962599818038669E-4</v>
      </c>
      <c r="L1329" s="213">
        <f t="shared" si="734"/>
        <v>43230</v>
      </c>
      <c r="M1329" s="183">
        <f t="shared" si="735"/>
        <v>21</v>
      </c>
      <c r="N1329" s="183">
        <f t="shared" si="717"/>
        <v>14</v>
      </c>
      <c r="O1329" s="177">
        <f t="shared" si="718"/>
        <v>1.00059966</v>
      </c>
      <c r="P1329" s="184">
        <f t="shared" si="744"/>
        <v>1.00320034</v>
      </c>
      <c r="Q1329" s="184">
        <f t="shared" si="736"/>
        <v>1.2495187921690969</v>
      </c>
      <c r="R1329" s="177">
        <f t="shared" si="743"/>
        <v>1.25026807</v>
      </c>
      <c r="S1329" s="177">
        <f t="shared" si="737"/>
        <v>1.24951879</v>
      </c>
      <c r="T1329" s="177">
        <f t="shared" si="719"/>
        <v>290972.88449218002</v>
      </c>
      <c r="U1329" s="177">
        <f t="shared" si="720"/>
        <v>7969.3929798075978</v>
      </c>
      <c r="V1329" s="177">
        <f t="shared" si="721"/>
        <v>50286.089217803972</v>
      </c>
      <c r="W1329" s="177">
        <f t="shared" si="722"/>
        <v>291123.43650199159</v>
      </c>
      <c r="X1329" s="185">
        <f t="shared" si="723"/>
        <v>0</v>
      </c>
      <c r="Y1329" s="177">
        <f t="shared" si="724"/>
        <v>0</v>
      </c>
      <c r="Z1329" s="186">
        <f t="shared" si="725"/>
        <v>0</v>
      </c>
      <c r="AA1329" s="177">
        <f t="shared" si="738"/>
        <v>0</v>
      </c>
      <c r="AB1329" s="187">
        <f t="shared" si="739"/>
        <v>7.1215000000000001E-2</v>
      </c>
      <c r="AC1329" s="185">
        <f t="shared" si="726"/>
        <v>14</v>
      </c>
      <c r="AD1329" s="185">
        <v>252</v>
      </c>
      <c r="AE1329" s="184">
        <f t="shared" si="742"/>
        <v>1.0038291749999999</v>
      </c>
      <c r="AF1329" s="177">
        <f t="shared" si="741"/>
        <v>1114.1860949700001</v>
      </c>
      <c r="AG1329" s="177">
        <f t="shared" si="727"/>
        <v>1114.7625849599999</v>
      </c>
      <c r="AH1329" s="188">
        <f t="shared" si="740"/>
        <v>0</v>
      </c>
      <c r="AI1329" s="188"/>
      <c r="AJ1329" s="188"/>
      <c r="AK1329" s="188"/>
      <c r="AL1329" s="8"/>
      <c r="AM1329" s="8"/>
      <c r="AN1329" s="8"/>
      <c r="AO1329" s="8"/>
      <c r="AP1329" s="8"/>
      <c r="AQ1329" s="8"/>
      <c r="AR1329" s="5"/>
      <c r="AS1329" s="1"/>
      <c r="AT1329" s="8"/>
      <c r="AU1329" s="1"/>
      <c r="AV1329" s="1"/>
      <c r="AW1329" s="3"/>
      <c r="AX1329" s="3"/>
      <c r="AY1329" s="4"/>
      <c r="AZ1329" s="4"/>
      <c r="BA1329" s="4"/>
      <c r="BB1329" s="1"/>
      <c r="BC1329" s="1"/>
      <c r="BD1329" s="1"/>
      <c r="BE1329" s="1"/>
      <c r="BF1329" s="1"/>
      <c r="BG1329" s="1"/>
      <c r="BH1329" s="1"/>
      <c r="BI1329" s="1"/>
    </row>
    <row r="1330" spans="1:61" x14ac:dyDescent="0.2">
      <c r="A1330" s="125">
        <f t="shared" si="728"/>
        <v>43221</v>
      </c>
      <c r="B1330" s="177">
        <f t="shared" si="713"/>
        <v>292328.78801824682</v>
      </c>
      <c r="C1330" s="3">
        <f t="shared" si="729"/>
        <v>39464386.382463321</v>
      </c>
      <c r="D1330" s="177">
        <f t="shared" si="730"/>
        <v>232867.95430437999</v>
      </c>
      <c r="E1330" s="177">
        <f t="shared" si="731"/>
        <v>31939.049479229994</v>
      </c>
      <c r="F1330" s="178">
        <f t="shared" si="714"/>
        <v>200928.90482515001</v>
      </c>
      <c r="G1330" s="179">
        <f t="shared" si="732"/>
        <v>4946.5</v>
      </c>
      <c r="H1330" s="180">
        <f>IF(AND(N1330=1,N1329&gt;1),VLOOKUP(A1329,[1]Plan1!$CW$105:$CY$215,3),H1329)</f>
        <v>4950.95</v>
      </c>
      <c r="I1330" s="181">
        <f t="shared" si="715"/>
        <v>43142</v>
      </c>
      <c r="J1330" s="181">
        <f t="shared" si="733"/>
        <v>43170</v>
      </c>
      <c r="K1330" s="182">
        <f t="shared" si="716"/>
        <v>8.9962599818038669E-4</v>
      </c>
      <c r="L1330" s="213">
        <f t="shared" si="734"/>
        <v>43230</v>
      </c>
      <c r="M1330" s="183">
        <f t="shared" si="735"/>
        <v>21</v>
      </c>
      <c r="N1330" s="183">
        <f t="shared" si="717"/>
        <v>15</v>
      </c>
      <c r="O1330" s="177">
        <f t="shared" si="718"/>
        <v>1.0006425000000001</v>
      </c>
      <c r="P1330" s="184">
        <f t="shared" si="744"/>
        <v>1.00320034</v>
      </c>
      <c r="Q1330" s="184">
        <f t="shared" si="736"/>
        <v>1.2495187921690969</v>
      </c>
      <c r="R1330" s="177">
        <f t="shared" si="743"/>
        <v>1.2503215999999999</v>
      </c>
      <c r="S1330" s="177">
        <f t="shared" si="737"/>
        <v>1.24951879</v>
      </c>
      <c r="T1330" s="177">
        <f t="shared" si="719"/>
        <v>290972.88449218002</v>
      </c>
      <c r="U1330" s="177">
        <f t="shared" si="720"/>
        <v>7969.3929798075978</v>
      </c>
      <c r="V1330" s="177">
        <f t="shared" si="721"/>
        <v>50296.844942079253</v>
      </c>
      <c r="W1330" s="177">
        <f t="shared" si="722"/>
        <v>291134.19222626684</v>
      </c>
      <c r="X1330" s="185">
        <f t="shared" si="723"/>
        <v>0</v>
      </c>
      <c r="Y1330" s="177">
        <f t="shared" si="724"/>
        <v>0</v>
      </c>
      <c r="Z1330" s="186">
        <f t="shared" si="725"/>
        <v>0</v>
      </c>
      <c r="AA1330" s="177">
        <f t="shared" si="738"/>
        <v>0</v>
      </c>
      <c r="AB1330" s="187">
        <f t="shared" si="739"/>
        <v>7.1215000000000001E-2</v>
      </c>
      <c r="AC1330" s="185">
        <f t="shared" si="726"/>
        <v>15</v>
      </c>
      <c r="AD1330" s="185">
        <v>252</v>
      </c>
      <c r="AE1330" s="184">
        <f t="shared" si="742"/>
        <v>1.0041032480000001</v>
      </c>
      <c r="AF1330" s="177">
        <f t="shared" si="741"/>
        <v>1193.93390634</v>
      </c>
      <c r="AG1330" s="177">
        <f t="shared" si="727"/>
        <v>1194.5957919800001</v>
      </c>
      <c r="AH1330" s="188">
        <f t="shared" si="740"/>
        <v>0</v>
      </c>
      <c r="AI1330" s="188"/>
      <c r="AJ1330" s="188"/>
      <c r="AK1330" s="188"/>
      <c r="AL1330" s="8"/>
      <c r="AM1330" s="8"/>
      <c r="AN1330" s="8"/>
      <c r="AO1330" s="8"/>
      <c r="AP1330" s="8"/>
      <c r="AQ1330" s="8"/>
      <c r="AR1330" s="5"/>
      <c r="AS1330" s="1"/>
      <c r="AT1330" s="8"/>
      <c r="AU1330" s="1"/>
      <c r="AV1330" s="1"/>
      <c r="AW1330" s="3"/>
      <c r="AX1330" s="3"/>
      <c r="AY1330" s="4"/>
      <c r="AZ1330" s="4"/>
      <c r="BA1330" s="4"/>
      <c r="BB1330" s="1"/>
      <c r="BC1330" s="1"/>
      <c r="BD1330" s="1"/>
      <c r="BE1330" s="1"/>
      <c r="BF1330" s="1"/>
      <c r="BG1330" s="1"/>
      <c r="BH1330" s="1"/>
      <c r="BI1330" s="1"/>
    </row>
    <row r="1331" spans="1:61" x14ac:dyDescent="0.2">
      <c r="A1331" s="125">
        <f t="shared" si="728"/>
        <v>43222</v>
      </c>
      <c r="B1331" s="177">
        <f t="shared" si="713"/>
        <v>292328.78801824682</v>
      </c>
      <c r="C1331" s="3">
        <f t="shared" si="729"/>
        <v>39464386.382463321</v>
      </c>
      <c r="D1331" s="177">
        <f t="shared" si="730"/>
        <v>232867.95430437999</v>
      </c>
      <c r="E1331" s="177">
        <f t="shared" si="731"/>
        <v>31939.049479229994</v>
      </c>
      <c r="F1331" s="178">
        <f t="shared" si="714"/>
        <v>200928.90482515001</v>
      </c>
      <c r="G1331" s="179">
        <f t="shared" si="732"/>
        <v>4946.5</v>
      </c>
      <c r="H1331" s="180">
        <f>IF(AND(N1331=1,N1330&gt;1),VLOOKUP(A1330,[1]Plan1!$CW$105:$CY$215,3),H1330)</f>
        <v>4950.95</v>
      </c>
      <c r="I1331" s="181">
        <f t="shared" si="715"/>
        <v>43142</v>
      </c>
      <c r="J1331" s="181">
        <f t="shared" si="733"/>
        <v>43170</v>
      </c>
      <c r="K1331" s="182">
        <f t="shared" si="716"/>
        <v>8.9962599818038669E-4</v>
      </c>
      <c r="L1331" s="213">
        <f t="shared" si="734"/>
        <v>43230</v>
      </c>
      <c r="M1331" s="183">
        <f t="shared" si="735"/>
        <v>21</v>
      </c>
      <c r="N1331" s="183">
        <f t="shared" si="717"/>
        <v>15</v>
      </c>
      <c r="O1331" s="177">
        <f t="shared" si="718"/>
        <v>1.0006425000000001</v>
      </c>
      <c r="P1331" s="184">
        <f t="shared" si="744"/>
        <v>1.00320034</v>
      </c>
      <c r="Q1331" s="184">
        <f t="shared" si="736"/>
        <v>1.2495187921690969</v>
      </c>
      <c r="R1331" s="177">
        <f t="shared" si="743"/>
        <v>1.2503215999999999</v>
      </c>
      <c r="S1331" s="177">
        <f t="shared" si="737"/>
        <v>1.24951879</v>
      </c>
      <c r="T1331" s="177">
        <f t="shared" si="719"/>
        <v>290972.88449218002</v>
      </c>
      <c r="U1331" s="177">
        <f t="shared" si="720"/>
        <v>7969.3929798075978</v>
      </c>
      <c r="V1331" s="177">
        <f t="shared" si="721"/>
        <v>50296.844942079253</v>
      </c>
      <c r="W1331" s="177">
        <f t="shared" si="722"/>
        <v>291134.19222626684</v>
      </c>
      <c r="X1331" s="185">
        <f t="shared" si="723"/>
        <v>0</v>
      </c>
      <c r="Y1331" s="177">
        <f t="shared" si="724"/>
        <v>0</v>
      </c>
      <c r="Z1331" s="186">
        <f t="shared" si="725"/>
        <v>0</v>
      </c>
      <c r="AA1331" s="177">
        <f t="shared" si="738"/>
        <v>0</v>
      </c>
      <c r="AB1331" s="187">
        <f t="shared" si="739"/>
        <v>7.1215000000000001E-2</v>
      </c>
      <c r="AC1331" s="185">
        <f t="shared" si="726"/>
        <v>15</v>
      </c>
      <c r="AD1331" s="185">
        <v>252</v>
      </c>
      <c r="AE1331" s="184">
        <f t="shared" si="742"/>
        <v>1.0041032480000001</v>
      </c>
      <c r="AF1331" s="177">
        <f t="shared" si="741"/>
        <v>1193.93390634</v>
      </c>
      <c r="AG1331" s="177">
        <f t="shared" si="727"/>
        <v>1194.5957919800001</v>
      </c>
      <c r="AH1331" s="188">
        <f t="shared" si="740"/>
        <v>0</v>
      </c>
      <c r="AI1331" s="188"/>
      <c r="AJ1331" s="188"/>
      <c r="AK1331" s="188"/>
      <c r="AL1331" s="8"/>
      <c r="AM1331" s="8"/>
      <c r="AN1331" s="8"/>
      <c r="AO1331" s="8"/>
      <c r="AP1331" s="8"/>
      <c r="AQ1331" s="8"/>
      <c r="AR1331" s="5"/>
      <c r="AS1331" s="1"/>
      <c r="AT1331" s="8"/>
      <c r="AU1331" s="1"/>
      <c r="AV1331" s="1"/>
      <c r="AW1331" s="3"/>
      <c r="AX1331" s="3"/>
      <c r="AY1331" s="4"/>
      <c r="AZ1331" s="4"/>
      <c r="BA1331" s="4"/>
      <c r="BB1331" s="1"/>
      <c r="BC1331" s="1"/>
      <c r="BD1331" s="1"/>
      <c r="BE1331" s="1"/>
      <c r="BF1331" s="1"/>
      <c r="BG1331" s="1"/>
      <c r="BH1331" s="1"/>
      <c r="BI1331" s="1"/>
    </row>
    <row r="1332" spans="1:61" x14ac:dyDescent="0.2">
      <c r="A1332" s="125">
        <f t="shared" si="728"/>
        <v>43223</v>
      </c>
      <c r="B1332" s="177">
        <f t="shared" si="713"/>
        <v>292419.4064080512</v>
      </c>
      <c r="C1332" s="3">
        <f t="shared" si="729"/>
        <v>39476619.865086913</v>
      </c>
      <c r="D1332" s="177">
        <f t="shared" si="730"/>
        <v>232867.95430437999</v>
      </c>
      <c r="E1332" s="177">
        <f t="shared" si="731"/>
        <v>31939.049479229994</v>
      </c>
      <c r="F1332" s="178">
        <f t="shared" si="714"/>
        <v>200928.90482515001</v>
      </c>
      <c r="G1332" s="179">
        <f t="shared" si="732"/>
        <v>4946.5</v>
      </c>
      <c r="H1332" s="180">
        <f>IF(AND(N1332=1,N1331&gt;1),VLOOKUP(A1331,[1]Plan1!$CW$105:$CY$215,3),H1331)</f>
        <v>4950.95</v>
      </c>
      <c r="I1332" s="181">
        <f t="shared" si="715"/>
        <v>43142</v>
      </c>
      <c r="J1332" s="181">
        <f t="shared" si="733"/>
        <v>43170</v>
      </c>
      <c r="K1332" s="182">
        <f t="shared" si="716"/>
        <v>8.9962599818038669E-4</v>
      </c>
      <c r="L1332" s="213">
        <f t="shared" si="734"/>
        <v>43230</v>
      </c>
      <c r="M1332" s="183">
        <f t="shared" si="735"/>
        <v>21</v>
      </c>
      <c r="N1332" s="183">
        <f t="shared" si="717"/>
        <v>16</v>
      </c>
      <c r="O1332" s="177">
        <f t="shared" si="718"/>
        <v>1.0006853499999999</v>
      </c>
      <c r="P1332" s="184">
        <f t="shared" si="744"/>
        <v>1.00320034</v>
      </c>
      <c r="Q1332" s="184">
        <f t="shared" si="736"/>
        <v>1.2495187921690969</v>
      </c>
      <c r="R1332" s="177">
        <f t="shared" si="743"/>
        <v>1.2503751400000001</v>
      </c>
      <c r="S1332" s="177">
        <f t="shared" si="737"/>
        <v>1.24951879</v>
      </c>
      <c r="T1332" s="177">
        <f t="shared" si="719"/>
        <v>290972.88449218002</v>
      </c>
      <c r="U1332" s="177">
        <f t="shared" si="720"/>
        <v>7969.3929798075978</v>
      </c>
      <c r="V1332" s="177">
        <f t="shared" si="721"/>
        <v>50307.602675643619</v>
      </c>
      <c r="W1332" s="177">
        <f t="shared" si="722"/>
        <v>291144.9499598312</v>
      </c>
      <c r="X1332" s="185">
        <f t="shared" si="723"/>
        <v>0</v>
      </c>
      <c r="Y1332" s="177">
        <f t="shared" si="724"/>
        <v>0</v>
      </c>
      <c r="Z1332" s="186">
        <f t="shared" si="725"/>
        <v>0</v>
      </c>
      <c r="AA1332" s="177">
        <f t="shared" si="738"/>
        <v>0</v>
      </c>
      <c r="AB1332" s="187">
        <f t="shared" si="739"/>
        <v>7.1215000000000001E-2</v>
      </c>
      <c r="AC1332" s="185">
        <f t="shared" si="726"/>
        <v>16</v>
      </c>
      <c r="AD1332" s="185">
        <v>252</v>
      </c>
      <c r="AE1332" s="184">
        <f t="shared" si="742"/>
        <v>1.0043773949999999</v>
      </c>
      <c r="AF1332" s="177">
        <f t="shared" si="741"/>
        <v>1273.7032497099999</v>
      </c>
      <c r="AG1332" s="177">
        <f t="shared" si="727"/>
        <v>1274.4564482200001</v>
      </c>
      <c r="AH1332" s="188">
        <f t="shared" si="740"/>
        <v>0</v>
      </c>
      <c r="AI1332" s="188"/>
      <c r="AJ1332" s="188"/>
      <c r="AK1332" s="188"/>
      <c r="AL1332" s="8"/>
      <c r="AM1332" s="8"/>
      <c r="AN1332" s="8"/>
      <c r="AO1332" s="8"/>
      <c r="AP1332" s="8"/>
      <c r="AQ1332" s="8"/>
      <c r="AR1332" s="5"/>
      <c r="AS1332" s="1"/>
      <c r="AT1332" s="8"/>
      <c r="AU1332" s="1"/>
      <c r="AV1332" s="1"/>
      <c r="AW1332" s="3"/>
      <c r="AX1332" s="3"/>
      <c r="AY1332" s="4"/>
      <c r="AZ1332" s="4"/>
      <c r="BA1332" s="4"/>
      <c r="BB1332" s="1"/>
      <c r="BC1332" s="1"/>
      <c r="BD1332" s="1"/>
      <c r="BE1332" s="1"/>
      <c r="BF1332" s="1"/>
      <c r="BG1332" s="1"/>
      <c r="BH1332" s="1"/>
      <c r="BI1332" s="1"/>
    </row>
    <row r="1333" spans="1:61" x14ac:dyDescent="0.2">
      <c r="A1333" s="125">
        <f t="shared" si="728"/>
        <v>43224</v>
      </c>
      <c r="B1333" s="177">
        <f t="shared" si="713"/>
        <v>292510.05484273453</v>
      </c>
      <c r="C1333" s="3">
        <f t="shared" si="729"/>
        <v>39488857.403769165</v>
      </c>
      <c r="D1333" s="177">
        <f t="shared" si="730"/>
        <v>232867.95430437999</v>
      </c>
      <c r="E1333" s="177">
        <f t="shared" si="731"/>
        <v>31939.049479229994</v>
      </c>
      <c r="F1333" s="178">
        <f t="shared" si="714"/>
        <v>200928.90482515001</v>
      </c>
      <c r="G1333" s="179">
        <f t="shared" si="732"/>
        <v>4946.5</v>
      </c>
      <c r="H1333" s="180">
        <f>IF(AND(N1333=1,N1332&gt;1),VLOOKUP(A1332,[1]Plan1!$CW$105:$CY$215,3),H1332)</f>
        <v>4950.95</v>
      </c>
      <c r="I1333" s="181">
        <f t="shared" si="715"/>
        <v>43142</v>
      </c>
      <c r="J1333" s="181">
        <f t="shared" si="733"/>
        <v>43170</v>
      </c>
      <c r="K1333" s="182">
        <f t="shared" si="716"/>
        <v>8.9962599818038669E-4</v>
      </c>
      <c r="L1333" s="213">
        <f t="shared" si="734"/>
        <v>43230</v>
      </c>
      <c r="M1333" s="183">
        <f t="shared" si="735"/>
        <v>21</v>
      </c>
      <c r="N1333" s="183">
        <f t="shared" si="717"/>
        <v>17</v>
      </c>
      <c r="O1333" s="177">
        <f t="shared" si="718"/>
        <v>1.0007282</v>
      </c>
      <c r="P1333" s="184">
        <f t="shared" si="744"/>
        <v>1.00320034</v>
      </c>
      <c r="Q1333" s="184">
        <f t="shared" si="736"/>
        <v>1.2495187921690969</v>
      </c>
      <c r="R1333" s="177">
        <f t="shared" si="743"/>
        <v>1.2504286899999999</v>
      </c>
      <c r="S1333" s="177">
        <f t="shared" si="737"/>
        <v>1.24951879</v>
      </c>
      <c r="T1333" s="177">
        <f t="shared" si="719"/>
        <v>290972.88449218002</v>
      </c>
      <c r="U1333" s="177">
        <f t="shared" si="720"/>
        <v>7969.3929798075978</v>
      </c>
      <c r="V1333" s="177">
        <f t="shared" si="721"/>
        <v>50318.362418496974</v>
      </c>
      <c r="W1333" s="177">
        <f t="shared" si="722"/>
        <v>291155.70970268454</v>
      </c>
      <c r="X1333" s="185">
        <f t="shared" si="723"/>
        <v>0</v>
      </c>
      <c r="Y1333" s="177">
        <f t="shared" si="724"/>
        <v>0</v>
      </c>
      <c r="Z1333" s="186">
        <f t="shared" si="725"/>
        <v>0</v>
      </c>
      <c r="AA1333" s="177">
        <f t="shared" si="738"/>
        <v>0</v>
      </c>
      <c r="AB1333" s="187">
        <f t="shared" si="739"/>
        <v>7.1215000000000001E-2</v>
      </c>
      <c r="AC1333" s="185">
        <f t="shared" si="726"/>
        <v>17</v>
      </c>
      <c r="AD1333" s="185">
        <v>252</v>
      </c>
      <c r="AE1333" s="184">
        <f t="shared" si="742"/>
        <v>1.004651618</v>
      </c>
      <c r="AF1333" s="177">
        <f t="shared" si="741"/>
        <v>1353.49470701</v>
      </c>
      <c r="AG1333" s="177">
        <f t="shared" si="727"/>
        <v>1354.3451400500001</v>
      </c>
      <c r="AH1333" s="188">
        <f t="shared" si="740"/>
        <v>0</v>
      </c>
      <c r="AI1333" s="188"/>
      <c r="AJ1333" s="188"/>
      <c r="AK1333" s="188"/>
      <c r="AL1333" s="8"/>
      <c r="AM1333" s="8"/>
      <c r="AN1333" s="8"/>
      <c r="AO1333" s="8"/>
      <c r="AP1333" s="8"/>
      <c r="AQ1333" s="8"/>
      <c r="AR1333" s="5"/>
      <c r="AS1333" s="1"/>
      <c r="AT1333" s="8"/>
      <c r="AU1333" s="1"/>
      <c r="AV1333" s="1"/>
      <c r="AW1333" s="3"/>
      <c r="AX1333" s="3"/>
      <c r="AY1333" s="4"/>
      <c r="AZ1333" s="4"/>
      <c r="BA1333" s="4"/>
      <c r="BB1333" s="1"/>
      <c r="BC1333" s="1"/>
      <c r="BD1333" s="1"/>
      <c r="BE1333" s="1"/>
      <c r="BF1333" s="1"/>
      <c r="BG1333" s="1"/>
      <c r="BH1333" s="1"/>
      <c r="BI1333" s="1"/>
    </row>
    <row r="1334" spans="1:61" x14ac:dyDescent="0.2">
      <c r="A1334" s="125">
        <f t="shared" si="728"/>
        <v>43225</v>
      </c>
      <c r="B1334" s="177">
        <f t="shared" si="713"/>
        <v>292600.7287056889</v>
      </c>
      <c r="C1334" s="3">
        <f t="shared" si="729"/>
        <v>39501098.375268005</v>
      </c>
      <c r="D1334" s="177">
        <f t="shared" si="730"/>
        <v>232867.95430437999</v>
      </c>
      <c r="E1334" s="177">
        <f t="shared" si="731"/>
        <v>31939.049479229994</v>
      </c>
      <c r="F1334" s="178">
        <f t="shared" si="714"/>
        <v>200928.90482515001</v>
      </c>
      <c r="G1334" s="179">
        <f t="shared" si="732"/>
        <v>4946.5</v>
      </c>
      <c r="H1334" s="180">
        <f>IF(AND(N1334=1,N1333&gt;1),VLOOKUP(A1333,[1]Plan1!$CW$105:$CY$215,3),H1333)</f>
        <v>4950.95</v>
      </c>
      <c r="I1334" s="181">
        <f t="shared" si="715"/>
        <v>43142</v>
      </c>
      <c r="J1334" s="181">
        <f t="shared" si="733"/>
        <v>43170</v>
      </c>
      <c r="K1334" s="182">
        <f t="shared" si="716"/>
        <v>8.9962599818038669E-4</v>
      </c>
      <c r="L1334" s="213">
        <f t="shared" si="734"/>
        <v>43230</v>
      </c>
      <c r="M1334" s="183">
        <f t="shared" si="735"/>
        <v>21</v>
      </c>
      <c r="N1334" s="183">
        <f t="shared" si="717"/>
        <v>18</v>
      </c>
      <c r="O1334" s="177">
        <f t="shared" si="718"/>
        <v>1.00077105</v>
      </c>
      <c r="P1334" s="184">
        <f t="shared" si="744"/>
        <v>1.00320034</v>
      </c>
      <c r="Q1334" s="184">
        <f t="shared" si="736"/>
        <v>1.2495187921690969</v>
      </c>
      <c r="R1334" s="177">
        <f t="shared" si="743"/>
        <v>1.25048223</v>
      </c>
      <c r="S1334" s="177">
        <f t="shared" si="737"/>
        <v>1.24951879</v>
      </c>
      <c r="T1334" s="177">
        <f t="shared" si="719"/>
        <v>290972.88449218002</v>
      </c>
      <c r="U1334" s="177">
        <f t="shared" si="720"/>
        <v>7969.3929798075978</v>
      </c>
      <c r="V1334" s="177">
        <f t="shared" si="721"/>
        <v>50329.120152061339</v>
      </c>
      <c r="W1334" s="177">
        <f t="shared" si="722"/>
        <v>291166.4674362489</v>
      </c>
      <c r="X1334" s="185">
        <f t="shared" si="723"/>
        <v>0</v>
      </c>
      <c r="Y1334" s="177">
        <f t="shared" si="724"/>
        <v>0</v>
      </c>
      <c r="Z1334" s="186">
        <f t="shared" si="725"/>
        <v>0</v>
      </c>
      <c r="AA1334" s="177">
        <f t="shared" si="738"/>
        <v>0</v>
      </c>
      <c r="AB1334" s="187">
        <f t="shared" si="739"/>
        <v>7.1215000000000001E-2</v>
      </c>
      <c r="AC1334" s="185">
        <f t="shared" si="726"/>
        <v>18</v>
      </c>
      <c r="AD1334" s="185">
        <v>252</v>
      </c>
      <c r="AE1334" s="184">
        <f t="shared" si="742"/>
        <v>1.0049259150000001</v>
      </c>
      <c r="AF1334" s="177">
        <f t="shared" si="741"/>
        <v>1433.30769631</v>
      </c>
      <c r="AG1334" s="177">
        <f t="shared" si="727"/>
        <v>1434.26126944</v>
      </c>
      <c r="AH1334" s="188">
        <f t="shared" si="740"/>
        <v>0</v>
      </c>
      <c r="AI1334" s="188"/>
      <c r="AJ1334" s="188"/>
      <c r="AK1334" s="188"/>
      <c r="AL1334" s="8"/>
      <c r="AM1334" s="8"/>
      <c r="AN1334" s="8"/>
      <c r="AO1334" s="8"/>
      <c r="AP1334" s="8"/>
      <c r="AQ1334" s="8"/>
      <c r="AR1334" s="5"/>
      <c r="AS1334" s="1"/>
      <c r="AT1334" s="8"/>
      <c r="AU1334" s="1"/>
      <c r="AV1334" s="1"/>
      <c r="AW1334" s="3"/>
      <c r="AX1334" s="3"/>
      <c r="AY1334" s="4"/>
      <c r="AZ1334" s="4"/>
      <c r="BA1334" s="4"/>
      <c r="BB1334" s="1"/>
      <c r="BC1334" s="1"/>
      <c r="BD1334" s="1"/>
      <c r="BE1334" s="1"/>
      <c r="BF1334" s="1"/>
      <c r="BG1334" s="1"/>
      <c r="BH1334" s="1"/>
      <c r="BI1334" s="1"/>
    </row>
    <row r="1335" spans="1:61" x14ac:dyDescent="0.2">
      <c r="A1335" s="125">
        <f t="shared" si="728"/>
        <v>43226</v>
      </c>
      <c r="B1335" s="177">
        <f t="shared" si="713"/>
        <v>292600.7287056889</v>
      </c>
      <c r="C1335" s="3">
        <f t="shared" si="729"/>
        <v>39501098.375268005</v>
      </c>
      <c r="D1335" s="177">
        <f t="shared" si="730"/>
        <v>232867.95430437999</v>
      </c>
      <c r="E1335" s="177">
        <f t="shared" si="731"/>
        <v>31939.049479229994</v>
      </c>
      <c r="F1335" s="178">
        <f t="shared" si="714"/>
        <v>200928.90482515001</v>
      </c>
      <c r="G1335" s="179">
        <f t="shared" si="732"/>
        <v>4946.5</v>
      </c>
      <c r="H1335" s="180">
        <f>IF(AND(N1335=1,N1334&gt;1),VLOOKUP(A1334,[1]Plan1!$CW$105:$CY$215,3),H1334)</f>
        <v>4950.95</v>
      </c>
      <c r="I1335" s="181">
        <f t="shared" si="715"/>
        <v>43142</v>
      </c>
      <c r="J1335" s="181">
        <f t="shared" si="733"/>
        <v>43170</v>
      </c>
      <c r="K1335" s="182">
        <f t="shared" si="716"/>
        <v>8.9962599818038669E-4</v>
      </c>
      <c r="L1335" s="213">
        <f t="shared" si="734"/>
        <v>43230</v>
      </c>
      <c r="M1335" s="183">
        <f t="shared" si="735"/>
        <v>21</v>
      </c>
      <c r="N1335" s="183">
        <f t="shared" si="717"/>
        <v>18</v>
      </c>
      <c r="O1335" s="177">
        <f t="shared" si="718"/>
        <v>1.00077105</v>
      </c>
      <c r="P1335" s="184">
        <f t="shared" si="744"/>
        <v>1.00320034</v>
      </c>
      <c r="Q1335" s="184">
        <f t="shared" si="736"/>
        <v>1.2495187921690969</v>
      </c>
      <c r="R1335" s="177">
        <f t="shared" si="743"/>
        <v>1.25048223</v>
      </c>
      <c r="S1335" s="177">
        <f t="shared" si="737"/>
        <v>1.24951879</v>
      </c>
      <c r="T1335" s="177">
        <f t="shared" si="719"/>
        <v>290972.88449218002</v>
      </c>
      <c r="U1335" s="177">
        <f t="shared" si="720"/>
        <v>7969.3929798075978</v>
      </c>
      <c r="V1335" s="177">
        <f t="shared" si="721"/>
        <v>50329.120152061339</v>
      </c>
      <c r="W1335" s="177">
        <f t="shared" si="722"/>
        <v>291166.4674362489</v>
      </c>
      <c r="X1335" s="185">
        <f t="shared" si="723"/>
        <v>0</v>
      </c>
      <c r="Y1335" s="177">
        <f t="shared" si="724"/>
        <v>0</v>
      </c>
      <c r="Z1335" s="186">
        <f t="shared" si="725"/>
        <v>0</v>
      </c>
      <c r="AA1335" s="177">
        <f t="shared" si="738"/>
        <v>0</v>
      </c>
      <c r="AB1335" s="187">
        <f t="shared" si="739"/>
        <v>7.1215000000000001E-2</v>
      </c>
      <c r="AC1335" s="185">
        <f t="shared" si="726"/>
        <v>18</v>
      </c>
      <c r="AD1335" s="185">
        <v>252</v>
      </c>
      <c r="AE1335" s="184">
        <f t="shared" si="742"/>
        <v>1.0049259150000001</v>
      </c>
      <c r="AF1335" s="177">
        <f t="shared" si="741"/>
        <v>1433.30769631</v>
      </c>
      <c r="AG1335" s="177">
        <f t="shared" si="727"/>
        <v>1434.26126944</v>
      </c>
      <c r="AH1335" s="188">
        <f t="shared" si="740"/>
        <v>0</v>
      </c>
      <c r="AI1335" s="188"/>
      <c r="AJ1335" s="188"/>
      <c r="AK1335" s="188"/>
      <c r="AL1335" s="8"/>
      <c r="AM1335" s="8"/>
      <c r="AN1335" s="8"/>
      <c r="AO1335" s="8"/>
      <c r="AP1335" s="8"/>
      <c r="AQ1335" s="8"/>
      <c r="AR1335" s="5"/>
      <c r="AS1335" s="1"/>
      <c r="AT1335" s="8"/>
      <c r="AU1335" s="1"/>
      <c r="AV1335" s="1"/>
      <c r="AW1335" s="3"/>
      <c r="AX1335" s="3"/>
      <c r="AY1335" s="4"/>
      <c r="AZ1335" s="4"/>
      <c r="BA1335" s="4"/>
      <c r="BB1335" s="1"/>
      <c r="BC1335" s="1"/>
      <c r="BD1335" s="1"/>
      <c r="BE1335" s="1"/>
      <c r="BF1335" s="1"/>
      <c r="BG1335" s="1"/>
      <c r="BH1335" s="1"/>
      <c r="BI1335" s="1"/>
    </row>
    <row r="1336" spans="1:61" x14ac:dyDescent="0.2">
      <c r="A1336" s="125">
        <f t="shared" si="728"/>
        <v>43227</v>
      </c>
      <c r="B1336" s="177">
        <f t="shared" si="713"/>
        <v>292600.7287056889</v>
      </c>
      <c r="C1336" s="3">
        <f t="shared" si="729"/>
        <v>39501098.375268005</v>
      </c>
      <c r="D1336" s="177">
        <f t="shared" si="730"/>
        <v>232867.95430437999</v>
      </c>
      <c r="E1336" s="177">
        <f t="shared" si="731"/>
        <v>31939.049479229994</v>
      </c>
      <c r="F1336" s="178">
        <f t="shared" si="714"/>
        <v>200928.90482515001</v>
      </c>
      <c r="G1336" s="179">
        <f t="shared" si="732"/>
        <v>4946.5</v>
      </c>
      <c r="H1336" s="180">
        <f>IF(AND(N1336=1,N1335&gt;1),VLOOKUP(A1335,[1]Plan1!$CW$105:$CY$215,3),H1335)</f>
        <v>4950.95</v>
      </c>
      <c r="I1336" s="181">
        <f t="shared" si="715"/>
        <v>43142</v>
      </c>
      <c r="J1336" s="181">
        <f t="shared" si="733"/>
        <v>43170</v>
      </c>
      <c r="K1336" s="182">
        <f t="shared" si="716"/>
        <v>8.9962599818038669E-4</v>
      </c>
      <c r="L1336" s="213">
        <f t="shared" si="734"/>
        <v>43230</v>
      </c>
      <c r="M1336" s="183">
        <f t="shared" si="735"/>
        <v>21</v>
      </c>
      <c r="N1336" s="183">
        <f t="shared" si="717"/>
        <v>18</v>
      </c>
      <c r="O1336" s="177">
        <f t="shared" si="718"/>
        <v>1.00077105</v>
      </c>
      <c r="P1336" s="184">
        <f t="shared" si="744"/>
        <v>1.00320034</v>
      </c>
      <c r="Q1336" s="184">
        <f t="shared" si="736"/>
        <v>1.2495187921690969</v>
      </c>
      <c r="R1336" s="177">
        <f t="shared" si="743"/>
        <v>1.25048223</v>
      </c>
      <c r="S1336" s="177">
        <f t="shared" si="737"/>
        <v>1.24951879</v>
      </c>
      <c r="T1336" s="177">
        <f t="shared" si="719"/>
        <v>290972.88449218002</v>
      </c>
      <c r="U1336" s="177">
        <f t="shared" si="720"/>
        <v>7969.3929798075978</v>
      </c>
      <c r="V1336" s="177">
        <f t="shared" si="721"/>
        <v>50329.120152061339</v>
      </c>
      <c r="W1336" s="177">
        <f t="shared" si="722"/>
        <v>291166.4674362489</v>
      </c>
      <c r="X1336" s="185">
        <f t="shared" si="723"/>
        <v>0</v>
      </c>
      <c r="Y1336" s="177">
        <f t="shared" si="724"/>
        <v>0</v>
      </c>
      <c r="Z1336" s="186">
        <f t="shared" si="725"/>
        <v>0</v>
      </c>
      <c r="AA1336" s="177">
        <f t="shared" si="738"/>
        <v>0</v>
      </c>
      <c r="AB1336" s="187">
        <f t="shared" si="739"/>
        <v>7.1215000000000001E-2</v>
      </c>
      <c r="AC1336" s="185">
        <f t="shared" si="726"/>
        <v>18</v>
      </c>
      <c r="AD1336" s="185">
        <v>252</v>
      </c>
      <c r="AE1336" s="184">
        <f t="shared" si="742"/>
        <v>1.0049259150000001</v>
      </c>
      <c r="AF1336" s="177">
        <f t="shared" si="741"/>
        <v>1433.30769631</v>
      </c>
      <c r="AG1336" s="177">
        <f t="shared" si="727"/>
        <v>1434.26126944</v>
      </c>
      <c r="AH1336" s="188">
        <f t="shared" si="740"/>
        <v>0</v>
      </c>
      <c r="AI1336" s="188"/>
      <c r="AJ1336" s="188"/>
      <c r="AK1336" s="188"/>
      <c r="AL1336" s="8"/>
      <c r="AM1336" s="8"/>
      <c r="AN1336" s="8"/>
      <c r="AO1336" s="8"/>
      <c r="AP1336" s="8"/>
      <c r="AQ1336" s="8"/>
      <c r="AR1336" s="5"/>
      <c r="AS1336" s="1"/>
      <c r="AT1336" s="8"/>
      <c r="AU1336" s="1"/>
      <c r="AV1336" s="1"/>
      <c r="AW1336" s="3"/>
      <c r="AX1336" s="3"/>
      <c r="AY1336" s="4"/>
      <c r="AZ1336" s="4"/>
      <c r="BA1336" s="4"/>
      <c r="BB1336" s="1"/>
      <c r="BC1336" s="1"/>
      <c r="BD1336" s="1"/>
      <c r="BE1336" s="1"/>
      <c r="BF1336" s="1"/>
      <c r="BG1336" s="1"/>
      <c r="BH1336" s="1"/>
      <c r="BI1336" s="1"/>
    </row>
    <row r="1337" spans="1:61" x14ac:dyDescent="0.2">
      <c r="A1337" s="125">
        <f t="shared" si="728"/>
        <v>43228</v>
      </c>
      <c r="B1337" s="177">
        <f t="shared" si="713"/>
        <v>292691.43261947233</v>
      </c>
      <c r="C1337" s="3">
        <f t="shared" si="729"/>
        <v>39513343.403628767</v>
      </c>
      <c r="D1337" s="177">
        <f t="shared" si="730"/>
        <v>232867.95430437999</v>
      </c>
      <c r="E1337" s="177">
        <f t="shared" si="731"/>
        <v>31939.049479229994</v>
      </c>
      <c r="F1337" s="178">
        <f t="shared" si="714"/>
        <v>200928.90482515001</v>
      </c>
      <c r="G1337" s="179">
        <f t="shared" si="732"/>
        <v>4946.5</v>
      </c>
      <c r="H1337" s="180">
        <f>IF(AND(N1337=1,N1336&gt;1),VLOOKUP(A1336,[1]Plan1!$CW$105:$CY$215,3),H1336)</f>
        <v>4950.95</v>
      </c>
      <c r="I1337" s="181">
        <f t="shared" si="715"/>
        <v>43142</v>
      </c>
      <c r="J1337" s="181">
        <f t="shared" si="733"/>
        <v>43170</v>
      </c>
      <c r="K1337" s="182">
        <f t="shared" si="716"/>
        <v>8.9962599818038669E-4</v>
      </c>
      <c r="L1337" s="213">
        <f t="shared" si="734"/>
        <v>43230</v>
      </c>
      <c r="M1337" s="183">
        <f t="shared" si="735"/>
        <v>21</v>
      </c>
      <c r="N1337" s="183">
        <f t="shared" si="717"/>
        <v>19</v>
      </c>
      <c r="O1337" s="177">
        <f t="shared" si="718"/>
        <v>1.00081391</v>
      </c>
      <c r="P1337" s="184">
        <f t="shared" si="744"/>
        <v>1.00320034</v>
      </c>
      <c r="Q1337" s="184">
        <f t="shared" si="736"/>
        <v>1.2495187921690969</v>
      </c>
      <c r="R1337" s="177">
        <f t="shared" si="743"/>
        <v>1.2505357800000001</v>
      </c>
      <c r="S1337" s="177">
        <f t="shared" si="737"/>
        <v>1.24951879</v>
      </c>
      <c r="T1337" s="177">
        <f t="shared" si="719"/>
        <v>290972.88449218002</v>
      </c>
      <c r="U1337" s="177">
        <f t="shared" si="720"/>
        <v>7969.3929798075978</v>
      </c>
      <c r="V1337" s="177">
        <f t="shared" si="721"/>
        <v>50339.879894914739</v>
      </c>
      <c r="W1337" s="177">
        <f t="shared" si="722"/>
        <v>291177.22717910231</v>
      </c>
      <c r="X1337" s="185">
        <f t="shared" si="723"/>
        <v>0</v>
      </c>
      <c r="Y1337" s="177">
        <f t="shared" si="724"/>
        <v>0</v>
      </c>
      <c r="Z1337" s="186">
        <f t="shared" si="725"/>
        <v>0</v>
      </c>
      <c r="AA1337" s="177">
        <f t="shared" si="738"/>
        <v>0</v>
      </c>
      <c r="AB1337" s="187">
        <f t="shared" si="739"/>
        <v>7.1215000000000001E-2</v>
      </c>
      <c r="AC1337" s="185">
        <f t="shared" si="726"/>
        <v>19</v>
      </c>
      <c r="AD1337" s="185">
        <v>252</v>
      </c>
      <c r="AE1337" s="184">
        <f t="shared" si="742"/>
        <v>1.0052002879999999</v>
      </c>
      <c r="AF1337" s="177">
        <f t="shared" si="741"/>
        <v>1513.1427995500001</v>
      </c>
      <c r="AG1337" s="177">
        <f t="shared" si="727"/>
        <v>1514.2054403699999</v>
      </c>
      <c r="AH1337" s="188">
        <f t="shared" si="740"/>
        <v>0</v>
      </c>
      <c r="AI1337" s="188"/>
      <c r="AJ1337" s="188"/>
      <c r="AK1337" s="188"/>
      <c r="AL1337" s="8"/>
      <c r="AM1337" s="8"/>
      <c r="AN1337" s="8"/>
      <c r="AO1337" s="8"/>
      <c r="AP1337" s="8"/>
      <c r="AQ1337" s="8"/>
      <c r="AR1337" s="5"/>
      <c r="AS1337" s="1"/>
      <c r="AT1337" s="8"/>
      <c r="AU1337" s="1"/>
      <c r="AV1337" s="1"/>
      <c r="AW1337" s="3"/>
      <c r="AX1337" s="3"/>
      <c r="AY1337" s="4"/>
      <c r="AZ1337" s="4"/>
      <c r="BA1337" s="4"/>
      <c r="BB1337" s="1"/>
      <c r="BC1337" s="1"/>
      <c r="BD1337" s="1"/>
      <c r="BE1337" s="1"/>
      <c r="BF1337" s="1"/>
      <c r="BG1337" s="1"/>
      <c r="BH1337" s="1"/>
      <c r="BI1337" s="1"/>
    </row>
    <row r="1338" spans="1:61" x14ac:dyDescent="0.2">
      <c r="A1338" s="125">
        <f t="shared" si="728"/>
        <v>43229</v>
      </c>
      <c r="B1338" s="177">
        <f t="shared" si="713"/>
        <v>292782.16196524666</v>
      </c>
      <c r="C1338" s="3">
        <f t="shared" si="729"/>
        <v>39525591.8653083</v>
      </c>
      <c r="D1338" s="177">
        <f t="shared" si="730"/>
        <v>232867.95430437999</v>
      </c>
      <c r="E1338" s="177">
        <f t="shared" si="731"/>
        <v>31939.049479229994</v>
      </c>
      <c r="F1338" s="178">
        <f t="shared" si="714"/>
        <v>200928.90482515001</v>
      </c>
      <c r="G1338" s="179">
        <f t="shared" si="732"/>
        <v>4946.5</v>
      </c>
      <c r="H1338" s="180">
        <f>IF(AND(N1338=1,N1337&gt;1),VLOOKUP(A1337,[1]Plan1!$CW$105:$CY$215,3),H1337)</f>
        <v>4950.95</v>
      </c>
      <c r="I1338" s="181">
        <f t="shared" si="715"/>
        <v>43142</v>
      </c>
      <c r="J1338" s="181">
        <f t="shared" si="733"/>
        <v>43170</v>
      </c>
      <c r="K1338" s="182">
        <f t="shared" si="716"/>
        <v>8.9962599818038669E-4</v>
      </c>
      <c r="L1338" s="213">
        <f t="shared" si="734"/>
        <v>43230</v>
      </c>
      <c r="M1338" s="183">
        <f t="shared" si="735"/>
        <v>21</v>
      </c>
      <c r="N1338" s="183">
        <f t="shared" si="717"/>
        <v>20</v>
      </c>
      <c r="O1338" s="177">
        <f t="shared" si="718"/>
        <v>1.00085676</v>
      </c>
      <c r="P1338" s="184">
        <f t="shared" si="744"/>
        <v>1.00320034</v>
      </c>
      <c r="Q1338" s="184">
        <f t="shared" si="736"/>
        <v>1.2495187921690969</v>
      </c>
      <c r="R1338" s="177">
        <f t="shared" si="743"/>
        <v>1.25058932</v>
      </c>
      <c r="S1338" s="177">
        <f t="shared" si="737"/>
        <v>1.24951879</v>
      </c>
      <c r="T1338" s="177">
        <f t="shared" si="719"/>
        <v>290972.88449218002</v>
      </c>
      <c r="U1338" s="177">
        <f t="shared" si="720"/>
        <v>7969.3929798075978</v>
      </c>
      <c r="V1338" s="177">
        <f t="shared" si="721"/>
        <v>50350.63762847906</v>
      </c>
      <c r="W1338" s="177">
        <f t="shared" si="722"/>
        <v>291187.98491266667</v>
      </c>
      <c r="X1338" s="185">
        <f t="shared" si="723"/>
        <v>0</v>
      </c>
      <c r="Y1338" s="177">
        <f t="shared" si="724"/>
        <v>0</v>
      </c>
      <c r="Z1338" s="186">
        <f t="shared" si="725"/>
        <v>0</v>
      </c>
      <c r="AA1338" s="177">
        <f t="shared" si="738"/>
        <v>0</v>
      </c>
      <c r="AB1338" s="187">
        <f t="shared" si="739"/>
        <v>7.1215000000000001E-2</v>
      </c>
      <c r="AC1338" s="185">
        <f t="shared" si="726"/>
        <v>20</v>
      </c>
      <c r="AD1338" s="185">
        <v>252</v>
      </c>
      <c r="AE1338" s="184">
        <f t="shared" si="742"/>
        <v>1.005474735</v>
      </c>
      <c r="AF1338" s="177">
        <f t="shared" si="741"/>
        <v>1592.99943478</v>
      </c>
      <c r="AG1338" s="177">
        <f t="shared" si="727"/>
        <v>1594.17705258</v>
      </c>
      <c r="AH1338" s="188">
        <f t="shared" si="740"/>
        <v>0</v>
      </c>
      <c r="AI1338" s="188"/>
      <c r="AJ1338" s="188"/>
      <c r="AK1338" s="188"/>
      <c r="AL1338" s="8"/>
      <c r="AM1338" s="8"/>
      <c r="AN1338" s="8"/>
      <c r="AO1338" s="8"/>
      <c r="AP1338" s="8"/>
      <c r="AQ1338" s="8"/>
      <c r="AR1338" s="5"/>
      <c r="AS1338" s="1"/>
      <c r="AT1338" s="8"/>
      <c r="AU1338" s="1"/>
      <c r="AV1338" s="1"/>
      <c r="AW1338" s="3"/>
      <c r="AX1338" s="3"/>
      <c r="AY1338" s="4"/>
      <c r="AZ1338" s="4"/>
      <c r="BA1338" s="4"/>
      <c r="BB1338" s="1"/>
      <c r="BC1338" s="1"/>
      <c r="BD1338" s="1"/>
      <c r="BE1338" s="1"/>
      <c r="BF1338" s="1"/>
      <c r="BG1338" s="1"/>
      <c r="BH1338" s="1"/>
      <c r="BI1338" s="1"/>
    </row>
    <row r="1339" spans="1:61" x14ac:dyDescent="0.2">
      <c r="A1339" s="125">
        <f t="shared" si="728"/>
        <v>43230</v>
      </c>
      <c r="B1339" s="177">
        <f t="shared" si="713"/>
        <v>292872.92309745908</v>
      </c>
      <c r="C1339" s="3">
        <f t="shared" si="729"/>
        <v>39537844.618156977</v>
      </c>
      <c r="D1339" s="177">
        <f t="shared" si="730"/>
        <v>232867.95430437999</v>
      </c>
      <c r="E1339" s="177">
        <f t="shared" si="731"/>
        <v>31939.049479229994</v>
      </c>
      <c r="F1339" s="178">
        <f t="shared" si="714"/>
        <v>200928.90482515001</v>
      </c>
      <c r="G1339" s="179">
        <f t="shared" si="732"/>
        <v>4946.5</v>
      </c>
      <c r="H1339" s="180">
        <f>IF(AND(N1339=1,N1338&gt;1),VLOOKUP(A1338,[1]Plan1!$CW$105:$CY$215,3),H1338)</f>
        <v>4950.95</v>
      </c>
      <c r="I1339" s="181">
        <f t="shared" si="715"/>
        <v>43142</v>
      </c>
      <c r="J1339" s="181">
        <f t="shared" si="733"/>
        <v>43170</v>
      </c>
      <c r="K1339" s="182">
        <f t="shared" si="716"/>
        <v>8.9962599818038669E-4</v>
      </c>
      <c r="L1339" s="213">
        <f t="shared" si="734"/>
        <v>43230</v>
      </c>
      <c r="M1339" s="183">
        <f t="shared" si="735"/>
        <v>21</v>
      </c>
      <c r="N1339" s="183">
        <f t="shared" si="717"/>
        <v>21</v>
      </c>
      <c r="O1339" s="177">
        <f t="shared" si="718"/>
        <v>1.00089962</v>
      </c>
      <c r="P1339" s="184">
        <f t="shared" si="744"/>
        <v>1.00320034</v>
      </c>
      <c r="Q1339" s="184">
        <f t="shared" si="736"/>
        <v>1.2495187921690969</v>
      </c>
      <c r="R1339" s="177">
        <f t="shared" si="743"/>
        <v>1.25064288</v>
      </c>
      <c r="S1339" s="177">
        <f t="shared" si="737"/>
        <v>1.24951879</v>
      </c>
      <c r="T1339" s="177">
        <f t="shared" si="719"/>
        <v>290972.88449218002</v>
      </c>
      <c r="U1339" s="177">
        <f t="shared" si="720"/>
        <v>7969.3929798075978</v>
      </c>
      <c r="V1339" s="177">
        <f t="shared" si="721"/>
        <v>50361.399380621493</v>
      </c>
      <c r="W1339" s="177">
        <f t="shared" si="722"/>
        <v>291198.74666480906</v>
      </c>
      <c r="X1339" s="185">
        <f t="shared" si="723"/>
        <v>44</v>
      </c>
      <c r="Y1339" s="177">
        <f t="shared" si="724"/>
        <v>2806.75745323</v>
      </c>
      <c r="Z1339" s="186">
        <f t="shared" si="725"/>
        <v>1.2052999999999999E-2</v>
      </c>
      <c r="AA1339" s="177">
        <f t="shared" si="738"/>
        <v>3507.09617678</v>
      </c>
      <c r="AB1339" s="187">
        <f t="shared" si="739"/>
        <v>7.1215000000000001E-2</v>
      </c>
      <c r="AC1339" s="185">
        <f t="shared" si="726"/>
        <v>21</v>
      </c>
      <c r="AD1339" s="185">
        <v>252</v>
      </c>
      <c r="AE1339" s="184">
        <f t="shared" si="742"/>
        <v>1.005749257</v>
      </c>
      <c r="AF1339" s="177">
        <f t="shared" si="741"/>
        <v>1672.8778929699999</v>
      </c>
      <c r="AG1339" s="177">
        <f t="shared" si="727"/>
        <v>1674.1764326499999</v>
      </c>
      <c r="AH1339" s="188">
        <f t="shared" si="740"/>
        <v>5179.9740697500001</v>
      </c>
      <c r="AI1339" s="188"/>
      <c r="AJ1339" s="188"/>
      <c r="AK1339" s="188"/>
      <c r="AL1339" s="8"/>
      <c r="AM1339" s="8"/>
      <c r="AN1339" s="8"/>
      <c r="AO1339" s="8"/>
      <c r="AP1339" s="8"/>
      <c r="AQ1339" s="8"/>
      <c r="AR1339" s="5"/>
      <c r="AS1339" s="1"/>
      <c r="AT1339" s="8"/>
      <c r="AU1339" s="1"/>
      <c r="AV1339" s="1"/>
      <c r="AW1339" s="3"/>
      <c r="AX1339" s="3"/>
      <c r="AY1339" s="4"/>
      <c r="AZ1339" s="4"/>
      <c r="BA1339" s="4"/>
      <c r="BB1339" s="1"/>
      <c r="BC1339" s="1"/>
      <c r="BD1339" s="1"/>
      <c r="BE1339" s="1"/>
      <c r="BF1339" s="1"/>
      <c r="BG1339" s="1"/>
      <c r="BH1339" s="1"/>
      <c r="BI1339" s="1"/>
    </row>
    <row r="1340" spans="1:61" x14ac:dyDescent="0.2">
      <c r="A1340" s="125">
        <f t="shared" si="728"/>
        <v>43231</v>
      </c>
      <c r="B1340" s="177">
        <f t="shared" si="713"/>
        <v>287796.49680178199</v>
      </c>
      <c r="C1340" s="3">
        <f t="shared" si="729"/>
        <v>38852527.068240568</v>
      </c>
      <c r="D1340" s="177">
        <f t="shared" si="730"/>
        <v>230061.19685114999</v>
      </c>
      <c r="E1340" s="177">
        <f t="shared" si="731"/>
        <v>29132.292025999996</v>
      </c>
      <c r="F1340" s="178">
        <f t="shared" si="714"/>
        <v>200928.90482514998</v>
      </c>
      <c r="G1340" s="179">
        <f t="shared" si="732"/>
        <v>4950.95</v>
      </c>
      <c r="H1340" s="180">
        <f>IF(AND(N1340=1,N1339&gt;1),VLOOKUP(A1339,[1]Plan1!$CW$105:$CY$215,3),H1339)</f>
        <v>4961.84</v>
      </c>
      <c r="I1340" s="181">
        <f t="shared" si="715"/>
        <v>43170</v>
      </c>
      <c r="J1340" s="181">
        <f t="shared" si="733"/>
        <v>43201</v>
      </c>
      <c r="K1340" s="182">
        <f t="shared" si="716"/>
        <v>2.1995778587948767E-3</v>
      </c>
      <c r="L1340" s="213">
        <f t="shared" si="734"/>
        <v>43262</v>
      </c>
      <c r="M1340" s="183">
        <f t="shared" si="735"/>
        <v>21</v>
      </c>
      <c r="N1340" s="183">
        <f t="shared" si="717"/>
        <v>1</v>
      </c>
      <c r="O1340" s="177">
        <f t="shared" si="718"/>
        <v>1.00010463</v>
      </c>
      <c r="P1340" s="184">
        <f t="shared" si="744"/>
        <v>1.00089962</v>
      </c>
      <c r="Q1340" s="184">
        <f t="shared" si="736"/>
        <v>1.250642884264908</v>
      </c>
      <c r="R1340" s="177">
        <f t="shared" si="743"/>
        <v>1.2507737299999999</v>
      </c>
      <c r="S1340" s="177">
        <f t="shared" si="737"/>
        <v>1.24951879</v>
      </c>
      <c r="T1340" s="177">
        <f t="shared" si="719"/>
        <v>287465.78831540002</v>
      </c>
      <c r="U1340" s="177">
        <f t="shared" si="720"/>
        <v>7269.0542562541668</v>
      </c>
      <c r="V1340" s="177">
        <f t="shared" si="721"/>
        <v>50387.690927817843</v>
      </c>
      <c r="W1340" s="177">
        <f t="shared" si="722"/>
        <v>287717.94203522202</v>
      </c>
      <c r="X1340" s="185">
        <f t="shared" si="723"/>
        <v>0</v>
      </c>
      <c r="Y1340" s="177">
        <f t="shared" si="724"/>
        <v>0</v>
      </c>
      <c r="Z1340" s="186">
        <f t="shared" si="725"/>
        <v>0</v>
      </c>
      <c r="AA1340" s="177">
        <f t="shared" si="738"/>
        <v>0</v>
      </c>
      <c r="AB1340" s="187">
        <f t="shared" si="739"/>
        <v>7.1215000000000001E-2</v>
      </c>
      <c r="AC1340" s="185">
        <f t="shared" si="726"/>
        <v>1</v>
      </c>
      <c r="AD1340" s="185">
        <v>252</v>
      </c>
      <c r="AE1340" s="184">
        <f t="shared" si="742"/>
        <v>1.000273027</v>
      </c>
      <c r="AF1340" s="177">
        <f t="shared" si="741"/>
        <v>78.485921779999998</v>
      </c>
      <c r="AG1340" s="177">
        <f t="shared" si="727"/>
        <v>78.554766560000004</v>
      </c>
      <c r="AH1340" s="188">
        <f t="shared" si="740"/>
        <v>0</v>
      </c>
      <c r="AI1340" s="188"/>
      <c r="AJ1340" s="188"/>
      <c r="AK1340" s="188"/>
      <c r="AL1340" s="8"/>
      <c r="AM1340" s="8"/>
      <c r="AN1340" s="8"/>
      <c r="AO1340" s="8"/>
      <c r="AP1340" s="8"/>
      <c r="AQ1340" s="8"/>
      <c r="AR1340" s="5"/>
      <c r="AS1340" s="1"/>
      <c r="AT1340" s="8"/>
      <c r="AU1340" s="1"/>
      <c r="AV1340" s="1"/>
      <c r="AW1340" s="3"/>
      <c r="AX1340" s="3"/>
      <c r="AY1340" s="4"/>
      <c r="AZ1340" s="4"/>
      <c r="BA1340" s="4"/>
      <c r="BB1340" s="1"/>
      <c r="BC1340" s="1"/>
      <c r="BD1340" s="1"/>
      <c r="BE1340" s="1"/>
      <c r="BF1340" s="1"/>
      <c r="BG1340" s="1"/>
      <c r="BH1340" s="1"/>
      <c r="BI1340" s="1"/>
    </row>
    <row r="1341" spans="1:61" x14ac:dyDescent="0.2">
      <c r="A1341" s="125">
        <f t="shared" si="728"/>
        <v>43232</v>
      </c>
      <c r="B1341" s="177">
        <f t="shared" si="713"/>
        <v>287901.38307372644</v>
      </c>
      <c r="C1341" s="3">
        <f t="shared" si="729"/>
        <v>38866686.714953072</v>
      </c>
      <c r="D1341" s="177">
        <f t="shared" si="730"/>
        <v>230061.19685114999</v>
      </c>
      <c r="E1341" s="177">
        <f t="shared" si="731"/>
        <v>29132.292025999996</v>
      </c>
      <c r="F1341" s="178">
        <f t="shared" si="714"/>
        <v>200928.90482514998</v>
      </c>
      <c r="G1341" s="179">
        <f t="shared" si="732"/>
        <v>4950.95</v>
      </c>
      <c r="H1341" s="180">
        <f>IF(AND(N1341=1,N1340&gt;1),VLOOKUP(A1340,[1]Plan1!$CW$105:$CY$215,3),H1340)</f>
        <v>4961.84</v>
      </c>
      <c r="I1341" s="181">
        <f t="shared" si="715"/>
        <v>43170</v>
      </c>
      <c r="J1341" s="181">
        <f t="shared" si="733"/>
        <v>43201</v>
      </c>
      <c r="K1341" s="182">
        <f t="shared" si="716"/>
        <v>2.1995778587948767E-3</v>
      </c>
      <c r="L1341" s="213">
        <f t="shared" si="734"/>
        <v>43262</v>
      </c>
      <c r="M1341" s="183">
        <f t="shared" si="735"/>
        <v>21</v>
      </c>
      <c r="N1341" s="183">
        <f t="shared" si="717"/>
        <v>2</v>
      </c>
      <c r="O1341" s="177">
        <f t="shared" si="718"/>
        <v>1.00020927</v>
      </c>
      <c r="P1341" s="184">
        <f t="shared" si="744"/>
        <v>1.00089962</v>
      </c>
      <c r="Q1341" s="184">
        <f t="shared" si="736"/>
        <v>1.250642884264908</v>
      </c>
      <c r="R1341" s="177">
        <f t="shared" si="743"/>
        <v>1.2509045999999999</v>
      </c>
      <c r="S1341" s="177">
        <f t="shared" si="737"/>
        <v>1.24951879</v>
      </c>
      <c r="T1341" s="177">
        <f t="shared" si="719"/>
        <v>287465.78831540002</v>
      </c>
      <c r="U1341" s="177">
        <f t="shared" si="720"/>
        <v>7269.0542562541668</v>
      </c>
      <c r="V1341" s="177">
        <f t="shared" si="721"/>
        <v>50413.986493592311</v>
      </c>
      <c r="W1341" s="177">
        <f t="shared" si="722"/>
        <v>287744.23760099645</v>
      </c>
      <c r="X1341" s="185">
        <f t="shared" si="723"/>
        <v>0</v>
      </c>
      <c r="Y1341" s="177">
        <f t="shared" si="724"/>
        <v>0</v>
      </c>
      <c r="Z1341" s="186">
        <f t="shared" si="725"/>
        <v>0</v>
      </c>
      <c r="AA1341" s="177">
        <f t="shared" si="738"/>
        <v>0</v>
      </c>
      <c r="AB1341" s="187">
        <f t="shared" si="739"/>
        <v>7.1215000000000001E-2</v>
      </c>
      <c r="AC1341" s="185">
        <f t="shared" si="726"/>
        <v>2</v>
      </c>
      <c r="AD1341" s="185">
        <v>252</v>
      </c>
      <c r="AE1341" s="184">
        <f t="shared" si="742"/>
        <v>1.000546129</v>
      </c>
      <c r="AF1341" s="177">
        <f t="shared" si="741"/>
        <v>156.9934035</v>
      </c>
      <c r="AG1341" s="177">
        <f t="shared" si="727"/>
        <v>157.14547272999999</v>
      </c>
      <c r="AH1341" s="188">
        <f t="shared" si="740"/>
        <v>0</v>
      </c>
      <c r="AI1341" s="188"/>
      <c r="AJ1341" s="188"/>
      <c r="AK1341" s="188"/>
      <c r="AL1341" s="8"/>
      <c r="AM1341" s="8"/>
      <c r="AN1341" s="8"/>
      <c r="AO1341" s="8"/>
      <c r="AP1341" s="8"/>
      <c r="AQ1341" s="8"/>
      <c r="AR1341" s="5"/>
      <c r="AS1341" s="1"/>
      <c r="AT1341" s="8"/>
      <c r="AU1341" s="1"/>
      <c r="AV1341" s="1"/>
      <c r="AW1341" s="3"/>
      <c r="AX1341" s="3"/>
      <c r="AY1341" s="4"/>
      <c r="AZ1341" s="4"/>
      <c r="BA1341" s="4"/>
      <c r="BB1341" s="1"/>
      <c r="BC1341" s="1"/>
      <c r="BD1341" s="1"/>
      <c r="BE1341" s="1"/>
      <c r="BF1341" s="1"/>
      <c r="BG1341" s="1"/>
      <c r="BH1341" s="1"/>
      <c r="BI1341" s="1"/>
    </row>
    <row r="1342" spans="1:61" x14ac:dyDescent="0.2">
      <c r="A1342" s="125">
        <f t="shared" si="728"/>
        <v>43233</v>
      </c>
      <c r="B1342" s="177">
        <f t="shared" si="713"/>
        <v>287901.38307372644</v>
      </c>
      <c r="C1342" s="3">
        <f t="shared" si="729"/>
        <v>38866686.714953072</v>
      </c>
      <c r="D1342" s="177">
        <f t="shared" si="730"/>
        <v>230061.19685114999</v>
      </c>
      <c r="E1342" s="177">
        <f t="shared" si="731"/>
        <v>29132.292025999996</v>
      </c>
      <c r="F1342" s="178">
        <f t="shared" si="714"/>
        <v>200928.90482514998</v>
      </c>
      <c r="G1342" s="179">
        <f t="shared" si="732"/>
        <v>4950.95</v>
      </c>
      <c r="H1342" s="180">
        <f>IF(AND(N1342=1,N1341&gt;1),VLOOKUP(A1341,[1]Plan1!$CW$105:$CY$215,3),H1341)</f>
        <v>4961.84</v>
      </c>
      <c r="I1342" s="181">
        <f t="shared" si="715"/>
        <v>43170</v>
      </c>
      <c r="J1342" s="181">
        <f t="shared" si="733"/>
        <v>43201</v>
      </c>
      <c r="K1342" s="182">
        <f t="shared" si="716"/>
        <v>2.1995778587948767E-3</v>
      </c>
      <c r="L1342" s="213">
        <f t="shared" si="734"/>
        <v>43262</v>
      </c>
      <c r="M1342" s="183">
        <f t="shared" si="735"/>
        <v>21</v>
      </c>
      <c r="N1342" s="183">
        <f t="shared" si="717"/>
        <v>2</v>
      </c>
      <c r="O1342" s="177">
        <f t="shared" si="718"/>
        <v>1.00020927</v>
      </c>
      <c r="P1342" s="184">
        <f t="shared" si="744"/>
        <v>1.00089962</v>
      </c>
      <c r="Q1342" s="184">
        <f t="shared" si="736"/>
        <v>1.250642884264908</v>
      </c>
      <c r="R1342" s="177">
        <f t="shared" si="743"/>
        <v>1.2509045999999999</v>
      </c>
      <c r="S1342" s="177">
        <f t="shared" si="737"/>
        <v>1.24951879</v>
      </c>
      <c r="T1342" s="177">
        <f t="shared" si="719"/>
        <v>287465.78831540002</v>
      </c>
      <c r="U1342" s="177">
        <f t="shared" si="720"/>
        <v>7269.0542562541668</v>
      </c>
      <c r="V1342" s="177">
        <f t="shared" si="721"/>
        <v>50413.986493592311</v>
      </c>
      <c r="W1342" s="177">
        <f t="shared" si="722"/>
        <v>287744.23760099645</v>
      </c>
      <c r="X1342" s="185">
        <f t="shared" si="723"/>
        <v>0</v>
      </c>
      <c r="Y1342" s="177">
        <f t="shared" si="724"/>
        <v>0</v>
      </c>
      <c r="Z1342" s="186">
        <f t="shared" si="725"/>
        <v>0</v>
      </c>
      <c r="AA1342" s="177">
        <f t="shared" si="738"/>
        <v>0</v>
      </c>
      <c r="AB1342" s="187">
        <f t="shared" si="739"/>
        <v>7.1215000000000001E-2</v>
      </c>
      <c r="AC1342" s="185">
        <f t="shared" si="726"/>
        <v>2</v>
      </c>
      <c r="AD1342" s="185">
        <v>252</v>
      </c>
      <c r="AE1342" s="184">
        <f t="shared" si="742"/>
        <v>1.000546129</v>
      </c>
      <c r="AF1342" s="177">
        <f t="shared" si="741"/>
        <v>156.9934035</v>
      </c>
      <c r="AG1342" s="177">
        <f t="shared" si="727"/>
        <v>157.14547272999999</v>
      </c>
      <c r="AH1342" s="188">
        <f t="shared" si="740"/>
        <v>0</v>
      </c>
      <c r="AI1342" s="188"/>
      <c r="AJ1342" s="188"/>
      <c r="AK1342" s="188"/>
      <c r="AL1342" s="8"/>
      <c r="AM1342" s="8"/>
      <c r="AN1342" s="8"/>
      <c r="AO1342" s="8"/>
      <c r="AP1342" s="8"/>
      <c r="AQ1342" s="8"/>
      <c r="AR1342" s="5"/>
      <c r="AS1342" s="1"/>
      <c r="AT1342" s="8"/>
      <c r="AU1342" s="1"/>
      <c r="AV1342" s="1"/>
      <c r="AW1342" s="3"/>
      <c r="AX1342" s="3"/>
      <c r="AY1342" s="4"/>
      <c r="AZ1342" s="4"/>
      <c r="BA1342" s="4"/>
      <c r="BB1342" s="1"/>
      <c r="BC1342" s="1"/>
      <c r="BD1342" s="1"/>
      <c r="BE1342" s="1"/>
      <c r="BF1342" s="1"/>
      <c r="BG1342" s="1"/>
      <c r="BH1342" s="1"/>
      <c r="BI1342" s="1"/>
    </row>
    <row r="1343" spans="1:61" x14ac:dyDescent="0.2">
      <c r="A1343" s="125">
        <f t="shared" si="728"/>
        <v>43234</v>
      </c>
      <c r="B1343" s="177">
        <f t="shared" si="713"/>
        <v>287901.38307372644</v>
      </c>
      <c r="C1343" s="3">
        <f t="shared" si="729"/>
        <v>38866686.714953072</v>
      </c>
      <c r="D1343" s="177">
        <f t="shared" si="730"/>
        <v>230061.19685114999</v>
      </c>
      <c r="E1343" s="177">
        <f t="shared" si="731"/>
        <v>29132.292025999996</v>
      </c>
      <c r="F1343" s="178">
        <f t="shared" si="714"/>
        <v>200928.90482514998</v>
      </c>
      <c r="G1343" s="179">
        <f t="shared" si="732"/>
        <v>4950.95</v>
      </c>
      <c r="H1343" s="180">
        <f>IF(AND(N1343=1,N1342&gt;1),VLOOKUP(A1342,[1]Plan1!$CW$105:$CY$215,3),H1342)</f>
        <v>4961.84</v>
      </c>
      <c r="I1343" s="181">
        <f t="shared" si="715"/>
        <v>43170</v>
      </c>
      <c r="J1343" s="181">
        <f t="shared" si="733"/>
        <v>43201</v>
      </c>
      <c r="K1343" s="182">
        <f t="shared" si="716"/>
        <v>2.1995778587948767E-3</v>
      </c>
      <c r="L1343" s="213">
        <f t="shared" si="734"/>
        <v>43262</v>
      </c>
      <c r="M1343" s="183">
        <f t="shared" si="735"/>
        <v>21</v>
      </c>
      <c r="N1343" s="183">
        <f t="shared" si="717"/>
        <v>2</v>
      </c>
      <c r="O1343" s="177">
        <f t="shared" si="718"/>
        <v>1.00020927</v>
      </c>
      <c r="P1343" s="184">
        <f t="shared" si="744"/>
        <v>1.00089962</v>
      </c>
      <c r="Q1343" s="184">
        <f t="shared" si="736"/>
        <v>1.250642884264908</v>
      </c>
      <c r="R1343" s="177">
        <f t="shared" si="743"/>
        <v>1.2509045999999999</v>
      </c>
      <c r="S1343" s="177">
        <f t="shared" si="737"/>
        <v>1.24951879</v>
      </c>
      <c r="T1343" s="177">
        <f t="shared" si="719"/>
        <v>287465.78831540002</v>
      </c>
      <c r="U1343" s="177">
        <f t="shared" si="720"/>
        <v>7269.0542562541668</v>
      </c>
      <c r="V1343" s="177">
        <f t="shared" si="721"/>
        <v>50413.986493592311</v>
      </c>
      <c r="W1343" s="177">
        <f t="shared" si="722"/>
        <v>287744.23760099645</v>
      </c>
      <c r="X1343" s="185">
        <f t="shared" si="723"/>
        <v>0</v>
      </c>
      <c r="Y1343" s="177">
        <f t="shared" si="724"/>
        <v>0</v>
      </c>
      <c r="Z1343" s="186">
        <f t="shared" si="725"/>
        <v>0</v>
      </c>
      <c r="AA1343" s="177">
        <f t="shared" si="738"/>
        <v>0</v>
      </c>
      <c r="AB1343" s="187">
        <f t="shared" si="739"/>
        <v>7.1215000000000001E-2</v>
      </c>
      <c r="AC1343" s="185">
        <f t="shared" si="726"/>
        <v>2</v>
      </c>
      <c r="AD1343" s="185">
        <v>252</v>
      </c>
      <c r="AE1343" s="184">
        <f t="shared" si="742"/>
        <v>1.000546129</v>
      </c>
      <c r="AF1343" s="177">
        <f t="shared" si="741"/>
        <v>156.9934035</v>
      </c>
      <c r="AG1343" s="177">
        <f t="shared" si="727"/>
        <v>157.14547272999999</v>
      </c>
      <c r="AH1343" s="188">
        <f t="shared" si="740"/>
        <v>0</v>
      </c>
      <c r="AI1343" s="188"/>
      <c r="AJ1343" s="188"/>
      <c r="AK1343" s="188"/>
      <c r="AL1343" s="8"/>
      <c r="AM1343" s="8"/>
      <c r="AN1343" s="8"/>
      <c r="AO1343" s="8"/>
      <c r="AP1343" s="8"/>
      <c r="AQ1343" s="8"/>
      <c r="AR1343" s="5"/>
      <c r="AS1343" s="1"/>
      <c r="AT1343" s="8"/>
      <c r="AU1343" s="1"/>
      <c r="AV1343" s="1"/>
      <c r="AW1343" s="3"/>
      <c r="AX1343" s="3"/>
      <c r="AY1343" s="4"/>
      <c r="AZ1343" s="4"/>
      <c r="BA1343" s="4"/>
      <c r="BB1343" s="1"/>
      <c r="BC1343" s="1"/>
      <c r="BD1343" s="1"/>
      <c r="BE1343" s="1"/>
      <c r="BF1343" s="1"/>
      <c r="BG1343" s="1"/>
      <c r="BH1343" s="1"/>
      <c r="BI1343" s="1"/>
    </row>
    <row r="1344" spans="1:61" x14ac:dyDescent="0.2">
      <c r="A1344" s="125">
        <f t="shared" si="728"/>
        <v>43235</v>
      </c>
      <c r="B1344" s="177">
        <f t="shared" si="713"/>
        <v>288006.30730215</v>
      </c>
      <c r="C1344" s="3">
        <f t="shared" si="729"/>
        <v>38880851.485790253</v>
      </c>
      <c r="D1344" s="177">
        <f t="shared" si="730"/>
        <v>230061.19685114999</v>
      </c>
      <c r="E1344" s="177">
        <f t="shared" si="731"/>
        <v>29132.292025999996</v>
      </c>
      <c r="F1344" s="178">
        <f t="shared" si="714"/>
        <v>200928.90482514998</v>
      </c>
      <c r="G1344" s="179">
        <f t="shared" si="732"/>
        <v>4950.95</v>
      </c>
      <c r="H1344" s="180">
        <f>IF(AND(N1344=1,N1343&gt;1),VLOOKUP(A1343,[1]Plan1!$CW$105:$CY$215,3),H1343)</f>
        <v>4961.84</v>
      </c>
      <c r="I1344" s="181">
        <f t="shared" si="715"/>
        <v>43170</v>
      </c>
      <c r="J1344" s="181">
        <f t="shared" si="733"/>
        <v>43201</v>
      </c>
      <c r="K1344" s="182">
        <f t="shared" si="716"/>
        <v>2.1995778587948767E-3</v>
      </c>
      <c r="L1344" s="213">
        <f t="shared" si="734"/>
        <v>43262</v>
      </c>
      <c r="M1344" s="183">
        <f t="shared" si="735"/>
        <v>21</v>
      </c>
      <c r="N1344" s="183">
        <f t="shared" si="717"/>
        <v>3</v>
      </c>
      <c r="O1344" s="177">
        <f t="shared" si="718"/>
        <v>1.00031392</v>
      </c>
      <c r="P1344" s="184">
        <f t="shared" si="744"/>
        <v>1.00089962</v>
      </c>
      <c r="Q1344" s="184">
        <f t="shared" si="736"/>
        <v>1.250642884264908</v>
      </c>
      <c r="R1344" s="177">
        <f t="shared" si="743"/>
        <v>1.2510354800000001</v>
      </c>
      <c r="S1344" s="177">
        <f t="shared" si="737"/>
        <v>1.24951879</v>
      </c>
      <c r="T1344" s="177">
        <f t="shared" si="719"/>
        <v>287465.78831540002</v>
      </c>
      <c r="U1344" s="177">
        <f t="shared" si="720"/>
        <v>7269.0542562541668</v>
      </c>
      <c r="V1344" s="177">
        <f t="shared" si="721"/>
        <v>50440.284068655856</v>
      </c>
      <c r="W1344" s="177">
        <f t="shared" si="722"/>
        <v>287770.53517605999</v>
      </c>
      <c r="X1344" s="185">
        <f t="shared" si="723"/>
        <v>0</v>
      </c>
      <c r="Y1344" s="177">
        <f t="shared" si="724"/>
        <v>0</v>
      </c>
      <c r="Z1344" s="186">
        <f t="shared" si="725"/>
        <v>0</v>
      </c>
      <c r="AA1344" s="177">
        <f t="shared" si="738"/>
        <v>0</v>
      </c>
      <c r="AB1344" s="187">
        <f t="shared" si="739"/>
        <v>7.1215000000000001E-2</v>
      </c>
      <c r="AC1344" s="185">
        <f t="shared" si="726"/>
        <v>3</v>
      </c>
      <c r="AD1344" s="185">
        <v>252</v>
      </c>
      <c r="AE1344" s="184">
        <f t="shared" si="742"/>
        <v>1.0008193059999999</v>
      </c>
      <c r="AF1344" s="177">
        <f t="shared" si="741"/>
        <v>235.52244515999999</v>
      </c>
      <c r="AG1344" s="177">
        <f t="shared" si="727"/>
        <v>235.77212609</v>
      </c>
      <c r="AH1344" s="188">
        <f t="shared" si="740"/>
        <v>0</v>
      </c>
      <c r="AI1344" s="188"/>
      <c r="AJ1344" s="188"/>
      <c r="AK1344" s="188"/>
      <c r="AL1344" s="8"/>
      <c r="AM1344" s="8"/>
      <c r="AN1344" s="8"/>
      <c r="AO1344" s="8"/>
      <c r="AP1344" s="8"/>
      <c r="AQ1344" s="8"/>
      <c r="AR1344" s="5"/>
      <c r="AS1344" s="1"/>
      <c r="AT1344" s="8"/>
      <c r="AU1344" s="1"/>
      <c r="AV1344" s="1"/>
      <c r="AW1344" s="3"/>
      <c r="AX1344" s="3"/>
      <c r="AY1344" s="4"/>
      <c r="AZ1344" s="4"/>
      <c r="BA1344" s="4"/>
      <c r="BB1344" s="1"/>
      <c r="BC1344" s="1"/>
      <c r="BD1344" s="1"/>
      <c r="BE1344" s="1"/>
      <c r="BF1344" s="1"/>
      <c r="BG1344" s="1"/>
      <c r="BH1344" s="1"/>
      <c r="BI1344" s="1"/>
    </row>
    <row r="1345" spans="1:61" x14ac:dyDescent="0.2">
      <c r="A1345" s="125">
        <f t="shared" si="728"/>
        <v>43236</v>
      </c>
      <c r="B1345" s="177">
        <f t="shared" si="713"/>
        <v>288111.27322977065</v>
      </c>
      <c r="C1345" s="3">
        <f t="shared" si="729"/>
        <v>38895021.886019036</v>
      </c>
      <c r="D1345" s="177">
        <f t="shared" si="730"/>
        <v>230061.19685114999</v>
      </c>
      <c r="E1345" s="177">
        <f t="shared" si="731"/>
        <v>29132.292025999996</v>
      </c>
      <c r="F1345" s="178">
        <f t="shared" si="714"/>
        <v>200928.90482514998</v>
      </c>
      <c r="G1345" s="179">
        <f t="shared" si="732"/>
        <v>4950.95</v>
      </c>
      <c r="H1345" s="180">
        <f>IF(AND(N1345=1,N1344&gt;1),VLOOKUP(A1344,[1]Plan1!$CW$105:$CY$215,3),H1344)</f>
        <v>4961.84</v>
      </c>
      <c r="I1345" s="181">
        <f t="shared" si="715"/>
        <v>43170</v>
      </c>
      <c r="J1345" s="181">
        <f t="shared" si="733"/>
        <v>43201</v>
      </c>
      <c r="K1345" s="182">
        <f t="shared" si="716"/>
        <v>2.1995778587948767E-3</v>
      </c>
      <c r="L1345" s="213">
        <f t="shared" si="734"/>
        <v>43262</v>
      </c>
      <c r="M1345" s="183">
        <f t="shared" si="735"/>
        <v>21</v>
      </c>
      <c r="N1345" s="183">
        <f t="shared" si="717"/>
        <v>4</v>
      </c>
      <c r="O1345" s="177">
        <f t="shared" si="718"/>
        <v>1.00041859</v>
      </c>
      <c r="P1345" s="184">
        <f t="shared" si="744"/>
        <v>1.00089962</v>
      </c>
      <c r="Q1345" s="184">
        <f t="shared" si="736"/>
        <v>1.250642884264908</v>
      </c>
      <c r="R1345" s="177">
        <f t="shared" si="743"/>
        <v>1.2511663900000001</v>
      </c>
      <c r="S1345" s="177">
        <f t="shared" si="737"/>
        <v>1.24951879</v>
      </c>
      <c r="T1345" s="177">
        <f t="shared" si="719"/>
        <v>287465.78831540002</v>
      </c>
      <c r="U1345" s="177">
        <f t="shared" si="720"/>
        <v>7269.0542562541668</v>
      </c>
      <c r="V1345" s="177">
        <f t="shared" si="721"/>
        <v>50466.587671586516</v>
      </c>
      <c r="W1345" s="177">
        <f t="shared" si="722"/>
        <v>287796.83877899067</v>
      </c>
      <c r="X1345" s="185">
        <f t="shared" si="723"/>
        <v>0</v>
      </c>
      <c r="Y1345" s="177">
        <f t="shared" si="724"/>
        <v>0</v>
      </c>
      <c r="Z1345" s="186">
        <f t="shared" si="725"/>
        <v>0</v>
      </c>
      <c r="AA1345" s="177">
        <f t="shared" si="738"/>
        <v>0</v>
      </c>
      <c r="AB1345" s="187">
        <f t="shared" si="739"/>
        <v>7.1215000000000001E-2</v>
      </c>
      <c r="AC1345" s="185">
        <f t="shared" si="726"/>
        <v>4</v>
      </c>
      <c r="AD1345" s="185">
        <v>252</v>
      </c>
      <c r="AE1345" s="184">
        <f t="shared" si="742"/>
        <v>1.001092557</v>
      </c>
      <c r="AF1345" s="177">
        <f t="shared" si="741"/>
        <v>314.07275928000001</v>
      </c>
      <c r="AG1345" s="177">
        <f t="shared" si="727"/>
        <v>314.43445078000002</v>
      </c>
      <c r="AH1345" s="188">
        <f t="shared" si="740"/>
        <v>0</v>
      </c>
      <c r="AI1345" s="188"/>
      <c r="AJ1345" s="188"/>
      <c r="AK1345" s="188"/>
      <c r="AL1345" s="8"/>
      <c r="AM1345" s="8"/>
      <c r="AN1345" s="8"/>
      <c r="AO1345" s="8"/>
      <c r="AP1345" s="8"/>
      <c r="AQ1345" s="8"/>
      <c r="AR1345" s="5"/>
      <c r="AS1345" s="1"/>
      <c r="AT1345" s="8"/>
      <c r="AU1345" s="1"/>
      <c r="AV1345" s="1"/>
      <c r="AW1345" s="3"/>
      <c r="AX1345" s="3"/>
      <c r="AY1345" s="4"/>
      <c r="AZ1345" s="4"/>
      <c r="BA1345" s="4"/>
      <c r="BB1345" s="1"/>
      <c r="BC1345" s="1"/>
      <c r="BD1345" s="1"/>
      <c r="BE1345" s="1"/>
      <c r="BF1345" s="1"/>
      <c r="BG1345" s="1"/>
      <c r="BH1345" s="1"/>
      <c r="BI1345" s="1"/>
    </row>
    <row r="1346" spans="1:61" x14ac:dyDescent="0.2">
      <c r="A1346" s="125">
        <f t="shared" si="728"/>
        <v>43237</v>
      </c>
      <c r="B1346" s="177">
        <f t="shared" si="713"/>
        <v>288216.27511910128</v>
      </c>
      <c r="C1346" s="3">
        <f t="shared" si="729"/>
        <v>38909197.141078673</v>
      </c>
      <c r="D1346" s="177">
        <f t="shared" si="730"/>
        <v>230061.19685114999</v>
      </c>
      <c r="E1346" s="177">
        <f t="shared" si="731"/>
        <v>29132.292025999996</v>
      </c>
      <c r="F1346" s="178">
        <f t="shared" si="714"/>
        <v>200928.90482514998</v>
      </c>
      <c r="G1346" s="179">
        <f t="shared" si="732"/>
        <v>4950.95</v>
      </c>
      <c r="H1346" s="180">
        <f>IF(AND(N1346=1,N1345&gt;1),VLOOKUP(A1345,[1]Plan1!$CW$105:$CY$215,3),H1345)</f>
        <v>4961.84</v>
      </c>
      <c r="I1346" s="181">
        <f t="shared" si="715"/>
        <v>43170</v>
      </c>
      <c r="J1346" s="181">
        <f t="shared" si="733"/>
        <v>43201</v>
      </c>
      <c r="K1346" s="182">
        <f t="shared" si="716"/>
        <v>2.1995778587948767E-3</v>
      </c>
      <c r="L1346" s="213">
        <f t="shared" si="734"/>
        <v>43262</v>
      </c>
      <c r="M1346" s="183">
        <f t="shared" si="735"/>
        <v>21</v>
      </c>
      <c r="N1346" s="183">
        <f t="shared" si="717"/>
        <v>5</v>
      </c>
      <c r="O1346" s="177">
        <f t="shared" si="718"/>
        <v>1.00052327</v>
      </c>
      <c r="P1346" s="184">
        <f t="shared" si="744"/>
        <v>1.00089962</v>
      </c>
      <c r="Q1346" s="184">
        <f t="shared" si="736"/>
        <v>1.250642884264908</v>
      </c>
      <c r="R1346" s="177">
        <f t="shared" si="743"/>
        <v>1.2512973000000001</v>
      </c>
      <c r="S1346" s="177">
        <f t="shared" si="737"/>
        <v>1.24951879</v>
      </c>
      <c r="T1346" s="177">
        <f t="shared" si="719"/>
        <v>287465.78831540002</v>
      </c>
      <c r="U1346" s="177">
        <f t="shared" si="720"/>
        <v>7269.0542562541668</v>
      </c>
      <c r="V1346" s="177">
        <f t="shared" si="721"/>
        <v>50492.891274517169</v>
      </c>
      <c r="W1346" s="177">
        <f t="shared" si="722"/>
        <v>287823.14238192129</v>
      </c>
      <c r="X1346" s="185">
        <f t="shared" si="723"/>
        <v>0</v>
      </c>
      <c r="Y1346" s="177">
        <f t="shared" si="724"/>
        <v>0</v>
      </c>
      <c r="Z1346" s="186">
        <f t="shared" si="725"/>
        <v>0</v>
      </c>
      <c r="AA1346" s="177">
        <f t="shared" si="738"/>
        <v>0</v>
      </c>
      <c r="AB1346" s="187">
        <f t="shared" si="739"/>
        <v>7.1215000000000001E-2</v>
      </c>
      <c r="AC1346" s="185">
        <f t="shared" si="726"/>
        <v>5</v>
      </c>
      <c r="AD1346" s="185">
        <v>252</v>
      </c>
      <c r="AE1346" s="184">
        <f t="shared" si="742"/>
        <v>1.0013658830000001</v>
      </c>
      <c r="AF1346" s="177">
        <f t="shared" si="741"/>
        <v>392.64463333999998</v>
      </c>
      <c r="AG1346" s="177">
        <f t="shared" si="727"/>
        <v>393.13273717999999</v>
      </c>
      <c r="AH1346" s="188">
        <f t="shared" si="740"/>
        <v>0</v>
      </c>
      <c r="AI1346" s="188"/>
      <c r="AJ1346" s="188"/>
      <c r="AK1346" s="188"/>
      <c r="AL1346" s="8"/>
      <c r="AM1346" s="8"/>
      <c r="AN1346" s="8"/>
      <c r="AO1346" s="8"/>
      <c r="AP1346" s="8"/>
      <c r="AQ1346" s="8"/>
      <c r="AR1346" s="5"/>
      <c r="AS1346" s="1"/>
      <c r="AT1346" s="8"/>
      <c r="AU1346" s="1"/>
      <c r="AV1346" s="1"/>
      <c r="AW1346" s="3"/>
      <c r="AX1346" s="3"/>
      <c r="AY1346" s="4"/>
      <c r="AZ1346" s="4"/>
      <c r="BA1346" s="4"/>
      <c r="BB1346" s="1"/>
      <c r="BC1346" s="1"/>
      <c r="BD1346" s="1"/>
      <c r="BE1346" s="1"/>
      <c r="BF1346" s="1"/>
      <c r="BG1346" s="1"/>
      <c r="BH1346" s="1"/>
      <c r="BI1346" s="1"/>
    </row>
    <row r="1347" spans="1:61" x14ac:dyDescent="0.2">
      <c r="A1347" s="125">
        <f t="shared" si="728"/>
        <v>43238</v>
      </c>
      <c r="B1347" s="177">
        <f t="shared" si="713"/>
        <v>288321.31470079103</v>
      </c>
      <c r="C1347" s="3">
        <f t="shared" si="729"/>
        <v>38923377.484606788</v>
      </c>
      <c r="D1347" s="177">
        <f t="shared" si="730"/>
        <v>230061.19685114999</v>
      </c>
      <c r="E1347" s="177">
        <f t="shared" si="731"/>
        <v>29132.292025999996</v>
      </c>
      <c r="F1347" s="178">
        <f t="shared" si="714"/>
        <v>200928.90482514998</v>
      </c>
      <c r="G1347" s="179">
        <f t="shared" si="732"/>
        <v>4950.95</v>
      </c>
      <c r="H1347" s="180">
        <f>IF(AND(N1347=1,N1346&gt;1),VLOOKUP(A1346,[1]Plan1!$CW$105:$CY$215,3),H1346)</f>
        <v>4961.84</v>
      </c>
      <c r="I1347" s="181">
        <f t="shared" si="715"/>
        <v>43170</v>
      </c>
      <c r="J1347" s="181">
        <f t="shared" si="733"/>
        <v>43201</v>
      </c>
      <c r="K1347" s="182">
        <f t="shared" si="716"/>
        <v>2.1995778587948767E-3</v>
      </c>
      <c r="L1347" s="213">
        <f t="shared" si="734"/>
        <v>43262</v>
      </c>
      <c r="M1347" s="183">
        <f t="shared" si="735"/>
        <v>21</v>
      </c>
      <c r="N1347" s="183">
        <f t="shared" si="717"/>
        <v>6</v>
      </c>
      <c r="O1347" s="177">
        <f t="shared" si="718"/>
        <v>1.0006279499999999</v>
      </c>
      <c r="P1347" s="184">
        <f t="shared" si="744"/>
        <v>1.00089962</v>
      </c>
      <c r="Q1347" s="184">
        <f t="shared" si="736"/>
        <v>1.250642884264908</v>
      </c>
      <c r="R1347" s="177">
        <f t="shared" si="743"/>
        <v>1.25142822</v>
      </c>
      <c r="S1347" s="177">
        <f t="shared" si="737"/>
        <v>1.24951879</v>
      </c>
      <c r="T1347" s="177">
        <f t="shared" si="719"/>
        <v>287465.78831540002</v>
      </c>
      <c r="U1347" s="177">
        <f t="shared" si="720"/>
        <v>7269.0542562541668</v>
      </c>
      <c r="V1347" s="177">
        <f t="shared" si="721"/>
        <v>50519.196886736863</v>
      </c>
      <c r="W1347" s="177">
        <f t="shared" si="722"/>
        <v>287849.44799414102</v>
      </c>
      <c r="X1347" s="185">
        <f t="shared" si="723"/>
        <v>0</v>
      </c>
      <c r="Y1347" s="177">
        <f t="shared" si="724"/>
        <v>0</v>
      </c>
      <c r="Z1347" s="186">
        <f t="shared" si="725"/>
        <v>0</v>
      </c>
      <c r="AA1347" s="177">
        <f t="shared" si="738"/>
        <v>0</v>
      </c>
      <c r="AB1347" s="187">
        <f t="shared" si="739"/>
        <v>7.1215000000000001E-2</v>
      </c>
      <c r="AC1347" s="185">
        <f t="shared" si="726"/>
        <v>6</v>
      </c>
      <c r="AD1347" s="185">
        <v>252</v>
      </c>
      <c r="AE1347" s="184">
        <f t="shared" si="742"/>
        <v>1.001639283</v>
      </c>
      <c r="AF1347" s="177">
        <f t="shared" si="741"/>
        <v>471.23777985999999</v>
      </c>
      <c r="AG1347" s="177">
        <f t="shared" si="727"/>
        <v>471.86670665000003</v>
      </c>
      <c r="AH1347" s="188">
        <f t="shared" si="740"/>
        <v>0</v>
      </c>
      <c r="AI1347" s="188"/>
      <c r="AJ1347" s="188"/>
      <c r="AK1347" s="188"/>
      <c r="AL1347" s="8"/>
      <c r="AM1347" s="8"/>
      <c r="AN1347" s="8"/>
      <c r="AO1347" s="8"/>
      <c r="AP1347" s="8"/>
      <c r="AQ1347" s="8"/>
      <c r="AR1347" s="5"/>
      <c r="AS1347" s="1"/>
      <c r="AT1347" s="8"/>
      <c r="AU1347" s="1"/>
      <c r="AV1347" s="1"/>
      <c r="AW1347" s="3"/>
      <c r="AX1347" s="3"/>
      <c r="AY1347" s="4"/>
      <c r="AZ1347" s="4"/>
      <c r="BA1347" s="4"/>
      <c r="BB1347" s="1"/>
      <c r="BC1347" s="1"/>
      <c r="BD1347" s="1"/>
      <c r="BE1347" s="1"/>
      <c r="BF1347" s="1"/>
      <c r="BG1347" s="1"/>
      <c r="BH1347" s="1"/>
      <c r="BI1347" s="1"/>
    </row>
    <row r="1348" spans="1:61" x14ac:dyDescent="0.2">
      <c r="A1348" s="125">
        <f t="shared" si="728"/>
        <v>43239</v>
      </c>
      <c r="B1348" s="177">
        <f t="shared" si="713"/>
        <v>288426.39428333886</v>
      </c>
      <c r="C1348" s="3">
        <f t="shared" si="729"/>
        <v>38937563.228250749</v>
      </c>
      <c r="D1348" s="177">
        <f t="shared" si="730"/>
        <v>230061.19685114999</v>
      </c>
      <c r="E1348" s="177">
        <f t="shared" si="731"/>
        <v>29132.292025999996</v>
      </c>
      <c r="F1348" s="178">
        <f t="shared" si="714"/>
        <v>200928.90482514998</v>
      </c>
      <c r="G1348" s="179">
        <f t="shared" si="732"/>
        <v>4950.95</v>
      </c>
      <c r="H1348" s="180">
        <f>IF(AND(N1348=1,N1347&gt;1),VLOOKUP(A1347,[1]Plan1!$CW$105:$CY$215,3),H1347)</f>
        <v>4961.84</v>
      </c>
      <c r="I1348" s="181">
        <f t="shared" si="715"/>
        <v>43170</v>
      </c>
      <c r="J1348" s="181">
        <f t="shared" si="733"/>
        <v>43201</v>
      </c>
      <c r="K1348" s="182">
        <f t="shared" si="716"/>
        <v>2.1995778587948767E-3</v>
      </c>
      <c r="L1348" s="213">
        <f t="shared" si="734"/>
        <v>43262</v>
      </c>
      <c r="M1348" s="183">
        <f t="shared" si="735"/>
        <v>21</v>
      </c>
      <c r="N1348" s="183">
        <f t="shared" si="717"/>
        <v>7</v>
      </c>
      <c r="O1348" s="177">
        <f t="shared" si="718"/>
        <v>1.00073265</v>
      </c>
      <c r="P1348" s="184">
        <f t="shared" si="744"/>
        <v>1.00089962</v>
      </c>
      <c r="Q1348" s="184">
        <f t="shared" si="736"/>
        <v>1.250642884264908</v>
      </c>
      <c r="R1348" s="177">
        <f t="shared" si="743"/>
        <v>1.25155916</v>
      </c>
      <c r="S1348" s="177">
        <f t="shared" si="737"/>
        <v>1.24951879</v>
      </c>
      <c r="T1348" s="177">
        <f t="shared" si="719"/>
        <v>287465.78831540002</v>
      </c>
      <c r="U1348" s="177">
        <f t="shared" si="720"/>
        <v>7269.0542562541668</v>
      </c>
      <c r="V1348" s="177">
        <f t="shared" si="721"/>
        <v>50545.506517534675</v>
      </c>
      <c r="W1348" s="177">
        <f t="shared" si="722"/>
        <v>287875.75762493885</v>
      </c>
      <c r="X1348" s="185">
        <f t="shared" si="723"/>
        <v>0</v>
      </c>
      <c r="Y1348" s="177">
        <f t="shared" si="724"/>
        <v>0</v>
      </c>
      <c r="Z1348" s="186">
        <f t="shared" si="725"/>
        <v>0</v>
      </c>
      <c r="AA1348" s="177">
        <f t="shared" si="738"/>
        <v>0</v>
      </c>
      <c r="AB1348" s="187">
        <f t="shared" si="739"/>
        <v>7.1215000000000001E-2</v>
      </c>
      <c r="AC1348" s="185">
        <f t="shared" si="726"/>
        <v>7</v>
      </c>
      <c r="AD1348" s="185">
        <v>252</v>
      </c>
      <c r="AE1348" s="184">
        <f t="shared" si="742"/>
        <v>1.001912758</v>
      </c>
      <c r="AF1348" s="177">
        <f t="shared" si="741"/>
        <v>549.85248632000003</v>
      </c>
      <c r="AG1348" s="177">
        <f t="shared" si="727"/>
        <v>550.63665839999999</v>
      </c>
      <c r="AH1348" s="188">
        <f t="shared" si="740"/>
        <v>0</v>
      </c>
      <c r="AI1348" s="188"/>
      <c r="AJ1348" s="188"/>
      <c r="AK1348" s="188"/>
      <c r="AL1348" s="8"/>
      <c r="AM1348" s="8"/>
      <c r="AN1348" s="8"/>
      <c r="AO1348" s="8"/>
      <c r="AP1348" s="8"/>
      <c r="AQ1348" s="8"/>
      <c r="AR1348" s="5"/>
      <c r="AS1348" s="1"/>
      <c r="AT1348" s="8"/>
      <c r="AU1348" s="1"/>
      <c r="AV1348" s="1"/>
      <c r="AW1348" s="3"/>
      <c r="AX1348" s="3"/>
      <c r="AY1348" s="4"/>
      <c r="AZ1348" s="4"/>
      <c r="BA1348" s="4"/>
      <c r="BB1348" s="1"/>
      <c r="BC1348" s="1"/>
      <c r="BD1348" s="1"/>
      <c r="BE1348" s="1"/>
      <c r="BF1348" s="1"/>
      <c r="BG1348" s="1"/>
      <c r="BH1348" s="1"/>
      <c r="BI1348" s="1"/>
    </row>
    <row r="1349" spans="1:61" x14ac:dyDescent="0.2">
      <c r="A1349" s="125">
        <f t="shared" si="728"/>
        <v>43240</v>
      </c>
      <c r="B1349" s="177">
        <f t="shared" si="713"/>
        <v>288426.39428333886</v>
      </c>
      <c r="C1349" s="3">
        <f t="shared" si="729"/>
        <v>38937563.228250749</v>
      </c>
      <c r="D1349" s="177">
        <f t="shared" si="730"/>
        <v>230061.19685114999</v>
      </c>
      <c r="E1349" s="177">
        <f t="shared" si="731"/>
        <v>29132.292025999996</v>
      </c>
      <c r="F1349" s="178">
        <f t="shared" si="714"/>
        <v>200928.90482514998</v>
      </c>
      <c r="G1349" s="179">
        <f t="shared" si="732"/>
        <v>4950.95</v>
      </c>
      <c r="H1349" s="180">
        <f>IF(AND(N1349=1,N1348&gt;1),VLOOKUP(A1348,[1]Plan1!$CW$105:$CY$215,3),H1348)</f>
        <v>4961.84</v>
      </c>
      <c r="I1349" s="181">
        <f t="shared" si="715"/>
        <v>43170</v>
      </c>
      <c r="J1349" s="181">
        <f t="shared" si="733"/>
        <v>43201</v>
      </c>
      <c r="K1349" s="182">
        <f t="shared" si="716"/>
        <v>2.1995778587948767E-3</v>
      </c>
      <c r="L1349" s="213">
        <f t="shared" si="734"/>
        <v>43262</v>
      </c>
      <c r="M1349" s="183">
        <f t="shared" si="735"/>
        <v>21</v>
      </c>
      <c r="N1349" s="183">
        <f t="shared" si="717"/>
        <v>7</v>
      </c>
      <c r="O1349" s="177">
        <f t="shared" si="718"/>
        <v>1.00073265</v>
      </c>
      <c r="P1349" s="184">
        <f t="shared" si="744"/>
        <v>1.00089962</v>
      </c>
      <c r="Q1349" s="184">
        <f t="shared" si="736"/>
        <v>1.250642884264908</v>
      </c>
      <c r="R1349" s="177">
        <f t="shared" si="743"/>
        <v>1.25155916</v>
      </c>
      <c r="S1349" s="177">
        <f t="shared" si="737"/>
        <v>1.24951879</v>
      </c>
      <c r="T1349" s="177">
        <f t="shared" si="719"/>
        <v>287465.78831540002</v>
      </c>
      <c r="U1349" s="177">
        <f t="shared" si="720"/>
        <v>7269.0542562541668</v>
      </c>
      <c r="V1349" s="177">
        <f t="shared" si="721"/>
        <v>50545.506517534675</v>
      </c>
      <c r="W1349" s="177">
        <f t="shared" si="722"/>
        <v>287875.75762493885</v>
      </c>
      <c r="X1349" s="185">
        <f t="shared" si="723"/>
        <v>0</v>
      </c>
      <c r="Y1349" s="177">
        <f t="shared" si="724"/>
        <v>0</v>
      </c>
      <c r="Z1349" s="186">
        <f t="shared" si="725"/>
        <v>0</v>
      </c>
      <c r="AA1349" s="177">
        <f t="shared" si="738"/>
        <v>0</v>
      </c>
      <c r="AB1349" s="187">
        <f t="shared" si="739"/>
        <v>7.1215000000000001E-2</v>
      </c>
      <c r="AC1349" s="185">
        <f t="shared" si="726"/>
        <v>7</v>
      </c>
      <c r="AD1349" s="185">
        <v>252</v>
      </c>
      <c r="AE1349" s="184">
        <f t="shared" si="742"/>
        <v>1.001912758</v>
      </c>
      <c r="AF1349" s="177">
        <f t="shared" si="741"/>
        <v>549.85248632000003</v>
      </c>
      <c r="AG1349" s="177">
        <f t="shared" si="727"/>
        <v>550.63665839999999</v>
      </c>
      <c r="AH1349" s="188">
        <f t="shared" si="740"/>
        <v>0</v>
      </c>
      <c r="AI1349" s="188"/>
      <c r="AJ1349" s="188"/>
      <c r="AK1349" s="188"/>
      <c r="AL1349" s="8"/>
      <c r="AM1349" s="8"/>
      <c r="AN1349" s="8"/>
      <c r="AO1349" s="8"/>
      <c r="AP1349" s="8"/>
      <c r="AQ1349" s="8"/>
      <c r="AR1349" s="5"/>
      <c r="AS1349" s="1"/>
      <c r="AT1349" s="8"/>
      <c r="AU1349" s="1"/>
      <c r="AV1349" s="1"/>
      <c r="AW1349" s="3"/>
      <c r="AX1349" s="3"/>
      <c r="AY1349" s="4"/>
      <c r="AZ1349" s="4"/>
      <c r="BA1349" s="4"/>
      <c r="BB1349" s="1"/>
      <c r="BC1349" s="1"/>
      <c r="BD1349" s="1"/>
      <c r="BE1349" s="1"/>
      <c r="BF1349" s="1"/>
      <c r="BG1349" s="1"/>
      <c r="BH1349" s="1"/>
      <c r="BI1349" s="1"/>
    </row>
    <row r="1350" spans="1:61" x14ac:dyDescent="0.2">
      <c r="A1350" s="125">
        <f t="shared" si="728"/>
        <v>43241</v>
      </c>
      <c r="B1350" s="177">
        <f t="shared" si="713"/>
        <v>288426.39428333886</v>
      </c>
      <c r="C1350" s="3">
        <f t="shared" si="729"/>
        <v>38937563.228250749</v>
      </c>
      <c r="D1350" s="177">
        <f t="shared" si="730"/>
        <v>230061.19685114999</v>
      </c>
      <c r="E1350" s="177">
        <f t="shared" si="731"/>
        <v>29132.292025999996</v>
      </c>
      <c r="F1350" s="178">
        <f t="shared" si="714"/>
        <v>200928.90482514998</v>
      </c>
      <c r="G1350" s="179">
        <f t="shared" si="732"/>
        <v>4950.95</v>
      </c>
      <c r="H1350" s="180">
        <f>IF(AND(N1350=1,N1349&gt;1),VLOOKUP(A1349,[1]Plan1!$CW$105:$CY$215,3),H1349)</f>
        <v>4961.84</v>
      </c>
      <c r="I1350" s="181">
        <f t="shared" si="715"/>
        <v>43170</v>
      </c>
      <c r="J1350" s="181">
        <f t="shared" si="733"/>
        <v>43201</v>
      </c>
      <c r="K1350" s="182">
        <f t="shared" si="716"/>
        <v>2.1995778587948767E-3</v>
      </c>
      <c r="L1350" s="213">
        <f t="shared" si="734"/>
        <v>43262</v>
      </c>
      <c r="M1350" s="183">
        <f t="shared" si="735"/>
        <v>21</v>
      </c>
      <c r="N1350" s="183">
        <f t="shared" si="717"/>
        <v>7</v>
      </c>
      <c r="O1350" s="177">
        <f t="shared" si="718"/>
        <v>1.00073265</v>
      </c>
      <c r="P1350" s="184">
        <f t="shared" si="744"/>
        <v>1.00089962</v>
      </c>
      <c r="Q1350" s="184">
        <f t="shared" si="736"/>
        <v>1.250642884264908</v>
      </c>
      <c r="R1350" s="177">
        <f t="shared" si="743"/>
        <v>1.25155916</v>
      </c>
      <c r="S1350" s="177">
        <f t="shared" si="737"/>
        <v>1.24951879</v>
      </c>
      <c r="T1350" s="177">
        <f t="shared" si="719"/>
        <v>287465.78831540002</v>
      </c>
      <c r="U1350" s="177">
        <f t="shared" si="720"/>
        <v>7269.0542562541668</v>
      </c>
      <c r="V1350" s="177">
        <f t="shared" si="721"/>
        <v>50545.506517534675</v>
      </c>
      <c r="W1350" s="177">
        <f t="shared" si="722"/>
        <v>287875.75762493885</v>
      </c>
      <c r="X1350" s="185">
        <f t="shared" si="723"/>
        <v>0</v>
      </c>
      <c r="Y1350" s="177">
        <f t="shared" si="724"/>
        <v>0</v>
      </c>
      <c r="Z1350" s="186">
        <f t="shared" si="725"/>
        <v>0</v>
      </c>
      <c r="AA1350" s="177">
        <f t="shared" si="738"/>
        <v>0</v>
      </c>
      <c r="AB1350" s="187">
        <f t="shared" si="739"/>
        <v>7.1215000000000001E-2</v>
      </c>
      <c r="AC1350" s="185">
        <f t="shared" si="726"/>
        <v>7</v>
      </c>
      <c r="AD1350" s="185">
        <v>252</v>
      </c>
      <c r="AE1350" s="184">
        <f t="shared" si="742"/>
        <v>1.001912758</v>
      </c>
      <c r="AF1350" s="177">
        <f t="shared" si="741"/>
        <v>549.85248632000003</v>
      </c>
      <c r="AG1350" s="177">
        <f t="shared" si="727"/>
        <v>550.63665839999999</v>
      </c>
      <c r="AH1350" s="188">
        <f t="shared" si="740"/>
        <v>0</v>
      </c>
      <c r="AI1350" s="188"/>
      <c r="AJ1350" s="188"/>
      <c r="AK1350" s="188"/>
      <c r="AL1350" s="8"/>
      <c r="AM1350" s="8"/>
      <c r="AN1350" s="8"/>
      <c r="AO1350" s="8"/>
      <c r="AP1350" s="8"/>
      <c r="AQ1350" s="8"/>
      <c r="AR1350" s="5"/>
      <c r="AS1350" s="1"/>
      <c r="AT1350" s="8"/>
      <c r="AU1350" s="1"/>
      <c r="AV1350" s="1"/>
      <c r="AW1350" s="3"/>
      <c r="AX1350" s="3"/>
      <c r="AY1350" s="4"/>
      <c r="AZ1350" s="4"/>
      <c r="BA1350" s="4"/>
      <c r="BB1350" s="1"/>
      <c r="BC1350" s="1"/>
      <c r="BD1350" s="1"/>
      <c r="BE1350" s="1"/>
      <c r="BF1350" s="1"/>
      <c r="BG1350" s="1"/>
      <c r="BH1350" s="1"/>
      <c r="BI1350" s="1"/>
    </row>
    <row r="1351" spans="1:61" x14ac:dyDescent="0.2">
      <c r="A1351" s="125">
        <f t="shared" si="728"/>
        <v>43242</v>
      </c>
      <c r="B1351" s="177">
        <f t="shared" si="713"/>
        <v>288531.51387595473</v>
      </c>
      <c r="C1351" s="3">
        <f t="shared" si="729"/>
        <v>38951754.373253889</v>
      </c>
      <c r="D1351" s="177">
        <f t="shared" si="730"/>
        <v>230061.19685114999</v>
      </c>
      <c r="E1351" s="177">
        <f t="shared" si="731"/>
        <v>29132.292025999996</v>
      </c>
      <c r="F1351" s="178">
        <f t="shared" si="714"/>
        <v>200928.90482514998</v>
      </c>
      <c r="G1351" s="179">
        <f t="shared" si="732"/>
        <v>4950.95</v>
      </c>
      <c r="H1351" s="180">
        <f>IF(AND(N1351=1,N1350&gt;1),VLOOKUP(A1350,[1]Plan1!$CW$105:$CY$215,3),H1350)</f>
        <v>4961.84</v>
      </c>
      <c r="I1351" s="181">
        <f t="shared" si="715"/>
        <v>43170</v>
      </c>
      <c r="J1351" s="181">
        <f t="shared" si="733"/>
        <v>43201</v>
      </c>
      <c r="K1351" s="182">
        <f t="shared" si="716"/>
        <v>2.1995778587948767E-3</v>
      </c>
      <c r="L1351" s="213">
        <f t="shared" si="734"/>
        <v>43262</v>
      </c>
      <c r="M1351" s="183">
        <f t="shared" si="735"/>
        <v>21</v>
      </c>
      <c r="N1351" s="183">
        <f t="shared" si="717"/>
        <v>8</v>
      </c>
      <c r="O1351" s="177">
        <f t="shared" si="718"/>
        <v>1.00083736</v>
      </c>
      <c r="P1351" s="184">
        <f t="shared" si="744"/>
        <v>1.00089962</v>
      </c>
      <c r="Q1351" s="184">
        <f t="shared" si="736"/>
        <v>1.250642884264908</v>
      </c>
      <c r="R1351" s="177">
        <f t="shared" si="743"/>
        <v>1.2516901199999999</v>
      </c>
      <c r="S1351" s="177">
        <f t="shared" si="737"/>
        <v>1.24951879</v>
      </c>
      <c r="T1351" s="177">
        <f t="shared" si="719"/>
        <v>287465.78831540002</v>
      </c>
      <c r="U1351" s="177">
        <f t="shared" si="720"/>
        <v>7269.0542562541668</v>
      </c>
      <c r="V1351" s="177">
        <f t="shared" si="721"/>
        <v>50571.820166910555</v>
      </c>
      <c r="W1351" s="177">
        <f t="shared" si="722"/>
        <v>287902.07127431472</v>
      </c>
      <c r="X1351" s="185">
        <f t="shared" si="723"/>
        <v>0</v>
      </c>
      <c r="Y1351" s="177">
        <f t="shared" si="724"/>
        <v>0</v>
      </c>
      <c r="Z1351" s="186">
        <f t="shared" si="725"/>
        <v>0</v>
      </c>
      <c r="AA1351" s="177">
        <f t="shared" si="738"/>
        <v>0</v>
      </c>
      <c r="AB1351" s="187">
        <f t="shared" si="739"/>
        <v>7.1215000000000001E-2</v>
      </c>
      <c r="AC1351" s="185">
        <f t="shared" si="726"/>
        <v>8</v>
      </c>
      <c r="AD1351" s="185">
        <v>252</v>
      </c>
      <c r="AE1351" s="184">
        <f t="shared" si="742"/>
        <v>1.002186308</v>
      </c>
      <c r="AF1351" s="177">
        <f t="shared" si="741"/>
        <v>628.48875271999998</v>
      </c>
      <c r="AG1351" s="177">
        <f t="shared" si="727"/>
        <v>629.44260164000002</v>
      </c>
      <c r="AH1351" s="188">
        <f t="shared" si="740"/>
        <v>0</v>
      </c>
      <c r="AI1351" s="188"/>
      <c r="AJ1351" s="188"/>
      <c r="AK1351" s="188"/>
      <c r="AL1351" s="8"/>
      <c r="AM1351" s="8"/>
      <c r="AN1351" s="8"/>
      <c r="AO1351" s="8"/>
      <c r="AP1351" s="8"/>
      <c r="AQ1351" s="8"/>
      <c r="AR1351" s="5"/>
      <c r="AS1351" s="1"/>
      <c r="AT1351" s="8"/>
      <c r="AU1351" s="1"/>
      <c r="AV1351" s="1"/>
      <c r="AW1351" s="3"/>
      <c r="AX1351" s="3"/>
      <c r="AY1351" s="4"/>
      <c r="AZ1351" s="4"/>
      <c r="BA1351" s="4"/>
      <c r="BB1351" s="1"/>
      <c r="BC1351" s="1"/>
      <c r="BD1351" s="1"/>
      <c r="BE1351" s="1"/>
      <c r="BF1351" s="1"/>
      <c r="BG1351" s="1"/>
      <c r="BH1351" s="1"/>
      <c r="BI1351" s="1"/>
    </row>
    <row r="1352" spans="1:61" x14ac:dyDescent="0.2">
      <c r="A1352" s="125">
        <f t="shared" si="728"/>
        <v>43243</v>
      </c>
      <c r="B1352" s="177">
        <f t="shared" si="713"/>
        <v>288636.66917147062</v>
      </c>
      <c r="C1352" s="3">
        <f t="shared" si="729"/>
        <v>38965950.338148534</v>
      </c>
      <c r="D1352" s="177">
        <f t="shared" si="730"/>
        <v>230061.19685114999</v>
      </c>
      <c r="E1352" s="177">
        <f t="shared" si="731"/>
        <v>29132.292025999996</v>
      </c>
      <c r="F1352" s="178">
        <f t="shared" si="714"/>
        <v>200928.90482514998</v>
      </c>
      <c r="G1352" s="179">
        <f t="shared" si="732"/>
        <v>4950.95</v>
      </c>
      <c r="H1352" s="180">
        <f>IF(AND(N1352=1,N1351&gt;1),VLOOKUP(A1351,[1]Plan1!$CW$105:$CY$215,3),H1351)</f>
        <v>4961.84</v>
      </c>
      <c r="I1352" s="181">
        <f t="shared" si="715"/>
        <v>43170</v>
      </c>
      <c r="J1352" s="181">
        <f t="shared" si="733"/>
        <v>43201</v>
      </c>
      <c r="K1352" s="182">
        <f t="shared" si="716"/>
        <v>2.1995778587948767E-3</v>
      </c>
      <c r="L1352" s="213">
        <f t="shared" si="734"/>
        <v>43262</v>
      </c>
      <c r="M1352" s="183">
        <f t="shared" si="735"/>
        <v>21</v>
      </c>
      <c r="N1352" s="183">
        <f t="shared" si="717"/>
        <v>9</v>
      </c>
      <c r="O1352" s="177">
        <f t="shared" si="718"/>
        <v>1.00094208</v>
      </c>
      <c r="P1352" s="184">
        <f t="shared" si="744"/>
        <v>1.00089962</v>
      </c>
      <c r="Q1352" s="184">
        <f t="shared" si="736"/>
        <v>1.250642884264908</v>
      </c>
      <c r="R1352" s="177">
        <f t="shared" si="743"/>
        <v>1.25182108</v>
      </c>
      <c r="S1352" s="177">
        <f t="shared" si="737"/>
        <v>1.24951879</v>
      </c>
      <c r="T1352" s="177">
        <f t="shared" si="719"/>
        <v>287465.78831540002</v>
      </c>
      <c r="U1352" s="177">
        <f t="shared" si="720"/>
        <v>7269.0542562541668</v>
      </c>
      <c r="V1352" s="177">
        <f t="shared" si="721"/>
        <v>50598.133816286485</v>
      </c>
      <c r="W1352" s="177">
        <f t="shared" si="722"/>
        <v>287928.38492369064</v>
      </c>
      <c r="X1352" s="185">
        <f t="shared" si="723"/>
        <v>0</v>
      </c>
      <c r="Y1352" s="177">
        <f t="shared" si="724"/>
        <v>0</v>
      </c>
      <c r="Z1352" s="186">
        <f t="shared" si="725"/>
        <v>0</v>
      </c>
      <c r="AA1352" s="177">
        <f t="shared" si="738"/>
        <v>0</v>
      </c>
      <c r="AB1352" s="187">
        <f t="shared" si="739"/>
        <v>7.1215000000000001E-2</v>
      </c>
      <c r="AC1352" s="185">
        <f t="shared" si="726"/>
        <v>9</v>
      </c>
      <c r="AD1352" s="185">
        <v>252</v>
      </c>
      <c r="AE1352" s="184">
        <f t="shared" si="742"/>
        <v>1.0024599320000001</v>
      </c>
      <c r="AF1352" s="177">
        <f t="shared" si="741"/>
        <v>707.14629158000002</v>
      </c>
      <c r="AG1352" s="177">
        <f t="shared" si="727"/>
        <v>708.28424777999999</v>
      </c>
      <c r="AH1352" s="188">
        <f t="shared" si="740"/>
        <v>0</v>
      </c>
      <c r="AI1352" s="188"/>
      <c r="AJ1352" s="188"/>
      <c r="AK1352" s="188"/>
      <c r="AL1352" s="8"/>
      <c r="AM1352" s="8"/>
      <c r="AN1352" s="8"/>
      <c r="AO1352" s="8"/>
      <c r="AP1352" s="8"/>
      <c r="AQ1352" s="8"/>
      <c r="AR1352" s="5"/>
      <c r="AS1352" s="1"/>
      <c r="AT1352" s="8"/>
      <c r="AU1352" s="1"/>
      <c r="AV1352" s="1"/>
      <c r="AW1352" s="3"/>
      <c r="AX1352" s="3"/>
      <c r="AY1352" s="4"/>
      <c r="AZ1352" s="4"/>
      <c r="BA1352" s="4"/>
      <c r="BB1352" s="1"/>
      <c r="BC1352" s="1"/>
      <c r="BD1352" s="1"/>
      <c r="BE1352" s="1"/>
      <c r="BF1352" s="1"/>
      <c r="BG1352" s="1"/>
      <c r="BH1352" s="1"/>
      <c r="BI1352" s="1"/>
    </row>
    <row r="1353" spans="1:61" x14ac:dyDescent="0.2">
      <c r="A1353" s="125">
        <f t="shared" si="728"/>
        <v>43244</v>
      </c>
      <c r="B1353" s="177">
        <f t="shared" si="713"/>
        <v>288741.86449324468</v>
      </c>
      <c r="C1353" s="3">
        <f t="shared" si="729"/>
        <v>38980151.70658803</v>
      </c>
      <c r="D1353" s="177">
        <f t="shared" si="730"/>
        <v>230061.19685114999</v>
      </c>
      <c r="E1353" s="177">
        <f t="shared" si="731"/>
        <v>29132.292025999996</v>
      </c>
      <c r="F1353" s="178">
        <f t="shared" si="714"/>
        <v>200928.90482514998</v>
      </c>
      <c r="G1353" s="179">
        <f t="shared" si="732"/>
        <v>4950.95</v>
      </c>
      <c r="H1353" s="180">
        <f>IF(AND(N1353=1,N1352&gt;1),VLOOKUP(A1352,[1]Plan1!$CW$105:$CY$215,3),H1352)</f>
        <v>4961.84</v>
      </c>
      <c r="I1353" s="181">
        <f t="shared" si="715"/>
        <v>43170</v>
      </c>
      <c r="J1353" s="181">
        <f t="shared" si="733"/>
        <v>43201</v>
      </c>
      <c r="K1353" s="182">
        <f t="shared" si="716"/>
        <v>2.1995778587948767E-3</v>
      </c>
      <c r="L1353" s="213">
        <f t="shared" si="734"/>
        <v>43262</v>
      </c>
      <c r="M1353" s="183">
        <f t="shared" si="735"/>
        <v>21</v>
      </c>
      <c r="N1353" s="183">
        <f t="shared" si="717"/>
        <v>10</v>
      </c>
      <c r="O1353" s="177">
        <f t="shared" si="718"/>
        <v>1.0010468100000001</v>
      </c>
      <c r="P1353" s="184">
        <f t="shared" si="744"/>
        <v>1.00089962</v>
      </c>
      <c r="Q1353" s="184">
        <f t="shared" si="736"/>
        <v>1.250642884264908</v>
      </c>
      <c r="R1353" s="177">
        <f t="shared" si="743"/>
        <v>1.25195206</v>
      </c>
      <c r="S1353" s="177">
        <f t="shared" si="737"/>
        <v>1.24951879</v>
      </c>
      <c r="T1353" s="177">
        <f t="shared" si="719"/>
        <v>287465.78831540002</v>
      </c>
      <c r="U1353" s="177">
        <f t="shared" si="720"/>
        <v>7269.0542562541668</v>
      </c>
      <c r="V1353" s="177">
        <f t="shared" si="721"/>
        <v>50624.451484240482</v>
      </c>
      <c r="W1353" s="177">
        <f t="shared" si="722"/>
        <v>287954.70259164466</v>
      </c>
      <c r="X1353" s="185">
        <f t="shared" si="723"/>
        <v>0</v>
      </c>
      <c r="Y1353" s="177">
        <f t="shared" si="724"/>
        <v>0</v>
      </c>
      <c r="Z1353" s="186">
        <f t="shared" si="725"/>
        <v>0</v>
      </c>
      <c r="AA1353" s="177">
        <f t="shared" si="738"/>
        <v>0</v>
      </c>
      <c r="AB1353" s="187">
        <f t="shared" si="739"/>
        <v>7.1215000000000001E-2</v>
      </c>
      <c r="AC1353" s="185">
        <f t="shared" si="726"/>
        <v>10</v>
      </c>
      <c r="AD1353" s="185">
        <v>252</v>
      </c>
      <c r="AE1353" s="184">
        <f t="shared" si="742"/>
        <v>1.0027336309999999</v>
      </c>
      <c r="AF1353" s="177">
        <f t="shared" si="741"/>
        <v>785.82539037000004</v>
      </c>
      <c r="AG1353" s="177">
        <f t="shared" si="727"/>
        <v>787.16190159999996</v>
      </c>
      <c r="AH1353" s="188">
        <f t="shared" si="740"/>
        <v>0</v>
      </c>
      <c r="AI1353" s="188"/>
      <c r="AJ1353" s="188"/>
      <c r="AK1353" s="188"/>
      <c r="AL1353" s="8"/>
      <c r="AM1353" s="8"/>
      <c r="AN1353" s="8"/>
      <c r="AO1353" s="8"/>
      <c r="AP1353" s="8"/>
      <c r="AQ1353" s="8"/>
      <c r="AR1353" s="5"/>
      <c r="AS1353" s="1"/>
      <c r="AT1353" s="8"/>
      <c r="AU1353" s="1"/>
      <c r="AV1353" s="1"/>
      <c r="AW1353" s="3"/>
      <c r="AX1353" s="3"/>
      <c r="AY1353" s="4"/>
      <c r="AZ1353" s="4"/>
      <c r="BA1353" s="4"/>
      <c r="BB1353" s="1"/>
      <c r="BC1353" s="1"/>
      <c r="BD1353" s="1"/>
      <c r="BE1353" s="1"/>
      <c r="BF1353" s="1"/>
      <c r="BG1353" s="1"/>
      <c r="BH1353" s="1"/>
      <c r="BI1353" s="1"/>
    </row>
    <row r="1354" spans="1:61" x14ac:dyDescent="0.2">
      <c r="A1354" s="125">
        <f t="shared" si="728"/>
        <v>43245</v>
      </c>
      <c r="B1354" s="177">
        <f t="shared" ref="B1354:B1417" si="745">(W1354+AG1354)</f>
        <v>288847.09985048673</v>
      </c>
      <c r="C1354" s="3">
        <f t="shared" si="729"/>
        <v>38994358.479815707</v>
      </c>
      <c r="D1354" s="177">
        <f t="shared" si="730"/>
        <v>230061.19685114999</v>
      </c>
      <c r="E1354" s="177">
        <f t="shared" si="731"/>
        <v>29132.292025999996</v>
      </c>
      <c r="F1354" s="178">
        <f t="shared" ref="F1354:F1417" si="746">(D1354-E1354)</f>
        <v>200928.90482514998</v>
      </c>
      <c r="G1354" s="179">
        <f t="shared" si="732"/>
        <v>4950.95</v>
      </c>
      <c r="H1354" s="180">
        <f>IF(AND(N1354=1,N1353&gt;1),VLOOKUP(A1353,[1]Plan1!$CW$105:$CY$215,3),H1353)</f>
        <v>4961.84</v>
      </c>
      <c r="I1354" s="181">
        <f t="shared" ref="I1354:I1417" si="747">EDATE(J1354,-1)</f>
        <v>43170</v>
      </c>
      <c r="J1354" s="181">
        <f t="shared" si="733"/>
        <v>43201</v>
      </c>
      <c r="K1354" s="182">
        <f t="shared" ref="K1354:K1417" si="748">(H1354/G1354)-1</f>
        <v>2.1995778587948767E-3</v>
      </c>
      <c r="L1354" s="213">
        <f t="shared" si="734"/>
        <v>43262</v>
      </c>
      <c r="M1354" s="183">
        <f t="shared" si="735"/>
        <v>21</v>
      </c>
      <c r="N1354" s="183">
        <f t="shared" ref="N1354:N1417" si="749">(M1354-(NETWORKDAYS(A1354,L1354,$AT$194:$AT$348)-1))</f>
        <v>11</v>
      </c>
      <c r="O1354" s="177">
        <f t="shared" ref="O1354:O1417" si="750">TRUNC((H1354/G1354)^TRUNC((N1354/M1354),9),8)</f>
        <v>1.0011515499999999</v>
      </c>
      <c r="P1354" s="184">
        <f t="shared" si="744"/>
        <v>1.00089962</v>
      </c>
      <c r="Q1354" s="184">
        <f t="shared" si="736"/>
        <v>1.250642884264908</v>
      </c>
      <c r="R1354" s="177">
        <f t="shared" si="743"/>
        <v>1.2520830599999999</v>
      </c>
      <c r="S1354" s="177">
        <f t="shared" si="737"/>
        <v>1.24951879</v>
      </c>
      <c r="T1354" s="177">
        <f t="shared" ref="T1354:T1417" si="751">TRUNC(D1354*S1354,8)</f>
        <v>287465.78831540002</v>
      </c>
      <c r="U1354" s="177">
        <f t="shared" ref="U1354:U1417" si="752">(E1354*(S1354-1))</f>
        <v>7269.0542562541668</v>
      </c>
      <c r="V1354" s="177">
        <f t="shared" ref="V1354:V1417" si="753">(F1354*(R1354-1))</f>
        <v>50650.773170772554</v>
      </c>
      <c r="W1354" s="177">
        <f t="shared" ref="W1354:W1417" si="754">(D1354+U1354+V1354)</f>
        <v>287981.02427817672</v>
      </c>
      <c r="X1354" s="185">
        <f t="shared" ref="X1354:X1417" si="755">IF(VLOOKUP(A1354,AT$10:BC$190,10)=VLOOKUP(A1353,AT$10:BC$190,10),0,VLOOKUP(A1354,AT$10:BC$190,10))</f>
        <v>0</v>
      </c>
      <c r="Y1354" s="177">
        <f t="shared" ref="Y1354:Y1417" si="756">IF(X1354&gt;0,VLOOKUP(A1354,AT$12:AX$190,5),0)</f>
        <v>0</v>
      </c>
      <c r="Z1354" s="186">
        <f t="shared" ref="Z1354:Z1417" si="757">IF(X1354&gt;0,VLOOKUP($A1354,$AT$10:$AY$190,6),0)</f>
        <v>0</v>
      </c>
      <c r="AA1354" s="177">
        <f t="shared" si="738"/>
        <v>0</v>
      </c>
      <c r="AB1354" s="187">
        <f t="shared" si="739"/>
        <v>7.1215000000000001E-2</v>
      </c>
      <c r="AC1354" s="185">
        <f t="shared" ref="AC1354:AC1417" si="758">N1354</f>
        <v>11</v>
      </c>
      <c r="AD1354" s="185">
        <v>252</v>
      </c>
      <c r="AE1354" s="184">
        <f t="shared" si="742"/>
        <v>1.003007405</v>
      </c>
      <c r="AF1354" s="177">
        <f t="shared" si="741"/>
        <v>864.52604910000002</v>
      </c>
      <c r="AG1354" s="177">
        <f t="shared" ref="AG1354:AG1417" si="759">TRUNC((W1354*(AE1354-1)),8)</f>
        <v>866.07557230999998</v>
      </c>
      <c r="AH1354" s="188">
        <f t="shared" si="740"/>
        <v>0</v>
      </c>
      <c r="AI1354" s="188"/>
      <c r="AJ1354" s="188"/>
      <c r="AK1354" s="188"/>
      <c r="AL1354" s="8"/>
      <c r="AM1354" s="8"/>
      <c r="AN1354" s="8"/>
      <c r="AO1354" s="8"/>
      <c r="AP1354" s="8"/>
      <c r="AQ1354" s="8"/>
      <c r="AR1354" s="5"/>
      <c r="AS1354" s="1"/>
      <c r="AT1354" s="8"/>
      <c r="AU1354" s="1"/>
      <c r="AV1354" s="1"/>
      <c r="AW1354" s="3"/>
      <c r="AX1354" s="3"/>
      <c r="AY1354" s="4"/>
      <c r="AZ1354" s="4"/>
      <c r="BA1354" s="4"/>
      <c r="BB1354" s="1"/>
      <c r="BC1354" s="1"/>
      <c r="BD1354" s="1"/>
      <c r="BE1354" s="1"/>
      <c r="BF1354" s="1"/>
      <c r="BG1354" s="1"/>
      <c r="BH1354" s="1"/>
      <c r="BI1354" s="1"/>
    </row>
    <row r="1355" spans="1:61" x14ac:dyDescent="0.2">
      <c r="A1355" s="125">
        <f t="shared" ref="A1355:A1418" si="760">(A1354+1)</f>
        <v>43246</v>
      </c>
      <c r="B1355" s="177">
        <f t="shared" si="745"/>
        <v>288952.37093266885</v>
      </c>
      <c r="C1355" s="3">
        <f t="shared" ref="C1355:C1418" si="761">B1355*135</f>
        <v>39008570.075910293</v>
      </c>
      <c r="D1355" s="177">
        <f t="shared" ref="D1355:D1418" si="762">TRUNC(IF(X1354&gt;0,VLOOKUP(A1354,$AT$12:$AU$190,2),D1354),8)</f>
        <v>230061.19685114999</v>
      </c>
      <c r="E1355" s="177">
        <f t="shared" ref="E1355:E1418" si="763">IF(ISERROR(VLOOKUP(A1355,AZ$12:BB$174,2,FALSE)=TRUE),E1354,VLOOKUP(A1355,AZ$12:BB$174,2,FALSE))</f>
        <v>29132.292025999996</v>
      </c>
      <c r="F1355" s="178">
        <f t="shared" si="746"/>
        <v>200928.90482514998</v>
      </c>
      <c r="G1355" s="179">
        <f t="shared" ref="G1355:G1418" si="764">IF(H1355=H1354,G1354,H1354)</f>
        <v>4950.95</v>
      </c>
      <c r="H1355" s="180">
        <f>IF(AND(N1355=1,N1354&gt;1),VLOOKUP(A1354,[1]Plan1!$CW$105:$CY$215,3),H1354)</f>
        <v>4961.84</v>
      </c>
      <c r="I1355" s="181">
        <f t="shared" si="747"/>
        <v>43170</v>
      </c>
      <c r="J1355" s="181">
        <f t="shared" ref="J1355:J1418" si="765">IF(X1354&gt;0,EDATE(A1355,-1),+J1354)</f>
        <v>43201</v>
      </c>
      <c r="K1355" s="182">
        <f t="shared" si="748"/>
        <v>2.1995778587948767E-3</v>
      </c>
      <c r="L1355" s="213">
        <f t="shared" ref="L1355:L1418" si="766">VLOOKUP(A1354,AZ$193:BA$372,2)</f>
        <v>43262</v>
      </c>
      <c r="M1355" s="183">
        <f t="shared" ref="M1355:M1418" si="767">IF(L1355=L1354,M1354,NETWORKDAYS(L1354,L1355,$AT$194:$AT$348)-1)</f>
        <v>21</v>
      </c>
      <c r="N1355" s="183">
        <f t="shared" si="749"/>
        <v>12</v>
      </c>
      <c r="O1355" s="177">
        <f t="shared" si="750"/>
        <v>1.0012563000000001</v>
      </c>
      <c r="P1355" s="184">
        <f t="shared" si="744"/>
        <v>1.00089962</v>
      </c>
      <c r="Q1355" s="184">
        <f t="shared" ref="Q1355:Q1418" si="768">IF(L1355&gt;L1354,Q1354*P1355,Q1354)</f>
        <v>1.250642884264908</v>
      </c>
      <c r="R1355" s="177">
        <f t="shared" si="743"/>
        <v>1.25221406</v>
      </c>
      <c r="S1355" s="177">
        <f t="shared" ref="S1355:S1418" si="769">IF(AND(X1355&gt;0,MONTH(A1355)=S$9),R1355,S1354)</f>
        <v>1.24951879</v>
      </c>
      <c r="T1355" s="177">
        <f t="shared" si="751"/>
        <v>287465.78831540002</v>
      </c>
      <c r="U1355" s="177">
        <f t="shared" si="752"/>
        <v>7269.0542562541668</v>
      </c>
      <c r="V1355" s="177">
        <f t="shared" si="753"/>
        <v>50677.09485730467</v>
      </c>
      <c r="W1355" s="177">
        <f t="shared" si="754"/>
        <v>288007.34596470883</v>
      </c>
      <c r="X1355" s="185">
        <f t="shared" si="755"/>
        <v>0</v>
      </c>
      <c r="Y1355" s="177">
        <f t="shared" si="756"/>
        <v>0</v>
      </c>
      <c r="Z1355" s="186">
        <f t="shared" si="757"/>
        <v>0</v>
      </c>
      <c r="AA1355" s="177">
        <f t="shared" ref="AA1355:AA1418" si="770">IF(Z1355&gt;0,TRUNC(Z1355*T1355,8),0)</f>
        <v>0</v>
      </c>
      <c r="AB1355" s="187">
        <f t="shared" ref="AB1355:AB1418" si="771">(AB1354)</f>
        <v>7.1215000000000001E-2</v>
      </c>
      <c r="AC1355" s="185">
        <f t="shared" si="758"/>
        <v>12</v>
      </c>
      <c r="AD1355" s="185">
        <v>252</v>
      </c>
      <c r="AE1355" s="184">
        <f t="shared" si="742"/>
        <v>1.0032812529999999</v>
      </c>
      <c r="AF1355" s="177">
        <f t="shared" si="741"/>
        <v>943.24798029999999</v>
      </c>
      <c r="AG1355" s="177">
        <f t="shared" si="759"/>
        <v>945.02496796000003</v>
      </c>
      <c r="AH1355" s="188">
        <f t="shared" ref="AH1355:AH1418" si="772">IF(AA1355&gt;0,AA1355+AF1355,0)</f>
        <v>0</v>
      </c>
      <c r="AI1355" s="188"/>
      <c r="AJ1355" s="188"/>
      <c r="AK1355" s="188"/>
      <c r="AL1355" s="8"/>
      <c r="AM1355" s="8"/>
      <c r="AN1355" s="8"/>
      <c r="AO1355" s="8"/>
      <c r="AP1355" s="8"/>
      <c r="AQ1355" s="8"/>
      <c r="AR1355" s="5"/>
      <c r="AS1355" s="1"/>
      <c r="AT1355" s="8"/>
      <c r="AU1355" s="1"/>
      <c r="AV1355" s="1"/>
      <c r="AW1355" s="3"/>
      <c r="AX1355" s="3"/>
      <c r="AY1355" s="4"/>
      <c r="AZ1355" s="4"/>
      <c r="BA1355" s="4"/>
      <c r="BB1355" s="1"/>
      <c r="BC1355" s="1"/>
      <c r="BD1355" s="1"/>
      <c r="BE1355" s="1"/>
      <c r="BF1355" s="1"/>
      <c r="BG1355" s="1"/>
      <c r="BH1355" s="1"/>
      <c r="BI1355" s="1"/>
    </row>
    <row r="1356" spans="1:61" x14ac:dyDescent="0.2">
      <c r="A1356" s="125">
        <f t="shared" si="760"/>
        <v>43247</v>
      </c>
      <c r="B1356" s="177">
        <f t="shared" si="745"/>
        <v>288952.37093266885</v>
      </c>
      <c r="C1356" s="3">
        <f t="shared" si="761"/>
        <v>39008570.075910293</v>
      </c>
      <c r="D1356" s="177">
        <f t="shared" si="762"/>
        <v>230061.19685114999</v>
      </c>
      <c r="E1356" s="177">
        <f t="shared" si="763"/>
        <v>29132.292025999996</v>
      </c>
      <c r="F1356" s="178">
        <f t="shared" si="746"/>
        <v>200928.90482514998</v>
      </c>
      <c r="G1356" s="179">
        <f t="shared" si="764"/>
        <v>4950.95</v>
      </c>
      <c r="H1356" s="180">
        <f>IF(AND(N1356=1,N1355&gt;1),VLOOKUP(A1355,[1]Plan1!$CW$105:$CY$215,3),H1355)</f>
        <v>4961.84</v>
      </c>
      <c r="I1356" s="181">
        <f t="shared" si="747"/>
        <v>43170</v>
      </c>
      <c r="J1356" s="181">
        <f t="shared" si="765"/>
        <v>43201</v>
      </c>
      <c r="K1356" s="182">
        <f t="shared" si="748"/>
        <v>2.1995778587948767E-3</v>
      </c>
      <c r="L1356" s="213">
        <f t="shared" si="766"/>
        <v>43262</v>
      </c>
      <c r="M1356" s="183">
        <f t="shared" si="767"/>
        <v>21</v>
      </c>
      <c r="N1356" s="183">
        <f t="shared" si="749"/>
        <v>12</v>
      </c>
      <c r="O1356" s="177">
        <f t="shared" si="750"/>
        <v>1.0012563000000001</v>
      </c>
      <c r="P1356" s="184">
        <f t="shared" si="744"/>
        <v>1.00089962</v>
      </c>
      <c r="Q1356" s="184">
        <f t="shared" si="768"/>
        <v>1.250642884264908</v>
      </c>
      <c r="R1356" s="177">
        <f t="shared" si="743"/>
        <v>1.25221406</v>
      </c>
      <c r="S1356" s="177">
        <f t="shared" si="769"/>
        <v>1.24951879</v>
      </c>
      <c r="T1356" s="177">
        <f t="shared" si="751"/>
        <v>287465.78831540002</v>
      </c>
      <c r="U1356" s="177">
        <f t="shared" si="752"/>
        <v>7269.0542562541668</v>
      </c>
      <c r="V1356" s="177">
        <f t="shared" si="753"/>
        <v>50677.09485730467</v>
      </c>
      <c r="W1356" s="177">
        <f t="shared" si="754"/>
        <v>288007.34596470883</v>
      </c>
      <c r="X1356" s="185">
        <f t="shared" si="755"/>
        <v>0</v>
      </c>
      <c r="Y1356" s="177">
        <f t="shared" si="756"/>
        <v>0</v>
      </c>
      <c r="Z1356" s="186">
        <f t="shared" si="757"/>
        <v>0</v>
      </c>
      <c r="AA1356" s="177">
        <f t="shared" si="770"/>
        <v>0</v>
      </c>
      <c r="AB1356" s="187">
        <f t="shared" si="771"/>
        <v>7.1215000000000001E-2</v>
      </c>
      <c r="AC1356" s="185">
        <f t="shared" si="758"/>
        <v>12</v>
      </c>
      <c r="AD1356" s="185">
        <v>252</v>
      </c>
      <c r="AE1356" s="184">
        <f t="shared" si="742"/>
        <v>1.0032812529999999</v>
      </c>
      <c r="AF1356" s="177">
        <f t="shared" si="741"/>
        <v>943.24798029999999</v>
      </c>
      <c r="AG1356" s="177">
        <f t="shared" si="759"/>
        <v>945.02496796000003</v>
      </c>
      <c r="AH1356" s="188">
        <f t="shared" si="772"/>
        <v>0</v>
      </c>
      <c r="AI1356" s="188"/>
      <c r="AJ1356" s="188"/>
      <c r="AK1356" s="188"/>
      <c r="AL1356" s="8"/>
      <c r="AM1356" s="8"/>
      <c r="AN1356" s="8"/>
      <c r="AO1356" s="8"/>
      <c r="AP1356" s="8"/>
      <c r="AQ1356" s="8"/>
      <c r="AR1356" s="5"/>
      <c r="AS1356" s="1"/>
      <c r="AT1356" s="8"/>
      <c r="AU1356" s="1"/>
      <c r="AV1356" s="1"/>
      <c r="AW1356" s="3"/>
      <c r="AX1356" s="3"/>
      <c r="AY1356" s="4"/>
      <c r="AZ1356" s="4"/>
      <c r="BA1356" s="4"/>
      <c r="BB1356" s="1"/>
      <c r="BC1356" s="1"/>
      <c r="BD1356" s="1"/>
      <c r="BE1356" s="1"/>
      <c r="BF1356" s="1"/>
      <c r="BG1356" s="1"/>
      <c r="BH1356" s="1"/>
      <c r="BI1356" s="1"/>
    </row>
    <row r="1357" spans="1:61" x14ac:dyDescent="0.2">
      <c r="A1357" s="125">
        <f t="shared" si="760"/>
        <v>43248</v>
      </c>
      <c r="B1357" s="177">
        <f t="shared" si="745"/>
        <v>288952.37093266885</v>
      </c>
      <c r="C1357" s="3">
        <f t="shared" si="761"/>
        <v>39008570.075910293</v>
      </c>
      <c r="D1357" s="177">
        <f t="shared" si="762"/>
        <v>230061.19685114999</v>
      </c>
      <c r="E1357" s="177">
        <f t="shared" si="763"/>
        <v>29132.292025999996</v>
      </c>
      <c r="F1357" s="178">
        <f t="shared" si="746"/>
        <v>200928.90482514998</v>
      </c>
      <c r="G1357" s="179">
        <f t="shared" si="764"/>
        <v>4950.95</v>
      </c>
      <c r="H1357" s="180">
        <f>IF(AND(N1357=1,N1356&gt;1),VLOOKUP(A1356,[1]Plan1!$CW$105:$CY$215,3),H1356)</f>
        <v>4961.84</v>
      </c>
      <c r="I1357" s="181">
        <f t="shared" si="747"/>
        <v>43170</v>
      </c>
      <c r="J1357" s="181">
        <f t="shared" si="765"/>
        <v>43201</v>
      </c>
      <c r="K1357" s="182">
        <f t="shared" si="748"/>
        <v>2.1995778587948767E-3</v>
      </c>
      <c r="L1357" s="213">
        <f t="shared" si="766"/>
        <v>43262</v>
      </c>
      <c r="M1357" s="183">
        <f t="shared" si="767"/>
        <v>21</v>
      </c>
      <c r="N1357" s="183">
        <f t="shared" si="749"/>
        <v>12</v>
      </c>
      <c r="O1357" s="177">
        <f t="shared" si="750"/>
        <v>1.0012563000000001</v>
      </c>
      <c r="P1357" s="184">
        <f t="shared" si="744"/>
        <v>1.00089962</v>
      </c>
      <c r="Q1357" s="184">
        <f t="shared" si="768"/>
        <v>1.250642884264908</v>
      </c>
      <c r="R1357" s="177">
        <f t="shared" si="743"/>
        <v>1.25221406</v>
      </c>
      <c r="S1357" s="177">
        <f t="shared" si="769"/>
        <v>1.24951879</v>
      </c>
      <c r="T1357" s="177">
        <f t="shared" si="751"/>
        <v>287465.78831540002</v>
      </c>
      <c r="U1357" s="177">
        <f t="shared" si="752"/>
        <v>7269.0542562541668</v>
      </c>
      <c r="V1357" s="177">
        <f t="shared" si="753"/>
        <v>50677.09485730467</v>
      </c>
      <c r="W1357" s="177">
        <f t="shared" si="754"/>
        <v>288007.34596470883</v>
      </c>
      <c r="X1357" s="185">
        <f t="shared" si="755"/>
        <v>0</v>
      </c>
      <c r="Y1357" s="177">
        <f t="shared" si="756"/>
        <v>0</v>
      </c>
      <c r="Z1357" s="186">
        <f t="shared" si="757"/>
        <v>0</v>
      </c>
      <c r="AA1357" s="177">
        <f t="shared" si="770"/>
        <v>0</v>
      </c>
      <c r="AB1357" s="187">
        <f t="shared" si="771"/>
        <v>7.1215000000000001E-2</v>
      </c>
      <c r="AC1357" s="185">
        <f t="shared" si="758"/>
        <v>12</v>
      </c>
      <c r="AD1357" s="185">
        <v>252</v>
      </c>
      <c r="AE1357" s="184">
        <f t="shared" si="742"/>
        <v>1.0032812529999999</v>
      </c>
      <c r="AF1357" s="177">
        <f t="shared" si="741"/>
        <v>943.24798029999999</v>
      </c>
      <c r="AG1357" s="177">
        <f t="shared" si="759"/>
        <v>945.02496796000003</v>
      </c>
      <c r="AH1357" s="188">
        <f t="shared" si="772"/>
        <v>0</v>
      </c>
      <c r="AI1357" s="188"/>
      <c r="AJ1357" s="188"/>
      <c r="AK1357" s="188"/>
      <c r="AL1357" s="8"/>
      <c r="AM1357" s="8"/>
      <c r="AN1357" s="8"/>
      <c r="AO1357" s="8"/>
      <c r="AP1357" s="8"/>
      <c r="AQ1357" s="8"/>
      <c r="AR1357" s="5"/>
      <c r="AS1357" s="1"/>
      <c r="AT1357" s="8"/>
      <c r="AU1357" s="1"/>
      <c r="AV1357" s="1"/>
      <c r="AW1357" s="3"/>
      <c r="AX1357" s="3"/>
      <c r="AY1357" s="4"/>
      <c r="AZ1357" s="4"/>
      <c r="BA1357" s="4"/>
      <c r="BB1357" s="1"/>
      <c r="BC1357" s="1"/>
      <c r="BD1357" s="1"/>
      <c r="BE1357" s="1"/>
      <c r="BF1357" s="1"/>
      <c r="BG1357" s="1"/>
      <c r="BH1357" s="1"/>
      <c r="BI1357" s="1"/>
    </row>
    <row r="1358" spans="1:61" x14ac:dyDescent="0.2">
      <c r="A1358" s="125">
        <f t="shared" si="760"/>
        <v>43249</v>
      </c>
      <c r="B1358" s="177">
        <f t="shared" si="745"/>
        <v>289057.68437098805</v>
      </c>
      <c r="C1358" s="3">
        <f t="shared" si="761"/>
        <v>39022787.390083387</v>
      </c>
      <c r="D1358" s="177">
        <f t="shared" si="762"/>
        <v>230061.19685114999</v>
      </c>
      <c r="E1358" s="177">
        <f t="shared" si="763"/>
        <v>29132.292025999996</v>
      </c>
      <c r="F1358" s="178">
        <f t="shared" si="746"/>
        <v>200928.90482514998</v>
      </c>
      <c r="G1358" s="179">
        <f t="shared" si="764"/>
        <v>4950.95</v>
      </c>
      <c r="H1358" s="180">
        <f>IF(AND(N1358=1,N1357&gt;1),VLOOKUP(A1357,[1]Plan1!$CW$105:$CY$215,3),H1357)</f>
        <v>4961.84</v>
      </c>
      <c r="I1358" s="181">
        <f t="shared" si="747"/>
        <v>43170</v>
      </c>
      <c r="J1358" s="181">
        <f t="shared" si="765"/>
        <v>43201</v>
      </c>
      <c r="K1358" s="182">
        <f t="shared" si="748"/>
        <v>2.1995778587948767E-3</v>
      </c>
      <c r="L1358" s="213">
        <f t="shared" si="766"/>
        <v>43262</v>
      </c>
      <c r="M1358" s="183">
        <f t="shared" si="767"/>
        <v>21</v>
      </c>
      <c r="N1358" s="183">
        <f t="shared" si="749"/>
        <v>13</v>
      </c>
      <c r="O1358" s="177">
        <f t="shared" si="750"/>
        <v>1.00136107</v>
      </c>
      <c r="P1358" s="184">
        <f t="shared" si="744"/>
        <v>1.00089962</v>
      </c>
      <c r="Q1358" s="184">
        <f t="shared" si="768"/>
        <v>1.250642884264908</v>
      </c>
      <c r="R1358" s="177">
        <f t="shared" si="743"/>
        <v>1.2523450899999999</v>
      </c>
      <c r="S1358" s="177">
        <f t="shared" si="769"/>
        <v>1.24951879</v>
      </c>
      <c r="T1358" s="177">
        <f t="shared" si="751"/>
        <v>287465.78831540002</v>
      </c>
      <c r="U1358" s="177">
        <f t="shared" si="752"/>
        <v>7269.0542562541668</v>
      </c>
      <c r="V1358" s="177">
        <f t="shared" si="753"/>
        <v>50703.422571703893</v>
      </c>
      <c r="W1358" s="177">
        <f t="shared" si="754"/>
        <v>288033.67367910803</v>
      </c>
      <c r="X1358" s="185">
        <f t="shared" si="755"/>
        <v>0</v>
      </c>
      <c r="Y1358" s="177">
        <f t="shared" si="756"/>
        <v>0</v>
      </c>
      <c r="Z1358" s="186">
        <f t="shared" si="757"/>
        <v>0</v>
      </c>
      <c r="AA1358" s="177">
        <f t="shared" si="770"/>
        <v>0</v>
      </c>
      <c r="AB1358" s="187">
        <f t="shared" si="771"/>
        <v>7.1215000000000001E-2</v>
      </c>
      <c r="AC1358" s="185">
        <f t="shared" si="758"/>
        <v>13</v>
      </c>
      <c r="AD1358" s="185">
        <v>252</v>
      </c>
      <c r="AE1358" s="184">
        <f t="shared" si="742"/>
        <v>1.003555177</v>
      </c>
      <c r="AF1358" s="177">
        <f t="shared" si="741"/>
        <v>1021.9917589</v>
      </c>
      <c r="AG1358" s="177">
        <f t="shared" si="759"/>
        <v>1024.01069188</v>
      </c>
      <c r="AH1358" s="188">
        <f t="shared" si="772"/>
        <v>0</v>
      </c>
      <c r="AI1358" s="188"/>
      <c r="AJ1358" s="188"/>
      <c r="AK1358" s="188"/>
      <c r="AL1358" s="8"/>
      <c r="AM1358" s="8"/>
      <c r="AN1358" s="8"/>
      <c r="AO1358" s="8"/>
      <c r="AP1358" s="8"/>
      <c r="AQ1358" s="8"/>
      <c r="AR1358" s="5"/>
      <c r="AS1358" s="1"/>
      <c r="AT1358" s="8"/>
      <c r="AU1358" s="1"/>
      <c r="AV1358" s="1"/>
      <c r="AW1358" s="3"/>
      <c r="AX1358" s="3"/>
      <c r="AY1358" s="4"/>
      <c r="AZ1358" s="4"/>
      <c r="BA1358" s="4"/>
      <c r="BB1358" s="1"/>
      <c r="BC1358" s="1"/>
      <c r="BD1358" s="1"/>
      <c r="BE1358" s="1"/>
      <c r="BF1358" s="1"/>
      <c r="BG1358" s="1"/>
      <c r="BH1358" s="1"/>
      <c r="BI1358" s="1"/>
    </row>
    <row r="1359" spans="1:61" x14ac:dyDescent="0.2">
      <c r="A1359" s="125">
        <f t="shared" si="760"/>
        <v>43250</v>
      </c>
      <c r="B1359" s="177">
        <f t="shared" si="745"/>
        <v>289163.0335493373</v>
      </c>
      <c r="C1359" s="3">
        <f t="shared" si="761"/>
        <v>39037009.529160537</v>
      </c>
      <c r="D1359" s="177">
        <f t="shared" si="762"/>
        <v>230061.19685114999</v>
      </c>
      <c r="E1359" s="177">
        <f t="shared" si="763"/>
        <v>29132.292025999996</v>
      </c>
      <c r="F1359" s="178">
        <f t="shared" si="746"/>
        <v>200928.90482514998</v>
      </c>
      <c r="G1359" s="179">
        <f t="shared" si="764"/>
        <v>4950.95</v>
      </c>
      <c r="H1359" s="180">
        <f>IF(AND(N1359=1,N1358&gt;1),VLOOKUP(A1358,[1]Plan1!$CW$105:$CY$215,3),H1358)</f>
        <v>4961.84</v>
      </c>
      <c r="I1359" s="181">
        <f t="shared" si="747"/>
        <v>43170</v>
      </c>
      <c r="J1359" s="181">
        <f t="shared" si="765"/>
        <v>43201</v>
      </c>
      <c r="K1359" s="182">
        <f t="shared" si="748"/>
        <v>2.1995778587948767E-3</v>
      </c>
      <c r="L1359" s="213">
        <f t="shared" si="766"/>
        <v>43262</v>
      </c>
      <c r="M1359" s="183">
        <f t="shared" si="767"/>
        <v>21</v>
      </c>
      <c r="N1359" s="183">
        <f t="shared" si="749"/>
        <v>14</v>
      </c>
      <c r="O1359" s="177">
        <f t="shared" si="750"/>
        <v>1.0014658400000001</v>
      </c>
      <c r="P1359" s="184">
        <f t="shared" si="744"/>
        <v>1.00089962</v>
      </c>
      <c r="Q1359" s="184">
        <f t="shared" si="768"/>
        <v>1.250642884264908</v>
      </c>
      <c r="R1359" s="177">
        <f t="shared" si="743"/>
        <v>1.2524761200000001</v>
      </c>
      <c r="S1359" s="177">
        <f t="shared" si="769"/>
        <v>1.24951879</v>
      </c>
      <c r="T1359" s="177">
        <f t="shared" si="751"/>
        <v>287465.78831540002</v>
      </c>
      <c r="U1359" s="177">
        <f t="shared" si="752"/>
        <v>7269.0542562541668</v>
      </c>
      <c r="V1359" s="177">
        <f t="shared" si="753"/>
        <v>50729.750286103161</v>
      </c>
      <c r="W1359" s="177">
        <f t="shared" si="754"/>
        <v>288060.00139350729</v>
      </c>
      <c r="X1359" s="185">
        <f t="shared" si="755"/>
        <v>0</v>
      </c>
      <c r="Y1359" s="177">
        <f t="shared" si="756"/>
        <v>0</v>
      </c>
      <c r="Z1359" s="186">
        <f t="shared" si="757"/>
        <v>0</v>
      </c>
      <c r="AA1359" s="177">
        <f t="shared" si="770"/>
        <v>0</v>
      </c>
      <c r="AB1359" s="187">
        <f t="shared" si="771"/>
        <v>7.1215000000000001E-2</v>
      </c>
      <c r="AC1359" s="185">
        <f t="shared" si="758"/>
        <v>14</v>
      </c>
      <c r="AD1359" s="185">
        <v>252</v>
      </c>
      <c r="AE1359" s="184">
        <f t="shared" si="742"/>
        <v>1.0038291749999999</v>
      </c>
      <c r="AF1359" s="177">
        <f t="shared" ref="AF1359:AF1422" si="773">TRUNC((T1359*(AE1359-1)),8)</f>
        <v>1100.7568099699999</v>
      </c>
      <c r="AG1359" s="177">
        <f t="shared" si="759"/>
        <v>1103.03215583</v>
      </c>
      <c r="AH1359" s="188">
        <f t="shared" si="772"/>
        <v>0</v>
      </c>
      <c r="AI1359" s="188"/>
      <c r="AJ1359" s="188"/>
      <c r="AK1359" s="188"/>
      <c r="AL1359" s="8"/>
      <c r="AM1359" s="8"/>
      <c r="AN1359" s="8"/>
      <c r="AO1359" s="8"/>
      <c r="AP1359" s="8"/>
      <c r="AQ1359" s="8"/>
      <c r="AR1359" s="5"/>
      <c r="AS1359" s="1"/>
      <c r="AT1359" s="8"/>
      <c r="AU1359" s="1"/>
      <c r="AV1359" s="1"/>
      <c r="AW1359" s="3"/>
      <c r="AX1359" s="3"/>
      <c r="AY1359" s="4"/>
      <c r="AZ1359" s="4"/>
      <c r="BA1359" s="4"/>
      <c r="BB1359" s="1"/>
      <c r="BC1359" s="1"/>
      <c r="BD1359" s="1"/>
      <c r="BE1359" s="1"/>
      <c r="BF1359" s="1"/>
      <c r="BG1359" s="1"/>
      <c r="BH1359" s="1"/>
      <c r="BI1359" s="1"/>
    </row>
    <row r="1360" spans="1:61" x14ac:dyDescent="0.2">
      <c r="A1360" s="125">
        <f t="shared" si="760"/>
        <v>43251</v>
      </c>
      <c r="B1360" s="177">
        <f t="shared" si="745"/>
        <v>289268.42481424368</v>
      </c>
      <c r="C1360" s="3">
        <f t="shared" si="761"/>
        <v>39051237.349922895</v>
      </c>
      <c r="D1360" s="177">
        <f t="shared" si="762"/>
        <v>230061.19685114999</v>
      </c>
      <c r="E1360" s="177">
        <f t="shared" si="763"/>
        <v>29132.292025999996</v>
      </c>
      <c r="F1360" s="178">
        <f t="shared" si="746"/>
        <v>200928.90482514998</v>
      </c>
      <c r="G1360" s="179">
        <f t="shared" si="764"/>
        <v>4950.95</v>
      </c>
      <c r="H1360" s="180">
        <f>IF(AND(N1360=1,N1359&gt;1),VLOOKUP(A1359,[1]Plan1!$CW$105:$CY$215,3),H1359)</f>
        <v>4961.84</v>
      </c>
      <c r="I1360" s="181">
        <f t="shared" si="747"/>
        <v>43170</v>
      </c>
      <c r="J1360" s="181">
        <f t="shared" si="765"/>
        <v>43201</v>
      </c>
      <c r="K1360" s="182">
        <f t="shared" si="748"/>
        <v>2.1995778587948767E-3</v>
      </c>
      <c r="L1360" s="213">
        <f t="shared" si="766"/>
        <v>43262</v>
      </c>
      <c r="M1360" s="183">
        <f t="shared" si="767"/>
        <v>21</v>
      </c>
      <c r="N1360" s="183">
        <f t="shared" si="749"/>
        <v>15</v>
      </c>
      <c r="O1360" s="177">
        <f t="shared" si="750"/>
        <v>1.00157063</v>
      </c>
      <c r="P1360" s="184">
        <f t="shared" si="744"/>
        <v>1.00089962</v>
      </c>
      <c r="Q1360" s="184">
        <f t="shared" si="768"/>
        <v>1.250642884264908</v>
      </c>
      <c r="R1360" s="177">
        <f t="shared" si="743"/>
        <v>1.25260718</v>
      </c>
      <c r="S1360" s="177">
        <f t="shared" si="769"/>
        <v>1.24951879</v>
      </c>
      <c r="T1360" s="177">
        <f t="shared" si="751"/>
        <v>287465.78831540002</v>
      </c>
      <c r="U1360" s="177">
        <f t="shared" si="752"/>
        <v>7269.0542562541668</v>
      </c>
      <c r="V1360" s="177">
        <f t="shared" si="753"/>
        <v>50756.084028369536</v>
      </c>
      <c r="W1360" s="177">
        <f t="shared" si="754"/>
        <v>288086.3351357737</v>
      </c>
      <c r="X1360" s="185">
        <f t="shared" si="755"/>
        <v>0</v>
      </c>
      <c r="Y1360" s="177">
        <f t="shared" si="756"/>
        <v>0</v>
      </c>
      <c r="Z1360" s="186">
        <f t="shared" si="757"/>
        <v>0</v>
      </c>
      <c r="AA1360" s="177">
        <f t="shared" si="770"/>
        <v>0</v>
      </c>
      <c r="AB1360" s="187">
        <f t="shared" si="771"/>
        <v>7.1215000000000001E-2</v>
      </c>
      <c r="AC1360" s="185">
        <f t="shared" si="758"/>
        <v>15</v>
      </c>
      <c r="AD1360" s="185">
        <v>252</v>
      </c>
      <c r="AE1360" s="184">
        <f t="shared" si="742"/>
        <v>1.0041032480000001</v>
      </c>
      <c r="AF1360" s="177">
        <f t="shared" si="773"/>
        <v>1179.5434209699999</v>
      </c>
      <c r="AG1360" s="177">
        <f t="shared" si="759"/>
        <v>1182.0896784700001</v>
      </c>
      <c r="AH1360" s="188">
        <f t="shared" si="772"/>
        <v>0</v>
      </c>
      <c r="AI1360" s="188"/>
      <c r="AJ1360" s="188"/>
      <c r="AK1360" s="188"/>
      <c r="AL1360" s="8"/>
      <c r="AM1360" s="8"/>
      <c r="AN1360" s="8"/>
      <c r="AO1360" s="8"/>
      <c r="AP1360" s="8"/>
      <c r="AQ1360" s="8"/>
      <c r="AR1360" s="5"/>
      <c r="AS1360" s="1"/>
      <c r="AT1360" s="8"/>
      <c r="AU1360" s="1"/>
      <c r="AV1360" s="1"/>
      <c r="AW1360" s="3"/>
      <c r="AX1360" s="3"/>
      <c r="AY1360" s="4"/>
      <c r="AZ1360" s="4"/>
      <c r="BA1360" s="4"/>
      <c r="BB1360" s="1"/>
      <c r="BC1360" s="1"/>
      <c r="BD1360" s="1"/>
      <c r="BE1360" s="1"/>
      <c r="BF1360" s="1"/>
      <c r="BG1360" s="1"/>
      <c r="BH1360" s="1"/>
      <c r="BI1360" s="1"/>
    </row>
    <row r="1361" spans="1:61" x14ac:dyDescent="0.2">
      <c r="A1361" s="125">
        <f t="shared" si="760"/>
        <v>43252</v>
      </c>
      <c r="B1361" s="177">
        <f t="shared" si="745"/>
        <v>289268.42481424368</v>
      </c>
      <c r="C1361" s="3">
        <f t="shared" si="761"/>
        <v>39051237.349922895</v>
      </c>
      <c r="D1361" s="177">
        <f t="shared" si="762"/>
        <v>230061.19685114999</v>
      </c>
      <c r="E1361" s="177">
        <f t="shared" si="763"/>
        <v>29132.292025999996</v>
      </c>
      <c r="F1361" s="178">
        <f t="shared" si="746"/>
        <v>200928.90482514998</v>
      </c>
      <c r="G1361" s="179">
        <f t="shared" si="764"/>
        <v>4950.95</v>
      </c>
      <c r="H1361" s="180">
        <f>IF(AND(N1361=1,N1360&gt;1),VLOOKUP(A1360,[1]Plan1!$CW$105:$CY$215,3),H1360)</f>
        <v>4961.84</v>
      </c>
      <c r="I1361" s="181">
        <f t="shared" si="747"/>
        <v>43170</v>
      </c>
      <c r="J1361" s="181">
        <f t="shared" si="765"/>
        <v>43201</v>
      </c>
      <c r="K1361" s="182">
        <f t="shared" si="748"/>
        <v>2.1995778587948767E-3</v>
      </c>
      <c r="L1361" s="213">
        <f t="shared" si="766"/>
        <v>43262</v>
      </c>
      <c r="M1361" s="183">
        <f t="shared" si="767"/>
        <v>21</v>
      </c>
      <c r="N1361" s="183">
        <f t="shared" si="749"/>
        <v>15</v>
      </c>
      <c r="O1361" s="177">
        <f t="shared" si="750"/>
        <v>1.00157063</v>
      </c>
      <c r="P1361" s="184">
        <f t="shared" si="744"/>
        <v>1.00089962</v>
      </c>
      <c r="Q1361" s="184">
        <f t="shared" si="768"/>
        <v>1.250642884264908</v>
      </c>
      <c r="R1361" s="177">
        <f t="shared" si="743"/>
        <v>1.25260718</v>
      </c>
      <c r="S1361" s="177">
        <f t="shared" si="769"/>
        <v>1.24951879</v>
      </c>
      <c r="T1361" s="177">
        <f t="shared" si="751"/>
        <v>287465.78831540002</v>
      </c>
      <c r="U1361" s="177">
        <f t="shared" si="752"/>
        <v>7269.0542562541668</v>
      </c>
      <c r="V1361" s="177">
        <f t="shared" si="753"/>
        <v>50756.084028369536</v>
      </c>
      <c r="W1361" s="177">
        <f t="shared" si="754"/>
        <v>288086.3351357737</v>
      </c>
      <c r="X1361" s="185">
        <f t="shared" si="755"/>
        <v>0</v>
      </c>
      <c r="Y1361" s="177">
        <f t="shared" si="756"/>
        <v>0</v>
      </c>
      <c r="Z1361" s="186">
        <f t="shared" si="757"/>
        <v>0</v>
      </c>
      <c r="AA1361" s="177">
        <f t="shared" si="770"/>
        <v>0</v>
      </c>
      <c r="AB1361" s="187">
        <f t="shared" si="771"/>
        <v>7.1215000000000001E-2</v>
      </c>
      <c r="AC1361" s="185">
        <f t="shared" si="758"/>
        <v>15</v>
      </c>
      <c r="AD1361" s="185">
        <v>252</v>
      </c>
      <c r="AE1361" s="184">
        <f t="shared" si="742"/>
        <v>1.0041032480000001</v>
      </c>
      <c r="AF1361" s="177">
        <f t="shared" si="773"/>
        <v>1179.5434209699999</v>
      </c>
      <c r="AG1361" s="177">
        <f t="shared" si="759"/>
        <v>1182.0896784700001</v>
      </c>
      <c r="AH1361" s="188">
        <f t="shared" si="772"/>
        <v>0</v>
      </c>
      <c r="AI1361" s="188"/>
      <c r="AJ1361" s="188"/>
      <c r="AK1361" s="188"/>
      <c r="AL1361" s="8"/>
      <c r="AM1361" s="8"/>
      <c r="AN1361" s="8"/>
      <c r="AO1361" s="8"/>
      <c r="AP1361" s="8"/>
      <c r="AQ1361" s="8"/>
      <c r="AR1361" s="5"/>
      <c r="AS1361" s="1"/>
      <c r="AT1361" s="8"/>
      <c r="AU1361" s="1"/>
      <c r="AV1361" s="1"/>
      <c r="AW1361" s="3"/>
      <c r="AX1361" s="3"/>
      <c r="AY1361" s="4"/>
      <c r="AZ1361" s="4"/>
      <c r="BA1361" s="4"/>
      <c r="BB1361" s="1"/>
      <c r="BC1361" s="1"/>
      <c r="BD1361" s="1"/>
      <c r="BE1361" s="1"/>
      <c r="BF1361" s="1"/>
      <c r="BG1361" s="1"/>
      <c r="BH1361" s="1"/>
      <c r="BI1361" s="1"/>
    </row>
    <row r="1362" spans="1:61" x14ac:dyDescent="0.2">
      <c r="A1362" s="125">
        <f t="shared" si="760"/>
        <v>43253</v>
      </c>
      <c r="B1362" s="177">
        <f t="shared" si="745"/>
        <v>289373.85183422006</v>
      </c>
      <c r="C1362" s="3">
        <f t="shared" si="761"/>
        <v>39065469.997619711</v>
      </c>
      <c r="D1362" s="177">
        <f t="shared" si="762"/>
        <v>230061.19685114999</v>
      </c>
      <c r="E1362" s="177">
        <f t="shared" si="763"/>
        <v>29132.292025999996</v>
      </c>
      <c r="F1362" s="178">
        <f t="shared" si="746"/>
        <v>200928.90482514998</v>
      </c>
      <c r="G1362" s="179">
        <f t="shared" si="764"/>
        <v>4950.95</v>
      </c>
      <c r="H1362" s="180">
        <f>IF(AND(N1362=1,N1361&gt;1),VLOOKUP(A1361,[1]Plan1!$CW$105:$CY$215,3),H1361)</f>
        <v>4961.84</v>
      </c>
      <c r="I1362" s="181">
        <f t="shared" si="747"/>
        <v>43170</v>
      </c>
      <c r="J1362" s="181">
        <f t="shared" si="765"/>
        <v>43201</v>
      </c>
      <c r="K1362" s="182">
        <f t="shared" si="748"/>
        <v>2.1995778587948767E-3</v>
      </c>
      <c r="L1362" s="213">
        <f t="shared" si="766"/>
        <v>43262</v>
      </c>
      <c r="M1362" s="183">
        <f t="shared" si="767"/>
        <v>21</v>
      </c>
      <c r="N1362" s="183">
        <f t="shared" si="749"/>
        <v>16</v>
      </c>
      <c r="O1362" s="177">
        <f t="shared" si="750"/>
        <v>1.0016754299999999</v>
      </c>
      <c r="P1362" s="184">
        <f t="shared" si="744"/>
        <v>1.00089962</v>
      </c>
      <c r="Q1362" s="184">
        <f t="shared" si="768"/>
        <v>1.250642884264908</v>
      </c>
      <c r="R1362" s="177">
        <f t="shared" si="743"/>
        <v>1.25273824</v>
      </c>
      <c r="S1362" s="177">
        <f t="shared" si="769"/>
        <v>1.24951879</v>
      </c>
      <c r="T1362" s="177">
        <f t="shared" si="751"/>
        <v>287465.78831540002</v>
      </c>
      <c r="U1362" s="177">
        <f t="shared" si="752"/>
        <v>7269.0542562541668</v>
      </c>
      <c r="V1362" s="177">
        <f t="shared" si="753"/>
        <v>50782.417770635911</v>
      </c>
      <c r="W1362" s="177">
        <f t="shared" si="754"/>
        <v>288112.66887804004</v>
      </c>
      <c r="X1362" s="185">
        <f t="shared" si="755"/>
        <v>0</v>
      </c>
      <c r="Y1362" s="177">
        <f t="shared" si="756"/>
        <v>0</v>
      </c>
      <c r="Z1362" s="186">
        <f t="shared" si="757"/>
        <v>0</v>
      </c>
      <c r="AA1362" s="177">
        <f t="shared" si="770"/>
        <v>0</v>
      </c>
      <c r="AB1362" s="187">
        <f t="shared" si="771"/>
        <v>7.1215000000000001E-2</v>
      </c>
      <c r="AC1362" s="185">
        <f t="shared" si="758"/>
        <v>16</v>
      </c>
      <c r="AD1362" s="185">
        <v>252</v>
      </c>
      <c r="AE1362" s="184">
        <f t="shared" si="742"/>
        <v>1.0043773949999999</v>
      </c>
      <c r="AF1362" s="177">
        <f t="shared" si="773"/>
        <v>1258.3513044399999</v>
      </c>
      <c r="AG1362" s="177">
        <f t="shared" si="759"/>
        <v>1261.18295618</v>
      </c>
      <c r="AH1362" s="188">
        <f t="shared" si="772"/>
        <v>0</v>
      </c>
      <c r="AI1362" s="188"/>
      <c r="AJ1362" s="188"/>
      <c r="AK1362" s="188"/>
      <c r="AL1362" s="8"/>
      <c r="AM1362" s="8"/>
      <c r="AN1362" s="8"/>
      <c r="AO1362" s="8"/>
      <c r="AP1362" s="8"/>
      <c r="AQ1362" s="8"/>
      <c r="AR1362" s="5"/>
      <c r="AS1362" s="1"/>
      <c r="AT1362" s="8"/>
      <c r="AU1362" s="1"/>
      <c r="AV1362" s="1"/>
      <c r="AW1362" s="3"/>
      <c r="AX1362" s="3"/>
      <c r="AY1362" s="4"/>
      <c r="AZ1362" s="4"/>
      <c r="BA1362" s="4"/>
      <c r="BB1362" s="1"/>
      <c r="BC1362" s="1"/>
      <c r="BD1362" s="1"/>
      <c r="BE1362" s="1"/>
      <c r="BF1362" s="1"/>
      <c r="BG1362" s="1"/>
      <c r="BH1362" s="1"/>
      <c r="BI1362" s="1"/>
    </row>
    <row r="1363" spans="1:61" x14ac:dyDescent="0.2">
      <c r="A1363" s="125">
        <f t="shared" si="760"/>
        <v>43254</v>
      </c>
      <c r="B1363" s="177">
        <f t="shared" si="745"/>
        <v>289373.85183422006</v>
      </c>
      <c r="C1363" s="3">
        <f t="shared" si="761"/>
        <v>39065469.997619711</v>
      </c>
      <c r="D1363" s="177">
        <f t="shared" si="762"/>
        <v>230061.19685114999</v>
      </c>
      <c r="E1363" s="177">
        <f t="shared" si="763"/>
        <v>29132.292025999996</v>
      </c>
      <c r="F1363" s="178">
        <f t="shared" si="746"/>
        <v>200928.90482514998</v>
      </c>
      <c r="G1363" s="179">
        <f t="shared" si="764"/>
        <v>4950.95</v>
      </c>
      <c r="H1363" s="180">
        <f>IF(AND(N1363=1,N1362&gt;1),VLOOKUP(A1362,[1]Plan1!$CW$105:$CY$215,3),H1362)</f>
        <v>4961.84</v>
      </c>
      <c r="I1363" s="181">
        <f t="shared" si="747"/>
        <v>43170</v>
      </c>
      <c r="J1363" s="181">
        <f t="shared" si="765"/>
        <v>43201</v>
      </c>
      <c r="K1363" s="182">
        <f t="shared" si="748"/>
        <v>2.1995778587948767E-3</v>
      </c>
      <c r="L1363" s="213">
        <f t="shared" si="766"/>
        <v>43262</v>
      </c>
      <c r="M1363" s="183">
        <f t="shared" si="767"/>
        <v>21</v>
      </c>
      <c r="N1363" s="183">
        <f t="shared" si="749"/>
        <v>16</v>
      </c>
      <c r="O1363" s="177">
        <f t="shared" si="750"/>
        <v>1.0016754299999999</v>
      </c>
      <c r="P1363" s="184">
        <f t="shared" si="744"/>
        <v>1.00089962</v>
      </c>
      <c r="Q1363" s="184">
        <f t="shared" si="768"/>
        <v>1.250642884264908</v>
      </c>
      <c r="R1363" s="177">
        <f t="shared" si="743"/>
        <v>1.25273824</v>
      </c>
      <c r="S1363" s="177">
        <f t="shared" si="769"/>
        <v>1.24951879</v>
      </c>
      <c r="T1363" s="177">
        <f t="shared" si="751"/>
        <v>287465.78831540002</v>
      </c>
      <c r="U1363" s="177">
        <f t="shared" si="752"/>
        <v>7269.0542562541668</v>
      </c>
      <c r="V1363" s="177">
        <f t="shared" si="753"/>
        <v>50782.417770635911</v>
      </c>
      <c r="W1363" s="177">
        <f t="shared" si="754"/>
        <v>288112.66887804004</v>
      </c>
      <c r="X1363" s="185">
        <f t="shared" si="755"/>
        <v>0</v>
      </c>
      <c r="Y1363" s="177">
        <f t="shared" si="756"/>
        <v>0</v>
      </c>
      <c r="Z1363" s="186">
        <f t="shared" si="757"/>
        <v>0</v>
      </c>
      <c r="AA1363" s="177">
        <f t="shared" si="770"/>
        <v>0</v>
      </c>
      <c r="AB1363" s="187">
        <f t="shared" si="771"/>
        <v>7.1215000000000001E-2</v>
      </c>
      <c r="AC1363" s="185">
        <f t="shared" si="758"/>
        <v>16</v>
      </c>
      <c r="AD1363" s="185">
        <v>252</v>
      </c>
      <c r="AE1363" s="184">
        <f t="shared" si="742"/>
        <v>1.0043773949999999</v>
      </c>
      <c r="AF1363" s="177">
        <f t="shared" si="773"/>
        <v>1258.3513044399999</v>
      </c>
      <c r="AG1363" s="177">
        <f t="shared" si="759"/>
        <v>1261.18295618</v>
      </c>
      <c r="AH1363" s="188">
        <f t="shared" si="772"/>
        <v>0</v>
      </c>
      <c r="AI1363" s="188"/>
      <c r="AJ1363" s="188"/>
      <c r="AK1363" s="188"/>
      <c r="AL1363" s="8"/>
      <c r="AM1363" s="8"/>
      <c r="AN1363" s="8"/>
      <c r="AO1363" s="8"/>
      <c r="AP1363" s="8"/>
      <c r="AQ1363" s="8"/>
      <c r="AR1363" s="5"/>
      <c r="AS1363" s="1"/>
      <c r="AT1363" s="8"/>
      <c r="AU1363" s="1"/>
      <c r="AV1363" s="1"/>
      <c r="AW1363" s="3"/>
      <c r="AX1363" s="3"/>
      <c r="AY1363" s="4"/>
      <c r="AZ1363" s="4"/>
      <c r="BA1363" s="4"/>
      <c r="BB1363" s="1"/>
      <c r="BC1363" s="1"/>
      <c r="BD1363" s="1"/>
      <c r="BE1363" s="1"/>
      <c r="BF1363" s="1"/>
      <c r="BG1363" s="1"/>
      <c r="BH1363" s="1"/>
      <c r="BI1363" s="1"/>
    </row>
    <row r="1364" spans="1:61" x14ac:dyDescent="0.2">
      <c r="A1364" s="125">
        <f t="shared" si="760"/>
        <v>43255</v>
      </c>
      <c r="B1364" s="177">
        <f t="shared" si="745"/>
        <v>289373.85183422006</v>
      </c>
      <c r="C1364" s="3">
        <f t="shared" si="761"/>
        <v>39065469.997619711</v>
      </c>
      <c r="D1364" s="177">
        <f t="shared" si="762"/>
        <v>230061.19685114999</v>
      </c>
      <c r="E1364" s="177">
        <f t="shared" si="763"/>
        <v>29132.292025999996</v>
      </c>
      <c r="F1364" s="178">
        <f t="shared" si="746"/>
        <v>200928.90482514998</v>
      </c>
      <c r="G1364" s="179">
        <f t="shared" si="764"/>
        <v>4950.95</v>
      </c>
      <c r="H1364" s="180">
        <f>IF(AND(N1364=1,N1363&gt;1),VLOOKUP(A1363,[1]Plan1!$CW$105:$CY$215,3),H1363)</f>
        <v>4961.84</v>
      </c>
      <c r="I1364" s="181">
        <f t="shared" si="747"/>
        <v>43170</v>
      </c>
      <c r="J1364" s="181">
        <f t="shared" si="765"/>
        <v>43201</v>
      </c>
      <c r="K1364" s="182">
        <f t="shared" si="748"/>
        <v>2.1995778587948767E-3</v>
      </c>
      <c r="L1364" s="213">
        <f t="shared" si="766"/>
        <v>43262</v>
      </c>
      <c r="M1364" s="183">
        <f t="shared" si="767"/>
        <v>21</v>
      </c>
      <c r="N1364" s="183">
        <f t="shared" si="749"/>
        <v>16</v>
      </c>
      <c r="O1364" s="177">
        <f t="shared" si="750"/>
        <v>1.0016754299999999</v>
      </c>
      <c r="P1364" s="184">
        <f t="shared" si="744"/>
        <v>1.00089962</v>
      </c>
      <c r="Q1364" s="184">
        <f t="shared" si="768"/>
        <v>1.250642884264908</v>
      </c>
      <c r="R1364" s="177">
        <f t="shared" si="743"/>
        <v>1.25273824</v>
      </c>
      <c r="S1364" s="177">
        <f t="shared" si="769"/>
        <v>1.24951879</v>
      </c>
      <c r="T1364" s="177">
        <f t="shared" si="751"/>
        <v>287465.78831540002</v>
      </c>
      <c r="U1364" s="177">
        <f t="shared" si="752"/>
        <v>7269.0542562541668</v>
      </c>
      <c r="V1364" s="177">
        <f t="shared" si="753"/>
        <v>50782.417770635911</v>
      </c>
      <c r="W1364" s="177">
        <f t="shared" si="754"/>
        <v>288112.66887804004</v>
      </c>
      <c r="X1364" s="185">
        <f t="shared" si="755"/>
        <v>0</v>
      </c>
      <c r="Y1364" s="177">
        <f t="shared" si="756"/>
        <v>0</v>
      </c>
      <c r="Z1364" s="186">
        <f t="shared" si="757"/>
        <v>0</v>
      </c>
      <c r="AA1364" s="177">
        <f t="shared" si="770"/>
        <v>0</v>
      </c>
      <c r="AB1364" s="187">
        <f t="shared" si="771"/>
        <v>7.1215000000000001E-2</v>
      </c>
      <c r="AC1364" s="185">
        <f t="shared" si="758"/>
        <v>16</v>
      </c>
      <c r="AD1364" s="185">
        <v>252</v>
      </c>
      <c r="AE1364" s="184">
        <f t="shared" si="742"/>
        <v>1.0043773949999999</v>
      </c>
      <c r="AF1364" s="177">
        <f t="shared" si="773"/>
        <v>1258.3513044399999</v>
      </c>
      <c r="AG1364" s="177">
        <f t="shared" si="759"/>
        <v>1261.18295618</v>
      </c>
      <c r="AH1364" s="188">
        <f t="shared" si="772"/>
        <v>0</v>
      </c>
      <c r="AI1364" s="188"/>
      <c r="AJ1364" s="188"/>
      <c r="AK1364" s="188"/>
      <c r="AL1364" s="8"/>
      <c r="AM1364" s="8"/>
      <c r="AN1364" s="8"/>
      <c r="AO1364" s="8"/>
      <c r="AP1364" s="8"/>
      <c r="AQ1364" s="8"/>
      <c r="AR1364" s="5"/>
      <c r="AS1364" s="1"/>
      <c r="AT1364" s="8"/>
      <c r="AU1364" s="1"/>
      <c r="AV1364" s="1"/>
      <c r="AW1364" s="3"/>
      <c r="AX1364" s="3"/>
      <c r="AY1364" s="4"/>
      <c r="AZ1364" s="4"/>
      <c r="BA1364" s="4"/>
      <c r="BB1364" s="1"/>
      <c r="BC1364" s="1"/>
      <c r="BD1364" s="1"/>
      <c r="BE1364" s="1"/>
      <c r="BF1364" s="1"/>
      <c r="BG1364" s="1"/>
      <c r="BH1364" s="1"/>
      <c r="BI1364" s="1"/>
    </row>
    <row r="1365" spans="1:61" x14ac:dyDescent="0.2">
      <c r="A1365" s="125">
        <f t="shared" si="760"/>
        <v>43256</v>
      </c>
      <c r="B1365" s="177">
        <f t="shared" si="745"/>
        <v>289479.3172100255</v>
      </c>
      <c r="C1365" s="3">
        <f t="shared" si="761"/>
        <v>39079707.82335344</v>
      </c>
      <c r="D1365" s="177">
        <f t="shared" si="762"/>
        <v>230061.19685114999</v>
      </c>
      <c r="E1365" s="177">
        <f t="shared" si="763"/>
        <v>29132.292025999996</v>
      </c>
      <c r="F1365" s="178">
        <f t="shared" si="746"/>
        <v>200928.90482514998</v>
      </c>
      <c r="G1365" s="179">
        <f t="shared" si="764"/>
        <v>4950.95</v>
      </c>
      <c r="H1365" s="180">
        <f>IF(AND(N1365=1,N1364&gt;1),VLOOKUP(A1364,[1]Plan1!$CW$105:$CY$215,3),H1364)</f>
        <v>4961.84</v>
      </c>
      <c r="I1365" s="181">
        <f t="shared" si="747"/>
        <v>43170</v>
      </c>
      <c r="J1365" s="181">
        <f t="shared" si="765"/>
        <v>43201</v>
      </c>
      <c r="K1365" s="182">
        <f t="shared" si="748"/>
        <v>2.1995778587948767E-3</v>
      </c>
      <c r="L1365" s="213">
        <f t="shared" si="766"/>
        <v>43262</v>
      </c>
      <c r="M1365" s="183">
        <f t="shared" si="767"/>
        <v>21</v>
      </c>
      <c r="N1365" s="183">
        <f t="shared" si="749"/>
        <v>17</v>
      </c>
      <c r="O1365" s="177">
        <f t="shared" si="750"/>
        <v>1.00178023</v>
      </c>
      <c r="P1365" s="184">
        <f t="shared" si="744"/>
        <v>1.00089962</v>
      </c>
      <c r="Q1365" s="184">
        <f t="shared" si="768"/>
        <v>1.250642884264908</v>
      </c>
      <c r="R1365" s="177">
        <f t="shared" si="743"/>
        <v>1.2528693099999999</v>
      </c>
      <c r="S1365" s="177">
        <f t="shared" si="769"/>
        <v>1.24951879</v>
      </c>
      <c r="T1365" s="177">
        <f t="shared" si="751"/>
        <v>287465.78831540002</v>
      </c>
      <c r="U1365" s="177">
        <f t="shared" si="752"/>
        <v>7269.0542562541668</v>
      </c>
      <c r="V1365" s="177">
        <f t="shared" si="753"/>
        <v>50808.753522191328</v>
      </c>
      <c r="W1365" s="177">
        <f t="shared" si="754"/>
        <v>288139.0046295955</v>
      </c>
      <c r="X1365" s="185">
        <f t="shared" si="755"/>
        <v>0</v>
      </c>
      <c r="Y1365" s="177">
        <f t="shared" si="756"/>
        <v>0</v>
      </c>
      <c r="Z1365" s="186">
        <f t="shared" si="757"/>
        <v>0</v>
      </c>
      <c r="AA1365" s="177">
        <f t="shared" si="770"/>
        <v>0</v>
      </c>
      <c r="AB1365" s="187">
        <f t="shared" si="771"/>
        <v>7.1215000000000001E-2</v>
      </c>
      <c r="AC1365" s="185">
        <f t="shared" si="758"/>
        <v>17</v>
      </c>
      <c r="AD1365" s="185">
        <v>252</v>
      </c>
      <c r="AE1365" s="184">
        <f t="shared" si="742"/>
        <v>1.004651618</v>
      </c>
      <c r="AF1365" s="177">
        <f t="shared" si="773"/>
        <v>1337.18103531</v>
      </c>
      <c r="AG1365" s="177">
        <f t="shared" si="759"/>
        <v>1340.31258043</v>
      </c>
      <c r="AH1365" s="188">
        <f t="shared" si="772"/>
        <v>0</v>
      </c>
      <c r="AI1365" s="188"/>
      <c r="AJ1365" s="188"/>
      <c r="AK1365" s="188"/>
      <c r="AL1365" s="8"/>
      <c r="AM1365" s="8"/>
      <c r="AN1365" s="8"/>
      <c r="AO1365" s="8"/>
      <c r="AP1365" s="8"/>
      <c r="AQ1365" s="8"/>
      <c r="AR1365" s="5"/>
      <c r="AS1365" s="1"/>
      <c r="AT1365" s="8"/>
      <c r="AU1365" s="1"/>
      <c r="AV1365" s="1"/>
      <c r="AW1365" s="3"/>
      <c r="AX1365" s="3"/>
      <c r="AY1365" s="4"/>
      <c r="AZ1365" s="4"/>
      <c r="BA1365" s="4"/>
      <c r="BB1365" s="1"/>
      <c r="BC1365" s="1"/>
      <c r="BD1365" s="1"/>
      <c r="BE1365" s="1"/>
      <c r="BF1365" s="1"/>
      <c r="BG1365" s="1"/>
      <c r="BH1365" s="1"/>
      <c r="BI1365" s="1"/>
    </row>
    <row r="1366" spans="1:61" x14ac:dyDescent="0.2">
      <c r="A1366" s="125">
        <f t="shared" si="760"/>
        <v>43257</v>
      </c>
      <c r="B1366" s="177">
        <f t="shared" si="745"/>
        <v>289584.82239217899</v>
      </c>
      <c r="C1366" s="3">
        <f t="shared" si="761"/>
        <v>39093951.022944167</v>
      </c>
      <c r="D1366" s="177">
        <f t="shared" si="762"/>
        <v>230061.19685114999</v>
      </c>
      <c r="E1366" s="177">
        <f t="shared" si="763"/>
        <v>29132.292025999996</v>
      </c>
      <c r="F1366" s="178">
        <f t="shared" si="746"/>
        <v>200928.90482514998</v>
      </c>
      <c r="G1366" s="179">
        <f t="shared" si="764"/>
        <v>4950.95</v>
      </c>
      <c r="H1366" s="180">
        <f>IF(AND(N1366=1,N1365&gt;1),VLOOKUP(A1365,[1]Plan1!$CW$105:$CY$215,3),H1365)</f>
        <v>4961.84</v>
      </c>
      <c r="I1366" s="181">
        <f t="shared" si="747"/>
        <v>43170</v>
      </c>
      <c r="J1366" s="181">
        <f t="shared" si="765"/>
        <v>43201</v>
      </c>
      <c r="K1366" s="182">
        <f t="shared" si="748"/>
        <v>2.1995778587948767E-3</v>
      </c>
      <c r="L1366" s="213">
        <f t="shared" si="766"/>
        <v>43262</v>
      </c>
      <c r="M1366" s="183">
        <f t="shared" si="767"/>
        <v>21</v>
      </c>
      <c r="N1366" s="183">
        <f t="shared" si="749"/>
        <v>18</v>
      </c>
      <c r="O1366" s="177">
        <f t="shared" si="750"/>
        <v>1.0018850500000001</v>
      </c>
      <c r="P1366" s="184">
        <f t="shared" si="744"/>
        <v>1.00089962</v>
      </c>
      <c r="Q1366" s="184">
        <f t="shared" si="768"/>
        <v>1.250642884264908</v>
      </c>
      <c r="R1366" s="177">
        <f t="shared" si="743"/>
        <v>1.2530003999999999</v>
      </c>
      <c r="S1366" s="177">
        <f t="shared" si="769"/>
        <v>1.24951879</v>
      </c>
      <c r="T1366" s="177">
        <f t="shared" si="751"/>
        <v>287465.78831540002</v>
      </c>
      <c r="U1366" s="177">
        <f t="shared" si="752"/>
        <v>7269.0542562541668</v>
      </c>
      <c r="V1366" s="177">
        <f t="shared" si="753"/>
        <v>50835.093292324855</v>
      </c>
      <c r="W1366" s="177">
        <f t="shared" si="754"/>
        <v>288165.34439972899</v>
      </c>
      <c r="X1366" s="185">
        <f t="shared" si="755"/>
        <v>0</v>
      </c>
      <c r="Y1366" s="177">
        <f t="shared" si="756"/>
        <v>0</v>
      </c>
      <c r="Z1366" s="186">
        <f t="shared" si="757"/>
        <v>0</v>
      </c>
      <c r="AA1366" s="177">
        <f t="shared" si="770"/>
        <v>0</v>
      </c>
      <c r="AB1366" s="187">
        <f t="shared" si="771"/>
        <v>7.1215000000000001E-2</v>
      </c>
      <c r="AC1366" s="185">
        <f t="shared" si="758"/>
        <v>18</v>
      </c>
      <c r="AD1366" s="185">
        <v>252</v>
      </c>
      <c r="AE1366" s="184">
        <f t="shared" si="742"/>
        <v>1.0049259150000001</v>
      </c>
      <c r="AF1366" s="177">
        <f t="shared" si="773"/>
        <v>1416.0320386400001</v>
      </c>
      <c r="AG1366" s="177">
        <f t="shared" si="759"/>
        <v>1419.4779924500001</v>
      </c>
      <c r="AH1366" s="188">
        <f t="shared" si="772"/>
        <v>0</v>
      </c>
      <c r="AI1366" s="188"/>
      <c r="AJ1366" s="188"/>
      <c r="AK1366" s="188"/>
      <c r="AL1366" s="8"/>
      <c r="AM1366" s="8"/>
      <c r="AN1366" s="8"/>
      <c r="AO1366" s="8"/>
      <c r="AP1366" s="8"/>
      <c r="AQ1366" s="8"/>
      <c r="AR1366" s="5"/>
      <c r="AS1366" s="1"/>
      <c r="AT1366" s="8"/>
      <c r="AU1366" s="1"/>
      <c r="AV1366" s="1"/>
      <c r="AW1366" s="3"/>
      <c r="AX1366" s="3"/>
      <c r="AY1366" s="4"/>
      <c r="AZ1366" s="4"/>
      <c r="BA1366" s="4"/>
      <c r="BB1366" s="1"/>
      <c r="BC1366" s="1"/>
      <c r="BD1366" s="1"/>
      <c r="BE1366" s="1"/>
      <c r="BF1366" s="1"/>
      <c r="BG1366" s="1"/>
      <c r="BH1366" s="1"/>
      <c r="BI1366" s="1"/>
    </row>
    <row r="1367" spans="1:61" x14ac:dyDescent="0.2">
      <c r="A1367" s="125">
        <f t="shared" si="760"/>
        <v>43258</v>
      </c>
      <c r="B1367" s="177">
        <f t="shared" si="745"/>
        <v>289690.36796622066</v>
      </c>
      <c r="C1367" s="3">
        <f t="shared" si="761"/>
        <v>39108199.67543979</v>
      </c>
      <c r="D1367" s="177">
        <f t="shared" si="762"/>
        <v>230061.19685114999</v>
      </c>
      <c r="E1367" s="177">
        <f t="shared" si="763"/>
        <v>29132.292025999996</v>
      </c>
      <c r="F1367" s="178">
        <f t="shared" si="746"/>
        <v>200928.90482514998</v>
      </c>
      <c r="G1367" s="179">
        <f t="shared" si="764"/>
        <v>4950.95</v>
      </c>
      <c r="H1367" s="180">
        <f>IF(AND(N1367=1,N1366&gt;1),VLOOKUP(A1366,[1]Plan1!$CW$105:$CY$215,3),H1366)</f>
        <v>4961.84</v>
      </c>
      <c r="I1367" s="181">
        <f t="shared" si="747"/>
        <v>43170</v>
      </c>
      <c r="J1367" s="181">
        <f t="shared" si="765"/>
        <v>43201</v>
      </c>
      <c r="K1367" s="182">
        <f t="shared" si="748"/>
        <v>2.1995778587948767E-3</v>
      </c>
      <c r="L1367" s="213">
        <f t="shared" si="766"/>
        <v>43262</v>
      </c>
      <c r="M1367" s="183">
        <f t="shared" si="767"/>
        <v>21</v>
      </c>
      <c r="N1367" s="183">
        <f t="shared" si="749"/>
        <v>19</v>
      </c>
      <c r="O1367" s="177">
        <f t="shared" si="750"/>
        <v>1.00198988</v>
      </c>
      <c r="P1367" s="184">
        <f t="shared" si="744"/>
        <v>1.00089962</v>
      </c>
      <c r="Q1367" s="184">
        <f t="shared" si="768"/>
        <v>1.250642884264908</v>
      </c>
      <c r="R1367" s="177">
        <f t="shared" si="743"/>
        <v>1.25313151</v>
      </c>
      <c r="S1367" s="177">
        <f t="shared" si="769"/>
        <v>1.24951879</v>
      </c>
      <c r="T1367" s="177">
        <f t="shared" si="751"/>
        <v>287465.78831540002</v>
      </c>
      <c r="U1367" s="177">
        <f t="shared" si="752"/>
        <v>7269.0542562541668</v>
      </c>
      <c r="V1367" s="177">
        <f t="shared" si="753"/>
        <v>50861.4370810365</v>
      </c>
      <c r="W1367" s="177">
        <f t="shared" si="754"/>
        <v>288191.68818844063</v>
      </c>
      <c r="X1367" s="185">
        <f t="shared" si="755"/>
        <v>0</v>
      </c>
      <c r="Y1367" s="177">
        <f t="shared" si="756"/>
        <v>0</v>
      </c>
      <c r="Z1367" s="186">
        <f t="shared" si="757"/>
        <v>0</v>
      </c>
      <c r="AA1367" s="177">
        <f t="shared" si="770"/>
        <v>0</v>
      </c>
      <c r="AB1367" s="187">
        <f t="shared" si="771"/>
        <v>7.1215000000000001E-2</v>
      </c>
      <c r="AC1367" s="185">
        <f t="shared" si="758"/>
        <v>19</v>
      </c>
      <c r="AD1367" s="185">
        <v>252</v>
      </c>
      <c r="AE1367" s="184">
        <f t="shared" si="742"/>
        <v>1.0052002879999999</v>
      </c>
      <c r="AF1367" s="177">
        <f t="shared" si="773"/>
        <v>1494.90488938</v>
      </c>
      <c r="AG1367" s="177">
        <f t="shared" si="759"/>
        <v>1498.67977778</v>
      </c>
      <c r="AH1367" s="188">
        <f t="shared" si="772"/>
        <v>0</v>
      </c>
      <c r="AI1367" s="188"/>
      <c r="AJ1367" s="188"/>
      <c r="AK1367" s="188"/>
      <c r="AL1367" s="8"/>
      <c r="AM1367" s="8"/>
      <c r="AN1367" s="8"/>
      <c r="AO1367" s="8"/>
      <c r="AP1367" s="8"/>
      <c r="AQ1367" s="8"/>
      <c r="AR1367" s="5"/>
      <c r="AS1367" s="1"/>
      <c r="AT1367" s="8"/>
      <c r="AU1367" s="1"/>
      <c r="AV1367" s="1"/>
      <c r="AW1367" s="3"/>
      <c r="AX1367" s="3"/>
      <c r="AY1367" s="4"/>
      <c r="AZ1367" s="4"/>
      <c r="BA1367" s="4"/>
      <c r="BB1367" s="1"/>
      <c r="BC1367" s="1"/>
      <c r="BD1367" s="1"/>
      <c r="BE1367" s="1"/>
      <c r="BF1367" s="1"/>
      <c r="BG1367" s="1"/>
      <c r="BH1367" s="1"/>
      <c r="BI1367" s="1"/>
    </row>
    <row r="1368" spans="1:61" x14ac:dyDescent="0.2">
      <c r="A1368" s="125">
        <f t="shared" si="760"/>
        <v>43259</v>
      </c>
      <c r="B1368" s="177">
        <f t="shared" si="745"/>
        <v>289795.95134473132</v>
      </c>
      <c r="C1368" s="3">
        <f t="shared" si="761"/>
        <v>39122453.431538731</v>
      </c>
      <c r="D1368" s="177">
        <f t="shared" si="762"/>
        <v>230061.19685114999</v>
      </c>
      <c r="E1368" s="177">
        <f t="shared" si="763"/>
        <v>29132.292025999996</v>
      </c>
      <c r="F1368" s="178">
        <f t="shared" si="746"/>
        <v>200928.90482514998</v>
      </c>
      <c r="G1368" s="179">
        <f t="shared" si="764"/>
        <v>4950.95</v>
      </c>
      <c r="H1368" s="180">
        <f>IF(AND(N1368=1,N1367&gt;1),VLOOKUP(A1367,[1]Plan1!$CW$105:$CY$215,3),H1367)</f>
        <v>4961.84</v>
      </c>
      <c r="I1368" s="181">
        <f t="shared" si="747"/>
        <v>43170</v>
      </c>
      <c r="J1368" s="181">
        <f t="shared" si="765"/>
        <v>43201</v>
      </c>
      <c r="K1368" s="182">
        <f t="shared" si="748"/>
        <v>2.1995778587948767E-3</v>
      </c>
      <c r="L1368" s="213">
        <f t="shared" si="766"/>
        <v>43262</v>
      </c>
      <c r="M1368" s="183">
        <f t="shared" si="767"/>
        <v>21</v>
      </c>
      <c r="N1368" s="183">
        <f t="shared" si="749"/>
        <v>20</v>
      </c>
      <c r="O1368" s="177">
        <f t="shared" si="750"/>
        <v>1.0020947200000001</v>
      </c>
      <c r="P1368" s="184">
        <f t="shared" si="744"/>
        <v>1.00089962</v>
      </c>
      <c r="Q1368" s="184">
        <f t="shared" si="768"/>
        <v>1.250642884264908</v>
      </c>
      <c r="R1368" s="177">
        <f t="shared" si="743"/>
        <v>1.25326263</v>
      </c>
      <c r="S1368" s="177">
        <f t="shared" si="769"/>
        <v>1.24951879</v>
      </c>
      <c r="T1368" s="177">
        <f t="shared" si="751"/>
        <v>287465.78831540002</v>
      </c>
      <c r="U1368" s="177">
        <f t="shared" si="752"/>
        <v>7269.0542562541668</v>
      </c>
      <c r="V1368" s="177">
        <f t="shared" si="753"/>
        <v>50887.782879037179</v>
      </c>
      <c r="W1368" s="177">
        <f t="shared" si="754"/>
        <v>288218.03398644133</v>
      </c>
      <c r="X1368" s="185">
        <f t="shared" si="755"/>
        <v>0</v>
      </c>
      <c r="Y1368" s="177">
        <f t="shared" si="756"/>
        <v>0</v>
      </c>
      <c r="Z1368" s="186">
        <f t="shared" si="757"/>
        <v>0</v>
      </c>
      <c r="AA1368" s="177">
        <f t="shared" si="770"/>
        <v>0</v>
      </c>
      <c r="AB1368" s="187">
        <f t="shared" si="771"/>
        <v>7.1215000000000001E-2</v>
      </c>
      <c r="AC1368" s="185">
        <f t="shared" si="758"/>
        <v>20</v>
      </c>
      <c r="AD1368" s="185">
        <v>252</v>
      </c>
      <c r="AE1368" s="184">
        <f t="shared" si="742"/>
        <v>1.005474735</v>
      </c>
      <c r="AF1368" s="177">
        <f t="shared" si="773"/>
        <v>1573.7990125900001</v>
      </c>
      <c r="AG1368" s="177">
        <f t="shared" si="759"/>
        <v>1577.91735829</v>
      </c>
      <c r="AH1368" s="188">
        <f t="shared" si="772"/>
        <v>0</v>
      </c>
      <c r="AI1368" s="188"/>
      <c r="AJ1368" s="188"/>
      <c r="AK1368" s="188"/>
      <c r="AL1368" s="8"/>
      <c r="AM1368" s="8"/>
      <c r="AN1368" s="8"/>
      <c r="AO1368" s="8"/>
      <c r="AP1368" s="8"/>
      <c r="AQ1368" s="8"/>
      <c r="AR1368" s="5"/>
      <c r="AS1368" s="1"/>
      <c r="AT1368" s="8"/>
      <c r="AU1368" s="1"/>
      <c r="AV1368" s="1"/>
      <c r="AW1368" s="3"/>
      <c r="AX1368" s="3"/>
      <c r="AY1368" s="4"/>
      <c r="AZ1368" s="4"/>
      <c r="BA1368" s="4"/>
      <c r="BB1368" s="1"/>
      <c r="BC1368" s="1"/>
      <c r="BD1368" s="1"/>
      <c r="BE1368" s="1"/>
      <c r="BF1368" s="1"/>
      <c r="BG1368" s="1"/>
      <c r="BH1368" s="1"/>
      <c r="BI1368" s="1"/>
    </row>
    <row r="1369" spans="1:61" x14ac:dyDescent="0.2">
      <c r="A1369" s="125">
        <f t="shared" si="760"/>
        <v>43260</v>
      </c>
      <c r="B1369" s="177">
        <f t="shared" si="745"/>
        <v>289901.57282346109</v>
      </c>
      <c r="C1369" s="3">
        <f t="shared" si="761"/>
        <v>39136712.331167243</v>
      </c>
      <c r="D1369" s="177">
        <f t="shared" si="762"/>
        <v>230061.19685114999</v>
      </c>
      <c r="E1369" s="177">
        <f t="shared" si="763"/>
        <v>29132.292025999996</v>
      </c>
      <c r="F1369" s="178">
        <f t="shared" si="746"/>
        <v>200928.90482514998</v>
      </c>
      <c r="G1369" s="179">
        <f t="shared" si="764"/>
        <v>4950.95</v>
      </c>
      <c r="H1369" s="180">
        <f>IF(AND(N1369=1,N1368&gt;1),VLOOKUP(A1368,[1]Plan1!$CW$105:$CY$215,3),H1368)</f>
        <v>4961.84</v>
      </c>
      <c r="I1369" s="181">
        <f t="shared" si="747"/>
        <v>43170</v>
      </c>
      <c r="J1369" s="181">
        <f t="shared" si="765"/>
        <v>43201</v>
      </c>
      <c r="K1369" s="182">
        <f t="shared" si="748"/>
        <v>2.1995778587948767E-3</v>
      </c>
      <c r="L1369" s="213">
        <f t="shared" si="766"/>
        <v>43262</v>
      </c>
      <c r="M1369" s="183">
        <f t="shared" si="767"/>
        <v>21</v>
      </c>
      <c r="N1369" s="183">
        <f t="shared" si="749"/>
        <v>21</v>
      </c>
      <c r="O1369" s="177">
        <f t="shared" si="750"/>
        <v>1.0021995699999999</v>
      </c>
      <c r="P1369" s="184">
        <f t="shared" si="744"/>
        <v>1.00089962</v>
      </c>
      <c r="Q1369" s="184">
        <f t="shared" si="768"/>
        <v>1.250642884264908</v>
      </c>
      <c r="R1369" s="177">
        <f t="shared" si="743"/>
        <v>1.25339376</v>
      </c>
      <c r="S1369" s="177">
        <f t="shared" si="769"/>
        <v>1.24951879</v>
      </c>
      <c r="T1369" s="177">
        <f t="shared" si="751"/>
        <v>287465.78831540002</v>
      </c>
      <c r="U1369" s="177">
        <f t="shared" si="752"/>
        <v>7269.0542562541668</v>
      </c>
      <c r="V1369" s="177">
        <f t="shared" si="753"/>
        <v>50914.130686326898</v>
      </c>
      <c r="W1369" s="177">
        <f t="shared" si="754"/>
        <v>288244.38179373107</v>
      </c>
      <c r="X1369" s="185">
        <f t="shared" si="755"/>
        <v>0</v>
      </c>
      <c r="Y1369" s="177">
        <f t="shared" si="756"/>
        <v>0</v>
      </c>
      <c r="Z1369" s="186">
        <f t="shared" si="757"/>
        <v>0</v>
      </c>
      <c r="AA1369" s="177">
        <f t="shared" si="770"/>
        <v>0</v>
      </c>
      <c r="AB1369" s="187">
        <f t="shared" si="771"/>
        <v>7.1215000000000001E-2</v>
      </c>
      <c r="AC1369" s="185">
        <f t="shared" si="758"/>
        <v>21</v>
      </c>
      <c r="AD1369" s="185">
        <v>252</v>
      </c>
      <c r="AE1369" s="184">
        <f t="shared" si="742"/>
        <v>1.005749257</v>
      </c>
      <c r="AF1369" s="177">
        <f t="shared" si="773"/>
        <v>1652.7146957299999</v>
      </c>
      <c r="AG1369" s="177">
        <f t="shared" si="759"/>
        <v>1657.1910297300001</v>
      </c>
      <c r="AH1369" s="188">
        <f t="shared" si="772"/>
        <v>0</v>
      </c>
      <c r="AI1369" s="188"/>
      <c r="AJ1369" s="188"/>
      <c r="AK1369" s="188"/>
      <c r="AL1369" s="8"/>
      <c r="AM1369" s="8"/>
      <c r="AN1369" s="8"/>
      <c r="AO1369" s="8"/>
      <c r="AP1369" s="8"/>
      <c r="AQ1369" s="8"/>
      <c r="AR1369" s="5"/>
      <c r="AS1369" s="1"/>
      <c r="AT1369" s="8"/>
      <c r="AU1369" s="1"/>
      <c r="AV1369" s="1"/>
      <c r="AW1369" s="3"/>
      <c r="AX1369" s="3"/>
      <c r="AY1369" s="4"/>
      <c r="AZ1369" s="4"/>
      <c r="BA1369" s="4"/>
      <c r="BB1369" s="1"/>
      <c r="BC1369" s="1"/>
      <c r="BD1369" s="1"/>
      <c r="BE1369" s="1"/>
      <c r="BF1369" s="1"/>
      <c r="BG1369" s="1"/>
      <c r="BH1369" s="1"/>
      <c r="BI1369" s="1"/>
    </row>
    <row r="1370" spans="1:61" x14ac:dyDescent="0.2">
      <c r="A1370" s="125">
        <f t="shared" si="760"/>
        <v>43261</v>
      </c>
      <c r="B1370" s="177">
        <f t="shared" si="745"/>
        <v>289901.57282346109</v>
      </c>
      <c r="C1370" s="3">
        <f t="shared" si="761"/>
        <v>39136712.331167243</v>
      </c>
      <c r="D1370" s="177">
        <f t="shared" si="762"/>
        <v>230061.19685114999</v>
      </c>
      <c r="E1370" s="177">
        <f t="shared" si="763"/>
        <v>29132.292025999996</v>
      </c>
      <c r="F1370" s="178">
        <f t="shared" si="746"/>
        <v>200928.90482514998</v>
      </c>
      <c r="G1370" s="179">
        <f t="shared" si="764"/>
        <v>4950.95</v>
      </c>
      <c r="H1370" s="180">
        <f>IF(AND(N1370=1,N1369&gt;1),VLOOKUP(A1369,[1]Plan1!$CW$105:$CY$215,3),H1369)</f>
        <v>4961.84</v>
      </c>
      <c r="I1370" s="181">
        <f t="shared" si="747"/>
        <v>43170</v>
      </c>
      <c r="J1370" s="181">
        <f t="shared" si="765"/>
        <v>43201</v>
      </c>
      <c r="K1370" s="182">
        <f t="shared" si="748"/>
        <v>2.1995778587948767E-3</v>
      </c>
      <c r="L1370" s="213">
        <f t="shared" si="766"/>
        <v>43262</v>
      </c>
      <c r="M1370" s="183">
        <f t="shared" si="767"/>
        <v>21</v>
      </c>
      <c r="N1370" s="183">
        <f t="shared" si="749"/>
        <v>21</v>
      </c>
      <c r="O1370" s="177">
        <f t="shared" si="750"/>
        <v>1.0021995699999999</v>
      </c>
      <c r="P1370" s="184">
        <f t="shared" si="744"/>
        <v>1.00089962</v>
      </c>
      <c r="Q1370" s="184">
        <f t="shared" si="768"/>
        <v>1.250642884264908</v>
      </c>
      <c r="R1370" s="177">
        <f t="shared" si="743"/>
        <v>1.25339376</v>
      </c>
      <c r="S1370" s="177">
        <f t="shared" si="769"/>
        <v>1.24951879</v>
      </c>
      <c r="T1370" s="177">
        <f t="shared" si="751"/>
        <v>287465.78831540002</v>
      </c>
      <c r="U1370" s="177">
        <f t="shared" si="752"/>
        <v>7269.0542562541668</v>
      </c>
      <c r="V1370" s="177">
        <f t="shared" si="753"/>
        <v>50914.130686326898</v>
      </c>
      <c r="W1370" s="177">
        <f t="shared" si="754"/>
        <v>288244.38179373107</v>
      </c>
      <c r="X1370" s="185">
        <f t="shared" si="755"/>
        <v>0</v>
      </c>
      <c r="Y1370" s="177">
        <f t="shared" si="756"/>
        <v>0</v>
      </c>
      <c r="Z1370" s="186">
        <f t="shared" si="757"/>
        <v>0</v>
      </c>
      <c r="AA1370" s="177">
        <f t="shared" si="770"/>
        <v>0</v>
      </c>
      <c r="AB1370" s="187">
        <f t="shared" si="771"/>
        <v>7.1215000000000001E-2</v>
      </c>
      <c r="AC1370" s="185">
        <f t="shared" si="758"/>
        <v>21</v>
      </c>
      <c r="AD1370" s="185">
        <v>252</v>
      </c>
      <c r="AE1370" s="184">
        <f t="shared" si="742"/>
        <v>1.005749257</v>
      </c>
      <c r="AF1370" s="177">
        <f t="shared" si="773"/>
        <v>1652.7146957299999</v>
      </c>
      <c r="AG1370" s="177">
        <f t="shared" si="759"/>
        <v>1657.1910297300001</v>
      </c>
      <c r="AH1370" s="188">
        <f t="shared" si="772"/>
        <v>0</v>
      </c>
      <c r="AI1370" s="188"/>
      <c r="AJ1370" s="188"/>
      <c r="AK1370" s="188"/>
      <c r="AL1370" s="8"/>
      <c r="AM1370" s="8"/>
      <c r="AN1370" s="8"/>
      <c r="AO1370" s="8"/>
      <c r="AP1370" s="8"/>
      <c r="AQ1370" s="8"/>
      <c r="AR1370" s="5"/>
      <c r="AS1370" s="1"/>
      <c r="AT1370" s="8"/>
      <c r="AU1370" s="1"/>
      <c r="AV1370" s="1"/>
      <c r="AW1370" s="3"/>
      <c r="AX1370" s="3"/>
      <c r="AY1370" s="4"/>
      <c r="AZ1370" s="4"/>
      <c r="BA1370" s="4"/>
      <c r="BB1370" s="1"/>
      <c r="BC1370" s="1"/>
      <c r="BD1370" s="1"/>
      <c r="BE1370" s="1"/>
      <c r="BF1370" s="1"/>
      <c r="BG1370" s="1"/>
      <c r="BH1370" s="1"/>
      <c r="BI1370" s="1"/>
    </row>
    <row r="1371" spans="1:61" x14ac:dyDescent="0.2">
      <c r="A1371" s="125">
        <f t="shared" si="760"/>
        <v>43262</v>
      </c>
      <c r="B1371" s="177">
        <f t="shared" si="745"/>
        <v>289901.57282346109</v>
      </c>
      <c r="C1371" s="3">
        <f t="shared" si="761"/>
        <v>39136712.331167243</v>
      </c>
      <c r="D1371" s="177">
        <f t="shared" si="762"/>
        <v>230061.19685114999</v>
      </c>
      <c r="E1371" s="177">
        <f t="shared" si="763"/>
        <v>29132.292025999996</v>
      </c>
      <c r="F1371" s="178">
        <f t="shared" si="746"/>
        <v>200928.90482514998</v>
      </c>
      <c r="G1371" s="179">
        <f t="shared" si="764"/>
        <v>4950.95</v>
      </c>
      <c r="H1371" s="180">
        <f>IF(AND(N1371=1,N1370&gt;1),VLOOKUP(A1370,[1]Plan1!$CW$105:$CY$215,3),H1370)</f>
        <v>4961.84</v>
      </c>
      <c r="I1371" s="181">
        <f t="shared" si="747"/>
        <v>43170</v>
      </c>
      <c r="J1371" s="181">
        <f t="shared" si="765"/>
        <v>43201</v>
      </c>
      <c r="K1371" s="182">
        <f t="shared" si="748"/>
        <v>2.1995778587948767E-3</v>
      </c>
      <c r="L1371" s="213">
        <f t="shared" si="766"/>
        <v>43262</v>
      </c>
      <c r="M1371" s="183">
        <f t="shared" si="767"/>
        <v>21</v>
      </c>
      <c r="N1371" s="183">
        <f t="shared" si="749"/>
        <v>21</v>
      </c>
      <c r="O1371" s="177">
        <f t="shared" si="750"/>
        <v>1.0021995699999999</v>
      </c>
      <c r="P1371" s="184">
        <f t="shared" si="744"/>
        <v>1.00089962</v>
      </c>
      <c r="Q1371" s="184">
        <f t="shared" si="768"/>
        <v>1.250642884264908</v>
      </c>
      <c r="R1371" s="177">
        <f t="shared" si="743"/>
        <v>1.25339376</v>
      </c>
      <c r="S1371" s="177">
        <f t="shared" si="769"/>
        <v>1.24951879</v>
      </c>
      <c r="T1371" s="177">
        <f t="shared" si="751"/>
        <v>287465.78831540002</v>
      </c>
      <c r="U1371" s="177">
        <f t="shared" si="752"/>
        <v>7269.0542562541668</v>
      </c>
      <c r="V1371" s="177">
        <f t="shared" si="753"/>
        <v>50914.130686326898</v>
      </c>
      <c r="W1371" s="177">
        <f t="shared" si="754"/>
        <v>288244.38179373107</v>
      </c>
      <c r="X1371" s="185">
        <f t="shared" si="755"/>
        <v>45</v>
      </c>
      <c r="Y1371" s="177">
        <f t="shared" si="756"/>
        <v>2886.1177144899998</v>
      </c>
      <c r="Z1371" s="186">
        <f t="shared" si="757"/>
        <v>1.2545000000000001E-2</v>
      </c>
      <c r="AA1371" s="177">
        <f t="shared" si="770"/>
        <v>3606.2583144099999</v>
      </c>
      <c r="AB1371" s="187">
        <f t="shared" si="771"/>
        <v>7.1215000000000001E-2</v>
      </c>
      <c r="AC1371" s="185">
        <f t="shared" si="758"/>
        <v>21</v>
      </c>
      <c r="AD1371" s="185">
        <v>252</v>
      </c>
      <c r="AE1371" s="184">
        <f t="shared" si="742"/>
        <v>1.005749257</v>
      </c>
      <c r="AF1371" s="177">
        <f t="shared" si="773"/>
        <v>1652.7146957299999</v>
      </c>
      <c r="AG1371" s="177">
        <f t="shared" si="759"/>
        <v>1657.1910297300001</v>
      </c>
      <c r="AH1371" s="188">
        <f t="shared" si="772"/>
        <v>5258.97301014</v>
      </c>
      <c r="AI1371" s="188"/>
      <c r="AJ1371" s="188"/>
      <c r="AK1371" s="188"/>
      <c r="AL1371" s="8"/>
      <c r="AM1371" s="8"/>
      <c r="AN1371" s="8"/>
      <c r="AO1371" s="8"/>
      <c r="AP1371" s="8"/>
      <c r="AQ1371" s="8"/>
      <c r="AR1371" s="5"/>
      <c r="AS1371" s="1"/>
      <c r="AT1371" s="8"/>
      <c r="AU1371" s="1"/>
      <c r="AV1371" s="1"/>
      <c r="AW1371" s="3"/>
      <c r="AX1371" s="3"/>
      <c r="AY1371" s="4"/>
      <c r="AZ1371" s="4"/>
      <c r="BA1371" s="4"/>
      <c r="BB1371" s="1"/>
      <c r="BC1371" s="1"/>
      <c r="BD1371" s="1"/>
      <c r="BE1371" s="1"/>
      <c r="BF1371" s="1"/>
      <c r="BG1371" s="1"/>
      <c r="BH1371" s="1"/>
      <c r="BI1371" s="1"/>
    </row>
    <row r="1372" spans="1:61" x14ac:dyDescent="0.2">
      <c r="A1372" s="125">
        <f t="shared" si="760"/>
        <v>43263</v>
      </c>
      <c r="B1372" s="177">
        <f t="shared" si="745"/>
        <v>284763.73180318379</v>
      </c>
      <c r="C1372" s="3">
        <f t="shared" si="761"/>
        <v>38443103.793429814</v>
      </c>
      <c r="D1372" s="177">
        <f t="shared" si="762"/>
        <v>227175.07913666</v>
      </c>
      <c r="E1372" s="177">
        <f t="shared" si="763"/>
        <v>26246.17431151</v>
      </c>
      <c r="F1372" s="178">
        <f t="shared" si="746"/>
        <v>200928.90482515001</v>
      </c>
      <c r="G1372" s="179">
        <f t="shared" si="764"/>
        <v>4961.84</v>
      </c>
      <c r="H1372" s="180">
        <f>IF(AND(N1372=1,N1371&gt;1),VLOOKUP(A1371,[1]Plan1!$CW$105:$CY$215,3),H1371)</f>
        <v>4981.6899999999996</v>
      </c>
      <c r="I1372" s="181">
        <f t="shared" si="747"/>
        <v>43202</v>
      </c>
      <c r="J1372" s="181">
        <f t="shared" si="765"/>
        <v>43232</v>
      </c>
      <c r="K1372" s="182">
        <f t="shared" si="748"/>
        <v>4.0005320606870676E-3</v>
      </c>
      <c r="L1372" s="213">
        <f t="shared" si="766"/>
        <v>43291</v>
      </c>
      <c r="M1372" s="183">
        <f t="shared" si="767"/>
        <v>21</v>
      </c>
      <c r="N1372" s="183">
        <f t="shared" si="749"/>
        <v>1</v>
      </c>
      <c r="O1372" s="177">
        <f t="shared" si="750"/>
        <v>1.00019013</v>
      </c>
      <c r="P1372" s="184">
        <f t="shared" si="744"/>
        <v>1.0021995699999999</v>
      </c>
      <c r="Q1372" s="184">
        <f t="shared" si="768"/>
        <v>1.2533937608338506</v>
      </c>
      <c r="R1372" s="177">
        <f t="shared" si="743"/>
        <v>1.2536320599999999</v>
      </c>
      <c r="S1372" s="177">
        <f t="shared" si="769"/>
        <v>1.24951879</v>
      </c>
      <c r="T1372" s="177">
        <f t="shared" si="751"/>
        <v>283859.53000099002</v>
      </c>
      <c r="U1372" s="177">
        <f t="shared" si="752"/>
        <v>6548.9136563370575</v>
      </c>
      <c r="V1372" s="177">
        <f t="shared" si="753"/>
        <v>50962.012044346724</v>
      </c>
      <c r="W1372" s="177">
        <f t="shared" si="754"/>
        <v>284686.00483734382</v>
      </c>
      <c r="X1372" s="185">
        <f t="shared" si="755"/>
        <v>0</v>
      </c>
      <c r="Y1372" s="177">
        <f t="shared" si="756"/>
        <v>0</v>
      </c>
      <c r="Z1372" s="186">
        <f t="shared" si="757"/>
        <v>0</v>
      </c>
      <c r="AA1372" s="177">
        <f t="shared" si="770"/>
        <v>0</v>
      </c>
      <c r="AB1372" s="187">
        <f t="shared" si="771"/>
        <v>7.1215000000000001E-2</v>
      </c>
      <c r="AC1372" s="185">
        <f t="shared" si="758"/>
        <v>1</v>
      </c>
      <c r="AD1372" s="185">
        <v>252</v>
      </c>
      <c r="AE1372" s="184">
        <f t="shared" si="742"/>
        <v>1.000273027</v>
      </c>
      <c r="AF1372" s="177">
        <f t="shared" si="773"/>
        <v>77.501315890000001</v>
      </c>
      <c r="AG1372" s="177">
        <f t="shared" si="759"/>
        <v>77.726965840000005</v>
      </c>
      <c r="AH1372" s="188">
        <f t="shared" si="772"/>
        <v>0</v>
      </c>
      <c r="AI1372" s="188"/>
      <c r="AJ1372" s="188"/>
      <c r="AK1372" s="188"/>
      <c r="AL1372" s="8"/>
      <c r="AM1372" s="8"/>
      <c r="AN1372" s="8"/>
      <c r="AO1372" s="8"/>
      <c r="AP1372" s="8"/>
      <c r="AQ1372" s="8"/>
      <c r="AR1372" s="5"/>
      <c r="AS1372" s="1"/>
      <c r="AT1372" s="8"/>
      <c r="AU1372" s="1"/>
      <c r="AV1372" s="1"/>
      <c r="AW1372" s="3"/>
      <c r="AX1372" s="3"/>
      <c r="AY1372" s="4"/>
      <c r="AZ1372" s="4"/>
      <c r="BA1372" s="4"/>
      <c r="BB1372" s="1"/>
      <c r="BC1372" s="1"/>
      <c r="BD1372" s="1"/>
      <c r="BE1372" s="1"/>
      <c r="BF1372" s="1"/>
      <c r="BG1372" s="1"/>
      <c r="BH1372" s="1"/>
      <c r="BI1372" s="1"/>
    </row>
    <row r="1373" spans="1:61" x14ac:dyDescent="0.2">
      <c r="A1373" s="125">
        <f t="shared" si="760"/>
        <v>43264</v>
      </c>
      <c r="B1373" s="177">
        <f t="shared" si="745"/>
        <v>284889.40170059697</v>
      </c>
      <c r="C1373" s="3">
        <f t="shared" si="761"/>
        <v>38460069.229580589</v>
      </c>
      <c r="D1373" s="177">
        <f t="shared" si="762"/>
        <v>227175.07913666</v>
      </c>
      <c r="E1373" s="177">
        <f t="shared" si="763"/>
        <v>26246.17431151</v>
      </c>
      <c r="F1373" s="178">
        <f t="shared" si="746"/>
        <v>200928.90482515001</v>
      </c>
      <c r="G1373" s="179">
        <f t="shared" si="764"/>
        <v>4961.84</v>
      </c>
      <c r="H1373" s="180">
        <f>IF(AND(N1373=1,N1372&gt;1),VLOOKUP(A1372,[1]Plan1!$CW$105:$CY$215,3),H1372)</f>
        <v>4981.6899999999996</v>
      </c>
      <c r="I1373" s="181">
        <f t="shared" si="747"/>
        <v>43202</v>
      </c>
      <c r="J1373" s="181">
        <f t="shared" si="765"/>
        <v>43232</v>
      </c>
      <c r="K1373" s="182">
        <f t="shared" si="748"/>
        <v>4.0005320606870676E-3</v>
      </c>
      <c r="L1373" s="213">
        <f t="shared" si="766"/>
        <v>43291</v>
      </c>
      <c r="M1373" s="183">
        <f t="shared" si="767"/>
        <v>21</v>
      </c>
      <c r="N1373" s="183">
        <f t="shared" si="749"/>
        <v>2</v>
      </c>
      <c r="O1373" s="177">
        <f t="shared" si="750"/>
        <v>1.0003803099999999</v>
      </c>
      <c r="P1373" s="184">
        <f t="shared" si="744"/>
        <v>1.0021995699999999</v>
      </c>
      <c r="Q1373" s="184">
        <f t="shared" si="768"/>
        <v>1.2533937608338506</v>
      </c>
      <c r="R1373" s="177">
        <f t="shared" si="743"/>
        <v>1.2538704300000001</v>
      </c>
      <c r="S1373" s="177">
        <f t="shared" si="769"/>
        <v>1.24951879</v>
      </c>
      <c r="T1373" s="177">
        <f t="shared" si="751"/>
        <v>283859.53000099002</v>
      </c>
      <c r="U1373" s="177">
        <f t="shared" si="752"/>
        <v>6548.9136563370575</v>
      </c>
      <c r="V1373" s="177">
        <f t="shared" si="753"/>
        <v>51009.907467389923</v>
      </c>
      <c r="W1373" s="177">
        <f t="shared" si="754"/>
        <v>284733.90026038699</v>
      </c>
      <c r="X1373" s="185">
        <f t="shared" si="755"/>
        <v>0</v>
      </c>
      <c r="Y1373" s="177">
        <f t="shared" si="756"/>
        <v>0</v>
      </c>
      <c r="Z1373" s="186">
        <f t="shared" si="757"/>
        <v>0</v>
      </c>
      <c r="AA1373" s="177">
        <f t="shared" si="770"/>
        <v>0</v>
      </c>
      <c r="AB1373" s="187">
        <f t="shared" si="771"/>
        <v>7.1215000000000001E-2</v>
      </c>
      <c r="AC1373" s="185">
        <f t="shared" si="758"/>
        <v>2</v>
      </c>
      <c r="AD1373" s="185">
        <v>252</v>
      </c>
      <c r="AE1373" s="184">
        <f t="shared" si="742"/>
        <v>1.000546129</v>
      </c>
      <c r="AF1373" s="177">
        <f t="shared" si="773"/>
        <v>155.02392125</v>
      </c>
      <c r="AG1373" s="177">
        <f t="shared" si="759"/>
        <v>155.50144021</v>
      </c>
      <c r="AH1373" s="188">
        <f t="shared" si="772"/>
        <v>0</v>
      </c>
      <c r="AI1373" s="188"/>
      <c r="AJ1373" s="188"/>
      <c r="AK1373" s="188"/>
      <c r="AL1373" s="8"/>
      <c r="AM1373" s="8"/>
      <c r="AN1373" s="8"/>
      <c r="AO1373" s="8"/>
      <c r="AP1373" s="8"/>
      <c r="AQ1373" s="8"/>
      <c r="AR1373" s="5"/>
      <c r="AS1373" s="1"/>
      <c r="AT1373" s="8"/>
      <c r="AU1373" s="1"/>
      <c r="AV1373" s="1"/>
      <c r="AW1373" s="3"/>
      <c r="AX1373" s="3"/>
      <c r="AY1373" s="4"/>
      <c r="AZ1373" s="4"/>
      <c r="BA1373" s="4"/>
      <c r="BB1373" s="1"/>
      <c r="BC1373" s="1"/>
      <c r="BD1373" s="1"/>
      <c r="BE1373" s="1"/>
      <c r="BF1373" s="1"/>
      <c r="BG1373" s="1"/>
      <c r="BH1373" s="1"/>
      <c r="BI1373" s="1"/>
    </row>
    <row r="1374" spans="1:61" x14ac:dyDescent="0.2">
      <c r="A1374" s="125">
        <f t="shared" si="760"/>
        <v>43265</v>
      </c>
      <c r="B1374" s="177">
        <f t="shared" si="745"/>
        <v>285015.12716105633</v>
      </c>
      <c r="C1374" s="3">
        <f t="shared" si="761"/>
        <v>38477042.166742601</v>
      </c>
      <c r="D1374" s="177">
        <f t="shared" si="762"/>
        <v>227175.07913666</v>
      </c>
      <c r="E1374" s="177">
        <f t="shared" si="763"/>
        <v>26246.17431151</v>
      </c>
      <c r="F1374" s="178">
        <f t="shared" si="746"/>
        <v>200928.90482515001</v>
      </c>
      <c r="G1374" s="179">
        <f t="shared" si="764"/>
        <v>4961.84</v>
      </c>
      <c r="H1374" s="180">
        <f>IF(AND(N1374=1,N1373&gt;1),VLOOKUP(A1373,[1]Plan1!$CW$105:$CY$215,3),H1373)</f>
        <v>4981.6899999999996</v>
      </c>
      <c r="I1374" s="181">
        <f t="shared" si="747"/>
        <v>43202</v>
      </c>
      <c r="J1374" s="181">
        <f t="shared" si="765"/>
        <v>43232</v>
      </c>
      <c r="K1374" s="182">
        <f t="shared" si="748"/>
        <v>4.0005320606870676E-3</v>
      </c>
      <c r="L1374" s="213">
        <f t="shared" si="766"/>
        <v>43291</v>
      </c>
      <c r="M1374" s="183">
        <f t="shared" si="767"/>
        <v>21</v>
      </c>
      <c r="N1374" s="183">
        <f t="shared" si="749"/>
        <v>3</v>
      </c>
      <c r="O1374" s="177">
        <f t="shared" si="750"/>
        <v>1.0005705199999999</v>
      </c>
      <c r="P1374" s="184">
        <f t="shared" si="744"/>
        <v>1.0021995699999999</v>
      </c>
      <c r="Q1374" s="184">
        <f t="shared" si="768"/>
        <v>1.2533937608338506</v>
      </c>
      <c r="R1374" s="177">
        <f t="shared" si="743"/>
        <v>1.25410884</v>
      </c>
      <c r="S1374" s="177">
        <f t="shared" si="769"/>
        <v>1.24951879</v>
      </c>
      <c r="T1374" s="177">
        <f t="shared" si="751"/>
        <v>283859.53000099002</v>
      </c>
      <c r="U1374" s="177">
        <f t="shared" si="752"/>
        <v>6548.9136563370575</v>
      </c>
      <c r="V1374" s="177">
        <f t="shared" si="753"/>
        <v>51057.810927589271</v>
      </c>
      <c r="W1374" s="177">
        <f t="shared" si="754"/>
        <v>284781.80372058635</v>
      </c>
      <c r="X1374" s="185">
        <f t="shared" si="755"/>
        <v>0</v>
      </c>
      <c r="Y1374" s="177">
        <f t="shared" si="756"/>
        <v>0</v>
      </c>
      <c r="Z1374" s="186">
        <f t="shared" si="757"/>
        <v>0</v>
      </c>
      <c r="AA1374" s="177">
        <f t="shared" si="770"/>
        <v>0</v>
      </c>
      <c r="AB1374" s="187">
        <f t="shared" si="771"/>
        <v>7.1215000000000001E-2</v>
      </c>
      <c r="AC1374" s="185">
        <f t="shared" si="758"/>
        <v>3</v>
      </c>
      <c r="AD1374" s="185">
        <v>252</v>
      </c>
      <c r="AE1374" s="184">
        <f t="shared" si="742"/>
        <v>1.0008193059999999</v>
      </c>
      <c r="AF1374" s="177">
        <f t="shared" si="773"/>
        <v>232.56781608</v>
      </c>
      <c r="AG1374" s="177">
        <f t="shared" si="759"/>
        <v>233.32344047000001</v>
      </c>
      <c r="AH1374" s="188">
        <f t="shared" si="772"/>
        <v>0</v>
      </c>
      <c r="AI1374" s="188"/>
      <c r="AJ1374" s="188"/>
      <c r="AK1374" s="188"/>
      <c r="AL1374" s="8"/>
      <c r="AM1374" s="8"/>
      <c r="AN1374" s="8"/>
      <c r="AO1374" s="8"/>
      <c r="AP1374" s="8"/>
      <c r="AQ1374" s="8"/>
      <c r="AR1374" s="5"/>
      <c r="AS1374" s="1"/>
      <c r="AT1374" s="8"/>
      <c r="AU1374" s="1"/>
      <c r="AV1374" s="1"/>
      <c r="AW1374" s="3"/>
      <c r="AX1374" s="3"/>
      <c r="AY1374" s="4"/>
      <c r="AZ1374" s="4"/>
      <c r="BA1374" s="4"/>
      <c r="BB1374" s="1"/>
      <c r="BC1374" s="1"/>
      <c r="BD1374" s="1"/>
      <c r="BE1374" s="1"/>
      <c r="BF1374" s="1"/>
      <c r="BG1374" s="1"/>
      <c r="BH1374" s="1"/>
      <c r="BI1374" s="1"/>
    </row>
    <row r="1375" spans="1:61" x14ac:dyDescent="0.2">
      <c r="A1375" s="125">
        <f t="shared" si="760"/>
        <v>43266</v>
      </c>
      <c r="B1375" s="177">
        <f t="shared" si="745"/>
        <v>285140.90992859093</v>
      </c>
      <c r="C1375" s="3">
        <f t="shared" si="761"/>
        <v>38494022.840359777</v>
      </c>
      <c r="D1375" s="177">
        <f t="shared" si="762"/>
        <v>227175.07913666</v>
      </c>
      <c r="E1375" s="177">
        <f t="shared" si="763"/>
        <v>26246.17431151</v>
      </c>
      <c r="F1375" s="178">
        <f t="shared" si="746"/>
        <v>200928.90482515001</v>
      </c>
      <c r="G1375" s="179">
        <f t="shared" si="764"/>
        <v>4961.84</v>
      </c>
      <c r="H1375" s="180">
        <f>IF(AND(N1375=1,N1374&gt;1),VLOOKUP(A1374,[1]Plan1!$CW$105:$CY$215,3),H1374)</f>
        <v>4981.6899999999996</v>
      </c>
      <c r="I1375" s="181">
        <f t="shared" si="747"/>
        <v>43202</v>
      </c>
      <c r="J1375" s="181">
        <f t="shared" si="765"/>
        <v>43232</v>
      </c>
      <c r="K1375" s="182">
        <f t="shared" si="748"/>
        <v>4.0005320606870676E-3</v>
      </c>
      <c r="L1375" s="213">
        <f t="shared" si="766"/>
        <v>43291</v>
      </c>
      <c r="M1375" s="183">
        <f t="shared" si="767"/>
        <v>21</v>
      </c>
      <c r="N1375" s="183">
        <f t="shared" si="749"/>
        <v>4</v>
      </c>
      <c r="O1375" s="177">
        <f t="shared" si="750"/>
        <v>1.0007607700000001</v>
      </c>
      <c r="P1375" s="184">
        <f t="shared" si="744"/>
        <v>1.0021995699999999</v>
      </c>
      <c r="Q1375" s="184">
        <f t="shared" si="768"/>
        <v>1.2533937608338506</v>
      </c>
      <c r="R1375" s="177">
        <f t="shared" si="743"/>
        <v>1.2543473000000001</v>
      </c>
      <c r="S1375" s="177">
        <f t="shared" si="769"/>
        <v>1.24951879</v>
      </c>
      <c r="T1375" s="177">
        <f t="shared" si="751"/>
        <v>283859.53000099002</v>
      </c>
      <c r="U1375" s="177">
        <f t="shared" si="752"/>
        <v>6548.9136563370575</v>
      </c>
      <c r="V1375" s="177">
        <f t="shared" si="753"/>
        <v>51105.724434233889</v>
      </c>
      <c r="W1375" s="177">
        <f t="shared" si="754"/>
        <v>284829.71722723095</v>
      </c>
      <c r="X1375" s="185">
        <f t="shared" si="755"/>
        <v>0</v>
      </c>
      <c r="Y1375" s="177">
        <f t="shared" si="756"/>
        <v>0</v>
      </c>
      <c r="Z1375" s="186">
        <f t="shared" si="757"/>
        <v>0</v>
      </c>
      <c r="AA1375" s="177">
        <f t="shared" si="770"/>
        <v>0</v>
      </c>
      <c r="AB1375" s="187">
        <f t="shared" si="771"/>
        <v>7.1215000000000001E-2</v>
      </c>
      <c r="AC1375" s="185">
        <f t="shared" si="758"/>
        <v>4</v>
      </c>
      <c r="AD1375" s="185">
        <v>252</v>
      </c>
      <c r="AE1375" s="184">
        <f t="shared" ref="AE1375:AE1438" si="774">ROUND((1+AB1375)^TRUNC((AC1375/AD1375),9),9)</f>
        <v>1.001092557</v>
      </c>
      <c r="AF1375" s="177">
        <f t="shared" si="773"/>
        <v>310.13271651000002</v>
      </c>
      <c r="AG1375" s="177">
        <f t="shared" si="759"/>
        <v>311.19270136</v>
      </c>
      <c r="AH1375" s="188">
        <f t="shared" si="772"/>
        <v>0</v>
      </c>
      <c r="AI1375" s="188"/>
      <c r="AJ1375" s="188"/>
      <c r="AK1375" s="188"/>
      <c r="AL1375" s="8"/>
      <c r="AM1375" s="8"/>
      <c r="AN1375" s="8"/>
      <c r="AO1375" s="8"/>
      <c r="AP1375" s="8"/>
      <c r="AQ1375" s="8"/>
      <c r="AR1375" s="5"/>
      <c r="AS1375" s="1"/>
      <c r="AT1375" s="8"/>
      <c r="AU1375" s="1"/>
      <c r="AV1375" s="1"/>
      <c r="AW1375" s="3"/>
      <c r="AX1375" s="3"/>
      <c r="AY1375" s="4"/>
      <c r="AZ1375" s="4"/>
      <c r="BA1375" s="4"/>
      <c r="BB1375" s="1"/>
      <c r="BC1375" s="1"/>
      <c r="BD1375" s="1"/>
      <c r="BE1375" s="1"/>
      <c r="BF1375" s="1"/>
      <c r="BG1375" s="1"/>
      <c r="BH1375" s="1"/>
      <c r="BI1375" s="1"/>
    </row>
    <row r="1376" spans="1:61" x14ac:dyDescent="0.2">
      <c r="A1376" s="125">
        <f t="shared" si="760"/>
        <v>43267</v>
      </c>
      <c r="B1376" s="177">
        <f t="shared" si="745"/>
        <v>285266.74829490174</v>
      </c>
      <c r="C1376" s="3">
        <f t="shared" si="761"/>
        <v>38511011.019811735</v>
      </c>
      <c r="D1376" s="177">
        <f t="shared" si="762"/>
        <v>227175.07913666</v>
      </c>
      <c r="E1376" s="177">
        <f t="shared" si="763"/>
        <v>26246.17431151</v>
      </c>
      <c r="F1376" s="178">
        <f t="shared" si="746"/>
        <v>200928.90482515001</v>
      </c>
      <c r="G1376" s="179">
        <f t="shared" si="764"/>
        <v>4961.84</v>
      </c>
      <c r="H1376" s="180">
        <f>IF(AND(N1376=1,N1375&gt;1),VLOOKUP(A1375,[1]Plan1!$CW$105:$CY$215,3),H1375)</f>
        <v>4981.6899999999996</v>
      </c>
      <c r="I1376" s="181">
        <f t="shared" si="747"/>
        <v>43202</v>
      </c>
      <c r="J1376" s="181">
        <f t="shared" si="765"/>
        <v>43232</v>
      </c>
      <c r="K1376" s="182">
        <f t="shared" si="748"/>
        <v>4.0005320606870676E-3</v>
      </c>
      <c r="L1376" s="213">
        <f t="shared" si="766"/>
        <v>43291</v>
      </c>
      <c r="M1376" s="183">
        <f t="shared" si="767"/>
        <v>21</v>
      </c>
      <c r="N1376" s="183">
        <f t="shared" si="749"/>
        <v>5</v>
      </c>
      <c r="O1376" s="177">
        <f t="shared" si="750"/>
        <v>1.0009510500000001</v>
      </c>
      <c r="P1376" s="184">
        <f t="shared" si="744"/>
        <v>1.0021995699999999</v>
      </c>
      <c r="Q1376" s="184">
        <f t="shared" si="768"/>
        <v>1.2533937608338506</v>
      </c>
      <c r="R1376" s="177">
        <f t="shared" si="743"/>
        <v>1.2545858000000001</v>
      </c>
      <c r="S1376" s="177">
        <f t="shared" si="769"/>
        <v>1.24951879</v>
      </c>
      <c r="T1376" s="177">
        <f t="shared" si="751"/>
        <v>283859.53000099002</v>
      </c>
      <c r="U1376" s="177">
        <f t="shared" si="752"/>
        <v>6548.9136563370575</v>
      </c>
      <c r="V1376" s="177">
        <f t="shared" si="753"/>
        <v>51153.645978034692</v>
      </c>
      <c r="W1376" s="177">
        <f t="shared" si="754"/>
        <v>284877.63877103175</v>
      </c>
      <c r="X1376" s="185">
        <f t="shared" si="755"/>
        <v>0</v>
      </c>
      <c r="Y1376" s="177">
        <f t="shared" si="756"/>
        <v>0</v>
      </c>
      <c r="Z1376" s="186">
        <f t="shared" si="757"/>
        <v>0</v>
      </c>
      <c r="AA1376" s="177">
        <f t="shared" si="770"/>
        <v>0</v>
      </c>
      <c r="AB1376" s="187">
        <f t="shared" si="771"/>
        <v>7.1215000000000001E-2</v>
      </c>
      <c r="AC1376" s="185">
        <f t="shared" si="758"/>
        <v>5</v>
      </c>
      <c r="AD1376" s="185">
        <v>252</v>
      </c>
      <c r="AE1376" s="184">
        <f t="shared" si="774"/>
        <v>1.0013658830000001</v>
      </c>
      <c r="AF1376" s="177">
        <f t="shared" si="773"/>
        <v>387.71890640999999</v>
      </c>
      <c r="AG1376" s="177">
        <f t="shared" si="759"/>
        <v>389.10952386999998</v>
      </c>
      <c r="AH1376" s="188">
        <f t="shared" si="772"/>
        <v>0</v>
      </c>
      <c r="AI1376" s="188"/>
      <c r="AJ1376" s="188"/>
      <c r="AK1376" s="188"/>
      <c r="AL1376" s="8"/>
      <c r="AM1376" s="8"/>
      <c r="AN1376" s="8"/>
      <c r="AO1376" s="8"/>
      <c r="AP1376" s="8"/>
      <c r="AQ1376" s="8"/>
      <c r="AR1376" s="5"/>
      <c r="AS1376" s="1"/>
      <c r="AT1376" s="8"/>
      <c r="AU1376" s="1"/>
      <c r="AV1376" s="1"/>
      <c r="AW1376" s="3"/>
      <c r="AX1376" s="3"/>
      <c r="AY1376" s="4"/>
      <c r="AZ1376" s="4"/>
      <c r="BA1376" s="4"/>
      <c r="BB1376" s="1"/>
      <c r="BC1376" s="1"/>
      <c r="BD1376" s="1"/>
      <c r="BE1376" s="1"/>
      <c r="BF1376" s="1"/>
      <c r="BG1376" s="1"/>
      <c r="BH1376" s="1"/>
      <c r="BI1376" s="1"/>
    </row>
    <row r="1377" spans="1:61" x14ac:dyDescent="0.2">
      <c r="A1377" s="125">
        <f t="shared" si="760"/>
        <v>43268</v>
      </c>
      <c r="B1377" s="177">
        <f t="shared" si="745"/>
        <v>285266.74829490174</v>
      </c>
      <c r="C1377" s="3">
        <f t="shared" si="761"/>
        <v>38511011.019811735</v>
      </c>
      <c r="D1377" s="177">
        <f t="shared" si="762"/>
        <v>227175.07913666</v>
      </c>
      <c r="E1377" s="177">
        <f t="shared" si="763"/>
        <v>26246.17431151</v>
      </c>
      <c r="F1377" s="178">
        <f t="shared" si="746"/>
        <v>200928.90482515001</v>
      </c>
      <c r="G1377" s="179">
        <f t="shared" si="764"/>
        <v>4961.84</v>
      </c>
      <c r="H1377" s="180">
        <f>IF(AND(N1377=1,N1376&gt;1),VLOOKUP(A1376,[1]Plan1!$CW$105:$CY$215,3),H1376)</f>
        <v>4981.6899999999996</v>
      </c>
      <c r="I1377" s="181">
        <f t="shared" si="747"/>
        <v>43202</v>
      </c>
      <c r="J1377" s="181">
        <f t="shared" si="765"/>
        <v>43232</v>
      </c>
      <c r="K1377" s="182">
        <f t="shared" si="748"/>
        <v>4.0005320606870676E-3</v>
      </c>
      <c r="L1377" s="213">
        <f t="shared" si="766"/>
        <v>43291</v>
      </c>
      <c r="M1377" s="183">
        <f t="shared" si="767"/>
        <v>21</v>
      </c>
      <c r="N1377" s="183">
        <f t="shared" si="749"/>
        <v>5</v>
      </c>
      <c r="O1377" s="177">
        <f t="shared" si="750"/>
        <v>1.0009510500000001</v>
      </c>
      <c r="P1377" s="184">
        <f t="shared" si="744"/>
        <v>1.0021995699999999</v>
      </c>
      <c r="Q1377" s="184">
        <f t="shared" si="768"/>
        <v>1.2533937608338506</v>
      </c>
      <c r="R1377" s="177">
        <f t="shared" si="743"/>
        <v>1.2545858000000001</v>
      </c>
      <c r="S1377" s="177">
        <f t="shared" si="769"/>
        <v>1.24951879</v>
      </c>
      <c r="T1377" s="177">
        <f t="shared" si="751"/>
        <v>283859.53000099002</v>
      </c>
      <c r="U1377" s="177">
        <f t="shared" si="752"/>
        <v>6548.9136563370575</v>
      </c>
      <c r="V1377" s="177">
        <f t="shared" si="753"/>
        <v>51153.645978034692</v>
      </c>
      <c r="W1377" s="177">
        <f t="shared" si="754"/>
        <v>284877.63877103175</v>
      </c>
      <c r="X1377" s="185">
        <f t="shared" si="755"/>
        <v>0</v>
      </c>
      <c r="Y1377" s="177">
        <f t="shared" si="756"/>
        <v>0</v>
      </c>
      <c r="Z1377" s="186">
        <f t="shared" si="757"/>
        <v>0</v>
      </c>
      <c r="AA1377" s="177">
        <f t="shared" si="770"/>
        <v>0</v>
      </c>
      <c r="AB1377" s="187">
        <f t="shared" si="771"/>
        <v>7.1215000000000001E-2</v>
      </c>
      <c r="AC1377" s="185">
        <f t="shared" si="758"/>
        <v>5</v>
      </c>
      <c r="AD1377" s="185">
        <v>252</v>
      </c>
      <c r="AE1377" s="184">
        <f t="shared" si="774"/>
        <v>1.0013658830000001</v>
      </c>
      <c r="AF1377" s="177">
        <f t="shared" si="773"/>
        <v>387.71890640999999</v>
      </c>
      <c r="AG1377" s="177">
        <f t="shared" si="759"/>
        <v>389.10952386999998</v>
      </c>
      <c r="AH1377" s="188">
        <f t="shared" si="772"/>
        <v>0</v>
      </c>
      <c r="AI1377" s="188"/>
      <c r="AJ1377" s="188"/>
      <c r="AK1377" s="188"/>
      <c r="AL1377" s="8"/>
      <c r="AM1377" s="8"/>
      <c r="AN1377" s="8"/>
      <c r="AO1377" s="8"/>
      <c r="AP1377" s="8"/>
      <c r="AQ1377" s="8"/>
      <c r="AR1377" s="5"/>
      <c r="AS1377" s="1"/>
      <c r="AT1377" s="8"/>
      <c r="AU1377" s="1"/>
      <c r="AV1377" s="1"/>
      <c r="AW1377" s="3"/>
      <c r="AX1377" s="3"/>
      <c r="AY1377" s="4"/>
      <c r="AZ1377" s="4"/>
      <c r="BA1377" s="4"/>
      <c r="BB1377" s="1"/>
      <c r="BC1377" s="1"/>
      <c r="BD1377" s="1"/>
      <c r="BE1377" s="1"/>
      <c r="BF1377" s="1"/>
      <c r="BG1377" s="1"/>
      <c r="BH1377" s="1"/>
      <c r="BI1377" s="1"/>
    </row>
    <row r="1378" spans="1:61" x14ac:dyDescent="0.2">
      <c r="A1378" s="125">
        <f t="shared" si="760"/>
        <v>43269</v>
      </c>
      <c r="B1378" s="177">
        <f t="shared" si="745"/>
        <v>285266.74829490174</v>
      </c>
      <c r="C1378" s="3">
        <f t="shared" si="761"/>
        <v>38511011.019811735</v>
      </c>
      <c r="D1378" s="177">
        <f t="shared" si="762"/>
        <v>227175.07913666</v>
      </c>
      <c r="E1378" s="177">
        <f t="shared" si="763"/>
        <v>26246.17431151</v>
      </c>
      <c r="F1378" s="178">
        <f t="shared" si="746"/>
        <v>200928.90482515001</v>
      </c>
      <c r="G1378" s="179">
        <f t="shared" si="764"/>
        <v>4961.84</v>
      </c>
      <c r="H1378" s="180">
        <f>IF(AND(N1378=1,N1377&gt;1),VLOOKUP(A1377,[1]Plan1!$CW$105:$CY$215,3),H1377)</f>
        <v>4981.6899999999996</v>
      </c>
      <c r="I1378" s="181">
        <f t="shared" si="747"/>
        <v>43202</v>
      </c>
      <c r="J1378" s="181">
        <f t="shared" si="765"/>
        <v>43232</v>
      </c>
      <c r="K1378" s="182">
        <f t="shared" si="748"/>
        <v>4.0005320606870676E-3</v>
      </c>
      <c r="L1378" s="213">
        <f t="shared" si="766"/>
        <v>43291</v>
      </c>
      <c r="M1378" s="183">
        <f t="shared" si="767"/>
        <v>21</v>
      </c>
      <c r="N1378" s="183">
        <f t="shared" si="749"/>
        <v>5</v>
      </c>
      <c r="O1378" s="177">
        <f t="shared" si="750"/>
        <v>1.0009510500000001</v>
      </c>
      <c r="P1378" s="184">
        <f t="shared" si="744"/>
        <v>1.0021995699999999</v>
      </c>
      <c r="Q1378" s="184">
        <f t="shared" si="768"/>
        <v>1.2533937608338506</v>
      </c>
      <c r="R1378" s="177">
        <f t="shared" si="743"/>
        <v>1.2545858000000001</v>
      </c>
      <c r="S1378" s="177">
        <f t="shared" si="769"/>
        <v>1.24951879</v>
      </c>
      <c r="T1378" s="177">
        <f t="shared" si="751"/>
        <v>283859.53000099002</v>
      </c>
      <c r="U1378" s="177">
        <f t="shared" si="752"/>
        <v>6548.9136563370575</v>
      </c>
      <c r="V1378" s="177">
        <f t="shared" si="753"/>
        <v>51153.645978034692</v>
      </c>
      <c r="W1378" s="177">
        <f t="shared" si="754"/>
        <v>284877.63877103175</v>
      </c>
      <c r="X1378" s="185">
        <f t="shared" si="755"/>
        <v>0</v>
      </c>
      <c r="Y1378" s="177">
        <f t="shared" si="756"/>
        <v>0</v>
      </c>
      <c r="Z1378" s="186">
        <f t="shared" si="757"/>
        <v>0</v>
      </c>
      <c r="AA1378" s="177">
        <f t="shared" si="770"/>
        <v>0</v>
      </c>
      <c r="AB1378" s="187">
        <f t="shared" si="771"/>
        <v>7.1215000000000001E-2</v>
      </c>
      <c r="AC1378" s="185">
        <f t="shared" si="758"/>
        <v>5</v>
      </c>
      <c r="AD1378" s="185">
        <v>252</v>
      </c>
      <c r="AE1378" s="184">
        <f t="shared" si="774"/>
        <v>1.0013658830000001</v>
      </c>
      <c r="AF1378" s="177">
        <f t="shared" si="773"/>
        <v>387.71890640999999</v>
      </c>
      <c r="AG1378" s="177">
        <f t="shared" si="759"/>
        <v>389.10952386999998</v>
      </c>
      <c r="AH1378" s="188">
        <f t="shared" si="772"/>
        <v>0</v>
      </c>
      <c r="AI1378" s="188"/>
      <c r="AJ1378" s="188"/>
      <c r="AK1378" s="188"/>
      <c r="AL1378" s="8"/>
      <c r="AM1378" s="8"/>
      <c r="AN1378" s="8"/>
      <c r="AO1378" s="8"/>
      <c r="AP1378" s="8"/>
      <c r="AQ1378" s="8"/>
      <c r="AR1378" s="5"/>
      <c r="AS1378" s="1"/>
      <c r="AT1378" s="8"/>
      <c r="AU1378" s="1"/>
      <c r="AV1378" s="1"/>
      <c r="AW1378" s="3"/>
      <c r="AX1378" s="3"/>
      <c r="AY1378" s="4"/>
      <c r="AZ1378" s="4"/>
      <c r="BA1378" s="4"/>
      <c r="BB1378" s="1"/>
      <c r="BC1378" s="1"/>
      <c r="BD1378" s="1"/>
      <c r="BE1378" s="1"/>
      <c r="BF1378" s="1"/>
      <c r="BG1378" s="1"/>
      <c r="BH1378" s="1"/>
      <c r="BI1378" s="1"/>
    </row>
    <row r="1379" spans="1:61" x14ac:dyDescent="0.2">
      <c r="A1379" s="125">
        <f t="shared" si="760"/>
        <v>43270</v>
      </c>
      <c r="B1379" s="177">
        <f t="shared" si="745"/>
        <v>285392.64199244871</v>
      </c>
      <c r="C1379" s="3">
        <f t="shared" si="761"/>
        <v>38528006.668980576</v>
      </c>
      <c r="D1379" s="177">
        <f t="shared" si="762"/>
        <v>227175.07913666</v>
      </c>
      <c r="E1379" s="177">
        <f t="shared" si="763"/>
        <v>26246.17431151</v>
      </c>
      <c r="F1379" s="178">
        <f t="shared" si="746"/>
        <v>200928.90482515001</v>
      </c>
      <c r="G1379" s="179">
        <f t="shared" si="764"/>
        <v>4961.84</v>
      </c>
      <c r="H1379" s="180">
        <f>IF(AND(N1379=1,N1378&gt;1),VLOOKUP(A1378,[1]Plan1!$CW$105:$CY$215,3),H1378)</f>
        <v>4981.6899999999996</v>
      </c>
      <c r="I1379" s="181">
        <f t="shared" si="747"/>
        <v>43202</v>
      </c>
      <c r="J1379" s="181">
        <f t="shared" si="765"/>
        <v>43232</v>
      </c>
      <c r="K1379" s="182">
        <f t="shared" si="748"/>
        <v>4.0005320606870676E-3</v>
      </c>
      <c r="L1379" s="213">
        <f t="shared" si="766"/>
        <v>43291</v>
      </c>
      <c r="M1379" s="183">
        <f t="shared" si="767"/>
        <v>21</v>
      </c>
      <c r="N1379" s="183">
        <f t="shared" si="749"/>
        <v>6</v>
      </c>
      <c r="O1379" s="177">
        <f t="shared" si="750"/>
        <v>1.00114137</v>
      </c>
      <c r="P1379" s="184">
        <f t="shared" si="744"/>
        <v>1.0021995699999999</v>
      </c>
      <c r="Q1379" s="184">
        <f t="shared" si="768"/>
        <v>1.2533937608338506</v>
      </c>
      <c r="R1379" s="177">
        <f t="shared" si="743"/>
        <v>1.2548243400000001</v>
      </c>
      <c r="S1379" s="177">
        <f t="shared" si="769"/>
        <v>1.24951879</v>
      </c>
      <c r="T1379" s="177">
        <f t="shared" si="751"/>
        <v>283859.53000099002</v>
      </c>
      <c r="U1379" s="177">
        <f t="shared" si="752"/>
        <v>6548.9136563370575</v>
      </c>
      <c r="V1379" s="177">
        <f t="shared" si="753"/>
        <v>51201.575558991688</v>
      </c>
      <c r="W1379" s="177">
        <f t="shared" si="754"/>
        <v>284925.56835198874</v>
      </c>
      <c r="X1379" s="185">
        <f t="shared" si="755"/>
        <v>0</v>
      </c>
      <c r="Y1379" s="177">
        <f t="shared" si="756"/>
        <v>0</v>
      </c>
      <c r="Z1379" s="186">
        <f t="shared" si="757"/>
        <v>0</v>
      </c>
      <c r="AA1379" s="177">
        <f t="shared" si="770"/>
        <v>0</v>
      </c>
      <c r="AB1379" s="187">
        <f t="shared" si="771"/>
        <v>7.1215000000000001E-2</v>
      </c>
      <c r="AC1379" s="185">
        <f t="shared" si="758"/>
        <v>6</v>
      </c>
      <c r="AD1379" s="185">
        <v>252</v>
      </c>
      <c r="AE1379" s="184">
        <f t="shared" si="774"/>
        <v>1.001639283</v>
      </c>
      <c r="AF1379" s="177">
        <f t="shared" si="773"/>
        <v>465.32610190999998</v>
      </c>
      <c r="AG1379" s="177">
        <f t="shared" si="759"/>
        <v>467.07364045999998</v>
      </c>
      <c r="AH1379" s="188">
        <f t="shared" si="772"/>
        <v>0</v>
      </c>
      <c r="AI1379" s="188"/>
      <c r="AJ1379" s="188"/>
      <c r="AK1379" s="188"/>
      <c r="AL1379" s="8"/>
      <c r="AM1379" s="8"/>
      <c r="AN1379" s="8"/>
      <c r="AO1379" s="8"/>
      <c r="AP1379" s="8"/>
      <c r="AQ1379" s="8"/>
      <c r="AR1379" s="5"/>
      <c r="AS1379" s="1"/>
      <c r="AT1379" s="8"/>
      <c r="AU1379" s="1"/>
      <c r="AV1379" s="1"/>
      <c r="AW1379" s="3"/>
      <c r="AX1379" s="3"/>
      <c r="AY1379" s="4"/>
      <c r="AZ1379" s="4"/>
      <c r="BA1379" s="4"/>
      <c r="BB1379" s="1"/>
      <c r="BC1379" s="1"/>
      <c r="BD1379" s="1"/>
      <c r="BE1379" s="1"/>
      <c r="BF1379" s="1"/>
      <c r="BG1379" s="1"/>
      <c r="BH1379" s="1"/>
      <c r="BI1379" s="1"/>
    </row>
    <row r="1380" spans="1:61" x14ac:dyDescent="0.2">
      <c r="A1380" s="125">
        <f t="shared" si="760"/>
        <v>43271</v>
      </c>
      <c r="B1380" s="177">
        <f t="shared" si="745"/>
        <v>285518.59534969</v>
      </c>
      <c r="C1380" s="3">
        <f t="shared" si="761"/>
        <v>38545010.372208148</v>
      </c>
      <c r="D1380" s="177">
        <f t="shared" si="762"/>
        <v>227175.07913666</v>
      </c>
      <c r="E1380" s="177">
        <f t="shared" si="763"/>
        <v>26246.17431151</v>
      </c>
      <c r="F1380" s="178">
        <f t="shared" si="746"/>
        <v>200928.90482515001</v>
      </c>
      <c r="G1380" s="179">
        <f t="shared" si="764"/>
        <v>4961.84</v>
      </c>
      <c r="H1380" s="180">
        <f>IF(AND(N1380=1,N1379&gt;1),VLOOKUP(A1379,[1]Plan1!$CW$105:$CY$215,3),H1379)</f>
        <v>4981.6899999999996</v>
      </c>
      <c r="I1380" s="181">
        <f t="shared" si="747"/>
        <v>43202</v>
      </c>
      <c r="J1380" s="181">
        <f t="shared" si="765"/>
        <v>43232</v>
      </c>
      <c r="K1380" s="182">
        <f t="shared" si="748"/>
        <v>4.0005320606870676E-3</v>
      </c>
      <c r="L1380" s="213">
        <f t="shared" si="766"/>
        <v>43291</v>
      </c>
      <c r="M1380" s="183">
        <f t="shared" si="767"/>
        <v>21</v>
      </c>
      <c r="N1380" s="183">
        <f t="shared" si="749"/>
        <v>7</v>
      </c>
      <c r="O1380" s="177">
        <f t="shared" si="750"/>
        <v>1.00133173</v>
      </c>
      <c r="P1380" s="184">
        <f t="shared" si="744"/>
        <v>1.0021995699999999</v>
      </c>
      <c r="Q1380" s="184">
        <f t="shared" si="768"/>
        <v>1.2533937608338506</v>
      </c>
      <c r="R1380" s="177">
        <f t="shared" si="743"/>
        <v>1.25506294</v>
      </c>
      <c r="S1380" s="177">
        <f t="shared" si="769"/>
        <v>1.24951879</v>
      </c>
      <c r="T1380" s="177">
        <f t="shared" si="751"/>
        <v>283859.53000099002</v>
      </c>
      <c r="U1380" s="177">
        <f t="shared" si="752"/>
        <v>6548.9136563370575</v>
      </c>
      <c r="V1380" s="177">
        <f t="shared" si="753"/>
        <v>51249.517195682936</v>
      </c>
      <c r="W1380" s="177">
        <f t="shared" si="754"/>
        <v>284973.50998868002</v>
      </c>
      <c r="X1380" s="185">
        <f t="shared" si="755"/>
        <v>0</v>
      </c>
      <c r="Y1380" s="177">
        <f t="shared" si="756"/>
        <v>0</v>
      </c>
      <c r="Z1380" s="186">
        <f t="shared" si="757"/>
        <v>0</v>
      </c>
      <c r="AA1380" s="177">
        <f t="shared" si="770"/>
        <v>0</v>
      </c>
      <c r="AB1380" s="187">
        <f t="shared" si="771"/>
        <v>7.1215000000000001E-2</v>
      </c>
      <c r="AC1380" s="185">
        <f t="shared" si="758"/>
        <v>7</v>
      </c>
      <c r="AD1380" s="185">
        <v>252</v>
      </c>
      <c r="AE1380" s="184">
        <f t="shared" si="774"/>
        <v>1.001912758</v>
      </c>
      <c r="AF1380" s="177">
        <f t="shared" si="773"/>
        <v>542.95458687999997</v>
      </c>
      <c r="AG1380" s="177">
        <f t="shared" si="759"/>
        <v>545.08536101000004</v>
      </c>
      <c r="AH1380" s="188">
        <f t="shared" si="772"/>
        <v>0</v>
      </c>
      <c r="AI1380" s="188"/>
      <c r="AJ1380" s="188"/>
      <c r="AK1380" s="188"/>
      <c r="AL1380" s="8"/>
      <c r="AM1380" s="8"/>
      <c r="AN1380" s="8"/>
      <c r="AO1380" s="8"/>
      <c r="AP1380" s="8"/>
      <c r="AQ1380" s="8"/>
      <c r="AR1380" s="5"/>
      <c r="AS1380" s="1"/>
      <c r="AT1380" s="8"/>
      <c r="AU1380" s="1"/>
      <c r="AV1380" s="1"/>
      <c r="AW1380" s="3"/>
      <c r="AX1380" s="3"/>
      <c r="AY1380" s="4"/>
      <c r="AZ1380" s="4"/>
      <c r="BA1380" s="4"/>
      <c r="BB1380" s="1"/>
      <c r="BC1380" s="1"/>
      <c r="BD1380" s="1"/>
      <c r="BE1380" s="1"/>
      <c r="BF1380" s="1"/>
      <c r="BG1380" s="1"/>
      <c r="BH1380" s="1"/>
      <c r="BI1380" s="1"/>
    </row>
    <row r="1381" spans="1:61" x14ac:dyDescent="0.2">
      <c r="A1381" s="125">
        <f t="shared" si="760"/>
        <v>43272</v>
      </c>
      <c r="B1381" s="177">
        <f t="shared" si="745"/>
        <v>285644.60234626842</v>
      </c>
      <c r="C1381" s="3">
        <f t="shared" si="761"/>
        <v>38562021.316746235</v>
      </c>
      <c r="D1381" s="177">
        <f t="shared" si="762"/>
        <v>227175.07913666</v>
      </c>
      <c r="E1381" s="177">
        <f t="shared" si="763"/>
        <v>26246.17431151</v>
      </c>
      <c r="F1381" s="178">
        <f t="shared" si="746"/>
        <v>200928.90482515001</v>
      </c>
      <c r="G1381" s="179">
        <f t="shared" si="764"/>
        <v>4961.84</v>
      </c>
      <c r="H1381" s="180">
        <f>IF(AND(N1381=1,N1380&gt;1),VLOOKUP(A1380,[1]Plan1!$CW$105:$CY$215,3),H1380)</f>
        <v>4981.6899999999996</v>
      </c>
      <c r="I1381" s="181">
        <f t="shared" si="747"/>
        <v>43202</v>
      </c>
      <c r="J1381" s="181">
        <f t="shared" si="765"/>
        <v>43232</v>
      </c>
      <c r="K1381" s="182">
        <f t="shared" si="748"/>
        <v>4.0005320606870676E-3</v>
      </c>
      <c r="L1381" s="213">
        <f t="shared" si="766"/>
        <v>43291</v>
      </c>
      <c r="M1381" s="183">
        <f t="shared" si="767"/>
        <v>21</v>
      </c>
      <c r="N1381" s="183">
        <f t="shared" si="749"/>
        <v>8</v>
      </c>
      <c r="O1381" s="177">
        <f t="shared" si="750"/>
        <v>1.00152212</v>
      </c>
      <c r="P1381" s="184">
        <f t="shared" si="744"/>
        <v>1.0021995699999999</v>
      </c>
      <c r="Q1381" s="184">
        <f t="shared" si="768"/>
        <v>1.2533937608338506</v>
      </c>
      <c r="R1381" s="177">
        <f t="shared" si="743"/>
        <v>1.2553015700000001</v>
      </c>
      <c r="S1381" s="177">
        <f t="shared" si="769"/>
        <v>1.24951879</v>
      </c>
      <c r="T1381" s="177">
        <f t="shared" si="751"/>
        <v>283859.53000099002</v>
      </c>
      <c r="U1381" s="177">
        <f t="shared" si="752"/>
        <v>6548.9136563370575</v>
      </c>
      <c r="V1381" s="177">
        <f t="shared" si="753"/>
        <v>51297.464860241387</v>
      </c>
      <c r="W1381" s="177">
        <f t="shared" si="754"/>
        <v>285021.45765323844</v>
      </c>
      <c r="X1381" s="185">
        <f t="shared" si="755"/>
        <v>0</v>
      </c>
      <c r="Y1381" s="177">
        <f t="shared" si="756"/>
        <v>0</v>
      </c>
      <c r="Z1381" s="186">
        <f t="shared" si="757"/>
        <v>0</v>
      </c>
      <c r="AA1381" s="177">
        <f t="shared" si="770"/>
        <v>0</v>
      </c>
      <c r="AB1381" s="187">
        <f t="shared" si="771"/>
        <v>7.1215000000000001E-2</v>
      </c>
      <c r="AC1381" s="185">
        <f t="shared" si="758"/>
        <v>8</v>
      </c>
      <c r="AD1381" s="185">
        <v>252</v>
      </c>
      <c r="AE1381" s="184">
        <f t="shared" si="774"/>
        <v>1.002186308</v>
      </c>
      <c r="AF1381" s="177">
        <f t="shared" si="773"/>
        <v>620.60436130999994</v>
      </c>
      <c r="AG1381" s="177">
        <f t="shared" si="759"/>
        <v>623.14469302999998</v>
      </c>
      <c r="AH1381" s="188">
        <f t="shared" si="772"/>
        <v>0</v>
      </c>
      <c r="AI1381" s="188"/>
      <c r="AJ1381" s="188"/>
      <c r="AK1381" s="188"/>
      <c r="AL1381" s="8"/>
      <c r="AM1381" s="8"/>
      <c r="AN1381" s="8"/>
      <c r="AO1381" s="8"/>
      <c r="AP1381" s="8"/>
      <c r="AQ1381" s="8"/>
      <c r="AR1381" s="5"/>
      <c r="AS1381" s="1"/>
      <c r="AT1381" s="8"/>
      <c r="AU1381" s="1"/>
      <c r="AV1381" s="1"/>
      <c r="AW1381" s="3"/>
      <c r="AX1381" s="3"/>
      <c r="AY1381" s="4"/>
      <c r="AZ1381" s="4"/>
      <c r="BA1381" s="4"/>
      <c r="BB1381" s="1"/>
      <c r="BC1381" s="1"/>
      <c r="BD1381" s="1"/>
      <c r="BE1381" s="1"/>
      <c r="BF1381" s="1"/>
      <c r="BG1381" s="1"/>
      <c r="BH1381" s="1"/>
      <c r="BI1381" s="1"/>
    </row>
    <row r="1382" spans="1:61" x14ac:dyDescent="0.2">
      <c r="A1382" s="125">
        <f t="shared" si="760"/>
        <v>43273</v>
      </c>
      <c r="B1382" s="177">
        <f t="shared" si="745"/>
        <v>285770.66875554115</v>
      </c>
      <c r="C1382" s="3">
        <f t="shared" si="761"/>
        <v>38579040.281998053</v>
      </c>
      <c r="D1382" s="177">
        <f t="shared" si="762"/>
        <v>227175.07913666</v>
      </c>
      <c r="E1382" s="177">
        <f t="shared" si="763"/>
        <v>26246.17431151</v>
      </c>
      <c r="F1382" s="178">
        <f t="shared" si="746"/>
        <v>200928.90482515001</v>
      </c>
      <c r="G1382" s="179">
        <f t="shared" si="764"/>
        <v>4961.84</v>
      </c>
      <c r="H1382" s="180">
        <f>IF(AND(N1382=1,N1381&gt;1),VLOOKUP(A1381,[1]Plan1!$CW$105:$CY$215,3),H1381)</f>
        <v>4981.6899999999996</v>
      </c>
      <c r="I1382" s="181">
        <f t="shared" si="747"/>
        <v>43202</v>
      </c>
      <c r="J1382" s="181">
        <f t="shared" si="765"/>
        <v>43232</v>
      </c>
      <c r="K1382" s="182">
        <f t="shared" si="748"/>
        <v>4.0005320606870676E-3</v>
      </c>
      <c r="L1382" s="213">
        <f t="shared" si="766"/>
        <v>43291</v>
      </c>
      <c r="M1382" s="183">
        <f t="shared" si="767"/>
        <v>21</v>
      </c>
      <c r="N1382" s="183">
        <f t="shared" si="749"/>
        <v>9</v>
      </c>
      <c r="O1382" s="177">
        <f t="shared" si="750"/>
        <v>1.0017125499999999</v>
      </c>
      <c r="P1382" s="184">
        <f t="shared" si="744"/>
        <v>1.0021995699999999</v>
      </c>
      <c r="Q1382" s="184">
        <f t="shared" si="768"/>
        <v>1.2533937608338506</v>
      </c>
      <c r="R1382" s="177">
        <f t="shared" si="743"/>
        <v>1.2555402600000001</v>
      </c>
      <c r="S1382" s="177">
        <f t="shared" si="769"/>
        <v>1.24951879</v>
      </c>
      <c r="T1382" s="177">
        <f t="shared" si="751"/>
        <v>283859.53000099002</v>
      </c>
      <c r="U1382" s="177">
        <f t="shared" si="752"/>
        <v>6548.9136563370575</v>
      </c>
      <c r="V1382" s="177">
        <f t="shared" si="753"/>
        <v>51345.424580534105</v>
      </c>
      <c r="W1382" s="177">
        <f t="shared" si="754"/>
        <v>285069.41737353115</v>
      </c>
      <c r="X1382" s="185">
        <f t="shared" si="755"/>
        <v>0</v>
      </c>
      <c r="Y1382" s="177">
        <f t="shared" si="756"/>
        <v>0</v>
      </c>
      <c r="Z1382" s="186">
        <f t="shared" si="757"/>
        <v>0</v>
      </c>
      <c r="AA1382" s="177">
        <f t="shared" si="770"/>
        <v>0</v>
      </c>
      <c r="AB1382" s="187">
        <f t="shared" si="771"/>
        <v>7.1215000000000001E-2</v>
      </c>
      <c r="AC1382" s="185">
        <f t="shared" si="758"/>
        <v>9</v>
      </c>
      <c r="AD1382" s="185">
        <v>252</v>
      </c>
      <c r="AE1382" s="184">
        <f t="shared" si="774"/>
        <v>1.0024599320000001</v>
      </c>
      <c r="AF1382" s="177">
        <f t="shared" si="773"/>
        <v>698.27514135000001</v>
      </c>
      <c r="AG1382" s="177">
        <f t="shared" si="759"/>
        <v>701.25138201000004</v>
      </c>
      <c r="AH1382" s="188">
        <f t="shared" si="772"/>
        <v>0</v>
      </c>
      <c r="AI1382" s="188"/>
      <c r="AJ1382" s="188"/>
      <c r="AK1382" s="188"/>
      <c r="AL1382" s="8"/>
      <c r="AM1382" s="8"/>
      <c r="AN1382" s="8"/>
      <c r="AO1382" s="8"/>
      <c r="AP1382" s="8"/>
      <c r="AQ1382" s="8"/>
      <c r="AR1382" s="5"/>
      <c r="AS1382" s="1"/>
      <c r="AT1382" s="8"/>
      <c r="AU1382" s="1"/>
      <c r="AV1382" s="1"/>
      <c r="AW1382" s="3"/>
      <c r="AX1382" s="3"/>
      <c r="AY1382" s="4"/>
      <c r="AZ1382" s="4"/>
      <c r="BA1382" s="4"/>
      <c r="BB1382" s="1"/>
      <c r="BC1382" s="1"/>
      <c r="BD1382" s="1"/>
      <c r="BE1382" s="1"/>
      <c r="BF1382" s="1"/>
      <c r="BG1382" s="1"/>
      <c r="BH1382" s="1"/>
      <c r="BI1382" s="1"/>
    </row>
    <row r="1383" spans="1:61" x14ac:dyDescent="0.2">
      <c r="A1383" s="125">
        <f t="shared" si="760"/>
        <v>43274</v>
      </c>
      <c r="B1383" s="177">
        <f t="shared" si="745"/>
        <v>285896.79085361003</v>
      </c>
      <c r="C1383" s="3">
        <f t="shared" si="761"/>
        <v>38596066.765237354</v>
      </c>
      <c r="D1383" s="177">
        <f t="shared" si="762"/>
        <v>227175.07913666</v>
      </c>
      <c r="E1383" s="177">
        <f t="shared" si="763"/>
        <v>26246.17431151</v>
      </c>
      <c r="F1383" s="178">
        <f t="shared" si="746"/>
        <v>200928.90482515001</v>
      </c>
      <c r="G1383" s="179">
        <f t="shared" si="764"/>
        <v>4961.84</v>
      </c>
      <c r="H1383" s="180">
        <f>IF(AND(N1383=1,N1382&gt;1),VLOOKUP(A1382,[1]Plan1!$CW$105:$CY$215,3),H1382)</f>
        <v>4981.6899999999996</v>
      </c>
      <c r="I1383" s="181">
        <f t="shared" si="747"/>
        <v>43202</v>
      </c>
      <c r="J1383" s="181">
        <f t="shared" si="765"/>
        <v>43232</v>
      </c>
      <c r="K1383" s="182">
        <f t="shared" si="748"/>
        <v>4.0005320606870676E-3</v>
      </c>
      <c r="L1383" s="213">
        <f t="shared" si="766"/>
        <v>43291</v>
      </c>
      <c r="M1383" s="183">
        <f t="shared" si="767"/>
        <v>21</v>
      </c>
      <c r="N1383" s="183">
        <f t="shared" si="749"/>
        <v>10</v>
      </c>
      <c r="O1383" s="177">
        <f t="shared" si="750"/>
        <v>1.0019030200000001</v>
      </c>
      <c r="P1383" s="184">
        <f t="shared" si="744"/>
        <v>1.0021995699999999</v>
      </c>
      <c r="Q1383" s="184">
        <f t="shared" si="768"/>
        <v>1.2533937608338506</v>
      </c>
      <c r="R1383" s="177">
        <f t="shared" si="743"/>
        <v>1.25577899</v>
      </c>
      <c r="S1383" s="177">
        <f t="shared" si="769"/>
        <v>1.24951879</v>
      </c>
      <c r="T1383" s="177">
        <f t="shared" si="751"/>
        <v>283859.53000099002</v>
      </c>
      <c r="U1383" s="177">
        <f t="shared" si="752"/>
        <v>6548.9136563370575</v>
      </c>
      <c r="V1383" s="177">
        <f t="shared" si="753"/>
        <v>51393.392337983001</v>
      </c>
      <c r="W1383" s="177">
        <f t="shared" si="754"/>
        <v>285117.38513098005</v>
      </c>
      <c r="X1383" s="185">
        <f t="shared" si="755"/>
        <v>0</v>
      </c>
      <c r="Y1383" s="177">
        <f t="shared" si="756"/>
        <v>0</v>
      </c>
      <c r="Z1383" s="186">
        <f t="shared" si="757"/>
        <v>0</v>
      </c>
      <c r="AA1383" s="177">
        <f t="shared" si="770"/>
        <v>0</v>
      </c>
      <c r="AB1383" s="187">
        <f t="shared" si="771"/>
        <v>7.1215000000000001E-2</v>
      </c>
      <c r="AC1383" s="185">
        <f t="shared" si="758"/>
        <v>10</v>
      </c>
      <c r="AD1383" s="185">
        <v>252</v>
      </c>
      <c r="AE1383" s="184">
        <f t="shared" si="774"/>
        <v>1.0027336309999999</v>
      </c>
      <c r="AF1383" s="177">
        <f t="shared" si="773"/>
        <v>775.96721085000001</v>
      </c>
      <c r="AG1383" s="177">
        <f t="shared" si="759"/>
        <v>779.40572263000001</v>
      </c>
      <c r="AH1383" s="188">
        <f t="shared" si="772"/>
        <v>0</v>
      </c>
      <c r="AI1383" s="188"/>
      <c r="AJ1383" s="188"/>
      <c r="AK1383" s="188"/>
      <c r="AL1383" s="8"/>
      <c r="AM1383" s="8"/>
      <c r="AN1383" s="8"/>
      <c r="AO1383" s="8"/>
      <c r="AP1383" s="8"/>
      <c r="AQ1383" s="8"/>
      <c r="AR1383" s="5"/>
      <c r="AS1383" s="1"/>
      <c r="AT1383" s="8"/>
      <c r="AU1383" s="1"/>
      <c r="AV1383" s="1"/>
      <c r="AW1383" s="3"/>
      <c r="AX1383" s="3"/>
      <c r="AY1383" s="4"/>
      <c r="AZ1383" s="4"/>
      <c r="BA1383" s="4"/>
      <c r="BB1383" s="1"/>
      <c r="BC1383" s="1"/>
      <c r="BD1383" s="1"/>
      <c r="BE1383" s="1"/>
      <c r="BF1383" s="1"/>
      <c r="BG1383" s="1"/>
      <c r="BH1383" s="1"/>
      <c r="BI1383" s="1"/>
    </row>
    <row r="1384" spans="1:61" x14ac:dyDescent="0.2">
      <c r="A1384" s="125">
        <f t="shared" si="760"/>
        <v>43275</v>
      </c>
      <c r="B1384" s="177">
        <f t="shared" si="745"/>
        <v>285896.79085361003</v>
      </c>
      <c r="C1384" s="3">
        <f t="shared" si="761"/>
        <v>38596066.765237354</v>
      </c>
      <c r="D1384" s="177">
        <f t="shared" si="762"/>
        <v>227175.07913666</v>
      </c>
      <c r="E1384" s="177">
        <f t="shared" si="763"/>
        <v>26246.17431151</v>
      </c>
      <c r="F1384" s="178">
        <f t="shared" si="746"/>
        <v>200928.90482515001</v>
      </c>
      <c r="G1384" s="179">
        <f t="shared" si="764"/>
        <v>4961.84</v>
      </c>
      <c r="H1384" s="180">
        <f>IF(AND(N1384=1,N1383&gt;1),VLOOKUP(A1383,[1]Plan1!$CW$105:$CY$215,3),H1383)</f>
        <v>4981.6899999999996</v>
      </c>
      <c r="I1384" s="181">
        <f t="shared" si="747"/>
        <v>43202</v>
      </c>
      <c r="J1384" s="181">
        <f t="shared" si="765"/>
        <v>43232</v>
      </c>
      <c r="K1384" s="182">
        <f t="shared" si="748"/>
        <v>4.0005320606870676E-3</v>
      </c>
      <c r="L1384" s="213">
        <f t="shared" si="766"/>
        <v>43291</v>
      </c>
      <c r="M1384" s="183">
        <f t="shared" si="767"/>
        <v>21</v>
      </c>
      <c r="N1384" s="183">
        <f t="shared" si="749"/>
        <v>10</v>
      </c>
      <c r="O1384" s="177">
        <f t="shared" si="750"/>
        <v>1.0019030200000001</v>
      </c>
      <c r="P1384" s="184">
        <f t="shared" si="744"/>
        <v>1.0021995699999999</v>
      </c>
      <c r="Q1384" s="184">
        <f t="shared" si="768"/>
        <v>1.2533937608338506</v>
      </c>
      <c r="R1384" s="177">
        <f t="shared" si="743"/>
        <v>1.25577899</v>
      </c>
      <c r="S1384" s="177">
        <f t="shared" si="769"/>
        <v>1.24951879</v>
      </c>
      <c r="T1384" s="177">
        <f t="shared" si="751"/>
        <v>283859.53000099002</v>
      </c>
      <c r="U1384" s="177">
        <f t="shared" si="752"/>
        <v>6548.9136563370575</v>
      </c>
      <c r="V1384" s="177">
        <f t="shared" si="753"/>
        <v>51393.392337983001</v>
      </c>
      <c r="W1384" s="177">
        <f t="shared" si="754"/>
        <v>285117.38513098005</v>
      </c>
      <c r="X1384" s="185">
        <f t="shared" si="755"/>
        <v>0</v>
      </c>
      <c r="Y1384" s="177">
        <f t="shared" si="756"/>
        <v>0</v>
      </c>
      <c r="Z1384" s="186">
        <f t="shared" si="757"/>
        <v>0</v>
      </c>
      <c r="AA1384" s="177">
        <f t="shared" si="770"/>
        <v>0</v>
      </c>
      <c r="AB1384" s="187">
        <f t="shared" si="771"/>
        <v>7.1215000000000001E-2</v>
      </c>
      <c r="AC1384" s="185">
        <f t="shared" si="758"/>
        <v>10</v>
      </c>
      <c r="AD1384" s="185">
        <v>252</v>
      </c>
      <c r="AE1384" s="184">
        <f t="shared" si="774"/>
        <v>1.0027336309999999</v>
      </c>
      <c r="AF1384" s="177">
        <f t="shared" si="773"/>
        <v>775.96721085000001</v>
      </c>
      <c r="AG1384" s="177">
        <f t="shared" si="759"/>
        <v>779.40572263000001</v>
      </c>
      <c r="AH1384" s="188">
        <f t="shared" si="772"/>
        <v>0</v>
      </c>
      <c r="AI1384" s="188"/>
      <c r="AJ1384" s="188"/>
      <c r="AK1384" s="188"/>
      <c r="AL1384" s="8"/>
      <c r="AM1384" s="8"/>
      <c r="AN1384" s="8"/>
      <c r="AO1384" s="8"/>
      <c r="AP1384" s="8"/>
      <c r="AQ1384" s="8"/>
      <c r="AR1384" s="5"/>
      <c r="AS1384" s="1"/>
      <c r="AT1384" s="8"/>
      <c r="AU1384" s="1"/>
      <c r="AV1384" s="1"/>
      <c r="AW1384" s="3"/>
      <c r="AX1384" s="3"/>
      <c r="AY1384" s="4"/>
      <c r="AZ1384" s="4"/>
      <c r="BA1384" s="4"/>
      <c r="BB1384" s="1"/>
      <c r="BC1384" s="1"/>
      <c r="BD1384" s="1"/>
      <c r="BE1384" s="1"/>
      <c r="BF1384" s="1"/>
      <c r="BG1384" s="1"/>
      <c r="BH1384" s="1"/>
      <c r="BI1384" s="1"/>
    </row>
    <row r="1385" spans="1:61" x14ac:dyDescent="0.2">
      <c r="A1385" s="125">
        <f t="shared" si="760"/>
        <v>43276</v>
      </c>
      <c r="B1385" s="177">
        <f t="shared" si="745"/>
        <v>285896.79085361003</v>
      </c>
      <c r="C1385" s="3">
        <f t="shared" si="761"/>
        <v>38596066.765237354</v>
      </c>
      <c r="D1385" s="177">
        <f t="shared" si="762"/>
        <v>227175.07913666</v>
      </c>
      <c r="E1385" s="177">
        <f t="shared" si="763"/>
        <v>26246.17431151</v>
      </c>
      <c r="F1385" s="178">
        <f t="shared" si="746"/>
        <v>200928.90482515001</v>
      </c>
      <c r="G1385" s="179">
        <f t="shared" si="764"/>
        <v>4961.84</v>
      </c>
      <c r="H1385" s="180">
        <f>IF(AND(N1385=1,N1384&gt;1),VLOOKUP(A1384,[1]Plan1!$CW$105:$CY$215,3),H1384)</f>
        <v>4981.6899999999996</v>
      </c>
      <c r="I1385" s="181">
        <f t="shared" si="747"/>
        <v>43202</v>
      </c>
      <c r="J1385" s="181">
        <f t="shared" si="765"/>
        <v>43232</v>
      </c>
      <c r="K1385" s="182">
        <f t="shared" si="748"/>
        <v>4.0005320606870676E-3</v>
      </c>
      <c r="L1385" s="213">
        <f t="shared" si="766"/>
        <v>43291</v>
      </c>
      <c r="M1385" s="183">
        <f t="shared" si="767"/>
        <v>21</v>
      </c>
      <c r="N1385" s="183">
        <f t="shared" si="749"/>
        <v>10</v>
      </c>
      <c r="O1385" s="177">
        <f t="shared" si="750"/>
        <v>1.0019030200000001</v>
      </c>
      <c r="P1385" s="184">
        <f t="shared" si="744"/>
        <v>1.0021995699999999</v>
      </c>
      <c r="Q1385" s="184">
        <f t="shared" si="768"/>
        <v>1.2533937608338506</v>
      </c>
      <c r="R1385" s="177">
        <f t="shared" ref="R1385:R1448" si="775">TRUNC(TRUNC((O1385*Q1385),15),8)</f>
        <v>1.25577899</v>
      </c>
      <c r="S1385" s="177">
        <f t="shared" si="769"/>
        <v>1.24951879</v>
      </c>
      <c r="T1385" s="177">
        <f t="shared" si="751"/>
        <v>283859.53000099002</v>
      </c>
      <c r="U1385" s="177">
        <f t="shared" si="752"/>
        <v>6548.9136563370575</v>
      </c>
      <c r="V1385" s="177">
        <f t="shared" si="753"/>
        <v>51393.392337983001</v>
      </c>
      <c r="W1385" s="177">
        <f t="shared" si="754"/>
        <v>285117.38513098005</v>
      </c>
      <c r="X1385" s="185">
        <f t="shared" si="755"/>
        <v>0</v>
      </c>
      <c r="Y1385" s="177">
        <f t="shared" si="756"/>
        <v>0</v>
      </c>
      <c r="Z1385" s="186">
        <f t="shared" si="757"/>
        <v>0</v>
      </c>
      <c r="AA1385" s="177">
        <f t="shared" si="770"/>
        <v>0</v>
      </c>
      <c r="AB1385" s="187">
        <f t="shared" si="771"/>
        <v>7.1215000000000001E-2</v>
      </c>
      <c r="AC1385" s="185">
        <f t="shared" si="758"/>
        <v>10</v>
      </c>
      <c r="AD1385" s="185">
        <v>252</v>
      </c>
      <c r="AE1385" s="184">
        <f t="shared" si="774"/>
        <v>1.0027336309999999</v>
      </c>
      <c r="AF1385" s="177">
        <f t="shared" si="773"/>
        <v>775.96721085000001</v>
      </c>
      <c r="AG1385" s="177">
        <f t="shared" si="759"/>
        <v>779.40572263000001</v>
      </c>
      <c r="AH1385" s="188">
        <f t="shared" si="772"/>
        <v>0</v>
      </c>
      <c r="AI1385" s="188"/>
      <c r="AJ1385" s="188"/>
      <c r="AK1385" s="188"/>
      <c r="AL1385" s="8"/>
      <c r="AM1385" s="8"/>
      <c r="AN1385" s="8"/>
      <c r="AO1385" s="8"/>
      <c r="AP1385" s="8"/>
      <c r="AQ1385" s="8"/>
      <c r="AR1385" s="5"/>
      <c r="AS1385" s="1"/>
      <c r="AT1385" s="8"/>
      <c r="AU1385" s="1"/>
      <c r="AV1385" s="1"/>
      <c r="AW1385" s="3"/>
      <c r="AX1385" s="3"/>
      <c r="AY1385" s="4"/>
      <c r="AZ1385" s="4"/>
      <c r="BA1385" s="4"/>
      <c r="BB1385" s="1"/>
      <c r="BC1385" s="1"/>
      <c r="BD1385" s="1"/>
      <c r="BE1385" s="1"/>
      <c r="BF1385" s="1"/>
      <c r="BG1385" s="1"/>
      <c r="BH1385" s="1"/>
      <c r="BI1385" s="1"/>
    </row>
    <row r="1386" spans="1:61" x14ac:dyDescent="0.2">
      <c r="A1386" s="125">
        <f t="shared" si="760"/>
        <v>43277</v>
      </c>
      <c r="B1386" s="177">
        <f t="shared" si="745"/>
        <v>286022.96865785512</v>
      </c>
      <c r="C1386" s="3">
        <f t="shared" si="761"/>
        <v>38613100.768810444</v>
      </c>
      <c r="D1386" s="177">
        <f t="shared" si="762"/>
        <v>227175.07913666</v>
      </c>
      <c r="E1386" s="177">
        <f t="shared" si="763"/>
        <v>26246.17431151</v>
      </c>
      <c r="F1386" s="178">
        <f t="shared" si="746"/>
        <v>200928.90482515001</v>
      </c>
      <c r="G1386" s="179">
        <f t="shared" si="764"/>
        <v>4961.84</v>
      </c>
      <c r="H1386" s="180">
        <f>IF(AND(N1386=1,N1385&gt;1),VLOOKUP(A1385,[1]Plan1!$CW$105:$CY$215,3),H1385)</f>
        <v>4981.6899999999996</v>
      </c>
      <c r="I1386" s="181">
        <f t="shared" si="747"/>
        <v>43202</v>
      </c>
      <c r="J1386" s="181">
        <f t="shared" si="765"/>
        <v>43232</v>
      </c>
      <c r="K1386" s="182">
        <f t="shared" si="748"/>
        <v>4.0005320606870676E-3</v>
      </c>
      <c r="L1386" s="213">
        <f t="shared" si="766"/>
        <v>43291</v>
      </c>
      <c r="M1386" s="183">
        <f t="shared" si="767"/>
        <v>21</v>
      </c>
      <c r="N1386" s="183">
        <f t="shared" si="749"/>
        <v>11</v>
      </c>
      <c r="O1386" s="177">
        <f t="shared" si="750"/>
        <v>1.0020935200000001</v>
      </c>
      <c r="P1386" s="184">
        <f t="shared" ref="P1386:P1449" si="776">IF(L1386&gt;L1385,O1385,P1385)</f>
        <v>1.0021995699999999</v>
      </c>
      <c r="Q1386" s="184">
        <f t="shared" si="768"/>
        <v>1.2533937608338506</v>
      </c>
      <c r="R1386" s="177">
        <f t="shared" si="775"/>
        <v>1.25601776</v>
      </c>
      <c r="S1386" s="177">
        <f t="shared" si="769"/>
        <v>1.24951879</v>
      </c>
      <c r="T1386" s="177">
        <f t="shared" si="751"/>
        <v>283859.53000099002</v>
      </c>
      <c r="U1386" s="177">
        <f t="shared" si="752"/>
        <v>6548.9136563370575</v>
      </c>
      <c r="V1386" s="177">
        <f t="shared" si="753"/>
        <v>51441.36813258809</v>
      </c>
      <c r="W1386" s="177">
        <f t="shared" si="754"/>
        <v>285165.36092558515</v>
      </c>
      <c r="X1386" s="185">
        <f t="shared" si="755"/>
        <v>0</v>
      </c>
      <c r="Y1386" s="177">
        <f t="shared" si="756"/>
        <v>0</v>
      </c>
      <c r="Z1386" s="186">
        <f t="shared" si="757"/>
        <v>0</v>
      </c>
      <c r="AA1386" s="177">
        <f t="shared" si="770"/>
        <v>0</v>
      </c>
      <c r="AB1386" s="187">
        <f t="shared" si="771"/>
        <v>7.1215000000000001E-2</v>
      </c>
      <c r="AC1386" s="185">
        <f t="shared" si="758"/>
        <v>11</v>
      </c>
      <c r="AD1386" s="185">
        <v>252</v>
      </c>
      <c r="AE1386" s="184">
        <f t="shared" si="774"/>
        <v>1.003007405</v>
      </c>
      <c r="AF1386" s="177">
        <f t="shared" si="773"/>
        <v>853.68056981999996</v>
      </c>
      <c r="AG1386" s="177">
        <f t="shared" si="759"/>
        <v>857.60773227000004</v>
      </c>
      <c r="AH1386" s="188">
        <f t="shared" si="772"/>
        <v>0</v>
      </c>
      <c r="AI1386" s="188"/>
      <c r="AJ1386" s="188"/>
      <c r="AK1386" s="188"/>
      <c r="AL1386" s="8"/>
      <c r="AM1386" s="8"/>
      <c r="AN1386" s="8"/>
      <c r="AO1386" s="8"/>
      <c r="AP1386" s="8"/>
      <c r="AQ1386" s="8"/>
      <c r="AR1386" s="5"/>
      <c r="AS1386" s="1"/>
      <c r="AT1386" s="8"/>
      <c r="AU1386" s="1"/>
      <c r="AV1386" s="1"/>
      <c r="AW1386" s="3"/>
      <c r="AX1386" s="3"/>
      <c r="AY1386" s="4"/>
      <c r="AZ1386" s="4"/>
      <c r="BA1386" s="4"/>
      <c r="BB1386" s="1"/>
      <c r="BC1386" s="1"/>
      <c r="BD1386" s="1"/>
      <c r="BE1386" s="1"/>
      <c r="BF1386" s="1"/>
      <c r="BG1386" s="1"/>
      <c r="BH1386" s="1"/>
      <c r="BI1386" s="1"/>
    </row>
    <row r="1387" spans="1:61" x14ac:dyDescent="0.2">
      <c r="A1387" s="125">
        <f t="shared" si="760"/>
        <v>43278</v>
      </c>
      <c r="B1387" s="177">
        <f t="shared" si="745"/>
        <v>286149.20391634555</v>
      </c>
      <c r="C1387" s="3">
        <f t="shared" si="761"/>
        <v>38630142.528706647</v>
      </c>
      <c r="D1387" s="177">
        <f t="shared" si="762"/>
        <v>227175.07913666</v>
      </c>
      <c r="E1387" s="177">
        <f t="shared" si="763"/>
        <v>26246.17431151</v>
      </c>
      <c r="F1387" s="178">
        <f t="shared" si="746"/>
        <v>200928.90482515001</v>
      </c>
      <c r="G1387" s="179">
        <f t="shared" si="764"/>
        <v>4961.84</v>
      </c>
      <c r="H1387" s="180">
        <f>IF(AND(N1387=1,N1386&gt;1),VLOOKUP(A1386,[1]Plan1!$CW$105:$CY$215,3),H1386)</f>
        <v>4981.6899999999996</v>
      </c>
      <c r="I1387" s="181">
        <f t="shared" si="747"/>
        <v>43202</v>
      </c>
      <c r="J1387" s="181">
        <f t="shared" si="765"/>
        <v>43232</v>
      </c>
      <c r="K1387" s="182">
        <f t="shared" si="748"/>
        <v>4.0005320606870676E-3</v>
      </c>
      <c r="L1387" s="213">
        <f t="shared" si="766"/>
        <v>43291</v>
      </c>
      <c r="M1387" s="183">
        <f t="shared" si="767"/>
        <v>21</v>
      </c>
      <c r="N1387" s="183">
        <f t="shared" si="749"/>
        <v>12</v>
      </c>
      <c r="O1387" s="177">
        <f t="shared" si="750"/>
        <v>1.00228406</v>
      </c>
      <c r="P1387" s="184">
        <f t="shared" si="776"/>
        <v>1.0021995699999999</v>
      </c>
      <c r="Q1387" s="184">
        <f t="shared" si="768"/>
        <v>1.2533937608338506</v>
      </c>
      <c r="R1387" s="177">
        <f t="shared" si="775"/>
        <v>1.2562565800000001</v>
      </c>
      <c r="S1387" s="177">
        <f t="shared" si="769"/>
        <v>1.24951879</v>
      </c>
      <c r="T1387" s="177">
        <f t="shared" si="751"/>
        <v>283859.53000099002</v>
      </c>
      <c r="U1387" s="177">
        <f t="shared" si="752"/>
        <v>6548.9136563370575</v>
      </c>
      <c r="V1387" s="177">
        <f t="shared" si="753"/>
        <v>51489.353973638455</v>
      </c>
      <c r="W1387" s="177">
        <f t="shared" si="754"/>
        <v>285213.34676663554</v>
      </c>
      <c r="X1387" s="185">
        <f t="shared" si="755"/>
        <v>0</v>
      </c>
      <c r="Y1387" s="177">
        <f t="shared" si="756"/>
        <v>0</v>
      </c>
      <c r="Z1387" s="186">
        <f t="shared" si="757"/>
        <v>0</v>
      </c>
      <c r="AA1387" s="177">
        <f t="shared" si="770"/>
        <v>0</v>
      </c>
      <c r="AB1387" s="187">
        <f t="shared" si="771"/>
        <v>7.1215000000000001E-2</v>
      </c>
      <c r="AC1387" s="185">
        <f t="shared" si="758"/>
        <v>12</v>
      </c>
      <c r="AD1387" s="185">
        <v>252</v>
      </c>
      <c r="AE1387" s="184">
        <f t="shared" si="774"/>
        <v>1.0032812529999999</v>
      </c>
      <c r="AF1387" s="177">
        <f t="shared" si="773"/>
        <v>931.41493438999998</v>
      </c>
      <c r="AG1387" s="177">
        <f t="shared" si="759"/>
        <v>935.85714971000004</v>
      </c>
      <c r="AH1387" s="188">
        <f t="shared" si="772"/>
        <v>0</v>
      </c>
      <c r="AI1387" s="188"/>
      <c r="AJ1387" s="188"/>
      <c r="AK1387" s="188"/>
      <c r="AL1387" s="8"/>
      <c r="AM1387" s="8"/>
      <c r="AN1387" s="8"/>
      <c r="AO1387" s="8"/>
      <c r="AP1387" s="8"/>
      <c r="AQ1387" s="8"/>
      <c r="AR1387" s="5"/>
      <c r="AS1387" s="1"/>
      <c r="AT1387" s="8"/>
      <c r="AU1387" s="1"/>
      <c r="AV1387" s="1"/>
      <c r="AW1387" s="3"/>
      <c r="AX1387" s="3"/>
      <c r="AY1387" s="4"/>
      <c r="AZ1387" s="4"/>
      <c r="BA1387" s="4"/>
      <c r="BB1387" s="1"/>
      <c r="BC1387" s="1"/>
      <c r="BD1387" s="1"/>
      <c r="BE1387" s="1"/>
      <c r="BF1387" s="1"/>
      <c r="BG1387" s="1"/>
      <c r="BH1387" s="1"/>
      <c r="BI1387" s="1"/>
    </row>
    <row r="1388" spans="1:61" x14ac:dyDescent="0.2">
      <c r="A1388" s="125">
        <f t="shared" si="760"/>
        <v>43279</v>
      </c>
      <c r="B1388" s="177">
        <f t="shared" si="745"/>
        <v>286275.49520208203</v>
      </c>
      <c r="C1388" s="3">
        <f t="shared" si="761"/>
        <v>38647191.852281071</v>
      </c>
      <c r="D1388" s="177">
        <f t="shared" si="762"/>
        <v>227175.07913666</v>
      </c>
      <c r="E1388" s="177">
        <f t="shared" si="763"/>
        <v>26246.17431151</v>
      </c>
      <c r="F1388" s="178">
        <f t="shared" si="746"/>
        <v>200928.90482515001</v>
      </c>
      <c r="G1388" s="179">
        <f t="shared" si="764"/>
        <v>4961.84</v>
      </c>
      <c r="H1388" s="180">
        <f>IF(AND(N1388=1,N1387&gt;1),VLOOKUP(A1387,[1]Plan1!$CW$105:$CY$215,3),H1387)</f>
        <v>4981.6899999999996</v>
      </c>
      <c r="I1388" s="181">
        <f t="shared" si="747"/>
        <v>43202</v>
      </c>
      <c r="J1388" s="181">
        <f t="shared" si="765"/>
        <v>43232</v>
      </c>
      <c r="K1388" s="182">
        <f t="shared" si="748"/>
        <v>4.0005320606870676E-3</v>
      </c>
      <c r="L1388" s="213">
        <f t="shared" si="766"/>
        <v>43291</v>
      </c>
      <c r="M1388" s="183">
        <f t="shared" si="767"/>
        <v>21</v>
      </c>
      <c r="N1388" s="183">
        <f t="shared" si="749"/>
        <v>13</v>
      </c>
      <c r="O1388" s="177">
        <f t="shared" si="750"/>
        <v>1.00247463</v>
      </c>
      <c r="P1388" s="184">
        <f t="shared" si="776"/>
        <v>1.0021995699999999</v>
      </c>
      <c r="Q1388" s="184">
        <f t="shared" si="768"/>
        <v>1.2533937608338506</v>
      </c>
      <c r="R1388" s="177">
        <f t="shared" si="775"/>
        <v>1.2564954399999999</v>
      </c>
      <c r="S1388" s="177">
        <f t="shared" si="769"/>
        <v>1.24951879</v>
      </c>
      <c r="T1388" s="177">
        <f t="shared" si="751"/>
        <v>283859.53000099002</v>
      </c>
      <c r="U1388" s="177">
        <f t="shared" si="752"/>
        <v>6548.9136563370575</v>
      </c>
      <c r="V1388" s="177">
        <f t="shared" si="753"/>
        <v>51537.347851844956</v>
      </c>
      <c r="W1388" s="177">
        <f t="shared" si="754"/>
        <v>285261.34064484201</v>
      </c>
      <c r="X1388" s="185">
        <f t="shared" si="755"/>
        <v>0</v>
      </c>
      <c r="Y1388" s="177">
        <f t="shared" si="756"/>
        <v>0</v>
      </c>
      <c r="Z1388" s="186">
        <f t="shared" si="757"/>
        <v>0</v>
      </c>
      <c r="AA1388" s="177">
        <f t="shared" si="770"/>
        <v>0</v>
      </c>
      <c r="AB1388" s="187">
        <f t="shared" si="771"/>
        <v>7.1215000000000001E-2</v>
      </c>
      <c r="AC1388" s="185">
        <f t="shared" si="758"/>
        <v>13</v>
      </c>
      <c r="AD1388" s="185">
        <v>252</v>
      </c>
      <c r="AE1388" s="184">
        <f t="shared" si="774"/>
        <v>1.003555177</v>
      </c>
      <c r="AF1388" s="177">
        <f t="shared" si="773"/>
        <v>1009.17087229</v>
      </c>
      <c r="AG1388" s="177">
        <f t="shared" si="759"/>
        <v>1014.15455724</v>
      </c>
      <c r="AH1388" s="188">
        <f t="shared" si="772"/>
        <v>0</v>
      </c>
      <c r="AI1388" s="188"/>
      <c r="AJ1388" s="188"/>
      <c r="AK1388" s="188"/>
      <c r="AL1388" s="8"/>
      <c r="AM1388" s="8"/>
      <c r="AN1388" s="8"/>
      <c r="AO1388" s="8"/>
      <c r="AP1388" s="8"/>
      <c r="AQ1388" s="8"/>
      <c r="AR1388" s="5"/>
      <c r="AS1388" s="1"/>
      <c r="AT1388" s="8"/>
      <c r="AU1388" s="1"/>
      <c r="AV1388" s="1"/>
      <c r="AW1388" s="3"/>
      <c r="AX1388" s="3"/>
      <c r="AY1388" s="4"/>
      <c r="AZ1388" s="4"/>
      <c r="BA1388" s="4"/>
      <c r="BB1388" s="1"/>
      <c r="BC1388" s="1"/>
      <c r="BD1388" s="1"/>
      <c r="BE1388" s="1"/>
      <c r="BF1388" s="1"/>
      <c r="BG1388" s="1"/>
      <c r="BH1388" s="1"/>
      <c r="BI1388" s="1"/>
    </row>
    <row r="1389" spans="1:61" x14ac:dyDescent="0.2">
      <c r="A1389" s="125">
        <f t="shared" si="760"/>
        <v>43280</v>
      </c>
      <c r="B1389" s="177">
        <f t="shared" si="745"/>
        <v>286401.84397898376</v>
      </c>
      <c r="C1389" s="3">
        <f t="shared" si="761"/>
        <v>38664248.937162809</v>
      </c>
      <c r="D1389" s="177">
        <f t="shared" si="762"/>
        <v>227175.07913666</v>
      </c>
      <c r="E1389" s="177">
        <f t="shared" si="763"/>
        <v>26246.17431151</v>
      </c>
      <c r="F1389" s="178">
        <f t="shared" si="746"/>
        <v>200928.90482515001</v>
      </c>
      <c r="G1389" s="179">
        <f t="shared" si="764"/>
        <v>4961.84</v>
      </c>
      <c r="H1389" s="180">
        <f>IF(AND(N1389=1,N1388&gt;1),VLOOKUP(A1388,[1]Plan1!$CW$105:$CY$215,3),H1388)</f>
        <v>4981.6899999999996</v>
      </c>
      <c r="I1389" s="181">
        <f t="shared" si="747"/>
        <v>43202</v>
      </c>
      <c r="J1389" s="181">
        <f t="shared" si="765"/>
        <v>43232</v>
      </c>
      <c r="K1389" s="182">
        <f t="shared" si="748"/>
        <v>4.0005320606870676E-3</v>
      </c>
      <c r="L1389" s="213">
        <f t="shared" si="766"/>
        <v>43291</v>
      </c>
      <c r="M1389" s="183">
        <f t="shared" si="767"/>
        <v>21</v>
      </c>
      <c r="N1389" s="183">
        <f t="shared" si="749"/>
        <v>14</v>
      </c>
      <c r="O1389" s="177">
        <f t="shared" si="750"/>
        <v>1.00266524</v>
      </c>
      <c r="P1389" s="184">
        <f t="shared" si="776"/>
        <v>1.0021995699999999</v>
      </c>
      <c r="Q1389" s="184">
        <f t="shared" si="768"/>
        <v>1.2533937608338506</v>
      </c>
      <c r="R1389" s="177">
        <f t="shared" si="775"/>
        <v>1.2567343499999999</v>
      </c>
      <c r="S1389" s="177">
        <f t="shared" si="769"/>
        <v>1.24951879</v>
      </c>
      <c r="T1389" s="177">
        <f t="shared" si="751"/>
        <v>283859.53000099002</v>
      </c>
      <c r="U1389" s="177">
        <f t="shared" si="752"/>
        <v>6548.9136563370575</v>
      </c>
      <c r="V1389" s="177">
        <f t="shared" si="753"/>
        <v>51585.351776496726</v>
      </c>
      <c r="W1389" s="177">
        <f t="shared" si="754"/>
        <v>285309.34456949378</v>
      </c>
      <c r="X1389" s="185">
        <f t="shared" si="755"/>
        <v>0</v>
      </c>
      <c r="Y1389" s="177">
        <f t="shared" si="756"/>
        <v>0</v>
      </c>
      <c r="Z1389" s="186">
        <f t="shared" si="757"/>
        <v>0</v>
      </c>
      <c r="AA1389" s="177">
        <f t="shared" si="770"/>
        <v>0</v>
      </c>
      <c r="AB1389" s="187">
        <f t="shared" si="771"/>
        <v>7.1215000000000001E-2</v>
      </c>
      <c r="AC1389" s="185">
        <f t="shared" si="758"/>
        <v>14</v>
      </c>
      <c r="AD1389" s="185">
        <v>252</v>
      </c>
      <c r="AE1389" s="184">
        <f t="shared" si="774"/>
        <v>1.0038291749999999</v>
      </c>
      <c r="AF1389" s="177">
        <f t="shared" si="773"/>
        <v>1086.94781579</v>
      </c>
      <c r="AG1389" s="177">
        <f t="shared" si="759"/>
        <v>1092.4994094900001</v>
      </c>
      <c r="AH1389" s="188">
        <f t="shared" si="772"/>
        <v>0</v>
      </c>
      <c r="AI1389" s="188"/>
      <c r="AJ1389" s="188"/>
      <c r="AK1389" s="188"/>
      <c r="AL1389" s="8"/>
      <c r="AM1389" s="8"/>
      <c r="AN1389" s="8"/>
      <c r="AO1389" s="8"/>
      <c r="AP1389" s="8"/>
      <c r="AQ1389" s="8"/>
      <c r="AR1389" s="5"/>
      <c r="AS1389" s="1"/>
      <c r="AT1389" s="8"/>
      <c r="AU1389" s="1"/>
      <c r="AV1389" s="1"/>
      <c r="AW1389" s="3"/>
      <c r="AX1389" s="3"/>
      <c r="AY1389" s="4"/>
      <c r="AZ1389" s="4"/>
      <c r="BA1389" s="4"/>
      <c r="BB1389" s="1"/>
      <c r="BC1389" s="1"/>
      <c r="BD1389" s="1"/>
      <c r="BE1389" s="1"/>
      <c r="BF1389" s="1"/>
      <c r="BG1389" s="1"/>
      <c r="BH1389" s="1"/>
      <c r="BI1389" s="1"/>
    </row>
    <row r="1390" spans="1:61" x14ac:dyDescent="0.2">
      <c r="A1390" s="125">
        <f t="shared" si="760"/>
        <v>43281</v>
      </c>
      <c r="B1390" s="177">
        <f t="shared" si="745"/>
        <v>286528.25055130088</v>
      </c>
      <c r="C1390" s="3">
        <f t="shared" si="761"/>
        <v>38681313.824425615</v>
      </c>
      <c r="D1390" s="177">
        <f t="shared" si="762"/>
        <v>227175.07913666</v>
      </c>
      <c r="E1390" s="177">
        <f t="shared" si="763"/>
        <v>26246.17431151</v>
      </c>
      <c r="F1390" s="178">
        <f t="shared" si="746"/>
        <v>200928.90482515001</v>
      </c>
      <c r="G1390" s="179">
        <f t="shared" si="764"/>
        <v>4961.84</v>
      </c>
      <c r="H1390" s="180">
        <f>IF(AND(N1390=1,N1389&gt;1),VLOOKUP(A1389,[1]Plan1!$CW$105:$CY$215,3),H1389)</f>
        <v>4981.6899999999996</v>
      </c>
      <c r="I1390" s="181">
        <f t="shared" si="747"/>
        <v>43202</v>
      </c>
      <c r="J1390" s="181">
        <f t="shared" si="765"/>
        <v>43232</v>
      </c>
      <c r="K1390" s="182">
        <f t="shared" si="748"/>
        <v>4.0005320606870676E-3</v>
      </c>
      <c r="L1390" s="213">
        <f t="shared" si="766"/>
        <v>43291</v>
      </c>
      <c r="M1390" s="183">
        <f t="shared" si="767"/>
        <v>21</v>
      </c>
      <c r="N1390" s="183">
        <f t="shared" si="749"/>
        <v>15</v>
      </c>
      <c r="O1390" s="177">
        <f t="shared" si="750"/>
        <v>1.00285589</v>
      </c>
      <c r="P1390" s="184">
        <f t="shared" si="776"/>
        <v>1.0021995699999999</v>
      </c>
      <c r="Q1390" s="184">
        <f t="shared" si="768"/>
        <v>1.2533937608338506</v>
      </c>
      <c r="R1390" s="177">
        <f t="shared" si="775"/>
        <v>1.25697331</v>
      </c>
      <c r="S1390" s="177">
        <f t="shared" si="769"/>
        <v>1.24951879</v>
      </c>
      <c r="T1390" s="177">
        <f t="shared" si="751"/>
        <v>283859.53000099002</v>
      </c>
      <c r="U1390" s="177">
        <f t="shared" si="752"/>
        <v>6548.9136563370575</v>
      </c>
      <c r="V1390" s="177">
        <f t="shared" si="753"/>
        <v>51633.365747593773</v>
      </c>
      <c r="W1390" s="177">
        <f t="shared" si="754"/>
        <v>285357.35854059085</v>
      </c>
      <c r="X1390" s="185">
        <f t="shared" si="755"/>
        <v>0</v>
      </c>
      <c r="Y1390" s="177">
        <f t="shared" si="756"/>
        <v>0</v>
      </c>
      <c r="Z1390" s="186">
        <f t="shared" si="757"/>
        <v>0</v>
      </c>
      <c r="AA1390" s="177">
        <f t="shared" si="770"/>
        <v>0</v>
      </c>
      <c r="AB1390" s="187">
        <f t="shared" si="771"/>
        <v>7.1215000000000001E-2</v>
      </c>
      <c r="AC1390" s="185">
        <f t="shared" si="758"/>
        <v>15</v>
      </c>
      <c r="AD1390" s="185">
        <v>252</v>
      </c>
      <c r="AE1390" s="184">
        <f t="shared" si="774"/>
        <v>1.0041032480000001</v>
      </c>
      <c r="AF1390" s="177">
        <f t="shared" si="773"/>
        <v>1164.74604875</v>
      </c>
      <c r="AG1390" s="177">
        <f t="shared" si="759"/>
        <v>1170.89201071</v>
      </c>
      <c r="AH1390" s="188">
        <f t="shared" si="772"/>
        <v>0</v>
      </c>
      <c r="AI1390" s="188"/>
      <c r="AJ1390" s="188"/>
      <c r="AK1390" s="188"/>
      <c r="AL1390" s="8"/>
      <c r="AM1390" s="8"/>
      <c r="AN1390" s="8"/>
      <c r="AO1390" s="8"/>
      <c r="AP1390" s="8"/>
      <c r="AQ1390" s="8"/>
      <c r="AR1390" s="5"/>
      <c r="AS1390" s="1"/>
      <c r="AT1390" s="8"/>
      <c r="AU1390" s="1"/>
      <c r="AV1390" s="1"/>
      <c r="AW1390" s="3"/>
      <c r="AX1390" s="3"/>
      <c r="AY1390" s="4"/>
      <c r="AZ1390" s="4"/>
      <c r="BA1390" s="4"/>
      <c r="BB1390" s="1"/>
      <c r="BC1390" s="1"/>
      <c r="BD1390" s="1"/>
      <c r="BE1390" s="1"/>
      <c r="BF1390" s="1"/>
      <c r="BG1390" s="1"/>
      <c r="BH1390" s="1"/>
      <c r="BI1390" s="1"/>
    </row>
    <row r="1391" spans="1:61" x14ac:dyDescent="0.2">
      <c r="A1391" s="125">
        <f t="shared" si="760"/>
        <v>43282</v>
      </c>
      <c r="B1391" s="177">
        <f t="shared" si="745"/>
        <v>286528.25055130088</v>
      </c>
      <c r="C1391" s="3">
        <f t="shared" si="761"/>
        <v>38681313.824425615</v>
      </c>
      <c r="D1391" s="177">
        <f t="shared" si="762"/>
        <v>227175.07913666</v>
      </c>
      <c r="E1391" s="177">
        <f t="shared" si="763"/>
        <v>26246.17431151</v>
      </c>
      <c r="F1391" s="178">
        <f t="shared" si="746"/>
        <v>200928.90482515001</v>
      </c>
      <c r="G1391" s="179">
        <f t="shared" si="764"/>
        <v>4961.84</v>
      </c>
      <c r="H1391" s="180">
        <f>IF(AND(N1391=1,N1390&gt;1),VLOOKUP(A1390,[1]Plan1!$CW$105:$CY$215,3),H1390)</f>
        <v>4981.6899999999996</v>
      </c>
      <c r="I1391" s="181">
        <f t="shared" si="747"/>
        <v>43202</v>
      </c>
      <c r="J1391" s="181">
        <f t="shared" si="765"/>
        <v>43232</v>
      </c>
      <c r="K1391" s="182">
        <f t="shared" si="748"/>
        <v>4.0005320606870676E-3</v>
      </c>
      <c r="L1391" s="213">
        <f t="shared" si="766"/>
        <v>43291</v>
      </c>
      <c r="M1391" s="183">
        <f t="shared" si="767"/>
        <v>21</v>
      </c>
      <c r="N1391" s="183">
        <f t="shared" si="749"/>
        <v>15</v>
      </c>
      <c r="O1391" s="177">
        <f t="shared" si="750"/>
        <v>1.00285589</v>
      </c>
      <c r="P1391" s="184">
        <f t="shared" si="776"/>
        <v>1.0021995699999999</v>
      </c>
      <c r="Q1391" s="184">
        <f t="shared" si="768"/>
        <v>1.2533937608338506</v>
      </c>
      <c r="R1391" s="177">
        <f t="shared" si="775"/>
        <v>1.25697331</v>
      </c>
      <c r="S1391" s="177">
        <f t="shared" si="769"/>
        <v>1.24951879</v>
      </c>
      <c r="T1391" s="177">
        <f t="shared" si="751"/>
        <v>283859.53000099002</v>
      </c>
      <c r="U1391" s="177">
        <f t="shared" si="752"/>
        <v>6548.9136563370575</v>
      </c>
      <c r="V1391" s="177">
        <f t="shared" si="753"/>
        <v>51633.365747593773</v>
      </c>
      <c r="W1391" s="177">
        <f t="shared" si="754"/>
        <v>285357.35854059085</v>
      </c>
      <c r="X1391" s="185">
        <f t="shared" si="755"/>
        <v>0</v>
      </c>
      <c r="Y1391" s="177">
        <f t="shared" si="756"/>
        <v>0</v>
      </c>
      <c r="Z1391" s="186">
        <f t="shared" si="757"/>
        <v>0</v>
      </c>
      <c r="AA1391" s="177">
        <f t="shared" si="770"/>
        <v>0</v>
      </c>
      <c r="AB1391" s="187">
        <f t="shared" si="771"/>
        <v>7.1215000000000001E-2</v>
      </c>
      <c r="AC1391" s="185">
        <f t="shared" si="758"/>
        <v>15</v>
      </c>
      <c r="AD1391" s="185">
        <v>252</v>
      </c>
      <c r="AE1391" s="184">
        <f t="shared" si="774"/>
        <v>1.0041032480000001</v>
      </c>
      <c r="AF1391" s="177">
        <f t="shared" si="773"/>
        <v>1164.74604875</v>
      </c>
      <c r="AG1391" s="177">
        <f t="shared" si="759"/>
        <v>1170.89201071</v>
      </c>
      <c r="AH1391" s="188">
        <f t="shared" si="772"/>
        <v>0</v>
      </c>
      <c r="AI1391" s="188"/>
      <c r="AJ1391" s="188"/>
      <c r="AK1391" s="188"/>
      <c r="AL1391" s="8"/>
      <c r="AM1391" s="8"/>
      <c r="AN1391" s="8"/>
      <c r="AO1391" s="8"/>
      <c r="AP1391" s="8"/>
      <c r="AQ1391" s="8"/>
      <c r="AR1391" s="5"/>
      <c r="AS1391" s="1"/>
      <c r="AT1391" s="8"/>
      <c r="AU1391" s="1"/>
      <c r="AV1391" s="1"/>
      <c r="AW1391" s="3"/>
      <c r="AX1391" s="3"/>
      <c r="AY1391" s="4"/>
      <c r="AZ1391" s="4"/>
      <c r="BA1391" s="4"/>
      <c r="BB1391" s="1"/>
      <c r="BC1391" s="1"/>
      <c r="BD1391" s="1"/>
      <c r="BE1391" s="1"/>
      <c r="BF1391" s="1"/>
      <c r="BG1391" s="1"/>
      <c r="BH1391" s="1"/>
      <c r="BI1391" s="1"/>
    </row>
    <row r="1392" spans="1:61" x14ac:dyDescent="0.2">
      <c r="A1392" s="125">
        <f t="shared" si="760"/>
        <v>43283</v>
      </c>
      <c r="B1392" s="177">
        <f t="shared" si="745"/>
        <v>286528.25055130088</v>
      </c>
      <c r="C1392" s="3">
        <f t="shared" si="761"/>
        <v>38681313.824425615</v>
      </c>
      <c r="D1392" s="177">
        <f t="shared" si="762"/>
        <v>227175.07913666</v>
      </c>
      <c r="E1392" s="177">
        <f t="shared" si="763"/>
        <v>26246.17431151</v>
      </c>
      <c r="F1392" s="178">
        <f t="shared" si="746"/>
        <v>200928.90482515001</v>
      </c>
      <c r="G1392" s="179">
        <f t="shared" si="764"/>
        <v>4961.84</v>
      </c>
      <c r="H1392" s="180">
        <f>IF(AND(N1392=1,N1391&gt;1),VLOOKUP(A1391,[1]Plan1!$CW$105:$CY$215,3),H1391)</f>
        <v>4981.6899999999996</v>
      </c>
      <c r="I1392" s="181">
        <f t="shared" si="747"/>
        <v>43202</v>
      </c>
      <c r="J1392" s="181">
        <f t="shared" si="765"/>
        <v>43232</v>
      </c>
      <c r="K1392" s="182">
        <f t="shared" si="748"/>
        <v>4.0005320606870676E-3</v>
      </c>
      <c r="L1392" s="213">
        <f t="shared" si="766"/>
        <v>43291</v>
      </c>
      <c r="M1392" s="183">
        <f t="shared" si="767"/>
        <v>21</v>
      </c>
      <c r="N1392" s="183">
        <f t="shared" si="749"/>
        <v>15</v>
      </c>
      <c r="O1392" s="177">
        <f t="shared" si="750"/>
        <v>1.00285589</v>
      </c>
      <c r="P1392" s="184">
        <f t="shared" si="776"/>
        <v>1.0021995699999999</v>
      </c>
      <c r="Q1392" s="184">
        <f t="shared" si="768"/>
        <v>1.2533937608338506</v>
      </c>
      <c r="R1392" s="177">
        <f t="shared" si="775"/>
        <v>1.25697331</v>
      </c>
      <c r="S1392" s="177">
        <f t="shared" si="769"/>
        <v>1.24951879</v>
      </c>
      <c r="T1392" s="177">
        <f t="shared" si="751"/>
        <v>283859.53000099002</v>
      </c>
      <c r="U1392" s="177">
        <f t="shared" si="752"/>
        <v>6548.9136563370575</v>
      </c>
      <c r="V1392" s="177">
        <f t="shared" si="753"/>
        <v>51633.365747593773</v>
      </c>
      <c r="W1392" s="177">
        <f t="shared" si="754"/>
        <v>285357.35854059085</v>
      </c>
      <c r="X1392" s="185">
        <f t="shared" si="755"/>
        <v>0</v>
      </c>
      <c r="Y1392" s="177">
        <f t="shared" si="756"/>
        <v>0</v>
      </c>
      <c r="Z1392" s="186">
        <f t="shared" si="757"/>
        <v>0</v>
      </c>
      <c r="AA1392" s="177">
        <f t="shared" si="770"/>
        <v>0</v>
      </c>
      <c r="AB1392" s="187">
        <f t="shared" si="771"/>
        <v>7.1215000000000001E-2</v>
      </c>
      <c r="AC1392" s="185">
        <f t="shared" si="758"/>
        <v>15</v>
      </c>
      <c r="AD1392" s="185">
        <v>252</v>
      </c>
      <c r="AE1392" s="184">
        <f t="shared" si="774"/>
        <v>1.0041032480000001</v>
      </c>
      <c r="AF1392" s="177">
        <f t="shared" si="773"/>
        <v>1164.74604875</v>
      </c>
      <c r="AG1392" s="177">
        <f t="shared" si="759"/>
        <v>1170.89201071</v>
      </c>
      <c r="AH1392" s="188">
        <f t="shared" si="772"/>
        <v>0</v>
      </c>
      <c r="AI1392" s="188"/>
      <c r="AJ1392" s="188"/>
      <c r="AK1392" s="188"/>
      <c r="AL1392" s="8"/>
      <c r="AM1392" s="8"/>
      <c r="AN1392" s="8"/>
      <c r="AO1392" s="8"/>
      <c r="AP1392" s="8"/>
      <c r="AQ1392" s="8"/>
      <c r="AR1392" s="5"/>
      <c r="AS1392" s="1"/>
      <c r="AT1392" s="8"/>
      <c r="AU1392" s="1"/>
      <c r="AV1392" s="1"/>
      <c r="AW1392" s="3"/>
      <c r="AX1392" s="3"/>
      <c r="AY1392" s="4"/>
      <c r="AZ1392" s="4"/>
      <c r="BA1392" s="4"/>
      <c r="BB1392" s="1"/>
      <c r="BC1392" s="1"/>
      <c r="BD1392" s="1"/>
      <c r="BE1392" s="1"/>
      <c r="BF1392" s="1"/>
      <c r="BG1392" s="1"/>
      <c r="BH1392" s="1"/>
      <c r="BI1392" s="1"/>
    </row>
    <row r="1393" spans="1:61" x14ac:dyDescent="0.2">
      <c r="A1393" s="125">
        <f t="shared" si="760"/>
        <v>43284</v>
      </c>
      <c r="B1393" s="177">
        <f t="shared" si="745"/>
        <v>286654.71263462404</v>
      </c>
      <c r="C1393" s="3">
        <f t="shared" si="761"/>
        <v>38698386.205674246</v>
      </c>
      <c r="D1393" s="177">
        <f t="shared" si="762"/>
        <v>227175.07913666</v>
      </c>
      <c r="E1393" s="177">
        <f t="shared" si="763"/>
        <v>26246.17431151</v>
      </c>
      <c r="F1393" s="178">
        <f t="shared" si="746"/>
        <v>200928.90482515001</v>
      </c>
      <c r="G1393" s="179">
        <f t="shared" si="764"/>
        <v>4961.84</v>
      </c>
      <c r="H1393" s="180">
        <f>IF(AND(N1393=1,N1392&gt;1),VLOOKUP(A1392,[1]Plan1!$CW$105:$CY$215,3),H1392)</f>
        <v>4981.6899999999996</v>
      </c>
      <c r="I1393" s="181">
        <f t="shared" si="747"/>
        <v>43202</v>
      </c>
      <c r="J1393" s="181">
        <f t="shared" si="765"/>
        <v>43232</v>
      </c>
      <c r="K1393" s="182">
        <f t="shared" si="748"/>
        <v>4.0005320606870676E-3</v>
      </c>
      <c r="L1393" s="213">
        <f t="shared" si="766"/>
        <v>43291</v>
      </c>
      <c r="M1393" s="183">
        <f t="shared" si="767"/>
        <v>21</v>
      </c>
      <c r="N1393" s="183">
        <f t="shared" si="749"/>
        <v>16</v>
      </c>
      <c r="O1393" s="177">
        <f t="shared" si="750"/>
        <v>1.00304657</v>
      </c>
      <c r="P1393" s="184">
        <f t="shared" si="776"/>
        <v>1.0021995699999999</v>
      </c>
      <c r="Q1393" s="184">
        <f t="shared" si="768"/>
        <v>1.2533937608338506</v>
      </c>
      <c r="R1393" s="177">
        <f t="shared" si="775"/>
        <v>1.2572123100000001</v>
      </c>
      <c r="S1393" s="177">
        <f t="shared" si="769"/>
        <v>1.24951879</v>
      </c>
      <c r="T1393" s="177">
        <f t="shared" si="751"/>
        <v>283859.53000099002</v>
      </c>
      <c r="U1393" s="177">
        <f t="shared" si="752"/>
        <v>6548.9136563370575</v>
      </c>
      <c r="V1393" s="177">
        <f t="shared" si="753"/>
        <v>51681.387755847005</v>
      </c>
      <c r="W1393" s="177">
        <f t="shared" si="754"/>
        <v>285405.38054884406</v>
      </c>
      <c r="X1393" s="185">
        <f t="shared" si="755"/>
        <v>0</v>
      </c>
      <c r="Y1393" s="177">
        <f t="shared" si="756"/>
        <v>0</v>
      </c>
      <c r="Z1393" s="186">
        <f t="shared" si="757"/>
        <v>0</v>
      </c>
      <c r="AA1393" s="177">
        <f t="shared" si="770"/>
        <v>0</v>
      </c>
      <c r="AB1393" s="187">
        <f t="shared" si="771"/>
        <v>7.1215000000000001E-2</v>
      </c>
      <c r="AC1393" s="185">
        <f t="shared" si="758"/>
        <v>16</v>
      </c>
      <c r="AD1393" s="185">
        <v>252</v>
      </c>
      <c r="AE1393" s="184">
        <f t="shared" si="774"/>
        <v>1.0043773949999999</v>
      </c>
      <c r="AF1393" s="177">
        <f t="shared" si="773"/>
        <v>1242.5652873199999</v>
      </c>
      <c r="AG1393" s="177">
        <f t="shared" si="759"/>
        <v>1249.3320857799999</v>
      </c>
      <c r="AH1393" s="188">
        <f t="shared" si="772"/>
        <v>0</v>
      </c>
      <c r="AI1393" s="188"/>
      <c r="AJ1393" s="188"/>
      <c r="AK1393" s="188"/>
      <c r="AL1393" s="8"/>
      <c r="AM1393" s="8"/>
      <c r="AN1393" s="8"/>
      <c r="AO1393" s="8"/>
      <c r="AP1393" s="8"/>
      <c r="AQ1393" s="8"/>
      <c r="AR1393" s="5"/>
      <c r="AS1393" s="1"/>
      <c r="AT1393" s="8"/>
      <c r="AU1393" s="1"/>
      <c r="AV1393" s="1"/>
      <c r="AW1393" s="3"/>
      <c r="AX1393" s="3"/>
      <c r="AY1393" s="4"/>
      <c r="AZ1393" s="4"/>
      <c r="BA1393" s="4"/>
      <c r="BB1393" s="1"/>
      <c r="BC1393" s="1"/>
      <c r="BD1393" s="1"/>
      <c r="BE1393" s="1"/>
      <c r="BF1393" s="1"/>
      <c r="BG1393" s="1"/>
      <c r="BH1393" s="1"/>
      <c r="BI1393" s="1"/>
    </row>
    <row r="1394" spans="1:61" x14ac:dyDescent="0.2">
      <c r="A1394" s="125">
        <f t="shared" si="760"/>
        <v>43285</v>
      </c>
      <c r="B1394" s="177">
        <f t="shared" si="745"/>
        <v>286781.23081713344</v>
      </c>
      <c r="C1394" s="3">
        <f t="shared" si="761"/>
        <v>38715466.160313018</v>
      </c>
      <c r="D1394" s="177">
        <f t="shared" si="762"/>
        <v>227175.07913666</v>
      </c>
      <c r="E1394" s="177">
        <f t="shared" si="763"/>
        <v>26246.17431151</v>
      </c>
      <c r="F1394" s="178">
        <f t="shared" si="746"/>
        <v>200928.90482515001</v>
      </c>
      <c r="G1394" s="179">
        <f t="shared" si="764"/>
        <v>4961.84</v>
      </c>
      <c r="H1394" s="180">
        <f>IF(AND(N1394=1,N1393&gt;1),VLOOKUP(A1393,[1]Plan1!$CW$105:$CY$215,3),H1393)</f>
        <v>4981.6899999999996</v>
      </c>
      <c r="I1394" s="181">
        <f t="shared" si="747"/>
        <v>43202</v>
      </c>
      <c r="J1394" s="181">
        <f t="shared" si="765"/>
        <v>43232</v>
      </c>
      <c r="K1394" s="182">
        <f t="shared" si="748"/>
        <v>4.0005320606870676E-3</v>
      </c>
      <c r="L1394" s="213">
        <f t="shared" si="766"/>
        <v>43291</v>
      </c>
      <c r="M1394" s="183">
        <f t="shared" si="767"/>
        <v>21</v>
      </c>
      <c r="N1394" s="183">
        <f t="shared" si="749"/>
        <v>17</v>
      </c>
      <c r="O1394" s="177">
        <f t="shared" si="750"/>
        <v>1.0032372899999999</v>
      </c>
      <c r="P1394" s="184">
        <f t="shared" si="776"/>
        <v>1.0021995699999999</v>
      </c>
      <c r="Q1394" s="184">
        <f t="shared" si="768"/>
        <v>1.2533937608338506</v>
      </c>
      <c r="R1394" s="177">
        <f t="shared" si="775"/>
        <v>1.25745135</v>
      </c>
      <c r="S1394" s="177">
        <f t="shared" si="769"/>
        <v>1.24951879</v>
      </c>
      <c r="T1394" s="177">
        <f t="shared" si="751"/>
        <v>283859.53000099002</v>
      </c>
      <c r="U1394" s="177">
        <f t="shared" si="752"/>
        <v>6548.9136563370575</v>
      </c>
      <c r="V1394" s="177">
        <f t="shared" si="753"/>
        <v>51729.417801256379</v>
      </c>
      <c r="W1394" s="177">
        <f t="shared" si="754"/>
        <v>285453.41059425345</v>
      </c>
      <c r="X1394" s="185">
        <f t="shared" si="755"/>
        <v>0</v>
      </c>
      <c r="Y1394" s="177">
        <f t="shared" si="756"/>
        <v>0</v>
      </c>
      <c r="Z1394" s="186">
        <f t="shared" si="757"/>
        <v>0</v>
      </c>
      <c r="AA1394" s="177">
        <f t="shared" si="770"/>
        <v>0</v>
      </c>
      <c r="AB1394" s="187">
        <f t="shared" si="771"/>
        <v>7.1215000000000001E-2</v>
      </c>
      <c r="AC1394" s="185">
        <f t="shared" si="758"/>
        <v>17</v>
      </c>
      <c r="AD1394" s="185">
        <v>252</v>
      </c>
      <c r="AE1394" s="184">
        <f t="shared" si="774"/>
        <v>1.004651618</v>
      </c>
      <c r="AF1394" s="177">
        <f t="shared" si="773"/>
        <v>1320.40609922</v>
      </c>
      <c r="AG1394" s="177">
        <f t="shared" si="759"/>
        <v>1327.8202228800001</v>
      </c>
      <c r="AH1394" s="188">
        <f t="shared" si="772"/>
        <v>0</v>
      </c>
      <c r="AI1394" s="188"/>
      <c r="AJ1394" s="188"/>
      <c r="AK1394" s="188"/>
      <c r="AL1394" s="8"/>
      <c r="AM1394" s="8"/>
      <c r="AN1394" s="8"/>
      <c r="AO1394" s="8"/>
      <c r="AP1394" s="8"/>
      <c r="AQ1394" s="8"/>
      <c r="AR1394" s="5"/>
      <c r="AS1394" s="1"/>
      <c r="AT1394" s="8"/>
      <c r="AU1394" s="1"/>
      <c r="AV1394" s="1"/>
      <c r="AW1394" s="3"/>
      <c r="AX1394" s="3"/>
      <c r="AY1394" s="4"/>
      <c r="AZ1394" s="4"/>
      <c r="BA1394" s="4"/>
      <c r="BB1394" s="1"/>
      <c r="BC1394" s="1"/>
      <c r="BD1394" s="1"/>
      <c r="BE1394" s="1"/>
      <c r="BF1394" s="1"/>
      <c r="BG1394" s="1"/>
      <c r="BH1394" s="1"/>
      <c r="BI1394" s="1"/>
    </row>
    <row r="1395" spans="1:61" x14ac:dyDescent="0.2">
      <c r="A1395" s="125">
        <f t="shared" si="760"/>
        <v>43286</v>
      </c>
      <c r="B1395" s="177">
        <f t="shared" si="745"/>
        <v>286907.80656455806</v>
      </c>
      <c r="C1395" s="3">
        <f t="shared" si="761"/>
        <v>38732553.886215337</v>
      </c>
      <c r="D1395" s="177">
        <f t="shared" si="762"/>
        <v>227175.07913666</v>
      </c>
      <c r="E1395" s="177">
        <f t="shared" si="763"/>
        <v>26246.17431151</v>
      </c>
      <c r="F1395" s="178">
        <f t="shared" si="746"/>
        <v>200928.90482515001</v>
      </c>
      <c r="G1395" s="179">
        <f t="shared" si="764"/>
        <v>4961.84</v>
      </c>
      <c r="H1395" s="180">
        <f>IF(AND(N1395=1,N1394&gt;1),VLOOKUP(A1394,[1]Plan1!$CW$105:$CY$215,3),H1394)</f>
        <v>4981.6899999999996</v>
      </c>
      <c r="I1395" s="181">
        <f t="shared" si="747"/>
        <v>43202</v>
      </c>
      <c r="J1395" s="181">
        <f t="shared" si="765"/>
        <v>43232</v>
      </c>
      <c r="K1395" s="182">
        <f t="shared" si="748"/>
        <v>4.0005320606870676E-3</v>
      </c>
      <c r="L1395" s="213">
        <f t="shared" si="766"/>
        <v>43291</v>
      </c>
      <c r="M1395" s="183">
        <f t="shared" si="767"/>
        <v>21</v>
      </c>
      <c r="N1395" s="183">
        <f t="shared" si="749"/>
        <v>18</v>
      </c>
      <c r="O1395" s="177">
        <f t="shared" si="750"/>
        <v>1.00342804</v>
      </c>
      <c r="P1395" s="184">
        <f t="shared" si="776"/>
        <v>1.0021995699999999</v>
      </c>
      <c r="Q1395" s="184">
        <f t="shared" si="768"/>
        <v>1.2533937608338506</v>
      </c>
      <c r="R1395" s="177">
        <f t="shared" si="775"/>
        <v>1.25769044</v>
      </c>
      <c r="S1395" s="177">
        <f t="shared" si="769"/>
        <v>1.24951879</v>
      </c>
      <c r="T1395" s="177">
        <f t="shared" si="751"/>
        <v>283859.53000099002</v>
      </c>
      <c r="U1395" s="177">
        <f t="shared" si="752"/>
        <v>6548.9136563370575</v>
      </c>
      <c r="V1395" s="177">
        <f t="shared" si="753"/>
        <v>51777.457893111023</v>
      </c>
      <c r="W1395" s="177">
        <f t="shared" si="754"/>
        <v>285501.45068610809</v>
      </c>
      <c r="X1395" s="185">
        <f t="shared" si="755"/>
        <v>0</v>
      </c>
      <c r="Y1395" s="177">
        <f t="shared" si="756"/>
        <v>0</v>
      </c>
      <c r="Z1395" s="186">
        <f t="shared" si="757"/>
        <v>0</v>
      </c>
      <c r="AA1395" s="177">
        <f t="shared" si="770"/>
        <v>0</v>
      </c>
      <c r="AB1395" s="187">
        <f t="shared" si="771"/>
        <v>7.1215000000000001E-2</v>
      </c>
      <c r="AC1395" s="185">
        <f t="shared" si="758"/>
        <v>18</v>
      </c>
      <c r="AD1395" s="185">
        <v>252</v>
      </c>
      <c r="AE1395" s="184">
        <f t="shared" si="774"/>
        <v>1.0049259150000001</v>
      </c>
      <c r="AF1395" s="177">
        <f t="shared" si="773"/>
        <v>1398.2679167199999</v>
      </c>
      <c r="AG1395" s="177">
        <f t="shared" si="759"/>
        <v>1406.3558784500001</v>
      </c>
      <c r="AH1395" s="188">
        <f t="shared" si="772"/>
        <v>0</v>
      </c>
      <c r="AI1395" s="188"/>
      <c r="AJ1395" s="188"/>
      <c r="AK1395" s="188"/>
      <c r="AL1395" s="8"/>
      <c r="AM1395" s="8"/>
      <c r="AN1395" s="8"/>
      <c r="AO1395" s="8"/>
      <c r="AP1395" s="8"/>
      <c r="AQ1395" s="8"/>
      <c r="AR1395" s="5"/>
      <c r="AS1395" s="1"/>
      <c r="AT1395" s="8"/>
      <c r="AU1395" s="1"/>
      <c r="AV1395" s="1"/>
      <c r="AW1395" s="3"/>
      <c r="AX1395" s="3"/>
      <c r="AY1395" s="4"/>
      <c r="AZ1395" s="4"/>
      <c r="BA1395" s="4"/>
      <c r="BB1395" s="1"/>
      <c r="BC1395" s="1"/>
      <c r="BD1395" s="1"/>
      <c r="BE1395" s="1"/>
      <c r="BF1395" s="1"/>
      <c r="BG1395" s="1"/>
      <c r="BH1395" s="1"/>
      <c r="BI1395" s="1"/>
    </row>
    <row r="1396" spans="1:61" x14ac:dyDescent="0.2">
      <c r="A1396" s="125">
        <f t="shared" si="760"/>
        <v>43287</v>
      </c>
      <c r="B1396" s="177">
        <f t="shared" si="745"/>
        <v>287034.44248668704</v>
      </c>
      <c r="C1396" s="3">
        <f t="shared" si="761"/>
        <v>38749649.735702753</v>
      </c>
      <c r="D1396" s="177">
        <f t="shared" si="762"/>
        <v>227175.07913666</v>
      </c>
      <c r="E1396" s="177">
        <f t="shared" si="763"/>
        <v>26246.17431151</v>
      </c>
      <c r="F1396" s="178">
        <f t="shared" si="746"/>
        <v>200928.90482515001</v>
      </c>
      <c r="G1396" s="179">
        <f t="shared" si="764"/>
        <v>4961.84</v>
      </c>
      <c r="H1396" s="180">
        <f>IF(AND(N1396=1,N1395&gt;1),VLOOKUP(A1395,[1]Plan1!$CW$105:$CY$215,3),H1395)</f>
        <v>4981.6899999999996</v>
      </c>
      <c r="I1396" s="181">
        <f t="shared" si="747"/>
        <v>43202</v>
      </c>
      <c r="J1396" s="181">
        <f t="shared" si="765"/>
        <v>43232</v>
      </c>
      <c r="K1396" s="182">
        <f t="shared" si="748"/>
        <v>4.0005320606870676E-3</v>
      </c>
      <c r="L1396" s="213">
        <f t="shared" si="766"/>
        <v>43291</v>
      </c>
      <c r="M1396" s="183">
        <f t="shared" si="767"/>
        <v>21</v>
      </c>
      <c r="N1396" s="183">
        <f t="shared" si="749"/>
        <v>19</v>
      </c>
      <c r="O1396" s="177">
        <f t="shared" si="750"/>
        <v>1.0036188399999999</v>
      </c>
      <c r="P1396" s="184">
        <f t="shared" si="776"/>
        <v>1.0021995699999999</v>
      </c>
      <c r="Q1396" s="184">
        <f t="shared" si="768"/>
        <v>1.2533937608338506</v>
      </c>
      <c r="R1396" s="177">
        <f t="shared" si="775"/>
        <v>1.25792959</v>
      </c>
      <c r="S1396" s="177">
        <f t="shared" si="769"/>
        <v>1.24951879</v>
      </c>
      <c r="T1396" s="177">
        <f t="shared" si="751"/>
        <v>283859.53000099002</v>
      </c>
      <c r="U1396" s="177">
        <f t="shared" si="752"/>
        <v>6548.9136563370575</v>
      </c>
      <c r="V1396" s="177">
        <f t="shared" si="753"/>
        <v>51825.51004069997</v>
      </c>
      <c r="W1396" s="177">
        <f t="shared" si="754"/>
        <v>285549.50283369701</v>
      </c>
      <c r="X1396" s="185">
        <f t="shared" si="755"/>
        <v>0</v>
      </c>
      <c r="Y1396" s="177">
        <f t="shared" si="756"/>
        <v>0</v>
      </c>
      <c r="Z1396" s="186">
        <f t="shared" si="757"/>
        <v>0</v>
      </c>
      <c r="AA1396" s="177">
        <f t="shared" si="770"/>
        <v>0</v>
      </c>
      <c r="AB1396" s="187">
        <f t="shared" si="771"/>
        <v>7.1215000000000001E-2</v>
      </c>
      <c r="AC1396" s="185">
        <f t="shared" si="758"/>
        <v>19</v>
      </c>
      <c r="AD1396" s="185">
        <v>252</v>
      </c>
      <c r="AE1396" s="184">
        <f t="shared" si="774"/>
        <v>1.0052002879999999</v>
      </c>
      <c r="AF1396" s="177">
        <f t="shared" si="773"/>
        <v>1476.1513075400001</v>
      </c>
      <c r="AG1396" s="177">
        <f t="shared" si="759"/>
        <v>1484.93965299</v>
      </c>
      <c r="AH1396" s="188">
        <f t="shared" si="772"/>
        <v>0</v>
      </c>
      <c r="AI1396" s="188"/>
      <c r="AJ1396" s="188"/>
      <c r="AK1396" s="188"/>
      <c r="AL1396" s="8"/>
      <c r="AM1396" s="8"/>
      <c r="AN1396" s="8"/>
      <c r="AO1396" s="8"/>
      <c r="AP1396" s="8"/>
      <c r="AQ1396" s="8"/>
      <c r="AR1396" s="5"/>
      <c r="AS1396" s="1"/>
      <c r="AT1396" s="8"/>
      <c r="AU1396" s="1"/>
      <c r="AV1396" s="1"/>
      <c r="AW1396" s="3"/>
      <c r="AX1396" s="3"/>
      <c r="AY1396" s="4"/>
      <c r="AZ1396" s="4"/>
      <c r="BA1396" s="4"/>
      <c r="BB1396" s="1"/>
      <c r="BC1396" s="1"/>
      <c r="BD1396" s="1"/>
      <c r="BE1396" s="1"/>
      <c r="BF1396" s="1"/>
      <c r="BG1396" s="1"/>
      <c r="BH1396" s="1"/>
      <c r="BI1396" s="1"/>
    </row>
    <row r="1397" spans="1:61" x14ac:dyDescent="0.2">
      <c r="A1397" s="125">
        <f t="shared" si="760"/>
        <v>43288</v>
      </c>
      <c r="B1397" s="177">
        <f t="shared" si="745"/>
        <v>287161.12995203404</v>
      </c>
      <c r="C1397" s="3">
        <f t="shared" si="761"/>
        <v>38766752.543524593</v>
      </c>
      <c r="D1397" s="177">
        <f t="shared" si="762"/>
        <v>227175.07913666</v>
      </c>
      <c r="E1397" s="177">
        <f t="shared" si="763"/>
        <v>26246.17431151</v>
      </c>
      <c r="F1397" s="178">
        <f t="shared" si="746"/>
        <v>200928.90482515001</v>
      </c>
      <c r="G1397" s="179">
        <f t="shared" si="764"/>
        <v>4961.84</v>
      </c>
      <c r="H1397" s="180">
        <f>IF(AND(N1397=1,N1396&gt;1),VLOOKUP(A1396,[1]Plan1!$CW$105:$CY$215,3),H1396)</f>
        <v>4981.6899999999996</v>
      </c>
      <c r="I1397" s="181">
        <f t="shared" si="747"/>
        <v>43202</v>
      </c>
      <c r="J1397" s="181">
        <f t="shared" si="765"/>
        <v>43232</v>
      </c>
      <c r="K1397" s="182">
        <f t="shared" si="748"/>
        <v>4.0005320606870676E-3</v>
      </c>
      <c r="L1397" s="213">
        <f t="shared" si="766"/>
        <v>43291</v>
      </c>
      <c r="M1397" s="183">
        <f t="shared" si="767"/>
        <v>21</v>
      </c>
      <c r="N1397" s="183">
        <f t="shared" si="749"/>
        <v>20</v>
      </c>
      <c r="O1397" s="177">
        <f t="shared" si="750"/>
        <v>1.0038096599999999</v>
      </c>
      <c r="P1397" s="184">
        <f t="shared" si="776"/>
        <v>1.0021995699999999</v>
      </c>
      <c r="Q1397" s="184">
        <f t="shared" si="768"/>
        <v>1.2533937608338506</v>
      </c>
      <c r="R1397" s="177">
        <f t="shared" si="775"/>
        <v>1.25816876</v>
      </c>
      <c r="S1397" s="177">
        <f t="shared" si="769"/>
        <v>1.24951879</v>
      </c>
      <c r="T1397" s="177">
        <f t="shared" si="751"/>
        <v>283859.53000099002</v>
      </c>
      <c r="U1397" s="177">
        <f t="shared" si="752"/>
        <v>6548.9136563370575</v>
      </c>
      <c r="V1397" s="177">
        <f t="shared" si="753"/>
        <v>51873.566206866992</v>
      </c>
      <c r="W1397" s="177">
        <f t="shared" si="754"/>
        <v>285597.55899986404</v>
      </c>
      <c r="X1397" s="185">
        <f t="shared" si="755"/>
        <v>0</v>
      </c>
      <c r="Y1397" s="177">
        <f t="shared" si="756"/>
        <v>0</v>
      </c>
      <c r="Z1397" s="186">
        <f t="shared" si="757"/>
        <v>0</v>
      </c>
      <c r="AA1397" s="177">
        <f t="shared" si="770"/>
        <v>0</v>
      </c>
      <c r="AB1397" s="187">
        <f t="shared" si="771"/>
        <v>7.1215000000000001E-2</v>
      </c>
      <c r="AC1397" s="185">
        <f t="shared" si="758"/>
        <v>20</v>
      </c>
      <c r="AD1397" s="185">
        <v>252</v>
      </c>
      <c r="AE1397" s="184">
        <f t="shared" si="774"/>
        <v>1.005474735</v>
      </c>
      <c r="AF1397" s="177">
        <f t="shared" si="773"/>
        <v>1554.05570397</v>
      </c>
      <c r="AG1397" s="177">
        <f t="shared" si="759"/>
        <v>1563.5709521700001</v>
      </c>
      <c r="AH1397" s="188">
        <f t="shared" si="772"/>
        <v>0</v>
      </c>
      <c r="AI1397" s="188"/>
      <c r="AJ1397" s="188"/>
      <c r="AK1397" s="188"/>
      <c r="AL1397" s="8"/>
      <c r="AM1397" s="8"/>
      <c r="AN1397" s="8"/>
      <c r="AO1397" s="8"/>
      <c r="AP1397" s="8"/>
      <c r="AQ1397" s="8"/>
      <c r="AR1397" s="5"/>
      <c r="AS1397" s="1"/>
      <c r="AT1397" s="8"/>
      <c r="AU1397" s="1"/>
      <c r="AV1397" s="1"/>
      <c r="AW1397" s="3"/>
      <c r="AX1397" s="3"/>
      <c r="AY1397" s="4"/>
      <c r="AZ1397" s="4"/>
      <c r="BA1397" s="4"/>
      <c r="BB1397" s="1"/>
      <c r="BC1397" s="1"/>
      <c r="BD1397" s="1"/>
      <c r="BE1397" s="1"/>
      <c r="BF1397" s="1"/>
      <c r="BG1397" s="1"/>
      <c r="BH1397" s="1"/>
      <c r="BI1397" s="1"/>
    </row>
    <row r="1398" spans="1:61" x14ac:dyDescent="0.2">
      <c r="A1398" s="125">
        <f t="shared" si="760"/>
        <v>43289</v>
      </c>
      <c r="B1398" s="177">
        <f t="shared" si="745"/>
        <v>287161.12995203404</v>
      </c>
      <c r="C1398" s="3">
        <f t="shared" si="761"/>
        <v>38766752.543524593</v>
      </c>
      <c r="D1398" s="177">
        <f t="shared" si="762"/>
        <v>227175.07913666</v>
      </c>
      <c r="E1398" s="177">
        <f t="shared" si="763"/>
        <v>26246.17431151</v>
      </c>
      <c r="F1398" s="178">
        <f t="shared" si="746"/>
        <v>200928.90482515001</v>
      </c>
      <c r="G1398" s="179">
        <f t="shared" si="764"/>
        <v>4961.84</v>
      </c>
      <c r="H1398" s="180">
        <f>IF(AND(N1398=1,N1397&gt;1),VLOOKUP(A1397,[1]Plan1!$CW$105:$CY$215,3),H1397)</f>
        <v>4981.6899999999996</v>
      </c>
      <c r="I1398" s="181">
        <f t="shared" si="747"/>
        <v>43202</v>
      </c>
      <c r="J1398" s="181">
        <f t="shared" si="765"/>
        <v>43232</v>
      </c>
      <c r="K1398" s="182">
        <f t="shared" si="748"/>
        <v>4.0005320606870676E-3</v>
      </c>
      <c r="L1398" s="213">
        <f t="shared" si="766"/>
        <v>43291</v>
      </c>
      <c r="M1398" s="183">
        <f t="shared" si="767"/>
        <v>21</v>
      </c>
      <c r="N1398" s="183">
        <f t="shared" si="749"/>
        <v>20</v>
      </c>
      <c r="O1398" s="177">
        <f t="shared" si="750"/>
        <v>1.0038096599999999</v>
      </c>
      <c r="P1398" s="184">
        <f t="shared" si="776"/>
        <v>1.0021995699999999</v>
      </c>
      <c r="Q1398" s="184">
        <f t="shared" si="768"/>
        <v>1.2533937608338506</v>
      </c>
      <c r="R1398" s="177">
        <f t="shared" si="775"/>
        <v>1.25816876</v>
      </c>
      <c r="S1398" s="177">
        <f t="shared" si="769"/>
        <v>1.24951879</v>
      </c>
      <c r="T1398" s="177">
        <f t="shared" si="751"/>
        <v>283859.53000099002</v>
      </c>
      <c r="U1398" s="177">
        <f t="shared" si="752"/>
        <v>6548.9136563370575</v>
      </c>
      <c r="V1398" s="177">
        <f t="shared" si="753"/>
        <v>51873.566206866992</v>
      </c>
      <c r="W1398" s="177">
        <f t="shared" si="754"/>
        <v>285597.55899986404</v>
      </c>
      <c r="X1398" s="185">
        <f t="shared" si="755"/>
        <v>0</v>
      </c>
      <c r="Y1398" s="177">
        <f t="shared" si="756"/>
        <v>0</v>
      </c>
      <c r="Z1398" s="186">
        <f t="shared" si="757"/>
        <v>0</v>
      </c>
      <c r="AA1398" s="177">
        <f t="shared" si="770"/>
        <v>0</v>
      </c>
      <c r="AB1398" s="187">
        <f t="shared" si="771"/>
        <v>7.1215000000000001E-2</v>
      </c>
      <c r="AC1398" s="185">
        <f t="shared" si="758"/>
        <v>20</v>
      </c>
      <c r="AD1398" s="185">
        <v>252</v>
      </c>
      <c r="AE1398" s="184">
        <f t="shared" si="774"/>
        <v>1.005474735</v>
      </c>
      <c r="AF1398" s="177">
        <f t="shared" si="773"/>
        <v>1554.05570397</v>
      </c>
      <c r="AG1398" s="177">
        <f t="shared" si="759"/>
        <v>1563.5709521700001</v>
      </c>
      <c r="AH1398" s="188">
        <f t="shared" si="772"/>
        <v>0</v>
      </c>
      <c r="AI1398" s="188"/>
      <c r="AJ1398" s="188"/>
      <c r="AK1398" s="188"/>
      <c r="AL1398" s="8"/>
      <c r="AM1398" s="8"/>
      <c r="AN1398" s="8"/>
      <c r="AO1398" s="8"/>
      <c r="AP1398" s="8"/>
      <c r="AQ1398" s="8"/>
      <c r="AR1398" s="5"/>
      <c r="AS1398" s="1"/>
      <c r="AT1398" s="8"/>
      <c r="AU1398" s="1"/>
      <c r="AV1398" s="1"/>
      <c r="AW1398" s="3"/>
      <c r="AX1398" s="3"/>
      <c r="AY1398" s="4"/>
      <c r="AZ1398" s="4"/>
      <c r="BA1398" s="4"/>
      <c r="BB1398" s="1"/>
      <c r="BC1398" s="1"/>
      <c r="BD1398" s="1"/>
      <c r="BE1398" s="1"/>
      <c r="BF1398" s="1"/>
      <c r="BG1398" s="1"/>
      <c r="BH1398" s="1"/>
      <c r="BI1398" s="1"/>
    </row>
    <row r="1399" spans="1:61" x14ac:dyDescent="0.2">
      <c r="A1399" s="125">
        <f t="shared" si="760"/>
        <v>43290</v>
      </c>
      <c r="B1399" s="177">
        <f t="shared" si="745"/>
        <v>287161.12995203404</v>
      </c>
      <c r="C1399" s="3">
        <f t="shared" si="761"/>
        <v>38766752.543524593</v>
      </c>
      <c r="D1399" s="177">
        <f t="shared" si="762"/>
        <v>227175.07913666</v>
      </c>
      <c r="E1399" s="177">
        <f t="shared" si="763"/>
        <v>26246.17431151</v>
      </c>
      <c r="F1399" s="178">
        <f t="shared" si="746"/>
        <v>200928.90482515001</v>
      </c>
      <c r="G1399" s="179">
        <f t="shared" si="764"/>
        <v>4961.84</v>
      </c>
      <c r="H1399" s="180">
        <f>IF(AND(N1399=1,N1398&gt;1),VLOOKUP(A1398,[1]Plan1!$CW$105:$CY$215,3),H1398)</f>
        <v>4981.6899999999996</v>
      </c>
      <c r="I1399" s="181">
        <f t="shared" si="747"/>
        <v>43202</v>
      </c>
      <c r="J1399" s="181">
        <f t="shared" si="765"/>
        <v>43232</v>
      </c>
      <c r="K1399" s="182">
        <f t="shared" si="748"/>
        <v>4.0005320606870676E-3</v>
      </c>
      <c r="L1399" s="213">
        <f t="shared" si="766"/>
        <v>43291</v>
      </c>
      <c r="M1399" s="183">
        <f t="shared" si="767"/>
        <v>21</v>
      </c>
      <c r="N1399" s="183">
        <f t="shared" si="749"/>
        <v>20</v>
      </c>
      <c r="O1399" s="177">
        <f t="shared" si="750"/>
        <v>1.0038096599999999</v>
      </c>
      <c r="P1399" s="184">
        <f t="shared" si="776"/>
        <v>1.0021995699999999</v>
      </c>
      <c r="Q1399" s="184">
        <f t="shared" si="768"/>
        <v>1.2533937608338506</v>
      </c>
      <c r="R1399" s="177">
        <f t="shared" si="775"/>
        <v>1.25816876</v>
      </c>
      <c r="S1399" s="177">
        <f t="shared" si="769"/>
        <v>1.24951879</v>
      </c>
      <c r="T1399" s="177">
        <f t="shared" si="751"/>
        <v>283859.53000099002</v>
      </c>
      <c r="U1399" s="177">
        <f t="shared" si="752"/>
        <v>6548.9136563370575</v>
      </c>
      <c r="V1399" s="177">
        <f t="shared" si="753"/>
        <v>51873.566206866992</v>
      </c>
      <c r="W1399" s="177">
        <f t="shared" si="754"/>
        <v>285597.55899986404</v>
      </c>
      <c r="X1399" s="185">
        <f t="shared" si="755"/>
        <v>0</v>
      </c>
      <c r="Y1399" s="177">
        <f t="shared" si="756"/>
        <v>0</v>
      </c>
      <c r="Z1399" s="186">
        <f t="shared" si="757"/>
        <v>0</v>
      </c>
      <c r="AA1399" s="177">
        <f t="shared" si="770"/>
        <v>0</v>
      </c>
      <c r="AB1399" s="187">
        <f t="shared" si="771"/>
        <v>7.1215000000000001E-2</v>
      </c>
      <c r="AC1399" s="185">
        <f t="shared" si="758"/>
        <v>20</v>
      </c>
      <c r="AD1399" s="185">
        <v>252</v>
      </c>
      <c r="AE1399" s="184">
        <f t="shared" si="774"/>
        <v>1.005474735</v>
      </c>
      <c r="AF1399" s="177">
        <f t="shared" si="773"/>
        <v>1554.05570397</v>
      </c>
      <c r="AG1399" s="177">
        <f t="shared" si="759"/>
        <v>1563.5709521700001</v>
      </c>
      <c r="AH1399" s="188">
        <f t="shared" si="772"/>
        <v>0</v>
      </c>
      <c r="AI1399" s="188"/>
      <c r="AJ1399" s="188"/>
      <c r="AK1399" s="188"/>
      <c r="AL1399" s="8"/>
      <c r="AM1399" s="8"/>
      <c r="AN1399" s="8"/>
      <c r="AO1399" s="8"/>
      <c r="AP1399" s="8"/>
      <c r="AQ1399" s="8"/>
      <c r="AR1399" s="5"/>
      <c r="AS1399" s="1"/>
      <c r="AT1399" s="8"/>
      <c r="AU1399" s="1"/>
      <c r="AV1399" s="1"/>
      <c r="AW1399" s="3"/>
      <c r="AX1399" s="3"/>
      <c r="AY1399" s="4"/>
      <c r="AZ1399" s="4"/>
      <c r="BA1399" s="4"/>
      <c r="BB1399" s="1"/>
      <c r="BC1399" s="1"/>
      <c r="BD1399" s="1"/>
      <c r="BE1399" s="1"/>
      <c r="BF1399" s="1"/>
      <c r="BG1399" s="1"/>
      <c r="BH1399" s="1"/>
      <c r="BI1399" s="1"/>
    </row>
    <row r="1400" spans="1:61" x14ac:dyDescent="0.2">
      <c r="A1400" s="125">
        <f t="shared" si="760"/>
        <v>43291</v>
      </c>
      <c r="B1400" s="177">
        <f t="shared" si="745"/>
        <v>287287.87936442444</v>
      </c>
      <c r="C1400" s="3">
        <f t="shared" si="761"/>
        <v>38783863.7141973</v>
      </c>
      <c r="D1400" s="177">
        <f t="shared" si="762"/>
        <v>227175.07913666</v>
      </c>
      <c r="E1400" s="177">
        <f t="shared" si="763"/>
        <v>26246.17431151</v>
      </c>
      <c r="F1400" s="178">
        <f t="shared" si="746"/>
        <v>200928.90482515001</v>
      </c>
      <c r="G1400" s="179">
        <f t="shared" si="764"/>
        <v>4961.84</v>
      </c>
      <c r="H1400" s="180">
        <f>IF(AND(N1400=1,N1399&gt;1),VLOOKUP(A1399,[1]Plan1!$CW$105:$CY$215,3),H1399)</f>
        <v>4981.6899999999996</v>
      </c>
      <c r="I1400" s="181">
        <f t="shared" si="747"/>
        <v>43202</v>
      </c>
      <c r="J1400" s="181">
        <f t="shared" si="765"/>
        <v>43232</v>
      </c>
      <c r="K1400" s="182">
        <f t="shared" si="748"/>
        <v>4.0005320606870676E-3</v>
      </c>
      <c r="L1400" s="213">
        <f t="shared" si="766"/>
        <v>43291</v>
      </c>
      <c r="M1400" s="183">
        <f t="shared" si="767"/>
        <v>21</v>
      </c>
      <c r="N1400" s="183">
        <f t="shared" si="749"/>
        <v>21</v>
      </c>
      <c r="O1400" s="177">
        <f t="shared" si="750"/>
        <v>1.0040005299999999</v>
      </c>
      <c r="P1400" s="184">
        <f t="shared" si="776"/>
        <v>1.0021995699999999</v>
      </c>
      <c r="Q1400" s="184">
        <f t="shared" si="768"/>
        <v>1.2533937608338506</v>
      </c>
      <c r="R1400" s="177">
        <f t="shared" si="775"/>
        <v>1.258408</v>
      </c>
      <c r="S1400" s="177">
        <f t="shared" si="769"/>
        <v>1.24951879</v>
      </c>
      <c r="T1400" s="177">
        <f t="shared" si="751"/>
        <v>283859.53000099002</v>
      </c>
      <c r="U1400" s="177">
        <f t="shared" si="752"/>
        <v>6548.9136563370575</v>
      </c>
      <c r="V1400" s="177">
        <f t="shared" si="753"/>
        <v>51921.636438057358</v>
      </c>
      <c r="W1400" s="177">
        <f t="shared" si="754"/>
        <v>285645.62923105445</v>
      </c>
      <c r="X1400" s="185">
        <f t="shared" si="755"/>
        <v>46</v>
      </c>
      <c r="Y1400" s="177">
        <f t="shared" si="756"/>
        <v>2776.9881673599998</v>
      </c>
      <c r="Z1400" s="186">
        <f t="shared" si="757"/>
        <v>1.2224E-2</v>
      </c>
      <c r="AA1400" s="177">
        <f t="shared" si="770"/>
        <v>3469.8988947299999</v>
      </c>
      <c r="AB1400" s="187">
        <f t="shared" si="771"/>
        <v>7.1215000000000001E-2</v>
      </c>
      <c r="AC1400" s="185">
        <f t="shared" si="758"/>
        <v>21</v>
      </c>
      <c r="AD1400" s="185">
        <v>252</v>
      </c>
      <c r="AE1400" s="184">
        <f t="shared" si="774"/>
        <v>1.005749257</v>
      </c>
      <c r="AF1400" s="177">
        <f t="shared" si="773"/>
        <v>1631.9813898699999</v>
      </c>
      <c r="AG1400" s="177">
        <f t="shared" si="759"/>
        <v>1642.25013337</v>
      </c>
      <c r="AH1400" s="188">
        <f t="shared" si="772"/>
        <v>5101.8802845999999</v>
      </c>
      <c r="AI1400" s="188"/>
      <c r="AJ1400" s="188"/>
      <c r="AK1400" s="188"/>
      <c r="AL1400" s="8"/>
      <c r="AM1400" s="8"/>
      <c r="AN1400" s="8"/>
      <c r="AO1400" s="8"/>
      <c r="AP1400" s="8"/>
      <c r="AQ1400" s="8"/>
      <c r="AR1400" s="5"/>
      <c r="AS1400" s="1"/>
      <c r="AT1400" s="8"/>
      <c r="AU1400" s="1"/>
      <c r="AV1400" s="1"/>
      <c r="AW1400" s="3"/>
      <c r="AX1400" s="3"/>
      <c r="AY1400" s="4"/>
      <c r="AZ1400" s="4"/>
      <c r="BA1400" s="4"/>
      <c r="BB1400" s="1"/>
      <c r="BC1400" s="1"/>
      <c r="BD1400" s="1"/>
      <c r="BE1400" s="1"/>
      <c r="BF1400" s="1"/>
      <c r="BG1400" s="1"/>
      <c r="BH1400" s="1"/>
      <c r="BI1400" s="1"/>
    </row>
    <row r="1401" spans="1:61" x14ac:dyDescent="0.2">
      <c r="A1401" s="125">
        <f t="shared" si="760"/>
        <v>43292</v>
      </c>
      <c r="B1401" s="177">
        <f t="shared" si="745"/>
        <v>282390.49806346092</v>
      </c>
      <c r="C1401" s="3">
        <f t="shared" si="761"/>
        <v>38122717.238567226</v>
      </c>
      <c r="D1401" s="177">
        <f t="shared" si="762"/>
        <v>224398.09096930001</v>
      </c>
      <c r="E1401" s="177">
        <f t="shared" si="763"/>
        <v>23469.18614415</v>
      </c>
      <c r="F1401" s="178">
        <f t="shared" si="746"/>
        <v>200928.90482515001</v>
      </c>
      <c r="G1401" s="179">
        <f t="shared" si="764"/>
        <v>4981.6899999999996</v>
      </c>
      <c r="H1401" s="180">
        <f>IF(AND(N1401=1,N1400&gt;1),VLOOKUP(A1400,[1]Plan1!$CW$105:$CY$215,3),H1400)</f>
        <v>5044.46</v>
      </c>
      <c r="I1401" s="181">
        <f t="shared" si="747"/>
        <v>43231</v>
      </c>
      <c r="J1401" s="181">
        <f t="shared" si="765"/>
        <v>43262</v>
      </c>
      <c r="K1401" s="182">
        <f t="shared" si="748"/>
        <v>1.2600141718974944E-2</v>
      </c>
      <c r="L1401" s="213">
        <f t="shared" si="766"/>
        <v>43322</v>
      </c>
      <c r="M1401" s="183">
        <f t="shared" si="767"/>
        <v>23</v>
      </c>
      <c r="N1401" s="183">
        <f t="shared" si="749"/>
        <v>1</v>
      </c>
      <c r="O1401" s="177">
        <f t="shared" si="750"/>
        <v>1.0005445500000001</v>
      </c>
      <c r="P1401" s="184">
        <f t="shared" si="776"/>
        <v>1.0040005299999999</v>
      </c>
      <c r="Q1401" s="184">
        <f t="shared" si="768"/>
        <v>1.2584080001758791</v>
      </c>
      <c r="R1401" s="177">
        <f t="shared" si="775"/>
        <v>1.25909326</v>
      </c>
      <c r="S1401" s="177">
        <f t="shared" si="769"/>
        <v>1.24951879</v>
      </c>
      <c r="T1401" s="177">
        <f t="shared" si="751"/>
        <v>280389.63110627001</v>
      </c>
      <c r="U1401" s="177">
        <f t="shared" si="752"/>
        <v>5856.0029289730737</v>
      </c>
      <c r="V1401" s="177">
        <f t="shared" si="753"/>
        <v>52059.324979377845</v>
      </c>
      <c r="W1401" s="177">
        <f t="shared" si="754"/>
        <v>282313.41887765093</v>
      </c>
      <c r="X1401" s="185">
        <f t="shared" si="755"/>
        <v>0</v>
      </c>
      <c r="Y1401" s="177">
        <f t="shared" si="756"/>
        <v>0</v>
      </c>
      <c r="Z1401" s="186">
        <f t="shared" si="757"/>
        <v>0</v>
      </c>
      <c r="AA1401" s="177">
        <f t="shared" si="770"/>
        <v>0</v>
      </c>
      <c r="AB1401" s="187">
        <f t="shared" si="771"/>
        <v>7.1215000000000001E-2</v>
      </c>
      <c r="AC1401" s="185">
        <f t="shared" si="758"/>
        <v>1</v>
      </c>
      <c r="AD1401" s="185">
        <v>252</v>
      </c>
      <c r="AE1401" s="184">
        <f t="shared" si="774"/>
        <v>1.000273027</v>
      </c>
      <c r="AF1401" s="177">
        <f t="shared" si="773"/>
        <v>76.553939810000003</v>
      </c>
      <c r="AG1401" s="177">
        <f t="shared" si="759"/>
        <v>77.079185809999998</v>
      </c>
      <c r="AH1401" s="188">
        <f t="shared" si="772"/>
        <v>0</v>
      </c>
      <c r="AI1401" s="188"/>
      <c r="AJ1401" s="188"/>
      <c r="AK1401" s="188"/>
      <c r="AL1401" s="8"/>
      <c r="AM1401" s="8"/>
      <c r="AN1401" s="8"/>
      <c r="AO1401" s="8"/>
      <c r="AP1401" s="8"/>
      <c r="AQ1401" s="8"/>
      <c r="AR1401" s="5"/>
      <c r="AS1401" s="1"/>
      <c r="AT1401" s="8"/>
      <c r="AU1401" s="1"/>
      <c r="AV1401" s="1"/>
      <c r="AW1401" s="3"/>
      <c r="AX1401" s="3"/>
      <c r="AY1401" s="4"/>
      <c r="AZ1401" s="4"/>
      <c r="BA1401" s="4"/>
      <c r="BB1401" s="1"/>
      <c r="BC1401" s="1"/>
      <c r="BD1401" s="1"/>
      <c r="BE1401" s="1"/>
      <c r="BF1401" s="1"/>
      <c r="BG1401" s="1"/>
      <c r="BH1401" s="1"/>
      <c r="BI1401" s="1"/>
    </row>
    <row r="1402" spans="1:61" x14ac:dyDescent="0.2">
      <c r="A1402" s="125">
        <f t="shared" si="760"/>
        <v>43293</v>
      </c>
      <c r="B1402" s="177">
        <f t="shared" si="745"/>
        <v>282605.44257526333</v>
      </c>
      <c r="C1402" s="3">
        <f t="shared" si="761"/>
        <v>38151734.747660547</v>
      </c>
      <c r="D1402" s="177">
        <f t="shared" si="762"/>
        <v>224398.09096930001</v>
      </c>
      <c r="E1402" s="177">
        <f t="shared" si="763"/>
        <v>23469.18614415</v>
      </c>
      <c r="F1402" s="178">
        <f t="shared" si="746"/>
        <v>200928.90482515001</v>
      </c>
      <c r="G1402" s="179">
        <f t="shared" si="764"/>
        <v>4981.6899999999996</v>
      </c>
      <c r="H1402" s="180">
        <f>IF(AND(N1402=1,N1401&gt;1),VLOOKUP(A1401,[1]Plan1!$CW$105:$CY$215,3),H1401)</f>
        <v>5044.46</v>
      </c>
      <c r="I1402" s="181">
        <f t="shared" si="747"/>
        <v>43231</v>
      </c>
      <c r="J1402" s="181">
        <f t="shared" si="765"/>
        <v>43262</v>
      </c>
      <c r="K1402" s="182">
        <f t="shared" si="748"/>
        <v>1.2600141718974944E-2</v>
      </c>
      <c r="L1402" s="213">
        <f t="shared" si="766"/>
        <v>43322</v>
      </c>
      <c r="M1402" s="183">
        <f t="shared" si="767"/>
        <v>23</v>
      </c>
      <c r="N1402" s="183">
        <f t="shared" si="749"/>
        <v>2</v>
      </c>
      <c r="O1402" s="177">
        <f t="shared" si="750"/>
        <v>1.0010894100000001</v>
      </c>
      <c r="P1402" s="184">
        <f t="shared" si="776"/>
        <v>1.0040005299999999</v>
      </c>
      <c r="Q1402" s="184">
        <f t="shared" si="768"/>
        <v>1.2584080001758791</v>
      </c>
      <c r="R1402" s="177">
        <f t="shared" si="775"/>
        <v>1.25977892</v>
      </c>
      <c r="S1402" s="177">
        <f t="shared" si="769"/>
        <v>1.24951879</v>
      </c>
      <c r="T1402" s="177">
        <f t="shared" si="751"/>
        <v>280389.63110627001</v>
      </c>
      <c r="U1402" s="177">
        <f t="shared" si="752"/>
        <v>5856.0029289730737</v>
      </c>
      <c r="V1402" s="177">
        <f t="shared" si="753"/>
        <v>52197.093892260265</v>
      </c>
      <c r="W1402" s="177">
        <f t="shared" si="754"/>
        <v>282451.18779053335</v>
      </c>
      <c r="X1402" s="185">
        <f t="shared" si="755"/>
        <v>0</v>
      </c>
      <c r="Y1402" s="177">
        <f t="shared" si="756"/>
        <v>0</v>
      </c>
      <c r="Z1402" s="186">
        <f t="shared" si="757"/>
        <v>0</v>
      </c>
      <c r="AA1402" s="177">
        <f t="shared" si="770"/>
        <v>0</v>
      </c>
      <c r="AB1402" s="187">
        <f t="shared" si="771"/>
        <v>7.1215000000000001E-2</v>
      </c>
      <c r="AC1402" s="185">
        <f t="shared" si="758"/>
        <v>2</v>
      </c>
      <c r="AD1402" s="185">
        <v>252</v>
      </c>
      <c r="AE1402" s="184">
        <f t="shared" si="774"/>
        <v>1.000546129</v>
      </c>
      <c r="AF1402" s="177">
        <f t="shared" si="773"/>
        <v>153.12890884000001</v>
      </c>
      <c r="AG1402" s="177">
        <f t="shared" si="759"/>
        <v>154.25478473000001</v>
      </c>
      <c r="AH1402" s="188">
        <f t="shared" si="772"/>
        <v>0</v>
      </c>
      <c r="AI1402" s="188"/>
      <c r="AJ1402" s="188"/>
      <c r="AK1402" s="188"/>
      <c r="AL1402" s="8"/>
      <c r="AM1402" s="8"/>
      <c r="AN1402" s="8"/>
      <c r="AO1402" s="8"/>
      <c r="AP1402" s="8"/>
      <c r="AQ1402" s="8"/>
      <c r="AR1402" s="5"/>
      <c r="AS1402" s="1"/>
      <c r="AT1402" s="8"/>
      <c r="AU1402" s="1"/>
      <c r="AV1402" s="1"/>
      <c r="AW1402" s="3"/>
      <c r="AX1402" s="3"/>
      <c r="AY1402" s="4"/>
      <c r="AZ1402" s="4"/>
      <c r="BA1402" s="4"/>
      <c r="BB1402" s="1"/>
      <c r="BC1402" s="1"/>
      <c r="BD1402" s="1"/>
      <c r="BE1402" s="1"/>
      <c r="BF1402" s="1"/>
      <c r="BG1402" s="1"/>
      <c r="BH1402" s="1"/>
      <c r="BI1402" s="1"/>
    </row>
    <row r="1403" spans="1:61" x14ac:dyDescent="0.2">
      <c r="A1403" s="125">
        <f t="shared" si="760"/>
        <v>43294</v>
      </c>
      <c r="B1403" s="177">
        <f t="shared" si="745"/>
        <v>282820.55592484149</v>
      </c>
      <c r="C1403" s="3">
        <f t="shared" si="761"/>
        <v>38180775.049853601</v>
      </c>
      <c r="D1403" s="177">
        <f t="shared" si="762"/>
        <v>224398.09096930001</v>
      </c>
      <c r="E1403" s="177">
        <f t="shared" si="763"/>
        <v>23469.18614415</v>
      </c>
      <c r="F1403" s="178">
        <f t="shared" si="746"/>
        <v>200928.90482515001</v>
      </c>
      <c r="G1403" s="179">
        <f t="shared" si="764"/>
        <v>4981.6899999999996</v>
      </c>
      <c r="H1403" s="180">
        <f>IF(AND(N1403=1,N1402&gt;1),VLOOKUP(A1402,[1]Plan1!$CW$105:$CY$215,3),H1402)</f>
        <v>5044.46</v>
      </c>
      <c r="I1403" s="181">
        <f t="shared" si="747"/>
        <v>43231</v>
      </c>
      <c r="J1403" s="181">
        <f t="shared" si="765"/>
        <v>43262</v>
      </c>
      <c r="K1403" s="182">
        <f t="shared" si="748"/>
        <v>1.2600141718974944E-2</v>
      </c>
      <c r="L1403" s="213">
        <f t="shared" si="766"/>
        <v>43322</v>
      </c>
      <c r="M1403" s="183">
        <f t="shared" si="767"/>
        <v>23</v>
      </c>
      <c r="N1403" s="183">
        <f t="shared" si="749"/>
        <v>3</v>
      </c>
      <c r="O1403" s="177">
        <f t="shared" si="750"/>
        <v>1.0016345600000001</v>
      </c>
      <c r="P1403" s="184">
        <f t="shared" si="776"/>
        <v>1.0040005299999999</v>
      </c>
      <c r="Q1403" s="184">
        <f t="shared" si="768"/>
        <v>1.2584080001758791</v>
      </c>
      <c r="R1403" s="177">
        <f t="shared" si="775"/>
        <v>1.2604649400000001</v>
      </c>
      <c r="S1403" s="177">
        <f t="shared" si="769"/>
        <v>1.24951879</v>
      </c>
      <c r="T1403" s="177">
        <f t="shared" si="751"/>
        <v>280389.63110627001</v>
      </c>
      <c r="U1403" s="177">
        <f t="shared" si="752"/>
        <v>5856.0029289730737</v>
      </c>
      <c r="V1403" s="177">
        <f t="shared" si="753"/>
        <v>52334.935139548426</v>
      </c>
      <c r="W1403" s="177">
        <f t="shared" si="754"/>
        <v>282589.02903782151</v>
      </c>
      <c r="X1403" s="185">
        <f t="shared" si="755"/>
        <v>0</v>
      </c>
      <c r="Y1403" s="177">
        <f t="shared" si="756"/>
        <v>0</v>
      </c>
      <c r="Z1403" s="186">
        <f t="shared" si="757"/>
        <v>0</v>
      </c>
      <c r="AA1403" s="177">
        <f t="shared" si="770"/>
        <v>0</v>
      </c>
      <c r="AB1403" s="187">
        <f t="shared" si="771"/>
        <v>7.1215000000000001E-2</v>
      </c>
      <c r="AC1403" s="185">
        <f t="shared" si="758"/>
        <v>3</v>
      </c>
      <c r="AD1403" s="185">
        <v>252</v>
      </c>
      <c r="AE1403" s="184">
        <f t="shared" si="774"/>
        <v>1.0008193059999999</v>
      </c>
      <c r="AF1403" s="177">
        <f t="shared" si="773"/>
        <v>229.7249071</v>
      </c>
      <c r="AG1403" s="177">
        <f t="shared" si="759"/>
        <v>231.52688702</v>
      </c>
      <c r="AH1403" s="188">
        <f t="shared" si="772"/>
        <v>0</v>
      </c>
      <c r="AI1403" s="188"/>
      <c r="AJ1403" s="188"/>
      <c r="AK1403" s="188"/>
      <c r="AL1403" s="8"/>
      <c r="AM1403" s="8"/>
      <c r="AN1403" s="8"/>
      <c r="AO1403" s="8"/>
      <c r="AP1403" s="8"/>
      <c r="AQ1403" s="8"/>
      <c r="AR1403" s="5"/>
      <c r="AS1403" s="1"/>
      <c r="AT1403" s="8"/>
      <c r="AU1403" s="1"/>
      <c r="AV1403" s="1"/>
      <c r="AW1403" s="3"/>
      <c r="AX1403" s="3"/>
      <c r="AY1403" s="4"/>
      <c r="AZ1403" s="4"/>
      <c r="BA1403" s="4"/>
      <c r="BB1403" s="1"/>
      <c r="BC1403" s="1"/>
      <c r="BD1403" s="1"/>
      <c r="BE1403" s="1"/>
      <c r="BF1403" s="1"/>
      <c r="BG1403" s="1"/>
      <c r="BH1403" s="1"/>
      <c r="BI1403" s="1"/>
    </row>
    <row r="1404" spans="1:61" x14ac:dyDescent="0.2">
      <c r="A1404" s="125">
        <f t="shared" si="760"/>
        <v>43295</v>
      </c>
      <c r="B1404" s="177">
        <f t="shared" si="745"/>
        <v>283035.84194272343</v>
      </c>
      <c r="C1404" s="3">
        <f t="shared" si="761"/>
        <v>38209838.662267663</v>
      </c>
      <c r="D1404" s="177">
        <f t="shared" si="762"/>
        <v>224398.09096930001</v>
      </c>
      <c r="E1404" s="177">
        <f t="shared" si="763"/>
        <v>23469.18614415</v>
      </c>
      <c r="F1404" s="178">
        <f t="shared" si="746"/>
        <v>200928.90482515001</v>
      </c>
      <c r="G1404" s="179">
        <f t="shared" si="764"/>
        <v>4981.6899999999996</v>
      </c>
      <c r="H1404" s="180">
        <f>IF(AND(N1404=1,N1403&gt;1),VLOOKUP(A1403,[1]Plan1!$CW$105:$CY$215,3),H1403)</f>
        <v>5044.46</v>
      </c>
      <c r="I1404" s="181">
        <f t="shared" si="747"/>
        <v>43231</v>
      </c>
      <c r="J1404" s="181">
        <f t="shared" si="765"/>
        <v>43262</v>
      </c>
      <c r="K1404" s="182">
        <f t="shared" si="748"/>
        <v>1.2600141718974944E-2</v>
      </c>
      <c r="L1404" s="213">
        <f t="shared" si="766"/>
        <v>43322</v>
      </c>
      <c r="M1404" s="183">
        <f t="shared" si="767"/>
        <v>23</v>
      </c>
      <c r="N1404" s="183">
        <f t="shared" si="749"/>
        <v>4</v>
      </c>
      <c r="O1404" s="177">
        <f t="shared" si="750"/>
        <v>1.00218001</v>
      </c>
      <c r="P1404" s="184">
        <f t="shared" si="776"/>
        <v>1.0040005299999999</v>
      </c>
      <c r="Q1404" s="184">
        <f t="shared" si="768"/>
        <v>1.2584080001758791</v>
      </c>
      <c r="R1404" s="177">
        <f t="shared" si="775"/>
        <v>1.2611513400000001</v>
      </c>
      <c r="S1404" s="177">
        <f t="shared" si="769"/>
        <v>1.24951879</v>
      </c>
      <c r="T1404" s="177">
        <f t="shared" si="751"/>
        <v>280389.63110627001</v>
      </c>
      <c r="U1404" s="177">
        <f t="shared" si="752"/>
        <v>5856.0029289730737</v>
      </c>
      <c r="V1404" s="177">
        <f t="shared" si="753"/>
        <v>52472.852739820402</v>
      </c>
      <c r="W1404" s="177">
        <f t="shared" si="754"/>
        <v>282726.94663809345</v>
      </c>
      <c r="X1404" s="185">
        <f t="shared" si="755"/>
        <v>0</v>
      </c>
      <c r="Y1404" s="177">
        <f t="shared" si="756"/>
        <v>0</v>
      </c>
      <c r="Z1404" s="186">
        <f t="shared" si="757"/>
        <v>0</v>
      </c>
      <c r="AA1404" s="177">
        <f t="shared" si="770"/>
        <v>0</v>
      </c>
      <c r="AB1404" s="187">
        <f t="shared" si="771"/>
        <v>7.1215000000000001E-2</v>
      </c>
      <c r="AC1404" s="185">
        <f t="shared" si="758"/>
        <v>4</v>
      </c>
      <c r="AD1404" s="185">
        <v>252</v>
      </c>
      <c r="AE1404" s="184">
        <f t="shared" si="774"/>
        <v>1.001092557</v>
      </c>
      <c r="AF1404" s="177">
        <f t="shared" si="773"/>
        <v>306.34165418999999</v>
      </c>
      <c r="AG1404" s="177">
        <f t="shared" si="759"/>
        <v>308.89530463</v>
      </c>
      <c r="AH1404" s="188">
        <f t="shared" si="772"/>
        <v>0</v>
      </c>
      <c r="AI1404" s="188"/>
      <c r="AJ1404" s="188"/>
      <c r="AK1404" s="188"/>
      <c r="AL1404" s="8"/>
      <c r="AM1404" s="8"/>
      <c r="AN1404" s="8"/>
      <c r="AO1404" s="8"/>
      <c r="AP1404" s="8"/>
      <c r="AQ1404" s="8"/>
      <c r="AR1404" s="5"/>
      <c r="AS1404" s="1"/>
      <c r="AT1404" s="8"/>
      <c r="AU1404" s="1"/>
      <c r="AV1404" s="1"/>
      <c r="AW1404" s="3"/>
      <c r="AX1404" s="3"/>
      <c r="AY1404" s="4"/>
      <c r="AZ1404" s="4"/>
      <c r="BA1404" s="4"/>
      <c r="BB1404" s="1"/>
      <c r="BC1404" s="1"/>
      <c r="BD1404" s="1"/>
      <c r="BE1404" s="1"/>
      <c r="BF1404" s="1"/>
      <c r="BG1404" s="1"/>
      <c r="BH1404" s="1"/>
      <c r="BI1404" s="1"/>
    </row>
    <row r="1405" spans="1:61" x14ac:dyDescent="0.2">
      <c r="A1405" s="125">
        <f t="shared" si="760"/>
        <v>43296</v>
      </c>
      <c r="B1405" s="177">
        <f t="shared" si="745"/>
        <v>283035.84194272343</v>
      </c>
      <c r="C1405" s="3">
        <f t="shared" si="761"/>
        <v>38209838.662267663</v>
      </c>
      <c r="D1405" s="177">
        <f t="shared" si="762"/>
        <v>224398.09096930001</v>
      </c>
      <c r="E1405" s="177">
        <f t="shared" si="763"/>
        <v>23469.18614415</v>
      </c>
      <c r="F1405" s="178">
        <f t="shared" si="746"/>
        <v>200928.90482515001</v>
      </c>
      <c r="G1405" s="179">
        <f t="shared" si="764"/>
        <v>4981.6899999999996</v>
      </c>
      <c r="H1405" s="180">
        <f>IF(AND(N1405=1,N1404&gt;1),VLOOKUP(A1404,[1]Plan1!$CW$105:$CY$215,3),H1404)</f>
        <v>5044.46</v>
      </c>
      <c r="I1405" s="181">
        <f t="shared" si="747"/>
        <v>43231</v>
      </c>
      <c r="J1405" s="181">
        <f t="shared" si="765"/>
        <v>43262</v>
      </c>
      <c r="K1405" s="182">
        <f t="shared" si="748"/>
        <v>1.2600141718974944E-2</v>
      </c>
      <c r="L1405" s="213">
        <f t="shared" si="766"/>
        <v>43322</v>
      </c>
      <c r="M1405" s="183">
        <f t="shared" si="767"/>
        <v>23</v>
      </c>
      <c r="N1405" s="183">
        <f t="shared" si="749"/>
        <v>4</v>
      </c>
      <c r="O1405" s="177">
        <f t="shared" si="750"/>
        <v>1.00218001</v>
      </c>
      <c r="P1405" s="184">
        <f t="shared" si="776"/>
        <v>1.0040005299999999</v>
      </c>
      <c r="Q1405" s="184">
        <f t="shared" si="768"/>
        <v>1.2584080001758791</v>
      </c>
      <c r="R1405" s="177">
        <f t="shared" si="775"/>
        <v>1.2611513400000001</v>
      </c>
      <c r="S1405" s="177">
        <f t="shared" si="769"/>
        <v>1.24951879</v>
      </c>
      <c r="T1405" s="177">
        <f t="shared" si="751"/>
        <v>280389.63110627001</v>
      </c>
      <c r="U1405" s="177">
        <f t="shared" si="752"/>
        <v>5856.0029289730737</v>
      </c>
      <c r="V1405" s="177">
        <f t="shared" si="753"/>
        <v>52472.852739820402</v>
      </c>
      <c r="W1405" s="177">
        <f t="shared" si="754"/>
        <v>282726.94663809345</v>
      </c>
      <c r="X1405" s="185">
        <f t="shared" si="755"/>
        <v>0</v>
      </c>
      <c r="Y1405" s="177">
        <f t="shared" si="756"/>
        <v>0</v>
      </c>
      <c r="Z1405" s="186">
        <f t="shared" si="757"/>
        <v>0</v>
      </c>
      <c r="AA1405" s="177">
        <f t="shared" si="770"/>
        <v>0</v>
      </c>
      <c r="AB1405" s="187">
        <f t="shared" si="771"/>
        <v>7.1215000000000001E-2</v>
      </c>
      <c r="AC1405" s="185">
        <f t="shared" si="758"/>
        <v>4</v>
      </c>
      <c r="AD1405" s="185">
        <v>252</v>
      </c>
      <c r="AE1405" s="184">
        <f t="shared" si="774"/>
        <v>1.001092557</v>
      </c>
      <c r="AF1405" s="177">
        <f t="shared" si="773"/>
        <v>306.34165418999999</v>
      </c>
      <c r="AG1405" s="177">
        <f t="shared" si="759"/>
        <v>308.89530463</v>
      </c>
      <c r="AH1405" s="188">
        <f t="shared" si="772"/>
        <v>0</v>
      </c>
      <c r="AI1405" s="188"/>
      <c r="AJ1405" s="188"/>
      <c r="AK1405" s="188"/>
      <c r="AL1405" s="8"/>
      <c r="AM1405" s="8"/>
      <c r="AN1405" s="8"/>
      <c r="AO1405" s="8"/>
      <c r="AP1405" s="8"/>
      <c r="AQ1405" s="8"/>
      <c r="AR1405" s="5"/>
      <c r="AS1405" s="1"/>
      <c r="AT1405" s="8"/>
      <c r="AU1405" s="1"/>
      <c r="AV1405" s="1"/>
      <c r="AW1405" s="3"/>
      <c r="AX1405" s="3"/>
      <c r="AY1405" s="4"/>
      <c r="AZ1405" s="4"/>
      <c r="BA1405" s="4"/>
      <c r="BB1405" s="1"/>
      <c r="BC1405" s="1"/>
      <c r="BD1405" s="1"/>
      <c r="BE1405" s="1"/>
      <c r="BF1405" s="1"/>
      <c r="BG1405" s="1"/>
      <c r="BH1405" s="1"/>
      <c r="BI1405" s="1"/>
    </row>
    <row r="1406" spans="1:61" x14ac:dyDescent="0.2">
      <c r="A1406" s="125">
        <f t="shared" si="760"/>
        <v>43297</v>
      </c>
      <c r="B1406" s="177">
        <f t="shared" si="745"/>
        <v>283035.84194272343</v>
      </c>
      <c r="C1406" s="3">
        <f t="shared" si="761"/>
        <v>38209838.662267663</v>
      </c>
      <c r="D1406" s="177">
        <f t="shared" si="762"/>
        <v>224398.09096930001</v>
      </c>
      <c r="E1406" s="177">
        <f t="shared" si="763"/>
        <v>23469.18614415</v>
      </c>
      <c r="F1406" s="178">
        <f t="shared" si="746"/>
        <v>200928.90482515001</v>
      </c>
      <c r="G1406" s="179">
        <f t="shared" si="764"/>
        <v>4981.6899999999996</v>
      </c>
      <c r="H1406" s="180">
        <f>IF(AND(N1406=1,N1405&gt;1),VLOOKUP(A1405,[1]Plan1!$CW$105:$CY$215,3),H1405)</f>
        <v>5044.46</v>
      </c>
      <c r="I1406" s="181">
        <f t="shared" si="747"/>
        <v>43231</v>
      </c>
      <c r="J1406" s="181">
        <f t="shared" si="765"/>
        <v>43262</v>
      </c>
      <c r="K1406" s="182">
        <f t="shared" si="748"/>
        <v>1.2600141718974944E-2</v>
      </c>
      <c r="L1406" s="213">
        <f t="shared" si="766"/>
        <v>43322</v>
      </c>
      <c r="M1406" s="183">
        <f t="shared" si="767"/>
        <v>23</v>
      </c>
      <c r="N1406" s="183">
        <f t="shared" si="749"/>
        <v>4</v>
      </c>
      <c r="O1406" s="177">
        <f t="shared" si="750"/>
        <v>1.00218001</v>
      </c>
      <c r="P1406" s="184">
        <f t="shared" si="776"/>
        <v>1.0040005299999999</v>
      </c>
      <c r="Q1406" s="184">
        <f t="shared" si="768"/>
        <v>1.2584080001758791</v>
      </c>
      <c r="R1406" s="177">
        <f t="shared" si="775"/>
        <v>1.2611513400000001</v>
      </c>
      <c r="S1406" s="177">
        <f t="shared" si="769"/>
        <v>1.24951879</v>
      </c>
      <c r="T1406" s="177">
        <f t="shared" si="751"/>
        <v>280389.63110627001</v>
      </c>
      <c r="U1406" s="177">
        <f t="shared" si="752"/>
        <v>5856.0029289730737</v>
      </c>
      <c r="V1406" s="177">
        <f t="shared" si="753"/>
        <v>52472.852739820402</v>
      </c>
      <c r="W1406" s="177">
        <f t="shared" si="754"/>
        <v>282726.94663809345</v>
      </c>
      <c r="X1406" s="185">
        <f t="shared" si="755"/>
        <v>0</v>
      </c>
      <c r="Y1406" s="177">
        <f t="shared" si="756"/>
        <v>0</v>
      </c>
      <c r="Z1406" s="186">
        <f t="shared" si="757"/>
        <v>0</v>
      </c>
      <c r="AA1406" s="177">
        <f t="shared" si="770"/>
        <v>0</v>
      </c>
      <c r="AB1406" s="187">
        <f t="shared" si="771"/>
        <v>7.1215000000000001E-2</v>
      </c>
      <c r="AC1406" s="185">
        <f t="shared" si="758"/>
        <v>4</v>
      </c>
      <c r="AD1406" s="185">
        <v>252</v>
      </c>
      <c r="AE1406" s="184">
        <f t="shared" si="774"/>
        <v>1.001092557</v>
      </c>
      <c r="AF1406" s="177">
        <f t="shared" si="773"/>
        <v>306.34165418999999</v>
      </c>
      <c r="AG1406" s="177">
        <f t="shared" si="759"/>
        <v>308.89530463</v>
      </c>
      <c r="AH1406" s="188">
        <f t="shared" si="772"/>
        <v>0</v>
      </c>
      <c r="AI1406" s="188"/>
      <c r="AJ1406" s="188"/>
      <c r="AK1406" s="188"/>
      <c r="AL1406" s="8"/>
      <c r="AM1406" s="8"/>
      <c r="AN1406" s="8"/>
      <c r="AO1406" s="8"/>
      <c r="AP1406" s="8"/>
      <c r="AQ1406" s="8"/>
      <c r="AR1406" s="5"/>
      <c r="AS1406" s="1"/>
      <c r="AT1406" s="8"/>
      <c r="AU1406" s="1"/>
      <c r="AV1406" s="1"/>
      <c r="AW1406" s="3"/>
      <c r="AX1406" s="3"/>
      <c r="AY1406" s="4"/>
      <c r="AZ1406" s="4"/>
      <c r="BA1406" s="4"/>
      <c r="BB1406" s="1"/>
      <c r="BC1406" s="1"/>
      <c r="BD1406" s="1"/>
      <c r="BE1406" s="1"/>
      <c r="BF1406" s="1"/>
      <c r="BG1406" s="1"/>
      <c r="BH1406" s="1"/>
      <c r="BI1406" s="1"/>
    </row>
    <row r="1407" spans="1:61" x14ac:dyDescent="0.2">
      <c r="A1407" s="125">
        <f t="shared" si="760"/>
        <v>43298</v>
      </c>
      <c r="B1407" s="177">
        <f t="shared" si="745"/>
        <v>283251.29698093119</v>
      </c>
      <c r="C1407" s="3">
        <f t="shared" si="761"/>
        <v>38238925.092425711</v>
      </c>
      <c r="D1407" s="177">
        <f t="shared" si="762"/>
        <v>224398.09096930001</v>
      </c>
      <c r="E1407" s="177">
        <f t="shared" si="763"/>
        <v>23469.18614415</v>
      </c>
      <c r="F1407" s="178">
        <f t="shared" si="746"/>
        <v>200928.90482515001</v>
      </c>
      <c r="G1407" s="179">
        <f t="shared" si="764"/>
        <v>4981.6899999999996</v>
      </c>
      <c r="H1407" s="180">
        <f>IF(AND(N1407=1,N1406&gt;1),VLOOKUP(A1406,[1]Plan1!$CW$105:$CY$215,3),H1406)</f>
        <v>5044.46</v>
      </c>
      <c r="I1407" s="181">
        <f t="shared" si="747"/>
        <v>43231</v>
      </c>
      <c r="J1407" s="181">
        <f t="shared" si="765"/>
        <v>43262</v>
      </c>
      <c r="K1407" s="182">
        <f t="shared" si="748"/>
        <v>1.2600141718974944E-2</v>
      </c>
      <c r="L1407" s="213">
        <f t="shared" si="766"/>
        <v>43322</v>
      </c>
      <c r="M1407" s="183">
        <f t="shared" si="767"/>
        <v>23</v>
      </c>
      <c r="N1407" s="183">
        <f t="shared" si="749"/>
        <v>5</v>
      </c>
      <c r="O1407" s="177">
        <f t="shared" si="750"/>
        <v>1.00272575</v>
      </c>
      <c r="P1407" s="184">
        <f t="shared" si="776"/>
        <v>1.0040005299999999</v>
      </c>
      <c r="Q1407" s="184">
        <f t="shared" si="768"/>
        <v>1.2584080001758791</v>
      </c>
      <c r="R1407" s="177">
        <f t="shared" si="775"/>
        <v>1.2618381000000001</v>
      </c>
      <c r="S1407" s="177">
        <f t="shared" si="769"/>
        <v>1.24951879</v>
      </c>
      <c r="T1407" s="177">
        <f t="shared" si="751"/>
        <v>280389.63110627001</v>
      </c>
      <c r="U1407" s="177">
        <f t="shared" si="752"/>
        <v>5856.0029289730737</v>
      </c>
      <c r="V1407" s="177">
        <f t="shared" si="753"/>
        <v>52610.842674498126</v>
      </c>
      <c r="W1407" s="177">
        <f t="shared" si="754"/>
        <v>282864.93657277117</v>
      </c>
      <c r="X1407" s="185">
        <f t="shared" si="755"/>
        <v>0</v>
      </c>
      <c r="Y1407" s="177">
        <f t="shared" si="756"/>
        <v>0</v>
      </c>
      <c r="Z1407" s="186">
        <f t="shared" si="757"/>
        <v>0</v>
      </c>
      <c r="AA1407" s="177">
        <f t="shared" si="770"/>
        <v>0</v>
      </c>
      <c r="AB1407" s="187">
        <f t="shared" si="771"/>
        <v>7.1215000000000001E-2</v>
      </c>
      <c r="AC1407" s="185">
        <f t="shared" si="758"/>
        <v>5</v>
      </c>
      <c r="AD1407" s="185">
        <v>252</v>
      </c>
      <c r="AE1407" s="184">
        <f t="shared" si="774"/>
        <v>1.0013658830000001</v>
      </c>
      <c r="AF1407" s="177">
        <f t="shared" si="773"/>
        <v>382.97943049999998</v>
      </c>
      <c r="AG1407" s="177">
        <f t="shared" si="759"/>
        <v>386.36040816000002</v>
      </c>
      <c r="AH1407" s="188">
        <f t="shared" si="772"/>
        <v>0</v>
      </c>
      <c r="AI1407" s="188"/>
      <c r="AJ1407" s="188"/>
      <c r="AK1407" s="188"/>
      <c r="AL1407" s="8"/>
      <c r="AM1407" s="8"/>
      <c r="AN1407" s="8"/>
      <c r="AO1407" s="8"/>
      <c r="AP1407" s="8"/>
      <c r="AQ1407" s="8"/>
      <c r="AR1407" s="5"/>
      <c r="AS1407" s="1"/>
      <c r="AT1407" s="8"/>
      <c r="AU1407" s="1"/>
      <c r="AV1407" s="1"/>
      <c r="AW1407" s="3"/>
      <c r="AX1407" s="3"/>
      <c r="AY1407" s="4"/>
      <c r="AZ1407" s="4"/>
      <c r="BA1407" s="4"/>
      <c r="BB1407" s="1"/>
      <c r="BC1407" s="1"/>
      <c r="BD1407" s="1"/>
      <c r="BE1407" s="1"/>
      <c r="BF1407" s="1"/>
      <c r="BG1407" s="1"/>
      <c r="BH1407" s="1"/>
      <c r="BI1407" s="1"/>
    </row>
    <row r="1408" spans="1:61" x14ac:dyDescent="0.2">
      <c r="A1408" s="125">
        <f t="shared" si="760"/>
        <v>43299</v>
      </c>
      <c r="B1408" s="177">
        <f t="shared" si="745"/>
        <v>283466.92487196275</v>
      </c>
      <c r="C1408" s="3">
        <f t="shared" si="761"/>
        <v>38268034.857714973</v>
      </c>
      <c r="D1408" s="177">
        <f t="shared" si="762"/>
        <v>224398.09096930001</v>
      </c>
      <c r="E1408" s="177">
        <f t="shared" si="763"/>
        <v>23469.18614415</v>
      </c>
      <c r="F1408" s="178">
        <f t="shared" si="746"/>
        <v>200928.90482515001</v>
      </c>
      <c r="G1408" s="179">
        <f t="shared" si="764"/>
        <v>4981.6899999999996</v>
      </c>
      <c r="H1408" s="180">
        <f>IF(AND(N1408=1,N1407&gt;1),VLOOKUP(A1407,[1]Plan1!$CW$105:$CY$215,3),H1407)</f>
        <v>5044.46</v>
      </c>
      <c r="I1408" s="181">
        <f t="shared" si="747"/>
        <v>43231</v>
      </c>
      <c r="J1408" s="181">
        <f t="shared" si="765"/>
        <v>43262</v>
      </c>
      <c r="K1408" s="182">
        <f t="shared" si="748"/>
        <v>1.2600141718974944E-2</v>
      </c>
      <c r="L1408" s="213">
        <f t="shared" si="766"/>
        <v>43322</v>
      </c>
      <c r="M1408" s="183">
        <f t="shared" si="767"/>
        <v>23</v>
      </c>
      <c r="N1408" s="183">
        <f t="shared" si="749"/>
        <v>6</v>
      </c>
      <c r="O1408" s="177">
        <f t="shared" si="750"/>
        <v>1.0032717900000001</v>
      </c>
      <c r="P1408" s="184">
        <f t="shared" si="776"/>
        <v>1.0040005299999999</v>
      </c>
      <c r="Q1408" s="184">
        <f t="shared" si="768"/>
        <v>1.2584080001758791</v>
      </c>
      <c r="R1408" s="177">
        <f t="shared" si="775"/>
        <v>1.26252524</v>
      </c>
      <c r="S1408" s="177">
        <f t="shared" si="769"/>
        <v>1.24951879</v>
      </c>
      <c r="T1408" s="177">
        <f t="shared" si="751"/>
        <v>280389.63110627001</v>
      </c>
      <c r="U1408" s="177">
        <f t="shared" si="752"/>
        <v>5856.0029289730737</v>
      </c>
      <c r="V1408" s="177">
        <f t="shared" si="753"/>
        <v>52748.908962159665</v>
      </c>
      <c r="W1408" s="177">
        <f t="shared" si="754"/>
        <v>283003.00286043272</v>
      </c>
      <c r="X1408" s="185">
        <f t="shared" si="755"/>
        <v>0</v>
      </c>
      <c r="Y1408" s="177">
        <f t="shared" si="756"/>
        <v>0</v>
      </c>
      <c r="Z1408" s="186">
        <f t="shared" si="757"/>
        <v>0</v>
      </c>
      <c r="AA1408" s="177">
        <f t="shared" si="770"/>
        <v>0</v>
      </c>
      <c r="AB1408" s="187">
        <f t="shared" si="771"/>
        <v>7.1215000000000001E-2</v>
      </c>
      <c r="AC1408" s="185">
        <f t="shared" si="758"/>
        <v>6</v>
      </c>
      <c r="AD1408" s="185">
        <v>252</v>
      </c>
      <c r="AE1408" s="184">
        <f t="shared" si="774"/>
        <v>1.001639283</v>
      </c>
      <c r="AF1408" s="177">
        <f t="shared" si="773"/>
        <v>459.63795563999997</v>
      </c>
      <c r="AG1408" s="177">
        <f t="shared" si="759"/>
        <v>463.92201153000002</v>
      </c>
      <c r="AH1408" s="188">
        <f t="shared" si="772"/>
        <v>0</v>
      </c>
      <c r="AI1408" s="188"/>
      <c r="AJ1408" s="188"/>
      <c r="AK1408" s="188"/>
      <c r="AL1408" s="8"/>
      <c r="AM1408" s="8"/>
      <c r="AN1408" s="8"/>
      <c r="AO1408" s="8"/>
      <c r="AP1408" s="8"/>
      <c r="AQ1408" s="8"/>
      <c r="AR1408" s="5"/>
      <c r="AS1408" s="1"/>
      <c r="AT1408" s="8"/>
      <c r="AU1408" s="1"/>
      <c r="AV1408" s="1"/>
      <c r="AW1408" s="3"/>
      <c r="AX1408" s="3"/>
      <c r="AY1408" s="4"/>
      <c r="AZ1408" s="4"/>
      <c r="BA1408" s="4"/>
      <c r="BB1408" s="1"/>
      <c r="BC1408" s="1"/>
      <c r="BD1408" s="1"/>
      <c r="BE1408" s="1"/>
      <c r="BF1408" s="1"/>
      <c r="BG1408" s="1"/>
      <c r="BH1408" s="1"/>
      <c r="BI1408" s="1"/>
    </row>
    <row r="1409" spans="1:61" x14ac:dyDescent="0.2">
      <c r="A1409" s="125">
        <f t="shared" si="760"/>
        <v>43300</v>
      </c>
      <c r="B1409" s="177">
        <f t="shared" si="745"/>
        <v>283682.72599225811</v>
      </c>
      <c r="C1409" s="3">
        <f t="shared" si="761"/>
        <v>38297168.008954845</v>
      </c>
      <c r="D1409" s="177">
        <f t="shared" si="762"/>
        <v>224398.09096930001</v>
      </c>
      <c r="E1409" s="177">
        <f t="shared" si="763"/>
        <v>23469.18614415</v>
      </c>
      <c r="F1409" s="178">
        <f t="shared" si="746"/>
        <v>200928.90482515001</v>
      </c>
      <c r="G1409" s="179">
        <f t="shared" si="764"/>
        <v>4981.6899999999996</v>
      </c>
      <c r="H1409" s="180">
        <f>IF(AND(N1409=1,N1408&gt;1),VLOOKUP(A1408,[1]Plan1!$CW$105:$CY$215,3),H1408)</f>
        <v>5044.46</v>
      </c>
      <c r="I1409" s="181">
        <f t="shared" si="747"/>
        <v>43231</v>
      </c>
      <c r="J1409" s="181">
        <f t="shared" si="765"/>
        <v>43262</v>
      </c>
      <c r="K1409" s="182">
        <f t="shared" si="748"/>
        <v>1.2600141718974944E-2</v>
      </c>
      <c r="L1409" s="213">
        <f t="shared" si="766"/>
        <v>43322</v>
      </c>
      <c r="M1409" s="183">
        <f t="shared" si="767"/>
        <v>23</v>
      </c>
      <c r="N1409" s="183">
        <f t="shared" si="749"/>
        <v>7</v>
      </c>
      <c r="O1409" s="177">
        <f t="shared" si="750"/>
        <v>1.00381813</v>
      </c>
      <c r="P1409" s="184">
        <f t="shared" si="776"/>
        <v>1.0040005299999999</v>
      </c>
      <c r="Q1409" s="184">
        <f t="shared" si="768"/>
        <v>1.2584080001758791</v>
      </c>
      <c r="R1409" s="177">
        <f t="shared" si="775"/>
        <v>1.26321276</v>
      </c>
      <c r="S1409" s="177">
        <f t="shared" si="769"/>
        <v>1.24951879</v>
      </c>
      <c r="T1409" s="177">
        <f t="shared" si="751"/>
        <v>280389.63110627001</v>
      </c>
      <c r="U1409" s="177">
        <f t="shared" si="752"/>
        <v>5856.0029289730737</v>
      </c>
      <c r="V1409" s="177">
        <f t="shared" si="753"/>
        <v>52887.051602805062</v>
      </c>
      <c r="W1409" s="177">
        <f t="shared" si="754"/>
        <v>283141.14550107811</v>
      </c>
      <c r="X1409" s="185">
        <f t="shared" si="755"/>
        <v>0</v>
      </c>
      <c r="Y1409" s="177">
        <f t="shared" si="756"/>
        <v>0</v>
      </c>
      <c r="Z1409" s="186">
        <f t="shared" si="757"/>
        <v>0</v>
      </c>
      <c r="AA1409" s="177">
        <f t="shared" si="770"/>
        <v>0</v>
      </c>
      <c r="AB1409" s="187">
        <f t="shared" si="771"/>
        <v>7.1215000000000001E-2</v>
      </c>
      <c r="AC1409" s="185">
        <f t="shared" si="758"/>
        <v>7</v>
      </c>
      <c r="AD1409" s="185">
        <v>252</v>
      </c>
      <c r="AE1409" s="184">
        <f t="shared" si="774"/>
        <v>1.001912758</v>
      </c>
      <c r="AF1409" s="177">
        <f t="shared" si="773"/>
        <v>536.31751000999998</v>
      </c>
      <c r="AG1409" s="177">
        <f t="shared" si="759"/>
        <v>541.58049117999997</v>
      </c>
      <c r="AH1409" s="188">
        <f t="shared" si="772"/>
        <v>0</v>
      </c>
      <c r="AI1409" s="188"/>
      <c r="AJ1409" s="188"/>
      <c r="AK1409" s="188"/>
      <c r="AL1409" s="8"/>
      <c r="AM1409" s="8"/>
      <c r="AN1409" s="8"/>
      <c r="AO1409" s="8"/>
      <c r="AP1409" s="8"/>
      <c r="AQ1409" s="8"/>
      <c r="AR1409" s="5"/>
      <c r="AS1409" s="1"/>
      <c r="AT1409" s="8"/>
      <c r="AU1409" s="1"/>
      <c r="AV1409" s="1"/>
      <c r="AW1409" s="3"/>
      <c r="AX1409" s="3"/>
      <c r="AY1409" s="4"/>
      <c r="AZ1409" s="4"/>
      <c r="BA1409" s="4"/>
      <c r="BB1409" s="1"/>
      <c r="BC1409" s="1"/>
      <c r="BD1409" s="1"/>
      <c r="BE1409" s="1"/>
      <c r="BF1409" s="1"/>
      <c r="BG1409" s="1"/>
      <c r="BH1409" s="1"/>
      <c r="BI1409" s="1"/>
    </row>
    <row r="1410" spans="1:61" x14ac:dyDescent="0.2">
      <c r="A1410" s="125">
        <f t="shared" si="760"/>
        <v>43301</v>
      </c>
      <c r="B1410" s="177">
        <f t="shared" si="745"/>
        <v>283898.70043552731</v>
      </c>
      <c r="C1410" s="3">
        <f t="shared" si="761"/>
        <v>38326324.55879619</v>
      </c>
      <c r="D1410" s="177">
        <f t="shared" si="762"/>
        <v>224398.09096930001</v>
      </c>
      <c r="E1410" s="177">
        <f t="shared" si="763"/>
        <v>23469.18614415</v>
      </c>
      <c r="F1410" s="178">
        <f t="shared" si="746"/>
        <v>200928.90482515001</v>
      </c>
      <c r="G1410" s="179">
        <f t="shared" si="764"/>
        <v>4981.6899999999996</v>
      </c>
      <c r="H1410" s="180">
        <f>IF(AND(N1410=1,N1409&gt;1),VLOOKUP(A1409,[1]Plan1!$CW$105:$CY$215,3),H1409)</f>
        <v>5044.46</v>
      </c>
      <c r="I1410" s="181">
        <f t="shared" si="747"/>
        <v>43231</v>
      </c>
      <c r="J1410" s="181">
        <f t="shared" si="765"/>
        <v>43262</v>
      </c>
      <c r="K1410" s="182">
        <f t="shared" si="748"/>
        <v>1.2600141718974944E-2</v>
      </c>
      <c r="L1410" s="213">
        <f t="shared" si="766"/>
        <v>43322</v>
      </c>
      <c r="M1410" s="183">
        <f t="shared" si="767"/>
        <v>23</v>
      </c>
      <c r="N1410" s="183">
        <f t="shared" si="749"/>
        <v>8</v>
      </c>
      <c r="O1410" s="177">
        <f t="shared" si="750"/>
        <v>1.00436477</v>
      </c>
      <c r="P1410" s="184">
        <f t="shared" si="776"/>
        <v>1.0040005299999999</v>
      </c>
      <c r="Q1410" s="184">
        <f t="shared" si="768"/>
        <v>1.2584080001758791</v>
      </c>
      <c r="R1410" s="177">
        <f t="shared" si="775"/>
        <v>1.26390066</v>
      </c>
      <c r="S1410" s="177">
        <f t="shared" si="769"/>
        <v>1.24951879</v>
      </c>
      <c r="T1410" s="177">
        <f t="shared" si="751"/>
        <v>280389.63110627001</v>
      </c>
      <c r="U1410" s="177">
        <f t="shared" si="752"/>
        <v>5856.0029289730737</v>
      </c>
      <c r="V1410" s="177">
        <f t="shared" si="753"/>
        <v>53025.270596434275</v>
      </c>
      <c r="W1410" s="177">
        <f t="shared" si="754"/>
        <v>283279.36449470732</v>
      </c>
      <c r="X1410" s="185">
        <f t="shared" si="755"/>
        <v>0</v>
      </c>
      <c r="Y1410" s="177">
        <f t="shared" si="756"/>
        <v>0</v>
      </c>
      <c r="Z1410" s="186">
        <f t="shared" si="757"/>
        <v>0</v>
      </c>
      <c r="AA1410" s="177">
        <f t="shared" si="770"/>
        <v>0</v>
      </c>
      <c r="AB1410" s="187">
        <f t="shared" si="771"/>
        <v>7.1215000000000001E-2</v>
      </c>
      <c r="AC1410" s="185">
        <f t="shared" si="758"/>
        <v>8</v>
      </c>
      <c r="AD1410" s="185">
        <v>252</v>
      </c>
      <c r="AE1410" s="184">
        <f t="shared" si="774"/>
        <v>1.002186308</v>
      </c>
      <c r="AF1410" s="177">
        <f t="shared" si="773"/>
        <v>613.01809360000004</v>
      </c>
      <c r="AG1410" s="177">
        <f t="shared" si="759"/>
        <v>619.33594082000002</v>
      </c>
      <c r="AH1410" s="188">
        <f t="shared" si="772"/>
        <v>0</v>
      </c>
      <c r="AI1410" s="188"/>
      <c r="AJ1410" s="188"/>
      <c r="AK1410" s="188"/>
      <c r="AL1410" s="8"/>
      <c r="AM1410" s="8"/>
      <c r="AN1410" s="8"/>
      <c r="AO1410" s="8"/>
      <c r="AP1410" s="8"/>
      <c r="AQ1410" s="8"/>
      <c r="AR1410" s="5"/>
      <c r="AS1410" s="1"/>
      <c r="AT1410" s="8"/>
      <c r="AU1410" s="1"/>
      <c r="AV1410" s="1"/>
      <c r="AW1410" s="3"/>
      <c r="AX1410" s="3"/>
      <c r="AY1410" s="4"/>
      <c r="AZ1410" s="4"/>
      <c r="BA1410" s="4"/>
      <c r="BB1410" s="1"/>
      <c r="BC1410" s="1"/>
      <c r="BD1410" s="1"/>
      <c r="BE1410" s="1"/>
      <c r="BF1410" s="1"/>
      <c r="BG1410" s="1"/>
      <c r="BH1410" s="1"/>
      <c r="BI1410" s="1"/>
    </row>
    <row r="1411" spans="1:61" x14ac:dyDescent="0.2">
      <c r="A1411" s="125">
        <f t="shared" si="760"/>
        <v>43302</v>
      </c>
      <c r="B1411" s="177">
        <f t="shared" si="745"/>
        <v>284114.84398366231</v>
      </c>
      <c r="C1411" s="3">
        <f t="shared" si="761"/>
        <v>38355503.93779441</v>
      </c>
      <c r="D1411" s="177">
        <f t="shared" si="762"/>
        <v>224398.09096930001</v>
      </c>
      <c r="E1411" s="177">
        <f t="shared" si="763"/>
        <v>23469.18614415</v>
      </c>
      <c r="F1411" s="178">
        <f t="shared" si="746"/>
        <v>200928.90482515001</v>
      </c>
      <c r="G1411" s="179">
        <f t="shared" si="764"/>
        <v>4981.6899999999996</v>
      </c>
      <c r="H1411" s="180">
        <f>IF(AND(N1411=1,N1410&gt;1),VLOOKUP(A1410,[1]Plan1!$CW$105:$CY$215,3),H1410)</f>
        <v>5044.46</v>
      </c>
      <c r="I1411" s="181">
        <f t="shared" si="747"/>
        <v>43231</v>
      </c>
      <c r="J1411" s="181">
        <f t="shared" si="765"/>
        <v>43262</v>
      </c>
      <c r="K1411" s="182">
        <f t="shared" si="748"/>
        <v>1.2600141718974944E-2</v>
      </c>
      <c r="L1411" s="213">
        <f t="shared" si="766"/>
        <v>43322</v>
      </c>
      <c r="M1411" s="183">
        <f t="shared" si="767"/>
        <v>23</v>
      </c>
      <c r="N1411" s="183">
        <f t="shared" si="749"/>
        <v>9</v>
      </c>
      <c r="O1411" s="177">
        <f t="shared" si="750"/>
        <v>1.0049117000000001</v>
      </c>
      <c r="P1411" s="184">
        <f t="shared" si="776"/>
        <v>1.0040005299999999</v>
      </c>
      <c r="Q1411" s="184">
        <f t="shared" si="768"/>
        <v>1.2584080001758791</v>
      </c>
      <c r="R1411" s="177">
        <f t="shared" si="775"/>
        <v>1.26458892</v>
      </c>
      <c r="S1411" s="177">
        <f t="shared" si="769"/>
        <v>1.24951879</v>
      </c>
      <c r="T1411" s="177">
        <f t="shared" si="751"/>
        <v>280389.63110627001</v>
      </c>
      <c r="U1411" s="177">
        <f t="shared" si="752"/>
        <v>5856.0029289730737</v>
      </c>
      <c r="V1411" s="177">
        <f t="shared" si="753"/>
        <v>53163.561924469228</v>
      </c>
      <c r="W1411" s="177">
        <f t="shared" si="754"/>
        <v>283417.65582274232</v>
      </c>
      <c r="X1411" s="185">
        <f t="shared" si="755"/>
        <v>0</v>
      </c>
      <c r="Y1411" s="177">
        <f t="shared" si="756"/>
        <v>0</v>
      </c>
      <c r="Z1411" s="186">
        <f t="shared" si="757"/>
        <v>0</v>
      </c>
      <c r="AA1411" s="177">
        <f t="shared" si="770"/>
        <v>0</v>
      </c>
      <c r="AB1411" s="187">
        <f t="shared" si="771"/>
        <v>7.1215000000000001E-2</v>
      </c>
      <c r="AC1411" s="185">
        <f t="shared" si="758"/>
        <v>9</v>
      </c>
      <c r="AD1411" s="185">
        <v>252</v>
      </c>
      <c r="AE1411" s="184">
        <f t="shared" si="774"/>
        <v>1.0024599320000001</v>
      </c>
      <c r="AF1411" s="177">
        <f t="shared" si="773"/>
        <v>689.73942602</v>
      </c>
      <c r="AG1411" s="177">
        <f t="shared" si="759"/>
        <v>697.18816091999997</v>
      </c>
      <c r="AH1411" s="188">
        <f t="shared" si="772"/>
        <v>0</v>
      </c>
      <c r="AI1411" s="188"/>
      <c r="AJ1411" s="188"/>
      <c r="AK1411" s="188"/>
      <c r="AL1411" s="8"/>
      <c r="AM1411" s="8"/>
      <c r="AN1411" s="8"/>
      <c r="AO1411" s="8"/>
      <c r="AP1411" s="8"/>
      <c r="AQ1411" s="8"/>
      <c r="AR1411" s="5"/>
      <c r="AS1411" s="1"/>
      <c r="AT1411" s="8"/>
      <c r="AU1411" s="1"/>
      <c r="AV1411" s="1"/>
      <c r="AW1411" s="3"/>
      <c r="AX1411" s="3"/>
      <c r="AY1411" s="4"/>
      <c r="AZ1411" s="4"/>
      <c r="BA1411" s="4"/>
      <c r="BB1411" s="1"/>
      <c r="BC1411" s="1"/>
      <c r="BD1411" s="1"/>
      <c r="BE1411" s="1"/>
      <c r="BF1411" s="1"/>
      <c r="BG1411" s="1"/>
      <c r="BH1411" s="1"/>
      <c r="BI1411" s="1"/>
    </row>
    <row r="1412" spans="1:61" x14ac:dyDescent="0.2">
      <c r="A1412" s="125">
        <f t="shared" si="760"/>
        <v>43303</v>
      </c>
      <c r="B1412" s="177">
        <f t="shared" si="745"/>
        <v>284114.84398366231</v>
      </c>
      <c r="C1412" s="3">
        <f t="shared" si="761"/>
        <v>38355503.93779441</v>
      </c>
      <c r="D1412" s="177">
        <f t="shared" si="762"/>
        <v>224398.09096930001</v>
      </c>
      <c r="E1412" s="177">
        <f t="shared" si="763"/>
        <v>23469.18614415</v>
      </c>
      <c r="F1412" s="178">
        <f t="shared" si="746"/>
        <v>200928.90482515001</v>
      </c>
      <c r="G1412" s="179">
        <f t="shared" si="764"/>
        <v>4981.6899999999996</v>
      </c>
      <c r="H1412" s="180">
        <f>IF(AND(N1412=1,N1411&gt;1),VLOOKUP(A1411,[1]Plan1!$CW$105:$CY$215,3),H1411)</f>
        <v>5044.46</v>
      </c>
      <c r="I1412" s="181">
        <f t="shared" si="747"/>
        <v>43231</v>
      </c>
      <c r="J1412" s="181">
        <f t="shared" si="765"/>
        <v>43262</v>
      </c>
      <c r="K1412" s="182">
        <f t="shared" si="748"/>
        <v>1.2600141718974944E-2</v>
      </c>
      <c r="L1412" s="213">
        <f t="shared" si="766"/>
        <v>43322</v>
      </c>
      <c r="M1412" s="183">
        <f t="shared" si="767"/>
        <v>23</v>
      </c>
      <c r="N1412" s="183">
        <f t="shared" si="749"/>
        <v>9</v>
      </c>
      <c r="O1412" s="177">
        <f t="shared" si="750"/>
        <v>1.0049117000000001</v>
      </c>
      <c r="P1412" s="184">
        <f t="shared" si="776"/>
        <v>1.0040005299999999</v>
      </c>
      <c r="Q1412" s="184">
        <f t="shared" si="768"/>
        <v>1.2584080001758791</v>
      </c>
      <c r="R1412" s="177">
        <f t="shared" si="775"/>
        <v>1.26458892</v>
      </c>
      <c r="S1412" s="177">
        <f t="shared" si="769"/>
        <v>1.24951879</v>
      </c>
      <c r="T1412" s="177">
        <f t="shared" si="751"/>
        <v>280389.63110627001</v>
      </c>
      <c r="U1412" s="177">
        <f t="shared" si="752"/>
        <v>5856.0029289730737</v>
      </c>
      <c r="V1412" s="177">
        <f t="shared" si="753"/>
        <v>53163.561924469228</v>
      </c>
      <c r="W1412" s="177">
        <f t="shared" si="754"/>
        <v>283417.65582274232</v>
      </c>
      <c r="X1412" s="185">
        <f t="shared" si="755"/>
        <v>0</v>
      </c>
      <c r="Y1412" s="177">
        <f t="shared" si="756"/>
        <v>0</v>
      </c>
      <c r="Z1412" s="186">
        <f t="shared" si="757"/>
        <v>0</v>
      </c>
      <c r="AA1412" s="177">
        <f t="shared" si="770"/>
        <v>0</v>
      </c>
      <c r="AB1412" s="187">
        <f t="shared" si="771"/>
        <v>7.1215000000000001E-2</v>
      </c>
      <c r="AC1412" s="185">
        <f t="shared" si="758"/>
        <v>9</v>
      </c>
      <c r="AD1412" s="185">
        <v>252</v>
      </c>
      <c r="AE1412" s="184">
        <f t="shared" si="774"/>
        <v>1.0024599320000001</v>
      </c>
      <c r="AF1412" s="177">
        <f t="shared" si="773"/>
        <v>689.73942602</v>
      </c>
      <c r="AG1412" s="177">
        <f t="shared" si="759"/>
        <v>697.18816091999997</v>
      </c>
      <c r="AH1412" s="188">
        <f t="shared" si="772"/>
        <v>0</v>
      </c>
      <c r="AI1412" s="188"/>
      <c r="AJ1412" s="188"/>
      <c r="AK1412" s="188"/>
      <c r="AL1412" s="8"/>
      <c r="AM1412" s="8"/>
      <c r="AN1412" s="8"/>
      <c r="AO1412" s="8"/>
      <c r="AP1412" s="8"/>
      <c r="AQ1412" s="8"/>
      <c r="AR1412" s="5"/>
      <c r="AS1412" s="1"/>
      <c r="AT1412" s="8"/>
      <c r="AU1412" s="1"/>
      <c r="AV1412" s="1"/>
      <c r="AW1412" s="3"/>
      <c r="AX1412" s="3"/>
      <c r="AY1412" s="4"/>
      <c r="AZ1412" s="4"/>
      <c r="BA1412" s="4"/>
      <c r="BB1412" s="1"/>
      <c r="BC1412" s="1"/>
      <c r="BD1412" s="1"/>
      <c r="BE1412" s="1"/>
      <c r="BF1412" s="1"/>
      <c r="BG1412" s="1"/>
      <c r="BH1412" s="1"/>
      <c r="BI1412" s="1"/>
    </row>
    <row r="1413" spans="1:61" x14ac:dyDescent="0.2">
      <c r="A1413" s="125">
        <f t="shared" si="760"/>
        <v>43304</v>
      </c>
      <c r="B1413" s="177">
        <f t="shared" si="745"/>
        <v>284114.84398366231</v>
      </c>
      <c r="C1413" s="3">
        <f t="shared" si="761"/>
        <v>38355503.93779441</v>
      </c>
      <c r="D1413" s="177">
        <f t="shared" si="762"/>
        <v>224398.09096930001</v>
      </c>
      <c r="E1413" s="177">
        <f t="shared" si="763"/>
        <v>23469.18614415</v>
      </c>
      <c r="F1413" s="178">
        <f t="shared" si="746"/>
        <v>200928.90482515001</v>
      </c>
      <c r="G1413" s="179">
        <f t="shared" si="764"/>
        <v>4981.6899999999996</v>
      </c>
      <c r="H1413" s="180">
        <f>IF(AND(N1413=1,N1412&gt;1),VLOOKUP(A1412,[1]Plan1!$CW$105:$CY$215,3),H1412)</f>
        <v>5044.46</v>
      </c>
      <c r="I1413" s="181">
        <f t="shared" si="747"/>
        <v>43231</v>
      </c>
      <c r="J1413" s="181">
        <f t="shared" si="765"/>
        <v>43262</v>
      </c>
      <c r="K1413" s="182">
        <f t="shared" si="748"/>
        <v>1.2600141718974944E-2</v>
      </c>
      <c r="L1413" s="213">
        <f t="shared" si="766"/>
        <v>43322</v>
      </c>
      <c r="M1413" s="183">
        <f t="shared" si="767"/>
        <v>23</v>
      </c>
      <c r="N1413" s="183">
        <f t="shared" si="749"/>
        <v>9</v>
      </c>
      <c r="O1413" s="177">
        <f t="shared" si="750"/>
        <v>1.0049117000000001</v>
      </c>
      <c r="P1413" s="184">
        <f t="shared" si="776"/>
        <v>1.0040005299999999</v>
      </c>
      <c r="Q1413" s="184">
        <f t="shared" si="768"/>
        <v>1.2584080001758791</v>
      </c>
      <c r="R1413" s="177">
        <f t="shared" si="775"/>
        <v>1.26458892</v>
      </c>
      <c r="S1413" s="177">
        <f t="shared" si="769"/>
        <v>1.24951879</v>
      </c>
      <c r="T1413" s="177">
        <f t="shared" si="751"/>
        <v>280389.63110627001</v>
      </c>
      <c r="U1413" s="177">
        <f t="shared" si="752"/>
        <v>5856.0029289730737</v>
      </c>
      <c r="V1413" s="177">
        <f t="shared" si="753"/>
        <v>53163.561924469228</v>
      </c>
      <c r="W1413" s="177">
        <f t="shared" si="754"/>
        <v>283417.65582274232</v>
      </c>
      <c r="X1413" s="185">
        <f t="shared" si="755"/>
        <v>0</v>
      </c>
      <c r="Y1413" s="177">
        <f t="shared" si="756"/>
        <v>0</v>
      </c>
      <c r="Z1413" s="186">
        <f t="shared" si="757"/>
        <v>0</v>
      </c>
      <c r="AA1413" s="177">
        <f t="shared" si="770"/>
        <v>0</v>
      </c>
      <c r="AB1413" s="187">
        <f t="shared" si="771"/>
        <v>7.1215000000000001E-2</v>
      </c>
      <c r="AC1413" s="185">
        <f t="shared" si="758"/>
        <v>9</v>
      </c>
      <c r="AD1413" s="185">
        <v>252</v>
      </c>
      <c r="AE1413" s="184">
        <f t="shared" si="774"/>
        <v>1.0024599320000001</v>
      </c>
      <c r="AF1413" s="177">
        <f t="shared" si="773"/>
        <v>689.73942602</v>
      </c>
      <c r="AG1413" s="177">
        <f t="shared" si="759"/>
        <v>697.18816091999997</v>
      </c>
      <c r="AH1413" s="188">
        <f t="shared" si="772"/>
        <v>0</v>
      </c>
      <c r="AI1413" s="188"/>
      <c r="AJ1413" s="188"/>
      <c r="AK1413" s="188"/>
      <c r="AL1413" s="8"/>
      <c r="AM1413" s="8"/>
      <c r="AN1413" s="8"/>
      <c r="AO1413" s="8"/>
      <c r="AP1413" s="8"/>
      <c r="AQ1413" s="8"/>
      <c r="AR1413" s="5"/>
      <c r="AS1413" s="1"/>
      <c r="AT1413" s="8"/>
      <c r="AU1413" s="1"/>
      <c r="AV1413" s="1"/>
      <c r="AW1413" s="3"/>
      <c r="AX1413" s="3"/>
      <c r="AY1413" s="4"/>
      <c r="AZ1413" s="4"/>
      <c r="BA1413" s="4"/>
      <c r="BB1413" s="1"/>
      <c r="BC1413" s="1"/>
      <c r="BD1413" s="1"/>
      <c r="BE1413" s="1"/>
      <c r="BF1413" s="1"/>
      <c r="BG1413" s="1"/>
      <c r="BH1413" s="1"/>
      <c r="BI1413" s="1"/>
    </row>
    <row r="1414" spans="1:61" x14ac:dyDescent="0.2">
      <c r="A1414" s="125">
        <f t="shared" si="760"/>
        <v>43305</v>
      </c>
      <c r="B1414" s="177">
        <f t="shared" si="745"/>
        <v>284331.16305462015</v>
      </c>
      <c r="C1414" s="3">
        <f t="shared" si="761"/>
        <v>38384707.012373723</v>
      </c>
      <c r="D1414" s="177">
        <f t="shared" si="762"/>
        <v>224398.09096930001</v>
      </c>
      <c r="E1414" s="177">
        <f t="shared" si="763"/>
        <v>23469.18614415</v>
      </c>
      <c r="F1414" s="178">
        <f t="shared" si="746"/>
        <v>200928.90482515001</v>
      </c>
      <c r="G1414" s="179">
        <f t="shared" si="764"/>
        <v>4981.6899999999996</v>
      </c>
      <c r="H1414" s="180">
        <f>IF(AND(N1414=1,N1413&gt;1),VLOOKUP(A1413,[1]Plan1!$CW$105:$CY$215,3),H1413)</f>
        <v>5044.46</v>
      </c>
      <c r="I1414" s="181">
        <f t="shared" si="747"/>
        <v>43231</v>
      </c>
      <c r="J1414" s="181">
        <f t="shared" si="765"/>
        <v>43262</v>
      </c>
      <c r="K1414" s="182">
        <f t="shared" si="748"/>
        <v>1.2600141718974944E-2</v>
      </c>
      <c r="L1414" s="213">
        <f t="shared" si="766"/>
        <v>43322</v>
      </c>
      <c r="M1414" s="183">
        <f t="shared" si="767"/>
        <v>23</v>
      </c>
      <c r="N1414" s="183">
        <f t="shared" si="749"/>
        <v>10</v>
      </c>
      <c r="O1414" s="177">
        <f t="shared" si="750"/>
        <v>1.00545894</v>
      </c>
      <c r="P1414" s="184">
        <f t="shared" si="776"/>
        <v>1.0040005299999999</v>
      </c>
      <c r="Q1414" s="184">
        <f t="shared" si="768"/>
        <v>1.2584080001758791</v>
      </c>
      <c r="R1414" s="177">
        <f t="shared" si="775"/>
        <v>1.2652775700000001</v>
      </c>
      <c r="S1414" s="177">
        <f t="shared" si="769"/>
        <v>1.24951879</v>
      </c>
      <c r="T1414" s="177">
        <f t="shared" si="751"/>
        <v>280389.63110627001</v>
      </c>
      <c r="U1414" s="177">
        <f t="shared" si="752"/>
        <v>5856.0029289730737</v>
      </c>
      <c r="V1414" s="177">
        <f t="shared" si="753"/>
        <v>53301.931614777081</v>
      </c>
      <c r="W1414" s="177">
        <f t="shared" si="754"/>
        <v>283556.02551305015</v>
      </c>
      <c r="X1414" s="185">
        <f t="shared" si="755"/>
        <v>0</v>
      </c>
      <c r="Y1414" s="177">
        <f t="shared" si="756"/>
        <v>0</v>
      </c>
      <c r="Z1414" s="186">
        <f t="shared" si="757"/>
        <v>0</v>
      </c>
      <c r="AA1414" s="177">
        <f t="shared" si="770"/>
        <v>0</v>
      </c>
      <c r="AB1414" s="187">
        <f t="shared" si="771"/>
        <v>7.1215000000000001E-2</v>
      </c>
      <c r="AC1414" s="185">
        <f t="shared" si="758"/>
        <v>10</v>
      </c>
      <c r="AD1414" s="185">
        <v>252</v>
      </c>
      <c r="AE1414" s="184">
        <f t="shared" si="774"/>
        <v>1.0027336309999999</v>
      </c>
      <c r="AF1414" s="177">
        <f t="shared" si="773"/>
        <v>766.48178767000002</v>
      </c>
      <c r="AG1414" s="177">
        <f t="shared" si="759"/>
        <v>775.13754157000005</v>
      </c>
      <c r="AH1414" s="188">
        <f t="shared" si="772"/>
        <v>0</v>
      </c>
      <c r="AI1414" s="188"/>
      <c r="AJ1414" s="188"/>
      <c r="AK1414" s="188"/>
      <c r="AL1414" s="8"/>
      <c r="AM1414" s="8"/>
      <c r="AN1414" s="8"/>
      <c r="AO1414" s="8"/>
      <c r="AP1414" s="8"/>
      <c r="AQ1414" s="8"/>
      <c r="AR1414" s="5"/>
      <c r="AS1414" s="1"/>
      <c r="AT1414" s="8"/>
      <c r="AU1414" s="1"/>
      <c r="AV1414" s="1"/>
      <c r="AW1414" s="3"/>
      <c r="AX1414" s="3"/>
      <c r="AY1414" s="4"/>
      <c r="AZ1414" s="4"/>
      <c r="BA1414" s="4"/>
      <c r="BB1414" s="1"/>
      <c r="BC1414" s="1"/>
      <c r="BD1414" s="1"/>
      <c r="BE1414" s="1"/>
      <c r="BF1414" s="1"/>
      <c r="BG1414" s="1"/>
      <c r="BH1414" s="1"/>
      <c r="BI1414" s="1"/>
    </row>
    <row r="1415" spans="1:61" x14ac:dyDescent="0.2">
      <c r="A1415" s="125">
        <f t="shared" si="760"/>
        <v>43306</v>
      </c>
      <c r="B1415" s="177">
        <f t="shared" si="745"/>
        <v>284547.65371323278</v>
      </c>
      <c r="C1415" s="3">
        <f t="shared" si="761"/>
        <v>38413933.251286425</v>
      </c>
      <c r="D1415" s="177">
        <f t="shared" si="762"/>
        <v>224398.09096930001</v>
      </c>
      <c r="E1415" s="177">
        <f t="shared" si="763"/>
        <v>23469.18614415</v>
      </c>
      <c r="F1415" s="178">
        <f t="shared" si="746"/>
        <v>200928.90482515001</v>
      </c>
      <c r="G1415" s="179">
        <f t="shared" si="764"/>
        <v>4981.6899999999996</v>
      </c>
      <c r="H1415" s="180">
        <f>IF(AND(N1415=1,N1414&gt;1),VLOOKUP(A1414,[1]Plan1!$CW$105:$CY$215,3),H1414)</f>
        <v>5044.46</v>
      </c>
      <c r="I1415" s="181">
        <f t="shared" si="747"/>
        <v>43231</v>
      </c>
      <c r="J1415" s="181">
        <f t="shared" si="765"/>
        <v>43262</v>
      </c>
      <c r="K1415" s="182">
        <f t="shared" si="748"/>
        <v>1.2600141718974944E-2</v>
      </c>
      <c r="L1415" s="213">
        <f t="shared" si="766"/>
        <v>43322</v>
      </c>
      <c r="M1415" s="183">
        <f t="shared" si="767"/>
        <v>23</v>
      </c>
      <c r="N1415" s="183">
        <f t="shared" si="749"/>
        <v>11</v>
      </c>
      <c r="O1415" s="177">
        <f t="shared" si="750"/>
        <v>1.00600647</v>
      </c>
      <c r="P1415" s="184">
        <f t="shared" si="776"/>
        <v>1.0040005299999999</v>
      </c>
      <c r="Q1415" s="184">
        <f t="shared" si="768"/>
        <v>1.2584080001758791</v>
      </c>
      <c r="R1415" s="177">
        <f t="shared" si="775"/>
        <v>1.2659665899999999</v>
      </c>
      <c r="S1415" s="177">
        <f t="shared" si="769"/>
        <v>1.24951879</v>
      </c>
      <c r="T1415" s="177">
        <f t="shared" si="751"/>
        <v>280389.63110627001</v>
      </c>
      <c r="U1415" s="177">
        <f t="shared" si="752"/>
        <v>5856.0029289730737</v>
      </c>
      <c r="V1415" s="177">
        <f t="shared" si="753"/>
        <v>53440.375648779671</v>
      </c>
      <c r="W1415" s="177">
        <f t="shared" si="754"/>
        <v>283694.46954705275</v>
      </c>
      <c r="X1415" s="185">
        <f t="shared" si="755"/>
        <v>0</v>
      </c>
      <c r="Y1415" s="177">
        <f t="shared" si="756"/>
        <v>0</v>
      </c>
      <c r="Z1415" s="186">
        <f t="shared" si="757"/>
        <v>0</v>
      </c>
      <c r="AA1415" s="177">
        <f t="shared" si="770"/>
        <v>0</v>
      </c>
      <c r="AB1415" s="187">
        <f t="shared" si="771"/>
        <v>7.1215000000000001E-2</v>
      </c>
      <c r="AC1415" s="185">
        <f t="shared" si="758"/>
        <v>11</v>
      </c>
      <c r="AD1415" s="185">
        <v>252</v>
      </c>
      <c r="AE1415" s="184">
        <f t="shared" si="774"/>
        <v>1.003007405</v>
      </c>
      <c r="AF1415" s="177">
        <f t="shared" si="773"/>
        <v>843.24517852999998</v>
      </c>
      <c r="AG1415" s="177">
        <f t="shared" si="759"/>
        <v>853.18416618000003</v>
      </c>
      <c r="AH1415" s="188">
        <f t="shared" si="772"/>
        <v>0</v>
      </c>
      <c r="AI1415" s="188"/>
      <c r="AJ1415" s="188"/>
      <c r="AK1415" s="188"/>
      <c r="AL1415" s="8"/>
      <c r="AM1415" s="8"/>
      <c r="AN1415" s="8"/>
      <c r="AO1415" s="8"/>
      <c r="AP1415" s="8"/>
      <c r="AQ1415" s="8"/>
      <c r="AR1415" s="5"/>
      <c r="AS1415" s="1"/>
      <c r="AT1415" s="8"/>
      <c r="AU1415" s="1"/>
      <c r="AV1415" s="1"/>
      <c r="AW1415" s="3"/>
      <c r="AX1415" s="3"/>
      <c r="AY1415" s="4"/>
      <c r="AZ1415" s="4"/>
      <c r="BA1415" s="4"/>
      <c r="BB1415" s="1"/>
      <c r="BC1415" s="1"/>
      <c r="BD1415" s="1"/>
      <c r="BE1415" s="1"/>
      <c r="BF1415" s="1"/>
      <c r="BG1415" s="1"/>
      <c r="BH1415" s="1"/>
      <c r="BI1415" s="1"/>
    </row>
    <row r="1416" spans="1:61" x14ac:dyDescent="0.2">
      <c r="A1416" s="125">
        <f t="shared" si="760"/>
        <v>43307</v>
      </c>
      <c r="B1416" s="177">
        <f t="shared" si="745"/>
        <v>284764.31576787011</v>
      </c>
      <c r="C1416" s="3">
        <f t="shared" si="761"/>
        <v>38443182.628662467</v>
      </c>
      <c r="D1416" s="177">
        <f t="shared" si="762"/>
        <v>224398.09096930001</v>
      </c>
      <c r="E1416" s="177">
        <f t="shared" si="763"/>
        <v>23469.18614415</v>
      </c>
      <c r="F1416" s="178">
        <f t="shared" si="746"/>
        <v>200928.90482515001</v>
      </c>
      <c r="G1416" s="179">
        <f t="shared" si="764"/>
        <v>4981.6899999999996</v>
      </c>
      <c r="H1416" s="180">
        <f>IF(AND(N1416=1,N1415&gt;1),VLOOKUP(A1415,[1]Plan1!$CW$105:$CY$215,3),H1415)</f>
        <v>5044.46</v>
      </c>
      <c r="I1416" s="181">
        <f t="shared" si="747"/>
        <v>43231</v>
      </c>
      <c r="J1416" s="181">
        <f t="shared" si="765"/>
        <v>43262</v>
      </c>
      <c r="K1416" s="182">
        <f t="shared" si="748"/>
        <v>1.2600141718974944E-2</v>
      </c>
      <c r="L1416" s="213">
        <f t="shared" si="766"/>
        <v>43322</v>
      </c>
      <c r="M1416" s="183">
        <f t="shared" si="767"/>
        <v>23</v>
      </c>
      <c r="N1416" s="183">
        <f t="shared" si="749"/>
        <v>12</v>
      </c>
      <c r="O1416" s="177">
        <f t="shared" si="750"/>
        <v>1.0065542999999999</v>
      </c>
      <c r="P1416" s="184">
        <f t="shared" si="776"/>
        <v>1.0040005299999999</v>
      </c>
      <c r="Q1416" s="184">
        <f t="shared" si="768"/>
        <v>1.2584080001758791</v>
      </c>
      <c r="R1416" s="177">
        <f t="shared" si="775"/>
        <v>1.2666559799999999</v>
      </c>
      <c r="S1416" s="177">
        <f t="shared" si="769"/>
        <v>1.24951879</v>
      </c>
      <c r="T1416" s="177">
        <f t="shared" si="751"/>
        <v>280389.63110627001</v>
      </c>
      <c r="U1416" s="177">
        <f t="shared" si="752"/>
        <v>5856.0029289730737</v>
      </c>
      <c r="V1416" s="177">
        <f t="shared" si="753"/>
        <v>53578.894026477086</v>
      </c>
      <c r="W1416" s="177">
        <f t="shared" si="754"/>
        <v>283832.98792475014</v>
      </c>
      <c r="X1416" s="185">
        <f t="shared" si="755"/>
        <v>0</v>
      </c>
      <c r="Y1416" s="177">
        <f t="shared" si="756"/>
        <v>0</v>
      </c>
      <c r="Z1416" s="186">
        <f t="shared" si="757"/>
        <v>0</v>
      </c>
      <c r="AA1416" s="177">
        <f t="shared" si="770"/>
        <v>0</v>
      </c>
      <c r="AB1416" s="187">
        <f t="shared" si="771"/>
        <v>7.1215000000000001E-2</v>
      </c>
      <c r="AC1416" s="185">
        <f t="shared" si="758"/>
        <v>12</v>
      </c>
      <c r="AD1416" s="185">
        <v>252</v>
      </c>
      <c r="AE1416" s="184">
        <f t="shared" si="774"/>
        <v>1.0032812529999999</v>
      </c>
      <c r="AF1416" s="177">
        <f t="shared" si="773"/>
        <v>920.02931822999994</v>
      </c>
      <c r="AG1416" s="177">
        <f t="shared" si="759"/>
        <v>931.32784312000001</v>
      </c>
      <c r="AH1416" s="188">
        <f t="shared" si="772"/>
        <v>0</v>
      </c>
      <c r="AI1416" s="188"/>
      <c r="AJ1416" s="188"/>
      <c r="AK1416" s="188"/>
      <c r="AL1416" s="8"/>
      <c r="AM1416" s="8"/>
      <c r="AN1416" s="8"/>
      <c r="AO1416" s="8"/>
      <c r="AP1416" s="8"/>
      <c r="AQ1416" s="8"/>
      <c r="AR1416" s="5"/>
      <c r="AS1416" s="1"/>
      <c r="AT1416" s="8"/>
      <c r="AU1416" s="1"/>
      <c r="AV1416" s="1"/>
      <c r="AW1416" s="3"/>
      <c r="AX1416" s="3"/>
      <c r="AY1416" s="4"/>
      <c r="AZ1416" s="4"/>
      <c r="BA1416" s="4"/>
      <c r="BB1416" s="1"/>
      <c r="BC1416" s="1"/>
      <c r="BD1416" s="1"/>
      <c r="BE1416" s="1"/>
      <c r="BF1416" s="1"/>
      <c r="BG1416" s="1"/>
      <c r="BH1416" s="1"/>
      <c r="BI1416" s="1"/>
    </row>
    <row r="1417" spans="1:61" x14ac:dyDescent="0.2">
      <c r="A1417" s="125">
        <f t="shared" si="760"/>
        <v>43308</v>
      </c>
      <c r="B1417" s="177">
        <f t="shared" si="745"/>
        <v>284981.14987830236</v>
      </c>
      <c r="C1417" s="3">
        <f t="shared" si="761"/>
        <v>38472455.233570822</v>
      </c>
      <c r="D1417" s="177">
        <f t="shared" si="762"/>
        <v>224398.09096930001</v>
      </c>
      <c r="E1417" s="177">
        <f t="shared" si="763"/>
        <v>23469.18614415</v>
      </c>
      <c r="F1417" s="178">
        <f t="shared" si="746"/>
        <v>200928.90482515001</v>
      </c>
      <c r="G1417" s="179">
        <f t="shared" si="764"/>
        <v>4981.6899999999996</v>
      </c>
      <c r="H1417" s="180">
        <f>IF(AND(N1417=1,N1416&gt;1),VLOOKUP(A1416,[1]Plan1!$CW$105:$CY$215,3),H1416)</f>
        <v>5044.46</v>
      </c>
      <c r="I1417" s="181">
        <f t="shared" si="747"/>
        <v>43231</v>
      </c>
      <c r="J1417" s="181">
        <f t="shared" si="765"/>
        <v>43262</v>
      </c>
      <c r="K1417" s="182">
        <f t="shared" si="748"/>
        <v>1.2600141718974944E-2</v>
      </c>
      <c r="L1417" s="213">
        <f t="shared" si="766"/>
        <v>43322</v>
      </c>
      <c r="M1417" s="183">
        <f t="shared" si="767"/>
        <v>23</v>
      </c>
      <c r="N1417" s="183">
        <f t="shared" si="749"/>
        <v>13</v>
      </c>
      <c r="O1417" s="177">
        <f t="shared" si="750"/>
        <v>1.0071024200000001</v>
      </c>
      <c r="P1417" s="184">
        <f t="shared" si="776"/>
        <v>1.0040005299999999</v>
      </c>
      <c r="Q1417" s="184">
        <f t="shared" si="768"/>
        <v>1.2584080001758791</v>
      </c>
      <c r="R1417" s="177">
        <f t="shared" si="775"/>
        <v>1.2673457400000001</v>
      </c>
      <c r="S1417" s="177">
        <f t="shared" si="769"/>
        <v>1.24951879</v>
      </c>
      <c r="T1417" s="177">
        <f t="shared" si="751"/>
        <v>280389.63110627001</v>
      </c>
      <c r="U1417" s="177">
        <f t="shared" si="752"/>
        <v>5856.0029289730737</v>
      </c>
      <c r="V1417" s="177">
        <f t="shared" si="753"/>
        <v>53717.48674786932</v>
      </c>
      <c r="W1417" s="177">
        <f t="shared" si="754"/>
        <v>283971.58064614236</v>
      </c>
      <c r="X1417" s="185">
        <f t="shared" si="755"/>
        <v>0</v>
      </c>
      <c r="Y1417" s="177">
        <f t="shared" si="756"/>
        <v>0</v>
      </c>
      <c r="Z1417" s="186">
        <f t="shared" si="757"/>
        <v>0</v>
      </c>
      <c r="AA1417" s="177">
        <f t="shared" si="770"/>
        <v>0</v>
      </c>
      <c r="AB1417" s="187">
        <f t="shared" si="771"/>
        <v>7.1215000000000001E-2</v>
      </c>
      <c r="AC1417" s="185">
        <f t="shared" si="758"/>
        <v>13</v>
      </c>
      <c r="AD1417" s="185">
        <v>252</v>
      </c>
      <c r="AE1417" s="184">
        <f t="shared" si="774"/>
        <v>1.003555177</v>
      </c>
      <c r="AF1417" s="177">
        <f t="shared" si="773"/>
        <v>996.83476754000003</v>
      </c>
      <c r="AG1417" s="177">
        <f t="shared" si="759"/>
        <v>1009.56923216</v>
      </c>
      <c r="AH1417" s="188">
        <f t="shared" si="772"/>
        <v>0</v>
      </c>
      <c r="AI1417" s="188"/>
      <c r="AJ1417" s="188"/>
      <c r="AK1417" s="188"/>
      <c r="AL1417" s="8"/>
      <c r="AM1417" s="8"/>
      <c r="AN1417" s="8"/>
      <c r="AO1417" s="8"/>
      <c r="AP1417" s="8"/>
      <c r="AQ1417" s="8"/>
      <c r="AR1417" s="5"/>
      <c r="AS1417" s="1"/>
      <c r="AT1417" s="8"/>
      <c r="AU1417" s="1"/>
      <c r="AV1417" s="1"/>
      <c r="AW1417" s="3"/>
      <c r="AX1417" s="3"/>
      <c r="AY1417" s="4"/>
      <c r="AZ1417" s="4"/>
      <c r="BA1417" s="4"/>
      <c r="BB1417" s="1"/>
      <c r="BC1417" s="1"/>
      <c r="BD1417" s="1"/>
      <c r="BE1417" s="1"/>
      <c r="BF1417" s="1"/>
      <c r="BG1417" s="1"/>
      <c r="BH1417" s="1"/>
      <c r="BI1417" s="1"/>
    </row>
    <row r="1418" spans="1:61" x14ac:dyDescent="0.2">
      <c r="A1418" s="125">
        <f t="shared" si="760"/>
        <v>43309</v>
      </c>
      <c r="B1418" s="177">
        <f t="shared" ref="B1418:B1481" si="777">(W1418+AG1418)</f>
        <v>285198.15960296744</v>
      </c>
      <c r="C1418" s="3">
        <f t="shared" si="761"/>
        <v>38501751.546400607</v>
      </c>
      <c r="D1418" s="177">
        <f t="shared" si="762"/>
        <v>224398.09096930001</v>
      </c>
      <c r="E1418" s="177">
        <f t="shared" si="763"/>
        <v>23469.18614415</v>
      </c>
      <c r="F1418" s="178">
        <f t="shared" ref="F1418:F1481" si="778">(D1418-E1418)</f>
        <v>200928.90482515001</v>
      </c>
      <c r="G1418" s="179">
        <f t="shared" si="764"/>
        <v>4981.6899999999996</v>
      </c>
      <c r="H1418" s="180">
        <f>IF(AND(N1418=1,N1417&gt;1),VLOOKUP(A1417,[1]Plan1!$CW$105:$CY$215,3),H1417)</f>
        <v>5044.46</v>
      </c>
      <c r="I1418" s="181">
        <f t="shared" ref="I1418:I1481" si="779">EDATE(J1418,-1)</f>
        <v>43231</v>
      </c>
      <c r="J1418" s="181">
        <f t="shared" si="765"/>
        <v>43262</v>
      </c>
      <c r="K1418" s="182">
        <f t="shared" ref="K1418:K1481" si="780">(H1418/G1418)-1</f>
        <v>1.2600141718974944E-2</v>
      </c>
      <c r="L1418" s="213">
        <f t="shared" si="766"/>
        <v>43322</v>
      </c>
      <c r="M1418" s="183">
        <f t="shared" si="767"/>
        <v>23</v>
      </c>
      <c r="N1418" s="183">
        <f t="shared" ref="N1418:N1481" si="781">(M1418-(NETWORKDAYS(A1418,L1418,$AT$194:$AT$348)-1))</f>
        <v>14</v>
      </c>
      <c r="O1418" s="177">
        <f t="shared" ref="O1418:O1481" si="782">TRUNC((H1418/G1418)^TRUNC((N1418/M1418),9),8)</f>
        <v>1.0076508500000001</v>
      </c>
      <c r="P1418" s="184">
        <f t="shared" si="776"/>
        <v>1.0040005299999999</v>
      </c>
      <c r="Q1418" s="184">
        <f t="shared" si="768"/>
        <v>1.2584080001758791</v>
      </c>
      <c r="R1418" s="177">
        <f t="shared" si="775"/>
        <v>1.2680358899999999</v>
      </c>
      <c r="S1418" s="177">
        <f t="shared" si="769"/>
        <v>1.24951879</v>
      </c>
      <c r="T1418" s="177">
        <f t="shared" ref="T1418:T1481" si="783">TRUNC(D1418*S1418,8)</f>
        <v>280389.63110627001</v>
      </c>
      <c r="U1418" s="177">
        <f t="shared" ref="U1418:U1481" si="784">(E1418*(S1418-1))</f>
        <v>5856.0029289730737</v>
      </c>
      <c r="V1418" s="177">
        <f t="shared" ref="V1418:V1481" si="785">(F1418*(R1418-1))</f>
        <v>53856.157831534365</v>
      </c>
      <c r="W1418" s="177">
        <f t="shared" ref="W1418:W1481" si="786">(D1418+U1418+V1418)</f>
        <v>284110.25172980747</v>
      </c>
      <c r="X1418" s="185">
        <f t="shared" ref="X1418:X1481" si="787">IF(VLOOKUP(A1418,AT$10:BC$190,10)=VLOOKUP(A1417,AT$10:BC$190,10),0,VLOOKUP(A1418,AT$10:BC$190,10))</f>
        <v>0</v>
      </c>
      <c r="Y1418" s="177">
        <f t="shared" ref="Y1418:Y1481" si="788">IF(X1418&gt;0,VLOOKUP(A1418,AT$12:AX$190,5),0)</f>
        <v>0</v>
      </c>
      <c r="Z1418" s="186">
        <f t="shared" ref="Z1418:Z1481" si="789">IF(X1418&gt;0,VLOOKUP($A1418,$AT$10:$AY$190,6),0)</f>
        <v>0</v>
      </c>
      <c r="AA1418" s="177">
        <f t="shared" si="770"/>
        <v>0</v>
      </c>
      <c r="AB1418" s="187">
        <f t="shared" si="771"/>
        <v>7.1215000000000001E-2</v>
      </c>
      <c r="AC1418" s="185">
        <f t="shared" ref="AC1418:AC1481" si="790">N1418</f>
        <v>14</v>
      </c>
      <c r="AD1418" s="185">
        <v>252</v>
      </c>
      <c r="AE1418" s="184">
        <f t="shared" si="774"/>
        <v>1.0038291749999999</v>
      </c>
      <c r="AF1418" s="177">
        <f t="shared" si="773"/>
        <v>1073.66096569</v>
      </c>
      <c r="AG1418" s="177">
        <f t="shared" ref="AG1418:AG1481" si="791">TRUNC((W1418*(AE1418-1)),8)</f>
        <v>1087.90787316</v>
      </c>
      <c r="AH1418" s="188">
        <f t="shared" si="772"/>
        <v>0</v>
      </c>
      <c r="AI1418" s="188"/>
      <c r="AJ1418" s="188"/>
      <c r="AK1418" s="188"/>
      <c r="AL1418" s="8"/>
      <c r="AM1418" s="8"/>
      <c r="AN1418" s="8"/>
      <c r="AO1418" s="8"/>
      <c r="AP1418" s="8"/>
      <c r="AQ1418" s="8"/>
      <c r="AR1418" s="5"/>
      <c r="AS1418" s="1"/>
      <c r="AT1418" s="8"/>
      <c r="AU1418" s="1"/>
      <c r="AV1418" s="1"/>
      <c r="AW1418" s="3"/>
      <c r="AX1418" s="3"/>
      <c r="AY1418" s="4"/>
      <c r="AZ1418" s="4"/>
      <c r="BA1418" s="4"/>
      <c r="BB1418" s="1"/>
      <c r="BC1418" s="1"/>
      <c r="BD1418" s="1"/>
      <c r="BE1418" s="1"/>
      <c r="BF1418" s="1"/>
      <c r="BG1418" s="1"/>
      <c r="BH1418" s="1"/>
      <c r="BI1418" s="1"/>
    </row>
    <row r="1419" spans="1:61" x14ac:dyDescent="0.2">
      <c r="A1419" s="125">
        <f t="shared" ref="A1419:A1482" si="792">(A1418+1)</f>
        <v>43310</v>
      </c>
      <c r="B1419" s="177">
        <f t="shared" si="777"/>
        <v>285198.15960296744</v>
      </c>
      <c r="C1419" s="3">
        <f t="shared" ref="C1419:C1482" si="793">B1419*135</f>
        <v>38501751.546400607</v>
      </c>
      <c r="D1419" s="177">
        <f t="shared" ref="D1419:D1482" si="794">TRUNC(IF(X1418&gt;0,VLOOKUP(A1418,$AT$12:$AU$190,2),D1418),8)</f>
        <v>224398.09096930001</v>
      </c>
      <c r="E1419" s="177">
        <f t="shared" ref="E1419:E1482" si="795">IF(ISERROR(VLOOKUP(A1419,AZ$12:BB$174,2,FALSE)=TRUE),E1418,VLOOKUP(A1419,AZ$12:BB$174,2,FALSE))</f>
        <v>23469.18614415</v>
      </c>
      <c r="F1419" s="178">
        <f t="shared" si="778"/>
        <v>200928.90482515001</v>
      </c>
      <c r="G1419" s="179">
        <f t="shared" ref="G1419:G1482" si="796">IF(H1419=H1418,G1418,H1418)</f>
        <v>4981.6899999999996</v>
      </c>
      <c r="H1419" s="180">
        <f>IF(AND(N1419=1,N1418&gt;1),VLOOKUP(A1418,[1]Plan1!$CW$105:$CY$215,3),H1418)</f>
        <v>5044.46</v>
      </c>
      <c r="I1419" s="181">
        <f t="shared" si="779"/>
        <v>43231</v>
      </c>
      <c r="J1419" s="181">
        <f t="shared" ref="J1419:J1482" si="797">IF(X1418&gt;0,EDATE(A1419,-1),+J1418)</f>
        <v>43262</v>
      </c>
      <c r="K1419" s="182">
        <f t="shared" si="780"/>
        <v>1.2600141718974944E-2</v>
      </c>
      <c r="L1419" s="213">
        <f t="shared" ref="L1419:L1482" si="798">VLOOKUP(A1418,AZ$193:BA$372,2)</f>
        <v>43322</v>
      </c>
      <c r="M1419" s="183">
        <f t="shared" ref="M1419:M1482" si="799">IF(L1419=L1418,M1418,NETWORKDAYS(L1418,L1419,$AT$194:$AT$348)-1)</f>
        <v>23</v>
      </c>
      <c r="N1419" s="183">
        <f t="shared" si="781"/>
        <v>14</v>
      </c>
      <c r="O1419" s="177">
        <f t="shared" si="782"/>
        <v>1.0076508500000001</v>
      </c>
      <c r="P1419" s="184">
        <f t="shared" si="776"/>
        <v>1.0040005299999999</v>
      </c>
      <c r="Q1419" s="184">
        <f t="shared" ref="Q1419:Q1482" si="800">IF(L1419&gt;L1418,Q1418*P1419,Q1418)</f>
        <v>1.2584080001758791</v>
      </c>
      <c r="R1419" s="177">
        <f t="shared" si="775"/>
        <v>1.2680358899999999</v>
      </c>
      <c r="S1419" s="177">
        <f t="shared" ref="S1419:S1482" si="801">IF(AND(X1419&gt;0,MONTH(A1419)=S$9),R1419,S1418)</f>
        <v>1.24951879</v>
      </c>
      <c r="T1419" s="177">
        <f t="shared" si="783"/>
        <v>280389.63110627001</v>
      </c>
      <c r="U1419" s="177">
        <f t="shared" si="784"/>
        <v>5856.0029289730737</v>
      </c>
      <c r="V1419" s="177">
        <f t="shared" si="785"/>
        <v>53856.157831534365</v>
      </c>
      <c r="W1419" s="177">
        <f t="shared" si="786"/>
        <v>284110.25172980747</v>
      </c>
      <c r="X1419" s="185">
        <f t="shared" si="787"/>
        <v>0</v>
      </c>
      <c r="Y1419" s="177">
        <f t="shared" si="788"/>
        <v>0</v>
      </c>
      <c r="Z1419" s="186">
        <f t="shared" si="789"/>
        <v>0</v>
      </c>
      <c r="AA1419" s="177">
        <f t="shared" ref="AA1419:AA1482" si="802">IF(Z1419&gt;0,TRUNC(Z1419*T1419,8),0)</f>
        <v>0</v>
      </c>
      <c r="AB1419" s="187">
        <f t="shared" ref="AB1419:AB1482" si="803">(AB1418)</f>
        <v>7.1215000000000001E-2</v>
      </c>
      <c r="AC1419" s="185">
        <f t="shared" si="790"/>
        <v>14</v>
      </c>
      <c r="AD1419" s="185">
        <v>252</v>
      </c>
      <c r="AE1419" s="184">
        <f t="shared" si="774"/>
        <v>1.0038291749999999</v>
      </c>
      <c r="AF1419" s="177">
        <f t="shared" si="773"/>
        <v>1073.66096569</v>
      </c>
      <c r="AG1419" s="177">
        <f t="shared" si="791"/>
        <v>1087.90787316</v>
      </c>
      <c r="AH1419" s="188">
        <f t="shared" ref="AH1419:AH1482" si="804">IF(AA1419&gt;0,AA1419+AF1419,0)</f>
        <v>0</v>
      </c>
      <c r="AI1419" s="188"/>
      <c r="AJ1419" s="188"/>
      <c r="AK1419" s="188"/>
      <c r="AL1419" s="8"/>
      <c r="AM1419" s="8"/>
      <c r="AN1419" s="8"/>
      <c r="AO1419" s="8"/>
      <c r="AP1419" s="8"/>
      <c r="AQ1419" s="8"/>
      <c r="AR1419" s="5"/>
      <c r="AS1419" s="1"/>
      <c r="AT1419" s="8"/>
      <c r="AU1419" s="1"/>
      <c r="AV1419" s="1"/>
      <c r="AW1419" s="3"/>
      <c r="AX1419" s="3"/>
      <c r="AY1419" s="4"/>
      <c r="AZ1419" s="4"/>
      <c r="BA1419" s="4"/>
      <c r="BB1419" s="1"/>
      <c r="BC1419" s="1"/>
      <c r="BD1419" s="1"/>
      <c r="BE1419" s="1"/>
      <c r="BF1419" s="1"/>
      <c r="BG1419" s="1"/>
      <c r="BH1419" s="1"/>
      <c r="BI1419" s="1"/>
    </row>
    <row r="1420" spans="1:61" x14ac:dyDescent="0.2">
      <c r="A1420" s="125">
        <f t="shared" si="792"/>
        <v>43311</v>
      </c>
      <c r="B1420" s="177">
        <f t="shared" si="777"/>
        <v>285198.15960296744</v>
      </c>
      <c r="C1420" s="3">
        <f t="shared" si="793"/>
        <v>38501751.546400607</v>
      </c>
      <c r="D1420" s="177">
        <f t="shared" si="794"/>
        <v>224398.09096930001</v>
      </c>
      <c r="E1420" s="177">
        <f t="shared" si="795"/>
        <v>23469.18614415</v>
      </c>
      <c r="F1420" s="178">
        <f t="shared" si="778"/>
        <v>200928.90482515001</v>
      </c>
      <c r="G1420" s="179">
        <f t="shared" si="796"/>
        <v>4981.6899999999996</v>
      </c>
      <c r="H1420" s="180">
        <f>IF(AND(N1420=1,N1419&gt;1),VLOOKUP(A1419,[1]Plan1!$CW$105:$CY$215,3),H1419)</f>
        <v>5044.46</v>
      </c>
      <c r="I1420" s="181">
        <f t="shared" si="779"/>
        <v>43231</v>
      </c>
      <c r="J1420" s="181">
        <f t="shared" si="797"/>
        <v>43262</v>
      </c>
      <c r="K1420" s="182">
        <f t="shared" si="780"/>
        <v>1.2600141718974944E-2</v>
      </c>
      <c r="L1420" s="213">
        <f t="shared" si="798"/>
        <v>43322</v>
      </c>
      <c r="M1420" s="183">
        <f t="shared" si="799"/>
        <v>23</v>
      </c>
      <c r="N1420" s="183">
        <f t="shared" si="781"/>
        <v>14</v>
      </c>
      <c r="O1420" s="177">
        <f t="shared" si="782"/>
        <v>1.0076508500000001</v>
      </c>
      <c r="P1420" s="184">
        <f t="shared" si="776"/>
        <v>1.0040005299999999</v>
      </c>
      <c r="Q1420" s="184">
        <f t="shared" si="800"/>
        <v>1.2584080001758791</v>
      </c>
      <c r="R1420" s="177">
        <f t="shared" si="775"/>
        <v>1.2680358899999999</v>
      </c>
      <c r="S1420" s="177">
        <f t="shared" si="801"/>
        <v>1.24951879</v>
      </c>
      <c r="T1420" s="177">
        <f t="shared" si="783"/>
        <v>280389.63110627001</v>
      </c>
      <c r="U1420" s="177">
        <f t="shared" si="784"/>
        <v>5856.0029289730737</v>
      </c>
      <c r="V1420" s="177">
        <f t="shared" si="785"/>
        <v>53856.157831534365</v>
      </c>
      <c r="W1420" s="177">
        <f t="shared" si="786"/>
        <v>284110.25172980747</v>
      </c>
      <c r="X1420" s="185">
        <f t="shared" si="787"/>
        <v>0</v>
      </c>
      <c r="Y1420" s="177">
        <f t="shared" si="788"/>
        <v>0</v>
      </c>
      <c r="Z1420" s="186">
        <f t="shared" si="789"/>
        <v>0</v>
      </c>
      <c r="AA1420" s="177">
        <f t="shared" si="802"/>
        <v>0</v>
      </c>
      <c r="AB1420" s="187">
        <f t="shared" si="803"/>
        <v>7.1215000000000001E-2</v>
      </c>
      <c r="AC1420" s="185">
        <f t="shared" si="790"/>
        <v>14</v>
      </c>
      <c r="AD1420" s="185">
        <v>252</v>
      </c>
      <c r="AE1420" s="184">
        <f t="shared" si="774"/>
        <v>1.0038291749999999</v>
      </c>
      <c r="AF1420" s="177">
        <f t="shared" si="773"/>
        <v>1073.66096569</v>
      </c>
      <c r="AG1420" s="177">
        <f t="shared" si="791"/>
        <v>1087.90787316</v>
      </c>
      <c r="AH1420" s="188">
        <f t="shared" si="804"/>
        <v>0</v>
      </c>
      <c r="AI1420" s="188"/>
      <c r="AJ1420" s="188"/>
      <c r="AK1420" s="188"/>
      <c r="AL1420" s="8"/>
      <c r="AM1420" s="8"/>
      <c r="AN1420" s="8"/>
      <c r="AO1420" s="8"/>
      <c r="AP1420" s="8"/>
      <c r="AQ1420" s="8"/>
      <c r="AR1420" s="5"/>
      <c r="AS1420" s="1"/>
      <c r="AT1420" s="8"/>
      <c r="AU1420" s="1"/>
      <c r="AV1420" s="1"/>
      <c r="AW1420" s="3"/>
      <c r="AX1420" s="3"/>
      <c r="AY1420" s="4"/>
      <c r="AZ1420" s="4"/>
      <c r="BA1420" s="4"/>
      <c r="BB1420" s="1"/>
      <c r="BC1420" s="1"/>
      <c r="BD1420" s="1"/>
      <c r="BE1420" s="1"/>
      <c r="BF1420" s="1"/>
      <c r="BG1420" s="1"/>
      <c r="BH1420" s="1"/>
      <c r="BI1420" s="1"/>
    </row>
    <row r="1421" spans="1:61" x14ac:dyDescent="0.2">
      <c r="A1421" s="125">
        <f t="shared" si="792"/>
        <v>43312</v>
      </c>
      <c r="B1421" s="177">
        <f t="shared" si="777"/>
        <v>285415.33926871826</v>
      </c>
      <c r="C1421" s="3">
        <f t="shared" si="793"/>
        <v>38531070.801276967</v>
      </c>
      <c r="D1421" s="177">
        <f t="shared" si="794"/>
        <v>224398.09096930001</v>
      </c>
      <c r="E1421" s="177">
        <f t="shared" si="795"/>
        <v>23469.18614415</v>
      </c>
      <c r="F1421" s="178">
        <f t="shared" si="778"/>
        <v>200928.90482515001</v>
      </c>
      <c r="G1421" s="179">
        <f t="shared" si="796"/>
        <v>4981.6899999999996</v>
      </c>
      <c r="H1421" s="180">
        <f>IF(AND(N1421=1,N1420&gt;1),VLOOKUP(A1420,[1]Plan1!$CW$105:$CY$215,3),H1420)</f>
        <v>5044.46</v>
      </c>
      <c r="I1421" s="181">
        <f t="shared" si="779"/>
        <v>43231</v>
      </c>
      <c r="J1421" s="181">
        <f t="shared" si="797"/>
        <v>43262</v>
      </c>
      <c r="K1421" s="182">
        <f t="shared" si="780"/>
        <v>1.2600141718974944E-2</v>
      </c>
      <c r="L1421" s="213">
        <f t="shared" si="798"/>
        <v>43322</v>
      </c>
      <c r="M1421" s="183">
        <f t="shared" si="799"/>
        <v>23</v>
      </c>
      <c r="N1421" s="183">
        <f t="shared" si="781"/>
        <v>15</v>
      </c>
      <c r="O1421" s="177">
        <f t="shared" si="782"/>
        <v>1.0081995699999999</v>
      </c>
      <c r="P1421" s="184">
        <f t="shared" si="776"/>
        <v>1.0040005299999999</v>
      </c>
      <c r="Q1421" s="184">
        <f t="shared" si="800"/>
        <v>1.2584080001758791</v>
      </c>
      <c r="R1421" s="177">
        <f t="shared" si="775"/>
        <v>1.2687264</v>
      </c>
      <c r="S1421" s="177">
        <f t="shared" si="801"/>
        <v>1.24951879</v>
      </c>
      <c r="T1421" s="177">
        <f t="shared" si="783"/>
        <v>280389.63110627001</v>
      </c>
      <c r="U1421" s="177">
        <f t="shared" si="784"/>
        <v>5856.0029289730737</v>
      </c>
      <c r="V1421" s="177">
        <f t="shared" si="785"/>
        <v>53994.901249605195</v>
      </c>
      <c r="W1421" s="177">
        <f t="shared" si="786"/>
        <v>284248.99514787825</v>
      </c>
      <c r="X1421" s="185">
        <f t="shared" si="787"/>
        <v>0</v>
      </c>
      <c r="Y1421" s="177">
        <f t="shared" si="788"/>
        <v>0</v>
      </c>
      <c r="Z1421" s="186">
        <f t="shared" si="789"/>
        <v>0</v>
      </c>
      <c r="AA1421" s="177">
        <f t="shared" si="802"/>
        <v>0</v>
      </c>
      <c r="AB1421" s="187">
        <f t="shared" si="803"/>
        <v>7.1215000000000001E-2</v>
      </c>
      <c r="AC1421" s="185">
        <f t="shared" si="790"/>
        <v>15</v>
      </c>
      <c r="AD1421" s="185">
        <v>252</v>
      </c>
      <c r="AE1421" s="184">
        <f t="shared" si="774"/>
        <v>1.0041032480000001</v>
      </c>
      <c r="AF1421" s="177">
        <f t="shared" si="773"/>
        <v>1150.50819305</v>
      </c>
      <c r="AG1421" s="177">
        <f t="shared" si="791"/>
        <v>1166.34412084</v>
      </c>
      <c r="AH1421" s="188">
        <f t="shared" si="804"/>
        <v>0</v>
      </c>
      <c r="AI1421" s="188"/>
      <c r="AJ1421" s="188"/>
      <c r="AK1421" s="188"/>
      <c r="AL1421" s="8"/>
      <c r="AM1421" s="8"/>
      <c r="AN1421" s="8"/>
      <c r="AO1421" s="8"/>
      <c r="AP1421" s="8"/>
      <c r="AQ1421" s="8"/>
      <c r="AR1421" s="5"/>
      <c r="AS1421" s="1"/>
      <c r="AT1421" s="8"/>
      <c r="AU1421" s="1"/>
      <c r="AV1421" s="1"/>
      <c r="AW1421" s="3"/>
      <c r="AX1421" s="3"/>
      <c r="AY1421" s="4"/>
      <c r="AZ1421" s="4"/>
      <c r="BA1421" s="4"/>
      <c r="BB1421" s="1"/>
      <c r="BC1421" s="1"/>
      <c r="BD1421" s="1"/>
      <c r="BE1421" s="1"/>
      <c r="BF1421" s="1"/>
      <c r="BG1421" s="1"/>
      <c r="BH1421" s="1"/>
      <c r="BI1421" s="1"/>
    </row>
    <row r="1422" spans="1:61" x14ac:dyDescent="0.2">
      <c r="A1422" s="125">
        <f t="shared" si="792"/>
        <v>43313</v>
      </c>
      <c r="B1422" s="177">
        <f t="shared" si="777"/>
        <v>285632.69473610196</v>
      </c>
      <c r="C1422" s="3">
        <f t="shared" si="793"/>
        <v>38560413.789373763</v>
      </c>
      <c r="D1422" s="177">
        <f t="shared" si="794"/>
        <v>224398.09096930001</v>
      </c>
      <c r="E1422" s="177">
        <f t="shared" si="795"/>
        <v>23469.18614415</v>
      </c>
      <c r="F1422" s="178">
        <f t="shared" si="778"/>
        <v>200928.90482515001</v>
      </c>
      <c r="G1422" s="179">
        <f t="shared" si="796"/>
        <v>4981.6899999999996</v>
      </c>
      <c r="H1422" s="180">
        <f>IF(AND(N1422=1,N1421&gt;1),VLOOKUP(A1421,[1]Plan1!$CW$105:$CY$215,3),H1421)</f>
        <v>5044.46</v>
      </c>
      <c r="I1422" s="181">
        <f t="shared" si="779"/>
        <v>43231</v>
      </c>
      <c r="J1422" s="181">
        <f t="shared" si="797"/>
        <v>43262</v>
      </c>
      <c r="K1422" s="182">
        <f t="shared" si="780"/>
        <v>1.2600141718974944E-2</v>
      </c>
      <c r="L1422" s="213">
        <f t="shared" si="798"/>
        <v>43322</v>
      </c>
      <c r="M1422" s="183">
        <f t="shared" si="799"/>
        <v>23</v>
      </c>
      <c r="N1422" s="183">
        <f t="shared" si="781"/>
        <v>16</v>
      </c>
      <c r="O1422" s="177">
        <f t="shared" si="782"/>
        <v>1.0087486000000001</v>
      </c>
      <c r="P1422" s="184">
        <f t="shared" si="776"/>
        <v>1.0040005299999999</v>
      </c>
      <c r="Q1422" s="184">
        <f t="shared" si="800"/>
        <v>1.2584080001758791</v>
      </c>
      <c r="R1422" s="177">
        <f t="shared" si="775"/>
        <v>1.2694173</v>
      </c>
      <c r="S1422" s="177">
        <f t="shared" si="801"/>
        <v>1.24951879</v>
      </c>
      <c r="T1422" s="177">
        <f t="shared" si="783"/>
        <v>280389.63110627001</v>
      </c>
      <c r="U1422" s="177">
        <f t="shared" si="784"/>
        <v>5856.0029289730737</v>
      </c>
      <c r="V1422" s="177">
        <f t="shared" si="785"/>
        <v>54133.72302994888</v>
      </c>
      <c r="W1422" s="177">
        <f t="shared" si="786"/>
        <v>284387.81692822196</v>
      </c>
      <c r="X1422" s="185">
        <f t="shared" si="787"/>
        <v>0</v>
      </c>
      <c r="Y1422" s="177">
        <f t="shared" si="788"/>
        <v>0</v>
      </c>
      <c r="Z1422" s="186">
        <f t="shared" si="789"/>
        <v>0</v>
      </c>
      <c r="AA1422" s="177">
        <f t="shared" si="802"/>
        <v>0</v>
      </c>
      <c r="AB1422" s="187">
        <f t="shared" si="803"/>
        <v>7.1215000000000001E-2</v>
      </c>
      <c r="AC1422" s="185">
        <f t="shared" si="790"/>
        <v>16</v>
      </c>
      <c r="AD1422" s="185">
        <v>252</v>
      </c>
      <c r="AE1422" s="184">
        <f t="shared" si="774"/>
        <v>1.0043773949999999</v>
      </c>
      <c r="AF1422" s="177">
        <f t="shared" si="773"/>
        <v>1227.37616925</v>
      </c>
      <c r="AG1422" s="177">
        <f t="shared" si="791"/>
        <v>1244.8778078800001</v>
      </c>
      <c r="AH1422" s="188">
        <f t="shared" si="804"/>
        <v>0</v>
      </c>
      <c r="AI1422" s="188"/>
      <c r="AJ1422" s="188"/>
      <c r="AK1422" s="188"/>
      <c r="AL1422" s="8"/>
      <c r="AM1422" s="8"/>
      <c r="AN1422" s="8"/>
      <c r="AO1422" s="8"/>
      <c r="AP1422" s="8"/>
      <c r="AQ1422" s="8"/>
      <c r="AR1422" s="5"/>
      <c r="AS1422" s="1"/>
      <c r="AT1422" s="8"/>
      <c r="AU1422" s="1"/>
      <c r="AV1422" s="1"/>
      <c r="AW1422" s="3"/>
      <c r="AX1422" s="3"/>
      <c r="AY1422" s="4"/>
      <c r="AZ1422" s="4"/>
      <c r="BA1422" s="4"/>
      <c r="BB1422" s="1"/>
      <c r="BC1422" s="1"/>
      <c r="BD1422" s="1"/>
      <c r="BE1422" s="1"/>
      <c r="BF1422" s="1"/>
      <c r="BG1422" s="1"/>
      <c r="BH1422" s="1"/>
      <c r="BI1422" s="1"/>
    </row>
    <row r="1423" spans="1:61" x14ac:dyDescent="0.2">
      <c r="A1423" s="125">
        <f t="shared" si="792"/>
        <v>43314</v>
      </c>
      <c r="B1423" s="177">
        <f t="shared" si="777"/>
        <v>285850.22263217048</v>
      </c>
      <c r="C1423" s="3">
        <f t="shared" si="793"/>
        <v>38589780.055343017</v>
      </c>
      <c r="D1423" s="177">
        <f t="shared" si="794"/>
        <v>224398.09096930001</v>
      </c>
      <c r="E1423" s="177">
        <f t="shared" si="795"/>
        <v>23469.18614415</v>
      </c>
      <c r="F1423" s="178">
        <f t="shared" si="778"/>
        <v>200928.90482515001</v>
      </c>
      <c r="G1423" s="179">
        <f t="shared" si="796"/>
        <v>4981.6899999999996</v>
      </c>
      <c r="H1423" s="180">
        <f>IF(AND(N1423=1,N1422&gt;1),VLOOKUP(A1422,[1]Plan1!$CW$105:$CY$215,3),H1422)</f>
        <v>5044.46</v>
      </c>
      <c r="I1423" s="181">
        <f t="shared" si="779"/>
        <v>43231</v>
      </c>
      <c r="J1423" s="181">
        <f t="shared" si="797"/>
        <v>43262</v>
      </c>
      <c r="K1423" s="182">
        <f t="shared" si="780"/>
        <v>1.2600141718974944E-2</v>
      </c>
      <c r="L1423" s="213">
        <f t="shared" si="798"/>
        <v>43322</v>
      </c>
      <c r="M1423" s="183">
        <f t="shared" si="799"/>
        <v>23</v>
      </c>
      <c r="N1423" s="183">
        <f t="shared" si="781"/>
        <v>17</v>
      </c>
      <c r="O1423" s="177">
        <f t="shared" si="782"/>
        <v>1.0092979200000001</v>
      </c>
      <c r="P1423" s="184">
        <f t="shared" si="776"/>
        <v>1.0040005299999999</v>
      </c>
      <c r="Q1423" s="184">
        <f t="shared" si="800"/>
        <v>1.2584080001758791</v>
      </c>
      <c r="R1423" s="177">
        <f t="shared" si="775"/>
        <v>1.2701085700000001</v>
      </c>
      <c r="S1423" s="177">
        <f t="shared" si="801"/>
        <v>1.24951879</v>
      </c>
      <c r="T1423" s="177">
        <f t="shared" si="783"/>
        <v>280389.63110627001</v>
      </c>
      <c r="U1423" s="177">
        <f t="shared" si="784"/>
        <v>5856.0029289730737</v>
      </c>
      <c r="V1423" s="177">
        <f t="shared" si="785"/>
        <v>54272.619153987391</v>
      </c>
      <c r="W1423" s="177">
        <f t="shared" si="786"/>
        <v>284526.71305226046</v>
      </c>
      <c r="X1423" s="185">
        <f t="shared" si="787"/>
        <v>0</v>
      </c>
      <c r="Y1423" s="177">
        <f t="shared" si="788"/>
        <v>0</v>
      </c>
      <c r="Z1423" s="186">
        <f t="shared" si="789"/>
        <v>0</v>
      </c>
      <c r="AA1423" s="177">
        <f t="shared" si="802"/>
        <v>0</v>
      </c>
      <c r="AB1423" s="187">
        <f t="shared" si="803"/>
        <v>7.1215000000000001E-2</v>
      </c>
      <c r="AC1423" s="185">
        <f t="shared" si="790"/>
        <v>17</v>
      </c>
      <c r="AD1423" s="185">
        <v>252</v>
      </c>
      <c r="AE1423" s="184">
        <f t="shared" si="774"/>
        <v>1.004651618</v>
      </c>
      <c r="AF1423" s="177">
        <f t="shared" ref="AF1423:AF1486" si="805">TRUNC((T1423*(AE1423-1)),8)</f>
        <v>1304.26545506</v>
      </c>
      <c r="AG1423" s="177">
        <f t="shared" si="791"/>
        <v>1323.50957991</v>
      </c>
      <c r="AH1423" s="188">
        <f t="shared" si="804"/>
        <v>0</v>
      </c>
      <c r="AI1423" s="188"/>
      <c r="AJ1423" s="188"/>
      <c r="AK1423" s="188"/>
      <c r="AL1423" s="8"/>
      <c r="AM1423" s="8"/>
      <c r="AN1423" s="8"/>
      <c r="AO1423" s="8"/>
      <c r="AP1423" s="8"/>
      <c r="AQ1423" s="8"/>
      <c r="AR1423" s="5"/>
      <c r="AS1423" s="1"/>
      <c r="AT1423" s="8"/>
      <c r="AU1423" s="1"/>
      <c r="AV1423" s="1"/>
      <c r="AW1423" s="3"/>
      <c r="AX1423" s="3"/>
      <c r="AY1423" s="4"/>
      <c r="AZ1423" s="4"/>
      <c r="BA1423" s="4"/>
      <c r="BB1423" s="1"/>
      <c r="BC1423" s="1"/>
      <c r="BD1423" s="1"/>
      <c r="BE1423" s="1"/>
      <c r="BF1423" s="1"/>
      <c r="BG1423" s="1"/>
      <c r="BH1423" s="1"/>
      <c r="BI1423" s="1"/>
    </row>
    <row r="1424" spans="1:61" x14ac:dyDescent="0.2">
      <c r="A1424" s="125">
        <f t="shared" si="792"/>
        <v>43315</v>
      </c>
      <c r="B1424" s="177">
        <f t="shared" si="777"/>
        <v>286067.92449961271</v>
      </c>
      <c r="C1424" s="3">
        <f t="shared" si="793"/>
        <v>38619169.807447717</v>
      </c>
      <c r="D1424" s="177">
        <f t="shared" si="794"/>
        <v>224398.09096930001</v>
      </c>
      <c r="E1424" s="177">
        <f t="shared" si="795"/>
        <v>23469.18614415</v>
      </c>
      <c r="F1424" s="178">
        <f t="shared" si="778"/>
        <v>200928.90482515001</v>
      </c>
      <c r="G1424" s="179">
        <f t="shared" si="796"/>
        <v>4981.6899999999996</v>
      </c>
      <c r="H1424" s="180">
        <f>IF(AND(N1424=1,N1423&gt;1),VLOOKUP(A1423,[1]Plan1!$CW$105:$CY$215,3),H1423)</f>
        <v>5044.46</v>
      </c>
      <c r="I1424" s="181">
        <f t="shared" si="779"/>
        <v>43231</v>
      </c>
      <c r="J1424" s="181">
        <f t="shared" si="797"/>
        <v>43262</v>
      </c>
      <c r="K1424" s="182">
        <f t="shared" si="780"/>
        <v>1.2600141718974944E-2</v>
      </c>
      <c r="L1424" s="213">
        <f t="shared" si="798"/>
        <v>43322</v>
      </c>
      <c r="M1424" s="183">
        <f t="shared" si="799"/>
        <v>23</v>
      </c>
      <c r="N1424" s="183">
        <f t="shared" si="781"/>
        <v>18</v>
      </c>
      <c r="O1424" s="177">
        <f t="shared" si="782"/>
        <v>1.00984754</v>
      </c>
      <c r="P1424" s="184">
        <f t="shared" si="776"/>
        <v>1.0040005299999999</v>
      </c>
      <c r="Q1424" s="184">
        <f t="shared" si="800"/>
        <v>1.2584080001758791</v>
      </c>
      <c r="R1424" s="177">
        <f t="shared" si="775"/>
        <v>1.2708002199999999</v>
      </c>
      <c r="S1424" s="177">
        <f t="shared" si="801"/>
        <v>1.24951879</v>
      </c>
      <c r="T1424" s="177">
        <f t="shared" si="783"/>
        <v>280389.63110627001</v>
      </c>
      <c r="U1424" s="177">
        <f t="shared" si="784"/>
        <v>5856.0029289730737</v>
      </c>
      <c r="V1424" s="177">
        <f t="shared" si="785"/>
        <v>54411.591631009665</v>
      </c>
      <c r="W1424" s="177">
        <f t="shared" si="786"/>
        <v>284665.68552928272</v>
      </c>
      <c r="X1424" s="185">
        <f t="shared" si="787"/>
        <v>0</v>
      </c>
      <c r="Y1424" s="177">
        <f t="shared" si="788"/>
        <v>0</v>
      </c>
      <c r="Z1424" s="186">
        <f t="shared" si="789"/>
        <v>0</v>
      </c>
      <c r="AA1424" s="177">
        <f t="shared" si="802"/>
        <v>0</v>
      </c>
      <c r="AB1424" s="187">
        <f t="shared" si="803"/>
        <v>7.1215000000000001E-2</v>
      </c>
      <c r="AC1424" s="185">
        <f t="shared" si="790"/>
        <v>18</v>
      </c>
      <c r="AD1424" s="185">
        <v>252</v>
      </c>
      <c r="AE1424" s="184">
        <f t="shared" si="774"/>
        <v>1.0049259150000001</v>
      </c>
      <c r="AF1424" s="177">
        <f t="shared" si="805"/>
        <v>1381.17548971</v>
      </c>
      <c r="AG1424" s="177">
        <f t="shared" si="791"/>
        <v>1402.23897033</v>
      </c>
      <c r="AH1424" s="188">
        <f t="shared" si="804"/>
        <v>0</v>
      </c>
      <c r="AI1424" s="188"/>
      <c r="AJ1424" s="188"/>
      <c r="AK1424" s="188"/>
      <c r="AL1424" s="8"/>
      <c r="AM1424" s="8"/>
      <c r="AN1424" s="8"/>
      <c r="AO1424" s="8"/>
      <c r="AP1424" s="8"/>
      <c r="AQ1424" s="8"/>
      <c r="AR1424" s="5"/>
      <c r="AS1424" s="1"/>
      <c r="AT1424" s="8"/>
      <c r="AU1424" s="1"/>
      <c r="AV1424" s="1"/>
      <c r="AW1424" s="3"/>
      <c r="AX1424" s="3"/>
      <c r="AY1424" s="4"/>
      <c r="AZ1424" s="4"/>
      <c r="BA1424" s="4"/>
      <c r="BB1424" s="1"/>
      <c r="BC1424" s="1"/>
      <c r="BD1424" s="1"/>
      <c r="BE1424" s="1"/>
      <c r="BF1424" s="1"/>
      <c r="BG1424" s="1"/>
      <c r="BH1424" s="1"/>
      <c r="BI1424" s="1"/>
    </row>
    <row r="1425" spans="1:61" x14ac:dyDescent="0.2">
      <c r="A1425" s="125">
        <f t="shared" si="792"/>
        <v>43316</v>
      </c>
      <c r="B1425" s="177">
        <f t="shared" si="777"/>
        <v>286285.79898197984</v>
      </c>
      <c r="C1425" s="3">
        <f t="shared" si="793"/>
        <v>38648582.862567276</v>
      </c>
      <c r="D1425" s="177">
        <f t="shared" si="794"/>
        <v>224398.09096930001</v>
      </c>
      <c r="E1425" s="177">
        <f t="shared" si="795"/>
        <v>23469.18614415</v>
      </c>
      <c r="F1425" s="178">
        <f t="shared" si="778"/>
        <v>200928.90482515001</v>
      </c>
      <c r="G1425" s="179">
        <f t="shared" si="796"/>
        <v>4981.6899999999996</v>
      </c>
      <c r="H1425" s="180">
        <f>IF(AND(N1425=1,N1424&gt;1),VLOOKUP(A1424,[1]Plan1!$CW$105:$CY$215,3),H1424)</f>
        <v>5044.46</v>
      </c>
      <c r="I1425" s="181">
        <f t="shared" si="779"/>
        <v>43231</v>
      </c>
      <c r="J1425" s="181">
        <f t="shared" si="797"/>
        <v>43262</v>
      </c>
      <c r="K1425" s="182">
        <f t="shared" si="780"/>
        <v>1.2600141718974944E-2</v>
      </c>
      <c r="L1425" s="213">
        <f t="shared" si="798"/>
        <v>43322</v>
      </c>
      <c r="M1425" s="183">
        <f t="shared" si="799"/>
        <v>23</v>
      </c>
      <c r="N1425" s="183">
        <f t="shared" si="781"/>
        <v>19</v>
      </c>
      <c r="O1425" s="177">
        <f t="shared" si="782"/>
        <v>1.0103974600000001</v>
      </c>
      <c r="P1425" s="184">
        <f t="shared" si="776"/>
        <v>1.0040005299999999</v>
      </c>
      <c r="Q1425" s="184">
        <f t="shared" si="800"/>
        <v>1.2584080001758791</v>
      </c>
      <c r="R1425" s="177">
        <f t="shared" si="775"/>
        <v>1.2714922399999999</v>
      </c>
      <c r="S1425" s="177">
        <f t="shared" si="801"/>
        <v>1.24951879</v>
      </c>
      <c r="T1425" s="177">
        <f t="shared" si="783"/>
        <v>280389.63110627001</v>
      </c>
      <c r="U1425" s="177">
        <f t="shared" si="784"/>
        <v>5856.0029289730737</v>
      </c>
      <c r="V1425" s="177">
        <f t="shared" si="785"/>
        <v>54550.638451726772</v>
      </c>
      <c r="W1425" s="177">
        <f t="shared" si="786"/>
        <v>284804.73234999983</v>
      </c>
      <c r="X1425" s="185">
        <f t="shared" si="787"/>
        <v>0</v>
      </c>
      <c r="Y1425" s="177">
        <f t="shared" si="788"/>
        <v>0</v>
      </c>
      <c r="Z1425" s="186">
        <f t="shared" si="789"/>
        <v>0</v>
      </c>
      <c r="AA1425" s="177">
        <f t="shared" si="802"/>
        <v>0</v>
      </c>
      <c r="AB1425" s="187">
        <f t="shared" si="803"/>
        <v>7.1215000000000001E-2</v>
      </c>
      <c r="AC1425" s="185">
        <f t="shared" si="790"/>
        <v>19</v>
      </c>
      <c r="AD1425" s="185">
        <v>252</v>
      </c>
      <c r="AE1425" s="184">
        <f t="shared" si="774"/>
        <v>1.0052002879999999</v>
      </c>
      <c r="AF1425" s="177">
        <f t="shared" si="805"/>
        <v>1458.1068339599999</v>
      </c>
      <c r="AG1425" s="177">
        <f t="shared" si="791"/>
        <v>1481.06663198</v>
      </c>
      <c r="AH1425" s="188">
        <f t="shared" si="804"/>
        <v>0</v>
      </c>
      <c r="AI1425" s="188"/>
      <c r="AJ1425" s="188"/>
      <c r="AK1425" s="188"/>
      <c r="AL1425" s="8"/>
      <c r="AM1425" s="8"/>
      <c r="AN1425" s="8"/>
      <c r="AO1425" s="8"/>
      <c r="AP1425" s="8"/>
      <c r="AQ1425" s="8"/>
      <c r="AR1425" s="5"/>
      <c r="AS1425" s="1"/>
      <c r="AT1425" s="8"/>
      <c r="AU1425" s="1"/>
      <c r="AV1425" s="1"/>
      <c r="AW1425" s="3"/>
      <c r="AX1425" s="3"/>
      <c r="AY1425" s="4"/>
      <c r="AZ1425" s="4"/>
      <c r="BA1425" s="4"/>
      <c r="BB1425" s="1"/>
      <c r="BC1425" s="1"/>
      <c r="BD1425" s="1"/>
      <c r="BE1425" s="1"/>
      <c r="BF1425" s="1"/>
      <c r="BG1425" s="1"/>
      <c r="BH1425" s="1"/>
      <c r="BI1425" s="1"/>
    </row>
    <row r="1426" spans="1:61" x14ac:dyDescent="0.2">
      <c r="A1426" s="125">
        <f t="shared" si="792"/>
        <v>43317</v>
      </c>
      <c r="B1426" s="177">
        <f t="shared" si="777"/>
        <v>286285.79898197984</v>
      </c>
      <c r="C1426" s="3">
        <f t="shared" si="793"/>
        <v>38648582.862567276</v>
      </c>
      <c r="D1426" s="177">
        <f t="shared" si="794"/>
        <v>224398.09096930001</v>
      </c>
      <c r="E1426" s="177">
        <f t="shared" si="795"/>
        <v>23469.18614415</v>
      </c>
      <c r="F1426" s="178">
        <f t="shared" si="778"/>
        <v>200928.90482515001</v>
      </c>
      <c r="G1426" s="179">
        <f t="shared" si="796"/>
        <v>4981.6899999999996</v>
      </c>
      <c r="H1426" s="180">
        <f>IF(AND(N1426=1,N1425&gt;1),VLOOKUP(A1425,[1]Plan1!$CW$105:$CY$215,3),H1425)</f>
        <v>5044.46</v>
      </c>
      <c r="I1426" s="181">
        <f t="shared" si="779"/>
        <v>43231</v>
      </c>
      <c r="J1426" s="181">
        <f t="shared" si="797"/>
        <v>43262</v>
      </c>
      <c r="K1426" s="182">
        <f t="shared" si="780"/>
        <v>1.2600141718974944E-2</v>
      </c>
      <c r="L1426" s="213">
        <f t="shared" si="798"/>
        <v>43322</v>
      </c>
      <c r="M1426" s="183">
        <f t="shared" si="799"/>
        <v>23</v>
      </c>
      <c r="N1426" s="183">
        <f t="shared" si="781"/>
        <v>19</v>
      </c>
      <c r="O1426" s="177">
        <f t="shared" si="782"/>
        <v>1.0103974600000001</v>
      </c>
      <c r="P1426" s="184">
        <f t="shared" si="776"/>
        <v>1.0040005299999999</v>
      </c>
      <c r="Q1426" s="184">
        <f t="shared" si="800"/>
        <v>1.2584080001758791</v>
      </c>
      <c r="R1426" s="177">
        <f t="shared" si="775"/>
        <v>1.2714922399999999</v>
      </c>
      <c r="S1426" s="177">
        <f t="shared" si="801"/>
        <v>1.24951879</v>
      </c>
      <c r="T1426" s="177">
        <f t="shared" si="783"/>
        <v>280389.63110627001</v>
      </c>
      <c r="U1426" s="177">
        <f t="shared" si="784"/>
        <v>5856.0029289730737</v>
      </c>
      <c r="V1426" s="177">
        <f t="shared" si="785"/>
        <v>54550.638451726772</v>
      </c>
      <c r="W1426" s="177">
        <f t="shared" si="786"/>
        <v>284804.73234999983</v>
      </c>
      <c r="X1426" s="185">
        <f t="shared" si="787"/>
        <v>0</v>
      </c>
      <c r="Y1426" s="177">
        <f t="shared" si="788"/>
        <v>0</v>
      </c>
      <c r="Z1426" s="186">
        <f t="shared" si="789"/>
        <v>0</v>
      </c>
      <c r="AA1426" s="177">
        <f t="shared" si="802"/>
        <v>0</v>
      </c>
      <c r="AB1426" s="187">
        <f t="shared" si="803"/>
        <v>7.1215000000000001E-2</v>
      </c>
      <c r="AC1426" s="185">
        <f t="shared" si="790"/>
        <v>19</v>
      </c>
      <c r="AD1426" s="185">
        <v>252</v>
      </c>
      <c r="AE1426" s="184">
        <f t="shared" si="774"/>
        <v>1.0052002879999999</v>
      </c>
      <c r="AF1426" s="177">
        <f t="shared" si="805"/>
        <v>1458.1068339599999</v>
      </c>
      <c r="AG1426" s="177">
        <f t="shared" si="791"/>
        <v>1481.06663198</v>
      </c>
      <c r="AH1426" s="188">
        <f t="shared" si="804"/>
        <v>0</v>
      </c>
      <c r="AI1426" s="188"/>
      <c r="AJ1426" s="188"/>
      <c r="AK1426" s="188"/>
      <c r="AL1426" s="8"/>
      <c r="AM1426" s="8"/>
      <c r="AN1426" s="8"/>
      <c r="AO1426" s="8"/>
      <c r="AP1426" s="8"/>
      <c r="AQ1426" s="8"/>
      <c r="AR1426" s="5"/>
      <c r="AS1426" s="1"/>
      <c r="AT1426" s="8"/>
      <c r="AU1426" s="1"/>
      <c r="AV1426" s="1"/>
      <c r="AW1426" s="3"/>
      <c r="AX1426" s="3"/>
      <c r="AY1426" s="4"/>
      <c r="AZ1426" s="4"/>
      <c r="BA1426" s="4"/>
      <c r="BB1426" s="1"/>
      <c r="BC1426" s="1"/>
      <c r="BD1426" s="1"/>
      <c r="BE1426" s="1"/>
      <c r="BF1426" s="1"/>
      <c r="BG1426" s="1"/>
      <c r="BH1426" s="1"/>
      <c r="BI1426" s="1"/>
    </row>
    <row r="1427" spans="1:61" x14ac:dyDescent="0.2">
      <c r="A1427" s="125">
        <f t="shared" si="792"/>
        <v>43318</v>
      </c>
      <c r="B1427" s="177">
        <f t="shared" si="777"/>
        <v>286285.79898197984</v>
      </c>
      <c r="C1427" s="3">
        <f t="shared" si="793"/>
        <v>38648582.862567276</v>
      </c>
      <c r="D1427" s="177">
        <f t="shared" si="794"/>
        <v>224398.09096930001</v>
      </c>
      <c r="E1427" s="177">
        <f t="shared" si="795"/>
        <v>23469.18614415</v>
      </c>
      <c r="F1427" s="178">
        <f t="shared" si="778"/>
        <v>200928.90482515001</v>
      </c>
      <c r="G1427" s="179">
        <f t="shared" si="796"/>
        <v>4981.6899999999996</v>
      </c>
      <c r="H1427" s="180">
        <f>IF(AND(N1427=1,N1426&gt;1),VLOOKUP(A1426,[1]Plan1!$CW$105:$CY$215,3),H1426)</f>
        <v>5044.46</v>
      </c>
      <c r="I1427" s="181">
        <f t="shared" si="779"/>
        <v>43231</v>
      </c>
      <c r="J1427" s="181">
        <f t="shared" si="797"/>
        <v>43262</v>
      </c>
      <c r="K1427" s="182">
        <f t="shared" si="780"/>
        <v>1.2600141718974944E-2</v>
      </c>
      <c r="L1427" s="213">
        <f t="shared" si="798"/>
        <v>43322</v>
      </c>
      <c r="M1427" s="183">
        <f t="shared" si="799"/>
        <v>23</v>
      </c>
      <c r="N1427" s="183">
        <f t="shared" si="781"/>
        <v>19</v>
      </c>
      <c r="O1427" s="177">
        <f t="shared" si="782"/>
        <v>1.0103974600000001</v>
      </c>
      <c r="P1427" s="184">
        <f t="shared" si="776"/>
        <v>1.0040005299999999</v>
      </c>
      <c r="Q1427" s="184">
        <f t="shared" si="800"/>
        <v>1.2584080001758791</v>
      </c>
      <c r="R1427" s="177">
        <f t="shared" si="775"/>
        <v>1.2714922399999999</v>
      </c>
      <c r="S1427" s="177">
        <f t="shared" si="801"/>
        <v>1.24951879</v>
      </c>
      <c r="T1427" s="177">
        <f t="shared" si="783"/>
        <v>280389.63110627001</v>
      </c>
      <c r="U1427" s="177">
        <f t="shared" si="784"/>
        <v>5856.0029289730737</v>
      </c>
      <c r="V1427" s="177">
        <f t="shared" si="785"/>
        <v>54550.638451726772</v>
      </c>
      <c r="W1427" s="177">
        <f t="shared" si="786"/>
        <v>284804.73234999983</v>
      </c>
      <c r="X1427" s="185">
        <f t="shared" si="787"/>
        <v>0</v>
      </c>
      <c r="Y1427" s="177">
        <f t="shared" si="788"/>
        <v>0</v>
      </c>
      <c r="Z1427" s="186">
        <f t="shared" si="789"/>
        <v>0</v>
      </c>
      <c r="AA1427" s="177">
        <f t="shared" si="802"/>
        <v>0</v>
      </c>
      <c r="AB1427" s="187">
        <f t="shared" si="803"/>
        <v>7.1215000000000001E-2</v>
      </c>
      <c r="AC1427" s="185">
        <f t="shared" si="790"/>
        <v>19</v>
      </c>
      <c r="AD1427" s="185">
        <v>252</v>
      </c>
      <c r="AE1427" s="184">
        <f t="shared" si="774"/>
        <v>1.0052002879999999</v>
      </c>
      <c r="AF1427" s="177">
        <f t="shared" si="805"/>
        <v>1458.1068339599999</v>
      </c>
      <c r="AG1427" s="177">
        <f t="shared" si="791"/>
        <v>1481.06663198</v>
      </c>
      <c r="AH1427" s="188">
        <f t="shared" si="804"/>
        <v>0</v>
      </c>
      <c r="AI1427" s="188"/>
      <c r="AJ1427" s="188"/>
      <c r="AK1427" s="188"/>
      <c r="AL1427" s="8"/>
      <c r="AM1427" s="8"/>
      <c r="AN1427" s="8"/>
      <c r="AO1427" s="8"/>
      <c r="AP1427" s="8"/>
      <c r="AQ1427" s="8"/>
      <c r="AR1427" s="5"/>
      <c r="AS1427" s="1"/>
      <c r="AT1427" s="8"/>
      <c r="AU1427" s="1"/>
      <c r="AV1427" s="1"/>
      <c r="AW1427" s="3"/>
      <c r="AX1427" s="3"/>
      <c r="AY1427" s="4"/>
      <c r="AZ1427" s="4"/>
      <c r="BA1427" s="4"/>
      <c r="BB1427" s="1"/>
      <c r="BC1427" s="1"/>
      <c r="BD1427" s="1"/>
      <c r="BE1427" s="1"/>
      <c r="BF1427" s="1"/>
      <c r="BG1427" s="1"/>
      <c r="BH1427" s="1"/>
      <c r="BI1427" s="1"/>
    </row>
    <row r="1428" spans="1:61" x14ac:dyDescent="0.2">
      <c r="A1428" s="125">
        <f t="shared" si="792"/>
        <v>43319</v>
      </c>
      <c r="B1428" s="177">
        <f t="shared" si="777"/>
        <v>286503.84762257081</v>
      </c>
      <c r="C1428" s="3">
        <f t="shared" si="793"/>
        <v>38678019.429047063</v>
      </c>
      <c r="D1428" s="177">
        <f t="shared" si="794"/>
        <v>224398.09096930001</v>
      </c>
      <c r="E1428" s="177">
        <f t="shared" si="795"/>
        <v>23469.18614415</v>
      </c>
      <c r="F1428" s="178">
        <f t="shared" si="778"/>
        <v>200928.90482515001</v>
      </c>
      <c r="G1428" s="179">
        <f t="shared" si="796"/>
        <v>4981.6899999999996</v>
      </c>
      <c r="H1428" s="180">
        <f>IF(AND(N1428=1,N1427&gt;1),VLOOKUP(A1427,[1]Plan1!$CW$105:$CY$215,3),H1427)</f>
        <v>5044.46</v>
      </c>
      <c r="I1428" s="181">
        <f t="shared" si="779"/>
        <v>43231</v>
      </c>
      <c r="J1428" s="181">
        <f t="shared" si="797"/>
        <v>43262</v>
      </c>
      <c r="K1428" s="182">
        <f t="shared" si="780"/>
        <v>1.2600141718974944E-2</v>
      </c>
      <c r="L1428" s="213">
        <f t="shared" si="798"/>
        <v>43322</v>
      </c>
      <c r="M1428" s="183">
        <f t="shared" si="799"/>
        <v>23</v>
      </c>
      <c r="N1428" s="183">
        <f t="shared" si="781"/>
        <v>20</v>
      </c>
      <c r="O1428" s="177">
        <f t="shared" si="782"/>
        <v>1.0109476799999999</v>
      </c>
      <c r="P1428" s="184">
        <f t="shared" si="776"/>
        <v>1.0040005299999999</v>
      </c>
      <c r="Q1428" s="184">
        <f t="shared" si="800"/>
        <v>1.2584080001758791</v>
      </c>
      <c r="R1428" s="177">
        <f t="shared" si="775"/>
        <v>1.2721846400000001</v>
      </c>
      <c r="S1428" s="177">
        <f t="shared" si="801"/>
        <v>1.24951879</v>
      </c>
      <c r="T1428" s="177">
        <f t="shared" si="783"/>
        <v>280389.63110627001</v>
      </c>
      <c r="U1428" s="177">
        <f t="shared" si="784"/>
        <v>5856.0029289730737</v>
      </c>
      <c r="V1428" s="177">
        <f t="shared" si="785"/>
        <v>54689.761625427738</v>
      </c>
      <c r="W1428" s="177">
        <f t="shared" si="786"/>
        <v>284943.85552370083</v>
      </c>
      <c r="X1428" s="185">
        <f t="shared" si="787"/>
        <v>0</v>
      </c>
      <c r="Y1428" s="177">
        <f t="shared" si="788"/>
        <v>0</v>
      </c>
      <c r="Z1428" s="186">
        <f t="shared" si="789"/>
        <v>0</v>
      </c>
      <c r="AA1428" s="177">
        <f t="shared" si="802"/>
        <v>0</v>
      </c>
      <c r="AB1428" s="187">
        <f t="shared" si="803"/>
        <v>7.1215000000000001E-2</v>
      </c>
      <c r="AC1428" s="185">
        <f t="shared" si="790"/>
        <v>20</v>
      </c>
      <c r="AD1428" s="185">
        <v>252</v>
      </c>
      <c r="AE1428" s="184">
        <f t="shared" si="774"/>
        <v>1.005474735</v>
      </c>
      <c r="AF1428" s="177">
        <f t="shared" si="805"/>
        <v>1535.05892705</v>
      </c>
      <c r="AG1428" s="177">
        <f t="shared" si="791"/>
        <v>1559.9920988700001</v>
      </c>
      <c r="AH1428" s="188">
        <f t="shared" si="804"/>
        <v>0</v>
      </c>
      <c r="AI1428" s="188"/>
      <c r="AJ1428" s="188"/>
      <c r="AK1428" s="188"/>
      <c r="AL1428" s="8"/>
      <c r="AM1428" s="8"/>
      <c r="AN1428" s="8"/>
      <c r="AO1428" s="8"/>
      <c r="AP1428" s="8"/>
      <c r="AQ1428" s="8"/>
      <c r="AR1428" s="5"/>
      <c r="AS1428" s="1"/>
      <c r="AT1428" s="8"/>
      <c r="AU1428" s="1"/>
      <c r="AV1428" s="1"/>
      <c r="AW1428" s="3"/>
      <c r="AX1428" s="3"/>
      <c r="AY1428" s="4"/>
      <c r="AZ1428" s="4"/>
      <c r="BA1428" s="4"/>
      <c r="BB1428" s="1"/>
      <c r="BC1428" s="1"/>
      <c r="BD1428" s="1"/>
      <c r="BE1428" s="1"/>
      <c r="BF1428" s="1"/>
      <c r="BG1428" s="1"/>
      <c r="BH1428" s="1"/>
      <c r="BI1428" s="1"/>
    </row>
    <row r="1429" spans="1:61" x14ac:dyDescent="0.2">
      <c r="A1429" s="125">
        <f t="shared" si="792"/>
        <v>43320</v>
      </c>
      <c r="B1429" s="177">
        <f t="shared" si="777"/>
        <v>286722.07080020552</v>
      </c>
      <c r="C1429" s="3">
        <f t="shared" si="793"/>
        <v>38707479.558027744</v>
      </c>
      <c r="D1429" s="177">
        <f t="shared" si="794"/>
        <v>224398.09096930001</v>
      </c>
      <c r="E1429" s="177">
        <f t="shared" si="795"/>
        <v>23469.18614415</v>
      </c>
      <c r="F1429" s="178">
        <f t="shared" si="778"/>
        <v>200928.90482515001</v>
      </c>
      <c r="G1429" s="179">
        <f t="shared" si="796"/>
        <v>4981.6899999999996</v>
      </c>
      <c r="H1429" s="180">
        <f>IF(AND(N1429=1,N1428&gt;1),VLOOKUP(A1428,[1]Plan1!$CW$105:$CY$215,3),H1428)</f>
        <v>5044.46</v>
      </c>
      <c r="I1429" s="181">
        <f t="shared" si="779"/>
        <v>43231</v>
      </c>
      <c r="J1429" s="181">
        <f t="shared" si="797"/>
        <v>43262</v>
      </c>
      <c r="K1429" s="182">
        <f t="shared" si="780"/>
        <v>1.2600141718974944E-2</v>
      </c>
      <c r="L1429" s="213">
        <f t="shared" si="798"/>
        <v>43322</v>
      </c>
      <c r="M1429" s="183">
        <f t="shared" si="799"/>
        <v>23</v>
      </c>
      <c r="N1429" s="183">
        <f t="shared" si="781"/>
        <v>21</v>
      </c>
      <c r="O1429" s="177">
        <f t="shared" si="782"/>
        <v>1.0114981999999999</v>
      </c>
      <c r="P1429" s="184">
        <f t="shared" si="776"/>
        <v>1.0040005299999999</v>
      </c>
      <c r="Q1429" s="184">
        <f t="shared" si="800"/>
        <v>1.2584080001758791</v>
      </c>
      <c r="R1429" s="177">
        <f t="shared" si="775"/>
        <v>1.2728774199999999</v>
      </c>
      <c r="S1429" s="177">
        <f t="shared" si="801"/>
        <v>1.24951879</v>
      </c>
      <c r="T1429" s="177">
        <f t="shared" si="783"/>
        <v>280389.63110627001</v>
      </c>
      <c r="U1429" s="177">
        <f t="shared" si="784"/>
        <v>5856.0029289730737</v>
      </c>
      <c r="V1429" s="177">
        <f t="shared" si="785"/>
        <v>54828.961152112468</v>
      </c>
      <c r="W1429" s="177">
        <f t="shared" si="786"/>
        <v>285083.05505038553</v>
      </c>
      <c r="X1429" s="185">
        <f t="shared" si="787"/>
        <v>0</v>
      </c>
      <c r="Y1429" s="177">
        <f t="shared" si="788"/>
        <v>0</v>
      </c>
      <c r="Z1429" s="186">
        <f t="shared" si="789"/>
        <v>0</v>
      </c>
      <c r="AA1429" s="177">
        <f t="shared" si="802"/>
        <v>0</v>
      </c>
      <c r="AB1429" s="187">
        <f t="shared" si="803"/>
        <v>7.1215000000000001E-2</v>
      </c>
      <c r="AC1429" s="185">
        <f t="shared" si="790"/>
        <v>21</v>
      </c>
      <c r="AD1429" s="185">
        <v>252</v>
      </c>
      <c r="AE1429" s="184">
        <f t="shared" si="774"/>
        <v>1.005749257</v>
      </c>
      <c r="AF1429" s="177">
        <f t="shared" si="805"/>
        <v>1612.03204936</v>
      </c>
      <c r="AG1429" s="177">
        <f t="shared" si="791"/>
        <v>1639.0157498200001</v>
      </c>
      <c r="AH1429" s="188">
        <f t="shared" si="804"/>
        <v>0</v>
      </c>
      <c r="AI1429" s="188"/>
      <c r="AJ1429" s="188"/>
      <c r="AK1429" s="188"/>
      <c r="AL1429" s="8"/>
      <c r="AM1429" s="8"/>
      <c r="AN1429" s="8"/>
      <c r="AO1429" s="8"/>
      <c r="AP1429" s="8"/>
      <c r="AQ1429" s="8"/>
      <c r="AR1429" s="5"/>
      <c r="AS1429" s="1"/>
      <c r="AT1429" s="8"/>
      <c r="AU1429" s="1"/>
      <c r="AV1429" s="1"/>
      <c r="AW1429" s="3"/>
      <c r="AX1429" s="3"/>
      <c r="AY1429" s="4"/>
      <c r="AZ1429" s="4"/>
      <c r="BA1429" s="4"/>
      <c r="BB1429" s="1"/>
      <c r="BC1429" s="1"/>
      <c r="BD1429" s="1"/>
      <c r="BE1429" s="1"/>
      <c r="BF1429" s="1"/>
      <c r="BG1429" s="1"/>
      <c r="BH1429" s="1"/>
      <c r="BI1429" s="1"/>
    </row>
    <row r="1430" spans="1:61" x14ac:dyDescent="0.2">
      <c r="A1430" s="125">
        <f t="shared" si="792"/>
        <v>43321</v>
      </c>
      <c r="B1430" s="177">
        <f t="shared" si="777"/>
        <v>286940.46860911412</v>
      </c>
      <c r="C1430" s="3">
        <f t="shared" si="793"/>
        <v>38736963.262230404</v>
      </c>
      <c r="D1430" s="177">
        <f t="shared" si="794"/>
        <v>224398.09096930001</v>
      </c>
      <c r="E1430" s="177">
        <f t="shared" si="795"/>
        <v>23469.18614415</v>
      </c>
      <c r="F1430" s="178">
        <f t="shared" si="778"/>
        <v>200928.90482515001</v>
      </c>
      <c r="G1430" s="179">
        <f t="shared" si="796"/>
        <v>4981.6899999999996</v>
      </c>
      <c r="H1430" s="180">
        <f>IF(AND(N1430=1,N1429&gt;1),VLOOKUP(A1429,[1]Plan1!$CW$105:$CY$215,3),H1429)</f>
        <v>5044.46</v>
      </c>
      <c r="I1430" s="181">
        <f t="shared" si="779"/>
        <v>43231</v>
      </c>
      <c r="J1430" s="181">
        <f t="shared" si="797"/>
        <v>43262</v>
      </c>
      <c r="K1430" s="182">
        <f t="shared" si="780"/>
        <v>1.2600141718974944E-2</v>
      </c>
      <c r="L1430" s="213">
        <f t="shared" si="798"/>
        <v>43322</v>
      </c>
      <c r="M1430" s="183">
        <f t="shared" si="799"/>
        <v>23</v>
      </c>
      <c r="N1430" s="183">
        <f t="shared" si="781"/>
        <v>22</v>
      </c>
      <c r="O1430" s="177">
        <f t="shared" si="782"/>
        <v>1.0120490200000001</v>
      </c>
      <c r="P1430" s="184">
        <f t="shared" si="776"/>
        <v>1.0040005299999999</v>
      </c>
      <c r="Q1430" s="184">
        <f t="shared" si="800"/>
        <v>1.2584080001758791</v>
      </c>
      <c r="R1430" s="177">
        <f t="shared" si="775"/>
        <v>1.2735705799999999</v>
      </c>
      <c r="S1430" s="177">
        <f t="shared" si="801"/>
        <v>1.24951879</v>
      </c>
      <c r="T1430" s="177">
        <f t="shared" si="783"/>
        <v>280389.63110627001</v>
      </c>
      <c r="U1430" s="177">
        <f t="shared" si="784"/>
        <v>5856.0029289730737</v>
      </c>
      <c r="V1430" s="177">
        <f t="shared" si="785"/>
        <v>54968.237031781064</v>
      </c>
      <c r="W1430" s="177">
        <f t="shared" si="786"/>
        <v>285222.33093005413</v>
      </c>
      <c r="X1430" s="185">
        <f t="shared" si="787"/>
        <v>0</v>
      </c>
      <c r="Y1430" s="177">
        <f t="shared" si="788"/>
        <v>0</v>
      </c>
      <c r="Z1430" s="186">
        <f t="shared" si="789"/>
        <v>0</v>
      </c>
      <c r="AA1430" s="177">
        <f t="shared" si="802"/>
        <v>0</v>
      </c>
      <c r="AB1430" s="187">
        <f t="shared" si="803"/>
        <v>7.1215000000000001E-2</v>
      </c>
      <c r="AC1430" s="185">
        <f t="shared" si="790"/>
        <v>22</v>
      </c>
      <c r="AD1430" s="185">
        <v>252</v>
      </c>
      <c r="AE1430" s="184">
        <f t="shared" si="774"/>
        <v>1.0060238539999999</v>
      </c>
      <c r="AF1430" s="177">
        <f t="shared" si="805"/>
        <v>1689.0262008899999</v>
      </c>
      <c r="AG1430" s="177">
        <f t="shared" si="791"/>
        <v>1718.13767906</v>
      </c>
      <c r="AH1430" s="188">
        <f t="shared" si="804"/>
        <v>0</v>
      </c>
      <c r="AI1430" s="188"/>
      <c r="AJ1430" s="188"/>
      <c r="AK1430" s="188"/>
      <c r="AL1430" s="8"/>
      <c r="AM1430" s="8"/>
      <c r="AN1430" s="8"/>
      <c r="AO1430" s="8"/>
      <c r="AP1430" s="8"/>
      <c r="AQ1430" s="8"/>
      <c r="AR1430" s="5"/>
      <c r="AS1430" s="1"/>
      <c r="AT1430" s="8"/>
      <c r="AU1430" s="1"/>
      <c r="AV1430" s="1"/>
      <c r="AW1430" s="3"/>
      <c r="AX1430" s="3"/>
      <c r="AY1430" s="4"/>
      <c r="AZ1430" s="4"/>
      <c r="BA1430" s="4"/>
      <c r="BB1430" s="1"/>
      <c r="BC1430" s="1"/>
      <c r="BD1430" s="1"/>
      <c r="BE1430" s="1"/>
      <c r="BF1430" s="1"/>
      <c r="BG1430" s="1"/>
      <c r="BH1430" s="1"/>
      <c r="BI1430" s="1"/>
    </row>
    <row r="1431" spans="1:61" x14ac:dyDescent="0.2">
      <c r="A1431" s="125">
        <f t="shared" si="792"/>
        <v>43322</v>
      </c>
      <c r="B1431" s="177">
        <f t="shared" si="777"/>
        <v>287159.03912155755</v>
      </c>
      <c r="C1431" s="3">
        <f t="shared" si="793"/>
        <v>38766470.281410269</v>
      </c>
      <c r="D1431" s="177">
        <f t="shared" si="794"/>
        <v>224398.09096930001</v>
      </c>
      <c r="E1431" s="177">
        <f t="shared" si="795"/>
        <v>23469.18614415</v>
      </c>
      <c r="F1431" s="178">
        <f t="shared" si="778"/>
        <v>200928.90482515001</v>
      </c>
      <c r="G1431" s="179">
        <f t="shared" si="796"/>
        <v>4981.6899999999996</v>
      </c>
      <c r="H1431" s="180">
        <f>IF(AND(N1431=1,N1430&gt;1),VLOOKUP(A1430,[1]Plan1!$CW$105:$CY$215,3),H1430)</f>
        <v>5044.46</v>
      </c>
      <c r="I1431" s="181">
        <f t="shared" si="779"/>
        <v>43231</v>
      </c>
      <c r="J1431" s="181">
        <f t="shared" si="797"/>
        <v>43262</v>
      </c>
      <c r="K1431" s="182">
        <f t="shared" si="780"/>
        <v>1.2600141718974944E-2</v>
      </c>
      <c r="L1431" s="213">
        <f t="shared" si="798"/>
        <v>43322</v>
      </c>
      <c r="M1431" s="183">
        <f t="shared" si="799"/>
        <v>23</v>
      </c>
      <c r="N1431" s="183">
        <f t="shared" si="781"/>
        <v>23</v>
      </c>
      <c r="O1431" s="177">
        <f t="shared" si="782"/>
        <v>1.01260014</v>
      </c>
      <c r="P1431" s="184">
        <f t="shared" si="776"/>
        <v>1.0040005299999999</v>
      </c>
      <c r="Q1431" s="184">
        <f t="shared" si="800"/>
        <v>1.2584080001758791</v>
      </c>
      <c r="R1431" s="177">
        <f t="shared" si="775"/>
        <v>1.2742641100000001</v>
      </c>
      <c r="S1431" s="177">
        <f t="shared" si="801"/>
        <v>1.24951879</v>
      </c>
      <c r="T1431" s="177">
        <f t="shared" si="783"/>
        <v>280389.63110627001</v>
      </c>
      <c r="U1431" s="177">
        <f t="shared" si="784"/>
        <v>5856.0029289730737</v>
      </c>
      <c r="V1431" s="177">
        <f t="shared" si="785"/>
        <v>55107.587255144485</v>
      </c>
      <c r="W1431" s="177">
        <f t="shared" si="786"/>
        <v>285361.68115341756</v>
      </c>
      <c r="X1431" s="185">
        <f t="shared" si="787"/>
        <v>47</v>
      </c>
      <c r="Y1431" s="177">
        <f t="shared" si="788"/>
        <v>2732.0467575500002</v>
      </c>
      <c r="Z1431" s="186">
        <f t="shared" si="789"/>
        <v>1.2175E-2</v>
      </c>
      <c r="AA1431" s="177">
        <f t="shared" si="802"/>
        <v>3413.7437587099998</v>
      </c>
      <c r="AB1431" s="187">
        <f t="shared" si="803"/>
        <v>7.1215000000000001E-2</v>
      </c>
      <c r="AC1431" s="185">
        <f t="shared" si="790"/>
        <v>23</v>
      </c>
      <c r="AD1431" s="185">
        <v>252</v>
      </c>
      <c r="AE1431" s="184">
        <f t="shared" si="774"/>
        <v>1.0062985259999999</v>
      </c>
      <c r="AF1431" s="177">
        <f t="shared" si="805"/>
        <v>1766.0413816499999</v>
      </c>
      <c r="AG1431" s="177">
        <f t="shared" si="791"/>
        <v>1797.3579681399999</v>
      </c>
      <c r="AH1431" s="188">
        <f t="shared" si="804"/>
        <v>5179.7851403599998</v>
      </c>
      <c r="AI1431" s="188"/>
      <c r="AJ1431" s="188"/>
      <c r="AK1431" s="188"/>
      <c r="AL1431" s="8"/>
      <c r="AM1431" s="8"/>
      <c r="AN1431" s="8"/>
      <c r="AO1431" s="8"/>
      <c r="AP1431" s="8"/>
      <c r="AQ1431" s="8"/>
      <c r="AR1431" s="5"/>
      <c r="AS1431" s="1"/>
      <c r="AT1431" s="8"/>
      <c r="AU1431" s="1"/>
      <c r="AV1431" s="1"/>
      <c r="AW1431" s="3"/>
      <c r="AX1431" s="3"/>
      <c r="AY1431" s="4"/>
      <c r="AZ1431" s="4"/>
      <c r="BA1431" s="4"/>
      <c r="BB1431" s="1"/>
      <c r="BC1431" s="1"/>
      <c r="BD1431" s="1"/>
      <c r="BE1431" s="1"/>
      <c r="BF1431" s="1"/>
      <c r="BG1431" s="1"/>
      <c r="BH1431" s="1"/>
      <c r="BI1431" s="1"/>
    </row>
    <row r="1432" spans="1:61" x14ac:dyDescent="0.2">
      <c r="A1432" s="125">
        <f t="shared" si="792"/>
        <v>43323</v>
      </c>
      <c r="B1432" s="177">
        <f t="shared" si="777"/>
        <v>282067.11534525733</v>
      </c>
      <c r="C1432" s="3">
        <f t="shared" si="793"/>
        <v>38079060.571609743</v>
      </c>
      <c r="D1432" s="177">
        <f t="shared" si="794"/>
        <v>221666.04421175001</v>
      </c>
      <c r="E1432" s="177">
        <f t="shared" si="795"/>
        <v>20737.1393866</v>
      </c>
      <c r="F1432" s="178">
        <f t="shared" si="778"/>
        <v>200928.90482515001</v>
      </c>
      <c r="G1432" s="179">
        <f t="shared" si="796"/>
        <v>5044.46</v>
      </c>
      <c r="H1432" s="180">
        <f>IF(AND(N1432=1,N1431&gt;1),VLOOKUP(A1431,[1]Plan1!$CW$105:$CY$215,3),H1431)</f>
        <v>5061.1099999999997</v>
      </c>
      <c r="I1432" s="181">
        <f t="shared" si="779"/>
        <v>43262</v>
      </c>
      <c r="J1432" s="181">
        <f t="shared" si="797"/>
        <v>43292</v>
      </c>
      <c r="K1432" s="182">
        <f t="shared" si="780"/>
        <v>3.3006506147337245E-3</v>
      </c>
      <c r="L1432" s="213">
        <f t="shared" si="798"/>
        <v>43353</v>
      </c>
      <c r="M1432" s="183">
        <f t="shared" si="799"/>
        <v>20</v>
      </c>
      <c r="N1432" s="183">
        <f t="shared" si="781"/>
        <v>1</v>
      </c>
      <c r="O1432" s="177">
        <f t="shared" si="782"/>
        <v>1.00016477</v>
      </c>
      <c r="P1432" s="184">
        <f t="shared" si="776"/>
        <v>1.01260014</v>
      </c>
      <c r="Q1432" s="184">
        <f t="shared" si="800"/>
        <v>1.2742641171552151</v>
      </c>
      <c r="R1432" s="177">
        <f t="shared" si="775"/>
        <v>1.2744740699999999</v>
      </c>
      <c r="S1432" s="177">
        <f t="shared" si="801"/>
        <v>1.24951879</v>
      </c>
      <c r="T1432" s="177">
        <f t="shared" si="783"/>
        <v>276975.88734755001</v>
      </c>
      <c r="U1432" s="177">
        <f t="shared" si="784"/>
        <v>5174.3059278057735</v>
      </c>
      <c r="V1432" s="177">
        <f t="shared" si="785"/>
        <v>55149.774288001543</v>
      </c>
      <c r="W1432" s="177">
        <f t="shared" si="786"/>
        <v>281990.12442755734</v>
      </c>
      <c r="X1432" s="185">
        <f t="shared" si="787"/>
        <v>0</v>
      </c>
      <c r="Y1432" s="177">
        <f t="shared" si="788"/>
        <v>0</v>
      </c>
      <c r="Z1432" s="186">
        <f t="shared" si="789"/>
        <v>0</v>
      </c>
      <c r="AA1432" s="177">
        <f t="shared" si="802"/>
        <v>0</v>
      </c>
      <c r="AB1432" s="187">
        <f t="shared" si="803"/>
        <v>7.1215000000000001E-2</v>
      </c>
      <c r="AC1432" s="185">
        <f t="shared" si="790"/>
        <v>1</v>
      </c>
      <c r="AD1432" s="185">
        <v>252</v>
      </c>
      <c r="AE1432" s="184">
        <f t="shared" si="774"/>
        <v>1.000273027</v>
      </c>
      <c r="AF1432" s="177">
        <f t="shared" si="805"/>
        <v>75.621895589999994</v>
      </c>
      <c r="AG1432" s="177">
        <f t="shared" si="791"/>
        <v>76.990917699999997</v>
      </c>
      <c r="AH1432" s="188">
        <f t="shared" si="804"/>
        <v>0</v>
      </c>
      <c r="AI1432" s="188"/>
      <c r="AJ1432" s="188"/>
      <c r="AK1432" s="188"/>
      <c r="AL1432" s="8"/>
      <c r="AM1432" s="8"/>
      <c r="AN1432" s="8"/>
      <c r="AO1432" s="8"/>
      <c r="AP1432" s="8"/>
      <c r="AQ1432" s="8"/>
      <c r="AR1432" s="5"/>
      <c r="AS1432" s="1"/>
      <c r="AT1432" s="8"/>
      <c r="AU1432" s="1"/>
      <c r="AV1432" s="1"/>
      <c r="AW1432" s="3"/>
      <c r="AX1432" s="3"/>
      <c r="AY1432" s="4"/>
      <c r="AZ1432" s="4"/>
      <c r="BA1432" s="4"/>
      <c r="BB1432" s="1"/>
      <c r="BC1432" s="1"/>
      <c r="BD1432" s="1"/>
      <c r="BE1432" s="1"/>
      <c r="BF1432" s="1"/>
      <c r="BG1432" s="1"/>
      <c r="BH1432" s="1"/>
      <c r="BI1432" s="1"/>
    </row>
    <row r="1433" spans="1:61" x14ac:dyDescent="0.2">
      <c r="A1433" s="125">
        <f t="shared" si="792"/>
        <v>43324</v>
      </c>
      <c r="B1433" s="177">
        <f t="shared" si="777"/>
        <v>282067.11534525733</v>
      </c>
      <c r="C1433" s="3">
        <f t="shared" si="793"/>
        <v>38079060.571609743</v>
      </c>
      <c r="D1433" s="177">
        <f t="shared" si="794"/>
        <v>221666.04421175001</v>
      </c>
      <c r="E1433" s="177">
        <f t="shared" si="795"/>
        <v>20737.1393866</v>
      </c>
      <c r="F1433" s="178">
        <f t="shared" si="778"/>
        <v>200928.90482515001</v>
      </c>
      <c r="G1433" s="179">
        <f t="shared" si="796"/>
        <v>5044.46</v>
      </c>
      <c r="H1433" s="180">
        <f>IF(AND(N1433=1,N1432&gt;1),VLOOKUP(A1432,[1]Plan1!$CW$105:$CY$215,3),H1432)</f>
        <v>5061.1099999999997</v>
      </c>
      <c r="I1433" s="181">
        <f t="shared" si="779"/>
        <v>43262</v>
      </c>
      <c r="J1433" s="181">
        <f t="shared" si="797"/>
        <v>43292</v>
      </c>
      <c r="K1433" s="182">
        <f t="shared" si="780"/>
        <v>3.3006506147337245E-3</v>
      </c>
      <c r="L1433" s="213">
        <f t="shared" si="798"/>
        <v>43353</v>
      </c>
      <c r="M1433" s="183">
        <f t="shared" si="799"/>
        <v>20</v>
      </c>
      <c r="N1433" s="183">
        <f t="shared" si="781"/>
        <v>1</v>
      </c>
      <c r="O1433" s="177">
        <f t="shared" si="782"/>
        <v>1.00016477</v>
      </c>
      <c r="P1433" s="184">
        <f t="shared" si="776"/>
        <v>1.01260014</v>
      </c>
      <c r="Q1433" s="184">
        <f t="shared" si="800"/>
        <v>1.2742641171552151</v>
      </c>
      <c r="R1433" s="177">
        <f t="shared" si="775"/>
        <v>1.2744740699999999</v>
      </c>
      <c r="S1433" s="177">
        <f t="shared" si="801"/>
        <v>1.24951879</v>
      </c>
      <c r="T1433" s="177">
        <f t="shared" si="783"/>
        <v>276975.88734755001</v>
      </c>
      <c r="U1433" s="177">
        <f t="shared" si="784"/>
        <v>5174.3059278057735</v>
      </c>
      <c r="V1433" s="177">
        <f t="shared" si="785"/>
        <v>55149.774288001543</v>
      </c>
      <c r="W1433" s="177">
        <f t="shared" si="786"/>
        <v>281990.12442755734</v>
      </c>
      <c r="X1433" s="185">
        <f t="shared" si="787"/>
        <v>0</v>
      </c>
      <c r="Y1433" s="177">
        <f t="shared" si="788"/>
        <v>0</v>
      </c>
      <c r="Z1433" s="186">
        <f t="shared" si="789"/>
        <v>0</v>
      </c>
      <c r="AA1433" s="177">
        <f t="shared" si="802"/>
        <v>0</v>
      </c>
      <c r="AB1433" s="187">
        <f t="shared" si="803"/>
        <v>7.1215000000000001E-2</v>
      </c>
      <c r="AC1433" s="185">
        <f t="shared" si="790"/>
        <v>1</v>
      </c>
      <c r="AD1433" s="185">
        <v>252</v>
      </c>
      <c r="AE1433" s="184">
        <f t="shared" si="774"/>
        <v>1.000273027</v>
      </c>
      <c r="AF1433" s="177">
        <f t="shared" si="805"/>
        <v>75.621895589999994</v>
      </c>
      <c r="AG1433" s="177">
        <f t="shared" si="791"/>
        <v>76.990917699999997</v>
      </c>
      <c r="AH1433" s="188">
        <f t="shared" si="804"/>
        <v>0</v>
      </c>
      <c r="AI1433" s="188"/>
      <c r="AJ1433" s="188"/>
      <c r="AK1433" s="188"/>
      <c r="AL1433" s="8"/>
      <c r="AM1433" s="8"/>
      <c r="AN1433" s="8"/>
      <c r="AO1433" s="8"/>
      <c r="AP1433" s="8"/>
      <c r="AQ1433" s="8"/>
      <c r="AR1433" s="5"/>
      <c r="AS1433" s="1"/>
      <c r="AT1433" s="8"/>
      <c r="AU1433" s="1"/>
      <c r="AV1433" s="1"/>
      <c r="AW1433" s="3"/>
      <c r="AX1433" s="3"/>
      <c r="AY1433" s="4"/>
      <c r="AZ1433" s="4"/>
      <c r="BA1433" s="4"/>
      <c r="BB1433" s="1"/>
      <c r="BC1433" s="1"/>
      <c r="BD1433" s="1"/>
      <c r="BE1433" s="1"/>
      <c r="BF1433" s="1"/>
      <c r="BG1433" s="1"/>
      <c r="BH1433" s="1"/>
      <c r="BI1433" s="1"/>
    </row>
    <row r="1434" spans="1:61" x14ac:dyDescent="0.2">
      <c r="A1434" s="125">
        <f t="shared" si="792"/>
        <v>43325</v>
      </c>
      <c r="B1434" s="177">
        <f t="shared" si="777"/>
        <v>282067.11534525733</v>
      </c>
      <c r="C1434" s="3">
        <f t="shared" si="793"/>
        <v>38079060.571609743</v>
      </c>
      <c r="D1434" s="177">
        <f t="shared" si="794"/>
        <v>221666.04421175001</v>
      </c>
      <c r="E1434" s="177">
        <f t="shared" si="795"/>
        <v>20737.1393866</v>
      </c>
      <c r="F1434" s="178">
        <f t="shared" si="778"/>
        <v>200928.90482515001</v>
      </c>
      <c r="G1434" s="179">
        <f t="shared" si="796"/>
        <v>5044.46</v>
      </c>
      <c r="H1434" s="180">
        <f>IF(AND(N1434=1,N1433&gt;1),VLOOKUP(A1433,[1]Plan1!$CW$105:$CY$215,3),H1433)</f>
        <v>5061.1099999999997</v>
      </c>
      <c r="I1434" s="181">
        <f t="shared" si="779"/>
        <v>43262</v>
      </c>
      <c r="J1434" s="181">
        <f t="shared" si="797"/>
        <v>43292</v>
      </c>
      <c r="K1434" s="182">
        <f t="shared" si="780"/>
        <v>3.3006506147337245E-3</v>
      </c>
      <c r="L1434" s="213">
        <f t="shared" si="798"/>
        <v>43353</v>
      </c>
      <c r="M1434" s="183">
        <f t="shared" si="799"/>
        <v>20</v>
      </c>
      <c r="N1434" s="183">
        <f t="shared" si="781"/>
        <v>1</v>
      </c>
      <c r="O1434" s="177">
        <f t="shared" si="782"/>
        <v>1.00016477</v>
      </c>
      <c r="P1434" s="184">
        <f t="shared" si="776"/>
        <v>1.01260014</v>
      </c>
      <c r="Q1434" s="184">
        <f t="shared" si="800"/>
        <v>1.2742641171552151</v>
      </c>
      <c r="R1434" s="177">
        <f t="shared" si="775"/>
        <v>1.2744740699999999</v>
      </c>
      <c r="S1434" s="177">
        <f t="shared" si="801"/>
        <v>1.24951879</v>
      </c>
      <c r="T1434" s="177">
        <f t="shared" si="783"/>
        <v>276975.88734755001</v>
      </c>
      <c r="U1434" s="177">
        <f t="shared" si="784"/>
        <v>5174.3059278057735</v>
      </c>
      <c r="V1434" s="177">
        <f t="shared" si="785"/>
        <v>55149.774288001543</v>
      </c>
      <c r="W1434" s="177">
        <f t="shared" si="786"/>
        <v>281990.12442755734</v>
      </c>
      <c r="X1434" s="185">
        <f t="shared" si="787"/>
        <v>0</v>
      </c>
      <c r="Y1434" s="177">
        <f t="shared" si="788"/>
        <v>0</v>
      </c>
      <c r="Z1434" s="186">
        <f t="shared" si="789"/>
        <v>0</v>
      </c>
      <c r="AA1434" s="177">
        <f t="shared" si="802"/>
        <v>0</v>
      </c>
      <c r="AB1434" s="187">
        <f t="shared" si="803"/>
        <v>7.1215000000000001E-2</v>
      </c>
      <c r="AC1434" s="185">
        <f t="shared" si="790"/>
        <v>1</v>
      </c>
      <c r="AD1434" s="185">
        <v>252</v>
      </c>
      <c r="AE1434" s="184">
        <f t="shared" si="774"/>
        <v>1.000273027</v>
      </c>
      <c r="AF1434" s="177">
        <f t="shared" si="805"/>
        <v>75.621895589999994</v>
      </c>
      <c r="AG1434" s="177">
        <f t="shared" si="791"/>
        <v>76.990917699999997</v>
      </c>
      <c r="AH1434" s="188">
        <f t="shared" si="804"/>
        <v>0</v>
      </c>
      <c r="AI1434" s="188"/>
      <c r="AJ1434" s="188"/>
      <c r="AK1434" s="188"/>
      <c r="AL1434" s="8"/>
      <c r="AM1434" s="8"/>
      <c r="AN1434" s="8"/>
      <c r="AO1434" s="8"/>
      <c r="AP1434" s="8"/>
      <c r="AQ1434" s="8"/>
      <c r="AR1434" s="5"/>
      <c r="AS1434" s="1"/>
      <c r="AT1434" s="8"/>
      <c r="AU1434" s="1"/>
      <c r="AV1434" s="1"/>
      <c r="AW1434" s="3"/>
      <c r="AX1434" s="3"/>
      <c r="AY1434" s="4"/>
      <c r="AZ1434" s="4"/>
      <c r="BA1434" s="4"/>
      <c r="BB1434" s="1"/>
      <c r="BC1434" s="1"/>
      <c r="BD1434" s="1"/>
      <c r="BE1434" s="1"/>
      <c r="BF1434" s="1"/>
      <c r="BG1434" s="1"/>
      <c r="BH1434" s="1"/>
      <c r="BI1434" s="1"/>
    </row>
    <row r="1435" spans="1:61" x14ac:dyDescent="0.2">
      <c r="A1435" s="125">
        <f t="shared" si="792"/>
        <v>43326</v>
      </c>
      <c r="B1435" s="177">
        <f t="shared" si="777"/>
        <v>282186.34552618064</v>
      </c>
      <c r="C1435" s="3">
        <f t="shared" si="793"/>
        <v>38095156.64603439</v>
      </c>
      <c r="D1435" s="177">
        <f t="shared" si="794"/>
        <v>221666.04421175001</v>
      </c>
      <c r="E1435" s="177">
        <f t="shared" si="795"/>
        <v>20737.1393866</v>
      </c>
      <c r="F1435" s="178">
        <f t="shared" si="778"/>
        <v>200928.90482515001</v>
      </c>
      <c r="G1435" s="179">
        <f t="shared" si="796"/>
        <v>5044.46</v>
      </c>
      <c r="H1435" s="180">
        <f>IF(AND(N1435=1,N1434&gt;1),VLOOKUP(A1434,[1]Plan1!$CW$105:$CY$215,3),H1434)</f>
        <v>5061.1099999999997</v>
      </c>
      <c r="I1435" s="181">
        <f t="shared" si="779"/>
        <v>43262</v>
      </c>
      <c r="J1435" s="181">
        <f t="shared" si="797"/>
        <v>43292</v>
      </c>
      <c r="K1435" s="182">
        <f t="shared" si="780"/>
        <v>3.3006506147337245E-3</v>
      </c>
      <c r="L1435" s="213">
        <f t="shared" si="798"/>
        <v>43353</v>
      </c>
      <c r="M1435" s="183">
        <f t="shared" si="799"/>
        <v>20</v>
      </c>
      <c r="N1435" s="183">
        <f t="shared" si="781"/>
        <v>2</v>
      </c>
      <c r="O1435" s="177">
        <f t="shared" si="782"/>
        <v>1.0003295699999999</v>
      </c>
      <c r="P1435" s="184">
        <f t="shared" si="776"/>
        <v>1.01260014</v>
      </c>
      <c r="Q1435" s="184">
        <f t="shared" si="800"/>
        <v>1.2742641171552151</v>
      </c>
      <c r="R1435" s="177">
        <f t="shared" si="775"/>
        <v>1.2746840699999999</v>
      </c>
      <c r="S1435" s="177">
        <f t="shared" si="801"/>
        <v>1.24951879</v>
      </c>
      <c r="T1435" s="177">
        <f t="shared" si="783"/>
        <v>276975.88734755001</v>
      </c>
      <c r="U1435" s="177">
        <f t="shared" si="784"/>
        <v>5174.3059278057735</v>
      </c>
      <c r="V1435" s="177">
        <f t="shared" si="785"/>
        <v>55191.969358014831</v>
      </c>
      <c r="W1435" s="177">
        <f t="shared" si="786"/>
        <v>282032.31949757063</v>
      </c>
      <c r="X1435" s="185">
        <f t="shared" si="787"/>
        <v>0</v>
      </c>
      <c r="Y1435" s="177">
        <f t="shared" si="788"/>
        <v>0</v>
      </c>
      <c r="Z1435" s="186">
        <f t="shared" si="789"/>
        <v>0</v>
      </c>
      <c r="AA1435" s="177">
        <f t="shared" si="802"/>
        <v>0</v>
      </c>
      <c r="AB1435" s="187">
        <f t="shared" si="803"/>
        <v>7.1215000000000001E-2</v>
      </c>
      <c r="AC1435" s="185">
        <f t="shared" si="790"/>
        <v>2</v>
      </c>
      <c r="AD1435" s="185">
        <v>252</v>
      </c>
      <c r="AE1435" s="184">
        <f t="shared" si="774"/>
        <v>1.000546129</v>
      </c>
      <c r="AF1435" s="177">
        <f t="shared" si="805"/>
        <v>151.26456438</v>
      </c>
      <c r="AG1435" s="177">
        <f t="shared" si="791"/>
        <v>154.02602861</v>
      </c>
      <c r="AH1435" s="188">
        <f t="shared" si="804"/>
        <v>0</v>
      </c>
      <c r="AI1435" s="188"/>
      <c r="AJ1435" s="188"/>
      <c r="AK1435" s="188"/>
      <c r="AL1435" s="8"/>
      <c r="AM1435" s="8"/>
      <c r="AN1435" s="8"/>
      <c r="AO1435" s="8"/>
      <c r="AP1435" s="8"/>
      <c r="AQ1435" s="8"/>
      <c r="AR1435" s="5"/>
      <c r="AS1435" s="1"/>
      <c r="AT1435" s="8"/>
      <c r="AU1435" s="1"/>
      <c r="AV1435" s="1"/>
      <c r="AW1435" s="3"/>
      <c r="AX1435" s="3"/>
      <c r="AY1435" s="4"/>
      <c r="AZ1435" s="4"/>
      <c r="BA1435" s="4"/>
      <c r="BB1435" s="1"/>
      <c r="BC1435" s="1"/>
      <c r="BD1435" s="1"/>
      <c r="BE1435" s="1"/>
      <c r="BF1435" s="1"/>
      <c r="BG1435" s="1"/>
      <c r="BH1435" s="1"/>
      <c r="BI1435" s="1"/>
    </row>
    <row r="1436" spans="1:61" x14ac:dyDescent="0.2">
      <c r="A1436" s="125">
        <f t="shared" si="792"/>
        <v>43327</v>
      </c>
      <c r="B1436" s="177">
        <f t="shared" si="777"/>
        <v>282305.62795355008</v>
      </c>
      <c r="C1436" s="3">
        <f t="shared" si="793"/>
        <v>38111259.773729257</v>
      </c>
      <c r="D1436" s="177">
        <f t="shared" si="794"/>
        <v>221666.04421175001</v>
      </c>
      <c r="E1436" s="177">
        <f t="shared" si="795"/>
        <v>20737.1393866</v>
      </c>
      <c r="F1436" s="178">
        <f t="shared" si="778"/>
        <v>200928.90482515001</v>
      </c>
      <c r="G1436" s="179">
        <f t="shared" si="796"/>
        <v>5044.46</v>
      </c>
      <c r="H1436" s="180">
        <f>IF(AND(N1436=1,N1435&gt;1),VLOOKUP(A1435,[1]Plan1!$CW$105:$CY$215,3),H1435)</f>
        <v>5061.1099999999997</v>
      </c>
      <c r="I1436" s="181">
        <f t="shared" si="779"/>
        <v>43262</v>
      </c>
      <c r="J1436" s="181">
        <f t="shared" si="797"/>
        <v>43292</v>
      </c>
      <c r="K1436" s="182">
        <f t="shared" si="780"/>
        <v>3.3006506147337245E-3</v>
      </c>
      <c r="L1436" s="213">
        <f t="shared" si="798"/>
        <v>43353</v>
      </c>
      <c r="M1436" s="183">
        <f t="shared" si="799"/>
        <v>20</v>
      </c>
      <c r="N1436" s="183">
        <f t="shared" si="781"/>
        <v>3</v>
      </c>
      <c r="O1436" s="177">
        <f t="shared" si="782"/>
        <v>1.0004944</v>
      </c>
      <c r="P1436" s="184">
        <f t="shared" si="776"/>
        <v>1.01260014</v>
      </c>
      <c r="Q1436" s="184">
        <f t="shared" si="800"/>
        <v>1.2742641171552151</v>
      </c>
      <c r="R1436" s="177">
        <f t="shared" si="775"/>
        <v>1.27489411</v>
      </c>
      <c r="S1436" s="177">
        <f t="shared" si="801"/>
        <v>1.24951879</v>
      </c>
      <c r="T1436" s="177">
        <f t="shared" si="783"/>
        <v>276975.88734755001</v>
      </c>
      <c r="U1436" s="177">
        <f t="shared" si="784"/>
        <v>5174.3059278057735</v>
      </c>
      <c r="V1436" s="177">
        <f t="shared" si="785"/>
        <v>55234.172465184311</v>
      </c>
      <c r="W1436" s="177">
        <f t="shared" si="786"/>
        <v>282074.52260474011</v>
      </c>
      <c r="X1436" s="185">
        <f t="shared" si="787"/>
        <v>0</v>
      </c>
      <c r="Y1436" s="177">
        <f t="shared" si="788"/>
        <v>0</v>
      </c>
      <c r="Z1436" s="186">
        <f t="shared" si="789"/>
        <v>0</v>
      </c>
      <c r="AA1436" s="177">
        <f t="shared" si="802"/>
        <v>0</v>
      </c>
      <c r="AB1436" s="187">
        <f t="shared" si="803"/>
        <v>7.1215000000000001E-2</v>
      </c>
      <c r="AC1436" s="185">
        <f t="shared" si="790"/>
        <v>3</v>
      </c>
      <c r="AD1436" s="185">
        <v>252</v>
      </c>
      <c r="AE1436" s="184">
        <f t="shared" si="774"/>
        <v>1.0008193059999999</v>
      </c>
      <c r="AF1436" s="177">
        <f t="shared" si="805"/>
        <v>226.92800635</v>
      </c>
      <c r="AG1436" s="177">
        <f t="shared" si="791"/>
        <v>231.10534881000001</v>
      </c>
      <c r="AH1436" s="188">
        <f t="shared" si="804"/>
        <v>0</v>
      </c>
      <c r="AI1436" s="188"/>
      <c r="AJ1436" s="188"/>
      <c r="AK1436" s="188"/>
      <c r="AL1436" s="8"/>
      <c r="AM1436" s="8"/>
      <c r="AN1436" s="8"/>
      <c r="AO1436" s="8"/>
      <c r="AP1436" s="8"/>
      <c r="AQ1436" s="8"/>
      <c r="AR1436" s="5"/>
      <c r="AS1436" s="1"/>
      <c r="AT1436" s="8"/>
      <c r="AU1436" s="1"/>
      <c r="AV1436" s="1"/>
      <c r="AW1436" s="3"/>
      <c r="AX1436" s="3"/>
      <c r="AY1436" s="4"/>
      <c r="AZ1436" s="4"/>
      <c r="BA1436" s="4"/>
      <c r="BB1436" s="1"/>
      <c r="BC1436" s="1"/>
      <c r="BD1436" s="1"/>
      <c r="BE1436" s="1"/>
      <c r="BF1436" s="1"/>
      <c r="BG1436" s="1"/>
      <c r="BH1436" s="1"/>
      <c r="BI1436" s="1"/>
    </row>
    <row r="1437" spans="1:61" x14ac:dyDescent="0.2">
      <c r="A1437" s="125">
        <f t="shared" si="792"/>
        <v>43328</v>
      </c>
      <c r="B1437" s="177">
        <f t="shared" si="777"/>
        <v>282424.96034984675</v>
      </c>
      <c r="C1437" s="3">
        <f t="shared" si="793"/>
        <v>38127369.647229314</v>
      </c>
      <c r="D1437" s="177">
        <f t="shared" si="794"/>
        <v>221666.04421175001</v>
      </c>
      <c r="E1437" s="177">
        <f t="shared" si="795"/>
        <v>20737.1393866</v>
      </c>
      <c r="F1437" s="178">
        <f t="shared" si="778"/>
        <v>200928.90482515001</v>
      </c>
      <c r="G1437" s="179">
        <f t="shared" si="796"/>
        <v>5044.46</v>
      </c>
      <c r="H1437" s="180">
        <f>IF(AND(N1437=1,N1436&gt;1),VLOOKUP(A1436,[1]Plan1!$CW$105:$CY$215,3),H1436)</f>
        <v>5061.1099999999997</v>
      </c>
      <c r="I1437" s="181">
        <f t="shared" si="779"/>
        <v>43262</v>
      </c>
      <c r="J1437" s="181">
        <f t="shared" si="797"/>
        <v>43292</v>
      </c>
      <c r="K1437" s="182">
        <f t="shared" si="780"/>
        <v>3.3006506147337245E-3</v>
      </c>
      <c r="L1437" s="213">
        <f t="shared" si="798"/>
        <v>43353</v>
      </c>
      <c r="M1437" s="183">
        <f t="shared" si="799"/>
        <v>20</v>
      </c>
      <c r="N1437" s="183">
        <f t="shared" si="781"/>
        <v>4</v>
      </c>
      <c r="O1437" s="177">
        <f t="shared" si="782"/>
        <v>1.0006592599999999</v>
      </c>
      <c r="P1437" s="184">
        <f t="shared" si="776"/>
        <v>1.01260014</v>
      </c>
      <c r="Q1437" s="184">
        <f t="shared" si="800"/>
        <v>1.2742641171552151</v>
      </c>
      <c r="R1437" s="177">
        <f t="shared" si="775"/>
        <v>1.27510418</v>
      </c>
      <c r="S1437" s="177">
        <f t="shared" si="801"/>
        <v>1.24951879</v>
      </c>
      <c r="T1437" s="177">
        <f t="shared" si="783"/>
        <v>276975.88734755001</v>
      </c>
      <c r="U1437" s="177">
        <f t="shared" si="784"/>
        <v>5174.3059278057735</v>
      </c>
      <c r="V1437" s="177">
        <f t="shared" si="785"/>
        <v>55276.381600220942</v>
      </c>
      <c r="W1437" s="177">
        <f t="shared" si="786"/>
        <v>282116.73173977673</v>
      </c>
      <c r="X1437" s="185">
        <f t="shared" si="787"/>
        <v>0</v>
      </c>
      <c r="Y1437" s="177">
        <f t="shared" si="788"/>
        <v>0</v>
      </c>
      <c r="Z1437" s="186">
        <f t="shared" si="789"/>
        <v>0</v>
      </c>
      <c r="AA1437" s="177">
        <f t="shared" si="802"/>
        <v>0</v>
      </c>
      <c r="AB1437" s="187">
        <f t="shared" si="803"/>
        <v>7.1215000000000001E-2</v>
      </c>
      <c r="AC1437" s="185">
        <f t="shared" si="790"/>
        <v>4</v>
      </c>
      <c r="AD1437" s="185">
        <v>252</v>
      </c>
      <c r="AE1437" s="184">
        <f t="shared" si="774"/>
        <v>1.001092557</v>
      </c>
      <c r="AF1437" s="177">
        <f t="shared" si="805"/>
        <v>302.61194454999998</v>
      </c>
      <c r="AG1437" s="177">
        <f t="shared" si="791"/>
        <v>308.22861007</v>
      </c>
      <c r="AH1437" s="188">
        <f t="shared" si="804"/>
        <v>0</v>
      </c>
      <c r="AI1437" s="188"/>
      <c r="AJ1437" s="188"/>
      <c r="AK1437" s="188"/>
      <c r="AL1437" s="8"/>
      <c r="AM1437" s="8"/>
      <c r="AN1437" s="8"/>
      <c r="AO1437" s="8"/>
      <c r="AP1437" s="8"/>
      <c r="AQ1437" s="8"/>
      <c r="AR1437" s="5"/>
      <c r="AS1437" s="1"/>
      <c r="AT1437" s="8"/>
      <c r="AU1437" s="1"/>
      <c r="AV1437" s="1"/>
      <c r="AW1437" s="3"/>
      <c r="AX1437" s="3"/>
      <c r="AY1437" s="4"/>
      <c r="AZ1437" s="4"/>
      <c r="BA1437" s="4"/>
      <c r="BB1437" s="1"/>
      <c r="BC1437" s="1"/>
      <c r="BD1437" s="1"/>
      <c r="BE1437" s="1"/>
      <c r="BF1437" s="1"/>
      <c r="BG1437" s="1"/>
      <c r="BH1437" s="1"/>
      <c r="BI1437" s="1"/>
    </row>
    <row r="1438" spans="1:61" x14ac:dyDescent="0.2">
      <c r="A1438" s="125">
        <f t="shared" si="792"/>
        <v>43329</v>
      </c>
      <c r="B1438" s="177">
        <f t="shared" si="777"/>
        <v>282544.34301155043</v>
      </c>
      <c r="C1438" s="3">
        <f t="shared" si="793"/>
        <v>38143486.306559309</v>
      </c>
      <c r="D1438" s="177">
        <f t="shared" si="794"/>
        <v>221666.04421175001</v>
      </c>
      <c r="E1438" s="177">
        <f t="shared" si="795"/>
        <v>20737.1393866</v>
      </c>
      <c r="F1438" s="178">
        <f t="shared" si="778"/>
        <v>200928.90482515001</v>
      </c>
      <c r="G1438" s="179">
        <f t="shared" si="796"/>
        <v>5044.46</v>
      </c>
      <c r="H1438" s="180">
        <f>IF(AND(N1438=1,N1437&gt;1),VLOOKUP(A1437,[1]Plan1!$CW$105:$CY$215,3),H1437)</f>
        <v>5061.1099999999997</v>
      </c>
      <c r="I1438" s="181">
        <f t="shared" si="779"/>
        <v>43262</v>
      </c>
      <c r="J1438" s="181">
        <f t="shared" si="797"/>
        <v>43292</v>
      </c>
      <c r="K1438" s="182">
        <f t="shared" si="780"/>
        <v>3.3006506147337245E-3</v>
      </c>
      <c r="L1438" s="213">
        <f t="shared" si="798"/>
        <v>43353</v>
      </c>
      <c r="M1438" s="183">
        <f t="shared" si="799"/>
        <v>20</v>
      </c>
      <c r="N1438" s="183">
        <f t="shared" si="781"/>
        <v>5</v>
      </c>
      <c r="O1438" s="177">
        <f t="shared" si="782"/>
        <v>1.00082414</v>
      </c>
      <c r="P1438" s="184">
        <f t="shared" si="776"/>
        <v>1.01260014</v>
      </c>
      <c r="Q1438" s="184">
        <f t="shared" si="800"/>
        <v>1.2742641171552151</v>
      </c>
      <c r="R1438" s="177">
        <f t="shared" si="775"/>
        <v>1.2753142799999999</v>
      </c>
      <c r="S1438" s="177">
        <f t="shared" si="801"/>
        <v>1.24951879</v>
      </c>
      <c r="T1438" s="177">
        <f t="shared" si="783"/>
        <v>276975.88734755001</v>
      </c>
      <c r="U1438" s="177">
        <f t="shared" si="784"/>
        <v>5174.3059278057735</v>
      </c>
      <c r="V1438" s="177">
        <f t="shared" si="785"/>
        <v>55318.596763124682</v>
      </c>
      <c r="W1438" s="177">
        <f t="shared" si="786"/>
        <v>282158.94690268044</v>
      </c>
      <c r="X1438" s="185">
        <f t="shared" si="787"/>
        <v>0</v>
      </c>
      <c r="Y1438" s="177">
        <f t="shared" si="788"/>
        <v>0</v>
      </c>
      <c r="Z1438" s="186">
        <f t="shared" si="789"/>
        <v>0</v>
      </c>
      <c r="AA1438" s="177">
        <f t="shared" si="802"/>
        <v>0</v>
      </c>
      <c r="AB1438" s="187">
        <f t="shared" si="803"/>
        <v>7.1215000000000001E-2</v>
      </c>
      <c r="AC1438" s="185">
        <f t="shared" si="790"/>
        <v>5</v>
      </c>
      <c r="AD1438" s="185">
        <v>252</v>
      </c>
      <c r="AE1438" s="184">
        <f t="shared" si="774"/>
        <v>1.0013658830000001</v>
      </c>
      <c r="AF1438" s="177">
        <f t="shared" si="805"/>
        <v>378.31665593000002</v>
      </c>
      <c r="AG1438" s="177">
        <f t="shared" si="791"/>
        <v>385.39610886999998</v>
      </c>
      <c r="AH1438" s="188">
        <f t="shared" si="804"/>
        <v>0</v>
      </c>
      <c r="AI1438" s="188"/>
      <c r="AJ1438" s="188"/>
      <c r="AK1438" s="188"/>
      <c r="AL1438" s="8"/>
      <c r="AM1438" s="8"/>
      <c r="AN1438" s="8"/>
      <c r="AO1438" s="8"/>
      <c r="AP1438" s="8"/>
      <c r="AQ1438" s="8"/>
      <c r="AR1438" s="5"/>
      <c r="AS1438" s="1"/>
      <c r="AT1438" s="8"/>
      <c r="AU1438" s="1"/>
      <c r="AV1438" s="1"/>
      <c r="AW1438" s="3"/>
      <c r="AX1438" s="3"/>
      <c r="AY1438" s="4"/>
      <c r="AZ1438" s="4"/>
      <c r="BA1438" s="4"/>
      <c r="BB1438" s="1"/>
      <c r="BC1438" s="1"/>
      <c r="BD1438" s="1"/>
      <c r="BE1438" s="1"/>
      <c r="BF1438" s="1"/>
      <c r="BG1438" s="1"/>
      <c r="BH1438" s="1"/>
      <c r="BI1438" s="1"/>
    </row>
    <row r="1439" spans="1:61" x14ac:dyDescent="0.2">
      <c r="A1439" s="125">
        <f t="shared" si="792"/>
        <v>43330</v>
      </c>
      <c r="B1439" s="177">
        <f t="shared" si="777"/>
        <v>282663.77768346044</v>
      </c>
      <c r="C1439" s="3">
        <f t="shared" si="793"/>
        <v>38159609.987267159</v>
      </c>
      <c r="D1439" s="177">
        <f t="shared" si="794"/>
        <v>221666.04421175001</v>
      </c>
      <c r="E1439" s="177">
        <f t="shared" si="795"/>
        <v>20737.1393866</v>
      </c>
      <c r="F1439" s="178">
        <f t="shared" si="778"/>
        <v>200928.90482515001</v>
      </c>
      <c r="G1439" s="179">
        <f t="shared" si="796"/>
        <v>5044.46</v>
      </c>
      <c r="H1439" s="180">
        <f>IF(AND(N1439=1,N1438&gt;1),VLOOKUP(A1438,[1]Plan1!$CW$105:$CY$215,3),H1438)</f>
        <v>5061.1099999999997</v>
      </c>
      <c r="I1439" s="181">
        <f t="shared" si="779"/>
        <v>43262</v>
      </c>
      <c r="J1439" s="181">
        <f t="shared" si="797"/>
        <v>43292</v>
      </c>
      <c r="K1439" s="182">
        <f t="shared" si="780"/>
        <v>3.3006506147337245E-3</v>
      </c>
      <c r="L1439" s="213">
        <f t="shared" si="798"/>
        <v>43353</v>
      </c>
      <c r="M1439" s="183">
        <f t="shared" si="799"/>
        <v>20</v>
      </c>
      <c r="N1439" s="183">
        <f t="shared" si="781"/>
        <v>6</v>
      </c>
      <c r="O1439" s="177">
        <f t="shared" si="782"/>
        <v>1.00098905</v>
      </c>
      <c r="P1439" s="184">
        <f t="shared" si="776"/>
        <v>1.01260014</v>
      </c>
      <c r="Q1439" s="184">
        <f t="shared" si="800"/>
        <v>1.2742641171552151</v>
      </c>
      <c r="R1439" s="177">
        <f t="shared" si="775"/>
        <v>1.27552442</v>
      </c>
      <c r="S1439" s="177">
        <f t="shared" si="801"/>
        <v>1.24951879</v>
      </c>
      <c r="T1439" s="177">
        <f t="shared" si="783"/>
        <v>276975.88734755001</v>
      </c>
      <c r="U1439" s="177">
        <f t="shared" si="784"/>
        <v>5174.3059278057735</v>
      </c>
      <c r="V1439" s="177">
        <f t="shared" si="785"/>
        <v>55360.819963184658</v>
      </c>
      <c r="W1439" s="177">
        <f t="shared" si="786"/>
        <v>282201.17010274046</v>
      </c>
      <c r="X1439" s="185">
        <f t="shared" si="787"/>
        <v>0</v>
      </c>
      <c r="Y1439" s="177">
        <f t="shared" si="788"/>
        <v>0</v>
      </c>
      <c r="Z1439" s="186">
        <f t="shared" si="789"/>
        <v>0</v>
      </c>
      <c r="AA1439" s="177">
        <f t="shared" si="802"/>
        <v>0</v>
      </c>
      <c r="AB1439" s="187">
        <f t="shared" si="803"/>
        <v>7.1215000000000001E-2</v>
      </c>
      <c r="AC1439" s="185">
        <f t="shared" si="790"/>
        <v>6</v>
      </c>
      <c r="AD1439" s="185">
        <v>252</v>
      </c>
      <c r="AE1439" s="184">
        <f t="shared" ref="AE1439:AE1502" si="806">ROUND((1+AB1439)^TRUNC((AC1439/AD1439),9),9)</f>
        <v>1.001639283</v>
      </c>
      <c r="AF1439" s="177">
        <f t="shared" si="805"/>
        <v>454.04186353</v>
      </c>
      <c r="AG1439" s="177">
        <f t="shared" si="791"/>
        <v>462.60758071999999</v>
      </c>
      <c r="AH1439" s="188">
        <f t="shared" si="804"/>
        <v>0</v>
      </c>
      <c r="AI1439" s="188"/>
      <c r="AJ1439" s="188"/>
      <c r="AK1439" s="188"/>
      <c r="AL1439" s="8"/>
      <c r="AM1439" s="8"/>
      <c r="AN1439" s="8"/>
      <c r="AO1439" s="8"/>
      <c r="AP1439" s="8"/>
      <c r="AQ1439" s="8"/>
      <c r="AR1439" s="5"/>
      <c r="AS1439" s="1"/>
      <c r="AT1439" s="8"/>
      <c r="AU1439" s="1"/>
      <c r="AV1439" s="1"/>
      <c r="AW1439" s="3"/>
      <c r="AX1439" s="3"/>
      <c r="AY1439" s="4"/>
      <c r="AZ1439" s="4"/>
      <c r="BA1439" s="4"/>
      <c r="BB1439" s="1"/>
      <c r="BC1439" s="1"/>
      <c r="BD1439" s="1"/>
      <c r="BE1439" s="1"/>
      <c r="BF1439" s="1"/>
      <c r="BG1439" s="1"/>
      <c r="BH1439" s="1"/>
      <c r="BI1439" s="1"/>
    </row>
    <row r="1440" spans="1:61" x14ac:dyDescent="0.2">
      <c r="A1440" s="125">
        <f t="shared" si="792"/>
        <v>43331</v>
      </c>
      <c r="B1440" s="177">
        <f t="shared" si="777"/>
        <v>282663.77768346044</v>
      </c>
      <c r="C1440" s="3">
        <f t="shared" si="793"/>
        <v>38159609.987267159</v>
      </c>
      <c r="D1440" s="177">
        <f t="shared" si="794"/>
        <v>221666.04421175001</v>
      </c>
      <c r="E1440" s="177">
        <f t="shared" si="795"/>
        <v>20737.1393866</v>
      </c>
      <c r="F1440" s="178">
        <f t="shared" si="778"/>
        <v>200928.90482515001</v>
      </c>
      <c r="G1440" s="179">
        <f t="shared" si="796"/>
        <v>5044.46</v>
      </c>
      <c r="H1440" s="180">
        <f>IF(AND(N1440=1,N1439&gt;1),VLOOKUP(A1439,[1]Plan1!$CW$105:$CY$215,3),H1439)</f>
        <v>5061.1099999999997</v>
      </c>
      <c r="I1440" s="181">
        <f t="shared" si="779"/>
        <v>43262</v>
      </c>
      <c r="J1440" s="181">
        <f t="shared" si="797"/>
        <v>43292</v>
      </c>
      <c r="K1440" s="182">
        <f t="shared" si="780"/>
        <v>3.3006506147337245E-3</v>
      </c>
      <c r="L1440" s="213">
        <f t="shared" si="798"/>
        <v>43353</v>
      </c>
      <c r="M1440" s="183">
        <f t="shared" si="799"/>
        <v>20</v>
      </c>
      <c r="N1440" s="183">
        <f t="shared" si="781"/>
        <v>6</v>
      </c>
      <c r="O1440" s="177">
        <f t="shared" si="782"/>
        <v>1.00098905</v>
      </c>
      <c r="P1440" s="184">
        <f t="shared" si="776"/>
        <v>1.01260014</v>
      </c>
      <c r="Q1440" s="184">
        <f t="shared" si="800"/>
        <v>1.2742641171552151</v>
      </c>
      <c r="R1440" s="177">
        <f t="shared" si="775"/>
        <v>1.27552442</v>
      </c>
      <c r="S1440" s="177">
        <f t="shared" si="801"/>
        <v>1.24951879</v>
      </c>
      <c r="T1440" s="177">
        <f t="shared" si="783"/>
        <v>276975.88734755001</v>
      </c>
      <c r="U1440" s="177">
        <f t="shared" si="784"/>
        <v>5174.3059278057735</v>
      </c>
      <c r="V1440" s="177">
        <f t="shared" si="785"/>
        <v>55360.819963184658</v>
      </c>
      <c r="W1440" s="177">
        <f t="shared" si="786"/>
        <v>282201.17010274046</v>
      </c>
      <c r="X1440" s="185">
        <f t="shared" si="787"/>
        <v>0</v>
      </c>
      <c r="Y1440" s="177">
        <f t="shared" si="788"/>
        <v>0</v>
      </c>
      <c r="Z1440" s="186">
        <f t="shared" si="789"/>
        <v>0</v>
      </c>
      <c r="AA1440" s="177">
        <f t="shared" si="802"/>
        <v>0</v>
      </c>
      <c r="AB1440" s="187">
        <f t="shared" si="803"/>
        <v>7.1215000000000001E-2</v>
      </c>
      <c r="AC1440" s="185">
        <f t="shared" si="790"/>
        <v>6</v>
      </c>
      <c r="AD1440" s="185">
        <v>252</v>
      </c>
      <c r="AE1440" s="184">
        <f t="shared" si="806"/>
        <v>1.001639283</v>
      </c>
      <c r="AF1440" s="177">
        <f t="shared" si="805"/>
        <v>454.04186353</v>
      </c>
      <c r="AG1440" s="177">
        <f t="shared" si="791"/>
        <v>462.60758071999999</v>
      </c>
      <c r="AH1440" s="188">
        <f t="shared" si="804"/>
        <v>0</v>
      </c>
      <c r="AI1440" s="188"/>
      <c r="AJ1440" s="188"/>
      <c r="AK1440" s="188"/>
      <c r="AL1440" s="8"/>
      <c r="AM1440" s="8"/>
      <c r="AN1440" s="8"/>
      <c r="AO1440" s="8"/>
      <c r="AP1440" s="8"/>
      <c r="AQ1440" s="8"/>
      <c r="AR1440" s="5"/>
      <c r="AS1440" s="1"/>
      <c r="AT1440" s="8"/>
      <c r="AU1440" s="1"/>
      <c r="AV1440" s="1"/>
      <c r="AW1440" s="3"/>
      <c r="AX1440" s="3"/>
      <c r="AY1440" s="4"/>
      <c r="AZ1440" s="4"/>
      <c r="BA1440" s="4"/>
      <c r="BB1440" s="1"/>
      <c r="BC1440" s="1"/>
      <c r="BD1440" s="1"/>
      <c r="BE1440" s="1"/>
      <c r="BF1440" s="1"/>
      <c r="BG1440" s="1"/>
      <c r="BH1440" s="1"/>
      <c r="BI1440" s="1"/>
    </row>
    <row r="1441" spans="1:206" x14ac:dyDescent="0.2">
      <c r="A1441" s="125">
        <f t="shared" si="792"/>
        <v>43332</v>
      </c>
      <c r="B1441" s="177">
        <f t="shared" si="777"/>
        <v>282663.77768346044</v>
      </c>
      <c r="C1441" s="3">
        <f t="shared" si="793"/>
        <v>38159609.987267159</v>
      </c>
      <c r="D1441" s="177">
        <f t="shared" si="794"/>
        <v>221666.04421175001</v>
      </c>
      <c r="E1441" s="177">
        <f t="shared" si="795"/>
        <v>20737.1393866</v>
      </c>
      <c r="F1441" s="178">
        <f t="shared" si="778"/>
        <v>200928.90482515001</v>
      </c>
      <c r="G1441" s="179">
        <f t="shared" si="796"/>
        <v>5044.46</v>
      </c>
      <c r="H1441" s="180">
        <f>IF(AND(N1441=1,N1440&gt;1),VLOOKUP(A1440,[1]Plan1!$CW$105:$CY$215,3),H1440)</f>
        <v>5061.1099999999997</v>
      </c>
      <c r="I1441" s="181">
        <f t="shared" si="779"/>
        <v>43262</v>
      </c>
      <c r="J1441" s="181">
        <f t="shared" si="797"/>
        <v>43292</v>
      </c>
      <c r="K1441" s="182">
        <f t="shared" si="780"/>
        <v>3.3006506147337245E-3</v>
      </c>
      <c r="L1441" s="213">
        <f t="shared" si="798"/>
        <v>43353</v>
      </c>
      <c r="M1441" s="183">
        <f t="shared" si="799"/>
        <v>20</v>
      </c>
      <c r="N1441" s="183">
        <f t="shared" si="781"/>
        <v>6</v>
      </c>
      <c r="O1441" s="177">
        <f t="shared" si="782"/>
        <v>1.00098905</v>
      </c>
      <c r="P1441" s="184">
        <f t="shared" si="776"/>
        <v>1.01260014</v>
      </c>
      <c r="Q1441" s="184">
        <f t="shared" si="800"/>
        <v>1.2742641171552151</v>
      </c>
      <c r="R1441" s="177">
        <f t="shared" si="775"/>
        <v>1.27552442</v>
      </c>
      <c r="S1441" s="177">
        <f t="shared" si="801"/>
        <v>1.24951879</v>
      </c>
      <c r="T1441" s="177">
        <f t="shared" si="783"/>
        <v>276975.88734755001</v>
      </c>
      <c r="U1441" s="177">
        <f t="shared" si="784"/>
        <v>5174.3059278057735</v>
      </c>
      <c r="V1441" s="177">
        <f t="shared" si="785"/>
        <v>55360.819963184658</v>
      </c>
      <c r="W1441" s="177">
        <f t="shared" si="786"/>
        <v>282201.17010274046</v>
      </c>
      <c r="X1441" s="185">
        <f t="shared" si="787"/>
        <v>0</v>
      </c>
      <c r="Y1441" s="177">
        <f t="shared" si="788"/>
        <v>0</v>
      </c>
      <c r="Z1441" s="186">
        <f t="shared" si="789"/>
        <v>0</v>
      </c>
      <c r="AA1441" s="177">
        <f t="shared" si="802"/>
        <v>0</v>
      </c>
      <c r="AB1441" s="187">
        <f t="shared" si="803"/>
        <v>7.1215000000000001E-2</v>
      </c>
      <c r="AC1441" s="185">
        <f t="shared" si="790"/>
        <v>6</v>
      </c>
      <c r="AD1441" s="185">
        <v>252</v>
      </c>
      <c r="AE1441" s="184">
        <f t="shared" si="806"/>
        <v>1.001639283</v>
      </c>
      <c r="AF1441" s="177">
        <f t="shared" si="805"/>
        <v>454.04186353</v>
      </c>
      <c r="AG1441" s="177">
        <f t="shared" si="791"/>
        <v>462.60758071999999</v>
      </c>
      <c r="AH1441" s="188">
        <f t="shared" si="804"/>
        <v>0</v>
      </c>
      <c r="AI1441" s="188"/>
      <c r="AJ1441" s="188"/>
      <c r="AK1441" s="188"/>
      <c r="AL1441" s="8"/>
      <c r="AM1441" s="8"/>
      <c r="AN1441" s="22"/>
      <c r="AO1441" s="22"/>
      <c r="AP1441" s="22"/>
      <c r="AQ1441" s="22"/>
      <c r="AR1441" s="5"/>
      <c r="AS1441" s="24"/>
      <c r="AT1441" s="22"/>
      <c r="AU1441" s="24"/>
      <c r="AV1441" s="24"/>
      <c r="AW1441" s="9"/>
      <c r="AX1441" s="9"/>
      <c r="AY1441" s="27"/>
      <c r="AZ1441" s="27"/>
      <c r="BA1441" s="27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24"/>
      <c r="GF1441" s="24"/>
      <c r="GG1441" s="24"/>
      <c r="GH1441" s="24"/>
      <c r="GI1441" s="24"/>
      <c r="GJ1441" s="24"/>
      <c r="GK1441" s="24"/>
      <c r="GL1441" s="24"/>
      <c r="GM1441" s="24"/>
      <c r="GN1441" s="24"/>
      <c r="GO1441" s="24"/>
      <c r="GP1441" s="24"/>
      <c r="GQ1441" s="24"/>
      <c r="GR1441" s="24"/>
      <c r="GS1441" s="24"/>
      <c r="GT1441" s="24"/>
      <c r="GU1441" s="24"/>
      <c r="GV1441" s="24"/>
      <c r="GW1441" s="24"/>
      <c r="GX1441" s="24"/>
    </row>
    <row r="1442" spans="1:206" x14ac:dyDescent="0.2">
      <c r="A1442" s="125">
        <f t="shared" si="792"/>
        <v>43333</v>
      </c>
      <c r="B1442" s="177">
        <f t="shared" si="777"/>
        <v>282783.2646638166</v>
      </c>
      <c r="C1442" s="3">
        <f t="shared" si="793"/>
        <v>38175740.729615241</v>
      </c>
      <c r="D1442" s="177">
        <f t="shared" si="794"/>
        <v>221666.04421175001</v>
      </c>
      <c r="E1442" s="177">
        <f t="shared" si="795"/>
        <v>20737.1393866</v>
      </c>
      <c r="F1442" s="178">
        <f t="shared" si="778"/>
        <v>200928.90482515001</v>
      </c>
      <c r="G1442" s="179">
        <f t="shared" si="796"/>
        <v>5044.46</v>
      </c>
      <c r="H1442" s="180">
        <f>IF(AND(N1442=1,N1441&gt;1),VLOOKUP(A1441,[1]Plan1!$CW$105:$CY$215,3),H1441)</f>
        <v>5061.1099999999997</v>
      </c>
      <c r="I1442" s="181">
        <f t="shared" si="779"/>
        <v>43262</v>
      </c>
      <c r="J1442" s="181">
        <f t="shared" si="797"/>
        <v>43292</v>
      </c>
      <c r="K1442" s="182">
        <f t="shared" si="780"/>
        <v>3.3006506147337245E-3</v>
      </c>
      <c r="L1442" s="213">
        <f t="shared" si="798"/>
        <v>43353</v>
      </c>
      <c r="M1442" s="183">
        <f t="shared" si="799"/>
        <v>20</v>
      </c>
      <c r="N1442" s="183">
        <f t="shared" si="781"/>
        <v>7</v>
      </c>
      <c r="O1442" s="177">
        <f t="shared" si="782"/>
        <v>1.0011539899999999</v>
      </c>
      <c r="P1442" s="184">
        <f t="shared" si="776"/>
        <v>1.01260014</v>
      </c>
      <c r="Q1442" s="184">
        <f t="shared" si="800"/>
        <v>1.2742641171552151</v>
      </c>
      <c r="R1442" s="177">
        <f t="shared" si="775"/>
        <v>1.2757346000000001</v>
      </c>
      <c r="S1442" s="177">
        <f t="shared" si="801"/>
        <v>1.24951879</v>
      </c>
      <c r="T1442" s="177">
        <f t="shared" si="783"/>
        <v>276975.88734755001</v>
      </c>
      <c r="U1442" s="177">
        <f t="shared" si="784"/>
        <v>5174.3059278057735</v>
      </c>
      <c r="V1442" s="177">
        <f t="shared" si="785"/>
        <v>55403.05120040082</v>
      </c>
      <c r="W1442" s="177">
        <f t="shared" si="786"/>
        <v>282243.40133995662</v>
      </c>
      <c r="X1442" s="185">
        <f t="shared" si="787"/>
        <v>0</v>
      </c>
      <c r="Y1442" s="177">
        <f t="shared" si="788"/>
        <v>0</v>
      </c>
      <c r="Z1442" s="186">
        <f t="shared" si="789"/>
        <v>0</v>
      </c>
      <c r="AA1442" s="177">
        <f t="shared" si="802"/>
        <v>0</v>
      </c>
      <c r="AB1442" s="187">
        <f t="shared" si="803"/>
        <v>7.1215000000000001E-2</v>
      </c>
      <c r="AC1442" s="185">
        <f t="shared" si="790"/>
        <v>7</v>
      </c>
      <c r="AD1442" s="185">
        <v>252</v>
      </c>
      <c r="AE1442" s="184">
        <f t="shared" si="806"/>
        <v>1.001912758</v>
      </c>
      <c r="AF1442" s="177">
        <f t="shared" si="805"/>
        <v>529.78784432999998</v>
      </c>
      <c r="AG1442" s="177">
        <f t="shared" si="791"/>
        <v>539.86332386000004</v>
      </c>
      <c r="AH1442" s="188">
        <f t="shared" si="804"/>
        <v>0</v>
      </c>
      <c r="AI1442" s="188"/>
      <c r="AJ1442" s="188"/>
      <c r="AK1442" s="188"/>
      <c r="AL1442" s="8"/>
      <c r="AM1442" s="8"/>
      <c r="AN1442" s="8"/>
      <c r="AO1442" s="8"/>
      <c r="AP1442" s="8"/>
      <c r="AQ1442" s="8"/>
      <c r="AR1442" s="5"/>
      <c r="AS1442" s="1"/>
      <c r="AT1442" s="8"/>
      <c r="AU1442" s="1"/>
      <c r="AV1442" s="1"/>
      <c r="AW1442" s="3"/>
      <c r="AX1442" s="3"/>
      <c r="AY1442" s="4"/>
      <c r="AZ1442" s="4"/>
      <c r="BA1442" s="4"/>
      <c r="BB1442" s="1"/>
      <c r="BC1442" s="1"/>
      <c r="BD1442" s="1"/>
      <c r="BE1442" s="1"/>
      <c r="BF1442" s="1"/>
      <c r="BG1442" s="1"/>
      <c r="BH1442" s="1"/>
      <c r="BI1442" s="1"/>
    </row>
    <row r="1443" spans="1:206" x14ac:dyDescent="0.2">
      <c r="A1443" s="125">
        <f t="shared" si="792"/>
        <v>43334</v>
      </c>
      <c r="B1443" s="177">
        <f t="shared" si="777"/>
        <v>282902.79994132079</v>
      </c>
      <c r="C1443" s="3">
        <f t="shared" si="793"/>
        <v>38191877.992078304</v>
      </c>
      <c r="D1443" s="177">
        <f t="shared" si="794"/>
        <v>221666.04421175001</v>
      </c>
      <c r="E1443" s="177">
        <f t="shared" si="795"/>
        <v>20737.1393866</v>
      </c>
      <c r="F1443" s="178">
        <f t="shared" si="778"/>
        <v>200928.90482515001</v>
      </c>
      <c r="G1443" s="179">
        <f t="shared" si="796"/>
        <v>5044.46</v>
      </c>
      <c r="H1443" s="180">
        <f>IF(AND(N1443=1,N1442&gt;1),VLOOKUP(A1442,[1]Plan1!$CW$105:$CY$215,3),H1442)</f>
        <v>5061.1099999999997</v>
      </c>
      <c r="I1443" s="181">
        <f t="shared" si="779"/>
        <v>43262</v>
      </c>
      <c r="J1443" s="181">
        <f t="shared" si="797"/>
        <v>43292</v>
      </c>
      <c r="K1443" s="182">
        <f t="shared" si="780"/>
        <v>3.3006506147337245E-3</v>
      </c>
      <c r="L1443" s="213">
        <f t="shared" si="798"/>
        <v>43353</v>
      </c>
      <c r="M1443" s="183">
        <f t="shared" si="799"/>
        <v>20</v>
      </c>
      <c r="N1443" s="183">
        <f t="shared" si="781"/>
        <v>8</v>
      </c>
      <c r="O1443" s="177">
        <f t="shared" si="782"/>
        <v>1.0013189499999999</v>
      </c>
      <c r="P1443" s="184">
        <f t="shared" si="776"/>
        <v>1.01260014</v>
      </c>
      <c r="Q1443" s="184">
        <f t="shared" si="800"/>
        <v>1.2742641171552151</v>
      </c>
      <c r="R1443" s="177">
        <f t="shared" si="775"/>
        <v>1.2759448</v>
      </c>
      <c r="S1443" s="177">
        <f t="shared" si="801"/>
        <v>1.24951879</v>
      </c>
      <c r="T1443" s="177">
        <f t="shared" si="783"/>
        <v>276975.88734755001</v>
      </c>
      <c r="U1443" s="177">
        <f t="shared" si="784"/>
        <v>5174.3059278057735</v>
      </c>
      <c r="V1443" s="177">
        <f t="shared" si="785"/>
        <v>55445.286456195048</v>
      </c>
      <c r="W1443" s="177">
        <f t="shared" si="786"/>
        <v>282285.63659575081</v>
      </c>
      <c r="X1443" s="185">
        <f t="shared" si="787"/>
        <v>0</v>
      </c>
      <c r="Y1443" s="177">
        <f t="shared" si="788"/>
        <v>0</v>
      </c>
      <c r="Z1443" s="186">
        <f t="shared" si="789"/>
        <v>0</v>
      </c>
      <c r="AA1443" s="177">
        <f t="shared" si="802"/>
        <v>0</v>
      </c>
      <c r="AB1443" s="187">
        <f t="shared" si="803"/>
        <v>7.1215000000000001E-2</v>
      </c>
      <c r="AC1443" s="185">
        <f t="shared" si="790"/>
        <v>8</v>
      </c>
      <c r="AD1443" s="185">
        <v>252</v>
      </c>
      <c r="AE1443" s="184">
        <f t="shared" si="806"/>
        <v>1.002186308</v>
      </c>
      <c r="AF1443" s="177">
        <f t="shared" si="805"/>
        <v>605.55459830999996</v>
      </c>
      <c r="AG1443" s="177">
        <f t="shared" si="791"/>
        <v>617.16334557000005</v>
      </c>
      <c r="AH1443" s="188">
        <f t="shared" si="804"/>
        <v>0</v>
      </c>
      <c r="AI1443" s="188"/>
      <c r="AJ1443" s="188"/>
      <c r="AK1443" s="188"/>
      <c r="AL1443" s="8"/>
      <c r="AM1443" s="8"/>
      <c r="AN1443" s="8"/>
      <c r="AO1443" s="8"/>
      <c r="AP1443" s="8"/>
      <c r="AQ1443" s="8"/>
      <c r="AR1443" s="5"/>
      <c r="AS1443" s="1"/>
      <c r="AT1443" s="8"/>
      <c r="AU1443" s="1"/>
      <c r="AV1443" s="1"/>
      <c r="AW1443" s="3"/>
      <c r="AX1443" s="3"/>
      <c r="AY1443" s="4"/>
      <c r="AZ1443" s="4"/>
      <c r="BA1443" s="4"/>
      <c r="BB1443" s="1"/>
      <c r="BC1443" s="1"/>
      <c r="BD1443" s="1"/>
      <c r="BE1443" s="1"/>
      <c r="BF1443" s="1"/>
      <c r="BG1443" s="1"/>
      <c r="BH1443" s="1"/>
      <c r="BI1443" s="1"/>
    </row>
    <row r="1444" spans="1:206" x14ac:dyDescent="0.2">
      <c r="A1444" s="125">
        <f t="shared" si="792"/>
        <v>43335</v>
      </c>
      <c r="B1444" s="177">
        <f t="shared" si="777"/>
        <v>283022.38727493124</v>
      </c>
      <c r="C1444" s="3">
        <f t="shared" si="793"/>
        <v>38208022.28211572</v>
      </c>
      <c r="D1444" s="177">
        <f t="shared" si="794"/>
        <v>221666.04421175001</v>
      </c>
      <c r="E1444" s="177">
        <f t="shared" si="795"/>
        <v>20737.1393866</v>
      </c>
      <c r="F1444" s="178">
        <f t="shared" si="778"/>
        <v>200928.90482515001</v>
      </c>
      <c r="G1444" s="179">
        <f t="shared" si="796"/>
        <v>5044.46</v>
      </c>
      <c r="H1444" s="180">
        <f>IF(AND(N1444=1,N1443&gt;1),VLOOKUP(A1443,[1]Plan1!$CW$105:$CY$215,3),H1443)</f>
        <v>5061.1099999999997</v>
      </c>
      <c r="I1444" s="181">
        <f t="shared" si="779"/>
        <v>43262</v>
      </c>
      <c r="J1444" s="181">
        <f t="shared" si="797"/>
        <v>43292</v>
      </c>
      <c r="K1444" s="182">
        <f t="shared" si="780"/>
        <v>3.3006506147337245E-3</v>
      </c>
      <c r="L1444" s="213">
        <f t="shared" si="798"/>
        <v>43353</v>
      </c>
      <c r="M1444" s="183">
        <f t="shared" si="799"/>
        <v>20</v>
      </c>
      <c r="N1444" s="183">
        <f t="shared" si="781"/>
        <v>9</v>
      </c>
      <c r="O1444" s="177">
        <f t="shared" si="782"/>
        <v>1.00148394</v>
      </c>
      <c r="P1444" s="184">
        <f t="shared" si="776"/>
        <v>1.01260014</v>
      </c>
      <c r="Q1444" s="184">
        <f t="shared" si="800"/>
        <v>1.2742641171552151</v>
      </c>
      <c r="R1444" s="177">
        <f t="shared" si="775"/>
        <v>1.2761550399999999</v>
      </c>
      <c r="S1444" s="177">
        <f t="shared" si="801"/>
        <v>1.24951879</v>
      </c>
      <c r="T1444" s="177">
        <f t="shared" si="783"/>
        <v>276975.88734755001</v>
      </c>
      <c r="U1444" s="177">
        <f t="shared" si="784"/>
        <v>5174.3059278057735</v>
      </c>
      <c r="V1444" s="177">
        <f t="shared" si="785"/>
        <v>55487.529749145477</v>
      </c>
      <c r="W1444" s="177">
        <f t="shared" si="786"/>
        <v>282327.87988870125</v>
      </c>
      <c r="X1444" s="185">
        <f t="shared" si="787"/>
        <v>0</v>
      </c>
      <c r="Y1444" s="177">
        <f t="shared" si="788"/>
        <v>0</v>
      </c>
      <c r="Z1444" s="186">
        <f t="shared" si="789"/>
        <v>0</v>
      </c>
      <c r="AA1444" s="177">
        <f t="shared" si="802"/>
        <v>0</v>
      </c>
      <c r="AB1444" s="187">
        <f t="shared" si="803"/>
        <v>7.1215000000000001E-2</v>
      </c>
      <c r="AC1444" s="185">
        <f t="shared" si="790"/>
        <v>9</v>
      </c>
      <c r="AD1444" s="185">
        <v>252</v>
      </c>
      <c r="AE1444" s="184">
        <f t="shared" si="806"/>
        <v>1.0024599320000001</v>
      </c>
      <c r="AF1444" s="177">
        <f t="shared" si="805"/>
        <v>681.34184850999998</v>
      </c>
      <c r="AG1444" s="177">
        <f t="shared" si="791"/>
        <v>694.50738622999995</v>
      </c>
      <c r="AH1444" s="188">
        <f t="shared" si="804"/>
        <v>0</v>
      </c>
      <c r="AI1444" s="188"/>
      <c r="AJ1444" s="188"/>
      <c r="AK1444" s="188"/>
      <c r="AL1444" s="8"/>
      <c r="AM1444" s="8"/>
      <c r="AN1444" s="8"/>
      <c r="AO1444" s="8"/>
      <c r="AP1444" s="8"/>
      <c r="AQ1444" s="8"/>
      <c r="AR1444" s="5"/>
      <c r="AS1444" s="1"/>
      <c r="AT1444" s="8"/>
      <c r="AU1444" s="1"/>
      <c r="AV1444" s="1"/>
      <c r="AW1444" s="3"/>
      <c r="AX1444" s="3"/>
      <c r="AY1444" s="4"/>
      <c r="AZ1444" s="4"/>
      <c r="BA1444" s="4"/>
      <c r="BB1444" s="1"/>
      <c r="BC1444" s="1"/>
      <c r="BD1444" s="1"/>
      <c r="BE1444" s="1"/>
      <c r="BF1444" s="1"/>
      <c r="BG1444" s="1"/>
      <c r="BH1444" s="1"/>
      <c r="BI1444" s="1"/>
    </row>
    <row r="1445" spans="1:206" x14ac:dyDescent="0.2">
      <c r="A1445" s="125">
        <f t="shared" si="792"/>
        <v>43336</v>
      </c>
      <c r="B1445" s="177">
        <f t="shared" si="777"/>
        <v>283142.02696297789</v>
      </c>
      <c r="C1445" s="3">
        <f t="shared" si="793"/>
        <v>38224173.640002012</v>
      </c>
      <c r="D1445" s="177">
        <f t="shared" si="794"/>
        <v>221666.04421175001</v>
      </c>
      <c r="E1445" s="177">
        <f t="shared" si="795"/>
        <v>20737.1393866</v>
      </c>
      <c r="F1445" s="178">
        <f t="shared" si="778"/>
        <v>200928.90482515001</v>
      </c>
      <c r="G1445" s="179">
        <f t="shared" si="796"/>
        <v>5044.46</v>
      </c>
      <c r="H1445" s="180">
        <f>IF(AND(N1445=1,N1444&gt;1),VLOOKUP(A1444,[1]Plan1!$CW$105:$CY$215,3),H1444)</f>
        <v>5061.1099999999997</v>
      </c>
      <c r="I1445" s="181">
        <f t="shared" si="779"/>
        <v>43262</v>
      </c>
      <c r="J1445" s="181">
        <f t="shared" si="797"/>
        <v>43292</v>
      </c>
      <c r="K1445" s="182">
        <f t="shared" si="780"/>
        <v>3.3006506147337245E-3</v>
      </c>
      <c r="L1445" s="213">
        <f t="shared" si="798"/>
        <v>43353</v>
      </c>
      <c r="M1445" s="183">
        <f t="shared" si="799"/>
        <v>20</v>
      </c>
      <c r="N1445" s="183">
        <f t="shared" si="781"/>
        <v>10</v>
      </c>
      <c r="O1445" s="177">
        <f t="shared" si="782"/>
        <v>1.00164896</v>
      </c>
      <c r="P1445" s="184">
        <f t="shared" si="776"/>
        <v>1.01260014</v>
      </c>
      <c r="Q1445" s="184">
        <f t="shared" si="800"/>
        <v>1.2742641171552151</v>
      </c>
      <c r="R1445" s="177">
        <f t="shared" si="775"/>
        <v>1.27636532</v>
      </c>
      <c r="S1445" s="177">
        <f t="shared" si="801"/>
        <v>1.24951879</v>
      </c>
      <c r="T1445" s="177">
        <f t="shared" si="783"/>
        <v>276975.88734755001</v>
      </c>
      <c r="U1445" s="177">
        <f t="shared" si="784"/>
        <v>5174.3059278057735</v>
      </c>
      <c r="V1445" s="177">
        <f t="shared" si="785"/>
        <v>55529.781079252134</v>
      </c>
      <c r="W1445" s="177">
        <f t="shared" si="786"/>
        <v>282370.13121880789</v>
      </c>
      <c r="X1445" s="185">
        <f t="shared" si="787"/>
        <v>0</v>
      </c>
      <c r="Y1445" s="177">
        <f t="shared" si="788"/>
        <v>0</v>
      </c>
      <c r="Z1445" s="186">
        <f t="shared" si="789"/>
        <v>0</v>
      </c>
      <c r="AA1445" s="177">
        <f t="shared" si="802"/>
        <v>0</v>
      </c>
      <c r="AB1445" s="187">
        <f t="shared" si="803"/>
        <v>7.1215000000000001E-2</v>
      </c>
      <c r="AC1445" s="185">
        <f t="shared" si="790"/>
        <v>10</v>
      </c>
      <c r="AD1445" s="185">
        <v>252</v>
      </c>
      <c r="AE1445" s="184">
        <f t="shared" si="806"/>
        <v>1.0027336309999999</v>
      </c>
      <c r="AF1445" s="177">
        <f t="shared" si="805"/>
        <v>757.14987189999999</v>
      </c>
      <c r="AG1445" s="177">
        <f t="shared" si="791"/>
        <v>771.89574416999994</v>
      </c>
      <c r="AH1445" s="188">
        <f t="shared" si="804"/>
        <v>0</v>
      </c>
      <c r="AI1445" s="188"/>
      <c r="AJ1445" s="188"/>
      <c r="AK1445" s="188"/>
      <c r="AL1445" s="8"/>
      <c r="AM1445" s="8"/>
      <c r="AN1445" s="8"/>
      <c r="AO1445" s="8"/>
      <c r="AP1445" s="8"/>
      <c r="AQ1445" s="8"/>
      <c r="AR1445" s="5"/>
      <c r="AS1445" s="1"/>
      <c r="AT1445" s="8"/>
      <c r="AU1445" s="1"/>
      <c r="AV1445" s="1"/>
      <c r="AW1445" s="3"/>
      <c r="AX1445" s="3"/>
      <c r="AY1445" s="4"/>
      <c r="AZ1445" s="4"/>
      <c r="BA1445" s="4"/>
      <c r="BB1445" s="1"/>
      <c r="BC1445" s="1"/>
      <c r="BD1445" s="1"/>
      <c r="BE1445" s="1"/>
      <c r="BF1445" s="1"/>
      <c r="BG1445" s="1"/>
      <c r="BH1445" s="1"/>
      <c r="BI1445" s="1"/>
    </row>
    <row r="1446" spans="1:206" x14ac:dyDescent="0.2">
      <c r="A1446" s="125">
        <f t="shared" si="792"/>
        <v>43337</v>
      </c>
      <c r="B1446" s="177">
        <f t="shared" si="777"/>
        <v>283261.71902158071</v>
      </c>
      <c r="C1446" s="3">
        <f t="shared" si="793"/>
        <v>38240332.067913398</v>
      </c>
      <c r="D1446" s="177">
        <f t="shared" si="794"/>
        <v>221666.04421175001</v>
      </c>
      <c r="E1446" s="177">
        <f t="shared" si="795"/>
        <v>20737.1393866</v>
      </c>
      <c r="F1446" s="178">
        <f t="shared" si="778"/>
        <v>200928.90482515001</v>
      </c>
      <c r="G1446" s="179">
        <f t="shared" si="796"/>
        <v>5044.46</v>
      </c>
      <c r="H1446" s="180">
        <f>IF(AND(N1446=1,N1445&gt;1),VLOOKUP(A1445,[1]Plan1!$CW$105:$CY$215,3),H1445)</f>
        <v>5061.1099999999997</v>
      </c>
      <c r="I1446" s="181">
        <f t="shared" si="779"/>
        <v>43262</v>
      </c>
      <c r="J1446" s="181">
        <f t="shared" si="797"/>
        <v>43292</v>
      </c>
      <c r="K1446" s="182">
        <f t="shared" si="780"/>
        <v>3.3006506147337245E-3</v>
      </c>
      <c r="L1446" s="213">
        <f t="shared" si="798"/>
        <v>43353</v>
      </c>
      <c r="M1446" s="183">
        <f t="shared" si="799"/>
        <v>20</v>
      </c>
      <c r="N1446" s="183">
        <f t="shared" si="781"/>
        <v>11</v>
      </c>
      <c r="O1446" s="177">
        <f t="shared" si="782"/>
        <v>1.0018140099999999</v>
      </c>
      <c r="P1446" s="184">
        <f t="shared" si="776"/>
        <v>1.01260014</v>
      </c>
      <c r="Q1446" s="184">
        <f t="shared" si="800"/>
        <v>1.2742641171552151</v>
      </c>
      <c r="R1446" s="177">
        <f t="shared" si="775"/>
        <v>1.2765756399999999</v>
      </c>
      <c r="S1446" s="177">
        <f t="shared" si="801"/>
        <v>1.24951879</v>
      </c>
      <c r="T1446" s="177">
        <f t="shared" si="783"/>
        <v>276975.88734755001</v>
      </c>
      <c r="U1446" s="177">
        <f t="shared" si="784"/>
        <v>5174.3059278057735</v>
      </c>
      <c r="V1446" s="177">
        <f t="shared" si="785"/>
        <v>55572.040446514933</v>
      </c>
      <c r="W1446" s="177">
        <f t="shared" si="786"/>
        <v>282412.39058607072</v>
      </c>
      <c r="X1446" s="185">
        <f t="shared" si="787"/>
        <v>0</v>
      </c>
      <c r="Y1446" s="177">
        <f t="shared" si="788"/>
        <v>0</v>
      </c>
      <c r="Z1446" s="186">
        <f t="shared" si="789"/>
        <v>0</v>
      </c>
      <c r="AA1446" s="177">
        <f t="shared" si="802"/>
        <v>0</v>
      </c>
      <c r="AB1446" s="187">
        <f t="shared" si="803"/>
        <v>7.1215000000000001E-2</v>
      </c>
      <c r="AC1446" s="185">
        <f t="shared" si="790"/>
        <v>11</v>
      </c>
      <c r="AD1446" s="185">
        <v>252</v>
      </c>
      <c r="AE1446" s="184">
        <f t="shared" si="806"/>
        <v>1.003007405</v>
      </c>
      <c r="AF1446" s="177">
        <f t="shared" si="805"/>
        <v>832.97866848000001</v>
      </c>
      <c r="AG1446" s="177">
        <f t="shared" si="791"/>
        <v>849.32843550999996</v>
      </c>
      <c r="AH1446" s="188">
        <f t="shared" si="804"/>
        <v>0</v>
      </c>
      <c r="AI1446" s="188"/>
      <c r="AJ1446" s="188"/>
      <c r="AK1446" s="188"/>
      <c r="AL1446" s="8"/>
      <c r="AM1446" s="8"/>
      <c r="AN1446" s="8"/>
      <c r="AO1446" s="8"/>
      <c r="AP1446" s="8"/>
      <c r="AQ1446" s="8"/>
      <c r="AR1446" s="5"/>
      <c r="AS1446" s="1"/>
      <c r="AT1446" s="8"/>
      <c r="AU1446" s="1"/>
      <c r="AV1446" s="1"/>
      <c r="AW1446" s="3"/>
      <c r="AX1446" s="3"/>
      <c r="AY1446" s="4"/>
      <c r="AZ1446" s="4"/>
      <c r="BA1446" s="4"/>
      <c r="BB1446" s="1"/>
      <c r="BC1446" s="1"/>
      <c r="BD1446" s="1"/>
      <c r="BE1446" s="1"/>
      <c r="BF1446" s="1"/>
      <c r="BG1446" s="1"/>
      <c r="BH1446" s="1"/>
      <c r="BI1446" s="1"/>
    </row>
    <row r="1447" spans="1:206" x14ac:dyDescent="0.2">
      <c r="A1447" s="125">
        <f t="shared" si="792"/>
        <v>43338</v>
      </c>
      <c r="B1447" s="177">
        <f t="shared" si="777"/>
        <v>283261.71902158071</v>
      </c>
      <c r="C1447" s="3">
        <f t="shared" si="793"/>
        <v>38240332.067913398</v>
      </c>
      <c r="D1447" s="177">
        <f t="shared" si="794"/>
        <v>221666.04421175001</v>
      </c>
      <c r="E1447" s="177">
        <f t="shared" si="795"/>
        <v>20737.1393866</v>
      </c>
      <c r="F1447" s="178">
        <f t="shared" si="778"/>
        <v>200928.90482515001</v>
      </c>
      <c r="G1447" s="179">
        <f t="shared" si="796"/>
        <v>5044.46</v>
      </c>
      <c r="H1447" s="180">
        <f>IF(AND(N1447=1,N1446&gt;1),VLOOKUP(A1446,[1]Plan1!$CW$105:$CY$215,3),H1446)</f>
        <v>5061.1099999999997</v>
      </c>
      <c r="I1447" s="181">
        <f t="shared" si="779"/>
        <v>43262</v>
      </c>
      <c r="J1447" s="181">
        <f t="shared" si="797"/>
        <v>43292</v>
      </c>
      <c r="K1447" s="182">
        <f t="shared" si="780"/>
        <v>3.3006506147337245E-3</v>
      </c>
      <c r="L1447" s="213">
        <f t="shared" si="798"/>
        <v>43353</v>
      </c>
      <c r="M1447" s="183">
        <f t="shared" si="799"/>
        <v>20</v>
      </c>
      <c r="N1447" s="183">
        <f t="shared" si="781"/>
        <v>11</v>
      </c>
      <c r="O1447" s="177">
        <f t="shared" si="782"/>
        <v>1.0018140099999999</v>
      </c>
      <c r="P1447" s="184">
        <f t="shared" si="776"/>
        <v>1.01260014</v>
      </c>
      <c r="Q1447" s="184">
        <f t="shared" si="800"/>
        <v>1.2742641171552151</v>
      </c>
      <c r="R1447" s="177">
        <f t="shared" si="775"/>
        <v>1.2765756399999999</v>
      </c>
      <c r="S1447" s="177">
        <f t="shared" si="801"/>
        <v>1.24951879</v>
      </c>
      <c r="T1447" s="177">
        <f t="shared" si="783"/>
        <v>276975.88734755001</v>
      </c>
      <c r="U1447" s="177">
        <f t="shared" si="784"/>
        <v>5174.3059278057735</v>
      </c>
      <c r="V1447" s="177">
        <f t="shared" si="785"/>
        <v>55572.040446514933</v>
      </c>
      <c r="W1447" s="177">
        <f t="shared" si="786"/>
        <v>282412.39058607072</v>
      </c>
      <c r="X1447" s="185">
        <f t="shared" si="787"/>
        <v>0</v>
      </c>
      <c r="Y1447" s="177">
        <f t="shared" si="788"/>
        <v>0</v>
      </c>
      <c r="Z1447" s="186">
        <f t="shared" si="789"/>
        <v>0</v>
      </c>
      <c r="AA1447" s="177">
        <f t="shared" si="802"/>
        <v>0</v>
      </c>
      <c r="AB1447" s="187">
        <f t="shared" si="803"/>
        <v>7.1215000000000001E-2</v>
      </c>
      <c r="AC1447" s="185">
        <f t="shared" si="790"/>
        <v>11</v>
      </c>
      <c r="AD1447" s="185">
        <v>252</v>
      </c>
      <c r="AE1447" s="184">
        <f t="shared" si="806"/>
        <v>1.003007405</v>
      </c>
      <c r="AF1447" s="177">
        <f t="shared" si="805"/>
        <v>832.97866848000001</v>
      </c>
      <c r="AG1447" s="177">
        <f t="shared" si="791"/>
        <v>849.32843550999996</v>
      </c>
      <c r="AH1447" s="188">
        <f t="shared" si="804"/>
        <v>0</v>
      </c>
      <c r="AI1447" s="188"/>
      <c r="AJ1447" s="188"/>
      <c r="AK1447" s="188"/>
      <c r="AL1447" s="8"/>
      <c r="AM1447" s="8"/>
      <c r="AN1447" s="8"/>
      <c r="AO1447" s="8"/>
      <c r="AP1447" s="8"/>
      <c r="AQ1447" s="8"/>
      <c r="AR1447" s="5"/>
      <c r="AS1447" s="1"/>
      <c r="AT1447" s="8"/>
      <c r="AU1447" s="1"/>
      <c r="AV1447" s="1"/>
      <c r="AW1447" s="3"/>
      <c r="AX1447" s="3"/>
      <c r="AY1447" s="4"/>
      <c r="AZ1447" s="4"/>
      <c r="BA1447" s="4"/>
      <c r="BB1447" s="1"/>
      <c r="BC1447" s="1"/>
      <c r="BD1447" s="1"/>
      <c r="BE1447" s="1"/>
      <c r="BF1447" s="1"/>
      <c r="BG1447" s="1"/>
      <c r="BH1447" s="1"/>
      <c r="BI1447" s="1"/>
    </row>
    <row r="1448" spans="1:206" x14ac:dyDescent="0.2">
      <c r="A1448" s="125">
        <f t="shared" si="792"/>
        <v>43339</v>
      </c>
      <c r="B1448" s="177">
        <f t="shared" si="777"/>
        <v>283261.71902158071</v>
      </c>
      <c r="C1448" s="3">
        <f t="shared" si="793"/>
        <v>38240332.067913398</v>
      </c>
      <c r="D1448" s="177">
        <f t="shared" si="794"/>
        <v>221666.04421175001</v>
      </c>
      <c r="E1448" s="177">
        <f t="shared" si="795"/>
        <v>20737.1393866</v>
      </c>
      <c r="F1448" s="178">
        <f t="shared" si="778"/>
        <v>200928.90482515001</v>
      </c>
      <c r="G1448" s="179">
        <f t="shared" si="796"/>
        <v>5044.46</v>
      </c>
      <c r="H1448" s="180">
        <f>IF(AND(N1448=1,N1447&gt;1),VLOOKUP(A1447,[1]Plan1!$CW$105:$CY$215,3),H1447)</f>
        <v>5061.1099999999997</v>
      </c>
      <c r="I1448" s="181">
        <f t="shared" si="779"/>
        <v>43262</v>
      </c>
      <c r="J1448" s="181">
        <f t="shared" si="797"/>
        <v>43292</v>
      </c>
      <c r="K1448" s="182">
        <f t="shared" si="780"/>
        <v>3.3006506147337245E-3</v>
      </c>
      <c r="L1448" s="213">
        <f t="shared" si="798"/>
        <v>43353</v>
      </c>
      <c r="M1448" s="183">
        <f t="shared" si="799"/>
        <v>20</v>
      </c>
      <c r="N1448" s="183">
        <f t="shared" si="781"/>
        <v>11</v>
      </c>
      <c r="O1448" s="177">
        <f t="shared" si="782"/>
        <v>1.0018140099999999</v>
      </c>
      <c r="P1448" s="184">
        <f t="shared" si="776"/>
        <v>1.01260014</v>
      </c>
      <c r="Q1448" s="184">
        <f t="shared" si="800"/>
        <v>1.2742641171552151</v>
      </c>
      <c r="R1448" s="177">
        <f t="shared" si="775"/>
        <v>1.2765756399999999</v>
      </c>
      <c r="S1448" s="177">
        <f t="shared" si="801"/>
        <v>1.24951879</v>
      </c>
      <c r="T1448" s="177">
        <f t="shared" si="783"/>
        <v>276975.88734755001</v>
      </c>
      <c r="U1448" s="177">
        <f t="shared" si="784"/>
        <v>5174.3059278057735</v>
      </c>
      <c r="V1448" s="177">
        <f t="shared" si="785"/>
        <v>55572.040446514933</v>
      </c>
      <c r="W1448" s="177">
        <f t="shared" si="786"/>
        <v>282412.39058607072</v>
      </c>
      <c r="X1448" s="185">
        <f t="shared" si="787"/>
        <v>0</v>
      </c>
      <c r="Y1448" s="177">
        <f t="shared" si="788"/>
        <v>0</v>
      </c>
      <c r="Z1448" s="186">
        <f t="shared" si="789"/>
        <v>0</v>
      </c>
      <c r="AA1448" s="177">
        <f t="shared" si="802"/>
        <v>0</v>
      </c>
      <c r="AB1448" s="187">
        <f t="shared" si="803"/>
        <v>7.1215000000000001E-2</v>
      </c>
      <c r="AC1448" s="185">
        <f t="shared" si="790"/>
        <v>11</v>
      </c>
      <c r="AD1448" s="185">
        <v>252</v>
      </c>
      <c r="AE1448" s="184">
        <f t="shared" si="806"/>
        <v>1.003007405</v>
      </c>
      <c r="AF1448" s="177">
        <f t="shared" si="805"/>
        <v>832.97866848000001</v>
      </c>
      <c r="AG1448" s="177">
        <f t="shared" si="791"/>
        <v>849.32843550999996</v>
      </c>
      <c r="AH1448" s="188">
        <f t="shared" si="804"/>
        <v>0</v>
      </c>
      <c r="AI1448" s="188"/>
      <c r="AJ1448" s="188"/>
      <c r="AK1448" s="188"/>
      <c r="AL1448" s="8"/>
      <c r="AM1448" s="8"/>
      <c r="AN1448" s="8"/>
      <c r="AO1448" s="8"/>
      <c r="AP1448" s="8"/>
      <c r="AQ1448" s="8"/>
      <c r="AR1448" s="5"/>
      <c r="AS1448" s="1"/>
      <c r="AT1448" s="8"/>
      <c r="AU1448" s="1"/>
      <c r="AV1448" s="1"/>
      <c r="AW1448" s="3"/>
      <c r="AX1448" s="3"/>
      <c r="AY1448" s="4"/>
      <c r="AZ1448" s="4"/>
      <c r="BA1448" s="4"/>
      <c r="BB1448" s="1"/>
      <c r="BC1448" s="1"/>
      <c r="BD1448" s="1"/>
      <c r="BE1448" s="1"/>
      <c r="BF1448" s="1"/>
      <c r="BG1448" s="1"/>
      <c r="BH1448" s="1"/>
      <c r="BI1448" s="1"/>
    </row>
    <row r="1449" spans="1:206" x14ac:dyDescent="0.2">
      <c r="A1449" s="125">
        <f t="shared" si="792"/>
        <v>43340</v>
      </c>
      <c r="B1449" s="177">
        <f t="shared" si="777"/>
        <v>283381.45915261167</v>
      </c>
      <c r="C1449" s="3">
        <f t="shared" si="793"/>
        <v>38256496.985602573</v>
      </c>
      <c r="D1449" s="177">
        <f t="shared" si="794"/>
        <v>221666.04421175001</v>
      </c>
      <c r="E1449" s="177">
        <f t="shared" si="795"/>
        <v>20737.1393866</v>
      </c>
      <c r="F1449" s="178">
        <f t="shared" si="778"/>
        <v>200928.90482515001</v>
      </c>
      <c r="G1449" s="179">
        <f t="shared" si="796"/>
        <v>5044.46</v>
      </c>
      <c r="H1449" s="180">
        <f>IF(AND(N1449=1,N1448&gt;1),VLOOKUP(A1448,[1]Plan1!$CW$105:$CY$215,3),H1448)</f>
        <v>5061.1099999999997</v>
      </c>
      <c r="I1449" s="181">
        <f t="shared" si="779"/>
        <v>43262</v>
      </c>
      <c r="J1449" s="181">
        <f t="shared" si="797"/>
        <v>43292</v>
      </c>
      <c r="K1449" s="182">
        <f t="shared" si="780"/>
        <v>3.3006506147337245E-3</v>
      </c>
      <c r="L1449" s="213">
        <f t="shared" si="798"/>
        <v>43353</v>
      </c>
      <c r="M1449" s="183">
        <f t="shared" si="799"/>
        <v>20</v>
      </c>
      <c r="N1449" s="183">
        <f t="shared" si="781"/>
        <v>12</v>
      </c>
      <c r="O1449" s="177">
        <f t="shared" si="782"/>
        <v>1.0019790799999999</v>
      </c>
      <c r="P1449" s="184">
        <f t="shared" si="776"/>
        <v>1.01260014</v>
      </c>
      <c r="Q1449" s="184">
        <f t="shared" si="800"/>
        <v>1.2742641171552151</v>
      </c>
      <c r="R1449" s="177">
        <f t="shared" ref="R1449:R1512" si="807">TRUNC(TRUNC((O1449*Q1449),15),8)</f>
        <v>1.2767859800000001</v>
      </c>
      <c r="S1449" s="177">
        <f t="shared" si="801"/>
        <v>1.24951879</v>
      </c>
      <c r="T1449" s="177">
        <f t="shared" si="783"/>
        <v>276975.88734755001</v>
      </c>
      <c r="U1449" s="177">
        <f t="shared" si="784"/>
        <v>5174.3059278057735</v>
      </c>
      <c r="V1449" s="177">
        <f t="shared" si="785"/>
        <v>55614.303832355894</v>
      </c>
      <c r="W1449" s="177">
        <f t="shared" si="786"/>
        <v>282454.6539719117</v>
      </c>
      <c r="X1449" s="185">
        <f t="shared" si="787"/>
        <v>0</v>
      </c>
      <c r="Y1449" s="177">
        <f t="shared" si="788"/>
        <v>0</v>
      </c>
      <c r="Z1449" s="186">
        <f t="shared" si="789"/>
        <v>0</v>
      </c>
      <c r="AA1449" s="177">
        <f t="shared" si="802"/>
        <v>0</v>
      </c>
      <c r="AB1449" s="187">
        <f t="shared" si="803"/>
        <v>7.1215000000000001E-2</v>
      </c>
      <c r="AC1449" s="185">
        <f t="shared" si="790"/>
        <v>12</v>
      </c>
      <c r="AD1449" s="185">
        <v>252</v>
      </c>
      <c r="AE1449" s="184">
        <f t="shared" si="806"/>
        <v>1.0032812529999999</v>
      </c>
      <c r="AF1449" s="177">
        <f t="shared" si="805"/>
        <v>908.82796127999995</v>
      </c>
      <c r="AG1449" s="177">
        <f t="shared" si="791"/>
        <v>926.80518070000005</v>
      </c>
      <c r="AH1449" s="188">
        <f t="shared" si="804"/>
        <v>0</v>
      </c>
      <c r="AI1449" s="188"/>
      <c r="AJ1449" s="188"/>
      <c r="AK1449" s="188"/>
      <c r="AL1449" s="8"/>
      <c r="AM1449" s="8"/>
      <c r="AN1449" s="8"/>
      <c r="AO1449" s="8"/>
      <c r="AP1449" s="8"/>
      <c r="AQ1449" s="8"/>
      <c r="AR1449" s="5"/>
      <c r="AS1449" s="1"/>
      <c r="AT1449" s="8"/>
      <c r="AU1449" s="1"/>
      <c r="AV1449" s="1"/>
      <c r="AW1449" s="3"/>
      <c r="AX1449" s="3"/>
      <c r="AY1449" s="4"/>
      <c r="AZ1449" s="4"/>
      <c r="BA1449" s="4"/>
      <c r="BB1449" s="1"/>
      <c r="BC1449" s="1"/>
      <c r="BD1449" s="1"/>
      <c r="BE1449" s="1"/>
      <c r="BF1449" s="1"/>
      <c r="BG1449" s="1"/>
      <c r="BH1449" s="1"/>
      <c r="BI1449" s="1"/>
    </row>
    <row r="1450" spans="1:206" x14ac:dyDescent="0.2">
      <c r="A1450" s="125">
        <f t="shared" si="792"/>
        <v>43341</v>
      </c>
      <c r="B1450" s="177">
        <f t="shared" si="777"/>
        <v>283501.25196663878</v>
      </c>
      <c r="C1450" s="3">
        <f t="shared" si="793"/>
        <v>38272669.015496239</v>
      </c>
      <c r="D1450" s="177">
        <f t="shared" si="794"/>
        <v>221666.04421175001</v>
      </c>
      <c r="E1450" s="177">
        <f t="shared" si="795"/>
        <v>20737.1393866</v>
      </c>
      <c r="F1450" s="178">
        <f t="shared" si="778"/>
        <v>200928.90482515001</v>
      </c>
      <c r="G1450" s="179">
        <f t="shared" si="796"/>
        <v>5044.46</v>
      </c>
      <c r="H1450" s="180">
        <f>IF(AND(N1450=1,N1449&gt;1),VLOOKUP(A1449,[1]Plan1!$CW$105:$CY$215,3),H1449)</f>
        <v>5061.1099999999997</v>
      </c>
      <c r="I1450" s="181">
        <f t="shared" si="779"/>
        <v>43262</v>
      </c>
      <c r="J1450" s="181">
        <f t="shared" si="797"/>
        <v>43292</v>
      </c>
      <c r="K1450" s="182">
        <f t="shared" si="780"/>
        <v>3.3006506147337245E-3</v>
      </c>
      <c r="L1450" s="213">
        <f t="shared" si="798"/>
        <v>43353</v>
      </c>
      <c r="M1450" s="183">
        <f t="shared" si="799"/>
        <v>20</v>
      </c>
      <c r="N1450" s="183">
        <f t="shared" si="781"/>
        <v>13</v>
      </c>
      <c r="O1450" s="177">
        <f t="shared" si="782"/>
        <v>1.0021441799999999</v>
      </c>
      <c r="P1450" s="184">
        <f t="shared" ref="P1450:P1513" si="808">IF(L1450&gt;L1449,O1449,P1449)</f>
        <v>1.01260014</v>
      </c>
      <c r="Q1450" s="184">
        <f t="shared" si="800"/>
        <v>1.2742641171552151</v>
      </c>
      <c r="R1450" s="177">
        <f t="shared" si="807"/>
        <v>1.2769963600000001</v>
      </c>
      <c r="S1450" s="177">
        <f t="shared" si="801"/>
        <v>1.24951879</v>
      </c>
      <c r="T1450" s="177">
        <f t="shared" si="783"/>
        <v>276975.88734755001</v>
      </c>
      <c r="U1450" s="177">
        <f t="shared" si="784"/>
        <v>5174.3059278057735</v>
      </c>
      <c r="V1450" s="177">
        <f t="shared" si="785"/>
        <v>55656.575255352996</v>
      </c>
      <c r="W1450" s="177">
        <f t="shared" si="786"/>
        <v>282496.92539490876</v>
      </c>
      <c r="X1450" s="185">
        <f t="shared" si="787"/>
        <v>0</v>
      </c>
      <c r="Y1450" s="177">
        <f t="shared" si="788"/>
        <v>0</v>
      </c>
      <c r="Z1450" s="186">
        <f t="shared" si="789"/>
        <v>0</v>
      </c>
      <c r="AA1450" s="177">
        <f t="shared" si="802"/>
        <v>0</v>
      </c>
      <c r="AB1450" s="187">
        <f t="shared" si="803"/>
        <v>7.1215000000000001E-2</v>
      </c>
      <c r="AC1450" s="185">
        <f t="shared" si="790"/>
        <v>13</v>
      </c>
      <c r="AD1450" s="185">
        <v>252</v>
      </c>
      <c r="AE1450" s="184">
        <f t="shared" si="806"/>
        <v>1.003555177</v>
      </c>
      <c r="AF1450" s="177">
        <f t="shared" si="805"/>
        <v>984.69830424999998</v>
      </c>
      <c r="AG1450" s="177">
        <f t="shared" si="791"/>
        <v>1004.32657173</v>
      </c>
      <c r="AH1450" s="188">
        <f t="shared" si="804"/>
        <v>0</v>
      </c>
      <c r="AI1450" s="188"/>
      <c r="AJ1450" s="188"/>
      <c r="AK1450" s="188"/>
      <c r="AL1450" s="8"/>
      <c r="AM1450" s="8"/>
      <c r="AN1450" s="8"/>
      <c r="AO1450" s="8"/>
      <c r="AP1450" s="8"/>
      <c r="AQ1450" s="8"/>
      <c r="AR1450" s="5"/>
      <c r="AS1450" s="1"/>
      <c r="AT1450" s="8"/>
      <c r="AU1450" s="1"/>
      <c r="AV1450" s="1"/>
      <c r="AW1450" s="3"/>
      <c r="AX1450" s="3"/>
      <c r="AY1450" s="4"/>
      <c r="AZ1450" s="4"/>
      <c r="BA1450" s="4"/>
      <c r="BB1450" s="1"/>
      <c r="BC1450" s="1"/>
      <c r="BD1450" s="1"/>
      <c r="BE1450" s="1"/>
      <c r="BF1450" s="1"/>
      <c r="BG1450" s="1"/>
      <c r="BH1450" s="1"/>
      <c r="BI1450" s="1"/>
    </row>
    <row r="1451" spans="1:206" x14ac:dyDescent="0.2">
      <c r="A1451" s="125">
        <f t="shared" si="792"/>
        <v>43342</v>
      </c>
      <c r="B1451" s="177">
        <f t="shared" si="777"/>
        <v>283621.09691481205</v>
      </c>
      <c r="C1451" s="3">
        <f t="shared" si="793"/>
        <v>38288848.083499625</v>
      </c>
      <c r="D1451" s="177">
        <f t="shared" si="794"/>
        <v>221666.04421175001</v>
      </c>
      <c r="E1451" s="177">
        <f t="shared" si="795"/>
        <v>20737.1393866</v>
      </c>
      <c r="F1451" s="178">
        <f t="shared" si="778"/>
        <v>200928.90482515001</v>
      </c>
      <c r="G1451" s="179">
        <f t="shared" si="796"/>
        <v>5044.46</v>
      </c>
      <c r="H1451" s="180">
        <f>IF(AND(N1451=1,N1450&gt;1),VLOOKUP(A1450,[1]Plan1!$CW$105:$CY$215,3),H1450)</f>
        <v>5061.1099999999997</v>
      </c>
      <c r="I1451" s="181">
        <f t="shared" si="779"/>
        <v>43262</v>
      </c>
      <c r="J1451" s="181">
        <f t="shared" si="797"/>
        <v>43292</v>
      </c>
      <c r="K1451" s="182">
        <f t="shared" si="780"/>
        <v>3.3006506147337245E-3</v>
      </c>
      <c r="L1451" s="213">
        <f t="shared" si="798"/>
        <v>43353</v>
      </c>
      <c r="M1451" s="183">
        <f t="shared" si="799"/>
        <v>20</v>
      </c>
      <c r="N1451" s="183">
        <f t="shared" si="781"/>
        <v>14</v>
      </c>
      <c r="O1451" s="177">
        <f t="shared" si="782"/>
        <v>1.00230931</v>
      </c>
      <c r="P1451" s="184">
        <f t="shared" si="808"/>
        <v>1.01260014</v>
      </c>
      <c r="Q1451" s="184">
        <f t="shared" si="800"/>
        <v>1.2742641171552151</v>
      </c>
      <c r="R1451" s="177">
        <f t="shared" si="807"/>
        <v>1.27720678</v>
      </c>
      <c r="S1451" s="177">
        <f t="shared" si="801"/>
        <v>1.24951879</v>
      </c>
      <c r="T1451" s="177">
        <f t="shared" si="783"/>
        <v>276975.88734755001</v>
      </c>
      <c r="U1451" s="177">
        <f t="shared" si="784"/>
        <v>5174.3059278057735</v>
      </c>
      <c r="V1451" s="177">
        <f t="shared" si="785"/>
        <v>55698.854715506292</v>
      </c>
      <c r="W1451" s="177">
        <f t="shared" si="786"/>
        <v>282539.20485506207</v>
      </c>
      <c r="X1451" s="185">
        <f t="shared" si="787"/>
        <v>0</v>
      </c>
      <c r="Y1451" s="177">
        <f t="shared" si="788"/>
        <v>0</v>
      </c>
      <c r="Z1451" s="186">
        <f t="shared" si="789"/>
        <v>0</v>
      </c>
      <c r="AA1451" s="177">
        <f t="shared" si="802"/>
        <v>0</v>
      </c>
      <c r="AB1451" s="187">
        <f t="shared" si="803"/>
        <v>7.1215000000000001E-2</v>
      </c>
      <c r="AC1451" s="185">
        <f t="shared" si="790"/>
        <v>14</v>
      </c>
      <c r="AD1451" s="185">
        <v>252</v>
      </c>
      <c r="AE1451" s="184">
        <f t="shared" si="806"/>
        <v>1.0038291749999999</v>
      </c>
      <c r="AF1451" s="177">
        <f t="shared" si="805"/>
        <v>1060.5891434299999</v>
      </c>
      <c r="AG1451" s="177">
        <f t="shared" si="791"/>
        <v>1081.89205975</v>
      </c>
      <c r="AH1451" s="188">
        <f t="shared" si="804"/>
        <v>0</v>
      </c>
      <c r="AI1451" s="188"/>
      <c r="AJ1451" s="188"/>
      <c r="AK1451" s="188"/>
      <c r="AL1451" s="8"/>
      <c r="AM1451" s="8"/>
      <c r="AN1451" s="8"/>
      <c r="AO1451" s="8"/>
      <c r="AP1451" s="8"/>
      <c r="AQ1451" s="8"/>
      <c r="AR1451" s="5"/>
      <c r="AS1451" s="1"/>
      <c r="AT1451" s="8"/>
      <c r="AU1451" s="1"/>
      <c r="AV1451" s="1"/>
      <c r="AW1451" s="3"/>
      <c r="AX1451" s="3"/>
      <c r="AY1451" s="4"/>
      <c r="AZ1451" s="4"/>
      <c r="BA1451" s="4"/>
      <c r="BB1451" s="1"/>
      <c r="BC1451" s="1"/>
      <c r="BD1451" s="1"/>
      <c r="BE1451" s="1"/>
      <c r="BF1451" s="1"/>
      <c r="BG1451" s="1"/>
      <c r="BH1451" s="1"/>
      <c r="BI1451" s="1"/>
    </row>
    <row r="1452" spans="1:206" x14ac:dyDescent="0.2">
      <c r="A1452" s="125">
        <f t="shared" si="792"/>
        <v>43343</v>
      </c>
      <c r="B1452" s="177">
        <f t="shared" si="777"/>
        <v>283740.99227816251</v>
      </c>
      <c r="C1452" s="3">
        <f t="shared" si="793"/>
        <v>38305033.957551941</v>
      </c>
      <c r="D1452" s="177">
        <f t="shared" si="794"/>
        <v>221666.04421175001</v>
      </c>
      <c r="E1452" s="177">
        <f t="shared" si="795"/>
        <v>20737.1393866</v>
      </c>
      <c r="F1452" s="178">
        <f t="shared" si="778"/>
        <v>200928.90482515001</v>
      </c>
      <c r="G1452" s="179">
        <f t="shared" si="796"/>
        <v>5044.46</v>
      </c>
      <c r="H1452" s="180">
        <f>IF(AND(N1452=1,N1451&gt;1),VLOOKUP(A1451,[1]Plan1!$CW$105:$CY$215,3),H1451)</f>
        <v>5061.1099999999997</v>
      </c>
      <c r="I1452" s="181">
        <f t="shared" si="779"/>
        <v>43262</v>
      </c>
      <c r="J1452" s="181">
        <f t="shared" si="797"/>
        <v>43292</v>
      </c>
      <c r="K1452" s="182">
        <f t="shared" si="780"/>
        <v>3.3006506147337245E-3</v>
      </c>
      <c r="L1452" s="213">
        <f t="shared" si="798"/>
        <v>43353</v>
      </c>
      <c r="M1452" s="183">
        <f t="shared" si="799"/>
        <v>20</v>
      </c>
      <c r="N1452" s="183">
        <f t="shared" si="781"/>
        <v>15</v>
      </c>
      <c r="O1452" s="177">
        <f t="shared" si="782"/>
        <v>1.00247446</v>
      </c>
      <c r="P1452" s="184">
        <f t="shared" si="808"/>
        <v>1.01260014</v>
      </c>
      <c r="Q1452" s="184">
        <f t="shared" si="800"/>
        <v>1.2742641171552151</v>
      </c>
      <c r="R1452" s="177">
        <f t="shared" si="807"/>
        <v>1.27741723</v>
      </c>
      <c r="S1452" s="177">
        <f t="shared" si="801"/>
        <v>1.24951879</v>
      </c>
      <c r="T1452" s="177">
        <f t="shared" si="783"/>
        <v>276975.88734755001</v>
      </c>
      <c r="U1452" s="177">
        <f t="shared" si="784"/>
        <v>5174.3059278057735</v>
      </c>
      <c r="V1452" s="177">
        <f t="shared" si="785"/>
        <v>55741.140203526738</v>
      </c>
      <c r="W1452" s="177">
        <f t="shared" si="786"/>
        <v>282581.49034308252</v>
      </c>
      <c r="X1452" s="185">
        <f t="shared" si="787"/>
        <v>0</v>
      </c>
      <c r="Y1452" s="177">
        <f t="shared" si="788"/>
        <v>0</v>
      </c>
      <c r="Z1452" s="186">
        <f t="shared" si="789"/>
        <v>0</v>
      </c>
      <c r="AA1452" s="177">
        <f t="shared" si="802"/>
        <v>0</v>
      </c>
      <c r="AB1452" s="187">
        <f t="shared" si="803"/>
        <v>7.1215000000000001E-2</v>
      </c>
      <c r="AC1452" s="185">
        <f t="shared" si="790"/>
        <v>15</v>
      </c>
      <c r="AD1452" s="185">
        <v>252</v>
      </c>
      <c r="AE1452" s="184">
        <f t="shared" si="806"/>
        <v>1.0041032480000001</v>
      </c>
      <c r="AF1452" s="177">
        <f t="shared" si="805"/>
        <v>1136.5007558</v>
      </c>
      <c r="AG1452" s="177">
        <f t="shared" si="791"/>
        <v>1159.5019350800001</v>
      </c>
      <c r="AH1452" s="188">
        <f t="shared" si="804"/>
        <v>0</v>
      </c>
      <c r="AI1452" s="188"/>
      <c r="AJ1452" s="188"/>
      <c r="AK1452" s="188"/>
      <c r="AL1452" s="8"/>
      <c r="AM1452" s="8"/>
      <c r="AN1452" s="8"/>
      <c r="AO1452" s="8"/>
      <c r="AP1452" s="8"/>
      <c r="AQ1452" s="8"/>
      <c r="AR1452" s="5"/>
      <c r="AS1452" s="1"/>
      <c r="AT1452" s="8"/>
      <c r="AU1452" s="1"/>
      <c r="AV1452" s="1"/>
      <c r="AW1452" s="3"/>
      <c r="AX1452" s="3"/>
      <c r="AY1452" s="4"/>
      <c r="AZ1452" s="4"/>
      <c r="BA1452" s="4"/>
      <c r="BB1452" s="1"/>
      <c r="BC1452" s="1"/>
      <c r="BD1452" s="1"/>
      <c r="BE1452" s="1"/>
      <c r="BF1452" s="1"/>
      <c r="BG1452" s="1"/>
      <c r="BH1452" s="1"/>
      <c r="BI1452" s="1"/>
    </row>
    <row r="1453" spans="1:206" x14ac:dyDescent="0.2">
      <c r="A1453" s="125">
        <f t="shared" si="792"/>
        <v>43344</v>
      </c>
      <c r="B1453" s="177">
        <f t="shared" si="777"/>
        <v>283860.93980663916</v>
      </c>
      <c r="C1453" s="3">
        <f t="shared" si="793"/>
        <v>38321226.873896286</v>
      </c>
      <c r="D1453" s="177">
        <f t="shared" si="794"/>
        <v>221666.04421175001</v>
      </c>
      <c r="E1453" s="177">
        <f t="shared" si="795"/>
        <v>20737.1393866</v>
      </c>
      <c r="F1453" s="178">
        <f t="shared" si="778"/>
        <v>200928.90482515001</v>
      </c>
      <c r="G1453" s="179">
        <f t="shared" si="796"/>
        <v>5044.46</v>
      </c>
      <c r="H1453" s="180">
        <f>IF(AND(N1453=1,N1452&gt;1),VLOOKUP(A1452,[1]Plan1!$CW$105:$CY$215,3),H1452)</f>
        <v>5061.1099999999997</v>
      </c>
      <c r="I1453" s="181">
        <f t="shared" si="779"/>
        <v>43262</v>
      </c>
      <c r="J1453" s="181">
        <f t="shared" si="797"/>
        <v>43292</v>
      </c>
      <c r="K1453" s="182">
        <f t="shared" si="780"/>
        <v>3.3006506147337245E-3</v>
      </c>
      <c r="L1453" s="213">
        <f t="shared" si="798"/>
        <v>43353</v>
      </c>
      <c r="M1453" s="183">
        <f t="shared" si="799"/>
        <v>20</v>
      </c>
      <c r="N1453" s="183">
        <f t="shared" si="781"/>
        <v>16</v>
      </c>
      <c r="O1453" s="177">
        <f t="shared" si="782"/>
        <v>1.0026396500000001</v>
      </c>
      <c r="P1453" s="184">
        <f t="shared" si="808"/>
        <v>1.01260014</v>
      </c>
      <c r="Q1453" s="184">
        <f t="shared" si="800"/>
        <v>1.2742641171552151</v>
      </c>
      <c r="R1453" s="177">
        <f t="shared" si="807"/>
        <v>1.2776277199999999</v>
      </c>
      <c r="S1453" s="177">
        <f t="shared" si="801"/>
        <v>1.24951879</v>
      </c>
      <c r="T1453" s="177">
        <f t="shared" si="783"/>
        <v>276975.88734755001</v>
      </c>
      <c r="U1453" s="177">
        <f t="shared" si="784"/>
        <v>5174.3059278057735</v>
      </c>
      <c r="V1453" s="177">
        <f t="shared" si="785"/>
        <v>55783.433728703378</v>
      </c>
      <c r="W1453" s="177">
        <f t="shared" si="786"/>
        <v>282623.78386825917</v>
      </c>
      <c r="X1453" s="185">
        <f t="shared" si="787"/>
        <v>0</v>
      </c>
      <c r="Y1453" s="177">
        <f t="shared" si="788"/>
        <v>0</v>
      </c>
      <c r="Z1453" s="186">
        <f t="shared" si="789"/>
        <v>0</v>
      </c>
      <c r="AA1453" s="177">
        <f t="shared" si="802"/>
        <v>0</v>
      </c>
      <c r="AB1453" s="187">
        <f t="shared" si="803"/>
        <v>7.1215000000000001E-2</v>
      </c>
      <c r="AC1453" s="185">
        <f t="shared" si="790"/>
        <v>16</v>
      </c>
      <c r="AD1453" s="185">
        <v>252</v>
      </c>
      <c r="AE1453" s="184">
        <f t="shared" si="806"/>
        <v>1.0043773949999999</v>
      </c>
      <c r="AF1453" s="177">
        <f t="shared" si="805"/>
        <v>1212.4328643900001</v>
      </c>
      <c r="AG1453" s="177">
        <f t="shared" si="791"/>
        <v>1237.15593838</v>
      </c>
      <c r="AH1453" s="188">
        <f t="shared" si="804"/>
        <v>0</v>
      </c>
      <c r="AI1453" s="188"/>
      <c r="AJ1453" s="188"/>
      <c r="AK1453" s="188"/>
      <c r="AL1453" s="8"/>
      <c r="AM1453" s="8"/>
      <c r="AN1453" s="8"/>
      <c r="AO1453" s="8"/>
      <c r="AP1453" s="8"/>
      <c r="AQ1453" s="8"/>
      <c r="AR1453" s="5"/>
      <c r="AS1453" s="1"/>
      <c r="AT1453" s="8"/>
      <c r="AU1453" s="1"/>
      <c r="AV1453" s="1"/>
      <c r="AW1453" s="3"/>
      <c r="AX1453" s="3"/>
      <c r="AY1453" s="4"/>
      <c r="AZ1453" s="4"/>
      <c r="BA1453" s="4"/>
      <c r="BB1453" s="1"/>
      <c r="BC1453" s="1"/>
      <c r="BD1453" s="1"/>
      <c r="BE1453" s="1"/>
      <c r="BF1453" s="1"/>
      <c r="BG1453" s="1"/>
      <c r="BH1453" s="1"/>
      <c r="BI1453" s="1"/>
    </row>
    <row r="1454" spans="1:206" x14ac:dyDescent="0.2">
      <c r="A1454" s="125">
        <f t="shared" si="792"/>
        <v>43345</v>
      </c>
      <c r="B1454" s="177">
        <f t="shared" si="777"/>
        <v>283860.93980663916</v>
      </c>
      <c r="C1454" s="3">
        <f t="shared" si="793"/>
        <v>38321226.873896286</v>
      </c>
      <c r="D1454" s="177">
        <f t="shared" si="794"/>
        <v>221666.04421175001</v>
      </c>
      <c r="E1454" s="177">
        <f t="shared" si="795"/>
        <v>20737.1393866</v>
      </c>
      <c r="F1454" s="178">
        <f t="shared" si="778"/>
        <v>200928.90482515001</v>
      </c>
      <c r="G1454" s="179">
        <f t="shared" si="796"/>
        <v>5044.46</v>
      </c>
      <c r="H1454" s="180">
        <f>IF(AND(N1454=1,N1453&gt;1),VLOOKUP(A1453,[1]Plan1!$CW$105:$CY$215,3),H1453)</f>
        <v>5061.1099999999997</v>
      </c>
      <c r="I1454" s="181">
        <f t="shared" si="779"/>
        <v>43262</v>
      </c>
      <c r="J1454" s="181">
        <f t="shared" si="797"/>
        <v>43292</v>
      </c>
      <c r="K1454" s="182">
        <f t="shared" si="780"/>
        <v>3.3006506147337245E-3</v>
      </c>
      <c r="L1454" s="213">
        <f t="shared" si="798"/>
        <v>43353</v>
      </c>
      <c r="M1454" s="183">
        <f t="shared" si="799"/>
        <v>20</v>
      </c>
      <c r="N1454" s="183">
        <f t="shared" si="781"/>
        <v>16</v>
      </c>
      <c r="O1454" s="177">
        <f t="shared" si="782"/>
        <v>1.0026396500000001</v>
      </c>
      <c r="P1454" s="184">
        <f t="shared" si="808"/>
        <v>1.01260014</v>
      </c>
      <c r="Q1454" s="184">
        <f t="shared" si="800"/>
        <v>1.2742641171552151</v>
      </c>
      <c r="R1454" s="177">
        <f t="shared" si="807"/>
        <v>1.2776277199999999</v>
      </c>
      <c r="S1454" s="177">
        <f t="shared" si="801"/>
        <v>1.24951879</v>
      </c>
      <c r="T1454" s="177">
        <f t="shared" si="783"/>
        <v>276975.88734755001</v>
      </c>
      <c r="U1454" s="177">
        <f t="shared" si="784"/>
        <v>5174.3059278057735</v>
      </c>
      <c r="V1454" s="177">
        <f t="shared" si="785"/>
        <v>55783.433728703378</v>
      </c>
      <c r="W1454" s="177">
        <f t="shared" si="786"/>
        <v>282623.78386825917</v>
      </c>
      <c r="X1454" s="185">
        <f t="shared" si="787"/>
        <v>0</v>
      </c>
      <c r="Y1454" s="177">
        <f t="shared" si="788"/>
        <v>0</v>
      </c>
      <c r="Z1454" s="186">
        <f t="shared" si="789"/>
        <v>0</v>
      </c>
      <c r="AA1454" s="177">
        <f t="shared" si="802"/>
        <v>0</v>
      </c>
      <c r="AB1454" s="187">
        <f t="shared" si="803"/>
        <v>7.1215000000000001E-2</v>
      </c>
      <c r="AC1454" s="185">
        <f t="shared" si="790"/>
        <v>16</v>
      </c>
      <c r="AD1454" s="185">
        <v>252</v>
      </c>
      <c r="AE1454" s="184">
        <f t="shared" si="806"/>
        <v>1.0043773949999999</v>
      </c>
      <c r="AF1454" s="177">
        <f t="shared" si="805"/>
        <v>1212.4328643900001</v>
      </c>
      <c r="AG1454" s="177">
        <f t="shared" si="791"/>
        <v>1237.15593838</v>
      </c>
      <c r="AH1454" s="188">
        <f t="shared" si="804"/>
        <v>0</v>
      </c>
      <c r="AI1454" s="188"/>
      <c r="AJ1454" s="188"/>
      <c r="AK1454" s="188"/>
      <c r="AL1454" s="8"/>
      <c r="AM1454" s="8"/>
      <c r="AN1454" s="8"/>
      <c r="AO1454" s="8"/>
      <c r="AP1454" s="8"/>
      <c r="AQ1454" s="8"/>
      <c r="AR1454" s="5"/>
      <c r="AS1454" s="1"/>
      <c r="AT1454" s="8"/>
      <c r="AU1454" s="1"/>
      <c r="AV1454" s="1"/>
      <c r="AW1454" s="3"/>
      <c r="AX1454" s="3"/>
      <c r="AY1454" s="4"/>
      <c r="AZ1454" s="4"/>
      <c r="BA1454" s="4"/>
      <c r="BB1454" s="1"/>
      <c r="BC1454" s="1"/>
      <c r="BD1454" s="1"/>
      <c r="BE1454" s="1"/>
      <c r="BF1454" s="1"/>
      <c r="BG1454" s="1"/>
      <c r="BH1454" s="1"/>
      <c r="BI1454" s="1"/>
    </row>
    <row r="1455" spans="1:206" x14ac:dyDescent="0.2">
      <c r="A1455" s="125">
        <f t="shared" si="792"/>
        <v>43346</v>
      </c>
      <c r="B1455" s="177">
        <f t="shared" si="777"/>
        <v>283860.93980663916</v>
      </c>
      <c r="C1455" s="3">
        <f t="shared" si="793"/>
        <v>38321226.873896286</v>
      </c>
      <c r="D1455" s="177">
        <f t="shared" si="794"/>
        <v>221666.04421175001</v>
      </c>
      <c r="E1455" s="177">
        <f t="shared" si="795"/>
        <v>20737.1393866</v>
      </c>
      <c r="F1455" s="178">
        <f t="shared" si="778"/>
        <v>200928.90482515001</v>
      </c>
      <c r="G1455" s="179">
        <f t="shared" si="796"/>
        <v>5044.46</v>
      </c>
      <c r="H1455" s="180">
        <f>IF(AND(N1455=1,N1454&gt;1),VLOOKUP(A1454,[1]Plan1!$CW$105:$CY$215,3),H1454)</f>
        <v>5061.1099999999997</v>
      </c>
      <c r="I1455" s="181">
        <f t="shared" si="779"/>
        <v>43262</v>
      </c>
      <c r="J1455" s="181">
        <f t="shared" si="797"/>
        <v>43292</v>
      </c>
      <c r="K1455" s="182">
        <f t="shared" si="780"/>
        <v>3.3006506147337245E-3</v>
      </c>
      <c r="L1455" s="213">
        <f t="shared" si="798"/>
        <v>43353</v>
      </c>
      <c r="M1455" s="183">
        <f t="shared" si="799"/>
        <v>20</v>
      </c>
      <c r="N1455" s="183">
        <f t="shared" si="781"/>
        <v>16</v>
      </c>
      <c r="O1455" s="177">
        <f t="shared" si="782"/>
        <v>1.0026396500000001</v>
      </c>
      <c r="P1455" s="184">
        <f t="shared" si="808"/>
        <v>1.01260014</v>
      </c>
      <c r="Q1455" s="184">
        <f t="shared" si="800"/>
        <v>1.2742641171552151</v>
      </c>
      <c r="R1455" s="177">
        <f t="shared" si="807"/>
        <v>1.2776277199999999</v>
      </c>
      <c r="S1455" s="177">
        <f t="shared" si="801"/>
        <v>1.24951879</v>
      </c>
      <c r="T1455" s="177">
        <f t="shared" si="783"/>
        <v>276975.88734755001</v>
      </c>
      <c r="U1455" s="177">
        <f t="shared" si="784"/>
        <v>5174.3059278057735</v>
      </c>
      <c r="V1455" s="177">
        <f t="shared" si="785"/>
        <v>55783.433728703378</v>
      </c>
      <c r="W1455" s="177">
        <f t="shared" si="786"/>
        <v>282623.78386825917</v>
      </c>
      <c r="X1455" s="185">
        <f t="shared" si="787"/>
        <v>0</v>
      </c>
      <c r="Y1455" s="177">
        <f t="shared" si="788"/>
        <v>0</v>
      </c>
      <c r="Z1455" s="186">
        <f t="shared" si="789"/>
        <v>0</v>
      </c>
      <c r="AA1455" s="177">
        <f t="shared" si="802"/>
        <v>0</v>
      </c>
      <c r="AB1455" s="187">
        <f t="shared" si="803"/>
        <v>7.1215000000000001E-2</v>
      </c>
      <c r="AC1455" s="185">
        <f t="shared" si="790"/>
        <v>16</v>
      </c>
      <c r="AD1455" s="185">
        <v>252</v>
      </c>
      <c r="AE1455" s="184">
        <f t="shared" si="806"/>
        <v>1.0043773949999999</v>
      </c>
      <c r="AF1455" s="177">
        <f t="shared" si="805"/>
        <v>1212.4328643900001</v>
      </c>
      <c r="AG1455" s="177">
        <f t="shared" si="791"/>
        <v>1237.15593838</v>
      </c>
      <c r="AH1455" s="188">
        <f t="shared" si="804"/>
        <v>0</v>
      </c>
      <c r="AI1455" s="188"/>
      <c r="AJ1455" s="188"/>
      <c r="AK1455" s="188"/>
      <c r="AL1455" s="8"/>
      <c r="AM1455" s="8"/>
      <c r="AN1455" s="8"/>
      <c r="AO1455" s="8"/>
      <c r="AP1455" s="8"/>
      <c r="AQ1455" s="8"/>
      <c r="AR1455" s="5"/>
      <c r="AS1455" s="1"/>
      <c r="AT1455" s="8"/>
      <c r="AU1455" s="1"/>
      <c r="AV1455" s="1"/>
      <c r="AW1455" s="3"/>
      <c r="AX1455" s="3"/>
      <c r="AY1455" s="4"/>
      <c r="AZ1455" s="4"/>
      <c r="BA1455" s="4"/>
      <c r="BB1455" s="1"/>
      <c r="BC1455" s="1"/>
      <c r="BD1455" s="1"/>
      <c r="BE1455" s="1"/>
      <c r="BF1455" s="1"/>
      <c r="BG1455" s="1"/>
      <c r="BH1455" s="1"/>
      <c r="BI1455" s="1"/>
    </row>
    <row r="1456" spans="1:206" x14ac:dyDescent="0.2">
      <c r="A1456" s="125">
        <f t="shared" si="792"/>
        <v>43347</v>
      </c>
      <c r="B1456" s="177">
        <f t="shared" si="777"/>
        <v>283980.93604429392</v>
      </c>
      <c r="C1456" s="3">
        <f t="shared" si="793"/>
        <v>38337426.365979679</v>
      </c>
      <c r="D1456" s="177">
        <f t="shared" si="794"/>
        <v>221666.04421175001</v>
      </c>
      <c r="E1456" s="177">
        <f t="shared" si="795"/>
        <v>20737.1393866</v>
      </c>
      <c r="F1456" s="178">
        <f t="shared" si="778"/>
        <v>200928.90482515001</v>
      </c>
      <c r="G1456" s="179">
        <f t="shared" si="796"/>
        <v>5044.46</v>
      </c>
      <c r="H1456" s="180">
        <f>IF(AND(N1456=1,N1455&gt;1),VLOOKUP(A1455,[1]Plan1!$CW$105:$CY$215,3),H1455)</f>
        <v>5061.1099999999997</v>
      </c>
      <c r="I1456" s="181">
        <f t="shared" si="779"/>
        <v>43262</v>
      </c>
      <c r="J1456" s="181">
        <f t="shared" si="797"/>
        <v>43292</v>
      </c>
      <c r="K1456" s="182">
        <f t="shared" si="780"/>
        <v>3.3006506147337245E-3</v>
      </c>
      <c r="L1456" s="213">
        <f t="shared" si="798"/>
        <v>43353</v>
      </c>
      <c r="M1456" s="183">
        <f t="shared" si="799"/>
        <v>20</v>
      </c>
      <c r="N1456" s="183">
        <f t="shared" si="781"/>
        <v>17</v>
      </c>
      <c r="O1456" s="177">
        <f t="shared" si="782"/>
        <v>1.00280485</v>
      </c>
      <c r="P1456" s="184">
        <f t="shared" si="808"/>
        <v>1.01260014</v>
      </c>
      <c r="Q1456" s="184">
        <f t="shared" si="800"/>
        <v>1.2742641171552151</v>
      </c>
      <c r="R1456" s="177">
        <f t="shared" si="807"/>
        <v>1.27783823</v>
      </c>
      <c r="S1456" s="177">
        <f t="shared" si="801"/>
        <v>1.24951879</v>
      </c>
      <c r="T1456" s="177">
        <f t="shared" si="783"/>
        <v>276975.88734755001</v>
      </c>
      <c r="U1456" s="177">
        <f t="shared" si="784"/>
        <v>5174.3059278057735</v>
      </c>
      <c r="V1456" s="177">
        <f t="shared" si="785"/>
        <v>55825.731272458128</v>
      </c>
      <c r="W1456" s="177">
        <f t="shared" si="786"/>
        <v>282666.08141201391</v>
      </c>
      <c r="X1456" s="185">
        <f t="shared" si="787"/>
        <v>0</v>
      </c>
      <c r="Y1456" s="177">
        <f t="shared" si="788"/>
        <v>0</v>
      </c>
      <c r="Z1456" s="186">
        <f t="shared" si="789"/>
        <v>0</v>
      </c>
      <c r="AA1456" s="177">
        <f t="shared" si="802"/>
        <v>0</v>
      </c>
      <c r="AB1456" s="187">
        <f t="shared" si="803"/>
        <v>7.1215000000000001E-2</v>
      </c>
      <c r="AC1456" s="185">
        <f t="shared" si="790"/>
        <v>17</v>
      </c>
      <c r="AD1456" s="185">
        <v>252</v>
      </c>
      <c r="AE1456" s="184">
        <f t="shared" si="806"/>
        <v>1.004651618</v>
      </c>
      <c r="AF1456" s="177">
        <f t="shared" si="805"/>
        <v>1288.38602315</v>
      </c>
      <c r="AG1456" s="177">
        <f t="shared" si="791"/>
        <v>1314.85463228</v>
      </c>
      <c r="AH1456" s="188">
        <f t="shared" si="804"/>
        <v>0</v>
      </c>
      <c r="AI1456" s="188"/>
      <c r="AJ1456" s="188"/>
      <c r="AK1456" s="188"/>
      <c r="AL1456" s="8"/>
      <c r="AM1456" s="8"/>
      <c r="AN1456" s="8"/>
      <c r="AO1456" s="8"/>
      <c r="AP1456" s="8"/>
      <c r="AQ1456" s="8"/>
      <c r="AR1456" s="5"/>
      <c r="AS1456" s="1"/>
      <c r="AT1456" s="8"/>
      <c r="AU1456" s="1"/>
      <c r="AV1456" s="1"/>
      <c r="AW1456" s="3"/>
      <c r="AX1456" s="3"/>
      <c r="AY1456" s="4"/>
      <c r="AZ1456" s="4"/>
      <c r="BA1456" s="4"/>
      <c r="BB1456" s="1"/>
      <c r="BC1456" s="1"/>
      <c r="BD1456" s="1"/>
      <c r="BE1456" s="1"/>
      <c r="BF1456" s="1"/>
      <c r="BG1456" s="1"/>
      <c r="BH1456" s="1"/>
      <c r="BI1456" s="1"/>
    </row>
    <row r="1457" spans="1:206" x14ac:dyDescent="0.2">
      <c r="A1457" s="125">
        <f t="shared" si="792"/>
        <v>43348</v>
      </c>
      <c r="B1457" s="177">
        <f t="shared" si="777"/>
        <v>284100.98649622389</v>
      </c>
      <c r="C1457" s="3">
        <f t="shared" si="793"/>
        <v>38353633.176990226</v>
      </c>
      <c r="D1457" s="177">
        <f t="shared" si="794"/>
        <v>221666.04421175001</v>
      </c>
      <c r="E1457" s="177">
        <f t="shared" si="795"/>
        <v>20737.1393866</v>
      </c>
      <c r="F1457" s="178">
        <f t="shared" si="778"/>
        <v>200928.90482515001</v>
      </c>
      <c r="G1457" s="179">
        <f t="shared" si="796"/>
        <v>5044.46</v>
      </c>
      <c r="H1457" s="180">
        <f>IF(AND(N1457=1,N1456&gt;1),VLOOKUP(A1456,[1]Plan1!$CW$105:$CY$215,3),H1456)</f>
        <v>5061.1099999999997</v>
      </c>
      <c r="I1457" s="181">
        <f t="shared" si="779"/>
        <v>43262</v>
      </c>
      <c r="J1457" s="181">
        <f t="shared" si="797"/>
        <v>43292</v>
      </c>
      <c r="K1457" s="182">
        <f t="shared" si="780"/>
        <v>3.3006506147337245E-3</v>
      </c>
      <c r="L1457" s="213">
        <f t="shared" si="798"/>
        <v>43353</v>
      </c>
      <c r="M1457" s="183">
        <f t="shared" si="799"/>
        <v>20</v>
      </c>
      <c r="N1457" s="183">
        <f t="shared" si="781"/>
        <v>18</v>
      </c>
      <c r="O1457" s="177">
        <f t="shared" si="782"/>
        <v>1.00297009</v>
      </c>
      <c r="P1457" s="184">
        <f t="shared" si="808"/>
        <v>1.01260014</v>
      </c>
      <c r="Q1457" s="184">
        <f t="shared" si="800"/>
        <v>1.2742641171552151</v>
      </c>
      <c r="R1457" s="177">
        <f t="shared" si="807"/>
        <v>1.2780487899999999</v>
      </c>
      <c r="S1457" s="177">
        <f t="shared" si="801"/>
        <v>1.24951879</v>
      </c>
      <c r="T1457" s="177">
        <f t="shared" si="783"/>
        <v>276975.88734755001</v>
      </c>
      <c r="U1457" s="177">
        <f t="shared" si="784"/>
        <v>5174.3059278057735</v>
      </c>
      <c r="V1457" s="177">
        <f t="shared" si="785"/>
        <v>55868.038862658104</v>
      </c>
      <c r="W1457" s="177">
        <f t="shared" si="786"/>
        <v>282708.38900221389</v>
      </c>
      <c r="X1457" s="185">
        <f t="shared" si="787"/>
        <v>0</v>
      </c>
      <c r="Y1457" s="177">
        <f t="shared" si="788"/>
        <v>0</v>
      </c>
      <c r="Z1457" s="186">
        <f t="shared" si="789"/>
        <v>0</v>
      </c>
      <c r="AA1457" s="177">
        <f t="shared" si="802"/>
        <v>0</v>
      </c>
      <c r="AB1457" s="187">
        <f t="shared" si="803"/>
        <v>7.1215000000000001E-2</v>
      </c>
      <c r="AC1457" s="185">
        <f t="shared" si="790"/>
        <v>18</v>
      </c>
      <c r="AD1457" s="185">
        <v>252</v>
      </c>
      <c r="AE1457" s="184">
        <f t="shared" si="806"/>
        <v>1.0049259150000001</v>
      </c>
      <c r="AF1457" s="177">
        <f t="shared" si="805"/>
        <v>1364.3596781199999</v>
      </c>
      <c r="AG1457" s="177">
        <f t="shared" si="791"/>
        <v>1392.59749401</v>
      </c>
      <c r="AH1457" s="188">
        <f t="shared" si="804"/>
        <v>0</v>
      </c>
      <c r="AI1457" s="188"/>
      <c r="AJ1457" s="188"/>
      <c r="AK1457" s="188"/>
      <c r="AL1457" s="8"/>
      <c r="AM1457" s="8"/>
      <c r="AN1457" s="8"/>
      <c r="AO1457" s="8"/>
      <c r="AP1457" s="8"/>
      <c r="AQ1457" s="8"/>
      <c r="AR1457" s="5"/>
      <c r="AS1457" s="1"/>
      <c r="AT1457" s="8"/>
      <c r="AU1457" s="1"/>
      <c r="AV1457" s="1"/>
      <c r="AW1457" s="3"/>
      <c r="AX1457" s="3"/>
      <c r="AY1457" s="4"/>
      <c r="AZ1457" s="4"/>
      <c r="BA1457" s="4"/>
      <c r="BB1457" s="1"/>
      <c r="BC1457" s="1"/>
      <c r="BD1457" s="1"/>
      <c r="BE1457" s="1"/>
      <c r="BF1457" s="1"/>
      <c r="BG1457" s="1"/>
      <c r="BH1457" s="1"/>
      <c r="BI1457" s="1"/>
    </row>
    <row r="1458" spans="1:206" x14ac:dyDescent="0.2">
      <c r="A1458" s="125">
        <f t="shared" si="792"/>
        <v>43349</v>
      </c>
      <c r="B1458" s="177">
        <f t="shared" si="777"/>
        <v>284221.08770610101</v>
      </c>
      <c r="C1458" s="3">
        <f t="shared" si="793"/>
        <v>38369846.840323634</v>
      </c>
      <c r="D1458" s="177">
        <f t="shared" si="794"/>
        <v>221666.04421175001</v>
      </c>
      <c r="E1458" s="177">
        <f t="shared" si="795"/>
        <v>20737.1393866</v>
      </c>
      <c r="F1458" s="178">
        <f t="shared" si="778"/>
        <v>200928.90482515001</v>
      </c>
      <c r="G1458" s="179">
        <f t="shared" si="796"/>
        <v>5044.46</v>
      </c>
      <c r="H1458" s="180">
        <f>IF(AND(N1458=1,N1457&gt;1),VLOOKUP(A1457,[1]Plan1!$CW$105:$CY$215,3),H1457)</f>
        <v>5061.1099999999997</v>
      </c>
      <c r="I1458" s="181">
        <f t="shared" si="779"/>
        <v>43262</v>
      </c>
      <c r="J1458" s="181">
        <f t="shared" si="797"/>
        <v>43292</v>
      </c>
      <c r="K1458" s="182">
        <f t="shared" si="780"/>
        <v>3.3006506147337245E-3</v>
      </c>
      <c r="L1458" s="213">
        <f t="shared" si="798"/>
        <v>43353</v>
      </c>
      <c r="M1458" s="183">
        <f t="shared" si="799"/>
        <v>20</v>
      </c>
      <c r="N1458" s="183">
        <f t="shared" si="781"/>
        <v>19</v>
      </c>
      <c r="O1458" s="177">
        <f t="shared" si="782"/>
        <v>1.00313535</v>
      </c>
      <c r="P1458" s="184">
        <f t="shared" si="808"/>
        <v>1.01260014</v>
      </c>
      <c r="Q1458" s="184">
        <f t="shared" si="800"/>
        <v>1.2742641171552151</v>
      </c>
      <c r="R1458" s="177">
        <f t="shared" si="807"/>
        <v>1.2782593799999999</v>
      </c>
      <c r="S1458" s="177">
        <f t="shared" si="801"/>
        <v>1.24951879</v>
      </c>
      <c r="T1458" s="177">
        <f t="shared" si="783"/>
        <v>276975.88734755001</v>
      </c>
      <c r="U1458" s="177">
        <f t="shared" si="784"/>
        <v>5174.3059278057735</v>
      </c>
      <c r="V1458" s="177">
        <f t="shared" si="785"/>
        <v>55910.35248072524</v>
      </c>
      <c r="W1458" s="177">
        <f t="shared" si="786"/>
        <v>282750.70262028102</v>
      </c>
      <c r="X1458" s="185">
        <f t="shared" si="787"/>
        <v>0</v>
      </c>
      <c r="Y1458" s="177">
        <f t="shared" si="788"/>
        <v>0</v>
      </c>
      <c r="Z1458" s="186">
        <f t="shared" si="789"/>
        <v>0</v>
      </c>
      <c r="AA1458" s="177">
        <f t="shared" si="802"/>
        <v>0</v>
      </c>
      <c r="AB1458" s="187">
        <f t="shared" si="803"/>
        <v>7.1215000000000001E-2</v>
      </c>
      <c r="AC1458" s="185">
        <f t="shared" si="790"/>
        <v>19</v>
      </c>
      <c r="AD1458" s="185">
        <v>252</v>
      </c>
      <c r="AE1458" s="184">
        <f t="shared" si="806"/>
        <v>1.0052002879999999</v>
      </c>
      <c r="AF1458" s="177">
        <f t="shared" si="805"/>
        <v>1440.3543832600001</v>
      </c>
      <c r="AG1458" s="177">
        <f t="shared" si="791"/>
        <v>1470.3850858200001</v>
      </c>
      <c r="AH1458" s="188">
        <f t="shared" si="804"/>
        <v>0</v>
      </c>
      <c r="AI1458" s="188"/>
      <c r="AJ1458" s="188"/>
      <c r="AK1458" s="188"/>
      <c r="AL1458" s="8"/>
      <c r="AM1458" s="8"/>
      <c r="AN1458" s="8"/>
      <c r="AO1458" s="8"/>
      <c r="AP1458" s="8"/>
      <c r="AQ1458" s="8"/>
      <c r="AR1458" s="5"/>
      <c r="AS1458" s="1"/>
      <c r="AT1458" s="8"/>
      <c r="AU1458" s="1"/>
      <c r="AV1458" s="1"/>
      <c r="AW1458" s="3"/>
      <c r="AX1458" s="3"/>
      <c r="AY1458" s="4"/>
      <c r="AZ1458" s="4"/>
      <c r="BA1458" s="4"/>
      <c r="BB1458" s="1"/>
      <c r="BC1458" s="1"/>
      <c r="BD1458" s="1"/>
      <c r="BE1458" s="1"/>
      <c r="BF1458" s="1"/>
      <c r="BG1458" s="1"/>
      <c r="BH1458" s="1"/>
      <c r="BI1458" s="1"/>
    </row>
    <row r="1459" spans="1:206" x14ac:dyDescent="0.2">
      <c r="A1459" s="125">
        <f t="shared" si="792"/>
        <v>43350</v>
      </c>
      <c r="B1459" s="177">
        <f t="shared" si="777"/>
        <v>284341.24114325433</v>
      </c>
      <c r="C1459" s="3">
        <f t="shared" si="793"/>
        <v>38386067.554339334</v>
      </c>
      <c r="D1459" s="177">
        <f t="shared" si="794"/>
        <v>221666.04421175001</v>
      </c>
      <c r="E1459" s="177">
        <f t="shared" si="795"/>
        <v>20737.1393866</v>
      </c>
      <c r="F1459" s="178">
        <f t="shared" si="778"/>
        <v>200928.90482515001</v>
      </c>
      <c r="G1459" s="179">
        <f t="shared" si="796"/>
        <v>5044.46</v>
      </c>
      <c r="H1459" s="180">
        <f>IF(AND(N1459=1,N1458&gt;1),VLOOKUP(A1458,[1]Plan1!$CW$105:$CY$215,3),H1458)</f>
        <v>5061.1099999999997</v>
      </c>
      <c r="I1459" s="181">
        <f t="shared" si="779"/>
        <v>43262</v>
      </c>
      <c r="J1459" s="181">
        <f t="shared" si="797"/>
        <v>43292</v>
      </c>
      <c r="K1459" s="182">
        <f t="shared" si="780"/>
        <v>3.3006506147337245E-3</v>
      </c>
      <c r="L1459" s="213">
        <f t="shared" si="798"/>
        <v>43353</v>
      </c>
      <c r="M1459" s="183">
        <f t="shared" si="799"/>
        <v>20</v>
      </c>
      <c r="N1459" s="183">
        <f t="shared" si="781"/>
        <v>20</v>
      </c>
      <c r="O1459" s="177">
        <f t="shared" si="782"/>
        <v>1.0033006499999999</v>
      </c>
      <c r="P1459" s="184">
        <f t="shared" si="808"/>
        <v>1.01260014</v>
      </c>
      <c r="Q1459" s="184">
        <f t="shared" si="800"/>
        <v>1.2742641171552151</v>
      </c>
      <c r="R1459" s="177">
        <f t="shared" si="807"/>
        <v>1.2784700099999999</v>
      </c>
      <c r="S1459" s="177">
        <f t="shared" si="801"/>
        <v>1.24951879</v>
      </c>
      <c r="T1459" s="177">
        <f t="shared" si="783"/>
        <v>276975.88734755001</v>
      </c>
      <c r="U1459" s="177">
        <f t="shared" si="784"/>
        <v>5174.3059278057735</v>
      </c>
      <c r="V1459" s="177">
        <f t="shared" si="785"/>
        <v>55952.67413594856</v>
      </c>
      <c r="W1459" s="177">
        <f t="shared" si="786"/>
        <v>282793.02427550434</v>
      </c>
      <c r="X1459" s="185">
        <f t="shared" si="787"/>
        <v>0</v>
      </c>
      <c r="Y1459" s="177">
        <f t="shared" si="788"/>
        <v>0</v>
      </c>
      <c r="Z1459" s="186">
        <f t="shared" si="789"/>
        <v>0</v>
      </c>
      <c r="AA1459" s="177">
        <f t="shared" si="802"/>
        <v>0</v>
      </c>
      <c r="AB1459" s="187">
        <f t="shared" si="803"/>
        <v>7.1215000000000001E-2</v>
      </c>
      <c r="AC1459" s="185">
        <f t="shared" si="790"/>
        <v>20</v>
      </c>
      <c r="AD1459" s="185">
        <v>252</v>
      </c>
      <c r="AE1459" s="184">
        <f t="shared" si="806"/>
        <v>1.005474735</v>
      </c>
      <c r="AF1459" s="177">
        <f t="shared" si="805"/>
        <v>1516.3695846099999</v>
      </c>
      <c r="AG1459" s="177">
        <f t="shared" si="791"/>
        <v>1548.2168677499999</v>
      </c>
      <c r="AH1459" s="188">
        <f t="shared" si="804"/>
        <v>0</v>
      </c>
      <c r="AI1459" s="188"/>
      <c r="AJ1459" s="188"/>
      <c r="AK1459" s="188"/>
      <c r="AL1459" s="8"/>
      <c r="AM1459" s="8"/>
      <c r="AN1459" s="8"/>
      <c r="AO1459" s="8"/>
      <c r="AP1459" s="8"/>
      <c r="AQ1459" s="8"/>
      <c r="AR1459" s="5"/>
      <c r="AS1459" s="1"/>
      <c r="AT1459" s="8"/>
      <c r="AU1459" s="1"/>
      <c r="AV1459" s="1"/>
      <c r="AW1459" s="3"/>
      <c r="AX1459" s="3"/>
      <c r="AY1459" s="4"/>
      <c r="AZ1459" s="4"/>
      <c r="BA1459" s="4"/>
      <c r="BB1459" s="1"/>
      <c r="BC1459" s="1"/>
      <c r="BD1459" s="1"/>
      <c r="BE1459" s="1"/>
      <c r="BF1459" s="1"/>
      <c r="BG1459" s="1"/>
      <c r="BH1459" s="1"/>
      <c r="BI1459" s="1"/>
    </row>
    <row r="1460" spans="1:206" x14ac:dyDescent="0.2">
      <c r="A1460" s="125">
        <f t="shared" si="792"/>
        <v>43351</v>
      </c>
      <c r="B1460" s="177">
        <f t="shared" si="777"/>
        <v>284341.24114325433</v>
      </c>
      <c r="C1460" s="3">
        <f t="shared" si="793"/>
        <v>38386067.554339334</v>
      </c>
      <c r="D1460" s="177">
        <f t="shared" si="794"/>
        <v>221666.04421175001</v>
      </c>
      <c r="E1460" s="177">
        <f t="shared" si="795"/>
        <v>20737.1393866</v>
      </c>
      <c r="F1460" s="178">
        <f t="shared" si="778"/>
        <v>200928.90482515001</v>
      </c>
      <c r="G1460" s="179">
        <f t="shared" si="796"/>
        <v>5044.46</v>
      </c>
      <c r="H1460" s="180">
        <f>IF(AND(N1460=1,N1459&gt;1),VLOOKUP(A1459,[1]Plan1!$CW$105:$CY$215,3),H1459)</f>
        <v>5061.1099999999997</v>
      </c>
      <c r="I1460" s="181">
        <f t="shared" si="779"/>
        <v>43262</v>
      </c>
      <c r="J1460" s="181">
        <f t="shared" si="797"/>
        <v>43292</v>
      </c>
      <c r="K1460" s="182">
        <f t="shared" si="780"/>
        <v>3.3006506147337245E-3</v>
      </c>
      <c r="L1460" s="213">
        <f t="shared" si="798"/>
        <v>43353</v>
      </c>
      <c r="M1460" s="183">
        <f t="shared" si="799"/>
        <v>20</v>
      </c>
      <c r="N1460" s="183">
        <f t="shared" si="781"/>
        <v>20</v>
      </c>
      <c r="O1460" s="177">
        <f t="shared" si="782"/>
        <v>1.0033006499999999</v>
      </c>
      <c r="P1460" s="184">
        <f t="shared" si="808"/>
        <v>1.01260014</v>
      </c>
      <c r="Q1460" s="184">
        <f t="shared" si="800"/>
        <v>1.2742641171552151</v>
      </c>
      <c r="R1460" s="177">
        <f t="shared" si="807"/>
        <v>1.2784700099999999</v>
      </c>
      <c r="S1460" s="177">
        <f t="shared" si="801"/>
        <v>1.24951879</v>
      </c>
      <c r="T1460" s="177">
        <f t="shared" si="783"/>
        <v>276975.88734755001</v>
      </c>
      <c r="U1460" s="177">
        <f t="shared" si="784"/>
        <v>5174.3059278057735</v>
      </c>
      <c r="V1460" s="177">
        <f t="shared" si="785"/>
        <v>55952.67413594856</v>
      </c>
      <c r="W1460" s="177">
        <f t="shared" si="786"/>
        <v>282793.02427550434</v>
      </c>
      <c r="X1460" s="185">
        <f t="shared" si="787"/>
        <v>0</v>
      </c>
      <c r="Y1460" s="177">
        <f t="shared" si="788"/>
        <v>0</v>
      </c>
      <c r="Z1460" s="186">
        <f t="shared" si="789"/>
        <v>0</v>
      </c>
      <c r="AA1460" s="177">
        <f t="shared" si="802"/>
        <v>0</v>
      </c>
      <c r="AB1460" s="187">
        <f t="shared" si="803"/>
        <v>7.1215000000000001E-2</v>
      </c>
      <c r="AC1460" s="185">
        <f t="shared" si="790"/>
        <v>20</v>
      </c>
      <c r="AD1460" s="185">
        <v>252</v>
      </c>
      <c r="AE1460" s="184">
        <f t="shared" si="806"/>
        <v>1.005474735</v>
      </c>
      <c r="AF1460" s="177">
        <f t="shared" si="805"/>
        <v>1516.3695846099999</v>
      </c>
      <c r="AG1460" s="177">
        <f t="shared" si="791"/>
        <v>1548.2168677499999</v>
      </c>
      <c r="AH1460" s="188">
        <f t="shared" si="804"/>
        <v>0</v>
      </c>
      <c r="AI1460" s="188"/>
      <c r="AJ1460" s="188"/>
      <c r="AK1460" s="188"/>
      <c r="AL1460" s="8"/>
      <c r="AM1460" s="8"/>
      <c r="AN1460" s="8"/>
      <c r="AO1460" s="8"/>
      <c r="AP1460" s="8"/>
      <c r="AQ1460" s="8"/>
      <c r="AR1460" s="5"/>
      <c r="AS1460" s="1"/>
      <c r="AT1460" s="8"/>
      <c r="AU1460" s="1"/>
      <c r="AV1460" s="1"/>
      <c r="AW1460" s="3"/>
      <c r="AX1460" s="3"/>
      <c r="AY1460" s="4"/>
      <c r="AZ1460" s="4"/>
      <c r="BA1460" s="4"/>
      <c r="BB1460" s="1"/>
      <c r="BC1460" s="1"/>
      <c r="BD1460" s="1"/>
      <c r="BE1460" s="1"/>
      <c r="BF1460" s="1"/>
      <c r="BG1460" s="1"/>
      <c r="BH1460" s="1"/>
      <c r="BI1460" s="1"/>
    </row>
    <row r="1461" spans="1:206" x14ac:dyDescent="0.2">
      <c r="A1461" s="125">
        <f t="shared" si="792"/>
        <v>43352</v>
      </c>
      <c r="B1461" s="177">
        <f t="shared" si="777"/>
        <v>284341.24114325433</v>
      </c>
      <c r="C1461" s="3">
        <f t="shared" si="793"/>
        <v>38386067.554339334</v>
      </c>
      <c r="D1461" s="177">
        <f t="shared" si="794"/>
        <v>221666.04421175001</v>
      </c>
      <c r="E1461" s="177">
        <f t="shared" si="795"/>
        <v>20737.1393866</v>
      </c>
      <c r="F1461" s="178">
        <f t="shared" si="778"/>
        <v>200928.90482515001</v>
      </c>
      <c r="G1461" s="179">
        <f t="shared" si="796"/>
        <v>5044.46</v>
      </c>
      <c r="H1461" s="180">
        <f>IF(AND(N1461=1,N1460&gt;1),VLOOKUP(A1460,[1]Plan1!$CW$105:$CY$215,3),H1460)</f>
        <v>5061.1099999999997</v>
      </c>
      <c r="I1461" s="181">
        <f t="shared" si="779"/>
        <v>43262</v>
      </c>
      <c r="J1461" s="181">
        <f t="shared" si="797"/>
        <v>43292</v>
      </c>
      <c r="K1461" s="182">
        <f t="shared" si="780"/>
        <v>3.3006506147337245E-3</v>
      </c>
      <c r="L1461" s="213">
        <f t="shared" si="798"/>
        <v>43353</v>
      </c>
      <c r="M1461" s="183">
        <f t="shared" si="799"/>
        <v>20</v>
      </c>
      <c r="N1461" s="183">
        <f t="shared" si="781"/>
        <v>20</v>
      </c>
      <c r="O1461" s="177">
        <f t="shared" si="782"/>
        <v>1.0033006499999999</v>
      </c>
      <c r="P1461" s="184">
        <f t="shared" si="808"/>
        <v>1.01260014</v>
      </c>
      <c r="Q1461" s="184">
        <f t="shared" si="800"/>
        <v>1.2742641171552151</v>
      </c>
      <c r="R1461" s="177">
        <f t="shared" si="807"/>
        <v>1.2784700099999999</v>
      </c>
      <c r="S1461" s="177">
        <f t="shared" si="801"/>
        <v>1.24951879</v>
      </c>
      <c r="T1461" s="177">
        <f t="shared" si="783"/>
        <v>276975.88734755001</v>
      </c>
      <c r="U1461" s="177">
        <f t="shared" si="784"/>
        <v>5174.3059278057735</v>
      </c>
      <c r="V1461" s="177">
        <f t="shared" si="785"/>
        <v>55952.67413594856</v>
      </c>
      <c r="W1461" s="177">
        <f t="shared" si="786"/>
        <v>282793.02427550434</v>
      </c>
      <c r="X1461" s="185">
        <f t="shared" si="787"/>
        <v>0</v>
      </c>
      <c r="Y1461" s="177">
        <f t="shared" si="788"/>
        <v>0</v>
      </c>
      <c r="Z1461" s="186">
        <f t="shared" si="789"/>
        <v>0</v>
      </c>
      <c r="AA1461" s="177">
        <f t="shared" si="802"/>
        <v>0</v>
      </c>
      <c r="AB1461" s="187">
        <f t="shared" si="803"/>
        <v>7.1215000000000001E-2</v>
      </c>
      <c r="AC1461" s="185">
        <f t="shared" si="790"/>
        <v>20</v>
      </c>
      <c r="AD1461" s="185">
        <v>252</v>
      </c>
      <c r="AE1461" s="184">
        <f t="shared" si="806"/>
        <v>1.005474735</v>
      </c>
      <c r="AF1461" s="177">
        <f t="shared" si="805"/>
        <v>1516.3695846099999</v>
      </c>
      <c r="AG1461" s="177">
        <f t="shared" si="791"/>
        <v>1548.2168677499999</v>
      </c>
      <c r="AH1461" s="188">
        <f t="shared" si="804"/>
        <v>0</v>
      </c>
      <c r="AI1461" s="188"/>
      <c r="AJ1461" s="188"/>
      <c r="AK1461" s="188"/>
      <c r="AL1461" s="8"/>
      <c r="AM1461" s="8"/>
      <c r="AN1461" s="8"/>
      <c r="AO1461" s="8"/>
      <c r="AP1461" s="8"/>
      <c r="AQ1461" s="8"/>
      <c r="AR1461" s="5"/>
      <c r="AS1461" s="1"/>
      <c r="AT1461" s="8"/>
      <c r="AU1461" s="1"/>
      <c r="AV1461" s="1"/>
      <c r="AW1461" s="3"/>
      <c r="AX1461" s="3"/>
      <c r="AY1461" s="4"/>
      <c r="AZ1461" s="4"/>
      <c r="BA1461" s="4"/>
      <c r="BB1461" s="1"/>
      <c r="BC1461" s="1"/>
      <c r="BD1461" s="1"/>
      <c r="BE1461" s="1"/>
      <c r="BF1461" s="1"/>
      <c r="BG1461" s="1"/>
      <c r="BH1461" s="1"/>
      <c r="BI1461" s="1"/>
    </row>
    <row r="1462" spans="1:206" x14ac:dyDescent="0.2">
      <c r="A1462" s="125">
        <f t="shared" si="792"/>
        <v>43353</v>
      </c>
      <c r="B1462" s="177">
        <f t="shared" si="777"/>
        <v>284341.24114325433</v>
      </c>
      <c r="C1462" s="3">
        <f t="shared" si="793"/>
        <v>38386067.554339334</v>
      </c>
      <c r="D1462" s="177">
        <f t="shared" si="794"/>
        <v>221666.04421175001</v>
      </c>
      <c r="E1462" s="177">
        <f t="shared" si="795"/>
        <v>20737.1393866</v>
      </c>
      <c r="F1462" s="178">
        <f t="shared" si="778"/>
        <v>200928.90482515001</v>
      </c>
      <c r="G1462" s="179">
        <f t="shared" si="796"/>
        <v>5044.46</v>
      </c>
      <c r="H1462" s="180">
        <f>IF(AND(N1462=1,N1461&gt;1),VLOOKUP(A1461,[1]Plan1!$CW$105:$CY$215,3),H1461)</f>
        <v>5061.1099999999997</v>
      </c>
      <c r="I1462" s="181">
        <f t="shared" si="779"/>
        <v>43262</v>
      </c>
      <c r="J1462" s="181">
        <f t="shared" si="797"/>
        <v>43292</v>
      </c>
      <c r="K1462" s="182">
        <f t="shared" si="780"/>
        <v>3.3006506147337245E-3</v>
      </c>
      <c r="L1462" s="213">
        <f t="shared" si="798"/>
        <v>43353</v>
      </c>
      <c r="M1462" s="183">
        <f t="shared" si="799"/>
        <v>20</v>
      </c>
      <c r="N1462" s="183">
        <f t="shared" si="781"/>
        <v>20</v>
      </c>
      <c r="O1462" s="177">
        <f t="shared" si="782"/>
        <v>1.0033006499999999</v>
      </c>
      <c r="P1462" s="184">
        <f t="shared" si="808"/>
        <v>1.01260014</v>
      </c>
      <c r="Q1462" s="184">
        <f t="shared" si="800"/>
        <v>1.2742641171552151</v>
      </c>
      <c r="R1462" s="177">
        <f t="shared" si="807"/>
        <v>1.2784700099999999</v>
      </c>
      <c r="S1462" s="177">
        <f t="shared" si="801"/>
        <v>1.24951879</v>
      </c>
      <c r="T1462" s="177">
        <f t="shared" si="783"/>
        <v>276975.88734755001</v>
      </c>
      <c r="U1462" s="177">
        <f t="shared" si="784"/>
        <v>5174.3059278057735</v>
      </c>
      <c r="V1462" s="177">
        <f t="shared" si="785"/>
        <v>55952.67413594856</v>
      </c>
      <c r="W1462" s="177">
        <f t="shared" si="786"/>
        <v>282793.02427550434</v>
      </c>
      <c r="X1462" s="185">
        <f t="shared" si="787"/>
        <v>48</v>
      </c>
      <c r="Y1462" s="177">
        <f t="shared" si="788"/>
        <v>2931.9767667800002</v>
      </c>
      <c r="Z1462" s="186">
        <f t="shared" si="789"/>
        <v>1.3226999999999999E-2</v>
      </c>
      <c r="AA1462" s="177">
        <f t="shared" si="802"/>
        <v>3663.5600619400002</v>
      </c>
      <c r="AB1462" s="187">
        <f t="shared" si="803"/>
        <v>7.1215000000000001E-2</v>
      </c>
      <c r="AC1462" s="185">
        <f t="shared" si="790"/>
        <v>20</v>
      </c>
      <c r="AD1462" s="185">
        <v>252</v>
      </c>
      <c r="AE1462" s="184">
        <f t="shared" si="806"/>
        <v>1.005474735</v>
      </c>
      <c r="AF1462" s="177">
        <f t="shared" si="805"/>
        <v>1516.3695846099999</v>
      </c>
      <c r="AG1462" s="177">
        <f t="shared" si="791"/>
        <v>1548.2168677499999</v>
      </c>
      <c r="AH1462" s="188">
        <f t="shared" si="804"/>
        <v>5179.9296465500001</v>
      </c>
      <c r="AI1462" s="188"/>
      <c r="AJ1462" s="188"/>
      <c r="AK1462" s="188"/>
      <c r="AL1462" s="8"/>
      <c r="AM1462" s="8"/>
      <c r="AN1462" s="8"/>
      <c r="AO1462" s="8"/>
      <c r="AP1462" s="8"/>
      <c r="AQ1462" s="8"/>
      <c r="AR1462" s="5"/>
      <c r="AS1462" s="1"/>
      <c r="AT1462" s="8"/>
      <c r="AU1462" s="1"/>
      <c r="AV1462" s="1"/>
      <c r="AW1462" s="3"/>
      <c r="AX1462" s="3"/>
      <c r="AY1462" s="4"/>
      <c r="AZ1462" s="4"/>
      <c r="BA1462" s="4"/>
      <c r="BB1462" s="1"/>
      <c r="BC1462" s="1"/>
      <c r="BD1462" s="1"/>
      <c r="BE1462" s="1"/>
      <c r="BF1462" s="1"/>
      <c r="BG1462" s="1"/>
      <c r="BH1462" s="1"/>
      <c r="BI1462" s="1"/>
    </row>
    <row r="1463" spans="1:206" x14ac:dyDescent="0.2">
      <c r="A1463" s="125">
        <f t="shared" si="792"/>
        <v>43354</v>
      </c>
      <c r="B1463" s="177">
        <f t="shared" si="777"/>
        <v>279195.16867245408</v>
      </c>
      <c r="C1463" s="3">
        <f t="shared" si="793"/>
        <v>37691347.770781301</v>
      </c>
      <c r="D1463" s="177">
        <f t="shared" si="794"/>
        <v>218734.06744496999</v>
      </c>
      <c r="E1463" s="177">
        <f t="shared" si="795"/>
        <v>17805.162619819999</v>
      </c>
      <c r="F1463" s="178">
        <f t="shared" si="778"/>
        <v>200928.90482514998</v>
      </c>
      <c r="G1463" s="179">
        <f t="shared" si="796"/>
        <v>5061.1099999999997</v>
      </c>
      <c r="H1463" s="180">
        <f>IF(AND(N1463=1,N1462&gt;1),VLOOKUP(A1462,[1]Plan1!$CW$105:$CY$215,3),H1462)</f>
        <v>5056.5600000000004</v>
      </c>
      <c r="I1463" s="181">
        <f t="shared" si="779"/>
        <v>43292</v>
      </c>
      <c r="J1463" s="181">
        <f t="shared" si="797"/>
        <v>43323</v>
      </c>
      <c r="K1463" s="182">
        <f t="shared" si="780"/>
        <v>-8.990122720112792E-4</v>
      </c>
      <c r="L1463" s="213">
        <f t="shared" si="798"/>
        <v>43383</v>
      </c>
      <c r="M1463" s="183">
        <f t="shared" si="799"/>
        <v>22</v>
      </c>
      <c r="N1463" s="183">
        <f t="shared" si="781"/>
        <v>1</v>
      </c>
      <c r="O1463" s="177">
        <f t="shared" si="782"/>
        <v>0.99995911000000004</v>
      </c>
      <c r="P1463" s="184">
        <f t="shared" si="808"/>
        <v>1.0033006499999999</v>
      </c>
      <c r="Q1463" s="184">
        <f t="shared" si="800"/>
        <v>1.2784700170135035</v>
      </c>
      <c r="R1463" s="177">
        <f t="shared" si="807"/>
        <v>1.2784177400000001</v>
      </c>
      <c r="S1463" s="177">
        <f t="shared" si="801"/>
        <v>1.24951879</v>
      </c>
      <c r="T1463" s="177">
        <f t="shared" si="783"/>
        <v>273312.32728561002</v>
      </c>
      <c r="U1463" s="177">
        <f t="shared" si="784"/>
        <v>4442.7226326507162</v>
      </c>
      <c r="V1463" s="177">
        <f t="shared" si="785"/>
        <v>55942.171582093368</v>
      </c>
      <c r="W1463" s="177">
        <f t="shared" si="786"/>
        <v>279118.96165971406</v>
      </c>
      <c r="X1463" s="185">
        <f t="shared" si="787"/>
        <v>0</v>
      </c>
      <c r="Y1463" s="177">
        <f t="shared" si="788"/>
        <v>0</v>
      </c>
      <c r="Z1463" s="186">
        <f t="shared" si="789"/>
        <v>0</v>
      </c>
      <c r="AA1463" s="177">
        <f t="shared" si="802"/>
        <v>0</v>
      </c>
      <c r="AB1463" s="187">
        <f t="shared" si="803"/>
        <v>7.1215000000000001E-2</v>
      </c>
      <c r="AC1463" s="185">
        <f t="shared" si="790"/>
        <v>1</v>
      </c>
      <c r="AD1463" s="185">
        <v>252</v>
      </c>
      <c r="AE1463" s="184">
        <f t="shared" si="806"/>
        <v>1.000273027</v>
      </c>
      <c r="AF1463" s="177">
        <f t="shared" si="805"/>
        <v>74.621644779999997</v>
      </c>
      <c r="AG1463" s="177">
        <f t="shared" si="791"/>
        <v>76.207012739999996</v>
      </c>
      <c r="AH1463" s="188">
        <f t="shared" si="804"/>
        <v>0</v>
      </c>
      <c r="AI1463" s="188"/>
      <c r="AJ1463" s="188"/>
      <c r="AK1463" s="188"/>
      <c r="AL1463" s="8"/>
      <c r="AM1463" s="8"/>
      <c r="AN1463" s="8"/>
      <c r="AO1463" s="8"/>
      <c r="AP1463" s="8"/>
      <c r="AQ1463" s="8"/>
      <c r="AR1463" s="5"/>
      <c r="AS1463" s="1"/>
      <c r="AT1463" s="8"/>
      <c r="AU1463" s="1"/>
      <c r="AV1463" s="1"/>
      <c r="AW1463" s="3"/>
      <c r="AX1463" s="3"/>
      <c r="AY1463" s="4"/>
      <c r="AZ1463" s="4"/>
      <c r="BA1463" s="4"/>
      <c r="BB1463" s="1"/>
      <c r="BC1463" s="1"/>
      <c r="BD1463" s="1"/>
      <c r="BE1463" s="1"/>
      <c r="BF1463" s="1"/>
      <c r="BG1463" s="1"/>
      <c r="BH1463" s="1"/>
      <c r="BI1463" s="1"/>
    </row>
    <row r="1464" spans="1:206" x14ac:dyDescent="0.2">
      <c r="A1464" s="125">
        <f t="shared" si="792"/>
        <v>43355</v>
      </c>
      <c r="B1464" s="177">
        <f t="shared" si="777"/>
        <v>279260.88832951884</v>
      </c>
      <c r="C1464" s="3">
        <f t="shared" si="793"/>
        <v>37700219.924485043</v>
      </c>
      <c r="D1464" s="177">
        <f t="shared" si="794"/>
        <v>218734.06744496999</v>
      </c>
      <c r="E1464" s="177">
        <f t="shared" si="795"/>
        <v>17805.162619819999</v>
      </c>
      <c r="F1464" s="178">
        <f t="shared" si="778"/>
        <v>200928.90482514998</v>
      </c>
      <c r="G1464" s="179">
        <f t="shared" si="796"/>
        <v>5061.1099999999997</v>
      </c>
      <c r="H1464" s="180">
        <f>IF(AND(N1464=1,N1463&gt;1),VLOOKUP(A1463,[1]Plan1!$CW$105:$CY$215,3),H1463)</f>
        <v>5056.5600000000004</v>
      </c>
      <c r="I1464" s="181">
        <f t="shared" si="779"/>
        <v>43292</v>
      </c>
      <c r="J1464" s="181">
        <f t="shared" si="797"/>
        <v>43323</v>
      </c>
      <c r="K1464" s="182">
        <f t="shared" si="780"/>
        <v>-8.990122720112792E-4</v>
      </c>
      <c r="L1464" s="213">
        <f t="shared" si="798"/>
        <v>43383</v>
      </c>
      <c r="M1464" s="183">
        <f t="shared" si="799"/>
        <v>22</v>
      </c>
      <c r="N1464" s="183">
        <f t="shared" si="781"/>
        <v>2</v>
      </c>
      <c r="O1464" s="177">
        <f t="shared" si="782"/>
        <v>0.99991823000000002</v>
      </c>
      <c r="P1464" s="184">
        <f t="shared" si="808"/>
        <v>1.0033006499999999</v>
      </c>
      <c r="Q1464" s="184">
        <f t="shared" si="800"/>
        <v>1.2784700170135035</v>
      </c>
      <c r="R1464" s="177">
        <f t="shared" si="807"/>
        <v>1.27836547</v>
      </c>
      <c r="S1464" s="177">
        <f t="shared" si="801"/>
        <v>1.24951879</v>
      </c>
      <c r="T1464" s="177">
        <f t="shared" si="783"/>
        <v>273312.32728561002</v>
      </c>
      <c r="U1464" s="177">
        <f t="shared" si="784"/>
        <v>4442.7226326507162</v>
      </c>
      <c r="V1464" s="177">
        <f t="shared" si="785"/>
        <v>55931.669028238139</v>
      </c>
      <c r="W1464" s="177">
        <f t="shared" si="786"/>
        <v>279108.45910585887</v>
      </c>
      <c r="X1464" s="185">
        <f t="shared" si="787"/>
        <v>0</v>
      </c>
      <c r="Y1464" s="177">
        <f t="shared" si="788"/>
        <v>0</v>
      </c>
      <c r="Z1464" s="186">
        <f t="shared" si="789"/>
        <v>0</v>
      </c>
      <c r="AA1464" s="177">
        <f t="shared" si="802"/>
        <v>0</v>
      </c>
      <c r="AB1464" s="187">
        <f t="shared" si="803"/>
        <v>7.1215000000000001E-2</v>
      </c>
      <c r="AC1464" s="185">
        <f t="shared" si="790"/>
        <v>2</v>
      </c>
      <c r="AD1464" s="185">
        <v>252</v>
      </c>
      <c r="AE1464" s="184">
        <f t="shared" si="806"/>
        <v>1.000546129</v>
      </c>
      <c r="AF1464" s="177">
        <f t="shared" si="805"/>
        <v>149.26378797999999</v>
      </c>
      <c r="AG1464" s="177">
        <f t="shared" si="791"/>
        <v>152.42922365999999</v>
      </c>
      <c r="AH1464" s="188">
        <f t="shared" si="804"/>
        <v>0</v>
      </c>
      <c r="AI1464" s="188"/>
      <c r="AJ1464" s="188"/>
      <c r="AK1464" s="188"/>
      <c r="AL1464" s="8"/>
      <c r="AM1464" s="8"/>
      <c r="AN1464" s="8"/>
      <c r="AO1464" s="8"/>
      <c r="AP1464" s="8"/>
      <c r="AQ1464" s="8"/>
      <c r="AR1464" s="5"/>
      <c r="AS1464" s="1"/>
      <c r="AT1464" s="8"/>
      <c r="AU1464" s="1"/>
      <c r="AV1464" s="1"/>
      <c r="AW1464" s="3"/>
      <c r="AX1464" s="3"/>
      <c r="AY1464" s="4"/>
      <c r="AZ1464" s="4"/>
      <c r="BA1464" s="4"/>
      <c r="BB1464" s="1"/>
      <c r="BC1464" s="1"/>
      <c r="BD1464" s="1"/>
      <c r="BE1464" s="1"/>
      <c r="BF1464" s="1"/>
      <c r="BG1464" s="1"/>
      <c r="BH1464" s="1"/>
      <c r="BI1464" s="1"/>
    </row>
    <row r="1465" spans="1:206" x14ac:dyDescent="0.2">
      <c r="A1465" s="125">
        <f t="shared" si="792"/>
        <v>43356</v>
      </c>
      <c r="B1465" s="177">
        <f t="shared" si="777"/>
        <v>279326.62519332272</v>
      </c>
      <c r="C1465" s="3">
        <f t="shared" si="793"/>
        <v>37709094.401098564</v>
      </c>
      <c r="D1465" s="177">
        <f t="shared" si="794"/>
        <v>218734.06744496999</v>
      </c>
      <c r="E1465" s="177">
        <f t="shared" si="795"/>
        <v>17805.162619819999</v>
      </c>
      <c r="F1465" s="178">
        <f t="shared" si="778"/>
        <v>200928.90482514998</v>
      </c>
      <c r="G1465" s="179">
        <f t="shared" si="796"/>
        <v>5061.1099999999997</v>
      </c>
      <c r="H1465" s="180">
        <f>IF(AND(N1465=1,N1464&gt;1),VLOOKUP(A1464,[1]Plan1!$CW$105:$CY$215,3),H1464)</f>
        <v>5056.5600000000004</v>
      </c>
      <c r="I1465" s="181">
        <f t="shared" si="779"/>
        <v>43292</v>
      </c>
      <c r="J1465" s="181">
        <f t="shared" si="797"/>
        <v>43323</v>
      </c>
      <c r="K1465" s="182">
        <f t="shared" si="780"/>
        <v>-8.990122720112792E-4</v>
      </c>
      <c r="L1465" s="213">
        <f t="shared" si="798"/>
        <v>43383</v>
      </c>
      <c r="M1465" s="183">
        <f t="shared" si="799"/>
        <v>22</v>
      </c>
      <c r="N1465" s="183">
        <f t="shared" si="781"/>
        <v>3</v>
      </c>
      <c r="O1465" s="177">
        <f t="shared" si="782"/>
        <v>0.99987735</v>
      </c>
      <c r="P1465" s="184">
        <f t="shared" si="808"/>
        <v>1.0033006499999999</v>
      </c>
      <c r="Q1465" s="184">
        <f t="shared" si="800"/>
        <v>1.2784700170135035</v>
      </c>
      <c r="R1465" s="177">
        <f t="shared" si="807"/>
        <v>1.2783132100000001</v>
      </c>
      <c r="S1465" s="177">
        <f t="shared" si="801"/>
        <v>1.24951879</v>
      </c>
      <c r="T1465" s="177">
        <f t="shared" si="783"/>
        <v>273312.32728561002</v>
      </c>
      <c r="U1465" s="177">
        <f t="shared" si="784"/>
        <v>4442.7226326507162</v>
      </c>
      <c r="V1465" s="177">
        <f t="shared" si="785"/>
        <v>55921.168483671994</v>
      </c>
      <c r="W1465" s="177">
        <f t="shared" si="786"/>
        <v>279097.95856129273</v>
      </c>
      <c r="X1465" s="185">
        <f t="shared" si="787"/>
        <v>0</v>
      </c>
      <c r="Y1465" s="177">
        <f t="shared" si="788"/>
        <v>0</v>
      </c>
      <c r="Z1465" s="186">
        <f t="shared" si="789"/>
        <v>0</v>
      </c>
      <c r="AA1465" s="177">
        <f t="shared" si="802"/>
        <v>0</v>
      </c>
      <c r="AB1465" s="187">
        <f t="shared" si="803"/>
        <v>7.1215000000000001E-2</v>
      </c>
      <c r="AC1465" s="185">
        <f t="shared" si="790"/>
        <v>3</v>
      </c>
      <c r="AD1465" s="185">
        <v>252</v>
      </c>
      <c r="AE1465" s="184">
        <f t="shared" si="806"/>
        <v>1.0008193059999999</v>
      </c>
      <c r="AF1465" s="177">
        <f t="shared" si="805"/>
        <v>223.92642961000001</v>
      </c>
      <c r="AG1465" s="177">
        <f t="shared" si="791"/>
        <v>228.66663202999999</v>
      </c>
      <c r="AH1465" s="188">
        <f t="shared" si="804"/>
        <v>0</v>
      </c>
      <c r="AI1465" s="188"/>
      <c r="AJ1465" s="188"/>
      <c r="AK1465" s="188"/>
      <c r="AL1465" s="8"/>
      <c r="AM1465" s="8"/>
      <c r="AN1465" s="8"/>
      <c r="AO1465" s="8"/>
      <c r="AP1465" s="8"/>
      <c r="AQ1465" s="8"/>
      <c r="AR1465" s="5"/>
      <c r="AS1465" s="1"/>
      <c r="AT1465" s="8"/>
      <c r="AU1465" s="1"/>
      <c r="AV1465" s="1"/>
      <c r="AW1465" s="3"/>
      <c r="AX1465" s="3"/>
      <c r="AY1465" s="4"/>
      <c r="AZ1465" s="4"/>
      <c r="BA1465" s="4"/>
      <c r="BB1465" s="1"/>
      <c r="BC1465" s="1"/>
      <c r="BD1465" s="1"/>
      <c r="BE1465" s="1"/>
      <c r="BF1465" s="1"/>
      <c r="BG1465" s="1"/>
      <c r="BH1465" s="1"/>
      <c r="BI1465" s="1"/>
    </row>
    <row r="1466" spans="1:206" x14ac:dyDescent="0.2">
      <c r="A1466" s="125">
        <f t="shared" si="792"/>
        <v>43357</v>
      </c>
      <c r="B1466" s="177">
        <f t="shared" si="777"/>
        <v>279392.37898407551</v>
      </c>
      <c r="C1466" s="3">
        <f t="shared" si="793"/>
        <v>37717971.162850194</v>
      </c>
      <c r="D1466" s="177">
        <f t="shared" si="794"/>
        <v>218734.06744496999</v>
      </c>
      <c r="E1466" s="177">
        <f t="shared" si="795"/>
        <v>17805.162619819999</v>
      </c>
      <c r="F1466" s="178">
        <f t="shared" si="778"/>
        <v>200928.90482514998</v>
      </c>
      <c r="G1466" s="179">
        <f t="shared" si="796"/>
        <v>5061.1099999999997</v>
      </c>
      <c r="H1466" s="180">
        <f>IF(AND(N1466=1,N1465&gt;1),VLOOKUP(A1465,[1]Plan1!$CW$105:$CY$215,3),H1465)</f>
        <v>5056.5600000000004</v>
      </c>
      <c r="I1466" s="181">
        <f t="shared" si="779"/>
        <v>43292</v>
      </c>
      <c r="J1466" s="181">
        <f t="shared" si="797"/>
        <v>43323</v>
      </c>
      <c r="K1466" s="182">
        <f t="shared" si="780"/>
        <v>-8.990122720112792E-4</v>
      </c>
      <c r="L1466" s="213">
        <f t="shared" si="798"/>
        <v>43383</v>
      </c>
      <c r="M1466" s="183">
        <f t="shared" si="799"/>
        <v>22</v>
      </c>
      <c r="N1466" s="183">
        <f t="shared" si="781"/>
        <v>4</v>
      </c>
      <c r="O1466" s="177">
        <f t="shared" si="782"/>
        <v>0.99983648000000003</v>
      </c>
      <c r="P1466" s="184">
        <f t="shared" si="808"/>
        <v>1.0033006499999999</v>
      </c>
      <c r="Q1466" s="184">
        <f t="shared" si="800"/>
        <v>1.2784700170135035</v>
      </c>
      <c r="R1466" s="177">
        <f t="shared" si="807"/>
        <v>1.2782609599999999</v>
      </c>
      <c r="S1466" s="177">
        <f t="shared" si="801"/>
        <v>1.24951879</v>
      </c>
      <c r="T1466" s="177">
        <f t="shared" si="783"/>
        <v>273312.32728561002</v>
      </c>
      <c r="U1466" s="177">
        <f t="shared" si="784"/>
        <v>4442.7226326507162</v>
      </c>
      <c r="V1466" s="177">
        <f t="shared" si="785"/>
        <v>55910.66994839484</v>
      </c>
      <c r="W1466" s="177">
        <f t="shared" si="786"/>
        <v>279087.46002601553</v>
      </c>
      <c r="X1466" s="185">
        <f t="shared" si="787"/>
        <v>0</v>
      </c>
      <c r="Y1466" s="177">
        <f t="shared" si="788"/>
        <v>0</v>
      </c>
      <c r="Z1466" s="186">
        <f t="shared" si="789"/>
        <v>0</v>
      </c>
      <c r="AA1466" s="177">
        <f t="shared" si="802"/>
        <v>0</v>
      </c>
      <c r="AB1466" s="187">
        <f t="shared" si="803"/>
        <v>7.1215000000000001E-2</v>
      </c>
      <c r="AC1466" s="185">
        <f t="shared" si="790"/>
        <v>4</v>
      </c>
      <c r="AD1466" s="185">
        <v>252</v>
      </c>
      <c r="AE1466" s="184">
        <f t="shared" si="806"/>
        <v>1.001092557</v>
      </c>
      <c r="AF1466" s="177">
        <f t="shared" si="805"/>
        <v>298.60929635999997</v>
      </c>
      <c r="AG1466" s="177">
        <f t="shared" si="791"/>
        <v>304.91895806000002</v>
      </c>
      <c r="AH1466" s="188">
        <f t="shared" si="804"/>
        <v>0</v>
      </c>
      <c r="AI1466" s="188"/>
      <c r="AJ1466" s="188"/>
      <c r="AK1466" s="188"/>
      <c r="AL1466" s="8"/>
      <c r="AM1466" s="8"/>
      <c r="AN1466" s="8"/>
      <c r="AO1466" s="8"/>
      <c r="AP1466" s="8"/>
      <c r="AQ1466" s="8"/>
      <c r="AR1466" s="5"/>
      <c r="AS1466" s="1"/>
      <c r="AT1466" s="8"/>
      <c r="AU1466" s="1"/>
      <c r="AV1466" s="1"/>
      <c r="AW1466" s="3"/>
      <c r="AX1466" s="3"/>
      <c r="AY1466" s="4"/>
      <c r="AZ1466" s="4"/>
      <c r="BA1466" s="4"/>
      <c r="BB1466" s="1"/>
      <c r="BC1466" s="1"/>
      <c r="BD1466" s="1"/>
      <c r="BE1466" s="1"/>
      <c r="BF1466" s="1"/>
      <c r="BG1466" s="1"/>
      <c r="BH1466" s="1"/>
      <c r="BI1466" s="1"/>
    </row>
    <row r="1467" spans="1:206" x14ac:dyDescent="0.2">
      <c r="A1467" s="125">
        <f t="shared" si="792"/>
        <v>43358</v>
      </c>
      <c r="B1467" s="177">
        <f t="shared" si="777"/>
        <v>279458.14394406031</v>
      </c>
      <c r="C1467" s="3">
        <f t="shared" si="793"/>
        <v>37726849.432448141</v>
      </c>
      <c r="D1467" s="177">
        <f t="shared" si="794"/>
        <v>218734.06744496999</v>
      </c>
      <c r="E1467" s="177">
        <f t="shared" si="795"/>
        <v>17805.162619819999</v>
      </c>
      <c r="F1467" s="178">
        <f t="shared" si="778"/>
        <v>200928.90482514998</v>
      </c>
      <c r="G1467" s="179">
        <f t="shared" si="796"/>
        <v>5061.1099999999997</v>
      </c>
      <c r="H1467" s="180">
        <f>IF(AND(N1467=1,N1466&gt;1),VLOOKUP(A1466,[1]Plan1!$CW$105:$CY$215,3),H1466)</f>
        <v>5056.5600000000004</v>
      </c>
      <c r="I1467" s="181">
        <f t="shared" si="779"/>
        <v>43292</v>
      </c>
      <c r="J1467" s="181">
        <f t="shared" si="797"/>
        <v>43323</v>
      </c>
      <c r="K1467" s="182">
        <f t="shared" si="780"/>
        <v>-8.990122720112792E-4</v>
      </c>
      <c r="L1467" s="213">
        <f t="shared" si="798"/>
        <v>43383</v>
      </c>
      <c r="M1467" s="183">
        <f t="shared" si="799"/>
        <v>22</v>
      </c>
      <c r="N1467" s="183">
        <f t="shared" si="781"/>
        <v>5</v>
      </c>
      <c r="O1467" s="177">
        <f t="shared" si="782"/>
        <v>0.99979560000000001</v>
      </c>
      <c r="P1467" s="184">
        <f t="shared" si="808"/>
        <v>1.0033006499999999</v>
      </c>
      <c r="Q1467" s="184">
        <f t="shared" si="800"/>
        <v>1.2784700170135035</v>
      </c>
      <c r="R1467" s="177">
        <f t="shared" si="807"/>
        <v>1.27820869</v>
      </c>
      <c r="S1467" s="177">
        <f t="shared" si="801"/>
        <v>1.24951879</v>
      </c>
      <c r="T1467" s="177">
        <f t="shared" si="783"/>
        <v>273312.32728561002</v>
      </c>
      <c r="U1467" s="177">
        <f t="shared" si="784"/>
        <v>4442.7226326507162</v>
      </c>
      <c r="V1467" s="177">
        <f t="shared" si="785"/>
        <v>55900.167394539661</v>
      </c>
      <c r="W1467" s="177">
        <f t="shared" si="786"/>
        <v>279076.95747216034</v>
      </c>
      <c r="X1467" s="185">
        <f t="shared" si="787"/>
        <v>0</v>
      </c>
      <c r="Y1467" s="177">
        <f t="shared" si="788"/>
        <v>0</v>
      </c>
      <c r="Z1467" s="186">
        <f t="shared" si="789"/>
        <v>0</v>
      </c>
      <c r="AA1467" s="177">
        <f t="shared" si="802"/>
        <v>0</v>
      </c>
      <c r="AB1467" s="187">
        <f t="shared" si="803"/>
        <v>7.1215000000000001E-2</v>
      </c>
      <c r="AC1467" s="185">
        <f t="shared" si="790"/>
        <v>5</v>
      </c>
      <c r="AD1467" s="185">
        <v>252</v>
      </c>
      <c r="AE1467" s="184">
        <f t="shared" si="806"/>
        <v>1.0013658830000001</v>
      </c>
      <c r="AF1467" s="177">
        <f t="shared" si="805"/>
        <v>373.31266152000001</v>
      </c>
      <c r="AG1467" s="177">
        <f t="shared" si="791"/>
        <v>381.18647190000002</v>
      </c>
      <c r="AH1467" s="188">
        <f t="shared" si="804"/>
        <v>0</v>
      </c>
      <c r="AI1467" s="188"/>
      <c r="AJ1467" s="188"/>
      <c r="AK1467" s="188"/>
      <c r="AL1467" s="8"/>
      <c r="AM1467" s="8"/>
      <c r="AN1467" s="8"/>
      <c r="AO1467" s="8"/>
      <c r="AP1467" s="8"/>
      <c r="AQ1467" s="8"/>
      <c r="AR1467" s="5"/>
      <c r="AS1467" s="1"/>
      <c r="AT1467" s="8"/>
      <c r="AU1467" s="1"/>
      <c r="AV1467" s="1"/>
      <c r="AW1467" s="3"/>
      <c r="AX1467" s="3"/>
      <c r="AY1467" s="4"/>
      <c r="AZ1467" s="4"/>
      <c r="BA1467" s="4"/>
      <c r="BB1467" s="1"/>
      <c r="BC1467" s="1"/>
      <c r="BD1467" s="1"/>
      <c r="BE1467" s="1"/>
      <c r="BF1467" s="1"/>
      <c r="BG1467" s="1"/>
      <c r="BH1467" s="1"/>
      <c r="BI1467" s="1"/>
    </row>
    <row r="1468" spans="1:206" x14ac:dyDescent="0.2">
      <c r="A1468" s="125">
        <f t="shared" si="792"/>
        <v>43359</v>
      </c>
      <c r="B1468" s="177">
        <f t="shared" si="777"/>
        <v>279458.14394406031</v>
      </c>
      <c r="C1468" s="3">
        <f t="shared" si="793"/>
        <v>37726849.432448141</v>
      </c>
      <c r="D1468" s="177">
        <f t="shared" si="794"/>
        <v>218734.06744496999</v>
      </c>
      <c r="E1468" s="177">
        <f t="shared" si="795"/>
        <v>17805.162619819999</v>
      </c>
      <c r="F1468" s="178">
        <f t="shared" si="778"/>
        <v>200928.90482514998</v>
      </c>
      <c r="G1468" s="179">
        <f t="shared" si="796"/>
        <v>5061.1099999999997</v>
      </c>
      <c r="H1468" s="180">
        <f>IF(AND(N1468=1,N1467&gt;1),VLOOKUP(A1467,[1]Plan1!$CW$105:$CY$215,3),H1467)</f>
        <v>5056.5600000000004</v>
      </c>
      <c r="I1468" s="181">
        <f t="shared" si="779"/>
        <v>43292</v>
      </c>
      <c r="J1468" s="181">
        <f t="shared" si="797"/>
        <v>43323</v>
      </c>
      <c r="K1468" s="182">
        <f t="shared" si="780"/>
        <v>-8.990122720112792E-4</v>
      </c>
      <c r="L1468" s="213">
        <f t="shared" si="798"/>
        <v>43383</v>
      </c>
      <c r="M1468" s="183">
        <f t="shared" si="799"/>
        <v>22</v>
      </c>
      <c r="N1468" s="183">
        <f t="shared" si="781"/>
        <v>5</v>
      </c>
      <c r="O1468" s="177">
        <f t="shared" si="782"/>
        <v>0.99979560000000001</v>
      </c>
      <c r="P1468" s="184">
        <f t="shared" si="808"/>
        <v>1.0033006499999999</v>
      </c>
      <c r="Q1468" s="184">
        <f t="shared" si="800"/>
        <v>1.2784700170135035</v>
      </c>
      <c r="R1468" s="177">
        <f t="shared" si="807"/>
        <v>1.27820869</v>
      </c>
      <c r="S1468" s="177">
        <f t="shared" si="801"/>
        <v>1.24951879</v>
      </c>
      <c r="T1468" s="177">
        <f t="shared" si="783"/>
        <v>273312.32728561002</v>
      </c>
      <c r="U1468" s="177">
        <f t="shared" si="784"/>
        <v>4442.7226326507162</v>
      </c>
      <c r="V1468" s="177">
        <f t="shared" si="785"/>
        <v>55900.167394539661</v>
      </c>
      <c r="W1468" s="177">
        <f t="shared" si="786"/>
        <v>279076.95747216034</v>
      </c>
      <c r="X1468" s="185">
        <f t="shared" si="787"/>
        <v>0</v>
      </c>
      <c r="Y1468" s="177">
        <f t="shared" si="788"/>
        <v>0</v>
      </c>
      <c r="Z1468" s="186">
        <f t="shared" si="789"/>
        <v>0</v>
      </c>
      <c r="AA1468" s="177">
        <f t="shared" si="802"/>
        <v>0</v>
      </c>
      <c r="AB1468" s="187">
        <f t="shared" si="803"/>
        <v>7.1215000000000001E-2</v>
      </c>
      <c r="AC1468" s="185">
        <f t="shared" si="790"/>
        <v>5</v>
      </c>
      <c r="AD1468" s="185">
        <v>252</v>
      </c>
      <c r="AE1468" s="184">
        <f t="shared" si="806"/>
        <v>1.0013658830000001</v>
      </c>
      <c r="AF1468" s="177">
        <f t="shared" si="805"/>
        <v>373.31266152000001</v>
      </c>
      <c r="AG1468" s="177">
        <f t="shared" si="791"/>
        <v>381.18647190000002</v>
      </c>
      <c r="AH1468" s="188">
        <f t="shared" si="804"/>
        <v>0</v>
      </c>
      <c r="AI1468" s="188"/>
      <c r="AJ1468" s="188"/>
      <c r="AK1468" s="188"/>
      <c r="AL1468" s="8"/>
      <c r="AM1468" s="8"/>
      <c r="AN1468" s="8"/>
      <c r="AO1468" s="8"/>
      <c r="AP1468" s="8"/>
      <c r="AQ1468" s="8"/>
      <c r="AR1468" s="5"/>
      <c r="AS1468" s="1"/>
      <c r="AT1468" s="8"/>
      <c r="AU1468" s="1"/>
      <c r="AV1468" s="1"/>
      <c r="AW1468" s="3"/>
      <c r="AX1468" s="3"/>
      <c r="AY1468" s="4"/>
      <c r="AZ1468" s="4"/>
      <c r="BA1468" s="4"/>
      <c r="BB1468" s="1"/>
      <c r="BC1468" s="1"/>
      <c r="BD1468" s="1"/>
      <c r="BE1468" s="1"/>
      <c r="BF1468" s="1"/>
      <c r="BG1468" s="1"/>
      <c r="BH1468" s="1"/>
      <c r="BI1468" s="1"/>
    </row>
    <row r="1469" spans="1:206" x14ac:dyDescent="0.2">
      <c r="A1469" s="125">
        <f t="shared" si="792"/>
        <v>43360</v>
      </c>
      <c r="B1469" s="177">
        <f t="shared" si="777"/>
        <v>279458.14394406031</v>
      </c>
      <c r="C1469" s="3">
        <f t="shared" si="793"/>
        <v>37726849.432448141</v>
      </c>
      <c r="D1469" s="177">
        <f t="shared" si="794"/>
        <v>218734.06744496999</v>
      </c>
      <c r="E1469" s="177">
        <f t="shared" si="795"/>
        <v>17805.162619819999</v>
      </c>
      <c r="F1469" s="178">
        <f t="shared" si="778"/>
        <v>200928.90482514998</v>
      </c>
      <c r="G1469" s="179">
        <f t="shared" si="796"/>
        <v>5061.1099999999997</v>
      </c>
      <c r="H1469" s="180">
        <f>IF(AND(N1469=1,N1468&gt;1),VLOOKUP(A1468,[1]Plan1!$CW$105:$CY$215,3),H1468)</f>
        <v>5056.5600000000004</v>
      </c>
      <c r="I1469" s="181">
        <f t="shared" si="779"/>
        <v>43292</v>
      </c>
      <c r="J1469" s="181">
        <f t="shared" si="797"/>
        <v>43323</v>
      </c>
      <c r="K1469" s="182">
        <f t="shared" si="780"/>
        <v>-8.990122720112792E-4</v>
      </c>
      <c r="L1469" s="213">
        <f t="shared" si="798"/>
        <v>43383</v>
      </c>
      <c r="M1469" s="183">
        <f t="shared" si="799"/>
        <v>22</v>
      </c>
      <c r="N1469" s="183">
        <f t="shared" si="781"/>
        <v>5</v>
      </c>
      <c r="O1469" s="177">
        <f t="shared" si="782"/>
        <v>0.99979560000000001</v>
      </c>
      <c r="P1469" s="184">
        <f t="shared" si="808"/>
        <v>1.0033006499999999</v>
      </c>
      <c r="Q1469" s="184">
        <f t="shared" si="800"/>
        <v>1.2784700170135035</v>
      </c>
      <c r="R1469" s="177">
        <f t="shared" si="807"/>
        <v>1.27820869</v>
      </c>
      <c r="S1469" s="177">
        <f t="shared" si="801"/>
        <v>1.24951879</v>
      </c>
      <c r="T1469" s="177">
        <f t="shared" si="783"/>
        <v>273312.32728561002</v>
      </c>
      <c r="U1469" s="177">
        <f t="shared" si="784"/>
        <v>4442.7226326507162</v>
      </c>
      <c r="V1469" s="177">
        <f t="shared" si="785"/>
        <v>55900.167394539661</v>
      </c>
      <c r="W1469" s="177">
        <f t="shared" si="786"/>
        <v>279076.95747216034</v>
      </c>
      <c r="X1469" s="185">
        <f t="shared" si="787"/>
        <v>0</v>
      </c>
      <c r="Y1469" s="177">
        <f t="shared" si="788"/>
        <v>0</v>
      </c>
      <c r="Z1469" s="186">
        <f t="shared" si="789"/>
        <v>0</v>
      </c>
      <c r="AA1469" s="177">
        <f t="shared" si="802"/>
        <v>0</v>
      </c>
      <c r="AB1469" s="187">
        <f t="shared" si="803"/>
        <v>7.1215000000000001E-2</v>
      </c>
      <c r="AC1469" s="185">
        <f t="shared" si="790"/>
        <v>5</v>
      </c>
      <c r="AD1469" s="185">
        <v>252</v>
      </c>
      <c r="AE1469" s="184">
        <f t="shared" si="806"/>
        <v>1.0013658830000001</v>
      </c>
      <c r="AF1469" s="177">
        <f t="shared" si="805"/>
        <v>373.31266152000001</v>
      </c>
      <c r="AG1469" s="177">
        <f t="shared" si="791"/>
        <v>381.18647190000002</v>
      </c>
      <c r="AH1469" s="188">
        <f t="shared" si="804"/>
        <v>0</v>
      </c>
      <c r="AI1469" s="188"/>
      <c r="AJ1469" s="188"/>
      <c r="AK1469" s="188"/>
      <c r="AL1469" s="8"/>
      <c r="AM1469" s="8"/>
      <c r="AN1469" s="8"/>
      <c r="AO1469" s="8"/>
      <c r="AP1469" s="8"/>
      <c r="AQ1469" s="8"/>
      <c r="AR1469" s="5"/>
      <c r="AS1469" s="17"/>
      <c r="AT1469" s="13"/>
      <c r="AU1469" s="17"/>
      <c r="AV1469" s="17"/>
      <c r="AW1469" s="25"/>
      <c r="AX1469" s="25"/>
      <c r="AY1469" s="18"/>
      <c r="AZ1469" s="18"/>
      <c r="BA1469" s="18"/>
      <c r="BB1469" s="17"/>
      <c r="BC1469" s="17"/>
      <c r="BD1469" s="17"/>
      <c r="BE1469" s="17"/>
      <c r="BF1469" s="17"/>
      <c r="BG1469" s="17"/>
      <c r="BH1469" s="17"/>
      <c r="BI1469" s="17"/>
    </row>
    <row r="1470" spans="1:206" x14ac:dyDescent="0.2">
      <c r="A1470" s="125">
        <f t="shared" si="792"/>
        <v>43361</v>
      </c>
      <c r="B1470" s="177">
        <f t="shared" si="777"/>
        <v>279523.92783888325</v>
      </c>
      <c r="C1470" s="3">
        <f t="shared" si="793"/>
        <v>37735730.258249238</v>
      </c>
      <c r="D1470" s="177">
        <f t="shared" si="794"/>
        <v>218734.06744496999</v>
      </c>
      <c r="E1470" s="177">
        <f t="shared" si="795"/>
        <v>17805.162619819999</v>
      </c>
      <c r="F1470" s="178">
        <f t="shared" si="778"/>
        <v>200928.90482514998</v>
      </c>
      <c r="G1470" s="179">
        <f t="shared" si="796"/>
        <v>5061.1099999999997</v>
      </c>
      <c r="H1470" s="180">
        <f>IF(AND(N1470=1,N1469&gt;1),VLOOKUP(A1469,[1]Plan1!$CW$105:$CY$215,3),H1469)</f>
        <v>5056.5600000000004</v>
      </c>
      <c r="I1470" s="181">
        <f t="shared" si="779"/>
        <v>43292</v>
      </c>
      <c r="J1470" s="181">
        <f t="shared" si="797"/>
        <v>43323</v>
      </c>
      <c r="K1470" s="182">
        <f t="shared" si="780"/>
        <v>-8.990122720112792E-4</v>
      </c>
      <c r="L1470" s="213">
        <f t="shared" si="798"/>
        <v>43383</v>
      </c>
      <c r="M1470" s="183">
        <f t="shared" si="799"/>
        <v>22</v>
      </c>
      <c r="N1470" s="183">
        <f t="shared" si="781"/>
        <v>6</v>
      </c>
      <c r="O1470" s="177">
        <f t="shared" si="782"/>
        <v>0.99975473000000004</v>
      </c>
      <c r="P1470" s="184">
        <f t="shared" si="808"/>
        <v>1.0033006499999999</v>
      </c>
      <c r="Q1470" s="184">
        <f t="shared" si="800"/>
        <v>1.2784700170135035</v>
      </c>
      <c r="R1470" s="177">
        <f t="shared" si="807"/>
        <v>1.2781564400000001</v>
      </c>
      <c r="S1470" s="177">
        <f t="shared" si="801"/>
        <v>1.24951879</v>
      </c>
      <c r="T1470" s="177">
        <f t="shared" si="783"/>
        <v>273312.32728561002</v>
      </c>
      <c r="U1470" s="177">
        <f t="shared" si="784"/>
        <v>4442.7226326507162</v>
      </c>
      <c r="V1470" s="177">
        <f t="shared" si="785"/>
        <v>55889.668859262551</v>
      </c>
      <c r="W1470" s="177">
        <f t="shared" si="786"/>
        <v>279066.45893688325</v>
      </c>
      <c r="X1470" s="185">
        <f t="shared" si="787"/>
        <v>0</v>
      </c>
      <c r="Y1470" s="177">
        <f t="shared" si="788"/>
        <v>0</v>
      </c>
      <c r="Z1470" s="186">
        <f t="shared" si="789"/>
        <v>0</v>
      </c>
      <c r="AA1470" s="177">
        <f t="shared" si="802"/>
        <v>0</v>
      </c>
      <c r="AB1470" s="187">
        <f t="shared" si="803"/>
        <v>7.1215000000000001E-2</v>
      </c>
      <c r="AC1470" s="185">
        <f t="shared" si="790"/>
        <v>6</v>
      </c>
      <c r="AD1470" s="185">
        <v>252</v>
      </c>
      <c r="AE1470" s="184">
        <f t="shared" si="806"/>
        <v>1.001639283</v>
      </c>
      <c r="AF1470" s="177">
        <f t="shared" si="805"/>
        <v>448.0362518</v>
      </c>
      <c r="AG1470" s="177">
        <f t="shared" si="791"/>
        <v>457.46890200000001</v>
      </c>
      <c r="AH1470" s="188">
        <f t="shared" si="804"/>
        <v>0</v>
      </c>
      <c r="AI1470" s="188"/>
      <c r="AJ1470" s="188"/>
      <c r="AK1470" s="188"/>
      <c r="AL1470" s="8"/>
      <c r="AM1470" s="8"/>
      <c r="AN1470" s="8"/>
      <c r="AO1470" s="8"/>
      <c r="AP1470" s="8"/>
      <c r="AQ1470" s="8"/>
      <c r="AR1470" s="5"/>
      <c r="AS1470" s="1"/>
      <c r="AT1470" s="8"/>
      <c r="AU1470" s="1"/>
      <c r="AV1470" s="1"/>
      <c r="AW1470" s="3"/>
      <c r="AX1470" s="3"/>
      <c r="AY1470" s="4"/>
      <c r="AZ1470" s="4"/>
      <c r="BA1470" s="4"/>
      <c r="BB1470" s="1"/>
      <c r="BC1470" s="1"/>
      <c r="BD1470" s="1"/>
      <c r="BE1470" s="1"/>
      <c r="BF1470" s="1"/>
      <c r="BG1470" s="1"/>
      <c r="BH1470" s="1"/>
      <c r="BI1470" s="1"/>
    </row>
    <row r="1471" spans="1:206" x14ac:dyDescent="0.2">
      <c r="A1471" s="125">
        <f t="shared" si="792"/>
        <v>43362</v>
      </c>
      <c r="B1471" s="177">
        <f t="shared" si="777"/>
        <v>279589.72692230617</v>
      </c>
      <c r="C1471" s="3">
        <f t="shared" si="793"/>
        <v>37744613.134511337</v>
      </c>
      <c r="D1471" s="177">
        <f t="shared" si="794"/>
        <v>218734.06744496999</v>
      </c>
      <c r="E1471" s="177">
        <f t="shared" si="795"/>
        <v>17805.162619819999</v>
      </c>
      <c r="F1471" s="178">
        <f t="shared" si="778"/>
        <v>200928.90482514998</v>
      </c>
      <c r="G1471" s="179">
        <f t="shared" si="796"/>
        <v>5061.1099999999997</v>
      </c>
      <c r="H1471" s="180">
        <f>IF(AND(N1471=1,N1470&gt;1),VLOOKUP(A1470,[1]Plan1!$CW$105:$CY$215,3),H1470)</f>
        <v>5056.5600000000004</v>
      </c>
      <c r="I1471" s="181">
        <f t="shared" si="779"/>
        <v>43292</v>
      </c>
      <c r="J1471" s="181">
        <f t="shared" si="797"/>
        <v>43323</v>
      </c>
      <c r="K1471" s="182">
        <f t="shared" si="780"/>
        <v>-8.990122720112792E-4</v>
      </c>
      <c r="L1471" s="213">
        <f t="shared" si="798"/>
        <v>43383</v>
      </c>
      <c r="M1471" s="183">
        <f t="shared" si="799"/>
        <v>22</v>
      </c>
      <c r="N1471" s="183">
        <f t="shared" si="781"/>
        <v>7</v>
      </c>
      <c r="O1471" s="177">
        <f t="shared" si="782"/>
        <v>0.99971385999999995</v>
      </c>
      <c r="P1471" s="184">
        <f t="shared" si="808"/>
        <v>1.0033006499999999</v>
      </c>
      <c r="Q1471" s="184">
        <f t="shared" si="800"/>
        <v>1.2784700170135035</v>
      </c>
      <c r="R1471" s="177">
        <f t="shared" si="807"/>
        <v>1.2781041900000001</v>
      </c>
      <c r="S1471" s="177">
        <f t="shared" si="801"/>
        <v>1.24951879</v>
      </c>
      <c r="T1471" s="177">
        <f t="shared" si="783"/>
        <v>273312.32728561002</v>
      </c>
      <c r="U1471" s="177">
        <f t="shared" si="784"/>
        <v>4442.7226326507162</v>
      </c>
      <c r="V1471" s="177">
        <f t="shared" si="785"/>
        <v>55879.17032398544</v>
      </c>
      <c r="W1471" s="177">
        <f t="shared" si="786"/>
        <v>279055.96040160616</v>
      </c>
      <c r="X1471" s="185">
        <f t="shared" si="787"/>
        <v>0</v>
      </c>
      <c r="Y1471" s="177">
        <f t="shared" si="788"/>
        <v>0</v>
      </c>
      <c r="Z1471" s="186">
        <f t="shared" si="789"/>
        <v>0</v>
      </c>
      <c r="AA1471" s="177">
        <f t="shared" si="802"/>
        <v>0</v>
      </c>
      <c r="AB1471" s="187">
        <f t="shared" si="803"/>
        <v>7.1215000000000001E-2</v>
      </c>
      <c r="AC1471" s="185">
        <f t="shared" si="790"/>
        <v>7</v>
      </c>
      <c r="AD1471" s="185">
        <v>252</v>
      </c>
      <c r="AE1471" s="184">
        <f t="shared" si="806"/>
        <v>1.001912758</v>
      </c>
      <c r="AF1471" s="177">
        <f t="shared" si="805"/>
        <v>522.78034050999997</v>
      </c>
      <c r="AG1471" s="177">
        <f t="shared" si="791"/>
        <v>533.7665207</v>
      </c>
      <c r="AH1471" s="188">
        <f t="shared" si="804"/>
        <v>0</v>
      </c>
      <c r="AI1471" s="188"/>
      <c r="AJ1471" s="188"/>
      <c r="AK1471" s="188"/>
      <c r="AL1471" s="8"/>
      <c r="AM1471" s="8"/>
      <c r="AN1471" s="13"/>
      <c r="AO1471" s="13"/>
      <c r="AP1471" s="13"/>
      <c r="AQ1471" s="13"/>
      <c r="AR1471" s="5"/>
      <c r="AS1471" s="17"/>
      <c r="AT1471" s="13"/>
      <c r="AU1471" s="17"/>
      <c r="AV1471" s="17"/>
      <c r="AW1471" s="25"/>
      <c r="AX1471" s="25"/>
      <c r="AY1471" s="18"/>
      <c r="AZ1471" s="18"/>
      <c r="BA1471" s="18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  <c r="FA1471" s="17"/>
      <c r="FB1471" s="17"/>
      <c r="FC1471" s="17"/>
      <c r="FD1471" s="17"/>
      <c r="FE1471" s="17"/>
      <c r="FF1471" s="17"/>
      <c r="FG1471" s="17"/>
      <c r="FH1471" s="17"/>
      <c r="FI1471" s="17"/>
      <c r="FJ1471" s="17"/>
      <c r="FK1471" s="17"/>
      <c r="FL1471" s="17"/>
      <c r="FM1471" s="17"/>
      <c r="FN1471" s="17"/>
      <c r="FO1471" s="17"/>
      <c r="FP1471" s="17"/>
      <c r="FQ1471" s="17"/>
      <c r="FR1471" s="17"/>
      <c r="FS1471" s="17"/>
      <c r="FT1471" s="17"/>
      <c r="FU1471" s="17"/>
      <c r="FV1471" s="17"/>
      <c r="FW1471" s="17"/>
      <c r="FX1471" s="17"/>
      <c r="FY1471" s="17"/>
      <c r="FZ1471" s="17"/>
      <c r="GA1471" s="17"/>
      <c r="GB1471" s="17"/>
      <c r="GC1471" s="17"/>
      <c r="GD1471" s="17"/>
      <c r="GE1471" s="17"/>
      <c r="GF1471" s="17"/>
      <c r="GG1471" s="17"/>
      <c r="GH1471" s="17"/>
      <c r="GI1471" s="17"/>
      <c r="GJ1471" s="17"/>
      <c r="GK1471" s="17"/>
      <c r="GL1471" s="17"/>
      <c r="GM1471" s="17"/>
      <c r="GN1471" s="17"/>
      <c r="GO1471" s="17"/>
      <c r="GP1471" s="17"/>
      <c r="GQ1471" s="17"/>
      <c r="GR1471" s="17"/>
      <c r="GS1471" s="17"/>
      <c r="GT1471" s="17"/>
      <c r="GU1471" s="17"/>
      <c r="GV1471" s="17"/>
      <c r="GW1471" s="17"/>
      <c r="GX1471" s="17"/>
    </row>
    <row r="1472" spans="1:206" x14ac:dyDescent="0.2">
      <c r="A1472" s="125">
        <f t="shared" si="792"/>
        <v>43363</v>
      </c>
      <c r="B1472" s="177">
        <f t="shared" si="777"/>
        <v>279655.54119196907</v>
      </c>
      <c r="C1472" s="3">
        <f t="shared" si="793"/>
        <v>37753498.060915828</v>
      </c>
      <c r="D1472" s="177">
        <f t="shared" si="794"/>
        <v>218734.06744496999</v>
      </c>
      <c r="E1472" s="177">
        <f t="shared" si="795"/>
        <v>17805.162619819999</v>
      </c>
      <c r="F1472" s="178">
        <f t="shared" si="778"/>
        <v>200928.90482514998</v>
      </c>
      <c r="G1472" s="179">
        <f t="shared" si="796"/>
        <v>5061.1099999999997</v>
      </c>
      <c r="H1472" s="180">
        <f>IF(AND(N1472=1,N1471&gt;1),VLOOKUP(A1471,[1]Plan1!$CW$105:$CY$215,3),H1471)</f>
        <v>5056.5600000000004</v>
      </c>
      <c r="I1472" s="181">
        <f t="shared" si="779"/>
        <v>43292</v>
      </c>
      <c r="J1472" s="181">
        <f t="shared" si="797"/>
        <v>43323</v>
      </c>
      <c r="K1472" s="182">
        <f t="shared" si="780"/>
        <v>-8.990122720112792E-4</v>
      </c>
      <c r="L1472" s="213">
        <f t="shared" si="798"/>
        <v>43383</v>
      </c>
      <c r="M1472" s="183">
        <f t="shared" si="799"/>
        <v>22</v>
      </c>
      <c r="N1472" s="183">
        <f t="shared" si="781"/>
        <v>8</v>
      </c>
      <c r="O1472" s="177">
        <f t="shared" si="782"/>
        <v>0.99967298999999998</v>
      </c>
      <c r="P1472" s="184">
        <f t="shared" si="808"/>
        <v>1.0033006499999999</v>
      </c>
      <c r="Q1472" s="184">
        <f t="shared" si="800"/>
        <v>1.2784700170135035</v>
      </c>
      <c r="R1472" s="177">
        <f t="shared" si="807"/>
        <v>1.2780519400000001</v>
      </c>
      <c r="S1472" s="177">
        <f t="shared" si="801"/>
        <v>1.24951879</v>
      </c>
      <c r="T1472" s="177">
        <f t="shared" si="783"/>
        <v>273312.32728561002</v>
      </c>
      <c r="U1472" s="177">
        <f t="shared" si="784"/>
        <v>4442.7226326507162</v>
      </c>
      <c r="V1472" s="177">
        <f t="shared" si="785"/>
        <v>55868.671788708336</v>
      </c>
      <c r="W1472" s="177">
        <f t="shared" si="786"/>
        <v>279045.46186632907</v>
      </c>
      <c r="X1472" s="185">
        <f t="shared" si="787"/>
        <v>0</v>
      </c>
      <c r="Y1472" s="177">
        <f t="shared" si="788"/>
        <v>0</v>
      </c>
      <c r="Z1472" s="186">
        <f t="shared" si="789"/>
        <v>0</v>
      </c>
      <c r="AA1472" s="177">
        <f t="shared" si="802"/>
        <v>0</v>
      </c>
      <c r="AB1472" s="187">
        <f t="shared" si="803"/>
        <v>7.1215000000000001E-2</v>
      </c>
      <c r="AC1472" s="185">
        <f t="shared" si="790"/>
        <v>8</v>
      </c>
      <c r="AD1472" s="185">
        <v>252</v>
      </c>
      <c r="AE1472" s="184">
        <f t="shared" si="806"/>
        <v>1.002186308</v>
      </c>
      <c r="AF1472" s="177">
        <f t="shared" si="805"/>
        <v>597.54492763999997</v>
      </c>
      <c r="AG1472" s="177">
        <f t="shared" si="791"/>
        <v>610.07932563999998</v>
      </c>
      <c r="AH1472" s="188">
        <f t="shared" si="804"/>
        <v>0</v>
      </c>
      <c r="AI1472" s="188"/>
      <c r="AJ1472" s="188"/>
      <c r="AK1472" s="188"/>
      <c r="AL1472" s="8"/>
      <c r="AM1472" s="8"/>
      <c r="AN1472" s="8"/>
      <c r="AO1472" s="8"/>
      <c r="AP1472" s="8"/>
      <c r="AQ1472" s="8"/>
      <c r="AR1472" s="5"/>
      <c r="AS1472" s="1"/>
      <c r="AT1472" s="8"/>
      <c r="AU1472" s="1"/>
      <c r="AV1472" s="1"/>
      <c r="AW1472" s="3"/>
      <c r="AX1472" s="3"/>
      <c r="AY1472" s="4"/>
      <c r="AZ1472" s="4"/>
      <c r="BA1472" s="4"/>
      <c r="BB1472" s="1"/>
      <c r="BC1472" s="1"/>
      <c r="BD1472" s="1"/>
      <c r="BE1472" s="1"/>
      <c r="BF1472" s="1"/>
      <c r="BG1472" s="1"/>
      <c r="BH1472" s="1"/>
      <c r="BI1472" s="1"/>
    </row>
    <row r="1473" spans="1:61" x14ac:dyDescent="0.2">
      <c r="A1473" s="125">
        <f t="shared" si="792"/>
        <v>43364</v>
      </c>
      <c r="B1473" s="177">
        <f t="shared" si="777"/>
        <v>279721.37036646187</v>
      </c>
      <c r="C1473" s="3">
        <f t="shared" si="793"/>
        <v>37762384.99947235</v>
      </c>
      <c r="D1473" s="177">
        <f t="shared" si="794"/>
        <v>218734.06744496999</v>
      </c>
      <c r="E1473" s="177">
        <f t="shared" si="795"/>
        <v>17805.162619819999</v>
      </c>
      <c r="F1473" s="178">
        <f t="shared" si="778"/>
        <v>200928.90482514998</v>
      </c>
      <c r="G1473" s="179">
        <f t="shared" si="796"/>
        <v>5061.1099999999997</v>
      </c>
      <c r="H1473" s="180">
        <f>IF(AND(N1473=1,N1472&gt;1),VLOOKUP(A1472,[1]Plan1!$CW$105:$CY$215,3),H1472)</f>
        <v>5056.5600000000004</v>
      </c>
      <c r="I1473" s="181">
        <f t="shared" si="779"/>
        <v>43292</v>
      </c>
      <c r="J1473" s="181">
        <f t="shared" si="797"/>
        <v>43323</v>
      </c>
      <c r="K1473" s="182">
        <f t="shared" si="780"/>
        <v>-8.990122720112792E-4</v>
      </c>
      <c r="L1473" s="213">
        <f t="shared" si="798"/>
        <v>43383</v>
      </c>
      <c r="M1473" s="183">
        <f t="shared" si="799"/>
        <v>22</v>
      </c>
      <c r="N1473" s="183">
        <f t="shared" si="781"/>
        <v>9</v>
      </c>
      <c r="O1473" s="177">
        <f t="shared" si="782"/>
        <v>0.99963212000000001</v>
      </c>
      <c r="P1473" s="184">
        <f t="shared" si="808"/>
        <v>1.0033006499999999</v>
      </c>
      <c r="Q1473" s="184">
        <f t="shared" si="800"/>
        <v>1.2784700170135035</v>
      </c>
      <c r="R1473" s="177">
        <f t="shared" si="807"/>
        <v>1.2779996899999999</v>
      </c>
      <c r="S1473" s="177">
        <f t="shared" si="801"/>
        <v>1.24951879</v>
      </c>
      <c r="T1473" s="177">
        <f t="shared" si="783"/>
        <v>273312.32728561002</v>
      </c>
      <c r="U1473" s="177">
        <f t="shared" si="784"/>
        <v>4442.7226326507162</v>
      </c>
      <c r="V1473" s="177">
        <f t="shared" si="785"/>
        <v>55858.173253431181</v>
      </c>
      <c r="W1473" s="177">
        <f t="shared" si="786"/>
        <v>279034.96333105187</v>
      </c>
      <c r="X1473" s="185">
        <f t="shared" si="787"/>
        <v>0</v>
      </c>
      <c r="Y1473" s="177">
        <f t="shared" si="788"/>
        <v>0</v>
      </c>
      <c r="Z1473" s="186">
        <f t="shared" si="789"/>
        <v>0</v>
      </c>
      <c r="AA1473" s="177">
        <f t="shared" si="802"/>
        <v>0</v>
      </c>
      <c r="AB1473" s="187">
        <f t="shared" si="803"/>
        <v>7.1215000000000001E-2</v>
      </c>
      <c r="AC1473" s="185">
        <f t="shared" si="790"/>
        <v>9</v>
      </c>
      <c r="AD1473" s="185">
        <v>252</v>
      </c>
      <c r="AE1473" s="184">
        <f t="shared" si="806"/>
        <v>1.0024599320000001</v>
      </c>
      <c r="AF1473" s="177">
        <f t="shared" si="805"/>
        <v>672.32973988000003</v>
      </c>
      <c r="AG1473" s="177">
        <f t="shared" si="791"/>
        <v>686.40703541000005</v>
      </c>
      <c r="AH1473" s="188">
        <f t="shared" si="804"/>
        <v>0</v>
      </c>
      <c r="AI1473" s="188"/>
      <c r="AJ1473" s="188"/>
      <c r="AK1473" s="188"/>
      <c r="AL1473" s="8"/>
      <c r="AM1473" s="8"/>
      <c r="AN1473" s="8"/>
      <c r="AO1473" s="8"/>
      <c r="AP1473" s="8"/>
      <c r="AQ1473" s="8"/>
      <c r="AR1473" s="5"/>
      <c r="AS1473" s="1"/>
      <c r="AT1473" s="8"/>
      <c r="AU1473" s="1"/>
      <c r="AV1473" s="1"/>
      <c r="AW1473" s="3"/>
      <c r="AX1473" s="3"/>
      <c r="AY1473" s="4"/>
      <c r="AZ1473" s="4"/>
      <c r="BA1473" s="4"/>
      <c r="BB1473" s="1"/>
      <c r="BC1473" s="1"/>
      <c r="BD1473" s="1"/>
      <c r="BE1473" s="1"/>
      <c r="BF1473" s="1"/>
      <c r="BG1473" s="1"/>
      <c r="BH1473" s="1"/>
      <c r="BI1473" s="1"/>
    </row>
    <row r="1474" spans="1:61" x14ac:dyDescent="0.2">
      <c r="A1474" s="125">
        <f t="shared" si="792"/>
        <v>43365</v>
      </c>
      <c r="B1474" s="177">
        <f t="shared" si="777"/>
        <v>279787.21472249477</v>
      </c>
      <c r="C1474" s="3">
        <f t="shared" si="793"/>
        <v>37771273.987536795</v>
      </c>
      <c r="D1474" s="177">
        <f t="shared" si="794"/>
        <v>218734.06744496999</v>
      </c>
      <c r="E1474" s="177">
        <f t="shared" si="795"/>
        <v>17805.162619819999</v>
      </c>
      <c r="F1474" s="178">
        <f t="shared" si="778"/>
        <v>200928.90482514998</v>
      </c>
      <c r="G1474" s="179">
        <f t="shared" si="796"/>
        <v>5061.1099999999997</v>
      </c>
      <c r="H1474" s="180">
        <f>IF(AND(N1474=1,N1473&gt;1),VLOOKUP(A1473,[1]Plan1!$CW$105:$CY$215,3),H1473)</f>
        <v>5056.5600000000004</v>
      </c>
      <c r="I1474" s="181">
        <f t="shared" si="779"/>
        <v>43292</v>
      </c>
      <c r="J1474" s="181">
        <f t="shared" si="797"/>
        <v>43323</v>
      </c>
      <c r="K1474" s="182">
        <f t="shared" si="780"/>
        <v>-8.990122720112792E-4</v>
      </c>
      <c r="L1474" s="213">
        <f t="shared" si="798"/>
        <v>43383</v>
      </c>
      <c r="M1474" s="183">
        <f t="shared" si="799"/>
        <v>22</v>
      </c>
      <c r="N1474" s="183">
        <f t="shared" si="781"/>
        <v>10</v>
      </c>
      <c r="O1474" s="177">
        <f t="shared" si="782"/>
        <v>0.99959125000000004</v>
      </c>
      <c r="P1474" s="184">
        <f t="shared" si="808"/>
        <v>1.0033006499999999</v>
      </c>
      <c r="Q1474" s="184">
        <f t="shared" si="800"/>
        <v>1.2784700170135035</v>
      </c>
      <c r="R1474" s="177">
        <f t="shared" si="807"/>
        <v>1.2779474399999999</v>
      </c>
      <c r="S1474" s="177">
        <f t="shared" si="801"/>
        <v>1.24951879</v>
      </c>
      <c r="T1474" s="177">
        <f t="shared" si="783"/>
        <v>273312.32728561002</v>
      </c>
      <c r="U1474" s="177">
        <f t="shared" si="784"/>
        <v>4442.7226326507162</v>
      </c>
      <c r="V1474" s="177">
        <f t="shared" si="785"/>
        <v>55847.67471815407</v>
      </c>
      <c r="W1474" s="177">
        <f t="shared" si="786"/>
        <v>279024.46479577478</v>
      </c>
      <c r="X1474" s="185">
        <f t="shared" si="787"/>
        <v>0</v>
      </c>
      <c r="Y1474" s="177">
        <f t="shared" si="788"/>
        <v>0</v>
      </c>
      <c r="Z1474" s="186">
        <f t="shared" si="789"/>
        <v>0</v>
      </c>
      <c r="AA1474" s="177">
        <f t="shared" si="802"/>
        <v>0</v>
      </c>
      <c r="AB1474" s="187">
        <f t="shared" si="803"/>
        <v>7.1215000000000001E-2</v>
      </c>
      <c r="AC1474" s="185">
        <f t="shared" si="790"/>
        <v>10</v>
      </c>
      <c r="AD1474" s="185">
        <v>252</v>
      </c>
      <c r="AE1474" s="184">
        <f t="shared" si="806"/>
        <v>1.0027336309999999</v>
      </c>
      <c r="AF1474" s="177">
        <f t="shared" si="805"/>
        <v>747.13505054999996</v>
      </c>
      <c r="AG1474" s="177">
        <f t="shared" si="791"/>
        <v>762.74992671999996</v>
      </c>
      <c r="AH1474" s="188">
        <f t="shared" si="804"/>
        <v>0</v>
      </c>
      <c r="AI1474" s="188"/>
      <c r="AJ1474" s="188"/>
      <c r="AK1474" s="188"/>
      <c r="AL1474" s="8"/>
      <c r="AM1474" s="8"/>
      <c r="AN1474" s="8"/>
      <c r="AO1474" s="8"/>
      <c r="AP1474" s="8"/>
      <c r="AQ1474" s="8"/>
      <c r="AR1474" s="5"/>
      <c r="AS1474" s="1"/>
      <c r="AT1474" s="8"/>
      <c r="AU1474" s="1"/>
      <c r="AV1474" s="1"/>
      <c r="AW1474" s="3"/>
      <c r="AX1474" s="3"/>
      <c r="AY1474" s="4"/>
      <c r="AZ1474" s="4"/>
      <c r="BA1474" s="4"/>
      <c r="BB1474" s="1"/>
      <c r="BC1474" s="1"/>
      <c r="BD1474" s="1"/>
      <c r="BE1474" s="1"/>
      <c r="BF1474" s="1"/>
      <c r="BG1474" s="1"/>
      <c r="BH1474" s="1"/>
      <c r="BI1474" s="1"/>
    </row>
    <row r="1475" spans="1:61" x14ac:dyDescent="0.2">
      <c r="A1475" s="125">
        <f t="shared" si="792"/>
        <v>43366</v>
      </c>
      <c r="B1475" s="177">
        <f t="shared" si="777"/>
        <v>279787.21472249477</v>
      </c>
      <c r="C1475" s="3">
        <f t="shared" si="793"/>
        <v>37771273.987536795</v>
      </c>
      <c r="D1475" s="177">
        <f t="shared" si="794"/>
        <v>218734.06744496999</v>
      </c>
      <c r="E1475" s="177">
        <f t="shared" si="795"/>
        <v>17805.162619819999</v>
      </c>
      <c r="F1475" s="178">
        <f t="shared" si="778"/>
        <v>200928.90482514998</v>
      </c>
      <c r="G1475" s="179">
        <f t="shared" si="796"/>
        <v>5061.1099999999997</v>
      </c>
      <c r="H1475" s="180">
        <f>IF(AND(N1475=1,N1474&gt;1),VLOOKUP(A1474,[1]Plan1!$CW$105:$CY$215,3),H1474)</f>
        <v>5056.5600000000004</v>
      </c>
      <c r="I1475" s="181">
        <f t="shared" si="779"/>
        <v>43292</v>
      </c>
      <c r="J1475" s="181">
        <f t="shared" si="797"/>
        <v>43323</v>
      </c>
      <c r="K1475" s="182">
        <f t="shared" si="780"/>
        <v>-8.990122720112792E-4</v>
      </c>
      <c r="L1475" s="213">
        <f t="shared" si="798"/>
        <v>43383</v>
      </c>
      <c r="M1475" s="183">
        <f t="shared" si="799"/>
        <v>22</v>
      </c>
      <c r="N1475" s="183">
        <f t="shared" si="781"/>
        <v>10</v>
      </c>
      <c r="O1475" s="177">
        <f t="shared" si="782"/>
        <v>0.99959125000000004</v>
      </c>
      <c r="P1475" s="184">
        <f t="shared" si="808"/>
        <v>1.0033006499999999</v>
      </c>
      <c r="Q1475" s="184">
        <f t="shared" si="800"/>
        <v>1.2784700170135035</v>
      </c>
      <c r="R1475" s="177">
        <f t="shared" si="807"/>
        <v>1.2779474399999999</v>
      </c>
      <c r="S1475" s="177">
        <f t="shared" si="801"/>
        <v>1.24951879</v>
      </c>
      <c r="T1475" s="177">
        <f t="shared" si="783"/>
        <v>273312.32728561002</v>
      </c>
      <c r="U1475" s="177">
        <f t="shared" si="784"/>
        <v>4442.7226326507162</v>
      </c>
      <c r="V1475" s="177">
        <f t="shared" si="785"/>
        <v>55847.67471815407</v>
      </c>
      <c r="W1475" s="177">
        <f t="shared" si="786"/>
        <v>279024.46479577478</v>
      </c>
      <c r="X1475" s="185">
        <f t="shared" si="787"/>
        <v>0</v>
      </c>
      <c r="Y1475" s="177">
        <f t="shared" si="788"/>
        <v>0</v>
      </c>
      <c r="Z1475" s="186">
        <f t="shared" si="789"/>
        <v>0</v>
      </c>
      <c r="AA1475" s="177">
        <f t="shared" si="802"/>
        <v>0</v>
      </c>
      <c r="AB1475" s="187">
        <f t="shared" si="803"/>
        <v>7.1215000000000001E-2</v>
      </c>
      <c r="AC1475" s="185">
        <f t="shared" si="790"/>
        <v>10</v>
      </c>
      <c r="AD1475" s="185">
        <v>252</v>
      </c>
      <c r="AE1475" s="184">
        <f t="shared" si="806"/>
        <v>1.0027336309999999</v>
      </c>
      <c r="AF1475" s="177">
        <f t="shared" si="805"/>
        <v>747.13505054999996</v>
      </c>
      <c r="AG1475" s="177">
        <f t="shared" si="791"/>
        <v>762.74992671999996</v>
      </c>
      <c r="AH1475" s="188">
        <f t="shared" si="804"/>
        <v>0</v>
      </c>
      <c r="AI1475" s="188"/>
      <c r="AJ1475" s="188"/>
      <c r="AK1475" s="188"/>
      <c r="AL1475" s="8"/>
      <c r="AM1475" s="8"/>
      <c r="AN1475" s="8"/>
      <c r="AO1475" s="8"/>
      <c r="AP1475" s="8"/>
      <c r="AQ1475" s="8"/>
      <c r="AR1475" s="5"/>
      <c r="AS1475" s="1"/>
      <c r="AT1475" s="8"/>
      <c r="AU1475" s="1"/>
      <c r="AV1475" s="1"/>
      <c r="AW1475" s="3"/>
      <c r="AX1475" s="3"/>
      <c r="AY1475" s="4"/>
      <c r="AZ1475" s="4"/>
      <c r="BA1475" s="4"/>
      <c r="BB1475" s="1"/>
      <c r="BC1475" s="1"/>
      <c r="BD1475" s="1"/>
      <c r="BE1475" s="1"/>
      <c r="BF1475" s="1"/>
      <c r="BG1475" s="1"/>
      <c r="BH1475" s="1"/>
      <c r="BI1475" s="1"/>
    </row>
    <row r="1476" spans="1:61" x14ac:dyDescent="0.2">
      <c r="A1476" s="125">
        <f t="shared" si="792"/>
        <v>43367</v>
      </c>
      <c r="B1476" s="177">
        <f t="shared" si="777"/>
        <v>279787.21472249477</v>
      </c>
      <c r="C1476" s="3">
        <f t="shared" si="793"/>
        <v>37771273.987536795</v>
      </c>
      <c r="D1476" s="177">
        <f t="shared" si="794"/>
        <v>218734.06744496999</v>
      </c>
      <c r="E1476" s="177">
        <f t="shared" si="795"/>
        <v>17805.162619819999</v>
      </c>
      <c r="F1476" s="178">
        <f t="shared" si="778"/>
        <v>200928.90482514998</v>
      </c>
      <c r="G1476" s="179">
        <f t="shared" si="796"/>
        <v>5061.1099999999997</v>
      </c>
      <c r="H1476" s="180">
        <f>IF(AND(N1476=1,N1475&gt;1),VLOOKUP(A1475,[1]Plan1!$CW$105:$CY$215,3),H1475)</f>
        <v>5056.5600000000004</v>
      </c>
      <c r="I1476" s="181">
        <f t="shared" si="779"/>
        <v>43292</v>
      </c>
      <c r="J1476" s="181">
        <f t="shared" si="797"/>
        <v>43323</v>
      </c>
      <c r="K1476" s="182">
        <f t="shared" si="780"/>
        <v>-8.990122720112792E-4</v>
      </c>
      <c r="L1476" s="213">
        <f t="shared" si="798"/>
        <v>43383</v>
      </c>
      <c r="M1476" s="183">
        <f t="shared" si="799"/>
        <v>22</v>
      </c>
      <c r="N1476" s="183">
        <f t="shared" si="781"/>
        <v>10</v>
      </c>
      <c r="O1476" s="177">
        <f t="shared" si="782"/>
        <v>0.99959125000000004</v>
      </c>
      <c r="P1476" s="184">
        <f t="shared" si="808"/>
        <v>1.0033006499999999</v>
      </c>
      <c r="Q1476" s="184">
        <f t="shared" si="800"/>
        <v>1.2784700170135035</v>
      </c>
      <c r="R1476" s="177">
        <f t="shared" si="807"/>
        <v>1.2779474399999999</v>
      </c>
      <c r="S1476" s="177">
        <f t="shared" si="801"/>
        <v>1.24951879</v>
      </c>
      <c r="T1476" s="177">
        <f t="shared" si="783"/>
        <v>273312.32728561002</v>
      </c>
      <c r="U1476" s="177">
        <f t="shared" si="784"/>
        <v>4442.7226326507162</v>
      </c>
      <c r="V1476" s="177">
        <f t="shared" si="785"/>
        <v>55847.67471815407</v>
      </c>
      <c r="W1476" s="177">
        <f t="shared" si="786"/>
        <v>279024.46479577478</v>
      </c>
      <c r="X1476" s="185">
        <f t="shared" si="787"/>
        <v>0</v>
      </c>
      <c r="Y1476" s="177">
        <f t="shared" si="788"/>
        <v>0</v>
      </c>
      <c r="Z1476" s="186">
        <f t="shared" si="789"/>
        <v>0</v>
      </c>
      <c r="AA1476" s="177">
        <f t="shared" si="802"/>
        <v>0</v>
      </c>
      <c r="AB1476" s="187">
        <f t="shared" si="803"/>
        <v>7.1215000000000001E-2</v>
      </c>
      <c r="AC1476" s="185">
        <f t="shared" si="790"/>
        <v>10</v>
      </c>
      <c r="AD1476" s="185">
        <v>252</v>
      </c>
      <c r="AE1476" s="184">
        <f t="shared" si="806"/>
        <v>1.0027336309999999</v>
      </c>
      <c r="AF1476" s="177">
        <f t="shared" si="805"/>
        <v>747.13505054999996</v>
      </c>
      <c r="AG1476" s="177">
        <f t="shared" si="791"/>
        <v>762.74992671999996</v>
      </c>
      <c r="AH1476" s="188">
        <f t="shared" si="804"/>
        <v>0</v>
      </c>
      <c r="AI1476" s="188"/>
      <c r="AJ1476" s="188"/>
      <c r="AK1476" s="188"/>
      <c r="AL1476" s="8"/>
      <c r="AM1476" s="8"/>
      <c r="AN1476" s="8"/>
      <c r="AO1476" s="8"/>
      <c r="AP1476" s="8"/>
      <c r="AQ1476" s="8"/>
      <c r="AR1476" s="5"/>
      <c r="AS1476" s="1"/>
      <c r="AT1476" s="8"/>
      <c r="AU1476" s="1"/>
      <c r="AV1476" s="1"/>
      <c r="AW1476" s="3"/>
      <c r="AX1476" s="3"/>
      <c r="AY1476" s="4"/>
      <c r="AZ1476" s="4"/>
      <c r="BA1476" s="4"/>
      <c r="BB1476" s="1"/>
      <c r="BC1476" s="1"/>
      <c r="BD1476" s="1"/>
      <c r="BE1476" s="1"/>
      <c r="BF1476" s="1"/>
      <c r="BG1476" s="1"/>
      <c r="BH1476" s="1"/>
      <c r="BI1476" s="1"/>
    </row>
    <row r="1477" spans="1:61" x14ac:dyDescent="0.2">
      <c r="A1477" s="125">
        <f t="shared" si="792"/>
        <v>43368</v>
      </c>
      <c r="B1477" s="177">
        <f t="shared" si="777"/>
        <v>279853.0762730267</v>
      </c>
      <c r="C1477" s="3">
        <f t="shared" si="793"/>
        <v>37780165.296858601</v>
      </c>
      <c r="D1477" s="177">
        <f t="shared" si="794"/>
        <v>218734.06744496999</v>
      </c>
      <c r="E1477" s="177">
        <f t="shared" si="795"/>
        <v>17805.162619819999</v>
      </c>
      <c r="F1477" s="178">
        <f t="shared" si="778"/>
        <v>200928.90482514998</v>
      </c>
      <c r="G1477" s="179">
        <f t="shared" si="796"/>
        <v>5061.1099999999997</v>
      </c>
      <c r="H1477" s="180">
        <f>IF(AND(N1477=1,N1476&gt;1),VLOOKUP(A1476,[1]Plan1!$CW$105:$CY$215,3),H1476)</f>
        <v>5056.5600000000004</v>
      </c>
      <c r="I1477" s="181">
        <f t="shared" si="779"/>
        <v>43292</v>
      </c>
      <c r="J1477" s="181">
        <f t="shared" si="797"/>
        <v>43323</v>
      </c>
      <c r="K1477" s="182">
        <f t="shared" si="780"/>
        <v>-8.990122720112792E-4</v>
      </c>
      <c r="L1477" s="213">
        <f t="shared" si="798"/>
        <v>43383</v>
      </c>
      <c r="M1477" s="183">
        <f t="shared" si="799"/>
        <v>22</v>
      </c>
      <c r="N1477" s="183">
        <f t="shared" si="781"/>
        <v>11</v>
      </c>
      <c r="O1477" s="177">
        <f t="shared" si="782"/>
        <v>0.99955039000000001</v>
      </c>
      <c r="P1477" s="184">
        <f t="shared" si="808"/>
        <v>1.0033006499999999</v>
      </c>
      <c r="Q1477" s="184">
        <f t="shared" si="800"/>
        <v>1.2784700170135035</v>
      </c>
      <c r="R1477" s="177">
        <f t="shared" si="807"/>
        <v>1.2778951999999999</v>
      </c>
      <c r="S1477" s="177">
        <f t="shared" si="801"/>
        <v>1.24951879</v>
      </c>
      <c r="T1477" s="177">
        <f t="shared" si="783"/>
        <v>273312.32728561002</v>
      </c>
      <c r="U1477" s="177">
        <f t="shared" si="784"/>
        <v>4442.7226326507162</v>
      </c>
      <c r="V1477" s="177">
        <f t="shared" si="785"/>
        <v>55837.178192166</v>
      </c>
      <c r="W1477" s="177">
        <f t="shared" si="786"/>
        <v>279013.96826978668</v>
      </c>
      <c r="X1477" s="185">
        <f t="shared" si="787"/>
        <v>0</v>
      </c>
      <c r="Y1477" s="177">
        <f t="shared" si="788"/>
        <v>0</v>
      </c>
      <c r="Z1477" s="186">
        <f t="shared" si="789"/>
        <v>0</v>
      </c>
      <c r="AA1477" s="177">
        <f t="shared" si="802"/>
        <v>0</v>
      </c>
      <c r="AB1477" s="187">
        <f t="shared" si="803"/>
        <v>7.1215000000000001E-2</v>
      </c>
      <c r="AC1477" s="185">
        <f t="shared" si="790"/>
        <v>11</v>
      </c>
      <c r="AD1477" s="185">
        <v>252</v>
      </c>
      <c r="AE1477" s="184">
        <f t="shared" si="806"/>
        <v>1.003007405</v>
      </c>
      <c r="AF1477" s="177">
        <f t="shared" si="805"/>
        <v>821.96085963999997</v>
      </c>
      <c r="AG1477" s="177">
        <f t="shared" si="791"/>
        <v>839.10800324000002</v>
      </c>
      <c r="AH1477" s="188">
        <f t="shared" si="804"/>
        <v>0</v>
      </c>
      <c r="AI1477" s="188"/>
      <c r="AJ1477" s="188"/>
      <c r="AK1477" s="188"/>
      <c r="AL1477" s="8"/>
      <c r="AM1477" s="8"/>
      <c r="AN1477" s="8"/>
      <c r="AO1477" s="8"/>
      <c r="AP1477" s="8"/>
      <c r="AQ1477" s="8"/>
      <c r="AR1477" s="5"/>
      <c r="AS1477" s="1"/>
      <c r="AT1477" s="8"/>
      <c r="AU1477" s="1"/>
      <c r="AV1477" s="1"/>
      <c r="AW1477" s="3"/>
      <c r="AX1477" s="3"/>
      <c r="AY1477" s="4"/>
      <c r="AZ1477" s="4"/>
      <c r="BA1477" s="4"/>
      <c r="BB1477" s="1"/>
      <c r="BC1477" s="1"/>
      <c r="BD1477" s="1"/>
      <c r="BE1477" s="1"/>
      <c r="BF1477" s="1"/>
      <c r="BG1477" s="1"/>
      <c r="BH1477" s="1"/>
      <c r="BI1477" s="1"/>
    </row>
    <row r="1478" spans="1:61" x14ac:dyDescent="0.2">
      <c r="A1478" s="125">
        <f t="shared" si="792"/>
        <v>43369</v>
      </c>
      <c r="B1478" s="177">
        <f t="shared" si="777"/>
        <v>279918.95070657961</v>
      </c>
      <c r="C1478" s="3">
        <f t="shared" si="793"/>
        <v>37789058.345388249</v>
      </c>
      <c r="D1478" s="177">
        <f t="shared" si="794"/>
        <v>218734.06744496999</v>
      </c>
      <c r="E1478" s="177">
        <f t="shared" si="795"/>
        <v>17805.162619819999</v>
      </c>
      <c r="F1478" s="178">
        <f t="shared" si="778"/>
        <v>200928.90482514998</v>
      </c>
      <c r="G1478" s="179">
        <f t="shared" si="796"/>
        <v>5061.1099999999997</v>
      </c>
      <c r="H1478" s="180">
        <f>IF(AND(N1478=1,N1477&gt;1),VLOOKUP(A1477,[1]Plan1!$CW$105:$CY$215,3),H1477)</f>
        <v>5056.5600000000004</v>
      </c>
      <c r="I1478" s="181">
        <f t="shared" si="779"/>
        <v>43292</v>
      </c>
      <c r="J1478" s="181">
        <f t="shared" si="797"/>
        <v>43323</v>
      </c>
      <c r="K1478" s="182">
        <f t="shared" si="780"/>
        <v>-8.990122720112792E-4</v>
      </c>
      <c r="L1478" s="213">
        <f t="shared" si="798"/>
        <v>43383</v>
      </c>
      <c r="M1478" s="183">
        <f t="shared" si="799"/>
        <v>22</v>
      </c>
      <c r="N1478" s="183">
        <f t="shared" si="781"/>
        <v>12</v>
      </c>
      <c r="O1478" s="177">
        <f t="shared" si="782"/>
        <v>0.99950952000000004</v>
      </c>
      <c r="P1478" s="184">
        <f t="shared" si="808"/>
        <v>1.0033006499999999</v>
      </c>
      <c r="Q1478" s="184">
        <f t="shared" si="800"/>
        <v>1.2784700170135035</v>
      </c>
      <c r="R1478" s="177">
        <f t="shared" si="807"/>
        <v>1.2778429499999999</v>
      </c>
      <c r="S1478" s="177">
        <f t="shared" si="801"/>
        <v>1.24951879</v>
      </c>
      <c r="T1478" s="177">
        <f t="shared" si="783"/>
        <v>273312.32728561002</v>
      </c>
      <c r="U1478" s="177">
        <f t="shared" si="784"/>
        <v>4442.7226326507162</v>
      </c>
      <c r="V1478" s="177">
        <f t="shared" si="785"/>
        <v>55826.679656888889</v>
      </c>
      <c r="W1478" s="177">
        <f t="shared" si="786"/>
        <v>279003.46973450959</v>
      </c>
      <c r="X1478" s="185">
        <f t="shared" si="787"/>
        <v>0</v>
      </c>
      <c r="Y1478" s="177">
        <f t="shared" si="788"/>
        <v>0</v>
      </c>
      <c r="Z1478" s="186">
        <f t="shared" si="789"/>
        <v>0</v>
      </c>
      <c r="AA1478" s="177">
        <f t="shared" si="802"/>
        <v>0</v>
      </c>
      <c r="AB1478" s="187">
        <f t="shared" si="803"/>
        <v>7.1215000000000001E-2</v>
      </c>
      <c r="AC1478" s="185">
        <f t="shared" si="790"/>
        <v>12</v>
      </c>
      <c r="AD1478" s="185">
        <v>252</v>
      </c>
      <c r="AE1478" s="184">
        <f t="shared" si="806"/>
        <v>1.0032812529999999</v>
      </c>
      <c r="AF1478" s="177">
        <f t="shared" si="805"/>
        <v>896.80689384000004</v>
      </c>
      <c r="AG1478" s="177">
        <f t="shared" si="791"/>
        <v>915.48097207000001</v>
      </c>
      <c r="AH1478" s="188">
        <f t="shared" si="804"/>
        <v>0</v>
      </c>
      <c r="AI1478" s="188"/>
      <c r="AJ1478" s="188"/>
      <c r="AK1478" s="188"/>
      <c r="AL1478" s="8"/>
      <c r="AM1478" s="8"/>
      <c r="AN1478" s="8"/>
      <c r="AO1478" s="8"/>
      <c r="AP1478" s="8"/>
      <c r="AQ1478" s="8"/>
      <c r="AR1478" s="5"/>
      <c r="AS1478" s="1"/>
      <c r="AT1478" s="8"/>
      <c r="AU1478" s="1"/>
      <c r="AV1478" s="1"/>
      <c r="AW1478" s="3"/>
      <c r="AX1478" s="3"/>
      <c r="AY1478" s="4"/>
      <c r="AZ1478" s="4"/>
      <c r="BA1478" s="4"/>
      <c r="BB1478" s="1"/>
      <c r="BC1478" s="1"/>
      <c r="BD1478" s="1"/>
      <c r="BE1478" s="1"/>
      <c r="BF1478" s="1"/>
      <c r="BG1478" s="1"/>
      <c r="BH1478" s="1"/>
      <c r="BI1478" s="1"/>
    </row>
    <row r="1479" spans="1:61" x14ac:dyDescent="0.2">
      <c r="A1479" s="125">
        <f t="shared" si="792"/>
        <v>43370</v>
      </c>
      <c r="B1479" s="177">
        <f t="shared" si="777"/>
        <v>279984.84261003154</v>
      </c>
      <c r="C1479" s="3">
        <f t="shared" si="793"/>
        <v>37797953.752354257</v>
      </c>
      <c r="D1479" s="177">
        <f t="shared" si="794"/>
        <v>218734.06744496999</v>
      </c>
      <c r="E1479" s="177">
        <f t="shared" si="795"/>
        <v>17805.162619819999</v>
      </c>
      <c r="F1479" s="178">
        <f t="shared" si="778"/>
        <v>200928.90482514998</v>
      </c>
      <c r="G1479" s="179">
        <f t="shared" si="796"/>
        <v>5061.1099999999997</v>
      </c>
      <c r="H1479" s="180">
        <f>IF(AND(N1479=1,N1478&gt;1),VLOOKUP(A1478,[1]Plan1!$CW$105:$CY$215,3),H1478)</f>
        <v>5056.5600000000004</v>
      </c>
      <c r="I1479" s="181">
        <f t="shared" si="779"/>
        <v>43292</v>
      </c>
      <c r="J1479" s="181">
        <f t="shared" si="797"/>
        <v>43323</v>
      </c>
      <c r="K1479" s="182">
        <f t="shared" si="780"/>
        <v>-8.990122720112792E-4</v>
      </c>
      <c r="L1479" s="213">
        <f t="shared" si="798"/>
        <v>43383</v>
      </c>
      <c r="M1479" s="183">
        <f t="shared" si="799"/>
        <v>22</v>
      </c>
      <c r="N1479" s="183">
        <f t="shared" si="781"/>
        <v>13</v>
      </c>
      <c r="O1479" s="177">
        <f t="shared" si="782"/>
        <v>0.99946866000000001</v>
      </c>
      <c r="P1479" s="184">
        <f t="shared" si="808"/>
        <v>1.0033006499999999</v>
      </c>
      <c r="Q1479" s="184">
        <f t="shared" si="800"/>
        <v>1.2784700170135035</v>
      </c>
      <c r="R1479" s="177">
        <f t="shared" si="807"/>
        <v>1.2777907100000001</v>
      </c>
      <c r="S1479" s="177">
        <f t="shared" si="801"/>
        <v>1.24951879</v>
      </c>
      <c r="T1479" s="177">
        <f t="shared" si="783"/>
        <v>273312.32728561002</v>
      </c>
      <c r="U1479" s="177">
        <f t="shared" si="784"/>
        <v>4442.7226326507162</v>
      </c>
      <c r="V1479" s="177">
        <f t="shared" si="785"/>
        <v>55816.183130900863</v>
      </c>
      <c r="W1479" s="177">
        <f t="shared" si="786"/>
        <v>278992.97320852155</v>
      </c>
      <c r="X1479" s="185">
        <f t="shared" si="787"/>
        <v>0</v>
      </c>
      <c r="Y1479" s="177">
        <f t="shared" si="788"/>
        <v>0</v>
      </c>
      <c r="Z1479" s="186">
        <f t="shared" si="789"/>
        <v>0</v>
      </c>
      <c r="AA1479" s="177">
        <f t="shared" si="802"/>
        <v>0</v>
      </c>
      <c r="AB1479" s="187">
        <f t="shared" si="803"/>
        <v>7.1215000000000001E-2</v>
      </c>
      <c r="AC1479" s="185">
        <f t="shared" si="790"/>
        <v>13</v>
      </c>
      <c r="AD1479" s="185">
        <v>252</v>
      </c>
      <c r="AE1479" s="184">
        <f t="shared" si="806"/>
        <v>1.003555177</v>
      </c>
      <c r="AF1479" s="177">
        <f t="shared" si="805"/>
        <v>971.67369977999999</v>
      </c>
      <c r="AG1479" s="177">
        <f t="shared" si="791"/>
        <v>991.86940150999999</v>
      </c>
      <c r="AH1479" s="188">
        <f t="shared" si="804"/>
        <v>0</v>
      </c>
      <c r="AI1479" s="188"/>
      <c r="AJ1479" s="188"/>
      <c r="AK1479" s="188"/>
      <c r="AL1479" s="8"/>
      <c r="AM1479" s="8"/>
      <c r="AN1479" s="8"/>
      <c r="AO1479" s="8"/>
      <c r="AP1479" s="8"/>
      <c r="AQ1479" s="8"/>
      <c r="AR1479" s="5"/>
      <c r="AS1479" s="1"/>
      <c r="AT1479" s="8"/>
      <c r="AU1479" s="1"/>
      <c r="AV1479" s="1"/>
      <c r="AW1479" s="3"/>
      <c r="AX1479" s="3"/>
      <c r="AY1479" s="4"/>
      <c r="AZ1479" s="4"/>
      <c r="BA1479" s="4"/>
      <c r="BB1479" s="1"/>
      <c r="BC1479" s="1"/>
      <c r="BD1479" s="1"/>
      <c r="BE1479" s="1"/>
      <c r="BF1479" s="1"/>
      <c r="BG1479" s="1"/>
      <c r="BH1479" s="1"/>
      <c r="BI1479" s="1"/>
    </row>
    <row r="1480" spans="1:61" x14ac:dyDescent="0.2">
      <c r="A1480" s="125">
        <f t="shared" si="792"/>
        <v>43371</v>
      </c>
      <c r="B1480" s="177">
        <f t="shared" si="777"/>
        <v>280050.7494076835</v>
      </c>
      <c r="C1480" s="3">
        <f t="shared" si="793"/>
        <v>37806851.17003727</v>
      </c>
      <c r="D1480" s="177">
        <f t="shared" si="794"/>
        <v>218734.06744496999</v>
      </c>
      <c r="E1480" s="177">
        <f t="shared" si="795"/>
        <v>17805.162619819999</v>
      </c>
      <c r="F1480" s="178">
        <f t="shared" si="778"/>
        <v>200928.90482514998</v>
      </c>
      <c r="G1480" s="179">
        <f t="shared" si="796"/>
        <v>5061.1099999999997</v>
      </c>
      <c r="H1480" s="180">
        <f>IF(AND(N1480=1,N1479&gt;1),VLOOKUP(A1479,[1]Plan1!$CW$105:$CY$215,3),H1479)</f>
        <v>5056.5600000000004</v>
      </c>
      <c r="I1480" s="181">
        <f t="shared" si="779"/>
        <v>43292</v>
      </c>
      <c r="J1480" s="181">
        <f t="shared" si="797"/>
        <v>43323</v>
      </c>
      <c r="K1480" s="182">
        <f t="shared" si="780"/>
        <v>-8.990122720112792E-4</v>
      </c>
      <c r="L1480" s="213">
        <f t="shared" si="798"/>
        <v>43383</v>
      </c>
      <c r="M1480" s="183">
        <f t="shared" si="799"/>
        <v>22</v>
      </c>
      <c r="N1480" s="183">
        <f t="shared" si="781"/>
        <v>14</v>
      </c>
      <c r="O1480" s="177">
        <f t="shared" si="782"/>
        <v>0.99942779999999998</v>
      </c>
      <c r="P1480" s="184">
        <f t="shared" si="808"/>
        <v>1.0033006499999999</v>
      </c>
      <c r="Q1480" s="184">
        <f t="shared" si="800"/>
        <v>1.2784700170135035</v>
      </c>
      <c r="R1480" s="177">
        <f t="shared" si="807"/>
        <v>1.2777384700000001</v>
      </c>
      <c r="S1480" s="177">
        <f t="shared" si="801"/>
        <v>1.24951879</v>
      </c>
      <c r="T1480" s="177">
        <f t="shared" si="783"/>
        <v>273312.32728561002</v>
      </c>
      <c r="U1480" s="177">
        <f t="shared" si="784"/>
        <v>4442.7226326507162</v>
      </c>
      <c r="V1480" s="177">
        <f t="shared" si="785"/>
        <v>55805.686604912786</v>
      </c>
      <c r="W1480" s="177">
        <f t="shared" si="786"/>
        <v>278982.47668253351</v>
      </c>
      <c r="X1480" s="185">
        <f t="shared" si="787"/>
        <v>0</v>
      </c>
      <c r="Y1480" s="177">
        <f t="shared" si="788"/>
        <v>0</v>
      </c>
      <c r="Z1480" s="186">
        <f t="shared" si="789"/>
        <v>0</v>
      </c>
      <c r="AA1480" s="177">
        <f t="shared" si="802"/>
        <v>0</v>
      </c>
      <c r="AB1480" s="187">
        <f t="shared" si="803"/>
        <v>7.1215000000000001E-2</v>
      </c>
      <c r="AC1480" s="185">
        <f t="shared" si="790"/>
        <v>14</v>
      </c>
      <c r="AD1480" s="185">
        <v>252</v>
      </c>
      <c r="AE1480" s="184">
        <f t="shared" si="806"/>
        <v>1.0038291749999999</v>
      </c>
      <c r="AF1480" s="177">
        <f t="shared" si="805"/>
        <v>1046.56073083</v>
      </c>
      <c r="AG1480" s="177">
        <f t="shared" si="791"/>
        <v>1068.27272515</v>
      </c>
      <c r="AH1480" s="188">
        <f t="shared" si="804"/>
        <v>0</v>
      </c>
      <c r="AI1480" s="188"/>
      <c r="AJ1480" s="188"/>
      <c r="AK1480" s="188"/>
      <c r="AL1480" s="8"/>
      <c r="AM1480" s="8"/>
      <c r="AN1480" s="8"/>
      <c r="AO1480" s="8"/>
      <c r="AP1480" s="8"/>
      <c r="AQ1480" s="8"/>
      <c r="AR1480" s="5"/>
      <c r="AS1480" s="1"/>
      <c r="AT1480" s="8"/>
      <c r="AU1480" s="1"/>
      <c r="AV1480" s="1"/>
      <c r="AW1480" s="3"/>
      <c r="AX1480" s="3"/>
      <c r="AY1480" s="4"/>
      <c r="AZ1480" s="4"/>
      <c r="BA1480" s="4"/>
      <c r="BB1480" s="1"/>
      <c r="BC1480" s="1"/>
      <c r="BD1480" s="1"/>
      <c r="BE1480" s="1"/>
      <c r="BF1480" s="1"/>
      <c r="BG1480" s="1"/>
      <c r="BH1480" s="1"/>
      <c r="BI1480" s="1"/>
    </row>
    <row r="1481" spans="1:61" x14ac:dyDescent="0.2">
      <c r="A1481" s="125">
        <f t="shared" si="792"/>
        <v>43372</v>
      </c>
      <c r="B1481" s="177">
        <f t="shared" si="777"/>
        <v>280116.67137617542</v>
      </c>
      <c r="C1481" s="3">
        <f t="shared" si="793"/>
        <v>37815750.63578368</v>
      </c>
      <c r="D1481" s="177">
        <f t="shared" si="794"/>
        <v>218734.06744496999</v>
      </c>
      <c r="E1481" s="177">
        <f t="shared" si="795"/>
        <v>17805.162619819999</v>
      </c>
      <c r="F1481" s="178">
        <f t="shared" si="778"/>
        <v>200928.90482514998</v>
      </c>
      <c r="G1481" s="179">
        <f t="shared" si="796"/>
        <v>5061.1099999999997</v>
      </c>
      <c r="H1481" s="180">
        <f>IF(AND(N1481=1,N1480&gt;1),VLOOKUP(A1480,[1]Plan1!$CW$105:$CY$215,3),H1480)</f>
        <v>5056.5600000000004</v>
      </c>
      <c r="I1481" s="181">
        <f t="shared" si="779"/>
        <v>43292</v>
      </c>
      <c r="J1481" s="181">
        <f t="shared" si="797"/>
        <v>43323</v>
      </c>
      <c r="K1481" s="182">
        <f t="shared" si="780"/>
        <v>-8.990122720112792E-4</v>
      </c>
      <c r="L1481" s="213">
        <f t="shared" si="798"/>
        <v>43383</v>
      </c>
      <c r="M1481" s="183">
        <f t="shared" si="799"/>
        <v>22</v>
      </c>
      <c r="N1481" s="183">
        <f t="shared" si="781"/>
        <v>15</v>
      </c>
      <c r="O1481" s="177">
        <f t="shared" si="782"/>
        <v>0.99938693999999995</v>
      </c>
      <c r="P1481" s="184">
        <f t="shared" si="808"/>
        <v>1.0033006499999999</v>
      </c>
      <c r="Q1481" s="184">
        <f t="shared" si="800"/>
        <v>1.2784700170135035</v>
      </c>
      <c r="R1481" s="177">
        <f t="shared" si="807"/>
        <v>1.27768623</v>
      </c>
      <c r="S1481" s="177">
        <f t="shared" si="801"/>
        <v>1.24951879</v>
      </c>
      <c r="T1481" s="177">
        <f t="shared" si="783"/>
        <v>273312.32728561002</v>
      </c>
      <c r="U1481" s="177">
        <f t="shared" si="784"/>
        <v>4442.7226326507162</v>
      </c>
      <c r="V1481" s="177">
        <f t="shared" si="785"/>
        <v>55795.190078924716</v>
      </c>
      <c r="W1481" s="177">
        <f t="shared" si="786"/>
        <v>278971.98015654541</v>
      </c>
      <c r="X1481" s="185">
        <f t="shared" si="787"/>
        <v>0</v>
      </c>
      <c r="Y1481" s="177">
        <f t="shared" si="788"/>
        <v>0</v>
      </c>
      <c r="Z1481" s="186">
        <f t="shared" si="789"/>
        <v>0</v>
      </c>
      <c r="AA1481" s="177">
        <f t="shared" si="802"/>
        <v>0</v>
      </c>
      <c r="AB1481" s="187">
        <f t="shared" si="803"/>
        <v>7.1215000000000001E-2</v>
      </c>
      <c r="AC1481" s="185">
        <f t="shared" si="790"/>
        <v>15</v>
      </c>
      <c r="AD1481" s="185">
        <v>252</v>
      </c>
      <c r="AE1481" s="184">
        <f t="shared" si="806"/>
        <v>1.0041032480000001</v>
      </c>
      <c r="AF1481" s="177">
        <f t="shared" si="805"/>
        <v>1121.46826031</v>
      </c>
      <c r="AG1481" s="177">
        <f t="shared" si="791"/>
        <v>1144.69121963</v>
      </c>
      <c r="AH1481" s="188">
        <f t="shared" si="804"/>
        <v>0</v>
      </c>
      <c r="AI1481" s="188"/>
      <c r="AJ1481" s="188"/>
      <c r="AK1481" s="188"/>
      <c r="AL1481" s="8"/>
      <c r="AM1481" s="8"/>
      <c r="AN1481" s="8"/>
      <c r="AO1481" s="8"/>
      <c r="AP1481" s="8"/>
      <c r="AQ1481" s="8"/>
      <c r="AR1481" s="5"/>
      <c r="AS1481" s="1"/>
      <c r="AT1481" s="8"/>
      <c r="AU1481" s="1"/>
      <c r="AV1481" s="1"/>
      <c r="AW1481" s="3"/>
      <c r="AX1481" s="3"/>
      <c r="AY1481" s="4"/>
      <c r="AZ1481" s="4"/>
      <c r="BA1481" s="4"/>
      <c r="BB1481" s="1"/>
      <c r="BC1481" s="1"/>
      <c r="BD1481" s="1"/>
      <c r="BE1481" s="1"/>
      <c r="BF1481" s="1"/>
      <c r="BG1481" s="1"/>
      <c r="BH1481" s="1"/>
      <c r="BI1481" s="1"/>
    </row>
    <row r="1482" spans="1:61" x14ac:dyDescent="0.2">
      <c r="A1482" s="125">
        <f t="shared" si="792"/>
        <v>43373</v>
      </c>
      <c r="B1482" s="177">
        <f t="shared" ref="B1482:B1545" si="809">(W1482+AG1482)</f>
        <v>280116.67137617542</v>
      </c>
      <c r="C1482" s="3">
        <f t="shared" si="793"/>
        <v>37815750.63578368</v>
      </c>
      <c r="D1482" s="177">
        <f t="shared" si="794"/>
        <v>218734.06744496999</v>
      </c>
      <c r="E1482" s="177">
        <f t="shared" si="795"/>
        <v>17805.162619819999</v>
      </c>
      <c r="F1482" s="178">
        <f t="shared" ref="F1482:F1545" si="810">(D1482-E1482)</f>
        <v>200928.90482514998</v>
      </c>
      <c r="G1482" s="179">
        <f t="shared" si="796"/>
        <v>5061.1099999999997</v>
      </c>
      <c r="H1482" s="180">
        <f>IF(AND(N1482=1,N1481&gt;1),VLOOKUP(A1481,[1]Plan1!$CW$105:$CY$215,3),H1481)</f>
        <v>5056.5600000000004</v>
      </c>
      <c r="I1482" s="181">
        <f t="shared" ref="I1482:I1545" si="811">EDATE(J1482,-1)</f>
        <v>43292</v>
      </c>
      <c r="J1482" s="181">
        <f t="shared" si="797"/>
        <v>43323</v>
      </c>
      <c r="K1482" s="182">
        <f t="shared" ref="K1482:K1545" si="812">(H1482/G1482)-1</f>
        <v>-8.990122720112792E-4</v>
      </c>
      <c r="L1482" s="213">
        <f t="shared" si="798"/>
        <v>43383</v>
      </c>
      <c r="M1482" s="183">
        <f t="shared" si="799"/>
        <v>22</v>
      </c>
      <c r="N1482" s="183">
        <f t="shared" ref="N1482:N1545" si="813">(M1482-(NETWORKDAYS(A1482,L1482,$AT$194:$AT$348)-1))</f>
        <v>15</v>
      </c>
      <c r="O1482" s="177">
        <f t="shared" ref="O1482:O1545" si="814">TRUNC((H1482/G1482)^TRUNC((N1482/M1482),9),8)</f>
        <v>0.99938693999999995</v>
      </c>
      <c r="P1482" s="184">
        <f t="shared" si="808"/>
        <v>1.0033006499999999</v>
      </c>
      <c r="Q1482" s="184">
        <f t="shared" si="800"/>
        <v>1.2784700170135035</v>
      </c>
      <c r="R1482" s="177">
        <f t="shared" si="807"/>
        <v>1.27768623</v>
      </c>
      <c r="S1482" s="177">
        <f t="shared" si="801"/>
        <v>1.24951879</v>
      </c>
      <c r="T1482" s="177">
        <f t="shared" ref="T1482:T1545" si="815">TRUNC(D1482*S1482,8)</f>
        <v>273312.32728561002</v>
      </c>
      <c r="U1482" s="177">
        <f t="shared" ref="U1482:U1545" si="816">(E1482*(S1482-1))</f>
        <v>4442.7226326507162</v>
      </c>
      <c r="V1482" s="177">
        <f t="shared" ref="V1482:V1545" si="817">(F1482*(R1482-1))</f>
        <v>55795.190078924716</v>
      </c>
      <c r="W1482" s="177">
        <f t="shared" ref="W1482:W1545" si="818">(D1482+U1482+V1482)</f>
        <v>278971.98015654541</v>
      </c>
      <c r="X1482" s="185">
        <f t="shared" ref="X1482:X1545" si="819">IF(VLOOKUP(A1482,AT$10:BC$190,10)=VLOOKUP(A1481,AT$10:BC$190,10),0,VLOOKUP(A1482,AT$10:BC$190,10))</f>
        <v>0</v>
      </c>
      <c r="Y1482" s="177">
        <f t="shared" ref="Y1482:Y1545" si="820">IF(X1482&gt;0,VLOOKUP(A1482,AT$12:AX$190,5),0)</f>
        <v>0</v>
      </c>
      <c r="Z1482" s="186">
        <f t="shared" ref="Z1482:Z1545" si="821">IF(X1482&gt;0,VLOOKUP($A1482,$AT$10:$AY$190,6),0)</f>
        <v>0</v>
      </c>
      <c r="AA1482" s="177">
        <f t="shared" si="802"/>
        <v>0</v>
      </c>
      <c r="AB1482" s="187">
        <f t="shared" si="803"/>
        <v>7.1215000000000001E-2</v>
      </c>
      <c r="AC1482" s="185">
        <f t="shared" ref="AC1482:AC1545" si="822">N1482</f>
        <v>15</v>
      </c>
      <c r="AD1482" s="185">
        <v>252</v>
      </c>
      <c r="AE1482" s="184">
        <f t="shared" si="806"/>
        <v>1.0041032480000001</v>
      </c>
      <c r="AF1482" s="177">
        <f t="shared" si="805"/>
        <v>1121.46826031</v>
      </c>
      <c r="AG1482" s="177">
        <f t="shared" ref="AG1482:AG1545" si="823">TRUNC((W1482*(AE1482-1)),8)</f>
        <v>1144.69121963</v>
      </c>
      <c r="AH1482" s="188">
        <f t="shared" si="804"/>
        <v>0</v>
      </c>
      <c r="AI1482" s="188"/>
      <c r="AJ1482" s="188"/>
      <c r="AK1482" s="188"/>
      <c r="AL1482" s="8"/>
      <c r="AM1482" s="8"/>
      <c r="AN1482" s="8"/>
      <c r="AO1482" s="8"/>
      <c r="AP1482" s="8"/>
      <c r="AQ1482" s="8"/>
      <c r="AR1482" s="5"/>
      <c r="AS1482" s="1"/>
      <c r="AT1482" s="8"/>
      <c r="AU1482" s="1"/>
      <c r="AV1482" s="1"/>
      <c r="AW1482" s="3"/>
      <c r="AX1482" s="3"/>
      <c r="AY1482" s="4"/>
      <c r="AZ1482" s="4"/>
      <c r="BA1482" s="4"/>
      <c r="BB1482" s="1"/>
      <c r="BC1482" s="1"/>
      <c r="BD1482" s="1"/>
      <c r="BE1482" s="1"/>
      <c r="BF1482" s="1"/>
      <c r="BG1482" s="1"/>
      <c r="BH1482" s="1"/>
      <c r="BI1482" s="1"/>
    </row>
    <row r="1483" spans="1:61" x14ac:dyDescent="0.2">
      <c r="A1483" s="125">
        <f t="shared" ref="A1483:A1546" si="824">(A1482+1)</f>
        <v>43374</v>
      </c>
      <c r="B1483" s="177">
        <f t="shared" si="809"/>
        <v>280116.67137617542</v>
      </c>
      <c r="C1483" s="3">
        <f t="shared" ref="C1483:C1546" si="825">B1483*135</f>
        <v>37815750.63578368</v>
      </c>
      <c r="D1483" s="177">
        <f t="shared" ref="D1483:D1546" si="826">TRUNC(IF(X1482&gt;0,VLOOKUP(A1482,$AT$12:$AU$190,2),D1482),8)</f>
        <v>218734.06744496999</v>
      </c>
      <c r="E1483" s="177">
        <f t="shared" ref="E1483:E1546" si="827">IF(ISERROR(VLOOKUP(A1483,AZ$12:BB$174,2,FALSE)=TRUE),E1482,VLOOKUP(A1483,AZ$12:BB$174,2,FALSE))</f>
        <v>17805.162619819999</v>
      </c>
      <c r="F1483" s="178">
        <f t="shared" si="810"/>
        <v>200928.90482514998</v>
      </c>
      <c r="G1483" s="179">
        <f t="shared" ref="G1483:G1546" si="828">IF(H1483=H1482,G1482,H1482)</f>
        <v>5061.1099999999997</v>
      </c>
      <c r="H1483" s="180">
        <f>IF(AND(N1483=1,N1482&gt;1),VLOOKUP(A1482,[1]Plan1!$CW$105:$CY$215,3),H1482)</f>
        <v>5056.5600000000004</v>
      </c>
      <c r="I1483" s="181">
        <f t="shared" si="811"/>
        <v>43292</v>
      </c>
      <c r="J1483" s="181">
        <f t="shared" ref="J1483:J1546" si="829">IF(X1482&gt;0,EDATE(A1483,-1),+J1482)</f>
        <v>43323</v>
      </c>
      <c r="K1483" s="182">
        <f t="shared" si="812"/>
        <v>-8.990122720112792E-4</v>
      </c>
      <c r="L1483" s="213">
        <f t="shared" ref="L1483:L1546" si="830">VLOOKUP(A1482,AZ$193:BA$372,2)</f>
        <v>43383</v>
      </c>
      <c r="M1483" s="183">
        <f t="shared" ref="M1483:M1546" si="831">IF(L1483=L1482,M1482,NETWORKDAYS(L1482,L1483,$AT$194:$AT$348)-1)</f>
        <v>22</v>
      </c>
      <c r="N1483" s="183">
        <f t="shared" si="813"/>
        <v>15</v>
      </c>
      <c r="O1483" s="177">
        <f t="shared" si="814"/>
        <v>0.99938693999999995</v>
      </c>
      <c r="P1483" s="184">
        <f t="shared" si="808"/>
        <v>1.0033006499999999</v>
      </c>
      <c r="Q1483" s="184">
        <f t="shared" ref="Q1483:Q1546" si="832">IF(L1483&gt;L1482,Q1482*P1483,Q1482)</f>
        <v>1.2784700170135035</v>
      </c>
      <c r="R1483" s="177">
        <f t="shared" si="807"/>
        <v>1.27768623</v>
      </c>
      <c r="S1483" s="177">
        <f t="shared" ref="S1483:S1546" si="833">IF(AND(X1483&gt;0,MONTH(A1483)=S$9),R1483,S1482)</f>
        <v>1.24951879</v>
      </c>
      <c r="T1483" s="177">
        <f t="shared" si="815"/>
        <v>273312.32728561002</v>
      </c>
      <c r="U1483" s="177">
        <f t="shared" si="816"/>
        <v>4442.7226326507162</v>
      </c>
      <c r="V1483" s="177">
        <f t="shared" si="817"/>
        <v>55795.190078924716</v>
      </c>
      <c r="W1483" s="177">
        <f t="shared" si="818"/>
        <v>278971.98015654541</v>
      </c>
      <c r="X1483" s="185">
        <f t="shared" si="819"/>
        <v>0</v>
      </c>
      <c r="Y1483" s="177">
        <f t="shared" si="820"/>
        <v>0</v>
      </c>
      <c r="Z1483" s="186">
        <f t="shared" si="821"/>
        <v>0</v>
      </c>
      <c r="AA1483" s="177">
        <f t="shared" ref="AA1483:AA1546" si="834">IF(Z1483&gt;0,TRUNC(Z1483*T1483,8),0)</f>
        <v>0</v>
      </c>
      <c r="AB1483" s="187">
        <f t="shared" ref="AB1483:AB1546" si="835">(AB1482)</f>
        <v>7.1215000000000001E-2</v>
      </c>
      <c r="AC1483" s="185">
        <f t="shared" si="822"/>
        <v>15</v>
      </c>
      <c r="AD1483" s="185">
        <v>252</v>
      </c>
      <c r="AE1483" s="184">
        <f t="shared" si="806"/>
        <v>1.0041032480000001</v>
      </c>
      <c r="AF1483" s="177">
        <f t="shared" si="805"/>
        <v>1121.46826031</v>
      </c>
      <c r="AG1483" s="177">
        <f t="shared" si="823"/>
        <v>1144.69121963</v>
      </c>
      <c r="AH1483" s="188">
        <f t="shared" ref="AH1483:AH1546" si="836">IF(AA1483&gt;0,AA1483+AF1483,0)</f>
        <v>0</v>
      </c>
      <c r="AI1483" s="188"/>
      <c r="AJ1483" s="188"/>
      <c r="AK1483" s="188"/>
      <c r="AL1483" s="8"/>
      <c r="AM1483" s="8"/>
      <c r="AN1483" s="8"/>
      <c r="AO1483" s="8"/>
      <c r="AP1483" s="8"/>
      <c r="AQ1483" s="8"/>
      <c r="AR1483" s="5"/>
      <c r="AS1483" s="1"/>
      <c r="AT1483" s="8"/>
      <c r="AU1483" s="1"/>
      <c r="AV1483" s="1"/>
      <c r="AW1483" s="3"/>
      <c r="AX1483" s="3"/>
      <c r="AY1483" s="4"/>
      <c r="AZ1483" s="4"/>
      <c r="BA1483" s="4"/>
      <c r="BB1483" s="1"/>
      <c r="BC1483" s="1"/>
      <c r="BD1483" s="1"/>
      <c r="BE1483" s="1"/>
      <c r="BF1483" s="1"/>
      <c r="BG1483" s="1"/>
      <c r="BH1483" s="1"/>
      <c r="BI1483" s="1"/>
    </row>
    <row r="1484" spans="1:61" x14ac:dyDescent="0.2">
      <c r="A1484" s="125">
        <f t="shared" si="824"/>
        <v>43375</v>
      </c>
      <c r="B1484" s="177">
        <f t="shared" si="809"/>
        <v>280182.61227035546</v>
      </c>
      <c r="C1484" s="3">
        <f t="shared" si="825"/>
        <v>37824652.656497985</v>
      </c>
      <c r="D1484" s="177">
        <f t="shared" si="826"/>
        <v>218734.06744496999</v>
      </c>
      <c r="E1484" s="177">
        <f t="shared" si="827"/>
        <v>17805.162619819999</v>
      </c>
      <c r="F1484" s="178">
        <f t="shared" si="810"/>
        <v>200928.90482514998</v>
      </c>
      <c r="G1484" s="179">
        <f t="shared" si="828"/>
        <v>5061.1099999999997</v>
      </c>
      <c r="H1484" s="180">
        <f>IF(AND(N1484=1,N1483&gt;1),VLOOKUP(A1483,[1]Plan1!$CW$105:$CY$215,3),H1483)</f>
        <v>5056.5600000000004</v>
      </c>
      <c r="I1484" s="181">
        <f t="shared" si="811"/>
        <v>43292</v>
      </c>
      <c r="J1484" s="181">
        <f t="shared" si="829"/>
        <v>43323</v>
      </c>
      <c r="K1484" s="182">
        <f t="shared" si="812"/>
        <v>-8.990122720112792E-4</v>
      </c>
      <c r="L1484" s="213">
        <f t="shared" si="830"/>
        <v>43383</v>
      </c>
      <c r="M1484" s="183">
        <f t="shared" si="831"/>
        <v>22</v>
      </c>
      <c r="N1484" s="183">
        <f t="shared" si="813"/>
        <v>16</v>
      </c>
      <c r="O1484" s="177">
        <f t="shared" si="814"/>
        <v>0.99934608999999996</v>
      </c>
      <c r="P1484" s="184">
        <f t="shared" si="808"/>
        <v>1.0033006499999999</v>
      </c>
      <c r="Q1484" s="184">
        <f t="shared" si="832"/>
        <v>1.2784700170135035</v>
      </c>
      <c r="R1484" s="177">
        <f t="shared" si="807"/>
        <v>1.2776340100000001</v>
      </c>
      <c r="S1484" s="177">
        <f t="shared" si="833"/>
        <v>1.24951879</v>
      </c>
      <c r="T1484" s="177">
        <f t="shared" si="815"/>
        <v>273312.32728561002</v>
      </c>
      <c r="U1484" s="177">
        <f t="shared" si="816"/>
        <v>4442.7226326507162</v>
      </c>
      <c r="V1484" s="177">
        <f t="shared" si="817"/>
        <v>55784.697571514756</v>
      </c>
      <c r="W1484" s="177">
        <f t="shared" si="818"/>
        <v>278961.48764913547</v>
      </c>
      <c r="X1484" s="185">
        <f t="shared" si="819"/>
        <v>0</v>
      </c>
      <c r="Y1484" s="177">
        <f t="shared" si="820"/>
        <v>0</v>
      </c>
      <c r="Z1484" s="186">
        <f t="shared" si="821"/>
        <v>0</v>
      </c>
      <c r="AA1484" s="177">
        <f t="shared" si="834"/>
        <v>0</v>
      </c>
      <c r="AB1484" s="187">
        <f t="shared" si="835"/>
        <v>7.1215000000000001E-2</v>
      </c>
      <c r="AC1484" s="185">
        <f t="shared" si="822"/>
        <v>16</v>
      </c>
      <c r="AD1484" s="185">
        <v>252</v>
      </c>
      <c r="AE1484" s="184">
        <f t="shared" si="806"/>
        <v>1.0043773949999999</v>
      </c>
      <c r="AF1484" s="177">
        <f t="shared" si="805"/>
        <v>1196.3960148900001</v>
      </c>
      <c r="AG1484" s="177">
        <f t="shared" si="823"/>
        <v>1221.1246212200001</v>
      </c>
      <c r="AH1484" s="188">
        <f t="shared" si="836"/>
        <v>0</v>
      </c>
      <c r="AI1484" s="188"/>
      <c r="AJ1484" s="188"/>
      <c r="AK1484" s="188"/>
      <c r="AL1484" s="8"/>
      <c r="AM1484" s="8"/>
      <c r="AN1484" s="8"/>
      <c r="AO1484" s="8"/>
      <c r="AP1484" s="8"/>
      <c r="AQ1484" s="8"/>
      <c r="AR1484" s="5"/>
      <c r="AS1484" s="1"/>
      <c r="AT1484" s="8"/>
      <c r="AU1484" s="1"/>
      <c r="AV1484" s="1"/>
      <c r="AW1484" s="3"/>
      <c r="AX1484" s="3"/>
      <c r="AY1484" s="4"/>
      <c r="AZ1484" s="4"/>
      <c r="BA1484" s="4"/>
      <c r="BB1484" s="1"/>
      <c r="BC1484" s="1"/>
      <c r="BD1484" s="1"/>
      <c r="BE1484" s="1"/>
      <c r="BF1484" s="1"/>
      <c r="BG1484" s="1"/>
      <c r="BH1484" s="1"/>
      <c r="BI1484" s="1"/>
    </row>
    <row r="1485" spans="1:61" x14ac:dyDescent="0.2">
      <c r="A1485" s="125">
        <f t="shared" si="824"/>
        <v>43376</v>
      </c>
      <c r="B1485" s="177">
        <f t="shared" si="809"/>
        <v>280248.56457456743</v>
      </c>
      <c r="C1485" s="3">
        <f t="shared" si="825"/>
        <v>37833556.217566602</v>
      </c>
      <c r="D1485" s="177">
        <f t="shared" si="826"/>
        <v>218734.06744496999</v>
      </c>
      <c r="E1485" s="177">
        <f t="shared" si="827"/>
        <v>17805.162619819999</v>
      </c>
      <c r="F1485" s="178">
        <f t="shared" si="810"/>
        <v>200928.90482514998</v>
      </c>
      <c r="G1485" s="179">
        <f t="shared" si="828"/>
        <v>5061.1099999999997</v>
      </c>
      <c r="H1485" s="180">
        <f>IF(AND(N1485=1,N1484&gt;1),VLOOKUP(A1484,[1]Plan1!$CW$105:$CY$215,3),H1484)</f>
        <v>5056.5600000000004</v>
      </c>
      <c r="I1485" s="181">
        <f t="shared" si="811"/>
        <v>43292</v>
      </c>
      <c r="J1485" s="181">
        <f t="shared" si="829"/>
        <v>43323</v>
      </c>
      <c r="K1485" s="182">
        <f t="shared" si="812"/>
        <v>-8.990122720112792E-4</v>
      </c>
      <c r="L1485" s="213">
        <f t="shared" si="830"/>
        <v>43383</v>
      </c>
      <c r="M1485" s="183">
        <f t="shared" si="831"/>
        <v>22</v>
      </c>
      <c r="N1485" s="183">
        <f t="shared" si="813"/>
        <v>17</v>
      </c>
      <c r="O1485" s="177">
        <f t="shared" si="814"/>
        <v>0.99930523000000004</v>
      </c>
      <c r="P1485" s="184">
        <f t="shared" si="808"/>
        <v>1.0033006499999999</v>
      </c>
      <c r="Q1485" s="184">
        <f t="shared" si="832"/>
        <v>1.2784700170135035</v>
      </c>
      <c r="R1485" s="177">
        <f t="shared" si="807"/>
        <v>1.2775817700000001</v>
      </c>
      <c r="S1485" s="177">
        <f t="shared" si="833"/>
        <v>1.24951879</v>
      </c>
      <c r="T1485" s="177">
        <f t="shared" si="815"/>
        <v>273312.32728561002</v>
      </c>
      <c r="U1485" s="177">
        <f t="shared" si="816"/>
        <v>4442.7226326507162</v>
      </c>
      <c r="V1485" s="177">
        <f t="shared" si="817"/>
        <v>55774.201045526686</v>
      </c>
      <c r="W1485" s="177">
        <f t="shared" si="818"/>
        <v>278950.99112314743</v>
      </c>
      <c r="X1485" s="185">
        <f t="shared" si="819"/>
        <v>0</v>
      </c>
      <c r="Y1485" s="177">
        <f t="shared" si="820"/>
        <v>0</v>
      </c>
      <c r="Z1485" s="186">
        <f t="shared" si="821"/>
        <v>0</v>
      </c>
      <c r="AA1485" s="177">
        <f t="shared" si="834"/>
        <v>0</v>
      </c>
      <c r="AB1485" s="187">
        <f t="shared" si="835"/>
        <v>7.1215000000000001E-2</v>
      </c>
      <c r="AC1485" s="185">
        <f t="shared" si="822"/>
        <v>17</v>
      </c>
      <c r="AD1485" s="185">
        <v>252</v>
      </c>
      <c r="AE1485" s="184">
        <f t="shared" si="806"/>
        <v>1.004651618</v>
      </c>
      <c r="AF1485" s="177">
        <f t="shared" si="805"/>
        <v>1271.3445412200001</v>
      </c>
      <c r="AG1485" s="177">
        <f t="shared" si="823"/>
        <v>1297.5734514200001</v>
      </c>
      <c r="AH1485" s="188">
        <f t="shared" si="836"/>
        <v>0</v>
      </c>
      <c r="AI1485" s="188"/>
      <c r="AJ1485" s="188"/>
      <c r="AK1485" s="188"/>
      <c r="AL1485" s="8"/>
      <c r="AM1485" s="8"/>
      <c r="AN1485" s="8"/>
      <c r="AO1485" s="8"/>
      <c r="AP1485" s="8"/>
      <c r="AQ1485" s="8"/>
      <c r="AR1485" s="5"/>
      <c r="AS1485" s="1"/>
      <c r="AT1485" s="8"/>
      <c r="AU1485" s="1"/>
      <c r="AV1485" s="1"/>
      <c r="AW1485" s="3"/>
      <c r="AX1485" s="3"/>
      <c r="AY1485" s="4"/>
      <c r="AZ1485" s="4"/>
      <c r="BA1485" s="4"/>
      <c r="BB1485" s="1"/>
      <c r="BC1485" s="1"/>
      <c r="BD1485" s="1"/>
      <c r="BE1485" s="1"/>
      <c r="BF1485" s="1"/>
      <c r="BG1485" s="1"/>
      <c r="BH1485" s="1"/>
      <c r="BI1485" s="1"/>
    </row>
    <row r="1486" spans="1:61" x14ac:dyDescent="0.2">
      <c r="A1486" s="125">
        <f t="shared" si="824"/>
        <v>43377</v>
      </c>
      <c r="B1486" s="177">
        <f t="shared" si="809"/>
        <v>280314.53378278838</v>
      </c>
      <c r="C1486" s="3">
        <f t="shared" si="825"/>
        <v>37842462.060676433</v>
      </c>
      <c r="D1486" s="177">
        <f t="shared" si="826"/>
        <v>218734.06744496999</v>
      </c>
      <c r="E1486" s="177">
        <f t="shared" si="827"/>
        <v>17805.162619819999</v>
      </c>
      <c r="F1486" s="178">
        <f t="shared" si="810"/>
        <v>200928.90482514998</v>
      </c>
      <c r="G1486" s="179">
        <f t="shared" si="828"/>
        <v>5061.1099999999997</v>
      </c>
      <c r="H1486" s="180">
        <f>IF(AND(N1486=1,N1485&gt;1),VLOOKUP(A1485,[1]Plan1!$CW$105:$CY$215,3),H1485)</f>
        <v>5056.5600000000004</v>
      </c>
      <c r="I1486" s="181">
        <f t="shared" si="811"/>
        <v>43292</v>
      </c>
      <c r="J1486" s="181">
        <f t="shared" si="829"/>
        <v>43323</v>
      </c>
      <c r="K1486" s="182">
        <f t="shared" si="812"/>
        <v>-8.990122720112792E-4</v>
      </c>
      <c r="L1486" s="213">
        <f t="shared" si="830"/>
        <v>43383</v>
      </c>
      <c r="M1486" s="183">
        <f t="shared" si="831"/>
        <v>22</v>
      </c>
      <c r="N1486" s="183">
        <f t="shared" si="813"/>
        <v>18</v>
      </c>
      <c r="O1486" s="177">
        <f t="shared" si="814"/>
        <v>0.99926437999999995</v>
      </c>
      <c r="P1486" s="184">
        <f t="shared" si="808"/>
        <v>1.0033006499999999</v>
      </c>
      <c r="Q1486" s="184">
        <f t="shared" si="832"/>
        <v>1.2784700170135035</v>
      </c>
      <c r="R1486" s="177">
        <f t="shared" si="807"/>
        <v>1.27752954</v>
      </c>
      <c r="S1486" s="177">
        <f t="shared" si="833"/>
        <v>1.24951879</v>
      </c>
      <c r="T1486" s="177">
        <f t="shared" si="815"/>
        <v>273312.32728561002</v>
      </c>
      <c r="U1486" s="177">
        <f t="shared" si="816"/>
        <v>4442.7226326507162</v>
      </c>
      <c r="V1486" s="177">
        <f t="shared" si="817"/>
        <v>55763.706528827643</v>
      </c>
      <c r="W1486" s="177">
        <f t="shared" si="818"/>
        <v>278940.49660644837</v>
      </c>
      <c r="X1486" s="185">
        <f t="shared" si="819"/>
        <v>0</v>
      </c>
      <c r="Y1486" s="177">
        <f t="shared" si="820"/>
        <v>0</v>
      </c>
      <c r="Z1486" s="186">
        <f t="shared" si="821"/>
        <v>0</v>
      </c>
      <c r="AA1486" s="177">
        <f t="shared" si="834"/>
        <v>0</v>
      </c>
      <c r="AB1486" s="187">
        <f t="shared" si="835"/>
        <v>7.1215000000000001E-2</v>
      </c>
      <c r="AC1486" s="185">
        <f t="shared" si="822"/>
        <v>18</v>
      </c>
      <c r="AD1486" s="185">
        <v>252</v>
      </c>
      <c r="AE1486" s="184">
        <f t="shared" si="806"/>
        <v>1.0049259150000001</v>
      </c>
      <c r="AF1486" s="177">
        <f t="shared" si="805"/>
        <v>1346.3132926599999</v>
      </c>
      <c r="AG1486" s="177">
        <f t="shared" si="823"/>
        <v>1374.0371763400001</v>
      </c>
      <c r="AH1486" s="188">
        <f t="shared" si="836"/>
        <v>0</v>
      </c>
      <c r="AI1486" s="188"/>
      <c r="AJ1486" s="188"/>
      <c r="AK1486" s="188"/>
      <c r="AL1486" s="8"/>
      <c r="AM1486" s="8"/>
      <c r="AN1486" s="8"/>
      <c r="AO1486" s="8"/>
      <c r="AP1486" s="8"/>
      <c r="AQ1486" s="8"/>
      <c r="AR1486" s="5"/>
      <c r="AS1486" s="1"/>
      <c r="AT1486" s="8"/>
      <c r="AU1486" s="1"/>
      <c r="AV1486" s="1"/>
      <c r="AW1486" s="3"/>
      <c r="AX1486" s="3"/>
      <c r="AY1486" s="4"/>
      <c r="AZ1486" s="4"/>
      <c r="BA1486" s="4"/>
      <c r="BB1486" s="1"/>
      <c r="BC1486" s="1"/>
      <c r="BD1486" s="1"/>
      <c r="BE1486" s="1"/>
      <c r="BF1486" s="1"/>
      <c r="BG1486" s="1"/>
      <c r="BH1486" s="1"/>
      <c r="BI1486" s="1"/>
    </row>
    <row r="1487" spans="1:61" x14ac:dyDescent="0.2">
      <c r="A1487" s="125">
        <f t="shared" si="824"/>
        <v>43378</v>
      </c>
      <c r="B1487" s="177">
        <f t="shared" si="809"/>
        <v>280380.52045218844</v>
      </c>
      <c r="C1487" s="3">
        <f t="shared" si="825"/>
        <v>37851370.261045441</v>
      </c>
      <c r="D1487" s="177">
        <f t="shared" si="826"/>
        <v>218734.06744496999</v>
      </c>
      <c r="E1487" s="177">
        <f t="shared" si="827"/>
        <v>17805.162619819999</v>
      </c>
      <c r="F1487" s="178">
        <f t="shared" si="810"/>
        <v>200928.90482514998</v>
      </c>
      <c r="G1487" s="179">
        <f t="shared" si="828"/>
        <v>5061.1099999999997</v>
      </c>
      <c r="H1487" s="180">
        <f>IF(AND(N1487=1,N1486&gt;1),VLOOKUP(A1486,[1]Plan1!$CW$105:$CY$215,3),H1486)</f>
        <v>5056.5600000000004</v>
      </c>
      <c r="I1487" s="181">
        <f t="shared" si="811"/>
        <v>43292</v>
      </c>
      <c r="J1487" s="181">
        <f t="shared" si="829"/>
        <v>43323</v>
      </c>
      <c r="K1487" s="182">
        <f t="shared" si="812"/>
        <v>-8.990122720112792E-4</v>
      </c>
      <c r="L1487" s="213">
        <f t="shared" si="830"/>
        <v>43383</v>
      </c>
      <c r="M1487" s="183">
        <f t="shared" si="831"/>
        <v>22</v>
      </c>
      <c r="N1487" s="183">
        <f t="shared" si="813"/>
        <v>19</v>
      </c>
      <c r="O1487" s="177">
        <f t="shared" si="814"/>
        <v>0.99922352999999997</v>
      </c>
      <c r="P1487" s="184">
        <f t="shared" si="808"/>
        <v>1.0033006499999999</v>
      </c>
      <c r="Q1487" s="184">
        <f t="shared" si="832"/>
        <v>1.2784700170135035</v>
      </c>
      <c r="R1487" s="177">
        <f t="shared" si="807"/>
        <v>1.27747732</v>
      </c>
      <c r="S1487" s="177">
        <f t="shared" si="833"/>
        <v>1.24951879</v>
      </c>
      <c r="T1487" s="177">
        <f t="shared" si="815"/>
        <v>273312.32728561002</v>
      </c>
      <c r="U1487" s="177">
        <f t="shared" si="816"/>
        <v>4442.7226326507162</v>
      </c>
      <c r="V1487" s="177">
        <f t="shared" si="817"/>
        <v>55753.214021417691</v>
      </c>
      <c r="W1487" s="177">
        <f t="shared" si="818"/>
        <v>278930.00409903843</v>
      </c>
      <c r="X1487" s="185">
        <f t="shared" si="819"/>
        <v>0</v>
      </c>
      <c r="Y1487" s="177">
        <f t="shared" si="820"/>
        <v>0</v>
      </c>
      <c r="Z1487" s="186">
        <f t="shared" si="821"/>
        <v>0</v>
      </c>
      <c r="AA1487" s="177">
        <f t="shared" si="834"/>
        <v>0</v>
      </c>
      <c r="AB1487" s="187">
        <f t="shared" si="835"/>
        <v>7.1215000000000001E-2</v>
      </c>
      <c r="AC1487" s="185">
        <f t="shared" si="822"/>
        <v>19</v>
      </c>
      <c r="AD1487" s="185">
        <v>252</v>
      </c>
      <c r="AE1487" s="184">
        <f t="shared" si="806"/>
        <v>1.0052002879999999</v>
      </c>
      <c r="AF1487" s="177">
        <f t="shared" ref="AF1487:AF1550" si="837">TRUNC((T1487*(AE1487-1)),8)</f>
        <v>1421.3028158300001</v>
      </c>
      <c r="AG1487" s="177">
        <f t="shared" si="823"/>
        <v>1450.51635315</v>
      </c>
      <c r="AH1487" s="188">
        <f t="shared" si="836"/>
        <v>0</v>
      </c>
      <c r="AI1487" s="188"/>
      <c r="AJ1487" s="188"/>
      <c r="AK1487" s="188"/>
      <c r="AL1487" s="8"/>
      <c r="AM1487" s="8"/>
      <c r="AN1487" s="8"/>
      <c r="AO1487" s="8"/>
      <c r="AP1487" s="8"/>
      <c r="AQ1487" s="8"/>
      <c r="AR1487" s="5"/>
      <c r="AS1487" s="1"/>
      <c r="AT1487" s="8"/>
      <c r="AU1487" s="1"/>
      <c r="AV1487" s="1"/>
      <c r="AW1487" s="3"/>
      <c r="AX1487" s="3"/>
      <c r="AY1487" s="4"/>
      <c r="AZ1487" s="4"/>
      <c r="BA1487" s="4"/>
      <c r="BB1487" s="1"/>
      <c r="BC1487" s="1"/>
      <c r="BD1487" s="1"/>
      <c r="BE1487" s="1"/>
      <c r="BF1487" s="1"/>
      <c r="BG1487" s="1"/>
      <c r="BH1487" s="1"/>
      <c r="BI1487" s="1"/>
    </row>
    <row r="1488" spans="1:61" x14ac:dyDescent="0.2">
      <c r="A1488" s="125">
        <f t="shared" si="824"/>
        <v>43379</v>
      </c>
      <c r="B1488" s="177">
        <f t="shared" si="809"/>
        <v>280446.51998362941</v>
      </c>
      <c r="C1488" s="3">
        <f t="shared" si="825"/>
        <v>37860280.197789967</v>
      </c>
      <c r="D1488" s="177">
        <f t="shared" si="826"/>
        <v>218734.06744496999</v>
      </c>
      <c r="E1488" s="177">
        <f t="shared" si="827"/>
        <v>17805.162619819999</v>
      </c>
      <c r="F1488" s="178">
        <f t="shared" si="810"/>
        <v>200928.90482514998</v>
      </c>
      <c r="G1488" s="179">
        <f t="shared" si="828"/>
        <v>5061.1099999999997</v>
      </c>
      <c r="H1488" s="180">
        <f>IF(AND(N1488=1,N1487&gt;1),VLOOKUP(A1487,[1]Plan1!$CW$105:$CY$215,3),H1487)</f>
        <v>5056.5600000000004</v>
      </c>
      <c r="I1488" s="181">
        <f t="shared" si="811"/>
        <v>43292</v>
      </c>
      <c r="J1488" s="181">
        <f t="shared" si="829"/>
        <v>43323</v>
      </c>
      <c r="K1488" s="182">
        <f t="shared" si="812"/>
        <v>-8.990122720112792E-4</v>
      </c>
      <c r="L1488" s="213">
        <f t="shared" si="830"/>
        <v>43383</v>
      </c>
      <c r="M1488" s="183">
        <f t="shared" si="831"/>
        <v>22</v>
      </c>
      <c r="N1488" s="183">
        <f t="shared" si="813"/>
        <v>20</v>
      </c>
      <c r="O1488" s="177">
        <f t="shared" si="814"/>
        <v>0.99918267999999999</v>
      </c>
      <c r="P1488" s="184">
        <f t="shared" si="808"/>
        <v>1.0033006499999999</v>
      </c>
      <c r="Q1488" s="184">
        <f t="shared" si="832"/>
        <v>1.2784700170135035</v>
      </c>
      <c r="R1488" s="177">
        <f t="shared" si="807"/>
        <v>1.2774250899999999</v>
      </c>
      <c r="S1488" s="177">
        <f t="shared" si="833"/>
        <v>1.24951879</v>
      </c>
      <c r="T1488" s="177">
        <f t="shared" si="815"/>
        <v>273312.32728561002</v>
      </c>
      <c r="U1488" s="177">
        <f t="shared" si="816"/>
        <v>4442.7226326507162</v>
      </c>
      <c r="V1488" s="177">
        <f t="shared" si="817"/>
        <v>55742.719504718654</v>
      </c>
      <c r="W1488" s="177">
        <f t="shared" si="818"/>
        <v>278919.50958233938</v>
      </c>
      <c r="X1488" s="185">
        <f t="shared" si="819"/>
        <v>0</v>
      </c>
      <c r="Y1488" s="177">
        <f t="shared" si="820"/>
        <v>0</v>
      </c>
      <c r="Z1488" s="186">
        <f t="shared" si="821"/>
        <v>0</v>
      </c>
      <c r="AA1488" s="177">
        <f t="shared" si="834"/>
        <v>0</v>
      </c>
      <c r="AB1488" s="187">
        <f t="shared" si="835"/>
        <v>7.1215000000000001E-2</v>
      </c>
      <c r="AC1488" s="185">
        <f t="shared" si="822"/>
        <v>20</v>
      </c>
      <c r="AD1488" s="185">
        <v>252</v>
      </c>
      <c r="AE1488" s="184">
        <f t="shared" si="806"/>
        <v>1.005474735</v>
      </c>
      <c r="AF1488" s="177">
        <f t="shared" si="837"/>
        <v>1496.3125641199999</v>
      </c>
      <c r="AG1488" s="177">
        <f t="shared" si="823"/>
        <v>1527.0104012899999</v>
      </c>
      <c r="AH1488" s="188">
        <f t="shared" si="836"/>
        <v>0</v>
      </c>
      <c r="AI1488" s="188"/>
      <c r="AJ1488" s="188"/>
      <c r="AK1488" s="188"/>
      <c r="AL1488" s="8"/>
      <c r="AM1488" s="8"/>
      <c r="AN1488" s="8"/>
      <c r="AO1488" s="8"/>
      <c r="AP1488" s="8"/>
      <c r="AQ1488" s="8"/>
      <c r="AR1488" s="5"/>
      <c r="AS1488" s="1"/>
      <c r="AT1488" s="8"/>
      <c r="AU1488" s="1"/>
      <c r="AV1488" s="1"/>
      <c r="AW1488" s="3"/>
      <c r="AX1488" s="3"/>
      <c r="AY1488" s="4"/>
      <c r="AZ1488" s="4"/>
      <c r="BA1488" s="4"/>
      <c r="BB1488" s="1"/>
      <c r="BC1488" s="1"/>
      <c r="BD1488" s="1"/>
      <c r="BE1488" s="1"/>
      <c r="BF1488" s="1"/>
      <c r="BG1488" s="1"/>
      <c r="BH1488" s="1"/>
      <c r="BI1488" s="1"/>
    </row>
    <row r="1489" spans="1:206" x14ac:dyDescent="0.2">
      <c r="A1489" s="125">
        <f t="shared" si="824"/>
        <v>43380</v>
      </c>
      <c r="B1489" s="177">
        <f t="shared" si="809"/>
        <v>280446.51998362941</v>
      </c>
      <c r="C1489" s="3">
        <f t="shared" si="825"/>
        <v>37860280.197789967</v>
      </c>
      <c r="D1489" s="177">
        <f t="shared" si="826"/>
        <v>218734.06744496999</v>
      </c>
      <c r="E1489" s="177">
        <f t="shared" si="827"/>
        <v>17805.162619819999</v>
      </c>
      <c r="F1489" s="178">
        <f t="shared" si="810"/>
        <v>200928.90482514998</v>
      </c>
      <c r="G1489" s="179">
        <f t="shared" si="828"/>
        <v>5061.1099999999997</v>
      </c>
      <c r="H1489" s="180">
        <f>IF(AND(N1489=1,N1488&gt;1),VLOOKUP(A1488,[1]Plan1!$CW$105:$CY$215,3),H1488)</f>
        <v>5056.5600000000004</v>
      </c>
      <c r="I1489" s="181">
        <f t="shared" si="811"/>
        <v>43292</v>
      </c>
      <c r="J1489" s="181">
        <f t="shared" si="829"/>
        <v>43323</v>
      </c>
      <c r="K1489" s="182">
        <f t="shared" si="812"/>
        <v>-8.990122720112792E-4</v>
      </c>
      <c r="L1489" s="213">
        <f t="shared" si="830"/>
        <v>43383</v>
      </c>
      <c r="M1489" s="183">
        <f t="shared" si="831"/>
        <v>22</v>
      </c>
      <c r="N1489" s="183">
        <f t="shared" si="813"/>
        <v>20</v>
      </c>
      <c r="O1489" s="177">
        <f t="shared" si="814"/>
        <v>0.99918267999999999</v>
      </c>
      <c r="P1489" s="184">
        <f t="shared" si="808"/>
        <v>1.0033006499999999</v>
      </c>
      <c r="Q1489" s="184">
        <f t="shared" si="832"/>
        <v>1.2784700170135035</v>
      </c>
      <c r="R1489" s="177">
        <f t="shared" si="807"/>
        <v>1.2774250899999999</v>
      </c>
      <c r="S1489" s="177">
        <f t="shared" si="833"/>
        <v>1.24951879</v>
      </c>
      <c r="T1489" s="177">
        <f t="shared" si="815"/>
        <v>273312.32728561002</v>
      </c>
      <c r="U1489" s="177">
        <f t="shared" si="816"/>
        <v>4442.7226326507162</v>
      </c>
      <c r="V1489" s="177">
        <f t="shared" si="817"/>
        <v>55742.719504718654</v>
      </c>
      <c r="W1489" s="177">
        <f t="shared" si="818"/>
        <v>278919.50958233938</v>
      </c>
      <c r="X1489" s="185">
        <f t="shared" si="819"/>
        <v>0</v>
      </c>
      <c r="Y1489" s="177">
        <f t="shared" si="820"/>
        <v>0</v>
      </c>
      <c r="Z1489" s="186">
        <f t="shared" si="821"/>
        <v>0</v>
      </c>
      <c r="AA1489" s="177">
        <f t="shared" si="834"/>
        <v>0</v>
      </c>
      <c r="AB1489" s="187">
        <f t="shared" si="835"/>
        <v>7.1215000000000001E-2</v>
      </c>
      <c r="AC1489" s="185">
        <f t="shared" si="822"/>
        <v>20</v>
      </c>
      <c r="AD1489" s="185">
        <v>252</v>
      </c>
      <c r="AE1489" s="184">
        <f t="shared" si="806"/>
        <v>1.005474735</v>
      </c>
      <c r="AF1489" s="177">
        <f t="shared" si="837"/>
        <v>1496.3125641199999</v>
      </c>
      <c r="AG1489" s="177">
        <f t="shared" si="823"/>
        <v>1527.0104012899999</v>
      </c>
      <c r="AH1489" s="188">
        <f t="shared" si="836"/>
        <v>0</v>
      </c>
      <c r="AI1489" s="188"/>
      <c r="AJ1489" s="188"/>
      <c r="AK1489" s="188"/>
      <c r="AL1489" s="8"/>
      <c r="AM1489" s="8"/>
      <c r="AN1489" s="13"/>
      <c r="AO1489" s="13"/>
      <c r="AP1489" s="13"/>
      <c r="AQ1489" s="13"/>
      <c r="AR1489" s="5"/>
      <c r="AS1489" s="17"/>
      <c r="AT1489" s="13"/>
      <c r="AU1489" s="17"/>
      <c r="AV1489" s="17"/>
      <c r="AW1489" s="25"/>
      <c r="AX1489" s="25"/>
      <c r="AY1489" s="18"/>
      <c r="AZ1489" s="18"/>
      <c r="BA1489" s="18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  <c r="FA1489" s="17"/>
      <c r="FB1489" s="17"/>
      <c r="FC1489" s="17"/>
      <c r="FD1489" s="17"/>
      <c r="FE1489" s="17"/>
      <c r="FF1489" s="17"/>
      <c r="FG1489" s="17"/>
      <c r="FH1489" s="17"/>
      <c r="FI1489" s="17"/>
      <c r="FJ1489" s="17"/>
      <c r="FK1489" s="17"/>
      <c r="FL1489" s="17"/>
      <c r="FM1489" s="17"/>
      <c r="FN1489" s="17"/>
      <c r="FO1489" s="17"/>
      <c r="FP1489" s="17"/>
      <c r="FQ1489" s="17"/>
      <c r="FR1489" s="17"/>
      <c r="FS1489" s="17"/>
      <c r="FT1489" s="17"/>
      <c r="FU1489" s="17"/>
      <c r="FV1489" s="17"/>
      <c r="FW1489" s="17"/>
      <c r="FX1489" s="17"/>
      <c r="FY1489" s="17"/>
      <c r="FZ1489" s="17"/>
      <c r="GA1489" s="17"/>
      <c r="GB1489" s="17"/>
      <c r="GC1489" s="17"/>
      <c r="GD1489" s="17"/>
      <c r="GE1489" s="17"/>
      <c r="GF1489" s="17"/>
      <c r="GG1489" s="17"/>
      <c r="GH1489" s="17"/>
      <c r="GI1489" s="17"/>
      <c r="GJ1489" s="17"/>
    </row>
    <row r="1490" spans="1:206" x14ac:dyDescent="0.2">
      <c r="A1490" s="125">
        <f t="shared" si="824"/>
        <v>43381</v>
      </c>
      <c r="B1490" s="177">
        <f t="shared" si="809"/>
        <v>280446.51998362941</v>
      </c>
      <c r="C1490" s="3">
        <f t="shared" si="825"/>
        <v>37860280.197789967</v>
      </c>
      <c r="D1490" s="177">
        <f t="shared" si="826"/>
        <v>218734.06744496999</v>
      </c>
      <c r="E1490" s="177">
        <f t="shared" si="827"/>
        <v>17805.162619819999</v>
      </c>
      <c r="F1490" s="178">
        <f t="shared" si="810"/>
        <v>200928.90482514998</v>
      </c>
      <c r="G1490" s="179">
        <f t="shared" si="828"/>
        <v>5061.1099999999997</v>
      </c>
      <c r="H1490" s="180">
        <f>IF(AND(N1490=1,N1489&gt;1),VLOOKUP(A1489,[1]Plan1!$CW$105:$CY$215,3),H1489)</f>
        <v>5056.5600000000004</v>
      </c>
      <c r="I1490" s="181">
        <f t="shared" si="811"/>
        <v>43292</v>
      </c>
      <c r="J1490" s="181">
        <f t="shared" si="829"/>
        <v>43323</v>
      </c>
      <c r="K1490" s="182">
        <f t="shared" si="812"/>
        <v>-8.990122720112792E-4</v>
      </c>
      <c r="L1490" s="213">
        <f t="shared" si="830"/>
        <v>43383</v>
      </c>
      <c r="M1490" s="183">
        <f t="shared" si="831"/>
        <v>22</v>
      </c>
      <c r="N1490" s="183">
        <f t="shared" si="813"/>
        <v>20</v>
      </c>
      <c r="O1490" s="177">
        <f t="shared" si="814"/>
        <v>0.99918267999999999</v>
      </c>
      <c r="P1490" s="184">
        <f t="shared" si="808"/>
        <v>1.0033006499999999</v>
      </c>
      <c r="Q1490" s="184">
        <f t="shared" si="832"/>
        <v>1.2784700170135035</v>
      </c>
      <c r="R1490" s="177">
        <f t="shared" si="807"/>
        <v>1.2774250899999999</v>
      </c>
      <c r="S1490" s="177">
        <f t="shared" si="833"/>
        <v>1.24951879</v>
      </c>
      <c r="T1490" s="177">
        <f t="shared" si="815"/>
        <v>273312.32728561002</v>
      </c>
      <c r="U1490" s="177">
        <f t="shared" si="816"/>
        <v>4442.7226326507162</v>
      </c>
      <c r="V1490" s="177">
        <f t="shared" si="817"/>
        <v>55742.719504718654</v>
      </c>
      <c r="W1490" s="177">
        <f t="shared" si="818"/>
        <v>278919.50958233938</v>
      </c>
      <c r="X1490" s="185">
        <f t="shared" si="819"/>
        <v>0</v>
      </c>
      <c r="Y1490" s="177">
        <f t="shared" si="820"/>
        <v>0</v>
      </c>
      <c r="Z1490" s="186">
        <f t="shared" si="821"/>
        <v>0</v>
      </c>
      <c r="AA1490" s="177">
        <f t="shared" si="834"/>
        <v>0</v>
      </c>
      <c r="AB1490" s="187">
        <f t="shared" si="835"/>
        <v>7.1215000000000001E-2</v>
      </c>
      <c r="AC1490" s="185">
        <f t="shared" si="822"/>
        <v>20</v>
      </c>
      <c r="AD1490" s="185">
        <v>252</v>
      </c>
      <c r="AE1490" s="184">
        <f t="shared" si="806"/>
        <v>1.005474735</v>
      </c>
      <c r="AF1490" s="177">
        <f t="shared" si="837"/>
        <v>1496.3125641199999</v>
      </c>
      <c r="AG1490" s="177">
        <f t="shared" si="823"/>
        <v>1527.0104012899999</v>
      </c>
      <c r="AH1490" s="188">
        <f t="shared" si="836"/>
        <v>0</v>
      </c>
      <c r="AI1490" s="188"/>
      <c r="AJ1490" s="188"/>
      <c r="AK1490" s="188"/>
      <c r="AL1490" s="8"/>
      <c r="AM1490" s="8"/>
      <c r="AN1490" s="8"/>
      <c r="AO1490" s="8"/>
      <c r="AP1490" s="8"/>
      <c r="AQ1490" s="8"/>
      <c r="AR1490" s="5"/>
      <c r="AS1490" s="1"/>
      <c r="AT1490" s="8"/>
      <c r="AU1490" s="1"/>
      <c r="AV1490" s="1"/>
      <c r="AW1490" s="3"/>
      <c r="AX1490" s="3"/>
      <c r="AY1490" s="4"/>
      <c r="AZ1490" s="4"/>
      <c r="BA1490" s="4"/>
      <c r="BB1490" s="1"/>
      <c r="BC1490" s="1"/>
      <c r="BD1490" s="1"/>
      <c r="BE1490" s="1"/>
      <c r="BF1490" s="1"/>
      <c r="BG1490" s="1"/>
      <c r="BH1490" s="1"/>
      <c r="BI1490" s="1"/>
    </row>
    <row r="1491" spans="1:206" x14ac:dyDescent="0.2">
      <c r="A1491" s="125">
        <f t="shared" si="824"/>
        <v>43382</v>
      </c>
      <c r="B1491" s="177">
        <f t="shared" si="809"/>
        <v>280512.53669370944</v>
      </c>
      <c r="C1491" s="3">
        <f t="shared" si="825"/>
        <v>37869192.453650773</v>
      </c>
      <c r="D1491" s="177">
        <f t="shared" si="826"/>
        <v>218734.06744496999</v>
      </c>
      <c r="E1491" s="177">
        <f t="shared" si="827"/>
        <v>17805.162619819999</v>
      </c>
      <c r="F1491" s="178">
        <f t="shared" si="810"/>
        <v>200928.90482514998</v>
      </c>
      <c r="G1491" s="179">
        <f t="shared" si="828"/>
        <v>5061.1099999999997</v>
      </c>
      <c r="H1491" s="180">
        <f>IF(AND(N1491=1,N1490&gt;1),VLOOKUP(A1490,[1]Plan1!$CW$105:$CY$215,3),H1490)</f>
        <v>5056.5600000000004</v>
      </c>
      <c r="I1491" s="181">
        <f t="shared" si="811"/>
        <v>43292</v>
      </c>
      <c r="J1491" s="181">
        <f t="shared" si="829"/>
        <v>43323</v>
      </c>
      <c r="K1491" s="182">
        <f t="shared" si="812"/>
        <v>-8.990122720112792E-4</v>
      </c>
      <c r="L1491" s="213">
        <f t="shared" si="830"/>
        <v>43383</v>
      </c>
      <c r="M1491" s="183">
        <f t="shared" si="831"/>
        <v>22</v>
      </c>
      <c r="N1491" s="183">
        <f t="shared" si="813"/>
        <v>21</v>
      </c>
      <c r="O1491" s="177">
        <f t="shared" si="814"/>
        <v>0.99914183000000001</v>
      </c>
      <c r="P1491" s="184">
        <f t="shared" si="808"/>
        <v>1.0033006499999999</v>
      </c>
      <c r="Q1491" s="184">
        <f t="shared" si="832"/>
        <v>1.2784700170135035</v>
      </c>
      <c r="R1491" s="177">
        <f t="shared" si="807"/>
        <v>1.27737287</v>
      </c>
      <c r="S1491" s="177">
        <f t="shared" si="833"/>
        <v>1.24951879</v>
      </c>
      <c r="T1491" s="177">
        <f t="shared" si="815"/>
        <v>273312.32728561002</v>
      </c>
      <c r="U1491" s="177">
        <f t="shared" si="816"/>
        <v>4442.7226326507162</v>
      </c>
      <c r="V1491" s="177">
        <f t="shared" si="817"/>
        <v>55732.226997308695</v>
      </c>
      <c r="W1491" s="177">
        <f t="shared" si="818"/>
        <v>278909.01707492943</v>
      </c>
      <c r="X1491" s="185">
        <f t="shared" si="819"/>
        <v>0</v>
      </c>
      <c r="Y1491" s="177">
        <f t="shared" si="820"/>
        <v>0</v>
      </c>
      <c r="Z1491" s="186">
        <f t="shared" si="821"/>
        <v>0</v>
      </c>
      <c r="AA1491" s="177">
        <f t="shared" si="834"/>
        <v>0</v>
      </c>
      <c r="AB1491" s="187">
        <f t="shared" si="835"/>
        <v>7.1215000000000001E-2</v>
      </c>
      <c r="AC1491" s="185">
        <f t="shared" si="822"/>
        <v>21</v>
      </c>
      <c r="AD1491" s="185">
        <v>252</v>
      </c>
      <c r="AE1491" s="184">
        <f t="shared" si="806"/>
        <v>1.005749257</v>
      </c>
      <c r="AF1491" s="177">
        <f t="shared" si="837"/>
        <v>1571.34281083</v>
      </c>
      <c r="AG1491" s="177">
        <f t="shared" si="823"/>
        <v>1603.51961878</v>
      </c>
      <c r="AH1491" s="188">
        <f t="shared" si="836"/>
        <v>0</v>
      </c>
      <c r="AI1491" s="188"/>
      <c r="AJ1491" s="188"/>
      <c r="AK1491" s="188"/>
      <c r="AL1491" s="8"/>
      <c r="AM1491" s="8"/>
      <c r="AN1491" s="8"/>
      <c r="AO1491" s="8"/>
      <c r="AP1491" s="8"/>
      <c r="AQ1491" s="8"/>
      <c r="AR1491" s="5"/>
      <c r="AS1491" s="1"/>
      <c r="AT1491" s="8"/>
      <c r="AU1491" s="1"/>
      <c r="AV1491" s="1"/>
      <c r="AW1491" s="3"/>
      <c r="AX1491" s="3"/>
      <c r="AY1491" s="4"/>
      <c r="AZ1491" s="4"/>
      <c r="BA1491" s="4"/>
      <c r="BB1491" s="1"/>
      <c r="BC1491" s="1"/>
      <c r="BD1491" s="1"/>
      <c r="BE1491" s="1"/>
      <c r="BF1491" s="1"/>
      <c r="BG1491" s="1"/>
      <c r="BH1491" s="1"/>
      <c r="BI1491" s="1"/>
    </row>
    <row r="1492" spans="1:206" x14ac:dyDescent="0.2">
      <c r="A1492" s="125">
        <f t="shared" si="824"/>
        <v>43383</v>
      </c>
      <c r="B1492" s="177">
        <f t="shared" si="809"/>
        <v>280578.5665389304</v>
      </c>
      <c r="C1492" s="3">
        <f t="shared" si="825"/>
        <v>37878106.482755601</v>
      </c>
      <c r="D1492" s="177">
        <f t="shared" si="826"/>
        <v>218734.06744496999</v>
      </c>
      <c r="E1492" s="177">
        <f t="shared" si="827"/>
        <v>17805.162619819999</v>
      </c>
      <c r="F1492" s="178">
        <f t="shared" si="810"/>
        <v>200928.90482514998</v>
      </c>
      <c r="G1492" s="179">
        <f t="shared" si="828"/>
        <v>5061.1099999999997</v>
      </c>
      <c r="H1492" s="180">
        <f>IF(AND(N1492=1,N1491&gt;1),VLOOKUP(A1491,[1]Plan1!$CW$105:$CY$215,3),H1491)</f>
        <v>5056.5600000000004</v>
      </c>
      <c r="I1492" s="181">
        <f t="shared" si="811"/>
        <v>43292</v>
      </c>
      <c r="J1492" s="181">
        <f t="shared" si="829"/>
        <v>43323</v>
      </c>
      <c r="K1492" s="182">
        <f t="shared" si="812"/>
        <v>-8.990122720112792E-4</v>
      </c>
      <c r="L1492" s="213">
        <f t="shared" si="830"/>
        <v>43383</v>
      </c>
      <c r="M1492" s="183">
        <f t="shared" si="831"/>
        <v>22</v>
      </c>
      <c r="N1492" s="183">
        <f t="shared" si="813"/>
        <v>22</v>
      </c>
      <c r="O1492" s="177">
        <f t="shared" si="814"/>
        <v>0.99910098000000003</v>
      </c>
      <c r="P1492" s="184">
        <f t="shared" si="808"/>
        <v>1.0033006499999999</v>
      </c>
      <c r="Q1492" s="184">
        <f t="shared" si="832"/>
        <v>1.2784700170135035</v>
      </c>
      <c r="R1492" s="177">
        <f t="shared" si="807"/>
        <v>1.2773206399999999</v>
      </c>
      <c r="S1492" s="177">
        <f t="shared" si="833"/>
        <v>1.24951879</v>
      </c>
      <c r="T1492" s="177">
        <f t="shared" si="815"/>
        <v>273312.32728561002</v>
      </c>
      <c r="U1492" s="177">
        <f t="shared" si="816"/>
        <v>4442.7226326507162</v>
      </c>
      <c r="V1492" s="177">
        <f t="shared" si="817"/>
        <v>55721.732480609659</v>
      </c>
      <c r="W1492" s="177">
        <f t="shared" si="818"/>
        <v>278898.52255823038</v>
      </c>
      <c r="X1492" s="185">
        <f t="shared" si="819"/>
        <v>49</v>
      </c>
      <c r="Y1492" s="177">
        <f t="shared" si="820"/>
        <v>2828.01275799</v>
      </c>
      <c r="Z1492" s="186">
        <f t="shared" si="821"/>
        <v>1.2929E-2</v>
      </c>
      <c r="AA1492" s="177">
        <f t="shared" si="834"/>
        <v>3533.6550794700001</v>
      </c>
      <c r="AB1492" s="187">
        <f t="shared" si="835"/>
        <v>7.1215000000000001E-2</v>
      </c>
      <c r="AC1492" s="185">
        <f t="shared" si="822"/>
        <v>22</v>
      </c>
      <c r="AD1492" s="185">
        <v>252</v>
      </c>
      <c r="AE1492" s="184">
        <f t="shared" si="806"/>
        <v>1.0060238539999999</v>
      </c>
      <c r="AF1492" s="177">
        <f t="shared" si="837"/>
        <v>1646.39355596</v>
      </c>
      <c r="AG1492" s="177">
        <f t="shared" si="823"/>
        <v>1680.0439807</v>
      </c>
      <c r="AH1492" s="188">
        <f t="shared" si="836"/>
        <v>5180.0486354300001</v>
      </c>
      <c r="AI1492" s="188"/>
      <c r="AJ1492" s="188"/>
      <c r="AK1492" s="188"/>
      <c r="AL1492" s="8"/>
      <c r="AM1492" s="8"/>
      <c r="AN1492" s="8"/>
      <c r="AO1492" s="8"/>
      <c r="AP1492" s="8"/>
      <c r="AQ1492" s="8"/>
      <c r="AR1492" s="5"/>
      <c r="AS1492" s="1"/>
      <c r="AT1492" s="8"/>
      <c r="AU1492" s="1"/>
      <c r="AV1492" s="1"/>
      <c r="AW1492" s="3"/>
      <c r="AX1492" s="3"/>
      <c r="AY1492" s="4"/>
      <c r="AZ1492" s="4"/>
      <c r="BA1492" s="4"/>
      <c r="BB1492" s="1"/>
      <c r="BC1492" s="1"/>
      <c r="BD1492" s="1"/>
      <c r="BE1492" s="1"/>
      <c r="BF1492" s="1"/>
      <c r="BG1492" s="1"/>
      <c r="BH1492" s="1"/>
      <c r="BI1492" s="1"/>
    </row>
    <row r="1493" spans="1:206" x14ac:dyDescent="0.2">
      <c r="A1493" s="125">
        <f t="shared" si="824"/>
        <v>43384</v>
      </c>
      <c r="B1493" s="177">
        <f t="shared" si="809"/>
        <v>275498.59006332059</v>
      </c>
      <c r="C1493" s="3">
        <f t="shared" si="825"/>
        <v>37192309.658548281</v>
      </c>
      <c r="D1493" s="177">
        <f t="shared" si="826"/>
        <v>215906.05468698</v>
      </c>
      <c r="E1493" s="177">
        <f t="shared" si="827"/>
        <v>14977.149861829999</v>
      </c>
      <c r="F1493" s="178">
        <f t="shared" si="810"/>
        <v>200928.90482515001</v>
      </c>
      <c r="G1493" s="179">
        <f t="shared" si="828"/>
        <v>5056.5600000000004</v>
      </c>
      <c r="H1493" s="180">
        <f>IF(AND(N1493=1,N1492&gt;1),VLOOKUP(A1492,[1]Plan1!$CW$105:$CY$215,3),H1492)</f>
        <v>5080.83</v>
      </c>
      <c r="I1493" s="181">
        <f t="shared" si="811"/>
        <v>43323</v>
      </c>
      <c r="J1493" s="181">
        <f t="shared" si="829"/>
        <v>43354</v>
      </c>
      <c r="K1493" s="182">
        <f t="shared" si="812"/>
        <v>4.7997057287958445E-3</v>
      </c>
      <c r="L1493" s="213">
        <f t="shared" si="830"/>
        <v>43416</v>
      </c>
      <c r="M1493" s="183">
        <f t="shared" si="831"/>
        <v>21</v>
      </c>
      <c r="N1493" s="183">
        <f t="shared" si="813"/>
        <v>1</v>
      </c>
      <c r="O1493" s="177">
        <f t="shared" si="814"/>
        <v>1.0002280299999999</v>
      </c>
      <c r="P1493" s="184">
        <f t="shared" si="808"/>
        <v>0.99910098000000003</v>
      </c>
      <c r="Q1493" s="184">
        <f t="shared" si="832"/>
        <v>1.2773206468988081</v>
      </c>
      <c r="R1493" s="177">
        <f t="shared" si="807"/>
        <v>1.2776119100000001</v>
      </c>
      <c r="S1493" s="177">
        <f t="shared" si="833"/>
        <v>1.24951879</v>
      </c>
      <c r="T1493" s="177">
        <f t="shared" si="815"/>
        <v>269778.67220614001</v>
      </c>
      <c r="U1493" s="177">
        <f t="shared" si="816"/>
        <v>3737.0803111724886</v>
      </c>
      <c r="V1493" s="177">
        <f t="shared" si="817"/>
        <v>55780.257042718127</v>
      </c>
      <c r="W1493" s="177">
        <f t="shared" si="818"/>
        <v>275423.39204087062</v>
      </c>
      <c r="X1493" s="185">
        <f t="shared" si="819"/>
        <v>0</v>
      </c>
      <c r="Y1493" s="177">
        <f t="shared" si="820"/>
        <v>0</v>
      </c>
      <c r="Z1493" s="186">
        <f t="shared" si="821"/>
        <v>0</v>
      </c>
      <c r="AA1493" s="177">
        <f t="shared" si="834"/>
        <v>0</v>
      </c>
      <c r="AB1493" s="187">
        <f t="shared" si="835"/>
        <v>7.1215000000000001E-2</v>
      </c>
      <c r="AC1493" s="185">
        <f t="shared" si="822"/>
        <v>1</v>
      </c>
      <c r="AD1493" s="185">
        <v>252</v>
      </c>
      <c r="AE1493" s="184">
        <f t="shared" si="806"/>
        <v>1.000273027</v>
      </c>
      <c r="AF1493" s="177">
        <f t="shared" si="837"/>
        <v>73.65686153</v>
      </c>
      <c r="AG1493" s="177">
        <f t="shared" si="823"/>
        <v>75.198022449999996</v>
      </c>
      <c r="AH1493" s="188">
        <f t="shared" si="836"/>
        <v>0</v>
      </c>
      <c r="AI1493" s="188"/>
      <c r="AJ1493" s="188"/>
      <c r="AK1493" s="188"/>
      <c r="AL1493" s="8"/>
      <c r="AM1493" s="8"/>
      <c r="AN1493" s="8"/>
      <c r="AO1493" s="8"/>
      <c r="AP1493" s="8"/>
      <c r="AQ1493" s="8"/>
      <c r="AR1493" s="5"/>
      <c r="AS1493" s="1"/>
      <c r="AT1493" s="8"/>
      <c r="AU1493" s="1"/>
      <c r="AV1493" s="1"/>
      <c r="AW1493" s="3"/>
      <c r="AX1493" s="3"/>
      <c r="AY1493" s="4"/>
      <c r="AZ1493" s="4"/>
      <c r="BA1493" s="4"/>
      <c r="BB1493" s="1"/>
      <c r="BC1493" s="1"/>
      <c r="BD1493" s="1"/>
      <c r="BE1493" s="1"/>
      <c r="BF1493" s="1"/>
      <c r="BG1493" s="1"/>
      <c r="BH1493" s="1"/>
      <c r="BI1493" s="1"/>
    </row>
    <row r="1494" spans="1:206" x14ac:dyDescent="0.2">
      <c r="A1494" s="125">
        <f t="shared" si="824"/>
        <v>43385</v>
      </c>
      <c r="B1494" s="177">
        <f t="shared" si="809"/>
        <v>275632.37933931232</v>
      </c>
      <c r="C1494" s="3">
        <f t="shared" si="825"/>
        <v>37210371.21080716</v>
      </c>
      <c r="D1494" s="177">
        <f t="shared" si="826"/>
        <v>215906.05468698</v>
      </c>
      <c r="E1494" s="177">
        <f t="shared" si="827"/>
        <v>14977.149861829999</v>
      </c>
      <c r="F1494" s="178">
        <f t="shared" si="810"/>
        <v>200928.90482515001</v>
      </c>
      <c r="G1494" s="179">
        <f t="shared" si="828"/>
        <v>5056.5600000000004</v>
      </c>
      <c r="H1494" s="180">
        <f>IF(AND(N1494=1,N1493&gt;1),VLOOKUP(A1493,[1]Plan1!$CW$105:$CY$215,3),H1493)</f>
        <v>5080.83</v>
      </c>
      <c r="I1494" s="181">
        <f t="shared" si="811"/>
        <v>43323</v>
      </c>
      <c r="J1494" s="181">
        <f t="shared" si="829"/>
        <v>43354</v>
      </c>
      <c r="K1494" s="182">
        <f t="shared" si="812"/>
        <v>4.7997057287958445E-3</v>
      </c>
      <c r="L1494" s="213">
        <f t="shared" si="830"/>
        <v>43416</v>
      </c>
      <c r="M1494" s="183">
        <f t="shared" si="831"/>
        <v>21</v>
      </c>
      <c r="N1494" s="183">
        <f t="shared" si="813"/>
        <v>2</v>
      </c>
      <c r="O1494" s="177">
        <f t="shared" si="814"/>
        <v>1.0004561199999999</v>
      </c>
      <c r="P1494" s="184">
        <f t="shared" si="808"/>
        <v>0.99910098000000003</v>
      </c>
      <c r="Q1494" s="184">
        <f t="shared" si="832"/>
        <v>1.2773206468988081</v>
      </c>
      <c r="R1494" s="177">
        <f t="shared" si="807"/>
        <v>1.27790325</v>
      </c>
      <c r="S1494" s="177">
        <f t="shared" si="833"/>
        <v>1.24951879</v>
      </c>
      <c r="T1494" s="177">
        <f t="shared" si="815"/>
        <v>269778.67220614001</v>
      </c>
      <c r="U1494" s="177">
        <f t="shared" si="816"/>
        <v>3737.0803111724886</v>
      </c>
      <c r="V1494" s="177">
        <f t="shared" si="817"/>
        <v>55838.795669849875</v>
      </c>
      <c r="W1494" s="177">
        <f t="shared" si="818"/>
        <v>275481.93066800234</v>
      </c>
      <c r="X1494" s="185">
        <f t="shared" si="819"/>
        <v>0</v>
      </c>
      <c r="Y1494" s="177">
        <f t="shared" si="820"/>
        <v>0</v>
      </c>
      <c r="Z1494" s="186">
        <f t="shared" si="821"/>
        <v>0</v>
      </c>
      <c r="AA1494" s="177">
        <f t="shared" si="834"/>
        <v>0</v>
      </c>
      <c r="AB1494" s="187">
        <f t="shared" si="835"/>
        <v>7.1215000000000001E-2</v>
      </c>
      <c r="AC1494" s="185">
        <f t="shared" si="822"/>
        <v>2</v>
      </c>
      <c r="AD1494" s="185">
        <v>252</v>
      </c>
      <c r="AE1494" s="184">
        <f t="shared" si="806"/>
        <v>1.000546129</v>
      </c>
      <c r="AF1494" s="177">
        <f t="shared" si="837"/>
        <v>147.33395647</v>
      </c>
      <c r="AG1494" s="177">
        <f t="shared" si="823"/>
        <v>150.44867131000001</v>
      </c>
      <c r="AH1494" s="188">
        <f t="shared" si="836"/>
        <v>0</v>
      </c>
      <c r="AI1494" s="188"/>
      <c r="AJ1494" s="188"/>
      <c r="AK1494" s="188"/>
      <c r="AL1494" s="8"/>
      <c r="AM1494" s="8"/>
      <c r="AN1494" s="8"/>
      <c r="AO1494" s="8"/>
      <c r="AP1494" s="8"/>
      <c r="AQ1494" s="8"/>
      <c r="AR1494" s="5"/>
      <c r="AS1494" s="1"/>
      <c r="AT1494" s="8"/>
      <c r="AU1494" s="1"/>
      <c r="AV1494" s="1"/>
      <c r="AW1494" s="3"/>
      <c r="AX1494" s="3"/>
      <c r="AY1494" s="4"/>
      <c r="AZ1494" s="4"/>
      <c r="BA1494" s="4"/>
      <c r="BB1494" s="1"/>
      <c r="BC1494" s="1"/>
      <c r="BD1494" s="1"/>
      <c r="BE1494" s="1"/>
      <c r="BF1494" s="1"/>
      <c r="BG1494" s="1"/>
      <c r="BH1494" s="1"/>
      <c r="BI1494" s="1"/>
    </row>
    <row r="1495" spans="1:206" x14ac:dyDescent="0.2">
      <c r="A1495" s="125">
        <f t="shared" si="824"/>
        <v>43386</v>
      </c>
      <c r="B1495" s="177">
        <f t="shared" si="809"/>
        <v>275632.37933931232</v>
      </c>
      <c r="C1495" s="3">
        <f t="shared" si="825"/>
        <v>37210371.21080716</v>
      </c>
      <c r="D1495" s="177">
        <f t="shared" si="826"/>
        <v>215906.05468698</v>
      </c>
      <c r="E1495" s="177">
        <f t="shared" si="827"/>
        <v>14977.149861829999</v>
      </c>
      <c r="F1495" s="178">
        <f t="shared" si="810"/>
        <v>200928.90482515001</v>
      </c>
      <c r="G1495" s="179">
        <f t="shared" si="828"/>
        <v>5056.5600000000004</v>
      </c>
      <c r="H1495" s="180">
        <f>IF(AND(N1495=1,N1494&gt;1),VLOOKUP(A1494,[1]Plan1!$CW$105:$CY$215,3),H1494)</f>
        <v>5080.83</v>
      </c>
      <c r="I1495" s="181">
        <f t="shared" si="811"/>
        <v>43323</v>
      </c>
      <c r="J1495" s="181">
        <f t="shared" si="829"/>
        <v>43354</v>
      </c>
      <c r="K1495" s="182">
        <f t="shared" si="812"/>
        <v>4.7997057287958445E-3</v>
      </c>
      <c r="L1495" s="213">
        <f t="shared" si="830"/>
        <v>43416</v>
      </c>
      <c r="M1495" s="183">
        <f t="shared" si="831"/>
        <v>21</v>
      </c>
      <c r="N1495" s="183">
        <f t="shared" si="813"/>
        <v>2</v>
      </c>
      <c r="O1495" s="177">
        <f t="shared" si="814"/>
        <v>1.0004561199999999</v>
      </c>
      <c r="P1495" s="184">
        <f t="shared" si="808"/>
        <v>0.99910098000000003</v>
      </c>
      <c r="Q1495" s="184">
        <f t="shared" si="832"/>
        <v>1.2773206468988081</v>
      </c>
      <c r="R1495" s="177">
        <f t="shared" si="807"/>
        <v>1.27790325</v>
      </c>
      <c r="S1495" s="177">
        <f t="shared" si="833"/>
        <v>1.24951879</v>
      </c>
      <c r="T1495" s="177">
        <f t="shared" si="815"/>
        <v>269778.67220614001</v>
      </c>
      <c r="U1495" s="177">
        <f t="shared" si="816"/>
        <v>3737.0803111724886</v>
      </c>
      <c r="V1495" s="177">
        <f t="shared" si="817"/>
        <v>55838.795669849875</v>
      </c>
      <c r="W1495" s="177">
        <f t="shared" si="818"/>
        <v>275481.93066800234</v>
      </c>
      <c r="X1495" s="185">
        <f t="shared" si="819"/>
        <v>0</v>
      </c>
      <c r="Y1495" s="177">
        <f t="shared" si="820"/>
        <v>0</v>
      </c>
      <c r="Z1495" s="186">
        <f t="shared" si="821"/>
        <v>0</v>
      </c>
      <c r="AA1495" s="177">
        <f t="shared" si="834"/>
        <v>0</v>
      </c>
      <c r="AB1495" s="187">
        <f t="shared" si="835"/>
        <v>7.1215000000000001E-2</v>
      </c>
      <c r="AC1495" s="185">
        <f t="shared" si="822"/>
        <v>2</v>
      </c>
      <c r="AD1495" s="185">
        <v>252</v>
      </c>
      <c r="AE1495" s="184">
        <f t="shared" si="806"/>
        <v>1.000546129</v>
      </c>
      <c r="AF1495" s="177">
        <f t="shared" si="837"/>
        <v>147.33395647</v>
      </c>
      <c r="AG1495" s="177">
        <f t="shared" si="823"/>
        <v>150.44867131000001</v>
      </c>
      <c r="AH1495" s="188">
        <f t="shared" si="836"/>
        <v>0</v>
      </c>
      <c r="AI1495" s="188"/>
      <c r="AJ1495" s="188"/>
      <c r="AK1495" s="188"/>
      <c r="AL1495" s="8"/>
      <c r="AM1495" s="8"/>
      <c r="AN1495" s="15"/>
      <c r="AO1495" s="15"/>
      <c r="AP1495" s="15"/>
      <c r="AQ1495" s="15"/>
      <c r="AR1495" s="5"/>
      <c r="AS1495" s="16"/>
      <c r="AT1495" s="15"/>
      <c r="AU1495" s="16"/>
      <c r="AV1495" s="16"/>
      <c r="AW1495" s="26"/>
      <c r="AX1495" s="26"/>
      <c r="AY1495" s="28"/>
      <c r="AZ1495" s="28"/>
      <c r="BA1495" s="28"/>
      <c r="BB1495" s="16"/>
      <c r="BC1495" s="16"/>
      <c r="BD1495" s="16"/>
      <c r="BE1495" s="16"/>
      <c r="BF1495" s="16"/>
      <c r="BG1495" s="16"/>
      <c r="BH1495" s="16"/>
      <c r="BI1495" s="16"/>
      <c r="BJ1495" s="16"/>
      <c r="BK1495" s="16"/>
      <c r="BL1495" s="16"/>
      <c r="BM1495" s="16"/>
      <c r="BN1495" s="16"/>
      <c r="BO1495" s="16"/>
      <c r="BP1495" s="16"/>
      <c r="BQ1495" s="16"/>
      <c r="BR1495" s="16"/>
      <c r="BS1495" s="16"/>
      <c r="BT1495" s="16"/>
      <c r="BU1495" s="16"/>
      <c r="BV1495" s="16"/>
      <c r="BW1495" s="16"/>
      <c r="BX1495" s="16"/>
      <c r="BY1495" s="16"/>
      <c r="BZ1495" s="16"/>
      <c r="CA1495" s="16"/>
      <c r="CB1495" s="16"/>
      <c r="CC1495" s="16"/>
      <c r="CD1495" s="16"/>
      <c r="CE1495" s="16"/>
      <c r="CF1495" s="16"/>
      <c r="CG1495" s="16"/>
      <c r="CH1495" s="16"/>
      <c r="CI1495" s="16"/>
      <c r="CJ1495" s="16"/>
      <c r="CK1495" s="16"/>
      <c r="CL1495" s="16"/>
      <c r="CM1495" s="16"/>
      <c r="CN1495" s="16"/>
      <c r="CO1495" s="16"/>
      <c r="CP1495" s="16"/>
      <c r="CQ1495" s="16"/>
      <c r="CR1495" s="16"/>
      <c r="CS1495" s="16"/>
      <c r="CT1495" s="16"/>
      <c r="CU1495" s="16"/>
      <c r="CV1495" s="16"/>
      <c r="CW1495" s="16"/>
      <c r="CX1495" s="16"/>
      <c r="CY1495" s="16"/>
      <c r="CZ1495" s="16"/>
      <c r="DA1495" s="16"/>
      <c r="DB1495" s="16"/>
      <c r="DC1495" s="16"/>
      <c r="DD1495" s="16"/>
      <c r="DE1495" s="16"/>
      <c r="DF1495" s="16"/>
      <c r="DG1495" s="16"/>
      <c r="DH1495" s="16"/>
      <c r="DI1495" s="16"/>
      <c r="DJ1495" s="16"/>
      <c r="DK1495" s="16"/>
      <c r="DL1495" s="16"/>
      <c r="DM1495" s="16"/>
      <c r="DN1495" s="16"/>
      <c r="DO1495" s="16"/>
      <c r="DP1495" s="16"/>
      <c r="DQ1495" s="16"/>
      <c r="DR1495" s="16"/>
      <c r="DS1495" s="16"/>
      <c r="DT1495" s="16"/>
      <c r="DU1495" s="16"/>
      <c r="DV1495" s="16"/>
      <c r="DW1495" s="16"/>
      <c r="DX1495" s="16"/>
      <c r="DY1495" s="16"/>
      <c r="DZ1495" s="16"/>
      <c r="EA1495" s="16"/>
      <c r="EB1495" s="16"/>
      <c r="EC1495" s="16"/>
      <c r="ED1495" s="16"/>
      <c r="EE1495" s="16"/>
      <c r="EF1495" s="16"/>
      <c r="EG1495" s="16"/>
      <c r="EH1495" s="16"/>
      <c r="EI1495" s="16"/>
      <c r="EJ1495" s="16"/>
      <c r="EK1495" s="16"/>
      <c r="EL1495" s="16"/>
      <c r="EM1495" s="16"/>
      <c r="EN1495" s="16"/>
      <c r="EO1495" s="16"/>
      <c r="EP1495" s="16"/>
      <c r="EQ1495" s="16"/>
      <c r="ER1495" s="16"/>
      <c r="ES1495" s="16"/>
      <c r="ET1495" s="16"/>
      <c r="EU1495" s="16"/>
      <c r="EV1495" s="16"/>
      <c r="EW1495" s="16"/>
      <c r="EX1495" s="16"/>
      <c r="EY1495" s="16"/>
      <c r="EZ1495" s="16"/>
      <c r="FA1495" s="16"/>
      <c r="FB1495" s="16"/>
      <c r="FC1495" s="16"/>
      <c r="FD1495" s="16"/>
      <c r="FE1495" s="16"/>
      <c r="FF1495" s="16"/>
      <c r="FG1495" s="16"/>
      <c r="FH1495" s="16"/>
      <c r="FI1495" s="16"/>
      <c r="FJ1495" s="16"/>
      <c r="FK1495" s="16"/>
      <c r="FL1495" s="16"/>
      <c r="FM1495" s="16"/>
      <c r="FN1495" s="16"/>
      <c r="FO1495" s="16"/>
      <c r="FP1495" s="16"/>
      <c r="FQ1495" s="16"/>
      <c r="FR1495" s="16"/>
      <c r="FS1495" s="16"/>
      <c r="FT1495" s="16"/>
      <c r="FU1495" s="16"/>
      <c r="FV1495" s="16"/>
      <c r="FW1495" s="16"/>
      <c r="FX1495" s="16"/>
      <c r="FY1495" s="16"/>
      <c r="FZ1495" s="16"/>
      <c r="GA1495" s="16"/>
      <c r="GB1495" s="16"/>
      <c r="GC1495" s="16"/>
      <c r="GD1495" s="16"/>
      <c r="GE1495" s="16"/>
      <c r="GF1495" s="16"/>
      <c r="GG1495" s="16"/>
      <c r="GH1495" s="16"/>
      <c r="GI1495" s="16"/>
      <c r="GJ1495" s="16"/>
      <c r="GK1495" s="16"/>
      <c r="GL1495" s="16"/>
      <c r="GM1495" s="16"/>
      <c r="GN1495" s="16"/>
      <c r="GO1495" s="16"/>
      <c r="GP1495" s="16"/>
      <c r="GQ1495" s="16"/>
      <c r="GR1495" s="16"/>
      <c r="GS1495" s="16"/>
      <c r="GT1495" s="16"/>
      <c r="GU1495" s="16"/>
      <c r="GV1495" s="16"/>
      <c r="GW1495" s="16"/>
      <c r="GX1495" s="16"/>
    </row>
    <row r="1496" spans="1:206" x14ac:dyDescent="0.2">
      <c r="A1496" s="125">
        <f t="shared" si="824"/>
        <v>43387</v>
      </c>
      <c r="B1496" s="177">
        <f t="shared" si="809"/>
        <v>275632.37933931232</v>
      </c>
      <c r="C1496" s="3">
        <f t="shared" si="825"/>
        <v>37210371.21080716</v>
      </c>
      <c r="D1496" s="177">
        <f t="shared" si="826"/>
        <v>215906.05468698</v>
      </c>
      <c r="E1496" s="177">
        <f t="shared" si="827"/>
        <v>14977.149861829999</v>
      </c>
      <c r="F1496" s="178">
        <f t="shared" si="810"/>
        <v>200928.90482515001</v>
      </c>
      <c r="G1496" s="179">
        <f t="shared" si="828"/>
        <v>5056.5600000000004</v>
      </c>
      <c r="H1496" s="180">
        <f>IF(AND(N1496=1,N1495&gt;1),VLOOKUP(A1495,[1]Plan1!$CW$105:$CY$215,3),H1495)</f>
        <v>5080.83</v>
      </c>
      <c r="I1496" s="181">
        <f t="shared" si="811"/>
        <v>43323</v>
      </c>
      <c r="J1496" s="181">
        <f t="shared" si="829"/>
        <v>43354</v>
      </c>
      <c r="K1496" s="182">
        <f t="shared" si="812"/>
        <v>4.7997057287958445E-3</v>
      </c>
      <c r="L1496" s="213">
        <f t="shared" si="830"/>
        <v>43416</v>
      </c>
      <c r="M1496" s="183">
        <f t="shared" si="831"/>
        <v>21</v>
      </c>
      <c r="N1496" s="183">
        <f t="shared" si="813"/>
        <v>2</v>
      </c>
      <c r="O1496" s="177">
        <f t="shared" si="814"/>
        <v>1.0004561199999999</v>
      </c>
      <c r="P1496" s="184">
        <f t="shared" si="808"/>
        <v>0.99910098000000003</v>
      </c>
      <c r="Q1496" s="184">
        <f t="shared" si="832"/>
        <v>1.2773206468988081</v>
      </c>
      <c r="R1496" s="177">
        <f t="shared" si="807"/>
        <v>1.27790325</v>
      </c>
      <c r="S1496" s="177">
        <f t="shared" si="833"/>
        <v>1.24951879</v>
      </c>
      <c r="T1496" s="177">
        <f t="shared" si="815"/>
        <v>269778.67220614001</v>
      </c>
      <c r="U1496" s="177">
        <f t="shared" si="816"/>
        <v>3737.0803111724886</v>
      </c>
      <c r="V1496" s="177">
        <f t="shared" si="817"/>
        <v>55838.795669849875</v>
      </c>
      <c r="W1496" s="177">
        <f t="shared" si="818"/>
        <v>275481.93066800234</v>
      </c>
      <c r="X1496" s="185">
        <f t="shared" si="819"/>
        <v>0</v>
      </c>
      <c r="Y1496" s="177">
        <f t="shared" si="820"/>
        <v>0</v>
      </c>
      <c r="Z1496" s="186">
        <f t="shared" si="821"/>
        <v>0</v>
      </c>
      <c r="AA1496" s="177">
        <f t="shared" si="834"/>
        <v>0</v>
      </c>
      <c r="AB1496" s="187">
        <f t="shared" si="835"/>
        <v>7.1215000000000001E-2</v>
      </c>
      <c r="AC1496" s="185">
        <f t="shared" si="822"/>
        <v>2</v>
      </c>
      <c r="AD1496" s="185">
        <v>252</v>
      </c>
      <c r="AE1496" s="184">
        <f t="shared" si="806"/>
        <v>1.000546129</v>
      </c>
      <c r="AF1496" s="177">
        <f t="shared" si="837"/>
        <v>147.33395647</v>
      </c>
      <c r="AG1496" s="177">
        <f t="shared" si="823"/>
        <v>150.44867131000001</v>
      </c>
      <c r="AH1496" s="188">
        <f t="shared" si="836"/>
        <v>0</v>
      </c>
      <c r="AI1496" s="188"/>
      <c r="AJ1496" s="188"/>
      <c r="AK1496" s="188"/>
      <c r="AL1496" s="8"/>
      <c r="AM1496" s="8"/>
      <c r="AN1496" s="8"/>
      <c r="AO1496" s="8"/>
      <c r="AP1496" s="8"/>
      <c r="AQ1496" s="8"/>
      <c r="AR1496" s="5"/>
      <c r="AS1496" s="1"/>
      <c r="AT1496" s="8"/>
      <c r="AU1496" s="1"/>
      <c r="AV1496" s="1"/>
      <c r="AW1496" s="3"/>
      <c r="AX1496" s="3"/>
      <c r="AY1496" s="4"/>
      <c r="AZ1496" s="4"/>
      <c r="BA1496" s="4"/>
      <c r="BB1496" s="1"/>
      <c r="BC1496" s="1"/>
      <c r="BD1496" s="1"/>
      <c r="BE1496" s="1"/>
      <c r="BF1496" s="1"/>
      <c r="BG1496" s="1"/>
      <c r="BH1496" s="1"/>
      <c r="BI1496" s="1"/>
    </row>
    <row r="1497" spans="1:206" x14ac:dyDescent="0.2">
      <c r="A1497" s="125">
        <f t="shared" si="824"/>
        <v>43388</v>
      </c>
      <c r="B1497" s="177">
        <f t="shared" si="809"/>
        <v>275632.37933931232</v>
      </c>
      <c r="C1497" s="3">
        <f t="shared" si="825"/>
        <v>37210371.21080716</v>
      </c>
      <c r="D1497" s="177">
        <f t="shared" si="826"/>
        <v>215906.05468698</v>
      </c>
      <c r="E1497" s="177">
        <f t="shared" si="827"/>
        <v>14977.149861829999</v>
      </c>
      <c r="F1497" s="178">
        <f t="shared" si="810"/>
        <v>200928.90482515001</v>
      </c>
      <c r="G1497" s="179">
        <f t="shared" si="828"/>
        <v>5056.5600000000004</v>
      </c>
      <c r="H1497" s="180">
        <f>IF(AND(N1497=1,N1496&gt;1),VLOOKUP(A1496,[1]Plan1!$CW$105:$CY$215,3),H1496)</f>
        <v>5080.83</v>
      </c>
      <c r="I1497" s="181">
        <f t="shared" si="811"/>
        <v>43323</v>
      </c>
      <c r="J1497" s="181">
        <f t="shared" si="829"/>
        <v>43354</v>
      </c>
      <c r="K1497" s="182">
        <f t="shared" si="812"/>
        <v>4.7997057287958445E-3</v>
      </c>
      <c r="L1497" s="213">
        <f t="shared" si="830"/>
        <v>43416</v>
      </c>
      <c r="M1497" s="183">
        <f t="shared" si="831"/>
        <v>21</v>
      </c>
      <c r="N1497" s="183">
        <f t="shared" si="813"/>
        <v>2</v>
      </c>
      <c r="O1497" s="177">
        <f t="shared" si="814"/>
        <v>1.0004561199999999</v>
      </c>
      <c r="P1497" s="184">
        <f t="shared" si="808"/>
        <v>0.99910098000000003</v>
      </c>
      <c r="Q1497" s="184">
        <f t="shared" si="832"/>
        <v>1.2773206468988081</v>
      </c>
      <c r="R1497" s="177">
        <f t="shared" si="807"/>
        <v>1.27790325</v>
      </c>
      <c r="S1497" s="177">
        <f t="shared" si="833"/>
        <v>1.24951879</v>
      </c>
      <c r="T1497" s="177">
        <f t="shared" si="815"/>
        <v>269778.67220614001</v>
      </c>
      <c r="U1497" s="177">
        <f t="shared" si="816"/>
        <v>3737.0803111724886</v>
      </c>
      <c r="V1497" s="177">
        <f t="shared" si="817"/>
        <v>55838.795669849875</v>
      </c>
      <c r="W1497" s="177">
        <f t="shared" si="818"/>
        <v>275481.93066800234</v>
      </c>
      <c r="X1497" s="185">
        <f t="shared" si="819"/>
        <v>0</v>
      </c>
      <c r="Y1497" s="177">
        <f t="shared" si="820"/>
        <v>0</v>
      </c>
      <c r="Z1497" s="186">
        <f t="shared" si="821"/>
        <v>0</v>
      </c>
      <c r="AA1497" s="177">
        <f t="shared" si="834"/>
        <v>0</v>
      </c>
      <c r="AB1497" s="187">
        <f t="shared" si="835"/>
        <v>7.1215000000000001E-2</v>
      </c>
      <c r="AC1497" s="185">
        <f t="shared" si="822"/>
        <v>2</v>
      </c>
      <c r="AD1497" s="185">
        <v>252</v>
      </c>
      <c r="AE1497" s="184">
        <f t="shared" si="806"/>
        <v>1.000546129</v>
      </c>
      <c r="AF1497" s="177">
        <f t="shared" si="837"/>
        <v>147.33395647</v>
      </c>
      <c r="AG1497" s="177">
        <f t="shared" si="823"/>
        <v>150.44867131000001</v>
      </c>
      <c r="AH1497" s="188">
        <f t="shared" si="836"/>
        <v>0</v>
      </c>
      <c r="AI1497" s="188"/>
      <c r="AJ1497" s="188"/>
      <c r="AK1497" s="188"/>
      <c r="AL1497" s="8"/>
      <c r="AM1497" s="8"/>
      <c r="AN1497" s="8"/>
      <c r="AO1497" s="8"/>
      <c r="AP1497" s="8"/>
      <c r="AQ1497" s="8"/>
      <c r="AR1497" s="5"/>
      <c r="AS1497" s="1"/>
      <c r="AT1497" s="8"/>
      <c r="AU1497" s="1"/>
      <c r="AV1497" s="1"/>
      <c r="AW1497" s="3"/>
      <c r="AX1497" s="3"/>
      <c r="AY1497" s="4"/>
      <c r="AZ1497" s="4"/>
      <c r="BA1497" s="4"/>
      <c r="BB1497" s="1"/>
      <c r="BC1497" s="1"/>
      <c r="BD1497" s="1"/>
      <c r="BE1497" s="1"/>
      <c r="BF1497" s="1"/>
      <c r="BG1497" s="1"/>
      <c r="BH1497" s="1"/>
      <c r="BI1497" s="1"/>
    </row>
    <row r="1498" spans="1:206" x14ac:dyDescent="0.2">
      <c r="A1498" s="125">
        <f t="shared" si="824"/>
        <v>43389</v>
      </c>
      <c r="B1498" s="177">
        <f t="shared" si="809"/>
        <v>275766.23533140746</v>
      </c>
      <c r="C1498" s="3">
        <f t="shared" si="825"/>
        <v>37228441.769740008</v>
      </c>
      <c r="D1498" s="177">
        <f t="shared" si="826"/>
        <v>215906.05468698</v>
      </c>
      <c r="E1498" s="177">
        <f t="shared" si="827"/>
        <v>14977.149861829999</v>
      </c>
      <c r="F1498" s="178">
        <f t="shared" si="810"/>
        <v>200928.90482515001</v>
      </c>
      <c r="G1498" s="179">
        <f t="shared" si="828"/>
        <v>5056.5600000000004</v>
      </c>
      <c r="H1498" s="180">
        <f>IF(AND(N1498=1,N1497&gt;1),VLOOKUP(A1497,[1]Plan1!$CW$105:$CY$215,3),H1497)</f>
        <v>5080.83</v>
      </c>
      <c r="I1498" s="181">
        <f t="shared" si="811"/>
        <v>43323</v>
      </c>
      <c r="J1498" s="181">
        <f t="shared" si="829"/>
        <v>43354</v>
      </c>
      <c r="K1498" s="182">
        <f t="shared" si="812"/>
        <v>4.7997057287958445E-3</v>
      </c>
      <c r="L1498" s="213">
        <f t="shared" si="830"/>
        <v>43416</v>
      </c>
      <c r="M1498" s="183">
        <f t="shared" si="831"/>
        <v>21</v>
      </c>
      <c r="N1498" s="183">
        <f t="shared" si="813"/>
        <v>3</v>
      </c>
      <c r="O1498" s="177">
        <f t="shared" si="814"/>
        <v>1.0006842600000001</v>
      </c>
      <c r="P1498" s="184">
        <f t="shared" si="808"/>
        <v>0.99910098000000003</v>
      </c>
      <c r="Q1498" s="184">
        <f t="shared" si="832"/>
        <v>1.2773206468988081</v>
      </c>
      <c r="R1498" s="177">
        <f t="shared" si="807"/>
        <v>1.27819466</v>
      </c>
      <c r="S1498" s="177">
        <f t="shared" si="833"/>
        <v>1.24951879</v>
      </c>
      <c r="T1498" s="177">
        <f t="shared" si="815"/>
        <v>269778.67220614001</v>
      </c>
      <c r="U1498" s="177">
        <f t="shared" si="816"/>
        <v>3737.0803111724886</v>
      </c>
      <c r="V1498" s="177">
        <f t="shared" si="817"/>
        <v>55897.348362004974</v>
      </c>
      <c r="W1498" s="177">
        <f t="shared" si="818"/>
        <v>275540.48336015746</v>
      </c>
      <c r="X1498" s="185">
        <f t="shared" si="819"/>
        <v>0</v>
      </c>
      <c r="Y1498" s="177">
        <f t="shared" si="820"/>
        <v>0</v>
      </c>
      <c r="Z1498" s="186">
        <f t="shared" si="821"/>
        <v>0</v>
      </c>
      <c r="AA1498" s="177">
        <f t="shared" si="834"/>
        <v>0</v>
      </c>
      <c r="AB1498" s="187">
        <f t="shared" si="835"/>
        <v>7.1215000000000001E-2</v>
      </c>
      <c r="AC1498" s="185">
        <f t="shared" si="822"/>
        <v>3</v>
      </c>
      <c r="AD1498" s="185">
        <v>252</v>
      </c>
      <c r="AE1498" s="184">
        <f t="shared" si="806"/>
        <v>1.0008193059999999</v>
      </c>
      <c r="AF1498" s="177">
        <f t="shared" si="837"/>
        <v>221.03128480999999</v>
      </c>
      <c r="AG1498" s="177">
        <f t="shared" si="823"/>
        <v>225.75197125</v>
      </c>
      <c r="AH1498" s="188">
        <f t="shared" si="836"/>
        <v>0</v>
      </c>
      <c r="AI1498" s="188"/>
      <c r="AJ1498" s="188"/>
      <c r="AK1498" s="188"/>
      <c r="AL1498" s="8"/>
      <c r="AM1498" s="8"/>
      <c r="AN1498" s="8"/>
      <c r="AO1498" s="8"/>
      <c r="AP1498" s="8"/>
      <c r="AQ1498" s="8"/>
      <c r="AR1498" s="5"/>
      <c r="AS1498" s="1"/>
      <c r="AT1498" s="8"/>
      <c r="AU1498" s="1"/>
      <c r="AV1498" s="1"/>
      <c r="AW1498" s="3"/>
      <c r="AX1498" s="3"/>
      <c r="AY1498" s="4"/>
      <c r="AZ1498" s="4"/>
      <c r="BA1498" s="4"/>
      <c r="BB1498" s="1"/>
      <c r="BC1498" s="1"/>
      <c r="BD1498" s="1"/>
      <c r="BE1498" s="1"/>
      <c r="BF1498" s="1"/>
      <c r="BG1498" s="1"/>
      <c r="BH1498" s="1"/>
      <c r="BI1498" s="1"/>
    </row>
    <row r="1499" spans="1:206" x14ac:dyDescent="0.2">
      <c r="A1499" s="125">
        <f t="shared" si="824"/>
        <v>43390</v>
      </c>
      <c r="B1499" s="177">
        <f t="shared" si="809"/>
        <v>275900.15577724687</v>
      </c>
      <c r="C1499" s="3">
        <f t="shared" si="825"/>
        <v>37246521.029928327</v>
      </c>
      <c r="D1499" s="177">
        <f t="shared" si="826"/>
        <v>215906.05468698</v>
      </c>
      <c r="E1499" s="177">
        <f t="shared" si="827"/>
        <v>14977.149861829999</v>
      </c>
      <c r="F1499" s="178">
        <f t="shared" si="810"/>
        <v>200928.90482515001</v>
      </c>
      <c r="G1499" s="179">
        <f t="shared" si="828"/>
        <v>5056.5600000000004</v>
      </c>
      <c r="H1499" s="180">
        <f>IF(AND(N1499=1,N1498&gt;1),VLOOKUP(A1498,[1]Plan1!$CW$105:$CY$215,3),H1498)</f>
        <v>5080.83</v>
      </c>
      <c r="I1499" s="181">
        <f t="shared" si="811"/>
        <v>43323</v>
      </c>
      <c r="J1499" s="181">
        <f t="shared" si="829"/>
        <v>43354</v>
      </c>
      <c r="K1499" s="182">
        <f t="shared" si="812"/>
        <v>4.7997057287958445E-3</v>
      </c>
      <c r="L1499" s="213">
        <f t="shared" si="830"/>
        <v>43416</v>
      </c>
      <c r="M1499" s="183">
        <f t="shared" si="831"/>
        <v>21</v>
      </c>
      <c r="N1499" s="183">
        <f t="shared" si="813"/>
        <v>4</v>
      </c>
      <c r="O1499" s="177">
        <f t="shared" si="814"/>
        <v>1.00091245</v>
      </c>
      <c r="P1499" s="184">
        <f t="shared" si="808"/>
        <v>0.99910098000000003</v>
      </c>
      <c r="Q1499" s="184">
        <f t="shared" si="832"/>
        <v>1.2773206468988081</v>
      </c>
      <c r="R1499" s="177">
        <f t="shared" si="807"/>
        <v>1.2784861300000001</v>
      </c>
      <c r="S1499" s="177">
        <f t="shared" si="833"/>
        <v>1.24951879</v>
      </c>
      <c r="T1499" s="177">
        <f t="shared" si="815"/>
        <v>269778.67220614001</v>
      </c>
      <c r="U1499" s="177">
        <f t="shared" si="816"/>
        <v>3737.0803111724886</v>
      </c>
      <c r="V1499" s="177">
        <f t="shared" si="817"/>
        <v>55955.913109894376</v>
      </c>
      <c r="W1499" s="177">
        <f t="shared" si="818"/>
        <v>275599.04810804687</v>
      </c>
      <c r="X1499" s="185">
        <f t="shared" si="819"/>
        <v>0</v>
      </c>
      <c r="Y1499" s="177">
        <f t="shared" si="820"/>
        <v>0</v>
      </c>
      <c r="Z1499" s="186">
        <f t="shared" si="821"/>
        <v>0</v>
      </c>
      <c r="AA1499" s="177">
        <f t="shared" si="834"/>
        <v>0</v>
      </c>
      <c r="AB1499" s="187">
        <f t="shared" si="835"/>
        <v>7.1215000000000001E-2</v>
      </c>
      <c r="AC1499" s="185">
        <f t="shared" si="822"/>
        <v>4</v>
      </c>
      <c r="AD1499" s="185">
        <v>252</v>
      </c>
      <c r="AE1499" s="184">
        <f t="shared" si="806"/>
        <v>1.001092557</v>
      </c>
      <c r="AF1499" s="177">
        <f t="shared" si="837"/>
        <v>294.74857675999999</v>
      </c>
      <c r="AG1499" s="177">
        <f t="shared" si="823"/>
        <v>301.10766919999998</v>
      </c>
      <c r="AH1499" s="188">
        <f t="shared" si="836"/>
        <v>0</v>
      </c>
      <c r="AI1499" s="188"/>
      <c r="AJ1499" s="188"/>
      <c r="AK1499" s="188"/>
      <c r="AL1499" s="8"/>
      <c r="AM1499" s="8"/>
      <c r="AN1499" s="8"/>
      <c r="AO1499" s="8"/>
      <c r="AP1499" s="8"/>
      <c r="AQ1499" s="8"/>
      <c r="AR1499" s="5"/>
      <c r="AS1499" s="1"/>
      <c r="AT1499" s="8"/>
      <c r="AU1499" s="1"/>
      <c r="AV1499" s="1"/>
      <c r="AW1499" s="3"/>
      <c r="AX1499" s="3"/>
      <c r="AY1499" s="4"/>
      <c r="AZ1499" s="4"/>
      <c r="BA1499" s="4"/>
      <c r="BB1499" s="1"/>
      <c r="BC1499" s="1"/>
      <c r="BD1499" s="1"/>
      <c r="BE1499" s="1"/>
      <c r="BF1499" s="1"/>
      <c r="BG1499" s="1"/>
      <c r="BH1499" s="1"/>
      <c r="BI1499" s="1"/>
    </row>
    <row r="1500" spans="1:206" x14ac:dyDescent="0.2">
      <c r="A1500" s="125">
        <f t="shared" si="824"/>
        <v>43391</v>
      </c>
      <c r="B1500" s="177">
        <f t="shared" si="809"/>
        <v>276034.14499941858</v>
      </c>
      <c r="C1500" s="3">
        <f t="shared" si="825"/>
        <v>37264609.574921511</v>
      </c>
      <c r="D1500" s="177">
        <f t="shared" si="826"/>
        <v>215906.05468698</v>
      </c>
      <c r="E1500" s="177">
        <f t="shared" si="827"/>
        <v>14977.149861829999</v>
      </c>
      <c r="F1500" s="178">
        <f t="shared" si="810"/>
        <v>200928.90482515001</v>
      </c>
      <c r="G1500" s="179">
        <f t="shared" si="828"/>
        <v>5056.5600000000004</v>
      </c>
      <c r="H1500" s="180">
        <f>IF(AND(N1500=1,N1499&gt;1),VLOOKUP(A1499,[1]Plan1!$CW$105:$CY$215,3),H1499)</f>
        <v>5080.83</v>
      </c>
      <c r="I1500" s="181">
        <f t="shared" si="811"/>
        <v>43323</v>
      </c>
      <c r="J1500" s="181">
        <f t="shared" si="829"/>
        <v>43354</v>
      </c>
      <c r="K1500" s="182">
        <f t="shared" si="812"/>
        <v>4.7997057287958445E-3</v>
      </c>
      <c r="L1500" s="213">
        <f t="shared" si="830"/>
        <v>43416</v>
      </c>
      <c r="M1500" s="183">
        <f t="shared" si="831"/>
        <v>21</v>
      </c>
      <c r="N1500" s="183">
        <f t="shared" si="813"/>
        <v>5</v>
      </c>
      <c r="O1500" s="177">
        <f t="shared" si="814"/>
        <v>1.0011407000000001</v>
      </c>
      <c r="P1500" s="184">
        <f t="shared" si="808"/>
        <v>0.99910098000000003</v>
      </c>
      <c r="Q1500" s="184">
        <f t="shared" si="832"/>
        <v>1.2773206468988081</v>
      </c>
      <c r="R1500" s="177">
        <f t="shared" si="807"/>
        <v>1.2787776799999999</v>
      </c>
      <c r="S1500" s="177">
        <f t="shared" si="833"/>
        <v>1.24951879</v>
      </c>
      <c r="T1500" s="177">
        <f t="shared" si="815"/>
        <v>269778.67220614001</v>
      </c>
      <c r="U1500" s="177">
        <f t="shared" si="816"/>
        <v>3737.0803111724886</v>
      </c>
      <c r="V1500" s="177">
        <f t="shared" si="817"/>
        <v>56014.493932096106</v>
      </c>
      <c r="W1500" s="177">
        <f t="shared" si="818"/>
        <v>275657.62893024861</v>
      </c>
      <c r="X1500" s="185">
        <f t="shared" si="819"/>
        <v>0</v>
      </c>
      <c r="Y1500" s="177">
        <f t="shared" si="820"/>
        <v>0</v>
      </c>
      <c r="Z1500" s="186">
        <f t="shared" si="821"/>
        <v>0</v>
      </c>
      <c r="AA1500" s="177">
        <f t="shared" si="834"/>
        <v>0</v>
      </c>
      <c r="AB1500" s="187">
        <f t="shared" si="835"/>
        <v>7.1215000000000001E-2</v>
      </c>
      <c r="AC1500" s="185">
        <f t="shared" si="822"/>
        <v>5</v>
      </c>
      <c r="AD1500" s="185">
        <v>252</v>
      </c>
      <c r="AE1500" s="184">
        <f t="shared" si="806"/>
        <v>1.0013658830000001</v>
      </c>
      <c r="AF1500" s="177">
        <f t="shared" si="837"/>
        <v>368.48610212</v>
      </c>
      <c r="AG1500" s="177">
        <f t="shared" si="823"/>
        <v>376.51606916999998</v>
      </c>
      <c r="AH1500" s="188">
        <f t="shared" si="836"/>
        <v>0</v>
      </c>
      <c r="AI1500" s="188"/>
      <c r="AJ1500" s="188"/>
      <c r="AK1500" s="188"/>
      <c r="AL1500" s="8"/>
      <c r="AM1500" s="8"/>
      <c r="AN1500" s="8"/>
      <c r="AO1500" s="8"/>
      <c r="AP1500" s="8"/>
      <c r="AQ1500" s="8"/>
      <c r="AR1500" s="5"/>
      <c r="AS1500" s="1"/>
      <c r="AT1500" s="8"/>
      <c r="AU1500" s="1"/>
      <c r="AV1500" s="1"/>
      <c r="AW1500" s="3"/>
      <c r="AX1500" s="3"/>
      <c r="AY1500" s="4"/>
      <c r="AZ1500" s="4"/>
      <c r="BA1500" s="4"/>
      <c r="BB1500" s="1"/>
      <c r="BC1500" s="1"/>
      <c r="BD1500" s="1"/>
      <c r="BE1500" s="1"/>
      <c r="BF1500" s="1"/>
      <c r="BG1500" s="1"/>
      <c r="BH1500" s="1"/>
      <c r="BI1500" s="1"/>
    </row>
    <row r="1501" spans="1:206" x14ac:dyDescent="0.2">
      <c r="A1501" s="125">
        <f t="shared" si="824"/>
        <v>43392</v>
      </c>
      <c r="B1501" s="177">
        <f t="shared" si="809"/>
        <v>276168.19872341468</v>
      </c>
      <c r="C1501" s="3">
        <f t="shared" si="825"/>
        <v>37282706.827660985</v>
      </c>
      <c r="D1501" s="177">
        <f t="shared" si="826"/>
        <v>215906.05468698</v>
      </c>
      <c r="E1501" s="177">
        <f t="shared" si="827"/>
        <v>14977.149861829999</v>
      </c>
      <c r="F1501" s="178">
        <f t="shared" si="810"/>
        <v>200928.90482515001</v>
      </c>
      <c r="G1501" s="179">
        <f t="shared" si="828"/>
        <v>5056.5600000000004</v>
      </c>
      <c r="H1501" s="180">
        <f>IF(AND(N1501=1,N1500&gt;1),VLOOKUP(A1500,[1]Plan1!$CW$105:$CY$215,3),H1500)</f>
        <v>5080.83</v>
      </c>
      <c r="I1501" s="181">
        <f t="shared" si="811"/>
        <v>43323</v>
      </c>
      <c r="J1501" s="181">
        <f t="shared" si="829"/>
        <v>43354</v>
      </c>
      <c r="K1501" s="182">
        <f t="shared" si="812"/>
        <v>4.7997057287958445E-3</v>
      </c>
      <c r="L1501" s="213">
        <f t="shared" si="830"/>
        <v>43416</v>
      </c>
      <c r="M1501" s="183">
        <f t="shared" si="831"/>
        <v>21</v>
      </c>
      <c r="N1501" s="183">
        <f t="shared" si="813"/>
        <v>6</v>
      </c>
      <c r="O1501" s="177">
        <f t="shared" si="814"/>
        <v>1.001369</v>
      </c>
      <c r="P1501" s="184">
        <f t="shared" si="808"/>
        <v>0.99910098000000003</v>
      </c>
      <c r="Q1501" s="184">
        <f t="shared" si="832"/>
        <v>1.2773206468988081</v>
      </c>
      <c r="R1501" s="177">
        <f t="shared" si="807"/>
        <v>1.27906929</v>
      </c>
      <c r="S1501" s="177">
        <f t="shared" si="833"/>
        <v>1.24951879</v>
      </c>
      <c r="T1501" s="177">
        <f t="shared" si="815"/>
        <v>269778.67220614001</v>
      </c>
      <c r="U1501" s="177">
        <f t="shared" si="816"/>
        <v>3737.0803111724886</v>
      </c>
      <c r="V1501" s="177">
        <f t="shared" si="817"/>
        <v>56073.08681003219</v>
      </c>
      <c r="W1501" s="177">
        <f t="shared" si="818"/>
        <v>275716.22180818469</v>
      </c>
      <c r="X1501" s="185">
        <f t="shared" si="819"/>
        <v>0</v>
      </c>
      <c r="Y1501" s="177">
        <f t="shared" si="820"/>
        <v>0</v>
      </c>
      <c r="Z1501" s="186">
        <f t="shared" si="821"/>
        <v>0</v>
      </c>
      <c r="AA1501" s="177">
        <f t="shared" si="834"/>
        <v>0</v>
      </c>
      <c r="AB1501" s="187">
        <f t="shared" si="835"/>
        <v>7.1215000000000001E-2</v>
      </c>
      <c r="AC1501" s="185">
        <f t="shared" si="822"/>
        <v>6</v>
      </c>
      <c r="AD1501" s="185">
        <v>252</v>
      </c>
      <c r="AE1501" s="184">
        <f t="shared" si="806"/>
        <v>1.001639283</v>
      </c>
      <c r="AF1501" s="177">
        <f t="shared" si="837"/>
        <v>442.24359111000001</v>
      </c>
      <c r="AG1501" s="177">
        <f t="shared" si="823"/>
        <v>451.97691522999997</v>
      </c>
      <c r="AH1501" s="188">
        <f t="shared" si="836"/>
        <v>0</v>
      </c>
      <c r="AI1501" s="188"/>
      <c r="AJ1501" s="188"/>
      <c r="AK1501" s="188"/>
      <c r="AL1501" s="8"/>
      <c r="AM1501" s="8"/>
      <c r="AN1501" s="8"/>
      <c r="AO1501" s="8"/>
      <c r="AP1501" s="8"/>
      <c r="AQ1501" s="8"/>
      <c r="AR1501" s="5"/>
      <c r="AS1501" s="1"/>
      <c r="AT1501" s="8"/>
      <c r="AU1501" s="1"/>
      <c r="AV1501" s="1"/>
      <c r="AW1501" s="3"/>
      <c r="AX1501" s="3"/>
      <c r="AY1501" s="4"/>
      <c r="AZ1501" s="4"/>
      <c r="BA1501" s="4"/>
      <c r="BB1501" s="1"/>
      <c r="BC1501" s="1"/>
      <c r="BD1501" s="1"/>
      <c r="BE1501" s="1"/>
      <c r="BF1501" s="1"/>
      <c r="BG1501" s="1"/>
      <c r="BH1501" s="1"/>
      <c r="BI1501" s="1"/>
    </row>
    <row r="1502" spans="1:206" x14ac:dyDescent="0.2">
      <c r="A1502" s="125">
        <f t="shared" si="824"/>
        <v>43393</v>
      </c>
      <c r="B1502" s="177">
        <f t="shared" si="809"/>
        <v>276302.317247895</v>
      </c>
      <c r="C1502" s="3">
        <f t="shared" si="825"/>
        <v>37300812.828465827</v>
      </c>
      <c r="D1502" s="177">
        <f t="shared" si="826"/>
        <v>215906.05468698</v>
      </c>
      <c r="E1502" s="177">
        <f t="shared" si="827"/>
        <v>14977.149861829999</v>
      </c>
      <c r="F1502" s="178">
        <f t="shared" si="810"/>
        <v>200928.90482515001</v>
      </c>
      <c r="G1502" s="179">
        <f t="shared" si="828"/>
        <v>5056.5600000000004</v>
      </c>
      <c r="H1502" s="180">
        <f>IF(AND(N1502=1,N1501&gt;1),VLOOKUP(A1501,[1]Plan1!$CW$105:$CY$215,3),H1501)</f>
        <v>5080.83</v>
      </c>
      <c r="I1502" s="181">
        <f t="shared" si="811"/>
        <v>43323</v>
      </c>
      <c r="J1502" s="181">
        <f t="shared" si="829"/>
        <v>43354</v>
      </c>
      <c r="K1502" s="182">
        <f t="shared" si="812"/>
        <v>4.7997057287958445E-3</v>
      </c>
      <c r="L1502" s="213">
        <f t="shared" si="830"/>
        <v>43416</v>
      </c>
      <c r="M1502" s="183">
        <f t="shared" si="831"/>
        <v>21</v>
      </c>
      <c r="N1502" s="183">
        <f t="shared" si="813"/>
        <v>7</v>
      </c>
      <c r="O1502" s="177">
        <f t="shared" si="814"/>
        <v>1.00159734</v>
      </c>
      <c r="P1502" s="184">
        <f t="shared" si="808"/>
        <v>0.99910098000000003</v>
      </c>
      <c r="Q1502" s="184">
        <f t="shared" si="832"/>
        <v>1.2773206468988081</v>
      </c>
      <c r="R1502" s="177">
        <f t="shared" si="807"/>
        <v>1.27936096</v>
      </c>
      <c r="S1502" s="177">
        <f t="shared" si="833"/>
        <v>1.24951879</v>
      </c>
      <c r="T1502" s="177">
        <f t="shared" si="815"/>
        <v>269778.67220614001</v>
      </c>
      <c r="U1502" s="177">
        <f t="shared" si="816"/>
        <v>3737.0803111724886</v>
      </c>
      <c r="V1502" s="177">
        <f t="shared" si="817"/>
        <v>56131.691743702533</v>
      </c>
      <c r="W1502" s="177">
        <f t="shared" si="818"/>
        <v>275774.82674185501</v>
      </c>
      <c r="X1502" s="185">
        <f t="shared" si="819"/>
        <v>0</v>
      </c>
      <c r="Y1502" s="177">
        <f t="shared" si="820"/>
        <v>0</v>
      </c>
      <c r="Z1502" s="186">
        <f t="shared" si="821"/>
        <v>0</v>
      </c>
      <c r="AA1502" s="177">
        <f t="shared" si="834"/>
        <v>0</v>
      </c>
      <c r="AB1502" s="187">
        <f t="shared" si="835"/>
        <v>7.1215000000000001E-2</v>
      </c>
      <c r="AC1502" s="185">
        <f t="shared" si="822"/>
        <v>7</v>
      </c>
      <c r="AD1502" s="185">
        <v>252</v>
      </c>
      <c r="AE1502" s="184">
        <f t="shared" si="806"/>
        <v>1.001912758</v>
      </c>
      <c r="AF1502" s="177">
        <f t="shared" si="837"/>
        <v>516.02131349000001</v>
      </c>
      <c r="AG1502" s="177">
        <f t="shared" si="823"/>
        <v>527.49050604000001</v>
      </c>
      <c r="AH1502" s="188">
        <f t="shared" si="836"/>
        <v>0</v>
      </c>
      <c r="AI1502" s="188"/>
      <c r="AJ1502" s="188"/>
      <c r="AK1502" s="188"/>
      <c r="AL1502" s="8"/>
      <c r="AM1502" s="8"/>
      <c r="AN1502" s="8"/>
      <c r="AO1502" s="8"/>
      <c r="AP1502" s="8"/>
      <c r="AQ1502" s="8"/>
      <c r="AR1502" s="5"/>
      <c r="AS1502" s="1"/>
      <c r="AT1502" s="8"/>
      <c r="AU1502" s="1"/>
      <c r="AV1502" s="1"/>
      <c r="AW1502" s="3"/>
      <c r="AX1502" s="3"/>
      <c r="AY1502" s="4"/>
      <c r="AZ1502" s="4"/>
      <c r="BA1502" s="4"/>
      <c r="BB1502" s="1"/>
      <c r="BC1502" s="1"/>
      <c r="BD1502" s="1"/>
      <c r="BE1502" s="1"/>
      <c r="BF1502" s="1"/>
      <c r="BG1502" s="1"/>
      <c r="BH1502" s="1"/>
      <c r="BI1502" s="1"/>
    </row>
    <row r="1503" spans="1:206" x14ac:dyDescent="0.2">
      <c r="A1503" s="125">
        <f t="shared" si="824"/>
        <v>43394</v>
      </c>
      <c r="B1503" s="177">
        <f t="shared" si="809"/>
        <v>276302.317247895</v>
      </c>
      <c r="C1503" s="3">
        <f t="shared" si="825"/>
        <v>37300812.828465827</v>
      </c>
      <c r="D1503" s="177">
        <f t="shared" si="826"/>
        <v>215906.05468698</v>
      </c>
      <c r="E1503" s="177">
        <f t="shared" si="827"/>
        <v>14977.149861829999</v>
      </c>
      <c r="F1503" s="178">
        <f t="shared" si="810"/>
        <v>200928.90482515001</v>
      </c>
      <c r="G1503" s="179">
        <f t="shared" si="828"/>
        <v>5056.5600000000004</v>
      </c>
      <c r="H1503" s="180">
        <f>IF(AND(N1503=1,N1502&gt;1),VLOOKUP(A1502,[1]Plan1!$CW$105:$CY$215,3),H1502)</f>
        <v>5080.83</v>
      </c>
      <c r="I1503" s="181">
        <f t="shared" si="811"/>
        <v>43323</v>
      </c>
      <c r="J1503" s="181">
        <f t="shared" si="829"/>
        <v>43354</v>
      </c>
      <c r="K1503" s="182">
        <f t="shared" si="812"/>
        <v>4.7997057287958445E-3</v>
      </c>
      <c r="L1503" s="213">
        <f t="shared" si="830"/>
        <v>43416</v>
      </c>
      <c r="M1503" s="183">
        <f t="shared" si="831"/>
        <v>21</v>
      </c>
      <c r="N1503" s="183">
        <f t="shared" si="813"/>
        <v>7</v>
      </c>
      <c r="O1503" s="177">
        <f t="shared" si="814"/>
        <v>1.00159734</v>
      </c>
      <c r="P1503" s="184">
        <f t="shared" si="808"/>
        <v>0.99910098000000003</v>
      </c>
      <c r="Q1503" s="184">
        <f t="shared" si="832"/>
        <v>1.2773206468988081</v>
      </c>
      <c r="R1503" s="177">
        <f t="shared" si="807"/>
        <v>1.27936096</v>
      </c>
      <c r="S1503" s="177">
        <f t="shared" si="833"/>
        <v>1.24951879</v>
      </c>
      <c r="T1503" s="177">
        <f t="shared" si="815"/>
        <v>269778.67220614001</v>
      </c>
      <c r="U1503" s="177">
        <f t="shared" si="816"/>
        <v>3737.0803111724886</v>
      </c>
      <c r="V1503" s="177">
        <f t="shared" si="817"/>
        <v>56131.691743702533</v>
      </c>
      <c r="W1503" s="177">
        <f t="shared" si="818"/>
        <v>275774.82674185501</v>
      </c>
      <c r="X1503" s="185">
        <f t="shared" si="819"/>
        <v>0</v>
      </c>
      <c r="Y1503" s="177">
        <f t="shared" si="820"/>
        <v>0</v>
      </c>
      <c r="Z1503" s="186">
        <f t="shared" si="821"/>
        <v>0</v>
      </c>
      <c r="AA1503" s="177">
        <f t="shared" si="834"/>
        <v>0</v>
      </c>
      <c r="AB1503" s="187">
        <f t="shared" si="835"/>
        <v>7.1215000000000001E-2</v>
      </c>
      <c r="AC1503" s="185">
        <f t="shared" si="822"/>
        <v>7</v>
      </c>
      <c r="AD1503" s="185">
        <v>252</v>
      </c>
      <c r="AE1503" s="184">
        <f t="shared" ref="AE1503:AE1566" si="838">ROUND((1+AB1503)^TRUNC((AC1503/AD1503),9),9)</f>
        <v>1.001912758</v>
      </c>
      <c r="AF1503" s="177">
        <f t="shared" si="837"/>
        <v>516.02131349000001</v>
      </c>
      <c r="AG1503" s="177">
        <f t="shared" si="823"/>
        <v>527.49050604000001</v>
      </c>
      <c r="AH1503" s="188">
        <f t="shared" si="836"/>
        <v>0</v>
      </c>
      <c r="AI1503" s="188"/>
      <c r="AJ1503" s="188"/>
      <c r="AK1503" s="188"/>
      <c r="AL1503" s="8"/>
      <c r="AM1503" s="8"/>
      <c r="AN1503" s="8"/>
      <c r="AO1503" s="8"/>
      <c r="AP1503" s="8"/>
      <c r="AQ1503" s="8"/>
      <c r="AR1503" s="5"/>
      <c r="AS1503" s="1"/>
      <c r="AT1503" s="8"/>
      <c r="AU1503" s="1"/>
      <c r="AV1503" s="1"/>
      <c r="AW1503" s="3"/>
      <c r="AX1503" s="3"/>
      <c r="AY1503" s="4"/>
      <c r="AZ1503" s="4"/>
      <c r="BA1503" s="4"/>
      <c r="BB1503" s="1"/>
      <c r="BC1503" s="1"/>
      <c r="BD1503" s="1"/>
      <c r="BE1503" s="1"/>
      <c r="BF1503" s="1"/>
      <c r="BG1503" s="1"/>
      <c r="BH1503" s="1"/>
      <c r="BI1503" s="1"/>
    </row>
    <row r="1504" spans="1:206" x14ac:dyDescent="0.2">
      <c r="A1504" s="125">
        <f t="shared" si="824"/>
        <v>43395</v>
      </c>
      <c r="B1504" s="177">
        <f t="shared" si="809"/>
        <v>276302.317247895</v>
      </c>
      <c r="C1504" s="3">
        <f t="shared" si="825"/>
        <v>37300812.828465827</v>
      </c>
      <c r="D1504" s="177">
        <f t="shared" si="826"/>
        <v>215906.05468698</v>
      </c>
      <c r="E1504" s="177">
        <f t="shared" si="827"/>
        <v>14977.149861829999</v>
      </c>
      <c r="F1504" s="178">
        <f t="shared" si="810"/>
        <v>200928.90482515001</v>
      </c>
      <c r="G1504" s="179">
        <f t="shared" si="828"/>
        <v>5056.5600000000004</v>
      </c>
      <c r="H1504" s="180">
        <f>IF(AND(N1504=1,N1503&gt;1),VLOOKUP(A1503,[1]Plan1!$CW$105:$CY$215,3),H1503)</f>
        <v>5080.83</v>
      </c>
      <c r="I1504" s="181">
        <f t="shared" si="811"/>
        <v>43323</v>
      </c>
      <c r="J1504" s="181">
        <f t="shared" si="829"/>
        <v>43354</v>
      </c>
      <c r="K1504" s="182">
        <f t="shared" si="812"/>
        <v>4.7997057287958445E-3</v>
      </c>
      <c r="L1504" s="213">
        <f t="shared" si="830"/>
        <v>43416</v>
      </c>
      <c r="M1504" s="183">
        <f t="shared" si="831"/>
        <v>21</v>
      </c>
      <c r="N1504" s="183">
        <f t="shared" si="813"/>
        <v>7</v>
      </c>
      <c r="O1504" s="177">
        <f t="shared" si="814"/>
        <v>1.00159734</v>
      </c>
      <c r="P1504" s="184">
        <f t="shared" si="808"/>
        <v>0.99910098000000003</v>
      </c>
      <c r="Q1504" s="184">
        <f t="shared" si="832"/>
        <v>1.2773206468988081</v>
      </c>
      <c r="R1504" s="177">
        <f t="shared" si="807"/>
        <v>1.27936096</v>
      </c>
      <c r="S1504" s="177">
        <f t="shared" si="833"/>
        <v>1.24951879</v>
      </c>
      <c r="T1504" s="177">
        <f t="shared" si="815"/>
        <v>269778.67220614001</v>
      </c>
      <c r="U1504" s="177">
        <f t="shared" si="816"/>
        <v>3737.0803111724886</v>
      </c>
      <c r="V1504" s="177">
        <f t="shared" si="817"/>
        <v>56131.691743702533</v>
      </c>
      <c r="W1504" s="177">
        <f t="shared" si="818"/>
        <v>275774.82674185501</v>
      </c>
      <c r="X1504" s="185">
        <f t="shared" si="819"/>
        <v>0</v>
      </c>
      <c r="Y1504" s="177">
        <f t="shared" si="820"/>
        <v>0</v>
      </c>
      <c r="Z1504" s="186">
        <f t="shared" si="821"/>
        <v>0</v>
      </c>
      <c r="AA1504" s="177">
        <f t="shared" si="834"/>
        <v>0</v>
      </c>
      <c r="AB1504" s="187">
        <f t="shared" si="835"/>
        <v>7.1215000000000001E-2</v>
      </c>
      <c r="AC1504" s="185">
        <f t="shared" si="822"/>
        <v>7</v>
      </c>
      <c r="AD1504" s="185">
        <v>252</v>
      </c>
      <c r="AE1504" s="184">
        <f t="shared" si="838"/>
        <v>1.001912758</v>
      </c>
      <c r="AF1504" s="177">
        <f t="shared" si="837"/>
        <v>516.02131349000001</v>
      </c>
      <c r="AG1504" s="177">
        <f t="shared" si="823"/>
        <v>527.49050604000001</v>
      </c>
      <c r="AH1504" s="188">
        <f t="shared" si="836"/>
        <v>0</v>
      </c>
      <c r="AI1504" s="188"/>
      <c r="AJ1504" s="188"/>
      <c r="AK1504" s="188"/>
      <c r="AL1504" s="8"/>
      <c r="AM1504" s="8"/>
      <c r="AN1504" s="8"/>
      <c r="AO1504" s="8"/>
      <c r="AP1504" s="8"/>
      <c r="AQ1504" s="8"/>
      <c r="AR1504" s="5"/>
      <c r="AS1504" s="1"/>
      <c r="AT1504" s="8"/>
      <c r="AU1504" s="1"/>
      <c r="AV1504" s="1"/>
      <c r="AW1504" s="3"/>
      <c r="AX1504" s="3"/>
      <c r="AY1504" s="4"/>
      <c r="AZ1504" s="4"/>
      <c r="BA1504" s="4"/>
      <c r="BB1504" s="1"/>
      <c r="BC1504" s="1"/>
      <c r="BD1504" s="1"/>
      <c r="BE1504" s="1"/>
      <c r="BF1504" s="1"/>
      <c r="BG1504" s="1"/>
      <c r="BH1504" s="1"/>
      <c r="BI1504" s="1"/>
    </row>
    <row r="1505" spans="1:61" x14ac:dyDescent="0.2">
      <c r="A1505" s="125">
        <f t="shared" si="824"/>
        <v>43396</v>
      </c>
      <c r="B1505" s="177">
        <f t="shared" si="809"/>
        <v>276436.50260963873</v>
      </c>
      <c r="C1505" s="3">
        <f t="shared" si="825"/>
        <v>37318927.852301225</v>
      </c>
      <c r="D1505" s="177">
        <f t="shared" si="826"/>
        <v>215906.05468698</v>
      </c>
      <c r="E1505" s="177">
        <f t="shared" si="827"/>
        <v>14977.149861829999</v>
      </c>
      <c r="F1505" s="178">
        <f t="shared" si="810"/>
        <v>200928.90482515001</v>
      </c>
      <c r="G1505" s="179">
        <f t="shared" si="828"/>
        <v>5056.5600000000004</v>
      </c>
      <c r="H1505" s="180">
        <f>IF(AND(N1505=1,N1504&gt;1),VLOOKUP(A1504,[1]Plan1!$CW$105:$CY$215,3),H1504)</f>
        <v>5080.83</v>
      </c>
      <c r="I1505" s="181">
        <f t="shared" si="811"/>
        <v>43323</v>
      </c>
      <c r="J1505" s="181">
        <f t="shared" si="829"/>
        <v>43354</v>
      </c>
      <c r="K1505" s="182">
        <f t="shared" si="812"/>
        <v>4.7997057287958445E-3</v>
      </c>
      <c r="L1505" s="213">
        <f t="shared" si="830"/>
        <v>43416</v>
      </c>
      <c r="M1505" s="183">
        <f t="shared" si="831"/>
        <v>21</v>
      </c>
      <c r="N1505" s="183">
        <f t="shared" si="813"/>
        <v>8</v>
      </c>
      <c r="O1505" s="177">
        <f t="shared" si="814"/>
        <v>1.0018257399999999</v>
      </c>
      <c r="P1505" s="184">
        <f t="shared" si="808"/>
        <v>0.99910098000000003</v>
      </c>
      <c r="Q1505" s="184">
        <f t="shared" si="832"/>
        <v>1.2773206468988081</v>
      </c>
      <c r="R1505" s="177">
        <f t="shared" si="807"/>
        <v>1.2796527</v>
      </c>
      <c r="S1505" s="177">
        <f t="shared" si="833"/>
        <v>1.24951879</v>
      </c>
      <c r="T1505" s="177">
        <f t="shared" si="815"/>
        <v>269778.67220614001</v>
      </c>
      <c r="U1505" s="177">
        <f t="shared" si="816"/>
        <v>3737.0803111724886</v>
      </c>
      <c r="V1505" s="177">
        <f t="shared" si="817"/>
        <v>56190.310742396221</v>
      </c>
      <c r="W1505" s="177">
        <f t="shared" si="818"/>
        <v>275833.44574054872</v>
      </c>
      <c r="X1505" s="185">
        <f t="shared" si="819"/>
        <v>0</v>
      </c>
      <c r="Y1505" s="177">
        <f t="shared" si="820"/>
        <v>0</v>
      </c>
      <c r="Z1505" s="186">
        <f t="shared" si="821"/>
        <v>0</v>
      </c>
      <c r="AA1505" s="177">
        <f t="shared" si="834"/>
        <v>0</v>
      </c>
      <c r="AB1505" s="187">
        <f t="shared" si="835"/>
        <v>7.1215000000000001E-2</v>
      </c>
      <c r="AC1505" s="185">
        <f t="shared" si="822"/>
        <v>8</v>
      </c>
      <c r="AD1505" s="185">
        <v>252</v>
      </c>
      <c r="AE1505" s="184">
        <f t="shared" si="838"/>
        <v>1.002186308</v>
      </c>
      <c r="AF1505" s="177">
        <f t="shared" si="837"/>
        <v>589.81926926999995</v>
      </c>
      <c r="AG1505" s="177">
        <f t="shared" si="823"/>
        <v>603.05686908999996</v>
      </c>
      <c r="AH1505" s="188">
        <f t="shared" si="836"/>
        <v>0</v>
      </c>
      <c r="AI1505" s="188"/>
      <c r="AJ1505" s="188"/>
      <c r="AK1505" s="188"/>
      <c r="AL1505" s="8"/>
      <c r="AM1505" s="8"/>
      <c r="AN1505" s="8"/>
      <c r="AO1505" s="8"/>
      <c r="AP1505" s="8"/>
      <c r="AQ1505" s="8"/>
      <c r="AR1505" s="5"/>
      <c r="AS1505" s="1"/>
      <c r="AT1505" s="8"/>
      <c r="AU1505" s="1"/>
      <c r="AV1505" s="1"/>
      <c r="AW1505" s="3"/>
      <c r="AX1505" s="3"/>
      <c r="AY1505" s="4"/>
      <c r="AZ1505" s="4"/>
      <c r="BA1505" s="4"/>
      <c r="BB1505" s="1"/>
      <c r="BC1505" s="1"/>
      <c r="BD1505" s="1"/>
      <c r="BE1505" s="1"/>
      <c r="BF1505" s="1"/>
      <c r="BG1505" s="1"/>
      <c r="BH1505" s="1"/>
      <c r="BI1505" s="1"/>
    </row>
    <row r="1506" spans="1:61" x14ac:dyDescent="0.2">
      <c r="A1506" s="125">
        <f t="shared" si="824"/>
        <v>43397</v>
      </c>
      <c r="B1506" s="177">
        <f t="shared" si="809"/>
        <v>276570.75455745577</v>
      </c>
      <c r="C1506" s="3">
        <f t="shared" si="825"/>
        <v>37337051.865256533</v>
      </c>
      <c r="D1506" s="177">
        <f t="shared" si="826"/>
        <v>215906.05468698</v>
      </c>
      <c r="E1506" s="177">
        <f t="shared" si="827"/>
        <v>14977.149861829999</v>
      </c>
      <c r="F1506" s="178">
        <f t="shared" si="810"/>
        <v>200928.90482515001</v>
      </c>
      <c r="G1506" s="179">
        <f t="shared" si="828"/>
        <v>5056.5600000000004</v>
      </c>
      <c r="H1506" s="180">
        <f>IF(AND(N1506=1,N1505&gt;1),VLOOKUP(A1505,[1]Plan1!$CW$105:$CY$215,3),H1505)</f>
        <v>5080.83</v>
      </c>
      <c r="I1506" s="181">
        <f t="shared" si="811"/>
        <v>43323</v>
      </c>
      <c r="J1506" s="181">
        <f t="shared" si="829"/>
        <v>43354</v>
      </c>
      <c r="K1506" s="182">
        <f t="shared" si="812"/>
        <v>4.7997057287958445E-3</v>
      </c>
      <c r="L1506" s="213">
        <f t="shared" si="830"/>
        <v>43416</v>
      </c>
      <c r="M1506" s="183">
        <f t="shared" si="831"/>
        <v>21</v>
      </c>
      <c r="N1506" s="183">
        <f t="shared" si="813"/>
        <v>9</v>
      </c>
      <c r="O1506" s="177">
        <f t="shared" si="814"/>
        <v>1.0020541999999999</v>
      </c>
      <c r="P1506" s="184">
        <f t="shared" si="808"/>
        <v>0.99910098000000003</v>
      </c>
      <c r="Q1506" s="184">
        <f t="shared" si="832"/>
        <v>1.2773206468988081</v>
      </c>
      <c r="R1506" s="177">
        <f t="shared" si="807"/>
        <v>1.27994451</v>
      </c>
      <c r="S1506" s="177">
        <f t="shared" si="833"/>
        <v>1.24951879</v>
      </c>
      <c r="T1506" s="177">
        <f t="shared" si="815"/>
        <v>269778.67220614001</v>
      </c>
      <c r="U1506" s="177">
        <f t="shared" si="816"/>
        <v>3737.0803111724886</v>
      </c>
      <c r="V1506" s="177">
        <f t="shared" si="817"/>
        <v>56248.943806113253</v>
      </c>
      <c r="W1506" s="177">
        <f t="shared" si="818"/>
        <v>275892.07880426577</v>
      </c>
      <c r="X1506" s="185">
        <f t="shared" si="819"/>
        <v>0</v>
      </c>
      <c r="Y1506" s="177">
        <f t="shared" si="820"/>
        <v>0</v>
      </c>
      <c r="Z1506" s="186">
        <f t="shared" si="821"/>
        <v>0</v>
      </c>
      <c r="AA1506" s="177">
        <f t="shared" si="834"/>
        <v>0</v>
      </c>
      <c r="AB1506" s="187">
        <f t="shared" si="835"/>
        <v>7.1215000000000001E-2</v>
      </c>
      <c r="AC1506" s="185">
        <f t="shared" si="822"/>
        <v>9</v>
      </c>
      <c r="AD1506" s="185">
        <v>252</v>
      </c>
      <c r="AE1506" s="184">
        <f t="shared" si="838"/>
        <v>1.0024599320000001</v>
      </c>
      <c r="AF1506" s="177">
        <f t="shared" si="837"/>
        <v>663.63718867</v>
      </c>
      <c r="AG1506" s="177">
        <f t="shared" si="823"/>
        <v>678.67575319000002</v>
      </c>
      <c r="AH1506" s="188">
        <f t="shared" si="836"/>
        <v>0</v>
      </c>
      <c r="AI1506" s="188"/>
      <c r="AJ1506" s="188"/>
      <c r="AK1506" s="188"/>
      <c r="AL1506" s="8"/>
      <c r="AM1506" s="8"/>
      <c r="AN1506" s="8"/>
      <c r="AO1506" s="8"/>
      <c r="AP1506" s="8"/>
      <c r="AQ1506" s="8"/>
      <c r="AR1506" s="5"/>
      <c r="AS1506" s="1"/>
      <c r="AT1506" s="8"/>
      <c r="AU1506" s="1"/>
      <c r="AV1506" s="1"/>
      <c r="AW1506" s="3"/>
      <c r="AX1506" s="3"/>
      <c r="AY1506" s="4"/>
      <c r="AZ1506" s="4"/>
      <c r="BA1506" s="4"/>
      <c r="BB1506" s="1"/>
      <c r="BC1506" s="1"/>
      <c r="BD1506" s="1"/>
      <c r="BE1506" s="1"/>
      <c r="BF1506" s="1"/>
      <c r="BG1506" s="1"/>
      <c r="BH1506" s="1"/>
      <c r="BI1506" s="1"/>
    </row>
    <row r="1507" spans="1:61" x14ac:dyDescent="0.2">
      <c r="A1507" s="125">
        <f t="shared" si="824"/>
        <v>43398</v>
      </c>
      <c r="B1507" s="177">
        <f t="shared" si="809"/>
        <v>276705.07137710712</v>
      </c>
      <c r="C1507" s="3">
        <f t="shared" si="825"/>
        <v>37355184.63590946</v>
      </c>
      <c r="D1507" s="177">
        <f t="shared" si="826"/>
        <v>215906.05468698</v>
      </c>
      <c r="E1507" s="177">
        <f t="shared" si="827"/>
        <v>14977.149861829999</v>
      </c>
      <c r="F1507" s="178">
        <f t="shared" si="810"/>
        <v>200928.90482515001</v>
      </c>
      <c r="G1507" s="179">
        <f t="shared" si="828"/>
        <v>5056.5600000000004</v>
      </c>
      <c r="H1507" s="180">
        <f>IF(AND(N1507=1,N1506&gt;1),VLOOKUP(A1506,[1]Plan1!$CW$105:$CY$215,3),H1506)</f>
        <v>5080.83</v>
      </c>
      <c r="I1507" s="181">
        <f t="shared" si="811"/>
        <v>43323</v>
      </c>
      <c r="J1507" s="181">
        <f t="shared" si="829"/>
        <v>43354</v>
      </c>
      <c r="K1507" s="182">
        <f t="shared" si="812"/>
        <v>4.7997057287958445E-3</v>
      </c>
      <c r="L1507" s="213">
        <f t="shared" si="830"/>
        <v>43416</v>
      </c>
      <c r="M1507" s="183">
        <f t="shared" si="831"/>
        <v>21</v>
      </c>
      <c r="N1507" s="183">
        <f t="shared" si="813"/>
        <v>10</v>
      </c>
      <c r="O1507" s="177">
        <f t="shared" si="814"/>
        <v>1.0022827000000001</v>
      </c>
      <c r="P1507" s="184">
        <f t="shared" si="808"/>
        <v>0.99910098000000003</v>
      </c>
      <c r="Q1507" s="184">
        <f t="shared" si="832"/>
        <v>1.2773206468988081</v>
      </c>
      <c r="R1507" s="177">
        <f t="shared" si="807"/>
        <v>1.2802363800000001</v>
      </c>
      <c r="S1507" s="177">
        <f t="shared" si="833"/>
        <v>1.24951879</v>
      </c>
      <c r="T1507" s="177">
        <f t="shared" si="815"/>
        <v>269778.67220614001</v>
      </c>
      <c r="U1507" s="177">
        <f t="shared" si="816"/>
        <v>3737.0803111724886</v>
      </c>
      <c r="V1507" s="177">
        <f t="shared" si="817"/>
        <v>56307.588925564582</v>
      </c>
      <c r="W1507" s="177">
        <f t="shared" si="818"/>
        <v>275950.7239237171</v>
      </c>
      <c r="X1507" s="185">
        <f t="shared" si="819"/>
        <v>0</v>
      </c>
      <c r="Y1507" s="177">
        <f t="shared" si="820"/>
        <v>0</v>
      </c>
      <c r="Z1507" s="186">
        <f t="shared" si="821"/>
        <v>0</v>
      </c>
      <c r="AA1507" s="177">
        <f t="shared" si="834"/>
        <v>0</v>
      </c>
      <c r="AB1507" s="187">
        <f t="shared" si="835"/>
        <v>7.1215000000000001E-2</v>
      </c>
      <c r="AC1507" s="185">
        <f t="shared" si="822"/>
        <v>10</v>
      </c>
      <c r="AD1507" s="185">
        <v>252</v>
      </c>
      <c r="AE1507" s="184">
        <f t="shared" si="838"/>
        <v>1.0027336309999999</v>
      </c>
      <c r="AF1507" s="177">
        <f t="shared" si="837"/>
        <v>737.47534148</v>
      </c>
      <c r="AG1507" s="177">
        <f t="shared" si="823"/>
        <v>754.34745339000006</v>
      </c>
      <c r="AH1507" s="188">
        <f t="shared" si="836"/>
        <v>0</v>
      </c>
      <c r="AI1507" s="188"/>
      <c r="AJ1507" s="188"/>
      <c r="AK1507" s="188"/>
      <c r="AL1507" s="8"/>
      <c r="AM1507" s="8"/>
      <c r="AN1507" s="8"/>
      <c r="AO1507" s="8"/>
      <c r="AP1507" s="8"/>
      <c r="AQ1507" s="8"/>
      <c r="AR1507" s="5"/>
      <c r="AS1507" s="1"/>
      <c r="AT1507" s="8"/>
      <c r="AU1507" s="1"/>
      <c r="AV1507" s="1"/>
      <c r="AW1507" s="3"/>
      <c r="AX1507" s="3"/>
      <c r="AY1507" s="4"/>
      <c r="AZ1507" s="4"/>
      <c r="BA1507" s="4"/>
      <c r="BB1507" s="1"/>
      <c r="BC1507" s="1"/>
      <c r="BD1507" s="1"/>
      <c r="BE1507" s="1"/>
      <c r="BF1507" s="1"/>
      <c r="BG1507" s="1"/>
      <c r="BH1507" s="1"/>
      <c r="BI1507" s="1"/>
    </row>
    <row r="1508" spans="1:61" x14ac:dyDescent="0.2">
      <c r="A1508" s="125">
        <f t="shared" si="824"/>
        <v>43399</v>
      </c>
      <c r="B1508" s="177">
        <f t="shared" si="809"/>
        <v>276839.45712232077</v>
      </c>
      <c r="C1508" s="3">
        <f t="shared" si="825"/>
        <v>37373326.711513303</v>
      </c>
      <c r="D1508" s="177">
        <f t="shared" si="826"/>
        <v>215906.05468698</v>
      </c>
      <c r="E1508" s="177">
        <f t="shared" si="827"/>
        <v>14977.149861829999</v>
      </c>
      <c r="F1508" s="178">
        <f t="shared" si="810"/>
        <v>200928.90482515001</v>
      </c>
      <c r="G1508" s="179">
        <f t="shared" si="828"/>
        <v>5056.5600000000004</v>
      </c>
      <c r="H1508" s="180">
        <f>IF(AND(N1508=1,N1507&gt;1),VLOOKUP(A1507,[1]Plan1!$CW$105:$CY$215,3),H1507)</f>
        <v>5080.83</v>
      </c>
      <c r="I1508" s="181">
        <f t="shared" si="811"/>
        <v>43323</v>
      </c>
      <c r="J1508" s="181">
        <f t="shared" si="829"/>
        <v>43354</v>
      </c>
      <c r="K1508" s="182">
        <f t="shared" si="812"/>
        <v>4.7997057287958445E-3</v>
      </c>
      <c r="L1508" s="213">
        <f t="shared" si="830"/>
        <v>43416</v>
      </c>
      <c r="M1508" s="183">
        <f t="shared" si="831"/>
        <v>21</v>
      </c>
      <c r="N1508" s="183">
        <f t="shared" si="813"/>
        <v>11</v>
      </c>
      <c r="O1508" s="177">
        <f t="shared" si="814"/>
        <v>1.0025112599999999</v>
      </c>
      <c r="P1508" s="184">
        <f t="shared" si="808"/>
        <v>0.99910098000000003</v>
      </c>
      <c r="Q1508" s="184">
        <f t="shared" si="832"/>
        <v>1.2773206468988081</v>
      </c>
      <c r="R1508" s="177">
        <f t="shared" si="807"/>
        <v>1.2805283300000001</v>
      </c>
      <c r="S1508" s="177">
        <f t="shared" si="833"/>
        <v>1.24951879</v>
      </c>
      <c r="T1508" s="177">
        <f t="shared" si="815"/>
        <v>269778.67220614001</v>
      </c>
      <c r="U1508" s="177">
        <f t="shared" si="816"/>
        <v>3737.0803111724886</v>
      </c>
      <c r="V1508" s="177">
        <f t="shared" si="817"/>
        <v>56366.250119328295</v>
      </c>
      <c r="W1508" s="177">
        <f t="shared" si="818"/>
        <v>276009.38511748076</v>
      </c>
      <c r="X1508" s="185">
        <f t="shared" si="819"/>
        <v>0</v>
      </c>
      <c r="Y1508" s="177">
        <f t="shared" si="820"/>
        <v>0</v>
      </c>
      <c r="Z1508" s="186">
        <f t="shared" si="821"/>
        <v>0</v>
      </c>
      <c r="AA1508" s="177">
        <f t="shared" si="834"/>
        <v>0</v>
      </c>
      <c r="AB1508" s="187">
        <f t="shared" si="835"/>
        <v>7.1215000000000001E-2</v>
      </c>
      <c r="AC1508" s="185">
        <f t="shared" si="822"/>
        <v>11</v>
      </c>
      <c r="AD1508" s="185">
        <v>252</v>
      </c>
      <c r="AE1508" s="184">
        <f t="shared" si="838"/>
        <v>1.003007405</v>
      </c>
      <c r="AF1508" s="177">
        <f t="shared" si="837"/>
        <v>811.33372768000004</v>
      </c>
      <c r="AG1508" s="177">
        <f t="shared" si="823"/>
        <v>830.07200483999998</v>
      </c>
      <c r="AH1508" s="188">
        <f t="shared" si="836"/>
        <v>0</v>
      </c>
      <c r="AI1508" s="188"/>
      <c r="AJ1508" s="188"/>
      <c r="AK1508" s="188"/>
      <c r="AL1508" s="8"/>
      <c r="AM1508" s="8"/>
      <c r="AN1508" s="8"/>
      <c r="AO1508" s="8"/>
      <c r="AP1508" s="8"/>
      <c r="AQ1508" s="8"/>
      <c r="AR1508" s="5"/>
      <c r="AS1508" s="1"/>
      <c r="AT1508" s="8"/>
      <c r="AU1508" s="1"/>
      <c r="AV1508" s="1"/>
      <c r="AW1508" s="3"/>
      <c r="AX1508" s="3"/>
      <c r="AY1508" s="4"/>
      <c r="AZ1508" s="4"/>
      <c r="BA1508" s="4"/>
      <c r="BB1508" s="1"/>
      <c r="BC1508" s="1"/>
      <c r="BD1508" s="1"/>
      <c r="BE1508" s="1"/>
      <c r="BF1508" s="1"/>
      <c r="BG1508" s="1"/>
      <c r="BH1508" s="1"/>
      <c r="BI1508" s="1"/>
    </row>
    <row r="1509" spans="1:61" x14ac:dyDescent="0.2">
      <c r="A1509" s="125">
        <f t="shared" si="824"/>
        <v>43400</v>
      </c>
      <c r="B1509" s="177">
        <f t="shared" si="809"/>
        <v>276973.90549580974</v>
      </c>
      <c r="C1509" s="3">
        <f t="shared" si="825"/>
        <v>37391477.241934314</v>
      </c>
      <c r="D1509" s="177">
        <f t="shared" si="826"/>
        <v>215906.05468698</v>
      </c>
      <c r="E1509" s="177">
        <f t="shared" si="827"/>
        <v>14977.149861829999</v>
      </c>
      <c r="F1509" s="178">
        <f t="shared" si="810"/>
        <v>200928.90482515001</v>
      </c>
      <c r="G1509" s="179">
        <f t="shared" si="828"/>
        <v>5056.5600000000004</v>
      </c>
      <c r="H1509" s="180">
        <f>IF(AND(N1509=1,N1508&gt;1),VLOOKUP(A1508,[1]Plan1!$CW$105:$CY$215,3),H1508)</f>
        <v>5080.83</v>
      </c>
      <c r="I1509" s="181">
        <f t="shared" si="811"/>
        <v>43323</v>
      </c>
      <c r="J1509" s="181">
        <f t="shared" si="829"/>
        <v>43354</v>
      </c>
      <c r="K1509" s="182">
        <f t="shared" si="812"/>
        <v>4.7997057287958445E-3</v>
      </c>
      <c r="L1509" s="213">
        <f t="shared" si="830"/>
        <v>43416</v>
      </c>
      <c r="M1509" s="183">
        <f t="shared" si="831"/>
        <v>21</v>
      </c>
      <c r="N1509" s="183">
        <f t="shared" si="813"/>
        <v>12</v>
      </c>
      <c r="O1509" s="177">
        <f t="shared" si="814"/>
        <v>1.0027398700000001</v>
      </c>
      <c r="P1509" s="184">
        <f t="shared" si="808"/>
        <v>0.99910098000000003</v>
      </c>
      <c r="Q1509" s="184">
        <f t="shared" si="832"/>
        <v>1.2773206468988081</v>
      </c>
      <c r="R1509" s="177">
        <f t="shared" si="807"/>
        <v>1.2808203300000001</v>
      </c>
      <c r="S1509" s="177">
        <f t="shared" si="833"/>
        <v>1.24951879</v>
      </c>
      <c r="T1509" s="177">
        <f t="shared" si="815"/>
        <v>269778.67220614001</v>
      </c>
      <c r="U1509" s="177">
        <f t="shared" si="816"/>
        <v>3737.0803111724886</v>
      </c>
      <c r="V1509" s="177">
        <f t="shared" si="817"/>
        <v>56424.921359537228</v>
      </c>
      <c r="W1509" s="177">
        <f t="shared" si="818"/>
        <v>276068.05635768973</v>
      </c>
      <c r="X1509" s="185">
        <f t="shared" si="819"/>
        <v>0</v>
      </c>
      <c r="Y1509" s="177">
        <f t="shared" si="820"/>
        <v>0</v>
      </c>
      <c r="Z1509" s="186">
        <f t="shared" si="821"/>
        <v>0</v>
      </c>
      <c r="AA1509" s="177">
        <f t="shared" si="834"/>
        <v>0</v>
      </c>
      <c r="AB1509" s="187">
        <f t="shared" si="835"/>
        <v>7.1215000000000001E-2</v>
      </c>
      <c r="AC1509" s="185">
        <f t="shared" si="822"/>
        <v>12</v>
      </c>
      <c r="AD1509" s="185">
        <v>252</v>
      </c>
      <c r="AE1509" s="184">
        <f t="shared" si="838"/>
        <v>1.0032812529999999</v>
      </c>
      <c r="AF1509" s="177">
        <f t="shared" si="837"/>
        <v>885.21207750999997</v>
      </c>
      <c r="AG1509" s="177">
        <f t="shared" si="823"/>
        <v>905.84913812000002</v>
      </c>
      <c r="AH1509" s="188">
        <f t="shared" si="836"/>
        <v>0</v>
      </c>
      <c r="AI1509" s="188"/>
      <c r="AJ1509" s="188"/>
      <c r="AK1509" s="188"/>
      <c r="AL1509" s="8"/>
      <c r="AM1509" s="8"/>
      <c r="AN1509" s="8"/>
      <c r="AO1509" s="8"/>
      <c r="AP1509" s="8"/>
      <c r="AQ1509" s="8"/>
      <c r="AR1509" s="5"/>
      <c r="AS1509" s="1"/>
      <c r="AT1509" s="8"/>
      <c r="AU1509" s="1"/>
      <c r="AV1509" s="1"/>
      <c r="AW1509" s="3"/>
      <c r="AX1509" s="3"/>
      <c r="AY1509" s="4"/>
      <c r="AZ1509" s="4"/>
      <c r="BA1509" s="4"/>
      <c r="BB1509" s="1"/>
      <c r="BC1509" s="1"/>
      <c r="BD1509" s="1"/>
      <c r="BE1509" s="1"/>
      <c r="BF1509" s="1"/>
      <c r="BG1509" s="1"/>
      <c r="BH1509" s="1"/>
      <c r="BI1509" s="1"/>
    </row>
    <row r="1510" spans="1:61" x14ac:dyDescent="0.2">
      <c r="A1510" s="125">
        <f t="shared" si="824"/>
        <v>43401</v>
      </c>
      <c r="B1510" s="177">
        <f t="shared" si="809"/>
        <v>276973.90549580974</v>
      </c>
      <c r="C1510" s="3">
        <f t="shared" si="825"/>
        <v>37391477.241934314</v>
      </c>
      <c r="D1510" s="177">
        <f t="shared" si="826"/>
        <v>215906.05468698</v>
      </c>
      <c r="E1510" s="177">
        <f t="shared" si="827"/>
        <v>14977.149861829999</v>
      </c>
      <c r="F1510" s="178">
        <f t="shared" si="810"/>
        <v>200928.90482515001</v>
      </c>
      <c r="G1510" s="179">
        <f t="shared" si="828"/>
        <v>5056.5600000000004</v>
      </c>
      <c r="H1510" s="180">
        <f>IF(AND(N1510=1,N1509&gt;1),VLOOKUP(A1509,[1]Plan1!$CW$105:$CY$215,3),H1509)</f>
        <v>5080.83</v>
      </c>
      <c r="I1510" s="181">
        <f t="shared" si="811"/>
        <v>43323</v>
      </c>
      <c r="J1510" s="181">
        <f t="shared" si="829"/>
        <v>43354</v>
      </c>
      <c r="K1510" s="182">
        <f t="shared" si="812"/>
        <v>4.7997057287958445E-3</v>
      </c>
      <c r="L1510" s="213">
        <f t="shared" si="830"/>
        <v>43416</v>
      </c>
      <c r="M1510" s="183">
        <f t="shared" si="831"/>
        <v>21</v>
      </c>
      <c r="N1510" s="183">
        <f t="shared" si="813"/>
        <v>12</v>
      </c>
      <c r="O1510" s="177">
        <f t="shared" si="814"/>
        <v>1.0027398700000001</v>
      </c>
      <c r="P1510" s="184">
        <f t="shared" si="808"/>
        <v>0.99910098000000003</v>
      </c>
      <c r="Q1510" s="184">
        <f t="shared" si="832"/>
        <v>1.2773206468988081</v>
      </c>
      <c r="R1510" s="177">
        <f t="shared" si="807"/>
        <v>1.2808203300000001</v>
      </c>
      <c r="S1510" s="177">
        <f t="shared" si="833"/>
        <v>1.24951879</v>
      </c>
      <c r="T1510" s="177">
        <f t="shared" si="815"/>
        <v>269778.67220614001</v>
      </c>
      <c r="U1510" s="177">
        <f t="shared" si="816"/>
        <v>3737.0803111724886</v>
      </c>
      <c r="V1510" s="177">
        <f t="shared" si="817"/>
        <v>56424.921359537228</v>
      </c>
      <c r="W1510" s="177">
        <f t="shared" si="818"/>
        <v>276068.05635768973</v>
      </c>
      <c r="X1510" s="185">
        <f t="shared" si="819"/>
        <v>0</v>
      </c>
      <c r="Y1510" s="177">
        <f t="shared" si="820"/>
        <v>0</v>
      </c>
      <c r="Z1510" s="186">
        <f t="shared" si="821"/>
        <v>0</v>
      </c>
      <c r="AA1510" s="177">
        <f t="shared" si="834"/>
        <v>0</v>
      </c>
      <c r="AB1510" s="187">
        <f t="shared" si="835"/>
        <v>7.1215000000000001E-2</v>
      </c>
      <c r="AC1510" s="185">
        <f t="shared" si="822"/>
        <v>12</v>
      </c>
      <c r="AD1510" s="185">
        <v>252</v>
      </c>
      <c r="AE1510" s="184">
        <f t="shared" si="838"/>
        <v>1.0032812529999999</v>
      </c>
      <c r="AF1510" s="177">
        <f t="shared" si="837"/>
        <v>885.21207750999997</v>
      </c>
      <c r="AG1510" s="177">
        <f t="shared" si="823"/>
        <v>905.84913812000002</v>
      </c>
      <c r="AH1510" s="188">
        <f t="shared" si="836"/>
        <v>0</v>
      </c>
      <c r="AI1510" s="188"/>
      <c r="AJ1510" s="188"/>
      <c r="AK1510" s="188"/>
      <c r="AL1510" s="8"/>
      <c r="AM1510" s="8"/>
      <c r="AN1510" s="8"/>
      <c r="AO1510" s="8"/>
      <c r="AP1510" s="8"/>
      <c r="AQ1510" s="8"/>
      <c r="AR1510" s="5"/>
      <c r="AS1510" s="1"/>
      <c r="AT1510" s="8"/>
      <c r="AU1510" s="1"/>
      <c r="AV1510" s="1"/>
      <c r="AW1510" s="3"/>
      <c r="AX1510" s="3"/>
      <c r="AY1510" s="4"/>
      <c r="AZ1510" s="4"/>
      <c r="BA1510" s="4"/>
      <c r="BB1510" s="1"/>
      <c r="BC1510" s="1"/>
      <c r="BD1510" s="1"/>
      <c r="BE1510" s="1"/>
      <c r="BF1510" s="1"/>
      <c r="BG1510" s="1"/>
      <c r="BH1510" s="1"/>
      <c r="BI1510" s="1"/>
    </row>
    <row r="1511" spans="1:61" x14ac:dyDescent="0.2">
      <c r="A1511" s="125">
        <f t="shared" si="824"/>
        <v>43402</v>
      </c>
      <c r="B1511" s="177">
        <f t="shared" si="809"/>
        <v>276973.90549580974</v>
      </c>
      <c r="C1511" s="3">
        <f t="shared" si="825"/>
        <v>37391477.241934314</v>
      </c>
      <c r="D1511" s="177">
        <f t="shared" si="826"/>
        <v>215906.05468698</v>
      </c>
      <c r="E1511" s="177">
        <f t="shared" si="827"/>
        <v>14977.149861829999</v>
      </c>
      <c r="F1511" s="178">
        <f t="shared" si="810"/>
        <v>200928.90482515001</v>
      </c>
      <c r="G1511" s="179">
        <f t="shared" si="828"/>
        <v>5056.5600000000004</v>
      </c>
      <c r="H1511" s="180">
        <f>IF(AND(N1511=1,N1510&gt;1),VLOOKUP(A1510,[1]Plan1!$CW$105:$CY$215,3),H1510)</f>
        <v>5080.83</v>
      </c>
      <c r="I1511" s="181">
        <f t="shared" si="811"/>
        <v>43323</v>
      </c>
      <c r="J1511" s="181">
        <f t="shared" si="829"/>
        <v>43354</v>
      </c>
      <c r="K1511" s="182">
        <f t="shared" si="812"/>
        <v>4.7997057287958445E-3</v>
      </c>
      <c r="L1511" s="213">
        <f t="shared" si="830"/>
        <v>43416</v>
      </c>
      <c r="M1511" s="183">
        <f t="shared" si="831"/>
        <v>21</v>
      </c>
      <c r="N1511" s="183">
        <f t="shared" si="813"/>
        <v>12</v>
      </c>
      <c r="O1511" s="177">
        <f t="shared" si="814"/>
        <v>1.0027398700000001</v>
      </c>
      <c r="P1511" s="184">
        <f t="shared" si="808"/>
        <v>0.99910098000000003</v>
      </c>
      <c r="Q1511" s="184">
        <f t="shared" si="832"/>
        <v>1.2773206468988081</v>
      </c>
      <c r="R1511" s="177">
        <f t="shared" si="807"/>
        <v>1.2808203300000001</v>
      </c>
      <c r="S1511" s="177">
        <f t="shared" si="833"/>
        <v>1.24951879</v>
      </c>
      <c r="T1511" s="177">
        <f t="shared" si="815"/>
        <v>269778.67220614001</v>
      </c>
      <c r="U1511" s="177">
        <f t="shared" si="816"/>
        <v>3737.0803111724886</v>
      </c>
      <c r="V1511" s="177">
        <f t="shared" si="817"/>
        <v>56424.921359537228</v>
      </c>
      <c r="W1511" s="177">
        <f t="shared" si="818"/>
        <v>276068.05635768973</v>
      </c>
      <c r="X1511" s="185">
        <f t="shared" si="819"/>
        <v>0</v>
      </c>
      <c r="Y1511" s="177">
        <f t="shared" si="820"/>
        <v>0</v>
      </c>
      <c r="Z1511" s="186">
        <f t="shared" si="821"/>
        <v>0</v>
      </c>
      <c r="AA1511" s="177">
        <f t="shared" si="834"/>
        <v>0</v>
      </c>
      <c r="AB1511" s="187">
        <f t="shared" si="835"/>
        <v>7.1215000000000001E-2</v>
      </c>
      <c r="AC1511" s="185">
        <f t="shared" si="822"/>
        <v>12</v>
      </c>
      <c r="AD1511" s="185">
        <v>252</v>
      </c>
      <c r="AE1511" s="184">
        <f t="shared" si="838"/>
        <v>1.0032812529999999</v>
      </c>
      <c r="AF1511" s="177">
        <f t="shared" si="837"/>
        <v>885.21207750999997</v>
      </c>
      <c r="AG1511" s="177">
        <f t="shared" si="823"/>
        <v>905.84913812000002</v>
      </c>
      <c r="AH1511" s="188">
        <f t="shared" si="836"/>
        <v>0</v>
      </c>
      <c r="AI1511" s="188"/>
      <c r="AJ1511" s="188"/>
      <c r="AK1511" s="188"/>
      <c r="AL1511" s="8"/>
      <c r="AM1511" s="8"/>
      <c r="AN1511" s="8"/>
      <c r="AO1511" s="8"/>
      <c r="AP1511" s="8"/>
      <c r="AQ1511" s="8"/>
      <c r="AR1511" s="5"/>
      <c r="AS1511" s="1"/>
      <c r="AT1511" s="8"/>
      <c r="AU1511" s="1"/>
      <c r="AV1511" s="1"/>
      <c r="AW1511" s="3"/>
      <c r="AX1511" s="3"/>
      <c r="AY1511" s="4"/>
      <c r="AZ1511" s="4"/>
      <c r="BA1511" s="4"/>
      <c r="BB1511" s="1"/>
      <c r="BC1511" s="1"/>
      <c r="BD1511" s="1"/>
      <c r="BE1511" s="1"/>
      <c r="BF1511" s="1"/>
      <c r="BG1511" s="1"/>
      <c r="BH1511" s="1"/>
      <c r="BI1511" s="1"/>
    </row>
    <row r="1512" spans="1:61" x14ac:dyDescent="0.2">
      <c r="A1512" s="125">
        <f t="shared" si="824"/>
        <v>43403</v>
      </c>
      <c r="B1512" s="177">
        <f t="shared" si="809"/>
        <v>277108.42312039109</v>
      </c>
      <c r="C1512" s="3">
        <f t="shared" si="825"/>
        <v>37409637.121252798</v>
      </c>
      <c r="D1512" s="177">
        <f t="shared" si="826"/>
        <v>215906.05468698</v>
      </c>
      <c r="E1512" s="177">
        <f t="shared" si="827"/>
        <v>14977.149861829999</v>
      </c>
      <c r="F1512" s="178">
        <f t="shared" si="810"/>
        <v>200928.90482515001</v>
      </c>
      <c r="G1512" s="179">
        <f t="shared" si="828"/>
        <v>5056.5600000000004</v>
      </c>
      <c r="H1512" s="180">
        <f>IF(AND(N1512=1,N1511&gt;1),VLOOKUP(A1511,[1]Plan1!$CW$105:$CY$215,3),H1511)</f>
        <v>5080.83</v>
      </c>
      <c r="I1512" s="181">
        <f t="shared" si="811"/>
        <v>43323</v>
      </c>
      <c r="J1512" s="181">
        <f t="shared" si="829"/>
        <v>43354</v>
      </c>
      <c r="K1512" s="182">
        <f t="shared" si="812"/>
        <v>4.7997057287958445E-3</v>
      </c>
      <c r="L1512" s="213">
        <f t="shared" si="830"/>
        <v>43416</v>
      </c>
      <c r="M1512" s="183">
        <f t="shared" si="831"/>
        <v>21</v>
      </c>
      <c r="N1512" s="183">
        <f t="shared" si="813"/>
        <v>13</v>
      </c>
      <c r="O1512" s="177">
        <f t="shared" si="814"/>
        <v>1.00296853</v>
      </c>
      <c r="P1512" s="184">
        <f t="shared" si="808"/>
        <v>0.99910098000000003</v>
      </c>
      <c r="Q1512" s="184">
        <f t="shared" si="832"/>
        <v>1.2773206468988081</v>
      </c>
      <c r="R1512" s="177">
        <f t="shared" si="807"/>
        <v>1.28111241</v>
      </c>
      <c r="S1512" s="177">
        <f t="shared" si="833"/>
        <v>1.24951879</v>
      </c>
      <c r="T1512" s="177">
        <f t="shared" si="815"/>
        <v>269778.67220614001</v>
      </c>
      <c r="U1512" s="177">
        <f t="shared" si="816"/>
        <v>3737.0803111724886</v>
      </c>
      <c r="V1512" s="177">
        <f t="shared" si="817"/>
        <v>56483.608674058545</v>
      </c>
      <c r="W1512" s="177">
        <f t="shared" si="818"/>
        <v>276126.74367221107</v>
      </c>
      <c r="X1512" s="185">
        <f t="shared" si="819"/>
        <v>0</v>
      </c>
      <c r="Y1512" s="177">
        <f t="shared" si="820"/>
        <v>0</v>
      </c>
      <c r="Z1512" s="186">
        <f t="shared" si="821"/>
        <v>0</v>
      </c>
      <c r="AA1512" s="177">
        <f t="shared" si="834"/>
        <v>0</v>
      </c>
      <c r="AB1512" s="187">
        <f t="shared" si="835"/>
        <v>7.1215000000000001E-2</v>
      </c>
      <c r="AC1512" s="185">
        <f t="shared" si="822"/>
        <v>13</v>
      </c>
      <c r="AD1512" s="185">
        <v>252</v>
      </c>
      <c r="AE1512" s="184">
        <f t="shared" si="838"/>
        <v>1.003555177</v>
      </c>
      <c r="AF1512" s="177">
        <f t="shared" si="837"/>
        <v>959.11093051</v>
      </c>
      <c r="AG1512" s="177">
        <f t="shared" si="823"/>
        <v>981.67944818000001</v>
      </c>
      <c r="AH1512" s="188">
        <f t="shared" si="836"/>
        <v>0</v>
      </c>
      <c r="AI1512" s="188"/>
      <c r="AJ1512" s="188"/>
      <c r="AK1512" s="188"/>
      <c r="AL1512" s="8"/>
      <c r="AM1512" s="8"/>
      <c r="AN1512" s="8"/>
      <c r="AO1512" s="8"/>
      <c r="AP1512" s="8"/>
      <c r="AQ1512" s="8"/>
      <c r="AR1512" s="5"/>
      <c r="AS1512" s="1"/>
      <c r="AT1512" s="8"/>
      <c r="AU1512" s="1"/>
      <c r="AV1512" s="1"/>
      <c r="AW1512" s="3"/>
      <c r="AX1512" s="3"/>
      <c r="AY1512" s="4"/>
      <c r="AZ1512" s="4"/>
      <c r="BA1512" s="4"/>
      <c r="BB1512" s="1"/>
      <c r="BC1512" s="1"/>
      <c r="BD1512" s="1"/>
      <c r="BE1512" s="1"/>
      <c r="BF1512" s="1"/>
      <c r="BG1512" s="1"/>
      <c r="BH1512" s="1"/>
      <c r="BI1512" s="1"/>
    </row>
    <row r="1513" spans="1:61" x14ac:dyDescent="0.2">
      <c r="A1513" s="125">
        <f t="shared" si="824"/>
        <v>43404</v>
      </c>
      <c r="B1513" s="177">
        <f t="shared" si="809"/>
        <v>277243.00341933762</v>
      </c>
      <c r="C1513" s="3">
        <f t="shared" si="825"/>
        <v>37427805.461610578</v>
      </c>
      <c r="D1513" s="177">
        <f t="shared" si="826"/>
        <v>215906.05468698</v>
      </c>
      <c r="E1513" s="177">
        <f t="shared" si="827"/>
        <v>14977.149861829999</v>
      </c>
      <c r="F1513" s="178">
        <f t="shared" si="810"/>
        <v>200928.90482515001</v>
      </c>
      <c r="G1513" s="179">
        <f t="shared" si="828"/>
        <v>5056.5600000000004</v>
      </c>
      <c r="H1513" s="180">
        <f>IF(AND(N1513=1,N1512&gt;1),VLOOKUP(A1512,[1]Plan1!$CW$105:$CY$215,3),H1512)</f>
        <v>5080.83</v>
      </c>
      <c r="I1513" s="181">
        <f t="shared" si="811"/>
        <v>43323</v>
      </c>
      <c r="J1513" s="181">
        <f t="shared" si="829"/>
        <v>43354</v>
      </c>
      <c r="K1513" s="182">
        <f t="shared" si="812"/>
        <v>4.7997057287958445E-3</v>
      </c>
      <c r="L1513" s="213">
        <f t="shared" si="830"/>
        <v>43416</v>
      </c>
      <c r="M1513" s="183">
        <f t="shared" si="831"/>
        <v>21</v>
      </c>
      <c r="N1513" s="183">
        <f t="shared" si="813"/>
        <v>14</v>
      </c>
      <c r="O1513" s="177">
        <f t="shared" si="814"/>
        <v>1.00319724</v>
      </c>
      <c r="P1513" s="184">
        <f t="shared" si="808"/>
        <v>0.99910098000000003</v>
      </c>
      <c r="Q1513" s="184">
        <f t="shared" si="832"/>
        <v>1.2773206468988081</v>
      </c>
      <c r="R1513" s="177">
        <f t="shared" ref="R1513:R1576" si="839">TRUNC(TRUNC((O1513*Q1513),15),8)</f>
        <v>1.28140454</v>
      </c>
      <c r="S1513" s="177">
        <f t="shared" si="833"/>
        <v>1.24951879</v>
      </c>
      <c r="T1513" s="177">
        <f t="shared" si="815"/>
        <v>269778.67220614001</v>
      </c>
      <c r="U1513" s="177">
        <f t="shared" si="816"/>
        <v>3737.0803111724886</v>
      </c>
      <c r="V1513" s="177">
        <f t="shared" si="817"/>
        <v>56542.306035025125</v>
      </c>
      <c r="W1513" s="177">
        <f t="shared" si="818"/>
        <v>276185.4410331776</v>
      </c>
      <c r="X1513" s="185">
        <f t="shared" si="819"/>
        <v>0</v>
      </c>
      <c r="Y1513" s="177">
        <f t="shared" si="820"/>
        <v>0</v>
      </c>
      <c r="Z1513" s="186">
        <f t="shared" si="821"/>
        <v>0</v>
      </c>
      <c r="AA1513" s="177">
        <f t="shared" si="834"/>
        <v>0</v>
      </c>
      <c r="AB1513" s="187">
        <f t="shared" si="835"/>
        <v>7.1215000000000001E-2</v>
      </c>
      <c r="AC1513" s="185">
        <f t="shared" si="822"/>
        <v>14</v>
      </c>
      <c r="AD1513" s="185">
        <v>252</v>
      </c>
      <c r="AE1513" s="184">
        <f t="shared" si="838"/>
        <v>1.0038291749999999</v>
      </c>
      <c r="AF1513" s="177">
        <f t="shared" si="837"/>
        <v>1033.0297471399999</v>
      </c>
      <c r="AG1513" s="177">
        <f t="shared" si="823"/>
        <v>1057.56238616</v>
      </c>
      <c r="AH1513" s="188">
        <f t="shared" si="836"/>
        <v>0</v>
      </c>
      <c r="AI1513" s="188"/>
      <c r="AJ1513" s="188"/>
      <c r="AK1513" s="188"/>
      <c r="AL1513" s="8"/>
      <c r="AM1513" s="8"/>
      <c r="AN1513" s="8"/>
      <c r="AO1513" s="8"/>
      <c r="AP1513" s="8"/>
      <c r="AQ1513" s="8"/>
      <c r="AR1513" s="5"/>
      <c r="AS1513" s="1"/>
      <c r="AT1513" s="8"/>
      <c r="AU1513" s="1"/>
      <c r="AV1513" s="1"/>
      <c r="AW1513" s="3"/>
      <c r="AX1513" s="3"/>
      <c r="AY1513" s="4"/>
      <c r="AZ1513" s="4"/>
      <c r="BA1513" s="4"/>
      <c r="BB1513" s="1"/>
      <c r="BC1513" s="1"/>
      <c r="BD1513" s="1"/>
      <c r="BE1513" s="1"/>
      <c r="BF1513" s="1"/>
      <c r="BG1513" s="1"/>
      <c r="BH1513" s="1"/>
      <c r="BI1513" s="1"/>
    </row>
    <row r="1514" spans="1:61" x14ac:dyDescent="0.2">
      <c r="A1514" s="125">
        <f t="shared" si="824"/>
        <v>43405</v>
      </c>
      <c r="B1514" s="177">
        <f t="shared" si="809"/>
        <v>277377.65476031561</v>
      </c>
      <c r="C1514" s="3">
        <f t="shared" si="825"/>
        <v>37445983.39264261</v>
      </c>
      <c r="D1514" s="177">
        <f t="shared" si="826"/>
        <v>215906.05468698</v>
      </c>
      <c r="E1514" s="177">
        <f t="shared" si="827"/>
        <v>14977.149861829999</v>
      </c>
      <c r="F1514" s="178">
        <f t="shared" si="810"/>
        <v>200928.90482515001</v>
      </c>
      <c r="G1514" s="179">
        <f t="shared" si="828"/>
        <v>5056.5600000000004</v>
      </c>
      <c r="H1514" s="180">
        <f>IF(AND(N1514=1,N1513&gt;1),VLOOKUP(A1513,[1]Plan1!$CW$105:$CY$215,3),H1513)</f>
        <v>5080.83</v>
      </c>
      <c r="I1514" s="181">
        <f t="shared" si="811"/>
        <v>43323</v>
      </c>
      <c r="J1514" s="181">
        <f t="shared" si="829"/>
        <v>43354</v>
      </c>
      <c r="K1514" s="182">
        <f t="shared" si="812"/>
        <v>4.7997057287958445E-3</v>
      </c>
      <c r="L1514" s="213">
        <f t="shared" si="830"/>
        <v>43416</v>
      </c>
      <c r="M1514" s="183">
        <f t="shared" si="831"/>
        <v>21</v>
      </c>
      <c r="N1514" s="183">
        <f t="shared" si="813"/>
        <v>15</v>
      </c>
      <c r="O1514" s="177">
        <f t="shared" si="814"/>
        <v>1.0034260100000001</v>
      </c>
      <c r="P1514" s="184">
        <f t="shared" ref="P1514:P1577" si="840">IF(L1514&gt;L1513,O1513,P1513)</f>
        <v>0.99910098000000003</v>
      </c>
      <c r="Q1514" s="184">
        <f t="shared" si="832"/>
        <v>1.2773206468988081</v>
      </c>
      <c r="R1514" s="177">
        <f t="shared" si="839"/>
        <v>1.28169676</v>
      </c>
      <c r="S1514" s="177">
        <f t="shared" si="833"/>
        <v>1.24951879</v>
      </c>
      <c r="T1514" s="177">
        <f t="shared" si="815"/>
        <v>269778.67220614001</v>
      </c>
      <c r="U1514" s="177">
        <f t="shared" si="816"/>
        <v>3737.0803111724886</v>
      </c>
      <c r="V1514" s="177">
        <f t="shared" si="817"/>
        <v>56601.021479593124</v>
      </c>
      <c r="W1514" s="177">
        <f t="shared" si="818"/>
        <v>276244.15647774562</v>
      </c>
      <c r="X1514" s="185">
        <f t="shared" si="819"/>
        <v>0</v>
      </c>
      <c r="Y1514" s="177">
        <f t="shared" si="820"/>
        <v>0</v>
      </c>
      <c r="Z1514" s="186">
        <f t="shared" si="821"/>
        <v>0</v>
      </c>
      <c r="AA1514" s="177">
        <f t="shared" si="834"/>
        <v>0</v>
      </c>
      <c r="AB1514" s="187">
        <f t="shared" si="835"/>
        <v>7.1215000000000001E-2</v>
      </c>
      <c r="AC1514" s="185">
        <f t="shared" si="822"/>
        <v>15</v>
      </c>
      <c r="AD1514" s="185">
        <v>252</v>
      </c>
      <c r="AE1514" s="184">
        <f t="shared" si="838"/>
        <v>1.0041032480000001</v>
      </c>
      <c r="AF1514" s="177">
        <f t="shared" si="837"/>
        <v>1106.96879717</v>
      </c>
      <c r="AG1514" s="177">
        <f t="shared" si="823"/>
        <v>1133.4982825699999</v>
      </c>
      <c r="AH1514" s="188">
        <f t="shared" si="836"/>
        <v>0</v>
      </c>
      <c r="AI1514" s="188"/>
      <c r="AJ1514" s="188"/>
      <c r="AK1514" s="188"/>
      <c r="AL1514" s="8"/>
      <c r="AM1514" s="8"/>
      <c r="AN1514" s="8"/>
      <c r="AO1514" s="8"/>
      <c r="AP1514" s="8"/>
      <c r="AQ1514" s="8"/>
      <c r="AR1514" s="5"/>
      <c r="AS1514" s="1"/>
      <c r="AT1514" s="8"/>
      <c r="AU1514" s="1"/>
      <c r="AV1514" s="1"/>
      <c r="AW1514" s="3"/>
      <c r="AX1514" s="3"/>
      <c r="AY1514" s="4"/>
      <c r="AZ1514" s="4"/>
      <c r="BA1514" s="4"/>
      <c r="BB1514" s="1"/>
      <c r="BC1514" s="1"/>
      <c r="BD1514" s="1"/>
      <c r="BE1514" s="1"/>
      <c r="BF1514" s="1"/>
      <c r="BG1514" s="1"/>
      <c r="BH1514" s="1"/>
      <c r="BI1514" s="1"/>
    </row>
    <row r="1515" spans="1:61" x14ac:dyDescent="0.2">
      <c r="A1515" s="125">
        <f t="shared" si="824"/>
        <v>43406</v>
      </c>
      <c r="B1515" s="177">
        <f t="shared" si="809"/>
        <v>277512.36882276891</v>
      </c>
      <c r="C1515" s="3">
        <f t="shared" si="825"/>
        <v>37464169.791073807</v>
      </c>
      <c r="D1515" s="177">
        <f t="shared" si="826"/>
        <v>215906.05468698</v>
      </c>
      <c r="E1515" s="177">
        <f t="shared" si="827"/>
        <v>14977.149861829999</v>
      </c>
      <c r="F1515" s="178">
        <f t="shared" si="810"/>
        <v>200928.90482515001</v>
      </c>
      <c r="G1515" s="179">
        <f t="shared" si="828"/>
        <v>5056.5600000000004</v>
      </c>
      <c r="H1515" s="180">
        <f>IF(AND(N1515=1,N1514&gt;1),VLOOKUP(A1514,[1]Plan1!$CW$105:$CY$215,3),H1514)</f>
        <v>5080.83</v>
      </c>
      <c r="I1515" s="181">
        <f t="shared" si="811"/>
        <v>43323</v>
      </c>
      <c r="J1515" s="181">
        <f t="shared" si="829"/>
        <v>43354</v>
      </c>
      <c r="K1515" s="182">
        <f t="shared" si="812"/>
        <v>4.7997057287958445E-3</v>
      </c>
      <c r="L1515" s="213">
        <f t="shared" si="830"/>
        <v>43416</v>
      </c>
      <c r="M1515" s="183">
        <f t="shared" si="831"/>
        <v>21</v>
      </c>
      <c r="N1515" s="183">
        <f t="shared" si="813"/>
        <v>16</v>
      </c>
      <c r="O1515" s="177">
        <f t="shared" si="814"/>
        <v>1.0036548300000001</v>
      </c>
      <c r="P1515" s="184">
        <f t="shared" si="840"/>
        <v>0.99910098000000003</v>
      </c>
      <c r="Q1515" s="184">
        <f t="shared" si="832"/>
        <v>1.2773206468988081</v>
      </c>
      <c r="R1515" s="177">
        <f t="shared" si="839"/>
        <v>1.2819890300000001</v>
      </c>
      <c r="S1515" s="177">
        <f t="shared" si="833"/>
        <v>1.24951879</v>
      </c>
      <c r="T1515" s="177">
        <f t="shared" si="815"/>
        <v>269778.67220614001</v>
      </c>
      <c r="U1515" s="177">
        <f t="shared" si="816"/>
        <v>3737.0803111724886</v>
      </c>
      <c r="V1515" s="177">
        <f t="shared" si="817"/>
        <v>56659.746970606386</v>
      </c>
      <c r="W1515" s="177">
        <f t="shared" si="818"/>
        <v>276302.88196875888</v>
      </c>
      <c r="X1515" s="185">
        <f t="shared" si="819"/>
        <v>0</v>
      </c>
      <c r="Y1515" s="177">
        <f t="shared" si="820"/>
        <v>0</v>
      </c>
      <c r="Z1515" s="186">
        <f t="shared" si="821"/>
        <v>0</v>
      </c>
      <c r="AA1515" s="177">
        <f t="shared" si="834"/>
        <v>0</v>
      </c>
      <c r="AB1515" s="187">
        <f t="shared" si="835"/>
        <v>7.1215000000000001E-2</v>
      </c>
      <c r="AC1515" s="185">
        <f t="shared" si="822"/>
        <v>16</v>
      </c>
      <c r="AD1515" s="185">
        <v>252</v>
      </c>
      <c r="AE1515" s="184">
        <f t="shared" si="838"/>
        <v>1.0043773949999999</v>
      </c>
      <c r="AF1515" s="177">
        <f t="shared" si="837"/>
        <v>1180.9278108200001</v>
      </c>
      <c r="AG1515" s="177">
        <f t="shared" si="823"/>
        <v>1209.4868540099999</v>
      </c>
      <c r="AH1515" s="188">
        <f t="shared" si="836"/>
        <v>0</v>
      </c>
      <c r="AI1515" s="188"/>
      <c r="AJ1515" s="188"/>
      <c r="AK1515" s="188"/>
      <c r="AL1515" s="8"/>
      <c r="AM1515" s="8"/>
      <c r="AN1515" s="8"/>
      <c r="AO1515" s="8"/>
      <c r="AP1515" s="8"/>
      <c r="AQ1515" s="8"/>
      <c r="AR1515" s="5"/>
      <c r="AS1515" s="1"/>
      <c r="AT1515" s="8"/>
      <c r="AU1515" s="1"/>
      <c r="AV1515" s="1"/>
      <c r="AW1515" s="3"/>
      <c r="AX1515" s="3"/>
      <c r="AY1515" s="4"/>
      <c r="AZ1515" s="4"/>
      <c r="BA1515" s="4"/>
      <c r="BB1515" s="1"/>
      <c r="BC1515" s="1"/>
      <c r="BD1515" s="1"/>
      <c r="BE1515" s="1"/>
      <c r="BF1515" s="1"/>
      <c r="BG1515" s="1"/>
      <c r="BH1515" s="1"/>
      <c r="BI1515" s="1"/>
    </row>
    <row r="1516" spans="1:61" x14ac:dyDescent="0.2">
      <c r="A1516" s="125">
        <f t="shared" si="824"/>
        <v>43407</v>
      </c>
      <c r="B1516" s="177">
        <f t="shared" si="809"/>
        <v>277512.36882276891</v>
      </c>
      <c r="C1516" s="3">
        <f t="shared" si="825"/>
        <v>37464169.791073807</v>
      </c>
      <c r="D1516" s="177">
        <f t="shared" si="826"/>
        <v>215906.05468698</v>
      </c>
      <c r="E1516" s="177">
        <f t="shared" si="827"/>
        <v>14977.149861829999</v>
      </c>
      <c r="F1516" s="178">
        <f t="shared" si="810"/>
        <v>200928.90482515001</v>
      </c>
      <c r="G1516" s="179">
        <f t="shared" si="828"/>
        <v>5056.5600000000004</v>
      </c>
      <c r="H1516" s="180">
        <f>IF(AND(N1516=1,N1515&gt;1),VLOOKUP(A1515,[1]Plan1!$CW$105:$CY$215,3),H1515)</f>
        <v>5080.83</v>
      </c>
      <c r="I1516" s="181">
        <f t="shared" si="811"/>
        <v>43323</v>
      </c>
      <c r="J1516" s="181">
        <f t="shared" si="829"/>
        <v>43354</v>
      </c>
      <c r="K1516" s="182">
        <f t="shared" si="812"/>
        <v>4.7997057287958445E-3</v>
      </c>
      <c r="L1516" s="213">
        <f t="shared" si="830"/>
        <v>43416</v>
      </c>
      <c r="M1516" s="183">
        <f t="shared" si="831"/>
        <v>21</v>
      </c>
      <c r="N1516" s="183">
        <f t="shared" si="813"/>
        <v>16</v>
      </c>
      <c r="O1516" s="177">
        <f t="shared" si="814"/>
        <v>1.0036548300000001</v>
      </c>
      <c r="P1516" s="184">
        <f t="shared" si="840"/>
        <v>0.99910098000000003</v>
      </c>
      <c r="Q1516" s="184">
        <f t="shared" si="832"/>
        <v>1.2773206468988081</v>
      </c>
      <c r="R1516" s="177">
        <f t="shared" si="839"/>
        <v>1.2819890300000001</v>
      </c>
      <c r="S1516" s="177">
        <f t="shared" si="833"/>
        <v>1.24951879</v>
      </c>
      <c r="T1516" s="177">
        <f t="shared" si="815"/>
        <v>269778.67220614001</v>
      </c>
      <c r="U1516" s="177">
        <f t="shared" si="816"/>
        <v>3737.0803111724886</v>
      </c>
      <c r="V1516" s="177">
        <f t="shared" si="817"/>
        <v>56659.746970606386</v>
      </c>
      <c r="W1516" s="177">
        <f t="shared" si="818"/>
        <v>276302.88196875888</v>
      </c>
      <c r="X1516" s="185">
        <f t="shared" si="819"/>
        <v>0</v>
      </c>
      <c r="Y1516" s="177">
        <f t="shared" si="820"/>
        <v>0</v>
      </c>
      <c r="Z1516" s="186">
        <f t="shared" si="821"/>
        <v>0</v>
      </c>
      <c r="AA1516" s="177">
        <f t="shared" si="834"/>
        <v>0</v>
      </c>
      <c r="AB1516" s="187">
        <f t="shared" si="835"/>
        <v>7.1215000000000001E-2</v>
      </c>
      <c r="AC1516" s="185">
        <f t="shared" si="822"/>
        <v>16</v>
      </c>
      <c r="AD1516" s="185">
        <v>252</v>
      </c>
      <c r="AE1516" s="184">
        <f t="shared" si="838"/>
        <v>1.0043773949999999</v>
      </c>
      <c r="AF1516" s="177">
        <f t="shared" si="837"/>
        <v>1180.9278108200001</v>
      </c>
      <c r="AG1516" s="177">
        <f t="shared" si="823"/>
        <v>1209.4868540099999</v>
      </c>
      <c r="AH1516" s="188">
        <f t="shared" si="836"/>
        <v>0</v>
      </c>
      <c r="AI1516" s="188"/>
      <c r="AJ1516" s="188"/>
      <c r="AK1516" s="188"/>
      <c r="AL1516" s="8"/>
      <c r="AM1516" s="8"/>
      <c r="AN1516" s="8"/>
      <c r="AO1516" s="8"/>
      <c r="AP1516" s="8"/>
      <c r="AQ1516" s="8"/>
      <c r="AR1516" s="5"/>
      <c r="AS1516" s="1"/>
      <c r="AT1516" s="8"/>
      <c r="AU1516" s="1"/>
      <c r="AV1516" s="1"/>
      <c r="AW1516" s="3"/>
      <c r="AX1516" s="3"/>
      <c r="AY1516" s="4"/>
      <c r="AZ1516" s="4"/>
      <c r="BA1516" s="4"/>
      <c r="BB1516" s="1"/>
      <c r="BC1516" s="1"/>
      <c r="BD1516" s="1"/>
      <c r="BE1516" s="1"/>
      <c r="BF1516" s="1"/>
      <c r="BG1516" s="1"/>
      <c r="BH1516" s="1"/>
      <c r="BI1516" s="1"/>
    </row>
    <row r="1517" spans="1:61" x14ac:dyDescent="0.2">
      <c r="A1517" s="125">
        <f t="shared" si="824"/>
        <v>43408</v>
      </c>
      <c r="B1517" s="177">
        <f t="shared" si="809"/>
        <v>277512.36882276891</v>
      </c>
      <c r="C1517" s="3">
        <f t="shared" si="825"/>
        <v>37464169.791073807</v>
      </c>
      <c r="D1517" s="177">
        <f t="shared" si="826"/>
        <v>215906.05468698</v>
      </c>
      <c r="E1517" s="177">
        <f t="shared" si="827"/>
        <v>14977.149861829999</v>
      </c>
      <c r="F1517" s="178">
        <f t="shared" si="810"/>
        <v>200928.90482515001</v>
      </c>
      <c r="G1517" s="179">
        <f t="shared" si="828"/>
        <v>5056.5600000000004</v>
      </c>
      <c r="H1517" s="180">
        <f>IF(AND(N1517=1,N1516&gt;1),VLOOKUP(A1516,[1]Plan1!$CW$105:$CY$215,3),H1516)</f>
        <v>5080.83</v>
      </c>
      <c r="I1517" s="181">
        <f t="shared" si="811"/>
        <v>43323</v>
      </c>
      <c r="J1517" s="181">
        <f t="shared" si="829"/>
        <v>43354</v>
      </c>
      <c r="K1517" s="182">
        <f t="shared" si="812"/>
        <v>4.7997057287958445E-3</v>
      </c>
      <c r="L1517" s="213">
        <f t="shared" si="830"/>
        <v>43416</v>
      </c>
      <c r="M1517" s="183">
        <f t="shared" si="831"/>
        <v>21</v>
      </c>
      <c r="N1517" s="183">
        <f t="shared" si="813"/>
        <v>16</v>
      </c>
      <c r="O1517" s="177">
        <f t="shared" si="814"/>
        <v>1.0036548300000001</v>
      </c>
      <c r="P1517" s="184">
        <f t="shared" si="840"/>
        <v>0.99910098000000003</v>
      </c>
      <c r="Q1517" s="184">
        <f t="shared" si="832"/>
        <v>1.2773206468988081</v>
      </c>
      <c r="R1517" s="177">
        <f t="shared" si="839"/>
        <v>1.2819890300000001</v>
      </c>
      <c r="S1517" s="177">
        <f t="shared" si="833"/>
        <v>1.24951879</v>
      </c>
      <c r="T1517" s="177">
        <f t="shared" si="815"/>
        <v>269778.67220614001</v>
      </c>
      <c r="U1517" s="177">
        <f t="shared" si="816"/>
        <v>3737.0803111724886</v>
      </c>
      <c r="V1517" s="177">
        <f t="shared" si="817"/>
        <v>56659.746970606386</v>
      </c>
      <c r="W1517" s="177">
        <f t="shared" si="818"/>
        <v>276302.88196875888</v>
      </c>
      <c r="X1517" s="185">
        <f t="shared" si="819"/>
        <v>0</v>
      </c>
      <c r="Y1517" s="177">
        <f t="shared" si="820"/>
        <v>0</v>
      </c>
      <c r="Z1517" s="186">
        <f t="shared" si="821"/>
        <v>0</v>
      </c>
      <c r="AA1517" s="177">
        <f t="shared" si="834"/>
        <v>0</v>
      </c>
      <c r="AB1517" s="187">
        <f t="shared" si="835"/>
        <v>7.1215000000000001E-2</v>
      </c>
      <c r="AC1517" s="185">
        <f t="shared" si="822"/>
        <v>16</v>
      </c>
      <c r="AD1517" s="185">
        <v>252</v>
      </c>
      <c r="AE1517" s="184">
        <f t="shared" si="838"/>
        <v>1.0043773949999999</v>
      </c>
      <c r="AF1517" s="177">
        <f t="shared" si="837"/>
        <v>1180.9278108200001</v>
      </c>
      <c r="AG1517" s="177">
        <f t="shared" si="823"/>
        <v>1209.4868540099999</v>
      </c>
      <c r="AH1517" s="188">
        <f t="shared" si="836"/>
        <v>0</v>
      </c>
      <c r="AI1517" s="188"/>
      <c r="AJ1517" s="188"/>
      <c r="AK1517" s="188"/>
      <c r="AL1517" s="8"/>
      <c r="AM1517" s="8"/>
      <c r="AN1517" s="8"/>
      <c r="AO1517" s="8"/>
      <c r="AP1517" s="8"/>
      <c r="AQ1517" s="8"/>
      <c r="AR1517" s="5"/>
      <c r="AS1517" s="1"/>
      <c r="AT1517" s="8"/>
      <c r="AU1517" s="1"/>
      <c r="AV1517" s="1"/>
      <c r="AW1517" s="3"/>
      <c r="AX1517" s="3"/>
      <c r="AY1517" s="4"/>
      <c r="AZ1517" s="4"/>
      <c r="BA1517" s="4"/>
      <c r="BB1517" s="1"/>
      <c r="BC1517" s="1"/>
      <c r="BD1517" s="1"/>
      <c r="BE1517" s="1"/>
      <c r="BF1517" s="1"/>
      <c r="BG1517" s="1"/>
      <c r="BH1517" s="1"/>
      <c r="BI1517" s="1"/>
    </row>
    <row r="1518" spans="1:61" x14ac:dyDescent="0.2">
      <c r="A1518" s="125">
        <f t="shared" si="824"/>
        <v>43409</v>
      </c>
      <c r="B1518" s="177">
        <f t="shared" si="809"/>
        <v>277512.36882276891</v>
      </c>
      <c r="C1518" s="3">
        <f t="shared" si="825"/>
        <v>37464169.791073807</v>
      </c>
      <c r="D1518" s="177">
        <f t="shared" si="826"/>
        <v>215906.05468698</v>
      </c>
      <c r="E1518" s="177">
        <f t="shared" si="827"/>
        <v>14977.149861829999</v>
      </c>
      <c r="F1518" s="178">
        <f t="shared" si="810"/>
        <v>200928.90482515001</v>
      </c>
      <c r="G1518" s="179">
        <f t="shared" si="828"/>
        <v>5056.5600000000004</v>
      </c>
      <c r="H1518" s="180">
        <f>IF(AND(N1518=1,N1517&gt;1),VLOOKUP(A1517,[1]Plan1!$CW$105:$CY$215,3),H1517)</f>
        <v>5080.83</v>
      </c>
      <c r="I1518" s="181">
        <f t="shared" si="811"/>
        <v>43323</v>
      </c>
      <c r="J1518" s="181">
        <f t="shared" si="829"/>
        <v>43354</v>
      </c>
      <c r="K1518" s="182">
        <f t="shared" si="812"/>
        <v>4.7997057287958445E-3</v>
      </c>
      <c r="L1518" s="213">
        <f t="shared" si="830"/>
        <v>43416</v>
      </c>
      <c r="M1518" s="183">
        <f t="shared" si="831"/>
        <v>21</v>
      </c>
      <c r="N1518" s="183">
        <f t="shared" si="813"/>
        <v>16</v>
      </c>
      <c r="O1518" s="177">
        <f t="shared" si="814"/>
        <v>1.0036548300000001</v>
      </c>
      <c r="P1518" s="184">
        <f t="shared" si="840"/>
        <v>0.99910098000000003</v>
      </c>
      <c r="Q1518" s="184">
        <f t="shared" si="832"/>
        <v>1.2773206468988081</v>
      </c>
      <c r="R1518" s="177">
        <f t="shared" si="839"/>
        <v>1.2819890300000001</v>
      </c>
      <c r="S1518" s="177">
        <f t="shared" si="833"/>
        <v>1.24951879</v>
      </c>
      <c r="T1518" s="177">
        <f t="shared" si="815"/>
        <v>269778.67220614001</v>
      </c>
      <c r="U1518" s="177">
        <f t="shared" si="816"/>
        <v>3737.0803111724886</v>
      </c>
      <c r="V1518" s="177">
        <f t="shared" si="817"/>
        <v>56659.746970606386</v>
      </c>
      <c r="W1518" s="177">
        <f t="shared" si="818"/>
        <v>276302.88196875888</v>
      </c>
      <c r="X1518" s="185">
        <f t="shared" si="819"/>
        <v>0</v>
      </c>
      <c r="Y1518" s="177">
        <f t="shared" si="820"/>
        <v>0</v>
      </c>
      <c r="Z1518" s="186">
        <f t="shared" si="821"/>
        <v>0</v>
      </c>
      <c r="AA1518" s="177">
        <f t="shared" si="834"/>
        <v>0</v>
      </c>
      <c r="AB1518" s="187">
        <f t="shared" si="835"/>
        <v>7.1215000000000001E-2</v>
      </c>
      <c r="AC1518" s="185">
        <f t="shared" si="822"/>
        <v>16</v>
      </c>
      <c r="AD1518" s="185">
        <v>252</v>
      </c>
      <c r="AE1518" s="184">
        <f t="shared" si="838"/>
        <v>1.0043773949999999</v>
      </c>
      <c r="AF1518" s="177">
        <f t="shared" si="837"/>
        <v>1180.9278108200001</v>
      </c>
      <c r="AG1518" s="177">
        <f t="shared" si="823"/>
        <v>1209.4868540099999</v>
      </c>
      <c r="AH1518" s="188">
        <f t="shared" si="836"/>
        <v>0</v>
      </c>
      <c r="AI1518" s="188"/>
      <c r="AJ1518" s="188"/>
      <c r="AK1518" s="188"/>
      <c r="AL1518" s="8"/>
      <c r="AM1518" s="8"/>
      <c r="AN1518" s="8"/>
      <c r="AO1518" s="8"/>
      <c r="AP1518" s="8"/>
      <c r="AQ1518" s="8"/>
      <c r="AR1518" s="5"/>
      <c r="AS1518" s="1"/>
      <c r="AT1518" s="8"/>
      <c r="AU1518" s="1"/>
      <c r="AV1518" s="1"/>
      <c r="AW1518" s="3"/>
      <c r="AX1518" s="3"/>
      <c r="AY1518" s="4"/>
      <c r="AZ1518" s="4"/>
      <c r="BA1518" s="4"/>
      <c r="BB1518" s="1"/>
      <c r="BC1518" s="1"/>
      <c r="BD1518" s="1"/>
      <c r="BE1518" s="1"/>
      <c r="BF1518" s="1"/>
      <c r="BG1518" s="1"/>
      <c r="BH1518" s="1"/>
      <c r="BI1518" s="1"/>
    </row>
    <row r="1519" spans="1:61" x14ac:dyDescent="0.2">
      <c r="A1519" s="125">
        <f t="shared" si="824"/>
        <v>43410</v>
      </c>
      <c r="B1519" s="177">
        <f t="shared" si="809"/>
        <v>277647.15021798544</v>
      </c>
      <c r="C1519" s="3">
        <f t="shared" si="825"/>
        <v>37482365.279428035</v>
      </c>
      <c r="D1519" s="177">
        <f t="shared" si="826"/>
        <v>215906.05468698</v>
      </c>
      <c r="E1519" s="177">
        <f t="shared" si="827"/>
        <v>14977.149861829999</v>
      </c>
      <c r="F1519" s="178">
        <f t="shared" si="810"/>
        <v>200928.90482515001</v>
      </c>
      <c r="G1519" s="179">
        <f t="shared" si="828"/>
        <v>5056.5600000000004</v>
      </c>
      <c r="H1519" s="180">
        <f>IF(AND(N1519=1,N1518&gt;1),VLOOKUP(A1518,[1]Plan1!$CW$105:$CY$215,3),H1518)</f>
        <v>5080.83</v>
      </c>
      <c r="I1519" s="181">
        <f t="shared" si="811"/>
        <v>43323</v>
      </c>
      <c r="J1519" s="181">
        <f t="shared" si="829"/>
        <v>43354</v>
      </c>
      <c r="K1519" s="182">
        <f t="shared" si="812"/>
        <v>4.7997057287958445E-3</v>
      </c>
      <c r="L1519" s="213">
        <f t="shared" si="830"/>
        <v>43416</v>
      </c>
      <c r="M1519" s="183">
        <f t="shared" si="831"/>
        <v>21</v>
      </c>
      <c r="N1519" s="183">
        <f t="shared" si="813"/>
        <v>17</v>
      </c>
      <c r="O1519" s="177">
        <f t="shared" si="814"/>
        <v>1.0038837</v>
      </c>
      <c r="P1519" s="184">
        <f t="shared" si="840"/>
        <v>0.99910098000000003</v>
      </c>
      <c r="Q1519" s="184">
        <f t="shared" si="832"/>
        <v>1.2773206468988081</v>
      </c>
      <c r="R1519" s="177">
        <f t="shared" si="839"/>
        <v>1.28228137</v>
      </c>
      <c r="S1519" s="177">
        <f t="shared" si="833"/>
        <v>1.24951879</v>
      </c>
      <c r="T1519" s="177">
        <f t="shared" si="815"/>
        <v>269778.67220614001</v>
      </c>
      <c r="U1519" s="177">
        <f t="shared" si="816"/>
        <v>3737.0803111724886</v>
      </c>
      <c r="V1519" s="177">
        <f t="shared" si="817"/>
        <v>56718.486526642948</v>
      </c>
      <c r="W1519" s="177">
        <f t="shared" si="818"/>
        <v>276361.62152479542</v>
      </c>
      <c r="X1519" s="185">
        <f t="shared" si="819"/>
        <v>0</v>
      </c>
      <c r="Y1519" s="177">
        <f t="shared" si="820"/>
        <v>0</v>
      </c>
      <c r="Z1519" s="186">
        <f t="shared" si="821"/>
        <v>0</v>
      </c>
      <c r="AA1519" s="177">
        <f t="shared" si="834"/>
        <v>0</v>
      </c>
      <c r="AB1519" s="187">
        <f t="shared" si="835"/>
        <v>7.1215000000000001E-2</v>
      </c>
      <c r="AC1519" s="185">
        <f t="shared" si="822"/>
        <v>17</v>
      </c>
      <c r="AD1519" s="185">
        <v>252</v>
      </c>
      <c r="AE1519" s="184">
        <f t="shared" si="838"/>
        <v>1.004651618</v>
      </c>
      <c r="AF1519" s="177">
        <f t="shared" si="837"/>
        <v>1254.9073276500001</v>
      </c>
      <c r="AG1519" s="177">
        <f t="shared" si="823"/>
        <v>1285.52869319</v>
      </c>
      <c r="AH1519" s="188">
        <f t="shared" si="836"/>
        <v>0</v>
      </c>
      <c r="AI1519" s="188"/>
      <c r="AJ1519" s="188"/>
      <c r="AK1519" s="188"/>
      <c r="AL1519" s="8"/>
      <c r="AM1519" s="8"/>
      <c r="AN1519" s="8"/>
      <c r="AO1519" s="8"/>
      <c r="AP1519" s="8"/>
      <c r="AQ1519" s="8"/>
      <c r="AR1519" s="5"/>
      <c r="AS1519" s="1"/>
      <c r="AT1519" s="8"/>
      <c r="AU1519" s="1"/>
      <c r="AV1519" s="1"/>
      <c r="AW1519" s="3"/>
      <c r="AX1519" s="3"/>
      <c r="AY1519" s="4"/>
      <c r="AZ1519" s="4"/>
      <c r="BA1519" s="4"/>
      <c r="BB1519" s="1"/>
      <c r="BC1519" s="1"/>
      <c r="BD1519" s="1"/>
      <c r="BE1519" s="1"/>
      <c r="BF1519" s="1"/>
      <c r="BG1519" s="1"/>
      <c r="BH1519" s="1"/>
      <c r="BI1519" s="1"/>
    </row>
    <row r="1520" spans="1:61" x14ac:dyDescent="0.2">
      <c r="A1520" s="125">
        <f t="shared" si="824"/>
        <v>43411</v>
      </c>
      <c r="B1520" s="177">
        <f t="shared" si="809"/>
        <v>277781.99841808539</v>
      </c>
      <c r="C1520" s="3">
        <f t="shared" si="825"/>
        <v>37500569.786441527</v>
      </c>
      <c r="D1520" s="177">
        <f t="shared" si="826"/>
        <v>215906.05468698</v>
      </c>
      <c r="E1520" s="177">
        <f t="shared" si="827"/>
        <v>14977.149861829999</v>
      </c>
      <c r="F1520" s="178">
        <f t="shared" si="810"/>
        <v>200928.90482515001</v>
      </c>
      <c r="G1520" s="179">
        <f t="shared" si="828"/>
        <v>5056.5600000000004</v>
      </c>
      <c r="H1520" s="180">
        <f>IF(AND(N1520=1,N1519&gt;1),VLOOKUP(A1519,[1]Plan1!$CW$105:$CY$215,3),H1519)</f>
        <v>5080.83</v>
      </c>
      <c r="I1520" s="181">
        <f t="shared" si="811"/>
        <v>43323</v>
      </c>
      <c r="J1520" s="181">
        <f t="shared" si="829"/>
        <v>43354</v>
      </c>
      <c r="K1520" s="182">
        <f t="shared" si="812"/>
        <v>4.7997057287958445E-3</v>
      </c>
      <c r="L1520" s="213">
        <f t="shared" si="830"/>
        <v>43416</v>
      </c>
      <c r="M1520" s="183">
        <f t="shared" si="831"/>
        <v>21</v>
      </c>
      <c r="N1520" s="183">
        <f t="shared" si="813"/>
        <v>18</v>
      </c>
      <c r="O1520" s="177">
        <f t="shared" si="814"/>
        <v>1.0041126199999999</v>
      </c>
      <c r="P1520" s="184">
        <f t="shared" si="840"/>
        <v>0.99910098000000003</v>
      </c>
      <c r="Q1520" s="184">
        <f t="shared" si="832"/>
        <v>1.2773206468988081</v>
      </c>
      <c r="R1520" s="177">
        <f t="shared" si="839"/>
        <v>1.2825737800000001</v>
      </c>
      <c r="S1520" s="177">
        <f t="shared" si="833"/>
        <v>1.24951879</v>
      </c>
      <c r="T1520" s="177">
        <f t="shared" si="815"/>
        <v>269778.67220614001</v>
      </c>
      <c r="U1520" s="177">
        <f t="shared" si="816"/>
        <v>3737.0803111724886</v>
      </c>
      <c r="V1520" s="177">
        <f t="shared" si="817"/>
        <v>56777.240147702898</v>
      </c>
      <c r="W1520" s="177">
        <f t="shared" si="818"/>
        <v>276420.37514585542</v>
      </c>
      <c r="X1520" s="185">
        <f t="shared" si="819"/>
        <v>0</v>
      </c>
      <c r="Y1520" s="177">
        <f t="shared" si="820"/>
        <v>0</v>
      </c>
      <c r="Z1520" s="186">
        <f t="shared" si="821"/>
        <v>0</v>
      </c>
      <c r="AA1520" s="177">
        <f t="shared" si="834"/>
        <v>0</v>
      </c>
      <c r="AB1520" s="187">
        <f t="shared" si="835"/>
        <v>7.1215000000000001E-2</v>
      </c>
      <c r="AC1520" s="185">
        <f t="shared" si="822"/>
        <v>18</v>
      </c>
      <c r="AD1520" s="185">
        <v>252</v>
      </c>
      <c r="AE1520" s="184">
        <f t="shared" si="838"/>
        <v>1.0049259150000001</v>
      </c>
      <c r="AF1520" s="177">
        <f t="shared" si="837"/>
        <v>1328.9068081</v>
      </c>
      <c r="AG1520" s="177">
        <f t="shared" si="823"/>
        <v>1361.6232722300001</v>
      </c>
      <c r="AH1520" s="188">
        <f t="shared" si="836"/>
        <v>0</v>
      </c>
      <c r="AI1520" s="188"/>
      <c r="AJ1520" s="188"/>
      <c r="AK1520" s="188"/>
      <c r="AL1520" s="8"/>
      <c r="AM1520" s="8"/>
      <c r="AN1520" s="8"/>
      <c r="AO1520" s="8"/>
      <c r="AP1520" s="8"/>
      <c r="AQ1520" s="8"/>
      <c r="AR1520" s="5"/>
      <c r="AS1520" s="1"/>
      <c r="AT1520" s="8"/>
      <c r="AU1520" s="1"/>
      <c r="AV1520" s="1"/>
      <c r="AW1520" s="3"/>
      <c r="AX1520" s="3"/>
      <c r="AY1520" s="4"/>
      <c r="AZ1520" s="4"/>
      <c r="BA1520" s="4"/>
      <c r="BB1520" s="1"/>
      <c r="BC1520" s="1"/>
      <c r="BD1520" s="1"/>
      <c r="BE1520" s="1"/>
      <c r="BF1520" s="1"/>
      <c r="BG1520" s="1"/>
      <c r="BH1520" s="1"/>
      <c r="BI1520" s="1"/>
    </row>
    <row r="1521" spans="1:206" x14ac:dyDescent="0.2">
      <c r="A1521" s="125">
        <f t="shared" si="824"/>
        <v>43412</v>
      </c>
      <c r="B1521" s="177">
        <f t="shared" si="809"/>
        <v>277916.91400064866</v>
      </c>
      <c r="C1521" s="3">
        <f t="shared" si="825"/>
        <v>37518783.390087567</v>
      </c>
      <c r="D1521" s="177">
        <f t="shared" si="826"/>
        <v>215906.05468698</v>
      </c>
      <c r="E1521" s="177">
        <f t="shared" si="827"/>
        <v>14977.149861829999</v>
      </c>
      <c r="F1521" s="178">
        <f t="shared" si="810"/>
        <v>200928.90482515001</v>
      </c>
      <c r="G1521" s="179">
        <f t="shared" si="828"/>
        <v>5056.5600000000004</v>
      </c>
      <c r="H1521" s="180">
        <f>IF(AND(N1521=1,N1520&gt;1),VLOOKUP(A1520,[1]Plan1!$CW$105:$CY$215,3),H1520)</f>
        <v>5080.83</v>
      </c>
      <c r="I1521" s="181">
        <f t="shared" si="811"/>
        <v>43323</v>
      </c>
      <c r="J1521" s="181">
        <f t="shared" si="829"/>
        <v>43354</v>
      </c>
      <c r="K1521" s="182">
        <f t="shared" si="812"/>
        <v>4.7997057287958445E-3</v>
      </c>
      <c r="L1521" s="213">
        <f t="shared" si="830"/>
        <v>43416</v>
      </c>
      <c r="M1521" s="183">
        <f t="shared" si="831"/>
        <v>21</v>
      </c>
      <c r="N1521" s="183">
        <f t="shared" si="813"/>
        <v>19</v>
      </c>
      <c r="O1521" s="177">
        <f t="shared" si="814"/>
        <v>1.0043416000000001</v>
      </c>
      <c r="P1521" s="184">
        <f t="shared" si="840"/>
        <v>0.99910098000000003</v>
      </c>
      <c r="Q1521" s="184">
        <f t="shared" si="832"/>
        <v>1.2773206468988081</v>
      </c>
      <c r="R1521" s="177">
        <f t="shared" si="839"/>
        <v>1.28286626</v>
      </c>
      <c r="S1521" s="177">
        <f t="shared" si="833"/>
        <v>1.24951879</v>
      </c>
      <c r="T1521" s="177">
        <f t="shared" si="815"/>
        <v>269778.67220614001</v>
      </c>
      <c r="U1521" s="177">
        <f t="shared" si="816"/>
        <v>3737.0803111724886</v>
      </c>
      <c r="V1521" s="177">
        <f t="shared" si="817"/>
        <v>56836.007833786141</v>
      </c>
      <c r="W1521" s="177">
        <f t="shared" si="818"/>
        <v>276479.14283193863</v>
      </c>
      <c r="X1521" s="185">
        <f t="shared" si="819"/>
        <v>0</v>
      </c>
      <c r="Y1521" s="177">
        <f t="shared" si="820"/>
        <v>0</v>
      </c>
      <c r="Z1521" s="186">
        <f t="shared" si="821"/>
        <v>0</v>
      </c>
      <c r="AA1521" s="177">
        <f t="shared" si="834"/>
        <v>0</v>
      </c>
      <c r="AB1521" s="187">
        <f t="shared" si="835"/>
        <v>7.1215000000000001E-2</v>
      </c>
      <c r="AC1521" s="185">
        <f t="shared" si="822"/>
        <v>19</v>
      </c>
      <c r="AD1521" s="185">
        <v>252</v>
      </c>
      <c r="AE1521" s="184">
        <f t="shared" si="838"/>
        <v>1.0052002879999999</v>
      </c>
      <c r="AF1521" s="177">
        <f t="shared" si="837"/>
        <v>1402.92679172</v>
      </c>
      <c r="AG1521" s="177">
        <f t="shared" si="823"/>
        <v>1437.77116871</v>
      </c>
      <c r="AH1521" s="188">
        <f t="shared" si="836"/>
        <v>0</v>
      </c>
      <c r="AI1521" s="188"/>
      <c r="AJ1521" s="188"/>
      <c r="AK1521" s="188"/>
      <c r="AL1521" s="8"/>
      <c r="AM1521" s="8"/>
      <c r="AN1521" s="8"/>
      <c r="AO1521" s="8"/>
      <c r="AP1521" s="8"/>
      <c r="AQ1521" s="8"/>
      <c r="AR1521" s="5"/>
      <c r="AS1521" s="1"/>
      <c r="AT1521" s="8"/>
      <c r="AU1521" s="1"/>
      <c r="AV1521" s="1"/>
      <c r="AW1521" s="3"/>
      <c r="AX1521" s="3"/>
      <c r="AY1521" s="4"/>
      <c r="AZ1521" s="4"/>
      <c r="BA1521" s="4"/>
      <c r="BB1521" s="1"/>
      <c r="BC1521" s="1"/>
      <c r="BD1521" s="1"/>
      <c r="BE1521" s="1"/>
      <c r="BF1521" s="1"/>
      <c r="BG1521" s="1"/>
      <c r="BH1521" s="1"/>
      <c r="BI1521" s="1"/>
    </row>
    <row r="1522" spans="1:206" x14ac:dyDescent="0.2">
      <c r="A1522" s="125">
        <f t="shared" si="824"/>
        <v>43413</v>
      </c>
      <c r="B1522" s="177">
        <f t="shared" si="809"/>
        <v>278051.89239700715</v>
      </c>
      <c r="C1522" s="3">
        <f t="shared" si="825"/>
        <v>37537005.473595962</v>
      </c>
      <c r="D1522" s="177">
        <f t="shared" si="826"/>
        <v>215906.05468698</v>
      </c>
      <c r="E1522" s="177">
        <f t="shared" si="827"/>
        <v>14977.149861829999</v>
      </c>
      <c r="F1522" s="178">
        <f t="shared" si="810"/>
        <v>200928.90482515001</v>
      </c>
      <c r="G1522" s="179">
        <f t="shared" si="828"/>
        <v>5056.5600000000004</v>
      </c>
      <c r="H1522" s="180">
        <f>IF(AND(N1522=1,N1521&gt;1),VLOOKUP(A1521,[1]Plan1!$CW$105:$CY$215,3),H1521)</f>
        <v>5080.83</v>
      </c>
      <c r="I1522" s="181">
        <f t="shared" si="811"/>
        <v>43323</v>
      </c>
      <c r="J1522" s="181">
        <f t="shared" si="829"/>
        <v>43354</v>
      </c>
      <c r="K1522" s="182">
        <f t="shared" si="812"/>
        <v>4.7997057287958445E-3</v>
      </c>
      <c r="L1522" s="213">
        <f t="shared" si="830"/>
        <v>43416</v>
      </c>
      <c r="M1522" s="183">
        <f t="shared" si="831"/>
        <v>21</v>
      </c>
      <c r="N1522" s="183">
        <f t="shared" si="813"/>
        <v>20</v>
      </c>
      <c r="O1522" s="177">
        <f t="shared" si="814"/>
        <v>1.00457062</v>
      </c>
      <c r="P1522" s="184">
        <f t="shared" si="840"/>
        <v>0.99910098000000003</v>
      </c>
      <c r="Q1522" s="184">
        <f t="shared" si="832"/>
        <v>1.2773206468988081</v>
      </c>
      <c r="R1522" s="177">
        <f t="shared" si="839"/>
        <v>1.2831587900000001</v>
      </c>
      <c r="S1522" s="177">
        <f t="shared" si="833"/>
        <v>1.24951879</v>
      </c>
      <c r="T1522" s="177">
        <f t="shared" si="815"/>
        <v>269778.67220614001</v>
      </c>
      <c r="U1522" s="177">
        <f t="shared" si="816"/>
        <v>3737.0803111724886</v>
      </c>
      <c r="V1522" s="177">
        <f t="shared" si="817"/>
        <v>56894.785566314655</v>
      </c>
      <c r="W1522" s="177">
        <f t="shared" si="818"/>
        <v>276537.92056446715</v>
      </c>
      <c r="X1522" s="185">
        <f t="shared" si="819"/>
        <v>0</v>
      </c>
      <c r="Y1522" s="177">
        <f t="shared" si="820"/>
        <v>0</v>
      </c>
      <c r="Z1522" s="186">
        <f t="shared" si="821"/>
        <v>0</v>
      </c>
      <c r="AA1522" s="177">
        <f t="shared" si="834"/>
        <v>0</v>
      </c>
      <c r="AB1522" s="187">
        <f t="shared" si="835"/>
        <v>7.1215000000000001E-2</v>
      </c>
      <c r="AC1522" s="185">
        <f t="shared" si="822"/>
        <v>20</v>
      </c>
      <c r="AD1522" s="185">
        <v>252</v>
      </c>
      <c r="AE1522" s="184">
        <f t="shared" si="838"/>
        <v>1.005474735</v>
      </c>
      <c r="AF1522" s="177">
        <f t="shared" si="837"/>
        <v>1476.9667389799999</v>
      </c>
      <c r="AG1522" s="177">
        <f t="shared" si="823"/>
        <v>1513.9718325399999</v>
      </c>
      <c r="AH1522" s="188">
        <f t="shared" si="836"/>
        <v>0</v>
      </c>
      <c r="AI1522" s="188"/>
      <c r="AJ1522" s="188"/>
      <c r="AK1522" s="188"/>
      <c r="AL1522" s="8"/>
      <c r="AM1522" s="8"/>
      <c r="AN1522" s="8"/>
      <c r="AO1522" s="8"/>
      <c r="AP1522" s="8"/>
      <c r="AQ1522" s="8"/>
      <c r="AR1522" s="5"/>
      <c r="AS1522" s="1"/>
      <c r="AT1522" s="8"/>
      <c r="AU1522" s="1"/>
      <c r="AV1522" s="1"/>
      <c r="AW1522" s="3"/>
      <c r="AX1522" s="3"/>
      <c r="AY1522" s="4"/>
      <c r="AZ1522" s="4"/>
      <c r="BA1522" s="4"/>
      <c r="BB1522" s="1"/>
      <c r="BC1522" s="1"/>
      <c r="BD1522" s="1"/>
      <c r="BE1522" s="1"/>
      <c r="BF1522" s="1"/>
      <c r="BG1522" s="1"/>
      <c r="BH1522" s="1"/>
      <c r="BI1522" s="1"/>
    </row>
    <row r="1523" spans="1:206" x14ac:dyDescent="0.2">
      <c r="A1523" s="125">
        <f t="shared" si="824"/>
        <v>43414</v>
      </c>
      <c r="B1523" s="177">
        <f t="shared" si="809"/>
        <v>278186.93996757799</v>
      </c>
      <c r="C1523" s="3">
        <f t="shared" si="825"/>
        <v>37555236.895623028</v>
      </c>
      <c r="D1523" s="177">
        <f t="shared" si="826"/>
        <v>215906.05468698</v>
      </c>
      <c r="E1523" s="177">
        <f t="shared" si="827"/>
        <v>14977.149861829999</v>
      </c>
      <c r="F1523" s="178">
        <f t="shared" si="810"/>
        <v>200928.90482515001</v>
      </c>
      <c r="G1523" s="179">
        <f t="shared" si="828"/>
        <v>5056.5600000000004</v>
      </c>
      <c r="H1523" s="180">
        <f>IF(AND(N1523=1,N1522&gt;1),VLOOKUP(A1522,[1]Plan1!$CW$105:$CY$215,3),H1522)</f>
        <v>5080.83</v>
      </c>
      <c r="I1523" s="181">
        <f t="shared" si="811"/>
        <v>43323</v>
      </c>
      <c r="J1523" s="181">
        <f t="shared" si="829"/>
        <v>43354</v>
      </c>
      <c r="K1523" s="182">
        <f t="shared" si="812"/>
        <v>4.7997057287958445E-3</v>
      </c>
      <c r="L1523" s="213">
        <f t="shared" si="830"/>
        <v>43416</v>
      </c>
      <c r="M1523" s="183">
        <f t="shared" si="831"/>
        <v>21</v>
      </c>
      <c r="N1523" s="183">
        <f t="shared" si="813"/>
        <v>21</v>
      </c>
      <c r="O1523" s="177">
        <f t="shared" si="814"/>
        <v>1.0047997</v>
      </c>
      <c r="P1523" s="184">
        <f t="shared" si="840"/>
        <v>0.99910098000000003</v>
      </c>
      <c r="Q1523" s="184">
        <f t="shared" si="832"/>
        <v>1.2773206468988081</v>
      </c>
      <c r="R1523" s="177">
        <f t="shared" si="839"/>
        <v>1.2834513999999999</v>
      </c>
      <c r="S1523" s="177">
        <f t="shared" si="833"/>
        <v>1.24951879</v>
      </c>
      <c r="T1523" s="177">
        <f t="shared" si="815"/>
        <v>269778.67220614001</v>
      </c>
      <c r="U1523" s="177">
        <f t="shared" si="816"/>
        <v>3737.0803111724886</v>
      </c>
      <c r="V1523" s="177">
        <f t="shared" si="817"/>
        <v>56953.57937315551</v>
      </c>
      <c r="W1523" s="177">
        <f t="shared" si="818"/>
        <v>276596.71437130799</v>
      </c>
      <c r="X1523" s="185">
        <f t="shared" si="819"/>
        <v>0</v>
      </c>
      <c r="Y1523" s="177">
        <f t="shared" si="820"/>
        <v>0</v>
      </c>
      <c r="Z1523" s="186">
        <f t="shared" si="821"/>
        <v>0</v>
      </c>
      <c r="AA1523" s="177">
        <f t="shared" si="834"/>
        <v>0</v>
      </c>
      <c r="AB1523" s="187">
        <f t="shared" si="835"/>
        <v>7.1215000000000001E-2</v>
      </c>
      <c r="AC1523" s="185">
        <f t="shared" si="822"/>
        <v>21</v>
      </c>
      <c r="AD1523" s="185">
        <v>252</v>
      </c>
      <c r="AE1523" s="184">
        <f t="shared" si="838"/>
        <v>1.005749257</v>
      </c>
      <c r="AF1523" s="177">
        <f t="shared" si="837"/>
        <v>1551.0269196300001</v>
      </c>
      <c r="AG1523" s="177">
        <f t="shared" si="823"/>
        <v>1590.2255962700001</v>
      </c>
      <c r="AH1523" s="188">
        <f t="shared" si="836"/>
        <v>0</v>
      </c>
      <c r="AI1523" s="188"/>
      <c r="AJ1523" s="188"/>
      <c r="AK1523" s="188"/>
      <c r="AL1523" s="8"/>
      <c r="AM1523" s="8"/>
      <c r="AN1523" s="8"/>
      <c r="AO1523" s="8"/>
      <c r="AP1523" s="8"/>
      <c r="AQ1523" s="8"/>
      <c r="AR1523" s="5"/>
      <c r="AS1523" s="1"/>
      <c r="AT1523" s="8"/>
      <c r="AU1523" s="1"/>
      <c r="AV1523" s="1"/>
      <c r="AW1523" s="3"/>
      <c r="AX1523" s="3"/>
      <c r="AY1523" s="4"/>
      <c r="AZ1523" s="4"/>
      <c r="BA1523" s="4"/>
      <c r="BB1523" s="1"/>
      <c r="BC1523" s="1"/>
      <c r="BD1523" s="1"/>
      <c r="BE1523" s="1"/>
      <c r="BF1523" s="1"/>
      <c r="BG1523" s="1"/>
      <c r="BH1523" s="1"/>
      <c r="BI1523" s="1"/>
    </row>
    <row r="1524" spans="1:206" x14ac:dyDescent="0.2">
      <c r="A1524" s="125">
        <f t="shared" si="824"/>
        <v>43415</v>
      </c>
      <c r="B1524" s="177">
        <f t="shared" si="809"/>
        <v>278186.93996757799</v>
      </c>
      <c r="C1524" s="3">
        <f t="shared" si="825"/>
        <v>37555236.895623028</v>
      </c>
      <c r="D1524" s="177">
        <f t="shared" si="826"/>
        <v>215906.05468698</v>
      </c>
      <c r="E1524" s="177">
        <f t="shared" si="827"/>
        <v>14977.149861829999</v>
      </c>
      <c r="F1524" s="178">
        <f t="shared" si="810"/>
        <v>200928.90482515001</v>
      </c>
      <c r="G1524" s="179">
        <f t="shared" si="828"/>
        <v>5056.5600000000004</v>
      </c>
      <c r="H1524" s="180">
        <f>IF(AND(N1524=1,N1523&gt;1),VLOOKUP(A1523,[1]Plan1!$CW$105:$CY$215,3),H1523)</f>
        <v>5080.83</v>
      </c>
      <c r="I1524" s="181">
        <f t="shared" si="811"/>
        <v>43323</v>
      </c>
      <c r="J1524" s="181">
        <f t="shared" si="829"/>
        <v>43354</v>
      </c>
      <c r="K1524" s="182">
        <f t="shared" si="812"/>
        <v>4.7997057287958445E-3</v>
      </c>
      <c r="L1524" s="213">
        <f t="shared" si="830"/>
        <v>43416</v>
      </c>
      <c r="M1524" s="183">
        <f t="shared" si="831"/>
        <v>21</v>
      </c>
      <c r="N1524" s="183">
        <f t="shared" si="813"/>
        <v>21</v>
      </c>
      <c r="O1524" s="177">
        <f t="shared" si="814"/>
        <v>1.0047997</v>
      </c>
      <c r="P1524" s="184">
        <f t="shared" si="840"/>
        <v>0.99910098000000003</v>
      </c>
      <c r="Q1524" s="184">
        <f t="shared" si="832"/>
        <v>1.2773206468988081</v>
      </c>
      <c r="R1524" s="177">
        <f t="shared" si="839"/>
        <v>1.2834513999999999</v>
      </c>
      <c r="S1524" s="177">
        <f t="shared" si="833"/>
        <v>1.24951879</v>
      </c>
      <c r="T1524" s="177">
        <f t="shared" si="815"/>
        <v>269778.67220614001</v>
      </c>
      <c r="U1524" s="177">
        <f t="shared" si="816"/>
        <v>3737.0803111724886</v>
      </c>
      <c r="V1524" s="177">
        <f t="shared" si="817"/>
        <v>56953.57937315551</v>
      </c>
      <c r="W1524" s="177">
        <f t="shared" si="818"/>
        <v>276596.71437130799</v>
      </c>
      <c r="X1524" s="185">
        <f t="shared" si="819"/>
        <v>0</v>
      </c>
      <c r="Y1524" s="177">
        <f t="shared" si="820"/>
        <v>0</v>
      </c>
      <c r="Z1524" s="186">
        <f t="shared" si="821"/>
        <v>0</v>
      </c>
      <c r="AA1524" s="177">
        <f t="shared" si="834"/>
        <v>0</v>
      </c>
      <c r="AB1524" s="187">
        <f t="shared" si="835"/>
        <v>7.1215000000000001E-2</v>
      </c>
      <c r="AC1524" s="185">
        <f t="shared" si="822"/>
        <v>21</v>
      </c>
      <c r="AD1524" s="185">
        <v>252</v>
      </c>
      <c r="AE1524" s="184">
        <f t="shared" si="838"/>
        <v>1.005749257</v>
      </c>
      <c r="AF1524" s="177">
        <f t="shared" si="837"/>
        <v>1551.0269196300001</v>
      </c>
      <c r="AG1524" s="177">
        <f t="shared" si="823"/>
        <v>1590.2255962700001</v>
      </c>
      <c r="AH1524" s="188">
        <f t="shared" si="836"/>
        <v>0</v>
      </c>
      <c r="AI1524" s="188"/>
      <c r="AJ1524" s="188"/>
      <c r="AK1524" s="188"/>
      <c r="AL1524" s="8"/>
      <c r="AM1524" s="8"/>
      <c r="AN1524" s="8"/>
      <c r="AO1524" s="8"/>
      <c r="AP1524" s="8"/>
      <c r="AQ1524" s="8"/>
      <c r="AR1524" s="5"/>
      <c r="AS1524" s="1"/>
      <c r="AT1524" s="8"/>
      <c r="AU1524" s="1"/>
      <c r="AV1524" s="1"/>
      <c r="AW1524" s="3"/>
      <c r="AX1524" s="3"/>
      <c r="AY1524" s="4"/>
      <c r="AZ1524" s="4"/>
      <c r="BA1524" s="4"/>
      <c r="BB1524" s="1"/>
      <c r="BC1524" s="1"/>
      <c r="BD1524" s="1"/>
      <c r="BE1524" s="1"/>
      <c r="BF1524" s="1"/>
      <c r="BG1524" s="1"/>
      <c r="BH1524" s="1"/>
      <c r="BI1524" s="1"/>
    </row>
    <row r="1525" spans="1:206" x14ac:dyDescent="0.2">
      <c r="A1525" s="125">
        <f t="shared" si="824"/>
        <v>43416</v>
      </c>
      <c r="B1525" s="177">
        <f t="shared" si="809"/>
        <v>278186.93996757799</v>
      </c>
      <c r="C1525" s="3">
        <f t="shared" si="825"/>
        <v>37555236.895623028</v>
      </c>
      <c r="D1525" s="177">
        <f t="shared" si="826"/>
        <v>215906.05468698</v>
      </c>
      <c r="E1525" s="177">
        <f t="shared" si="827"/>
        <v>14977.149861829999</v>
      </c>
      <c r="F1525" s="178">
        <f t="shared" si="810"/>
        <v>200928.90482515001</v>
      </c>
      <c r="G1525" s="179">
        <f t="shared" si="828"/>
        <v>5056.5600000000004</v>
      </c>
      <c r="H1525" s="180">
        <f>IF(AND(N1525=1,N1524&gt;1),VLOOKUP(A1524,[1]Plan1!$CW$105:$CY$215,3),H1524)</f>
        <v>5080.83</v>
      </c>
      <c r="I1525" s="181">
        <f t="shared" si="811"/>
        <v>43323</v>
      </c>
      <c r="J1525" s="181">
        <f t="shared" si="829"/>
        <v>43354</v>
      </c>
      <c r="K1525" s="182">
        <f t="shared" si="812"/>
        <v>4.7997057287958445E-3</v>
      </c>
      <c r="L1525" s="213">
        <f t="shared" si="830"/>
        <v>43416</v>
      </c>
      <c r="M1525" s="183">
        <f t="shared" si="831"/>
        <v>21</v>
      </c>
      <c r="N1525" s="183">
        <f t="shared" si="813"/>
        <v>21</v>
      </c>
      <c r="O1525" s="177">
        <f t="shared" si="814"/>
        <v>1.0047997</v>
      </c>
      <c r="P1525" s="184">
        <f t="shared" si="840"/>
        <v>0.99910098000000003</v>
      </c>
      <c r="Q1525" s="184">
        <f t="shared" si="832"/>
        <v>1.2773206468988081</v>
      </c>
      <c r="R1525" s="177">
        <f t="shared" si="839"/>
        <v>1.2834513999999999</v>
      </c>
      <c r="S1525" s="177">
        <f t="shared" si="833"/>
        <v>1.24951879</v>
      </c>
      <c r="T1525" s="177">
        <f t="shared" si="815"/>
        <v>269778.67220614001</v>
      </c>
      <c r="U1525" s="177">
        <f t="shared" si="816"/>
        <v>3737.0803111724886</v>
      </c>
      <c r="V1525" s="177">
        <f t="shared" si="817"/>
        <v>56953.57937315551</v>
      </c>
      <c r="W1525" s="177">
        <f t="shared" si="818"/>
        <v>276596.71437130799</v>
      </c>
      <c r="X1525" s="185">
        <f t="shared" si="819"/>
        <v>50</v>
      </c>
      <c r="Y1525" s="177">
        <f t="shared" si="820"/>
        <v>2963.5265066299999</v>
      </c>
      <c r="Z1525" s="186">
        <f t="shared" si="821"/>
        <v>1.3726E-2</v>
      </c>
      <c r="AA1525" s="177">
        <f t="shared" si="834"/>
        <v>3702.9820546999999</v>
      </c>
      <c r="AB1525" s="187">
        <f t="shared" si="835"/>
        <v>7.1215000000000001E-2</v>
      </c>
      <c r="AC1525" s="185">
        <f t="shared" si="822"/>
        <v>21</v>
      </c>
      <c r="AD1525" s="185">
        <v>252</v>
      </c>
      <c r="AE1525" s="184">
        <f t="shared" si="838"/>
        <v>1.005749257</v>
      </c>
      <c r="AF1525" s="177">
        <f t="shared" si="837"/>
        <v>1551.0269196300001</v>
      </c>
      <c r="AG1525" s="177">
        <f t="shared" si="823"/>
        <v>1590.2255962700001</v>
      </c>
      <c r="AH1525" s="188">
        <f t="shared" si="836"/>
        <v>5254.0089743299995</v>
      </c>
      <c r="AI1525" s="188"/>
      <c r="AJ1525" s="188"/>
      <c r="AK1525" s="188"/>
      <c r="AL1525" s="8"/>
      <c r="AM1525" s="8"/>
      <c r="AN1525" s="8"/>
      <c r="AO1525" s="8"/>
      <c r="AP1525" s="8"/>
      <c r="AQ1525" s="8"/>
      <c r="AR1525" s="5"/>
      <c r="AS1525" s="1"/>
      <c r="AT1525" s="8"/>
      <c r="AU1525" s="1"/>
      <c r="AV1525" s="1"/>
      <c r="AW1525" s="3"/>
      <c r="AX1525" s="3"/>
      <c r="AY1525" s="4"/>
      <c r="AZ1525" s="4"/>
      <c r="BA1525" s="4"/>
      <c r="BB1525" s="1"/>
      <c r="BC1525" s="1"/>
      <c r="BD1525" s="1"/>
      <c r="BE1525" s="1"/>
      <c r="BF1525" s="1"/>
      <c r="BG1525" s="1"/>
      <c r="BH1525" s="1"/>
      <c r="BI1525" s="1"/>
    </row>
    <row r="1526" spans="1:206" x14ac:dyDescent="0.2">
      <c r="A1526" s="125">
        <f t="shared" si="824"/>
        <v>43417</v>
      </c>
      <c r="B1526" s="177">
        <f t="shared" si="809"/>
        <v>273029.19402955612</v>
      </c>
      <c r="C1526" s="3">
        <f t="shared" si="825"/>
        <v>36858941.193990074</v>
      </c>
      <c r="D1526" s="177">
        <f t="shared" si="826"/>
        <v>212942.52818035</v>
      </c>
      <c r="E1526" s="177">
        <f t="shared" si="827"/>
        <v>12013.623355200001</v>
      </c>
      <c r="F1526" s="178">
        <f t="shared" si="810"/>
        <v>200928.90482515001</v>
      </c>
      <c r="G1526" s="179">
        <f t="shared" si="828"/>
        <v>5080.83</v>
      </c>
      <c r="H1526" s="180">
        <f>IF(AND(N1526=1,N1525&gt;1),VLOOKUP(A1525,[1]Plan1!$CW$105:$CY$215,3),H1525)</f>
        <v>5103.6899999999996</v>
      </c>
      <c r="I1526" s="181">
        <f t="shared" si="811"/>
        <v>43356</v>
      </c>
      <c r="J1526" s="181">
        <f t="shared" si="829"/>
        <v>43386</v>
      </c>
      <c r="K1526" s="182">
        <f t="shared" si="812"/>
        <v>4.4992648838870775E-3</v>
      </c>
      <c r="L1526" s="213">
        <f t="shared" si="830"/>
        <v>43444</v>
      </c>
      <c r="M1526" s="183">
        <f t="shared" si="831"/>
        <v>19</v>
      </c>
      <c r="N1526" s="183">
        <f t="shared" si="813"/>
        <v>1</v>
      </c>
      <c r="O1526" s="177">
        <f t="shared" si="814"/>
        <v>1.0002363000000001</v>
      </c>
      <c r="P1526" s="184">
        <f t="shared" si="840"/>
        <v>1.0047997</v>
      </c>
      <c r="Q1526" s="184">
        <f t="shared" si="832"/>
        <v>1.2834514028077282</v>
      </c>
      <c r="R1526" s="177">
        <f t="shared" si="839"/>
        <v>1.2837546799999999</v>
      </c>
      <c r="S1526" s="177">
        <f t="shared" si="833"/>
        <v>1.24951879</v>
      </c>
      <c r="T1526" s="177">
        <f t="shared" si="815"/>
        <v>266075.69015144999</v>
      </c>
      <c r="U1526" s="177">
        <f t="shared" si="816"/>
        <v>2997.6247631052443</v>
      </c>
      <c r="V1526" s="177">
        <f t="shared" si="817"/>
        <v>57014.517091410882</v>
      </c>
      <c r="W1526" s="177">
        <f t="shared" si="818"/>
        <v>272954.67003486614</v>
      </c>
      <c r="X1526" s="185">
        <f t="shared" si="819"/>
        <v>0</v>
      </c>
      <c r="Y1526" s="177">
        <f t="shared" si="820"/>
        <v>0</v>
      </c>
      <c r="Z1526" s="186">
        <f t="shared" si="821"/>
        <v>0</v>
      </c>
      <c r="AA1526" s="177">
        <f t="shared" si="834"/>
        <v>0</v>
      </c>
      <c r="AB1526" s="187">
        <f t="shared" si="835"/>
        <v>7.1215000000000001E-2</v>
      </c>
      <c r="AC1526" s="185">
        <f t="shared" si="822"/>
        <v>1</v>
      </c>
      <c r="AD1526" s="185">
        <v>252</v>
      </c>
      <c r="AE1526" s="184">
        <f t="shared" si="838"/>
        <v>1.000273027</v>
      </c>
      <c r="AF1526" s="177">
        <f t="shared" si="837"/>
        <v>72.645847450000005</v>
      </c>
      <c r="AG1526" s="177">
        <f t="shared" si="823"/>
        <v>74.523994689999995</v>
      </c>
      <c r="AH1526" s="188">
        <f t="shared" si="836"/>
        <v>0</v>
      </c>
      <c r="AI1526" s="188"/>
      <c r="AJ1526" s="188"/>
      <c r="AK1526" s="188"/>
      <c r="AL1526" s="8"/>
      <c r="AM1526" s="8"/>
      <c r="AN1526" s="8"/>
      <c r="AO1526" s="8"/>
      <c r="AP1526" s="8"/>
      <c r="AQ1526" s="8"/>
      <c r="AR1526" s="5"/>
      <c r="AS1526" s="1"/>
      <c r="AT1526" s="8"/>
      <c r="AU1526" s="1"/>
      <c r="AV1526" s="1"/>
      <c r="AW1526" s="3"/>
      <c r="AX1526" s="3"/>
      <c r="AY1526" s="4"/>
      <c r="AZ1526" s="4"/>
      <c r="BA1526" s="4"/>
      <c r="BB1526" s="1"/>
      <c r="BC1526" s="1"/>
      <c r="BD1526" s="1"/>
      <c r="BE1526" s="1"/>
      <c r="BF1526" s="1"/>
      <c r="BG1526" s="1"/>
      <c r="BH1526" s="1"/>
      <c r="BI1526" s="1"/>
    </row>
    <row r="1527" spans="1:206" x14ac:dyDescent="0.2">
      <c r="A1527" s="125">
        <f t="shared" si="824"/>
        <v>43418</v>
      </c>
      <c r="B1527" s="177">
        <f t="shared" si="809"/>
        <v>273164.7215562858</v>
      </c>
      <c r="C1527" s="3">
        <f t="shared" si="825"/>
        <v>36877237.410098583</v>
      </c>
      <c r="D1527" s="177">
        <f t="shared" si="826"/>
        <v>212942.52818035</v>
      </c>
      <c r="E1527" s="177">
        <f t="shared" si="827"/>
        <v>12013.623355200001</v>
      </c>
      <c r="F1527" s="178">
        <f t="shared" si="810"/>
        <v>200928.90482515001</v>
      </c>
      <c r="G1527" s="179">
        <f t="shared" si="828"/>
        <v>5080.83</v>
      </c>
      <c r="H1527" s="180">
        <f>IF(AND(N1527=1,N1526&gt;1),VLOOKUP(A1526,[1]Plan1!$CW$105:$CY$215,3),H1526)</f>
        <v>5103.6899999999996</v>
      </c>
      <c r="I1527" s="181">
        <f t="shared" si="811"/>
        <v>43356</v>
      </c>
      <c r="J1527" s="181">
        <f t="shared" si="829"/>
        <v>43386</v>
      </c>
      <c r="K1527" s="182">
        <f t="shared" si="812"/>
        <v>4.4992648838870775E-3</v>
      </c>
      <c r="L1527" s="213">
        <f t="shared" si="830"/>
        <v>43444</v>
      </c>
      <c r="M1527" s="183">
        <f t="shared" si="831"/>
        <v>19</v>
      </c>
      <c r="N1527" s="183">
        <f t="shared" si="813"/>
        <v>2</v>
      </c>
      <c r="O1527" s="177">
        <f t="shared" si="814"/>
        <v>1.0004726500000001</v>
      </c>
      <c r="P1527" s="184">
        <f t="shared" si="840"/>
        <v>1.0047997</v>
      </c>
      <c r="Q1527" s="184">
        <f t="shared" si="832"/>
        <v>1.2834514028077282</v>
      </c>
      <c r="R1527" s="177">
        <f t="shared" si="839"/>
        <v>1.28405802</v>
      </c>
      <c r="S1527" s="177">
        <f t="shared" si="833"/>
        <v>1.24951879</v>
      </c>
      <c r="T1527" s="177">
        <f t="shared" si="815"/>
        <v>266075.69015144999</v>
      </c>
      <c r="U1527" s="177">
        <f t="shared" si="816"/>
        <v>2997.6247631052443</v>
      </c>
      <c r="V1527" s="177">
        <f t="shared" si="817"/>
        <v>57075.466865400558</v>
      </c>
      <c r="W1527" s="177">
        <f t="shared" si="818"/>
        <v>273015.61980885582</v>
      </c>
      <c r="X1527" s="185">
        <f t="shared" si="819"/>
        <v>0</v>
      </c>
      <c r="Y1527" s="177">
        <f t="shared" si="820"/>
        <v>0</v>
      </c>
      <c r="Z1527" s="186">
        <f t="shared" si="821"/>
        <v>0</v>
      </c>
      <c r="AA1527" s="177">
        <f t="shared" si="834"/>
        <v>0</v>
      </c>
      <c r="AB1527" s="187">
        <f t="shared" si="835"/>
        <v>7.1215000000000001E-2</v>
      </c>
      <c r="AC1527" s="185">
        <f t="shared" si="822"/>
        <v>2</v>
      </c>
      <c r="AD1527" s="185">
        <v>252</v>
      </c>
      <c r="AE1527" s="184">
        <f t="shared" si="838"/>
        <v>1.000546129</v>
      </c>
      <c r="AF1527" s="177">
        <f t="shared" si="837"/>
        <v>145.31165057999999</v>
      </c>
      <c r="AG1527" s="177">
        <f t="shared" si="823"/>
        <v>149.10174742999999</v>
      </c>
      <c r="AH1527" s="188">
        <f t="shared" si="836"/>
        <v>0</v>
      </c>
      <c r="AI1527" s="188"/>
      <c r="AJ1527" s="188"/>
      <c r="AK1527" s="188"/>
      <c r="AL1527" s="8"/>
      <c r="AM1527" s="8"/>
      <c r="AN1527" s="13"/>
      <c r="AO1527" s="13"/>
      <c r="AP1527" s="13"/>
      <c r="AQ1527" s="13"/>
      <c r="AR1527" s="5"/>
      <c r="AS1527" s="17"/>
      <c r="AT1527" s="13"/>
      <c r="AU1527" s="17"/>
      <c r="AV1527" s="17"/>
      <c r="AW1527" s="25"/>
      <c r="AX1527" s="25"/>
      <c r="AY1527" s="18"/>
      <c r="AZ1527" s="18"/>
      <c r="BA1527" s="18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  <c r="FA1527" s="17"/>
      <c r="FB1527" s="17"/>
      <c r="FC1527" s="17"/>
      <c r="FD1527" s="17"/>
      <c r="FE1527" s="17"/>
      <c r="FF1527" s="17"/>
      <c r="FG1527" s="17"/>
      <c r="FH1527" s="17"/>
      <c r="FI1527" s="17"/>
      <c r="FJ1527" s="17"/>
      <c r="FK1527" s="17"/>
      <c r="FL1527" s="17"/>
      <c r="FM1527" s="17"/>
      <c r="FN1527" s="17"/>
      <c r="FO1527" s="17"/>
      <c r="FP1527" s="17"/>
      <c r="FQ1527" s="17"/>
      <c r="FR1527" s="17"/>
      <c r="FS1527" s="17"/>
      <c r="FT1527" s="17"/>
      <c r="FU1527" s="17"/>
      <c r="FV1527" s="17"/>
      <c r="FW1527" s="17"/>
      <c r="FX1527" s="17"/>
      <c r="FY1527" s="17"/>
      <c r="FZ1527" s="17"/>
      <c r="GA1527" s="17"/>
      <c r="GB1527" s="17"/>
      <c r="GC1527" s="17"/>
      <c r="GD1527" s="17"/>
      <c r="GE1527" s="17"/>
      <c r="GF1527" s="17"/>
      <c r="GG1527" s="17"/>
      <c r="GH1527" s="17"/>
      <c r="GI1527" s="17"/>
      <c r="GJ1527" s="17"/>
      <c r="GK1527" s="17"/>
      <c r="GL1527" s="17"/>
      <c r="GM1527" s="17"/>
      <c r="GN1527" s="17"/>
      <c r="GO1527" s="17"/>
      <c r="GP1527" s="17"/>
      <c r="GQ1527" s="17"/>
      <c r="GR1527" s="17"/>
      <c r="GS1527" s="17"/>
      <c r="GT1527" s="17"/>
      <c r="GU1527" s="17"/>
      <c r="GV1527" s="17"/>
      <c r="GW1527" s="17"/>
      <c r="GX1527" s="17"/>
    </row>
    <row r="1528" spans="1:206" x14ac:dyDescent="0.2">
      <c r="A1528" s="125">
        <f t="shared" si="824"/>
        <v>43419</v>
      </c>
      <c r="B1528" s="177">
        <f t="shared" si="809"/>
        <v>273300.31894223788</v>
      </c>
      <c r="C1528" s="3">
        <f t="shared" si="825"/>
        <v>36895543.057202116</v>
      </c>
      <c r="D1528" s="177">
        <f t="shared" si="826"/>
        <v>212942.52818035</v>
      </c>
      <c r="E1528" s="177">
        <f t="shared" si="827"/>
        <v>12013.623355200001</v>
      </c>
      <c r="F1528" s="178">
        <f t="shared" si="810"/>
        <v>200928.90482515001</v>
      </c>
      <c r="G1528" s="179">
        <f t="shared" si="828"/>
        <v>5080.83</v>
      </c>
      <c r="H1528" s="180">
        <f>IF(AND(N1528=1,N1527&gt;1),VLOOKUP(A1527,[1]Plan1!$CW$105:$CY$215,3),H1527)</f>
        <v>5103.6899999999996</v>
      </c>
      <c r="I1528" s="181">
        <f t="shared" si="811"/>
        <v>43356</v>
      </c>
      <c r="J1528" s="181">
        <f t="shared" si="829"/>
        <v>43386</v>
      </c>
      <c r="K1528" s="182">
        <f t="shared" si="812"/>
        <v>4.4992648838870775E-3</v>
      </c>
      <c r="L1528" s="213">
        <f t="shared" si="830"/>
        <v>43444</v>
      </c>
      <c r="M1528" s="183">
        <f t="shared" si="831"/>
        <v>19</v>
      </c>
      <c r="N1528" s="183">
        <f t="shared" si="813"/>
        <v>3</v>
      </c>
      <c r="O1528" s="177">
        <f t="shared" si="814"/>
        <v>1.0007090599999999</v>
      </c>
      <c r="P1528" s="184">
        <f t="shared" si="840"/>
        <v>1.0047997</v>
      </c>
      <c r="Q1528" s="184">
        <f t="shared" si="832"/>
        <v>1.2834514028077282</v>
      </c>
      <c r="R1528" s="177">
        <f t="shared" si="839"/>
        <v>1.2843614400000001</v>
      </c>
      <c r="S1528" s="177">
        <f t="shared" si="833"/>
        <v>1.24951879</v>
      </c>
      <c r="T1528" s="177">
        <f t="shared" si="815"/>
        <v>266075.69015144999</v>
      </c>
      <c r="U1528" s="177">
        <f t="shared" si="816"/>
        <v>2997.6247631052443</v>
      </c>
      <c r="V1528" s="177">
        <f t="shared" si="817"/>
        <v>57136.432713702619</v>
      </c>
      <c r="W1528" s="177">
        <f t="shared" si="818"/>
        <v>273076.58565715788</v>
      </c>
      <c r="X1528" s="185">
        <f t="shared" si="819"/>
        <v>0</v>
      </c>
      <c r="Y1528" s="177">
        <f t="shared" si="820"/>
        <v>0</v>
      </c>
      <c r="Z1528" s="186">
        <f t="shared" si="821"/>
        <v>0</v>
      </c>
      <c r="AA1528" s="177">
        <f t="shared" si="834"/>
        <v>0</v>
      </c>
      <c r="AB1528" s="187">
        <f t="shared" si="835"/>
        <v>7.1215000000000001E-2</v>
      </c>
      <c r="AC1528" s="185">
        <f t="shared" si="822"/>
        <v>3</v>
      </c>
      <c r="AD1528" s="185">
        <v>252</v>
      </c>
      <c r="AE1528" s="184">
        <f t="shared" si="838"/>
        <v>1.0008193059999999</v>
      </c>
      <c r="AF1528" s="177">
        <f t="shared" si="837"/>
        <v>217.99740939</v>
      </c>
      <c r="AG1528" s="177">
        <f t="shared" si="823"/>
        <v>223.73328508</v>
      </c>
      <c r="AH1528" s="188">
        <f t="shared" si="836"/>
        <v>0</v>
      </c>
      <c r="AI1528" s="188"/>
      <c r="AJ1528" s="188"/>
      <c r="AK1528" s="188"/>
      <c r="AL1528" s="8"/>
      <c r="AM1528" s="8"/>
      <c r="AN1528" s="8"/>
      <c r="AO1528" s="8"/>
      <c r="AP1528" s="8"/>
      <c r="AQ1528" s="8"/>
      <c r="AR1528" s="5"/>
      <c r="AS1528" s="1"/>
      <c r="AT1528" s="8"/>
      <c r="AU1528" s="1"/>
      <c r="AV1528" s="1"/>
      <c r="AW1528" s="3"/>
      <c r="AX1528" s="3"/>
      <c r="AY1528" s="4"/>
      <c r="AZ1528" s="4"/>
      <c r="BA1528" s="4"/>
      <c r="BB1528" s="1"/>
      <c r="BC1528" s="1"/>
      <c r="BD1528" s="1"/>
      <c r="BE1528" s="1"/>
      <c r="BF1528" s="1"/>
      <c r="BG1528" s="1"/>
      <c r="BH1528" s="1"/>
      <c r="BI1528" s="1"/>
    </row>
    <row r="1529" spans="1:206" x14ac:dyDescent="0.2">
      <c r="A1529" s="125">
        <f t="shared" si="824"/>
        <v>43420</v>
      </c>
      <c r="B1529" s="177">
        <f t="shared" si="809"/>
        <v>273300.31894223788</v>
      </c>
      <c r="C1529" s="3">
        <f t="shared" si="825"/>
        <v>36895543.057202116</v>
      </c>
      <c r="D1529" s="177">
        <f t="shared" si="826"/>
        <v>212942.52818035</v>
      </c>
      <c r="E1529" s="177">
        <f t="shared" si="827"/>
        <v>12013.623355200001</v>
      </c>
      <c r="F1529" s="178">
        <f t="shared" si="810"/>
        <v>200928.90482515001</v>
      </c>
      <c r="G1529" s="179">
        <f t="shared" si="828"/>
        <v>5080.83</v>
      </c>
      <c r="H1529" s="180">
        <f>IF(AND(N1529=1,N1528&gt;1),VLOOKUP(A1528,[1]Plan1!$CW$105:$CY$215,3),H1528)</f>
        <v>5103.6899999999996</v>
      </c>
      <c r="I1529" s="181">
        <f t="shared" si="811"/>
        <v>43356</v>
      </c>
      <c r="J1529" s="181">
        <f t="shared" si="829"/>
        <v>43386</v>
      </c>
      <c r="K1529" s="182">
        <f t="shared" si="812"/>
        <v>4.4992648838870775E-3</v>
      </c>
      <c r="L1529" s="213">
        <f t="shared" si="830"/>
        <v>43444</v>
      </c>
      <c r="M1529" s="183">
        <f t="shared" si="831"/>
        <v>19</v>
      </c>
      <c r="N1529" s="183">
        <f t="shared" si="813"/>
        <v>3</v>
      </c>
      <c r="O1529" s="177">
        <f t="shared" si="814"/>
        <v>1.0007090599999999</v>
      </c>
      <c r="P1529" s="184">
        <f t="shared" si="840"/>
        <v>1.0047997</v>
      </c>
      <c r="Q1529" s="184">
        <f t="shared" si="832"/>
        <v>1.2834514028077282</v>
      </c>
      <c r="R1529" s="177">
        <f t="shared" si="839"/>
        <v>1.2843614400000001</v>
      </c>
      <c r="S1529" s="177">
        <f t="shared" si="833"/>
        <v>1.24951879</v>
      </c>
      <c r="T1529" s="177">
        <f t="shared" si="815"/>
        <v>266075.69015144999</v>
      </c>
      <c r="U1529" s="177">
        <f t="shared" si="816"/>
        <v>2997.6247631052443</v>
      </c>
      <c r="V1529" s="177">
        <f t="shared" si="817"/>
        <v>57136.432713702619</v>
      </c>
      <c r="W1529" s="177">
        <f t="shared" si="818"/>
        <v>273076.58565715788</v>
      </c>
      <c r="X1529" s="185">
        <f t="shared" si="819"/>
        <v>0</v>
      </c>
      <c r="Y1529" s="177">
        <f t="shared" si="820"/>
        <v>0</v>
      </c>
      <c r="Z1529" s="186">
        <f t="shared" si="821"/>
        <v>0</v>
      </c>
      <c r="AA1529" s="177">
        <f t="shared" si="834"/>
        <v>0</v>
      </c>
      <c r="AB1529" s="187">
        <f t="shared" si="835"/>
        <v>7.1215000000000001E-2</v>
      </c>
      <c r="AC1529" s="185">
        <f t="shared" si="822"/>
        <v>3</v>
      </c>
      <c r="AD1529" s="185">
        <v>252</v>
      </c>
      <c r="AE1529" s="184">
        <f t="shared" si="838"/>
        <v>1.0008193059999999</v>
      </c>
      <c r="AF1529" s="177">
        <f t="shared" si="837"/>
        <v>217.99740939</v>
      </c>
      <c r="AG1529" s="177">
        <f t="shared" si="823"/>
        <v>223.73328508</v>
      </c>
      <c r="AH1529" s="188">
        <f t="shared" si="836"/>
        <v>0</v>
      </c>
      <c r="AI1529" s="188"/>
      <c r="AJ1529" s="188"/>
      <c r="AK1529" s="188"/>
      <c r="AL1529" s="8"/>
      <c r="AM1529" s="8"/>
      <c r="AN1529" s="8"/>
      <c r="AO1529" s="8"/>
      <c r="AP1529" s="8"/>
      <c r="AQ1529" s="8"/>
      <c r="AR1529" s="5"/>
      <c r="AS1529" s="1"/>
      <c r="AT1529" s="8"/>
      <c r="AU1529" s="1"/>
      <c r="AV1529" s="1"/>
      <c r="AW1529" s="3"/>
      <c r="AX1529" s="3"/>
      <c r="AY1529" s="4"/>
      <c r="AZ1529" s="4"/>
      <c r="BA1529" s="4"/>
      <c r="BB1529" s="1"/>
      <c r="BC1529" s="1"/>
      <c r="BD1529" s="1"/>
      <c r="BE1529" s="1"/>
      <c r="BF1529" s="1"/>
      <c r="BG1529" s="1"/>
      <c r="BH1529" s="1"/>
      <c r="BI1529" s="1"/>
    </row>
    <row r="1530" spans="1:206" x14ac:dyDescent="0.2">
      <c r="A1530" s="125">
        <f t="shared" si="824"/>
        <v>43421</v>
      </c>
      <c r="B1530" s="177">
        <f t="shared" si="809"/>
        <v>273435.98594119225</v>
      </c>
      <c r="C1530" s="3">
        <f t="shared" si="825"/>
        <v>36913858.102060951</v>
      </c>
      <c r="D1530" s="177">
        <f t="shared" si="826"/>
        <v>212942.52818035</v>
      </c>
      <c r="E1530" s="177">
        <f t="shared" si="827"/>
        <v>12013.623355200001</v>
      </c>
      <c r="F1530" s="178">
        <f t="shared" si="810"/>
        <v>200928.90482515001</v>
      </c>
      <c r="G1530" s="179">
        <f t="shared" si="828"/>
        <v>5080.83</v>
      </c>
      <c r="H1530" s="180">
        <f>IF(AND(N1530=1,N1529&gt;1),VLOOKUP(A1529,[1]Plan1!$CW$105:$CY$215,3),H1529)</f>
        <v>5103.6899999999996</v>
      </c>
      <c r="I1530" s="181">
        <f t="shared" si="811"/>
        <v>43356</v>
      </c>
      <c r="J1530" s="181">
        <f t="shared" si="829"/>
        <v>43386</v>
      </c>
      <c r="K1530" s="182">
        <f t="shared" si="812"/>
        <v>4.4992648838870775E-3</v>
      </c>
      <c r="L1530" s="213">
        <f t="shared" si="830"/>
        <v>43444</v>
      </c>
      <c r="M1530" s="183">
        <f t="shared" si="831"/>
        <v>19</v>
      </c>
      <c r="N1530" s="183">
        <f t="shared" si="813"/>
        <v>4</v>
      </c>
      <c r="O1530" s="177">
        <f t="shared" si="814"/>
        <v>1.0009455300000001</v>
      </c>
      <c r="P1530" s="184">
        <f t="shared" si="840"/>
        <v>1.0047997</v>
      </c>
      <c r="Q1530" s="184">
        <f t="shared" si="832"/>
        <v>1.2834514028077282</v>
      </c>
      <c r="R1530" s="177">
        <f t="shared" si="839"/>
        <v>1.2846649400000001</v>
      </c>
      <c r="S1530" s="177">
        <f t="shared" si="833"/>
        <v>1.24951879</v>
      </c>
      <c r="T1530" s="177">
        <f t="shared" si="815"/>
        <v>266075.69015144999</v>
      </c>
      <c r="U1530" s="177">
        <f t="shared" si="816"/>
        <v>2997.6247631052443</v>
      </c>
      <c r="V1530" s="177">
        <f t="shared" si="817"/>
        <v>57197.414636317051</v>
      </c>
      <c r="W1530" s="177">
        <f t="shared" si="818"/>
        <v>273137.56757977227</v>
      </c>
      <c r="X1530" s="185">
        <f t="shared" si="819"/>
        <v>0</v>
      </c>
      <c r="Y1530" s="177">
        <f t="shared" si="820"/>
        <v>0</v>
      </c>
      <c r="Z1530" s="186">
        <f t="shared" si="821"/>
        <v>0</v>
      </c>
      <c r="AA1530" s="177">
        <f t="shared" si="834"/>
        <v>0</v>
      </c>
      <c r="AB1530" s="187">
        <f t="shared" si="835"/>
        <v>7.1215000000000001E-2</v>
      </c>
      <c r="AC1530" s="185">
        <f t="shared" si="822"/>
        <v>4</v>
      </c>
      <c r="AD1530" s="185">
        <v>252</v>
      </c>
      <c r="AE1530" s="184">
        <f t="shared" si="838"/>
        <v>1.001092557</v>
      </c>
      <c r="AF1530" s="177">
        <f t="shared" si="837"/>
        <v>290.7028578</v>
      </c>
      <c r="AG1530" s="177">
        <f t="shared" si="823"/>
        <v>298.41836142</v>
      </c>
      <c r="AH1530" s="188">
        <f t="shared" si="836"/>
        <v>0</v>
      </c>
      <c r="AI1530" s="188"/>
      <c r="AJ1530" s="188"/>
      <c r="AK1530" s="188"/>
      <c r="AL1530" s="8"/>
      <c r="AM1530" s="8"/>
      <c r="AN1530" s="8"/>
      <c r="AO1530" s="8"/>
      <c r="AP1530" s="8"/>
      <c r="AQ1530" s="8"/>
      <c r="AR1530" s="5"/>
      <c r="AS1530" s="1"/>
      <c r="AT1530" s="8"/>
      <c r="AU1530" s="1"/>
      <c r="AV1530" s="1"/>
      <c r="AW1530" s="3"/>
      <c r="AX1530" s="3"/>
      <c r="AY1530" s="4"/>
      <c r="AZ1530" s="4"/>
      <c r="BA1530" s="4"/>
      <c r="BB1530" s="1"/>
      <c r="BC1530" s="1"/>
      <c r="BD1530" s="1"/>
      <c r="BE1530" s="1"/>
      <c r="BF1530" s="1"/>
      <c r="BG1530" s="1"/>
      <c r="BH1530" s="1"/>
      <c r="BI1530" s="1"/>
    </row>
    <row r="1531" spans="1:206" x14ac:dyDescent="0.2">
      <c r="A1531" s="125">
        <f t="shared" si="824"/>
        <v>43422</v>
      </c>
      <c r="B1531" s="177">
        <f t="shared" si="809"/>
        <v>273435.98594119225</v>
      </c>
      <c r="C1531" s="3">
        <f t="shared" si="825"/>
        <v>36913858.102060951</v>
      </c>
      <c r="D1531" s="177">
        <f t="shared" si="826"/>
        <v>212942.52818035</v>
      </c>
      <c r="E1531" s="177">
        <f t="shared" si="827"/>
        <v>12013.623355200001</v>
      </c>
      <c r="F1531" s="178">
        <f t="shared" si="810"/>
        <v>200928.90482515001</v>
      </c>
      <c r="G1531" s="179">
        <f t="shared" si="828"/>
        <v>5080.83</v>
      </c>
      <c r="H1531" s="180">
        <f>IF(AND(N1531=1,N1530&gt;1),VLOOKUP(A1530,[1]Plan1!$CW$105:$CY$215,3),H1530)</f>
        <v>5103.6899999999996</v>
      </c>
      <c r="I1531" s="181">
        <f t="shared" si="811"/>
        <v>43356</v>
      </c>
      <c r="J1531" s="181">
        <f t="shared" si="829"/>
        <v>43386</v>
      </c>
      <c r="K1531" s="182">
        <f t="shared" si="812"/>
        <v>4.4992648838870775E-3</v>
      </c>
      <c r="L1531" s="213">
        <f t="shared" si="830"/>
        <v>43444</v>
      </c>
      <c r="M1531" s="183">
        <f t="shared" si="831"/>
        <v>19</v>
      </c>
      <c r="N1531" s="183">
        <f t="shared" si="813"/>
        <v>4</v>
      </c>
      <c r="O1531" s="177">
        <f t="shared" si="814"/>
        <v>1.0009455300000001</v>
      </c>
      <c r="P1531" s="184">
        <f t="shared" si="840"/>
        <v>1.0047997</v>
      </c>
      <c r="Q1531" s="184">
        <f t="shared" si="832"/>
        <v>1.2834514028077282</v>
      </c>
      <c r="R1531" s="177">
        <f t="shared" si="839"/>
        <v>1.2846649400000001</v>
      </c>
      <c r="S1531" s="177">
        <f t="shared" si="833"/>
        <v>1.24951879</v>
      </c>
      <c r="T1531" s="177">
        <f t="shared" si="815"/>
        <v>266075.69015144999</v>
      </c>
      <c r="U1531" s="177">
        <f t="shared" si="816"/>
        <v>2997.6247631052443</v>
      </c>
      <c r="V1531" s="177">
        <f t="shared" si="817"/>
        <v>57197.414636317051</v>
      </c>
      <c r="W1531" s="177">
        <f t="shared" si="818"/>
        <v>273137.56757977227</v>
      </c>
      <c r="X1531" s="185">
        <f t="shared" si="819"/>
        <v>0</v>
      </c>
      <c r="Y1531" s="177">
        <f t="shared" si="820"/>
        <v>0</v>
      </c>
      <c r="Z1531" s="186">
        <f t="shared" si="821"/>
        <v>0</v>
      </c>
      <c r="AA1531" s="177">
        <f t="shared" si="834"/>
        <v>0</v>
      </c>
      <c r="AB1531" s="187">
        <f t="shared" si="835"/>
        <v>7.1215000000000001E-2</v>
      </c>
      <c r="AC1531" s="185">
        <f t="shared" si="822"/>
        <v>4</v>
      </c>
      <c r="AD1531" s="185">
        <v>252</v>
      </c>
      <c r="AE1531" s="184">
        <f t="shared" si="838"/>
        <v>1.001092557</v>
      </c>
      <c r="AF1531" s="177">
        <f t="shared" si="837"/>
        <v>290.7028578</v>
      </c>
      <c r="AG1531" s="177">
        <f t="shared" si="823"/>
        <v>298.41836142</v>
      </c>
      <c r="AH1531" s="188">
        <f t="shared" si="836"/>
        <v>0</v>
      </c>
      <c r="AI1531" s="188"/>
      <c r="AJ1531" s="188"/>
      <c r="AK1531" s="188"/>
      <c r="AL1531" s="8"/>
      <c r="AM1531" s="8"/>
      <c r="AN1531" s="8"/>
      <c r="AO1531" s="8"/>
      <c r="AP1531" s="8"/>
      <c r="AQ1531" s="8"/>
      <c r="AR1531" s="5"/>
      <c r="AS1531" s="1"/>
      <c r="AT1531" s="8"/>
      <c r="AU1531" s="1"/>
      <c r="AV1531" s="1"/>
      <c r="AW1531" s="3"/>
      <c r="AX1531" s="3"/>
      <c r="AY1531" s="4"/>
      <c r="AZ1531" s="4"/>
      <c r="BA1531" s="4"/>
      <c r="BB1531" s="1"/>
      <c r="BC1531" s="1"/>
      <c r="BD1531" s="1"/>
      <c r="BE1531" s="1"/>
      <c r="BF1531" s="1"/>
      <c r="BG1531" s="1"/>
      <c r="BH1531" s="1"/>
      <c r="BI1531" s="1"/>
    </row>
    <row r="1532" spans="1:206" x14ac:dyDescent="0.2">
      <c r="A1532" s="125">
        <f t="shared" si="824"/>
        <v>43423</v>
      </c>
      <c r="B1532" s="177">
        <f t="shared" si="809"/>
        <v>273435.98594119225</v>
      </c>
      <c r="C1532" s="3">
        <f t="shared" si="825"/>
        <v>36913858.102060951</v>
      </c>
      <c r="D1532" s="177">
        <f t="shared" si="826"/>
        <v>212942.52818035</v>
      </c>
      <c r="E1532" s="177">
        <f t="shared" si="827"/>
        <v>12013.623355200001</v>
      </c>
      <c r="F1532" s="178">
        <f t="shared" si="810"/>
        <v>200928.90482515001</v>
      </c>
      <c r="G1532" s="179">
        <f t="shared" si="828"/>
        <v>5080.83</v>
      </c>
      <c r="H1532" s="180">
        <f>IF(AND(N1532=1,N1531&gt;1),VLOOKUP(A1531,[1]Plan1!$CW$105:$CY$215,3),H1531)</f>
        <v>5103.6899999999996</v>
      </c>
      <c r="I1532" s="181">
        <f t="shared" si="811"/>
        <v>43356</v>
      </c>
      <c r="J1532" s="181">
        <f t="shared" si="829"/>
        <v>43386</v>
      </c>
      <c r="K1532" s="182">
        <f t="shared" si="812"/>
        <v>4.4992648838870775E-3</v>
      </c>
      <c r="L1532" s="213">
        <f t="shared" si="830"/>
        <v>43444</v>
      </c>
      <c r="M1532" s="183">
        <f t="shared" si="831"/>
        <v>19</v>
      </c>
      <c r="N1532" s="183">
        <f t="shared" si="813"/>
        <v>4</v>
      </c>
      <c r="O1532" s="177">
        <f t="shared" si="814"/>
        <v>1.0009455300000001</v>
      </c>
      <c r="P1532" s="184">
        <f t="shared" si="840"/>
        <v>1.0047997</v>
      </c>
      <c r="Q1532" s="184">
        <f t="shared" si="832"/>
        <v>1.2834514028077282</v>
      </c>
      <c r="R1532" s="177">
        <f t="shared" si="839"/>
        <v>1.2846649400000001</v>
      </c>
      <c r="S1532" s="177">
        <f t="shared" si="833"/>
        <v>1.24951879</v>
      </c>
      <c r="T1532" s="177">
        <f t="shared" si="815"/>
        <v>266075.69015144999</v>
      </c>
      <c r="U1532" s="177">
        <f t="shared" si="816"/>
        <v>2997.6247631052443</v>
      </c>
      <c r="V1532" s="177">
        <f t="shared" si="817"/>
        <v>57197.414636317051</v>
      </c>
      <c r="W1532" s="177">
        <f t="shared" si="818"/>
        <v>273137.56757977227</v>
      </c>
      <c r="X1532" s="185">
        <f t="shared" si="819"/>
        <v>0</v>
      </c>
      <c r="Y1532" s="177">
        <f t="shared" si="820"/>
        <v>0</v>
      </c>
      <c r="Z1532" s="186">
        <f t="shared" si="821"/>
        <v>0</v>
      </c>
      <c r="AA1532" s="177">
        <f t="shared" si="834"/>
        <v>0</v>
      </c>
      <c r="AB1532" s="187">
        <f t="shared" si="835"/>
        <v>7.1215000000000001E-2</v>
      </c>
      <c r="AC1532" s="185">
        <f t="shared" si="822"/>
        <v>4</v>
      </c>
      <c r="AD1532" s="185">
        <v>252</v>
      </c>
      <c r="AE1532" s="184">
        <f t="shared" si="838"/>
        <v>1.001092557</v>
      </c>
      <c r="AF1532" s="177">
        <f t="shared" si="837"/>
        <v>290.7028578</v>
      </c>
      <c r="AG1532" s="177">
        <f t="shared" si="823"/>
        <v>298.41836142</v>
      </c>
      <c r="AH1532" s="188">
        <f t="shared" si="836"/>
        <v>0</v>
      </c>
      <c r="AI1532" s="188"/>
      <c r="AJ1532" s="188"/>
      <c r="AK1532" s="188"/>
      <c r="AL1532" s="8"/>
      <c r="AM1532" s="8"/>
      <c r="AN1532" s="8"/>
      <c r="AO1532" s="8"/>
      <c r="AP1532" s="8"/>
      <c r="AQ1532" s="8"/>
      <c r="AR1532" s="5"/>
      <c r="AS1532" s="1"/>
      <c r="AT1532" s="8"/>
      <c r="AU1532" s="1"/>
      <c r="AV1532" s="1"/>
      <c r="AW1532" s="3"/>
      <c r="AX1532" s="3"/>
      <c r="AY1532" s="4"/>
      <c r="AZ1532" s="4"/>
      <c r="BA1532" s="4"/>
      <c r="BB1532" s="1"/>
      <c r="BC1532" s="1"/>
      <c r="BD1532" s="1"/>
      <c r="BE1532" s="1"/>
      <c r="BF1532" s="1"/>
      <c r="BG1532" s="1"/>
      <c r="BH1532" s="1"/>
      <c r="BI1532" s="1"/>
    </row>
    <row r="1533" spans="1:206" x14ac:dyDescent="0.2">
      <c r="A1533" s="125">
        <f t="shared" si="824"/>
        <v>43424</v>
      </c>
      <c r="B1533" s="177">
        <f t="shared" si="809"/>
        <v>273571.71882897097</v>
      </c>
      <c r="C1533" s="3">
        <f t="shared" si="825"/>
        <v>36932182.04191108</v>
      </c>
      <c r="D1533" s="177">
        <f t="shared" si="826"/>
        <v>212942.52818035</v>
      </c>
      <c r="E1533" s="177">
        <f t="shared" si="827"/>
        <v>12013.623355200001</v>
      </c>
      <c r="F1533" s="178">
        <f t="shared" si="810"/>
        <v>200928.90482515001</v>
      </c>
      <c r="G1533" s="179">
        <f t="shared" si="828"/>
        <v>5080.83</v>
      </c>
      <c r="H1533" s="180">
        <f>IF(AND(N1533=1,N1532&gt;1),VLOOKUP(A1532,[1]Plan1!$CW$105:$CY$215,3),H1532)</f>
        <v>5103.6899999999996</v>
      </c>
      <c r="I1533" s="181">
        <f t="shared" si="811"/>
        <v>43356</v>
      </c>
      <c r="J1533" s="181">
        <f t="shared" si="829"/>
        <v>43386</v>
      </c>
      <c r="K1533" s="182">
        <f t="shared" si="812"/>
        <v>4.4992648838870775E-3</v>
      </c>
      <c r="L1533" s="213">
        <f t="shared" si="830"/>
        <v>43444</v>
      </c>
      <c r="M1533" s="183">
        <f t="shared" si="831"/>
        <v>19</v>
      </c>
      <c r="N1533" s="183">
        <f t="shared" si="813"/>
        <v>5</v>
      </c>
      <c r="O1533" s="177">
        <f t="shared" si="814"/>
        <v>1.0011820499999999</v>
      </c>
      <c r="P1533" s="184">
        <f t="shared" si="840"/>
        <v>1.0047997</v>
      </c>
      <c r="Q1533" s="184">
        <f t="shared" si="832"/>
        <v>1.2834514028077282</v>
      </c>
      <c r="R1533" s="177">
        <f t="shared" si="839"/>
        <v>1.2849685</v>
      </c>
      <c r="S1533" s="177">
        <f t="shared" si="833"/>
        <v>1.24951879</v>
      </c>
      <c r="T1533" s="177">
        <f t="shared" si="815"/>
        <v>266075.69015144999</v>
      </c>
      <c r="U1533" s="177">
        <f t="shared" si="816"/>
        <v>2997.6247631052443</v>
      </c>
      <c r="V1533" s="177">
        <f t="shared" si="817"/>
        <v>57258.40861466575</v>
      </c>
      <c r="W1533" s="177">
        <f t="shared" si="818"/>
        <v>273198.561558121</v>
      </c>
      <c r="X1533" s="185">
        <f t="shared" si="819"/>
        <v>0</v>
      </c>
      <c r="Y1533" s="177">
        <f t="shared" si="820"/>
        <v>0</v>
      </c>
      <c r="Z1533" s="186">
        <f t="shared" si="821"/>
        <v>0</v>
      </c>
      <c r="AA1533" s="177">
        <f t="shared" si="834"/>
        <v>0</v>
      </c>
      <c r="AB1533" s="187">
        <f t="shared" si="835"/>
        <v>7.1215000000000001E-2</v>
      </c>
      <c r="AC1533" s="185">
        <f t="shared" si="822"/>
        <v>5</v>
      </c>
      <c r="AD1533" s="185">
        <v>252</v>
      </c>
      <c r="AE1533" s="184">
        <f t="shared" si="838"/>
        <v>1.0013658830000001</v>
      </c>
      <c r="AF1533" s="177">
        <f t="shared" si="837"/>
        <v>363.42826188999999</v>
      </c>
      <c r="AG1533" s="177">
        <f t="shared" si="823"/>
        <v>373.15727084999997</v>
      </c>
      <c r="AH1533" s="188">
        <f t="shared" si="836"/>
        <v>0</v>
      </c>
      <c r="AI1533" s="188"/>
      <c r="AJ1533" s="188"/>
      <c r="AK1533" s="188"/>
      <c r="AL1533" s="8"/>
      <c r="AM1533" s="8"/>
      <c r="AN1533" s="8"/>
      <c r="AO1533" s="8"/>
      <c r="AP1533" s="8"/>
      <c r="AQ1533" s="8"/>
      <c r="AR1533" s="5"/>
      <c r="AS1533" s="1"/>
      <c r="AT1533" s="8"/>
      <c r="AU1533" s="1"/>
      <c r="AV1533" s="1"/>
      <c r="AW1533" s="3"/>
      <c r="AX1533" s="3"/>
      <c r="AY1533" s="4"/>
      <c r="AZ1533" s="4"/>
      <c r="BA1533" s="4"/>
      <c r="BB1533" s="1"/>
      <c r="BC1533" s="1"/>
      <c r="BD1533" s="1"/>
      <c r="BE1533" s="1"/>
      <c r="BF1533" s="1"/>
      <c r="BG1533" s="1"/>
      <c r="BH1533" s="1"/>
      <c r="BI1533" s="1"/>
    </row>
    <row r="1534" spans="1:206" x14ac:dyDescent="0.2">
      <c r="A1534" s="125">
        <f t="shared" si="824"/>
        <v>43425</v>
      </c>
      <c r="B1534" s="177">
        <f t="shared" si="809"/>
        <v>273707.52138110209</v>
      </c>
      <c r="C1534" s="3">
        <f t="shared" si="825"/>
        <v>36950515.386448786</v>
      </c>
      <c r="D1534" s="177">
        <f t="shared" si="826"/>
        <v>212942.52818035</v>
      </c>
      <c r="E1534" s="177">
        <f t="shared" si="827"/>
        <v>12013.623355200001</v>
      </c>
      <c r="F1534" s="178">
        <f t="shared" si="810"/>
        <v>200928.90482515001</v>
      </c>
      <c r="G1534" s="179">
        <f t="shared" si="828"/>
        <v>5080.83</v>
      </c>
      <c r="H1534" s="180">
        <f>IF(AND(N1534=1,N1533&gt;1),VLOOKUP(A1533,[1]Plan1!$CW$105:$CY$215,3),H1533)</f>
        <v>5103.6899999999996</v>
      </c>
      <c r="I1534" s="181">
        <f t="shared" si="811"/>
        <v>43356</v>
      </c>
      <c r="J1534" s="181">
        <f t="shared" si="829"/>
        <v>43386</v>
      </c>
      <c r="K1534" s="182">
        <f t="shared" si="812"/>
        <v>4.4992648838870775E-3</v>
      </c>
      <c r="L1534" s="213">
        <f t="shared" si="830"/>
        <v>43444</v>
      </c>
      <c r="M1534" s="183">
        <f t="shared" si="831"/>
        <v>19</v>
      </c>
      <c r="N1534" s="183">
        <f t="shared" si="813"/>
        <v>6</v>
      </c>
      <c r="O1534" s="177">
        <f t="shared" si="814"/>
        <v>1.0014186300000001</v>
      </c>
      <c r="P1534" s="184">
        <f t="shared" si="840"/>
        <v>1.0047997</v>
      </c>
      <c r="Q1534" s="184">
        <f t="shared" si="832"/>
        <v>1.2834514028077282</v>
      </c>
      <c r="R1534" s="177">
        <f t="shared" si="839"/>
        <v>1.28527214</v>
      </c>
      <c r="S1534" s="177">
        <f t="shared" si="833"/>
        <v>1.24951879</v>
      </c>
      <c r="T1534" s="177">
        <f t="shared" si="815"/>
        <v>266075.69015144999</v>
      </c>
      <c r="U1534" s="177">
        <f t="shared" si="816"/>
        <v>2997.6247631052443</v>
      </c>
      <c r="V1534" s="177">
        <f t="shared" si="817"/>
        <v>57319.41866732687</v>
      </c>
      <c r="W1534" s="177">
        <f t="shared" si="818"/>
        <v>273259.57161078212</v>
      </c>
      <c r="X1534" s="185">
        <f t="shared" si="819"/>
        <v>0</v>
      </c>
      <c r="Y1534" s="177">
        <f t="shared" si="820"/>
        <v>0</v>
      </c>
      <c r="Z1534" s="186">
        <f t="shared" si="821"/>
        <v>0</v>
      </c>
      <c r="AA1534" s="177">
        <f t="shared" si="834"/>
        <v>0</v>
      </c>
      <c r="AB1534" s="187">
        <f t="shared" si="835"/>
        <v>7.1215000000000001E-2</v>
      </c>
      <c r="AC1534" s="185">
        <f t="shared" si="822"/>
        <v>6</v>
      </c>
      <c r="AD1534" s="185">
        <v>252</v>
      </c>
      <c r="AE1534" s="184">
        <f t="shared" si="838"/>
        <v>1.001639283</v>
      </c>
      <c r="AF1534" s="177">
        <f t="shared" si="837"/>
        <v>436.17335557000001</v>
      </c>
      <c r="AG1534" s="177">
        <f t="shared" si="823"/>
        <v>447.94977032000003</v>
      </c>
      <c r="AH1534" s="188">
        <f t="shared" si="836"/>
        <v>0</v>
      </c>
      <c r="AI1534" s="188"/>
      <c r="AJ1534" s="188"/>
      <c r="AK1534" s="188"/>
      <c r="AL1534" s="8"/>
      <c r="AM1534" s="8"/>
      <c r="AN1534" s="8"/>
      <c r="AO1534" s="8"/>
      <c r="AP1534" s="8"/>
      <c r="AQ1534" s="8"/>
      <c r="AR1534" s="5"/>
      <c r="AS1534" s="1"/>
      <c r="AT1534" s="8"/>
      <c r="AU1534" s="1"/>
      <c r="AV1534" s="1"/>
      <c r="AW1534" s="3"/>
      <c r="AX1534" s="3"/>
      <c r="AY1534" s="4"/>
      <c r="AZ1534" s="4"/>
      <c r="BA1534" s="4"/>
      <c r="BB1534" s="1"/>
      <c r="BC1534" s="1"/>
      <c r="BD1534" s="1"/>
      <c r="BE1534" s="1"/>
      <c r="BF1534" s="1"/>
      <c r="BG1534" s="1"/>
      <c r="BH1534" s="1"/>
      <c r="BI1534" s="1"/>
    </row>
    <row r="1535" spans="1:206" x14ac:dyDescent="0.2">
      <c r="A1535" s="125">
        <f t="shared" si="824"/>
        <v>43426</v>
      </c>
      <c r="B1535" s="177">
        <f t="shared" si="809"/>
        <v>273843.39389763563</v>
      </c>
      <c r="C1535" s="3">
        <f t="shared" si="825"/>
        <v>36968858.17618081</v>
      </c>
      <c r="D1535" s="177">
        <f t="shared" si="826"/>
        <v>212942.52818035</v>
      </c>
      <c r="E1535" s="177">
        <f t="shared" si="827"/>
        <v>12013.623355200001</v>
      </c>
      <c r="F1535" s="178">
        <f t="shared" si="810"/>
        <v>200928.90482515001</v>
      </c>
      <c r="G1535" s="179">
        <f t="shared" si="828"/>
        <v>5080.83</v>
      </c>
      <c r="H1535" s="180">
        <f>IF(AND(N1535=1,N1534&gt;1),VLOOKUP(A1534,[1]Plan1!$CW$105:$CY$215,3),H1534)</f>
        <v>5103.6899999999996</v>
      </c>
      <c r="I1535" s="181">
        <f t="shared" si="811"/>
        <v>43356</v>
      </c>
      <c r="J1535" s="181">
        <f t="shared" si="829"/>
        <v>43386</v>
      </c>
      <c r="K1535" s="182">
        <f t="shared" si="812"/>
        <v>4.4992648838870775E-3</v>
      </c>
      <c r="L1535" s="213">
        <f t="shared" si="830"/>
        <v>43444</v>
      </c>
      <c r="M1535" s="183">
        <f t="shared" si="831"/>
        <v>19</v>
      </c>
      <c r="N1535" s="183">
        <f t="shared" si="813"/>
        <v>7</v>
      </c>
      <c r="O1535" s="177">
        <f t="shared" si="814"/>
        <v>1.0016552700000001</v>
      </c>
      <c r="P1535" s="184">
        <f t="shared" si="840"/>
        <v>1.0047997</v>
      </c>
      <c r="Q1535" s="184">
        <f t="shared" si="832"/>
        <v>1.2834514028077282</v>
      </c>
      <c r="R1535" s="177">
        <f t="shared" si="839"/>
        <v>1.28557586</v>
      </c>
      <c r="S1535" s="177">
        <f t="shared" si="833"/>
        <v>1.24951879</v>
      </c>
      <c r="T1535" s="177">
        <f t="shared" si="815"/>
        <v>266075.69015144999</v>
      </c>
      <c r="U1535" s="177">
        <f t="shared" si="816"/>
        <v>2997.6247631052443</v>
      </c>
      <c r="V1535" s="177">
        <f t="shared" si="817"/>
        <v>57380.444794300369</v>
      </c>
      <c r="W1535" s="177">
        <f t="shared" si="818"/>
        <v>273320.59773775563</v>
      </c>
      <c r="X1535" s="185">
        <f t="shared" si="819"/>
        <v>0</v>
      </c>
      <c r="Y1535" s="177">
        <f t="shared" si="820"/>
        <v>0</v>
      </c>
      <c r="Z1535" s="186">
        <f t="shared" si="821"/>
        <v>0</v>
      </c>
      <c r="AA1535" s="177">
        <f t="shared" si="834"/>
        <v>0</v>
      </c>
      <c r="AB1535" s="187">
        <f t="shared" si="835"/>
        <v>7.1215000000000001E-2</v>
      </c>
      <c r="AC1535" s="185">
        <f t="shared" si="822"/>
        <v>7</v>
      </c>
      <c r="AD1535" s="185">
        <v>252</v>
      </c>
      <c r="AE1535" s="184">
        <f t="shared" si="838"/>
        <v>1.001912758</v>
      </c>
      <c r="AF1535" s="177">
        <f t="shared" si="837"/>
        <v>508.93840494</v>
      </c>
      <c r="AG1535" s="177">
        <f t="shared" si="823"/>
        <v>522.79615988</v>
      </c>
      <c r="AH1535" s="188">
        <f t="shared" si="836"/>
        <v>0</v>
      </c>
      <c r="AI1535" s="188"/>
      <c r="AJ1535" s="188"/>
      <c r="AK1535" s="188"/>
      <c r="AL1535" s="8"/>
      <c r="AM1535" s="8"/>
      <c r="AN1535" s="8"/>
      <c r="AO1535" s="8"/>
      <c r="AP1535" s="8"/>
      <c r="AQ1535" s="8"/>
      <c r="AR1535" s="5"/>
      <c r="AS1535" s="1"/>
      <c r="AT1535" s="8"/>
      <c r="AU1535" s="1"/>
      <c r="AV1535" s="1"/>
      <c r="AW1535" s="3"/>
      <c r="AX1535" s="3"/>
      <c r="AY1535" s="4"/>
      <c r="AZ1535" s="4"/>
      <c r="BA1535" s="4"/>
      <c r="BB1535" s="1"/>
      <c r="BC1535" s="1"/>
      <c r="BD1535" s="1"/>
      <c r="BE1535" s="1"/>
      <c r="BF1535" s="1"/>
      <c r="BG1535" s="1"/>
      <c r="BH1535" s="1"/>
      <c r="BI1535" s="1"/>
    </row>
    <row r="1536" spans="1:206" x14ac:dyDescent="0.2">
      <c r="A1536" s="125">
        <f t="shared" si="824"/>
        <v>43427</v>
      </c>
      <c r="B1536" s="177">
        <f t="shared" si="809"/>
        <v>273979.33237812342</v>
      </c>
      <c r="C1536" s="3">
        <f t="shared" si="825"/>
        <v>36987209.871046662</v>
      </c>
      <c r="D1536" s="177">
        <f t="shared" si="826"/>
        <v>212942.52818035</v>
      </c>
      <c r="E1536" s="177">
        <f t="shared" si="827"/>
        <v>12013.623355200001</v>
      </c>
      <c r="F1536" s="178">
        <f t="shared" si="810"/>
        <v>200928.90482515001</v>
      </c>
      <c r="G1536" s="179">
        <f t="shared" si="828"/>
        <v>5080.83</v>
      </c>
      <c r="H1536" s="180">
        <f>IF(AND(N1536=1,N1535&gt;1),VLOOKUP(A1535,[1]Plan1!$CW$105:$CY$215,3),H1535)</f>
        <v>5103.6899999999996</v>
      </c>
      <c r="I1536" s="181">
        <f t="shared" si="811"/>
        <v>43356</v>
      </c>
      <c r="J1536" s="181">
        <f t="shared" si="829"/>
        <v>43386</v>
      </c>
      <c r="K1536" s="182">
        <f t="shared" si="812"/>
        <v>4.4992648838870775E-3</v>
      </c>
      <c r="L1536" s="213">
        <f t="shared" si="830"/>
        <v>43444</v>
      </c>
      <c r="M1536" s="183">
        <f t="shared" si="831"/>
        <v>19</v>
      </c>
      <c r="N1536" s="183">
        <f t="shared" si="813"/>
        <v>8</v>
      </c>
      <c r="O1536" s="177">
        <f t="shared" si="814"/>
        <v>1.00189196</v>
      </c>
      <c r="P1536" s="184">
        <f t="shared" si="840"/>
        <v>1.0047997</v>
      </c>
      <c r="Q1536" s="184">
        <f t="shared" si="832"/>
        <v>1.2834514028077282</v>
      </c>
      <c r="R1536" s="177">
        <f t="shared" si="839"/>
        <v>1.2858796400000001</v>
      </c>
      <c r="S1536" s="177">
        <f t="shared" si="833"/>
        <v>1.24951879</v>
      </c>
      <c r="T1536" s="177">
        <f t="shared" si="815"/>
        <v>266075.69015144999</v>
      </c>
      <c r="U1536" s="177">
        <f t="shared" si="816"/>
        <v>2997.6247631052443</v>
      </c>
      <c r="V1536" s="177">
        <f t="shared" si="817"/>
        <v>57441.482977008171</v>
      </c>
      <c r="W1536" s="177">
        <f t="shared" si="818"/>
        <v>273381.63592046342</v>
      </c>
      <c r="X1536" s="185">
        <f t="shared" si="819"/>
        <v>0</v>
      </c>
      <c r="Y1536" s="177">
        <f t="shared" si="820"/>
        <v>0</v>
      </c>
      <c r="Z1536" s="186">
        <f t="shared" si="821"/>
        <v>0</v>
      </c>
      <c r="AA1536" s="177">
        <f t="shared" si="834"/>
        <v>0</v>
      </c>
      <c r="AB1536" s="187">
        <f t="shared" si="835"/>
        <v>7.1215000000000001E-2</v>
      </c>
      <c r="AC1536" s="185">
        <f t="shared" si="822"/>
        <v>8</v>
      </c>
      <c r="AD1536" s="185">
        <v>252</v>
      </c>
      <c r="AE1536" s="184">
        <f t="shared" si="838"/>
        <v>1.002186308</v>
      </c>
      <c r="AF1536" s="177">
        <f t="shared" si="837"/>
        <v>581.72340998000004</v>
      </c>
      <c r="AG1536" s="177">
        <f t="shared" si="823"/>
        <v>597.69645765999996</v>
      </c>
      <c r="AH1536" s="188">
        <f t="shared" si="836"/>
        <v>0</v>
      </c>
      <c r="AI1536" s="188"/>
      <c r="AJ1536" s="188"/>
      <c r="AK1536" s="188"/>
      <c r="AL1536" s="8"/>
      <c r="AM1536" s="8"/>
      <c r="AN1536" s="8"/>
      <c r="AO1536" s="8"/>
      <c r="AP1536" s="8"/>
      <c r="AQ1536" s="8"/>
      <c r="AR1536" s="5"/>
      <c r="AS1536" s="1"/>
      <c r="AT1536" s="8"/>
      <c r="AU1536" s="1"/>
      <c r="AV1536" s="1"/>
      <c r="AW1536" s="3"/>
      <c r="AX1536" s="3"/>
      <c r="AY1536" s="4"/>
      <c r="AZ1536" s="4"/>
      <c r="BA1536" s="4"/>
      <c r="BB1536" s="1"/>
      <c r="BC1536" s="1"/>
      <c r="BD1536" s="1"/>
      <c r="BE1536" s="1"/>
      <c r="BF1536" s="1"/>
      <c r="BG1536" s="1"/>
      <c r="BH1536" s="1"/>
      <c r="BI1536" s="1"/>
    </row>
    <row r="1537" spans="1:61" x14ac:dyDescent="0.2">
      <c r="A1537" s="125">
        <f t="shared" si="824"/>
        <v>43428</v>
      </c>
      <c r="B1537" s="177">
        <f t="shared" si="809"/>
        <v>274115.33858698449</v>
      </c>
      <c r="C1537" s="3">
        <f t="shared" si="825"/>
        <v>37005570.70924291</v>
      </c>
      <c r="D1537" s="177">
        <f t="shared" si="826"/>
        <v>212942.52818035</v>
      </c>
      <c r="E1537" s="177">
        <f t="shared" si="827"/>
        <v>12013.623355200001</v>
      </c>
      <c r="F1537" s="178">
        <f t="shared" si="810"/>
        <v>200928.90482515001</v>
      </c>
      <c r="G1537" s="179">
        <f t="shared" si="828"/>
        <v>5080.83</v>
      </c>
      <c r="H1537" s="180">
        <f>IF(AND(N1537=1,N1536&gt;1),VLOOKUP(A1536,[1]Plan1!$CW$105:$CY$215,3),H1536)</f>
        <v>5103.6899999999996</v>
      </c>
      <c r="I1537" s="181">
        <f t="shared" si="811"/>
        <v>43356</v>
      </c>
      <c r="J1537" s="181">
        <f t="shared" si="829"/>
        <v>43386</v>
      </c>
      <c r="K1537" s="182">
        <f t="shared" si="812"/>
        <v>4.4992648838870775E-3</v>
      </c>
      <c r="L1537" s="213">
        <f t="shared" si="830"/>
        <v>43444</v>
      </c>
      <c r="M1537" s="183">
        <f t="shared" si="831"/>
        <v>19</v>
      </c>
      <c r="N1537" s="183">
        <f t="shared" si="813"/>
        <v>9</v>
      </c>
      <c r="O1537" s="177">
        <f t="shared" si="814"/>
        <v>1.00212871</v>
      </c>
      <c r="P1537" s="184">
        <f t="shared" si="840"/>
        <v>1.0047997</v>
      </c>
      <c r="Q1537" s="184">
        <f t="shared" si="832"/>
        <v>1.2834514028077282</v>
      </c>
      <c r="R1537" s="177">
        <f t="shared" si="839"/>
        <v>1.28618349</v>
      </c>
      <c r="S1537" s="177">
        <f t="shared" si="833"/>
        <v>1.24951879</v>
      </c>
      <c r="T1537" s="177">
        <f t="shared" si="815"/>
        <v>266075.69015144999</v>
      </c>
      <c r="U1537" s="177">
        <f t="shared" si="816"/>
        <v>2997.6247631052443</v>
      </c>
      <c r="V1537" s="177">
        <f t="shared" si="817"/>
        <v>57502.535224739266</v>
      </c>
      <c r="W1537" s="177">
        <f t="shared" si="818"/>
        <v>273442.68816819449</v>
      </c>
      <c r="X1537" s="185">
        <f t="shared" si="819"/>
        <v>0</v>
      </c>
      <c r="Y1537" s="177">
        <f t="shared" si="820"/>
        <v>0</v>
      </c>
      <c r="Z1537" s="186">
        <f t="shared" si="821"/>
        <v>0</v>
      </c>
      <c r="AA1537" s="177">
        <f t="shared" si="834"/>
        <v>0</v>
      </c>
      <c r="AB1537" s="187">
        <f t="shared" si="835"/>
        <v>7.1215000000000001E-2</v>
      </c>
      <c r="AC1537" s="185">
        <f t="shared" si="822"/>
        <v>9</v>
      </c>
      <c r="AD1537" s="185">
        <v>252</v>
      </c>
      <c r="AE1537" s="184">
        <f t="shared" si="838"/>
        <v>1.0024599320000001</v>
      </c>
      <c r="AF1537" s="177">
        <f t="shared" si="837"/>
        <v>654.52810462000002</v>
      </c>
      <c r="AG1537" s="177">
        <f t="shared" si="823"/>
        <v>672.65041879</v>
      </c>
      <c r="AH1537" s="188">
        <f t="shared" si="836"/>
        <v>0</v>
      </c>
      <c r="AI1537" s="188"/>
      <c r="AJ1537" s="188"/>
      <c r="AK1537" s="188"/>
      <c r="AL1537" s="8"/>
      <c r="AM1537" s="8"/>
      <c r="AN1537" s="8"/>
      <c r="AO1537" s="8"/>
      <c r="AP1537" s="8"/>
      <c r="AQ1537" s="8"/>
      <c r="AR1537" s="5"/>
      <c r="AS1537" s="1"/>
      <c r="AT1537" s="8"/>
      <c r="AU1537" s="1"/>
      <c r="AV1537" s="1"/>
      <c r="AW1537" s="3"/>
      <c r="AX1537" s="3"/>
      <c r="AY1537" s="4"/>
      <c r="AZ1537" s="4"/>
      <c r="BA1537" s="4"/>
      <c r="BB1537" s="1"/>
      <c r="BC1537" s="1"/>
      <c r="BD1537" s="1"/>
      <c r="BE1537" s="1"/>
      <c r="BF1537" s="1"/>
      <c r="BG1537" s="1"/>
      <c r="BH1537" s="1"/>
      <c r="BI1537" s="1"/>
    </row>
    <row r="1538" spans="1:61" x14ac:dyDescent="0.2">
      <c r="A1538" s="125">
        <f t="shared" si="824"/>
        <v>43429</v>
      </c>
      <c r="B1538" s="177">
        <f t="shared" si="809"/>
        <v>274115.33858698449</v>
      </c>
      <c r="C1538" s="3">
        <f t="shared" si="825"/>
        <v>37005570.70924291</v>
      </c>
      <c r="D1538" s="177">
        <f t="shared" si="826"/>
        <v>212942.52818035</v>
      </c>
      <c r="E1538" s="177">
        <f t="shared" si="827"/>
        <v>12013.623355200001</v>
      </c>
      <c r="F1538" s="178">
        <f t="shared" si="810"/>
        <v>200928.90482515001</v>
      </c>
      <c r="G1538" s="179">
        <f t="shared" si="828"/>
        <v>5080.83</v>
      </c>
      <c r="H1538" s="180">
        <f>IF(AND(N1538=1,N1537&gt;1),VLOOKUP(A1537,[1]Plan1!$CW$105:$CY$215,3),H1537)</f>
        <v>5103.6899999999996</v>
      </c>
      <c r="I1538" s="181">
        <f t="shared" si="811"/>
        <v>43356</v>
      </c>
      <c r="J1538" s="181">
        <f t="shared" si="829"/>
        <v>43386</v>
      </c>
      <c r="K1538" s="182">
        <f t="shared" si="812"/>
        <v>4.4992648838870775E-3</v>
      </c>
      <c r="L1538" s="213">
        <f t="shared" si="830"/>
        <v>43444</v>
      </c>
      <c r="M1538" s="183">
        <f t="shared" si="831"/>
        <v>19</v>
      </c>
      <c r="N1538" s="183">
        <f t="shared" si="813"/>
        <v>9</v>
      </c>
      <c r="O1538" s="177">
        <f t="shared" si="814"/>
        <v>1.00212871</v>
      </c>
      <c r="P1538" s="184">
        <f t="shared" si="840"/>
        <v>1.0047997</v>
      </c>
      <c r="Q1538" s="184">
        <f t="shared" si="832"/>
        <v>1.2834514028077282</v>
      </c>
      <c r="R1538" s="177">
        <f t="shared" si="839"/>
        <v>1.28618349</v>
      </c>
      <c r="S1538" s="177">
        <f t="shared" si="833"/>
        <v>1.24951879</v>
      </c>
      <c r="T1538" s="177">
        <f t="shared" si="815"/>
        <v>266075.69015144999</v>
      </c>
      <c r="U1538" s="177">
        <f t="shared" si="816"/>
        <v>2997.6247631052443</v>
      </c>
      <c r="V1538" s="177">
        <f t="shared" si="817"/>
        <v>57502.535224739266</v>
      </c>
      <c r="W1538" s="177">
        <f t="shared" si="818"/>
        <v>273442.68816819449</v>
      </c>
      <c r="X1538" s="185">
        <f t="shared" si="819"/>
        <v>0</v>
      </c>
      <c r="Y1538" s="177">
        <f t="shared" si="820"/>
        <v>0</v>
      </c>
      <c r="Z1538" s="186">
        <f t="shared" si="821"/>
        <v>0</v>
      </c>
      <c r="AA1538" s="177">
        <f t="shared" si="834"/>
        <v>0</v>
      </c>
      <c r="AB1538" s="187">
        <f t="shared" si="835"/>
        <v>7.1215000000000001E-2</v>
      </c>
      <c r="AC1538" s="185">
        <f t="shared" si="822"/>
        <v>9</v>
      </c>
      <c r="AD1538" s="185">
        <v>252</v>
      </c>
      <c r="AE1538" s="184">
        <f t="shared" si="838"/>
        <v>1.0024599320000001</v>
      </c>
      <c r="AF1538" s="177">
        <f t="shared" si="837"/>
        <v>654.52810462000002</v>
      </c>
      <c r="AG1538" s="177">
        <f t="shared" si="823"/>
        <v>672.65041879</v>
      </c>
      <c r="AH1538" s="188">
        <f t="shared" si="836"/>
        <v>0</v>
      </c>
      <c r="AI1538" s="188"/>
      <c r="AJ1538" s="188"/>
      <c r="AK1538" s="188"/>
      <c r="AL1538" s="8"/>
      <c r="AM1538" s="8"/>
      <c r="AN1538" s="8"/>
      <c r="AO1538" s="8"/>
      <c r="AP1538" s="8"/>
      <c r="AQ1538" s="8"/>
      <c r="AR1538" s="5"/>
      <c r="AS1538" s="1"/>
      <c r="AT1538" s="8"/>
      <c r="AU1538" s="1"/>
      <c r="AV1538" s="1"/>
      <c r="AW1538" s="3"/>
      <c r="AX1538" s="3"/>
      <c r="AY1538" s="4"/>
      <c r="AZ1538" s="4"/>
      <c r="BA1538" s="4"/>
      <c r="BB1538" s="1"/>
      <c r="BC1538" s="1"/>
      <c r="BD1538" s="1"/>
      <c r="BE1538" s="1"/>
      <c r="BF1538" s="1"/>
      <c r="BG1538" s="1"/>
      <c r="BH1538" s="1"/>
      <c r="BI1538" s="1"/>
    </row>
    <row r="1539" spans="1:61" x14ac:dyDescent="0.2">
      <c r="A1539" s="125">
        <f t="shared" si="824"/>
        <v>43430</v>
      </c>
      <c r="B1539" s="177">
        <f t="shared" si="809"/>
        <v>274115.33858698449</v>
      </c>
      <c r="C1539" s="3">
        <f t="shared" si="825"/>
        <v>37005570.70924291</v>
      </c>
      <c r="D1539" s="177">
        <f t="shared" si="826"/>
        <v>212942.52818035</v>
      </c>
      <c r="E1539" s="177">
        <f t="shared" si="827"/>
        <v>12013.623355200001</v>
      </c>
      <c r="F1539" s="178">
        <f t="shared" si="810"/>
        <v>200928.90482515001</v>
      </c>
      <c r="G1539" s="179">
        <f t="shared" si="828"/>
        <v>5080.83</v>
      </c>
      <c r="H1539" s="180">
        <f>IF(AND(N1539=1,N1538&gt;1),VLOOKUP(A1538,[1]Plan1!$CW$105:$CY$215,3),H1538)</f>
        <v>5103.6899999999996</v>
      </c>
      <c r="I1539" s="181">
        <f t="shared" si="811"/>
        <v>43356</v>
      </c>
      <c r="J1539" s="181">
        <f t="shared" si="829"/>
        <v>43386</v>
      </c>
      <c r="K1539" s="182">
        <f t="shared" si="812"/>
        <v>4.4992648838870775E-3</v>
      </c>
      <c r="L1539" s="213">
        <f t="shared" si="830"/>
        <v>43444</v>
      </c>
      <c r="M1539" s="183">
        <f t="shared" si="831"/>
        <v>19</v>
      </c>
      <c r="N1539" s="183">
        <f t="shared" si="813"/>
        <v>9</v>
      </c>
      <c r="O1539" s="177">
        <f t="shared" si="814"/>
        <v>1.00212871</v>
      </c>
      <c r="P1539" s="184">
        <f t="shared" si="840"/>
        <v>1.0047997</v>
      </c>
      <c r="Q1539" s="184">
        <f t="shared" si="832"/>
        <v>1.2834514028077282</v>
      </c>
      <c r="R1539" s="177">
        <f t="shared" si="839"/>
        <v>1.28618349</v>
      </c>
      <c r="S1539" s="177">
        <f t="shared" si="833"/>
        <v>1.24951879</v>
      </c>
      <c r="T1539" s="177">
        <f t="shared" si="815"/>
        <v>266075.69015144999</v>
      </c>
      <c r="U1539" s="177">
        <f t="shared" si="816"/>
        <v>2997.6247631052443</v>
      </c>
      <c r="V1539" s="177">
        <f t="shared" si="817"/>
        <v>57502.535224739266</v>
      </c>
      <c r="W1539" s="177">
        <f t="shared" si="818"/>
        <v>273442.68816819449</v>
      </c>
      <c r="X1539" s="185">
        <f t="shared" si="819"/>
        <v>0</v>
      </c>
      <c r="Y1539" s="177">
        <f t="shared" si="820"/>
        <v>0</v>
      </c>
      <c r="Z1539" s="186">
        <f t="shared" si="821"/>
        <v>0</v>
      </c>
      <c r="AA1539" s="177">
        <f t="shared" si="834"/>
        <v>0</v>
      </c>
      <c r="AB1539" s="187">
        <f t="shared" si="835"/>
        <v>7.1215000000000001E-2</v>
      </c>
      <c r="AC1539" s="185">
        <f t="shared" si="822"/>
        <v>9</v>
      </c>
      <c r="AD1539" s="185">
        <v>252</v>
      </c>
      <c r="AE1539" s="184">
        <f t="shared" si="838"/>
        <v>1.0024599320000001</v>
      </c>
      <c r="AF1539" s="177">
        <f t="shared" si="837"/>
        <v>654.52810462000002</v>
      </c>
      <c r="AG1539" s="177">
        <f t="shared" si="823"/>
        <v>672.65041879</v>
      </c>
      <c r="AH1539" s="188">
        <f t="shared" si="836"/>
        <v>0</v>
      </c>
      <c r="AI1539" s="188"/>
      <c r="AJ1539" s="188"/>
      <c r="AK1539" s="188"/>
      <c r="AL1539" s="8"/>
      <c r="AM1539" s="8"/>
      <c r="AN1539" s="8"/>
      <c r="AO1539" s="8"/>
      <c r="AP1539" s="8"/>
      <c r="AQ1539" s="8"/>
      <c r="AR1539" s="5"/>
      <c r="AS1539" s="1"/>
      <c r="AT1539" s="8"/>
      <c r="AU1539" s="1"/>
      <c r="AV1539" s="1"/>
      <c r="AW1539" s="3"/>
      <c r="AX1539" s="3"/>
      <c r="AY1539" s="4"/>
      <c r="AZ1539" s="4"/>
      <c r="BA1539" s="4"/>
      <c r="BB1539" s="1"/>
      <c r="BC1539" s="1"/>
      <c r="BD1539" s="1"/>
      <c r="BE1539" s="1"/>
      <c r="BF1539" s="1"/>
      <c r="BG1539" s="1"/>
      <c r="BH1539" s="1"/>
      <c r="BI1539" s="1"/>
    </row>
    <row r="1540" spans="1:61" x14ac:dyDescent="0.2">
      <c r="A1540" s="125">
        <f t="shared" si="824"/>
        <v>43431</v>
      </c>
      <c r="B1540" s="177">
        <f t="shared" si="809"/>
        <v>274251.41282280895</v>
      </c>
      <c r="C1540" s="3">
        <f t="shared" si="825"/>
        <v>37023940.731079206</v>
      </c>
      <c r="D1540" s="177">
        <f t="shared" si="826"/>
        <v>212942.52818035</v>
      </c>
      <c r="E1540" s="177">
        <f t="shared" si="827"/>
        <v>12013.623355200001</v>
      </c>
      <c r="F1540" s="178">
        <f t="shared" si="810"/>
        <v>200928.90482515001</v>
      </c>
      <c r="G1540" s="179">
        <f t="shared" si="828"/>
        <v>5080.83</v>
      </c>
      <c r="H1540" s="180">
        <f>IF(AND(N1540=1,N1539&gt;1),VLOOKUP(A1539,[1]Plan1!$CW$105:$CY$215,3),H1539)</f>
        <v>5103.6899999999996</v>
      </c>
      <c r="I1540" s="181">
        <f t="shared" si="811"/>
        <v>43356</v>
      </c>
      <c r="J1540" s="181">
        <f t="shared" si="829"/>
        <v>43386</v>
      </c>
      <c r="K1540" s="182">
        <f t="shared" si="812"/>
        <v>4.4992648838870775E-3</v>
      </c>
      <c r="L1540" s="213">
        <f t="shared" si="830"/>
        <v>43444</v>
      </c>
      <c r="M1540" s="183">
        <f t="shared" si="831"/>
        <v>19</v>
      </c>
      <c r="N1540" s="183">
        <f t="shared" si="813"/>
        <v>10</v>
      </c>
      <c r="O1540" s="177">
        <f t="shared" si="814"/>
        <v>1.00236551</v>
      </c>
      <c r="P1540" s="184">
        <f t="shared" si="840"/>
        <v>1.0047997</v>
      </c>
      <c r="Q1540" s="184">
        <f t="shared" si="832"/>
        <v>1.2834514028077282</v>
      </c>
      <c r="R1540" s="177">
        <f t="shared" si="839"/>
        <v>1.2864874100000001</v>
      </c>
      <c r="S1540" s="177">
        <f t="shared" si="833"/>
        <v>1.24951879</v>
      </c>
      <c r="T1540" s="177">
        <f t="shared" si="815"/>
        <v>266075.69015144999</v>
      </c>
      <c r="U1540" s="177">
        <f t="shared" si="816"/>
        <v>2997.6247631052443</v>
      </c>
      <c r="V1540" s="177">
        <f t="shared" si="817"/>
        <v>57563.601537493749</v>
      </c>
      <c r="W1540" s="177">
        <f t="shared" si="818"/>
        <v>273503.75448094896</v>
      </c>
      <c r="X1540" s="185">
        <f t="shared" si="819"/>
        <v>0</v>
      </c>
      <c r="Y1540" s="177">
        <f t="shared" si="820"/>
        <v>0</v>
      </c>
      <c r="Z1540" s="186">
        <f t="shared" si="821"/>
        <v>0</v>
      </c>
      <c r="AA1540" s="177">
        <f t="shared" si="834"/>
        <v>0</v>
      </c>
      <c r="AB1540" s="187">
        <f t="shared" si="835"/>
        <v>7.1215000000000001E-2</v>
      </c>
      <c r="AC1540" s="185">
        <f t="shared" si="822"/>
        <v>10</v>
      </c>
      <c r="AD1540" s="185">
        <v>252</v>
      </c>
      <c r="AE1540" s="184">
        <f t="shared" si="838"/>
        <v>1.0027336309999999</v>
      </c>
      <c r="AF1540" s="177">
        <f t="shared" si="837"/>
        <v>727.35275493999995</v>
      </c>
      <c r="AG1540" s="177">
        <f t="shared" si="823"/>
        <v>747.65834185999995</v>
      </c>
      <c r="AH1540" s="188">
        <f t="shared" si="836"/>
        <v>0</v>
      </c>
      <c r="AI1540" s="188"/>
      <c r="AJ1540" s="188"/>
      <c r="AK1540" s="188"/>
      <c r="AL1540" s="8"/>
      <c r="AM1540" s="8"/>
      <c r="AN1540" s="8"/>
      <c r="AO1540" s="8"/>
      <c r="AP1540" s="8"/>
      <c r="AQ1540" s="8"/>
      <c r="AR1540" s="5"/>
      <c r="AS1540" s="1"/>
      <c r="AT1540" s="8"/>
      <c r="AU1540" s="1"/>
      <c r="AV1540" s="1"/>
      <c r="AW1540" s="3"/>
      <c r="AX1540" s="3"/>
      <c r="AY1540" s="4"/>
      <c r="AZ1540" s="4"/>
      <c r="BA1540" s="4"/>
      <c r="BB1540" s="1"/>
      <c r="BC1540" s="1"/>
      <c r="BD1540" s="1"/>
      <c r="BE1540" s="1"/>
      <c r="BF1540" s="1"/>
      <c r="BG1540" s="1"/>
      <c r="BH1540" s="1"/>
      <c r="BI1540" s="1"/>
    </row>
    <row r="1541" spans="1:61" x14ac:dyDescent="0.2">
      <c r="A1541" s="125">
        <f t="shared" si="824"/>
        <v>43432</v>
      </c>
      <c r="B1541" s="177">
        <f t="shared" si="809"/>
        <v>274387.5571262358</v>
      </c>
      <c r="C1541" s="3">
        <f t="shared" si="825"/>
        <v>37042320.212041833</v>
      </c>
      <c r="D1541" s="177">
        <f t="shared" si="826"/>
        <v>212942.52818035</v>
      </c>
      <c r="E1541" s="177">
        <f t="shared" si="827"/>
        <v>12013.623355200001</v>
      </c>
      <c r="F1541" s="178">
        <f t="shared" si="810"/>
        <v>200928.90482515001</v>
      </c>
      <c r="G1541" s="179">
        <f t="shared" si="828"/>
        <v>5080.83</v>
      </c>
      <c r="H1541" s="180">
        <f>IF(AND(N1541=1,N1540&gt;1),VLOOKUP(A1540,[1]Plan1!$CW$105:$CY$215,3),H1540)</f>
        <v>5103.6899999999996</v>
      </c>
      <c r="I1541" s="181">
        <f t="shared" si="811"/>
        <v>43356</v>
      </c>
      <c r="J1541" s="181">
        <f t="shared" si="829"/>
        <v>43386</v>
      </c>
      <c r="K1541" s="182">
        <f t="shared" si="812"/>
        <v>4.4992648838870775E-3</v>
      </c>
      <c r="L1541" s="213">
        <f t="shared" si="830"/>
        <v>43444</v>
      </c>
      <c r="M1541" s="183">
        <f t="shared" si="831"/>
        <v>19</v>
      </c>
      <c r="N1541" s="183">
        <f t="shared" si="813"/>
        <v>11</v>
      </c>
      <c r="O1541" s="177">
        <f t="shared" si="814"/>
        <v>1.00260237</v>
      </c>
      <c r="P1541" s="184">
        <f t="shared" si="840"/>
        <v>1.0047997</v>
      </c>
      <c r="Q1541" s="184">
        <f t="shared" si="832"/>
        <v>1.2834514028077282</v>
      </c>
      <c r="R1541" s="177">
        <f t="shared" si="839"/>
        <v>1.28679141</v>
      </c>
      <c r="S1541" s="177">
        <f t="shared" si="833"/>
        <v>1.24951879</v>
      </c>
      <c r="T1541" s="177">
        <f t="shared" si="815"/>
        <v>266075.69015144999</v>
      </c>
      <c r="U1541" s="177">
        <f t="shared" si="816"/>
        <v>2997.6247631052443</v>
      </c>
      <c r="V1541" s="177">
        <f t="shared" si="817"/>
        <v>57624.683924560566</v>
      </c>
      <c r="W1541" s="177">
        <f t="shared" si="818"/>
        <v>273564.83686801582</v>
      </c>
      <c r="X1541" s="185">
        <f t="shared" si="819"/>
        <v>0</v>
      </c>
      <c r="Y1541" s="177">
        <f t="shared" si="820"/>
        <v>0</v>
      </c>
      <c r="Z1541" s="186">
        <f t="shared" si="821"/>
        <v>0</v>
      </c>
      <c r="AA1541" s="177">
        <f t="shared" si="834"/>
        <v>0</v>
      </c>
      <c r="AB1541" s="187">
        <f t="shared" si="835"/>
        <v>7.1215000000000001E-2</v>
      </c>
      <c r="AC1541" s="185">
        <f t="shared" si="822"/>
        <v>11</v>
      </c>
      <c r="AD1541" s="185">
        <v>252</v>
      </c>
      <c r="AE1541" s="184">
        <f t="shared" si="838"/>
        <v>1.003007405</v>
      </c>
      <c r="AF1541" s="177">
        <f t="shared" si="837"/>
        <v>800.19736092999995</v>
      </c>
      <c r="AG1541" s="177">
        <f t="shared" si="823"/>
        <v>822.72025822000001</v>
      </c>
      <c r="AH1541" s="188">
        <f t="shared" si="836"/>
        <v>0</v>
      </c>
      <c r="AI1541" s="188"/>
      <c r="AJ1541" s="188"/>
      <c r="AK1541" s="188"/>
      <c r="AL1541" s="8"/>
      <c r="AM1541" s="8"/>
      <c r="AN1541" s="8"/>
      <c r="AO1541" s="8"/>
      <c r="AP1541" s="8"/>
      <c r="AQ1541" s="8"/>
      <c r="AR1541" s="5"/>
      <c r="AS1541" s="1"/>
      <c r="AT1541" s="8"/>
      <c r="AU1541" s="1"/>
      <c r="AV1541" s="1"/>
      <c r="AW1541" s="3"/>
      <c r="AX1541" s="3"/>
      <c r="AY1541" s="4"/>
      <c r="AZ1541" s="4"/>
      <c r="BA1541" s="4"/>
      <c r="BB1541" s="1"/>
      <c r="BC1541" s="1"/>
      <c r="BD1541" s="1"/>
      <c r="BE1541" s="1"/>
      <c r="BF1541" s="1"/>
      <c r="BG1541" s="1"/>
      <c r="BH1541" s="1"/>
      <c r="BI1541" s="1"/>
    </row>
    <row r="1542" spans="1:61" x14ac:dyDescent="0.2">
      <c r="A1542" s="125">
        <f t="shared" si="824"/>
        <v>43433</v>
      </c>
      <c r="B1542" s="177">
        <f t="shared" si="809"/>
        <v>274523.77125056507</v>
      </c>
      <c r="C1542" s="3">
        <f t="shared" si="825"/>
        <v>37060709.118826285</v>
      </c>
      <c r="D1542" s="177">
        <f t="shared" si="826"/>
        <v>212942.52818035</v>
      </c>
      <c r="E1542" s="177">
        <f t="shared" si="827"/>
        <v>12013.623355200001</v>
      </c>
      <c r="F1542" s="178">
        <f t="shared" si="810"/>
        <v>200928.90482515001</v>
      </c>
      <c r="G1542" s="179">
        <f t="shared" si="828"/>
        <v>5080.83</v>
      </c>
      <c r="H1542" s="180">
        <f>IF(AND(N1542=1,N1541&gt;1),VLOOKUP(A1541,[1]Plan1!$CW$105:$CY$215,3),H1541)</f>
        <v>5103.6899999999996</v>
      </c>
      <c r="I1542" s="181">
        <f t="shared" si="811"/>
        <v>43356</v>
      </c>
      <c r="J1542" s="181">
        <f t="shared" si="829"/>
        <v>43386</v>
      </c>
      <c r="K1542" s="182">
        <f t="shared" si="812"/>
        <v>4.4992648838870775E-3</v>
      </c>
      <c r="L1542" s="213">
        <f t="shared" si="830"/>
        <v>43444</v>
      </c>
      <c r="M1542" s="183">
        <f t="shared" si="831"/>
        <v>19</v>
      </c>
      <c r="N1542" s="183">
        <f t="shared" si="813"/>
        <v>12</v>
      </c>
      <c r="O1542" s="177">
        <f t="shared" si="814"/>
        <v>1.00283929</v>
      </c>
      <c r="P1542" s="184">
        <f t="shared" si="840"/>
        <v>1.0047997</v>
      </c>
      <c r="Q1542" s="184">
        <f t="shared" si="832"/>
        <v>1.2834514028077282</v>
      </c>
      <c r="R1542" s="177">
        <f t="shared" si="839"/>
        <v>1.28709549</v>
      </c>
      <c r="S1542" s="177">
        <f t="shared" si="833"/>
        <v>1.24951879</v>
      </c>
      <c r="T1542" s="177">
        <f t="shared" si="815"/>
        <v>266075.69015144999</v>
      </c>
      <c r="U1542" s="177">
        <f t="shared" si="816"/>
        <v>2997.6247631052443</v>
      </c>
      <c r="V1542" s="177">
        <f t="shared" si="817"/>
        <v>57685.782385939805</v>
      </c>
      <c r="W1542" s="177">
        <f t="shared" si="818"/>
        <v>273625.93532939506</v>
      </c>
      <c r="X1542" s="185">
        <f t="shared" si="819"/>
        <v>0</v>
      </c>
      <c r="Y1542" s="177">
        <f t="shared" si="820"/>
        <v>0</v>
      </c>
      <c r="Z1542" s="186">
        <f t="shared" si="821"/>
        <v>0</v>
      </c>
      <c r="AA1542" s="177">
        <f t="shared" si="834"/>
        <v>0</v>
      </c>
      <c r="AB1542" s="187">
        <f t="shared" si="835"/>
        <v>7.1215000000000001E-2</v>
      </c>
      <c r="AC1542" s="185">
        <f t="shared" si="822"/>
        <v>12</v>
      </c>
      <c r="AD1542" s="185">
        <v>252</v>
      </c>
      <c r="AE1542" s="184">
        <f t="shared" si="838"/>
        <v>1.0032812529999999</v>
      </c>
      <c r="AF1542" s="177">
        <f t="shared" si="837"/>
        <v>873.06165653000005</v>
      </c>
      <c r="AG1542" s="177">
        <f t="shared" si="823"/>
        <v>897.83592117000001</v>
      </c>
      <c r="AH1542" s="188">
        <f t="shared" si="836"/>
        <v>0</v>
      </c>
      <c r="AI1542" s="188"/>
      <c r="AJ1542" s="188"/>
      <c r="AK1542" s="188"/>
      <c r="AL1542" s="8"/>
      <c r="AM1542" s="8"/>
      <c r="AN1542" s="8"/>
      <c r="AO1542" s="8"/>
      <c r="AP1542" s="8"/>
      <c r="AQ1542" s="8"/>
      <c r="AR1542" s="5"/>
      <c r="AS1542" s="1"/>
      <c r="AT1542" s="8"/>
      <c r="AU1542" s="1"/>
      <c r="AV1542" s="1"/>
      <c r="AW1542" s="3"/>
      <c r="AX1542" s="3"/>
      <c r="AY1542" s="4"/>
      <c r="AZ1542" s="4"/>
      <c r="BA1542" s="4"/>
      <c r="BB1542" s="1"/>
      <c r="BC1542" s="1"/>
      <c r="BD1542" s="1"/>
      <c r="BE1542" s="1"/>
      <c r="BF1542" s="1"/>
      <c r="BG1542" s="1"/>
      <c r="BH1542" s="1"/>
      <c r="BI1542" s="1"/>
    </row>
    <row r="1543" spans="1:61" x14ac:dyDescent="0.2">
      <c r="A1543" s="125">
        <f t="shared" si="824"/>
        <v>43434</v>
      </c>
      <c r="B1543" s="177">
        <f t="shared" si="809"/>
        <v>274660.05173709855</v>
      </c>
      <c r="C1543" s="3">
        <f t="shared" si="825"/>
        <v>37079106.984508306</v>
      </c>
      <c r="D1543" s="177">
        <f t="shared" si="826"/>
        <v>212942.52818035</v>
      </c>
      <c r="E1543" s="177">
        <f t="shared" si="827"/>
        <v>12013.623355200001</v>
      </c>
      <c r="F1543" s="178">
        <f t="shared" si="810"/>
        <v>200928.90482515001</v>
      </c>
      <c r="G1543" s="179">
        <f t="shared" si="828"/>
        <v>5080.83</v>
      </c>
      <c r="H1543" s="180">
        <f>IF(AND(N1543=1,N1542&gt;1),VLOOKUP(A1542,[1]Plan1!$CW$105:$CY$215,3),H1542)</f>
        <v>5103.6899999999996</v>
      </c>
      <c r="I1543" s="181">
        <f t="shared" si="811"/>
        <v>43356</v>
      </c>
      <c r="J1543" s="181">
        <f t="shared" si="829"/>
        <v>43386</v>
      </c>
      <c r="K1543" s="182">
        <f t="shared" si="812"/>
        <v>4.4992648838870775E-3</v>
      </c>
      <c r="L1543" s="213">
        <f t="shared" si="830"/>
        <v>43444</v>
      </c>
      <c r="M1543" s="183">
        <f t="shared" si="831"/>
        <v>19</v>
      </c>
      <c r="N1543" s="183">
        <f t="shared" si="813"/>
        <v>13</v>
      </c>
      <c r="O1543" s="177">
        <f t="shared" si="814"/>
        <v>1.0030762600000001</v>
      </c>
      <c r="P1543" s="184">
        <f t="shared" si="840"/>
        <v>1.0047997</v>
      </c>
      <c r="Q1543" s="184">
        <f t="shared" si="832"/>
        <v>1.2834514028077282</v>
      </c>
      <c r="R1543" s="177">
        <f t="shared" si="839"/>
        <v>1.2873996299999999</v>
      </c>
      <c r="S1543" s="177">
        <f t="shared" si="833"/>
        <v>1.24951879</v>
      </c>
      <c r="T1543" s="177">
        <f t="shared" si="815"/>
        <v>266075.69015144999</v>
      </c>
      <c r="U1543" s="177">
        <f t="shared" si="816"/>
        <v>2997.6247631052443</v>
      </c>
      <c r="V1543" s="177">
        <f t="shared" si="817"/>
        <v>57746.892903053311</v>
      </c>
      <c r="W1543" s="177">
        <f t="shared" si="818"/>
        <v>273687.04584650852</v>
      </c>
      <c r="X1543" s="185">
        <f t="shared" si="819"/>
        <v>0</v>
      </c>
      <c r="Y1543" s="177">
        <f t="shared" si="820"/>
        <v>0</v>
      </c>
      <c r="Z1543" s="186">
        <f t="shared" si="821"/>
        <v>0</v>
      </c>
      <c r="AA1543" s="177">
        <f t="shared" si="834"/>
        <v>0</v>
      </c>
      <c r="AB1543" s="187">
        <f t="shared" si="835"/>
        <v>7.1215000000000001E-2</v>
      </c>
      <c r="AC1543" s="185">
        <f t="shared" si="822"/>
        <v>13</v>
      </c>
      <c r="AD1543" s="185">
        <v>252</v>
      </c>
      <c r="AE1543" s="184">
        <f t="shared" si="838"/>
        <v>1.003555177</v>
      </c>
      <c r="AF1543" s="177">
        <f t="shared" si="837"/>
        <v>945.94617387999995</v>
      </c>
      <c r="AG1543" s="177">
        <f t="shared" si="823"/>
        <v>973.00589059000004</v>
      </c>
      <c r="AH1543" s="188">
        <f t="shared" si="836"/>
        <v>0</v>
      </c>
      <c r="AI1543" s="188"/>
      <c r="AJ1543" s="188"/>
      <c r="AK1543" s="188"/>
      <c r="AL1543" s="8"/>
      <c r="AM1543" s="8"/>
      <c r="AN1543" s="8"/>
      <c r="AO1543" s="8"/>
      <c r="AP1543" s="8"/>
      <c r="AQ1543" s="8"/>
      <c r="AR1543" s="5"/>
      <c r="AS1543" s="1"/>
      <c r="AT1543" s="8"/>
      <c r="AU1543" s="1"/>
      <c r="AV1543" s="1"/>
      <c r="AW1543" s="3"/>
      <c r="AX1543" s="3"/>
      <c r="AY1543" s="4"/>
      <c r="AZ1543" s="4"/>
      <c r="BA1543" s="4"/>
      <c r="BB1543" s="1"/>
      <c r="BC1543" s="1"/>
      <c r="BD1543" s="1"/>
      <c r="BE1543" s="1"/>
      <c r="BF1543" s="1"/>
      <c r="BG1543" s="1"/>
      <c r="BH1543" s="1"/>
      <c r="BI1543" s="1"/>
    </row>
    <row r="1544" spans="1:61" x14ac:dyDescent="0.2">
      <c r="A1544" s="125">
        <f t="shared" si="824"/>
        <v>43435</v>
      </c>
      <c r="B1544" s="177">
        <f t="shared" si="809"/>
        <v>274796.3980621564</v>
      </c>
      <c r="C1544" s="3">
        <f t="shared" si="825"/>
        <v>37097513.738391116</v>
      </c>
      <c r="D1544" s="177">
        <f t="shared" si="826"/>
        <v>212942.52818035</v>
      </c>
      <c r="E1544" s="177">
        <f t="shared" si="827"/>
        <v>12013.623355200001</v>
      </c>
      <c r="F1544" s="178">
        <f t="shared" si="810"/>
        <v>200928.90482515001</v>
      </c>
      <c r="G1544" s="179">
        <f t="shared" si="828"/>
        <v>5080.83</v>
      </c>
      <c r="H1544" s="180">
        <f>IF(AND(N1544=1,N1543&gt;1),VLOOKUP(A1543,[1]Plan1!$CW$105:$CY$215,3),H1543)</f>
        <v>5103.6899999999996</v>
      </c>
      <c r="I1544" s="181">
        <f t="shared" si="811"/>
        <v>43356</v>
      </c>
      <c r="J1544" s="181">
        <f t="shared" si="829"/>
        <v>43386</v>
      </c>
      <c r="K1544" s="182">
        <f t="shared" si="812"/>
        <v>4.4992648838870775E-3</v>
      </c>
      <c r="L1544" s="213">
        <f t="shared" si="830"/>
        <v>43444</v>
      </c>
      <c r="M1544" s="183">
        <f t="shared" si="831"/>
        <v>19</v>
      </c>
      <c r="N1544" s="183">
        <f t="shared" si="813"/>
        <v>14</v>
      </c>
      <c r="O1544" s="177">
        <f t="shared" si="814"/>
        <v>1.00331328</v>
      </c>
      <c r="P1544" s="184">
        <f t="shared" si="840"/>
        <v>1.0047997</v>
      </c>
      <c r="Q1544" s="184">
        <f t="shared" si="832"/>
        <v>1.2834514028077282</v>
      </c>
      <c r="R1544" s="177">
        <f t="shared" si="839"/>
        <v>1.2877038300000001</v>
      </c>
      <c r="S1544" s="177">
        <f t="shared" si="833"/>
        <v>1.24951879</v>
      </c>
      <c r="T1544" s="177">
        <f t="shared" si="815"/>
        <v>266075.69015144999</v>
      </c>
      <c r="U1544" s="177">
        <f t="shared" si="816"/>
        <v>2997.6247631052443</v>
      </c>
      <c r="V1544" s="177">
        <f t="shared" si="817"/>
        <v>57808.015475901157</v>
      </c>
      <c r="W1544" s="177">
        <f t="shared" si="818"/>
        <v>273748.1684193564</v>
      </c>
      <c r="X1544" s="185">
        <f t="shared" si="819"/>
        <v>0</v>
      </c>
      <c r="Y1544" s="177">
        <f t="shared" si="820"/>
        <v>0</v>
      </c>
      <c r="Z1544" s="186">
        <f t="shared" si="821"/>
        <v>0</v>
      </c>
      <c r="AA1544" s="177">
        <f t="shared" si="834"/>
        <v>0</v>
      </c>
      <c r="AB1544" s="187">
        <f t="shared" si="835"/>
        <v>7.1215000000000001E-2</v>
      </c>
      <c r="AC1544" s="185">
        <f t="shared" si="822"/>
        <v>14</v>
      </c>
      <c r="AD1544" s="185">
        <v>252</v>
      </c>
      <c r="AE1544" s="184">
        <f t="shared" si="838"/>
        <v>1.0038291749999999</v>
      </c>
      <c r="AF1544" s="177">
        <f t="shared" si="837"/>
        <v>1018.8503808299999</v>
      </c>
      <c r="AG1544" s="177">
        <f t="shared" si="823"/>
        <v>1048.2296428</v>
      </c>
      <c r="AH1544" s="188">
        <f t="shared" si="836"/>
        <v>0</v>
      </c>
      <c r="AI1544" s="188"/>
      <c r="AJ1544" s="188"/>
      <c r="AK1544" s="188"/>
      <c r="AL1544" s="8"/>
      <c r="AM1544" s="8"/>
      <c r="AN1544" s="8"/>
      <c r="AO1544" s="8"/>
      <c r="AP1544" s="8"/>
      <c r="AQ1544" s="8"/>
      <c r="AR1544" s="5"/>
      <c r="AS1544" s="1"/>
      <c r="AT1544" s="8"/>
      <c r="AU1544" s="1"/>
      <c r="AV1544" s="1"/>
      <c r="AW1544" s="3"/>
      <c r="AX1544" s="3"/>
      <c r="AY1544" s="4"/>
      <c r="AZ1544" s="4"/>
      <c r="BA1544" s="4"/>
      <c r="BB1544" s="1"/>
      <c r="BC1544" s="1"/>
      <c r="BD1544" s="1"/>
      <c r="BE1544" s="1"/>
      <c r="BF1544" s="1"/>
      <c r="BG1544" s="1"/>
      <c r="BH1544" s="1"/>
      <c r="BI1544" s="1"/>
    </row>
    <row r="1545" spans="1:61" x14ac:dyDescent="0.2">
      <c r="A1545" s="125">
        <f t="shared" si="824"/>
        <v>43436</v>
      </c>
      <c r="B1545" s="177">
        <f t="shared" si="809"/>
        <v>274796.3980621564</v>
      </c>
      <c r="C1545" s="3">
        <f t="shared" si="825"/>
        <v>37097513.738391116</v>
      </c>
      <c r="D1545" s="177">
        <f t="shared" si="826"/>
        <v>212942.52818035</v>
      </c>
      <c r="E1545" s="177">
        <f t="shared" si="827"/>
        <v>12013.623355200001</v>
      </c>
      <c r="F1545" s="178">
        <f t="shared" si="810"/>
        <v>200928.90482515001</v>
      </c>
      <c r="G1545" s="179">
        <f t="shared" si="828"/>
        <v>5080.83</v>
      </c>
      <c r="H1545" s="180">
        <f>IF(AND(N1545=1,N1544&gt;1),VLOOKUP(A1544,[1]Plan1!$CW$105:$CY$215,3),H1544)</f>
        <v>5103.6899999999996</v>
      </c>
      <c r="I1545" s="181">
        <f t="shared" si="811"/>
        <v>43356</v>
      </c>
      <c r="J1545" s="181">
        <f t="shared" si="829"/>
        <v>43386</v>
      </c>
      <c r="K1545" s="182">
        <f t="shared" si="812"/>
        <v>4.4992648838870775E-3</v>
      </c>
      <c r="L1545" s="213">
        <f t="shared" si="830"/>
        <v>43444</v>
      </c>
      <c r="M1545" s="183">
        <f t="shared" si="831"/>
        <v>19</v>
      </c>
      <c r="N1545" s="183">
        <f t="shared" si="813"/>
        <v>14</v>
      </c>
      <c r="O1545" s="177">
        <f t="shared" si="814"/>
        <v>1.00331328</v>
      </c>
      <c r="P1545" s="184">
        <f t="shared" si="840"/>
        <v>1.0047997</v>
      </c>
      <c r="Q1545" s="184">
        <f t="shared" si="832"/>
        <v>1.2834514028077282</v>
      </c>
      <c r="R1545" s="177">
        <f t="shared" si="839"/>
        <v>1.2877038300000001</v>
      </c>
      <c r="S1545" s="177">
        <f t="shared" si="833"/>
        <v>1.24951879</v>
      </c>
      <c r="T1545" s="177">
        <f t="shared" si="815"/>
        <v>266075.69015144999</v>
      </c>
      <c r="U1545" s="177">
        <f t="shared" si="816"/>
        <v>2997.6247631052443</v>
      </c>
      <c r="V1545" s="177">
        <f t="shared" si="817"/>
        <v>57808.015475901157</v>
      </c>
      <c r="W1545" s="177">
        <f t="shared" si="818"/>
        <v>273748.1684193564</v>
      </c>
      <c r="X1545" s="185">
        <f t="shared" si="819"/>
        <v>0</v>
      </c>
      <c r="Y1545" s="177">
        <f t="shared" si="820"/>
        <v>0</v>
      </c>
      <c r="Z1545" s="186">
        <f t="shared" si="821"/>
        <v>0</v>
      </c>
      <c r="AA1545" s="177">
        <f t="shared" si="834"/>
        <v>0</v>
      </c>
      <c r="AB1545" s="187">
        <f t="shared" si="835"/>
        <v>7.1215000000000001E-2</v>
      </c>
      <c r="AC1545" s="185">
        <f t="shared" si="822"/>
        <v>14</v>
      </c>
      <c r="AD1545" s="185">
        <v>252</v>
      </c>
      <c r="AE1545" s="184">
        <f t="shared" si="838"/>
        <v>1.0038291749999999</v>
      </c>
      <c r="AF1545" s="177">
        <f t="shared" si="837"/>
        <v>1018.8503808299999</v>
      </c>
      <c r="AG1545" s="177">
        <f t="shared" si="823"/>
        <v>1048.2296428</v>
      </c>
      <c r="AH1545" s="188">
        <f t="shared" si="836"/>
        <v>0</v>
      </c>
      <c r="AI1545" s="188"/>
      <c r="AJ1545" s="188"/>
      <c r="AK1545" s="188"/>
      <c r="AL1545" s="8"/>
      <c r="AM1545" s="8"/>
      <c r="AN1545" s="8"/>
      <c r="AO1545" s="8"/>
      <c r="AP1545" s="8"/>
      <c r="AQ1545" s="8"/>
      <c r="AR1545" s="5"/>
      <c r="AS1545" s="1"/>
      <c r="AT1545" s="8"/>
      <c r="AU1545" s="1"/>
      <c r="AV1545" s="1"/>
      <c r="AW1545" s="3"/>
      <c r="AX1545" s="3"/>
      <c r="AY1545" s="4"/>
      <c r="AZ1545" s="4"/>
      <c r="BA1545" s="4"/>
      <c r="BB1545" s="1"/>
      <c r="BC1545" s="1"/>
      <c r="BD1545" s="1"/>
      <c r="BE1545" s="1"/>
      <c r="BF1545" s="1"/>
      <c r="BG1545" s="1"/>
      <c r="BH1545" s="1"/>
      <c r="BI1545" s="1"/>
    </row>
    <row r="1546" spans="1:61" x14ac:dyDescent="0.2">
      <c r="A1546" s="125">
        <f t="shared" si="824"/>
        <v>43437</v>
      </c>
      <c r="B1546" s="177">
        <f t="shared" ref="B1546:B1609" si="841">(W1546+AG1546)</f>
        <v>274796.3980621564</v>
      </c>
      <c r="C1546" s="3">
        <f t="shared" si="825"/>
        <v>37097513.738391116</v>
      </c>
      <c r="D1546" s="177">
        <f t="shared" si="826"/>
        <v>212942.52818035</v>
      </c>
      <c r="E1546" s="177">
        <f t="shared" si="827"/>
        <v>12013.623355200001</v>
      </c>
      <c r="F1546" s="178">
        <f t="shared" ref="F1546:F1609" si="842">(D1546-E1546)</f>
        <v>200928.90482515001</v>
      </c>
      <c r="G1546" s="179">
        <f t="shared" si="828"/>
        <v>5080.83</v>
      </c>
      <c r="H1546" s="180">
        <f>IF(AND(N1546=1,N1545&gt;1),VLOOKUP(A1545,[1]Plan1!$CW$105:$CY$215,3),H1545)</f>
        <v>5103.6899999999996</v>
      </c>
      <c r="I1546" s="181">
        <f t="shared" ref="I1546:I1609" si="843">EDATE(J1546,-1)</f>
        <v>43356</v>
      </c>
      <c r="J1546" s="181">
        <f t="shared" si="829"/>
        <v>43386</v>
      </c>
      <c r="K1546" s="182">
        <f t="shared" ref="K1546:K1609" si="844">(H1546/G1546)-1</f>
        <v>4.4992648838870775E-3</v>
      </c>
      <c r="L1546" s="213">
        <f t="shared" si="830"/>
        <v>43444</v>
      </c>
      <c r="M1546" s="183">
        <f t="shared" si="831"/>
        <v>19</v>
      </c>
      <c r="N1546" s="183">
        <f t="shared" ref="N1546:N1609" si="845">(M1546-(NETWORKDAYS(A1546,L1546,$AT$194:$AT$348)-1))</f>
        <v>14</v>
      </c>
      <c r="O1546" s="177">
        <f t="shared" ref="O1546:O1609" si="846">TRUNC((H1546/G1546)^TRUNC((N1546/M1546),9),8)</f>
        <v>1.00331328</v>
      </c>
      <c r="P1546" s="184">
        <f t="shared" si="840"/>
        <v>1.0047997</v>
      </c>
      <c r="Q1546" s="184">
        <f t="shared" si="832"/>
        <v>1.2834514028077282</v>
      </c>
      <c r="R1546" s="177">
        <f t="shared" si="839"/>
        <v>1.2877038300000001</v>
      </c>
      <c r="S1546" s="177">
        <f t="shared" si="833"/>
        <v>1.24951879</v>
      </c>
      <c r="T1546" s="177">
        <f t="shared" ref="T1546:T1609" si="847">TRUNC(D1546*S1546,8)</f>
        <v>266075.69015144999</v>
      </c>
      <c r="U1546" s="177">
        <f t="shared" ref="U1546:U1609" si="848">(E1546*(S1546-1))</f>
        <v>2997.6247631052443</v>
      </c>
      <c r="V1546" s="177">
        <f t="shared" ref="V1546:V1609" si="849">(F1546*(R1546-1))</f>
        <v>57808.015475901157</v>
      </c>
      <c r="W1546" s="177">
        <f t="shared" ref="W1546:W1609" si="850">(D1546+U1546+V1546)</f>
        <v>273748.1684193564</v>
      </c>
      <c r="X1546" s="185">
        <f t="shared" ref="X1546:X1609" si="851">IF(VLOOKUP(A1546,AT$10:BC$190,10)=VLOOKUP(A1545,AT$10:BC$190,10),0,VLOOKUP(A1546,AT$10:BC$190,10))</f>
        <v>0</v>
      </c>
      <c r="Y1546" s="177">
        <f t="shared" ref="Y1546:Y1609" si="852">IF(X1546&gt;0,VLOOKUP(A1546,AT$12:AX$190,5),0)</f>
        <v>0</v>
      </c>
      <c r="Z1546" s="186">
        <f t="shared" ref="Z1546:Z1609" si="853">IF(X1546&gt;0,VLOOKUP($A1546,$AT$10:$AY$190,6),0)</f>
        <v>0</v>
      </c>
      <c r="AA1546" s="177">
        <f t="shared" si="834"/>
        <v>0</v>
      </c>
      <c r="AB1546" s="187">
        <f t="shared" si="835"/>
        <v>7.1215000000000001E-2</v>
      </c>
      <c r="AC1546" s="185">
        <f t="shared" ref="AC1546:AC1609" si="854">N1546</f>
        <v>14</v>
      </c>
      <c r="AD1546" s="185">
        <v>252</v>
      </c>
      <c r="AE1546" s="184">
        <f t="shared" si="838"/>
        <v>1.0038291749999999</v>
      </c>
      <c r="AF1546" s="177">
        <f t="shared" si="837"/>
        <v>1018.8503808299999</v>
      </c>
      <c r="AG1546" s="177">
        <f t="shared" ref="AG1546:AG1609" si="855">TRUNC((W1546*(AE1546-1)),8)</f>
        <v>1048.2296428</v>
      </c>
      <c r="AH1546" s="188">
        <f t="shared" si="836"/>
        <v>0</v>
      </c>
      <c r="AI1546" s="188"/>
      <c r="AJ1546" s="188"/>
      <c r="AK1546" s="188"/>
      <c r="AL1546" s="8"/>
      <c r="AM1546" s="8"/>
      <c r="AN1546" s="8"/>
      <c r="AO1546" s="8"/>
      <c r="AP1546" s="8"/>
      <c r="AQ1546" s="8"/>
      <c r="AR1546" s="5"/>
      <c r="AS1546" s="1"/>
      <c r="AT1546" s="8"/>
      <c r="AU1546" s="1"/>
      <c r="AV1546" s="1"/>
      <c r="AW1546" s="3"/>
      <c r="AX1546" s="3"/>
      <c r="AY1546" s="4"/>
      <c r="AZ1546" s="4"/>
      <c r="BA1546" s="4"/>
      <c r="BB1546" s="1"/>
      <c r="BC1546" s="1"/>
      <c r="BD1546" s="1"/>
      <c r="BE1546" s="1"/>
      <c r="BF1546" s="1"/>
      <c r="BG1546" s="1"/>
      <c r="BH1546" s="1"/>
      <c r="BI1546" s="1"/>
    </row>
    <row r="1547" spans="1:61" x14ac:dyDescent="0.2">
      <c r="A1547" s="125">
        <f t="shared" ref="A1547:A1610" si="856">(A1546+1)</f>
        <v>43438</v>
      </c>
      <c r="B1547" s="177">
        <f t="shared" si="841"/>
        <v>274932.81859318464</v>
      </c>
      <c r="C1547" s="3">
        <f t="shared" ref="C1547:C1610" si="857">B1547*135</f>
        <v>37115930.510079928</v>
      </c>
      <c r="D1547" s="177">
        <f t="shared" ref="D1547:D1610" si="858">TRUNC(IF(X1546&gt;0,VLOOKUP(A1546,$AT$12:$AU$190,2),D1546),8)</f>
        <v>212942.52818035</v>
      </c>
      <c r="E1547" s="177">
        <f t="shared" ref="E1547:E1610" si="859">IF(ISERROR(VLOOKUP(A1547,AZ$12:BB$174,2,FALSE)=TRUE),E1546,VLOOKUP(A1547,AZ$12:BB$174,2,FALSE))</f>
        <v>12013.623355200001</v>
      </c>
      <c r="F1547" s="178">
        <f t="shared" si="842"/>
        <v>200928.90482515001</v>
      </c>
      <c r="G1547" s="179">
        <f t="shared" ref="G1547:G1610" si="860">IF(H1547=H1546,G1546,H1546)</f>
        <v>5080.83</v>
      </c>
      <c r="H1547" s="180">
        <f>IF(AND(N1547=1,N1546&gt;1),VLOOKUP(A1546,[1]Plan1!$CW$105:$CY$215,3),H1546)</f>
        <v>5103.6899999999996</v>
      </c>
      <c r="I1547" s="181">
        <f t="shared" si="843"/>
        <v>43356</v>
      </c>
      <c r="J1547" s="181">
        <f t="shared" ref="J1547:J1610" si="861">IF(X1546&gt;0,EDATE(A1547,-1),+J1546)</f>
        <v>43386</v>
      </c>
      <c r="K1547" s="182">
        <f t="shared" si="844"/>
        <v>4.4992648838870775E-3</v>
      </c>
      <c r="L1547" s="213">
        <f t="shared" ref="L1547:L1610" si="862">VLOOKUP(A1546,AZ$193:BA$372,2)</f>
        <v>43444</v>
      </c>
      <c r="M1547" s="183">
        <f t="shared" ref="M1547:M1610" si="863">IF(L1547=L1546,M1546,NETWORKDAYS(L1546,L1547,$AT$194:$AT$348)-1)</f>
        <v>19</v>
      </c>
      <c r="N1547" s="183">
        <f t="shared" si="845"/>
        <v>15</v>
      </c>
      <c r="O1547" s="177">
        <f t="shared" si="846"/>
        <v>1.0035503699999999</v>
      </c>
      <c r="P1547" s="184">
        <f t="shared" si="840"/>
        <v>1.0047997</v>
      </c>
      <c r="Q1547" s="184">
        <f t="shared" ref="Q1547:Q1610" si="864">IF(L1547&gt;L1546,Q1546*P1547,Q1546)</f>
        <v>1.2834514028077282</v>
      </c>
      <c r="R1547" s="177">
        <f t="shared" si="839"/>
        <v>1.2880081299999999</v>
      </c>
      <c r="S1547" s="177">
        <f t="shared" ref="S1547:S1610" si="865">IF(AND(X1547&gt;0,MONTH(A1547)=S$9),R1547,S1546)</f>
        <v>1.24951879</v>
      </c>
      <c r="T1547" s="177">
        <f t="shared" si="847"/>
        <v>266075.69015144999</v>
      </c>
      <c r="U1547" s="177">
        <f t="shared" si="848"/>
        <v>2997.6247631052443</v>
      </c>
      <c r="V1547" s="177">
        <f t="shared" si="849"/>
        <v>57869.158141639411</v>
      </c>
      <c r="W1547" s="177">
        <f t="shared" si="850"/>
        <v>273809.31108509464</v>
      </c>
      <c r="X1547" s="185">
        <f t="shared" si="851"/>
        <v>0</v>
      </c>
      <c r="Y1547" s="177">
        <f t="shared" si="852"/>
        <v>0</v>
      </c>
      <c r="Z1547" s="186">
        <f t="shared" si="853"/>
        <v>0</v>
      </c>
      <c r="AA1547" s="177">
        <f t="shared" ref="AA1547:AA1610" si="866">IF(Z1547&gt;0,TRUNC(Z1547*T1547,8),0)</f>
        <v>0</v>
      </c>
      <c r="AB1547" s="187">
        <f t="shared" ref="AB1547:AB1610" si="867">(AB1546)</f>
        <v>7.1215000000000001E-2</v>
      </c>
      <c r="AC1547" s="185">
        <f t="shared" si="854"/>
        <v>15</v>
      </c>
      <c r="AD1547" s="185">
        <v>252</v>
      </c>
      <c r="AE1547" s="184">
        <f t="shared" si="838"/>
        <v>1.0041032480000001</v>
      </c>
      <c r="AF1547" s="177">
        <f t="shared" si="837"/>
        <v>1091.7745434599999</v>
      </c>
      <c r="AG1547" s="177">
        <f t="shared" si="855"/>
        <v>1123.5075080900001</v>
      </c>
      <c r="AH1547" s="188">
        <f t="shared" ref="AH1547:AH1610" si="868">IF(AA1547&gt;0,AA1547+AF1547,0)</f>
        <v>0</v>
      </c>
      <c r="AI1547" s="188"/>
      <c r="AJ1547" s="188"/>
      <c r="AK1547" s="188"/>
      <c r="AL1547" s="8"/>
      <c r="AM1547" s="8"/>
      <c r="AN1547" s="8"/>
      <c r="AO1547" s="8"/>
      <c r="AP1547" s="8"/>
      <c r="AQ1547" s="8"/>
      <c r="AR1547" s="5"/>
      <c r="AS1547" s="1"/>
      <c r="AT1547" s="8"/>
      <c r="AU1547" s="1"/>
      <c r="AV1547" s="1"/>
      <c r="AW1547" s="3"/>
      <c r="AX1547" s="3"/>
      <c r="AY1547" s="4"/>
      <c r="AZ1547" s="4"/>
      <c r="BA1547" s="4"/>
      <c r="BB1547" s="1"/>
      <c r="BC1547" s="1"/>
      <c r="BD1547" s="1"/>
      <c r="BE1547" s="1"/>
      <c r="BF1547" s="1"/>
      <c r="BG1547" s="1"/>
      <c r="BH1547" s="1"/>
      <c r="BI1547" s="1"/>
    </row>
    <row r="1548" spans="1:61" x14ac:dyDescent="0.2">
      <c r="A1548" s="125">
        <f t="shared" si="856"/>
        <v>43439</v>
      </c>
      <c r="B1548" s="177">
        <f t="shared" si="841"/>
        <v>275069.30299614824</v>
      </c>
      <c r="C1548" s="3">
        <f t="shared" si="857"/>
        <v>37134355.90448001</v>
      </c>
      <c r="D1548" s="177">
        <f t="shared" si="858"/>
        <v>212942.52818035</v>
      </c>
      <c r="E1548" s="177">
        <f t="shared" si="859"/>
        <v>12013.623355200001</v>
      </c>
      <c r="F1548" s="178">
        <f t="shared" si="842"/>
        <v>200928.90482515001</v>
      </c>
      <c r="G1548" s="179">
        <f t="shared" si="860"/>
        <v>5080.83</v>
      </c>
      <c r="H1548" s="180">
        <f>IF(AND(N1548=1,N1547&gt;1),VLOOKUP(A1547,[1]Plan1!$CW$105:$CY$215,3),H1547)</f>
        <v>5103.6899999999996</v>
      </c>
      <c r="I1548" s="181">
        <f t="shared" si="843"/>
        <v>43356</v>
      </c>
      <c r="J1548" s="181">
        <f t="shared" si="861"/>
        <v>43386</v>
      </c>
      <c r="K1548" s="182">
        <f t="shared" si="844"/>
        <v>4.4992648838870775E-3</v>
      </c>
      <c r="L1548" s="213">
        <f t="shared" si="862"/>
        <v>43444</v>
      </c>
      <c r="M1548" s="183">
        <f t="shared" si="863"/>
        <v>19</v>
      </c>
      <c r="N1548" s="183">
        <f t="shared" si="845"/>
        <v>16</v>
      </c>
      <c r="O1548" s="177">
        <f t="shared" si="846"/>
        <v>1.00378751</v>
      </c>
      <c r="P1548" s="184">
        <f t="shared" si="840"/>
        <v>1.0047997</v>
      </c>
      <c r="Q1548" s="184">
        <f t="shared" si="864"/>
        <v>1.2834514028077282</v>
      </c>
      <c r="R1548" s="177">
        <f t="shared" si="839"/>
        <v>1.2883124800000001</v>
      </c>
      <c r="S1548" s="177">
        <f t="shared" si="865"/>
        <v>1.24951879</v>
      </c>
      <c r="T1548" s="177">
        <f t="shared" si="847"/>
        <v>266075.69015144999</v>
      </c>
      <c r="U1548" s="177">
        <f t="shared" si="848"/>
        <v>2997.6247631052443</v>
      </c>
      <c r="V1548" s="177">
        <f t="shared" si="849"/>
        <v>57930.310853822986</v>
      </c>
      <c r="W1548" s="177">
        <f t="shared" si="850"/>
        <v>273870.46379727824</v>
      </c>
      <c r="X1548" s="185">
        <f t="shared" si="851"/>
        <v>0</v>
      </c>
      <c r="Y1548" s="177">
        <f t="shared" si="852"/>
        <v>0</v>
      </c>
      <c r="Z1548" s="186">
        <f t="shared" si="853"/>
        <v>0</v>
      </c>
      <c r="AA1548" s="177">
        <f t="shared" si="866"/>
        <v>0</v>
      </c>
      <c r="AB1548" s="187">
        <f t="shared" si="867"/>
        <v>7.1215000000000001E-2</v>
      </c>
      <c r="AC1548" s="185">
        <f t="shared" si="854"/>
        <v>16</v>
      </c>
      <c r="AD1548" s="185">
        <v>252</v>
      </c>
      <c r="AE1548" s="184">
        <f t="shared" si="838"/>
        <v>1.0043773949999999</v>
      </c>
      <c r="AF1548" s="177">
        <f t="shared" si="837"/>
        <v>1164.7183956900001</v>
      </c>
      <c r="AG1548" s="177">
        <f t="shared" si="855"/>
        <v>1198.83919887</v>
      </c>
      <c r="AH1548" s="188">
        <f t="shared" si="868"/>
        <v>0</v>
      </c>
      <c r="AI1548" s="188"/>
      <c r="AJ1548" s="188"/>
      <c r="AK1548" s="188"/>
      <c r="AL1548" s="8"/>
      <c r="AM1548" s="8"/>
      <c r="AN1548" s="8"/>
      <c r="AO1548" s="8"/>
      <c r="AP1548" s="8"/>
      <c r="AQ1548" s="8"/>
      <c r="AR1548" s="5"/>
      <c r="AS1548" s="1"/>
      <c r="AT1548" s="8"/>
      <c r="AU1548" s="1"/>
      <c r="AV1548" s="1"/>
      <c r="AW1548" s="3"/>
      <c r="AX1548" s="3"/>
      <c r="AY1548" s="4"/>
      <c r="AZ1548" s="4"/>
      <c r="BA1548" s="4"/>
      <c r="BB1548" s="1"/>
      <c r="BC1548" s="1"/>
      <c r="BD1548" s="1"/>
      <c r="BE1548" s="1"/>
      <c r="BF1548" s="1"/>
      <c r="BG1548" s="1"/>
      <c r="BH1548" s="1"/>
      <c r="BI1548" s="1"/>
    </row>
    <row r="1549" spans="1:61" x14ac:dyDescent="0.2">
      <c r="A1549" s="125">
        <f t="shared" si="856"/>
        <v>43440</v>
      </c>
      <c r="B1549" s="177">
        <f t="shared" si="841"/>
        <v>275205.85587802506</v>
      </c>
      <c r="C1549" s="3">
        <f t="shared" si="857"/>
        <v>37152790.543533385</v>
      </c>
      <c r="D1549" s="177">
        <f t="shared" si="858"/>
        <v>212942.52818035</v>
      </c>
      <c r="E1549" s="177">
        <f t="shared" si="859"/>
        <v>12013.623355200001</v>
      </c>
      <c r="F1549" s="178">
        <f t="shared" si="842"/>
        <v>200928.90482515001</v>
      </c>
      <c r="G1549" s="179">
        <f t="shared" si="860"/>
        <v>5080.83</v>
      </c>
      <c r="H1549" s="180">
        <f>IF(AND(N1549=1,N1548&gt;1),VLOOKUP(A1548,[1]Plan1!$CW$105:$CY$215,3),H1548)</f>
        <v>5103.6899999999996</v>
      </c>
      <c r="I1549" s="181">
        <f t="shared" si="843"/>
        <v>43356</v>
      </c>
      <c r="J1549" s="181">
        <f t="shared" si="861"/>
        <v>43386</v>
      </c>
      <c r="K1549" s="182">
        <f t="shared" si="844"/>
        <v>4.4992648838870775E-3</v>
      </c>
      <c r="L1549" s="213">
        <f t="shared" si="862"/>
        <v>43444</v>
      </c>
      <c r="M1549" s="183">
        <f t="shared" si="863"/>
        <v>19</v>
      </c>
      <c r="N1549" s="183">
        <f t="shared" si="845"/>
        <v>17</v>
      </c>
      <c r="O1549" s="177">
        <f t="shared" si="846"/>
        <v>1.0040247</v>
      </c>
      <c r="P1549" s="184">
        <f t="shared" si="840"/>
        <v>1.0047997</v>
      </c>
      <c r="Q1549" s="184">
        <f t="shared" si="864"/>
        <v>1.2834514028077282</v>
      </c>
      <c r="R1549" s="177">
        <f t="shared" si="839"/>
        <v>1.2886169000000001</v>
      </c>
      <c r="S1549" s="177">
        <f t="shared" si="865"/>
        <v>1.24951879</v>
      </c>
      <c r="T1549" s="177">
        <f t="shared" si="847"/>
        <v>266075.69015144999</v>
      </c>
      <c r="U1549" s="177">
        <f t="shared" si="848"/>
        <v>2997.6247631052443</v>
      </c>
      <c r="V1549" s="177">
        <f t="shared" si="849"/>
        <v>57991.477631029848</v>
      </c>
      <c r="W1549" s="177">
        <f t="shared" si="850"/>
        <v>273931.63057448505</v>
      </c>
      <c r="X1549" s="185">
        <f t="shared" si="851"/>
        <v>0</v>
      </c>
      <c r="Y1549" s="177">
        <f t="shared" si="852"/>
        <v>0</v>
      </c>
      <c r="Z1549" s="186">
        <f t="shared" si="853"/>
        <v>0</v>
      </c>
      <c r="AA1549" s="177">
        <f t="shared" si="866"/>
        <v>0</v>
      </c>
      <c r="AB1549" s="187">
        <f t="shared" si="867"/>
        <v>7.1215000000000001E-2</v>
      </c>
      <c r="AC1549" s="185">
        <f t="shared" si="854"/>
        <v>17</v>
      </c>
      <c r="AD1549" s="185">
        <v>252</v>
      </c>
      <c r="AE1549" s="184">
        <f t="shared" si="838"/>
        <v>1.004651618</v>
      </c>
      <c r="AF1549" s="177">
        <f t="shared" si="837"/>
        <v>1237.68246967</v>
      </c>
      <c r="AG1549" s="177">
        <f t="shared" si="855"/>
        <v>1274.2253035399999</v>
      </c>
      <c r="AH1549" s="188">
        <f t="shared" si="868"/>
        <v>0</v>
      </c>
      <c r="AI1549" s="188"/>
      <c r="AJ1549" s="188"/>
      <c r="AK1549" s="188"/>
      <c r="AL1549" s="8"/>
      <c r="AM1549" s="8"/>
      <c r="AN1549" s="8"/>
      <c r="AO1549" s="8"/>
      <c r="AP1549" s="8"/>
      <c r="AQ1549" s="8"/>
      <c r="AR1549" s="5"/>
      <c r="AS1549" s="1"/>
      <c r="AT1549" s="8"/>
      <c r="AU1549" s="1"/>
      <c r="AV1549" s="1"/>
      <c r="AW1549" s="3"/>
      <c r="AX1549" s="3"/>
      <c r="AY1549" s="4"/>
      <c r="AZ1549" s="4"/>
      <c r="BA1549" s="4"/>
      <c r="BB1549" s="1"/>
      <c r="BC1549" s="1"/>
      <c r="BD1549" s="1"/>
      <c r="BE1549" s="1"/>
      <c r="BF1549" s="1"/>
      <c r="BG1549" s="1"/>
      <c r="BH1549" s="1"/>
      <c r="BI1549" s="1"/>
    </row>
    <row r="1550" spans="1:61" x14ac:dyDescent="0.2">
      <c r="A1550" s="125">
        <f t="shared" si="856"/>
        <v>43441</v>
      </c>
      <c r="B1550" s="177">
        <f t="shared" si="841"/>
        <v>275342.47873554431</v>
      </c>
      <c r="C1550" s="3">
        <f t="shared" si="857"/>
        <v>37171234.629298478</v>
      </c>
      <c r="D1550" s="177">
        <f t="shared" si="858"/>
        <v>212942.52818035</v>
      </c>
      <c r="E1550" s="177">
        <f t="shared" si="859"/>
        <v>12013.623355200001</v>
      </c>
      <c r="F1550" s="178">
        <f t="shared" si="842"/>
        <v>200928.90482515001</v>
      </c>
      <c r="G1550" s="179">
        <f t="shared" si="860"/>
        <v>5080.83</v>
      </c>
      <c r="H1550" s="180">
        <f>IF(AND(N1550=1,N1549&gt;1),VLOOKUP(A1549,[1]Plan1!$CW$105:$CY$215,3),H1549)</f>
        <v>5103.6899999999996</v>
      </c>
      <c r="I1550" s="181">
        <f t="shared" si="843"/>
        <v>43356</v>
      </c>
      <c r="J1550" s="181">
        <f t="shared" si="861"/>
        <v>43386</v>
      </c>
      <c r="K1550" s="182">
        <f t="shared" si="844"/>
        <v>4.4992648838870775E-3</v>
      </c>
      <c r="L1550" s="213">
        <f t="shared" si="862"/>
        <v>43444</v>
      </c>
      <c r="M1550" s="183">
        <f t="shared" si="863"/>
        <v>19</v>
      </c>
      <c r="N1550" s="183">
        <f t="shared" si="845"/>
        <v>18</v>
      </c>
      <c r="O1550" s="177">
        <f t="shared" si="846"/>
        <v>1.0042619500000001</v>
      </c>
      <c r="P1550" s="184">
        <f t="shared" si="840"/>
        <v>1.0047997</v>
      </c>
      <c r="Q1550" s="184">
        <f t="shared" si="864"/>
        <v>1.2834514028077282</v>
      </c>
      <c r="R1550" s="177">
        <f t="shared" si="839"/>
        <v>1.2889214</v>
      </c>
      <c r="S1550" s="177">
        <f t="shared" si="865"/>
        <v>1.24951879</v>
      </c>
      <c r="T1550" s="177">
        <f t="shared" si="847"/>
        <v>266075.69015144999</v>
      </c>
      <c r="U1550" s="177">
        <f t="shared" si="848"/>
        <v>2997.6247631052443</v>
      </c>
      <c r="V1550" s="177">
        <f t="shared" si="849"/>
        <v>58052.660482549094</v>
      </c>
      <c r="W1550" s="177">
        <f t="shared" si="850"/>
        <v>273992.81342600432</v>
      </c>
      <c r="X1550" s="185">
        <f t="shared" si="851"/>
        <v>0</v>
      </c>
      <c r="Y1550" s="177">
        <f t="shared" si="852"/>
        <v>0</v>
      </c>
      <c r="Z1550" s="186">
        <f t="shared" si="853"/>
        <v>0</v>
      </c>
      <c r="AA1550" s="177">
        <f t="shared" si="866"/>
        <v>0</v>
      </c>
      <c r="AB1550" s="187">
        <f t="shared" si="867"/>
        <v>7.1215000000000001E-2</v>
      </c>
      <c r="AC1550" s="185">
        <f t="shared" si="854"/>
        <v>18</v>
      </c>
      <c r="AD1550" s="185">
        <v>252</v>
      </c>
      <c r="AE1550" s="184">
        <f t="shared" si="838"/>
        <v>1.0049259150000001</v>
      </c>
      <c r="AF1550" s="177">
        <f t="shared" si="837"/>
        <v>1310.66623325</v>
      </c>
      <c r="AG1550" s="177">
        <f t="shared" si="855"/>
        <v>1349.66530954</v>
      </c>
      <c r="AH1550" s="188">
        <f t="shared" si="868"/>
        <v>0</v>
      </c>
      <c r="AI1550" s="188"/>
      <c r="AJ1550" s="188"/>
      <c r="AK1550" s="188"/>
      <c r="AL1550" s="8"/>
      <c r="AM1550" s="8"/>
      <c r="AN1550" s="8"/>
      <c r="AO1550" s="8"/>
      <c r="AP1550" s="8"/>
      <c r="AQ1550" s="8"/>
      <c r="AR1550" s="5"/>
      <c r="AS1550" s="1"/>
      <c r="AT1550" s="8"/>
      <c r="AU1550" s="1"/>
      <c r="AV1550" s="1"/>
      <c r="AW1550" s="3"/>
      <c r="AX1550" s="3"/>
      <c r="AY1550" s="4"/>
      <c r="AZ1550" s="4"/>
      <c r="BA1550" s="4"/>
      <c r="BB1550" s="1"/>
      <c r="BC1550" s="1"/>
      <c r="BD1550" s="1"/>
      <c r="BE1550" s="1"/>
      <c r="BF1550" s="1"/>
      <c r="BG1550" s="1"/>
      <c r="BH1550" s="1"/>
      <c r="BI1550" s="1"/>
    </row>
    <row r="1551" spans="1:61" x14ac:dyDescent="0.2">
      <c r="A1551" s="125">
        <f t="shared" si="856"/>
        <v>43442</v>
      </c>
      <c r="B1551" s="177">
        <f t="shared" si="841"/>
        <v>275479.17214361602</v>
      </c>
      <c r="C1551" s="3">
        <f t="shared" si="857"/>
        <v>37189688.23938816</v>
      </c>
      <c r="D1551" s="177">
        <f t="shared" si="858"/>
        <v>212942.52818035</v>
      </c>
      <c r="E1551" s="177">
        <f t="shared" si="859"/>
        <v>12013.623355200001</v>
      </c>
      <c r="F1551" s="178">
        <f t="shared" si="842"/>
        <v>200928.90482515001</v>
      </c>
      <c r="G1551" s="179">
        <f t="shared" si="860"/>
        <v>5080.83</v>
      </c>
      <c r="H1551" s="180">
        <f>IF(AND(N1551=1,N1550&gt;1),VLOOKUP(A1550,[1]Plan1!$CW$105:$CY$215,3),H1550)</f>
        <v>5103.6899999999996</v>
      </c>
      <c r="I1551" s="181">
        <f t="shared" si="843"/>
        <v>43356</v>
      </c>
      <c r="J1551" s="181">
        <f t="shared" si="861"/>
        <v>43386</v>
      </c>
      <c r="K1551" s="182">
        <f t="shared" si="844"/>
        <v>4.4992648838870775E-3</v>
      </c>
      <c r="L1551" s="213">
        <f t="shared" si="862"/>
        <v>43444</v>
      </c>
      <c r="M1551" s="183">
        <f t="shared" si="863"/>
        <v>19</v>
      </c>
      <c r="N1551" s="183">
        <f t="shared" si="845"/>
        <v>19</v>
      </c>
      <c r="O1551" s="177">
        <f t="shared" si="846"/>
        <v>1.00449926</v>
      </c>
      <c r="P1551" s="184">
        <f t="shared" si="840"/>
        <v>1.0047997</v>
      </c>
      <c r="Q1551" s="184">
        <f t="shared" si="864"/>
        <v>1.2834514028077282</v>
      </c>
      <c r="R1551" s="177">
        <f t="shared" si="839"/>
        <v>1.2892259800000001</v>
      </c>
      <c r="S1551" s="177">
        <f t="shared" si="865"/>
        <v>1.24951879</v>
      </c>
      <c r="T1551" s="177">
        <f t="shared" si="847"/>
        <v>266075.69015144999</v>
      </c>
      <c r="U1551" s="177">
        <f t="shared" si="848"/>
        <v>2997.6247631052443</v>
      </c>
      <c r="V1551" s="177">
        <f t="shared" si="849"/>
        <v>58113.859408380762</v>
      </c>
      <c r="W1551" s="177">
        <f t="shared" si="850"/>
        <v>274054.01235183602</v>
      </c>
      <c r="X1551" s="185">
        <f t="shared" si="851"/>
        <v>0</v>
      </c>
      <c r="Y1551" s="177">
        <f t="shared" si="852"/>
        <v>0</v>
      </c>
      <c r="Z1551" s="186">
        <f t="shared" si="853"/>
        <v>0</v>
      </c>
      <c r="AA1551" s="177">
        <f t="shared" si="866"/>
        <v>0</v>
      </c>
      <c r="AB1551" s="187">
        <f t="shared" si="867"/>
        <v>7.1215000000000001E-2</v>
      </c>
      <c r="AC1551" s="185">
        <f t="shared" si="854"/>
        <v>19</v>
      </c>
      <c r="AD1551" s="185">
        <v>252</v>
      </c>
      <c r="AE1551" s="184">
        <f t="shared" si="838"/>
        <v>1.0052002879999999</v>
      </c>
      <c r="AF1551" s="177">
        <f t="shared" ref="AF1551:AF1614" si="869">TRUNC((T1551*(AE1551-1)),8)</f>
        <v>1383.67021858</v>
      </c>
      <c r="AG1551" s="177">
        <f t="shared" si="855"/>
        <v>1425.15979178</v>
      </c>
      <c r="AH1551" s="188">
        <f t="shared" si="868"/>
        <v>0</v>
      </c>
      <c r="AI1551" s="188"/>
      <c r="AJ1551" s="188"/>
      <c r="AK1551" s="188"/>
      <c r="AL1551" s="8"/>
      <c r="AM1551" s="8"/>
      <c r="AN1551" s="8"/>
      <c r="AO1551" s="8"/>
      <c r="AP1551" s="8"/>
      <c r="AQ1551" s="8"/>
      <c r="AR1551" s="5"/>
      <c r="AS1551" s="1"/>
      <c r="AT1551" s="8"/>
      <c r="AU1551" s="1"/>
      <c r="AV1551" s="1"/>
      <c r="AW1551" s="3"/>
      <c r="AX1551" s="3"/>
      <c r="AY1551" s="4"/>
      <c r="AZ1551" s="4"/>
      <c r="BA1551" s="4"/>
      <c r="BB1551" s="1"/>
      <c r="BC1551" s="1"/>
      <c r="BD1551" s="1"/>
      <c r="BE1551" s="1"/>
      <c r="BF1551" s="1"/>
      <c r="BG1551" s="1"/>
      <c r="BH1551" s="1"/>
      <c r="BI1551" s="1"/>
    </row>
    <row r="1552" spans="1:61" x14ac:dyDescent="0.2">
      <c r="A1552" s="125">
        <f t="shared" si="856"/>
        <v>43443</v>
      </c>
      <c r="B1552" s="177">
        <f t="shared" si="841"/>
        <v>275479.17214361602</v>
      </c>
      <c r="C1552" s="3">
        <f t="shared" si="857"/>
        <v>37189688.23938816</v>
      </c>
      <c r="D1552" s="177">
        <f t="shared" si="858"/>
        <v>212942.52818035</v>
      </c>
      <c r="E1552" s="177">
        <f t="shared" si="859"/>
        <v>12013.623355200001</v>
      </c>
      <c r="F1552" s="178">
        <f t="shared" si="842"/>
        <v>200928.90482515001</v>
      </c>
      <c r="G1552" s="179">
        <f t="shared" si="860"/>
        <v>5080.83</v>
      </c>
      <c r="H1552" s="180">
        <f>IF(AND(N1552=1,N1551&gt;1),VLOOKUP(A1551,[1]Plan1!$CW$105:$CY$215,3),H1551)</f>
        <v>5103.6899999999996</v>
      </c>
      <c r="I1552" s="181">
        <f t="shared" si="843"/>
        <v>43356</v>
      </c>
      <c r="J1552" s="181">
        <f t="shared" si="861"/>
        <v>43386</v>
      </c>
      <c r="K1552" s="182">
        <f t="shared" si="844"/>
        <v>4.4992648838870775E-3</v>
      </c>
      <c r="L1552" s="213">
        <f t="shared" si="862"/>
        <v>43444</v>
      </c>
      <c r="M1552" s="183">
        <f t="shared" si="863"/>
        <v>19</v>
      </c>
      <c r="N1552" s="183">
        <f t="shared" si="845"/>
        <v>19</v>
      </c>
      <c r="O1552" s="177">
        <f t="shared" si="846"/>
        <v>1.00449926</v>
      </c>
      <c r="P1552" s="184">
        <f t="shared" si="840"/>
        <v>1.0047997</v>
      </c>
      <c r="Q1552" s="184">
        <f t="shared" si="864"/>
        <v>1.2834514028077282</v>
      </c>
      <c r="R1552" s="177">
        <f t="shared" si="839"/>
        <v>1.2892259800000001</v>
      </c>
      <c r="S1552" s="177">
        <f t="shared" si="865"/>
        <v>1.24951879</v>
      </c>
      <c r="T1552" s="177">
        <f t="shared" si="847"/>
        <v>266075.69015144999</v>
      </c>
      <c r="U1552" s="177">
        <f t="shared" si="848"/>
        <v>2997.6247631052443</v>
      </c>
      <c r="V1552" s="177">
        <f t="shared" si="849"/>
        <v>58113.859408380762</v>
      </c>
      <c r="W1552" s="177">
        <f t="shared" si="850"/>
        <v>274054.01235183602</v>
      </c>
      <c r="X1552" s="185">
        <f t="shared" si="851"/>
        <v>0</v>
      </c>
      <c r="Y1552" s="177">
        <f t="shared" si="852"/>
        <v>0</v>
      </c>
      <c r="Z1552" s="186">
        <f t="shared" si="853"/>
        <v>0</v>
      </c>
      <c r="AA1552" s="177">
        <f t="shared" si="866"/>
        <v>0</v>
      </c>
      <c r="AB1552" s="187">
        <f t="shared" si="867"/>
        <v>7.1215000000000001E-2</v>
      </c>
      <c r="AC1552" s="185">
        <f t="shared" si="854"/>
        <v>19</v>
      </c>
      <c r="AD1552" s="185">
        <v>252</v>
      </c>
      <c r="AE1552" s="184">
        <f t="shared" si="838"/>
        <v>1.0052002879999999</v>
      </c>
      <c r="AF1552" s="177">
        <f t="shared" si="869"/>
        <v>1383.67021858</v>
      </c>
      <c r="AG1552" s="177">
        <f t="shared" si="855"/>
        <v>1425.15979178</v>
      </c>
      <c r="AH1552" s="188">
        <f t="shared" si="868"/>
        <v>0</v>
      </c>
      <c r="AI1552" s="188"/>
      <c r="AJ1552" s="188"/>
      <c r="AK1552" s="188"/>
      <c r="AL1552" s="8"/>
      <c r="AM1552" s="8"/>
      <c r="AN1552" s="8"/>
      <c r="AO1552" s="8"/>
      <c r="AP1552" s="8"/>
      <c r="AQ1552" s="8"/>
      <c r="AR1552" s="5"/>
      <c r="AS1552" s="1"/>
      <c r="AT1552" s="8"/>
      <c r="AU1552" s="1"/>
      <c r="AV1552" s="1"/>
      <c r="AW1552" s="3"/>
      <c r="AX1552" s="3"/>
      <c r="AY1552" s="4"/>
      <c r="AZ1552" s="4"/>
      <c r="BA1552" s="4"/>
      <c r="BB1552" s="1"/>
      <c r="BC1552" s="1"/>
      <c r="BD1552" s="1"/>
      <c r="BE1552" s="1"/>
      <c r="BF1552" s="1"/>
      <c r="BG1552" s="1"/>
      <c r="BH1552" s="1"/>
      <c r="BI1552" s="1"/>
    </row>
    <row r="1553" spans="1:61" x14ac:dyDescent="0.2">
      <c r="A1553" s="125">
        <f t="shared" si="856"/>
        <v>43444</v>
      </c>
      <c r="B1553" s="177">
        <f t="shared" si="841"/>
        <v>275479.17214361602</v>
      </c>
      <c r="C1553" s="3">
        <f t="shared" si="857"/>
        <v>37189688.23938816</v>
      </c>
      <c r="D1553" s="177">
        <f t="shared" si="858"/>
        <v>212942.52818035</v>
      </c>
      <c r="E1553" s="177">
        <f t="shared" si="859"/>
        <v>12013.623355200001</v>
      </c>
      <c r="F1553" s="178">
        <f t="shared" si="842"/>
        <v>200928.90482515001</v>
      </c>
      <c r="G1553" s="179">
        <f t="shared" si="860"/>
        <v>5080.83</v>
      </c>
      <c r="H1553" s="180">
        <f>IF(AND(N1553=1,N1552&gt;1),VLOOKUP(A1552,[1]Plan1!$CW$105:$CY$215,3),H1552)</f>
        <v>5103.6899999999996</v>
      </c>
      <c r="I1553" s="181">
        <f t="shared" si="843"/>
        <v>43356</v>
      </c>
      <c r="J1553" s="181">
        <f t="shared" si="861"/>
        <v>43386</v>
      </c>
      <c r="K1553" s="182">
        <f t="shared" si="844"/>
        <v>4.4992648838870775E-3</v>
      </c>
      <c r="L1553" s="213">
        <f t="shared" si="862"/>
        <v>43444</v>
      </c>
      <c r="M1553" s="183">
        <f t="shared" si="863"/>
        <v>19</v>
      </c>
      <c r="N1553" s="183">
        <f t="shared" si="845"/>
        <v>19</v>
      </c>
      <c r="O1553" s="177">
        <f t="shared" si="846"/>
        <v>1.00449926</v>
      </c>
      <c r="P1553" s="184">
        <f t="shared" si="840"/>
        <v>1.0047997</v>
      </c>
      <c r="Q1553" s="184">
        <f t="shared" si="864"/>
        <v>1.2834514028077282</v>
      </c>
      <c r="R1553" s="177">
        <f t="shared" si="839"/>
        <v>1.2892259800000001</v>
      </c>
      <c r="S1553" s="177">
        <f t="shared" si="865"/>
        <v>1.24951879</v>
      </c>
      <c r="T1553" s="177">
        <f t="shared" si="847"/>
        <v>266075.69015144999</v>
      </c>
      <c r="U1553" s="177">
        <f t="shared" si="848"/>
        <v>2997.6247631052443</v>
      </c>
      <c r="V1553" s="177">
        <f t="shared" si="849"/>
        <v>58113.859408380762</v>
      </c>
      <c r="W1553" s="177">
        <f t="shared" si="850"/>
        <v>274054.01235183602</v>
      </c>
      <c r="X1553" s="185">
        <f t="shared" si="851"/>
        <v>51</v>
      </c>
      <c r="Y1553" s="177">
        <f t="shared" si="852"/>
        <v>2979.70479682</v>
      </c>
      <c r="Z1553" s="186">
        <f t="shared" si="853"/>
        <v>1.3993E-2</v>
      </c>
      <c r="AA1553" s="177">
        <f t="shared" si="866"/>
        <v>3723.19713228</v>
      </c>
      <c r="AB1553" s="187">
        <f t="shared" si="867"/>
        <v>7.1215000000000001E-2</v>
      </c>
      <c r="AC1553" s="185">
        <f t="shared" si="854"/>
        <v>19</v>
      </c>
      <c r="AD1553" s="185">
        <v>252</v>
      </c>
      <c r="AE1553" s="184">
        <f t="shared" si="838"/>
        <v>1.0052002879999999</v>
      </c>
      <c r="AF1553" s="177">
        <f t="shared" si="869"/>
        <v>1383.67021858</v>
      </c>
      <c r="AG1553" s="177">
        <f t="shared" si="855"/>
        <v>1425.15979178</v>
      </c>
      <c r="AH1553" s="188">
        <f t="shared" si="868"/>
        <v>5106.8673508600004</v>
      </c>
      <c r="AI1553" s="188"/>
      <c r="AJ1553" s="188"/>
      <c r="AK1553" s="188"/>
      <c r="AL1553" s="8"/>
      <c r="AM1553" s="8"/>
      <c r="AN1553" s="8"/>
      <c r="AO1553" s="8"/>
      <c r="AP1553" s="8"/>
      <c r="AQ1553" s="8"/>
      <c r="AR1553" s="5"/>
      <c r="AS1553" s="1"/>
      <c r="AT1553" s="8"/>
      <c r="AU1553" s="1"/>
      <c r="AV1553" s="1"/>
      <c r="AW1553" s="3"/>
      <c r="AX1553" s="3"/>
      <c r="AY1553" s="4"/>
      <c r="AZ1553" s="4"/>
      <c r="BA1553" s="4"/>
      <c r="BB1553" s="1"/>
      <c r="BC1553" s="1"/>
      <c r="BD1553" s="1"/>
      <c r="BE1553" s="1"/>
      <c r="BF1553" s="1"/>
      <c r="BG1553" s="1"/>
      <c r="BH1553" s="1"/>
      <c r="BI1553" s="1"/>
    </row>
    <row r="1554" spans="1:61" x14ac:dyDescent="0.2">
      <c r="A1554" s="125">
        <f t="shared" si="856"/>
        <v>43445</v>
      </c>
      <c r="B1554" s="177">
        <f t="shared" si="841"/>
        <v>270378.67783696234</v>
      </c>
      <c r="C1554" s="3">
        <f t="shared" si="857"/>
        <v>36501121.507989913</v>
      </c>
      <c r="D1554" s="177">
        <f t="shared" si="858"/>
        <v>209962.82338352999</v>
      </c>
      <c r="E1554" s="177">
        <f t="shared" si="859"/>
        <v>9033.9185583800008</v>
      </c>
      <c r="F1554" s="178">
        <f t="shared" si="842"/>
        <v>200928.90482514998</v>
      </c>
      <c r="G1554" s="179">
        <f t="shared" si="860"/>
        <v>5103.6899999999996</v>
      </c>
      <c r="H1554" s="180">
        <f>IF(AND(N1554=1,N1553&gt;1),VLOOKUP(A1553,[1]Plan1!$CW$105:$CY$215,3),H1553)</f>
        <v>5092.97</v>
      </c>
      <c r="I1554" s="181">
        <f t="shared" si="843"/>
        <v>43384</v>
      </c>
      <c r="J1554" s="181">
        <f t="shared" si="861"/>
        <v>43415</v>
      </c>
      <c r="K1554" s="182">
        <f t="shared" si="844"/>
        <v>-2.1004410534337659E-3</v>
      </c>
      <c r="L1554" s="213">
        <f t="shared" si="862"/>
        <v>43475</v>
      </c>
      <c r="M1554" s="183">
        <f t="shared" si="863"/>
        <v>21</v>
      </c>
      <c r="N1554" s="183">
        <f t="shared" si="845"/>
        <v>1</v>
      </c>
      <c r="O1554" s="177">
        <f t="shared" si="846"/>
        <v>0.99989987000000002</v>
      </c>
      <c r="P1554" s="184">
        <f t="shared" si="840"/>
        <v>1.00449926</v>
      </c>
      <c r="Q1554" s="184">
        <f t="shared" si="864"/>
        <v>1.289225984366325</v>
      </c>
      <c r="R1554" s="177">
        <f t="shared" si="839"/>
        <v>1.2890968899999999</v>
      </c>
      <c r="S1554" s="177">
        <f t="shared" si="865"/>
        <v>1.24951879</v>
      </c>
      <c r="T1554" s="177">
        <f t="shared" si="847"/>
        <v>262352.49301917001</v>
      </c>
      <c r="U1554" s="177">
        <f t="shared" si="848"/>
        <v>2254.1324276455221</v>
      </c>
      <c r="V1554" s="177">
        <f t="shared" si="849"/>
        <v>58087.921496056842</v>
      </c>
      <c r="W1554" s="177">
        <f t="shared" si="850"/>
        <v>270304.87730723235</v>
      </c>
      <c r="X1554" s="185">
        <f t="shared" si="851"/>
        <v>0</v>
      </c>
      <c r="Y1554" s="177">
        <f t="shared" si="852"/>
        <v>0</v>
      </c>
      <c r="Z1554" s="186">
        <f t="shared" si="853"/>
        <v>0</v>
      </c>
      <c r="AA1554" s="177">
        <f t="shared" si="866"/>
        <v>0</v>
      </c>
      <c r="AB1554" s="187">
        <f t="shared" si="867"/>
        <v>7.1215000000000001E-2</v>
      </c>
      <c r="AC1554" s="185">
        <f t="shared" si="854"/>
        <v>1</v>
      </c>
      <c r="AD1554" s="185">
        <v>252</v>
      </c>
      <c r="AE1554" s="184">
        <f t="shared" si="838"/>
        <v>1.000273027</v>
      </c>
      <c r="AF1554" s="177">
        <f t="shared" si="869"/>
        <v>71.629314109999996</v>
      </c>
      <c r="AG1554" s="177">
        <f t="shared" si="855"/>
        <v>73.800529729999994</v>
      </c>
      <c r="AH1554" s="188">
        <f t="shared" si="868"/>
        <v>0</v>
      </c>
      <c r="AI1554" s="188"/>
      <c r="AJ1554" s="188"/>
      <c r="AK1554" s="188"/>
      <c r="AL1554" s="8"/>
      <c r="AM1554" s="8"/>
      <c r="AN1554" s="8"/>
      <c r="AO1554" s="8"/>
      <c r="AP1554" s="8"/>
      <c r="AQ1554" s="8"/>
      <c r="AR1554" s="5"/>
      <c r="AS1554" s="1"/>
      <c r="AT1554" s="8"/>
      <c r="AU1554" s="1"/>
      <c r="AV1554" s="1"/>
      <c r="AW1554" s="3"/>
      <c r="AX1554" s="3"/>
      <c r="AY1554" s="4"/>
      <c r="AZ1554" s="4"/>
      <c r="BA1554" s="4"/>
      <c r="BB1554" s="1"/>
      <c r="BC1554" s="1"/>
      <c r="BD1554" s="1"/>
      <c r="BE1554" s="1"/>
      <c r="BF1554" s="1"/>
      <c r="BG1554" s="1"/>
      <c r="BH1554" s="1"/>
      <c r="BI1554" s="1"/>
    </row>
    <row r="1555" spans="1:61" x14ac:dyDescent="0.2">
      <c r="A1555" s="125">
        <f t="shared" si="856"/>
        <v>43446</v>
      </c>
      <c r="B1555" s="177">
        <f t="shared" si="841"/>
        <v>270426.55058256659</v>
      </c>
      <c r="C1555" s="3">
        <f t="shared" si="857"/>
        <v>36507584.328646488</v>
      </c>
      <c r="D1555" s="177">
        <f t="shared" si="858"/>
        <v>209962.82338352999</v>
      </c>
      <c r="E1555" s="177">
        <f t="shared" si="859"/>
        <v>9033.9185583800008</v>
      </c>
      <c r="F1555" s="178">
        <f t="shared" si="842"/>
        <v>200928.90482514998</v>
      </c>
      <c r="G1555" s="179">
        <f t="shared" si="860"/>
        <v>5103.6899999999996</v>
      </c>
      <c r="H1555" s="180">
        <f>IF(AND(N1555=1,N1554&gt;1),VLOOKUP(A1554,[1]Plan1!$CW$105:$CY$215,3),H1554)</f>
        <v>5092.97</v>
      </c>
      <c r="I1555" s="181">
        <f t="shared" si="843"/>
        <v>43384</v>
      </c>
      <c r="J1555" s="181">
        <f t="shared" si="861"/>
        <v>43415</v>
      </c>
      <c r="K1555" s="182">
        <f t="shared" si="844"/>
        <v>-2.1004410534337659E-3</v>
      </c>
      <c r="L1555" s="213">
        <f t="shared" si="862"/>
        <v>43475</v>
      </c>
      <c r="M1555" s="183">
        <f t="shared" si="863"/>
        <v>21</v>
      </c>
      <c r="N1555" s="183">
        <f t="shared" si="845"/>
        <v>2</v>
      </c>
      <c r="O1555" s="177">
        <f t="shared" si="846"/>
        <v>0.99979976000000004</v>
      </c>
      <c r="P1555" s="184">
        <f t="shared" si="840"/>
        <v>1.00449926</v>
      </c>
      <c r="Q1555" s="184">
        <f t="shared" si="864"/>
        <v>1.289225984366325</v>
      </c>
      <c r="R1555" s="177">
        <f t="shared" si="839"/>
        <v>1.2889678200000001</v>
      </c>
      <c r="S1555" s="177">
        <f t="shared" si="865"/>
        <v>1.24951879</v>
      </c>
      <c r="T1555" s="177">
        <f t="shared" si="847"/>
        <v>262352.49301917001</v>
      </c>
      <c r="U1555" s="177">
        <f t="shared" si="848"/>
        <v>2254.1324276455221</v>
      </c>
      <c r="V1555" s="177">
        <f t="shared" si="849"/>
        <v>58061.987602311092</v>
      </c>
      <c r="W1555" s="177">
        <f t="shared" si="850"/>
        <v>270278.94341348659</v>
      </c>
      <c r="X1555" s="185">
        <f t="shared" si="851"/>
        <v>0</v>
      </c>
      <c r="Y1555" s="177">
        <f t="shared" si="852"/>
        <v>0</v>
      </c>
      <c r="Z1555" s="186">
        <f t="shared" si="853"/>
        <v>0</v>
      </c>
      <c r="AA1555" s="177">
        <f t="shared" si="866"/>
        <v>0</v>
      </c>
      <c r="AB1555" s="187">
        <f t="shared" si="867"/>
        <v>7.1215000000000001E-2</v>
      </c>
      <c r="AC1555" s="185">
        <f t="shared" si="854"/>
        <v>2</v>
      </c>
      <c r="AD1555" s="185">
        <v>252</v>
      </c>
      <c r="AE1555" s="184">
        <f t="shared" si="838"/>
        <v>1.000546129</v>
      </c>
      <c r="AF1555" s="177">
        <f t="shared" si="869"/>
        <v>143.27830466</v>
      </c>
      <c r="AG1555" s="177">
        <f t="shared" si="855"/>
        <v>147.60716908000001</v>
      </c>
      <c r="AH1555" s="188">
        <f t="shared" si="868"/>
        <v>0</v>
      </c>
      <c r="AI1555" s="188"/>
      <c r="AJ1555" s="188"/>
      <c r="AK1555" s="188"/>
      <c r="AL1555" s="8"/>
      <c r="AM1555" s="8"/>
      <c r="AN1555" s="8"/>
      <c r="AO1555" s="8"/>
      <c r="AP1555" s="8"/>
      <c r="AQ1555" s="8"/>
      <c r="AR1555" s="5"/>
      <c r="AS1555" s="1"/>
      <c r="AT1555" s="8"/>
      <c r="AU1555" s="1"/>
      <c r="AV1555" s="1"/>
      <c r="AW1555" s="3"/>
      <c r="AX1555" s="3"/>
      <c r="AY1555" s="4"/>
      <c r="AZ1555" s="4"/>
      <c r="BA1555" s="4"/>
      <c r="BB1555" s="1"/>
      <c r="BC1555" s="1"/>
      <c r="BD1555" s="1"/>
      <c r="BE1555" s="1"/>
      <c r="BF1555" s="1"/>
      <c r="BG1555" s="1"/>
      <c r="BH1555" s="1"/>
      <c r="BI1555" s="1"/>
    </row>
    <row r="1556" spans="1:61" x14ac:dyDescent="0.2">
      <c r="A1556" s="125">
        <f t="shared" si="856"/>
        <v>43447</v>
      </c>
      <c r="B1556" s="177">
        <f t="shared" si="841"/>
        <v>270474.43345382885</v>
      </c>
      <c r="C1556" s="3">
        <f t="shared" si="857"/>
        <v>36514048.516266897</v>
      </c>
      <c r="D1556" s="177">
        <f t="shared" si="858"/>
        <v>209962.82338352999</v>
      </c>
      <c r="E1556" s="177">
        <f t="shared" si="859"/>
        <v>9033.9185583800008</v>
      </c>
      <c r="F1556" s="178">
        <f t="shared" si="842"/>
        <v>200928.90482514998</v>
      </c>
      <c r="G1556" s="179">
        <f t="shared" si="860"/>
        <v>5103.6899999999996</v>
      </c>
      <c r="H1556" s="180">
        <f>IF(AND(N1556=1,N1555&gt;1),VLOOKUP(A1555,[1]Plan1!$CW$105:$CY$215,3),H1555)</f>
        <v>5092.97</v>
      </c>
      <c r="I1556" s="181">
        <f t="shared" si="843"/>
        <v>43384</v>
      </c>
      <c r="J1556" s="181">
        <f t="shared" si="861"/>
        <v>43415</v>
      </c>
      <c r="K1556" s="182">
        <f t="shared" si="844"/>
        <v>-2.1004410534337659E-3</v>
      </c>
      <c r="L1556" s="213">
        <f t="shared" si="862"/>
        <v>43475</v>
      </c>
      <c r="M1556" s="183">
        <f t="shared" si="863"/>
        <v>21</v>
      </c>
      <c r="N1556" s="183">
        <f t="shared" si="845"/>
        <v>3</v>
      </c>
      <c r="O1556" s="177">
        <f t="shared" si="846"/>
        <v>0.99969965999999999</v>
      </c>
      <c r="P1556" s="184">
        <f t="shared" si="840"/>
        <v>1.00449926</v>
      </c>
      <c r="Q1556" s="184">
        <f t="shared" si="864"/>
        <v>1.289225984366325</v>
      </c>
      <c r="R1556" s="177">
        <f t="shared" si="839"/>
        <v>1.2888387699999999</v>
      </c>
      <c r="S1556" s="177">
        <f t="shared" si="865"/>
        <v>1.24951879</v>
      </c>
      <c r="T1556" s="177">
        <f t="shared" si="847"/>
        <v>262352.49301917001</v>
      </c>
      <c r="U1556" s="177">
        <f t="shared" si="848"/>
        <v>2254.1324276455221</v>
      </c>
      <c r="V1556" s="177">
        <f t="shared" si="849"/>
        <v>58036.057727143365</v>
      </c>
      <c r="W1556" s="177">
        <f t="shared" si="850"/>
        <v>270253.01353831886</v>
      </c>
      <c r="X1556" s="185">
        <f t="shared" si="851"/>
        <v>0</v>
      </c>
      <c r="Y1556" s="177">
        <f t="shared" si="852"/>
        <v>0</v>
      </c>
      <c r="Z1556" s="186">
        <f t="shared" si="853"/>
        <v>0</v>
      </c>
      <c r="AA1556" s="177">
        <f t="shared" si="866"/>
        <v>0</v>
      </c>
      <c r="AB1556" s="187">
        <f t="shared" si="867"/>
        <v>7.1215000000000001E-2</v>
      </c>
      <c r="AC1556" s="185">
        <f t="shared" si="854"/>
        <v>3</v>
      </c>
      <c r="AD1556" s="185">
        <v>252</v>
      </c>
      <c r="AE1556" s="184">
        <f t="shared" si="838"/>
        <v>1.0008193059999999</v>
      </c>
      <c r="AF1556" s="177">
        <f t="shared" si="869"/>
        <v>214.94697163999999</v>
      </c>
      <c r="AG1556" s="177">
        <f t="shared" si="855"/>
        <v>221.41991551000001</v>
      </c>
      <c r="AH1556" s="188">
        <f t="shared" si="868"/>
        <v>0</v>
      </c>
      <c r="AI1556" s="188"/>
      <c r="AJ1556" s="188"/>
      <c r="AK1556" s="188"/>
      <c r="AL1556" s="8"/>
      <c r="AM1556" s="8"/>
      <c r="AN1556" s="8"/>
      <c r="AO1556" s="8"/>
      <c r="AP1556" s="8"/>
      <c r="AQ1556" s="8"/>
      <c r="AR1556" s="5"/>
      <c r="AS1556" s="1"/>
      <c r="AT1556" s="8"/>
      <c r="AU1556" s="1"/>
      <c r="AV1556" s="1"/>
      <c r="AW1556" s="3"/>
      <c r="AX1556" s="3"/>
      <c r="AY1556" s="4"/>
      <c r="AZ1556" s="4"/>
      <c r="BA1556" s="4"/>
      <c r="BB1556" s="1"/>
      <c r="BC1556" s="1"/>
      <c r="BD1556" s="1"/>
      <c r="BE1556" s="1"/>
      <c r="BF1556" s="1"/>
      <c r="BG1556" s="1"/>
      <c r="BH1556" s="1"/>
      <c r="BI1556" s="1"/>
    </row>
    <row r="1557" spans="1:61" x14ac:dyDescent="0.2">
      <c r="A1557" s="125">
        <f t="shared" si="856"/>
        <v>43448</v>
      </c>
      <c r="B1557" s="177">
        <f t="shared" si="841"/>
        <v>270522.32416648028</v>
      </c>
      <c r="C1557" s="3">
        <f t="shared" si="857"/>
        <v>36520513.762474835</v>
      </c>
      <c r="D1557" s="177">
        <f t="shared" si="858"/>
        <v>209962.82338352999</v>
      </c>
      <c r="E1557" s="177">
        <f t="shared" si="859"/>
        <v>9033.9185583800008</v>
      </c>
      <c r="F1557" s="178">
        <f t="shared" si="842"/>
        <v>200928.90482514998</v>
      </c>
      <c r="G1557" s="179">
        <f t="shared" si="860"/>
        <v>5103.6899999999996</v>
      </c>
      <c r="H1557" s="180">
        <f>IF(AND(N1557=1,N1556&gt;1),VLOOKUP(A1556,[1]Plan1!$CW$105:$CY$215,3),H1556)</f>
        <v>5092.97</v>
      </c>
      <c r="I1557" s="181">
        <f t="shared" si="843"/>
        <v>43384</v>
      </c>
      <c r="J1557" s="181">
        <f t="shared" si="861"/>
        <v>43415</v>
      </c>
      <c r="K1557" s="182">
        <f t="shared" si="844"/>
        <v>-2.1004410534337659E-3</v>
      </c>
      <c r="L1557" s="213">
        <f t="shared" si="862"/>
        <v>43475</v>
      </c>
      <c r="M1557" s="183">
        <f t="shared" si="863"/>
        <v>21</v>
      </c>
      <c r="N1557" s="183">
        <f t="shared" si="845"/>
        <v>4</v>
      </c>
      <c r="O1557" s="177">
        <f t="shared" si="846"/>
        <v>0.99959956999999999</v>
      </c>
      <c r="P1557" s="184">
        <f t="shared" si="840"/>
        <v>1.00449926</v>
      </c>
      <c r="Q1557" s="184">
        <f t="shared" si="864"/>
        <v>1.289225984366325</v>
      </c>
      <c r="R1557" s="177">
        <f t="shared" si="839"/>
        <v>1.2887097300000001</v>
      </c>
      <c r="S1557" s="177">
        <f t="shared" si="865"/>
        <v>1.24951879</v>
      </c>
      <c r="T1557" s="177">
        <f t="shared" si="847"/>
        <v>262352.49301917001</v>
      </c>
      <c r="U1557" s="177">
        <f t="shared" si="848"/>
        <v>2254.1324276455221</v>
      </c>
      <c r="V1557" s="177">
        <f t="shared" si="849"/>
        <v>58010.129861264766</v>
      </c>
      <c r="W1557" s="177">
        <f t="shared" si="850"/>
        <v>270227.0856724403</v>
      </c>
      <c r="X1557" s="185">
        <f t="shared" si="851"/>
        <v>0</v>
      </c>
      <c r="Y1557" s="177">
        <f t="shared" si="852"/>
        <v>0</v>
      </c>
      <c r="Z1557" s="186">
        <f t="shared" si="853"/>
        <v>0</v>
      </c>
      <c r="AA1557" s="177">
        <f t="shared" si="866"/>
        <v>0</v>
      </c>
      <c r="AB1557" s="187">
        <f t="shared" si="867"/>
        <v>7.1215000000000001E-2</v>
      </c>
      <c r="AC1557" s="185">
        <f t="shared" si="854"/>
        <v>4</v>
      </c>
      <c r="AD1557" s="185">
        <v>252</v>
      </c>
      <c r="AE1557" s="184">
        <f t="shared" si="838"/>
        <v>1.001092557</v>
      </c>
      <c r="AF1557" s="177">
        <f t="shared" si="869"/>
        <v>286.63505271000002</v>
      </c>
      <c r="AG1557" s="177">
        <f t="shared" si="855"/>
        <v>295.23849403999998</v>
      </c>
      <c r="AH1557" s="188">
        <f t="shared" si="868"/>
        <v>0</v>
      </c>
      <c r="AI1557" s="188"/>
      <c r="AJ1557" s="188"/>
      <c r="AK1557" s="188"/>
      <c r="AL1557" s="8"/>
      <c r="AM1557" s="8"/>
      <c r="AN1557" s="8"/>
      <c r="AO1557" s="8"/>
      <c r="AP1557" s="8"/>
      <c r="AQ1557" s="8"/>
      <c r="AR1557" s="5"/>
      <c r="AS1557" s="1"/>
      <c r="AT1557" s="8"/>
      <c r="AU1557" s="1"/>
      <c r="AV1557" s="1"/>
      <c r="AW1557" s="3"/>
      <c r="AX1557" s="3"/>
      <c r="AY1557" s="4"/>
      <c r="AZ1557" s="4"/>
      <c r="BA1557" s="4"/>
      <c r="BB1557" s="1"/>
      <c r="BC1557" s="1"/>
      <c r="BD1557" s="1"/>
      <c r="BE1557" s="1"/>
      <c r="BF1557" s="1"/>
      <c r="BG1557" s="1"/>
      <c r="BH1557" s="1"/>
      <c r="BI1557" s="1"/>
    </row>
    <row r="1558" spans="1:61" x14ac:dyDescent="0.2">
      <c r="A1558" s="125">
        <f t="shared" si="856"/>
        <v>43449</v>
      </c>
      <c r="B1558" s="177">
        <f t="shared" si="841"/>
        <v>270570.22499864973</v>
      </c>
      <c r="C1558" s="3">
        <f t="shared" si="857"/>
        <v>36526980.374817714</v>
      </c>
      <c r="D1558" s="177">
        <f t="shared" si="858"/>
        <v>209962.82338352999</v>
      </c>
      <c r="E1558" s="177">
        <f t="shared" si="859"/>
        <v>9033.9185583800008</v>
      </c>
      <c r="F1558" s="178">
        <f t="shared" si="842"/>
        <v>200928.90482514998</v>
      </c>
      <c r="G1558" s="179">
        <f t="shared" si="860"/>
        <v>5103.6899999999996</v>
      </c>
      <c r="H1558" s="180">
        <f>IF(AND(N1558=1,N1557&gt;1),VLOOKUP(A1557,[1]Plan1!$CW$105:$CY$215,3),H1557)</f>
        <v>5092.97</v>
      </c>
      <c r="I1558" s="181">
        <f t="shared" si="843"/>
        <v>43384</v>
      </c>
      <c r="J1558" s="181">
        <f t="shared" si="861"/>
        <v>43415</v>
      </c>
      <c r="K1558" s="182">
        <f t="shared" si="844"/>
        <v>-2.1004410534337659E-3</v>
      </c>
      <c r="L1558" s="213">
        <f t="shared" si="862"/>
        <v>43475</v>
      </c>
      <c r="M1558" s="183">
        <f t="shared" si="863"/>
        <v>21</v>
      </c>
      <c r="N1558" s="183">
        <f t="shared" si="845"/>
        <v>5</v>
      </c>
      <c r="O1558" s="177">
        <f t="shared" si="846"/>
        <v>0.99949949000000005</v>
      </c>
      <c r="P1558" s="184">
        <f t="shared" si="840"/>
        <v>1.00449926</v>
      </c>
      <c r="Q1558" s="184">
        <f t="shared" si="864"/>
        <v>1.289225984366325</v>
      </c>
      <c r="R1558" s="177">
        <f t="shared" si="839"/>
        <v>1.28858071</v>
      </c>
      <c r="S1558" s="177">
        <f t="shared" si="865"/>
        <v>1.24951879</v>
      </c>
      <c r="T1558" s="177">
        <f t="shared" si="847"/>
        <v>262352.49301917001</v>
      </c>
      <c r="U1558" s="177">
        <f t="shared" si="848"/>
        <v>2254.1324276455221</v>
      </c>
      <c r="V1558" s="177">
        <f t="shared" si="849"/>
        <v>57984.206013964198</v>
      </c>
      <c r="W1558" s="177">
        <f t="shared" si="850"/>
        <v>270201.16182513972</v>
      </c>
      <c r="X1558" s="185">
        <f t="shared" si="851"/>
        <v>0</v>
      </c>
      <c r="Y1558" s="177">
        <f t="shared" si="852"/>
        <v>0</v>
      </c>
      <c r="Z1558" s="186">
        <f t="shared" si="853"/>
        <v>0</v>
      </c>
      <c r="AA1558" s="177">
        <f t="shared" si="866"/>
        <v>0</v>
      </c>
      <c r="AB1558" s="187">
        <f t="shared" si="867"/>
        <v>7.1215000000000001E-2</v>
      </c>
      <c r="AC1558" s="185">
        <f t="shared" si="854"/>
        <v>5</v>
      </c>
      <c r="AD1558" s="185">
        <v>252</v>
      </c>
      <c r="AE1558" s="184">
        <f t="shared" si="838"/>
        <v>1.0013658830000001</v>
      </c>
      <c r="AF1558" s="177">
        <f t="shared" si="869"/>
        <v>358.34281021999999</v>
      </c>
      <c r="AG1558" s="177">
        <f t="shared" si="855"/>
        <v>369.06317351000001</v>
      </c>
      <c r="AH1558" s="188">
        <f t="shared" si="868"/>
        <v>0</v>
      </c>
      <c r="AI1558" s="188"/>
      <c r="AJ1558" s="188"/>
      <c r="AK1558" s="188"/>
      <c r="AL1558" s="8"/>
      <c r="AM1558" s="8"/>
      <c r="AN1558" s="8"/>
      <c r="AO1558" s="8"/>
      <c r="AP1558" s="8"/>
      <c r="AQ1558" s="8"/>
      <c r="AR1558" s="5"/>
      <c r="AS1558" s="1"/>
      <c r="AT1558" s="8"/>
      <c r="AU1558" s="1"/>
      <c r="AV1558" s="1"/>
      <c r="AW1558" s="3"/>
      <c r="AX1558" s="3"/>
      <c r="AY1558" s="4"/>
      <c r="AZ1558" s="4"/>
      <c r="BA1558" s="4"/>
      <c r="BB1558" s="1"/>
      <c r="BC1558" s="1"/>
      <c r="BD1558" s="1"/>
      <c r="BE1558" s="1"/>
      <c r="BF1558" s="1"/>
      <c r="BG1558" s="1"/>
      <c r="BH1558" s="1"/>
      <c r="BI1558" s="1"/>
    </row>
    <row r="1559" spans="1:61" x14ac:dyDescent="0.2">
      <c r="A1559" s="125">
        <f t="shared" si="856"/>
        <v>43450</v>
      </c>
      <c r="B1559" s="177">
        <f t="shared" si="841"/>
        <v>270570.22499864973</v>
      </c>
      <c r="C1559" s="3">
        <f t="shared" si="857"/>
        <v>36526980.374817714</v>
      </c>
      <c r="D1559" s="177">
        <f t="shared" si="858"/>
        <v>209962.82338352999</v>
      </c>
      <c r="E1559" s="177">
        <f t="shared" si="859"/>
        <v>9033.9185583800008</v>
      </c>
      <c r="F1559" s="178">
        <f t="shared" si="842"/>
        <v>200928.90482514998</v>
      </c>
      <c r="G1559" s="179">
        <f t="shared" si="860"/>
        <v>5103.6899999999996</v>
      </c>
      <c r="H1559" s="180">
        <f>IF(AND(N1559=1,N1558&gt;1),VLOOKUP(A1558,[1]Plan1!$CW$105:$CY$215,3),H1558)</f>
        <v>5092.97</v>
      </c>
      <c r="I1559" s="181">
        <f t="shared" si="843"/>
        <v>43384</v>
      </c>
      <c r="J1559" s="181">
        <f t="shared" si="861"/>
        <v>43415</v>
      </c>
      <c r="K1559" s="182">
        <f t="shared" si="844"/>
        <v>-2.1004410534337659E-3</v>
      </c>
      <c r="L1559" s="213">
        <f t="shared" si="862"/>
        <v>43475</v>
      </c>
      <c r="M1559" s="183">
        <f t="shared" si="863"/>
        <v>21</v>
      </c>
      <c r="N1559" s="183">
        <f t="shared" si="845"/>
        <v>5</v>
      </c>
      <c r="O1559" s="177">
        <f t="shared" si="846"/>
        <v>0.99949949000000005</v>
      </c>
      <c r="P1559" s="184">
        <f t="shared" si="840"/>
        <v>1.00449926</v>
      </c>
      <c r="Q1559" s="184">
        <f t="shared" si="864"/>
        <v>1.289225984366325</v>
      </c>
      <c r="R1559" s="177">
        <f t="shared" si="839"/>
        <v>1.28858071</v>
      </c>
      <c r="S1559" s="177">
        <f t="shared" si="865"/>
        <v>1.24951879</v>
      </c>
      <c r="T1559" s="177">
        <f t="shared" si="847"/>
        <v>262352.49301917001</v>
      </c>
      <c r="U1559" s="177">
        <f t="shared" si="848"/>
        <v>2254.1324276455221</v>
      </c>
      <c r="V1559" s="177">
        <f t="shared" si="849"/>
        <v>57984.206013964198</v>
      </c>
      <c r="W1559" s="177">
        <f t="shared" si="850"/>
        <v>270201.16182513972</v>
      </c>
      <c r="X1559" s="185">
        <f t="shared" si="851"/>
        <v>0</v>
      </c>
      <c r="Y1559" s="177">
        <f t="shared" si="852"/>
        <v>0</v>
      </c>
      <c r="Z1559" s="186">
        <f t="shared" si="853"/>
        <v>0</v>
      </c>
      <c r="AA1559" s="177">
        <f t="shared" si="866"/>
        <v>0</v>
      </c>
      <c r="AB1559" s="187">
        <f t="shared" si="867"/>
        <v>7.1215000000000001E-2</v>
      </c>
      <c r="AC1559" s="185">
        <f t="shared" si="854"/>
        <v>5</v>
      </c>
      <c r="AD1559" s="185">
        <v>252</v>
      </c>
      <c r="AE1559" s="184">
        <f t="shared" si="838"/>
        <v>1.0013658830000001</v>
      </c>
      <c r="AF1559" s="177">
        <f t="shared" si="869"/>
        <v>358.34281021999999</v>
      </c>
      <c r="AG1559" s="177">
        <f t="shared" si="855"/>
        <v>369.06317351000001</v>
      </c>
      <c r="AH1559" s="188">
        <f t="shared" si="868"/>
        <v>0</v>
      </c>
      <c r="AI1559" s="188"/>
      <c r="AJ1559" s="188"/>
      <c r="AK1559" s="188"/>
      <c r="AL1559" s="8"/>
      <c r="AM1559" s="8"/>
      <c r="AN1559" s="8"/>
      <c r="AO1559" s="8"/>
      <c r="AP1559" s="8"/>
      <c r="AQ1559" s="8"/>
      <c r="AR1559" s="5"/>
      <c r="AS1559" s="1"/>
      <c r="AT1559" s="8"/>
      <c r="AU1559" s="1"/>
      <c r="AV1559" s="1"/>
      <c r="AW1559" s="3"/>
      <c r="AX1559" s="3"/>
      <c r="AY1559" s="4"/>
      <c r="AZ1559" s="4"/>
      <c r="BA1559" s="4"/>
      <c r="BB1559" s="1"/>
      <c r="BC1559" s="1"/>
      <c r="BD1559" s="1"/>
      <c r="BE1559" s="1"/>
      <c r="BF1559" s="1"/>
      <c r="BG1559" s="1"/>
      <c r="BH1559" s="1"/>
      <c r="BI1559" s="1"/>
    </row>
    <row r="1560" spans="1:61" x14ac:dyDescent="0.2">
      <c r="A1560" s="125">
        <f t="shared" si="856"/>
        <v>43451</v>
      </c>
      <c r="B1560" s="177">
        <f t="shared" si="841"/>
        <v>270570.22499864973</v>
      </c>
      <c r="C1560" s="3">
        <f t="shared" si="857"/>
        <v>36526980.374817714</v>
      </c>
      <c r="D1560" s="177">
        <f t="shared" si="858"/>
        <v>209962.82338352999</v>
      </c>
      <c r="E1560" s="177">
        <f t="shared" si="859"/>
        <v>9033.9185583800008</v>
      </c>
      <c r="F1560" s="178">
        <f t="shared" si="842"/>
        <v>200928.90482514998</v>
      </c>
      <c r="G1560" s="179">
        <f t="shared" si="860"/>
        <v>5103.6899999999996</v>
      </c>
      <c r="H1560" s="180">
        <f>IF(AND(N1560=1,N1559&gt;1),VLOOKUP(A1559,[1]Plan1!$CW$105:$CY$215,3),H1559)</f>
        <v>5092.97</v>
      </c>
      <c r="I1560" s="181">
        <f t="shared" si="843"/>
        <v>43384</v>
      </c>
      <c r="J1560" s="181">
        <f t="shared" si="861"/>
        <v>43415</v>
      </c>
      <c r="K1560" s="182">
        <f t="shared" si="844"/>
        <v>-2.1004410534337659E-3</v>
      </c>
      <c r="L1560" s="213">
        <f t="shared" si="862"/>
        <v>43475</v>
      </c>
      <c r="M1560" s="183">
        <f t="shared" si="863"/>
        <v>21</v>
      </c>
      <c r="N1560" s="183">
        <f t="shared" si="845"/>
        <v>5</v>
      </c>
      <c r="O1560" s="177">
        <f t="shared" si="846"/>
        <v>0.99949949000000005</v>
      </c>
      <c r="P1560" s="184">
        <f t="shared" si="840"/>
        <v>1.00449926</v>
      </c>
      <c r="Q1560" s="184">
        <f t="shared" si="864"/>
        <v>1.289225984366325</v>
      </c>
      <c r="R1560" s="177">
        <f t="shared" si="839"/>
        <v>1.28858071</v>
      </c>
      <c r="S1560" s="177">
        <f t="shared" si="865"/>
        <v>1.24951879</v>
      </c>
      <c r="T1560" s="177">
        <f t="shared" si="847"/>
        <v>262352.49301917001</v>
      </c>
      <c r="U1560" s="177">
        <f t="shared" si="848"/>
        <v>2254.1324276455221</v>
      </c>
      <c r="V1560" s="177">
        <f t="shared" si="849"/>
        <v>57984.206013964198</v>
      </c>
      <c r="W1560" s="177">
        <f t="shared" si="850"/>
        <v>270201.16182513972</v>
      </c>
      <c r="X1560" s="185">
        <f t="shared" si="851"/>
        <v>0</v>
      </c>
      <c r="Y1560" s="177">
        <f t="shared" si="852"/>
        <v>0</v>
      </c>
      <c r="Z1560" s="186">
        <f t="shared" si="853"/>
        <v>0</v>
      </c>
      <c r="AA1560" s="177">
        <f t="shared" si="866"/>
        <v>0</v>
      </c>
      <c r="AB1560" s="187">
        <f t="shared" si="867"/>
        <v>7.1215000000000001E-2</v>
      </c>
      <c r="AC1560" s="185">
        <f t="shared" si="854"/>
        <v>5</v>
      </c>
      <c r="AD1560" s="185">
        <v>252</v>
      </c>
      <c r="AE1560" s="184">
        <f t="shared" si="838"/>
        <v>1.0013658830000001</v>
      </c>
      <c r="AF1560" s="177">
        <f t="shared" si="869"/>
        <v>358.34281021999999</v>
      </c>
      <c r="AG1560" s="177">
        <f t="shared" si="855"/>
        <v>369.06317351000001</v>
      </c>
      <c r="AH1560" s="188">
        <f t="shared" si="868"/>
        <v>0</v>
      </c>
      <c r="AI1560" s="188"/>
      <c r="AJ1560" s="188"/>
      <c r="AK1560" s="188"/>
      <c r="AL1560" s="8"/>
      <c r="AM1560" s="8"/>
      <c r="AN1560" s="8"/>
      <c r="AO1560" s="8"/>
      <c r="AP1560" s="8"/>
      <c r="AQ1560" s="8"/>
      <c r="AR1560" s="5"/>
      <c r="AS1560" s="1"/>
      <c r="AT1560" s="8"/>
      <c r="AU1560" s="1"/>
      <c r="AV1560" s="1"/>
      <c r="AW1560" s="3"/>
      <c r="AX1560" s="3"/>
      <c r="AY1560" s="4"/>
      <c r="AZ1560" s="4"/>
      <c r="BA1560" s="4"/>
      <c r="BB1560" s="1"/>
      <c r="BC1560" s="1"/>
      <c r="BD1560" s="1"/>
      <c r="BE1560" s="1"/>
      <c r="BF1560" s="1"/>
      <c r="BG1560" s="1"/>
      <c r="BH1560" s="1"/>
      <c r="BI1560" s="1"/>
    </row>
    <row r="1561" spans="1:61" x14ac:dyDescent="0.2">
      <c r="A1561" s="125">
        <f t="shared" si="856"/>
        <v>43452</v>
      </c>
      <c r="B1561" s="177">
        <f t="shared" si="841"/>
        <v>270618.13366505824</v>
      </c>
      <c r="C1561" s="3">
        <f t="shared" si="857"/>
        <v>36533448.044782862</v>
      </c>
      <c r="D1561" s="177">
        <f t="shared" si="858"/>
        <v>209962.82338352999</v>
      </c>
      <c r="E1561" s="177">
        <f t="shared" si="859"/>
        <v>9033.9185583800008</v>
      </c>
      <c r="F1561" s="178">
        <f t="shared" si="842"/>
        <v>200928.90482514998</v>
      </c>
      <c r="G1561" s="179">
        <f t="shared" si="860"/>
        <v>5103.6899999999996</v>
      </c>
      <c r="H1561" s="180">
        <f>IF(AND(N1561=1,N1560&gt;1),VLOOKUP(A1560,[1]Plan1!$CW$105:$CY$215,3),H1560)</f>
        <v>5092.97</v>
      </c>
      <c r="I1561" s="181">
        <f t="shared" si="843"/>
        <v>43384</v>
      </c>
      <c r="J1561" s="181">
        <f t="shared" si="861"/>
        <v>43415</v>
      </c>
      <c r="K1561" s="182">
        <f t="shared" si="844"/>
        <v>-2.1004410534337659E-3</v>
      </c>
      <c r="L1561" s="213">
        <f t="shared" si="862"/>
        <v>43475</v>
      </c>
      <c r="M1561" s="183">
        <f t="shared" si="863"/>
        <v>21</v>
      </c>
      <c r="N1561" s="183">
        <f t="shared" si="845"/>
        <v>6</v>
      </c>
      <c r="O1561" s="177">
        <f t="shared" si="846"/>
        <v>0.99939942000000004</v>
      </c>
      <c r="P1561" s="184">
        <f t="shared" si="840"/>
        <v>1.00449926</v>
      </c>
      <c r="Q1561" s="184">
        <f t="shared" si="864"/>
        <v>1.289225984366325</v>
      </c>
      <c r="R1561" s="177">
        <f t="shared" si="839"/>
        <v>1.2884517</v>
      </c>
      <c r="S1561" s="177">
        <f t="shared" si="865"/>
        <v>1.24951879</v>
      </c>
      <c r="T1561" s="177">
        <f t="shared" si="847"/>
        <v>262352.49301917001</v>
      </c>
      <c r="U1561" s="177">
        <f t="shared" si="848"/>
        <v>2254.1324276455221</v>
      </c>
      <c r="V1561" s="177">
        <f t="shared" si="849"/>
        <v>57958.284175952707</v>
      </c>
      <c r="W1561" s="177">
        <f t="shared" si="850"/>
        <v>270175.23998712824</v>
      </c>
      <c r="X1561" s="185">
        <f t="shared" si="851"/>
        <v>0</v>
      </c>
      <c r="Y1561" s="177">
        <f t="shared" si="852"/>
        <v>0</v>
      </c>
      <c r="Z1561" s="186">
        <f t="shared" si="853"/>
        <v>0</v>
      </c>
      <c r="AA1561" s="177">
        <f t="shared" si="866"/>
        <v>0</v>
      </c>
      <c r="AB1561" s="187">
        <f t="shared" si="867"/>
        <v>7.1215000000000001E-2</v>
      </c>
      <c r="AC1561" s="185">
        <f t="shared" si="854"/>
        <v>6</v>
      </c>
      <c r="AD1561" s="185">
        <v>252</v>
      </c>
      <c r="AE1561" s="184">
        <f t="shared" si="838"/>
        <v>1.001639283</v>
      </c>
      <c r="AF1561" s="177">
        <f t="shared" si="869"/>
        <v>430.06998181</v>
      </c>
      <c r="AG1561" s="177">
        <f t="shared" si="855"/>
        <v>442.89367793000002</v>
      </c>
      <c r="AH1561" s="188">
        <f t="shared" si="868"/>
        <v>0</v>
      </c>
      <c r="AI1561" s="188"/>
      <c r="AJ1561" s="188"/>
      <c r="AK1561" s="188"/>
      <c r="AL1561" s="8"/>
      <c r="AM1561" s="8"/>
      <c r="AN1561" s="8"/>
      <c r="AO1561" s="8"/>
      <c r="AP1561" s="8"/>
      <c r="AQ1561" s="8"/>
      <c r="AR1561" s="5"/>
      <c r="AS1561" s="1"/>
      <c r="AT1561" s="8"/>
      <c r="AU1561" s="1"/>
      <c r="AV1561" s="1"/>
      <c r="AW1561" s="3"/>
      <c r="AX1561" s="3"/>
      <c r="AY1561" s="4"/>
      <c r="AZ1561" s="4"/>
      <c r="BA1561" s="4"/>
      <c r="BB1561" s="1"/>
      <c r="BC1561" s="1"/>
      <c r="BD1561" s="1"/>
      <c r="BE1561" s="1"/>
      <c r="BF1561" s="1"/>
      <c r="BG1561" s="1"/>
      <c r="BH1561" s="1"/>
      <c r="BI1561" s="1"/>
    </row>
    <row r="1562" spans="1:61" x14ac:dyDescent="0.2">
      <c r="A1562" s="125">
        <f t="shared" si="856"/>
        <v>43453</v>
      </c>
      <c r="B1562" s="177">
        <f t="shared" si="841"/>
        <v>270666.05043172574</v>
      </c>
      <c r="C1562" s="3">
        <f t="shared" si="857"/>
        <v>36539916.808282979</v>
      </c>
      <c r="D1562" s="177">
        <f t="shared" si="858"/>
        <v>209962.82338352999</v>
      </c>
      <c r="E1562" s="177">
        <f t="shared" si="859"/>
        <v>9033.9185583800008</v>
      </c>
      <c r="F1562" s="178">
        <f t="shared" si="842"/>
        <v>200928.90482514998</v>
      </c>
      <c r="G1562" s="179">
        <f t="shared" si="860"/>
        <v>5103.6899999999996</v>
      </c>
      <c r="H1562" s="180">
        <f>IF(AND(N1562=1,N1561&gt;1),VLOOKUP(A1561,[1]Plan1!$CW$105:$CY$215,3),H1561)</f>
        <v>5092.97</v>
      </c>
      <c r="I1562" s="181">
        <f t="shared" si="843"/>
        <v>43384</v>
      </c>
      <c r="J1562" s="181">
        <f t="shared" si="861"/>
        <v>43415</v>
      </c>
      <c r="K1562" s="182">
        <f t="shared" si="844"/>
        <v>-2.1004410534337659E-3</v>
      </c>
      <c r="L1562" s="213">
        <f t="shared" si="862"/>
        <v>43475</v>
      </c>
      <c r="M1562" s="183">
        <f t="shared" si="863"/>
        <v>21</v>
      </c>
      <c r="N1562" s="183">
        <f t="shared" si="845"/>
        <v>7</v>
      </c>
      <c r="O1562" s="177">
        <f t="shared" si="846"/>
        <v>0.99929935999999997</v>
      </c>
      <c r="P1562" s="184">
        <f t="shared" si="840"/>
        <v>1.00449926</v>
      </c>
      <c r="Q1562" s="184">
        <f t="shared" si="864"/>
        <v>1.289225984366325</v>
      </c>
      <c r="R1562" s="177">
        <f t="shared" si="839"/>
        <v>1.2883226999999999</v>
      </c>
      <c r="S1562" s="177">
        <f t="shared" si="865"/>
        <v>1.24951879</v>
      </c>
      <c r="T1562" s="177">
        <f t="shared" si="847"/>
        <v>262352.49301917001</v>
      </c>
      <c r="U1562" s="177">
        <f t="shared" si="848"/>
        <v>2254.1324276455221</v>
      </c>
      <c r="V1562" s="177">
        <f t="shared" si="849"/>
        <v>57932.364347230257</v>
      </c>
      <c r="W1562" s="177">
        <f t="shared" si="850"/>
        <v>270149.32015840575</v>
      </c>
      <c r="X1562" s="185">
        <f t="shared" si="851"/>
        <v>0</v>
      </c>
      <c r="Y1562" s="177">
        <f t="shared" si="852"/>
        <v>0</v>
      </c>
      <c r="Z1562" s="186">
        <f t="shared" si="853"/>
        <v>0</v>
      </c>
      <c r="AA1562" s="177">
        <f t="shared" si="866"/>
        <v>0</v>
      </c>
      <c r="AB1562" s="187">
        <f t="shared" si="867"/>
        <v>7.1215000000000001E-2</v>
      </c>
      <c r="AC1562" s="185">
        <f t="shared" si="854"/>
        <v>7</v>
      </c>
      <c r="AD1562" s="185">
        <v>252</v>
      </c>
      <c r="AE1562" s="184">
        <f t="shared" si="838"/>
        <v>1.001912758</v>
      </c>
      <c r="AF1562" s="177">
        <f t="shared" si="869"/>
        <v>501.81682984000003</v>
      </c>
      <c r="AG1562" s="177">
        <f t="shared" si="855"/>
        <v>516.73027332000004</v>
      </c>
      <c r="AH1562" s="188">
        <f t="shared" si="868"/>
        <v>0</v>
      </c>
      <c r="AI1562" s="188"/>
      <c r="AJ1562" s="188"/>
      <c r="AK1562" s="188"/>
      <c r="AL1562" s="8"/>
      <c r="AM1562" s="8"/>
      <c r="AN1562" s="8"/>
      <c r="AO1562" s="8"/>
      <c r="AP1562" s="8"/>
      <c r="AQ1562" s="8"/>
      <c r="AR1562" s="5"/>
      <c r="AS1562" s="1"/>
      <c r="AT1562" s="8"/>
      <c r="AU1562" s="1"/>
      <c r="AV1562" s="1"/>
      <c r="AW1562" s="3"/>
      <c r="AX1562" s="3"/>
      <c r="AY1562" s="4"/>
      <c r="AZ1562" s="4"/>
      <c r="BA1562" s="4"/>
      <c r="BB1562" s="1"/>
      <c r="BC1562" s="1"/>
      <c r="BD1562" s="1"/>
      <c r="BE1562" s="1"/>
      <c r="BF1562" s="1"/>
      <c r="BG1562" s="1"/>
      <c r="BH1562" s="1"/>
      <c r="BI1562" s="1"/>
    </row>
    <row r="1563" spans="1:61" x14ac:dyDescent="0.2">
      <c r="A1563" s="125">
        <f t="shared" si="856"/>
        <v>43454</v>
      </c>
      <c r="B1563" s="177">
        <f t="shared" si="841"/>
        <v>270713.97529449244</v>
      </c>
      <c r="C1563" s="3">
        <f t="shared" si="857"/>
        <v>36546386.664756477</v>
      </c>
      <c r="D1563" s="177">
        <f t="shared" si="858"/>
        <v>209962.82338352999</v>
      </c>
      <c r="E1563" s="177">
        <f t="shared" si="859"/>
        <v>9033.9185583800008</v>
      </c>
      <c r="F1563" s="178">
        <f t="shared" si="842"/>
        <v>200928.90482514998</v>
      </c>
      <c r="G1563" s="179">
        <f t="shared" si="860"/>
        <v>5103.6899999999996</v>
      </c>
      <c r="H1563" s="180">
        <f>IF(AND(N1563=1,N1562&gt;1),VLOOKUP(A1562,[1]Plan1!$CW$105:$CY$215,3),H1562)</f>
        <v>5092.97</v>
      </c>
      <c r="I1563" s="181">
        <f t="shared" si="843"/>
        <v>43384</v>
      </c>
      <c r="J1563" s="181">
        <f t="shared" si="861"/>
        <v>43415</v>
      </c>
      <c r="K1563" s="182">
        <f t="shared" si="844"/>
        <v>-2.1004410534337659E-3</v>
      </c>
      <c r="L1563" s="213">
        <f t="shared" si="862"/>
        <v>43475</v>
      </c>
      <c r="M1563" s="183">
        <f t="shared" si="863"/>
        <v>21</v>
      </c>
      <c r="N1563" s="183">
        <f t="shared" si="845"/>
        <v>8</v>
      </c>
      <c r="O1563" s="177">
        <f t="shared" si="846"/>
        <v>0.99919930999999995</v>
      </c>
      <c r="P1563" s="184">
        <f t="shared" si="840"/>
        <v>1.00449926</v>
      </c>
      <c r="Q1563" s="184">
        <f t="shared" si="864"/>
        <v>1.289225984366325</v>
      </c>
      <c r="R1563" s="177">
        <f t="shared" si="839"/>
        <v>1.28819371</v>
      </c>
      <c r="S1563" s="177">
        <f t="shared" si="865"/>
        <v>1.24951879</v>
      </c>
      <c r="T1563" s="177">
        <f t="shared" si="847"/>
        <v>262352.49301917001</v>
      </c>
      <c r="U1563" s="177">
        <f t="shared" si="848"/>
        <v>2254.1324276455221</v>
      </c>
      <c r="V1563" s="177">
        <f t="shared" si="849"/>
        <v>57906.446527796885</v>
      </c>
      <c r="W1563" s="177">
        <f t="shared" si="850"/>
        <v>270123.40233897243</v>
      </c>
      <c r="X1563" s="185">
        <f t="shared" si="851"/>
        <v>0</v>
      </c>
      <c r="Y1563" s="177">
        <f t="shared" si="852"/>
        <v>0</v>
      </c>
      <c r="Z1563" s="186">
        <f t="shared" si="853"/>
        <v>0</v>
      </c>
      <c r="AA1563" s="177">
        <f t="shared" si="866"/>
        <v>0</v>
      </c>
      <c r="AB1563" s="187">
        <f t="shared" si="867"/>
        <v>7.1215000000000001E-2</v>
      </c>
      <c r="AC1563" s="185">
        <f t="shared" si="854"/>
        <v>8</v>
      </c>
      <c r="AD1563" s="185">
        <v>252</v>
      </c>
      <c r="AE1563" s="184">
        <f t="shared" si="838"/>
        <v>1.002186308</v>
      </c>
      <c r="AF1563" s="177">
        <f t="shared" si="869"/>
        <v>573.5833543</v>
      </c>
      <c r="AG1563" s="177">
        <f t="shared" si="855"/>
        <v>590.57295552000005</v>
      </c>
      <c r="AH1563" s="188">
        <f t="shared" si="868"/>
        <v>0</v>
      </c>
      <c r="AI1563" s="188"/>
      <c r="AJ1563" s="188"/>
      <c r="AK1563" s="188"/>
      <c r="AL1563" s="8"/>
      <c r="AM1563" s="8"/>
      <c r="AN1563" s="8"/>
      <c r="AO1563" s="8"/>
      <c r="AP1563" s="8"/>
      <c r="AQ1563" s="8"/>
      <c r="AR1563" s="5"/>
      <c r="AS1563" s="1"/>
      <c r="AT1563" s="8"/>
      <c r="AU1563" s="1"/>
      <c r="AV1563" s="1"/>
      <c r="AW1563" s="3"/>
      <c r="AX1563" s="3"/>
      <c r="AY1563" s="4"/>
      <c r="AZ1563" s="4"/>
      <c r="BA1563" s="4"/>
      <c r="BB1563" s="1"/>
      <c r="BC1563" s="1"/>
      <c r="BD1563" s="1"/>
      <c r="BE1563" s="1"/>
      <c r="BF1563" s="1"/>
      <c r="BG1563" s="1"/>
      <c r="BH1563" s="1"/>
      <c r="BI1563" s="1"/>
    </row>
    <row r="1564" spans="1:61" x14ac:dyDescent="0.2">
      <c r="A1564" s="125">
        <f t="shared" si="856"/>
        <v>43455</v>
      </c>
      <c r="B1564" s="177">
        <f t="shared" si="841"/>
        <v>270761.90797905804</v>
      </c>
      <c r="C1564" s="3">
        <f t="shared" si="857"/>
        <v>36552857.577172838</v>
      </c>
      <c r="D1564" s="177">
        <f t="shared" si="858"/>
        <v>209962.82338352999</v>
      </c>
      <c r="E1564" s="177">
        <f t="shared" si="859"/>
        <v>9033.9185583800008</v>
      </c>
      <c r="F1564" s="178">
        <f t="shared" si="842"/>
        <v>200928.90482514998</v>
      </c>
      <c r="G1564" s="179">
        <f t="shared" si="860"/>
        <v>5103.6899999999996</v>
      </c>
      <c r="H1564" s="180">
        <f>IF(AND(N1564=1,N1563&gt;1),VLOOKUP(A1563,[1]Plan1!$CW$105:$CY$215,3),H1563)</f>
        <v>5092.97</v>
      </c>
      <c r="I1564" s="181">
        <f t="shared" si="843"/>
        <v>43384</v>
      </c>
      <c r="J1564" s="181">
        <f t="shared" si="861"/>
        <v>43415</v>
      </c>
      <c r="K1564" s="182">
        <f t="shared" si="844"/>
        <v>-2.1004410534337659E-3</v>
      </c>
      <c r="L1564" s="213">
        <f t="shared" si="862"/>
        <v>43475</v>
      </c>
      <c r="M1564" s="183">
        <f t="shared" si="863"/>
        <v>21</v>
      </c>
      <c r="N1564" s="183">
        <f t="shared" si="845"/>
        <v>9</v>
      </c>
      <c r="O1564" s="177">
        <f t="shared" si="846"/>
        <v>0.99909926999999998</v>
      </c>
      <c r="P1564" s="184">
        <f t="shared" si="840"/>
        <v>1.00449926</v>
      </c>
      <c r="Q1564" s="184">
        <f t="shared" si="864"/>
        <v>1.289225984366325</v>
      </c>
      <c r="R1564" s="177">
        <f t="shared" si="839"/>
        <v>1.2880647300000001</v>
      </c>
      <c r="S1564" s="177">
        <f t="shared" si="865"/>
        <v>1.24951879</v>
      </c>
      <c r="T1564" s="177">
        <f t="shared" si="847"/>
        <v>262352.49301917001</v>
      </c>
      <c r="U1564" s="177">
        <f t="shared" si="848"/>
        <v>2254.1324276455221</v>
      </c>
      <c r="V1564" s="177">
        <f t="shared" si="849"/>
        <v>57880.530717652546</v>
      </c>
      <c r="W1564" s="177">
        <f t="shared" si="850"/>
        <v>270097.48652882804</v>
      </c>
      <c r="X1564" s="185">
        <f t="shared" si="851"/>
        <v>0</v>
      </c>
      <c r="Y1564" s="177">
        <f t="shared" si="852"/>
        <v>0</v>
      </c>
      <c r="Z1564" s="186">
        <f t="shared" si="853"/>
        <v>0</v>
      </c>
      <c r="AA1564" s="177">
        <f t="shared" si="866"/>
        <v>0</v>
      </c>
      <c r="AB1564" s="187">
        <f t="shared" si="867"/>
        <v>7.1215000000000001E-2</v>
      </c>
      <c r="AC1564" s="185">
        <f t="shared" si="854"/>
        <v>9</v>
      </c>
      <c r="AD1564" s="185">
        <v>252</v>
      </c>
      <c r="AE1564" s="184">
        <f t="shared" si="838"/>
        <v>1.0024599320000001</v>
      </c>
      <c r="AF1564" s="177">
        <f t="shared" si="869"/>
        <v>645.36929284999997</v>
      </c>
      <c r="AG1564" s="177">
        <f t="shared" si="855"/>
        <v>664.42145023</v>
      </c>
      <c r="AH1564" s="188">
        <f t="shared" si="868"/>
        <v>0</v>
      </c>
      <c r="AI1564" s="188"/>
      <c r="AJ1564" s="188"/>
      <c r="AK1564" s="188"/>
      <c r="AL1564" s="8"/>
      <c r="AM1564" s="8"/>
      <c r="AN1564" s="8"/>
      <c r="AO1564" s="8"/>
      <c r="AP1564" s="8"/>
      <c r="AQ1564" s="8"/>
      <c r="AR1564" s="5"/>
      <c r="AS1564" s="1"/>
      <c r="AT1564" s="8"/>
      <c r="AU1564" s="1"/>
      <c r="AV1564" s="1"/>
      <c r="AW1564" s="3"/>
      <c r="AX1564" s="3"/>
      <c r="AY1564" s="4"/>
      <c r="AZ1564" s="4"/>
      <c r="BA1564" s="4"/>
      <c r="BB1564" s="1"/>
      <c r="BC1564" s="1"/>
      <c r="BD1564" s="1"/>
      <c r="BE1564" s="1"/>
      <c r="BF1564" s="1"/>
      <c r="BG1564" s="1"/>
      <c r="BH1564" s="1"/>
      <c r="BI1564" s="1"/>
    </row>
    <row r="1565" spans="1:61" x14ac:dyDescent="0.2">
      <c r="A1565" s="125">
        <f t="shared" si="856"/>
        <v>43456</v>
      </c>
      <c r="B1565" s="177">
        <f t="shared" si="841"/>
        <v>270809.84875139274</v>
      </c>
      <c r="C1565" s="3">
        <f t="shared" si="857"/>
        <v>36559329.58143802</v>
      </c>
      <c r="D1565" s="177">
        <f t="shared" si="858"/>
        <v>209962.82338352999</v>
      </c>
      <c r="E1565" s="177">
        <f t="shared" si="859"/>
        <v>9033.9185583800008</v>
      </c>
      <c r="F1565" s="178">
        <f t="shared" si="842"/>
        <v>200928.90482514998</v>
      </c>
      <c r="G1565" s="179">
        <f t="shared" si="860"/>
        <v>5103.6899999999996</v>
      </c>
      <c r="H1565" s="180">
        <f>IF(AND(N1565=1,N1564&gt;1),VLOOKUP(A1564,[1]Plan1!$CW$105:$CY$215,3),H1564)</f>
        <v>5092.97</v>
      </c>
      <c r="I1565" s="181">
        <f t="shared" si="843"/>
        <v>43384</v>
      </c>
      <c r="J1565" s="181">
        <f t="shared" si="861"/>
        <v>43415</v>
      </c>
      <c r="K1565" s="182">
        <f t="shared" si="844"/>
        <v>-2.1004410534337659E-3</v>
      </c>
      <c r="L1565" s="213">
        <f t="shared" si="862"/>
        <v>43475</v>
      </c>
      <c r="M1565" s="183">
        <f t="shared" si="863"/>
        <v>21</v>
      </c>
      <c r="N1565" s="183">
        <f t="shared" si="845"/>
        <v>10</v>
      </c>
      <c r="O1565" s="177">
        <f t="shared" si="846"/>
        <v>0.99899923000000002</v>
      </c>
      <c r="P1565" s="184">
        <f t="shared" si="840"/>
        <v>1.00449926</v>
      </c>
      <c r="Q1565" s="184">
        <f t="shared" si="864"/>
        <v>1.289225984366325</v>
      </c>
      <c r="R1565" s="177">
        <f t="shared" si="839"/>
        <v>1.2879357600000001</v>
      </c>
      <c r="S1565" s="177">
        <f t="shared" si="865"/>
        <v>1.24951879</v>
      </c>
      <c r="T1565" s="177">
        <f t="shared" si="847"/>
        <v>262352.49301917001</v>
      </c>
      <c r="U1565" s="177">
        <f t="shared" si="848"/>
        <v>2254.1324276455221</v>
      </c>
      <c r="V1565" s="177">
        <f t="shared" si="849"/>
        <v>57854.616916797248</v>
      </c>
      <c r="W1565" s="177">
        <f t="shared" si="850"/>
        <v>270071.57272797276</v>
      </c>
      <c r="X1565" s="185">
        <f t="shared" si="851"/>
        <v>0</v>
      </c>
      <c r="Y1565" s="177">
        <f t="shared" si="852"/>
        <v>0</v>
      </c>
      <c r="Z1565" s="186">
        <f t="shared" si="853"/>
        <v>0</v>
      </c>
      <c r="AA1565" s="177">
        <f t="shared" si="866"/>
        <v>0</v>
      </c>
      <c r="AB1565" s="187">
        <f t="shared" si="867"/>
        <v>7.1215000000000001E-2</v>
      </c>
      <c r="AC1565" s="185">
        <f t="shared" si="854"/>
        <v>10</v>
      </c>
      <c r="AD1565" s="185">
        <v>252</v>
      </c>
      <c r="AE1565" s="184">
        <f t="shared" si="838"/>
        <v>1.0027336309999999</v>
      </c>
      <c r="AF1565" s="177">
        <f t="shared" si="869"/>
        <v>717.17490783999995</v>
      </c>
      <c r="AG1565" s="177">
        <f t="shared" si="855"/>
        <v>738.27602342</v>
      </c>
      <c r="AH1565" s="188">
        <f t="shared" si="868"/>
        <v>0</v>
      </c>
      <c r="AI1565" s="188"/>
      <c r="AJ1565" s="188"/>
      <c r="AK1565" s="188"/>
      <c r="AL1565" s="8"/>
      <c r="AM1565" s="8"/>
      <c r="AN1565" s="8"/>
      <c r="AO1565" s="8"/>
      <c r="AP1565" s="8"/>
      <c r="AQ1565" s="8"/>
      <c r="AR1565" s="5"/>
      <c r="AS1565" s="1"/>
      <c r="AT1565" s="8"/>
      <c r="AU1565" s="1"/>
      <c r="AV1565" s="1"/>
      <c r="AW1565" s="3"/>
      <c r="AX1565" s="3"/>
      <c r="AY1565" s="4"/>
      <c r="AZ1565" s="4"/>
      <c r="BA1565" s="4"/>
      <c r="BB1565" s="1"/>
      <c r="BC1565" s="1"/>
      <c r="BD1565" s="1"/>
      <c r="BE1565" s="1"/>
      <c r="BF1565" s="1"/>
      <c r="BG1565" s="1"/>
      <c r="BH1565" s="1"/>
      <c r="BI1565" s="1"/>
    </row>
    <row r="1566" spans="1:61" x14ac:dyDescent="0.2">
      <c r="A1566" s="125">
        <f t="shared" si="856"/>
        <v>43457</v>
      </c>
      <c r="B1566" s="177">
        <f t="shared" si="841"/>
        <v>270809.84875139274</v>
      </c>
      <c r="C1566" s="3">
        <f t="shared" si="857"/>
        <v>36559329.58143802</v>
      </c>
      <c r="D1566" s="177">
        <f t="shared" si="858"/>
        <v>209962.82338352999</v>
      </c>
      <c r="E1566" s="177">
        <f t="shared" si="859"/>
        <v>9033.9185583800008</v>
      </c>
      <c r="F1566" s="178">
        <f t="shared" si="842"/>
        <v>200928.90482514998</v>
      </c>
      <c r="G1566" s="179">
        <f t="shared" si="860"/>
        <v>5103.6899999999996</v>
      </c>
      <c r="H1566" s="180">
        <f>IF(AND(N1566=1,N1565&gt;1),VLOOKUP(A1565,[1]Plan1!$CW$105:$CY$215,3),H1565)</f>
        <v>5092.97</v>
      </c>
      <c r="I1566" s="181">
        <f t="shared" si="843"/>
        <v>43384</v>
      </c>
      <c r="J1566" s="181">
        <f t="shared" si="861"/>
        <v>43415</v>
      </c>
      <c r="K1566" s="182">
        <f t="shared" si="844"/>
        <v>-2.1004410534337659E-3</v>
      </c>
      <c r="L1566" s="213">
        <f t="shared" si="862"/>
        <v>43475</v>
      </c>
      <c r="M1566" s="183">
        <f t="shared" si="863"/>
        <v>21</v>
      </c>
      <c r="N1566" s="183">
        <f t="shared" si="845"/>
        <v>10</v>
      </c>
      <c r="O1566" s="177">
        <f t="shared" si="846"/>
        <v>0.99899923000000002</v>
      </c>
      <c r="P1566" s="184">
        <f t="shared" si="840"/>
        <v>1.00449926</v>
      </c>
      <c r="Q1566" s="184">
        <f t="shared" si="864"/>
        <v>1.289225984366325</v>
      </c>
      <c r="R1566" s="177">
        <f t="shared" si="839"/>
        <v>1.2879357600000001</v>
      </c>
      <c r="S1566" s="177">
        <f t="shared" si="865"/>
        <v>1.24951879</v>
      </c>
      <c r="T1566" s="177">
        <f t="shared" si="847"/>
        <v>262352.49301917001</v>
      </c>
      <c r="U1566" s="177">
        <f t="shared" si="848"/>
        <v>2254.1324276455221</v>
      </c>
      <c r="V1566" s="177">
        <f t="shared" si="849"/>
        <v>57854.616916797248</v>
      </c>
      <c r="W1566" s="177">
        <f t="shared" si="850"/>
        <v>270071.57272797276</v>
      </c>
      <c r="X1566" s="185">
        <f t="shared" si="851"/>
        <v>0</v>
      </c>
      <c r="Y1566" s="177">
        <f t="shared" si="852"/>
        <v>0</v>
      </c>
      <c r="Z1566" s="186">
        <f t="shared" si="853"/>
        <v>0</v>
      </c>
      <c r="AA1566" s="177">
        <f t="shared" si="866"/>
        <v>0</v>
      </c>
      <c r="AB1566" s="187">
        <f t="shared" si="867"/>
        <v>7.1215000000000001E-2</v>
      </c>
      <c r="AC1566" s="185">
        <f t="shared" si="854"/>
        <v>10</v>
      </c>
      <c r="AD1566" s="185">
        <v>252</v>
      </c>
      <c r="AE1566" s="184">
        <f t="shared" si="838"/>
        <v>1.0027336309999999</v>
      </c>
      <c r="AF1566" s="177">
        <f t="shared" si="869"/>
        <v>717.17490783999995</v>
      </c>
      <c r="AG1566" s="177">
        <f t="shared" si="855"/>
        <v>738.27602342</v>
      </c>
      <c r="AH1566" s="188">
        <f t="shared" si="868"/>
        <v>0</v>
      </c>
      <c r="AI1566" s="188"/>
      <c r="AJ1566" s="188"/>
      <c r="AK1566" s="188"/>
      <c r="AL1566" s="8"/>
      <c r="AM1566" s="8"/>
      <c r="AN1566" s="8"/>
      <c r="AO1566" s="8"/>
      <c r="AP1566" s="8"/>
      <c r="AQ1566" s="8"/>
      <c r="AR1566" s="5"/>
      <c r="AS1566" s="1"/>
      <c r="AT1566" s="8"/>
      <c r="AU1566" s="1"/>
      <c r="AV1566" s="1"/>
      <c r="AW1566" s="3"/>
      <c r="AX1566" s="3"/>
      <c r="AY1566" s="4"/>
      <c r="AZ1566" s="4"/>
      <c r="BA1566" s="4"/>
      <c r="BB1566" s="1"/>
      <c r="BC1566" s="1"/>
      <c r="BD1566" s="1"/>
      <c r="BE1566" s="1"/>
      <c r="BF1566" s="1"/>
      <c r="BG1566" s="1"/>
      <c r="BH1566" s="1"/>
      <c r="BI1566" s="1"/>
    </row>
    <row r="1567" spans="1:61" x14ac:dyDescent="0.2">
      <c r="A1567" s="125">
        <f t="shared" si="856"/>
        <v>43458</v>
      </c>
      <c r="B1567" s="177">
        <f t="shared" si="841"/>
        <v>270809.84875139274</v>
      </c>
      <c r="C1567" s="3">
        <f t="shared" si="857"/>
        <v>36559329.58143802</v>
      </c>
      <c r="D1567" s="177">
        <f t="shared" si="858"/>
        <v>209962.82338352999</v>
      </c>
      <c r="E1567" s="177">
        <f t="shared" si="859"/>
        <v>9033.9185583800008</v>
      </c>
      <c r="F1567" s="178">
        <f t="shared" si="842"/>
        <v>200928.90482514998</v>
      </c>
      <c r="G1567" s="179">
        <f t="shared" si="860"/>
        <v>5103.6899999999996</v>
      </c>
      <c r="H1567" s="180">
        <f>IF(AND(N1567=1,N1566&gt;1),VLOOKUP(A1566,[1]Plan1!$CW$105:$CY$215,3),H1566)</f>
        <v>5092.97</v>
      </c>
      <c r="I1567" s="181">
        <f t="shared" si="843"/>
        <v>43384</v>
      </c>
      <c r="J1567" s="181">
        <f t="shared" si="861"/>
        <v>43415</v>
      </c>
      <c r="K1567" s="182">
        <f t="shared" si="844"/>
        <v>-2.1004410534337659E-3</v>
      </c>
      <c r="L1567" s="213">
        <f t="shared" si="862"/>
        <v>43475</v>
      </c>
      <c r="M1567" s="183">
        <f t="shared" si="863"/>
        <v>21</v>
      </c>
      <c r="N1567" s="183">
        <f t="shared" si="845"/>
        <v>10</v>
      </c>
      <c r="O1567" s="177">
        <f t="shared" si="846"/>
        <v>0.99899923000000002</v>
      </c>
      <c r="P1567" s="184">
        <f t="shared" si="840"/>
        <v>1.00449926</v>
      </c>
      <c r="Q1567" s="184">
        <f t="shared" si="864"/>
        <v>1.289225984366325</v>
      </c>
      <c r="R1567" s="177">
        <f t="shared" si="839"/>
        <v>1.2879357600000001</v>
      </c>
      <c r="S1567" s="177">
        <f t="shared" si="865"/>
        <v>1.24951879</v>
      </c>
      <c r="T1567" s="177">
        <f t="shared" si="847"/>
        <v>262352.49301917001</v>
      </c>
      <c r="U1567" s="177">
        <f t="shared" si="848"/>
        <v>2254.1324276455221</v>
      </c>
      <c r="V1567" s="177">
        <f t="shared" si="849"/>
        <v>57854.616916797248</v>
      </c>
      <c r="W1567" s="177">
        <f t="shared" si="850"/>
        <v>270071.57272797276</v>
      </c>
      <c r="X1567" s="185">
        <f t="shared" si="851"/>
        <v>0</v>
      </c>
      <c r="Y1567" s="177">
        <f t="shared" si="852"/>
        <v>0</v>
      </c>
      <c r="Z1567" s="186">
        <f t="shared" si="853"/>
        <v>0</v>
      </c>
      <c r="AA1567" s="177">
        <f t="shared" si="866"/>
        <v>0</v>
      </c>
      <c r="AB1567" s="187">
        <f t="shared" si="867"/>
        <v>7.1215000000000001E-2</v>
      </c>
      <c r="AC1567" s="185">
        <f t="shared" si="854"/>
        <v>10</v>
      </c>
      <c r="AD1567" s="185">
        <v>252</v>
      </c>
      <c r="AE1567" s="184">
        <f t="shared" ref="AE1567:AE1630" si="870">ROUND((1+AB1567)^TRUNC((AC1567/AD1567),9),9)</f>
        <v>1.0027336309999999</v>
      </c>
      <c r="AF1567" s="177">
        <f t="shared" si="869"/>
        <v>717.17490783999995</v>
      </c>
      <c r="AG1567" s="177">
        <f t="shared" si="855"/>
        <v>738.27602342</v>
      </c>
      <c r="AH1567" s="188">
        <f t="shared" si="868"/>
        <v>0</v>
      </c>
      <c r="AI1567" s="188"/>
      <c r="AJ1567" s="188"/>
      <c r="AK1567" s="188"/>
      <c r="AL1567" s="8"/>
      <c r="AM1567" s="8"/>
      <c r="AN1567" s="8"/>
      <c r="AO1567" s="8"/>
      <c r="AP1567" s="8"/>
      <c r="AQ1567" s="8"/>
      <c r="AR1567" s="5"/>
      <c r="AS1567" s="1"/>
      <c r="AT1567" s="8"/>
      <c r="AU1567" s="1"/>
      <c r="AV1567" s="1"/>
      <c r="AW1567" s="3"/>
      <c r="AX1567" s="3"/>
      <c r="AY1567" s="4"/>
      <c r="AZ1567" s="4"/>
      <c r="BA1567" s="4"/>
      <c r="BB1567" s="1"/>
      <c r="BC1567" s="1"/>
      <c r="BD1567" s="1"/>
      <c r="BE1567" s="1"/>
      <c r="BF1567" s="1"/>
      <c r="BG1567" s="1"/>
      <c r="BH1567" s="1"/>
      <c r="BI1567" s="1"/>
    </row>
    <row r="1568" spans="1:61" x14ac:dyDescent="0.2">
      <c r="A1568" s="125">
        <f t="shared" si="856"/>
        <v>43459</v>
      </c>
      <c r="B1568" s="177">
        <f t="shared" si="841"/>
        <v>270857.79962266551</v>
      </c>
      <c r="C1568" s="3">
        <f t="shared" si="857"/>
        <v>36565802.949059844</v>
      </c>
      <c r="D1568" s="177">
        <f t="shared" si="858"/>
        <v>209962.82338352999</v>
      </c>
      <c r="E1568" s="177">
        <f t="shared" si="859"/>
        <v>9033.9185583800008</v>
      </c>
      <c r="F1568" s="178">
        <f t="shared" si="842"/>
        <v>200928.90482514998</v>
      </c>
      <c r="G1568" s="179">
        <f t="shared" si="860"/>
        <v>5103.6899999999996</v>
      </c>
      <c r="H1568" s="180">
        <f>IF(AND(N1568=1,N1567&gt;1),VLOOKUP(A1567,[1]Plan1!$CW$105:$CY$215,3),H1567)</f>
        <v>5092.97</v>
      </c>
      <c r="I1568" s="181">
        <f t="shared" si="843"/>
        <v>43384</v>
      </c>
      <c r="J1568" s="181">
        <f t="shared" si="861"/>
        <v>43415</v>
      </c>
      <c r="K1568" s="182">
        <f t="shared" si="844"/>
        <v>-2.1004410534337659E-3</v>
      </c>
      <c r="L1568" s="213">
        <f t="shared" si="862"/>
        <v>43475</v>
      </c>
      <c r="M1568" s="183">
        <f t="shared" si="863"/>
        <v>21</v>
      </c>
      <c r="N1568" s="183">
        <f t="shared" si="845"/>
        <v>11</v>
      </c>
      <c r="O1568" s="177">
        <f t="shared" si="846"/>
        <v>0.99889921000000004</v>
      </c>
      <c r="P1568" s="184">
        <f t="shared" si="840"/>
        <v>1.00449926</v>
      </c>
      <c r="Q1568" s="184">
        <f t="shared" si="864"/>
        <v>1.289225984366325</v>
      </c>
      <c r="R1568" s="177">
        <f t="shared" si="839"/>
        <v>1.28780681</v>
      </c>
      <c r="S1568" s="177">
        <f t="shared" si="865"/>
        <v>1.24951879</v>
      </c>
      <c r="T1568" s="177">
        <f t="shared" si="847"/>
        <v>262352.49301917001</v>
      </c>
      <c r="U1568" s="177">
        <f t="shared" si="848"/>
        <v>2254.1324276455221</v>
      </c>
      <c r="V1568" s="177">
        <f t="shared" si="849"/>
        <v>57828.707134520017</v>
      </c>
      <c r="W1568" s="177">
        <f t="shared" si="850"/>
        <v>270045.66294569551</v>
      </c>
      <c r="X1568" s="185">
        <f t="shared" si="851"/>
        <v>0</v>
      </c>
      <c r="Y1568" s="177">
        <f t="shared" si="852"/>
        <v>0</v>
      </c>
      <c r="Z1568" s="186">
        <f t="shared" si="853"/>
        <v>0</v>
      </c>
      <c r="AA1568" s="177">
        <f t="shared" si="866"/>
        <v>0</v>
      </c>
      <c r="AB1568" s="187">
        <f t="shared" si="867"/>
        <v>7.1215000000000001E-2</v>
      </c>
      <c r="AC1568" s="185">
        <f t="shared" si="854"/>
        <v>11</v>
      </c>
      <c r="AD1568" s="185">
        <v>252</v>
      </c>
      <c r="AE1568" s="184">
        <f t="shared" si="870"/>
        <v>1.003007405</v>
      </c>
      <c r="AF1568" s="177">
        <f t="shared" si="869"/>
        <v>789.00019926000004</v>
      </c>
      <c r="AG1568" s="177">
        <f t="shared" si="855"/>
        <v>812.13667697000005</v>
      </c>
      <c r="AH1568" s="188">
        <f t="shared" si="868"/>
        <v>0</v>
      </c>
      <c r="AI1568" s="188"/>
      <c r="AJ1568" s="188"/>
      <c r="AK1568" s="188"/>
      <c r="AL1568" s="8"/>
      <c r="AM1568" s="8"/>
      <c r="AN1568" s="8"/>
      <c r="AO1568" s="8"/>
      <c r="AP1568" s="8"/>
      <c r="AQ1568" s="8"/>
      <c r="AR1568" s="5"/>
      <c r="AS1568" s="1"/>
      <c r="AT1568" s="8"/>
      <c r="AU1568" s="1"/>
      <c r="AV1568" s="1"/>
      <c r="AW1568" s="3"/>
      <c r="AX1568" s="3"/>
      <c r="AY1568" s="4"/>
      <c r="AZ1568" s="4"/>
      <c r="BA1568" s="4"/>
      <c r="BB1568" s="1"/>
      <c r="BC1568" s="1"/>
      <c r="BD1568" s="1"/>
      <c r="BE1568" s="1"/>
      <c r="BF1568" s="1"/>
      <c r="BG1568" s="1"/>
      <c r="BH1568" s="1"/>
      <c r="BI1568" s="1"/>
    </row>
    <row r="1569" spans="1:61" x14ac:dyDescent="0.2">
      <c r="A1569" s="125">
        <f t="shared" si="856"/>
        <v>43460</v>
      </c>
      <c r="B1569" s="177">
        <f t="shared" si="841"/>
        <v>270857.79962266551</v>
      </c>
      <c r="C1569" s="3">
        <f t="shared" si="857"/>
        <v>36565802.949059844</v>
      </c>
      <c r="D1569" s="177">
        <f t="shared" si="858"/>
        <v>209962.82338352999</v>
      </c>
      <c r="E1569" s="177">
        <f t="shared" si="859"/>
        <v>9033.9185583800008</v>
      </c>
      <c r="F1569" s="178">
        <f t="shared" si="842"/>
        <v>200928.90482514998</v>
      </c>
      <c r="G1569" s="179">
        <f t="shared" si="860"/>
        <v>5103.6899999999996</v>
      </c>
      <c r="H1569" s="180">
        <f>IF(AND(N1569=1,N1568&gt;1),VLOOKUP(A1568,[1]Plan1!$CW$105:$CY$215,3),H1568)</f>
        <v>5092.97</v>
      </c>
      <c r="I1569" s="181">
        <f t="shared" si="843"/>
        <v>43384</v>
      </c>
      <c r="J1569" s="181">
        <f t="shared" si="861"/>
        <v>43415</v>
      </c>
      <c r="K1569" s="182">
        <f t="shared" si="844"/>
        <v>-2.1004410534337659E-3</v>
      </c>
      <c r="L1569" s="213">
        <f t="shared" si="862"/>
        <v>43475</v>
      </c>
      <c r="M1569" s="183">
        <f t="shared" si="863"/>
        <v>21</v>
      </c>
      <c r="N1569" s="183">
        <f t="shared" si="845"/>
        <v>11</v>
      </c>
      <c r="O1569" s="177">
        <f t="shared" si="846"/>
        <v>0.99889921000000004</v>
      </c>
      <c r="P1569" s="184">
        <f t="shared" si="840"/>
        <v>1.00449926</v>
      </c>
      <c r="Q1569" s="184">
        <f t="shared" si="864"/>
        <v>1.289225984366325</v>
      </c>
      <c r="R1569" s="177">
        <f t="shared" si="839"/>
        <v>1.28780681</v>
      </c>
      <c r="S1569" s="177">
        <f t="shared" si="865"/>
        <v>1.24951879</v>
      </c>
      <c r="T1569" s="177">
        <f t="shared" si="847"/>
        <v>262352.49301917001</v>
      </c>
      <c r="U1569" s="177">
        <f t="shared" si="848"/>
        <v>2254.1324276455221</v>
      </c>
      <c r="V1569" s="177">
        <f t="shared" si="849"/>
        <v>57828.707134520017</v>
      </c>
      <c r="W1569" s="177">
        <f t="shared" si="850"/>
        <v>270045.66294569551</v>
      </c>
      <c r="X1569" s="185">
        <f t="shared" si="851"/>
        <v>0</v>
      </c>
      <c r="Y1569" s="177">
        <f t="shared" si="852"/>
        <v>0</v>
      </c>
      <c r="Z1569" s="186">
        <f t="shared" si="853"/>
        <v>0</v>
      </c>
      <c r="AA1569" s="177">
        <f t="shared" si="866"/>
        <v>0</v>
      </c>
      <c r="AB1569" s="187">
        <f t="shared" si="867"/>
        <v>7.1215000000000001E-2</v>
      </c>
      <c r="AC1569" s="185">
        <f t="shared" si="854"/>
        <v>11</v>
      </c>
      <c r="AD1569" s="185">
        <v>252</v>
      </c>
      <c r="AE1569" s="184">
        <f t="shared" si="870"/>
        <v>1.003007405</v>
      </c>
      <c r="AF1569" s="177">
        <f t="shared" si="869"/>
        <v>789.00019926000004</v>
      </c>
      <c r="AG1569" s="177">
        <f t="shared" si="855"/>
        <v>812.13667697000005</v>
      </c>
      <c r="AH1569" s="188">
        <f t="shared" si="868"/>
        <v>0</v>
      </c>
      <c r="AI1569" s="188"/>
      <c r="AJ1569" s="188"/>
      <c r="AK1569" s="188"/>
      <c r="AL1569" s="8"/>
      <c r="AM1569" s="8"/>
      <c r="AN1569" s="8"/>
      <c r="AO1569" s="8"/>
      <c r="AP1569" s="8"/>
      <c r="AQ1569" s="8"/>
      <c r="AR1569" s="5"/>
      <c r="AS1569" s="1"/>
      <c r="AT1569" s="8"/>
      <c r="AU1569" s="1"/>
      <c r="AV1569" s="1"/>
      <c r="AW1569" s="3"/>
      <c r="AX1569" s="3"/>
      <c r="AY1569" s="4"/>
      <c r="AZ1569" s="4"/>
      <c r="BA1569" s="4"/>
      <c r="BB1569" s="1"/>
      <c r="BC1569" s="1"/>
      <c r="BD1569" s="1"/>
      <c r="BE1569" s="1"/>
      <c r="BF1569" s="1"/>
      <c r="BG1569" s="1"/>
      <c r="BH1569" s="1"/>
      <c r="BI1569" s="1"/>
    </row>
    <row r="1570" spans="1:61" x14ac:dyDescent="0.2">
      <c r="A1570" s="125">
        <f t="shared" si="856"/>
        <v>43461</v>
      </c>
      <c r="B1570" s="177">
        <f t="shared" si="841"/>
        <v>270905.76032030641</v>
      </c>
      <c r="C1570" s="3">
        <f t="shared" si="857"/>
        <v>36572277.643241368</v>
      </c>
      <c r="D1570" s="177">
        <f t="shared" si="858"/>
        <v>209962.82338352999</v>
      </c>
      <c r="E1570" s="177">
        <f t="shared" si="859"/>
        <v>9033.9185583800008</v>
      </c>
      <c r="F1570" s="178">
        <f t="shared" si="842"/>
        <v>200928.90482514998</v>
      </c>
      <c r="G1570" s="179">
        <f t="shared" si="860"/>
        <v>5103.6899999999996</v>
      </c>
      <c r="H1570" s="180">
        <f>IF(AND(N1570=1,N1569&gt;1),VLOOKUP(A1569,[1]Plan1!$CW$105:$CY$215,3),H1569)</f>
        <v>5092.97</v>
      </c>
      <c r="I1570" s="181">
        <f t="shared" si="843"/>
        <v>43384</v>
      </c>
      <c r="J1570" s="181">
        <f t="shared" si="861"/>
        <v>43415</v>
      </c>
      <c r="K1570" s="182">
        <f t="shared" si="844"/>
        <v>-2.1004410534337659E-3</v>
      </c>
      <c r="L1570" s="213">
        <f t="shared" si="862"/>
        <v>43475</v>
      </c>
      <c r="M1570" s="183">
        <f t="shared" si="863"/>
        <v>21</v>
      </c>
      <c r="N1570" s="183">
        <f t="shared" si="845"/>
        <v>12</v>
      </c>
      <c r="O1570" s="177">
        <f t="shared" si="846"/>
        <v>0.9987992</v>
      </c>
      <c r="P1570" s="184">
        <f t="shared" si="840"/>
        <v>1.00449926</v>
      </c>
      <c r="Q1570" s="184">
        <f t="shared" si="864"/>
        <v>1.289225984366325</v>
      </c>
      <c r="R1570" s="177">
        <f t="shared" si="839"/>
        <v>1.2876778799999999</v>
      </c>
      <c r="S1570" s="177">
        <f t="shared" si="865"/>
        <v>1.24951879</v>
      </c>
      <c r="T1570" s="177">
        <f t="shared" si="847"/>
        <v>262352.49301917001</v>
      </c>
      <c r="U1570" s="177">
        <f t="shared" si="848"/>
        <v>2254.1324276455221</v>
      </c>
      <c r="V1570" s="177">
        <f t="shared" si="849"/>
        <v>57802.801370820904</v>
      </c>
      <c r="W1570" s="177">
        <f t="shared" si="850"/>
        <v>270019.75718199642</v>
      </c>
      <c r="X1570" s="185">
        <f t="shared" si="851"/>
        <v>0</v>
      </c>
      <c r="Y1570" s="177">
        <f t="shared" si="852"/>
        <v>0</v>
      </c>
      <c r="Z1570" s="186">
        <f t="shared" si="853"/>
        <v>0</v>
      </c>
      <c r="AA1570" s="177">
        <f t="shared" si="866"/>
        <v>0</v>
      </c>
      <c r="AB1570" s="187">
        <f t="shared" si="867"/>
        <v>7.1215000000000001E-2</v>
      </c>
      <c r="AC1570" s="185">
        <f t="shared" si="854"/>
        <v>12</v>
      </c>
      <c r="AD1570" s="185">
        <v>252</v>
      </c>
      <c r="AE1570" s="184">
        <f t="shared" si="870"/>
        <v>1.0032812529999999</v>
      </c>
      <c r="AF1570" s="177">
        <f t="shared" si="869"/>
        <v>860.84490476999997</v>
      </c>
      <c r="AG1570" s="177">
        <f t="shared" si="855"/>
        <v>886.00313831000005</v>
      </c>
      <c r="AH1570" s="188">
        <f t="shared" si="868"/>
        <v>0</v>
      </c>
      <c r="AI1570" s="188"/>
      <c r="AJ1570" s="188"/>
      <c r="AK1570" s="188"/>
      <c r="AL1570" s="8"/>
      <c r="AM1570" s="8"/>
      <c r="AN1570" s="8"/>
      <c r="AO1570" s="8"/>
      <c r="AP1570" s="8"/>
      <c r="AQ1570" s="8"/>
      <c r="AR1570" s="5"/>
      <c r="AS1570" s="1"/>
      <c r="AT1570" s="8"/>
      <c r="AU1570" s="1"/>
      <c r="AV1570" s="1"/>
      <c r="AW1570" s="3"/>
      <c r="AX1570" s="3"/>
      <c r="AY1570" s="4"/>
      <c r="AZ1570" s="4"/>
      <c r="BA1570" s="4"/>
      <c r="BB1570" s="1"/>
      <c r="BC1570" s="1"/>
      <c r="BD1570" s="1"/>
      <c r="BE1570" s="1"/>
      <c r="BF1570" s="1"/>
      <c r="BG1570" s="1"/>
      <c r="BH1570" s="1"/>
      <c r="BI1570" s="1"/>
    </row>
    <row r="1571" spans="1:61" x14ac:dyDescent="0.2">
      <c r="A1571" s="125">
        <f t="shared" si="856"/>
        <v>43462</v>
      </c>
      <c r="B1571" s="177">
        <f t="shared" si="841"/>
        <v>270953.72734899732</v>
      </c>
      <c r="C1571" s="3">
        <f t="shared" si="857"/>
        <v>36578753.192114636</v>
      </c>
      <c r="D1571" s="177">
        <f t="shared" si="858"/>
        <v>209962.82338352999</v>
      </c>
      <c r="E1571" s="177">
        <f t="shared" si="859"/>
        <v>9033.9185583800008</v>
      </c>
      <c r="F1571" s="178">
        <f t="shared" si="842"/>
        <v>200928.90482514998</v>
      </c>
      <c r="G1571" s="179">
        <f t="shared" si="860"/>
        <v>5103.6899999999996</v>
      </c>
      <c r="H1571" s="180">
        <f>IF(AND(N1571=1,N1570&gt;1),VLOOKUP(A1570,[1]Plan1!$CW$105:$CY$215,3),H1570)</f>
        <v>5092.97</v>
      </c>
      <c r="I1571" s="181">
        <f t="shared" si="843"/>
        <v>43384</v>
      </c>
      <c r="J1571" s="181">
        <f t="shared" si="861"/>
        <v>43415</v>
      </c>
      <c r="K1571" s="182">
        <f t="shared" si="844"/>
        <v>-2.1004410534337659E-3</v>
      </c>
      <c r="L1571" s="213">
        <f t="shared" si="862"/>
        <v>43475</v>
      </c>
      <c r="M1571" s="183">
        <f t="shared" si="863"/>
        <v>21</v>
      </c>
      <c r="N1571" s="183">
        <f t="shared" si="845"/>
        <v>13</v>
      </c>
      <c r="O1571" s="177">
        <f t="shared" si="846"/>
        <v>0.99869920000000001</v>
      </c>
      <c r="P1571" s="184">
        <f t="shared" si="840"/>
        <v>1.00449926</v>
      </c>
      <c r="Q1571" s="184">
        <f t="shared" si="864"/>
        <v>1.289225984366325</v>
      </c>
      <c r="R1571" s="177">
        <f t="shared" si="839"/>
        <v>1.2875489499999999</v>
      </c>
      <c r="S1571" s="177">
        <f t="shared" si="865"/>
        <v>1.24951879</v>
      </c>
      <c r="T1571" s="177">
        <f t="shared" si="847"/>
        <v>262352.49301917001</v>
      </c>
      <c r="U1571" s="177">
        <f t="shared" si="848"/>
        <v>2254.1324276455221</v>
      </c>
      <c r="V1571" s="177">
        <f t="shared" si="849"/>
        <v>57776.895607121791</v>
      </c>
      <c r="W1571" s="177">
        <f t="shared" si="850"/>
        <v>269993.85141829733</v>
      </c>
      <c r="X1571" s="185">
        <f t="shared" si="851"/>
        <v>0</v>
      </c>
      <c r="Y1571" s="177">
        <f t="shared" si="852"/>
        <v>0</v>
      </c>
      <c r="Z1571" s="186">
        <f t="shared" si="853"/>
        <v>0</v>
      </c>
      <c r="AA1571" s="177">
        <f t="shared" si="866"/>
        <v>0</v>
      </c>
      <c r="AB1571" s="187">
        <f t="shared" si="867"/>
        <v>7.1215000000000001E-2</v>
      </c>
      <c r="AC1571" s="185">
        <f t="shared" si="854"/>
        <v>13</v>
      </c>
      <c r="AD1571" s="185">
        <v>252</v>
      </c>
      <c r="AE1571" s="184">
        <f t="shared" si="870"/>
        <v>1.003555177</v>
      </c>
      <c r="AF1571" s="177">
        <f t="shared" si="869"/>
        <v>932.70954906999998</v>
      </c>
      <c r="AG1571" s="177">
        <f t="shared" si="855"/>
        <v>959.87593070000003</v>
      </c>
      <c r="AH1571" s="188">
        <f t="shared" si="868"/>
        <v>0</v>
      </c>
      <c r="AI1571" s="188"/>
      <c r="AJ1571" s="188"/>
      <c r="AK1571" s="188"/>
      <c r="AL1571" s="8"/>
      <c r="AM1571" s="8"/>
      <c r="AN1571" s="8"/>
      <c r="AO1571" s="8"/>
      <c r="AP1571" s="8"/>
      <c r="AQ1571" s="8"/>
      <c r="AR1571" s="5"/>
      <c r="AS1571" s="1"/>
      <c r="AT1571" s="8"/>
      <c r="AU1571" s="1"/>
      <c r="AV1571" s="1"/>
      <c r="AW1571" s="3"/>
      <c r="AX1571" s="3"/>
      <c r="AY1571" s="4"/>
      <c r="AZ1571" s="4"/>
      <c r="BA1571" s="4"/>
      <c r="BB1571" s="1"/>
      <c r="BC1571" s="1"/>
      <c r="BD1571" s="1"/>
      <c r="BE1571" s="1"/>
      <c r="BF1571" s="1"/>
      <c r="BG1571" s="1"/>
      <c r="BH1571" s="1"/>
      <c r="BI1571" s="1"/>
    </row>
    <row r="1572" spans="1:61" x14ac:dyDescent="0.2">
      <c r="A1572" s="125">
        <f t="shared" si="856"/>
        <v>43463</v>
      </c>
      <c r="B1572" s="177">
        <f t="shared" si="841"/>
        <v>271001.70419685636</v>
      </c>
      <c r="C1572" s="3">
        <f t="shared" si="857"/>
        <v>36585230.066575609</v>
      </c>
      <c r="D1572" s="177">
        <f t="shared" si="858"/>
        <v>209962.82338352999</v>
      </c>
      <c r="E1572" s="177">
        <f t="shared" si="859"/>
        <v>9033.9185583800008</v>
      </c>
      <c r="F1572" s="178">
        <f t="shared" si="842"/>
        <v>200928.90482514998</v>
      </c>
      <c r="G1572" s="179">
        <f t="shared" si="860"/>
        <v>5103.6899999999996</v>
      </c>
      <c r="H1572" s="180">
        <f>IF(AND(N1572=1,N1571&gt;1),VLOOKUP(A1571,[1]Plan1!$CW$105:$CY$215,3),H1571)</f>
        <v>5092.97</v>
      </c>
      <c r="I1572" s="181">
        <f t="shared" si="843"/>
        <v>43384</v>
      </c>
      <c r="J1572" s="181">
        <f t="shared" si="861"/>
        <v>43415</v>
      </c>
      <c r="K1572" s="182">
        <f t="shared" si="844"/>
        <v>-2.1004410534337659E-3</v>
      </c>
      <c r="L1572" s="213">
        <f t="shared" si="862"/>
        <v>43475</v>
      </c>
      <c r="M1572" s="183">
        <f t="shared" si="863"/>
        <v>21</v>
      </c>
      <c r="N1572" s="183">
        <f t="shared" si="845"/>
        <v>14</v>
      </c>
      <c r="O1572" s="177">
        <f t="shared" si="846"/>
        <v>0.99859920999999996</v>
      </c>
      <c r="P1572" s="184">
        <f t="shared" si="840"/>
        <v>1.00449926</v>
      </c>
      <c r="Q1572" s="184">
        <f t="shared" si="864"/>
        <v>1.289225984366325</v>
      </c>
      <c r="R1572" s="177">
        <f t="shared" si="839"/>
        <v>1.28742004</v>
      </c>
      <c r="S1572" s="177">
        <f t="shared" si="865"/>
        <v>1.24951879</v>
      </c>
      <c r="T1572" s="177">
        <f t="shared" si="847"/>
        <v>262352.49301917001</v>
      </c>
      <c r="U1572" s="177">
        <f t="shared" si="848"/>
        <v>2254.1324276455221</v>
      </c>
      <c r="V1572" s="177">
        <f t="shared" si="849"/>
        <v>57750.993862000796</v>
      </c>
      <c r="W1572" s="177">
        <f t="shared" si="850"/>
        <v>269967.94967317634</v>
      </c>
      <c r="X1572" s="185">
        <f t="shared" si="851"/>
        <v>0</v>
      </c>
      <c r="Y1572" s="177">
        <f t="shared" si="852"/>
        <v>0</v>
      </c>
      <c r="Z1572" s="186">
        <f t="shared" si="853"/>
        <v>0</v>
      </c>
      <c r="AA1572" s="177">
        <f t="shared" si="866"/>
        <v>0</v>
      </c>
      <c r="AB1572" s="187">
        <f t="shared" si="867"/>
        <v>7.1215000000000001E-2</v>
      </c>
      <c r="AC1572" s="185">
        <f t="shared" si="854"/>
        <v>14</v>
      </c>
      <c r="AD1572" s="185">
        <v>252</v>
      </c>
      <c r="AE1572" s="184">
        <f t="shared" si="870"/>
        <v>1.0038291749999999</v>
      </c>
      <c r="AF1572" s="177">
        <f t="shared" si="869"/>
        <v>1004.59360745</v>
      </c>
      <c r="AG1572" s="177">
        <f t="shared" si="855"/>
        <v>1033.7545236799999</v>
      </c>
      <c r="AH1572" s="188">
        <f t="shared" si="868"/>
        <v>0</v>
      </c>
      <c r="AI1572" s="188"/>
      <c r="AJ1572" s="188"/>
      <c r="AK1572" s="188"/>
      <c r="AL1572" s="8"/>
      <c r="AM1572" s="8"/>
      <c r="AN1572" s="8"/>
      <c r="AO1572" s="8"/>
      <c r="AP1572" s="8"/>
      <c r="AQ1572" s="8"/>
      <c r="AR1572" s="5"/>
      <c r="AS1572" s="1"/>
      <c r="AT1572" s="8"/>
      <c r="AU1572" s="1"/>
      <c r="AV1572" s="1"/>
      <c r="AW1572" s="3"/>
      <c r="AX1572" s="3"/>
      <c r="AY1572" s="4"/>
      <c r="AZ1572" s="4"/>
      <c r="BA1572" s="4"/>
      <c r="BB1572" s="1"/>
      <c r="BC1572" s="1"/>
      <c r="BD1572" s="1"/>
      <c r="BE1572" s="1"/>
      <c r="BF1572" s="1"/>
      <c r="BG1572" s="1"/>
      <c r="BH1572" s="1"/>
      <c r="BI1572" s="1"/>
    </row>
    <row r="1573" spans="1:61" x14ac:dyDescent="0.2">
      <c r="A1573" s="125">
        <f t="shared" si="856"/>
        <v>43464</v>
      </c>
      <c r="B1573" s="177">
        <f t="shared" si="841"/>
        <v>271001.70419685636</v>
      </c>
      <c r="C1573" s="3">
        <f t="shared" si="857"/>
        <v>36585230.066575609</v>
      </c>
      <c r="D1573" s="177">
        <f t="shared" si="858"/>
        <v>209962.82338352999</v>
      </c>
      <c r="E1573" s="177">
        <f t="shared" si="859"/>
        <v>9033.9185583800008</v>
      </c>
      <c r="F1573" s="178">
        <f t="shared" si="842"/>
        <v>200928.90482514998</v>
      </c>
      <c r="G1573" s="179">
        <f t="shared" si="860"/>
        <v>5103.6899999999996</v>
      </c>
      <c r="H1573" s="180">
        <f>IF(AND(N1573=1,N1572&gt;1),VLOOKUP(A1572,[1]Plan1!$CW$105:$CY$215,3),H1572)</f>
        <v>5092.97</v>
      </c>
      <c r="I1573" s="181">
        <f t="shared" si="843"/>
        <v>43384</v>
      </c>
      <c r="J1573" s="181">
        <f t="shared" si="861"/>
        <v>43415</v>
      </c>
      <c r="K1573" s="182">
        <f t="shared" si="844"/>
        <v>-2.1004410534337659E-3</v>
      </c>
      <c r="L1573" s="213">
        <f t="shared" si="862"/>
        <v>43475</v>
      </c>
      <c r="M1573" s="183">
        <f t="shared" si="863"/>
        <v>21</v>
      </c>
      <c r="N1573" s="183">
        <f t="shared" si="845"/>
        <v>14</v>
      </c>
      <c r="O1573" s="177">
        <f t="shared" si="846"/>
        <v>0.99859920999999996</v>
      </c>
      <c r="P1573" s="184">
        <f t="shared" si="840"/>
        <v>1.00449926</v>
      </c>
      <c r="Q1573" s="184">
        <f t="shared" si="864"/>
        <v>1.289225984366325</v>
      </c>
      <c r="R1573" s="177">
        <f t="shared" si="839"/>
        <v>1.28742004</v>
      </c>
      <c r="S1573" s="177">
        <f t="shared" si="865"/>
        <v>1.24951879</v>
      </c>
      <c r="T1573" s="177">
        <f t="shared" si="847"/>
        <v>262352.49301917001</v>
      </c>
      <c r="U1573" s="177">
        <f t="shared" si="848"/>
        <v>2254.1324276455221</v>
      </c>
      <c r="V1573" s="177">
        <f t="shared" si="849"/>
        <v>57750.993862000796</v>
      </c>
      <c r="W1573" s="177">
        <f t="shared" si="850"/>
        <v>269967.94967317634</v>
      </c>
      <c r="X1573" s="185">
        <f t="shared" si="851"/>
        <v>0</v>
      </c>
      <c r="Y1573" s="177">
        <f t="shared" si="852"/>
        <v>0</v>
      </c>
      <c r="Z1573" s="186">
        <f t="shared" si="853"/>
        <v>0</v>
      </c>
      <c r="AA1573" s="177">
        <f t="shared" si="866"/>
        <v>0</v>
      </c>
      <c r="AB1573" s="187">
        <f t="shared" si="867"/>
        <v>7.1215000000000001E-2</v>
      </c>
      <c r="AC1573" s="185">
        <f t="shared" si="854"/>
        <v>14</v>
      </c>
      <c r="AD1573" s="185">
        <v>252</v>
      </c>
      <c r="AE1573" s="184">
        <f t="shared" si="870"/>
        <v>1.0038291749999999</v>
      </c>
      <c r="AF1573" s="177">
        <f t="shared" si="869"/>
        <v>1004.59360745</v>
      </c>
      <c r="AG1573" s="177">
        <f t="shared" si="855"/>
        <v>1033.7545236799999</v>
      </c>
      <c r="AH1573" s="188">
        <f t="shared" si="868"/>
        <v>0</v>
      </c>
      <c r="AI1573" s="188"/>
      <c r="AJ1573" s="188"/>
      <c r="AK1573" s="188"/>
      <c r="AL1573" s="8"/>
      <c r="AM1573" s="8"/>
      <c r="AN1573" s="8"/>
      <c r="AO1573" s="8"/>
      <c r="AP1573" s="8"/>
      <c r="AQ1573" s="8"/>
      <c r="AR1573" s="5"/>
      <c r="AS1573" s="1"/>
      <c r="AT1573" s="8"/>
      <c r="AU1573" s="1"/>
      <c r="AV1573" s="1"/>
      <c r="AW1573" s="3"/>
      <c r="AX1573" s="3"/>
      <c r="AY1573" s="4"/>
      <c r="AZ1573" s="4"/>
      <c r="BA1573" s="4"/>
      <c r="BB1573" s="1"/>
      <c r="BC1573" s="1"/>
      <c r="BD1573" s="1"/>
      <c r="BE1573" s="1"/>
      <c r="BF1573" s="1"/>
      <c r="BG1573" s="1"/>
      <c r="BH1573" s="1"/>
      <c r="BI1573" s="1"/>
    </row>
    <row r="1574" spans="1:61" x14ac:dyDescent="0.2">
      <c r="A1574" s="125">
        <f t="shared" si="856"/>
        <v>43465</v>
      </c>
      <c r="B1574" s="177">
        <f t="shared" si="841"/>
        <v>271001.70419685636</v>
      </c>
      <c r="C1574" s="3">
        <f t="shared" si="857"/>
        <v>36585230.066575609</v>
      </c>
      <c r="D1574" s="177">
        <f t="shared" si="858"/>
        <v>209962.82338352999</v>
      </c>
      <c r="E1574" s="177">
        <f t="shared" si="859"/>
        <v>9033.9185583800008</v>
      </c>
      <c r="F1574" s="178">
        <f t="shared" si="842"/>
        <v>200928.90482514998</v>
      </c>
      <c r="G1574" s="179">
        <f t="shared" si="860"/>
        <v>5103.6899999999996</v>
      </c>
      <c r="H1574" s="180">
        <f>IF(AND(N1574=1,N1573&gt;1),VLOOKUP(A1573,[1]Plan1!$CW$105:$CY$215,3),H1573)</f>
        <v>5092.97</v>
      </c>
      <c r="I1574" s="181">
        <f t="shared" si="843"/>
        <v>43384</v>
      </c>
      <c r="J1574" s="181">
        <f t="shared" si="861"/>
        <v>43415</v>
      </c>
      <c r="K1574" s="182">
        <f t="shared" si="844"/>
        <v>-2.1004410534337659E-3</v>
      </c>
      <c r="L1574" s="213">
        <f t="shared" si="862"/>
        <v>43475</v>
      </c>
      <c r="M1574" s="183">
        <f t="shared" si="863"/>
        <v>21</v>
      </c>
      <c r="N1574" s="183">
        <f t="shared" si="845"/>
        <v>14</v>
      </c>
      <c r="O1574" s="177">
        <f t="shared" si="846"/>
        <v>0.99859920999999996</v>
      </c>
      <c r="P1574" s="184">
        <f t="shared" si="840"/>
        <v>1.00449926</v>
      </c>
      <c r="Q1574" s="184">
        <f t="shared" si="864"/>
        <v>1.289225984366325</v>
      </c>
      <c r="R1574" s="177">
        <f t="shared" si="839"/>
        <v>1.28742004</v>
      </c>
      <c r="S1574" s="177">
        <f t="shared" si="865"/>
        <v>1.24951879</v>
      </c>
      <c r="T1574" s="177">
        <f t="shared" si="847"/>
        <v>262352.49301917001</v>
      </c>
      <c r="U1574" s="177">
        <f t="shared" si="848"/>
        <v>2254.1324276455221</v>
      </c>
      <c r="V1574" s="177">
        <f t="shared" si="849"/>
        <v>57750.993862000796</v>
      </c>
      <c r="W1574" s="177">
        <f t="shared" si="850"/>
        <v>269967.94967317634</v>
      </c>
      <c r="X1574" s="185">
        <f t="shared" si="851"/>
        <v>0</v>
      </c>
      <c r="Y1574" s="177">
        <f t="shared" si="852"/>
        <v>0</v>
      </c>
      <c r="Z1574" s="186">
        <f t="shared" si="853"/>
        <v>0</v>
      </c>
      <c r="AA1574" s="177">
        <f t="shared" si="866"/>
        <v>0</v>
      </c>
      <c r="AB1574" s="187">
        <f t="shared" si="867"/>
        <v>7.1215000000000001E-2</v>
      </c>
      <c r="AC1574" s="185">
        <f t="shared" si="854"/>
        <v>14</v>
      </c>
      <c r="AD1574" s="185">
        <v>252</v>
      </c>
      <c r="AE1574" s="184">
        <f t="shared" si="870"/>
        <v>1.0038291749999999</v>
      </c>
      <c r="AF1574" s="177">
        <f t="shared" si="869"/>
        <v>1004.59360745</v>
      </c>
      <c r="AG1574" s="177">
        <f t="shared" si="855"/>
        <v>1033.7545236799999</v>
      </c>
      <c r="AH1574" s="188">
        <f t="shared" si="868"/>
        <v>0</v>
      </c>
      <c r="AI1574" s="188"/>
      <c r="AJ1574" s="188"/>
      <c r="AK1574" s="188"/>
      <c r="AL1574" s="8"/>
      <c r="AM1574" s="8"/>
      <c r="AN1574" s="8"/>
      <c r="AO1574" s="8"/>
      <c r="AP1574" s="8"/>
      <c r="AQ1574" s="8"/>
      <c r="AR1574" s="5"/>
      <c r="AS1574" s="1"/>
      <c r="AT1574" s="8"/>
      <c r="AU1574" s="1"/>
      <c r="AV1574" s="1"/>
      <c r="AW1574" s="3"/>
      <c r="AX1574" s="3"/>
      <c r="AY1574" s="4"/>
      <c r="AZ1574" s="4"/>
      <c r="BA1574" s="4"/>
      <c r="BB1574" s="1"/>
      <c r="BC1574" s="1"/>
      <c r="BD1574" s="1"/>
      <c r="BE1574" s="1"/>
      <c r="BF1574" s="1"/>
      <c r="BG1574" s="1"/>
      <c r="BH1574" s="1"/>
      <c r="BI1574" s="1"/>
    </row>
    <row r="1575" spans="1:61" x14ac:dyDescent="0.2">
      <c r="A1575" s="125">
        <f t="shared" si="856"/>
        <v>43466</v>
      </c>
      <c r="B1575" s="177">
        <f t="shared" si="841"/>
        <v>271049.69113139337</v>
      </c>
      <c r="C1575" s="3">
        <f t="shared" si="857"/>
        <v>36591708.302738108</v>
      </c>
      <c r="D1575" s="177">
        <f t="shared" si="858"/>
        <v>209962.82338352999</v>
      </c>
      <c r="E1575" s="177">
        <f t="shared" si="859"/>
        <v>9033.9185583800008</v>
      </c>
      <c r="F1575" s="178">
        <f t="shared" si="842"/>
        <v>200928.90482514998</v>
      </c>
      <c r="G1575" s="179">
        <f t="shared" si="860"/>
        <v>5103.6899999999996</v>
      </c>
      <c r="H1575" s="180">
        <f>IF(AND(N1575=1,N1574&gt;1),VLOOKUP(A1574,[1]Plan1!$CW$105:$CY$215,3),H1574)</f>
        <v>5092.97</v>
      </c>
      <c r="I1575" s="181">
        <f t="shared" si="843"/>
        <v>43384</v>
      </c>
      <c r="J1575" s="181">
        <f t="shared" si="861"/>
        <v>43415</v>
      </c>
      <c r="K1575" s="182">
        <f t="shared" si="844"/>
        <v>-2.1004410534337659E-3</v>
      </c>
      <c r="L1575" s="213">
        <f t="shared" si="862"/>
        <v>43475</v>
      </c>
      <c r="M1575" s="183">
        <f t="shared" si="863"/>
        <v>21</v>
      </c>
      <c r="N1575" s="183">
        <f t="shared" si="845"/>
        <v>15</v>
      </c>
      <c r="O1575" s="177">
        <f t="shared" si="846"/>
        <v>0.99849922999999996</v>
      </c>
      <c r="P1575" s="184">
        <f t="shared" si="840"/>
        <v>1.00449926</v>
      </c>
      <c r="Q1575" s="184">
        <f t="shared" si="864"/>
        <v>1.289225984366325</v>
      </c>
      <c r="R1575" s="177">
        <f t="shared" si="839"/>
        <v>1.2872911499999999</v>
      </c>
      <c r="S1575" s="177">
        <f t="shared" si="865"/>
        <v>1.24951879</v>
      </c>
      <c r="T1575" s="177">
        <f t="shared" si="847"/>
        <v>262352.49301917001</v>
      </c>
      <c r="U1575" s="177">
        <f t="shared" si="848"/>
        <v>2254.1324276455221</v>
      </c>
      <c r="V1575" s="177">
        <f t="shared" si="849"/>
        <v>57725.096135457876</v>
      </c>
      <c r="W1575" s="177">
        <f t="shared" si="850"/>
        <v>269942.05194663338</v>
      </c>
      <c r="X1575" s="185">
        <f t="shared" si="851"/>
        <v>0</v>
      </c>
      <c r="Y1575" s="177">
        <f t="shared" si="852"/>
        <v>0</v>
      </c>
      <c r="Z1575" s="186">
        <f t="shared" si="853"/>
        <v>0</v>
      </c>
      <c r="AA1575" s="177">
        <f t="shared" si="866"/>
        <v>0</v>
      </c>
      <c r="AB1575" s="187">
        <f t="shared" si="867"/>
        <v>7.1215000000000001E-2</v>
      </c>
      <c r="AC1575" s="185">
        <f t="shared" si="854"/>
        <v>15</v>
      </c>
      <c r="AD1575" s="185">
        <v>252</v>
      </c>
      <c r="AE1575" s="184">
        <f t="shared" si="870"/>
        <v>1.0041032480000001</v>
      </c>
      <c r="AF1575" s="177">
        <f t="shared" si="869"/>
        <v>1076.49734227</v>
      </c>
      <c r="AG1575" s="177">
        <f t="shared" si="855"/>
        <v>1107.63918476</v>
      </c>
      <c r="AH1575" s="188">
        <f t="shared" si="868"/>
        <v>0</v>
      </c>
      <c r="AI1575" s="188"/>
      <c r="AJ1575" s="188"/>
      <c r="AK1575" s="188"/>
      <c r="AL1575" s="8"/>
      <c r="AM1575" s="8"/>
      <c r="AN1575" s="8"/>
      <c r="AO1575" s="8"/>
      <c r="AP1575" s="8"/>
      <c r="AQ1575" s="8"/>
      <c r="AR1575" s="5"/>
      <c r="AS1575" s="1"/>
      <c r="AT1575" s="8"/>
      <c r="AU1575" s="1"/>
      <c r="AV1575" s="1"/>
      <c r="AW1575" s="3"/>
      <c r="AX1575" s="3"/>
      <c r="AY1575" s="4"/>
      <c r="AZ1575" s="4"/>
      <c r="BA1575" s="4"/>
      <c r="BB1575" s="1"/>
      <c r="BC1575" s="1"/>
      <c r="BD1575" s="1"/>
      <c r="BE1575" s="1"/>
      <c r="BF1575" s="1"/>
      <c r="BG1575" s="1"/>
      <c r="BH1575" s="1"/>
      <c r="BI1575" s="1"/>
    </row>
    <row r="1576" spans="1:61" x14ac:dyDescent="0.2">
      <c r="A1576" s="125">
        <f t="shared" si="856"/>
        <v>43467</v>
      </c>
      <c r="B1576" s="177">
        <f t="shared" si="841"/>
        <v>271049.69113139337</v>
      </c>
      <c r="C1576" s="3">
        <f t="shared" si="857"/>
        <v>36591708.302738108</v>
      </c>
      <c r="D1576" s="177">
        <f t="shared" si="858"/>
        <v>209962.82338352999</v>
      </c>
      <c r="E1576" s="177">
        <f t="shared" si="859"/>
        <v>9033.9185583800008</v>
      </c>
      <c r="F1576" s="178">
        <f t="shared" si="842"/>
        <v>200928.90482514998</v>
      </c>
      <c r="G1576" s="179">
        <f t="shared" si="860"/>
        <v>5103.6899999999996</v>
      </c>
      <c r="H1576" s="180">
        <f>IF(AND(N1576=1,N1575&gt;1),VLOOKUP(A1575,[1]Plan1!$CW$105:$CY$215,3),H1575)</f>
        <v>5092.97</v>
      </c>
      <c r="I1576" s="181">
        <f t="shared" si="843"/>
        <v>43384</v>
      </c>
      <c r="J1576" s="181">
        <f t="shared" si="861"/>
        <v>43415</v>
      </c>
      <c r="K1576" s="182">
        <f t="shared" si="844"/>
        <v>-2.1004410534337659E-3</v>
      </c>
      <c r="L1576" s="213">
        <f t="shared" si="862"/>
        <v>43475</v>
      </c>
      <c r="M1576" s="183">
        <f t="shared" si="863"/>
        <v>21</v>
      </c>
      <c r="N1576" s="183">
        <f t="shared" si="845"/>
        <v>15</v>
      </c>
      <c r="O1576" s="177">
        <f t="shared" si="846"/>
        <v>0.99849922999999996</v>
      </c>
      <c r="P1576" s="184">
        <f t="shared" si="840"/>
        <v>1.00449926</v>
      </c>
      <c r="Q1576" s="184">
        <f t="shared" si="864"/>
        <v>1.289225984366325</v>
      </c>
      <c r="R1576" s="177">
        <f t="shared" si="839"/>
        <v>1.2872911499999999</v>
      </c>
      <c r="S1576" s="177">
        <f t="shared" si="865"/>
        <v>1.24951879</v>
      </c>
      <c r="T1576" s="177">
        <f t="shared" si="847"/>
        <v>262352.49301917001</v>
      </c>
      <c r="U1576" s="177">
        <f t="shared" si="848"/>
        <v>2254.1324276455221</v>
      </c>
      <c r="V1576" s="177">
        <f t="shared" si="849"/>
        <v>57725.096135457876</v>
      </c>
      <c r="W1576" s="177">
        <f t="shared" si="850"/>
        <v>269942.05194663338</v>
      </c>
      <c r="X1576" s="185">
        <f t="shared" si="851"/>
        <v>0</v>
      </c>
      <c r="Y1576" s="177">
        <f t="shared" si="852"/>
        <v>0</v>
      </c>
      <c r="Z1576" s="186">
        <f t="shared" si="853"/>
        <v>0</v>
      </c>
      <c r="AA1576" s="177">
        <f t="shared" si="866"/>
        <v>0</v>
      </c>
      <c r="AB1576" s="187">
        <f t="shared" si="867"/>
        <v>7.1215000000000001E-2</v>
      </c>
      <c r="AC1576" s="185">
        <f t="shared" si="854"/>
        <v>15</v>
      </c>
      <c r="AD1576" s="185">
        <v>252</v>
      </c>
      <c r="AE1576" s="184">
        <f t="shared" si="870"/>
        <v>1.0041032480000001</v>
      </c>
      <c r="AF1576" s="177">
        <f t="shared" si="869"/>
        <v>1076.49734227</v>
      </c>
      <c r="AG1576" s="177">
        <f t="shared" si="855"/>
        <v>1107.63918476</v>
      </c>
      <c r="AH1576" s="188">
        <f t="shared" si="868"/>
        <v>0</v>
      </c>
      <c r="AI1576" s="188"/>
      <c r="AJ1576" s="188"/>
      <c r="AK1576" s="188"/>
      <c r="AL1576" s="8"/>
      <c r="AM1576" s="8"/>
      <c r="AN1576" s="8"/>
      <c r="AO1576" s="8"/>
      <c r="AP1576" s="8"/>
      <c r="AQ1576" s="8"/>
      <c r="AR1576" s="5"/>
      <c r="AS1576" s="1"/>
      <c r="AT1576" s="8"/>
      <c r="AU1576" s="1"/>
      <c r="AV1576" s="1"/>
      <c r="AW1576" s="3"/>
      <c r="AX1576" s="3"/>
      <c r="AY1576" s="4"/>
      <c r="AZ1576" s="4"/>
      <c r="BA1576" s="4"/>
      <c r="BB1576" s="1"/>
      <c r="BC1576" s="1"/>
      <c r="BD1576" s="1"/>
      <c r="BE1576" s="1"/>
      <c r="BF1576" s="1"/>
      <c r="BG1576" s="1"/>
      <c r="BH1576" s="1"/>
      <c r="BI1576" s="1"/>
    </row>
    <row r="1577" spans="1:61" x14ac:dyDescent="0.2">
      <c r="A1577" s="125">
        <f t="shared" si="856"/>
        <v>43468</v>
      </c>
      <c r="B1577" s="177">
        <f t="shared" si="841"/>
        <v>271097.6838439905</v>
      </c>
      <c r="C1577" s="3">
        <f t="shared" si="857"/>
        <v>36598187.318938717</v>
      </c>
      <c r="D1577" s="177">
        <f t="shared" si="858"/>
        <v>209962.82338352999</v>
      </c>
      <c r="E1577" s="177">
        <f t="shared" si="859"/>
        <v>9033.9185583800008</v>
      </c>
      <c r="F1577" s="178">
        <f t="shared" si="842"/>
        <v>200928.90482514998</v>
      </c>
      <c r="G1577" s="179">
        <f t="shared" si="860"/>
        <v>5103.6899999999996</v>
      </c>
      <c r="H1577" s="180">
        <f>IF(AND(N1577=1,N1576&gt;1),VLOOKUP(A1576,[1]Plan1!$CW$105:$CY$215,3),H1576)</f>
        <v>5092.97</v>
      </c>
      <c r="I1577" s="181">
        <f t="shared" si="843"/>
        <v>43384</v>
      </c>
      <c r="J1577" s="181">
        <f t="shared" si="861"/>
        <v>43415</v>
      </c>
      <c r="K1577" s="182">
        <f t="shared" si="844"/>
        <v>-2.1004410534337659E-3</v>
      </c>
      <c r="L1577" s="213">
        <f t="shared" si="862"/>
        <v>43475</v>
      </c>
      <c r="M1577" s="183">
        <f t="shared" si="863"/>
        <v>21</v>
      </c>
      <c r="N1577" s="183">
        <f t="shared" si="845"/>
        <v>16</v>
      </c>
      <c r="O1577" s="177">
        <f t="shared" si="846"/>
        <v>0.99839926000000001</v>
      </c>
      <c r="P1577" s="184">
        <f t="shared" si="840"/>
        <v>1.00449926</v>
      </c>
      <c r="Q1577" s="184">
        <f t="shared" si="864"/>
        <v>1.289225984366325</v>
      </c>
      <c r="R1577" s="177">
        <f t="shared" ref="R1577:R1640" si="871">TRUNC(TRUNC((O1577*Q1577),15),8)</f>
        <v>1.2871622599999999</v>
      </c>
      <c r="S1577" s="177">
        <f t="shared" si="865"/>
        <v>1.24951879</v>
      </c>
      <c r="T1577" s="177">
        <f t="shared" si="847"/>
        <v>262352.49301917001</v>
      </c>
      <c r="U1577" s="177">
        <f t="shared" si="848"/>
        <v>2254.1324276455221</v>
      </c>
      <c r="V1577" s="177">
        <f t="shared" si="849"/>
        <v>57699.198408914948</v>
      </c>
      <c r="W1577" s="177">
        <f t="shared" si="850"/>
        <v>269916.15422009048</v>
      </c>
      <c r="X1577" s="185">
        <f t="shared" si="851"/>
        <v>0</v>
      </c>
      <c r="Y1577" s="177">
        <f t="shared" si="852"/>
        <v>0</v>
      </c>
      <c r="Z1577" s="186">
        <f t="shared" si="853"/>
        <v>0</v>
      </c>
      <c r="AA1577" s="177">
        <f t="shared" si="866"/>
        <v>0</v>
      </c>
      <c r="AB1577" s="187">
        <f t="shared" si="867"/>
        <v>7.1215000000000001E-2</v>
      </c>
      <c r="AC1577" s="185">
        <f t="shared" si="854"/>
        <v>16</v>
      </c>
      <c r="AD1577" s="185">
        <v>252</v>
      </c>
      <c r="AE1577" s="184">
        <f t="shared" si="870"/>
        <v>1.0043773949999999</v>
      </c>
      <c r="AF1577" s="177">
        <f t="shared" si="869"/>
        <v>1148.4204911700001</v>
      </c>
      <c r="AG1577" s="177">
        <f t="shared" si="855"/>
        <v>1181.5296238999999</v>
      </c>
      <c r="AH1577" s="188">
        <f t="shared" si="868"/>
        <v>0</v>
      </c>
      <c r="AI1577" s="188"/>
      <c r="AJ1577" s="188"/>
      <c r="AK1577" s="188"/>
      <c r="AL1577" s="8"/>
      <c r="AM1577" s="8"/>
      <c r="AN1577" s="8"/>
      <c r="AO1577" s="8"/>
      <c r="AP1577" s="8"/>
      <c r="AQ1577" s="8"/>
      <c r="AR1577" s="5"/>
      <c r="AS1577" s="1"/>
      <c r="AT1577" s="8"/>
      <c r="AU1577" s="1"/>
      <c r="AV1577" s="1"/>
      <c r="AW1577" s="3"/>
      <c r="AX1577" s="3"/>
      <c r="AY1577" s="4"/>
      <c r="AZ1577" s="4"/>
      <c r="BA1577" s="4"/>
      <c r="BB1577" s="1"/>
      <c r="BC1577" s="1"/>
      <c r="BD1577" s="1"/>
      <c r="BE1577" s="1"/>
      <c r="BF1577" s="1"/>
      <c r="BG1577" s="1"/>
      <c r="BH1577" s="1"/>
      <c r="BI1577" s="1"/>
    </row>
    <row r="1578" spans="1:61" x14ac:dyDescent="0.2">
      <c r="A1578" s="125">
        <f t="shared" si="856"/>
        <v>43469</v>
      </c>
      <c r="B1578" s="177">
        <f t="shared" si="841"/>
        <v>271145.68690594565</v>
      </c>
      <c r="C1578" s="3">
        <f t="shared" si="857"/>
        <v>36604667.732302666</v>
      </c>
      <c r="D1578" s="177">
        <f t="shared" si="858"/>
        <v>209962.82338352999</v>
      </c>
      <c r="E1578" s="177">
        <f t="shared" si="859"/>
        <v>9033.9185583800008</v>
      </c>
      <c r="F1578" s="178">
        <f t="shared" si="842"/>
        <v>200928.90482514998</v>
      </c>
      <c r="G1578" s="179">
        <f t="shared" si="860"/>
        <v>5103.6899999999996</v>
      </c>
      <c r="H1578" s="180">
        <f>IF(AND(N1578=1,N1577&gt;1),VLOOKUP(A1577,[1]Plan1!$CW$105:$CY$215,3),H1577)</f>
        <v>5092.97</v>
      </c>
      <c r="I1578" s="181">
        <f t="shared" si="843"/>
        <v>43384</v>
      </c>
      <c r="J1578" s="181">
        <f t="shared" si="861"/>
        <v>43415</v>
      </c>
      <c r="K1578" s="182">
        <f t="shared" si="844"/>
        <v>-2.1004410534337659E-3</v>
      </c>
      <c r="L1578" s="213">
        <f t="shared" si="862"/>
        <v>43475</v>
      </c>
      <c r="M1578" s="183">
        <f t="shared" si="863"/>
        <v>21</v>
      </c>
      <c r="N1578" s="183">
        <f t="shared" si="845"/>
        <v>17</v>
      </c>
      <c r="O1578" s="177">
        <f t="shared" si="846"/>
        <v>0.9982993</v>
      </c>
      <c r="P1578" s="184">
        <f t="shared" ref="P1578:P1641" si="872">IF(L1578&gt;L1577,O1577,P1577)</f>
        <v>1.00449926</v>
      </c>
      <c r="Q1578" s="184">
        <f t="shared" si="864"/>
        <v>1.289225984366325</v>
      </c>
      <c r="R1578" s="177">
        <f t="shared" si="871"/>
        <v>1.2870333899999999</v>
      </c>
      <c r="S1578" s="177">
        <f t="shared" si="865"/>
        <v>1.24951879</v>
      </c>
      <c r="T1578" s="177">
        <f t="shared" si="847"/>
        <v>262352.49301917001</v>
      </c>
      <c r="U1578" s="177">
        <f t="shared" si="848"/>
        <v>2254.1324276455221</v>
      </c>
      <c r="V1578" s="177">
        <f t="shared" si="849"/>
        <v>57673.304700950146</v>
      </c>
      <c r="W1578" s="177">
        <f t="shared" si="850"/>
        <v>269890.26051212568</v>
      </c>
      <c r="X1578" s="185">
        <f t="shared" si="851"/>
        <v>0</v>
      </c>
      <c r="Y1578" s="177">
        <f t="shared" si="852"/>
        <v>0</v>
      </c>
      <c r="Z1578" s="186">
        <f t="shared" si="853"/>
        <v>0</v>
      </c>
      <c r="AA1578" s="177">
        <f t="shared" si="866"/>
        <v>0</v>
      </c>
      <c r="AB1578" s="187">
        <f t="shared" si="867"/>
        <v>7.1215000000000001E-2</v>
      </c>
      <c r="AC1578" s="185">
        <f t="shared" si="854"/>
        <v>17</v>
      </c>
      <c r="AD1578" s="185">
        <v>252</v>
      </c>
      <c r="AE1578" s="184">
        <f t="shared" si="870"/>
        <v>1.004651618</v>
      </c>
      <c r="AF1578" s="177">
        <f t="shared" si="869"/>
        <v>1220.3635788700001</v>
      </c>
      <c r="AG1578" s="177">
        <f t="shared" si="855"/>
        <v>1255.4263938199999</v>
      </c>
      <c r="AH1578" s="188">
        <f t="shared" si="868"/>
        <v>0</v>
      </c>
      <c r="AI1578" s="188"/>
      <c r="AJ1578" s="188"/>
      <c r="AK1578" s="188"/>
      <c r="AL1578" s="8"/>
      <c r="AM1578" s="8"/>
      <c r="AN1578" s="8"/>
      <c r="AO1578" s="8"/>
      <c r="AP1578" s="8"/>
      <c r="AQ1578" s="8"/>
      <c r="AR1578" s="5"/>
      <c r="AS1578" s="1"/>
      <c r="AT1578" s="8"/>
      <c r="AU1578" s="1"/>
      <c r="AV1578" s="1"/>
      <c r="AW1578" s="3"/>
      <c r="AX1578" s="3"/>
      <c r="AY1578" s="4"/>
      <c r="AZ1578" s="4"/>
      <c r="BA1578" s="4"/>
      <c r="BB1578" s="1"/>
      <c r="BC1578" s="1"/>
      <c r="BD1578" s="1"/>
      <c r="BE1578" s="1"/>
      <c r="BF1578" s="1"/>
      <c r="BG1578" s="1"/>
      <c r="BH1578" s="1"/>
      <c r="BI1578" s="1"/>
    </row>
    <row r="1579" spans="1:61" x14ac:dyDescent="0.2">
      <c r="A1579" s="125">
        <f t="shared" si="856"/>
        <v>43470</v>
      </c>
      <c r="B1579" s="177">
        <f t="shared" si="841"/>
        <v>271193.69775574986</v>
      </c>
      <c r="C1579" s="3">
        <f t="shared" si="857"/>
        <v>36611149.19702623</v>
      </c>
      <c r="D1579" s="177">
        <f t="shared" si="858"/>
        <v>209962.82338352999</v>
      </c>
      <c r="E1579" s="177">
        <f t="shared" si="859"/>
        <v>9033.9185583800008</v>
      </c>
      <c r="F1579" s="178">
        <f t="shared" si="842"/>
        <v>200928.90482514998</v>
      </c>
      <c r="G1579" s="179">
        <f t="shared" si="860"/>
        <v>5103.6899999999996</v>
      </c>
      <c r="H1579" s="180">
        <f>IF(AND(N1579=1,N1578&gt;1),VLOOKUP(A1578,[1]Plan1!$CW$105:$CY$215,3),H1578)</f>
        <v>5092.97</v>
      </c>
      <c r="I1579" s="181">
        <f t="shared" si="843"/>
        <v>43384</v>
      </c>
      <c r="J1579" s="181">
        <f t="shared" si="861"/>
        <v>43415</v>
      </c>
      <c r="K1579" s="182">
        <f t="shared" si="844"/>
        <v>-2.1004410534337659E-3</v>
      </c>
      <c r="L1579" s="213">
        <f t="shared" si="862"/>
        <v>43475</v>
      </c>
      <c r="M1579" s="183">
        <f t="shared" si="863"/>
        <v>21</v>
      </c>
      <c r="N1579" s="183">
        <f t="shared" si="845"/>
        <v>18</v>
      </c>
      <c r="O1579" s="177">
        <f t="shared" si="846"/>
        <v>0.99819935000000004</v>
      </c>
      <c r="P1579" s="184">
        <f t="shared" si="872"/>
        <v>1.00449926</v>
      </c>
      <c r="Q1579" s="184">
        <f t="shared" si="864"/>
        <v>1.289225984366325</v>
      </c>
      <c r="R1579" s="177">
        <f t="shared" si="871"/>
        <v>1.2869045299999999</v>
      </c>
      <c r="S1579" s="177">
        <f t="shared" si="865"/>
        <v>1.24951879</v>
      </c>
      <c r="T1579" s="177">
        <f t="shared" si="847"/>
        <v>262352.49301917001</v>
      </c>
      <c r="U1579" s="177">
        <f t="shared" si="848"/>
        <v>2254.1324276455221</v>
      </c>
      <c r="V1579" s="177">
        <f t="shared" si="849"/>
        <v>57647.41300227437</v>
      </c>
      <c r="W1579" s="177">
        <f t="shared" si="850"/>
        <v>269864.36881344987</v>
      </c>
      <c r="X1579" s="185">
        <f t="shared" si="851"/>
        <v>0</v>
      </c>
      <c r="Y1579" s="177">
        <f t="shared" si="852"/>
        <v>0</v>
      </c>
      <c r="Z1579" s="186">
        <f t="shared" si="853"/>
        <v>0</v>
      </c>
      <c r="AA1579" s="177">
        <f t="shared" si="866"/>
        <v>0</v>
      </c>
      <c r="AB1579" s="187">
        <f t="shared" si="867"/>
        <v>7.1215000000000001E-2</v>
      </c>
      <c r="AC1579" s="185">
        <f t="shared" si="854"/>
        <v>18</v>
      </c>
      <c r="AD1579" s="185">
        <v>252</v>
      </c>
      <c r="AE1579" s="184">
        <f t="shared" si="870"/>
        <v>1.0049259150000001</v>
      </c>
      <c r="AF1579" s="177">
        <f t="shared" si="869"/>
        <v>1292.32608065</v>
      </c>
      <c r="AG1579" s="177">
        <f t="shared" si="855"/>
        <v>1329.3289423000001</v>
      </c>
      <c r="AH1579" s="188">
        <f t="shared" si="868"/>
        <v>0</v>
      </c>
      <c r="AI1579" s="188"/>
      <c r="AJ1579" s="188"/>
      <c r="AK1579" s="188"/>
      <c r="AL1579" s="8"/>
      <c r="AM1579" s="8"/>
      <c r="AN1579" s="8"/>
      <c r="AO1579" s="8"/>
      <c r="AP1579" s="8"/>
      <c r="AQ1579" s="8"/>
      <c r="AR1579" s="5"/>
      <c r="AS1579" s="1"/>
      <c r="AT1579" s="8"/>
      <c r="AU1579" s="1"/>
      <c r="AV1579" s="1"/>
      <c r="AW1579" s="3"/>
      <c r="AX1579" s="3"/>
      <c r="AY1579" s="4"/>
      <c r="AZ1579" s="4"/>
      <c r="BA1579" s="4"/>
      <c r="BB1579" s="1"/>
      <c r="BC1579" s="1"/>
      <c r="BD1579" s="1"/>
      <c r="BE1579" s="1"/>
      <c r="BF1579" s="1"/>
      <c r="BG1579" s="1"/>
      <c r="BH1579" s="1"/>
      <c r="BI1579" s="1"/>
    </row>
    <row r="1580" spans="1:61" x14ac:dyDescent="0.2">
      <c r="A1580" s="125">
        <f t="shared" si="856"/>
        <v>43471</v>
      </c>
      <c r="B1580" s="177">
        <f t="shared" si="841"/>
        <v>271193.69775574986</v>
      </c>
      <c r="C1580" s="3">
        <f t="shared" si="857"/>
        <v>36611149.19702623</v>
      </c>
      <c r="D1580" s="177">
        <f t="shared" si="858"/>
        <v>209962.82338352999</v>
      </c>
      <c r="E1580" s="177">
        <f t="shared" si="859"/>
        <v>9033.9185583800008</v>
      </c>
      <c r="F1580" s="178">
        <f t="shared" si="842"/>
        <v>200928.90482514998</v>
      </c>
      <c r="G1580" s="179">
        <f t="shared" si="860"/>
        <v>5103.6899999999996</v>
      </c>
      <c r="H1580" s="180">
        <f>IF(AND(N1580=1,N1579&gt;1),VLOOKUP(A1579,[1]Plan1!$CW$105:$CY$215,3),H1579)</f>
        <v>5092.97</v>
      </c>
      <c r="I1580" s="181">
        <f t="shared" si="843"/>
        <v>43384</v>
      </c>
      <c r="J1580" s="181">
        <f t="shared" si="861"/>
        <v>43415</v>
      </c>
      <c r="K1580" s="182">
        <f t="shared" si="844"/>
        <v>-2.1004410534337659E-3</v>
      </c>
      <c r="L1580" s="213">
        <f t="shared" si="862"/>
        <v>43475</v>
      </c>
      <c r="M1580" s="183">
        <f t="shared" si="863"/>
        <v>21</v>
      </c>
      <c r="N1580" s="183">
        <f t="shared" si="845"/>
        <v>18</v>
      </c>
      <c r="O1580" s="177">
        <f t="shared" si="846"/>
        <v>0.99819935000000004</v>
      </c>
      <c r="P1580" s="184">
        <f t="shared" si="872"/>
        <v>1.00449926</v>
      </c>
      <c r="Q1580" s="184">
        <f t="shared" si="864"/>
        <v>1.289225984366325</v>
      </c>
      <c r="R1580" s="177">
        <f t="shared" si="871"/>
        <v>1.2869045299999999</v>
      </c>
      <c r="S1580" s="177">
        <f t="shared" si="865"/>
        <v>1.24951879</v>
      </c>
      <c r="T1580" s="177">
        <f t="shared" si="847"/>
        <v>262352.49301917001</v>
      </c>
      <c r="U1580" s="177">
        <f t="shared" si="848"/>
        <v>2254.1324276455221</v>
      </c>
      <c r="V1580" s="177">
        <f t="shared" si="849"/>
        <v>57647.41300227437</v>
      </c>
      <c r="W1580" s="177">
        <f t="shared" si="850"/>
        <v>269864.36881344987</v>
      </c>
      <c r="X1580" s="185">
        <f t="shared" si="851"/>
        <v>0</v>
      </c>
      <c r="Y1580" s="177">
        <f t="shared" si="852"/>
        <v>0</v>
      </c>
      <c r="Z1580" s="186">
        <f t="shared" si="853"/>
        <v>0</v>
      </c>
      <c r="AA1580" s="177">
        <f t="shared" si="866"/>
        <v>0</v>
      </c>
      <c r="AB1580" s="187">
        <f t="shared" si="867"/>
        <v>7.1215000000000001E-2</v>
      </c>
      <c r="AC1580" s="185">
        <f t="shared" si="854"/>
        <v>18</v>
      </c>
      <c r="AD1580" s="185">
        <v>252</v>
      </c>
      <c r="AE1580" s="184">
        <f t="shared" si="870"/>
        <v>1.0049259150000001</v>
      </c>
      <c r="AF1580" s="177">
        <f t="shared" si="869"/>
        <v>1292.32608065</v>
      </c>
      <c r="AG1580" s="177">
        <f t="shared" si="855"/>
        <v>1329.3289423000001</v>
      </c>
      <c r="AH1580" s="188">
        <f t="shared" si="868"/>
        <v>0</v>
      </c>
      <c r="AI1580" s="188"/>
      <c r="AJ1580" s="188"/>
      <c r="AK1580" s="188"/>
      <c r="AL1580" s="8"/>
      <c r="AM1580" s="8"/>
      <c r="AN1580" s="8"/>
      <c r="AO1580" s="8"/>
      <c r="AP1580" s="8"/>
      <c r="AQ1580" s="8"/>
      <c r="AR1580" s="5"/>
      <c r="AS1580" s="1"/>
      <c r="AT1580" s="8"/>
      <c r="AU1580" s="1"/>
      <c r="AV1580" s="1"/>
      <c r="AW1580" s="3"/>
      <c r="AX1580" s="3"/>
      <c r="AY1580" s="4"/>
      <c r="AZ1580" s="4"/>
      <c r="BA1580" s="4"/>
      <c r="BB1580" s="1"/>
      <c r="BC1580" s="1"/>
      <c r="BD1580" s="1"/>
      <c r="BE1580" s="1"/>
      <c r="BF1580" s="1"/>
      <c r="BG1580" s="1"/>
      <c r="BH1580" s="1"/>
      <c r="BI1580" s="1"/>
    </row>
    <row r="1581" spans="1:61" x14ac:dyDescent="0.2">
      <c r="A1581" s="125">
        <f t="shared" si="856"/>
        <v>43472</v>
      </c>
      <c r="B1581" s="177">
        <f t="shared" si="841"/>
        <v>271193.69775574986</v>
      </c>
      <c r="C1581" s="3">
        <f t="shared" si="857"/>
        <v>36611149.19702623</v>
      </c>
      <c r="D1581" s="177">
        <f t="shared" si="858"/>
        <v>209962.82338352999</v>
      </c>
      <c r="E1581" s="177">
        <f t="shared" si="859"/>
        <v>9033.9185583800008</v>
      </c>
      <c r="F1581" s="178">
        <f t="shared" si="842"/>
        <v>200928.90482514998</v>
      </c>
      <c r="G1581" s="179">
        <f t="shared" si="860"/>
        <v>5103.6899999999996</v>
      </c>
      <c r="H1581" s="180">
        <f>IF(AND(N1581=1,N1580&gt;1),VLOOKUP(A1580,[1]Plan1!$CW$105:$CY$215,3),H1580)</f>
        <v>5092.97</v>
      </c>
      <c r="I1581" s="181">
        <f t="shared" si="843"/>
        <v>43384</v>
      </c>
      <c r="J1581" s="181">
        <f t="shared" si="861"/>
        <v>43415</v>
      </c>
      <c r="K1581" s="182">
        <f t="shared" si="844"/>
        <v>-2.1004410534337659E-3</v>
      </c>
      <c r="L1581" s="213">
        <f t="shared" si="862"/>
        <v>43475</v>
      </c>
      <c r="M1581" s="183">
        <f t="shared" si="863"/>
        <v>21</v>
      </c>
      <c r="N1581" s="183">
        <f t="shared" si="845"/>
        <v>18</v>
      </c>
      <c r="O1581" s="177">
        <f t="shared" si="846"/>
        <v>0.99819935000000004</v>
      </c>
      <c r="P1581" s="184">
        <f t="shared" si="872"/>
        <v>1.00449926</v>
      </c>
      <c r="Q1581" s="184">
        <f t="shared" si="864"/>
        <v>1.289225984366325</v>
      </c>
      <c r="R1581" s="177">
        <f t="shared" si="871"/>
        <v>1.2869045299999999</v>
      </c>
      <c r="S1581" s="177">
        <f t="shared" si="865"/>
        <v>1.24951879</v>
      </c>
      <c r="T1581" s="177">
        <f t="shared" si="847"/>
        <v>262352.49301917001</v>
      </c>
      <c r="U1581" s="177">
        <f t="shared" si="848"/>
        <v>2254.1324276455221</v>
      </c>
      <c r="V1581" s="177">
        <f t="shared" si="849"/>
        <v>57647.41300227437</v>
      </c>
      <c r="W1581" s="177">
        <f t="shared" si="850"/>
        <v>269864.36881344987</v>
      </c>
      <c r="X1581" s="185">
        <f t="shared" si="851"/>
        <v>0</v>
      </c>
      <c r="Y1581" s="177">
        <f t="shared" si="852"/>
        <v>0</v>
      </c>
      <c r="Z1581" s="186">
        <f t="shared" si="853"/>
        <v>0</v>
      </c>
      <c r="AA1581" s="177">
        <f t="shared" si="866"/>
        <v>0</v>
      </c>
      <c r="AB1581" s="187">
        <f t="shared" si="867"/>
        <v>7.1215000000000001E-2</v>
      </c>
      <c r="AC1581" s="185">
        <f t="shared" si="854"/>
        <v>18</v>
      </c>
      <c r="AD1581" s="185">
        <v>252</v>
      </c>
      <c r="AE1581" s="184">
        <f t="shared" si="870"/>
        <v>1.0049259150000001</v>
      </c>
      <c r="AF1581" s="177">
        <f t="shared" si="869"/>
        <v>1292.32608065</v>
      </c>
      <c r="AG1581" s="177">
        <f t="shared" si="855"/>
        <v>1329.3289423000001</v>
      </c>
      <c r="AH1581" s="188">
        <f t="shared" si="868"/>
        <v>0</v>
      </c>
      <c r="AI1581" s="188"/>
      <c r="AJ1581" s="188"/>
      <c r="AK1581" s="188"/>
      <c r="AL1581" s="8"/>
      <c r="AM1581" s="8"/>
      <c r="AN1581" s="8"/>
      <c r="AO1581" s="8"/>
      <c r="AP1581" s="8"/>
      <c r="AQ1581" s="8"/>
      <c r="AR1581" s="5"/>
      <c r="AS1581" s="1"/>
      <c r="AT1581" s="8"/>
      <c r="AU1581" s="1"/>
      <c r="AV1581" s="1"/>
      <c r="AW1581" s="3"/>
      <c r="AX1581" s="3"/>
      <c r="AY1581" s="4"/>
      <c r="AZ1581" s="4"/>
      <c r="BA1581" s="4"/>
      <c r="BB1581" s="1"/>
      <c r="BC1581" s="1"/>
      <c r="BD1581" s="1"/>
      <c r="BE1581" s="1"/>
      <c r="BF1581" s="1"/>
      <c r="BG1581" s="1"/>
      <c r="BH1581" s="1"/>
      <c r="BI1581" s="1"/>
    </row>
    <row r="1582" spans="1:61" x14ac:dyDescent="0.2">
      <c r="A1582" s="125">
        <f t="shared" si="856"/>
        <v>43473</v>
      </c>
      <c r="B1582" s="177">
        <f t="shared" si="841"/>
        <v>271241.71894872229</v>
      </c>
      <c r="C1582" s="3">
        <f t="shared" si="857"/>
        <v>36617632.058077507</v>
      </c>
      <c r="D1582" s="177">
        <f t="shared" si="858"/>
        <v>209962.82338352999</v>
      </c>
      <c r="E1582" s="177">
        <f t="shared" si="859"/>
        <v>9033.9185583800008</v>
      </c>
      <c r="F1582" s="178">
        <f t="shared" si="842"/>
        <v>200928.90482514998</v>
      </c>
      <c r="G1582" s="179">
        <f t="shared" si="860"/>
        <v>5103.6899999999996</v>
      </c>
      <c r="H1582" s="180">
        <f>IF(AND(N1582=1,N1581&gt;1),VLOOKUP(A1581,[1]Plan1!$CW$105:$CY$215,3),H1581)</f>
        <v>5092.97</v>
      </c>
      <c r="I1582" s="181">
        <f t="shared" si="843"/>
        <v>43384</v>
      </c>
      <c r="J1582" s="181">
        <f t="shared" si="861"/>
        <v>43415</v>
      </c>
      <c r="K1582" s="182">
        <f t="shared" si="844"/>
        <v>-2.1004410534337659E-3</v>
      </c>
      <c r="L1582" s="213">
        <f t="shared" si="862"/>
        <v>43475</v>
      </c>
      <c r="M1582" s="183">
        <f t="shared" si="863"/>
        <v>21</v>
      </c>
      <c r="N1582" s="183">
        <f t="shared" si="845"/>
        <v>19</v>
      </c>
      <c r="O1582" s="177">
        <f t="shared" si="846"/>
        <v>0.99809941000000002</v>
      </c>
      <c r="P1582" s="184">
        <f t="shared" si="872"/>
        <v>1.00449926</v>
      </c>
      <c r="Q1582" s="184">
        <f t="shared" si="864"/>
        <v>1.289225984366325</v>
      </c>
      <c r="R1582" s="177">
        <f t="shared" si="871"/>
        <v>1.28677569</v>
      </c>
      <c r="S1582" s="177">
        <f t="shared" si="865"/>
        <v>1.24951879</v>
      </c>
      <c r="T1582" s="177">
        <f t="shared" si="847"/>
        <v>262352.49301917001</v>
      </c>
      <c r="U1582" s="177">
        <f t="shared" si="848"/>
        <v>2254.1324276455221</v>
      </c>
      <c r="V1582" s="177">
        <f t="shared" si="849"/>
        <v>57621.52532217672</v>
      </c>
      <c r="W1582" s="177">
        <f t="shared" si="850"/>
        <v>269838.48113335227</v>
      </c>
      <c r="X1582" s="185">
        <f t="shared" si="851"/>
        <v>0</v>
      </c>
      <c r="Y1582" s="177">
        <f t="shared" si="852"/>
        <v>0</v>
      </c>
      <c r="Z1582" s="186">
        <f t="shared" si="853"/>
        <v>0</v>
      </c>
      <c r="AA1582" s="177">
        <f t="shared" si="866"/>
        <v>0</v>
      </c>
      <c r="AB1582" s="187">
        <f t="shared" si="867"/>
        <v>7.1215000000000001E-2</v>
      </c>
      <c r="AC1582" s="185">
        <f t="shared" si="854"/>
        <v>19</v>
      </c>
      <c r="AD1582" s="185">
        <v>252</v>
      </c>
      <c r="AE1582" s="184">
        <f t="shared" si="870"/>
        <v>1.0052002879999999</v>
      </c>
      <c r="AF1582" s="177">
        <f t="shared" si="869"/>
        <v>1364.30852121</v>
      </c>
      <c r="AG1582" s="177">
        <f t="shared" si="855"/>
        <v>1403.2378153699999</v>
      </c>
      <c r="AH1582" s="188">
        <f t="shared" si="868"/>
        <v>0</v>
      </c>
      <c r="AI1582" s="188"/>
      <c r="AJ1582" s="188"/>
      <c r="AK1582" s="188"/>
      <c r="AL1582" s="8"/>
      <c r="AM1582" s="8"/>
      <c r="AN1582" s="8"/>
      <c r="AO1582" s="8"/>
      <c r="AP1582" s="8"/>
      <c r="AQ1582" s="8"/>
      <c r="AR1582" s="5"/>
      <c r="AS1582" s="1"/>
      <c r="AT1582" s="8"/>
      <c r="AU1582" s="1"/>
      <c r="AV1582" s="1"/>
      <c r="AW1582" s="3"/>
      <c r="AX1582" s="3"/>
      <c r="AY1582" s="4"/>
      <c r="AZ1582" s="4"/>
      <c r="BA1582" s="4"/>
      <c r="BB1582" s="1"/>
      <c r="BC1582" s="1"/>
      <c r="BD1582" s="1"/>
      <c r="BE1582" s="1"/>
      <c r="BF1582" s="1"/>
      <c r="BG1582" s="1"/>
      <c r="BH1582" s="1"/>
      <c r="BI1582" s="1"/>
    </row>
    <row r="1583" spans="1:61" x14ac:dyDescent="0.2">
      <c r="A1583" s="125">
        <f t="shared" si="856"/>
        <v>43474</v>
      </c>
      <c r="B1583" s="177">
        <f t="shared" si="841"/>
        <v>271289.74388177547</v>
      </c>
      <c r="C1583" s="3">
        <f t="shared" si="857"/>
        <v>36624115.424039692</v>
      </c>
      <c r="D1583" s="177">
        <f t="shared" si="858"/>
        <v>209962.82338352999</v>
      </c>
      <c r="E1583" s="177">
        <f t="shared" si="859"/>
        <v>9033.9185583800008</v>
      </c>
      <c r="F1583" s="178">
        <f t="shared" si="842"/>
        <v>200928.90482514998</v>
      </c>
      <c r="G1583" s="179">
        <f t="shared" si="860"/>
        <v>5103.6899999999996</v>
      </c>
      <c r="H1583" s="180">
        <f>IF(AND(N1583=1,N1582&gt;1),VLOOKUP(A1582,[1]Plan1!$CW$105:$CY$215,3),H1582)</f>
        <v>5092.97</v>
      </c>
      <c r="I1583" s="181">
        <f t="shared" si="843"/>
        <v>43384</v>
      </c>
      <c r="J1583" s="181">
        <f t="shared" si="861"/>
        <v>43415</v>
      </c>
      <c r="K1583" s="182">
        <f t="shared" si="844"/>
        <v>-2.1004410534337659E-3</v>
      </c>
      <c r="L1583" s="213">
        <f t="shared" si="862"/>
        <v>43475</v>
      </c>
      <c r="M1583" s="183">
        <f t="shared" si="863"/>
        <v>21</v>
      </c>
      <c r="N1583" s="183">
        <f t="shared" si="845"/>
        <v>20</v>
      </c>
      <c r="O1583" s="177">
        <f t="shared" si="846"/>
        <v>0.99799947</v>
      </c>
      <c r="P1583" s="184">
        <f t="shared" si="872"/>
        <v>1.00449926</v>
      </c>
      <c r="Q1583" s="184">
        <f t="shared" si="864"/>
        <v>1.289225984366325</v>
      </c>
      <c r="R1583" s="177">
        <f t="shared" si="871"/>
        <v>1.28664684</v>
      </c>
      <c r="S1583" s="177">
        <f t="shared" si="865"/>
        <v>1.24951879</v>
      </c>
      <c r="T1583" s="177">
        <f t="shared" si="847"/>
        <v>262352.49301917001</v>
      </c>
      <c r="U1583" s="177">
        <f t="shared" si="848"/>
        <v>2254.1324276455221</v>
      </c>
      <c r="V1583" s="177">
        <f t="shared" si="849"/>
        <v>57595.635632789985</v>
      </c>
      <c r="W1583" s="177">
        <f t="shared" si="850"/>
        <v>269812.5914439655</v>
      </c>
      <c r="X1583" s="185">
        <f t="shared" si="851"/>
        <v>0</v>
      </c>
      <c r="Y1583" s="177">
        <f t="shared" si="852"/>
        <v>0</v>
      </c>
      <c r="Z1583" s="186">
        <f t="shared" si="853"/>
        <v>0</v>
      </c>
      <c r="AA1583" s="177">
        <f t="shared" si="866"/>
        <v>0</v>
      </c>
      <c r="AB1583" s="187">
        <f t="shared" si="867"/>
        <v>7.1215000000000001E-2</v>
      </c>
      <c r="AC1583" s="185">
        <f t="shared" si="854"/>
        <v>20</v>
      </c>
      <c r="AD1583" s="185">
        <v>252</v>
      </c>
      <c r="AE1583" s="184">
        <f t="shared" si="870"/>
        <v>1.005474735</v>
      </c>
      <c r="AF1583" s="177">
        <f t="shared" si="869"/>
        <v>1436.31037586</v>
      </c>
      <c r="AG1583" s="177">
        <f t="shared" si="855"/>
        <v>1477.15243781</v>
      </c>
      <c r="AH1583" s="188">
        <f t="shared" si="868"/>
        <v>0</v>
      </c>
      <c r="AI1583" s="188"/>
      <c r="AJ1583" s="188"/>
      <c r="AK1583" s="188"/>
      <c r="AL1583" s="8"/>
      <c r="AM1583" s="8"/>
      <c r="AN1583" s="8"/>
      <c r="AO1583" s="8"/>
      <c r="AP1583" s="8"/>
      <c r="AQ1583" s="8"/>
      <c r="AR1583" s="5"/>
      <c r="AS1583" s="1"/>
      <c r="AT1583" s="8"/>
      <c r="AU1583" s="1"/>
      <c r="AV1583" s="1"/>
      <c r="AW1583" s="3"/>
      <c r="AX1583" s="3"/>
      <c r="AY1583" s="4"/>
      <c r="AZ1583" s="4"/>
      <c r="BA1583" s="4"/>
      <c r="BB1583" s="1"/>
      <c r="BC1583" s="1"/>
      <c r="BD1583" s="1"/>
      <c r="BE1583" s="1"/>
      <c r="BF1583" s="1"/>
      <c r="BG1583" s="1"/>
      <c r="BH1583" s="1"/>
      <c r="BI1583" s="1"/>
    </row>
    <row r="1584" spans="1:61" x14ac:dyDescent="0.2">
      <c r="A1584" s="125">
        <f t="shared" si="856"/>
        <v>43475</v>
      </c>
      <c r="B1584" s="177">
        <f t="shared" si="841"/>
        <v>271337.78090066597</v>
      </c>
      <c r="C1584" s="3">
        <f t="shared" si="857"/>
        <v>36630600.421589904</v>
      </c>
      <c r="D1584" s="177">
        <f t="shared" si="858"/>
        <v>209962.82338352999</v>
      </c>
      <c r="E1584" s="177">
        <f t="shared" si="859"/>
        <v>9033.9185583800008</v>
      </c>
      <c r="F1584" s="178">
        <f t="shared" si="842"/>
        <v>200928.90482514998</v>
      </c>
      <c r="G1584" s="179">
        <f t="shared" si="860"/>
        <v>5103.6899999999996</v>
      </c>
      <c r="H1584" s="180">
        <f>IF(AND(N1584=1,N1583&gt;1),VLOOKUP(A1583,[1]Plan1!$CW$105:$CY$215,3),H1583)</f>
        <v>5092.97</v>
      </c>
      <c r="I1584" s="181">
        <f t="shared" si="843"/>
        <v>43384</v>
      </c>
      <c r="J1584" s="181">
        <f t="shared" si="861"/>
        <v>43415</v>
      </c>
      <c r="K1584" s="182">
        <f t="shared" si="844"/>
        <v>-2.1004410534337659E-3</v>
      </c>
      <c r="L1584" s="213">
        <f t="shared" si="862"/>
        <v>43475</v>
      </c>
      <c r="M1584" s="183">
        <f t="shared" si="863"/>
        <v>21</v>
      </c>
      <c r="N1584" s="183">
        <f t="shared" si="845"/>
        <v>21</v>
      </c>
      <c r="O1584" s="177">
        <f t="shared" si="846"/>
        <v>0.99789954999999997</v>
      </c>
      <c r="P1584" s="184">
        <f t="shared" si="872"/>
        <v>1.00449926</v>
      </c>
      <c r="Q1584" s="184">
        <f t="shared" si="864"/>
        <v>1.289225984366325</v>
      </c>
      <c r="R1584" s="177">
        <f t="shared" si="871"/>
        <v>1.2865180199999999</v>
      </c>
      <c r="S1584" s="177">
        <f t="shared" si="865"/>
        <v>1.24951879</v>
      </c>
      <c r="T1584" s="177">
        <f t="shared" si="847"/>
        <v>262352.49301917001</v>
      </c>
      <c r="U1584" s="177">
        <f t="shared" si="848"/>
        <v>2254.1324276455221</v>
      </c>
      <c r="V1584" s="177">
        <f t="shared" si="849"/>
        <v>57569.751971270402</v>
      </c>
      <c r="W1584" s="177">
        <f t="shared" si="850"/>
        <v>269786.70778244594</v>
      </c>
      <c r="X1584" s="185">
        <f t="shared" si="851"/>
        <v>52</v>
      </c>
      <c r="Y1584" s="177">
        <f t="shared" si="852"/>
        <v>2938.4297132500001</v>
      </c>
      <c r="Z1584" s="186">
        <f t="shared" si="853"/>
        <v>1.3995E-2</v>
      </c>
      <c r="AA1584" s="177">
        <f t="shared" si="866"/>
        <v>3671.6231398</v>
      </c>
      <c r="AB1584" s="187">
        <f t="shared" si="867"/>
        <v>7.1215000000000001E-2</v>
      </c>
      <c r="AC1584" s="185">
        <f t="shared" si="854"/>
        <v>21</v>
      </c>
      <c r="AD1584" s="185">
        <v>252</v>
      </c>
      <c r="AE1584" s="184">
        <f t="shared" si="870"/>
        <v>1.005749257</v>
      </c>
      <c r="AF1584" s="177">
        <f t="shared" si="869"/>
        <v>1508.3319069500001</v>
      </c>
      <c r="AG1584" s="177">
        <f t="shared" si="855"/>
        <v>1551.07311822</v>
      </c>
      <c r="AH1584" s="188">
        <f t="shared" si="868"/>
        <v>5179.9550467500003</v>
      </c>
      <c r="AI1584" s="188"/>
      <c r="AJ1584" s="188"/>
      <c r="AK1584" s="188"/>
      <c r="AL1584" s="8"/>
      <c r="AM1584" s="8"/>
      <c r="AN1584" s="8"/>
      <c r="AO1584" s="8"/>
      <c r="AP1584" s="8"/>
      <c r="AQ1584" s="8"/>
      <c r="AR1584" s="5"/>
      <c r="AS1584" s="1"/>
      <c r="AT1584" s="8"/>
      <c r="AU1584" s="1"/>
      <c r="AV1584" s="1"/>
      <c r="AW1584" s="3"/>
      <c r="AX1584" s="3"/>
      <c r="AY1584" s="4"/>
      <c r="AZ1584" s="4"/>
      <c r="BA1584" s="4"/>
      <c r="BB1584" s="1"/>
      <c r="BC1584" s="1"/>
      <c r="BD1584" s="1"/>
      <c r="BE1584" s="1"/>
      <c r="BF1584" s="1"/>
      <c r="BG1584" s="1"/>
      <c r="BH1584" s="1"/>
      <c r="BI1584" s="1"/>
    </row>
    <row r="1585" spans="1:61" x14ac:dyDescent="0.2">
      <c r="A1585" s="125">
        <f t="shared" si="856"/>
        <v>43476</v>
      </c>
      <c r="B1585" s="177">
        <f t="shared" si="841"/>
        <v>266205.35948259279</v>
      </c>
      <c r="C1585" s="3">
        <f t="shared" si="857"/>
        <v>35937723.530150026</v>
      </c>
      <c r="D1585" s="177">
        <f t="shared" si="858"/>
        <v>207024.39367028</v>
      </c>
      <c r="E1585" s="177">
        <f t="shared" si="859"/>
        <v>6095.4888451300003</v>
      </c>
      <c r="F1585" s="178">
        <f t="shared" si="842"/>
        <v>200928.90482515001</v>
      </c>
      <c r="G1585" s="179">
        <f t="shared" si="860"/>
        <v>5092.97</v>
      </c>
      <c r="H1585" s="180">
        <f>IF(AND(N1585=1,N1584&gt;1),VLOOKUP(A1584,[1]Plan1!$CW$105:$CY$215,3),H1584)</f>
        <v>5100.6099999999997</v>
      </c>
      <c r="I1585" s="181">
        <f t="shared" si="843"/>
        <v>43415</v>
      </c>
      <c r="J1585" s="181">
        <f t="shared" si="861"/>
        <v>43445</v>
      </c>
      <c r="K1585" s="182">
        <f t="shared" si="844"/>
        <v>1.5001070102511616E-3</v>
      </c>
      <c r="L1585" s="213">
        <f t="shared" si="862"/>
        <v>43507</v>
      </c>
      <c r="M1585" s="183">
        <f t="shared" si="863"/>
        <v>22</v>
      </c>
      <c r="N1585" s="183">
        <f t="shared" si="845"/>
        <v>1</v>
      </c>
      <c r="O1585" s="177">
        <f t="shared" si="846"/>
        <v>1.0000681300000001</v>
      </c>
      <c r="P1585" s="184">
        <f t="shared" si="872"/>
        <v>0.99789954999999997</v>
      </c>
      <c r="Q1585" s="184">
        <f t="shared" si="864"/>
        <v>1.2865180296474628</v>
      </c>
      <c r="R1585" s="177">
        <f t="shared" si="871"/>
        <v>1.2866056800000001</v>
      </c>
      <c r="S1585" s="177">
        <f t="shared" si="865"/>
        <v>1.24951879</v>
      </c>
      <c r="T1585" s="177">
        <f t="shared" si="847"/>
        <v>258680.86987937</v>
      </c>
      <c r="U1585" s="177">
        <f t="shared" si="848"/>
        <v>1520.939001095335</v>
      </c>
      <c r="V1585" s="177">
        <f t="shared" si="849"/>
        <v>57587.365399067414</v>
      </c>
      <c r="W1585" s="177">
        <f t="shared" si="850"/>
        <v>266132.69807044277</v>
      </c>
      <c r="X1585" s="185">
        <f t="shared" si="851"/>
        <v>0</v>
      </c>
      <c r="Y1585" s="177">
        <f t="shared" si="852"/>
        <v>0</v>
      </c>
      <c r="Z1585" s="186">
        <f t="shared" si="853"/>
        <v>0</v>
      </c>
      <c r="AA1585" s="177">
        <f t="shared" si="866"/>
        <v>0</v>
      </c>
      <c r="AB1585" s="187">
        <f t="shared" si="867"/>
        <v>7.1215000000000001E-2</v>
      </c>
      <c r="AC1585" s="185">
        <f t="shared" si="854"/>
        <v>1</v>
      </c>
      <c r="AD1585" s="185">
        <v>252</v>
      </c>
      <c r="AE1585" s="184">
        <f t="shared" si="870"/>
        <v>1.000273027</v>
      </c>
      <c r="AF1585" s="177">
        <f t="shared" si="869"/>
        <v>70.626861860000005</v>
      </c>
      <c r="AG1585" s="177">
        <f t="shared" si="855"/>
        <v>72.661412150000004</v>
      </c>
      <c r="AH1585" s="188">
        <f t="shared" si="868"/>
        <v>0</v>
      </c>
      <c r="AI1585" s="188"/>
      <c r="AJ1585" s="188"/>
      <c r="AK1585" s="188"/>
      <c r="AL1585" s="8"/>
      <c r="AM1585" s="8"/>
      <c r="AN1585" s="8"/>
      <c r="AO1585" s="8"/>
      <c r="AP1585" s="8"/>
      <c r="AQ1585" s="8"/>
      <c r="AR1585" s="5"/>
      <c r="AS1585" s="1"/>
      <c r="AT1585" s="8"/>
      <c r="AU1585" s="1"/>
      <c r="AV1585" s="1"/>
      <c r="AW1585" s="3"/>
      <c r="AX1585" s="3"/>
      <c r="AY1585" s="4"/>
      <c r="AZ1585" s="4"/>
      <c r="BA1585" s="4"/>
      <c r="BB1585" s="1"/>
      <c r="BC1585" s="1"/>
      <c r="BD1585" s="1"/>
      <c r="BE1585" s="1"/>
      <c r="BF1585" s="1"/>
      <c r="BG1585" s="1"/>
      <c r="BH1585" s="1"/>
      <c r="BI1585" s="1"/>
    </row>
    <row r="1586" spans="1:61" x14ac:dyDescent="0.2">
      <c r="A1586" s="125">
        <f t="shared" si="856"/>
        <v>43477</v>
      </c>
      <c r="B1586" s="177">
        <f t="shared" si="841"/>
        <v>266295.66591208876</v>
      </c>
      <c r="C1586" s="3">
        <f t="shared" si="857"/>
        <v>35949914.898131981</v>
      </c>
      <c r="D1586" s="177">
        <f t="shared" si="858"/>
        <v>207024.39367028</v>
      </c>
      <c r="E1586" s="177">
        <f t="shared" si="859"/>
        <v>6095.4888451300003</v>
      </c>
      <c r="F1586" s="178">
        <f t="shared" si="842"/>
        <v>200928.90482515001</v>
      </c>
      <c r="G1586" s="179">
        <f t="shared" si="860"/>
        <v>5092.97</v>
      </c>
      <c r="H1586" s="180">
        <f>IF(AND(N1586=1,N1585&gt;1),VLOOKUP(A1585,[1]Plan1!$CW$105:$CY$215,3),H1585)</f>
        <v>5100.6099999999997</v>
      </c>
      <c r="I1586" s="181">
        <f t="shared" si="843"/>
        <v>43415</v>
      </c>
      <c r="J1586" s="181">
        <f t="shared" si="861"/>
        <v>43445</v>
      </c>
      <c r="K1586" s="182">
        <f t="shared" si="844"/>
        <v>1.5001070102511616E-3</v>
      </c>
      <c r="L1586" s="213">
        <f t="shared" si="862"/>
        <v>43507</v>
      </c>
      <c r="M1586" s="183">
        <f t="shared" si="863"/>
        <v>22</v>
      </c>
      <c r="N1586" s="183">
        <f t="shared" si="845"/>
        <v>2</v>
      </c>
      <c r="O1586" s="177">
        <f t="shared" si="846"/>
        <v>1.00013628</v>
      </c>
      <c r="P1586" s="184">
        <f t="shared" si="872"/>
        <v>0.99789954999999997</v>
      </c>
      <c r="Q1586" s="184">
        <f t="shared" si="864"/>
        <v>1.2865180296474628</v>
      </c>
      <c r="R1586" s="177">
        <f t="shared" si="871"/>
        <v>1.28669335</v>
      </c>
      <c r="S1586" s="177">
        <f t="shared" si="865"/>
        <v>1.24951879</v>
      </c>
      <c r="T1586" s="177">
        <f t="shared" si="847"/>
        <v>258680.86987937</v>
      </c>
      <c r="U1586" s="177">
        <f t="shared" si="848"/>
        <v>1520.939001095335</v>
      </c>
      <c r="V1586" s="177">
        <f t="shared" si="849"/>
        <v>57604.980836153409</v>
      </c>
      <c r="W1586" s="177">
        <f t="shared" si="850"/>
        <v>266150.31350752874</v>
      </c>
      <c r="X1586" s="185">
        <f t="shared" si="851"/>
        <v>0</v>
      </c>
      <c r="Y1586" s="177">
        <f t="shared" si="852"/>
        <v>0</v>
      </c>
      <c r="Z1586" s="186">
        <f t="shared" si="853"/>
        <v>0</v>
      </c>
      <c r="AA1586" s="177">
        <f t="shared" si="866"/>
        <v>0</v>
      </c>
      <c r="AB1586" s="187">
        <f t="shared" si="867"/>
        <v>7.1215000000000001E-2</v>
      </c>
      <c r="AC1586" s="185">
        <f t="shared" si="854"/>
        <v>2</v>
      </c>
      <c r="AD1586" s="185">
        <v>252</v>
      </c>
      <c r="AE1586" s="184">
        <f t="shared" si="870"/>
        <v>1.000546129</v>
      </c>
      <c r="AF1586" s="177">
        <f t="shared" si="869"/>
        <v>141.27312477999999</v>
      </c>
      <c r="AG1586" s="177">
        <f t="shared" si="855"/>
        <v>145.35240456</v>
      </c>
      <c r="AH1586" s="188">
        <f t="shared" si="868"/>
        <v>0</v>
      </c>
      <c r="AI1586" s="188"/>
      <c r="AJ1586" s="188"/>
      <c r="AK1586" s="188"/>
      <c r="AL1586" s="8"/>
      <c r="AM1586" s="8"/>
      <c r="AN1586" s="8"/>
      <c r="AO1586" s="8"/>
      <c r="AP1586" s="8"/>
      <c r="AQ1586" s="8"/>
      <c r="AR1586" s="5"/>
      <c r="AS1586" s="1"/>
      <c r="AT1586" s="8"/>
      <c r="AU1586" s="1"/>
      <c r="AV1586" s="1"/>
      <c r="AW1586" s="3"/>
      <c r="AX1586" s="3"/>
      <c r="AY1586" s="4"/>
      <c r="AZ1586" s="4"/>
      <c r="BA1586" s="4"/>
      <c r="BB1586" s="1"/>
      <c r="BC1586" s="1"/>
      <c r="BD1586" s="1"/>
      <c r="BE1586" s="1"/>
      <c r="BF1586" s="1"/>
      <c r="BG1586" s="1"/>
      <c r="BH1586" s="1"/>
      <c r="BI1586" s="1"/>
    </row>
    <row r="1587" spans="1:61" x14ac:dyDescent="0.2">
      <c r="A1587" s="125">
        <f t="shared" si="856"/>
        <v>43478</v>
      </c>
      <c r="B1587" s="177">
        <f t="shared" si="841"/>
        <v>266295.66591208876</v>
      </c>
      <c r="C1587" s="3">
        <f t="shared" si="857"/>
        <v>35949914.898131981</v>
      </c>
      <c r="D1587" s="177">
        <f t="shared" si="858"/>
        <v>207024.39367028</v>
      </c>
      <c r="E1587" s="177">
        <f t="shared" si="859"/>
        <v>6095.4888451300003</v>
      </c>
      <c r="F1587" s="178">
        <f t="shared" si="842"/>
        <v>200928.90482515001</v>
      </c>
      <c r="G1587" s="179">
        <f t="shared" si="860"/>
        <v>5092.97</v>
      </c>
      <c r="H1587" s="180">
        <f>IF(AND(N1587=1,N1586&gt;1),VLOOKUP(A1586,[1]Plan1!$CW$105:$CY$215,3),H1586)</f>
        <v>5100.6099999999997</v>
      </c>
      <c r="I1587" s="181">
        <f t="shared" si="843"/>
        <v>43415</v>
      </c>
      <c r="J1587" s="181">
        <f t="shared" si="861"/>
        <v>43445</v>
      </c>
      <c r="K1587" s="182">
        <f t="shared" si="844"/>
        <v>1.5001070102511616E-3</v>
      </c>
      <c r="L1587" s="213">
        <f t="shared" si="862"/>
        <v>43507</v>
      </c>
      <c r="M1587" s="183">
        <f t="shared" si="863"/>
        <v>22</v>
      </c>
      <c r="N1587" s="183">
        <f t="shared" si="845"/>
        <v>2</v>
      </c>
      <c r="O1587" s="177">
        <f t="shared" si="846"/>
        <v>1.00013628</v>
      </c>
      <c r="P1587" s="184">
        <f t="shared" si="872"/>
        <v>0.99789954999999997</v>
      </c>
      <c r="Q1587" s="184">
        <f t="shared" si="864"/>
        <v>1.2865180296474628</v>
      </c>
      <c r="R1587" s="177">
        <f t="shared" si="871"/>
        <v>1.28669335</v>
      </c>
      <c r="S1587" s="177">
        <f t="shared" si="865"/>
        <v>1.24951879</v>
      </c>
      <c r="T1587" s="177">
        <f t="shared" si="847"/>
        <v>258680.86987937</v>
      </c>
      <c r="U1587" s="177">
        <f t="shared" si="848"/>
        <v>1520.939001095335</v>
      </c>
      <c r="V1587" s="177">
        <f t="shared" si="849"/>
        <v>57604.980836153409</v>
      </c>
      <c r="W1587" s="177">
        <f t="shared" si="850"/>
        <v>266150.31350752874</v>
      </c>
      <c r="X1587" s="185">
        <f t="shared" si="851"/>
        <v>0</v>
      </c>
      <c r="Y1587" s="177">
        <f t="shared" si="852"/>
        <v>0</v>
      </c>
      <c r="Z1587" s="186">
        <f t="shared" si="853"/>
        <v>0</v>
      </c>
      <c r="AA1587" s="177">
        <f t="shared" si="866"/>
        <v>0</v>
      </c>
      <c r="AB1587" s="187">
        <f t="shared" si="867"/>
        <v>7.1215000000000001E-2</v>
      </c>
      <c r="AC1587" s="185">
        <f t="shared" si="854"/>
        <v>2</v>
      </c>
      <c r="AD1587" s="185">
        <v>252</v>
      </c>
      <c r="AE1587" s="184">
        <f t="shared" si="870"/>
        <v>1.000546129</v>
      </c>
      <c r="AF1587" s="177">
        <f t="shared" si="869"/>
        <v>141.27312477999999</v>
      </c>
      <c r="AG1587" s="177">
        <f t="shared" si="855"/>
        <v>145.35240456</v>
      </c>
      <c r="AH1587" s="188">
        <f t="shared" si="868"/>
        <v>0</v>
      </c>
      <c r="AI1587" s="188"/>
      <c r="AJ1587" s="188"/>
      <c r="AK1587" s="188"/>
      <c r="AL1587" s="8"/>
      <c r="AM1587" s="8"/>
      <c r="AN1587" s="8"/>
      <c r="AO1587" s="8"/>
      <c r="AP1587" s="8"/>
      <c r="AQ1587" s="8"/>
      <c r="AR1587" s="5"/>
      <c r="AS1587" s="1"/>
      <c r="AT1587" s="8"/>
      <c r="AU1587" s="1"/>
      <c r="AV1587" s="1"/>
      <c r="AW1587" s="3"/>
      <c r="AX1587" s="3"/>
      <c r="AY1587" s="4"/>
      <c r="AZ1587" s="4"/>
      <c r="BA1587" s="4"/>
      <c r="BB1587" s="1"/>
      <c r="BC1587" s="1"/>
      <c r="BD1587" s="1"/>
      <c r="BE1587" s="1"/>
      <c r="BF1587" s="1"/>
      <c r="BG1587" s="1"/>
      <c r="BH1587" s="1"/>
      <c r="BI1587" s="1"/>
    </row>
    <row r="1588" spans="1:61" x14ac:dyDescent="0.2">
      <c r="A1588" s="125">
        <f t="shared" si="856"/>
        <v>43479</v>
      </c>
      <c r="B1588" s="177">
        <f t="shared" si="841"/>
        <v>266295.66591208876</v>
      </c>
      <c r="C1588" s="3">
        <f t="shared" si="857"/>
        <v>35949914.898131981</v>
      </c>
      <c r="D1588" s="177">
        <f t="shared" si="858"/>
        <v>207024.39367028</v>
      </c>
      <c r="E1588" s="177">
        <f t="shared" si="859"/>
        <v>6095.4888451300003</v>
      </c>
      <c r="F1588" s="178">
        <f t="shared" si="842"/>
        <v>200928.90482515001</v>
      </c>
      <c r="G1588" s="179">
        <f t="shared" si="860"/>
        <v>5092.97</v>
      </c>
      <c r="H1588" s="180">
        <f>IF(AND(N1588=1,N1587&gt;1),VLOOKUP(A1587,[1]Plan1!$CW$105:$CY$215,3),H1587)</f>
        <v>5100.6099999999997</v>
      </c>
      <c r="I1588" s="181">
        <f t="shared" si="843"/>
        <v>43415</v>
      </c>
      <c r="J1588" s="181">
        <f t="shared" si="861"/>
        <v>43445</v>
      </c>
      <c r="K1588" s="182">
        <f t="shared" si="844"/>
        <v>1.5001070102511616E-3</v>
      </c>
      <c r="L1588" s="213">
        <f t="shared" si="862"/>
        <v>43507</v>
      </c>
      <c r="M1588" s="183">
        <f t="shared" si="863"/>
        <v>22</v>
      </c>
      <c r="N1588" s="183">
        <f t="shared" si="845"/>
        <v>2</v>
      </c>
      <c r="O1588" s="177">
        <f t="shared" si="846"/>
        <v>1.00013628</v>
      </c>
      <c r="P1588" s="184">
        <f t="shared" si="872"/>
        <v>0.99789954999999997</v>
      </c>
      <c r="Q1588" s="184">
        <f t="shared" si="864"/>
        <v>1.2865180296474628</v>
      </c>
      <c r="R1588" s="177">
        <f t="shared" si="871"/>
        <v>1.28669335</v>
      </c>
      <c r="S1588" s="177">
        <f t="shared" si="865"/>
        <v>1.24951879</v>
      </c>
      <c r="T1588" s="177">
        <f t="shared" si="847"/>
        <v>258680.86987937</v>
      </c>
      <c r="U1588" s="177">
        <f t="shared" si="848"/>
        <v>1520.939001095335</v>
      </c>
      <c r="V1588" s="177">
        <f t="shared" si="849"/>
        <v>57604.980836153409</v>
      </c>
      <c r="W1588" s="177">
        <f t="shared" si="850"/>
        <v>266150.31350752874</v>
      </c>
      <c r="X1588" s="185">
        <f t="shared" si="851"/>
        <v>0</v>
      </c>
      <c r="Y1588" s="177">
        <f t="shared" si="852"/>
        <v>0</v>
      </c>
      <c r="Z1588" s="186">
        <f t="shared" si="853"/>
        <v>0</v>
      </c>
      <c r="AA1588" s="177">
        <f t="shared" si="866"/>
        <v>0</v>
      </c>
      <c r="AB1588" s="187">
        <f t="shared" si="867"/>
        <v>7.1215000000000001E-2</v>
      </c>
      <c r="AC1588" s="185">
        <f t="shared" si="854"/>
        <v>2</v>
      </c>
      <c r="AD1588" s="185">
        <v>252</v>
      </c>
      <c r="AE1588" s="184">
        <f t="shared" si="870"/>
        <v>1.000546129</v>
      </c>
      <c r="AF1588" s="177">
        <f t="shared" si="869"/>
        <v>141.27312477999999</v>
      </c>
      <c r="AG1588" s="177">
        <f t="shared" si="855"/>
        <v>145.35240456</v>
      </c>
      <c r="AH1588" s="188">
        <f t="shared" si="868"/>
        <v>0</v>
      </c>
      <c r="AI1588" s="188"/>
      <c r="AJ1588" s="188"/>
      <c r="AK1588" s="188"/>
      <c r="AL1588" s="8"/>
      <c r="AM1588" s="8"/>
      <c r="AN1588" s="8"/>
      <c r="AO1588" s="8"/>
      <c r="AP1588" s="8"/>
      <c r="AQ1588" s="8"/>
      <c r="AR1588" s="5"/>
      <c r="AS1588" s="1"/>
      <c r="AT1588" s="8"/>
      <c r="AU1588" s="1"/>
      <c r="AV1588" s="1"/>
      <c r="AW1588" s="3"/>
      <c r="AX1588" s="3"/>
      <c r="AY1588" s="4"/>
      <c r="AZ1588" s="4"/>
      <c r="BA1588" s="4"/>
      <c r="BB1588" s="1"/>
      <c r="BC1588" s="1"/>
      <c r="BD1588" s="1"/>
      <c r="BE1588" s="1"/>
      <c r="BF1588" s="1"/>
      <c r="BG1588" s="1"/>
      <c r="BH1588" s="1"/>
      <c r="BI1588" s="1"/>
    </row>
    <row r="1589" spans="1:61" x14ac:dyDescent="0.2">
      <c r="A1589" s="125">
        <f t="shared" si="856"/>
        <v>43480</v>
      </c>
      <c r="B1589" s="177">
        <f t="shared" si="841"/>
        <v>266385.99991486571</v>
      </c>
      <c r="C1589" s="3">
        <f t="shared" si="857"/>
        <v>35962109.988506868</v>
      </c>
      <c r="D1589" s="177">
        <f t="shared" si="858"/>
        <v>207024.39367028</v>
      </c>
      <c r="E1589" s="177">
        <f t="shared" si="859"/>
        <v>6095.4888451300003</v>
      </c>
      <c r="F1589" s="178">
        <f t="shared" si="842"/>
        <v>200928.90482515001</v>
      </c>
      <c r="G1589" s="179">
        <f t="shared" si="860"/>
        <v>5092.97</v>
      </c>
      <c r="H1589" s="180">
        <f>IF(AND(N1589=1,N1588&gt;1),VLOOKUP(A1588,[1]Plan1!$CW$105:$CY$215,3),H1588)</f>
        <v>5100.6099999999997</v>
      </c>
      <c r="I1589" s="181">
        <f t="shared" si="843"/>
        <v>43415</v>
      </c>
      <c r="J1589" s="181">
        <f t="shared" si="861"/>
        <v>43445</v>
      </c>
      <c r="K1589" s="182">
        <f t="shared" si="844"/>
        <v>1.5001070102511616E-3</v>
      </c>
      <c r="L1589" s="213">
        <f t="shared" si="862"/>
        <v>43507</v>
      </c>
      <c r="M1589" s="183">
        <f t="shared" si="863"/>
        <v>22</v>
      </c>
      <c r="N1589" s="183">
        <f t="shared" si="845"/>
        <v>3</v>
      </c>
      <c r="O1589" s="177">
        <f t="shared" si="846"/>
        <v>1.00020442</v>
      </c>
      <c r="P1589" s="184">
        <f t="shared" si="872"/>
        <v>0.99789954999999997</v>
      </c>
      <c r="Q1589" s="184">
        <f t="shared" si="864"/>
        <v>1.2865180296474628</v>
      </c>
      <c r="R1589" s="177">
        <f t="shared" si="871"/>
        <v>1.2867810099999999</v>
      </c>
      <c r="S1589" s="177">
        <f t="shared" si="865"/>
        <v>1.24951879</v>
      </c>
      <c r="T1589" s="177">
        <f t="shared" si="847"/>
        <v>258680.86987937</v>
      </c>
      <c r="U1589" s="177">
        <f t="shared" si="848"/>
        <v>1520.939001095335</v>
      </c>
      <c r="V1589" s="177">
        <f t="shared" si="849"/>
        <v>57622.59426395037</v>
      </c>
      <c r="W1589" s="177">
        <f t="shared" si="850"/>
        <v>266167.92693532573</v>
      </c>
      <c r="X1589" s="185">
        <f t="shared" si="851"/>
        <v>0</v>
      </c>
      <c r="Y1589" s="177">
        <f t="shared" si="852"/>
        <v>0</v>
      </c>
      <c r="Z1589" s="186">
        <f t="shared" si="853"/>
        <v>0</v>
      </c>
      <c r="AA1589" s="177">
        <f t="shared" si="866"/>
        <v>0</v>
      </c>
      <c r="AB1589" s="187">
        <f t="shared" si="867"/>
        <v>7.1215000000000001E-2</v>
      </c>
      <c r="AC1589" s="185">
        <f t="shared" si="854"/>
        <v>3</v>
      </c>
      <c r="AD1589" s="185">
        <v>252</v>
      </c>
      <c r="AE1589" s="184">
        <f t="shared" si="870"/>
        <v>1.0008193059999999</v>
      </c>
      <c r="AF1589" s="177">
        <f t="shared" si="869"/>
        <v>211.93878877</v>
      </c>
      <c r="AG1589" s="177">
        <f t="shared" si="855"/>
        <v>218.07297954000001</v>
      </c>
      <c r="AH1589" s="188">
        <f t="shared" si="868"/>
        <v>0</v>
      </c>
      <c r="AI1589" s="188"/>
      <c r="AJ1589" s="188"/>
      <c r="AK1589" s="188"/>
      <c r="AL1589" s="8"/>
      <c r="AM1589" s="8"/>
      <c r="AN1589" s="8"/>
      <c r="AO1589" s="8"/>
      <c r="AP1589" s="8"/>
      <c r="AQ1589" s="8"/>
      <c r="AR1589" s="5"/>
      <c r="AS1589" s="1"/>
      <c r="AT1589" s="8"/>
      <c r="AU1589" s="1"/>
      <c r="AV1589" s="1"/>
      <c r="AW1589" s="3"/>
      <c r="AX1589" s="3"/>
      <c r="AY1589" s="4"/>
      <c r="AZ1589" s="4"/>
      <c r="BA1589" s="4"/>
      <c r="BB1589" s="1"/>
      <c r="BC1589" s="1"/>
      <c r="BD1589" s="1"/>
      <c r="BE1589" s="1"/>
      <c r="BF1589" s="1"/>
      <c r="BG1589" s="1"/>
      <c r="BH1589" s="1"/>
      <c r="BI1589" s="1"/>
    </row>
    <row r="1590" spans="1:61" x14ac:dyDescent="0.2">
      <c r="A1590" s="125">
        <f t="shared" si="856"/>
        <v>43481</v>
      </c>
      <c r="B1590" s="177">
        <f t="shared" si="841"/>
        <v>266476.36726151081</v>
      </c>
      <c r="C1590" s="3">
        <f t="shared" si="857"/>
        <v>35974309.58030396</v>
      </c>
      <c r="D1590" s="177">
        <f t="shared" si="858"/>
        <v>207024.39367028</v>
      </c>
      <c r="E1590" s="177">
        <f t="shared" si="859"/>
        <v>6095.4888451300003</v>
      </c>
      <c r="F1590" s="178">
        <f t="shared" si="842"/>
        <v>200928.90482515001</v>
      </c>
      <c r="G1590" s="179">
        <f t="shared" si="860"/>
        <v>5092.97</v>
      </c>
      <c r="H1590" s="180">
        <f>IF(AND(N1590=1,N1589&gt;1),VLOOKUP(A1589,[1]Plan1!$CW$105:$CY$215,3),H1589)</f>
        <v>5100.6099999999997</v>
      </c>
      <c r="I1590" s="181">
        <f t="shared" si="843"/>
        <v>43415</v>
      </c>
      <c r="J1590" s="181">
        <f t="shared" si="861"/>
        <v>43445</v>
      </c>
      <c r="K1590" s="182">
        <f t="shared" si="844"/>
        <v>1.5001070102511616E-3</v>
      </c>
      <c r="L1590" s="213">
        <f t="shared" si="862"/>
        <v>43507</v>
      </c>
      <c r="M1590" s="183">
        <f t="shared" si="863"/>
        <v>22</v>
      </c>
      <c r="N1590" s="183">
        <f t="shared" si="845"/>
        <v>4</v>
      </c>
      <c r="O1590" s="177">
        <f t="shared" si="846"/>
        <v>1.0002725699999999</v>
      </c>
      <c r="P1590" s="184">
        <f t="shared" si="872"/>
        <v>0.99789954999999997</v>
      </c>
      <c r="Q1590" s="184">
        <f t="shared" si="864"/>
        <v>1.2865180296474628</v>
      </c>
      <c r="R1590" s="177">
        <f t="shared" si="871"/>
        <v>1.2868686899999999</v>
      </c>
      <c r="S1590" s="177">
        <f t="shared" si="865"/>
        <v>1.24951879</v>
      </c>
      <c r="T1590" s="177">
        <f t="shared" si="847"/>
        <v>258680.86987937</v>
      </c>
      <c r="U1590" s="177">
        <f t="shared" si="848"/>
        <v>1520.939001095335</v>
      </c>
      <c r="V1590" s="177">
        <f t="shared" si="849"/>
        <v>57640.21171032545</v>
      </c>
      <c r="W1590" s="177">
        <f t="shared" si="850"/>
        <v>266185.54438170081</v>
      </c>
      <c r="X1590" s="185">
        <f t="shared" si="851"/>
        <v>0</v>
      </c>
      <c r="Y1590" s="177">
        <f t="shared" si="852"/>
        <v>0</v>
      </c>
      <c r="Z1590" s="186">
        <f t="shared" si="853"/>
        <v>0</v>
      </c>
      <c r="AA1590" s="177">
        <f t="shared" si="866"/>
        <v>0</v>
      </c>
      <c r="AB1590" s="187">
        <f t="shared" si="867"/>
        <v>7.1215000000000001E-2</v>
      </c>
      <c r="AC1590" s="185">
        <f t="shared" si="854"/>
        <v>4</v>
      </c>
      <c r="AD1590" s="185">
        <v>252</v>
      </c>
      <c r="AE1590" s="184">
        <f t="shared" si="870"/>
        <v>1.001092557</v>
      </c>
      <c r="AF1590" s="177">
        <f t="shared" si="869"/>
        <v>282.62359515000003</v>
      </c>
      <c r="AG1590" s="177">
        <f t="shared" si="855"/>
        <v>290.82287981000002</v>
      </c>
      <c r="AH1590" s="188">
        <f t="shared" si="868"/>
        <v>0</v>
      </c>
      <c r="AI1590" s="188"/>
      <c r="AJ1590" s="188"/>
      <c r="AK1590" s="188"/>
      <c r="AL1590" s="8"/>
      <c r="AM1590" s="8"/>
      <c r="AN1590" s="8"/>
      <c r="AO1590" s="8"/>
      <c r="AP1590" s="8"/>
      <c r="AQ1590" s="8"/>
      <c r="AR1590" s="5"/>
      <c r="AS1590" s="1"/>
      <c r="AT1590" s="8"/>
      <c r="AU1590" s="1"/>
      <c r="AV1590" s="1"/>
      <c r="AW1590" s="3"/>
      <c r="AX1590" s="3"/>
      <c r="AY1590" s="4"/>
      <c r="AZ1590" s="4"/>
      <c r="BA1590" s="4"/>
      <c r="BB1590" s="1"/>
      <c r="BC1590" s="1"/>
      <c r="BD1590" s="1"/>
      <c r="BE1590" s="1"/>
      <c r="BF1590" s="1"/>
      <c r="BG1590" s="1"/>
      <c r="BH1590" s="1"/>
      <c r="BI1590" s="1"/>
    </row>
    <row r="1591" spans="1:61" x14ac:dyDescent="0.2">
      <c r="A1591" s="125">
        <f t="shared" si="856"/>
        <v>43482</v>
      </c>
      <c r="B1591" s="177">
        <f t="shared" si="841"/>
        <v>266566.76621339488</v>
      </c>
      <c r="C1591" s="3">
        <f t="shared" si="857"/>
        <v>35986513.438808307</v>
      </c>
      <c r="D1591" s="177">
        <f t="shared" si="858"/>
        <v>207024.39367028</v>
      </c>
      <c r="E1591" s="177">
        <f t="shared" si="859"/>
        <v>6095.4888451300003</v>
      </c>
      <c r="F1591" s="178">
        <f t="shared" si="842"/>
        <v>200928.90482515001</v>
      </c>
      <c r="G1591" s="179">
        <f t="shared" si="860"/>
        <v>5092.97</v>
      </c>
      <c r="H1591" s="180">
        <f>IF(AND(N1591=1,N1590&gt;1),VLOOKUP(A1590,[1]Plan1!$CW$105:$CY$215,3),H1590)</f>
        <v>5100.6099999999997</v>
      </c>
      <c r="I1591" s="181">
        <f t="shared" si="843"/>
        <v>43415</v>
      </c>
      <c r="J1591" s="181">
        <f t="shared" si="861"/>
        <v>43445</v>
      </c>
      <c r="K1591" s="182">
        <f t="shared" si="844"/>
        <v>1.5001070102511616E-3</v>
      </c>
      <c r="L1591" s="213">
        <f t="shared" si="862"/>
        <v>43507</v>
      </c>
      <c r="M1591" s="183">
        <f t="shared" si="863"/>
        <v>22</v>
      </c>
      <c r="N1591" s="183">
        <f t="shared" si="845"/>
        <v>5</v>
      </c>
      <c r="O1591" s="177">
        <f t="shared" si="846"/>
        <v>1.00034073</v>
      </c>
      <c r="P1591" s="184">
        <f t="shared" si="872"/>
        <v>0.99789954999999997</v>
      </c>
      <c r="Q1591" s="184">
        <f t="shared" si="864"/>
        <v>1.2865180296474628</v>
      </c>
      <c r="R1591" s="177">
        <f t="shared" si="871"/>
        <v>1.2869563799999999</v>
      </c>
      <c r="S1591" s="177">
        <f t="shared" si="865"/>
        <v>1.24951879</v>
      </c>
      <c r="T1591" s="177">
        <f t="shared" si="847"/>
        <v>258680.86987937</v>
      </c>
      <c r="U1591" s="177">
        <f t="shared" si="848"/>
        <v>1520.939001095335</v>
      </c>
      <c r="V1591" s="177">
        <f t="shared" si="849"/>
        <v>57657.831165989555</v>
      </c>
      <c r="W1591" s="177">
        <f t="shared" si="850"/>
        <v>266203.16383736487</v>
      </c>
      <c r="X1591" s="185">
        <f t="shared" si="851"/>
        <v>0</v>
      </c>
      <c r="Y1591" s="177">
        <f t="shared" si="852"/>
        <v>0</v>
      </c>
      <c r="Z1591" s="186">
        <f t="shared" si="853"/>
        <v>0</v>
      </c>
      <c r="AA1591" s="177">
        <f t="shared" si="866"/>
        <v>0</v>
      </c>
      <c r="AB1591" s="187">
        <f t="shared" si="867"/>
        <v>7.1215000000000001E-2</v>
      </c>
      <c r="AC1591" s="185">
        <f t="shared" si="854"/>
        <v>5</v>
      </c>
      <c r="AD1591" s="185">
        <v>252</v>
      </c>
      <c r="AE1591" s="184">
        <f t="shared" si="870"/>
        <v>1.0013658830000001</v>
      </c>
      <c r="AF1591" s="177">
        <f t="shared" si="869"/>
        <v>353.32780258999998</v>
      </c>
      <c r="AG1591" s="177">
        <f t="shared" si="855"/>
        <v>363.60237603000002</v>
      </c>
      <c r="AH1591" s="188">
        <f t="shared" si="868"/>
        <v>0</v>
      </c>
      <c r="AI1591" s="188"/>
      <c r="AJ1591" s="188"/>
      <c r="AK1591" s="188"/>
      <c r="AL1591" s="8"/>
      <c r="AM1591" s="8"/>
      <c r="AN1591" s="8"/>
      <c r="AO1591" s="8"/>
      <c r="AP1591" s="8"/>
      <c r="AQ1591" s="8"/>
      <c r="AR1591" s="5"/>
      <c r="AS1591" s="1"/>
      <c r="AT1591" s="8"/>
      <c r="AU1591" s="1"/>
      <c r="AV1591" s="1"/>
      <c r="AW1591" s="3"/>
      <c r="AX1591" s="3"/>
      <c r="AY1591" s="4"/>
      <c r="AZ1591" s="4"/>
      <c r="BA1591" s="4"/>
      <c r="BB1591" s="1"/>
      <c r="BC1591" s="1"/>
      <c r="BD1591" s="1"/>
      <c r="BE1591" s="1"/>
      <c r="BF1591" s="1"/>
      <c r="BG1591" s="1"/>
      <c r="BH1591" s="1"/>
      <c r="BI1591" s="1"/>
    </row>
    <row r="1592" spans="1:61" x14ac:dyDescent="0.2">
      <c r="A1592" s="125">
        <f t="shared" si="856"/>
        <v>43483</v>
      </c>
      <c r="B1592" s="177">
        <f t="shared" si="841"/>
        <v>266657.19449731905</v>
      </c>
      <c r="C1592" s="3">
        <f t="shared" si="857"/>
        <v>35998721.257138073</v>
      </c>
      <c r="D1592" s="177">
        <f t="shared" si="858"/>
        <v>207024.39367028</v>
      </c>
      <c r="E1592" s="177">
        <f t="shared" si="859"/>
        <v>6095.4888451300003</v>
      </c>
      <c r="F1592" s="178">
        <f t="shared" si="842"/>
        <v>200928.90482515001</v>
      </c>
      <c r="G1592" s="179">
        <f t="shared" si="860"/>
        <v>5092.97</v>
      </c>
      <c r="H1592" s="180">
        <f>IF(AND(N1592=1,N1591&gt;1),VLOOKUP(A1591,[1]Plan1!$CW$105:$CY$215,3),H1591)</f>
        <v>5100.6099999999997</v>
      </c>
      <c r="I1592" s="181">
        <f t="shared" si="843"/>
        <v>43415</v>
      </c>
      <c r="J1592" s="181">
        <f t="shared" si="861"/>
        <v>43445</v>
      </c>
      <c r="K1592" s="182">
        <f t="shared" si="844"/>
        <v>1.5001070102511616E-3</v>
      </c>
      <c r="L1592" s="213">
        <f t="shared" si="862"/>
        <v>43507</v>
      </c>
      <c r="M1592" s="183">
        <f t="shared" si="863"/>
        <v>22</v>
      </c>
      <c r="N1592" s="183">
        <f t="shared" si="845"/>
        <v>6</v>
      </c>
      <c r="O1592" s="177">
        <f t="shared" si="846"/>
        <v>1.0004088900000001</v>
      </c>
      <c r="P1592" s="184">
        <f t="shared" si="872"/>
        <v>0.99789954999999997</v>
      </c>
      <c r="Q1592" s="184">
        <f t="shared" si="864"/>
        <v>1.2865180296474628</v>
      </c>
      <c r="R1592" s="177">
        <f t="shared" si="871"/>
        <v>1.2870440700000001</v>
      </c>
      <c r="S1592" s="177">
        <f t="shared" si="865"/>
        <v>1.24951879</v>
      </c>
      <c r="T1592" s="177">
        <f t="shared" si="847"/>
        <v>258680.86987937</v>
      </c>
      <c r="U1592" s="177">
        <f t="shared" si="848"/>
        <v>1520.939001095335</v>
      </c>
      <c r="V1592" s="177">
        <f t="shared" si="849"/>
        <v>57675.450621653712</v>
      </c>
      <c r="W1592" s="177">
        <f t="shared" si="850"/>
        <v>266220.78329302906</v>
      </c>
      <c r="X1592" s="185">
        <f t="shared" si="851"/>
        <v>0</v>
      </c>
      <c r="Y1592" s="177">
        <f t="shared" si="852"/>
        <v>0</v>
      </c>
      <c r="Z1592" s="186">
        <f t="shared" si="853"/>
        <v>0</v>
      </c>
      <c r="AA1592" s="177">
        <f t="shared" si="866"/>
        <v>0</v>
      </c>
      <c r="AB1592" s="187">
        <f t="shared" si="867"/>
        <v>7.1215000000000001E-2</v>
      </c>
      <c r="AC1592" s="185">
        <f t="shared" si="854"/>
        <v>6</v>
      </c>
      <c r="AD1592" s="185">
        <v>252</v>
      </c>
      <c r="AE1592" s="184">
        <f t="shared" si="870"/>
        <v>1.001639283</v>
      </c>
      <c r="AF1592" s="177">
        <f t="shared" si="869"/>
        <v>424.05115240999999</v>
      </c>
      <c r="AG1592" s="177">
        <f t="shared" si="855"/>
        <v>436.41120429</v>
      </c>
      <c r="AH1592" s="188">
        <f t="shared" si="868"/>
        <v>0</v>
      </c>
      <c r="AI1592" s="188"/>
      <c r="AJ1592" s="188"/>
      <c r="AK1592" s="188"/>
      <c r="AL1592" s="8"/>
      <c r="AM1592" s="8"/>
      <c r="AN1592" s="8"/>
      <c r="AO1592" s="8"/>
      <c r="AP1592" s="8"/>
      <c r="AQ1592" s="8"/>
      <c r="AR1592" s="5"/>
      <c r="AS1592" s="1"/>
      <c r="AT1592" s="8"/>
      <c r="AU1592" s="1"/>
      <c r="AV1592" s="1"/>
      <c r="AW1592" s="3"/>
      <c r="AX1592" s="3"/>
      <c r="AY1592" s="4"/>
      <c r="AZ1592" s="4"/>
      <c r="BA1592" s="4"/>
      <c r="BB1592" s="1"/>
      <c r="BC1592" s="1"/>
      <c r="BD1592" s="1"/>
      <c r="BE1592" s="1"/>
      <c r="BF1592" s="1"/>
      <c r="BG1592" s="1"/>
      <c r="BH1592" s="1"/>
      <c r="BI1592" s="1"/>
    </row>
    <row r="1593" spans="1:61" x14ac:dyDescent="0.2">
      <c r="A1593" s="125">
        <f t="shared" si="856"/>
        <v>43484</v>
      </c>
      <c r="B1593" s="177">
        <f t="shared" si="841"/>
        <v>266747.65439658216</v>
      </c>
      <c r="C1593" s="3">
        <f t="shared" si="857"/>
        <v>36010933.34353859</v>
      </c>
      <c r="D1593" s="177">
        <f t="shared" si="858"/>
        <v>207024.39367028</v>
      </c>
      <c r="E1593" s="177">
        <f t="shared" si="859"/>
        <v>6095.4888451300003</v>
      </c>
      <c r="F1593" s="178">
        <f t="shared" si="842"/>
        <v>200928.90482515001</v>
      </c>
      <c r="G1593" s="179">
        <f t="shared" si="860"/>
        <v>5092.97</v>
      </c>
      <c r="H1593" s="180">
        <f>IF(AND(N1593=1,N1592&gt;1),VLOOKUP(A1592,[1]Plan1!$CW$105:$CY$215,3),H1592)</f>
        <v>5100.6099999999997</v>
      </c>
      <c r="I1593" s="181">
        <f t="shared" si="843"/>
        <v>43415</v>
      </c>
      <c r="J1593" s="181">
        <f t="shared" si="861"/>
        <v>43445</v>
      </c>
      <c r="K1593" s="182">
        <f t="shared" si="844"/>
        <v>1.5001070102511616E-3</v>
      </c>
      <c r="L1593" s="213">
        <f t="shared" si="862"/>
        <v>43507</v>
      </c>
      <c r="M1593" s="183">
        <f t="shared" si="863"/>
        <v>22</v>
      </c>
      <c r="N1593" s="183">
        <f t="shared" si="845"/>
        <v>7</v>
      </c>
      <c r="O1593" s="177">
        <f t="shared" si="846"/>
        <v>1.0004770599999999</v>
      </c>
      <c r="P1593" s="184">
        <f t="shared" si="872"/>
        <v>0.99789954999999997</v>
      </c>
      <c r="Q1593" s="184">
        <f t="shared" si="864"/>
        <v>1.2865180296474628</v>
      </c>
      <c r="R1593" s="177">
        <f t="shared" si="871"/>
        <v>1.28713177</v>
      </c>
      <c r="S1593" s="177">
        <f t="shared" si="865"/>
        <v>1.24951879</v>
      </c>
      <c r="T1593" s="177">
        <f t="shared" si="847"/>
        <v>258680.86987937</v>
      </c>
      <c r="U1593" s="177">
        <f t="shared" si="848"/>
        <v>1520.939001095335</v>
      </c>
      <c r="V1593" s="177">
        <f t="shared" si="849"/>
        <v>57693.072086606866</v>
      </c>
      <c r="W1593" s="177">
        <f t="shared" si="850"/>
        <v>266238.40475798218</v>
      </c>
      <c r="X1593" s="185">
        <f t="shared" si="851"/>
        <v>0</v>
      </c>
      <c r="Y1593" s="177">
        <f t="shared" si="852"/>
        <v>0</v>
      </c>
      <c r="Z1593" s="186">
        <f t="shared" si="853"/>
        <v>0</v>
      </c>
      <c r="AA1593" s="177">
        <f t="shared" si="866"/>
        <v>0</v>
      </c>
      <c r="AB1593" s="187">
        <f t="shared" si="867"/>
        <v>7.1215000000000001E-2</v>
      </c>
      <c r="AC1593" s="185">
        <f t="shared" si="854"/>
        <v>7</v>
      </c>
      <c r="AD1593" s="185">
        <v>252</v>
      </c>
      <c r="AE1593" s="184">
        <f t="shared" si="870"/>
        <v>1.001912758</v>
      </c>
      <c r="AF1593" s="177">
        <f t="shared" si="869"/>
        <v>494.79390330000001</v>
      </c>
      <c r="AG1593" s="177">
        <f t="shared" si="855"/>
        <v>509.24963860000003</v>
      </c>
      <c r="AH1593" s="188">
        <f t="shared" si="868"/>
        <v>0</v>
      </c>
      <c r="AI1593" s="188"/>
      <c r="AJ1593" s="188"/>
      <c r="AK1593" s="188"/>
      <c r="AL1593" s="8"/>
      <c r="AM1593" s="8"/>
      <c r="AN1593" s="8"/>
      <c r="AO1593" s="8"/>
      <c r="AP1593" s="8"/>
      <c r="AQ1593" s="8"/>
      <c r="AR1593" s="5"/>
      <c r="AS1593" s="1"/>
      <c r="AT1593" s="8"/>
      <c r="AU1593" s="1"/>
      <c r="AV1593" s="1"/>
      <c r="AW1593" s="3"/>
      <c r="AX1593" s="3"/>
      <c r="AY1593" s="4"/>
      <c r="AZ1593" s="4"/>
      <c r="BA1593" s="4"/>
      <c r="BB1593" s="1"/>
      <c r="BC1593" s="1"/>
      <c r="BD1593" s="1"/>
      <c r="BE1593" s="1"/>
      <c r="BF1593" s="1"/>
      <c r="BG1593" s="1"/>
      <c r="BH1593" s="1"/>
      <c r="BI1593" s="1"/>
    </row>
    <row r="1594" spans="1:61" x14ac:dyDescent="0.2">
      <c r="A1594" s="125">
        <f t="shared" si="856"/>
        <v>43485</v>
      </c>
      <c r="B1594" s="177">
        <f t="shared" si="841"/>
        <v>266747.65439658216</v>
      </c>
      <c r="C1594" s="3">
        <f t="shared" si="857"/>
        <v>36010933.34353859</v>
      </c>
      <c r="D1594" s="177">
        <f t="shared" si="858"/>
        <v>207024.39367028</v>
      </c>
      <c r="E1594" s="177">
        <f t="shared" si="859"/>
        <v>6095.4888451300003</v>
      </c>
      <c r="F1594" s="178">
        <f t="shared" si="842"/>
        <v>200928.90482515001</v>
      </c>
      <c r="G1594" s="179">
        <f t="shared" si="860"/>
        <v>5092.97</v>
      </c>
      <c r="H1594" s="180">
        <f>IF(AND(N1594=1,N1593&gt;1),VLOOKUP(A1593,[1]Plan1!$CW$105:$CY$215,3),H1593)</f>
        <v>5100.6099999999997</v>
      </c>
      <c r="I1594" s="181">
        <f t="shared" si="843"/>
        <v>43415</v>
      </c>
      <c r="J1594" s="181">
        <f t="shared" si="861"/>
        <v>43445</v>
      </c>
      <c r="K1594" s="182">
        <f t="shared" si="844"/>
        <v>1.5001070102511616E-3</v>
      </c>
      <c r="L1594" s="213">
        <f t="shared" si="862"/>
        <v>43507</v>
      </c>
      <c r="M1594" s="183">
        <f t="shared" si="863"/>
        <v>22</v>
      </c>
      <c r="N1594" s="183">
        <f t="shared" si="845"/>
        <v>7</v>
      </c>
      <c r="O1594" s="177">
        <f t="shared" si="846"/>
        <v>1.0004770599999999</v>
      </c>
      <c r="P1594" s="184">
        <f t="shared" si="872"/>
        <v>0.99789954999999997</v>
      </c>
      <c r="Q1594" s="184">
        <f t="shared" si="864"/>
        <v>1.2865180296474628</v>
      </c>
      <c r="R1594" s="177">
        <f t="shared" si="871"/>
        <v>1.28713177</v>
      </c>
      <c r="S1594" s="177">
        <f t="shared" si="865"/>
        <v>1.24951879</v>
      </c>
      <c r="T1594" s="177">
        <f t="shared" si="847"/>
        <v>258680.86987937</v>
      </c>
      <c r="U1594" s="177">
        <f t="shared" si="848"/>
        <v>1520.939001095335</v>
      </c>
      <c r="V1594" s="177">
        <f t="shared" si="849"/>
        <v>57693.072086606866</v>
      </c>
      <c r="W1594" s="177">
        <f t="shared" si="850"/>
        <v>266238.40475798218</v>
      </c>
      <c r="X1594" s="185">
        <f t="shared" si="851"/>
        <v>0</v>
      </c>
      <c r="Y1594" s="177">
        <f t="shared" si="852"/>
        <v>0</v>
      </c>
      <c r="Z1594" s="186">
        <f t="shared" si="853"/>
        <v>0</v>
      </c>
      <c r="AA1594" s="177">
        <f t="shared" si="866"/>
        <v>0</v>
      </c>
      <c r="AB1594" s="187">
        <f t="shared" si="867"/>
        <v>7.1215000000000001E-2</v>
      </c>
      <c r="AC1594" s="185">
        <f t="shared" si="854"/>
        <v>7</v>
      </c>
      <c r="AD1594" s="185">
        <v>252</v>
      </c>
      <c r="AE1594" s="184">
        <f t="shared" si="870"/>
        <v>1.001912758</v>
      </c>
      <c r="AF1594" s="177">
        <f t="shared" si="869"/>
        <v>494.79390330000001</v>
      </c>
      <c r="AG1594" s="177">
        <f t="shared" si="855"/>
        <v>509.24963860000003</v>
      </c>
      <c r="AH1594" s="188">
        <f t="shared" si="868"/>
        <v>0</v>
      </c>
      <c r="AI1594" s="188"/>
      <c r="AJ1594" s="188"/>
      <c r="AK1594" s="188"/>
      <c r="AL1594" s="8"/>
      <c r="AM1594" s="8"/>
      <c r="AN1594" s="8"/>
      <c r="AO1594" s="8"/>
      <c r="AP1594" s="8"/>
      <c r="AQ1594" s="8"/>
      <c r="AR1594" s="5"/>
      <c r="AS1594" s="1"/>
      <c r="AT1594" s="8"/>
      <c r="AU1594" s="1"/>
      <c r="AV1594" s="1"/>
      <c r="AW1594" s="3"/>
      <c r="AX1594" s="3"/>
      <c r="AY1594" s="4"/>
      <c r="AZ1594" s="4"/>
      <c r="BA1594" s="4"/>
      <c r="BB1594" s="1"/>
      <c r="BC1594" s="1"/>
      <c r="BD1594" s="1"/>
      <c r="BE1594" s="1"/>
      <c r="BF1594" s="1"/>
      <c r="BG1594" s="1"/>
      <c r="BH1594" s="1"/>
      <c r="BI1594" s="1"/>
    </row>
    <row r="1595" spans="1:61" x14ac:dyDescent="0.2">
      <c r="A1595" s="125">
        <f t="shared" si="856"/>
        <v>43486</v>
      </c>
      <c r="B1595" s="177">
        <f t="shared" si="841"/>
        <v>266747.65439658216</v>
      </c>
      <c r="C1595" s="3">
        <f t="shared" si="857"/>
        <v>36010933.34353859</v>
      </c>
      <c r="D1595" s="177">
        <f t="shared" si="858"/>
        <v>207024.39367028</v>
      </c>
      <c r="E1595" s="177">
        <f t="shared" si="859"/>
        <v>6095.4888451300003</v>
      </c>
      <c r="F1595" s="178">
        <f t="shared" si="842"/>
        <v>200928.90482515001</v>
      </c>
      <c r="G1595" s="179">
        <f t="shared" si="860"/>
        <v>5092.97</v>
      </c>
      <c r="H1595" s="180">
        <f>IF(AND(N1595=1,N1594&gt;1),VLOOKUP(A1594,[1]Plan1!$CW$105:$CY$215,3),H1594)</f>
        <v>5100.6099999999997</v>
      </c>
      <c r="I1595" s="181">
        <f t="shared" si="843"/>
        <v>43415</v>
      </c>
      <c r="J1595" s="181">
        <f t="shared" si="861"/>
        <v>43445</v>
      </c>
      <c r="K1595" s="182">
        <f t="shared" si="844"/>
        <v>1.5001070102511616E-3</v>
      </c>
      <c r="L1595" s="213">
        <f t="shared" si="862"/>
        <v>43507</v>
      </c>
      <c r="M1595" s="183">
        <f t="shared" si="863"/>
        <v>22</v>
      </c>
      <c r="N1595" s="183">
        <f t="shared" si="845"/>
        <v>7</v>
      </c>
      <c r="O1595" s="177">
        <f t="shared" si="846"/>
        <v>1.0004770599999999</v>
      </c>
      <c r="P1595" s="184">
        <f t="shared" si="872"/>
        <v>0.99789954999999997</v>
      </c>
      <c r="Q1595" s="184">
        <f t="shared" si="864"/>
        <v>1.2865180296474628</v>
      </c>
      <c r="R1595" s="177">
        <f t="shared" si="871"/>
        <v>1.28713177</v>
      </c>
      <c r="S1595" s="177">
        <f t="shared" si="865"/>
        <v>1.24951879</v>
      </c>
      <c r="T1595" s="177">
        <f t="shared" si="847"/>
        <v>258680.86987937</v>
      </c>
      <c r="U1595" s="177">
        <f t="shared" si="848"/>
        <v>1520.939001095335</v>
      </c>
      <c r="V1595" s="177">
        <f t="shared" si="849"/>
        <v>57693.072086606866</v>
      </c>
      <c r="W1595" s="177">
        <f t="shared" si="850"/>
        <v>266238.40475798218</v>
      </c>
      <c r="X1595" s="185">
        <f t="shared" si="851"/>
        <v>0</v>
      </c>
      <c r="Y1595" s="177">
        <f t="shared" si="852"/>
        <v>0</v>
      </c>
      <c r="Z1595" s="186">
        <f t="shared" si="853"/>
        <v>0</v>
      </c>
      <c r="AA1595" s="177">
        <f t="shared" si="866"/>
        <v>0</v>
      </c>
      <c r="AB1595" s="187">
        <f t="shared" si="867"/>
        <v>7.1215000000000001E-2</v>
      </c>
      <c r="AC1595" s="185">
        <f t="shared" si="854"/>
        <v>7</v>
      </c>
      <c r="AD1595" s="185">
        <v>252</v>
      </c>
      <c r="AE1595" s="184">
        <f t="shared" si="870"/>
        <v>1.001912758</v>
      </c>
      <c r="AF1595" s="177">
        <f t="shared" si="869"/>
        <v>494.79390330000001</v>
      </c>
      <c r="AG1595" s="177">
        <f t="shared" si="855"/>
        <v>509.24963860000003</v>
      </c>
      <c r="AH1595" s="188">
        <f t="shared" si="868"/>
        <v>0</v>
      </c>
      <c r="AI1595" s="188"/>
      <c r="AJ1595" s="188"/>
      <c r="AK1595" s="188"/>
      <c r="AL1595" s="8"/>
      <c r="AM1595" s="8"/>
      <c r="AN1595" s="8"/>
      <c r="AO1595" s="8"/>
      <c r="AP1595" s="8"/>
      <c r="AQ1595" s="8"/>
      <c r="AR1595" s="5"/>
      <c r="AS1595" s="1"/>
      <c r="AT1595" s="8"/>
      <c r="AU1595" s="1"/>
      <c r="AV1595" s="1"/>
      <c r="AW1595" s="3"/>
      <c r="AX1595" s="3"/>
      <c r="AY1595" s="4"/>
      <c r="AZ1595" s="4"/>
      <c r="BA1595" s="4"/>
      <c r="BB1595" s="1"/>
      <c r="BC1595" s="1"/>
      <c r="BD1595" s="1"/>
      <c r="BE1595" s="1"/>
      <c r="BF1595" s="1"/>
      <c r="BG1595" s="1"/>
      <c r="BH1595" s="1"/>
      <c r="BI1595" s="1"/>
    </row>
    <row r="1596" spans="1:61" x14ac:dyDescent="0.2">
      <c r="A1596" s="125">
        <f t="shared" si="856"/>
        <v>43487</v>
      </c>
      <c r="B1596" s="177">
        <f t="shared" si="841"/>
        <v>266838.14390310535</v>
      </c>
      <c r="C1596" s="3">
        <f t="shared" si="857"/>
        <v>36023149.426919222</v>
      </c>
      <c r="D1596" s="177">
        <f t="shared" si="858"/>
        <v>207024.39367028</v>
      </c>
      <c r="E1596" s="177">
        <f t="shared" si="859"/>
        <v>6095.4888451300003</v>
      </c>
      <c r="F1596" s="178">
        <f t="shared" si="842"/>
        <v>200928.90482515001</v>
      </c>
      <c r="G1596" s="179">
        <f t="shared" si="860"/>
        <v>5092.97</v>
      </c>
      <c r="H1596" s="180">
        <f>IF(AND(N1596=1,N1595&gt;1),VLOOKUP(A1595,[1]Plan1!$CW$105:$CY$215,3),H1595)</f>
        <v>5100.6099999999997</v>
      </c>
      <c r="I1596" s="181">
        <f t="shared" si="843"/>
        <v>43415</v>
      </c>
      <c r="J1596" s="181">
        <f t="shared" si="861"/>
        <v>43445</v>
      </c>
      <c r="K1596" s="182">
        <f t="shared" si="844"/>
        <v>1.5001070102511616E-3</v>
      </c>
      <c r="L1596" s="213">
        <f t="shared" si="862"/>
        <v>43507</v>
      </c>
      <c r="M1596" s="183">
        <f t="shared" si="863"/>
        <v>22</v>
      </c>
      <c r="N1596" s="183">
        <f t="shared" si="845"/>
        <v>8</v>
      </c>
      <c r="O1596" s="177">
        <f t="shared" si="846"/>
        <v>1.00054523</v>
      </c>
      <c r="P1596" s="184">
        <f t="shared" si="872"/>
        <v>0.99789954999999997</v>
      </c>
      <c r="Q1596" s="184">
        <f t="shared" si="864"/>
        <v>1.2865180296474628</v>
      </c>
      <c r="R1596" s="177">
        <f t="shared" si="871"/>
        <v>1.2872194699999999</v>
      </c>
      <c r="S1596" s="177">
        <f t="shared" si="865"/>
        <v>1.24951879</v>
      </c>
      <c r="T1596" s="177">
        <f t="shared" si="847"/>
        <v>258680.86987937</v>
      </c>
      <c r="U1596" s="177">
        <f t="shared" si="848"/>
        <v>1520.939001095335</v>
      </c>
      <c r="V1596" s="177">
        <f t="shared" si="849"/>
        <v>57710.693551560013</v>
      </c>
      <c r="W1596" s="177">
        <f t="shared" si="850"/>
        <v>266256.02622293535</v>
      </c>
      <c r="X1596" s="185">
        <f t="shared" si="851"/>
        <v>0</v>
      </c>
      <c r="Y1596" s="177">
        <f t="shared" si="852"/>
        <v>0</v>
      </c>
      <c r="Z1596" s="186">
        <f t="shared" si="853"/>
        <v>0</v>
      </c>
      <c r="AA1596" s="177">
        <f t="shared" si="866"/>
        <v>0</v>
      </c>
      <c r="AB1596" s="187">
        <f t="shared" si="867"/>
        <v>7.1215000000000001E-2</v>
      </c>
      <c r="AC1596" s="185">
        <f t="shared" si="854"/>
        <v>8</v>
      </c>
      <c r="AD1596" s="185">
        <v>252</v>
      </c>
      <c r="AE1596" s="184">
        <f t="shared" si="870"/>
        <v>1.002186308</v>
      </c>
      <c r="AF1596" s="177">
        <f t="shared" si="869"/>
        <v>565.55605525999999</v>
      </c>
      <c r="AG1596" s="177">
        <f t="shared" si="855"/>
        <v>582.11768016999997</v>
      </c>
      <c r="AH1596" s="188">
        <f t="shared" si="868"/>
        <v>0</v>
      </c>
      <c r="AI1596" s="188"/>
      <c r="AJ1596" s="188"/>
      <c r="AK1596" s="188"/>
      <c r="AL1596" s="8"/>
      <c r="AM1596" s="8"/>
      <c r="AN1596" s="8"/>
      <c r="AO1596" s="8"/>
      <c r="AP1596" s="8"/>
      <c r="AQ1596" s="8"/>
      <c r="AR1596" s="5"/>
      <c r="AS1596" s="1"/>
      <c r="AT1596" s="8"/>
      <c r="AU1596" s="1"/>
      <c r="AV1596" s="1"/>
      <c r="AW1596" s="3"/>
      <c r="AX1596" s="3"/>
      <c r="AY1596" s="4"/>
      <c r="AZ1596" s="4"/>
      <c r="BA1596" s="4"/>
      <c r="BB1596" s="1"/>
      <c r="BC1596" s="1"/>
      <c r="BD1596" s="1"/>
      <c r="BE1596" s="1"/>
      <c r="BF1596" s="1"/>
      <c r="BG1596" s="1"/>
      <c r="BH1596" s="1"/>
      <c r="BI1596" s="1"/>
    </row>
    <row r="1597" spans="1:61" x14ac:dyDescent="0.2">
      <c r="A1597" s="125">
        <f t="shared" si="856"/>
        <v>43488</v>
      </c>
      <c r="B1597" s="177">
        <f t="shared" si="841"/>
        <v>266928.66275458853</v>
      </c>
      <c r="C1597" s="3">
        <f t="shared" si="857"/>
        <v>36035369.471869454</v>
      </c>
      <c r="D1597" s="177">
        <f t="shared" si="858"/>
        <v>207024.39367028</v>
      </c>
      <c r="E1597" s="177">
        <f t="shared" si="859"/>
        <v>6095.4888451300003</v>
      </c>
      <c r="F1597" s="178">
        <f t="shared" si="842"/>
        <v>200928.90482515001</v>
      </c>
      <c r="G1597" s="179">
        <f t="shared" si="860"/>
        <v>5092.97</v>
      </c>
      <c r="H1597" s="180">
        <f>IF(AND(N1597=1,N1596&gt;1),VLOOKUP(A1596,[1]Plan1!$CW$105:$CY$215,3),H1596)</f>
        <v>5100.6099999999997</v>
      </c>
      <c r="I1597" s="181">
        <f t="shared" si="843"/>
        <v>43415</v>
      </c>
      <c r="J1597" s="181">
        <f t="shared" si="861"/>
        <v>43445</v>
      </c>
      <c r="K1597" s="182">
        <f t="shared" si="844"/>
        <v>1.5001070102511616E-3</v>
      </c>
      <c r="L1597" s="213">
        <f t="shared" si="862"/>
        <v>43507</v>
      </c>
      <c r="M1597" s="183">
        <f t="shared" si="863"/>
        <v>22</v>
      </c>
      <c r="N1597" s="183">
        <f t="shared" si="845"/>
        <v>9</v>
      </c>
      <c r="O1597" s="177">
        <f t="shared" si="846"/>
        <v>1.0006134</v>
      </c>
      <c r="P1597" s="184">
        <f t="shared" si="872"/>
        <v>0.99789954999999997</v>
      </c>
      <c r="Q1597" s="184">
        <f t="shared" si="864"/>
        <v>1.2865180296474628</v>
      </c>
      <c r="R1597" s="177">
        <f t="shared" si="871"/>
        <v>1.2873071700000001</v>
      </c>
      <c r="S1597" s="177">
        <f t="shared" si="865"/>
        <v>1.24951879</v>
      </c>
      <c r="T1597" s="177">
        <f t="shared" si="847"/>
        <v>258680.86987937</v>
      </c>
      <c r="U1597" s="177">
        <f t="shared" si="848"/>
        <v>1520.939001095335</v>
      </c>
      <c r="V1597" s="177">
        <f t="shared" si="849"/>
        <v>57728.315016513203</v>
      </c>
      <c r="W1597" s="177">
        <f t="shared" si="850"/>
        <v>266273.64768788853</v>
      </c>
      <c r="X1597" s="185">
        <f t="shared" si="851"/>
        <v>0</v>
      </c>
      <c r="Y1597" s="177">
        <f t="shared" si="852"/>
        <v>0</v>
      </c>
      <c r="Z1597" s="186">
        <f t="shared" si="853"/>
        <v>0</v>
      </c>
      <c r="AA1597" s="177">
        <f t="shared" si="866"/>
        <v>0</v>
      </c>
      <c r="AB1597" s="187">
        <f t="shared" si="867"/>
        <v>7.1215000000000001E-2</v>
      </c>
      <c r="AC1597" s="185">
        <f t="shared" si="854"/>
        <v>9</v>
      </c>
      <c r="AD1597" s="185">
        <v>252</v>
      </c>
      <c r="AE1597" s="184">
        <f t="shared" si="870"/>
        <v>1.0024599320000001</v>
      </c>
      <c r="AF1597" s="177">
        <f t="shared" si="869"/>
        <v>636.33734960000004</v>
      </c>
      <c r="AG1597" s="177">
        <f t="shared" si="855"/>
        <v>655.01506670000003</v>
      </c>
      <c r="AH1597" s="188">
        <f t="shared" si="868"/>
        <v>0</v>
      </c>
      <c r="AI1597" s="188"/>
      <c r="AJ1597" s="188"/>
      <c r="AK1597" s="188"/>
      <c r="AL1597" s="8"/>
      <c r="AM1597" s="8"/>
      <c r="AN1597" s="8"/>
      <c r="AO1597" s="8"/>
      <c r="AP1597" s="8"/>
      <c r="AQ1597" s="8"/>
      <c r="AR1597" s="5"/>
      <c r="AS1597" s="1"/>
      <c r="AT1597" s="8"/>
      <c r="AU1597" s="1"/>
      <c r="AV1597" s="1"/>
      <c r="AW1597" s="3"/>
      <c r="AX1597" s="3"/>
      <c r="AY1597" s="4"/>
      <c r="AZ1597" s="4"/>
      <c r="BA1597" s="4"/>
      <c r="BB1597" s="1"/>
      <c r="BC1597" s="1"/>
      <c r="BD1597" s="1"/>
      <c r="BE1597" s="1"/>
      <c r="BF1597" s="1"/>
      <c r="BG1597" s="1"/>
      <c r="BH1597" s="1"/>
      <c r="BI1597" s="1"/>
    </row>
    <row r="1598" spans="1:61" x14ac:dyDescent="0.2">
      <c r="A1598" s="125">
        <f t="shared" si="856"/>
        <v>43489</v>
      </c>
      <c r="B1598" s="177">
        <f t="shared" si="841"/>
        <v>267019.21525078983</v>
      </c>
      <c r="C1598" s="3">
        <f t="shared" si="857"/>
        <v>36047594.058856629</v>
      </c>
      <c r="D1598" s="177">
        <f t="shared" si="858"/>
        <v>207024.39367028</v>
      </c>
      <c r="E1598" s="177">
        <f t="shared" si="859"/>
        <v>6095.4888451300003</v>
      </c>
      <c r="F1598" s="178">
        <f t="shared" si="842"/>
        <v>200928.90482515001</v>
      </c>
      <c r="G1598" s="179">
        <f t="shared" si="860"/>
        <v>5092.97</v>
      </c>
      <c r="H1598" s="180">
        <f>IF(AND(N1598=1,N1597&gt;1),VLOOKUP(A1597,[1]Plan1!$CW$105:$CY$215,3),H1597)</f>
        <v>5100.6099999999997</v>
      </c>
      <c r="I1598" s="181">
        <f t="shared" si="843"/>
        <v>43415</v>
      </c>
      <c r="J1598" s="181">
        <f t="shared" si="861"/>
        <v>43445</v>
      </c>
      <c r="K1598" s="182">
        <f t="shared" si="844"/>
        <v>1.5001070102511616E-3</v>
      </c>
      <c r="L1598" s="213">
        <f t="shared" si="862"/>
        <v>43507</v>
      </c>
      <c r="M1598" s="183">
        <f t="shared" si="863"/>
        <v>22</v>
      </c>
      <c r="N1598" s="183">
        <f t="shared" si="845"/>
        <v>10</v>
      </c>
      <c r="O1598" s="177">
        <f t="shared" si="846"/>
        <v>1.00068158</v>
      </c>
      <c r="P1598" s="184">
        <f t="shared" si="872"/>
        <v>0.99789954999999997</v>
      </c>
      <c r="Q1598" s="184">
        <f t="shared" si="864"/>
        <v>1.2865180296474628</v>
      </c>
      <c r="R1598" s="177">
        <f t="shared" si="871"/>
        <v>1.2873948900000001</v>
      </c>
      <c r="S1598" s="177">
        <f t="shared" si="865"/>
        <v>1.24951879</v>
      </c>
      <c r="T1598" s="177">
        <f t="shared" si="847"/>
        <v>258680.86987937</v>
      </c>
      <c r="U1598" s="177">
        <f t="shared" si="848"/>
        <v>1520.939001095335</v>
      </c>
      <c r="V1598" s="177">
        <f t="shared" si="849"/>
        <v>57745.940500044468</v>
      </c>
      <c r="W1598" s="177">
        <f t="shared" si="850"/>
        <v>266291.2731714198</v>
      </c>
      <c r="X1598" s="185">
        <f t="shared" si="851"/>
        <v>0</v>
      </c>
      <c r="Y1598" s="177">
        <f t="shared" si="852"/>
        <v>0</v>
      </c>
      <c r="Z1598" s="186">
        <f t="shared" si="853"/>
        <v>0</v>
      </c>
      <c r="AA1598" s="177">
        <f t="shared" si="866"/>
        <v>0</v>
      </c>
      <c r="AB1598" s="187">
        <f t="shared" si="867"/>
        <v>7.1215000000000001E-2</v>
      </c>
      <c r="AC1598" s="185">
        <f t="shared" si="854"/>
        <v>10</v>
      </c>
      <c r="AD1598" s="185">
        <v>252</v>
      </c>
      <c r="AE1598" s="184">
        <f t="shared" si="870"/>
        <v>1.0027336309999999</v>
      </c>
      <c r="AF1598" s="177">
        <f t="shared" si="869"/>
        <v>707.13804500000003</v>
      </c>
      <c r="AG1598" s="177">
        <f t="shared" si="855"/>
        <v>727.94207936999999</v>
      </c>
      <c r="AH1598" s="188">
        <f t="shared" si="868"/>
        <v>0</v>
      </c>
      <c r="AI1598" s="188"/>
      <c r="AJ1598" s="188"/>
      <c r="AK1598" s="188"/>
      <c r="AL1598" s="8"/>
      <c r="AM1598" s="8"/>
      <c r="AN1598" s="8"/>
      <c r="AO1598" s="8"/>
      <c r="AP1598" s="8"/>
      <c r="AQ1598" s="8"/>
      <c r="AR1598" s="5"/>
      <c r="AS1598" s="1"/>
      <c r="AT1598" s="8"/>
      <c r="AU1598" s="1"/>
      <c r="AV1598" s="1"/>
      <c r="AW1598" s="3"/>
      <c r="AX1598" s="3"/>
      <c r="AY1598" s="4"/>
      <c r="AZ1598" s="4"/>
      <c r="BA1598" s="4"/>
      <c r="BB1598" s="1"/>
      <c r="BC1598" s="1"/>
      <c r="BD1598" s="1"/>
      <c r="BE1598" s="1"/>
      <c r="BF1598" s="1"/>
      <c r="BG1598" s="1"/>
      <c r="BH1598" s="1"/>
      <c r="BI1598" s="1"/>
    </row>
    <row r="1599" spans="1:61" x14ac:dyDescent="0.2">
      <c r="A1599" s="125">
        <f t="shared" si="856"/>
        <v>43490</v>
      </c>
      <c r="B1599" s="177">
        <f t="shared" si="841"/>
        <v>267109.79938364011</v>
      </c>
      <c r="C1599" s="3">
        <f t="shared" si="857"/>
        <v>36059822.916791417</v>
      </c>
      <c r="D1599" s="177">
        <f t="shared" si="858"/>
        <v>207024.39367028</v>
      </c>
      <c r="E1599" s="177">
        <f t="shared" si="859"/>
        <v>6095.4888451300003</v>
      </c>
      <c r="F1599" s="178">
        <f t="shared" si="842"/>
        <v>200928.90482515001</v>
      </c>
      <c r="G1599" s="179">
        <f t="shared" si="860"/>
        <v>5092.97</v>
      </c>
      <c r="H1599" s="180">
        <f>IF(AND(N1599=1,N1598&gt;1),VLOOKUP(A1598,[1]Plan1!$CW$105:$CY$215,3),H1598)</f>
        <v>5100.6099999999997</v>
      </c>
      <c r="I1599" s="181">
        <f t="shared" si="843"/>
        <v>43415</v>
      </c>
      <c r="J1599" s="181">
        <f t="shared" si="861"/>
        <v>43445</v>
      </c>
      <c r="K1599" s="182">
        <f t="shared" si="844"/>
        <v>1.5001070102511616E-3</v>
      </c>
      <c r="L1599" s="213">
        <f t="shared" si="862"/>
        <v>43507</v>
      </c>
      <c r="M1599" s="183">
        <f t="shared" si="863"/>
        <v>22</v>
      </c>
      <c r="N1599" s="183">
        <f t="shared" si="845"/>
        <v>11</v>
      </c>
      <c r="O1599" s="177">
        <f t="shared" si="846"/>
        <v>1.0007497700000001</v>
      </c>
      <c r="P1599" s="184">
        <f t="shared" si="872"/>
        <v>0.99789954999999997</v>
      </c>
      <c r="Q1599" s="184">
        <f t="shared" si="864"/>
        <v>1.2865180296474628</v>
      </c>
      <c r="R1599" s="177">
        <f t="shared" si="871"/>
        <v>1.28748262</v>
      </c>
      <c r="S1599" s="177">
        <f t="shared" si="865"/>
        <v>1.24951879</v>
      </c>
      <c r="T1599" s="177">
        <f t="shared" si="847"/>
        <v>258680.86987937</v>
      </c>
      <c r="U1599" s="177">
        <f t="shared" si="848"/>
        <v>1520.939001095335</v>
      </c>
      <c r="V1599" s="177">
        <f t="shared" si="849"/>
        <v>57763.567992864773</v>
      </c>
      <c r="W1599" s="177">
        <f t="shared" si="850"/>
        <v>266308.90066424012</v>
      </c>
      <c r="X1599" s="185">
        <f t="shared" si="851"/>
        <v>0</v>
      </c>
      <c r="Y1599" s="177">
        <f t="shared" si="852"/>
        <v>0</v>
      </c>
      <c r="Z1599" s="186">
        <f t="shared" si="853"/>
        <v>0</v>
      </c>
      <c r="AA1599" s="177">
        <f t="shared" si="866"/>
        <v>0</v>
      </c>
      <c r="AB1599" s="187">
        <f t="shared" si="867"/>
        <v>7.1215000000000001E-2</v>
      </c>
      <c r="AC1599" s="185">
        <f t="shared" si="854"/>
        <v>11</v>
      </c>
      <c r="AD1599" s="185">
        <v>252</v>
      </c>
      <c r="AE1599" s="184">
        <f t="shared" si="870"/>
        <v>1.003007405</v>
      </c>
      <c r="AF1599" s="177">
        <f t="shared" si="869"/>
        <v>777.95814146999999</v>
      </c>
      <c r="AG1599" s="177">
        <f t="shared" si="855"/>
        <v>800.8987194</v>
      </c>
      <c r="AH1599" s="188">
        <f t="shared" si="868"/>
        <v>0</v>
      </c>
      <c r="AI1599" s="188"/>
      <c r="AJ1599" s="188"/>
      <c r="AK1599" s="188"/>
      <c r="AL1599" s="8"/>
      <c r="AM1599" s="8"/>
      <c r="AN1599" s="8"/>
      <c r="AO1599" s="8"/>
      <c r="AP1599" s="8"/>
      <c r="AQ1599" s="8"/>
      <c r="AR1599" s="5"/>
      <c r="AS1599" s="1"/>
      <c r="AT1599" s="8"/>
      <c r="AU1599" s="1"/>
      <c r="AV1599" s="1"/>
      <c r="AW1599" s="3"/>
      <c r="AX1599" s="3"/>
      <c r="AY1599" s="4"/>
      <c r="AZ1599" s="4"/>
      <c r="BA1599" s="4"/>
      <c r="BB1599" s="1"/>
      <c r="BC1599" s="1"/>
      <c r="BD1599" s="1"/>
      <c r="BE1599" s="1"/>
      <c r="BF1599" s="1"/>
      <c r="BG1599" s="1"/>
      <c r="BH1599" s="1"/>
      <c r="BI1599" s="1"/>
    </row>
    <row r="1600" spans="1:61" x14ac:dyDescent="0.2">
      <c r="A1600" s="125">
        <f t="shared" si="856"/>
        <v>43491</v>
      </c>
      <c r="B1600" s="177">
        <f t="shared" si="841"/>
        <v>267200.41086067137</v>
      </c>
      <c r="C1600" s="3">
        <f t="shared" si="857"/>
        <v>36072055.466190636</v>
      </c>
      <c r="D1600" s="177">
        <f t="shared" si="858"/>
        <v>207024.39367028</v>
      </c>
      <c r="E1600" s="177">
        <f t="shared" si="859"/>
        <v>6095.4888451300003</v>
      </c>
      <c r="F1600" s="178">
        <f t="shared" si="842"/>
        <v>200928.90482515001</v>
      </c>
      <c r="G1600" s="179">
        <f t="shared" si="860"/>
        <v>5092.97</v>
      </c>
      <c r="H1600" s="180">
        <f>IF(AND(N1600=1,N1599&gt;1),VLOOKUP(A1599,[1]Plan1!$CW$105:$CY$215,3),H1599)</f>
        <v>5100.6099999999997</v>
      </c>
      <c r="I1600" s="181">
        <f t="shared" si="843"/>
        <v>43415</v>
      </c>
      <c r="J1600" s="181">
        <f t="shared" si="861"/>
        <v>43445</v>
      </c>
      <c r="K1600" s="182">
        <f t="shared" si="844"/>
        <v>1.5001070102511616E-3</v>
      </c>
      <c r="L1600" s="213">
        <f t="shared" si="862"/>
        <v>43507</v>
      </c>
      <c r="M1600" s="183">
        <f t="shared" si="863"/>
        <v>22</v>
      </c>
      <c r="N1600" s="183">
        <f t="shared" si="845"/>
        <v>12</v>
      </c>
      <c r="O1600" s="177">
        <f t="shared" si="846"/>
        <v>1.00081796</v>
      </c>
      <c r="P1600" s="184">
        <f t="shared" si="872"/>
        <v>0.99789954999999997</v>
      </c>
      <c r="Q1600" s="184">
        <f t="shared" si="864"/>
        <v>1.2865180296474628</v>
      </c>
      <c r="R1600" s="177">
        <f t="shared" si="871"/>
        <v>1.28757034</v>
      </c>
      <c r="S1600" s="177">
        <f t="shared" si="865"/>
        <v>1.24951879</v>
      </c>
      <c r="T1600" s="177">
        <f t="shared" si="847"/>
        <v>258680.86987937</v>
      </c>
      <c r="U1600" s="177">
        <f t="shared" si="848"/>
        <v>1520.939001095335</v>
      </c>
      <c r="V1600" s="177">
        <f t="shared" si="849"/>
        <v>57781.193476396038</v>
      </c>
      <c r="W1600" s="177">
        <f t="shared" si="850"/>
        <v>266326.52614777139</v>
      </c>
      <c r="X1600" s="185">
        <f t="shared" si="851"/>
        <v>0</v>
      </c>
      <c r="Y1600" s="177">
        <f t="shared" si="852"/>
        <v>0</v>
      </c>
      <c r="Z1600" s="186">
        <f t="shared" si="853"/>
        <v>0</v>
      </c>
      <c r="AA1600" s="177">
        <f t="shared" si="866"/>
        <v>0</v>
      </c>
      <c r="AB1600" s="187">
        <f t="shared" si="867"/>
        <v>7.1215000000000001E-2</v>
      </c>
      <c r="AC1600" s="185">
        <f t="shared" si="854"/>
        <v>12</v>
      </c>
      <c r="AD1600" s="185">
        <v>252</v>
      </c>
      <c r="AE1600" s="184">
        <f t="shared" si="870"/>
        <v>1.0032812529999999</v>
      </c>
      <c r="AF1600" s="177">
        <f t="shared" si="869"/>
        <v>848.79738033000001</v>
      </c>
      <c r="AG1600" s="177">
        <f t="shared" si="855"/>
        <v>873.88471289999995</v>
      </c>
      <c r="AH1600" s="188">
        <f t="shared" si="868"/>
        <v>0</v>
      </c>
      <c r="AI1600" s="188"/>
      <c r="AJ1600" s="188"/>
      <c r="AK1600" s="188"/>
      <c r="AL1600" s="8"/>
      <c r="AM1600" s="8"/>
      <c r="AN1600" s="8"/>
      <c r="AO1600" s="8"/>
      <c r="AP1600" s="8"/>
      <c r="AQ1600" s="8"/>
      <c r="AR1600" s="5"/>
      <c r="AS1600" s="1"/>
      <c r="AT1600" s="8"/>
      <c r="AU1600" s="1"/>
      <c r="AV1600" s="1"/>
      <c r="AW1600" s="3"/>
      <c r="AX1600" s="3"/>
      <c r="AY1600" s="4"/>
      <c r="AZ1600" s="4"/>
      <c r="BA1600" s="4"/>
      <c r="BB1600" s="1"/>
      <c r="BC1600" s="1"/>
      <c r="BD1600" s="1"/>
      <c r="BE1600" s="1"/>
      <c r="BF1600" s="1"/>
      <c r="BG1600" s="1"/>
      <c r="BH1600" s="1"/>
      <c r="BI1600" s="1"/>
    </row>
    <row r="1601" spans="1:61" x14ac:dyDescent="0.2">
      <c r="A1601" s="125">
        <f t="shared" si="856"/>
        <v>43492</v>
      </c>
      <c r="B1601" s="177">
        <f t="shared" si="841"/>
        <v>267200.41086067137</v>
      </c>
      <c r="C1601" s="3">
        <f t="shared" si="857"/>
        <v>36072055.466190636</v>
      </c>
      <c r="D1601" s="177">
        <f t="shared" si="858"/>
        <v>207024.39367028</v>
      </c>
      <c r="E1601" s="177">
        <f t="shared" si="859"/>
        <v>6095.4888451300003</v>
      </c>
      <c r="F1601" s="178">
        <f t="shared" si="842"/>
        <v>200928.90482515001</v>
      </c>
      <c r="G1601" s="179">
        <f t="shared" si="860"/>
        <v>5092.97</v>
      </c>
      <c r="H1601" s="180">
        <f>IF(AND(N1601=1,N1600&gt;1),VLOOKUP(A1600,[1]Plan1!$CW$105:$CY$215,3),H1600)</f>
        <v>5100.6099999999997</v>
      </c>
      <c r="I1601" s="181">
        <f t="shared" si="843"/>
        <v>43415</v>
      </c>
      <c r="J1601" s="181">
        <f t="shared" si="861"/>
        <v>43445</v>
      </c>
      <c r="K1601" s="182">
        <f t="shared" si="844"/>
        <v>1.5001070102511616E-3</v>
      </c>
      <c r="L1601" s="213">
        <f t="shared" si="862"/>
        <v>43507</v>
      </c>
      <c r="M1601" s="183">
        <f t="shared" si="863"/>
        <v>22</v>
      </c>
      <c r="N1601" s="183">
        <f t="shared" si="845"/>
        <v>12</v>
      </c>
      <c r="O1601" s="177">
        <f t="shared" si="846"/>
        <v>1.00081796</v>
      </c>
      <c r="P1601" s="184">
        <f t="shared" si="872"/>
        <v>0.99789954999999997</v>
      </c>
      <c r="Q1601" s="184">
        <f t="shared" si="864"/>
        <v>1.2865180296474628</v>
      </c>
      <c r="R1601" s="177">
        <f t="shared" si="871"/>
        <v>1.28757034</v>
      </c>
      <c r="S1601" s="177">
        <f t="shared" si="865"/>
        <v>1.24951879</v>
      </c>
      <c r="T1601" s="177">
        <f t="shared" si="847"/>
        <v>258680.86987937</v>
      </c>
      <c r="U1601" s="177">
        <f t="shared" si="848"/>
        <v>1520.939001095335</v>
      </c>
      <c r="V1601" s="177">
        <f t="shared" si="849"/>
        <v>57781.193476396038</v>
      </c>
      <c r="W1601" s="177">
        <f t="shared" si="850"/>
        <v>266326.52614777139</v>
      </c>
      <c r="X1601" s="185">
        <f t="shared" si="851"/>
        <v>0</v>
      </c>
      <c r="Y1601" s="177">
        <f t="shared" si="852"/>
        <v>0</v>
      </c>
      <c r="Z1601" s="186">
        <f t="shared" si="853"/>
        <v>0</v>
      </c>
      <c r="AA1601" s="177">
        <f t="shared" si="866"/>
        <v>0</v>
      </c>
      <c r="AB1601" s="187">
        <f t="shared" si="867"/>
        <v>7.1215000000000001E-2</v>
      </c>
      <c r="AC1601" s="185">
        <f t="shared" si="854"/>
        <v>12</v>
      </c>
      <c r="AD1601" s="185">
        <v>252</v>
      </c>
      <c r="AE1601" s="184">
        <f t="shared" si="870"/>
        <v>1.0032812529999999</v>
      </c>
      <c r="AF1601" s="177">
        <f t="shared" si="869"/>
        <v>848.79738033000001</v>
      </c>
      <c r="AG1601" s="177">
        <f t="shared" si="855"/>
        <v>873.88471289999995</v>
      </c>
      <c r="AH1601" s="188">
        <f t="shared" si="868"/>
        <v>0</v>
      </c>
      <c r="AI1601" s="188"/>
      <c r="AJ1601" s="188"/>
      <c r="AK1601" s="188"/>
      <c r="AL1601" s="8"/>
      <c r="AM1601" s="8"/>
      <c r="AN1601" s="8"/>
      <c r="AO1601" s="8"/>
      <c r="AP1601" s="8"/>
      <c r="AQ1601" s="8"/>
      <c r="AR1601" s="5"/>
      <c r="AS1601" s="1"/>
      <c r="AT1601" s="8"/>
      <c r="AU1601" s="1"/>
      <c r="AV1601" s="1"/>
      <c r="AW1601" s="3"/>
      <c r="AX1601" s="3"/>
      <c r="AY1601" s="4"/>
      <c r="AZ1601" s="4"/>
      <c r="BA1601" s="4"/>
      <c r="BB1601" s="1"/>
      <c r="BC1601" s="1"/>
      <c r="BD1601" s="1"/>
      <c r="BE1601" s="1"/>
      <c r="BF1601" s="1"/>
      <c r="BG1601" s="1"/>
      <c r="BH1601" s="1"/>
      <c r="BI1601" s="1"/>
    </row>
    <row r="1602" spans="1:61" x14ac:dyDescent="0.2">
      <c r="A1602" s="125">
        <f t="shared" si="856"/>
        <v>43493</v>
      </c>
      <c r="B1602" s="177">
        <f t="shared" si="841"/>
        <v>267200.41086067137</v>
      </c>
      <c r="C1602" s="3">
        <f t="shared" si="857"/>
        <v>36072055.466190636</v>
      </c>
      <c r="D1602" s="177">
        <f t="shared" si="858"/>
        <v>207024.39367028</v>
      </c>
      <c r="E1602" s="177">
        <f t="shared" si="859"/>
        <v>6095.4888451300003</v>
      </c>
      <c r="F1602" s="178">
        <f t="shared" si="842"/>
        <v>200928.90482515001</v>
      </c>
      <c r="G1602" s="179">
        <f t="shared" si="860"/>
        <v>5092.97</v>
      </c>
      <c r="H1602" s="180">
        <f>IF(AND(N1602=1,N1601&gt;1),VLOOKUP(A1601,[1]Plan1!$CW$105:$CY$215,3),H1601)</f>
        <v>5100.6099999999997</v>
      </c>
      <c r="I1602" s="181">
        <f t="shared" si="843"/>
        <v>43415</v>
      </c>
      <c r="J1602" s="181">
        <f t="shared" si="861"/>
        <v>43445</v>
      </c>
      <c r="K1602" s="182">
        <f t="shared" si="844"/>
        <v>1.5001070102511616E-3</v>
      </c>
      <c r="L1602" s="213">
        <f t="shared" si="862"/>
        <v>43507</v>
      </c>
      <c r="M1602" s="183">
        <f t="shared" si="863"/>
        <v>22</v>
      </c>
      <c r="N1602" s="183">
        <f t="shared" si="845"/>
        <v>12</v>
      </c>
      <c r="O1602" s="177">
        <f t="shared" si="846"/>
        <v>1.00081796</v>
      </c>
      <c r="P1602" s="184">
        <f t="shared" si="872"/>
        <v>0.99789954999999997</v>
      </c>
      <c r="Q1602" s="184">
        <f t="shared" si="864"/>
        <v>1.2865180296474628</v>
      </c>
      <c r="R1602" s="177">
        <f t="shared" si="871"/>
        <v>1.28757034</v>
      </c>
      <c r="S1602" s="177">
        <f t="shared" si="865"/>
        <v>1.24951879</v>
      </c>
      <c r="T1602" s="177">
        <f t="shared" si="847"/>
        <v>258680.86987937</v>
      </c>
      <c r="U1602" s="177">
        <f t="shared" si="848"/>
        <v>1520.939001095335</v>
      </c>
      <c r="V1602" s="177">
        <f t="shared" si="849"/>
        <v>57781.193476396038</v>
      </c>
      <c r="W1602" s="177">
        <f t="shared" si="850"/>
        <v>266326.52614777139</v>
      </c>
      <c r="X1602" s="185">
        <f t="shared" si="851"/>
        <v>0</v>
      </c>
      <c r="Y1602" s="177">
        <f t="shared" si="852"/>
        <v>0</v>
      </c>
      <c r="Z1602" s="186">
        <f t="shared" si="853"/>
        <v>0</v>
      </c>
      <c r="AA1602" s="177">
        <f t="shared" si="866"/>
        <v>0</v>
      </c>
      <c r="AB1602" s="187">
        <f t="shared" si="867"/>
        <v>7.1215000000000001E-2</v>
      </c>
      <c r="AC1602" s="185">
        <f t="shared" si="854"/>
        <v>12</v>
      </c>
      <c r="AD1602" s="185">
        <v>252</v>
      </c>
      <c r="AE1602" s="184">
        <f t="shared" si="870"/>
        <v>1.0032812529999999</v>
      </c>
      <c r="AF1602" s="177">
        <f t="shared" si="869"/>
        <v>848.79738033000001</v>
      </c>
      <c r="AG1602" s="177">
        <f t="shared" si="855"/>
        <v>873.88471289999995</v>
      </c>
      <c r="AH1602" s="188">
        <f t="shared" si="868"/>
        <v>0</v>
      </c>
      <c r="AI1602" s="188"/>
      <c r="AJ1602" s="188"/>
      <c r="AK1602" s="188"/>
      <c r="AL1602" s="8"/>
      <c r="AM1602" s="8"/>
      <c r="AN1602" s="8"/>
      <c r="AO1602" s="8"/>
      <c r="AP1602" s="8"/>
      <c r="AQ1602" s="8"/>
      <c r="AR1602" s="5"/>
      <c r="AS1602" s="1"/>
      <c r="AT1602" s="8"/>
      <c r="AU1602" s="1"/>
      <c r="AV1602" s="1"/>
      <c r="AW1602" s="3"/>
      <c r="AX1602" s="3"/>
      <c r="AY1602" s="4"/>
      <c r="AZ1602" s="4"/>
      <c r="BA1602" s="4"/>
      <c r="BB1602" s="1"/>
      <c r="BC1602" s="1"/>
      <c r="BD1602" s="1"/>
      <c r="BE1602" s="1"/>
      <c r="BF1602" s="1"/>
      <c r="BG1602" s="1"/>
      <c r="BH1602" s="1"/>
      <c r="BI1602" s="1"/>
    </row>
    <row r="1603" spans="1:61" x14ac:dyDescent="0.2">
      <c r="A1603" s="125">
        <f t="shared" si="856"/>
        <v>43494</v>
      </c>
      <c r="B1603" s="177">
        <f t="shared" si="841"/>
        <v>267291.05424969166</v>
      </c>
      <c r="C1603" s="3">
        <f t="shared" si="857"/>
        <v>36084292.323708378</v>
      </c>
      <c r="D1603" s="177">
        <f t="shared" si="858"/>
        <v>207024.39367028</v>
      </c>
      <c r="E1603" s="177">
        <f t="shared" si="859"/>
        <v>6095.4888451300003</v>
      </c>
      <c r="F1603" s="178">
        <f t="shared" si="842"/>
        <v>200928.90482515001</v>
      </c>
      <c r="G1603" s="179">
        <f t="shared" si="860"/>
        <v>5092.97</v>
      </c>
      <c r="H1603" s="180">
        <f>IF(AND(N1603=1,N1602&gt;1),VLOOKUP(A1602,[1]Plan1!$CW$105:$CY$215,3),H1602)</f>
        <v>5100.6099999999997</v>
      </c>
      <c r="I1603" s="181">
        <f t="shared" si="843"/>
        <v>43415</v>
      </c>
      <c r="J1603" s="181">
        <f t="shared" si="861"/>
        <v>43445</v>
      </c>
      <c r="K1603" s="182">
        <f t="shared" si="844"/>
        <v>1.5001070102511616E-3</v>
      </c>
      <c r="L1603" s="213">
        <f t="shared" si="862"/>
        <v>43507</v>
      </c>
      <c r="M1603" s="183">
        <f t="shared" si="863"/>
        <v>22</v>
      </c>
      <c r="N1603" s="183">
        <f t="shared" si="845"/>
        <v>13</v>
      </c>
      <c r="O1603" s="177">
        <f t="shared" si="846"/>
        <v>1.0008861499999999</v>
      </c>
      <c r="P1603" s="184">
        <f t="shared" si="872"/>
        <v>0.99789954999999997</v>
      </c>
      <c r="Q1603" s="184">
        <f t="shared" si="864"/>
        <v>1.2865180296474628</v>
      </c>
      <c r="R1603" s="177">
        <f t="shared" si="871"/>
        <v>1.28765807</v>
      </c>
      <c r="S1603" s="177">
        <f t="shared" si="865"/>
        <v>1.24951879</v>
      </c>
      <c r="T1603" s="177">
        <f t="shared" si="847"/>
        <v>258680.86987937</v>
      </c>
      <c r="U1603" s="177">
        <f t="shared" si="848"/>
        <v>1520.939001095335</v>
      </c>
      <c r="V1603" s="177">
        <f t="shared" si="849"/>
        <v>57798.820969216336</v>
      </c>
      <c r="W1603" s="177">
        <f t="shared" si="850"/>
        <v>266344.15364059166</v>
      </c>
      <c r="X1603" s="185">
        <f t="shared" si="851"/>
        <v>0</v>
      </c>
      <c r="Y1603" s="177">
        <f t="shared" si="852"/>
        <v>0</v>
      </c>
      <c r="Z1603" s="186">
        <f t="shared" si="853"/>
        <v>0</v>
      </c>
      <c r="AA1603" s="177">
        <f t="shared" si="866"/>
        <v>0</v>
      </c>
      <c r="AB1603" s="187">
        <f t="shared" si="867"/>
        <v>7.1215000000000001E-2</v>
      </c>
      <c r="AC1603" s="185">
        <f t="shared" si="854"/>
        <v>13</v>
      </c>
      <c r="AD1603" s="185">
        <v>252</v>
      </c>
      <c r="AE1603" s="184">
        <f t="shared" si="870"/>
        <v>1.003555177</v>
      </c>
      <c r="AF1603" s="177">
        <f t="shared" si="869"/>
        <v>919.65627892999998</v>
      </c>
      <c r="AG1603" s="177">
        <f t="shared" si="855"/>
        <v>946.9006091</v>
      </c>
      <c r="AH1603" s="188">
        <f t="shared" si="868"/>
        <v>0</v>
      </c>
      <c r="AI1603" s="188"/>
      <c r="AJ1603" s="188"/>
      <c r="AK1603" s="188"/>
      <c r="AL1603" s="8"/>
      <c r="AM1603" s="8"/>
      <c r="AN1603" s="8"/>
      <c r="AO1603" s="8"/>
      <c r="AP1603" s="8"/>
      <c r="AQ1603" s="8"/>
      <c r="AR1603" s="5"/>
      <c r="AS1603" s="1"/>
      <c r="AT1603" s="8"/>
      <c r="AU1603" s="1"/>
      <c r="AV1603" s="1"/>
      <c r="AW1603" s="3"/>
      <c r="AX1603" s="3"/>
      <c r="AY1603" s="4"/>
      <c r="AZ1603" s="4"/>
      <c r="BA1603" s="4"/>
      <c r="BB1603" s="1"/>
      <c r="BC1603" s="1"/>
      <c r="BD1603" s="1"/>
      <c r="BE1603" s="1"/>
      <c r="BF1603" s="1"/>
      <c r="BG1603" s="1"/>
      <c r="BH1603" s="1"/>
      <c r="BI1603" s="1"/>
    </row>
    <row r="1604" spans="1:61" x14ac:dyDescent="0.2">
      <c r="A1604" s="125">
        <f t="shared" si="856"/>
        <v>43495</v>
      </c>
      <c r="B1604" s="177">
        <f t="shared" si="841"/>
        <v>267381.729023661</v>
      </c>
      <c r="C1604" s="3">
        <f t="shared" si="857"/>
        <v>36096533.418194234</v>
      </c>
      <c r="D1604" s="177">
        <f t="shared" si="858"/>
        <v>207024.39367028</v>
      </c>
      <c r="E1604" s="177">
        <f t="shared" si="859"/>
        <v>6095.4888451300003</v>
      </c>
      <c r="F1604" s="178">
        <f t="shared" si="842"/>
        <v>200928.90482515001</v>
      </c>
      <c r="G1604" s="179">
        <f t="shared" si="860"/>
        <v>5092.97</v>
      </c>
      <c r="H1604" s="180">
        <f>IF(AND(N1604=1,N1603&gt;1),VLOOKUP(A1603,[1]Plan1!$CW$105:$CY$215,3),H1603)</f>
        <v>5100.6099999999997</v>
      </c>
      <c r="I1604" s="181">
        <f t="shared" si="843"/>
        <v>43415</v>
      </c>
      <c r="J1604" s="181">
        <f t="shared" si="861"/>
        <v>43445</v>
      </c>
      <c r="K1604" s="182">
        <f t="shared" si="844"/>
        <v>1.5001070102511616E-3</v>
      </c>
      <c r="L1604" s="213">
        <f t="shared" si="862"/>
        <v>43507</v>
      </c>
      <c r="M1604" s="183">
        <f t="shared" si="863"/>
        <v>22</v>
      </c>
      <c r="N1604" s="183">
        <f t="shared" si="845"/>
        <v>14</v>
      </c>
      <c r="O1604" s="177">
        <f t="shared" si="846"/>
        <v>1.00095435</v>
      </c>
      <c r="P1604" s="184">
        <f t="shared" si="872"/>
        <v>0.99789954999999997</v>
      </c>
      <c r="Q1604" s="184">
        <f t="shared" si="864"/>
        <v>1.2865180296474628</v>
      </c>
      <c r="R1604" s="177">
        <f t="shared" si="871"/>
        <v>1.2877458100000001</v>
      </c>
      <c r="S1604" s="177">
        <f t="shared" si="865"/>
        <v>1.24951879</v>
      </c>
      <c r="T1604" s="177">
        <f t="shared" si="847"/>
        <v>258680.86987937</v>
      </c>
      <c r="U1604" s="177">
        <f t="shared" si="848"/>
        <v>1520.939001095335</v>
      </c>
      <c r="V1604" s="177">
        <f t="shared" si="849"/>
        <v>57816.450471325719</v>
      </c>
      <c r="W1604" s="177">
        <f t="shared" si="850"/>
        <v>266361.78314270102</v>
      </c>
      <c r="X1604" s="185">
        <f t="shared" si="851"/>
        <v>0</v>
      </c>
      <c r="Y1604" s="177">
        <f t="shared" si="852"/>
        <v>0</v>
      </c>
      <c r="Z1604" s="186">
        <f t="shared" si="853"/>
        <v>0</v>
      </c>
      <c r="AA1604" s="177">
        <f t="shared" si="866"/>
        <v>0</v>
      </c>
      <c r="AB1604" s="187">
        <f t="shared" si="867"/>
        <v>7.1215000000000001E-2</v>
      </c>
      <c r="AC1604" s="185">
        <f t="shared" si="854"/>
        <v>14</v>
      </c>
      <c r="AD1604" s="185">
        <v>252</v>
      </c>
      <c r="AE1604" s="184">
        <f t="shared" si="870"/>
        <v>1.0038291749999999</v>
      </c>
      <c r="AF1604" s="177">
        <f t="shared" si="869"/>
        <v>990.53431992000003</v>
      </c>
      <c r="AG1604" s="177">
        <f t="shared" si="855"/>
        <v>1019.94588096</v>
      </c>
      <c r="AH1604" s="188">
        <f t="shared" si="868"/>
        <v>0</v>
      </c>
      <c r="AI1604" s="188"/>
      <c r="AJ1604" s="188"/>
      <c r="AK1604" s="188"/>
      <c r="AL1604" s="8"/>
      <c r="AM1604" s="8"/>
      <c r="AN1604" s="8"/>
      <c r="AO1604" s="8"/>
      <c r="AP1604" s="8"/>
      <c r="AQ1604" s="8"/>
      <c r="AR1604" s="5"/>
      <c r="AS1604" s="1"/>
      <c r="AT1604" s="8"/>
      <c r="AU1604" s="1"/>
      <c r="AV1604" s="1"/>
      <c r="AW1604" s="3"/>
      <c r="AX1604" s="3"/>
      <c r="AY1604" s="4"/>
      <c r="AZ1604" s="4"/>
      <c r="BA1604" s="4"/>
      <c r="BB1604" s="1"/>
      <c r="BC1604" s="1"/>
      <c r="BD1604" s="1"/>
      <c r="BE1604" s="1"/>
      <c r="BF1604" s="1"/>
      <c r="BG1604" s="1"/>
      <c r="BH1604" s="1"/>
      <c r="BI1604" s="1"/>
    </row>
    <row r="1605" spans="1:61" x14ac:dyDescent="0.2">
      <c r="A1605" s="125">
        <f t="shared" si="856"/>
        <v>43496</v>
      </c>
      <c r="B1605" s="177">
        <f t="shared" si="841"/>
        <v>267472.43343698041</v>
      </c>
      <c r="C1605" s="3">
        <f t="shared" si="857"/>
        <v>36108778.513992354</v>
      </c>
      <c r="D1605" s="177">
        <f t="shared" si="858"/>
        <v>207024.39367028</v>
      </c>
      <c r="E1605" s="177">
        <f t="shared" si="859"/>
        <v>6095.4888451300003</v>
      </c>
      <c r="F1605" s="178">
        <f t="shared" si="842"/>
        <v>200928.90482515001</v>
      </c>
      <c r="G1605" s="179">
        <f t="shared" si="860"/>
        <v>5092.97</v>
      </c>
      <c r="H1605" s="180">
        <f>IF(AND(N1605=1,N1604&gt;1),VLOOKUP(A1604,[1]Plan1!$CW$105:$CY$215,3),H1604)</f>
        <v>5100.6099999999997</v>
      </c>
      <c r="I1605" s="181">
        <f t="shared" si="843"/>
        <v>43415</v>
      </c>
      <c r="J1605" s="181">
        <f t="shared" si="861"/>
        <v>43445</v>
      </c>
      <c r="K1605" s="182">
        <f t="shared" si="844"/>
        <v>1.5001070102511616E-3</v>
      </c>
      <c r="L1605" s="213">
        <f t="shared" si="862"/>
        <v>43507</v>
      </c>
      <c r="M1605" s="183">
        <f t="shared" si="863"/>
        <v>22</v>
      </c>
      <c r="N1605" s="183">
        <f t="shared" si="845"/>
        <v>15</v>
      </c>
      <c r="O1605" s="177">
        <f t="shared" si="846"/>
        <v>1.0010225500000001</v>
      </c>
      <c r="P1605" s="184">
        <f t="shared" si="872"/>
        <v>0.99789954999999997</v>
      </c>
      <c r="Q1605" s="184">
        <f t="shared" si="864"/>
        <v>1.2865180296474628</v>
      </c>
      <c r="R1605" s="177">
        <f t="shared" si="871"/>
        <v>1.28783355</v>
      </c>
      <c r="S1605" s="177">
        <f t="shared" si="865"/>
        <v>1.24951879</v>
      </c>
      <c r="T1605" s="177">
        <f t="shared" si="847"/>
        <v>258680.86987937</v>
      </c>
      <c r="U1605" s="177">
        <f t="shared" si="848"/>
        <v>1520.939001095335</v>
      </c>
      <c r="V1605" s="177">
        <f t="shared" si="849"/>
        <v>57834.079973435051</v>
      </c>
      <c r="W1605" s="177">
        <f t="shared" si="850"/>
        <v>266379.41264481039</v>
      </c>
      <c r="X1605" s="185">
        <f t="shared" si="851"/>
        <v>0</v>
      </c>
      <c r="Y1605" s="177">
        <f t="shared" si="852"/>
        <v>0</v>
      </c>
      <c r="Z1605" s="186">
        <f t="shared" si="853"/>
        <v>0</v>
      </c>
      <c r="AA1605" s="177">
        <f t="shared" si="866"/>
        <v>0</v>
      </c>
      <c r="AB1605" s="187">
        <f t="shared" si="867"/>
        <v>7.1215000000000001E-2</v>
      </c>
      <c r="AC1605" s="185">
        <f t="shared" si="854"/>
        <v>15</v>
      </c>
      <c r="AD1605" s="185">
        <v>252</v>
      </c>
      <c r="AE1605" s="184">
        <f t="shared" si="870"/>
        <v>1.0041032480000001</v>
      </c>
      <c r="AF1605" s="177">
        <f t="shared" si="869"/>
        <v>1061.43176197</v>
      </c>
      <c r="AG1605" s="177">
        <f t="shared" si="855"/>
        <v>1093.02079217</v>
      </c>
      <c r="AH1605" s="188">
        <f t="shared" si="868"/>
        <v>0</v>
      </c>
      <c r="AI1605" s="188"/>
      <c r="AJ1605" s="188"/>
      <c r="AK1605" s="188"/>
      <c r="AL1605" s="8"/>
      <c r="AM1605" s="8"/>
      <c r="AN1605" s="8"/>
      <c r="AO1605" s="8"/>
      <c r="AP1605" s="8"/>
      <c r="AQ1605" s="8"/>
      <c r="AR1605" s="5"/>
      <c r="AS1605" s="1"/>
      <c r="AT1605" s="8"/>
      <c r="AU1605" s="1"/>
      <c r="AV1605" s="1"/>
      <c r="AW1605" s="3"/>
      <c r="AX1605" s="3"/>
      <c r="AY1605" s="4"/>
      <c r="AZ1605" s="4"/>
      <c r="BA1605" s="4"/>
      <c r="BB1605" s="1"/>
      <c r="BC1605" s="1"/>
      <c r="BD1605" s="1"/>
      <c r="BE1605" s="1"/>
      <c r="BF1605" s="1"/>
      <c r="BG1605" s="1"/>
      <c r="BH1605" s="1"/>
      <c r="BI1605" s="1"/>
    </row>
    <row r="1606" spans="1:61" x14ac:dyDescent="0.2">
      <c r="A1606" s="125">
        <f t="shared" si="856"/>
        <v>43497</v>
      </c>
      <c r="B1606" s="177">
        <f t="shared" si="841"/>
        <v>267563.17126338783</v>
      </c>
      <c r="C1606" s="3">
        <f t="shared" si="857"/>
        <v>36121028.12055736</v>
      </c>
      <c r="D1606" s="177">
        <f t="shared" si="858"/>
        <v>207024.39367028</v>
      </c>
      <c r="E1606" s="177">
        <f t="shared" si="859"/>
        <v>6095.4888451300003</v>
      </c>
      <c r="F1606" s="178">
        <f t="shared" si="842"/>
        <v>200928.90482515001</v>
      </c>
      <c r="G1606" s="179">
        <f t="shared" si="860"/>
        <v>5092.97</v>
      </c>
      <c r="H1606" s="180">
        <f>IF(AND(N1606=1,N1605&gt;1),VLOOKUP(A1605,[1]Plan1!$CW$105:$CY$215,3),H1605)</f>
        <v>5100.6099999999997</v>
      </c>
      <c r="I1606" s="181">
        <f t="shared" si="843"/>
        <v>43415</v>
      </c>
      <c r="J1606" s="181">
        <f t="shared" si="861"/>
        <v>43445</v>
      </c>
      <c r="K1606" s="182">
        <f t="shared" si="844"/>
        <v>1.5001070102511616E-3</v>
      </c>
      <c r="L1606" s="213">
        <f t="shared" si="862"/>
        <v>43507</v>
      </c>
      <c r="M1606" s="183">
        <f t="shared" si="863"/>
        <v>22</v>
      </c>
      <c r="N1606" s="183">
        <f t="shared" si="845"/>
        <v>16</v>
      </c>
      <c r="O1606" s="177">
        <f t="shared" si="846"/>
        <v>1.0010907600000001</v>
      </c>
      <c r="P1606" s="184">
        <f t="shared" si="872"/>
        <v>0.99789954999999997</v>
      </c>
      <c r="Q1606" s="184">
        <f t="shared" si="864"/>
        <v>1.2865180296474628</v>
      </c>
      <c r="R1606" s="177">
        <f t="shared" si="871"/>
        <v>1.28792131</v>
      </c>
      <c r="S1606" s="177">
        <f t="shared" si="865"/>
        <v>1.24951879</v>
      </c>
      <c r="T1606" s="177">
        <f t="shared" si="847"/>
        <v>258680.86987937</v>
      </c>
      <c r="U1606" s="177">
        <f t="shared" si="848"/>
        <v>1520.939001095335</v>
      </c>
      <c r="V1606" s="177">
        <f t="shared" si="849"/>
        <v>57851.713494122509</v>
      </c>
      <c r="W1606" s="177">
        <f t="shared" si="850"/>
        <v>266397.04616549786</v>
      </c>
      <c r="X1606" s="185">
        <f t="shared" si="851"/>
        <v>0</v>
      </c>
      <c r="Y1606" s="177">
        <f t="shared" si="852"/>
        <v>0</v>
      </c>
      <c r="Z1606" s="186">
        <f t="shared" si="853"/>
        <v>0</v>
      </c>
      <c r="AA1606" s="177">
        <f t="shared" si="866"/>
        <v>0</v>
      </c>
      <c r="AB1606" s="187">
        <f t="shared" si="867"/>
        <v>7.1215000000000001E-2</v>
      </c>
      <c r="AC1606" s="185">
        <f t="shared" si="854"/>
        <v>16</v>
      </c>
      <c r="AD1606" s="185">
        <v>252</v>
      </c>
      <c r="AE1606" s="184">
        <f t="shared" si="870"/>
        <v>1.0043773949999999</v>
      </c>
      <c r="AF1606" s="177">
        <f t="shared" si="869"/>
        <v>1132.3483464000001</v>
      </c>
      <c r="AG1606" s="177">
        <f t="shared" si="855"/>
        <v>1166.12509789</v>
      </c>
      <c r="AH1606" s="188">
        <f t="shared" si="868"/>
        <v>0</v>
      </c>
      <c r="AI1606" s="188"/>
      <c r="AJ1606" s="188"/>
      <c r="AK1606" s="188"/>
      <c r="AL1606" s="8"/>
      <c r="AM1606" s="8"/>
      <c r="AN1606" s="8"/>
      <c r="AO1606" s="8"/>
      <c r="AP1606" s="8"/>
      <c r="AQ1606" s="8"/>
      <c r="AR1606" s="5"/>
      <c r="AS1606" s="1"/>
      <c r="AT1606" s="8"/>
      <c r="AU1606" s="1"/>
      <c r="AV1606" s="1"/>
      <c r="AW1606" s="3"/>
      <c r="AX1606" s="3"/>
      <c r="AY1606" s="4"/>
      <c r="AZ1606" s="4"/>
      <c r="BA1606" s="4"/>
      <c r="BB1606" s="1"/>
      <c r="BC1606" s="1"/>
      <c r="BD1606" s="1"/>
      <c r="BE1606" s="1"/>
      <c r="BF1606" s="1"/>
      <c r="BG1606" s="1"/>
      <c r="BH1606" s="1"/>
      <c r="BI1606" s="1"/>
    </row>
    <row r="1607" spans="1:61" x14ac:dyDescent="0.2">
      <c r="A1607" s="125">
        <f t="shared" si="856"/>
        <v>43498</v>
      </c>
      <c r="B1607" s="177">
        <f t="shared" si="841"/>
        <v>267653.93698703626</v>
      </c>
      <c r="C1607" s="3">
        <f t="shared" si="857"/>
        <v>36133281.493249893</v>
      </c>
      <c r="D1607" s="177">
        <f t="shared" si="858"/>
        <v>207024.39367028</v>
      </c>
      <c r="E1607" s="177">
        <f t="shared" si="859"/>
        <v>6095.4888451300003</v>
      </c>
      <c r="F1607" s="178">
        <f t="shared" si="842"/>
        <v>200928.90482515001</v>
      </c>
      <c r="G1607" s="179">
        <f t="shared" si="860"/>
        <v>5092.97</v>
      </c>
      <c r="H1607" s="180">
        <f>IF(AND(N1607=1,N1606&gt;1),VLOOKUP(A1606,[1]Plan1!$CW$105:$CY$215,3),H1606)</f>
        <v>5100.6099999999997</v>
      </c>
      <c r="I1607" s="181">
        <f t="shared" si="843"/>
        <v>43415</v>
      </c>
      <c r="J1607" s="181">
        <f t="shared" si="861"/>
        <v>43445</v>
      </c>
      <c r="K1607" s="182">
        <f t="shared" si="844"/>
        <v>1.5001070102511616E-3</v>
      </c>
      <c r="L1607" s="213">
        <f t="shared" si="862"/>
        <v>43507</v>
      </c>
      <c r="M1607" s="183">
        <f t="shared" si="863"/>
        <v>22</v>
      </c>
      <c r="N1607" s="183">
        <f t="shared" si="845"/>
        <v>17</v>
      </c>
      <c r="O1607" s="177">
        <f t="shared" si="846"/>
        <v>1.0011589700000001</v>
      </c>
      <c r="P1607" s="184">
        <f t="shared" si="872"/>
        <v>0.99789954999999997</v>
      </c>
      <c r="Q1607" s="184">
        <f t="shared" si="864"/>
        <v>1.2865180296474628</v>
      </c>
      <c r="R1607" s="177">
        <f t="shared" si="871"/>
        <v>1.28800906</v>
      </c>
      <c r="S1607" s="177">
        <f t="shared" si="865"/>
        <v>1.24951879</v>
      </c>
      <c r="T1607" s="177">
        <f t="shared" si="847"/>
        <v>258680.86987937</v>
      </c>
      <c r="U1607" s="177">
        <f t="shared" si="848"/>
        <v>1520.939001095335</v>
      </c>
      <c r="V1607" s="177">
        <f t="shared" si="849"/>
        <v>57869.345005520925</v>
      </c>
      <c r="W1607" s="177">
        <f t="shared" si="850"/>
        <v>266414.67767689627</v>
      </c>
      <c r="X1607" s="185">
        <f t="shared" si="851"/>
        <v>0</v>
      </c>
      <c r="Y1607" s="177">
        <f t="shared" si="852"/>
        <v>0</v>
      </c>
      <c r="Z1607" s="186">
        <f t="shared" si="853"/>
        <v>0</v>
      </c>
      <c r="AA1607" s="177">
        <f t="shared" si="866"/>
        <v>0</v>
      </c>
      <c r="AB1607" s="187">
        <f t="shared" si="867"/>
        <v>7.1215000000000001E-2</v>
      </c>
      <c r="AC1607" s="185">
        <f t="shared" si="854"/>
        <v>17</v>
      </c>
      <c r="AD1607" s="185">
        <v>252</v>
      </c>
      <c r="AE1607" s="184">
        <f t="shared" si="870"/>
        <v>1.004651618</v>
      </c>
      <c r="AF1607" s="177">
        <f t="shared" si="869"/>
        <v>1203.28459058</v>
      </c>
      <c r="AG1607" s="177">
        <f t="shared" si="855"/>
        <v>1239.25931014</v>
      </c>
      <c r="AH1607" s="188">
        <f t="shared" si="868"/>
        <v>0</v>
      </c>
      <c r="AI1607" s="188"/>
      <c r="AJ1607" s="188"/>
      <c r="AK1607" s="188"/>
      <c r="AL1607" s="8"/>
      <c r="AM1607" s="8"/>
      <c r="AN1607" s="8"/>
      <c r="AO1607" s="8"/>
      <c r="AP1607" s="8"/>
      <c r="AQ1607" s="8"/>
      <c r="AR1607" s="5"/>
      <c r="AS1607" s="1"/>
      <c r="AT1607" s="8"/>
      <c r="AU1607" s="1"/>
      <c r="AV1607" s="1"/>
      <c r="AW1607" s="3"/>
      <c r="AX1607" s="3"/>
      <c r="AY1607" s="4"/>
      <c r="AZ1607" s="4"/>
      <c r="BA1607" s="4"/>
      <c r="BB1607" s="1"/>
      <c r="BC1607" s="1"/>
      <c r="BD1607" s="1"/>
      <c r="BE1607" s="1"/>
      <c r="BF1607" s="1"/>
      <c r="BG1607" s="1"/>
      <c r="BH1607" s="1"/>
      <c r="BI1607" s="1"/>
    </row>
    <row r="1608" spans="1:61" x14ac:dyDescent="0.2">
      <c r="A1608" s="125">
        <f t="shared" si="856"/>
        <v>43499</v>
      </c>
      <c r="B1608" s="177">
        <f t="shared" si="841"/>
        <v>267653.93698703626</v>
      </c>
      <c r="C1608" s="3">
        <f t="shared" si="857"/>
        <v>36133281.493249893</v>
      </c>
      <c r="D1608" s="177">
        <f t="shared" si="858"/>
        <v>207024.39367028</v>
      </c>
      <c r="E1608" s="177">
        <f t="shared" si="859"/>
        <v>6095.4888451300003</v>
      </c>
      <c r="F1608" s="178">
        <f t="shared" si="842"/>
        <v>200928.90482515001</v>
      </c>
      <c r="G1608" s="179">
        <f t="shared" si="860"/>
        <v>5092.97</v>
      </c>
      <c r="H1608" s="180">
        <f>IF(AND(N1608=1,N1607&gt;1),VLOOKUP(A1607,[1]Plan1!$CW$105:$CY$215,3),H1607)</f>
        <v>5100.6099999999997</v>
      </c>
      <c r="I1608" s="181">
        <f t="shared" si="843"/>
        <v>43415</v>
      </c>
      <c r="J1608" s="181">
        <f t="shared" si="861"/>
        <v>43445</v>
      </c>
      <c r="K1608" s="182">
        <f t="shared" si="844"/>
        <v>1.5001070102511616E-3</v>
      </c>
      <c r="L1608" s="213">
        <f t="shared" si="862"/>
        <v>43507</v>
      </c>
      <c r="M1608" s="183">
        <f t="shared" si="863"/>
        <v>22</v>
      </c>
      <c r="N1608" s="183">
        <f t="shared" si="845"/>
        <v>17</v>
      </c>
      <c r="O1608" s="177">
        <f t="shared" si="846"/>
        <v>1.0011589700000001</v>
      </c>
      <c r="P1608" s="184">
        <f t="shared" si="872"/>
        <v>0.99789954999999997</v>
      </c>
      <c r="Q1608" s="184">
        <f t="shared" si="864"/>
        <v>1.2865180296474628</v>
      </c>
      <c r="R1608" s="177">
        <f t="shared" si="871"/>
        <v>1.28800906</v>
      </c>
      <c r="S1608" s="177">
        <f t="shared" si="865"/>
        <v>1.24951879</v>
      </c>
      <c r="T1608" s="177">
        <f t="shared" si="847"/>
        <v>258680.86987937</v>
      </c>
      <c r="U1608" s="177">
        <f t="shared" si="848"/>
        <v>1520.939001095335</v>
      </c>
      <c r="V1608" s="177">
        <f t="shared" si="849"/>
        <v>57869.345005520925</v>
      </c>
      <c r="W1608" s="177">
        <f t="shared" si="850"/>
        <v>266414.67767689627</v>
      </c>
      <c r="X1608" s="185">
        <f t="shared" si="851"/>
        <v>0</v>
      </c>
      <c r="Y1608" s="177">
        <f t="shared" si="852"/>
        <v>0</v>
      </c>
      <c r="Z1608" s="186">
        <f t="shared" si="853"/>
        <v>0</v>
      </c>
      <c r="AA1608" s="177">
        <f t="shared" si="866"/>
        <v>0</v>
      </c>
      <c r="AB1608" s="187">
        <f t="shared" si="867"/>
        <v>7.1215000000000001E-2</v>
      </c>
      <c r="AC1608" s="185">
        <f t="shared" si="854"/>
        <v>17</v>
      </c>
      <c r="AD1608" s="185">
        <v>252</v>
      </c>
      <c r="AE1608" s="184">
        <f t="shared" si="870"/>
        <v>1.004651618</v>
      </c>
      <c r="AF1608" s="177">
        <f t="shared" si="869"/>
        <v>1203.28459058</v>
      </c>
      <c r="AG1608" s="177">
        <f t="shared" si="855"/>
        <v>1239.25931014</v>
      </c>
      <c r="AH1608" s="188">
        <f t="shared" si="868"/>
        <v>0</v>
      </c>
      <c r="AI1608" s="188"/>
      <c r="AJ1608" s="188"/>
      <c r="AK1608" s="188"/>
      <c r="AL1608" s="8"/>
      <c r="AM1608" s="8"/>
      <c r="AN1608" s="8"/>
      <c r="AO1608" s="8"/>
      <c r="AP1608" s="8"/>
      <c r="AQ1608" s="8"/>
      <c r="AR1608" s="5"/>
      <c r="AS1608" s="1"/>
      <c r="AT1608" s="8"/>
      <c r="AU1608" s="1"/>
      <c r="AV1608" s="1"/>
      <c r="AW1608" s="3"/>
      <c r="AX1608" s="3"/>
      <c r="AY1608" s="4"/>
      <c r="AZ1608" s="4"/>
      <c r="BA1608" s="4"/>
      <c r="BB1608" s="1"/>
      <c r="BC1608" s="1"/>
      <c r="BD1608" s="1"/>
      <c r="BE1608" s="1"/>
      <c r="BF1608" s="1"/>
      <c r="BG1608" s="1"/>
      <c r="BH1608" s="1"/>
      <c r="BI1608" s="1"/>
    </row>
    <row r="1609" spans="1:61" x14ac:dyDescent="0.2">
      <c r="A1609" s="125">
        <f t="shared" si="856"/>
        <v>43500</v>
      </c>
      <c r="B1609" s="177">
        <f t="shared" si="841"/>
        <v>267653.93698703626</v>
      </c>
      <c r="C1609" s="3">
        <f t="shared" si="857"/>
        <v>36133281.493249893</v>
      </c>
      <c r="D1609" s="177">
        <f t="shared" si="858"/>
        <v>207024.39367028</v>
      </c>
      <c r="E1609" s="177">
        <f t="shared" si="859"/>
        <v>6095.4888451300003</v>
      </c>
      <c r="F1609" s="178">
        <f t="shared" si="842"/>
        <v>200928.90482515001</v>
      </c>
      <c r="G1609" s="179">
        <f t="shared" si="860"/>
        <v>5092.97</v>
      </c>
      <c r="H1609" s="180">
        <f>IF(AND(N1609=1,N1608&gt;1),VLOOKUP(A1608,[1]Plan1!$CW$105:$CY$215,3),H1608)</f>
        <v>5100.6099999999997</v>
      </c>
      <c r="I1609" s="181">
        <f t="shared" si="843"/>
        <v>43415</v>
      </c>
      <c r="J1609" s="181">
        <f t="shared" si="861"/>
        <v>43445</v>
      </c>
      <c r="K1609" s="182">
        <f t="shared" si="844"/>
        <v>1.5001070102511616E-3</v>
      </c>
      <c r="L1609" s="213">
        <f t="shared" si="862"/>
        <v>43507</v>
      </c>
      <c r="M1609" s="183">
        <f t="shared" si="863"/>
        <v>22</v>
      </c>
      <c r="N1609" s="183">
        <f t="shared" si="845"/>
        <v>17</v>
      </c>
      <c r="O1609" s="177">
        <f t="shared" si="846"/>
        <v>1.0011589700000001</v>
      </c>
      <c r="P1609" s="184">
        <f t="shared" si="872"/>
        <v>0.99789954999999997</v>
      </c>
      <c r="Q1609" s="184">
        <f t="shared" si="864"/>
        <v>1.2865180296474628</v>
      </c>
      <c r="R1609" s="177">
        <f t="shared" si="871"/>
        <v>1.28800906</v>
      </c>
      <c r="S1609" s="177">
        <f t="shared" si="865"/>
        <v>1.24951879</v>
      </c>
      <c r="T1609" s="177">
        <f t="shared" si="847"/>
        <v>258680.86987937</v>
      </c>
      <c r="U1609" s="177">
        <f t="shared" si="848"/>
        <v>1520.939001095335</v>
      </c>
      <c r="V1609" s="177">
        <f t="shared" si="849"/>
        <v>57869.345005520925</v>
      </c>
      <c r="W1609" s="177">
        <f t="shared" si="850"/>
        <v>266414.67767689627</v>
      </c>
      <c r="X1609" s="185">
        <f t="shared" si="851"/>
        <v>0</v>
      </c>
      <c r="Y1609" s="177">
        <f t="shared" si="852"/>
        <v>0</v>
      </c>
      <c r="Z1609" s="186">
        <f t="shared" si="853"/>
        <v>0</v>
      </c>
      <c r="AA1609" s="177">
        <f t="shared" si="866"/>
        <v>0</v>
      </c>
      <c r="AB1609" s="187">
        <f t="shared" si="867"/>
        <v>7.1215000000000001E-2</v>
      </c>
      <c r="AC1609" s="185">
        <f t="shared" si="854"/>
        <v>17</v>
      </c>
      <c r="AD1609" s="185">
        <v>252</v>
      </c>
      <c r="AE1609" s="184">
        <f t="shared" si="870"/>
        <v>1.004651618</v>
      </c>
      <c r="AF1609" s="177">
        <f t="shared" si="869"/>
        <v>1203.28459058</v>
      </c>
      <c r="AG1609" s="177">
        <f t="shared" si="855"/>
        <v>1239.25931014</v>
      </c>
      <c r="AH1609" s="188">
        <f t="shared" si="868"/>
        <v>0</v>
      </c>
      <c r="AI1609" s="188"/>
      <c r="AJ1609" s="188"/>
      <c r="AK1609" s="188"/>
      <c r="AL1609" s="8"/>
      <c r="AM1609" s="8"/>
      <c r="AN1609" s="8"/>
      <c r="AO1609" s="8"/>
      <c r="AP1609" s="8"/>
      <c r="AQ1609" s="8"/>
      <c r="AR1609" s="5"/>
      <c r="AS1609" s="1"/>
      <c r="AT1609" s="8"/>
      <c r="AU1609" s="1"/>
      <c r="AV1609" s="1"/>
      <c r="AW1609" s="3"/>
      <c r="AX1609" s="3"/>
      <c r="AY1609" s="4"/>
      <c r="AZ1609" s="4"/>
      <c r="BA1609" s="4"/>
      <c r="BB1609" s="1"/>
      <c r="BC1609" s="1"/>
      <c r="BD1609" s="1"/>
      <c r="BE1609" s="1"/>
      <c r="BF1609" s="1"/>
      <c r="BG1609" s="1"/>
      <c r="BH1609" s="1"/>
      <c r="BI1609" s="1"/>
    </row>
    <row r="1610" spans="1:61" x14ac:dyDescent="0.2">
      <c r="A1610" s="125">
        <f t="shared" si="856"/>
        <v>43501</v>
      </c>
      <c r="B1610" s="177">
        <f t="shared" ref="B1610:B1673" si="873">(W1610+AG1610)</f>
        <v>267744.73613498273</v>
      </c>
      <c r="C1610" s="3">
        <f t="shared" si="857"/>
        <v>36145539.378222667</v>
      </c>
      <c r="D1610" s="177">
        <f t="shared" si="858"/>
        <v>207024.39367028</v>
      </c>
      <c r="E1610" s="177">
        <f t="shared" si="859"/>
        <v>6095.4888451300003</v>
      </c>
      <c r="F1610" s="178">
        <f t="shared" ref="F1610:F1673" si="874">(D1610-E1610)</f>
        <v>200928.90482515001</v>
      </c>
      <c r="G1610" s="179">
        <f t="shared" si="860"/>
        <v>5092.97</v>
      </c>
      <c r="H1610" s="180">
        <f>IF(AND(N1610=1,N1609&gt;1),VLOOKUP(A1609,[1]Plan1!$CW$105:$CY$215,3),H1609)</f>
        <v>5100.6099999999997</v>
      </c>
      <c r="I1610" s="181">
        <f t="shared" ref="I1610:I1673" si="875">EDATE(J1610,-1)</f>
        <v>43415</v>
      </c>
      <c r="J1610" s="181">
        <f t="shared" si="861"/>
        <v>43445</v>
      </c>
      <c r="K1610" s="182">
        <f t="shared" ref="K1610:K1673" si="876">(H1610/G1610)-1</f>
        <v>1.5001070102511616E-3</v>
      </c>
      <c r="L1610" s="213">
        <f t="shared" si="862"/>
        <v>43507</v>
      </c>
      <c r="M1610" s="183">
        <f t="shared" si="863"/>
        <v>22</v>
      </c>
      <c r="N1610" s="183">
        <f t="shared" ref="N1610:N1673" si="877">(M1610-(NETWORKDAYS(A1610,L1610,$AT$194:$AT$348)-1))</f>
        <v>18</v>
      </c>
      <c r="O1610" s="177">
        <f t="shared" ref="O1610:O1673" si="878">TRUNC((H1610/G1610)^TRUNC((N1610/M1610),9),8)</f>
        <v>1.00122719</v>
      </c>
      <c r="P1610" s="184">
        <f t="shared" si="872"/>
        <v>0.99789954999999997</v>
      </c>
      <c r="Q1610" s="184">
        <f t="shared" si="864"/>
        <v>1.2865180296474628</v>
      </c>
      <c r="R1610" s="177">
        <f t="shared" si="871"/>
        <v>1.28809683</v>
      </c>
      <c r="S1610" s="177">
        <f t="shared" si="865"/>
        <v>1.24951879</v>
      </c>
      <c r="T1610" s="177">
        <f t="shared" ref="T1610:T1673" si="879">TRUNC(D1610*S1610,8)</f>
        <v>258680.86987937</v>
      </c>
      <c r="U1610" s="177">
        <f t="shared" ref="U1610:U1673" si="880">(E1610*(S1610-1))</f>
        <v>1520.939001095335</v>
      </c>
      <c r="V1610" s="177">
        <f t="shared" ref="V1610:V1673" si="881">(F1610*(R1610-1))</f>
        <v>57886.980535497416</v>
      </c>
      <c r="W1610" s="177">
        <f t="shared" ref="W1610:W1673" si="882">(D1610+U1610+V1610)</f>
        <v>266432.31320687273</v>
      </c>
      <c r="X1610" s="185">
        <f t="shared" ref="X1610:X1673" si="883">IF(VLOOKUP(A1610,AT$10:BC$190,10)=VLOOKUP(A1609,AT$10:BC$190,10),0,VLOOKUP(A1610,AT$10:BC$190,10))</f>
        <v>0</v>
      </c>
      <c r="Y1610" s="177">
        <f t="shared" ref="Y1610:Y1673" si="884">IF(X1610&gt;0,VLOOKUP(A1610,AT$12:AX$190,5),0)</f>
        <v>0</v>
      </c>
      <c r="Z1610" s="186">
        <f t="shared" ref="Z1610:Z1673" si="885">IF(X1610&gt;0,VLOOKUP($A1610,$AT$10:$AY$190,6),0)</f>
        <v>0</v>
      </c>
      <c r="AA1610" s="177">
        <f t="shared" si="866"/>
        <v>0</v>
      </c>
      <c r="AB1610" s="187">
        <f t="shared" si="867"/>
        <v>7.1215000000000001E-2</v>
      </c>
      <c r="AC1610" s="185">
        <f t="shared" ref="AC1610:AC1673" si="886">N1610</f>
        <v>18</v>
      </c>
      <c r="AD1610" s="185">
        <v>252</v>
      </c>
      <c r="AE1610" s="184">
        <f t="shared" si="870"/>
        <v>1.0049259150000001</v>
      </c>
      <c r="AF1610" s="177">
        <f t="shared" si="869"/>
        <v>1274.23997715</v>
      </c>
      <c r="AG1610" s="177">
        <f t="shared" ref="AG1610:AG1673" si="887">TRUNC((W1610*(AE1610-1)),8)</f>
        <v>1312.4229281099999</v>
      </c>
      <c r="AH1610" s="188">
        <f t="shared" si="868"/>
        <v>0</v>
      </c>
      <c r="AI1610" s="188"/>
      <c r="AJ1610" s="188"/>
      <c r="AK1610" s="188"/>
      <c r="AL1610" s="8"/>
      <c r="AM1610" s="8"/>
      <c r="AN1610" s="8"/>
      <c r="AO1610" s="8"/>
      <c r="AP1610" s="8"/>
      <c r="AQ1610" s="8"/>
      <c r="AR1610" s="5"/>
      <c r="AS1610" s="1"/>
      <c r="AT1610" s="8"/>
      <c r="AU1610" s="1"/>
      <c r="AV1610" s="1"/>
      <c r="AW1610" s="3"/>
      <c r="AX1610" s="3"/>
      <c r="AY1610" s="4"/>
      <c r="AZ1610" s="4"/>
      <c r="BA1610" s="4"/>
      <c r="BB1610" s="1"/>
      <c r="BC1610" s="1"/>
      <c r="BD1610" s="1"/>
      <c r="BE1610" s="1"/>
      <c r="BF1610" s="1"/>
      <c r="BG1610" s="1"/>
      <c r="BH1610" s="1"/>
      <c r="BI1610" s="1"/>
    </row>
    <row r="1611" spans="1:61" x14ac:dyDescent="0.2">
      <c r="A1611" s="125">
        <f t="shared" ref="A1611:A1674" si="888">(A1610+1)</f>
        <v>43502</v>
      </c>
      <c r="B1611" s="177">
        <f t="shared" si="873"/>
        <v>267835.5631881202</v>
      </c>
      <c r="C1611" s="3">
        <f t="shared" ref="C1611:C1674" si="889">B1611*135</f>
        <v>36157801.030396231</v>
      </c>
      <c r="D1611" s="177">
        <f t="shared" ref="D1611:D1674" si="890">TRUNC(IF(X1610&gt;0,VLOOKUP(A1610,$AT$12:$AU$190,2),D1610),8)</f>
        <v>207024.39367028</v>
      </c>
      <c r="E1611" s="177">
        <f t="shared" ref="E1611:E1674" si="891">IF(ISERROR(VLOOKUP(A1611,AZ$12:BB$174,2,FALSE)=TRUE),E1610,VLOOKUP(A1611,AZ$12:BB$174,2,FALSE))</f>
        <v>6095.4888451300003</v>
      </c>
      <c r="F1611" s="178">
        <f t="shared" si="874"/>
        <v>200928.90482515001</v>
      </c>
      <c r="G1611" s="179">
        <f t="shared" ref="G1611:G1674" si="892">IF(H1611=H1610,G1610,H1610)</f>
        <v>5092.97</v>
      </c>
      <c r="H1611" s="180">
        <f>IF(AND(N1611=1,N1610&gt;1),VLOOKUP(A1610,[1]Plan1!$CW$105:$CY$215,3),H1610)</f>
        <v>5100.6099999999997</v>
      </c>
      <c r="I1611" s="181">
        <f t="shared" si="875"/>
        <v>43415</v>
      </c>
      <c r="J1611" s="181">
        <f t="shared" ref="J1611:J1674" si="893">IF(X1610&gt;0,EDATE(A1611,-1),+J1610)</f>
        <v>43445</v>
      </c>
      <c r="K1611" s="182">
        <f t="shared" si="876"/>
        <v>1.5001070102511616E-3</v>
      </c>
      <c r="L1611" s="213">
        <f t="shared" ref="L1611:L1674" si="894">VLOOKUP(A1610,AZ$193:BA$372,2)</f>
        <v>43507</v>
      </c>
      <c r="M1611" s="183">
        <f t="shared" ref="M1611:M1674" si="895">IF(L1611=L1610,M1610,NETWORKDAYS(L1610,L1611,$AT$194:$AT$348)-1)</f>
        <v>22</v>
      </c>
      <c r="N1611" s="183">
        <f t="shared" si="877"/>
        <v>19</v>
      </c>
      <c r="O1611" s="177">
        <f t="shared" si="878"/>
        <v>1.00129541</v>
      </c>
      <c r="P1611" s="184">
        <f t="shared" si="872"/>
        <v>0.99789954999999997</v>
      </c>
      <c r="Q1611" s="184">
        <f t="shared" ref="Q1611:Q1674" si="896">IF(L1611&gt;L1610,Q1610*P1611,Q1610)</f>
        <v>1.2865180296474628</v>
      </c>
      <c r="R1611" s="177">
        <f t="shared" si="871"/>
        <v>1.28818459</v>
      </c>
      <c r="S1611" s="177">
        <f t="shared" ref="S1611:S1674" si="897">IF(AND(X1611&gt;0,MONTH(A1611)=S$9),R1611,S1610)</f>
        <v>1.24951879</v>
      </c>
      <c r="T1611" s="177">
        <f t="shared" si="879"/>
        <v>258680.86987937</v>
      </c>
      <c r="U1611" s="177">
        <f t="shared" si="880"/>
        <v>1520.939001095335</v>
      </c>
      <c r="V1611" s="177">
        <f t="shared" si="881"/>
        <v>57904.614056184866</v>
      </c>
      <c r="W1611" s="177">
        <f t="shared" si="882"/>
        <v>266449.94672756019</v>
      </c>
      <c r="X1611" s="185">
        <f t="shared" si="883"/>
        <v>0</v>
      </c>
      <c r="Y1611" s="177">
        <f t="shared" si="884"/>
        <v>0</v>
      </c>
      <c r="Z1611" s="186">
        <f t="shared" si="885"/>
        <v>0</v>
      </c>
      <c r="AA1611" s="177">
        <f t="shared" ref="AA1611:AA1674" si="898">IF(Z1611&gt;0,TRUNC(Z1611*T1611,8),0)</f>
        <v>0</v>
      </c>
      <c r="AB1611" s="187">
        <f t="shared" ref="AB1611:AB1674" si="899">(AB1610)</f>
        <v>7.1215000000000001E-2</v>
      </c>
      <c r="AC1611" s="185">
        <f t="shared" si="886"/>
        <v>19</v>
      </c>
      <c r="AD1611" s="185">
        <v>252</v>
      </c>
      <c r="AE1611" s="184">
        <f t="shared" si="870"/>
        <v>1.0052002879999999</v>
      </c>
      <c r="AF1611" s="177">
        <f t="shared" si="869"/>
        <v>1345.2150234600001</v>
      </c>
      <c r="AG1611" s="177">
        <f t="shared" si="887"/>
        <v>1385.61646056</v>
      </c>
      <c r="AH1611" s="188">
        <f t="shared" ref="AH1611:AH1674" si="900">IF(AA1611&gt;0,AA1611+AF1611,0)</f>
        <v>0</v>
      </c>
      <c r="AI1611" s="188"/>
      <c r="AJ1611" s="188"/>
      <c r="AK1611" s="188"/>
      <c r="AL1611" s="8"/>
      <c r="AM1611" s="8"/>
      <c r="AN1611" s="8"/>
      <c r="AO1611" s="8"/>
      <c r="AP1611" s="8"/>
      <c r="AQ1611" s="8"/>
      <c r="AR1611" s="5"/>
      <c r="AS1611" s="1"/>
      <c r="AT1611" s="8"/>
      <c r="AU1611" s="1"/>
      <c r="AV1611" s="1"/>
      <c r="AW1611" s="3"/>
      <c r="AX1611" s="3"/>
      <c r="AY1611" s="4"/>
      <c r="AZ1611" s="4"/>
      <c r="BA1611" s="4"/>
      <c r="BB1611" s="1"/>
      <c r="BC1611" s="1"/>
      <c r="BD1611" s="1"/>
      <c r="BE1611" s="1"/>
      <c r="BF1611" s="1"/>
      <c r="BG1611" s="1"/>
      <c r="BH1611" s="1"/>
      <c r="BI1611" s="1"/>
    </row>
    <row r="1612" spans="1:61" x14ac:dyDescent="0.2">
      <c r="A1612" s="125">
        <f t="shared" si="888"/>
        <v>43503</v>
      </c>
      <c r="B1612" s="177">
        <f t="shared" si="873"/>
        <v>267926.42367677577</v>
      </c>
      <c r="C1612" s="3">
        <f t="shared" si="889"/>
        <v>36170067.196364731</v>
      </c>
      <c r="D1612" s="177">
        <f t="shared" si="890"/>
        <v>207024.39367028</v>
      </c>
      <c r="E1612" s="177">
        <f t="shared" si="891"/>
        <v>6095.4888451300003</v>
      </c>
      <c r="F1612" s="178">
        <f t="shared" si="874"/>
        <v>200928.90482515001</v>
      </c>
      <c r="G1612" s="179">
        <f t="shared" si="892"/>
        <v>5092.97</v>
      </c>
      <c r="H1612" s="180">
        <f>IF(AND(N1612=1,N1611&gt;1),VLOOKUP(A1611,[1]Plan1!$CW$105:$CY$215,3),H1611)</f>
        <v>5100.6099999999997</v>
      </c>
      <c r="I1612" s="181">
        <f t="shared" si="875"/>
        <v>43415</v>
      </c>
      <c r="J1612" s="181">
        <f t="shared" si="893"/>
        <v>43445</v>
      </c>
      <c r="K1612" s="182">
        <f t="shared" si="876"/>
        <v>1.5001070102511616E-3</v>
      </c>
      <c r="L1612" s="213">
        <f t="shared" si="894"/>
        <v>43507</v>
      </c>
      <c r="M1612" s="183">
        <f t="shared" si="895"/>
        <v>22</v>
      </c>
      <c r="N1612" s="183">
        <f t="shared" si="877"/>
        <v>20</v>
      </c>
      <c r="O1612" s="177">
        <f t="shared" si="878"/>
        <v>1.0013636400000001</v>
      </c>
      <c r="P1612" s="184">
        <f t="shared" si="872"/>
        <v>0.99789954999999997</v>
      </c>
      <c r="Q1612" s="184">
        <f t="shared" si="896"/>
        <v>1.2865180296474628</v>
      </c>
      <c r="R1612" s="177">
        <f t="shared" si="871"/>
        <v>1.2882723700000001</v>
      </c>
      <c r="S1612" s="177">
        <f t="shared" si="897"/>
        <v>1.24951879</v>
      </c>
      <c r="T1612" s="177">
        <f t="shared" si="879"/>
        <v>258680.86987937</v>
      </c>
      <c r="U1612" s="177">
        <f t="shared" si="880"/>
        <v>1520.939001095335</v>
      </c>
      <c r="V1612" s="177">
        <f t="shared" si="881"/>
        <v>57922.251595450442</v>
      </c>
      <c r="W1612" s="177">
        <f t="shared" si="882"/>
        <v>266467.58426682575</v>
      </c>
      <c r="X1612" s="185">
        <f t="shared" si="883"/>
        <v>0</v>
      </c>
      <c r="Y1612" s="177">
        <f t="shared" si="884"/>
        <v>0</v>
      </c>
      <c r="Z1612" s="186">
        <f t="shared" si="885"/>
        <v>0</v>
      </c>
      <c r="AA1612" s="177">
        <f t="shared" si="898"/>
        <v>0</v>
      </c>
      <c r="AB1612" s="187">
        <f t="shared" si="899"/>
        <v>7.1215000000000001E-2</v>
      </c>
      <c r="AC1612" s="185">
        <f t="shared" si="886"/>
        <v>20</v>
      </c>
      <c r="AD1612" s="185">
        <v>252</v>
      </c>
      <c r="AE1612" s="184">
        <f t="shared" si="870"/>
        <v>1.005474735</v>
      </c>
      <c r="AF1612" s="177">
        <f t="shared" si="869"/>
        <v>1416.20921215</v>
      </c>
      <c r="AG1612" s="177">
        <f t="shared" si="887"/>
        <v>1458.8394099499999</v>
      </c>
      <c r="AH1612" s="188">
        <f t="shared" si="900"/>
        <v>0</v>
      </c>
      <c r="AI1612" s="188"/>
      <c r="AJ1612" s="188"/>
      <c r="AK1612" s="188"/>
      <c r="AL1612" s="8"/>
      <c r="AM1612" s="8"/>
      <c r="AN1612" s="8"/>
      <c r="AO1612" s="8"/>
      <c r="AP1612" s="8"/>
      <c r="AQ1612" s="8"/>
      <c r="AR1612" s="5"/>
      <c r="AS1612" s="1"/>
      <c r="AT1612" s="8"/>
      <c r="AU1612" s="1"/>
      <c r="AV1612" s="1"/>
      <c r="AW1612" s="3"/>
      <c r="AX1612" s="3"/>
      <c r="AY1612" s="4"/>
      <c r="AZ1612" s="4"/>
      <c r="BA1612" s="4"/>
      <c r="BB1612" s="1"/>
      <c r="BC1612" s="1"/>
      <c r="BD1612" s="1"/>
      <c r="BE1612" s="1"/>
      <c r="BF1612" s="1"/>
      <c r="BG1612" s="1"/>
      <c r="BH1612" s="1"/>
      <c r="BI1612" s="1"/>
    </row>
    <row r="1613" spans="1:61" x14ac:dyDescent="0.2">
      <c r="A1613" s="125">
        <f t="shared" si="888"/>
        <v>43504</v>
      </c>
      <c r="B1613" s="177">
        <f t="shared" si="873"/>
        <v>268017.3138329513</v>
      </c>
      <c r="C1613" s="3">
        <f t="shared" si="889"/>
        <v>36182337.367448427</v>
      </c>
      <c r="D1613" s="177">
        <f t="shared" si="890"/>
        <v>207024.39367028</v>
      </c>
      <c r="E1613" s="177">
        <f t="shared" si="891"/>
        <v>6095.4888451300003</v>
      </c>
      <c r="F1613" s="178">
        <f t="shared" si="874"/>
        <v>200928.90482515001</v>
      </c>
      <c r="G1613" s="179">
        <f t="shared" si="892"/>
        <v>5092.97</v>
      </c>
      <c r="H1613" s="180">
        <f>IF(AND(N1613=1,N1612&gt;1),VLOOKUP(A1612,[1]Plan1!$CW$105:$CY$215,3),H1612)</f>
        <v>5100.6099999999997</v>
      </c>
      <c r="I1613" s="181">
        <f t="shared" si="875"/>
        <v>43415</v>
      </c>
      <c r="J1613" s="181">
        <f t="shared" si="893"/>
        <v>43445</v>
      </c>
      <c r="K1613" s="182">
        <f t="shared" si="876"/>
        <v>1.5001070102511616E-3</v>
      </c>
      <c r="L1613" s="213">
        <f t="shared" si="894"/>
        <v>43507</v>
      </c>
      <c r="M1613" s="183">
        <f t="shared" si="895"/>
        <v>22</v>
      </c>
      <c r="N1613" s="183">
        <f t="shared" si="877"/>
        <v>21</v>
      </c>
      <c r="O1613" s="177">
        <f t="shared" si="878"/>
        <v>1.00143187</v>
      </c>
      <c r="P1613" s="184">
        <f t="shared" si="872"/>
        <v>0.99789954999999997</v>
      </c>
      <c r="Q1613" s="184">
        <f t="shared" si="896"/>
        <v>1.2865180296474628</v>
      </c>
      <c r="R1613" s="177">
        <f t="shared" si="871"/>
        <v>1.2883601499999999</v>
      </c>
      <c r="S1613" s="177">
        <f t="shared" si="897"/>
        <v>1.24951879</v>
      </c>
      <c r="T1613" s="177">
        <f t="shared" si="879"/>
        <v>258680.86987937</v>
      </c>
      <c r="U1613" s="177">
        <f t="shared" si="880"/>
        <v>1520.939001095335</v>
      </c>
      <c r="V1613" s="177">
        <f t="shared" si="881"/>
        <v>57939.889134715966</v>
      </c>
      <c r="W1613" s="177">
        <f t="shared" si="882"/>
        <v>266485.22180609131</v>
      </c>
      <c r="X1613" s="185">
        <f t="shared" si="883"/>
        <v>0</v>
      </c>
      <c r="Y1613" s="177">
        <f t="shared" si="884"/>
        <v>0</v>
      </c>
      <c r="Z1613" s="186">
        <f t="shared" si="885"/>
        <v>0</v>
      </c>
      <c r="AA1613" s="177">
        <f t="shared" si="898"/>
        <v>0</v>
      </c>
      <c r="AB1613" s="187">
        <f t="shared" si="899"/>
        <v>7.1215000000000001E-2</v>
      </c>
      <c r="AC1613" s="185">
        <f t="shared" si="886"/>
        <v>21</v>
      </c>
      <c r="AD1613" s="185">
        <v>252</v>
      </c>
      <c r="AE1613" s="184">
        <f t="shared" si="870"/>
        <v>1.005749257</v>
      </c>
      <c r="AF1613" s="177">
        <f t="shared" si="869"/>
        <v>1487.2228019199999</v>
      </c>
      <c r="AG1613" s="177">
        <f t="shared" si="887"/>
        <v>1532.09202686</v>
      </c>
      <c r="AH1613" s="188">
        <f t="shared" si="900"/>
        <v>0</v>
      </c>
      <c r="AI1613" s="188"/>
      <c r="AJ1613" s="188"/>
      <c r="AK1613" s="188"/>
      <c r="AL1613" s="8"/>
      <c r="AM1613" s="8"/>
      <c r="AN1613" s="8"/>
      <c r="AO1613" s="8"/>
      <c r="AP1613" s="8"/>
      <c r="AQ1613" s="8"/>
      <c r="AR1613" s="5"/>
      <c r="AS1613" s="1"/>
      <c r="AT1613" s="8"/>
      <c r="AU1613" s="1"/>
      <c r="AV1613" s="1"/>
      <c r="AW1613" s="3"/>
      <c r="AX1613" s="3"/>
      <c r="AY1613" s="4"/>
      <c r="AZ1613" s="4"/>
      <c r="BA1613" s="4"/>
      <c r="BB1613" s="1"/>
      <c r="BC1613" s="1"/>
      <c r="BD1613" s="1"/>
      <c r="BE1613" s="1"/>
      <c r="BF1613" s="1"/>
      <c r="BG1613" s="1"/>
      <c r="BH1613" s="1"/>
      <c r="BI1613" s="1"/>
    </row>
    <row r="1614" spans="1:61" x14ac:dyDescent="0.2">
      <c r="A1614" s="125">
        <f t="shared" si="888"/>
        <v>43505</v>
      </c>
      <c r="B1614" s="177">
        <f t="shared" si="873"/>
        <v>268108.23366062687</v>
      </c>
      <c r="C1614" s="3">
        <f t="shared" si="889"/>
        <v>36194611.544184625</v>
      </c>
      <c r="D1614" s="177">
        <f t="shared" si="890"/>
        <v>207024.39367028</v>
      </c>
      <c r="E1614" s="177">
        <f t="shared" si="891"/>
        <v>6095.4888451300003</v>
      </c>
      <c r="F1614" s="178">
        <f t="shared" si="874"/>
        <v>200928.90482515001</v>
      </c>
      <c r="G1614" s="179">
        <f t="shared" si="892"/>
        <v>5092.97</v>
      </c>
      <c r="H1614" s="180">
        <f>IF(AND(N1614=1,N1613&gt;1),VLOOKUP(A1613,[1]Plan1!$CW$105:$CY$215,3),H1613)</f>
        <v>5100.6099999999997</v>
      </c>
      <c r="I1614" s="181">
        <f t="shared" si="875"/>
        <v>43415</v>
      </c>
      <c r="J1614" s="181">
        <f t="shared" si="893"/>
        <v>43445</v>
      </c>
      <c r="K1614" s="182">
        <f t="shared" si="876"/>
        <v>1.5001070102511616E-3</v>
      </c>
      <c r="L1614" s="213">
        <f t="shared" si="894"/>
        <v>43507</v>
      </c>
      <c r="M1614" s="183">
        <f t="shared" si="895"/>
        <v>22</v>
      </c>
      <c r="N1614" s="183">
        <f t="shared" si="877"/>
        <v>22</v>
      </c>
      <c r="O1614" s="177">
        <f t="shared" si="878"/>
        <v>1.0015000999999999</v>
      </c>
      <c r="P1614" s="184">
        <f t="shared" si="872"/>
        <v>0.99789954999999997</v>
      </c>
      <c r="Q1614" s="184">
        <f t="shared" si="896"/>
        <v>1.2865180296474628</v>
      </c>
      <c r="R1614" s="177">
        <f t="shared" si="871"/>
        <v>1.28844793</v>
      </c>
      <c r="S1614" s="177">
        <f t="shared" si="897"/>
        <v>1.24951879</v>
      </c>
      <c r="T1614" s="177">
        <f t="shared" si="879"/>
        <v>258680.86987937</v>
      </c>
      <c r="U1614" s="177">
        <f t="shared" si="880"/>
        <v>1520.939001095335</v>
      </c>
      <c r="V1614" s="177">
        <f t="shared" si="881"/>
        <v>57957.526673981534</v>
      </c>
      <c r="W1614" s="177">
        <f t="shared" si="882"/>
        <v>266502.85934535688</v>
      </c>
      <c r="X1614" s="185">
        <f t="shared" si="883"/>
        <v>0</v>
      </c>
      <c r="Y1614" s="177">
        <f t="shared" si="884"/>
        <v>0</v>
      </c>
      <c r="Z1614" s="186">
        <f t="shared" si="885"/>
        <v>0</v>
      </c>
      <c r="AA1614" s="177">
        <f t="shared" si="898"/>
        <v>0</v>
      </c>
      <c r="AB1614" s="187">
        <f t="shared" si="899"/>
        <v>7.1215000000000001E-2</v>
      </c>
      <c r="AC1614" s="185">
        <f t="shared" si="886"/>
        <v>22</v>
      </c>
      <c r="AD1614" s="185">
        <v>252</v>
      </c>
      <c r="AE1614" s="184">
        <f t="shared" si="870"/>
        <v>1.0060238539999999</v>
      </c>
      <c r="AF1614" s="177">
        <f t="shared" si="869"/>
        <v>1558.2557927400001</v>
      </c>
      <c r="AG1614" s="177">
        <f t="shared" si="887"/>
        <v>1605.3743152699999</v>
      </c>
      <c r="AH1614" s="188">
        <f t="shared" si="900"/>
        <v>0</v>
      </c>
      <c r="AI1614" s="188"/>
      <c r="AJ1614" s="188"/>
      <c r="AK1614" s="188"/>
      <c r="AL1614" s="8"/>
      <c r="AM1614" s="8"/>
      <c r="AN1614" s="8"/>
      <c r="AO1614" s="8"/>
      <c r="AP1614" s="8"/>
      <c r="AQ1614" s="8"/>
      <c r="AR1614" s="5"/>
      <c r="AS1614" s="1"/>
      <c r="AT1614" s="8"/>
      <c r="AU1614" s="1"/>
      <c r="AV1614" s="1"/>
      <c r="AW1614" s="3"/>
      <c r="AX1614" s="3"/>
      <c r="AY1614" s="4"/>
      <c r="AZ1614" s="4"/>
      <c r="BA1614" s="4"/>
      <c r="BB1614" s="1"/>
      <c r="BC1614" s="1"/>
      <c r="BD1614" s="1"/>
      <c r="BE1614" s="1"/>
      <c r="BF1614" s="1"/>
      <c r="BG1614" s="1"/>
      <c r="BH1614" s="1"/>
      <c r="BI1614" s="1"/>
    </row>
    <row r="1615" spans="1:61" x14ac:dyDescent="0.2">
      <c r="A1615" s="125">
        <f t="shared" si="888"/>
        <v>43506</v>
      </c>
      <c r="B1615" s="177">
        <f t="shared" si="873"/>
        <v>268108.23366062687</v>
      </c>
      <c r="C1615" s="3">
        <f t="shared" si="889"/>
        <v>36194611.544184625</v>
      </c>
      <c r="D1615" s="177">
        <f t="shared" si="890"/>
        <v>207024.39367028</v>
      </c>
      <c r="E1615" s="177">
        <f t="shared" si="891"/>
        <v>6095.4888451300003</v>
      </c>
      <c r="F1615" s="178">
        <f t="shared" si="874"/>
        <v>200928.90482515001</v>
      </c>
      <c r="G1615" s="179">
        <f t="shared" si="892"/>
        <v>5092.97</v>
      </c>
      <c r="H1615" s="180">
        <f>IF(AND(N1615=1,N1614&gt;1),VLOOKUP(A1614,[1]Plan1!$CW$105:$CY$215,3),H1614)</f>
        <v>5100.6099999999997</v>
      </c>
      <c r="I1615" s="181">
        <f t="shared" si="875"/>
        <v>43415</v>
      </c>
      <c r="J1615" s="181">
        <f t="shared" si="893"/>
        <v>43445</v>
      </c>
      <c r="K1615" s="182">
        <f t="shared" si="876"/>
        <v>1.5001070102511616E-3</v>
      </c>
      <c r="L1615" s="213">
        <f t="shared" si="894"/>
        <v>43507</v>
      </c>
      <c r="M1615" s="183">
        <f t="shared" si="895"/>
        <v>22</v>
      </c>
      <c r="N1615" s="183">
        <f t="shared" si="877"/>
        <v>22</v>
      </c>
      <c r="O1615" s="177">
        <f t="shared" si="878"/>
        <v>1.0015000999999999</v>
      </c>
      <c r="P1615" s="184">
        <f t="shared" si="872"/>
        <v>0.99789954999999997</v>
      </c>
      <c r="Q1615" s="184">
        <f t="shared" si="896"/>
        <v>1.2865180296474628</v>
      </c>
      <c r="R1615" s="177">
        <f t="shared" si="871"/>
        <v>1.28844793</v>
      </c>
      <c r="S1615" s="177">
        <f t="shared" si="897"/>
        <v>1.24951879</v>
      </c>
      <c r="T1615" s="177">
        <f t="shared" si="879"/>
        <v>258680.86987937</v>
      </c>
      <c r="U1615" s="177">
        <f t="shared" si="880"/>
        <v>1520.939001095335</v>
      </c>
      <c r="V1615" s="177">
        <f t="shared" si="881"/>
        <v>57957.526673981534</v>
      </c>
      <c r="W1615" s="177">
        <f t="shared" si="882"/>
        <v>266502.85934535688</v>
      </c>
      <c r="X1615" s="185">
        <f t="shared" si="883"/>
        <v>0</v>
      </c>
      <c r="Y1615" s="177">
        <f t="shared" si="884"/>
        <v>0</v>
      </c>
      <c r="Z1615" s="186">
        <f t="shared" si="885"/>
        <v>0</v>
      </c>
      <c r="AA1615" s="177">
        <f t="shared" si="898"/>
        <v>0</v>
      </c>
      <c r="AB1615" s="187">
        <f t="shared" si="899"/>
        <v>7.1215000000000001E-2</v>
      </c>
      <c r="AC1615" s="185">
        <f t="shared" si="886"/>
        <v>22</v>
      </c>
      <c r="AD1615" s="185">
        <v>252</v>
      </c>
      <c r="AE1615" s="184">
        <f t="shared" si="870"/>
        <v>1.0060238539999999</v>
      </c>
      <c r="AF1615" s="177">
        <f t="shared" ref="AF1615:AF1656" si="901">TRUNC((T1615*(AE1615-1)),8)</f>
        <v>1558.2557927400001</v>
      </c>
      <c r="AG1615" s="177">
        <f t="shared" si="887"/>
        <v>1605.3743152699999</v>
      </c>
      <c r="AH1615" s="188">
        <f t="shared" si="900"/>
        <v>0</v>
      </c>
      <c r="AI1615" s="188"/>
      <c r="AJ1615" s="188"/>
      <c r="AK1615" s="188"/>
      <c r="AL1615" s="8"/>
      <c r="AM1615" s="8"/>
      <c r="AN1615" s="8"/>
      <c r="AO1615" s="8"/>
      <c r="AP1615" s="8"/>
      <c r="AQ1615" s="8"/>
      <c r="AR1615" s="5"/>
      <c r="AS1615" s="1"/>
      <c r="AT1615" s="8"/>
      <c r="AU1615" s="1"/>
      <c r="AV1615" s="1"/>
      <c r="AW1615" s="3"/>
      <c r="AX1615" s="3"/>
      <c r="AY1615" s="4"/>
      <c r="AZ1615" s="4"/>
      <c r="BA1615" s="4"/>
      <c r="BB1615" s="1"/>
      <c r="BC1615" s="1"/>
      <c r="BD1615" s="1"/>
      <c r="BE1615" s="1"/>
      <c r="BF1615" s="1"/>
      <c r="BG1615" s="1"/>
      <c r="BH1615" s="1"/>
      <c r="BI1615" s="1"/>
    </row>
    <row r="1616" spans="1:61" x14ac:dyDescent="0.2">
      <c r="A1616" s="125">
        <f t="shared" si="888"/>
        <v>43507</v>
      </c>
      <c r="B1616" s="177">
        <f t="shared" si="873"/>
        <v>268108.23366062687</v>
      </c>
      <c r="C1616" s="3">
        <f t="shared" si="889"/>
        <v>36194611.544184625</v>
      </c>
      <c r="D1616" s="177">
        <f t="shared" si="890"/>
        <v>207024.39367028</v>
      </c>
      <c r="E1616" s="177">
        <f t="shared" si="891"/>
        <v>6095.4888451300003</v>
      </c>
      <c r="F1616" s="178">
        <f t="shared" si="874"/>
        <v>200928.90482515001</v>
      </c>
      <c r="G1616" s="179">
        <f t="shared" si="892"/>
        <v>5092.97</v>
      </c>
      <c r="H1616" s="180">
        <f>IF(AND(N1616=1,N1615&gt;1),VLOOKUP(A1615,[1]Plan1!$CW$105:$CY$215,3),H1615)</f>
        <v>5100.6099999999997</v>
      </c>
      <c r="I1616" s="181">
        <f t="shared" si="875"/>
        <v>43415</v>
      </c>
      <c r="J1616" s="181">
        <f t="shared" si="893"/>
        <v>43445</v>
      </c>
      <c r="K1616" s="182">
        <f t="shared" si="876"/>
        <v>1.5001070102511616E-3</v>
      </c>
      <c r="L1616" s="213">
        <f t="shared" si="894"/>
        <v>43507</v>
      </c>
      <c r="M1616" s="183">
        <f t="shared" si="895"/>
        <v>22</v>
      </c>
      <c r="N1616" s="183">
        <f t="shared" si="877"/>
        <v>22</v>
      </c>
      <c r="O1616" s="177">
        <f t="shared" si="878"/>
        <v>1.0015000999999999</v>
      </c>
      <c r="P1616" s="184">
        <f t="shared" si="872"/>
        <v>0.99789954999999997</v>
      </c>
      <c r="Q1616" s="184">
        <f t="shared" si="896"/>
        <v>1.2865180296474628</v>
      </c>
      <c r="R1616" s="177">
        <f t="shared" si="871"/>
        <v>1.28844793</v>
      </c>
      <c r="S1616" s="177">
        <f t="shared" si="897"/>
        <v>1.24951879</v>
      </c>
      <c r="T1616" s="177">
        <f t="shared" si="879"/>
        <v>258680.86987937</v>
      </c>
      <c r="U1616" s="177">
        <f t="shared" si="880"/>
        <v>1520.939001095335</v>
      </c>
      <c r="V1616" s="177">
        <f t="shared" si="881"/>
        <v>57957.526673981534</v>
      </c>
      <c r="W1616" s="177">
        <f t="shared" si="882"/>
        <v>266502.85934535688</v>
      </c>
      <c r="X1616" s="185">
        <f t="shared" si="883"/>
        <v>53</v>
      </c>
      <c r="Y1616" s="177">
        <f t="shared" si="884"/>
        <v>2955.2732196400002</v>
      </c>
      <c r="Z1616" s="186">
        <f t="shared" si="885"/>
        <v>1.4274999999999999E-2</v>
      </c>
      <c r="AA1616" s="177">
        <f t="shared" si="898"/>
        <v>3692.66941752</v>
      </c>
      <c r="AB1616" s="187">
        <f t="shared" si="899"/>
        <v>7.1215000000000001E-2</v>
      </c>
      <c r="AC1616" s="185">
        <f t="shared" si="886"/>
        <v>22</v>
      </c>
      <c r="AD1616" s="185">
        <v>252</v>
      </c>
      <c r="AE1616" s="184">
        <f t="shared" si="870"/>
        <v>1.0060238539999999</v>
      </c>
      <c r="AF1616" s="177">
        <f t="shared" si="901"/>
        <v>1558.2557927400001</v>
      </c>
      <c r="AG1616" s="177">
        <f t="shared" si="887"/>
        <v>1605.3743152699999</v>
      </c>
      <c r="AH1616" s="188">
        <f t="shared" si="900"/>
        <v>5250.9252102600003</v>
      </c>
      <c r="AI1616" s="188"/>
      <c r="AJ1616" s="188"/>
      <c r="AK1616" s="188"/>
      <c r="AL1616" s="8"/>
      <c r="AM1616" s="8"/>
      <c r="AN1616" s="8"/>
      <c r="AO1616" s="8"/>
      <c r="AP1616" s="8"/>
      <c r="AQ1616" s="8"/>
      <c r="AR1616" s="5"/>
      <c r="AS1616" s="1"/>
      <c r="AT1616" s="8"/>
      <c r="AU1616" s="1"/>
      <c r="AV1616" s="1"/>
      <c r="AW1616" s="3"/>
      <c r="AX1616" s="3"/>
      <c r="AY1616" s="4"/>
      <c r="AZ1616" s="4"/>
      <c r="BA1616" s="4"/>
      <c r="BB1616" s="1"/>
      <c r="BC1616" s="1"/>
      <c r="BD1616" s="1"/>
      <c r="BE1616" s="1"/>
      <c r="BF1616" s="1"/>
      <c r="BG1616" s="1"/>
      <c r="BH1616" s="1"/>
      <c r="BI1616" s="1"/>
    </row>
    <row r="1617" spans="1:61" x14ac:dyDescent="0.2">
      <c r="A1617" s="125">
        <f t="shared" si="888"/>
        <v>43508</v>
      </c>
      <c r="B1617" s="177">
        <f t="shared" si="873"/>
        <v>262927.90316282929</v>
      </c>
      <c r="C1617" s="3">
        <f t="shared" si="889"/>
        <v>35495266.926981956</v>
      </c>
      <c r="D1617" s="177">
        <f t="shared" si="890"/>
        <v>204069.12045064001</v>
      </c>
      <c r="E1617" s="177">
        <f t="shared" si="891"/>
        <v>3140.2156254900001</v>
      </c>
      <c r="F1617" s="178">
        <f t="shared" si="874"/>
        <v>200928.90482515001</v>
      </c>
      <c r="G1617" s="179">
        <f t="shared" si="892"/>
        <v>5100.6099999999997</v>
      </c>
      <c r="H1617" s="180">
        <f>IF(AND(N1617=1,N1616&gt;1),VLOOKUP(A1616,[1]Plan1!$CW$105:$CY$215,3),H1616)</f>
        <v>5116.93</v>
      </c>
      <c r="I1617" s="181">
        <f t="shared" si="875"/>
        <v>43446</v>
      </c>
      <c r="J1617" s="181">
        <f t="shared" si="893"/>
        <v>43477</v>
      </c>
      <c r="K1617" s="182">
        <f t="shared" si="876"/>
        <v>3.199617300675861E-3</v>
      </c>
      <c r="L1617" s="213">
        <f t="shared" si="894"/>
        <v>43535</v>
      </c>
      <c r="M1617" s="183">
        <f t="shared" si="895"/>
        <v>18</v>
      </c>
      <c r="N1617" s="183">
        <f t="shared" si="877"/>
        <v>1</v>
      </c>
      <c r="O1617" s="177">
        <f t="shared" si="878"/>
        <v>1.0001774800000001</v>
      </c>
      <c r="P1617" s="184">
        <f t="shared" si="872"/>
        <v>1.0015000999999999</v>
      </c>
      <c r="Q1617" s="184">
        <f t="shared" si="896"/>
        <v>1.2884479353437368</v>
      </c>
      <c r="R1617" s="177">
        <f t="shared" si="871"/>
        <v>1.2886766000000001</v>
      </c>
      <c r="S1617" s="177">
        <f t="shared" si="897"/>
        <v>1.24951879</v>
      </c>
      <c r="T1617" s="177">
        <f t="shared" si="879"/>
        <v>254988.20046184</v>
      </c>
      <c r="U1617" s="177">
        <f t="shared" si="880"/>
        <v>783.54280321135798</v>
      </c>
      <c r="V1617" s="177">
        <f t="shared" si="881"/>
        <v>58003.473086647908</v>
      </c>
      <c r="W1617" s="177">
        <f t="shared" si="882"/>
        <v>262856.13634049927</v>
      </c>
      <c r="X1617" s="185">
        <f t="shared" si="883"/>
        <v>0</v>
      </c>
      <c r="Y1617" s="177">
        <f t="shared" si="884"/>
        <v>0</v>
      </c>
      <c r="Z1617" s="186">
        <f t="shared" si="885"/>
        <v>0</v>
      </c>
      <c r="AA1617" s="177">
        <f t="shared" si="898"/>
        <v>0</v>
      </c>
      <c r="AB1617" s="187">
        <f t="shared" si="899"/>
        <v>7.1215000000000001E-2</v>
      </c>
      <c r="AC1617" s="185">
        <f t="shared" si="886"/>
        <v>1</v>
      </c>
      <c r="AD1617" s="185">
        <v>252</v>
      </c>
      <c r="AE1617" s="184">
        <f t="shared" si="870"/>
        <v>1.000273027</v>
      </c>
      <c r="AF1617" s="177">
        <f t="shared" si="901"/>
        <v>69.618663400000003</v>
      </c>
      <c r="AG1617" s="177">
        <f t="shared" si="887"/>
        <v>71.766822329999997</v>
      </c>
      <c r="AH1617" s="188">
        <f t="shared" si="900"/>
        <v>0</v>
      </c>
      <c r="AI1617" s="188"/>
      <c r="AJ1617" s="188"/>
      <c r="AK1617" s="188"/>
      <c r="AL1617" s="8"/>
      <c r="AM1617" s="8"/>
      <c r="AN1617" s="8"/>
      <c r="AO1617" s="8"/>
      <c r="AP1617" s="8"/>
      <c r="AQ1617" s="8"/>
      <c r="AR1617" s="5"/>
      <c r="AS1617" s="1"/>
      <c r="AT1617" s="8"/>
      <c r="AU1617" s="1"/>
      <c r="AV1617" s="1"/>
      <c r="AW1617" s="3"/>
      <c r="AX1617" s="3"/>
      <c r="AY1617" s="4"/>
      <c r="AZ1617" s="4"/>
      <c r="BA1617" s="4"/>
      <c r="BB1617" s="1"/>
      <c r="BC1617" s="1"/>
      <c r="BD1617" s="1"/>
      <c r="BE1617" s="1"/>
      <c r="BF1617" s="1"/>
      <c r="BG1617" s="1"/>
      <c r="BH1617" s="1"/>
      <c r="BI1617" s="1"/>
    </row>
    <row r="1618" spans="1:61" x14ac:dyDescent="0.2">
      <c r="A1618" s="125">
        <f t="shared" si="888"/>
        <v>43509</v>
      </c>
      <c r="B1618" s="177">
        <f t="shared" si="873"/>
        <v>263045.67326702992</v>
      </c>
      <c r="C1618" s="3">
        <f t="shared" si="889"/>
        <v>35511165.891049042</v>
      </c>
      <c r="D1618" s="177">
        <f t="shared" si="890"/>
        <v>204069.12045064001</v>
      </c>
      <c r="E1618" s="177">
        <f t="shared" si="891"/>
        <v>3140.2156254900001</v>
      </c>
      <c r="F1618" s="178">
        <f t="shared" si="874"/>
        <v>200928.90482515001</v>
      </c>
      <c r="G1618" s="179">
        <f t="shared" si="892"/>
        <v>5100.6099999999997</v>
      </c>
      <c r="H1618" s="180">
        <f>IF(AND(N1618=1,N1617&gt;1),VLOOKUP(A1617,[1]Plan1!$CW$105:$CY$215,3),H1617)</f>
        <v>5116.93</v>
      </c>
      <c r="I1618" s="181">
        <f t="shared" si="875"/>
        <v>43446</v>
      </c>
      <c r="J1618" s="181">
        <f t="shared" si="893"/>
        <v>43477</v>
      </c>
      <c r="K1618" s="182">
        <f t="shared" si="876"/>
        <v>3.199617300675861E-3</v>
      </c>
      <c r="L1618" s="213">
        <f t="shared" si="894"/>
        <v>43535</v>
      </c>
      <c r="M1618" s="183">
        <f t="shared" si="895"/>
        <v>18</v>
      </c>
      <c r="N1618" s="183">
        <f t="shared" si="877"/>
        <v>2</v>
      </c>
      <c r="O1618" s="177">
        <f t="shared" si="878"/>
        <v>1.0003550000000001</v>
      </c>
      <c r="P1618" s="184">
        <f t="shared" si="872"/>
        <v>1.0015000999999999</v>
      </c>
      <c r="Q1618" s="184">
        <f t="shared" si="896"/>
        <v>1.2884479353437368</v>
      </c>
      <c r="R1618" s="177">
        <f t="shared" si="871"/>
        <v>1.28890533</v>
      </c>
      <c r="S1618" s="177">
        <f t="shared" si="897"/>
        <v>1.24951879</v>
      </c>
      <c r="T1618" s="177">
        <f t="shared" si="879"/>
        <v>254988.20046184</v>
      </c>
      <c r="U1618" s="177">
        <f t="shared" si="880"/>
        <v>783.54280321135798</v>
      </c>
      <c r="V1618" s="177">
        <f t="shared" si="881"/>
        <v>58049.431555048548</v>
      </c>
      <c r="W1618" s="177">
        <f t="shared" si="882"/>
        <v>262902.09480889991</v>
      </c>
      <c r="X1618" s="185">
        <f t="shared" si="883"/>
        <v>0</v>
      </c>
      <c r="Y1618" s="177">
        <f t="shared" si="884"/>
        <v>0</v>
      </c>
      <c r="Z1618" s="186">
        <f t="shared" si="885"/>
        <v>0</v>
      </c>
      <c r="AA1618" s="177">
        <f t="shared" si="898"/>
        <v>0</v>
      </c>
      <c r="AB1618" s="187">
        <f t="shared" si="899"/>
        <v>7.1215000000000001E-2</v>
      </c>
      <c r="AC1618" s="185">
        <f t="shared" si="886"/>
        <v>2</v>
      </c>
      <c r="AD1618" s="185">
        <v>252</v>
      </c>
      <c r="AE1618" s="184">
        <f t="shared" si="870"/>
        <v>1.000546129</v>
      </c>
      <c r="AF1618" s="177">
        <f t="shared" si="901"/>
        <v>139.25645093</v>
      </c>
      <c r="AG1618" s="177">
        <f t="shared" si="887"/>
        <v>143.57845813</v>
      </c>
      <c r="AH1618" s="188">
        <f t="shared" si="900"/>
        <v>0</v>
      </c>
      <c r="AI1618" s="188"/>
      <c r="AJ1618" s="188"/>
      <c r="AK1618" s="188"/>
      <c r="AL1618" s="8"/>
      <c r="AM1618" s="8"/>
      <c r="AN1618" s="8"/>
      <c r="AO1618" s="8"/>
      <c r="AP1618" s="8"/>
      <c r="AQ1618" s="8"/>
      <c r="AR1618" s="5"/>
      <c r="AS1618" s="1"/>
      <c r="AT1618" s="8"/>
      <c r="AU1618" s="1"/>
      <c r="AV1618" s="1"/>
      <c r="AW1618" s="3"/>
      <c r="AX1618" s="3"/>
      <c r="AY1618" s="4"/>
      <c r="AZ1618" s="4"/>
      <c r="BA1618" s="4"/>
      <c r="BB1618" s="1"/>
      <c r="BC1618" s="1"/>
      <c r="BD1618" s="1"/>
      <c r="BE1618" s="1"/>
      <c r="BF1618" s="1"/>
      <c r="BG1618" s="1"/>
      <c r="BH1618" s="1"/>
      <c r="BI1618" s="1"/>
    </row>
    <row r="1619" spans="1:61" x14ac:dyDescent="0.2">
      <c r="A1619" s="125">
        <f t="shared" si="888"/>
        <v>43510</v>
      </c>
      <c r="B1619" s="177">
        <f t="shared" si="873"/>
        <v>263163.49422783771</v>
      </c>
      <c r="C1619" s="3">
        <f t="shared" si="889"/>
        <v>35527071.720758088</v>
      </c>
      <c r="D1619" s="177">
        <f t="shared" si="890"/>
        <v>204069.12045064001</v>
      </c>
      <c r="E1619" s="177">
        <f t="shared" si="891"/>
        <v>3140.2156254900001</v>
      </c>
      <c r="F1619" s="178">
        <f t="shared" si="874"/>
        <v>200928.90482515001</v>
      </c>
      <c r="G1619" s="179">
        <f t="shared" si="892"/>
        <v>5100.6099999999997</v>
      </c>
      <c r="H1619" s="180">
        <f>IF(AND(N1619=1,N1618&gt;1),VLOOKUP(A1618,[1]Plan1!$CW$105:$CY$215,3),H1618)</f>
        <v>5116.93</v>
      </c>
      <c r="I1619" s="181">
        <f t="shared" si="875"/>
        <v>43446</v>
      </c>
      <c r="J1619" s="181">
        <f t="shared" si="893"/>
        <v>43477</v>
      </c>
      <c r="K1619" s="182">
        <f t="shared" si="876"/>
        <v>3.199617300675861E-3</v>
      </c>
      <c r="L1619" s="213">
        <f t="shared" si="894"/>
        <v>43535</v>
      </c>
      <c r="M1619" s="183">
        <f t="shared" si="895"/>
        <v>18</v>
      </c>
      <c r="N1619" s="183">
        <f t="shared" si="877"/>
        <v>3</v>
      </c>
      <c r="O1619" s="177">
        <f t="shared" si="878"/>
        <v>1.00053255</v>
      </c>
      <c r="P1619" s="184">
        <f t="shared" si="872"/>
        <v>1.0015000999999999</v>
      </c>
      <c r="Q1619" s="184">
        <f t="shared" si="896"/>
        <v>1.2884479353437368</v>
      </c>
      <c r="R1619" s="177">
        <f t="shared" si="871"/>
        <v>1.2891340899999999</v>
      </c>
      <c r="S1619" s="177">
        <f t="shared" si="897"/>
        <v>1.24951879</v>
      </c>
      <c r="T1619" s="177">
        <f t="shared" si="879"/>
        <v>254988.20046184</v>
      </c>
      <c r="U1619" s="177">
        <f t="shared" si="880"/>
        <v>783.54280321135798</v>
      </c>
      <c r="V1619" s="177">
        <f t="shared" si="881"/>
        <v>58095.396051316333</v>
      </c>
      <c r="W1619" s="177">
        <f t="shared" si="882"/>
        <v>262948.0593051677</v>
      </c>
      <c r="X1619" s="185">
        <f t="shared" si="883"/>
        <v>0</v>
      </c>
      <c r="Y1619" s="177">
        <f t="shared" si="884"/>
        <v>0</v>
      </c>
      <c r="Z1619" s="186">
        <f t="shared" si="885"/>
        <v>0</v>
      </c>
      <c r="AA1619" s="177">
        <f t="shared" si="898"/>
        <v>0</v>
      </c>
      <c r="AB1619" s="187">
        <f t="shared" si="899"/>
        <v>7.1215000000000001E-2</v>
      </c>
      <c r="AC1619" s="185">
        <f t="shared" si="886"/>
        <v>3</v>
      </c>
      <c r="AD1619" s="185">
        <v>252</v>
      </c>
      <c r="AE1619" s="184">
        <f t="shared" si="870"/>
        <v>1.0008193059999999</v>
      </c>
      <c r="AF1619" s="177">
        <f t="shared" si="901"/>
        <v>208.91336256</v>
      </c>
      <c r="AG1619" s="177">
        <f t="shared" si="887"/>
        <v>215.43492266999999</v>
      </c>
      <c r="AH1619" s="188">
        <f t="shared" si="900"/>
        <v>0</v>
      </c>
      <c r="AI1619" s="188"/>
      <c r="AJ1619" s="188"/>
      <c r="AK1619" s="188"/>
      <c r="AL1619" s="8"/>
      <c r="AM1619" s="8"/>
      <c r="AN1619" s="8"/>
      <c r="AO1619" s="8"/>
      <c r="AP1619" s="8"/>
      <c r="AQ1619" s="8"/>
      <c r="AR1619" s="5"/>
      <c r="AS1619" s="1"/>
      <c r="AT1619" s="8"/>
      <c r="AU1619" s="1"/>
      <c r="AV1619" s="1"/>
      <c r="AW1619" s="3"/>
      <c r="AX1619" s="3"/>
      <c r="AY1619" s="4"/>
      <c r="AZ1619" s="4"/>
      <c r="BA1619" s="4"/>
      <c r="BB1619" s="1"/>
      <c r="BC1619" s="1"/>
      <c r="BD1619" s="1"/>
      <c r="BE1619" s="1"/>
      <c r="BF1619" s="1"/>
      <c r="BG1619" s="1"/>
      <c r="BH1619" s="1"/>
      <c r="BI1619" s="1"/>
    </row>
    <row r="1620" spans="1:61" x14ac:dyDescent="0.2">
      <c r="A1620" s="125">
        <f t="shared" si="888"/>
        <v>43511</v>
      </c>
      <c r="B1620" s="177">
        <f t="shared" si="873"/>
        <v>263281.37183199986</v>
      </c>
      <c r="C1620" s="3">
        <f t="shared" si="889"/>
        <v>35542985.197319984</v>
      </c>
      <c r="D1620" s="177">
        <f t="shared" si="890"/>
        <v>204069.12045064001</v>
      </c>
      <c r="E1620" s="177">
        <f t="shared" si="891"/>
        <v>3140.2156254900001</v>
      </c>
      <c r="F1620" s="178">
        <f t="shared" si="874"/>
        <v>200928.90482515001</v>
      </c>
      <c r="G1620" s="179">
        <f t="shared" si="892"/>
        <v>5100.6099999999997</v>
      </c>
      <c r="H1620" s="180">
        <f>IF(AND(N1620=1,N1619&gt;1),VLOOKUP(A1619,[1]Plan1!$CW$105:$CY$215,3),H1619)</f>
        <v>5116.93</v>
      </c>
      <c r="I1620" s="181">
        <f t="shared" si="875"/>
        <v>43446</v>
      </c>
      <c r="J1620" s="181">
        <f t="shared" si="893"/>
        <v>43477</v>
      </c>
      <c r="K1620" s="182">
        <f t="shared" si="876"/>
        <v>3.199617300675861E-3</v>
      </c>
      <c r="L1620" s="213">
        <f t="shared" si="894"/>
        <v>43535</v>
      </c>
      <c r="M1620" s="183">
        <f t="shared" si="895"/>
        <v>18</v>
      </c>
      <c r="N1620" s="183">
        <f t="shared" si="877"/>
        <v>4</v>
      </c>
      <c r="O1620" s="177">
        <f t="shared" si="878"/>
        <v>1.00071014</v>
      </c>
      <c r="P1620" s="184">
        <f t="shared" si="872"/>
        <v>1.0015000999999999</v>
      </c>
      <c r="Q1620" s="184">
        <f t="shared" si="896"/>
        <v>1.2884479353437368</v>
      </c>
      <c r="R1620" s="177">
        <f t="shared" si="871"/>
        <v>1.2893629099999999</v>
      </c>
      <c r="S1620" s="177">
        <f t="shared" si="897"/>
        <v>1.24951879</v>
      </c>
      <c r="T1620" s="177">
        <f t="shared" si="879"/>
        <v>254988.20046184</v>
      </c>
      <c r="U1620" s="177">
        <f t="shared" si="880"/>
        <v>783.54280321135798</v>
      </c>
      <c r="V1620" s="177">
        <f t="shared" si="881"/>
        <v>58141.372603318428</v>
      </c>
      <c r="W1620" s="177">
        <f t="shared" si="882"/>
        <v>262994.03585716983</v>
      </c>
      <c r="X1620" s="185">
        <f t="shared" si="883"/>
        <v>0</v>
      </c>
      <c r="Y1620" s="177">
        <f t="shared" si="884"/>
        <v>0</v>
      </c>
      <c r="Z1620" s="186">
        <f t="shared" si="885"/>
        <v>0</v>
      </c>
      <c r="AA1620" s="177">
        <f t="shared" si="898"/>
        <v>0</v>
      </c>
      <c r="AB1620" s="187">
        <f t="shared" si="899"/>
        <v>7.1215000000000001E-2</v>
      </c>
      <c r="AC1620" s="185">
        <f t="shared" si="886"/>
        <v>4</v>
      </c>
      <c r="AD1620" s="185">
        <v>252</v>
      </c>
      <c r="AE1620" s="184">
        <f t="shared" si="870"/>
        <v>1.001092557</v>
      </c>
      <c r="AF1620" s="177">
        <f t="shared" si="901"/>
        <v>278.58914333000001</v>
      </c>
      <c r="AG1620" s="177">
        <f t="shared" si="887"/>
        <v>287.33597483</v>
      </c>
      <c r="AH1620" s="188">
        <f t="shared" si="900"/>
        <v>0</v>
      </c>
      <c r="AI1620" s="188"/>
      <c r="AJ1620" s="188"/>
      <c r="AK1620" s="188"/>
      <c r="AL1620" s="8"/>
      <c r="AM1620" s="8"/>
      <c r="AN1620" s="8"/>
      <c r="AO1620" s="8"/>
      <c r="AP1620" s="8"/>
      <c r="AQ1620" s="8"/>
      <c r="AR1620" s="5"/>
      <c r="AS1620" s="1"/>
      <c r="AT1620" s="8"/>
      <c r="AU1620" s="1"/>
      <c r="AV1620" s="1"/>
      <c r="AW1620" s="3"/>
      <c r="AX1620" s="3"/>
      <c r="AY1620" s="4"/>
      <c r="AZ1620" s="4"/>
      <c r="BA1620" s="4"/>
      <c r="BB1620" s="1"/>
      <c r="BC1620" s="1"/>
      <c r="BD1620" s="1"/>
      <c r="BE1620" s="1"/>
      <c r="BF1620" s="1"/>
      <c r="BG1620" s="1"/>
      <c r="BH1620" s="1"/>
      <c r="BI1620" s="1"/>
    </row>
    <row r="1621" spans="1:61" x14ac:dyDescent="0.2">
      <c r="A1621" s="125">
        <f t="shared" si="888"/>
        <v>43512</v>
      </c>
      <c r="B1621" s="177">
        <f t="shared" si="873"/>
        <v>263399.29831450002</v>
      </c>
      <c r="C1621" s="3">
        <f t="shared" si="889"/>
        <v>35558905.272457503</v>
      </c>
      <c r="D1621" s="177">
        <f t="shared" si="890"/>
        <v>204069.12045064001</v>
      </c>
      <c r="E1621" s="177">
        <f t="shared" si="891"/>
        <v>3140.2156254900001</v>
      </c>
      <c r="F1621" s="178">
        <f t="shared" si="874"/>
        <v>200928.90482515001</v>
      </c>
      <c r="G1621" s="179">
        <f t="shared" si="892"/>
        <v>5100.6099999999997</v>
      </c>
      <c r="H1621" s="180">
        <f>IF(AND(N1621=1,N1620&gt;1),VLOOKUP(A1620,[1]Plan1!$CW$105:$CY$215,3),H1620)</f>
        <v>5116.93</v>
      </c>
      <c r="I1621" s="181">
        <f t="shared" si="875"/>
        <v>43446</v>
      </c>
      <c r="J1621" s="181">
        <f t="shared" si="893"/>
        <v>43477</v>
      </c>
      <c r="K1621" s="182">
        <f t="shared" si="876"/>
        <v>3.199617300675861E-3</v>
      </c>
      <c r="L1621" s="213">
        <f t="shared" si="894"/>
        <v>43535</v>
      </c>
      <c r="M1621" s="183">
        <f t="shared" si="895"/>
        <v>18</v>
      </c>
      <c r="N1621" s="183">
        <f t="shared" si="877"/>
        <v>5</v>
      </c>
      <c r="O1621" s="177">
        <f t="shared" si="878"/>
        <v>1.00088775</v>
      </c>
      <c r="P1621" s="184">
        <f t="shared" si="872"/>
        <v>1.0015000999999999</v>
      </c>
      <c r="Q1621" s="184">
        <f t="shared" si="896"/>
        <v>1.2884479353437368</v>
      </c>
      <c r="R1621" s="177">
        <f t="shared" si="871"/>
        <v>1.28959175</v>
      </c>
      <c r="S1621" s="177">
        <f t="shared" si="897"/>
        <v>1.24951879</v>
      </c>
      <c r="T1621" s="177">
        <f t="shared" si="879"/>
        <v>254988.20046184</v>
      </c>
      <c r="U1621" s="177">
        <f t="shared" si="880"/>
        <v>783.54280321135798</v>
      </c>
      <c r="V1621" s="177">
        <f t="shared" si="881"/>
        <v>58187.353173898642</v>
      </c>
      <c r="W1621" s="177">
        <f t="shared" si="882"/>
        <v>263040.01642775</v>
      </c>
      <c r="X1621" s="185">
        <f t="shared" si="883"/>
        <v>0</v>
      </c>
      <c r="Y1621" s="177">
        <f t="shared" si="884"/>
        <v>0</v>
      </c>
      <c r="Z1621" s="186">
        <f t="shared" si="885"/>
        <v>0</v>
      </c>
      <c r="AA1621" s="177">
        <f t="shared" si="898"/>
        <v>0</v>
      </c>
      <c r="AB1621" s="187">
        <f t="shared" si="899"/>
        <v>7.1215000000000001E-2</v>
      </c>
      <c r="AC1621" s="185">
        <f t="shared" si="886"/>
        <v>5</v>
      </c>
      <c r="AD1621" s="185">
        <v>252</v>
      </c>
      <c r="AE1621" s="184">
        <f t="shared" si="870"/>
        <v>1.0013658830000001</v>
      </c>
      <c r="AF1621" s="177">
        <f t="shared" si="901"/>
        <v>348.28404820999998</v>
      </c>
      <c r="AG1621" s="177">
        <f t="shared" si="887"/>
        <v>359.28188675000001</v>
      </c>
      <c r="AH1621" s="188">
        <f t="shared" si="900"/>
        <v>0</v>
      </c>
      <c r="AI1621" s="188"/>
      <c r="AJ1621" s="188"/>
      <c r="AK1621" s="188"/>
      <c r="AL1621" s="8"/>
      <c r="AM1621" s="8"/>
      <c r="AN1621" s="8"/>
      <c r="AO1621" s="8"/>
      <c r="AP1621" s="8"/>
      <c r="AQ1621" s="8"/>
      <c r="AR1621" s="5"/>
      <c r="AS1621" s="1"/>
      <c r="AT1621" s="8"/>
      <c r="AU1621" s="1"/>
      <c r="AV1621" s="1"/>
      <c r="AW1621" s="3"/>
      <c r="AX1621" s="3"/>
      <c r="AY1621" s="4"/>
      <c r="AZ1621" s="4"/>
      <c r="BA1621" s="4"/>
      <c r="BB1621" s="1"/>
      <c r="BC1621" s="1"/>
      <c r="BD1621" s="1"/>
      <c r="BE1621" s="1"/>
      <c r="BF1621" s="1"/>
      <c r="BG1621" s="1"/>
      <c r="BH1621" s="1"/>
      <c r="BI1621" s="1"/>
    </row>
    <row r="1622" spans="1:61" x14ac:dyDescent="0.2">
      <c r="A1622" s="125">
        <f t="shared" si="888"/>
        <v>43513</v>
      </c>
      <c r="B1622" s="177">
        <f t="shared" si="873"/>
        <v>263399.29831450002</v>
      </c>
      <c r="C1622" s="3">
        <f t="shared" si="889"/>
        <v>35558905.272457503</v>
      </c>
      <c r="D1622" s="177">
        <f t="shared" si="890"/>
        <v>204069.12045064001</v>
      </c>
      <c r="E1622" s="177">
        <f t="shared" si="891"/>
        <v>3140.2156254900001</v>
      </c>
      <c r="F1622" s="178">
        <f t="shared" si="874"/>
        <v>200928.90482515001</v>
      </c>
      <c r="G1622" s="179">
        <f t="shared" si="892"/>
        <v>5100.6099999999997</v>
      </c>
      <c r="H1622" s="180">
        <f>IF(AND(N1622=1,N1621&gt;1),VLOOKUP(A1621,[1]Plan1!$CW$105:$CY$215,3),H1621)</f>
        <v>5116.93</v>
      </c>
      <c r="I1622" s="181">
        <f t="shared" si="875"/>
        <v>43446</v>
      </c>
      <c r="J1622" s="181">
        <f t="shared" si="893"/>
        <v>43477</v>
      </c>
      <c r="K1622" s="182">
        <f t="shared" si="876"/>
        <v>3.199617300675861E-3</v>
      </c>
      <c r="L1622" s="213">
        <f t="shared" si="894"/>
        <v>43535</v>
      </c>
      <c r="M1622" s="183">
        <f t="shared" si="895"/>
        <v>18</v>
      </c>
      <c r="N1622" s="183">
        <f t="shared" si="877"/>
        <v>5</v>
      </c>
      <c r="O1622" s="177">
        <f t="shared" si="878"/>
        <v>1.00088775</v>
      </c>
      <c r="P1622" s="184">
        <f t="shared" si="872"/>
        <v>1.0015000999999999</v>
      </c>
      <c r="Q1622" s="184">
        <f t="shared" si="896"/>
        <v>1.2884479353437368</v>
      </c>
      <c r="R1622" s="177">
        <f t="shared" si="871"/>
        <v>1.28959175</v>
      </c>
      <c r="S1622" s="177">
        <f t="shared" si="897"/>
        <v>1.24951879</v>
      </c>
      <c r="T1622" s="177">
        <f t="shared" si="879"/>
        <v>254988.20046184</v>
      </c>
      <c r="U1622" s="177">
        <f t="shared" si="880"/>
        <v>783.54280321135798</v>
      </c>
      <c r="V1622" s="177">
        <f t="shared" si="881"/>
        <v>58187.353173898642</v>
      </c>
      <c r="W1622" s="177">
        <f t="shared" si="882"/>
        <v>263040.01642775</v>
      </c>
      <c r="X1622" s="185">
        <f t="shared" si="883"/>
        <v>0</v>
      </c>
      <c r="Y1622" s="177">
        <f t="shared" si="884"/>
        <v>0</v>
      </c>
      <c r="Z1622" s="186">
        <f t="shared" si="885"/>
        <v>0</v>
      </c>
      <c r="AA1622" s="177">
        <f t="shared" si="898"/>
        <v>0</v>
      </c>
      <c r="AB1622" s="187">
        <f t="shared" si="899"/>
        <v>7.1215000000000001E-2</v>
      </c>
      <c r="AC1622" s="185">
        <f t="shared" si="886"/>
        <v>5</v>
      </c>
      <c r="AD1622" s="185">
        <v>252</v>
      </c>
      <c r="AE1622" s="184">
        <f t="shared" si="870"/>
        <v>1.0013658830000001</v>
      </c>
      <c r="AF1622" s="177">
        <f t="shared" si="901"/>
        <v>348.28404820999998</v>
      </c>
      <c r="AG1622" s="177">
        <f t="shared" si="887"/>
        <v>359.28188675000001</v>
      </c>
      <c r="AH1622" s="188">
        <f t="shared" si="900"/>
        <v>0</v>
      </c>
      <c r="AI1622" s="188"/>
      <c r="AJ1622" s="188"/>
      <c r="AK1622" s="188"/>
      <c r="AL1622" s="8"/>
      <c r="AM1622" s="8"/>
      <c r="AN1622" s="8"/>
      <c r="AO1622" s="8"/>
      <c r="AP1622" s="8"/>
      <c r="AQ1622" s="8"/>
      <c r="AR1622" s="5"/>
      <c r="AS1622" s="1"/>
      <c r="AT1622" s="8"/>
      <c r="AU1622" s="1"/>
      <c r="AV1622" s="1"/>
      <c r="AW1622" s="3"/>
      <c r="AX1622" s="3"/>
      <c r="AY1622" s="4"/>
      <c r="AZ1622" s="4"/>
      <c r="BA1622" s="4"/>
      <c r="BB1622" s="1"/>
      <c r="BC1622" s="1"/>
      <c r="BD1622" s="1"/>
      <c r="BE1622" s="1"/>
      <c r="BF1622" s="1"/>
      <c r="BG1622" s="1"/>
      <c r="BH1622" s="1"/>
      <c r="BI1622" s="1"/>
    </row>
    <row r="1623" spans="1:61" x14ac:dyDescent="0.2">
      <c r="A1623" s="125">
        <f t="shared" si="888"/>
        <v>43514</v>
      </c>
      <c r="B1623" s="177">
        <f t="shared" si="873"/>
        <v>263399.29831450002</v>
      </c>
      <c r="C1623" s="3">
        <f t="shared" si="889"/>
        <v>35558905.272457503</v>
      </c>
      <c r="D1623" s="177">
        <f t="shared" si="890"/>
        <v>204069.12045064001</v>
      </c>
      <c r="E1623" s="177">
        <f t="shared" si="891"/>
        <v>3140.2156254900001</v>
      </c>
      <c r="F1623" s="178">
        <f t="shared" si="874"/>
        <v>200928.90482515001</v>
      </c>
      <c r="G1623" s="179">
        <f t="shared" si="892"/>
        <v>5100.6099999999997</v>
      </c>
      <c r="H1623" s="180">
        <f>IF(AND(N1623=1,N1622&gt;1),VLOOKUP(A1622,[1]Plan1!$CW$105:$CY$215,3),H1622)</f>
        <v>5116.93</v>
      </c>
      <c r="I1623" s="181">
        <f t="shared" si="875"/>
        <v>43446</v>
      </c>
      <c r="J1623" s="181">
        <f t="shared" si="893"/>
        <v>43477</v>
      </c>
      <c r="K1623" s="182">
        <f t="shared" si="876"/>
        <v>3.199617300675861E-3</v>
      </c>
      <c r="L1623" s="213">
        <f t="shared" si="894"/>
        <v>43535</v>
      </c>
      <c r="M1623" s="183">
        <f t="shared" si="895"/>
        <v>18</v>
      </c>
      <c r="N1623" s="183">
        <f t="shared" si="877"/>
        <v>5</v>
      </c>
      <c r="O1623" s="177">
        <f t="shared" si="878"/>
        <v>1.00088775</v>
      </c>
      <c r="P1623" s="184">
        <f t="shared" si="872"/>
        <v>1.0015000999999999</v>
      </c>
      <c r="Q1623" s="184">
        <f t="shared" si="896"/>
        <v>1.2884479353437368</v>
      </c>
      <c r="R1623" s="177">
        <f t="shared" si="871"/>
        <v>1.28959175</v>
      </c>
      <c r="S1623" s="177">
        <f t="shared" si="897"/>
        <v>1.24951879</v>
      </c>
      <c r="T1623" s="177">
        <f t="shared" si="879"/>
        <v>254988.20046184</v>
      </c>
      <c r="U1623" s="177">
        <f t="shared" si="880"/>
        <v>783.54280321135798</v>
      </c>
      <c r="V1623" s="177">
        <f t="shared" si="881"/>
        <v>58187.353173898642</v>
      </c>
      <c r="W1623" s="177">
        <f t="shared" si="882"/>
        <v>263040.01642775</v>
      </c>
      <c r="X1623" s="185">
        <f t="shared" si="883"/>
        <v>0</v>
      </c>
      <c r="Y1623" s="177">
        <f t="shared" si="884"/>
        <v>0</v>
      </c>
      <c r="Z1623" s="186">
        <f t="shared" si="885"/>
        <v>0</v>
      </c>
      <c r="AA1623" s="177">
        <f t="shared" si="898"/>
        <v>0</v>
      </c>
      <c r="AB1623" s="187">
        <f t="shared" si="899"/>
        <v>7.1215000000000001E-2</v>
      </c>
      <c r="AC1623" s="185">
        <f t="shared" si="886"/>
        <v>5</v>
      </c>
      <c r="AD1623" s="185">
        <v>252</v>
      </c>
      <c r="AE1623" s="184">
        <f t="shared" si="870"/>
        <v>1.0013658830000001</v>
      </c>
      <c r="AF1623" s="177">
        <f t="shared" si="901"/>
        <v>348.28404820999998</v>
      </c>
      <c r="AG1623" s="177">
        <f t="shared" si="887"/>
        <v>359.28188675000001</v>
      </c>
      <c r="AH1623" s="188">
        <f t="shared" si="900"/>
        <v>0</v>
      </c>
      <c r="AI1623" s="188"/>
      <c r="AJ1623" s="188"/>
      <c r="AK1623" s="188"/>
      <c r="AL1623" s="8"/>
      <c r="AM1623" s="8"/>
      <c r="AN1623" s="8"/>
      <c r="AO1623" s="8"/>
      <c r="AP1623" s="8"/>
      <c r="AQ1623" s="8"/>
      <c r="AR1623" s="5"/>
      <c r="AS1623" s="1"/>
      <c r="AT1623" s="8"/>
      <c r="AU1623" s="1"/>
      <c r="AV1623" s="1"/>
      <c r="AW1623" s="3"/>
      <c r="AX1623" s="3"/>
      <c r="AY1623" s="4"/>
      <c r="AZ1623" s="4"/>
      <c r="BA1623" s="4"/>
      <c r="BB1623" s="1"/>
      <c r="BC1623" s="1"/>
      <c r="BD1623" s="1"/>
      <c r="BE1623" s="1"/>
      <c r="BF1623" s="1"/>
      <c r="BG1623" s="1"/>
      <c r="BH1623" s="1"/>
      <c r="BI1623" s="1"/>
    </row>
    <row r="1624" spans="1:61" x14ac:dyDescent="0.2">
      <c r="A1624" s="125">
        <f t="shared" si="888"/>
        <v>43515</v>
      </c>
      <c r="B1624" s="177">
        <f t="shared" si="873"/>
        <v>263517.27946365549</v>
      </c>
      <c r="C1624" s="3">
        <f t="shared" si="889"/>
        <v>35574832.727593489</v>
      </c>
      <c r="D1624" s="177">
        <f t="shared" si="890"/>
        <v>204069.12045064001</v>
      </c>
      <c r="E1624" s="177">
        <f t="shared" si="891"/>
        <v>3140.2156254900001</v>
      </c>
      <c r="F1624" s="178">
        <f t="shared" si="874"/>
        <v>200928.90482515001</v>
      </c>
      <c r="G1624" s="179">
        <f t="shared" si="892"/>
        <v>5100.6099999999997</v>
      </c>
      <c r="H1624" s="180">
        <f>IF(AND(N1624=1,N1623&gt;1),VLOOKUP(A1623,[1]Plan1!$CW$105:$CY$215,3),H1623)</f>
        <v>5116.93</v>
      </c>
      <c r="I1624" s="181">
        <f t="shared" si="875"/>
        <v>43446</v>
      </c>
      <c r="J1624" s="181">
        <f t="shared" si="893"/>
        <v>43477</v>
      </c>
      <c r="K1624" s="182">
        <f t="shared" si="876"/>
        <v>3.199617300675861E-3</v>
      </c>
      <c r="L1624" s="213">
        <f t="shared" si="894"/>
        <v>43535</v>
      </c>
      <c r="M1624" s="183">
        <f t="shared" si="895"/>
        <v>18</v>
      </c>
      <c r="N1624" s="183">
        <f t="shared" si="877"/>
        <v>6</v>
      </c>
      <c r="O1624" s="177">
        <f t="shared" si="878"/>
        <v>1.0010654000000001</v>
      </c>
      <c r="P1624" s="184">
        <f t="shared" si="872"/>
        <v>1.0015000999999999</v>
      </c>
      <c r="Q1624" s="184">
        <f t="shared" si="896"/>
        <v>1.2884479353437368</v>
      </c>
      <c r="R1624" s="177">
        <f t="shared" si="871"/>
        <v>1.2898206400000001</v>
      </c>
      <c r="S1624" s="177">
        <f t="shared" si="897"/>
        <v>1.24951879</v>
      </c>
      <c r="T1624" s="177">
        <f t="shared" si="879"/>
        <v>254988.20046184</v>
      </c>
      <c r="U1624" s="177">
        <f t="shared" si="880"/>
        <v>783.54280321135798</v>
      </c>
      <c r="V1624" s="177">
        <f t="shared" si="881"/>
        <v>58233.343790924075</v>
      </c>
      <c r="W1624" s="177">
        <f t="shared" si="882"/>
        <v>263086.00704477547</v>
      </c>
      <c r="X1624" s="185">
        <f t="shared" si="883"/>
        <v>0</v>
      </c>
      <c r="Y1624" s="177">
        <f t="shared" si="884"/>
        <v>0</v>
      </c>
      <c r="Z1624" s="186">
        <f t="shared" si="885"/>
        <v>0</v>
      </c>
      <c r="AA1624" s="177">
        <f t="shared" si="898"/>
        <v>0</v>
      </c>
      <c r="AB1624" s="187">
        <f t="shared" si="899"/>
        <v>7.1215000000000001E-2</v>
      </c>
      <c r="AC1624" s="185">
        <f t="shared" si="886"/>
        <v>6</v>
      </c>
      <c r="AD1624" s="185">
        <v>252</v>
      </c>
      <c r="AE1624" s="184">
        <f t="shared" si="870"/>
        <v>1.001639283</v>
      </c>
      <c r="AF1624" s="177">
        <f t="shared" si="901"/>
        <v>417.99782220999998</v>
      </c>
      <c r="AG1624" s="177">
        <f t="shared" si="887"/>
        <v>431.27241887999998</v>
      </c>
      <c r="AH1624" s="188">
        <f t="shared" si="900"/>
        <v>0</v>
      </c>
      <c r="AI1624" s="188"/>
      <c r="AJ1624" s="188"/>
      <c r="AK1624" s="188"/>
      <c r="AL1624" s="8"/>
      <c r="AM1624" s="8"/>
      <c r="AN1624" s="8"/>
      <c r="AO1624" s="8"/>
      <c r="AP1624" s="8"/>
      <c r="AQ1624" s="8"/>
      <c r="AR1624" s="5"/>
      <c r="AS1624" s="1"/>
      <c r="AT1624" s="8"/>
      <c r="AU1624" s="1"/>
      <c r="AV1624" s="1"/>
      <c r="AW1624" s="3"/>
      <c r="AX1624" s="3"/>
      <c r="AY1624" s="4"/>
      <c r="AZ1624" s="4"/>
      <c r="BA1624" s="4"/>
      <c r="BB1624" s="1"/>
      <c r="BC1624" s="1"/>
      <c r="BD1624" s="1"/>
      <c r="BE1624" s="1"/>
      <c r="BF1624" s="1"/>
      <c r="BG1624" s="1"/>
      <c r="BH1624" s="1"/>
      <c r="BI1624" s="1"/>
    </row>
    <row r="1625" spans="1:61" x14ac:dyDescent="0.2">
      <c r="A1625" s="125">
        <f t="shared" si="888"/>
        <v>43516</v>
      </c>
      <c r="B1625" s="177">
        <f t="shared" si="873"/>
        <v>263635.31354790705</v>
      </c>
      <c r="C1625" s="3">
        <f t="shared" si="889"/>
        <v>35590767.328967452</v>
      </c>
      <c r="D1625" s="177">
        <f t="shared" si="890"/>
        <v>204069.12045064001</v>
      </c>
      <c r="E1625" s="177">
        <f t="shared" si="891"/>
        <v>3140.2156254900001</v>
      </c>
      <c r="F1625" s="178">
        <f t="shared" si="874"/>
        <v>200928.90482515001</v>
      </c>
      <c r="G1625" s="179">
        <f t="shared" si="892"/>
        <v>5100.6099999999997</v>
      </c>
      <c r="H1625" s="180">
        <f>IF(AND(N1625=1,N1624&gt;1),VLOOKUP(A1624,[1]Plan1!$CW$105:$CY$215,3),H1624)</f>
        <v>5116.93</v>
      </c>
      <c r="I1625" s="181">
        <f t="shared" si="875"/>
        <v>43446</v>
      </c>
      <c r="J1625" s="181">
        <f t="shared" si="893"/>
        <v>43477</v>
      </c>
      <c r="K1625" s="182">
        <f t="shared" si="876"/>
        <v>3.199617300675861E-3</v>
      </c>
      <c r="L1625" s="213">
        <f t="shared" si="894"/>
        <v>43535</v>
      </c>
      <c r="M1625" s="183">
        <f t="shared" si="895"/>
        <v>18</v>
      </c>
      <c r="N1625" s="183">
        <f t="shared" si="877"/>
        <v>7</v>
      </c>
      <c r="O1625" s="177">
        <f t="shared" si="878"/>
        <v>1.0012430800000001</v>
      </c>
      <c r="P1625" s="184">
        <f t="shared" si="872"/>
        <v>1.0015000999999999</v>
      </c>
      <c r="Q1625" s="184">
        <f t="shared" si="896"/>
        <v>1.2884479353437368</v>
      </c>
      <c r="R1625" s="177">
        <f t="shared" si="871"/>
        <v>1.2900495700000001</v>
      </c>
      <c r="S1625" s="177">
        <f t="shared" si="897"/>
        <v>1.24951879</v>
      </c>
      <c r="T1625" s="177">
        <f t="shared" si="879"/>
        <v>254988.20046184</v>
      </c>
      <c r="U1625" s="177">
        <f t="shared" si="880"/>
        <v>783.54280321135798</v>
      </c>
      <c r="V1625" s="177">
        <f t="shared" si="881"/>
        <v>58279.3424451057</v>
      </c>
      <c r="W1625" s="177">
        <f t="shared" si="882"/>
        <v>263132.00569895707</v>
      </c>
      <c r="X1625" s="185">
        <f t="shared" si="883"/>
        <v>0</v>
      </c>
      <c r="Y1625" s="177">
        <f t="shared" si="884"/>
        <v>0</v>
      </c>
      <c r="Z1625" s="186">
        <f t="shared" si="885"/>
        <v>0</v>
      </c>
      <c r="AA1625" s="177">
        <f t="shared" si="898"/>
        <v>0</v>
      </c>
      <c r="AB1625" s="187">
        <f t="shared" si="899"/>
        <v>7.1215000000000001E-2</v>
      </c>
      <c r="AC1625" s="185">
        <f t="shared" si="886"/>
        <v>7</v>
      </c>
      <c r="AD1625" s="185">
        <v>252</v>
      </c>
      <c r="AE1625" s="184">
        <f t="shared" si="870"/>
        <v>1.001912758</v>
      </c>
      <c r="AF1625" s="177">
        <f t="shared" si="901"/>
        <v>487.73072033</v>
      </c>
      <c r="AG1625" s="177">
        <f t="shared" si="887"/>
        <v>503.30784894999999</v>
      </c>
      <c r="AH1625" s="188">
        <f t="shared" si="900"/>
        <v>0</v>
      </c>
      <c r="AI1625" s="188"/>
      <c r="AJ1625" s="188"/>
      <c r="AK1625" s="188"/>
      <c r="AL1625" s="8"/>
      <c r="AM1625" s="8"/>
      <c r="AN1625" s="8"/>
      <c r="AO1625" s="8"/>
      <c r="AP1625" s="8"/>
      <c r="AQ1625" s="8"/>
      <c r="AR1625" s="5"/>
      <c r="AS1625" s="1"/>
      <c r="AT1625" s="8"/>
      <c r="AU1625" s="1"/>
      <c r="AV1625" s="1"/>
      <c r="AW1625" s="3"/>
      <c r="AX1625" s="3"/>
      <c r="AY1625" s="4"/>
      <c r="AZ1625" s="4"/>
      <c r="BA1625" s="4"/>
      <c r="BB1625" s="1"/>
      <c r="BC1625" s="1"/>
      <c r="BD1625" s="1"/>
      <c r="BE1625" s="1"/>
      <c r="BF1625" s="1"/>
      <c r="BG1625" s="1"/>
      <c r="BH1625" s="1"/>
      <c r="BI1625" s="1"/>
    </row>
    <row r="1626" spans="1:61" x14ac:dyDescent="0.2">
      <c r="A1626" s="125">
        <f t="shared" si="888"/>
        <v>43517</v>
      </c>
      <c r="B1626" s="177">
        <f t="shared" si="873"/>
        <v>263753.40058420494</v>
      </c>
      <c r="C1626" s="3">
        <f t="shared" si="889"/>
        <v>35606709.078867666</v>
      </c>
      <c r="D1626" s="177">
        <f t="shared" si="890"/>
        <v>204069.12045064001</v>
      </c>
      <c r="E1626" s="177">
        <f t="shared" si="891"/>
        <v>3140.2156254900001</v>
      </c>
      <c r="F1626" s="178">
        <f t="shared" si="874"/>
        <v>200928.90482515001</v>
      </c>
      <c r="G1626" s="179">
        <f t="shared" si="892"/>
        <v>5100.6099999999997</v>
      </c>
      <c r="H1626" s="180">
        <f>IF(AND(N1626=1,N1625&gt;1),VLOOKUP(A1625,[1]Plan1!$CW$105:$CY$215,3),H1625)</f>
        <v>5116.93</v>
      </c>
      <c r="I1626" s="181">
        <f t="shared" si="875"/>
        <v>43446</v>
      </c>
      <c r="J1626" s="181">
        <f t="shared" si="893"/>
        <v>43477</v>
      </c>
      <c r="K1626" s="182">
        <f t="shared" si="876"/>
        <v>3.199617300675861E-3</v>
      </c>
      <c r="L1626" s="213">
        <f t="shared" si="894"/>
        <v>43535</v>
      </c>
      <c r="M1626" s="183">
        <f t="shared" si="895"/>
        <v>18</v>
      </c>
      <c r="N1626" s="183">
        <f t="shared" si="877"/>
        <v>8</v>
      </c>
      <c r="O1626" s="177">
        <f t="shared" si="878"/>
        <v>1.0014207900000001</v>
      </c>
      <c r="P1626" s="184">
        <f t="shared" si="872"/>
        <v>1.0015000999999999</v>
      </c>
      <c r="Q1626" s="184">
        <f t="shared" si="896"/>
        <v>1.2884479353437368</v>
      </c>
      <c r="R1626" s="177">
        <f t="shared" si="871"/>
        <v>1.2902785400000001</v>
      </c>
      <c r="S1626" s="177">
        <f t="shared" si="897"/>
        <v>1.24951879</v>
      </c>
      <c r="T1626" s="177">
        <f t="shared" si="879"/>
        <v>254988.20046184</v>
      </c>
      <c r="U1626" s="177">
        <f t="shared" si="880"/>
        <v>783.54280321135798</v>
      </c>
      <c r="V1626" s="177">
        <f t="shared" si="881"/>
        <v>58325.349136443518</v>
      </c>
      <c r="W1626" s="177">
        <f t="shared" si="882"/>
        <v>263178.01239029493</v>
      </c>
      <c r="X1626" s="185">
        <f t="shared" si="883"/>
        <v>0</v>
      </c>
      <c r="Y1626" s="177">
        <f t="shared" si="884"/>
        <v>0</v>
      </c>
      <c r="Z1626" s="186">
        <f t="shared" si="885"/>
        <v>0</v>
      </c>
      <c r="AA1626" s="177">
        <f t="shared" si="898"/>
        <v>0</v>
      </c>
      <c r="AB1626" s="187">
        <f t="shared" si="899"/>
        <v>7.1215000000000001E-2</v>
      </c>
      <c r="AC1626" s="185">
        <f t="shared" si="886"/>
        <v>8</v>
      </c>
      <c r="AD1626" s="185">
        <v>252</v>
      </c>
      <c r="AE1626" s="184">
        <f t="shared" si="870"/>
        <v>1.002186308</v>
      </c>
      <c r="AF1626" s="177">
        <f t="shared" si="901"/>
        <v>557.48274257000003</v>
      </c>
      <c r="AG1626" s="177">
        <f t="shared" si="887"/>
        <v>575.38819391000004</v>
      </c>
      <c r="AH1626" s="188">
        <f t="shared" si="900"/>
        <v>0</v>
      </c>
      <c r="AI1626" s="188"/>
      <c r="AJ1626" s="188"/>
      <c r="AK1626" s="188"/>
      <c r="AL1626" s="8"/>
      <c r="AM1626" s="8"/>
      <c r="AN1626" s="8"/>
      <c r="AO1626" s="8"/>
      <c r="AP1626" s="8"/>
      <c r="AQ1626" s="8"/>
      <c r="AR1626" s="5"/>
      <c r="AS1626" s="1"/>
      <c r="AT1626" s="8"/>
      <c r="AU1626" s="1"/>
      <c r="AV1626" s="1"/>
      <c r="AW1626" s="3"/>
      <c r="AX1626" s="3"/>
      <c r="AY1626" s="4"/>
      <c r="AZ1626" s="4"/>
      <c r="BA1626" s="4"/>
      <c r="BB1626" s="1"/>
      <c r="BC1626" s="1"/>
      <c r="BD1626" s="1"/>
      <c r="BE1626" s="1"/>
      <c r="BF1626" s="1"/>
      <c r="BG1626" s="1"/>
      <c r="BH1626" s="1"/>
      <c r="BI1626" s="1"/>
    </row>
    <row r="1627" spans="1:61" x14ac:dyDescent="0.2">
      <c r="A1627" s="125">
        <f t="shared" si="888"/>
        <v>43518</v>
      </c>
      <c r="B1627" s="177">
        <f t="shared" si="873"/>
        <v>263871.54032625892</v>
      </c>
      <c r="C1627" s="3">
        <f t="shared" si="889"/>
        <v>35622657.944044955</v>
      </c>
      <c r="D1627" s="177">
        <f t="shared" si="890"/>
        <v>204069.12045064001</v>
      </c>
      <c r="E1627" s="177">
        <f t="shared" si="891"/>
        <v>3140.2156254900001</v>
      </c>
      <c r="F1627" s="178">
        <f t="shared" si="874"/>
        <v>200928.90482515001</v>
      </c>
      <c r="G1627" s="179">
        <f t="shared" si="892"/>
        <v>5100.6099999999997</v>
      </c>
      <c r="H1627" s="180">
        <f>IF(AND(N1627=1,N1626&gt;1),VLOOKUP(A1626,[1]Plan1!$CW$105:$CY$215,3),H1626)</f>
        <v>5116.93</v>
      </c>
      <c r="I1627" s="181">
        <f t="shared" si="875"/>
        <v>43446</v>
      </c>
      <c r="J1627" s="181">
        <f t="shared" si="893"/>
        <v>43477</v>
      </c>
      <c r="K1627" s="182">
        <f t="shared" si="876"/>
        <v>3.199617300675861E-3</v>
      </c>
      <c r="L1627" s="213">
        <f t="shared" si="894"/>
        <v>43535</v>
      </c>
      <c r="M1627" s="183">
        <f t="shared" si="895"/>
        <v>18</v>
      </c>
      <c r="N1627" s="183">
        <f t="shared" si="877"/>
        <v>9</v>
      </c>
      <c r="O1627" s="177">
        <f t="shared" si="878"/>
        <v>1.0015985300000001</v>
      </c>
      <c r="P1627" s="184">
        <f t="shared" si="872"/>
        <v>1.0015000999999999</v>
      </c>
      <c r="Q1627" s="184">
        <f t="shared" si="896"/>
        <v>1.2884479353437368</v>
      </c>
      <c r="R1627" s="177">
        <f t="shared" si="871"/>
        <v>1.2905075500000001</v>
      </c>
      <c r="S1627" s="177">
        <f t="shared" si="897"/>
        <v>1.24951879</v>
      </c>
      <c r="T1627" s="177">
        <f t="shared" si="879"/>
        <v>254988.20046184</v>
      </c>
      <c r="U1627" s="177">
        <f t="shared" si="880"/>
        <v>783.54280321135798</v>
      </c>
      <c r="V1627" s="177">
        <f t="shared" si="881"/>
        <v>58371.363864937521</v>
      </c>
      <c r="W1627" s="177">
        <f t="shared" si="882"/>
        <v>263224.02711878892</v>
      </c>
      <c r="X1627" s="185">
        <f t="shared" si="883"/>
        <v>0</v>
      </c>
      <c r="Y1627" s="177">
        <f t="shared" si="884"/>
        <v>0</v>
      </c>
      <c r="Z1627" s="186">
        <f t="shared" si="885"/>
        <v>0</v>
      </c>
      <c r="AA1627" s="177">
        <f t="shared" si="898"/>
        <v>0</v>
      </c>
      <c r="AB1627" s="187">
        <f t="shared" si="899"/>
        <v>7.1215000000000001E-2</v>
      </c>
      <c r="AC1627" s="185">
        <f t="shared" si="886"/>
        <v>9</v>
      </c>
      <c r="AD1627" s="185">
        <v>252</v>
      </c>
      <c r="AE1627" s="184">
        <f t="shared" si="870"/>
        <v>1.0024599320000001</v>
      </c>
      <c r="AF1627" s="177">
        <f t="shared" si="901"/>
        <v>627.25363392999998</v>
      </c>
      <c r="AG1627" s="177">
        <f t="shared" si="887"/>
        <v>647.51320747</v>
      </c>
      <c r="AH1627" s="188">
        <f t="shared" si="900"/>
        <v>0</v>
      </c>
      <c r="AI1627" s="188"/>
      <c r="AJ1627" s="188"/>
      <c r="AK1627" s="188"/>
      <c r="AL1627" s="8"/>
      <c r="AM1627" s="8"/>
      <c r="AN1627" s="8"/>
      <c r="AO1627" s="8"/>
      <c r="AP1627" s="8"/>
      <c r="AQ1627" s="8"/>
      <c r="AR1627" s="5"/>
      <c r="AS1627" s="1"/>
      <c r="AT1627" s="8"/>
      <c r="AU1627" s="1"/>
      <c r="AV1627" s="1"/>
      <c r="AW1627" s="3"/>
      <c r="AX1627" s="3"/>
      <c r="AY1627" s="4"/>
      <c r="AZ1627" s="4"/>
      <c r="BA1627" s="4"/>
      <c r="BB1627" s="1"/>
      <c r="BC1627" s="1"/>
      <c r="BD1627" s="1"/>
      <c r="BE1627" s="1"/>
      <c r="BF1627" s="1"/>
      <c r="BG1627" s="1"/>
      <c r="BH1627" s="1"/>
      <c r="BI1627" s="1"/>
    </row>
    <row r="1628" spans="1:61" x14ac:dyDescent="0.2">
      <c r="A1628" s="125">
        <f t="shared" si="888"/>
        <v>43519</v>
      </c>
      <c r="B1628" s="177">
        <f t="shared" si="873"/>
        <v>263989.7330541691</v>
      </c>
      <c r="C1628" s="3">
        <f t="shared" si="889"/>
        <v>35638613.962312832</v>
      </c>
      <c r="D1628" s="177">
        <f t="shared" si="890"/>
        <v>204069.12045064001</v>
      </c>
      <c r="E1628" s="177">
        <f t="shared" si="891"/>
        <v>3140.2156254900001</v>
      </c>
      <c r="F1628" s="178">
        <f t="shared" si="874"/>
        <v>200928.90482515001</v>
      </c>
      <c r="G1628" s="179">
        <f t="shared" si="892"/>
        <v>5100.6099999999997</v>
      </c>
      <c r="H1628" s="180">
        <f>IF(AND(N1628=1,N1627&gt;1),VLOOKUP(A1627,[1]Plan1!$CW$105:$CY$215,3),H1627)</f>
        <v>5116.93</v>
      </c>
      <c r="I1628" s="181">
        <f t="shared" si="875"/>
        <v>43446</v>
      </c>
      <c r="J1628" s="181">
        <f t="shared" si="893"/>
        <v>43477</v>
      </c>
      <c r="K1628" s="182">
        <f t="shared" si="876"/>
        <v>3.199617300675861E-3</v>
      </c>
      <c r="L1628" s="213">
        <f t="shared" si="894"/>
        <v>43535</v>
      </c>
      <c r="M1628" s="183">
        <f t="shared" si="895"/>
        <v>18</v>
      </c>
      <c r="N1628" s="183">
        <f t="shared" si="877"/>
        <v>10</v>
      </c>
      <c r="O1628" s="177">
        <f t="shared" si="878"/>
        <v>1.0017763</v>
      </c>
      <c r="P1628" s="184">
        <f t="shared" si="872"/>
        <v>1.0015000999999999</v>
      </c>
      <c r="Q1628" s="184">
        <f t="shared" si="896"/>
        <v>1.2884479353437368</v>
      </c>
      <c r="R1628" s="177">
        <f t="shared" si="871"/>
        <v>1.2907366</v>
      </c>
      <c r="S1628" s="177">
        <f t="shared" si="897"/>
        <v>1.24951879</v>
      </c>
      <c r="T1628" s="177">
        <f t="shared" si="879"/>
        <v>254988.20046184</v>
      </c>
      <c r="U1628" s="177">
        <f t="shared" si="880"/>
        <v>783.54280321135798</v>
      </c>
      <c r="V1628" s="177">
        <f t="shared" si="881"/>
        <v>58417.386630587709</v>
      </c>
      <c r="W1628" s="177">
        <f t="shared" si="882"/>
        <v>263270.0498844391</v>
      </c>
      <c r="X1628" s="185">
        <f t="shared" si="883"/>
        <v>0</v>
      </c>
      <c r="Y1628" s="177">
        <f t="shared" si="884"/>
        <v>0</v>
      </c>
      <c r="Z1628" s="186">
        <f t="shared" si="885"/>
        <v>0</v>
      </c>
      <c r="AA1628" s="177">
        <f t="shared" si="898"/>
        <v>0</v>
      </c>
      <c r="AB1628" s="187">
        <f t="shared" si="899"/>
        <v>7.1215000000000001E-2</v>
      </c>
      <c r="AC1628" s="185">
        <f t="shared" si="886"/>
        <v>10</v>
      </c>
      <c r="AD1628" s="185">
        <v>252</v>
      </c>
      <c r="AE1628" s="184">
        <f t="shared" si="870"/>
        <v>1.0027336309999999</v>
      </c>
      <c r="AF1628" s="177">
        <f t="shared" si="901"/>
        <v>697.04364940999994</v>
      </c>
      <c r="AG1628" s="177">
        <f t="shared" si="887"/>
        <v>719.68316973000003</v>
      </c>
      <c r="AH1628" s="188">
        <f t="shared" si="900"/>
        <v>0</v>
      </c>
      <c r="AI1628" s="188"/>
      <c r="AJ1628" s="188"/>
      <c r="AK1628" s="188"/>
      <c r="AL1628" s="8"/>
      <c r="AM1628" s="8"/>
      <c r="AN1628" s="8"/>
      <c r="AO1628" s="8"/>
      <c r="AP1628" s="8"/>
      <c r="AQ1628" s="8"/>
      <c r="AR1628" s="5"/>
      <c r="AS1628" s="1"/>
      <c r="AT1628" s="8"/>
      <c r="AU1628" s="1"/>
      <c r="AV1628" s="1"/>
      <c r="AW1628" s="3"/>
      <c r="AX1628" s="3"/>
      <c r="AY1628" s="4"/>
      <c r="AZ1628" s="4"/>
      <c r="BA1628" s="4"/>
      <c r="BB1628" s="1"/>
      <c r="BC1628" s="1"/>
      <c r="BD1628" s="1"/>
      <c r="BE1628" s="1"/>
      <c r="BF1628" s="1"/>
      <c r="BG1628" s="1"/>
      <c r="BH1628" s="1"/>
      <c r="BI1628" s="1"/>
    </row>
    <row r="1629" spans="1:61" x14ac:dyDescent="0.2">
      <c r="A1629" s="125">
        <f t="shared" si="888"/>
        <v>43520</v>
      </c>
      <c r="B1629" s="177">
        <f t="shared" si="873"/>
        <v>263989.7330541691</v>
      </c>
      <c r="C1629" s="3">
        <f t="shared" si="889"/>
        <v>35638613.962312832</v>
      </c>
      <c r="D1629" s="177">
        <f t="shared" si="890"/>
        <v>204069.12045064001</v>
      </c>
      <c r="E1629" s="177">
        <f t="shared" si="891"/>
        <v>3140.2156254900001</v>
      </c>
      <c r="F1629" s="178">
        <f t="shared" si="874"/>
        <v>200928.90482515001</v>
      </c>
      <c r="G1629" s="179">
        <f t="shared" si="892"/>
        <v>5100.6099999999997</v>
      </c>
      <c r="H1629" s="180">
        <f>IF(AND(N1629=1,N1628&gt;1),VLOOKUP(A1628,[1]Plan1!$CW$105:$CY$215,3),H1628)</f>
        <v>5116.93</v>
      </c>
      <c r="I1629" s="181">
        <f t="shared" si="875"/>
        <v>43446</v>
      </c>
      <c r="J1629" s="181">
        <f t="shared" si="893"/>
        <v>43477</v>
      </c>
      <c r="K1629" s="182">
        <f t="shared" si="876"/>
        <v>3.199617300675861E-3</v>
      </c>
      <c r="L1629" s="213">
        <f t="shared" si="894"/>
        <v>43535</v>
      </c>
      <c r="M1629" s="183">
        <f t="shared" si="895"/>
        <v>18</v>
      </c>
      <c r="N1629" s="183">
        <f t="shared" si="877"/>
        <v>10</v>
      </c>
      <c r="O1629" s="177">
        <f t="shared" si="878"/>
        <v>1.0017763</v>
      </c>
      <c r="P1629" s="184">
        <f t="shared" si="872"/>
        <v>1.0015000999999999</v>
      </c>
      <c r="Q1629" s="184">
        <f t="shared" si="896"/>
        <v>1.2884479353437368</v>
      </c>
      <c r="R1629" s="177">
        <f t="shared" si="871"/>
        <v>1.2907366</v>
      </c>
      <c r="S1629" s="177">
        <f t="shared" si="897"/>
        <v>1.24951879</v>
      </c>
      <c r="T1629" s="177">
        <f t="shared" si="879"/>
        <v>254988.20046184</v>
      </c>
      <c r="U1629" s="177">
        <f t="shared" si="880"/>
        <v>783.54280321135798</v>
      </c>
      <c r="V1629" s="177">
        <f t="shared" si="881"/>
        <v>58417.386630587709</v>
      </c>
      <c r="W1629" s="177">
        <f t="shared" si="882"/>
        <v>263270.0498844391</v>
      </c>
      <c r="X1629" s="185">
        <f t="shared" si="883"/>
        <v>0</v>
      </c>
      <c r="Y1629" s="177">
        <f t="shared" si="884"/>
        <v>0</v>
      </c>
      <c r="Z1629" s="186">
        <f t="shared" si="885"/>
        <v>0</v>
      </c>
      <c r="AA1629" s="177">
        <f t="shared" si="898"/>
        <v>0</v>
      </c>
      <c r="AB1629" s="187">
        <f t="shared" si="899"/>
        <v>7.1215000000000001E-2</v>
      </c>
      <c r="AC1629" s="185">
        <f t="shared" si="886"/>
        <v>10</v>
      </c>
      <c r="AD1629" s="185">
        <v>252</v>
      </c>
      <c r="AE1629" s="184">
        <f t="shared" si="870"/>
        <v>1.0027336309999999</v>
      </c>
      <c r="AF1629" s="177">
        <f t="shared" si="901"/>
        <v>697.04364940999994</v>
      </c>
      <c r="AG1629" s="177">
        <f t="shared" si="887"/>
        <v>719.68316973000003</v>
      </c>
      <c r="AH1629" s="188">
        <f t="shared" si="900"/>
        <v>0</v>
      </c>
      <c r="AI1629" s="188"/>
      <c r="AJ1629" s="188"/>
      <c r="AK1629" s="188"/>
      <c r="AL1629" s="8"/>
      <c r="AM1629" s="8"/>
      <c r="AN1629" s="8"/>
      <c r="AO1629" s="8"/>
      <c r="AP1629" s="8"/>
      <c r="AQ1629" s="8"/>
      <c r="AR1629" s="5"/>
      <c r="AS1629" s="1"/>
      <c r="AT1629" s="8"/>
      <c r="AU1629" s="1"/>
      <c r="AV1629" s="1"/>
      <c r="AW1629" s="3"/>
      <c r="AX1629" s="3"/>
      <c r="AY1629" s="4"/>
      <c r="AZ1629" s="4"/>
      <c r="BA1629" s="4"/>
      <c r="BB1629" s="1"/>
      <c r="BC1629" s="1"/>
      <c r="BD1629" s="1"/>
      <c r="BE1629" s="1"/>
      <c r="BF1629" s="1"/>
      <c r="BG1629" s="1"/>
      <c r="BH1629" s="1"/>
      <c r="BI1629" s="1"/>
    </row>
    <row r="1630" spans="1:61" x14ac:dyDescent="0.2">
      <c r="A1630" s="125">
        <f t="shared" si="888"/>
        <v>43521</v>
      </c>
      <c r="B1630" s="177">
        <f t="shared" si="873"/>
        <v>263989.7330541691</v>
      </c>
      <c r="C1630" s="3">
        <f t="shared" si="889"/>
        <v>35638613.962312832</v>
      </c>
      <c r="D1630" s="177">
        <f t="shared" si="890"/>
        <v>204069.12045064001</v>
      </c>
      <c r="E1630" s="177">
        <f t="shared" si="891"/>
        <v>3140.2156254900001</v>
      </c>
      <c r="F1630" s="178">
        <f t="shared" si="874"/>
        <v>200928.90482515001</v>
      </c>
      <c r="G1630" s="179">
        <f t="shared" si="892"/>
        <v>5100.6099999999997</v>
      </c>
      <c r="H1630" s="180">
        <f>IF(AND(N1630=1,N1629&gt;1),VLOOKUP(A1629,[1]Plan1!$CW$105:$CY$215,3),H1629)</f>
        <v>5116.93</v>
      </c>
      <c r="I1630" s="181">
        <f t="shared" si="875"/>
        <v>43446</v>
      </c>
      <c r="J1630" s="181">
        <f t="shared" si="893"/>
        <v>43477</v>
      </c>
      <c r="K1630" s="182">
        <f t="shared" si="876"/>
        <v>3.199617300675861E-3</v>
      </c>
      <c r="L1630" s="213">
        <f t="shared" si="894"/>
        <v>43535</v>
      </c>
      <c r="M1630" s="183">
        <f t="shared" si="895"/>
        <v>18</v>
      </c>
      <c r="N1630" s="183">
        <f t="shared" si="877"/>
        <v>10</v>
      </c>
      <c r="O1630" s="177">
        <f t="shared" si="878"/>
        <v>1.0017763</v>
      </c>
      <c r="P1630" s="184">
        <f t="shared" si="872"/>
        <v>1.0015000999999999</v>
      </c>
      <c r="Q1630" s="184">
        <f t="shared" si="896"/>
        <v>1.2884479353437368</v>
      </c>
      <c r="R1630" s="177">
        <f t="shared" si="871"/>
        <v>1.2907366</v>
      </c>
      <c r="S1630" s="177">
        <f t="shared" si="897"/>
        <v>1.24951879</v>
      </c>
      <c r="T1630" s="177">
        <f t="shared" si="879"/>
        <v>254988.20046184</v>
      </c>
      <c r="U1630" s="177">
        <f t="shared" si="880"/>
        <v>783.54280321135798</v>
      </c>
      <c r="V1630" s="177">
        <f t="shared" si="881"/>
        <v>58417.386630587709</v>
      </c>
      <c r="W1630" s="177">
        <f t="shared" si="882"/>
        <v>263270.0498844391</v>
      </c>
      <c r="X1630" s="185">
        <f t="shared" si="883"/>
        <v>0</v>
      </c>
      <c r="Y1630" s="177">
        <f t="shared" si="884"/>
        <v>0</v>
      </c>
      <c r="Z1630" s="186">
        <f t="shared" si="885"/>
        <v>0</v>
      </c>
      <c r="AA1630" s="177">
        <f t="shared" si="898"/>
        <v>0</v>
      </c>
      <c r="AB1630" s="187">
        <f t="shared" si="899"/>
        <v>7.1215000000000001E-2</v>
      </c>
      <c r="AC1630" s="185">
        <f t="shared" si="886"/>
        <v>10</v>
      </c>
      <c r="AD1630" s="185">
        <v>252</v>
      </c>
      <c r="AE1630" s="184">
        <f t="shared" si="870"/>
        <v>1.0027336309999999</v>
      </c>
      <c r="AF1630" s="177">
        <f t="shared" si="901"/>
        <v>697.04364940999994</v>
      </c>
      <c r="AG1630" s="177">
        <f t="shared" si="887"/>
        <v>719.68316973000003</v>
      </c>
      <c r="AH1630" s="188">
        <f t="shared" si="900"/>
        <v>0</v>
      </c>
      <c r="AI1630" s="188"/>
      <c r="AJ1630" s="188"/>
      <c r="AK1630" s="188"/>
      <c r="AL1630" s="8"/>
      <c r="AM1630" s="8"/>
      <c r="AN1630" s="8"/>
      <c r="AO1630" s="8"/>
      <c r="AP1630" s="8"/>
      <c r="AQ1630" s="8"/>
      <c r="AR1630" s="5"/>
      <c r="AS1630" s="1"/>
      <c r="AT1630" s="8"/>
      <c r="AU1630" s="1"/>
      <c r="AV1630" s="1"/>
      <c r="AW1630" s="3"/>
      <c r="AX1630" s="3"/>
      <c r="AY1630" s="4"/>
      <c r="AZ1630" s="4"/>
      <c r="BA1630" s="4"/>
      <c r="BB1630" s="1"/>
      <c r="BC1630" s="1"/>
      <c r="BD1630" s="1"/>
      <c r="BE1630" s="1"/>
      <c r="BF1630" s="1"/>
      <c r="BG1630" s="1"/>
      <c r="BH1630" s="1"/>
      <c r="BI1630" s="1"/>
    </row>
    <row r="1631" spans="1:61" x14ac:dyDescent="0.2">
      <c r="A1631" s="125">
        <f t="shared" si="888"/>
        <v>43522</v>
      </c>
      <c r="B1631" s="177">
        <f t="shared" si="873"/>
        <v>264107.97878487548</v>
      </c>
      <c r="C1631" s="3">
        <f t="shared" si="889"/>
        <v>35654577.135958187</v>
      </c>
      <c r="D1631" s="177">
        <f t="shared" si="890"/>
        <v>204069.12045064001</v>
      </c>
      <c r="E1631" s="177">
        <f t="shared" si="891"/>
        <v>3140.2156254900001</v>
      </c>
      <c r="F1631" s="178">
        <f t="shared" si="874"/>
        <v>200928.90482515001</v>
      </c>
      <c r="G1631" s="179">
        <f t="shared" si="892"/>
        <v>5100.6099999999997</v>
      </c>
      <c r="H1631" s="180">
        <f>IF(AND(N1631=1,N1630&gt;1),VLOOKUP(A1630,[1]Plan1!$CW$105:$CY$215,3),H1630)</f>
        <v>5116.93</v>
      </c>
      <c r="I1631" s="181">
        <f t="shared" si="875"/>
        <v>43446</v>
      </c>
      <c r="J1631" s="181">
        <f t="shared" si="893"/>
        <v>43477</v>
      </c>
      <c r="K1631" s="182">
        <f t="shared" si="876"/>
        <v>3.199617300675861E-3</v>
      </c>
      <c r="L1631" s="213">
        <f t="shared" si="894"/>
        <v>43535</v>
      </c>
      <c r="M1631" s="183">
        <f t="shared" si="895"/>
        <v>18</v>
      </c>
      <c r="N1631" s="183">
        <f t="shared" si="877"/>
        <v>11</v>
      </c>
      <c r="O1631" s="177">
        <f t="shared" si="878"/>
        <v>1.0019541000000001</v>
      </c>
      <c r="P1631" s="184">
        <f t="shared" si="872"/>
        <v>1.0015000999999999</v>
      </c>
      <c r="Q1631" s="184">
        <f t="shared" si="896"/>
        <v>1.2884479353437368</v>
      </c>
      <c r="R1631" s="177">
        <f t="shared" si="871"/>
        <v>1.2909656899999999</v>
      </c>
      <c r="S1631" s="177">
        <f t="shared" si="897"/>
        <v>1.24951879</v>
      </c>
      <c r="T1631" s="177">
        <f t="shared" si="879"/>
        <v>254988.20046184</v>
      </c>
      <c r="U1631" s="177">
        <f t="shared" si="880"/>
        <v>783.54280321135798</v>
      </c>
      <c r="V1631" s="177">
        <f t="shared" si="881"/>
        <v>58463.41743339409</v>
      </c>
      <c r="W1631" s="177">
        <f t="shared" si="882"/>
        <v>263316.08068724547</v>
      </c>
      <c r="X1631" s="185">
        <f t="shared" si="883"/>
        <v>0</v>
      </c>
      <c r="Y1631" s="177">
        <f t="shared" si="884"/>
        <v>0</v>
      </c>
      <c r="Z1631" s="186">
        <f t="shared" si="885"/>
        <v>0</v>
      </c>
      <c r="AA1631" s="177">
        <f t="shared" si="898"/>
        <v>0</v>
      </c>
      <c r="AB1631" s="187">
        <f t="shared" si="899"/>
        <v>7.1215000000000001E-2</v>
      </c>
      <c r="AC1631" s="185">
        <f t="shared" si="886"/>
        <v>11</v>
      </c>
      <c r="AD1631" s="185">
        <v>252</v>
      </c>
      <c r="AE1631" s="184">
        <f t="shared" ref="AE1631:AE1694" si="902">ROUND((1+AB1631)^TRUNC((AC1631/AD1631),9),9)</f>
        <v>1.003007405</v>
      </c>
      <c r="AF1631" s="177">
        <f t="shared" si="901"/>
        <v>766.85278900000003</v>
      </c>
      <c r="AG1631" s="177">
        <f t="shared" si="887"/>
        <v>791.89809763000005</v>
      </c>
      <c r="AH1631" s="188">
        <f t="shared" si="900"/>
        <v>0</v>
      </c>
      <c r="AI1631" s="188"/>
      <c r="AJ1631" s="188"/>
      <c r="AK1631" s="188"/>
      <c r="AL1631" s="8"/>
      <c r="AM1631" s="8"/>
      <c r="AN1631" s="8"/>
      <c r="AO1631" s="8"/>
      <c r="AP1631" s="8"/>
      <c r="AQ1631" s="8"/>
      <c r="AR1631" s="5"/>
      <c r="AS1631" s="1"/>
      <c r="AT1631" s="8"/>
      <c r="AU1631" s="1"/>
      <c r="AV1631" s="1"/>
      <c r="AW1631" s="3"/>
      <c r="AX1631" s="3"/>
      <c r="AY1631" s="4"/>
      <c r="AZ1631" s="4"/>
      <c r="BA1631" s="4"/>
      <c r="BB1631" s="1"/>
      <c r="BC1631" s="1"/>
      <c r="BD1631" s="1"/>
      <c r="BE1631" s="1"/>
      <c r="BF1631" s="1"/>
      <c r="BG1631" s="1"/>
      <c r="BH1631" s="1"/>
      <c r="BI1631" s="1"/>
    </row>
    <row r="1632" spans="1:61" x14ac:dyDescent="0.2">
      <c r="A1632" s="125">
        <f t="shared" si="888"/>
        <v>43523</v>
      </c>
      <c r="B1632" s="177">
        <f t="shared" si="873"/>
        <v>264226.2772719881</v>
      </c>
      <c r="C1632" s="3">
        <f t="shared" si="889"/>
        <v>35670547.431718394</v>
      </c>
      <c r="D1632" s="177">
        <f t="shared" si="890"/>
        <v>204069.12045064001</v>
      </c>
      <c r="E1632" s="177">
        <f t="shared" si="891"/>
        <v>3140.2156254900001</v>
      </c>
      <c r="F1632" s="178">
        <f t="shared" si="874"/>
        <v>200928.90482515001</v>
      </c>
      <c r="G1632" s="179">
        <f t="shared" si="892"/>
        <v>5100.6099999999997</v>
      </c>
      <c r="H1632" s="180">
        <f>IF(AND(N1632=1,N1631&gt;1),VLOOKUP(A1631,[1]Plan1!$CW$105:$CY$215,3),H1631)</f>
        <v>5116.93</v>
      </c>
      <c r="I1632" s="181">
        <f t="shared" si="875"/>
        <v>43446</v>
      </c>
      <c r="J1632" s="181">
        <f t="shared" si="893"/>
        <v>43477</v>
      </c>
      <c r="K1632" s="182">
        <f t="shared" si="876"/>
        <v>3.199617300675861E-3</v>
      </c>
      <c r="L1632" s="213">
        <f t="shared" si="894"/>
        <v>43535</v>
      </c>
      <c r="M1632" s="183">
        <f t="shared" si="895"/>
        <v>18</v>
      </c>
      <c r="N1632" s="183">
        <f t="shared" si="877"/>
        <v>12</v>
      </c>
      <c r="O1632" s="177">
        <f t="shared" si="878"/>
        <v>1.0021319399999999</v>
      </c>
      <c r="P1632" s="184">
        <f t="shared" si="872"/>
        <v>1.0015000999999999</v>
      </c>
      <c r="Q1632" s="184">
        <f t="shared" si="896"/>
        <v>1.2884479353437368</v>
      </c>
      <c r="R1632" s="177">
        <f t="shared" si="871"/>
        <v>1.2911948200000001</v>
      </c>
      <c r="S1632" s="177">
        <f t="shared" si="897"/>
        <v>1.24951879</v>
      </c>
      <c r="T1632" s="177">
        <f t="shared" si="879"/>
        <v>254988.20046184</v>
      </c>
      <c r="U1632" s="177">
        <f t="shared" si="880"/>
        <v>783.54280321135798</v>
      </c>
      <c r="V1632" s="177">
        <f t="shared" si="881"/>
        <v>58509.4562733567</v>
      </c>
      <c r="W1632" s="177">
        <f t="shared" si="882"/>
        <v>263362.11952720809</v>
      </c>
      <c r="X1632" s="185">
        <f t="shared" si="883"/>
        <v>0</v>
      </c>
      <c r="Y1632" s="177">
        <f t="shared" si="884"/>
        <v>0</v>
      </c>
      <c r="Z1632" s="186">
        <f t="shared" si="885"/>
        <v>0</v>
      </c>
      <c r="AA1632" s="177">
        <f t="shared" si="898"/>
        <v>0</v>
      </c>
      <c r="AB1632" s="187">
        <f t="shared" si="899"/>
        <v>7.1215000000000001E-2</v>
      </c>
      <c r="AC1632" s="185">
        <f t="shared" si="886"/>
        <v>12</v>
      </c>
      <c r="AD1632" s="185">
        <v>252</v>
      </c>
      <c r="AE1632" s="184">
        <f t="shared" si="902"/>
        <v>1.0032812529999999</v>
      </c>
      <c r="AF1632" s="177">
        <f t="shared" si="901"/>
        <v>836.68079771999999</v>
      </c>
      <c r="AG1632" s="177">
        <f t="shared" si="887"/>
        <v>864.15774478000003</v>
      </c>
      <c r="AH1632" s="188">
        <f t="shared" si="900"/>
        <v>0</v>
      </c>
      <c r="AI1632" s="188"/>
      <c r="AJ1632" s="188"/>
      <c r="AK1632" s="188"/>
      <c r="AL1632" s="8"/>
      <c r="AM1632" s="8"/>
      <c r="AN1632" s="8"/>
      <c r="AO1632" s="8"/>
      <c r="AP1632" s="8"/>
      <c r="AQ1632" s="8"/>
      <c r="AR1632" s="5"/>
      <c r="AS1632" s="1"/>
      <c r="AT1632" s="8"/>
      <c r="AU1632" s="1"/>
      <c r="AV1632" s="1"/>
      <c r="AW1632" s="3"/>
      <c r="AX1632" s="3"/>
      <c r="AY1632" s="4"/>
      <c r="AZ1632" s="4"/>
      <c r="BA1632" s="4"/>
      <c r="BB1632" s="1"/>
      <c r="BC1632" s="1"/>
      <c r="BD1632" s="1"/>
      <c r="BE1632" s="1"/>
      <c r="BF1632" s="1"/>
      <c r="BG1632" s="1"/>
      <c r="BH1632" s="1"/>
      <c r="BI1632" s="1"/>
    </row>
    <row r="1633" spans="1:61" x14ac:dyDescent="0.2">
      <c r="A1633" s="125">
        <f t="shared" si="888"/>
        <v>43524</v>
      </c>
      <c r="B1633" s="177">
        <f t="shared" si="873"/>
        <v>264344.62905913685</v>
      </c>
      <c r="C1633" s="3">
        <f t="shared" si="889"/>
        <v>35686524.922983475</v>
      </c>
      <c r="D1633" s="177">
        <f t="shared" si="890"/>
        <v>204069.12045064001</v>
      </c>
      <c r="E1633" s="177">
        <f t="shared" si="891"/>
        <v>3140.2156254900001</v>
      </c>
      <c r="F1633" s="178">
        <f t="shared" si="874"/>
        <v>200928.90482515001</v>
      </c>
      <c r="G1633" s="179">
        <f t="shared" si="892"/>
        <v>5100.6099999999997</v>
      </c>
      <c r="H1633" s="180">
        <f>IF(AND(N1633=1,N1632&gt;1),VLOOKUP(A1632,[1]Plan1!$CW$105:$CY$215,3),H1632)</f>
        <v>5116.93</v>
      </c>
      <c r="I1633" s="181">
        <f t="shared" si="875"/>
        <v>43446</v>
      </c>
      <c r="J1633" s="181">
        <f t="shared" si="893"/>
        <v>43477</v>
      </c>
      <c r="K1633" s="182">
        <f t="shared" si="876"/>
        <v>3.199617300675861E-3</v>
      </c>
      <c r="L1633" s="213">
        <f t="shared" si="894"/>
        <v>43535</v>
      </c>
      <c r="M1633" s="183">
        <f t="shared" si="895"/>
        <v>18</v>
      </c>
      <c r="N1633" s="183">
        <f t="shared" si="877"/>
        <v>13</v>
      </c>
      <c r="O1633" s="177">
        <f t="shared" si="878"/>
        <v>1.0023097999999999</v>
      </c>
      <c r="P1633" s="184">
        <f t="shared" si="872"/>
        <v>1.0015000999999999</v>
      </c>
      <c r="Q1633" s="184">
        <f t="shared" si="896"/>
        <v>1.2884479353437368</v>
      </c>
      <c r="R1633" s="177">
        <f t="shared" si="871"/>
        <v>1.29142399</v>
      </c>
      <c r="S1633" s="177">
        <f t="shared" si="897"/>
        <v>1.24951879</v>
      </c>
      <c r="T1633" s="177">
        <f t="shared" si="879"/>
        <v>254988.20046184</v>
      </c>
      <c r="U1633" s="177">
        <f t="shared" si="880"/>
        <v>783.54280321135798</v>
      </c>
      <c r="V1633" s="177">
        <f t="shared" si="881"/>
        <v>58555.503150475459</v>
      </c>
      <c r="W1633" s="177">
        <f t="shared" si="882"/>
        <v>263408.16640432685</v>
      </c>
      <c r="X1633" s="185">
        <f t="shared" si="883"/>
        <v>0</v>
      </c>
      <c r="Y1633" s="177">
        <f t="shared" si="884"/>
        <v>0</v>
      </c>
      <c r="Z1633" s="186">
        <f t="shared" si="885"/>
        <v>0</v>
      </c>
      <c r="AA1633" s="177">
        <f t="shared" si="898"/>
        <v>0</v>
      </c>
      <c r="AB1633" s="187">
        <f t="shared" si="899"/>
        <v>7.1215000000000001E-2</v>
      </c>
      <c r="AC1633" s="185">
        <f t="shared" si="886"/>
        <v>13</v>
      </c>
      <c r="AD1633" s="185">
        <v>252</v>
      </c>
      <c r="AE1633" s="184">
        <f t="shared" si="902"/>
        <v>1.003555177</v>
      </c>
      <c r="AF1633" s="177">
        <f t="shared" si="901"/>
        <v>906.52818554999999</v>
      </c>
      <c r="AG1633" s="177">
        <f t="shared" si="887"/>
        <v>936.46265481</v>
      </c>
      <c r="AH1633" s="188">
        <f t="shared" si="900"/>
        <v>0</v>
      </c>
      <c r="AI1633" s="188"/>
      <c r="AJ1633" s="188"/>
      <c r="AK1633" s="188"/>
      <c r="AL1633" s="8"/>
      <c r="AM1633" s="8"/>
      <c r="AN1633" s="8"/>
      <c r="AO1633" s="8"/>
      <c r="AP1633" s="8"/>
      <c r="AQ1633" s="8"/>
      <c r="AR1633" s="5"/>
      <c r="AS1633" s="1"/>
      <c r="AT1633" s="8"/>
      <c r="AU1633" s="1"/>
      <c r="AV1633" s="1"/>
      <c r="AW1633" s="3"/>
      <c r="AX1633" s="3"/>
      <c r="AY1633" s="4"/>
      <c r="AZ1633" s="4"/>
      <c r="BA1633" s="4"/>
      <c r="BB1633" s="1"/>
      <c r="BC1633" s="1"/>
      <c r="BD1633" s="1"/>
      <c r="BE1633" s="1"/>
      <c r="BF1633" s="1"/>
      <c r="BG1633" s="1"/>
      <c r="BH1633" s="1"/>
      <c r="BI1633" s="1"/>
    </row>
    <row r="1634" spans="1:61" x14ac:dyDescent="0.2">
      <c r="A1634" s="125">
        <f t="shared" si="888"/>
        <v>43525</v>
      </c>
      <c r="B1634" s="177">
        <f t="shared" si="873"/>
        <v>264463.03363651189</v>
      </c>
      <c r="C1634" s="3">
        <f t="shared" si="889"/>
        <v>35702509.540929101</v>
      </c>
      <c r="D1634" s="177">
        <f t="shared" si="890"/>
        <v>204069.12045064001</v>
      </c>
      <c r="E1634" s="177">
        <f t="shared" si="891"/>
        <v>3140.2156254900001</v>
      </c>
      <c r="F1634" s="178">
        <f t="shared" si="874"/>
        <v>200928.90482515001</v>
      </c>
      <c r="G1634" s="179">
        <f t="shared" si="892"/>
        <v>5100.6099999999997</v>
      </c>
      <c r="H1634" s="180">
        <f>IF(AND(N1634=1,N1633&gt;1),VLOOKUP(A1633,[1]Plan1!$CW$105:$CY$215,3),H1633)</f>
        <v>5116.93</v>
      </c>
      <c r="I1634" s="181">
        <f t="shared" si="875"/>
        <v>43446</v>
      </c>
      <c r="J1634" s="181">
        <f t="shared" si="893"/>
        <v>43477</v>
      </c>
      <c r="K1634" s="182">
        <f t="shared" si="876"/>
        <v>3.199617300675861E-3</v>
      </c>
      <c r="L1634" s="213">
        <f t="shared" si="894"/>
        <v>43535</v>
      </c>
      <c r="M1634" s="183">
        <f t="shared" si="895"/>
        <v>18</v>
      </c>
      <c r="N1634" s="183">
        <f t="shared" si="877"/>
        <v>14</v>
      </c>
      <c r="O1634" s="177">
        <f t="shared" si="878"/>
        <v>1.0024877000000001</v>
      </c>
      <c r="P1634" s="184">
        <f t="shared" si="872"/>
        <v>1.0015000999999999</v>
      </c>
      <c r="Q1634" s="184">
        <f t="shared" si="896"/>
        <v>1.2884479353437368</v>
      </c>
      <c r="R1634" s="177">
        <f t="shared" si="871"/>
        <v>1.2916532000000001</v>
      </c>
      <c r="S1634" s="177">
        <f t="shared" si="897"/>
        <v>1.24951879</v>
      </c>
      <c r="T1634" s="177">
        <f t="shared" si="879"/>
        <v>254988.20046184</v>
      </c>
      <c r="U1634" s="177">
        <f t="shared" si="880"/>
        <v>783.54280321135798</v>
      </c>
      <c r="V1634" s="177">
        <f t="shared" si="881"/>
        <v>58601.558064750454</v>
      </c>
      <c r="W1634" s="177">
        <f t="shared" si="882"/>
        <v>263454.22131860186</v>
      </c>
      <c r="X1634" s="185">
        <f t="shared" si="883"/>
        <v>0</v>
      </c>
      <c r="Y1634" s="177">
        <f t="shared" si="884"/>
        <v>0</v>
      </c>
      <c r="Z1634" s="186">
        <f t="shared" si="885"/>
        <v>0</v>
      </c>
      <c r="AA1634" s="177">
        <f t="shared" si="898"/>
        <v>0</v>
      </c>
      <c r="AB1634" s="187">
        <f t="shared" si="899"/>
        <v>7.1215000000000001E-2</v>
      </c>
      <c r="AC1634" s="185">
        <f t="shared" si="886"/>
        <v>14</v>
      </c>
      <c r="AD1634" s="185">
        <v>252</v>
      </c>
      <c r="AE1634" s="184">
        <f t="shared" si="902"/>
        <v>1.0038291749999999</v>
      </c>
      <c r="AF1634" s="177">
        <f t="shared" si="901"/>
        <v>976.39444249999997</v>
      </c>
      <c r="AG1634" s="177">
        <f t="shared" si="887"/>
        <v>1008.81231791</v>
      </c>
      <c r="AH1634" s="188">
        <f t="shared" si="900"/>
        <v>0</v>
      </c>
      <c r="AI1634" s="188"/>
      <c r="AJ1634" s="188"/>
      <c r="AK1634" s="188"/>
      <c r="AL1634" s="8"/>
      <c r="AM1634" s="8"/>
      <c r="AN1634" s="8"/>
      <c r="AO1634" s="8"/>
      <c r="AP1634" s="8"/>
      <c r="AQ1634" s="8"/>
      <c r="AR1634" s="5"/>
      <c r="AS1634" s="1"/>
      <c r="AT1634" s="8"/>
      <c r="AU1634" s="1"/>
      <c r="AV1634" s="1"/>
      <c r="AW1634" s="3"/>
      <c r="AX1634" s="3"/>
      <c r="AY1634" s="4"/>
      <c r="AZ1634" s="4"/>
      <c r="BA1634" s="4"/>
      <c r="BB1634" s="1"/>
      <c r="BC1634" s="1"/>
      <c r="BD1634" s="1"/>
      <c r="BE1634" s="1"/>
      <c r="BF1634" s="1"/>
      <c r="BG1634" s="1"/>
      <c r="BH1634" s="1"/>
      <c r="BI1634" s="1"/>
    </row>
    <row r="1635" spans="1:61" x14ac:dyDescent="0.2">
      <c r="A1635" s="125">
        <f t="shared" si="888"/>
        <v>43526</v>
      </c>
      <c r="B1635" s="177">
        <f t="shared" si="873"/>
        <v>264581.49330199207</v>
      </c>
      <c r="C1635" s="3">
        <f t="shared" si="889"/>
        <v>35718501.595768929</v>
      </c>
      <c r="D1635" s="177">
        <f t="shared" si="890"/>
        <v>204069.12045064001</v>
      </c>
      <c r="E1635" s="177">
        <f t="shared" si="891"/>
        <v>3140.2156254900001</v>
      </c>
      <c r="F1635" s="178">
        <f t="shared" si="874"/>
        <v>200928.90482515001</v>
      </c>
      <c r="G1635" s="179">
        <f t="shared" si="892"/>
        <v>5100.6099999999997</v>
      </c>
      <c r="H1635" s="180">
        <f>IF(AND(N1635=1,N1634&gt;1),VLOOKUP(A1634,[1]Plan1!$CW$105:$CY$215,3),H1634)</f>
        <v>5116.93</v>
      </c>
      <c r="I1635" s="181">
        <f t="shared" si="875"/>
        <v>43446</v>
      </c>
      <c r="J1635" s="181">
        <f t="shared" si="893"/>
        <v>43477</v>
      </c>
      <c r="K1635" s="182">
        <f t="shared" si="876"/>
        <v>3.199617300675861E-3</v>
      </c>
      <c r="L1635" s="213">
        <f t="shared" si="894"/>
        <v>43535</v>
      </c>
      <c r="M1635" s="183">
        <f t="shared" si="895"/>
        <v>18</v>
      </c>
      <c r="N1635" s="183">
        <f t="shared" si="877"/>
        <v>15</v>
      </c>
      <c r="O1635" s="177">
        <f t="shared" si="878"/>
        <v>1.0026656300000001</v>
      </c>
      <c r="P1635" s="184">
        <f t="shared" si="872"/>
        <v>1.0015000999999999</v>
      </c>
      <c r="Q1635" s="184">
        <f t="shared" si="896"/>
        <v>1.2884479353437368</v>
      </c>
      <c r="R1635" s="177">
        <f t="shared" si="871"/>
        <v>1.2918824600000001</v>
      </c>
      <c r="S1635" s="177">
        <f t="shared" si="897"/>
        <v>1.24951879</v>
      </c>
      <c r="T1635" s="177">
        <f t="shared" si="879"/>
        <v>254988.20046184</v>
      </c>
      <c r="U1635" s="177">
        <f t="shared" si="880"/>
        <v>783.54280321135798</v>
      </c>
      <c r="V1635" s="177">
        <f t="shared" si="881"/>
        <v>58647.623025470668</v>
      </c>
      <c r="W1635" s="177">
        <f t="shared" si="882"/>
        <v>263500.28627932206</v>
      </c>
      <c r="X1635" s="185">
        <f t="shared" si="883"/>
        <v>0</v>
      </c>
      <c r="Y1635" s="177">
        <f t="shared" si="884"/>
        <v>0</v>
      </c>
      <c r="Z1635" s="186">
        <f t="shared" si="885"/>
        <v>0</v>
      </c>
      <c r="AA1635" s="177">
        <f t="shared" si="898"/>
        <v>0</v>
      </c>
      <c r="AB1635" s="187">
        <f t="shared" si="899"/>
        <v>7.1215000000000001E-2</v>
      </c>
      <c r="AC1635" s="185">
        <f t="shared" si="886"/>
        <v>15</v>
      </c>
      <c r="AD1635" s="185">
        <v>252</v>
      </c>
      <c r="AE1635" s="184">
        <f t="shared" si="902"/>
        <v>1.0041032480000001</v>
      </c>
      <c r="AF1635" s="177">
        <f t="shared" si="901"/>
        <v>1046.2798235600001</v>
      </c>
      <c r="AG1635" s="177">
        <f t="shared" si="887"/>
        <v>1081.20702267</v>
      </c>
      <c r="AH1635" s="188">
        <f t="shared" si="900"/>
        <v>0</v>
      </c>
      <c r="AI1635" s="188"/>
      <c r="AJ1635" s="188"/>
      <c r="AK1635" s="188"/>
      <c r="AL1635" s="8"/>
      <c r="AM1635" s="8"/>
      <c r="AN1635" s="8"/>
      <c r="AO1635" s="8"/>
      <c r="AP1635" s="8"/>
      <c r="AQ1635" s="8"/>
      <c r="AR1635" s="5"/>
      <c r="AS1635" s="1"/>
      <c r="AT1635" s="8"/>
      <c r="AU1635" s="1"/>
      <c r="AV1635" s="1"/>
      <c r="AW1635" s="3"/>
      <c r="AX1635" s="3"/>
      <c r="AY1635" s="4"/>
      <c r="AZ1635" s="4"/>
      <c r="BA1635" s="4"/>
      <c r="BB1635" s="1"/>
      <c r="BC1635" s="1"/>
      <c r="BD1635" s="1"/>
      <c r="BE1635" s="1"/>
      <c r="BF1635" s="1"/>
      <c r="BG1635" s="1"/>
      <c r="BH1635" s="1"/>
      <c r="BI1635" s="1"/>
    </row>
    <row r="1636" spans="1:61" x14ac:dyDescent="0.2">
      <c r="A1636" s="125">
        <f t="shared" si="888"/>
        <v>43527</v>
      </c>
      <c r="B1636" s="177">
        <f t="shared" si="873"/>
        <v>264581.49330199207</v>
      </c>
      <c r="C1636" s="3">
        <f t="shared" si="889"/>
        <v>35718501.595768929</v>
      </c>
      <c r="D1636" s="177">
        <f t="shared" si="890"/>
        <v>204069.12045064001</v>
      </c>
      <c r="E1636" s="177">
        <f t="shared" si="891"/>
        <v>3140.2156254900001</v>
      </c>
      <c r="F1636" s="178">
        <f t="shared" si="874"/>
        <v>200928.90482515001</v>
      </c>
      <c r="G1636" s="179">
        <f t="shared" si="892"/>
        <v>5100.6099999999997</v>
      </c>
      <c r="H1636" s="180">
        <f>IF(AND(N1636=1,N1635&gt;1),VLOOKUP(A1635,[1]Plan1!$CW$105:$CY$215,3),H1635)</f>
        <v>5116.93</v>
      </c>
      <c r="I1636" s="181">
        <f t="shared" si="875"/>
        <v>43446</v>
      </c>
      <c r="J1636" s="181">
        <f t="shared" si="893"/>
        <v>43477</v>
      </c>
      <c r="K1636" s="182">
        <f t="shared" si="876"/>
        <v>3.199617300675861E-3</v>
      </c>
      <c r="L1636" s="213">
        <f t="shared" si="894"/>
        <v>43535</v>
      </c>
      <c r="M1636" s="183">
        <f t="shared" si="895"/>
        <v>18</v>
      </c>
      <c r="N1636" s="183">
        <f t="shared" si="877"/>
        <v>15</v>
      </c>
      <c r="O1636" s="177">
        <f t="shared" si="878"/>
        <v>1.0026656300000001</v>
      </c>
      <c r="P1636" s="184">
        <f t="shared" si="872"/>
        <v>1.0015000999999999</v>
      </c>
      <c r="Q1636" s="184">
        <f t="shared" si="896"/>
        <v>1.2884479353437368</v>
      </c>
      <c r="R1636" s="177">
        <f t="shared" si="871"/>
        <v>1.2918824600000001</v>
      </c>
      <c r="S1636" s="177">
        <f t="shared" si="897"/>
        <v>1.24951879</v>
      </c>
      <c r="T1636" s="177">
        <f t="shared" si="879"/>
        <v>254988.20046184</v>
      </c>
      <c r="U1636" s="177">
        <f t="shared" si="880"/>
        <v>783.54280321135798</v>
      </c>
      <c r="V1636" s="177">
        <f t="shared" si="881"/>
        <v>58647.623025470668</v>
      </c>
      <c r="W1636" s="177">
        <f t="shared" si="882"/>
        <v>263500.28627932206</v>
      </c>
      <c r="X1636" s="185">
        <f t="shared" si="883"/>
        <v>0</v>
      </c>
      <c r="Y1636" s="177">
        <f t="shared" si="884"/>
        <v>0</v>
      </c>
      <c r="Z1636" s="186">
        <f t="shared" si="885"/>
        <v>0</v>
      </c>
      <c r="AA1636" s="177">
        <f t="shared" si="898"/>
        <v>0</v>
      </c>
      <c r="AB1636" s="187">
        <f t="shared" si="899"/>
        <v>7.1215000000000001E-2</v>
      </c>
      <c r="AC1636" s="185">
        <f t="shared" si="886"/>
        <v>15</v>
      </c>
      <c r="AD1636" s="185">
        <v>252</v>
      </c>
      <c r="AE1636" s="184">
        <f t="shared" si="902"/>
        <v>1.0041032480000001</v>
      </c>
      <c r="AF1636" s="177">
        <f t="shared" si="901"/>
        <v>1046.2798235600001</v>
      </c>
      <c r="AG1636" s="177">
        <f t="shared" si="887"/>
        <v>1081.20702267</v>
      </c>
      <c r="AH1636" s="188">
        <f t="shared" si="900"/>
        <v>0</v>
      </c>
      <c r="AI1636" s="188"/>
      <c r="AJ1636" s="188"/>
      <c r="AK1636" s="188"/>
      <c r="AL1636" s="8"/>
      <c r="AM1636" s="8"/>
      <c r="AN1636" s="8"/>
      <c r="AO1636" s="8"/>
      <c r="AP1636" s="8"/>
      <c r="AQ1636" s="8"/>
      <c r="AR1636" s="5"/>
      <c r="AS1636" s="1"/>
      <c r="AT1636" s="8"/>
      <c r="AU1636" s="1"/>
      <c r="AV1636" s="1"/>
      <c r="AW1636" s="3"/>
      <c r="AX1636" s="3"/>
      <c r="AY1636" s="4"/>
      <c r="AZ1636" s="4"/>
      <c r="BA1636" s="4"/>
      <c r="BB1636" s="1"/>
      <c r="BC1636" s="1"/>
      <c r="BD1636" s="1"/>
      <c r="BE1636" s="1"/>
      <c r="BF1636" s="1"/>
      <c r="BG1636" s="1"/>
      <c r="BH1636" s="1"/>
      <c r="BI1636" s="1"/>
    </row>
    <row r="1637" spans="1:61" x14ac:dyDescent="0.2">
      <c r="A1637" s="125">
        <f t="shared" si="888"/>
        <v>43528</v>
      </c>
      <c r="B1637" s="177">
        <f t="shared" si="873"/>
        <v>264581.49330199207</v>
      </c>
      <c r="C1637" s="3">
        <f t="shared" si="889"/>
        <v>35718501.595768929</v>
      </c>
      <c r="D1637" s="177">
        <f t="shared" si="890"/>
        <v>204069.12045064001</v>
      </c>
      <c r="E1637" s="177">
        <f t="shared" si="891"/>
        <v>3140.2156254900001</v>
      </c>
      <c r="F1637" s="178">
        <f t="shared" si="874"/>
        <v>200928.90482515001</v>
      </c>
      <c r="G1637" s="179">
        <f t="shared" si="892"/>
        <v>5100.6099999999997</v>
      </c>
      <c r="H1637" s="180">
        <f>IF(AND(N1637=1,N1636&gt;1),VLOOKUP(A1636,[1]Plan1!$CW$105:$CY$215,3),H1636)</f>
        <v>5116.93</v>
      </c>
      <c r="I1637" s="181">
        <f t="shared" si="875"/>
        <v>43446</v>
      </c>
      <c r="J1637" s="181">
        <f t="shared" si="893"/>
        <v>43477</v>
      </c>
      <c r="K1637" s="182">
        <f t="shared" si="876"/>
        <v>3.199617300675861E-3</v>
      </c>
      <c r="L1637" s="213">
        <f t="shared" si="894"/>
        <v>43535</v>
      </c>
      <c r="M1637" s="183">
        <f t="shared" si="895"/>
        <v>18</v>
      </c>
      <c r="N1637" s="183">
        <f t="shared" si="877"/>
        <v>15</v>
      </c>
      <c r="O1637" s="177">
        <f t="shared" si="878"/>
        <v>1.0026656300000001</v>
      </c>
      <c r="P1637" s="184">
        <f t="shared" si="872"/>
        <v>1.0015000999999999</v>
      </c>
      <c r="Q1637" s="184">
        <f t="shared" si="896"/>
        <v>1.2884479353437368</v>
      </c>
      <c r="R1637" s="177">
        <f t="shared" si="871"/>
        <v>1.2918824600000001</v>
      </c>
      <c r="S1637" s="177">
        <f t="shared" si="897"/>
        <v>1.24951879</v>
      </c>
      <c r="T1637" s="177">
        <f t="shared" si="879"/>
        <v>254988.20046184</v>
      </c>
      <c r="U1637" s="177">
        <f t="shared" si="880"/>
        <v>783.54280321135798</v>
      </c>
      <c r="V1637" s="177">
        <f t="shared" si="881"/>
        <v>58647.623025470668</v>
      </c>
      <c r="W1637" s="177">
        <f t="shared" si="882"/>
        <v>263500.28627932206</v>
      </c>
      <c r="X1637" s="185">
        <f t="shared" si="883"/>
        <v>0</v>
      </c>
      <c r="Y1637" s="177">
        <f t="shared" si="884"/>
        <v>0</v>
      </c>
      <c r="Z1637" s="186">
        <f t="shared" si="885"/>
        <v>0</v>
      </c>
      <c r="AA1637" s="177">
        <f t="shared" si="898"/>
        <v>0</v>
      </c>
      <c r="AB1637" s="187">
        <f t="shared" si="899"/>
        <v>7.1215000000000001E-2</v>
      </c>
      <c r="AC1637" s="185">
        <f t="shared" si="886"/>
        <v>15</v>
      </c>
      <c r="AD1637" s="185">
        <v>252</v>
      </c>
      <c r="AE1637" s="184">
        <f t="shared" si="902"/>
        <v>1.0041032480000001</v>
      </c>
      <c r="AF1637" s="177">
        <f t="shared" si="901"/>
        <v>1046.2798235600001</v>
      </c>
      <c r="AG1637" s="177">
        <f t="shared" si="887"/>
        <v>1081.20702267</v>
      </c>
      <c r="AH1637" s="188">
        <f t="shared" si="900"/>
        <v>0</v>
      </c>
      <c r="AI1637" s="188"/>
      <c r="AJ1637" s="188"/>
      <c r="AK1637" s="188"/>
      <c r="AL1637" s="8"/>
      <c r="AM1637" s="8"/>
      <c r="AN1637" s="8"/>
      <c r="AO1637" s="8"/>
      <c r="AP1637" s="8"/>
      <c r="AQ1637" s="8"/>
      <c r="AR1637" s="5"/>
      <c r="AS1637" s="1"/>
      <c r="AT1637" s="8"/>
      <c r="AU1637" s="1"/>
      <c r="AV1637" s="1"/>
      <c r="AW1637" s="3"/>
      <c r="AX1637" s="3"/>
      <c r="AY1637" s="4"/>
      <c r="AZ1637" s="4"/>
      <c r="BA1637" s="4"/>
      <c r="BB1637" s="1"/>
      <c r="BC1637" s="1"/>
      <c r="BD1637" s="1"/>
      <c r="BE1637" s="1"/>
      <c r="BF1637" s="1"/>
      <c r="BG1637" s="1"/>
      <c r="BH1637" s="1"/>
      <c r="BI1637" s="1"/>
    </row>
    <row r="1638" spans="1:61" x14ac:dyDescent="0.2">
      <c r="A1638" s="125">
        <f t="shared" si="888"/>
        <v>43529</v>
      </c>
      <c r="B1638" s="177">
        <f t="shared" si="873"/>
        <v>264581.49330199207</v>
      </c>
      <c r="C1638" s="3">
        <f t="shared" si="889"/>
        <v>35718501.595768929</v>
      </c>
      <c r="D1638" s="177">
        <f t="shared" si="890"/>
        <v>204069.12045064001</v>
      </c>
      <c r="E1638" s="177">
        <f t="shared" si="891"/>
        <v>3140.2156254900001</v>
      </c>
      <c r="F1638" s="178">
        <f t="shared" si="874"/>
        <v>200928.90482515001</v>
      </c>
      <c r="G1638" s="179">
        <f t="shared" si="892"/>
        <v>5100.6099999999997</v>
      </c>
      <c r="H1638" s="180">
        <f>IF(AND(N1638=1,N1637&gt;1),VLOOKUP(A1637,[1]Plan1!$CW$105:$CY$215,3),H1637)</f>
        <v>5116.93</v>
      </c>
      <c r="I1638" s="181">
        <f t="shared" si="875"/>
        <v>43446</v>
      </c>
      <c r="J1638" s="181">
        <f t="shared" si="893"/>
        <v>43477</v>
      </c>
      <c r="K1638" s="182">
        <f t="shared" si="876"/>
        <v>3.199617300675861E-3</v>
      </c>
      <c r="L1638" s="213">
        <f t="shared" si="894"/>
        <v>43535</v>
      </c>
      <c r="M1638" s="183">
        <f t="shared" si="895"/>
        <v>18</v>
      </c>
      <c r="N1638" s="183">
        <f t="shared" si="877"/>
        <v>15</v>
      </c>
      <c r="O1638" s="177">
        <f t="shared" si="878"/>
        <v>1.0026656300000001</v>
      </c>
      <c r="P1638" s="184">
        <f t="shared" si="872"/>
        <v>1.0015000999999999</v>
      </c>
      <c r="Q1638" s="184">
        <f t="shared" si="896"/>
        <v>1.2884479353437368</v>
      </c>
      <c r="R1638" s="177">
        <f t="shared" si="871"/>
        <v>1.2918824600000001</v>
      </c>
      <c r="S1638" s="177">
        <f t="shared" si="897"/>
        <v>1.24951879</v>
      </c>
      <c r="T1638" s="177">
        <f t="shared" si="879"/>
        <v>254988.20046184</v>
      </c>
      <c r="U1638" s="177">
        <f t="shared" si="880"/>
        <v>783.54280321135798</v>
      </c>
      <c r="V1638" s="177">
        <f t="shared" si="881"/>
        <v>58647.623025470668</v>
      </c>
      <c r="W1638" s="177">
        <f t="shared" si="882"/>
        <v>263500.28627932206</v>
      </c>
      <c r="X1638" s="185">
        <f t="shared" si="883"/>
        <v>0</v>
      </c>
      <c r="Y1638" s="177">
        <f t="shared" si="884"/>
        <v>0</v>
      </c>
      <c r="Z1638" s="186">
        <f t="shared" si="885"/>
        <v>0</v>
      </c>
      <c r="AA1638" s="177">
        <f t="shared" si="898"/>
        <v>0</v>
      </c>
      <c r="AB1638" s="187">
        <f t="shared" si="899"/>
        <v>7.1215000000000001E-2</v>
      </c>
      <c r="AC1638" s="185">
        <f t="shared" si="886"/>
        <v>15</v>
      </c>
      <c r="AD1638" s="185">
        <v>252</v>
      </c>
      <c r="AE1638" s="184">
        <f t="shared" si="902"/>
        <v>1.0041032480000001</v>
      </c>
      <c r="AF1638" s="177">
        <f t="shared" si="901"/>
        <v>1046.2798235600001</v>
      </c>
      <c r="AG1638" s="177">
        <f t="shared" si="887"/>
        <v>1081.20702267</v>
      </c>
      <c r="AH1638" s="188">
        <f t="shared" si="900"/>
        <v>0</v>
      </c>
      <c r="AI1638" s="188"/>
      <c r="AJ1638" s="188"/>
      <c r="AK1638" s="188"/>
      <c r="AL1638" s="8"/>
      <c r="AM1638" s="8"/>
      <c r="AN1638" s="8"/>
      <c r="AO1638" s="8"/>
      <c r="AP1638" s="8"/>
      <c r="AQ1638" s="8"/>
      <c r="AR1638" s="5"/>
      <c r="AS1638" s="1"/>
      <c r="AT1638" s="8"/>
      <c r="AU1638" s="1"/>
      <c r="AV1638" s="1"/>
      <c r="AW1638" s="3"/>
      <c r="AX1638" s="3"/>
      <c r="AY1638" s="4"/>
      <c r="AZ1638" s="4"/>
      <c r="BA1638" s="4"/>
      <c r="BB1638" s="1"/>
      <c r="BC1638" s="1"/>
      <c r="BD1638" s="1"/>
      <c r="BE1638" s="1"/>
      <c r="BF1638" s="1"/>
      <c r="BG1638" s="1"/>
      <c r="BH1638" s="1"/>
      <c r="BI1638" s="1"/>
    </row>
    <row r="1639" spans="1:61" x14ac:dyDescent="0.2">
      <c r="A1639" s="125">
        <f t="shared" si="888"/>
        <v>43530</v>
      </c>
      <c r="B1639" s="177">
        <f t="shared" si="873"/>
        <v>264581.49330199207</v>
      </c>
      <c r="C1639" s="3">
        <f t="shared" si="889"/>
        <v>35718501.595768929</v>
      </c>
      <c r="D1639" s="177">
        <f t="shared" si="890"/>
        <v>204069.12045064001</v>
      </c>
      <c r="E1639" s="177">
        <f t="shared" si="891"/>
        <v>3140.2156254900001</v>
      </c>
      <c r="F1639" s="178">
        <f t="shared" si="874"/>
        <v>200928.90482515001</v>
      </c>
      <c r="G1639" s="179">
        <f t="shared" si="892"/>
        <v>5100.6099999999997</v>
      </c>
      <c r="H1639" s="180">
        <f>IF(AND(N1639=1,N1638&gt;1),VLOOKUP(A1638,[1]Plan1!$CW$105:$CY$215,3),H1638)</f>
        <v>5116.93</v>
      </c>
      <c r="I1639" s="181">
        <f t="shared" si="875"/>
        <v>43446</v>
      </c>
      <c r="J1639" s="181">
        <f t="shared" si="893"/>
        <v>43477</v>
      </c>
      <c r="K1639" s="182">
        <f t="shared" si="876"/>
        <v>3.199617300675861E-3</v>
      </c>
      <c r="L1639" s="213">
        <f t="shared" si="894"/>
        <v>43535</v>
      </c>
      <c r="M1639" s="183">
        <f t="shared" si="895"/>
        <v>18</v>
      </c>
      <c r="N1639" s="183">
        <f t="shared" si="877"/>
        <v>15</v>
      </c>
      <c r="O1639" s="177">
        <f t="shared" si="878"/>
        <v>1.0026656300000001</v>
      </c>
      <c r="P1639" s="184">
        <f t="shared" si="872"/>
        <v>1.0015000999999999</v>
      </c>
      <c r="Q1639" s="184">
        <f t="shared" si="896"/>
        <v>1.2884479353437368</v>
      </c>
      <c r="R1639" s="177">
        <f t="shared" si="871"/>
        <v>1.2918824600000001</v>
      </c>
      <c r="S1639" s="177">
        <f t="shared" si="897"/>
        <v>1.24951879</v>
      </c>
      <c r="T1639" s="177">
        <f t="shared" si="879"/>
        <v>254988.20046184</v>
      </c>
      <c r="U1639" s="177">
        <f t="shared" si="880"/>
        <v>783.54280321135798</v>
      </c>
      <c r="V1639" s="177">
        <f t="shared" si="881"/>
        <v>58647.623025470668</v>
      </c>
      <c r="W1639" s="177">
        <f t="shared" si="882"/>
        <v>263500.28627932206</v>
      </c>
      <c r="X1639" s="185">
        <f t="shared" si="883"/>
        <v>0</v>
      </c>
      <c r="Y1639" s="177">
        <f t="shared" si="884"/>
        <v>0</v>
      </c>
      <c r="Z1639" s="186">
        <f t="shared" si="885"/>
        <v>0</v>
      </c>
      <c r="AA1639" s="177">
        <f t="shared" si="898"/>
        <v>0</v>
      </c>
      <c r="AB1639" s="187">
        <f t="shared" si="899"/>
        <v>7.1215000000000001E-2</v>
      </c>
      <c r="AC1639" s="185">
        <f t="shared" si="886"/>
        <v>15</v>
      </c>
      <c r="AD1639" s="185">
        <v>252</v>
      </c>
      <c r="AE1639" s="184">
        <f t="shared" si="902"/>
        <v>1.0041032480000001</v>
      </c>
      <c r="AF1639" s="177">
        <f t="shared" si="901"/>
        <v>1046.2798235600001</v>
      </c>
      <c r="AG1639" s="177">
        <f t="shared" si="887"/>
        <v>1081.20702267</v>
      </c>
      <c r="AH1639" s="188">
        <f t="shared" si="900"/>
        <v>0</v>
      </c>
      <c r="AI1639" s="188"/>
      <c r="AJ1639" s="188"/>
      <c r="AK1639" s="188"/>
      <c r="AL1639" s="8"/>
      <c r="AM1639" s="8"/>
      <c r="AN1639" s="8"/>
      <c r="AO1639" s="8"/>
      <c r="AP1639" s="8"/>
      <c r="AQ1639" s="8"/>
      <c r="AR1639" s="5"/>
      <c r="AS1639" s="1"/>
      <c r="AT1639" s="8"/>
      <c r="AU1639" s="1"/>
      <c r="AV1639" s="1"/>
      <c r="AW1639" s="3"/>
      <c r="AX1639" s="3"/>
      <c r="AY1639" s="4"/>
      <c r="AZ1639" s="4"/>
      <c r="BA1639" s="4"/>
      <c r="BB1639" s="1"/>
      <c r="BC1639" s="1"/>
      <c r="BD1639" s="1"/>
      <c r="BE1639" s="1"/>
      <c r="BF1639" s="1"/>
      <c r="BG1639" s="1"/>
      <c r="BH1639" s="1"/>
      <c r="BI1639" s="1"/>
    </row>
    <row r="1640" spans="1:61" x14ac:dyDescent="0.2">
      <c r="A1640" s="125">
        <f t="shared" si="888"/>
        <v>43531</v>
      </c>
      <c r="B1640" s="177">
        <f t="shared" si="873"/>
        <v>264700.00377447938</v>
      </c>
      <c r="C1640" s="3">
        <f t="shared" si="889"/>
        <v>35734500.509554714</v>
      </c>
      <c r="D1640" s="177">
        <f t="shared" si="890"/>
        <v>204069.12045064001</v>
      </c>
      <c r="E1640" s="177">
        <f t="shared" si="891"/>
        <v>3140.2156254900001</v>
      </c>
      <c r="F1640" s="178">
        <f t="shared" si="874"/>
        <v>200928.90482515001</v>
      </c>
      <c r="G1640" s="179">
        <f t="shared" si="892"/>
        <v>5100.6099999999997</v>
      </c>
      <c r="H1640" s="180">
        <f>IF(AND(N1640=1,N1639&gt;1),VLOOKUP(A1639,[1]Plan1!$CW$105:$CY$215,3),H1639)</f>
        <v>5116.93</v>
      </c>
      <c r="I1640" s="181">
        <f t="shared" si="875"/>
        <v>43446</v>
      </c>
      <c r="J1640" s="181">
        <f t="shared" si="893"/>
        <v>43477</v>
      </c>
      <c r="K1640" s="182">
        <f t="shared" si="876"/>
        <v>3.199617300675861E-3</v>
      </c>
      <c r="L1640" s="213">
        <f t="shared" si="894"/>
        <v>43535</v>
      </c>
      <c r="M1640" s="183">
        <f t="shared" si="895"/>
        <v>18</v>
      </c>
      <c r="N1640" s="183">
        <f t="shared" si="877"/>
        <v>16</v>
      </c>
      <c r="O1640" s="177">
        <f t="shared" si="878"/>
        <v>1.0028435899999999</v>
      </c>
      <c r="P1640" s="184">
        <f t="shared" si="872"/>
        <v>1.0015000999999999</v>
      </c>
      <c r="Q1640" s="184">
        <f t="shared" si="896"/>
        <v>1.2884479353437368</v>
      </c>
      <c r="R1640" s="177">
        <f t="shared" si="871"/>
        <v>1.2921117499999999</v>
      </c>
      <c r="S1640" s="177">
        <f t="shared" si="897"/>
        <v>1.24951879</v>
      </c>
      <c r="T1640" s="177">
        <f t="shared" si="879"/>
        <v>254988.20046184</v>
      </c>
      <c r="U1640" s="177">
        <f t="shared" si="880"/>
        <v>783.54280321135798</v>
      </c>
      <c r="V1640" s="177">
        <f t="shared" si="881"/>
        <v>58693.69401405799</v>
      </c>
      <c r="W1640" s="177">
        <f t="shared" si="882"/>
        <v>263546.35726790939</v>
      </c>
      <c r="X1640" s="185">
        <f t="shared" si="883"/>
        <v>0</v>
      </c>
      <c r="Y1640" s="177">
        <f t="shared" si="884"/>
        <v>0</v>
      </c>
      <c r="Z1640" s="186">
        <f t="shared" si="885"/>
        <v>0</v>
      </c>
      <c r="AA1640" s="177">
        <f t="shared" si="898"/>
        <v>0</v>
      </c>
      <c r="AB1640" s="187">
        <f t="shared" si="899"/>
        <v>7.1215000000000001E-2</v>
      </c>
      <c r="AC1640" s="185">
        <f t="shared" si="886"/>
        <v>16</v>
      </c>
      <c r="AD1640" s="185">
        <v>252</v>
      </c>
      <c r="AE1640" s="184">
        <f t="shared" si="902"/>
        <v>1.0043773949999999</v>
      </c>
      <c r="AF1640" s="177">
        <f t="shared" si="901"/>
        <v>1116.18407376</v>
      </c>
      <c r="AG1640" s="177">
        <f t="shared" si="887"/>
        <v>1153.6465065699999</v>
      </c>
      <c r="AH1640" s="188">
        <f t="shared" si="900"/>
        <v>0</v>
      </c>
      <c r="AI1640" s="188"/>
      <c r="AJ1640" s="188"/>
      <c r="AK1640" s="188"/>
      <c r="AL1640" s="8"/>
      <c r="AM1640" s="8"/>
      <c r="AN1640" s="8"/>
      <c r="AO1640" s="8"/>
      <c r="AP1640" s="8"/>
      <c r="AQ1640" s="8"/>
      <c r="AR1640" s="5"/>
      <c r="AS1640" s="1"/>
      <c r="AT1640" s="8"/>
      <c r="AU1640" s="1"/>
      <c r="AV1640" s="1"/>
      <c r="AW1640" s="3"/>
      <c r="AX1640" s="3"/>
      <c r="AY1640" s="4"/>
      <c r="AZ1640" s="4"/>
      <c r="BA1640" s="4"/>
      <c r="BB1640" s="1"/>
      <c r="BC1640" s="1"/>
      <c r="BD1640" s="1"/>
      <c r="BE1640" s="1"/>
      <c r="BF1640" s="1"/>
      <c r="BG1640" s="1"/>
      <c r="BH1640" s="1"/>
      <c r="BI1640" s="1"/>
    </row>
    <row r="1641" spans="1:61" x14ac:dyDescent="0.2">
      <c r="A1641" s="125">
        <f t="shared" si="888"/>
        <v>43532</v>
      </c>
      <c r="B1641" s="177">
        <f t="shared" si="873"/>
        <v>264818.569633612</v>
      </c>
      <c r="C1641" s="3">
        <f t="shared" si="889"/>
        <v>35750506.900537618</v>
      </c>
      <c r="D1641" s="177">
        <f t="shared" si="890"/>
        <v>204069.12045064001</v>
      </c>
      <c r="E1641" s="177">
        <f t="shared" si="891"/>
        <v>3140.2156254900001</v>
      </c>
      <c r="F1641" s="178">
        <f t="shared" si="874"/>
        <v>200928.90482515001</v>
      </c>
      <c r="G1641" s="179">
        <f t="shared" si="892"/>
        <v>5100.6099999999997</v>
      </c>
      <c r="H1641" s="180">
        <f>IF(AND(N1641=1,N1640&gt;1),VLOOKUP(A1640,[1]Plan1!$CW$105:$CY$215,3),H1640)</f>
        <v>5116.93</v>
      </c>
      <c r="I1641" s="181">
        <f t="shared" si="875"/>
        <v>43446</v>
      </c>
      <c r="J1641" s="181">
        <f t="shared" si="893"/>
        <v>43477</v>
      </c>
      <c r="K1641" s="182">
        <f t="shared" si="876"/>
        <v>3.199617300675861E-3</v>
      </c>
      <c r="L1641" s="213">
        <f t="shared" si="894"/>
        <v>43535</v>
      </c>
      <c r="M1641" s="183">
        <f t="shared" si="895"/>
        <v>18</v>
      </c>
      <c r="N1641" s="183">
        <f t="shared" si="877"/>
        <v>17</v>
      </c>
      <c r="O1641" s="177">
        <f t="shared" si="878"/>
        <v>1.0030215899999999</v>
      </c>
      <c r="P1641" s="184">
        <f t="shared" si="872"/>
        <v>1.0015000999999999</v>
      </c>
      <c r="Q1641" s="184">
        <f t="shared" si="896"/>
        <v>1.2884479353437368</v>
      </c>
      <c r="R1641" s="177">
        <f t="shared" ref="R1641:R1704" si="903">TRUNC(TRUNC((O1641*Q1641),15),8)</f>
        <v>1.2923410900000001</v>
      </c>
      <c r="S1641" s="177">
        <f t="shared" si="897"/>
        <v>1.24951879</v>
      </c>
      <c r="T1641" s="177">
        <f t="shared" si="879"/>
        <v>254988.20046184</v>
      </c>
      <c r="U1641" s="177">
        <f t="shared" si="880"/>
        <v>783.54280321135798</v>
      </c>
      <c r="V1641" s="177">
        <f t="shared" si="881"/>
        <v>58739.775049090626</v>
      </c>
      <c r="W1641" s="177">
        <f t="shared" si="882"/>
        <v>263592.43830294203</v>
      </c>
      <c r="X1641" s="185">
        <f t="shared" si="883"/>
        <v>0</v>
      </c>
      <c r="Y1641" s="177">
        <f t="shared" si="884"/>
        <v>0</v>
      </c>
      <c r="Z1641" s="186">
        <f t="shared" si="885"/>
        <v>0</v>
      </c>
      <c r="AA1641" s="177">
        <f t="shared" si="898"/>
        <v>0</v>
      </c>
      <c r="AB1641" s="187">
        <f t="shared" si="899"/>
        <v>7.1215000000000001E-2</v>
      </c>
      <c r="AC1641" s="185">
        <f t="shared" si="886"/>
        <v>17</v>
      </c>
      <c r="AD1641" s="185">
        <v>252</v>
      </c>
      <c r="AE1641" s="184">
        <f t="shared" si="902"/>
        <v>1.004651618</v>
      </c>
      <c r="AF1641" s="177">
        <f t="shared" si="901"/>
        <v>1186.1077030500001</v>
      </c>
      <c r="AG1641" s="177">
        <f t="shared" si="887"/>
        <v>1226.1313306699999</v>
      </c>
      <c r="AH1641" s="188">
        <f t="shared" si="900"/>
        <v>0</v>
      </c>
      <c r="AI1641" s="188"/>
      <c r="AJ1641" s="188"/>
      <c r="AK1641" s="188"/>
      <c r="AL1641" s="8"/>
      <c r="AM1641" s="8"/>
      <c r="AN1641" s="8"/>
      <c r="AO1641" s="8"/>
      <c r="AP1641" s="8"/>
      <c r="AQ1641" s="8"/>
      <c r="AR1641" s="5"/>
      <c r="AS1641" s="1"/>
      <c r="AT1641" s="8"/>
      <c r="AU1641" s="1"/>
      <c r="AV1641" s="1"/>
      <c r="AW1641" s="3"/>
      <c r="AX1641" s="3"/>
      <c r="AY1641" s="4"/>
      <c r="AZ1641" s="4"/>
      <c r="BA1641" s="4"/>
      <c r="BB1641" s="1"/>
      <c r="BC1641" s="1"/>
      <c r="BD1641" s="1"/>
      <c r="BE1641" s="1"/>
      <c r="BF1641" s="1"/>
      <c r="BG1641" s="1"/>
      <c r="BH1641" s="1"/>
      <c r="BI1641" s="1"/>
    </row>
    <row r="1642" spans="1:61" x14ac:dyDescent="0.2">
      <c r="A1642" s="125">
        <f t="shared" si="888"/>
        <v>43533</v>
      </c>
      <c r="B1642" s="177">
        <f t="shared" si="873"/>
        <v>264937.18633251177</v>
      </c>
      <c r="C1642" s="3">
        <f t="shared" si="889"/>
        <v>35766520.154889092</v>
      </c>
      <c r="D1642" s="177">
        <f t="shared" si="890"/>
        <v>204069.12045064001</v>
      </c>
      <c r="E1642" s="177">
        <f t="shared" si="891"/>
        <v>3140.2156254900001</v>
      </c>
      <c r="F1642" s="178">
        <f t="shared" si="874"/>
        <v>200928.90482515001</v>
      </c>
      <c r="G1642" s="179">
        <f t="shared" si="892"/>
        <v>5100.6099999999997</v>
      </c>
      <c r="H1642" s="180">
        <f>IF(AND(N1642=1,N1641&gt;1),VLOOKUP(A1641,[1]Plan1!$CW$105:$CY$215,3),H1641)</f>
        <v>5116.93</v>
      </c>
      <c r="I1642" s="181">
        <f t="shared" si="875"/>
        <v>43446</v>
      </c>
      <c r="J1642" s="181">
        <f t="shared" si="893"/>
        <v>43477</v>
      </c>
      <c r="K1642" s="182">
        <f t="shared" si="876"/>
        <v>3.199617300675861E-3</v>
      </c>
      <c r="L1642" s="213">
        <f t="shared" si="894"/>
        <v>43535</v>
      </c>
      <c r="M1642" s="183">
        <f t="shared" si="895"/>
        <v>18</v>
      </c>
      <c r="N1642" s="183">
        <f t="shared" si="877"/>
        <v>18</v>
      </c>
      <c r="O1642" s="177">
        <f t="shared" si="878"/>
        <v>1.00319961</v>
      </c>
      <c r="P1642" s="184">
        <f t="shared" ref="P1642:P1705" si="904">IF(L1642&gt;L1641,O1641,P1641)</f>
        <v>1.0015000999999999</v>
      </c>
      <c r="Q1642" s="184">
        <f t="shared" si="896"/>
        <v>1.2884479353437368</v>
      </c>
      <c r="R1642" s="177">
        <f t="shared" si="903"/>
        <v>1.2925704600000001</v>
      </c>
      <c r="S1642" s="177">
        <f t="shared" si="897"/>
        <v>1.24951879</v>
      </c>
      <c r="T1642" s="177">
        <f t="shared" si="879"/>
        <v>254988.20046184</v>
      </c>
      <c r="U1642" s="177">
        <f t="shared" si="880"/>
        <v>783.54280321135798</v>
      </c>
      <c r="V1642" s="177">
        <f t="shared" si="881"/>
        <v>58785.862111990376</v>
      </c>
      <c r="W1642" s="177">
        <f t="shared" si="882"/>
        <v>263638.52536584175</v>
      </c>
      <c r="X1642" s="185">
        <f t="shared" si="883"/>
        <v>0</v>
      </c>
      <c r="Y1642" s="177">
        <f t="shared" si="884"/>
        <v>0</v>
      </c>
      <c r="Z1642" s="186">
        <f t="shared" si="885"/>
        <v>0</v>
      </c>
      <c r="AA1642" s="177">
        <f t="shared" si="898"/>
        <v>0</v>
      </c>
      <c r="AB1642" s="187">
        <f t="shared" si="899"/>
        <v>7.1215000000000001E-2</v>
      </c>
      <c r="AC1642" s="185">
        <f t="shared" si="886"/>
        <v>18</v>
      </c>
      <c r="AD1642" s="185">
        <v>252</v>
      </c>
      <c r="AE1642" s="184">
        <f t="shared" si="902"/>
        <v>1.0049259150000001</v>
      </c>
      <c r="AF1642" s="177">
        <f t="shared" si="901"/>
        <v>1256.05020147</v>
      </c>
      <c r="AG1642" s="177">
        <f t="shared" si="887"/>
        <v>1298.6609666700001</v>
      </c>
      <c r="AH1642" s="188">
        <f t="shared" si="900"/>
        <v>0</v>
      </c>
      <c r="AI1642" s="188"/>
      <c r="AJ1642" s="188"/>
      <c r="AK1642" s="188"/>
      <c r="AL1642" s="8"/>
      <c r="AM1642" s="8"/>
      <c r="AN1642" s="8"/>
      <c r="AO1642" s="8"/>
      <c r="AP1642" s="8"/>
      <c r="AQ1642" s="8"/>
      <c r="AR1642" s="5"/>
      <c r="AS1642" s="1"/>
      <c r="AT1642" s="8"/>
      <c r="AU1642" s="1"/>
      <c r="AV1642" s="1"/>
      <c r="AW1642" s="3"/>
      <c r="AX1642" s="3"/>
      <c r="AY1642" s="4"/>
      <c r="AZ1642" s="4"/>
      <c r="BA1642" s="4"/>
      <c r="BB1642" s="1"/>
      <c r="BC1642" s="1"/>
      <c r="BD1642" s="1"/>
      <c r="BE1642" s="1"/>
      <c r="BF1642" s="1"/>
      <c r="BG1642" s="1"/>
      <c r="BH1642" s="1"/>
      <c r="BI1642" s="1"/>
    </row>
    <row r="1643" spans="1:61" x14ac:dyDescent="0.2">
      <c r="A1643" s="125">
        <f t="shared" si="888"/>
        <v>43534</v>
      </c>
      <c r="B1643" s="177">
        <f t="shared" si="873"/>
        <v>264937.18633251177</v>
      </c>
      <c r="C1643" s="3">
        <f t="shared" si="889"/>
        <v>35766520.154889092</v>
      </c>
      <c r="D1643" s="177">
        <f t="shared" si="890"/>
        <v>204069.12045064001</v>
      </c>
      <c r="E1643" s="177">
        <f t="shared" si="891"/>
        <v>3140.2156254900001</v>
      </c>
      <c r="F1643" s="178">
        <f t="shared" si="874"/>
        <v>200928.90482515001</v>
      </c>
      <c r="G1643" s="179">
        <f t="shared" si="892"/>
        <v>5100.6099999999997</v>
      </c>
      <c r="H1643" s="180">
        <f>IF(AND(N1643=1,N1642&gt;1),VLOOKUP(A1642,[1]Plan1!$CW$105:$CY$215,3),H1642)</f>
        <v>5116.93</v>
      </c>
      <c r="I1643" s="181">
        <f t="shared" si="875"/>
        <v>43446</v>
      </c>
      <c r="J1643" s="181">
        <f t="shared" si="893"/>
        <v>43477</v>
      </c>
      <c r="K1643" s="182">
        <f t="shared" si="876"/>
        <v>3.199617300675861E-3</v>
      </c>
      <c r="L1643" s="213">
        <f t="shared" si="894"/>
        <v>43535</v>
      </c>
      <c r="M1643" s="183">
        <f t="shared" si="895"/>
        <v>18</v>
      </c>
      <c r="N1643" s="183">
        <f t="shared" si="877"/>
        <v>18</v>
      </c>
      <c r="O1643" s="177">
        <f t="shared" si="878"/>
        <v>1.00319961</v>
      </c>
      <c r="P1643" s="184">
        <f t="shared" si="904"/>
        <v>1.0015000999999999</v>
      </c>
      <c r="Q1643" s="184">
        <f t="shared" si="896"/>
        <v>1.2884479353437368</v>
      </c>
      <c r="R1643" s="177">
        <f t="shared" si="903"/>
        <v>1.2925704600000001</v>
      </c>
      <c r="S1643" s="177">
        <f t="shared" si="897"/>
        <v>1.24951879</v>
      </c>
      <c r="T1643" s="177">
        <f t="shared" si="879"/>
        <v>254988.20046184</v>
      </c>
      <c r="U1643" s="177">
        <f t="shared" si="880"/>
        <v>783.54280321135798</v>
      </c>
      <c r="V1643" s="177">
        <f t="shared" si="881"/>
        <v>58785.862111990376</v>
      </c>
      <c r="W1643" s="177">
        <f t="shared" si="882"/>
        <v>263638.52536584175</v>
      </c>
      <c r="X1643" s="185">
        <f t="shared" si="883"/>
        <v>0</v>
      </c>
      <c r="Y1643" s="177">
        <f t="shared" si="884"/>
        <v>0</v>
      </c>
      <c r="Z1643" s="186">
        <f t="shared" si="885"/>
        <v>0</v>
      </c>
      <c r="AA1643" s="177">
        <f t="shared" si="898"/>
        <v>0</v>
      </c>
      <c r="AB1643" s="187">
        <f t="shared" si="899"/>
        <v>7.1215000000000001E-2</v>
      </c>
      <c r="AC1643" s="185">
        <f t="shared" si="886"/>
        <v>18</v>
      </c>
      <c r="AD1643" s="185">
        <v>252</v>
      </c>
      <c r="AE1643" s="184">
        <f t="shared" si="902"/>
        <v>1.0049259150000001</v>
      </c>
      <c r="AF1643" s="177">
        <f t="shared" si="901"/>
        <v>1256.05020147</v>
      </c>
      <c r="AG1643" s="177">
        <f t="shared" si="887"/>
        <v>1298.6609666700001</v>
      </c>
      <c r="AH1643" s="188">
        <f t="shared" si="900"/>
        <v>0</v>
      </c>
      <c r="AI1643" s="188"/>
      <c r="AJ1643" s="188"/>
      <c r="AK1643" s="188"/>
      <c r="AL1643" s="8"/>
      <c r="AM1643" s="8"/>
      <c r="AN1643" s="8"/>
      <c r="AO1643" s="8"/>
      <c r="AP1643" s="8"/>
      <c r="AQ1643" s="8"/>
      <c r="AR1643" s="5"/>
      <c r="AS1643" s="1"/>
      <c r="AT1643" s="8"/>
      <c r="AU1643" s="1"/>
      <c r="AV1643" s="1"/>
      <c r="AW1643" s="3"/>
      <c r="AX1643" s="3"/>
      <c r="AY1643" s="4"/>
      <c r="AZ1643" s="4"/>
      <c r="BA1643" s="4"/>
      <c r="BB1643" s="1"/>
      <c r="BC1643" s="1"/>
      <c r="BD1643" s="1"/>
      <c r="BE1643" s="1"/>
      <c r="BF1643" s="1"/>
      <c r="BG1643" s="1"/>
      <c r="BH1643" s="1"/>
      <c r="BI1643" s="1"/>
    </row>
    <row r="1644" spans="1:61" x14ac:dyDescent="0.2">
      <c r="A1644" s="125">
        <f t="shared" si="888"/>
        <v>43535</v>
      </c>
      <c r="B1644" s="177">
        <f t="shared" si="873"/>
        <v>264937.18633251177</v>
      </c>
      <c r="C1644" s="3">
        <f t="shared" si="889"/>
        <v>35766520.154889092</v>
      </c>
      <c r="D1644" s="177">
        <f t="shared" si="890"/>
        <v>204069.12045064001</v>
      </c>
      <c r="E1644" s="177">
        <f t="shared" si="891"/>
        <v>3140.2156254900001</v>
      </c>
      <c r="F1644" s="178">
        <f t="shared" si="874"/>
        <v>200928.90482515001</v>
      </c>
      <c r="G1644" s="179">
        <f t="shared" si="892"/>
        <v>5100.6099999999997</v>
      </c>
      <c r="H1644" s="180">
        <f>IF(AND(N1644=1,N1643&gt;1),VLOOKUP(A1643,[1]Plan1!$CW$105:$CY$215,3),H1643)</f>
        <v>5116.93</v>
      </c>
      <c r="I1644" s="181">
        <f t="shared" si="875"/>
        <v>43446</v>
      </c>
      <c r="J1644" s="181">
        <f t="shared" si="893"/>
        <v>43477</v>
      </c>
      <c r="K1644" s="182">
        <f t="shared" si="876"/>
        <v>3.199617300675861E-3</v>
      </c>
      <c r="L1644" s="213">
        <f t="shared" si="894"/>
        <v>43535</v>
      </c>
      <c r="M1644" s="183">
        <f t="shared" si="895"/>
        <v>18</v>
      </c>
      <c r="N1644" s="183">
        <f t="shared" si="877"/>
        <v>18</v>
      </c>
      <c r="O1644" s="177">
        <f t="shared" si="878"/>
        <v>1.00319961</v>
      </c>
      <c r="P1644" s="184">
        <f t="shared" si="904"/>
        <v>1.0015000999999999</v>
      </c>
      <c r="Q1644" s="184">
        <f t="shared" si="896"/>
        <v>1.2884479353437368</v>
      </c>
      <c r="R1644" s="177">
        <f t="shared" si="903"/>
        <v>1.2925704600000001</v>
      </c>
      <c r="S1644" s="177">
        <f t="shared" si="897"/>
        <v>1.24951879</v>
      </c>
      <c r="T1644" s="177">
        <f t="shared" si="879"/>
        <v>254988.20046184</v>
      </c>
      <c r="U1644" s="177">
        <f t="shared" si="880"/>
        <v>783.54280321135798</v>
      </c>
      <c r="V1644" s="177">
        <f t="shared" si="881"/>
        <v>58785.862111990376</v>
      </c>
      <c r="W1644" s="177">
        <f t="shared" si="882"/>
        <v>263638.52536584175</v>
      </c>
      <c r="X1644" s="185">
        <f t="shared" si="883"/>
        <v>54</v>
      </c>
      <c r="Y1644" s="177">
        <f t="shared" si="884"/>
        <v>3140.2156254900001</v>
      </c>
      <c r="Z1644" s="186">
        <f t="shared" si="885"/>
        <v>1.5388000000000001E-2</v>
      </c>
      <c r="AA1644" s="177">
        <f t="shared" si="898"/>
        <v>3923.7584287</v>
      </c>
      <c r="AB1644" s="187">
        <f t="shared" si="899"/>
        <v>7.1215000000000001E-2</v>
      </c>
      <c r="AC1644" s="185">
        <f t="shared" si="886"/>
        <v>18</v>
      </c>
      <c r="AD1644" s="185">
        <v>252</v>
      </c>
      <c r="AE1644" s="184">
        <f t="shared" si="902"/>
        <v>1.0049259150000001</v>
      </c>
      <c r="AF1644" s="177">
        <f t="shared" si="901"/>
        <v>1256.05020147</v>
      </c>
      <c r="AG1644" s="177">
        <f t="shared" si="887"/>
        <v>1298.6609666700001</v>
      </c>
      <c r="AH1644" s="188">
        <f t="shared" si="900"/>
        <v>5179.8086301700005</v>
      </c>
      <c r="AI1644" s="188"/>
      <c r="AJ1644" s="188"/>
      <c r="AK1644" s="188"/>
      <c r="AL1644" s="8"/>
      <c r="AM1644" s="8"/>
      <c r="AN1644" s="8"/>
      <c r="AO1644" s="8"/>
      <c r="AP1644" s="8"/>
      <c r="AQ1644" s="8"/>
      <c r="AR1644" s="5"/>
      <c r="AS1644" s="1"/>
      <c r="AT1644" s="8"/>
      <c r="AU1644" s="1"/>
      <c r="AV1644" s="1"/>
      <c r="AW1644" s="3"/>
      <c r="AX1644" s="3"/>
      <c r="AY1644" s="4"/>
      <c r="AZ1644" s="4"/>
      <c r="BA1644" s="4"/>
      <c r="BB1644" s="1"/>
      <c r="BC1644" s="1"/>
      <c r="BD1644" s="1"/>
      <c r="BE1644" s="1"/>
      <c r="BF1644" s="1"/>
      <c r="BG1644" s="1"/>
      <c r="BH1644" s="1"/>
      <c r="BI1644" s="1"/>
    </row>
    <row r="1645" spans="1:61" x14ac:dyDescent="0.2">
      <c r="A1645" s="125">
        <f t="shared" si="888"/>
        <v>43536</v>
      </c>
      <c r="B1645" s="177">
        <f t="shared" si="873"/>
        <v>259836.34006799868</v>
      </c>
      <c r="C1645" s="3">
        <f t="shared" si="889"/>
        <v>35077905.909179822</v>
      </c>
      <c r="D1645" s="177">
        <f t="shared" si="890"/>
        <v>200928.90482515001</v>
      </c>
      <c r="E1645" s="177">
        <f t="shared" si="891"/>
        <v>0</v>
      </c>
      <c r="F1645" s="178">
        <f t="shared" si="874"/>
        <v>200928.90482515001</v>
      </c>
      <c r="G1645" s="179">
        <f t="shared" si="892"/>
        <v>5116.93</v>
      </c>
      <c r="H1645" s="180">
        <f>IF(AND(N1645=1,N1644&gt;1),VLOOKUP(A1644,[1]Plan1!$CW$105:$CY$215,3),H1644)</f>
        <v>5138.93</v>
      </c>
      <c r="I1645" s="181">
        <f t="shared" si="875"/>
        <v>43477</v>
      </c>
      <c r="J1645" s="181">
        <f t="shared" si="893"/>
        <v>43508</v>
      </c>
      <c r="K1645" s="182">
        <f t="shared" si="876"/>
        <v>4.2994529923214841E-3</v>
      </c>
      <c r="L1645" s="213">
        <f t="shared" si="894"/>
        <v>43565</v>
      </c>
      <c r="M1645" s="183">
        <f t="shared" si="895"/>
        <v>22</v>
      </c>
      <c r="N1645" s="183">
        <f t="shared" si="877"/>
        <v>1</v>
      </c>
      <c r="O1645" s="177">
        <f t="shared" si="878"/>
        <v>1.00019502</v>
      </c>
      <c r="P1645" s="184">
        <f t="shared" si="904"/>
        <v>1.00319961</v>
      </c>
      <c r="Q1645" s="184">
        <f t="shared" si="896"/>
        <v>1.292570466242142</v>
      </c>
      <c r="R1645" s="177">
        <f t="shared" si="903"/>
        <v>1.29282254</v>
      </c>
      <c r="S1645" s="177">
        <f t="shared" si="897"/>
        <v>1.24951879</v>
      </c>
      <c r="T1645" s="177">
        <f t="shared" si="879"/>
        <v>251064.44203313999</v>
      </c>
      <c r="U1645" s="177">
        <f t="shared" si="880"/>
        <v>0</v>
      </c>
      <c r="V1645" s="177">
        <f t="shared" si="881"/>
        <v>58836.512270318672</v>
      </c>
      <c r="W1645" s="177">
        <f t="shared" si="882"/>
        <v>259765.41709546867</v>
      </c>
      <c r="X1645" s="185">
        <f t="shared" si="883"/>
        <v>0</v>
      </c>
      <c r="Y1645" s="177">
        <f t="shared" si="884"/>
        <v>0</v>
      </c>
      <c r="Z1645" s="186">
        <f t="shared" si="885"/>
        <v>0</v>
      </c>
      <c r="AA1645" s="177">
        <f t="shared" si="898"/>
        <v>0</v>
      </c>
      <c r="AB1645" s="187">
        <f t="shared" si="899"/>
        <v>7.1215000000000001E-2</v>
      </c>
      <c r="AC1645" s="185">
        <f t="shared" si="886"/>
        <v>1</v>
      </c>
      <c r="AD1645" s="185">
        <v>252</v>
      </c>
      <c r="AE1645" s="184">
        <f t="shared" si="902"/>
        <v>1.000273027</v>
      </c>
      <c r="AF1645" s="177">
        <f t="shared" si="901"/>
        <v>68.547371409999997</v>
      </c>
      <c r="AG1645" s="177">
        <f t="shared" si="887"/>
        <v>70.922972529999996</v>
      </c>
      <c r="AH1645" s="188">
        <f t="shared" si="900"/>
        <v>0</v>
      </c>
      <c r="AI1645" s="188"/>
      <c r="AJ1645" s="188"/>
      <c r="AK1645" s="188"/>
      <c r="AL1645" s="8"/>
      <c r="AM1645" s="8"/>
      <c r="AN1645" s="8"/>
      <c r="AO1645" s="8"/>
      <c r="AP1645" s="8"/>
      <c r="AQ1645" s="8"/>
      <c r="AR1645" s="5"/>
      <c r="AS1645" s="1"/>
      <c r="AT1645" s="8"/>
      <c r="AU1645" s="1"/>
      <c r="AV1645" s="1"/>
      <c r="AW1645" s="3"/>
      <c r="AX1645" s="3"/>
      <c r="AY1645" s="4"/>
      <c r="AZ1645" s="4"/>
      <c r="BA1645" s="4"/>
      <c r="BB1645" s="1"/>
      <c r="BC1645" s="1"/>
      <c r="BD1645" s="1"/>
      <c r="BE1645" s="1"/>
      <c r="BF1645" s="1"/>
      <c r="BG1645" s="1"/>
      <c r="BH1645" s="1"/>
      <c r="BI1645" s="1"/>
    </row>
    <row r="1646" spans="1:61" x14ac:dyDescent="0.2">
      <c r="A1646" s="125">
        <f t="shared" si="888"/>
        <v>43537</v>
      </c>
      <c r="B1646" s="177">
        <f t="shared" si="873"/>
        <v>259957.97240510129</v>
      </c>
      <c r="C1646" s="3">
        <f t="shared" si="889"/>
        <v>35094326.274688676</v>
      </c>
      <c r="D1646" s="177">
        <f t="shared" si="890"/>
        <v>200928.90482515001</v>
      </c>
      <c r="E1646" s="177">
        <f t="shared" si="891"/>
        <v>0</v>
      </c>
      <c r="F1646" s="178">
        <f t="shared" si="874"/>
        <v>200928.90482515001</v>
      </c>
      <c r="G1646" s="179">
        <f t="shared" si="892"/>
        <v>5116.93</v>
      </c>
      <c r="H1646" s="180">
        <f>IF(AND(N1646=1,N1645&gt;1),VLOOKUP(A1645,[1]Plan1!$CW$105:$CY$215,3),H1645)</f>
        <v>5138.93</v>
      </c>
      <c r="I1646" s="181">
        <f t="shared" si="875"/>
        <v>43477</v>
      </c>
      <c r="J1646" s="181">
        <f t="shared" si="893"/>
        <v>43508</v>
      </c>
      <c r="K1646" s="182">
        <f t="shared" si="876"/>
        <v>4.2994529923214841E-3</v>
      </c>
      <c r="L1646" s="213">
        <f t="shared" si="894"/>
        <v>43565</v>
      </c>
      <c r="M1646" s="183">
        <f t="shared" si="895"/>
        <v>22</v>
      </c>
      <c r="N1646" s="183">
        <f t="shared" si="877"/>
        <v>2</v>
      </c>
      <c r="O1646" s="177">
        <f t="shared" si="878"/>
        <v>1.00039009</v>
      </c>
      <c r="P1646" s="184">
        <f t="shared" si="904"/>
        <v>1.00319961</v>
      </c>
      <c r="Q1646" s="184">
        <f t="shared" si="896"/>
        <v>1.292570466242142</v>
      </c>
      <c r="R1646" s="177">
        <f t="shared" si="903"/>
        <v>1.2930746799999999</v>
      </c>
      <c r="S1646" s="177">
        <f t="shared" si="897"/>
        <v>1.24951879</v>
      </c>
      <c r="T1646" s="177">
        <f t="shared" si="879"/>
        <v>251064.44203313999</v>
      </c>
      <c r="U1646" s="177">
        <f t="shared" si="880"/>
        <v>0</v>
      </c>
      <c r="V1646" s="177">
        <f t="shared" si="881"/>
        <v>58887.174484381278</v>
      </c>
      <c r="W1646" s="177">
        <f t="shared" si="882"/>
        <v>259816.07930953128</v>
      </c>
      <c r="X1646" s="185">
        <f t="shared" si="883"/>
        <v>0</v>
      </c>
      <c r="Y1646" s="177">
        <f t="shared" si="884"/>
        <v>0</v>
      </c>
      <c r="Z1646" s="186">
        <f t="shared" si="885"/>
        <v>0</v>
      </c>
      <c r="AA1646" s="177">
        <f t="shared" si="898"/>
        <v>0</v>
      </c>
      <c r="AB1646" s="187">
        <f t="shared" si="899"/>
        <v>7.1215000000000001E-2</v>
      </c>
      <c r="AC1646" s="185">
        <f t="shared" si="886"/>
        <v>2</v>
      </c>
      <c r="AD1646" s="185">
        <v>252</v>
      </c>
      <c r="AE1646" s="184">
        <f t="shared" si="902"/>
        <v>1.000546129</v>
      </c>
      <c r="AF1646" s="177">
        <f t="shared" si="901"/>
        <v>137.11357265999999</v>
      </c>
      <c r="AG1646" s="177">
        <f t="shared" si="887"/>
        <v>141.89309557000001</v>
      </c>
      <c r="AH1646" s="188">
        <f t="shared" si="900"/>
        <v>0</v>
      </c>
      <c r="AI1646" s="188"/>
      <c r="AJ1646" s="188"/>
      <c r="AK1646" s="188"/>
      <c r="AL1646" s="8"/>
      <c r="AM1646" s="8"/>
      <c r="AN1646" s="8"/>
      <c r="AO1646" s="8"/>
      <c r="AP1646" s="8"/>
      <c r="AQ1646" s="8"/>
      <c r="AR1646" s="5"/>
      <c r="AS1646" s="1"/>
      <c r="AT1646" s="8"/>
      <c r="AU1646" s="1"/>
      <c r="AV1646" s="1"/>
      <c r="AW1646" s="3"/>
      <c r="AX1646" s="3"/>
      <c r="AY1646" s="4"/>
      <c r="AZ1646" s="4"/>
      <c r="BA1646" s="4"/>
      <c r="BB1646" s="1"/>
      <c r="BC1646" s="1"/>
      <c r="BD1646" s="1"/>
      <c r="BE1646" s="1"/>
      <c r="BF1646" s="1"/>
      <c r="BG1646" s="1"/>
      <c r="BH1646" s="1"/>
      <c r="BI1646" s="1"/>
    </row>
    <row r="1647" spans="1:61" x14ac:dyDescent="0.2">
      <c r="A1647" s="125">
        <f t="shared" si="888"/>
        <v>43538</v>
      </c>
      <c r="B1647" s="177">
        <f t="shared" si="873"/>
        <v>260079.66195879917</v>
      </c>
      <c r="C1647" s="3">
        <f t="shared" si="889"/>
        <v>35110754.364437886</v>
      </c>
      <c r="D1647" s="177">
        <f t="shared" si="890"/>
        <v>200928.90482515001</v>
      </c>
      <c r="E1647" s="177">
        <f t="shared" si="891"/>
        <v>0</v>
      </c>
      <c r="F1647" s="178">
        <f t="shared" si="874"/>
        <v>200928.90482515001</v>
      </c>
      <c r="G1647" s="179">
        <f t="shared" si="892"/>
        <v>5116.93</v>
      </c>
      <c r="H1647" s="180">
        <f>IF(AND(N1647=1,N1646&gt;1),VLOOKUP(A1646,[1]Plan1!$CW$105:$CY$215,3),H1646)</f>
        <v>5138.93</v>
      </c>
      <c r="I1647" s="181">
        <f t="shared" si="875"/>
        <v>43477</v>
      </c>
      <c r="J1647" s="181">
        <f t="shared" si="893"/>
        <v>43508</v>
      </c>
      <c r="K1647" s="182">
        <f t="shared" si="876"/>
        <v>4.2994529923214841E-3</v>
      </c>
      <c r="L1647" s="213">
        <f t="shared" si="894"/>
        <v>43565</v>
      </c>
      <c r="M1647" s="183">
        <f t="shared" si="895"/>
        <v>22</v>
      </c>
      <c r="N1647" s="183">
        <f t="shared" si="877"/>
        <v>3</v>
      </c>
      <c r="O1647" s="177">
        <f t="shared" si="878"/>
        <v>1.0005852</v>
      </c>
      <c r="P1647" s="184">
        <f t="shared" si="904"/>
        <v>1.00319961</v>
      </c>
      <c r="Q1647" s="184">
        <f t="shared" si="896"/>
        <v>1.292570466242142</v>
      </c>
      <c r="R1647" s="177">
        <f t="shared" si="903"/>
        <v>1.29332687</v>
      </c>
      <c r="S1647" s="177">
        <f t="shared" si="897"/>
        <v>1.24951879</v>
      </c>
      <c r="T1647" s="177">
        <f t="shared" si="879"/>
        <v>251064.44203313999</v>
      </c>
      <c r="U1647" s="177">
        <f t="shared" si="880"/>
        <v>0</v>
      </c>
      <c r="V1647" s="177">
        <f t="shared" si="881"/>
        <v>58937.846744889153</v>
      </c>
      <c r="W1647" s="177">
        <f t="shared" si="882"/>
        <v>259866.75157003917</v>
      </c>
      <c r="X1647" s="185">
        <f t="shared" si="883"/>
        <v>0</v>
      </c>
      <c r="Y1647" s="177">
        <f t="shared" si="884"/>
        <v>0</v>
      </c>
      <c r="Z1647" s="186">
        <f t="shared" si="885"/>
        <v>0</v>
      </c>
      <c r="AA1647" s="177">
        <f t="shared" si="898"/>
        <v>0</v>
      </c>
      <c r="AB1647" s="187">
        <f t="shared" si="899"/>
        <v>7.1215000000000001E-2</v>
      </c>
      <c r="AC1647" s="185">
        <f t="shared" si="886"/>
        <v>3</v>
      </c>
      <c r="AD1647" s="185">
        <v>252</v>
      </c>
      <c r="AE1647" s="184">
        <f t="shared" si="902"/>
        <v>1.0008193059999999</v>
      </c>
      <c r="AF1647" s="177">
        <f t="shared" si="901"/>
        <v>205.69860374000001</v>
      </c>
      <c r="AG1647" s="177">
        <f t="shared" si="887"/>
        <v>212.91038875999999</v>
      </c>
      <c r="AH1647" s="188">
        <f t="shared" si="900"/>
        <v>0</v>
      </c>
      <c r="AI1647" s="188"/>
      <c r="AJ1647" s="188"/>
      <c r="AK1647" s="188"/>
      <c r="AL1647" s="8"/>
      <c r="AM1647" s="8"/>
      <c r="AN1647" s="8"/>
      <c r="AO1647" s="8"/>
      <c r="AP1647" s="8"/>
      <c r="AQ1647" s="8"/>
      <c r="AR1647" s="5"/>
      <c r="AS1647" s="1"/>
      <c r="AT1647" s="8"/>
      <c r="AU1647" s="1"/>
      <c r="AV1647" s="1"/>
      <c r="AW1647" s="3"/>
      <c r="AX1647" s="3"/>
      <c r="AY1647" s="4"/>
      <c r="AZ1647" s="4"/>
      <c r="BA1647" s="4"/>
      <c r="BB1647" s="1"/>
      <c r="BC1647" s="1"/>
      <c r="BD1647" s="1"/>
      <c r="BE1647" s="1"/>
      <c r="BF1647" s="1"/>
      <c r="BG1647" s="1"/>
      <c r="BH1647" s="1"/>
      <c r="BI1647" s="1"/>
    </row>
    <row r="1648" spans="1:61" x14ac:dyDescent="0.2">
      <c r="A1648" s="125">
        <f t="shared" si="888"/>
        <v>43539</v>
      </c>
      <c r="B1648" s="177">
        <f t="shared" si="873"/>
        <v>260201.40848879225</v>
      </c>
      <c r="C1648" s="3">
        <f t="shared" si="889"/>
        <v>35127190.145986952</v>
      </c>
      <c r="D1648" s="177">
        <f t="shared" si="890"/>
        <v>200928.90482515001</v>
      </c>
      <c r="E1648" s="177">
        <f t="shared" si="891"/>
        <v>0</v>
      </c>
      <c r="F1648" s="178">
        <f t="shared" si="874"/>
        <v>200928.90482515001</v>
      </c>
      <c r="G1648" s="179">
        <f t="shared" si="892"/>
        <v>5116.93</v>
      </c>
      <c r="H1648" s="180">
        <f>IF(AND(N1648=1,N1647&gt;1),VLOOKUP(A1647,[1]Plan1!$CW$105:$CY$215,3),H1647)</f>
        <v>5138.93</v>
      </c>
      <c r="I1648" s="181">
        <f t="shared" si="875"/>
        <v>43477</v>
      </c>
      <c r="J1648" s="181">
        <f t="shared" si="893"/>
        <v>43508</v>
      </c>
      <c r="K1648" s="182">
        <f t="shared" si="876"/>
        <v>4.2994529923214841E-3</v>
      </c>
      <c r="L1648" s="213">
        <f t="shared" si="894"/>
        <v>43565</v>
      </c>
      <c r="M1648" s="183">
        <f t="shared" si="895"/>
        <v>22</v>
      </c>
      <c r="N1648" s="183">
        <f t="shared" si="877"/>
        <v>4</v>
      </c>
      <c r="O1648" s="177">
        <f t="shared" si="878"/>
        <v>1.0007803399999999</v>
      </c>
      <c r="P1648" s="184">
        <f t="shared" si="904"/>
        <v>1.00319961</v>
      </c>
      <c r="Q1648" s="184">
        <f t="shared" si="896"/>
        <v>1.292570466242142</v>
      </c>
      <c r="R1648" s="177">
        <f t="shared" si="903"/>
        <v>1.29357911</v>
      </c>
      <c r="S1648" s="177">
        <f t="shared" si="897"/>
        <v>1.24951879</v>
      </c>
      <c r="T1648" s="177">
        <f t="shared" si="879"/>
        <v>251064.44203313999</v>
      </c>
      <c r="U1648" s="177">
        <f t="shared" si="880"/>
        <v>0</v>
      </c>
      <c r="V1648" s="177">
        <f t="shared" si="881"/>
        <v>58988.529051842248</v>
      </c>
      <c r="W1648" s="177">
        <f t="shared" si="882"/>
        <v>259917.43387699226</v>
      </c>
      <c r="X1648" s="185">
        <f t="shared" si="883"/>
        <v>0</v>
      </c>
      <c r="Y1648" s="177">
        <f t="shared" si="884"/>
        <v>0</v>
      </c>
      <c r="Z1648" s="186">
        <f t="shared" si="885"/>
        <v>0</v>
      </c>
      <c r="AA1648" s="177">
        <f t="shared" si="898"/>
        <v>0</v>
      </c>
      <c r="AB1648" s="187">
        <f t="shared" si="899"/>
        <v>7.1215000000000001E-2</v>
      </c>
      <c r="AC1648" s="185">
        <f t="shared" si="886"/>
        <v>4</v>
      </c>
      <c r="AD1648" s="185">
        <v>252</v>
      </c>
      <c r="AE1648" s="184">
        <f t="shared" si="902"/>
        <v>1.001092557</v>
      </c>
      <c r="AF1648" s="177">
        <f t="shared" si="901"/>
        <v>274.30221359000001</v>
      </c>
      <c r="AG1648" s="177">
        <f t="shared" si="887"/>
        <v>283.97461179999999</v>
      </c>
      <c r="AH1648" s="188">
        <f t="shared" si="900"/>
        <v>0</v>
      </c>
      <c r="AI1648" s="188"/>
      <c r="AJ1648" s="188"/>
      <c r="AK1648" s="188"/>
      <c r="AL1648" s="8"/>
      <c r="AM1648" s="8"/>
      <c r="AN1648" s="8"/>
      <c r="AO1648" s="8"/>
      <c r="AP1648" s="8"/>
      <c r="AQ1648" s="8"/>
      <c r="AR1648" s="5"/>
      <c r="AS1648" s="1"/>
      <c r="AT1648" s="8"/>
      <c r="AU1648" s="1"/>
      <c r="AV1648" s="1"/>
      <c r="AW1648" s="3"/>
      <c r="AX1648" s="3"/>
      <c r="AY1648" s="4"/>
      <c r="AZ1648" s="4"/>
      <c r="BA1648" s="4"/>
      <c r="BB1648" s="1"/>
      <c r="BC1648" s="1"/>
      <c r="BD1648" s="1"/>
      <c r="BE1648" s="1"/>
      <c r="BF1648" s="1"/>
      <c r="BG1648" s="1"/>
      <c r="BH1648" s="1"/>
      <c r="BI1648" s="1"/>
    </row>
    <row r="1649" spans="1:61" x14ac:dyDescent="0.2">
      <c r="A1649" s="125">
        <f t="shared" si="888"/>
        <v>43540</v>
      </c>
      <c r="B1649" s="177">
        <f t="shared" si="873"/>
        <v>260323.21026251154</v>
      </c>
      <c r="C1649" s="3">
        <f t="shared" si="889"/>
        <v>35143633.385439061</v>
      </c>
      <c r="D1649" s="177">
        <f t="shared" si="890"/>
        <v>200928.90482515001</v>
      </c>
      <c r="E1649" s="177">
        <f t="shared" si="891"/>
        <v>0</v>
      </c>
      <c r="F1649" s="178">
        <f t="shared" si="874"/>
        <v>200928.90482515001</v>
      </c>
      <c r="G1649" s="179">
        <f t="shared" si="892"/>
        <v>5116.93</v>
      </c>
      <c r="H1649" s="180">
        <f>IF(AND(N1649=1,N1648&gt;1),VLOOKUP(A1648,[1]Plan1!$CW$105:$CY$215,3),H1648)</f>
        <v>5138.93</v>
      </c>
      <c r="I1649" s="181">
        <f t="shared" si="875"/>
        <v>43477</v>
      </c>
      <c r="J1649" s="181">
        <f t="shared" si="893"/>
        <v>43508</v>
      </c>
      <c r="K1649" s="182">
        <f t="shared" si="876"/>
        <v>4.2994529923214841E-3</v>
      </c>
      <c r="L1649" s="213">
        <f t="shared" si="894"/>
        <v>43565</v>
      </c>
      <c r="M1649" s="183">
        <f t="shared" si="895"/>
        <v>22</v>
      </c>
      <c r="N1649" s="183">
        <f t="shared" si="877"/>
        <v>5</v>
      </c>
      <c r="O1649" s="177">
        <f t="shared" si="878"/>
        <v>1.0009755199999999</v>
      </c>
      <c r="P1649" s="184">
        <f t="shared" si="904"/>
        <v>1.00319961</v>
      </c>
      <c r="Q1649" s="184">
        <f t="shared" si="896"/>
        <v>1.292570466242142</v>
      </c>
      <c r="R1649" s="177">
        <f t="shared" si="903"/>
        <v>1.29383139</v>
      </c>
      <c r="S1649" s="177">
        <f t="shared" si="897"/>
        <v>1.24951879</v>
      </c>
      <c r="T1649" s="177">
        <f t="shared" si="879"/>
        <v>251064.44203313999</v>
      </c>
      <c r="U1649" s="177">
        <f t="shared" si="880"/>
        <v>0</v>
      </c>
      <c r="V1649" s="177">
        <f t="shared" si="881"/>
        <v>59039.219395951535</v>
      </c>
      <c r="W1649" s="177">
        <f t="shared" si="882"/>
        <v>259968.12422110155</v>
      </c>
      <c r="X1649" s="185">
        <f t="shared" si="883"/>
        <v>0</v>
      </c>
      <c r="Y1649" s="177">
        <f t="shared" si="884"/>
        <v>0</v>
      </c>
      <c r="Z1649" s="186">
        <f t="shared" si="885"/>
        <v>0</v>
      </c>
      <c r="AA1649" s="177">
        <f t="shared" si="898"/>
        <v>0</v>
      </c>
      <c r="AB1649" s="187">
        <f t="shared" si="899"/>
        <v>7.1215000000000001E-2</v>
      </c>
      <c r="AC1649" s="185">
        <f t="shared" si="886"/>
        <v>5</v>
      </c>
      <c r="AD1649" s="185">
        <v>252</v>
      </c>
      <c r="AE1649" s="184">
        <f t="shared" si="902"/>
        <v>1.0013658830000001</v>
      </c>
      <c r="AF1649" s="177">
        <f t="shared" si="901"/>
        <v>342.92465327000002</v>
      </c>
      <c r="AG1649" s="177">
        <f t="shared" si="887"/>
        <v>355.08604141000001</v>
      </c>
      <c r="AH1649" s="188">
        <f t="shared" si="900"/>
        <v>0</v>
      </c>
      <c r="AI1649" s="188"/>
      <c r="AJ1649" s="188"/>
      <c r="AK1649" s="188"/>
      <c r="AL1649" s="8"/>
      <c r="AM1649" s="8"/>
      <c r="AN1649" s="8"/>
      <c r="AO1649" s="8"/>
      <c r="AP1649" s="8"/>
      <c r="AQ1649" s="8"/>
      <c r="AR1649" s="5"/>
      <c r="AS1649" s="1"/>
      <c r="AT1649" s="8"/>
      <c r="AU1649" s="1"/>
      <c r="AV1649" s="1"/>
      <c r="AW1649" s="3"/>
      <c r="AX1649" s="3"/>
      <c r="AY1649" s="4"/>
      <c r="AZ1649" s="4"/>
      <c r="BA1649" s="4"/>
      <c r="BB1649" s="1"/>
      <c r="BC1649" s="1"/>
      <c r="BD1649" s="1"/>
      <c r="BE1649" s="1"/>
      <c r="BF1649" s="1"/>
      <c r="BG1649" s="1"/>
      <c r="BH1649" s="1"/>
      <c r="BI1649" s="1"/>
    </row>
    <row r="1650" spans="1:61" x14ac:dyDescent="0.2">
      <c r="A1650" s="125">
        <f t="shared" si="888"/>
        <v>43541</v>
      </c>
      <c r="B1650" s="177">
        <f t="shared" si="873"/>
        <v>260323.21026251154</v>
      </c>
      <c r="C1650" s="3">
        <f t="shared" si="889"/>
        <v>35143633.385439061</v>
      </c>
      <c r="D1650" s="177">
        <f t="shared" si="890"/>
        <v>200928.90482515001</v>
      </c>
      <c r="E1650" s="177">
        <f t="shared" si="891"/>
        <v>0</v>
      </c>
      <c r="F1650" s="178">
        <f t="shared" si="874"/>
        <v>200928.90482515001</v>
      </c>
      <c r="G1650" s="179">
        <f t="shared" si="892"/>
        <v>5116.93</v>
      </c>
      <c r="H1650" s="180">
        <f>IF(AND(N1650=1,N1649&gt;1),VLOOKUP(A1649,[1]Plan1!$CW$105:$CY$215,3),H1649)</f>
        <v>5138.93</v>
      </c>
      <c r="I1650" s="181">
        <f t="shared" si="875"/>
        <v>43477</v>
      </c>
      <c r="J1650" s="181">
        <f t="shared" si="893"/>
        <v>43508</v>
      </c>
      <c r="K1650" s="182">
        <f t="shared" si="876"/>
        <v>4.2994529923214841E-3</v>
      </c>
      <c r="L1650" s="213">
        <f t="shared" si="894"/>
        <v>43565</v>
      </c>
      <c r="M1650" s="183">
        <f t="shared" si="895"/>
        <v>22</v>
      </c>
      <c r="N1650" s="183">
        <f t="shared" si="877"/>
        <v>5</v>
      </c>
      <c r="O1650" s="177">
        <f t="shared" si="878"/>
        <v>1.0009755199999999</v>
      </c>
      <c r="P1650" s="184">
        <f t="shared" si="904"/>
        <v>1.00319961</v>
      </c>
      <c r="Q1650" s="184">
        <f t="shared" si="896"/>
        <v>1.292570466242142</v>
      </c>
      <c r="R1650" s="177">
        <f t="shared" si="903"/>
        <v>1.29383139</v>
      </c>
      <c r="S1650" s="177">
        <f t="shared" si="897"/>
        <v>1.24951879</v>
      </c>
      <c r="T1650" s="177">
        <f t="shared" si="879"/>
        <v>251064.44203313999</v>
      </c>
      <c r="U1650" s="177">
        <f t="shared" si="880"/>
        <v>0</v>
      </c>
      <c r="V1650" s="177">
        <f t="shared" si="881"/>
        <v>59039.219395951535</v>
      </c>
      <c r="W1650" s="177">
        <f t="shared" si="882"/>
        <v>259968.12422110155</v>
      </c>
      <c r="X1650" s="185">
        <f t="shared" si="883"/>
        <v>0</v>
      </c>
      <c r="Y1650" s="177">
        <f t="shared" si="884"/>
        <v>0</v>
      </c>
      <c r="Z1650" s="186">
        <f t="shared" si="885"/>
        <v>0</v>
      </c>
      <c r="AA1650" s="177">
        <f t="shared" si="898"/>
        <v>0</v>
      </c>
      <c r="AB1650" s="187">
        <f t="shared" si="899"/>
        <v>7.1215000000000001E-2</v>
      </c>
      <c r="AC1650" s="185">
        <f t="shared" si="886"/>
        <v>5</v>
      </c>
      <c r="AD1650" s="185">
        <v>252</v>
      </c>
      <c r="AE1650" s="184">
        <f t="shared" si="902"/>
        <v>1.0013658830000001</v>
      </c>
      <c r="AF1650" s="177">
        <f t="shared" si="901"/>
        <v>342.92465327000002</v>
      </c>
      <c r="AG1650" s="177">
        <f t="shared" si="887"/>
        <v>355.08604141000001</v>
      </c>
      <c r="AH1650" s="188">
        <f t="shared" si="900"/>
        <v>0</v>
      </c>
      <c r="AI1650" s="188"/>
      <c r="AJ1650" s="188"/>
      <c r="AK1650" s="188"/>
      <c r="AL1650" s="8"/>
      <c r="AM1650" s="8"/>
      <c r="AN1650" s="8"/>
      <c r="AO1650" s="8"/>
      <c r="AP1650" s="8"/>
      <c r="AQ1650" s="8"/>
      <c r="AR1650" s="5"/>
      <c r="AS1650" s="1"/>
      <c r="AT1650" s="8"/>
      <c r="AU1650" s="1"/>
      <c r="AV1650" s="1"/>
      <c r="AW1650" s="3"/>
      <c r="AX1650" s="3"/>
      <c r="AY1650" s="4"/>
      <c r="AZ1650" s="4"/>
      <c r="BA1650" s="4"/>
      <c r="BB1650" s="1"/>
      <c r="BC1650" s="1"/>
      <c r="BD1650" s="1"/>
      <c r="BE1650" s="1"/>
      <c r="BF1650" s="1"/>
      <c r="BG1650" s="1"/>
      <c r="BH1650" s="1"/>
      <c r="BI1650" s="1"/>
    </row>
    <row r="1651" spans="1:61" x14ac:dyDescent="0.2">
      <c r="A1651" s="125">
        <f t="shared" si="888"/>
        <v>43542</v>
      </c>
      <c r="B1651" s="177">
        <f t="shared" si="873"/>
        <v>260323.21026251154</v>
      </c>
      <c r="C1651" s="3">
        <f t="shared" si="889"/>
        <v>35143633.385439061</v>
      </c>
      <c r="D1651" s="177">
        <f t="shared" si="890"/>
        <v>200928.90482515001</v>
      </c>
      <c r="E1651" s="177">
        <f t="shared" si="891"/>
        <v>0</v>
      </c>
      <c r="F1651" s="178">
        <f t="shared" si="874"/>
        <v>200928.90482515001</v>
      </c>
      <c r="G1651" s="179">
        <f t="shared" si="892"/>
        <v>5116.93</v>
      </c>
      <c r="H1651" s="180">
        <f>IF(AND(N1651=1,N1650&gt;1),VLOOKUP(A1650,[1]Plan1!$CW$105:$CY$215,3),H1650)</f>
        <v>5138.93</v>
      </c>
      <c r="I1651" s="181">
        <f t="shared" si="875"/>
        <v>43477</v>
      </c>
      <c r="J1651" s="181">
        <f t="shared" si="893"/>
        <v>43508</v>
      </c>
      <c r="K1651" s="182">
        <f t="shared" si="876"/>
        <v>4.2994529923214841E-3</v>
      </c>
      <c r="L1651" s="213">
        <f t="shared" si="894"/>
        <v>43565</v>
      </c>
      <c r="M1651" s="183">
        <f t="shared" si="895"/>
        <v>22</v>
      </c>
      <c r="N1651" s="183">
        <f t="shared" si="877"/>
        <v>5</v>
      </c>
      <c r="O1651" s="177">
        <f t="shared" si="878"/>
        <v>1.0009755199999999</v>
      </c>
      <c r="P1651" s="184">
        <f t="shared" si="904"/>
        <v>1.00319961</v>
      </c>
      <c r="Q1651" s="184">
        <f t="shared" si="896"/>
        <v>1.292570466242142</v>
      </c>
      <c r="R1651" s="177">
        <f t="shared" si="903"/>
        <v>1.29383139</v>
      </c>
      <c r="S1651" s="177">
        <f t="shared" si="897"/>
        <v>1.24951879</v>
      </c>
      <c r="T1651" s="177">
        <f t="shared" si="879"/>
        <v>251064.44203313999</v>
      </c>
      <c r="U1651" s="177">
        <f t="shared" si="880"/>
        <v>0</v>
      </c>
      <c r="V1651" s="177">
        <f t="shared" si="881"/>
        <v>59039.219395951535</v>
      </c>
      <c r="W1651" s="177">
        <f t="shared" si="882"/>
        <v>259968.12422110155</v>
      </c>
      <c r="X1651" s="185">
        <f t="shared" si="883"/>
        <v>0</v>
      </c>
      <c r="Y1651" s="177">
        <f t="shared" si="884"/>
        <v>0</v>
      </c>
      <c r="Z1651" s="186">
        <f t="shared" si="885"/>
        <v>0</v>
      </c>
      <c r="AA1651" s="177">
        <f t="shared" si="898"/>
        <v>0</v>
      </c>
      <c r="AB1651" s="187">
        <f t="shared" si="899"/>
        <v>7.1215000000000001E-2</v>
      </c>
      <c r="AC1651" s="185">
        <f t="shared" si="886"/>
        <v>5</v>
      </c>
      <c r="AD1651" s="185">
        <v>252</v>
      </c>
      <c r="AE1651" s="184">
        <f t="shared" si="902"/>
        <v>1.0013658830000001</v>
      </c>
      <c r="AF1651" s="177">
        <f t="shared" si="901"/>
        <v>342.92465327000002</v>
      </c>
      <c r="AG1651" s="177">
        <f t="shared" si="887"/>
        <v>355.08604141000001</v>
      </c>
      <c r="AH1651" s="188">
        <f t="shared" si="900"/>
        <v>0</v>
      </c>
      <c r="AI1651" s="188"/>
      <c r="AJ1651" s="188"/>
      <c r="AK1651" s="188"/>
      <c r="AL1651" s="8"/>
      <c r="AM1651" s="8"/>
      <c r="AN1651" s="8"/>
      <c r="AO1651" s="8"/>
      <c r="AP1651" s="8"/>
      <c r="AQ1651" s="8"/>
      <c r="AR1651" s="5"/>
      <c r="AS1651" s="1"/>
      <c r="AT1651" s="8"/>
      <c r="AU1651" s="1"/>
      <c r="AV1651" s="1"/>
      <c r="AW1651" s="3"/>
      <c r="AX1651" s="3"/>
      <c r="AY1651" s="4"/>
      <c r="AZ1651" s="4"/>
      <c r="BA1651" s="4"/>
      <c r="BB1651" s="1"/>
      <c r="BC1651" s="1"/>
      <c r="BD1651" s="1"/>
      <c r="BE1651" s="1"/>
      <c r="BF1651" s="1"/>
      <c r="BG1651" s="1"/>
      <c r="BH1651" s="1"/>
      <c r="BI1651" s="1"/>
    </row>
    <row r="1652" spans="1:61" x14ac:dyDescent="0.2">
      <c r="A1652" s="125">
        <f t="shared" si="888"/>
        <v>43543</v>
      </c>
      <c r="B1652" s="177">
        <f t="shared" si="873"/>
        <v>260445.07106309512</v>
      </c>
      <c r="C1652" s="3">
        <f t="shared" si="889"/>
        <v>35160084.59351784</v>
      </c>
      <c r="D1652" s="177">
        <f t="shared" si="890"/>
        <v>200928.90482515001</v>
      </c>
      <c r="E1652" s="177">
        <f t="shared" si="891"/>
        <v>0</v>
      </c>
      <c r="F1652" s="178">
        <f t="shared" si="874"/>
        <v>200928.90482515001</v>
      </c>
      <c r="G1652" s="179">
        <f t="shared" si="892"/>
        <v>5116.93</v>
      </c>
      <c r="H1652" s="180">
        <f>IF(AND(N1652=1,N1651&gt;1),VLOOKUP(A1651,[1]Plan1!$CW$105:$CY$215,3),H1651)</f>
        <v>5138.93</v>
      </c>
      <c r="I1652" s="181">
        <f t="shared" si="875"/>
        <v>43477</v>
      </c>
      <c r="J1652" s="181">
        <f t="shared" si="893"/>
        <v>43508</v>
      </c>
      <c r="K1652" s="182">
        <f t="shared" si="876"/>
        <v>4.2994529923214841E-3</v>
      </c>
      <c r="L1652" s="213">
        <f t="shared" si="894"/>
        <v>43565</v>
      </c>
      <c r="M1652" s="183">
        <f t="shared" si="895"/>
        <v>22</v>
      </c>
      <c r="N1652" s="183">
        <f t="shared" si="877"/>
        <v>6</v>
      </c>
      <c r="O1652" s="177">
        <f t="shared" si="878"/>
        <v>1.0011707400000001</v>
      </c>
      <c r="P1652" s="184">
        <f t="shared" si="904"/>
        <v>1.00319961</v>
      </c>
      <c r="Q1652" s="184">
        <f t="shared" si="896"/>
        <v>1.292570466242142</v>
      </c>
      <c r="R1652" s="177">
        <f t="shared" si="903"/>
        <v>1.2940837300000001</v>
      </c>
      <c r="S1652" s="177">
        <f t="shared" si="897"/>
        <v>1.24951879</v>
      </c>
      <c r="T1652" s="177">
        <f t="shared" si="879"/>
        <v>251064.44203313999</v>
      </c>
      <c r="U1652" s="177">
        <f t="shared" si="880"/>
        <v>0</v>
      </c>
      <c r="V1652" s="177">
        <f t="shared" si="881"/>
        <v>59089.921795795133</v>
      </c>
      <c r="W1652" s="177">
        <f t="shared" si="882"/>
        <v>260018.82662094512</v>
      </c>
      <c r="X1652" s="185">
        <f t="shared" si="883"/>
        <v>0</v>
      </c>
      <c r="Y1652" s="177">
        <f t="shared" si="884"/>
        <v>0</v>
      </c>
      <c r="Z1652" s="186">
        <f t="shared" si="885"/>
        <v>0</v>
      </c>
      <c r="AA1652" s="177">
        <f t="shared" si="898"/>
        <v>0</v>
      </c>
      <c r="AB1652" s="187">
        <f t="shared" si="899"/>
        <v>7.1215000000000001E-2</v>
      </c>
      <c r="AC1652" s="185">
        <f t="shared" si="886"/>
        <v>6</v>
      </c>
      <c r="AD1652" s="185">
        <v>252</v>
      </c>
      <c r="AE1652" s="184">
        <f t="shared" si="902"/>
        <v>1.001639283</v>
      </c>
      <c r="AF1652" s="177">
        <f t="shared" si="901"/>
        <v>411.56567172000001</v>
      </c>
      <c r="AG1652" s="177">
        <f t="shared" si="887"/>
        <v>426.24444215</v>
      </c>
      <c r="AH1652" s="188">
        <f t="shared" si="900"/>
        <v>0</v>
      </c>
      <c r="AI1652" s="188"/>
      <c r="AJ1652" s="188"/>
      <c r="AK1652" s="188"/>
      <c r="AL1652" s="8"/>
      <c r="AM1652" s="8"/>
      <c r="AN1652" s="8"/>
      <c r="AO1652" s="8"/>
      <c r="AP1652" s="8"/>
      <c r="AQ1652" s="8"/>
      <c r="AR1652" s="5"/>
      <c r="AS1652" s="1"/>
      <c r="AT1652" s="8"/>
      <c r="AU1652" s="1"/>
      <c r="AV1652" s="1"/>
      <c r="AW1652" s="3"/>
      <c r="AX1652" s="3"/>
      <c r="AY1652" s="4"/>
      <c r="AZ1652" s="4"/>
      <c r="BA1652" s="4"/>
      <c r="BB1652" s="1"/>
      <c r="BC1652" s="1"/>
      <c r="BD1652" s="1"/>
      <c r="BE1652" s="1"/>
      <c r="BF1652" s="1"/>
      <c r="BG1652" s="1"/>
      <c r="BH1652" s="1"/>
      <c r="BI1652" s="1"/>
    </row>
    <row r="1653" spans="1:61" x14ac:dyDescent="0.2">
      <c r="A1653" s="125">
        <f t="shared" si="888"/>
        <v>43544</v>
      </c>
      <c r="B1653" s="177">
        <f t="shared" si="873"/>
        <v>260566.98714550486</v>
      </c>
      <c r="C1653" s="3">
        <f t="shared" si="889"/>
        <v>35176543.264643155</v>
      </c>
      <c r="D1653" s="177">
        <f t="shared" si="890"/>
        <v>200928.90482515001</v>
      </c>
      <c r="E1653" s="177">
        <f t="shared" si="891"/>
        <v>0</v>
      </c>
      <c r="F1653" s="178">
        <f t="shared" si="874"/>
        <v>200928.90482515001</v>
      </c>
      <c r="G1653" s="179">
        <f t="shared" si="892"/>
        <v>5116.93</v>
      </c>
      <c r="H1653" s="180">
        <f>IF(AND(N1653=1,N1652&gt;1),VLOOKUP(A1652,[1]Plan1!$CW$105:$CY$215,3),H1652)</f>
        <v>5138.93</v>
      </c>
      <c r="I1653" s="181">
        <f t="shared" si="875"/>
        <v>43477</v>
      </c>
      <c r="J1653" s="181">
        <f t="shared" si="893"/>
        <v>43508</v>
      </c>
      <c r="K1653" s="182">
        <f t="shared" si="876"/>
        <v>4.2994529923214841E-3</v>
      </c>
      <c r="L1653" s="213">
        <f t="shared" si="894"/>
        <v>43565</v>
      </c>
      <c r="M1653" s="183">
        <f t="shared" si="895"/>
        <v>22</v>
      </c>
      <c r="N1653" s="183">
        <f t="shared" si="877"/>
        <v>7</v>
      </c>
      <c r="O1653" s="177">
        <f t="shared" si="878"/>
        <v>1.001366</v>
      </c>
      <c r="P1653" s="184">
        <f t="shared" si="904"/>
        <v>1.00319961</v>
      </c>
      <c r="Q1653" s="184">
        <f t="shared" si="896"/>
        <v>1.292570466242142</v>
      </c>
      <c r="R1653" s="177">
        <f t="shared" si="903"/>
        <v>1.2943361099999999</v>
      </c>
      <c r="S1653" s="177">
        <f t="shared" si="897"/>
        <v>1.24951879</v>
      </c>
      <c r="T1653" s="177">
        <f t="shared" si="879"/>
        <v>251064.44203313999</v>
      </c>
      <c r="U1653" s="177">
        <f t="shared" si="880"/>
        <v>0</v>
      </c>
      <c r="V1653" s="177">
        <f t="shared" si="881"/>
        <v>59140.632232794866</v>
      </c>
      <c r="W1653" s="177">
        <f t="shared" si="882"/>
        <v>260069.53705794486</v>
      </c>
      <c r="X1653" s="185">
        <f t="shared" si="883"/>
        <v>0</v>
      </c>
      <c r="Y1653" s="177">
        <f t="shared" si="884"/>
        <v>0</v>
      </c>
      <c r="Z1653" s="186">
        <f t="shared" si="885"/>
        <v>0</v>
      </c>
      <c r="AA1653" s="177">
        <f t="shared" si="898"/>
        <v>0</v>
      </c>
      <c r="AB1653" s="187">
        <f t="shared" si="899"/>
        <v>7.1215000000000001E-2</v>
      </c>
      <c r="AC1653" s="185">
        <f t="shared" si="886"/>
        <v>7</v>
      </c>
      <c r="AD1653" s="185">
        <v>252</v>
      </c>
      <c r="AE1653" s="184">
        <f t="shared" si="902"/>
        <v>1.001912758</v>
      </c>
      <c r="AF1653" s="177">
        <f t="shared" si="901"/>
        <v>480.22552001000003</v>
      </c>
      <c r="AG1653" s="177">
        <f t="shared" si="887"/>
        <v>497.45008755999999</v>
      </c>
      <c r="AH1653" s="188">
        <f t="shared" si="900"/>
        <v>0</v>
      </c>
      <c r="AI1653" s="188"/>
      <c r="AJ1653" s="188"/>
      <c r="AK1653" s="188"/>
      <c r="AL1653" s="8"/>
      <c r="AM1653" s="8"/>
      <c r="AN1653" s="8"/>
      <c r="AO1653" s="8"/>
      <c r="AP1653" s="8"/>
      <c r="AQ1653" s="8"/>
      <c r="AR1653" s="5"/>
      <c r="AS1653" s="1"/>
      <c r="AT1653" s="8"/>
      <c r="AU1653" s="1"/>
      <c r="AV1653" s="1"/>
      <c r="AW1653" s="3"/>
      <c r="AX1653" s="3"/>
      <c r="AY1653" s="4"/>
      <c r="AZ1653" s="4"/>
      <c r="BA1653" s="4"/>
      <c r="BB1653" s="1"/>
      <c r="BC1653" s="1"/>
      <c r="BD1653" s="1"/>
      <c r="BE1653" s="1"/>
      <c r="BF1653" s="1"/>
      <c r="BG1653" s="1"/>
      <c r="BH1653" s="1"/>
      <c r="BI1653" s="1"/>
    </row>
    <row r="1654" spans="1:61" x14ac:dyDescent="0.2">
      <c r="A1654" s="125">
        <f t="shared" si="888"/>
        <v>43545</v>
      </c>
      <c r="B1654" s="177">
        <f t="shared" si="873"/>
        <v>260688.96255508895</v>
      </c>
      <c r="C1654" s="3">
        <f t="shared" si="889"/>
        <v>35193009.944937006</v>
      </c>
      <c r="D1654" s="177">
        <f t="shared" si="890"/>
        <v>200928.90482515001</v>
      </c>
      <c r="E1654" s="177">
        <f t="shared" si="891"/>
        <v>0</v>
      </c>
      <c r="F1654" s="178">
        <f t="shared" si="874"/>
        <v>200928.90482515001</v>
      </c>
      <c r="G1654" s="179">
        <f t="shared" si="892"/>
        <v>5116.93</v>
      </c>
      <c r="H1654" s="180">
        <f>IF(AND(N1654=1,N1653&gt;1),VLOOKUP(A1653,[1]Plan1!$CW$105:$CY$215,3),H1653)</f>
        <v>5138.93</v>
      </c>
      <c r="I1654" s="181">
        <f t="shared" si="875"/>
        <v>43477</v>
      </c>
      <c r="J1654" s="181">
        <f t="shared" si="893"/>
        <v>43508</v>
      </c>
      <c r="K1654" s="182">
        <f t="shared" si="876"/>
        <v>4.2994529923214841E-3</v>
      </c>
      <c r="L1654" s="213">
        <f t="shared" si="894"/>
        <v>43565</v>
      </c>
      <c r="M1654" s="183">
        <f t="shared" si="895"/>
        <v>22</v>
      </c>
      <c r="N1654" s="183">
        <f t="shared" si="877"/>
        <v>8</v>
      </c>
      <c r="O1654" s="177">
        <f t="shared" si="878"/>
        <v>1.0015613000000001</v>
      </c>
      <c r="P1654" s="184">
        <f t="shared" si="904"/>
        <v>1.00319961</v>
      </c>
      <c r="Q1654" s="184">
        <f t="shared" si="896"/>
        <v>1.292570466242142</v>
      </c>
      <c r="R1654" s="177">
        <f t="shared" si="903"/>
        <v>1.2945885500000001</v>
      </c>
      <c r="S1654" s="177">
        <f t="shared" si="897"/>
        <v>1.24951879</v>
      </c>
      <c r="T1654" s="177">
        <f t="shared" si="879"/>
        <v>251064.44203313999</v>
      </c>
      <c r="U1654" s="177">
        <f t="shared" si="880"/>
        <v>0</v>
      </c>
      <c r="V1654" s="177">
        <f t="shared" si="881"/>
        <v>59191.35472552896</v>
      </c>
      <c r="W1654" s="177">
        <f t="shared" si="882"/>
        <v>260120.25955067895</v>
      </c>
      <c r="X1654" s="185">
        <f t="shared" si="883"/>
        <v>0</v>
      </c>
      <c r="Y1654" s="177">
        <f t="shared" si="884"/>
        <v>0</v>
      </c>
      <c r="Z1654" s="186">
        <f t="shared" si="885"/>
        <v>0</v>
      </c>
      <c r="AA1654" s="177">
        <f t="shared" si="898"/>
        <v>0</v>
      </c>
      <c r="AB1654" s="187">
        <f t="shared" si="899"/>
        <v>7.1215000000000001E-2</v>
      </c>
      <c r="AC1654" s="185">
        <f t="shared" si="886"/>
        <v>8</v>
      </c>
      <c r="AD1654" s="185">
        <v>252</v>
      </c>
      <c r="AE1654" s="184">
        <f t="shared" si="902"/>
        <v>1.002186308</v>
      </c>
      <c r="AF1654" s="177">
        <f t="shared" si="901"/>
        <v>548.90419813000005</v>
      </c>
      <c r="AG1654" s="177">
        <f t="shared" si="887"/>
        <v>568.70300440999995</v>
      </c>
      <c r="AH1654" s="188">
        <f t="shared" si="900"/>
        <v>0</v>
      </c>
      <c r="AI1654" s="188"/>
      <c r="AJ1654" s="188"/>
      <c r="AK1654" s="188"/>
      <c r="AL1654" s="8"/>
      <c r="AM1654" s="8"/>
      <c r="AN1654" s="8"/>
      <c r="AO1654" s="8"/>
      <c r="AP1654" s="8"/>
      <c r="AQ1654" s="8"/>
      <c r="AR1654" s="5"/>
      <c r="AS1654" s="1"/>
      <c r="AT1654" s="8"/>
      <c r="AU1654" s="1"/>
      <c r="AV1654" s="1"/>
      <c r="AW1654" s="3"/>
      <c r="AX1654" s="3"/>
      <c r="AY1654" s="4"/>
      <c r="AZ1654" s="4"/>
      <c r="BA1654" s="4"/>
      <c r="BB1654" s="1"/>
      <c r="BC1654" s="1"/>
      <c r="BD1654" s="1"/>
      <c r="BE1654" s="1"/>
      <c r="BF1654" s="1"/>
      <c r="BG1654" s="1"/>
      <c r="BH1654" s="1"/>
      <c r="BI1654" s="1"/>
    </row>
    <row r="1655" spans="1:61" x14ac:dyDescent="0.2">
      <c r="A1655" s="125">
        <f t="shared" si="888"/>
        <v>43546</v>
      </c>
      <c r="B1655" s="177">
        <f t="shared" si="873"/>
        <v>260810.9930245392</v>
      </c>
      <c r="C1655" s="3">
        <f t="shared" si="889"/>
        <v>35209484.058312789</v>
      </c>
      <c r="D1655" s="177">
        <f t="shared" si="890"/>
        <v>200928.90482515001</v>
      </c>
      <c r="E1655" s="177">
        <f t="shared" si="891"/>
        <v>0</v>
      </c>
      <c r="F1655" s="178">
        <f t="shared" si="874"/>
        <v>200928.90482515001</v>
      </c>
      <c r="G1655" s="179">
        <f t="shared" si="892"/>
        <v>5116.93</v>
      </c>
      <c r="H1655" s="180">
        <f>IF(AND(N1655=1,N1654&gt;1),VLOOKUP(A1654,[1]Plan1!$CW$105:$CY$215,3),H1654)</f>
        <v>5138.93</v>
      </c>
      <c r="I1655" s="181">
        <f t="shared" si="875"/>
        <v>43477</v>
      </c>
      <c r="J1655" s="181">
        <f t="shared" si="893"/>
        <v>43508</v>
      </c>
      <c r="K1655" s="182">
        <f t="shared" si="876"/>
        <v>4.2994529923214841E-3</v>
      </c>
      <c r="L1655" s="213">
        <f t="shared" si="894"/>
        <v>43565</v>
      </c>
      <c r="M1655" s="183">
        <f t="shared" si="895"/>
        <v>22</v>
      </c>
      <c r="N1655" s="183">
        <f t="shared" si="877"/>
        <v>9</v>
      </c>
      <c r="O1655" s="177">
        <f t="shared" si="878"/>
        <v>1.00175663</v>
      </c>
      <c r="P1655" s="184">
        <f t="shared" si="904"/>
        <v>1.00319961</v>
      </c>
      <c r="Q1655" s="184">
        <f t="shared" si="896"/>
        <v>1.292570466242142</v>
      </c>
      <c r="R1655" s="177">
        <f t="shared" si="903"/>
        <v>1.2948410299999999</v>
      </c>
      <c r="S1655" s="177">
        <f t="shared" si="897"/>
        <v>1.24951879</v>
      </c>
      <c r="T1655" s="177">
        <f t="shared" si="879"/>
        <v>251064.44203313999</v>
      </c>
      <c r="U1655" s="177">
        <f t="shared" si="880"/>
        <v>0</v>
      </c>
      <c r="V1655" s="177">
        <f t="shared" si="881"/>
        <v>59242.085255419188</v>
      </c>
      <c r="W1655" s="177">
        <f t="shared" si="882"/>
        <v>260170.9900805692</v>
      </c>
      <c r="X1655" s="185">
        <f t="shared" si="883"/>
        <v>0</v>
      </c>
      <c r="Y1655" s="177">
        <f t="shared" si="884"/>
        <v>0</v>
      </c>
      <c r="Z1655" s="186">
        <f t="shared" si="885"/>
        <v>0</v>
      </c>
      <c r="AA1655" s="177">
        <f t="shared" si="898"/>
        <v>0</v>
      </c>
      <c r="AB1655" s="187">
        <f t="shared" si="899"/>
        <v>7.1215000000000001E-2</v>
      </c>
      <c r="AC1655" s="185">
        <f t="shared" si="886"/>
        <v>9</v>
      </c>
      <c r="AD1655" s="185">
        <v>252</v>
      </c>
      <c r="AE1655" s="184">
        <f t="shared" si="902"/>
        <v>1.0024599320000001</v>
      </c>
      <c r="AF1655" s="177">
        <f t="shared" si="901"/>
        <v>617.60145501</v>
      </c>
      <c r="AG1655" s="177">
        <f t="shared" si="887"/>
        <v>640.00294397000005</v>
      </c>
      <c r="AH1655" s="188">
        <f t="shared" si="900"/>
        <v>0</v>
      </c>
      <c r="AI1655" s="188"/>
      <c r="AJ1655" s="188"/>
      <c r="AK1655" s="188"/>
      <c r="AL1655" s="8"/>
      <c r="AM1655" s="8"/>
      <c r="AN1655" s="8"/>
      <c r="AO1655" s="8"/>
      <c r="AP1655" s="8"/>
      <c r="AQ1655" s="8"/>
      <c r="AR1655" s="5"/>
      <c r="AS1655" s="1"/>
      <c r="AT1655" s="8"/>
      <c r="AU1655" s="1"/>
      <c r="AV1655" s="1"/>
      <c r="AW1655" s="3"/>
      <c r="AX1655" s="3"/>
      <c r="AY1655" s="4"/>
      <c r="AZ1655" s="4"/>
      <c r="BA1655" s="4"/>
      <c r="BB1655" s="1"/>
      <c r="BC1655" s="1"/>
      <c r="BD1655" s="1"/>
      <c r="BE1655" s="1"/>
      <c r="BF1655" s="1"/>
      <c r="BG1655" s="1"/>
      <c r="BH1655" s="1"/>
      <c r="BI1655" s="1"/>
    </row>
    <row r="1656" spans="1:61" x14ac:dyDescent="0.2">
      <c r="A1656" s="125">
        <f t="shared" si="888"/>
        <v>43547</v>
      </c>
      <c r="B1656" s="177">
        <f t="shared" si="873"/>
        <v>260933.08286147375</v>
      </c>
      <c r="C1656" s="3">
        <f t="shared" si="889"/>
        <v>35225966.186298959</v>
      </c>
      <c r="D1656" s="177">
        <f t="shared" si="890"/>
        <v>200928.90482515001</v>
      </c>
      <c r="E1656" s="177">
        <f t="shared" si="891"/>
        <v>0</v>
      </c>
      <c r="F1656" s="178">
        <f t="shared" si="874"/>
        <v>200928.90482515001</v>
      </c>
      <c r="G1656" s="179">
        <f t="shared" si="892"/>
        <v>5116.93</v>
      </c>
      <c r="H1656" s="180">
        <f>IF(AND(N1656=1,N1655&gt;1),VLOOKUP(A1655,[1]Plan1!$CW$105:$CY$215,3),H1655)</f>
        <v>5138.93</v>
      </c>
      <c r="I1656" s="181">
        <f t="shared" si="875"/>
        <v>43477</v>
      </c>
      <c r="J1656" s="181">
        <f t="shared" si="893"/>
        <v>43508</v>
      </c>
      <c r="K1656" s="182">
        <f t="shared" si="876"/>
        <v>4.2994529923214841E-3</v>
      </c>
      <c r="L1656" s="213">
        <f t="shared" si="894"/>
        <v>43565</v>
      </c>
      <c r="M1656" s="183">
        <f t="shared" si="895"/>
        <v>22</v>
      </c>
      <c r="N1656" s="183">
        <f t="shared" si="877"/>
        <v>10</v>
      </c>
      <c r="O1656" s="177">
        <f t="shared" si="878"/>
        <v>1.0019520099999999</v>
      </c>
      <c r="P1656" s="184">
        <f t="shared" si="904"/>
        <v>1.00319961</v>
      </c>
      <c r="Q1656" s="184">
        <f t="shared" si="896"/>
        <v>1.292570466242142</v>
      </c>
      <c r="R1656" s="177">
        <f t="shared" si="903"/>
        <v>1.2950935699999999</v>
      </c>
      <c r="S1656" s="177">
        <f t="shared" si="897"/>
        <v>1.24951879</v>
      </c>
      <c r="T1656" s="177">
        <f t="shared" si="879"/>
        <v>251064.44203313999</v>
      </c>
      <c r="U1656" s="177">
        <f t="shared" si="880"/>
        <v>0</v>
      </c>
      <c r="V1656" s="177">
        <f t="shared" si="881"/>
        <v>59292.827841043727</v>
      </c>
      <c r="W1656" s="177">
        <f t="shared" si="882"/>
        <v>260221.73266619374</v>
      </c>
      <c r="X1656" s="185">
        <f t="shared" si="883"/>
        <v>0</v>
      </c>
      <c r="Y1656" s="177">
        <f t="shared" si="884"/>
        <v>0</v>
      </c>
      <c r="Z1656" s="186">
        <f t="shared" si="885"/>
        <v>0</v>
      </c>
      <c r="AA1656" s="177">
        <f t="shared" si="898"/>
        <v>0</v>
      </c>
      <c r="AB1656" s="187">
        <f t="shared" si="899"/>
        <v>7.1215000000000001E-2</v>
      </c>
      <c r="AC1656" s="185">
        <f t="shared" si="886"/>
        <v>10</v>
      </c>
      <c r="AD1656" s="185">
        <v>252</v>
      </c>
      <c r="AE1656" s="184">
        <f t="shared" si="902"/>
        <v>1.0027336309999999</v>
      </c>
      <c r="AF1656" s="177">
        <f t="shared" si="901"/>
        <v>686.31754173000002</v>
      </c>
      <c r="AG1656" s="177">
        <f t="shared" si="887"/>
        <v>711.35019527999998</v>
      </c>
      <c r="AH1656" s="188">
        <f t="shared" si="900"/>
        <v>0</v>
      </c>
      <c r="AI1656" s="188"/>
      <c r="AJ1656" s="188"/>
      <c r="AK1656" s="188"/>
      <c r="AL1656" s="8"/>
      <c r="AM1656" s="8"/>
      <c r="AN1656" s="8"/>
      <c r="AO1656" s="8"/>
      <c r="AP1656" s="8"/>
      <c r="AQ1656" s="8"/>
      <c r="AR1656" s="5"/>
      <c r="AS1656" s="1"/>
      <c r="AT1656" s="8"/>
      <c r="AU1656" s="1"/>
      <c r="AV1656" s="1"/>
      <c r="AW1656" s="3"/>
      <c r="AX1656" s="3"/>
      <c r="AY1656" s="4"/>
      <c r="AZ1656" s="4"/>
      <c r="BA1656" s="4"/>
      <c r="BB1656" s="1"/>
      <c r="BC1656" s="1"/>
      <c r="BD1656" s="1"/>
      <c r="BE1656" s="1"/>
      <c r="BF1656" s="1"/>
      <c r="BG1656" s="1"/>
      <c r="BH1656" s="1"/>
      <c r="BI1656" s="1"/>
    </row>
    <row r="1657" spans="1:61" x14ac:dyDescent="0.2">
      <c r="A1657" s="125">
        <f t="shared" si="888"/>
        <v>43548</v>
      </c>
      <c r="B1657" s="177">
        <f t="shared" si="873"/>
        <v>260933.08286147375</v>
      </c>
      <c r="C1657" s="3">
        <f t="shared" si="889"/>
        <v>35225966.186298959</v>
      </c>
      <c r="D1657" s="177">
        <f t="shared" si="890"/>
        <v>200928.90482515001</v>
      </c>
      <c r="E1657" s="177">
        <f t="shared" si="891"/>
        <v>0</v>
      </c>
      <c r="F1657" s="178">
        <f t="shared" si="874"/>
        <v>200928.90482515001</v>
      </c>
      <c r="G1657" s="179">
        <f t="shared" si="892"/>
        <v>5116.93</v>
      </c>
      <c r="H1657" s="180">
        <f>IF(AND(N1657=1,N1656&gt;1),VLOOKUP(A1656,[1]Plan1!$CW$105:$CY$215,3),H1656)</f>
        <v>5138.93</v>
      </c>
      <c r="I1657" s="181">
        <f t="shared" si="875"/>
        <v>43477</v>
      </c>
      <c r="J1657" s="181">
        <f t="shared" si="893"/>
        <v>43508</v>
      </c>
      <c r="K1657" s="182">
        <f t="shared" si="876"/>
        <v>4.2994529923214841E-3</v>
      </c>
      <c r="L1657" s="213">
        <f t="shared" si="894"/>
        <v>43565</v>
      </c>
      <c r="M1657" s="183">
        <f t="shared" si="895"/>
        <v>22</v>
      </c>
      <c r="N1657" s="183">
        <f t="shared" si="877"/>
        <v>10</v>
      </c>
      <c r="O1657" s="177">
        <f t="shared" si="878"/>
        <v>1.0019520099999999</v>
      </c>
      <c r="P1657" s="184">
        <f t="shared" si="904"/>
        <v>1.00319961</v>
      </c>
      <c r="Q1657" s="184">
        <f t="shared" si="896"/>
        <v>1.292570466242142</v>
      </c>
      <c r="R1657" s="177">
        <f t="shared" si="903"/>
        <v>1.2950935699999999</v>
      </c>
      <c r="S1657" s="177">
        <f t="shared" si="897"/>
        <v>1.24951879</v>
      </c>
      <c r="T1657" s="177">
        <f t="shared" si="879"/>
        <v>251064.44203313999</v>
      </c>
      <c r="U1657" s="177">
        <f t="shared" si="880"/>
        <v>0</v>
      </c>
      <c r="V1657" s="177">
        <f t="shared" si="881"/>
        <v>59292.827841043727</v>
      </c>
      <c r="W1657" s="177">
        <f t="shared" si="882"/>
        <v>260221.73266619374</v>
      </c>
      <c r="X1657" s="185">
        <f t="shared" si="883"/>
        <v>0</v>
      </c>
      <c r="Y1657" s="177">
        <f t="shared" si="884"/>
        <v>0</v>
      </c>
      <c r="Z1657" s="186">
        <f t="shared" si="885"/>
        <v>0</v>
      </c>
      <c r="AA1657" s="177">
        <f t="shared" si="898"/>
        <v>0</v>
      </c>
      <c r="AB1657" s="187">
        <f t="shared" si="899"/>
        <v>7.1215000000000001E-2</v>
      </c>
      <c r="AC1657" s="185">
        <f t="shared" si="886"/>
        <v>10</v>
      </c>
      <c r="AD1657" s="185">
        <v>252</v>
      </c>
      <c r="AE1657" s="184">
        <f t="shared" si="902"/>
        <v>1.0027336309999999</v>
      </c>
      <c r="AF1657" s="177">
        <f>TRUNC((T1655*(AE1657-1)),8)</f>
        <v>686.31754173000002</v>
      </c>
      <c r="AG1657" s="177">
        <f t="shared" si="887"/>
        <v>711.35019527999998</v>
      </c>
      <c r="AH1657" s="188">
        <f t="shared" si="900"/>
        <v>0</v>
      </c>
      <c r="AI1657" s="188"/>
      <c r="AJ1657" s="188"/>
      <c r="AK1657" s="188"/>
      <c r="AL1657" s="8"/>
      <c r="AM1657" s="8"/>
      <c r="AN1657" s="13"/>
      <c r="AO1657" s="13"/>
      <c r="AP1657" s="13"/>
      <c r="AQ1657" s="13"/>
      <c r="AR1657" s="5"/>
      <c r="AS1657" s="17"/>
      <c r="AT1657" s="13"/>
      <c r="AU1657" s="17"/>
      <c r="AV1657" s="17"/>
      <c r="AW1657" s="25"/>
      <c r="AX1657" s="25"/>
      <c r="AY1657" s="18"/>
      <c r="AZ1657" s="18"/>
      <c r="BA1657" s="18"/>
      <c r="BB1657" s="17"/>
      <c r="BC1657" s="17"/>
      <c r="BD1657" s="17"/>
      <c r="BE1657" s="17"/>
      <c r="BF1657" s="17"/>
      <c r="BG1657" s="17"/>
      <c r="BH1657" s="17"/>
      <c r="BI1657" s="17"/>
    </row>
    <row r="1658" spans="1:61" x14ac:dyDescent="0.2">
      <c r="A1658" s="125">
        <f t="shared" si="888"/>
        <v>43549</v>
      </c>
      <c r="B1658" s="177">
        <f t="shared" si="873"/>
        <v>260933.08286147375</v>
      </c>
      <c r="C1658" s="3">
        <f t="shared" si="889"/>
        <v>35225966.186298959</v>
      </c>
      <c r="D1658" s="177">
        <f t="shared" si="890"/>
        <v>200928.90482515001</v>
      </c>
      <c r="E1658" s="177">
        <f t="shared" si="891"/>
        <v>0</v>
      </c>
      <c r="F1658" s="178">
        <f t="shared" si="874"/>
        <v>200928.90482515001</v>
      </c>
      <c r="G1658" s="179">
        <f t="shared" si="892"/>
        <v>5116.93</v>
      </c>
      <c r="H1658" s="180">
        <f>IF(AND(N1658=1,N1657&gt;1),VLOOKUP(A1657,[1]Plan1!$CW$105:$CY$215,3),H1657)</f>
        <v>5138.93</v>
      </c>
      <c r="I1658" s="181">
        <f t="shared" si="875"/>
        <v>43477</v>
      </c>
      <c r="J1658" s="181">
        <f t="shared" si="893"/>
        <v>43508</v>
      </c>
      <c r="K1658" s="182">
        <f t="shared" si="876"/>
        <v>4.2994529923214841E-3</v>
      </c>
      <c r="L1658" s="213">
        <f t="shared" si="894"/>
        <v>43565</v>
      </c>
      <c r="M1658" s="183">
        <f t="shared" si="895"/>
        <v>22</v>
      </c>
      <c r="N1658" s="183">
        <f t="shared" si="877"/>
        <v>10</v>
      </c>
      <c r="O1658" s="177">
        <f t="shared" si="878"/>
        <v>1.0019520099999999</v>
      </c>
      <c r="P1658" s="184">
        <f t="shared" si="904"/>
        <v>1.00319961</v>
      </c>
      <c r="Q1658" s="184">
        <f t="shared" si="896"/>
        <v>1.292570466242142</v>
      </c>
      <c r="R1658" s="177">
        <f t="shared" si="903"/>
        <v>1.2950935699999999</v>
      </c>
      <c r="S1658" s="177">
        <f t="shared" si="897"/>
        <v>1.24951879</v>
      </c>
      <c r="T1658" s="177">
        <f t="shared" si="879"/>
        <v>251064.44203313999</v>
      </c>
      <c r="U1658" s="177">
        <f t="shared" si="880"/>
        <v>0</v>
      </c>
      <c r="V1658" s="177">
        <f t="shared" si="881"/>
        <v>59292.827841043727</v>
      </c>
      <c r="W1658" s="177">
        <f t="shared" si="882"/>
        <v>260221.73266619374</v>
      </c>
      <c r="X1658" s="185">
        <f t="shared" si="883"/>
        <v>0</v>
      </c>
      <c r="Y1658" s="177">
        <f t="shared" si="884"/>
        <v>0</v>
      </c>
      <c r="Z1658" s="186">
        <f t="shared" si="885"/>
        <v>0</v>
      </c>
      <c r="AA1658" s="177">
        <f t="shared" si="898"/>
        <v>0</v>
      </c>
      <c r="AB1658" s="187">
        <f t="shared" si="899"/>
        <v>7.1215000000000001E-2</v>
      </c>
      <c r="AC1658" s="185">
        <f t="shared" si="886"/>
        <v>10</v>
      </c>
      <c r="AD1658" s="185">
        <v>252</v>
      </c>
      <c r="AE1658" s="184">
        <f t="shared" si="902"/>
        <v>1.0027336309999999</v>
      </c>
      <c r="AF1658" s="177">
        <f t="shared" ref="AF1658:AF1721" si="905">TRUNC((T1658*(AE1658-1)),8)</f>
        <v>686.31754173000002</v>
      </c>
      <c r="AG1658" s="177">
        <f t="shared" si="887"/>
        <v>711.35019527999998</v>
      </c>
      <c r="AH1658" s="188">
        <f t="shared" si="900"/>
        <v>0</v>
      </c>
      <c r="AI1658" s="188"/>
      <c r="AJ1658" s="188"/>
      <c r="AK1658" s="188"/>
      <c r="AL1658" s="8"/>
      <c r="AM1658" s="8"/>
      <c r="AN1658" s="8"/>
      <c r="AO1658" s="8"/>
      <c r="AP1658" s="8"/>
      <c r="AQ1658" s="8"/>
      <c r="AR1658" s="5"/>
      <c r="AS1658" s="1"/>
      <c r="AT1658" s="8"/>
      <c r="AU1658" s="1"/>
      <c r="AV1658" s="1"/>
      <c r="AW1658" s="3"/>
      <c r="AX1658" s="3"/>
      <c r="AY1658" s="4"/>
      <c r="AZ1658" s="4"/>
      <c r="BA1658" s="4"/>
      <c r="BB1658" s="1"/>
      <c r="BC1658" s="1"/>
      <c r="BD1658" s="1"/>
      <c r="BE1658" s="1"/>
      <c r="BF1658" s="1"/>
      <c r="BG1658" s="1"/>
      <c r="BH1658" s="1"/>
      <c r="BI1658" s="1"/>
    </row>
    <row r="1659" spans="1:61" x14ac:dyDescent="0.2">
      <c r="A1659" s="125">
        <f t="shared" si="888"/>
        <v>43550</v>
      </c>
      <c r="B1659" s="177">
        <f t="shared" si="873"/>
        <v>261055.2280565745</v>
      </c>
      <c r="C1659" s="3">
        <f t="shared" si="889"/>
        <v>35242455.787637554</v>
      </c>
      <c r="D1659" s="177">
        <f t="shared" si="890"/>
        <v>200928.90482515001</v>
      </c>
      <c r="E1659" s="177">
        <f t="shared" si="891"/>
        <v>0</v>
      </c>
      <c r="F1659" s="178">
        <f t="shared" si="874"/>
        <v>200928.90482515001</v>
      </c>
      <c r="G1659" s="179">
        <f t="shared" si="892"/>
        <v>5116.93</v>
      </c>
      <c r="H1659" s="180">
        <f>IF(AND(N1659=1,N1658&gt;1),VLOOKUP(A1658,[1]Plan1!$CW$105:$CY$215,3),H1658)</f>
        <v>5138.93</v>
      </c>
      <c r="I1659" s="181">
        <f t="shared" si="875"/>
        <v>43477</v>
      </c>
      <c r="J1659" s="181">
        <f t="shared" si="893"/>
        <v>43508</v>
      </c>
      <c r="K1659" s="182">
        <f t="shared" si="876"/>
        <v>4.2994529923214841E-3</v>
      </c>
      <c r="L1659" s="213">
        <f t="shared" si="894"/>
        <v>43565</v>
      </c>
      <c r="M1659" s="183">
        <f t="shared" si="895"/>
        <v>22</v>
      </c>
      <c r="N1659" s="183">
        <f t="shared" si="877"/>
        <v>11</v>
      </c>
      <c r="O1659" s="177">
        <f t="shared" si="878"/>
        <v>1.00214742</v>
      </c>
      <c r="P1659" s="184">
        <f t="shared" si="904"/>
        <v>1.00319961</v>
      </c>
      <c r="Q1659" s="184">
        <f t="shared" si="896"/>
        <v>1.292570466242142</v>
      </c>
      <c r="R1659" s="177">
        <f t="shared" si="903"/>
        <v>1.2953461500000001</v>
      </c>
      <c r="S1659" s="177">
        <f t="shared" si="897"/>
        <v>1.24951879</v>
      </c>
      <c r="T1659" s="177">
        <f t="shared" si="879"/>
        <v>251064.44203313999</v>
      </c>
      <c r="U1659" s="177">
        <f t="shared" si="880"/>
        <v>0</v>
      </c>
      <c r="V1659" s="177">
        <f t="shared" si="881"/>
        <v>59343.578463824495</v>
      </c>
      <c r="W1659" s="177">
        <f t="shared" si="882"/>
        <v>260272.4832889745</v>
      </c>
      <c r="X1659" s="185">
        <f t="shared" si="883"/>
        <v>0</v>
      </c>
      <c r="Y1659" s="177">
        <f t="shared" si="884"/>
        <v>0</v>
      </c>
      <c r="Z1659" s="186">
        <f t="shared" si="885"/>
        <v>0</v>
      </c>
      <c r="AA1659" s="177">
        <f t="shared" si="898"/>
        <v>0</v>
      </c>
      <c r="AB1659" s="187">
        <f t="shared" si="899"/>
        <v>7.1215000000000001E-2</v>
      </c>
      <c r="AC1659" s="185">
        <f t="shared" si="886"/>
        <v>11</v>
      </c>
      <c r="AD1659" s="185">
        <v>252</v>
      </c>
      <c r="AE1659" s="184">
        <f t="shared" si="902"/>
        <v>1.003007405</v>
      </c>
      <c r="AF1659" s="177">
        <f t="shared" si="905"/>
        <v>755.05245829</v>
      </c>
      <c r="AG1659" s="177">
        <f t="shared" si="887"/>
        <v>782.74476760000005</v>
      </c>
      <c r="AH1659" s="188">
        <f t="shared" si="900"/>
        <v>0</v>
      </c>
      <c r="AI1659" s="188"/>
      <c r="AJ1659" s="188"/>
      <c r="AK1659" s="188"/>
      <c r="AL1659" s="8"/>
      <c r="AM1659" s="8"/>
      <c r="AN1659" s="8"/>
      <c r="AO1659" s="8"/>
      <c r="AP1659" s="8"/>
      <c r="AQ1659" s="8"/>
      <c r="AR1659" s="5"/>
      <c r="AS1659" s="1"/>
      <c r="AT1659" s="8"/>
      <c r="AU1659" s="1"/>
      <c r="AV1659" s="1"/>
      <c r="AW1659" s="3"/>
      <c r="AX1659" s="3"/>
      <c r="AY1659" s="4"/>
      <c r="AZ1659" s="4"/>
      <c r="BA1659" s="4"/>
      <c r="BB1659" s="1"/>
      <c r="BC1659" s="1"/>
      <c r="BD1659" s="1"/>
      <c r="BE1659" s="1"/>
      <c r="BF1659" s="1"/>
      <c r="BG1659" s="1"/>
      <c r="BH1659" s="1"/>
      <c r="BI1659" s="1"/>
    </row>
    <row r="1660" spans="1:61" x14ac:dyDescent="0.2">
      <c r="A1660" s="125">
        <f t="shared" si="888"/>
        <v>43551</v>
      </c>
      <c r="B1660" s="177">
        <f t="shared" si="873"/>
        <v>261177.42836752144</v>
      </c>
      <c r="C1660" s="3">
        <f t="shared" si="889"/>
        <v>35258952.829615392</v>
      </c>
      <c r="D1660" s="177">
        <f t="shared" si="890"/>
        <v>200928.90482515001</v>
      </c>
      <c r="E1660" s="177">
        <f t="shared" si="891"/>
        <v>0</v>
      </c>
      <c r="F1660" s="178">
        <f t="shared" si="874"/>
        <v>200928.90482515001</v>
      </c>
      <c r="G1660" s="179">
        <f t="shared" si="892"/>
        <v>5116.93</v>
      </c>
      <c r="H1660" s="180">
        <f>IF(AND(N1660=1,N1659&gt;1),VLOOKUP(A1659,[1]Plan1!$CW$105:$CY$215,3),H1659)</f>
        <v>5138.93</v>
      </c>
      <c r="I1660" s="181">
        <f t="shared" si="875"/>
        <v>43477</v>
      </c>
      <c r="J1660" s="181">
        <f t="shared" si="893"/>
        <v>43508</v>
      </c>
      <c r="K1660" s="182">
        <f t="shared" si="876"/>
        <v>4.2994529923214841E-3</v>
      </c>
      <c r="L1660" s="213">
        <f t="shared" si="894"/>
        <v>43565</v>
      </c>
      <c r="M1660" s="183">
        <f t="shared" si="895"/>
        <v>22</v>
      </c>
      <c r="N1660" s="183">
        <f t="shared" si="877"/>
        <v>12</v>
      </c>
      <c r="O1660" s="177">
        <f t="shared" si="878"/>
        <v>1.0023428599999999</v>
      </c>
      <c r="P1660" s="184">
        <f t="shared" si="904"/>
        <v>1.00319961</v>
      </c>
      <c r="Q1660" s="184">
        <f t="shared" si="896"/>
        <v>1.292570466242142</v>
      </c>
      <c r="R1660" s="177">
        <f t="shared" si="903"/>
        <v>1.29559877</v>
      </c>
      <c r="S1660" s="177">
        <f t="shared" si="897"/>
        <v>1.24951879</v>
      </c>
      <c r="T1660" s="177">
        <f t="shared" si="879"/>
        <v>251064.44203313999</v>
      </c>
      <c r="U1660" s="177">
        <f t="shared" si="880"/>
        <v>0</v>
      </c>
      <c r="V1660" s="177">
        <f t="shared" si="881"/>
        <v>59394.337123761412</v>
      </c>
      <c r="W1660" s="177">
        <f t="shared" si="882"/>
        <v>260323.24194891143</v>
      </c>
      <c r="X1660" s="185">
        <f t="shared" si="883"/>
        <v>0</v>
      </c>
      <c r="Y1660" s="177">
        <f t="shared" si="884"/>
        <v>0</v>
      </c>
      <c r="Z1660" s="186">
        <f t="shared" si="885"/>
        <v>0</v>
      </c>
      <c r="AA1660" s="177">
        <f t="shared" si="898"/>
        <v>0</v>
      </c>
      <c r="AB1660" s="187">
        <f t="shared" si="899"/>
        <v>7.1215000000000001E-2</v>
      </c>
      <c r="AC1660" s="185">
        <f t="shared" si="886"/>
        <v>12</v>
      </c>
      <c r="AD1660" s="185">
        <v>252</v>
      </c>
      <c r="AE1660" s="184">
        <f t="shared" si="902"/>
        <v>1.0032812529999999</v>
      </c>
      <c r="AF1660" s="177">
        <f t="shared" si="905"/>
        <v>823.80595360999996</v>
      </c>
      <c r="AG1660" s="177">
        <f t="shared" si="887"/>
        <v>854.18641861000003</v>
      </c>
      <c r="AH1660" s="188">
        <f t="shared" si="900"/>
        <v>0</v>
      </c>
      <c r="AI1660" s="188"/>
      <c r="AJ1660" s="188"/>
      <c r="AK1660" s="188"/>
      <c r="AL1660" s="8"/>
      <c r="AM1660" s="8"/>
      <c r="AN1660" s="8"/>
      <c r="AO1660" s="8"/>
      <c r="AP1660" s="8"/>
      <c r="AQ1660" s="8"/>
      <c r="AR1660" s="5"/>
      <c r="AS1660" s="1"/>
      <c r="AT1660" s="8"/>
      <c r="AU1660" s="1"/>
      <c r="AV1660" s="1"/>
      <c r="AW1660" s="3"/>
      <c r="AX1660" s="3"/>
      <c r="AY1660" s="4"/>
      <c r="AZ1660" s="4"/>
      <c r="BA1660" s="4"/>
      <c r="BB1660" s="1"/>
      <c r="BC1660" s="1"/>
      <c r="BD1660" s="1"/>
      <c r="BE1660" s="1"/>
      <c r="BF1660" s="1"/>
      <c r="BG1660" s="1"/>
      <c r="BH1660" s="1"/>
      <c r="BI1660" s="1"/>
    </row>
    <row r="1661" spans="1:61" x14ac:dyDescent="0.2">
      <c r="A1661" s="125">
        <f t="shared" si="888"/>
        <v>43552</v>
      </c>
      <c r="B1661" s="177">
        <f t="shared" si="873"/>
        <v>261299.6903822317</v>
      </c>
      <c r="C1661" s="3">
        <f t="shared" si="889"/>
        <v>35275458.201601282</v>
      </c>
      <c r="D1661" s="177">
        <f t="shared" si="890"/>
        <v>200928.90482515001</v>
      </c>
      <c r="E1661" s="177">
        <f t="shared" si="891"/>
        <v>0</v>
      </c>
      <c r="F1661" s="178">
        <f t="shared" si="874"/>
        <v>200928.90482515001</v>
      </c>
      <c r="G1661" s="179">
        <f t="shared" si="892"/>
        <v>5116.93</v>
      </c>
      <c r="H1661" s="180">
        <f>IF(AND(N1661=1,N1660&gt;1),VLOOKUP(A1660,[1]Plan1!$CW$105:$CY$215,3),H1660)</f>
        <v>5138.93</v>
      </c>
      <c r="I1661" s="181">
        <f t="shared" si="875"/>
        <v>43477</v>
      </c>
      <c r="J1661" s="181">
        <f t="shared" si="893"/>
        <v>43508</v>
      </c>
      <c r="K1661" s="182">
        <f t="shared" si="876"/>
        <v>4.2994529923214841E-3</v>
      </c>
      <c r="L1661" s="213">
        <f t="shared" si="894"/>
        <v>43565</v>
      </c>
      <c r="M1661" s="183">
        <f t="shared" si="895"/>
        <v>22</v>
      </c>
      <c r="N1661" s="183">
        <f t="shared" si="877"/>
        <v>13</v>
      </c>
      <c r="O1661" s="177">
        <f t="shared" si="878"/>
        <v>1.00253835</v>
      </c>
      <c r="P1661" s="184">
        <f t="shared" si="904"/>
        <v>1.00319961</v>
      </c>
      <c r="Q1661" s="184">
        <f t="shared" si="896"/>
        <v>1.292570466242142</v>
      </c>
      <c r="R1661" s="177">
        <f t="shared" si="903"/>
        <v>1.29585146</v>
      </c>
      <c r="S1661" s="177">
        <f t="shared" si="897"/>
        <v>1.24951879</v>
      </c>
      <c r="T1661" s="177">
        <f t="shared" si="879"/>
        <v>251064.44203313999</v>
      </c>
      <c r="U1661" s="177">
        <f t="shared" si="880"/>
        <v>0</v>
      </c>
      <c r="V1661" s="177">
        <f t="shared" si="881"/>
        <v>59445.109848721666</v>
      </c>
      <c r="W1661" s="177">
        <f t="shared" si="882"/>
        <v>260374.01467387169</v>
      </c>
      <c r="X1661" s="185">
        <f t="shared" si="883"/>
        <v>0</v>
      </c>
      <c r="Y1661" s="177">
        <f t="shared" si="884"/>
        <v>0</v>
      </c>
      <c r="Z1661" s="186">
        <f t="shared" si="885"/>
        <v>0</v>
      </c>
      <c r="AA1661" s="177">
        <f t="shared" si="898"/>
        <v>0</v>
      </c>
      <c r="AB1661" s="187">
        <f t="shared" si="899"/>
        <v>7.1215000000000001E-2</v>
      </c>
      <c r="AC1661" s="185">
        <f t="shared" si="886"/>
        <v>13</v>
      </c>
      <c r="AD1661" s="185">
        <v>252</v>
      </c>
      <c r="AE1661" s="184">
        <f t="shared" si="902"/>
        <v>1.003555177</v>
      </c>
      <c r="AF1661" s="177">
        <f t="shared" si="905"/>
        <v>892.57852982999998</v>
      </c>
      <c r="AG1661" s="177">
        <f t="shared" si="887"/>
        <v>925.67570836000004</v>
      </c>
      <c r="AH1661" s="188">
        <f t="shared" si="900"/>
        <v>0</v>
      </c>
      <c r="AI1661" s="188"/>
      <c r="AJ1661" s="188"/>
      <c r="AK1661" s="188"/>
      <c r="AL1661" s="8"/>
      <c r="AM1661" s="8"/>
      <c r="AN1661" s="8"/>
      <c r="AO1661" s="8"/>
      <c r="AP1661" s="8"/>
      <c r="AQ1661" s="8"/>
      <c r="AR1661" s="5"/>
      <c r="AS1661" s="1"/>
      <c r="AT1661" s="8"/>
      <c r="AU1661" s="1"/>
      <c r="AV1661" s="1"/>
      <c r="AW1661" s="3"/>
      <c r="AX1661" s="3"/>
      <c r="AY1661" s="4"/>
      <c r="AZ1661" s="4"/>
      <c r="BA1661" s="4"/>
      <c r="BB1661" s="1"/>
      <c r="BC1661" s="1"/>
      <c r="BD1661" s="1"/>
      <c r="BE1661" s="1"/>
      <c r="BF1661" s="1"/>
      <c r="BG1661" s="1"/>
      <c r="BH1661" s="1"/>
      <c r="BI1661" s="1"/>
    </row>
    <row r="1662" spans="1:61" x14ac:dyDescent="0.2">
      <c r="A1662" s="125">
        <f t="shared" si="888"/>
        <v>43553</v>
      </c>
      <c r="B1662" s="177">
        <f t="shared" si="873"/>
        <v>261422.00755204816</v>
      </c>
      <c r="C1662" s="3">
        <f t="shared" si="889"/>
        <v>35291971.019526504</v>
      </c>
      <c r="D1662" s="177">
        <f t="shared" si="890"/>
        <v>200928.90482515001</v>
      </c>
      <c r="E1662" s="177">
        <f t="shared" si="891"/>
        <v>0</v>
      </c>
      <c r="F1662" s="178">
        <f t="shared" si="874"/>
        <v>200928.90482515001</v>
      </c>
      <c r="G1662" s="179">
        <f t="shared" si="892"/>
        <v>5116.93</v>
      </c>
      <c r="H1662" s="180">
        <f>IF(AND(N1662=1,N1661&gt;1),VLOOKUP(A1661,[1]Plan1!$CW$105:$CY$215,3),H1661)</f>
        <v>5138.93</v>
      </c>
      <c r="I1662" s="181">
        <f t="shared" si="875"/>
        <v>43477</v>
      </c>
      <c r="J1662" s="181">
        <f t="shared" si="893"/>
        <v>43508</v>
      </c>
      <c r="K1662" s="182">
        <f t="shared" si="876"/>
        <v>4.2994529923214841E-3</v>
      </c>
      <c r="L1662" s="213">
        <f t="shared" si="894"/>
        <v>43565</v>
      </c>
      <c r="M1662" s="183">
        <f t="shared" si="895"/>
        <v>22</v>
      </c>
      <c r="N1662" s="183">
        <f t="shared" si="877"/>
        <v>14</v>
      </c>
      <c r="O1662" s="177">
        <f t="shared" si="878"/>
        <v>1.0027338800000001</v>
      </c>
      <c r="P1662" s="184">
        <f t="shared" si="904"/>
        <v>1.00319961</v>
      </c>
      <c r="Q1662" s="184">
        <f t="shared" si="896"/>
        <v>1.292570466242142</v>
      </c>
      <c r="R1662" s="177">
        <f t="shared" si="903"/>
        <v>1.2961041900000001</v>
      </c>
      <c r="S1662" s="177">
        <f t="shared" si="897"/>
        <v>1.24951879</v>
      </c>
      <c r="T1662" s="177">
        <f t="shared" si="879"/>
        <v>251064.44203313999</v>
      </c>
      <c r="U1662" s="177">
        <f t="shared" si="880"/>
        <v>0</v>
      </c>
      <c r="V1662" s="177">
        <f t="shared" si="881"/>
        <v>59495.890610838156</v>
      </c>
      <c r="W1662" s="177">
        <f t="shared" si="882"/>
        <v>260424.79543598817</v>
      </c>
      <c r="X1662" s="185">
        <f t="shared" si="883"/>
        <v>0</v>
      </c>
      <c r="Y1662" s="177">
        <f t="shared" si="884"/>
        <v>0</v>
      </c>
      <c r="Z1662" s="186">
        <f t="shared" si="885"/>
        <v>0</v>
      </c>
      <c r="AA1662" s="177">
        <f t="shared" si="898"/>
        <v>0</v>
      </c>
      <c r="AB1662" s="187">
        <f t="shared" si="899"/>
        <v>7.1215000000000001E-2</v>
      </c>
      <c r="AC1662" s="185">
        <f t="shared" si="886"/>
        <v>14</v>
      </c>
      <c r="AD1662" s="185">
        <v>252</v>
      </c>
      <c r="AE1662" s="184">
        <f t="shared" si="902"/>
        <v>1.0038291749999999</v>
      </c>
      <c r="AF1662" s="177">
        <f t="shared" si="905"/>
        <v>961.36968481999997</v>
      </c>
      <c r="AG1662" s="177">
        <f t="shared" si="887"/>
        <v>997.21211605999997</v>
      </c>
      <c r="AH1662" s="188">
        <f t="shared" si="900"/>
        <v>0</v>
      </c>
      <c r="AI1662" s="188"/>
      <c r="AJ1662" s="188"/>
      <c r="AK1662" s="188"/>
      <c r="AL1662" s="8"/>
      <c r="AM1662" s="8"/>
      <c r="AN1662" s="8"/>
      <c r="AO1662" s="8"/>
      <c r="AP1662" s="8"/>
      <c r="AQ1662" s="8"/>
      <c r="AR1662" s="5"/>
      <c r="AS1662" s="1"/>
      <c r="AT1662" s="8"/>
      <c r="AU1662" s="1"/>
      <c r="AV1662" s="1"/>
      <c r="AW1662" s="3"/>
      <c r="AX1662" s="3"/>
      <c r="AY1662" s="4"/>
      <c r="AZ1662" s="4"/>
      <c r="BA1662" s="4"/>
      <c r="BB1662" s="1"/>
      <c r="BC1662" s="1"/>
      <c r="BD1662" s="1"/>
      <c r="BE1662" s="1"/>
      <c r="BF1662" s="1"/>
      <c r="BG1662" s="1"/>
      <c r="BH1662" s="1"/>
      <c r="BI1662" s="1"/>
    </row>
    <row r="1663" spans="1:61" x14ac:dyDescent="0.2">
      <c r="A1663" s="125">
        <f t="shared" si="888"/>
        <v>43554</v>
      </c>
      <c r="B1663" s="177">
        <f t="shared" si="873"/>
        <v>261544.38217284984</v>
      </c>
      <c r="C1663" s="3">
        <f t="shared" si="889"/>
        <v>35308491.593334727</v>
      </c>
      <c r="D1663" s="177">
        <f t="shared" si="890"/>
        <v>200928.90482515001</v>
      </c>
      <c r="E1663" s="177">
        <f t="shared" si="891"/>
        <v>0</v>
      </c>
      <c r="F1663" s="178">
        <f t="shared" si="874"/>
        <v>200928.90482515001</v>
      </c>
      <c r="G1663" s="179">
        <f t="shared" si="892"/>
        <v>5116.93</v>
      </c>
      <c r="H1663" s="180">
        <f>IF(AND(N1663=1,N1662&gt;1),VLOOKUP(A1662,[1]Plan1!$CW$105:$CY$215,3),H1662)</f>
        <v>5138.93</v>
      </c>
      <c r="I1663" s="181">
        <f t="shared" si="875"/>
        <v>43477</v>
      </c>
      <c r="J1663" s="181">
        <f t="shared" si="893"/>
        <v>43508</v>
      </c>
      <c r="K1663" s="182">
        <f t="shared" si="876"/>
        <v>4.2994529923214841E-3</v>
      </c>
      <c r="L1663" s="213">
        <f t="shared" si="894"/>
        <v>43565</v>
      </c>
      <c r="M1663" s="183">
        <f t="shared" si="895"/>
        <v>22</v>
      </c>
      <c r="N1663" s="183">
        <f t="shared" si="877"/>
        <v>15</v>
      </c>
      <c r="O1663" s="177">
        <f t="shared" si="878"/>
        <v>1.0029294399999999</v>
      </c>
      <c r="P1663" s="184">
        <f t="shared" si="904"/>
        <v>1.00319961</v>
      </c>
      <c r="Q1663" s="184">
        <f t="shared" si="896"/>
        <v>1.292570466242142</v>
      </c>
      <c r="R1663" s="177">
        <f t="shared" si="903"/>
        <v>1.2963569699999999</v>
      </c>
      <c r="S1663" s="177">
        <f t="shared" si="897"/>
        <v>1.24951879</v>
      </c>
      <c r="T1663" s="177">
        <f t="shared" si="879"/>
        <v>251064.44203313999</v>
      </c>
      <c r="U1663" s="177">
        <f t="shared" si="880"/>
        <v>0</v>
      </c>
      <c r="V1663" s="177">
        <f t="shared" si="881"/>
        <v>59546.681419399822</v>
      </c>
      <c r="W1663" s="177">
        <f t="shared" si="882"/>
        <v>260475.58624454984</v>
      </c>
      <c r="X1663" s="185">
        <f t="shared" si="883"/>
        <v>0</v>
      </c>
      <c r="Y1663" s="177">
        <f t="shared" si="884"/>
        <v>0</v>
      </c>
      <c r="Z1663" s="186">
        <f t="shared" si="885"/>
        <v>0</v>
      </c>
      <c r="AA1663" s="177">
        <f t="shared" si="898"/>
        <v>0</v>
      </c>
      <c r="AB1663" s="187">
        <f t="shared" si="899"/>
        <v>7.1215000000000001E-2</v>
      </c>
      <c r="AC1663" s="185">
        <f t="shared" si="886"/>
        <v>15</v>
      </c>
      <c r="AD1663" s="185">
        <v>252</v>
      </c>
      <c r="AE1663" s="184">
        <f t="shared" si="902"/>
        <v>1.0041032480000001</v>
      </c>
      <c r="AF1663" s="177">
        <f t="shared" si="905"/>
        <v>1030.1796696399999</v>
      </c>
      <c r="AG1663" s="177">
        <f t="shared" si="887"/>
        <v>1068.7959283</v>
      </c>
      <c r="AH1663" s="188">
        <f t="shared" si="900"/>
        <v>0</v>
      </c>
      <c r="AI1663" s="188"/>
      <c r="AJ1663" s="188"/>
      <c r="AK1663" s="188"/>
      <c r="AL1663" s="8"/>
      <c r="AM1663" s="8"/>
      <c r="AN1663" s="8"/>
      <c r="AO1663" s="8"/>
      <c r="AP1663" s="8"/>
      <c r="AQ1663" s="8"/>
      <c r="AR1663" s="5"/>
      <c r="AS1663" s="1"/>
      <c r="AT1663" s="8"/>
      <c r="AU1663" s="1"/>
      <c r="AV1663" s="1"/>
      <c r="AW1663" s="3"/>
      <c r="AX1663" s="3"/>
      <c r="AY1663" s="4"/>
      <c r="AZ1663" s="4"/>
      <c r="BA1663" s="4"/>
      <c r="BB1663" s="1"/>
      <c r="BC1663" s="1"/>
      <c r="BD1663" s="1"/>
      <c r="BE1663" s="1"/>
      <c r="BF1663" s="1"/>
      <c r="BG1663" s="1"/>
      <c r="BH1663" s="1"/>
      <c r="BI1663" s="1"/>
    </row>
    <row r="1664" spans="1:61" x14ac:dyDescent="0.2">
      <c r="A1664" s="125">
        <f t="shared" si="888"/>
        <v>43555</v>
      </c>
      <c r="B1664" s="177">
        <f t="shared" si="873"/>
        <v>261544.38217284984</v>
      </c>
      <c r="C1664" s="3">
        <f t="shared" si="889"/>
        <v>35308491.593334727</v>
      </c>
      <c r="D1664" s="177">
        <f t="shared" si="890"/>
        <v>200928.90482515001</v>
      </c>
      <c r="E1664" s="177">
        <f t="shared" si="891"/>
        <v>0</v>
      </c>
      <c r="F1664" s="178">
        <f t="shared" si="874"/>
        <v>200928.90482515001</v>
      </c>
      <c r="G1664" s="179">
        <f t="shared" si="892"/>
        <v>5116.93</v>
      </c>
      <c r="H1664" s="180">
        <f>IF(AND(N1664=1,N1663&gt;1),VLOOKUP(A1663,[1]Plan1!$CW$105:$CY$215,3),H1663)</f>
        <v>5138.93</v>
      </c>
      <c r="I1664" s="181">
        <f t="shared" si="875"/>
        <v>43477</v>
      </c>
      <c r="J1664" s="181">
        <f t="shared" si="893"/>
        <v>43508</v>
      </c>
      <c r="K1664" s="182">
        <f t="shared" si="876"/>
        <v>4.2994529923214841E-3</v>
      </c>
      <c r="L1664" s="213">
        <f t="shared" si="894"/>
        <v>43565</v>
      </c>
      <c r="M1664" s="183">
        <f t="shared" si="895"/>
        <v>22</v>
      </c>
      <c r="N1664" s="183">
        <f t="shared" si="877"/>
        <v>15</v>
      </c>
      <c r="O1664" s="177">
        <f t="shared" si="878"/>
        <v>1.0029294399999999</v>
      </c>
      <c r="P1664" s="184">
        <f t="shared" si="904"/>
        <v>1.00319961</v>
      </c>
      <c r="Q1664" s="184">
        <f t="shared" si="896"/>
        <v>1.292570466242142</v>
      </c>
      <c r="R1664" s="177">
        <f t="shared" si="903"/>
        <v>1.2963569699999999</v>
      </c>
      <c r="S1664" s="177">
        <f t="shared" si="897"/>
        <v>1.24951879</v>
      </c>
      <c r="T1664" s="177">
        <f t="shared" si="879"/>
        <v>251064.44203313999</v>
      </c>
      <c r="U1664" s="177">
        <f t="shared" si="880"/>
        <v>0</v>
      </c>
      <c r="V1664" s="177">
        <f t="shared" si="881"/>
        <v>59546.681419399822</v>
      </c>
      <c r="W1664" s="177">
        <f t="shared" si="882"/>
        <v>260475.58624454984</v>
      </c>
      <c r="X1664" s="185">
        <f t="shared" si="883"/>
        <v>0</v>
      </c>
      <c r="Y1664" s="177">
        <f t="shared" si="884"/>
        <v>0</v>
      </c>
      <c r="Z1664" s="186">
        <f t="shared" si="885"/>
        <v>0</v>
      </c>
      <c r="AA1664" s="177">
        <f t="shared" si="898"/>
        <v>0</v>
      </c>
      <c r="AB1664" s="187">
        <f t="shared" si="899"/>
        <v>7.1215000000000001E-2</v>
      </c>
      <c r="AC1664" s="185">
        <f t="shared" si="886"/>
        <v>15</v>
      </c>
      <c r="AD1664" s="185">
        <v>252</v>
      </c>
      <c r="AE1664" s="184">
        <f t="shared" si="902"/>
        <v>1.0041032480000001</v>
      </c>
      <c r="AF1664" s="177">
        <f t="shared" si="905"/>
        <v>1030.1796696399999</v>
      </c>
      <c r="AG1664" s="177">
        <f t="shared" si="887"/>
        <v>1068.7959283</v>
      </c>
      <c r="AH1664" s="188">
        <f t="shared" si="900"/>
        <v>0</v>
      </c>
      <c r="AI1664" s="188"/>
      <c r="AJ1664" s="188"/>
      <c r="AK1664" s="188"/>
      <c r="AL1664" s="8"/>
      <c r="AM1664" s="8"/>
      <c r="AN1664" s="8"/>
      <c r="AO1664" s="8"/>
      <c r="AP1664" s="8"/>
      <c r="AQ1664" s="8"/>
      <c r="AR1664" s="5"/>
      <c r="AS1664" s="1"/>
      <c r="AT1664" s="8"/>
      <c r="AU1664" s="1"/>
      <c r="AV1664" s="1"/>
      <c r="AW1664" s="3"/>
      <c r="AX1664" s="3"/>
      <c r="AY1664" s="4"/>
      <c r="AZ1664" s="4"/>
      <c r="BA1664" s="4"/>
      <c r="BB1664" s="1"/>
      <c r="BC1664" s="1"/>
      <c r="BD1664" s="1"/>
      <c r="BE1664" s="1"/>
      <c r="BF1664" s="1"/>
      <c r="BG1664" s="1"/>
      <c r="BH1664" s="1"/>
      <c r="BI1664" s="1"/>
    </row>
    <row r="1665" spans="1:61" x14ac:dyDescent="0.2">
      <c r="A1665" s="125">
        <f t="shared" si="888"/>
        <v>43556</v>
      </c>
      <c r="B1665" s="177">
        <f t="shared" si="873"/>
        <v>261544.38217284984</v>
      </c>
      <c r="C1665" s="3">
        <f t="shared" si="889"/>
        <v>35308491.593334727</v>
      </c>
      <c r="D1665" s="177">
        <f t="shared" si="890"/>
        <v>200928.90482515001</v>
      </c>
      <c r="E1665" s="177">
        <f t="shared" si="891"/>
        <v>0</v>
      </c>
      <c r="F1665" s="178">
        <f t="shared" si="874"/>
        <v>200928.90482515001</v>
      </c>
      <c r="G1665" s="179">
        <f t="shared" si="892"/>
        <v>5116.93</v>
      </c>
      <c r="H1665" s="180">
        <f>IF(AND(N1665=1,N1664&gt;1),VLOOKUP(A1664,[1]Plan1!$CW$105:$CY$215,3),H1664)</f>
        <v>5138.93</v>
      </c>
      <c r="I1665" s="181">
        <f t="shared" si="875"/>
        <v>43477</v>
      </c>
      <c r="J1665" s="181">
        <f t="shared" si="893"/>
        <v>43508</v>
      </c>
      <c r="K1665" s="182">
        <f t="shared" si="876"/>
        <v>4.2994529923214841E-3</v>
      </c>
      <c r="L1665" s="213">
        <f t="shared" si="894"/>
        <v>43565</v>
      </c>
      <c r="M1665" s="183">
        <f t="shared" si="895"/>
        <v>22</v>
      </c>
      <c r="N1665" s="183">
        <f t="shared" si="877"/>
        <v>15</v>
      </c>
      <c r="O1665" s="177">
        <f t="shared" si="878"/>
        <v>1.0029294399999999</v>
      </c>
      <c r="P1665" s="184">
        <f t="shared" si="904"/>
        <v>1.00319961</v>
      </c>
      <c r="Q1665" s="184">
        <f t="shared" si="896"/>
        <v>1.292570466242142</v>
      </c>
      <c r="R1665" s="177">
        <f t="shared" si="903"/>
        <v>1.2963569699999999</v>
      </c>
      <c r="S1665" s="177">
        <f t="shared" si="897"/>
        <v>1.24951879</v>
      </c>
      <c r="T1665" s="177">
        <f t="shared" si="879"/>
        <v>251064.44203313999</v>
      </c>
      <c r="U1665" s="177">
        <f t="shared" si="880"/>
        <v>0</v>
      </c>
      <c r="V1665" s="177">
        <f t="shared" si="881"/>
        <v>59546.681419399822</v>
      </c>
      <c r="W1665" s="177">
        <f t="shared" si="882"/>
        <v>260475.58624454984</v>
      </c>
      <c r="X1665" s="185">
        <f t="shared" si="883"/>
        <v>0</v>
      </c>
      <c r="Y1665" s="177">
        <f t="shared" si="884"/>
        <v>0</v>
      </c>
      <c r="Z1665" s="186">
        <f t="shared" si="885"/>
        <v>0</v>
      </c>
      <c r="AA1665" s="177">
        <f t="shared" si="898"/>
        <v>0</v>
      </c>
      <c r="AB1665" s="187">
        <f t="shared" si="899"/>
        <v>7.1215000000000001E-2</v>
      </c>
      <c r="AC1665" s="185">
        <f t="shared" si="886"/>
        <v>15</v>
      </c>
      <c r="AD1665" s="185">
        <v>252</v>
      </c>
      <c r="AE1665" s="184">
        <f t="shared" si="902"/>
        <v>1.0041032480000001</v>
      </c>
      <c r="AF1665" s="177">
        <f t="shared" si="905"/>
        <v>1030.1796696399999</v>
      </c>
      <c r="AG1665" s="177">
        <f t="shared" si="887"/>
        <v>1068.7959283</v>
      </c>
      <c r="AH1665" s="188">
        <f t="shared" si="900"/>
        <v>0</v>
      </c>
      <c r="AI1665" s="188"/>
      <c r="AJ1665" s="188"/>
      <c r="AK1665" s="188"/>
      <c r="AL1665" s="8"/>
      <c r="AM1665" s="8"/>
      <c r="AN1665" s="8"/>
      <c r="AO1665" s="8"/>
      <c r="AP1665" s="8"/>
      <c r="AQ1665" s="8"/>
      <c r="AR1665" s="5"/>
      <c r="AS1665" s="1"/>
      <c r="AT1665" s="8"/>
      <c r="AU1665" s="1"/>
      <c r="AV1665" s="1"/>
      <c r="AW1665" s="3"/>
      <c r="AX1665" s="3"/>
      <c r="AY1665" s="4"/>
      <c r="AZ1665" s="4"/>
      <c r="BA1665" s="4"/>
      <c r="BB1665" s="1"/>
      <c r="BC1665" s="1"/>
      <c r="BD1665" s="1"/>
      <c r="BE1665" s="1"/>
      <c r="BF1665" s="1"/>
      <c r="BG1665" s="1"/>
      <c r="BH1665" s="1"/>
      <c r="BI1665" s="1"/>
    </row>
    <row r="1666" spans="1:61" x14ac:dyDescent="0.2">
      <c r="A1666" s="125">
        <f t="shared" si="888"/>
        <v>43557</v>
      </c>
      <c r="B1666" s="177">
        <f t="shared" si="873"/>
        <v>261666.81400380676</v>
      </c>
      <c r="C1666" s="3">
        <f t="shared" si="889"/>
        <v>35325019.890513912</v>
      </c>
      <c r="D1666" s="177">
        <f t="shared" si="890"/>
        <v>200928.90482515001</v>
      </c>
      <c r="E1666" s="177">
        <f t="shared" si="891"/>
        <v>0</v>
      </c>
      <c r="F1666" s="178">
        <f t="shared" si="874"/>
        <v>200928.90482515001</v>
      </c>
      <c r="G1666" s="179">
        <f t="shared" si="892"/>
        <v>5116.93</v>
      </c>
      <c r="H1666" s="180">
        <f>IF(AND(N1666=1,N1665&gt;1),VLOOKUP(A1665,[1]Plan1!$CW$105:$CY$215,3),H1665)</f>
        <v>5138.93</v>
      </c>
      <c r="I1666" s="181">
        <f t="shared" si="875"/>
        <v>43477</v>
      </c>
      <c r="J1666" s="181">
        <f t="shared" si="893"/>
        <v>43508</v>
      </c>
      <c r="K1666" s="182">
        <f t="shared" si="876"/>
        <v>4.2994529923214841E-3</v>
      </c>
      <c r="L1666" s="213">
        <f t="shared" si="894"/>
        <v>43565</v>
      </c>
      <c r="M1666" s="183">
        <f t="shared" si="895"/>
        <v>22</v>
      </c>
      <c r="N1666" s="183">
        <f t="shared" si="877"/>
        <v>16</v>
      </c>
      <c r="O1666" s="177">
        <f t="shared" si="878"/>
        <v>1.00312504</v>
      </c>
      <c r="P1666" s="184">
        <f t="shared" si="904"/>
        <v>1.00319961</v>
      </c>
      <c r="Q1666" s="184">
        <f t="shared" si="896"/>
        <v>1.292570466242142</v>
      </c>
      <c r="R1666" s="177">
        <f t="shared" si="903"/>
        <v>1.2966097999999999</v>
      </c>
      <c r="S1666" s="177">
        <f t="shared" si="897"/>
        <v>1.24951879</v>
      </c>
      <c r="T1666" s="177">
        <f t="shared" si="879"/>
        <v>251064.44203313999</v>
      </c>
      <c r="U1666" s="177">
        <f t="shared" si="880"/>
        <v>0</v>
      </c>
      <c r="V1666" s="177">
        <f t="shared" si="881"/>
        <v>59597.482274406764</v>
      </c>
      <c r="W1666" s="177">
        <f t="shared" si="882"/>
        <v>260526.38709955677</v>
      </c>
      <c r="X1666" s="185">
        <f t="shared" si="883"/>
        <v>0</v>
      </c>
      <c r="Y1666" s="177">
        <f t="shared" si="884"/>
        <v>0</v>
      </c>
      <c r="Z1666" s="186">
        <f t="shared" si="885"/>
        <v>0</v>
      </c>
      <c r="AA1666" s="177">
        <f t="shared" si="898"/>
        <v>0</v>
      </c>
      <c r="AB1666" s="187">
        <f t="shared" si="899"/>
        <v>7.1215000000000001E-2</v>
      </c>
      <c r="AC1666" s="185">
        <f t="shared" si="886"/>
        <v>16</v>
      </c>
      <c r="AD1666" s="185">
        <v>252</v>
      </c>
      <c r="AE1666" s="184">
        <f t="shared" si="902"/>
        <v>1.0043773949999999</v>
      </c>
      <c r="AF1666" s="177">
        <f t="shared" si="905"/>
        <v>1099.0082332300001</v>
      </c>
      <c r="AG1666" s="177">
        <f t="shared" si="887"/>
        <v>1140.42690425</v>
      </c>
      <c r="AH1666" s="188">
        <f t="shared" si="900"/>
        <v>0</v>
      </c>
      <c r="AI1666" s="188"/>
      <c r="AJ1666" s="188"/>
      <c r="AK1666" s="188"/>
      <c r="AL1666" s="8"/>
      <c r="AM1666" s="8"/>
      <c r="AN1666" s="8"/>
      <c r="AO1666" s="8"/>
      <c r="AP1666" s="8"/>
      <c r="AQ1666" s="8"/>
      <c r="AR1666" s="5"/>
      <c r="AS1666" s="1"/>
      <c r="AT1666" s="8"/>
      <c r="AU1666" s="1"/>
      <c r="AV1666" s="1"/>
      <c r="AW1666" s="3"/>
      <c r="AX1666" s="3"/>
      <c r="AY1666" s="4"/>
      <c r="AZ1666" s="4"/>
      <c r="BA1666" s="4"/>
      <c r="BB1666" s="1"/>
      <c r="BC1666" s="1"/>
      <c r="BD1666" s="1"/>
      <c r="BE1666" s="1"/>
      <c r="BF1666" s="1"/>
      <c r="BG1666" s="1"/>
      <c r="BH1666" s="1"/>
      <c r="BI1666" s="1"/>
    </row>
    <row r="1667" spans="1:61" x14ac:dyDescent="0.2">
      <c r="A1667" s="125">
        <f t="shared" si="888"/>
        <v>43558</v>
      </c>
      <c r="B1667" s="177">
        <f t="shared" si="873"/>
        <v>261789.30156697996</v>
      </c>
      <c r="C1667" s="3">
        <f t="shared" si="889"/>
        <v>35341555.711542293</v>
      </c>
      <c r="D1667" s="177">
        <f t="shared" si="890"/>
        <v>200928.90482515001</v>
      </c>
      <c r="E1667" s="177">
        <f t="shared" si="891"/>
        <v>0</v>
      </c>
      <c r="F1667" s="178">
        <f t="shared" si="874"/>
        <v>200928.90482515001</v>
      </c>
      <c r="G1667" s="179">
        <f t="shared" si="892"/>
        <v>5116.93</v>
      </c>
      <c r="H1667" s="180">
        <f>IF(AND(N1667=1,N1666&gt;1),VLOOKUP(A1666,[1]Plan1!$CW$105:$CY$215,3),H1666)</f>
        <v>5138.93</v>
      </c>
      <c r="I1667" s="181">
        <f t="shared" si="875"/>
        <v>43477</v>
      </c>
      <c r="J1667" s="181">
        <f t="shared" si="893"/>
        <v>43508</v>
      </c>
      <c r="K1667" s="182">
        <f t="shared" si="876"/>
        <v>4.2994529923214841E-3</v>
      </c>
      <c r="L1667" s="213">
        <f t="shared" si="894"/>
        <v>43565</v>
      </c>
      <c r="M1667" s="183">
        <f t="shared" si="895"/>
        <v>22</v>
      </c>
      <c r="N1667" s="183">
        <f t="shared" si="877"/>
        <v>17</v>
      </c>
      <c r="O1667" s="177">
        <f t="shared" si="878"/>
        <v>1.0033206800000001</v>
      </c>
      <c r="P1667" s="184">
        <f t="shared" si="904"/>
        <v>1.00319961</v>
      </c>
      <c r="Q1667" s="184">
        <f t="shared" si="896"/>
        <v>1.292570466242142</v>
      </c>
      <c r="R1667" s="177">
        <f t="shared" si="903"/>
        <v>1.2968626700000001</v>
      </c>
      <c r="S1667" s="177">
        <f t="shared" si="897"/>
        <v>1.24951879</v>
      </c>
      <c r="T1667" s="177">
        <f t="shared" si="879"/>
        <v>251064.44203313999</v>
      </c>
      <c r="U1667" s="177">
        <f t="shared" si="880"/>
        <v>0</v>
      </c>
      <c r="V1667" s="177">
        <f t="shared" si="881"/>
        <v>59648.291166569936</v>
      </c>
      <c r="W1667" s="177">
        <f t="shared" si="882"/>
        <v>260577.19599171996</v>
      </c>
      <c r="X1667" s="185">
        <f t="shared" si="883"/>
        <v>0</v>
      </c>
      <c r="Y1667" s="177">
        <f t="shared" si="884"/>
        <v>0</v>
      </c>
      <c r="Z1667" s="186">
        <f t="shared" si="885"/>
        <v>0</v>
      </c>
      <c r="AA1667" s="177">
        <f t="shared" si="898"/>
        <v>0</v>
      </c>
      <c r="AB1667" s="187">
        <f t="shared" si="899"/>
        <v>7.1215000000000001E-2</v>
      </c>
      <c r="AC1667" s="185">
        <f t="shared" si="886"/>
        <v>17</v>
      </c>
      <c r="AD1667" s="185">
        <v>252</v>
      </c>
      <c r="AE1667" s="184">
        <f t="shared" si="902"/>
        <v>1.004651618</v>
      </c>
      <c r="AF1667" s="177">
        <f t="shared" si="905"/>
        <v>1167.8558777200001</v>
      </c>
      <c r="AG1667" s="177">
        <f t="shared" si="887"/>
        <v>1212.10557526</v>
      </c>
      <c r="AH1667" s="188">
        <f t="shared" si="900"/>
        <v>0</v>
      </c>
      <c r="AI1667" s="188"/>
      <c r="AJ1667" s="188"/>
      <c r="AK1667" s="188"/>
      <c r="AL1667" s="8"/>
      <c r="AM1667" s="8"/>
      <c r="AN1667" s="8"/>
      <c r="AO1667" s="8"/>
      <c r="AP1667" s="8"/>
      <c r="AQ1667" s="8"/>
      <c r="AR1667" s="5"/>
      <c r="AS1667" s="1"/>
      <c r="AT1667" s="8"/>
      <c r="AU1667" s="1"/>
      <c r="AV1667" s="1"/>
      <c r="AW1667" s="3"/>
      <c r="AX1667" s="3"/>
      <c r="AY1667" s="4"/>
      <c r="AZ1667" s="4"/>
      <c r="BA1667" s="4"/>
      <c r="BB1667" s="1"/>
      <c r="BC1667" s="1"/>
      <c r="BD1667" s="1"/>
      <c r="BE1667" s="1"/>
      <c r="BF1667" s="1"/>
      <c r="BG1667" s="1"/>
      <c r="BH1667" s="1"/>
      <c r="BI1667" s="1"/>
    </row>
    <row r="1668" spans="1:61" x14ac:dyDescent="0.2">
      <c r="A1668" s="125">
        <f t="shared" si="888"/>
        <v>43559</v>
      </c>
      <c r="B1668" s="177">
        <f t="shared" si="873"/>
        <v>261911.84839767736</v>
      </c>
      <c r="C1668" s="3">
        <f t="shared" si="889"/>
        <v>35358099.533686444</v>
      </c>
      <c r="D1668" s="177">
        <f t="shared" si="890"/>
        <v>200928.90482515001</v>
      </c>
      <c r="E1668" s="177">
        <f t="shared" si="891"/>
        <v>0</v>
      </c>
      <c r="F1668" s="178">
        <f t="shared" si="874"/>
        <v>200928.90482515001</v>
      </c>
      <c r="G1668" s="179">
        <f t="shared" si="892"/>
        <v>5116.93</v>
      </c>
      <c r="H1668" s="180">
        <f>IF(AND(N1668=1,N1667&gt;1),VLOOKUP(A1667,[1]Plan1!$CW$105:$CY$215,3),H1667)</f>
        <v>5138.93</v>
      </c>
      <c r="I1668" s="181">
        <f t="shared" si="875"/>
        <v>43477</v>
      </c>
      <c r="J1668" s="181">
        <f t="shared" si="893"/>
        <v>43508</v>
      </c>
      <c r="K1668" s="182">
        <f t="shared" si="876"/>
        <v>4.2994529923214841E-3</v>
      </c>
      <c r="L1668" s="213">
        <f t="shared" si="894"/>
        <v>43565</v>
      </c>
      <c r="M1668" s="183">
        <f t="shared" si="895"/>
        <v>22</v>
      </c>
      <c r="N1668" s="183">
        <f t="shared" si="877"/>
        <v>18</v>
      </c>
      <c r="O1668" s="177">
        <f t="shared" si="878"/>
        <v>1.0035163600000001</v>
      </c>
      <c r="P1668" s="184">
        <f t="shared" si="904"/>
        <v>1.00319961</v>
      </c>
      <c r="Q1668" s="184">
        <f t="shared" si="896"/>
        <v>1.292570466242142</v>
      </c>
      <c r="R1668" s="177">
        <f t="shared" si="903"/>
        <v>1.2971155999999999</v>
      </c>
      <c r="S1668" s="177">
        <f t="shared" si="897"/>
        <v>1.24951879</v>
      </c>
      <c r="T1668" s="177">
        <f t="shared" si="879"/>
        <v>251064.44203313999</v>
      </c>
      <c r="U1668" s="177">
        <f t="shared" si="880"/>
        <v>0</v>
      </c>
      <c r="V1668" s="177">
        <f t="shared" si="881"/>
        <v>59699.112114467323</v>
      </c>
      <c r="W1668" s="177">
        <f t="shared" si="882"/>
        <v>260628.01693961734</v>
      </c>
      <c r="X1668" s="185">
        <f t="shared" si="883"/>
        <v>0</v>
      </c>
      <c r="Y1668" s="177">
        <f t="shared" si="884"/>
        <v>0</v>
      </c>
      <c r="Z1668" s="186">
        <f t="shared" si="885"/>
        <v>0</v>
      </c>
      <c r="AA1668" s="177">
        <f t="shared" si="898"/>
        <v>0</v>
      </c>
      <c r="AB1668" s="187">
        <f t="shared" si="899"/>
        <v>7.1215000000000001E-2</v>
      </c>
      <c r="AC1668" s="185">
        <f t="shared" si="886"/>
        <v>18</v>
      </c>
      <c r="AD1668" s="185">
        <v>252</v>
      </c>
      <c r="AE1668" s="184">
        <f t="shared" si="902"/>
        <v>1.0049259150000001</v>
      </c>
      <c r="AF1668" s="177">
        <f t="shared" si="905"/>
        <v>1236.7221009699999</v>
      </c>
      <c r="AG1668" s="177">
        <f t="shared" si="887"/>
        <v>1283.8314580599999</v>
      </c>
      <c r="AH1668" s="188">
        <f t="shared" si="900"/>
        <v>0</v>
      </c>
      <c r="AI1668" s="188"/>
      <c r="AJ1668" s="188"/>
      <c r="AK1668" s="188"/>
      <c r="AL1668" s="8"/>
      <c r="AM1668" s="8"/>
      <c r="AN1668" s="8"/>
      <c r="AO1668" s="8"/>
      <c r="AP1668" s="8"/>
      <c r="AQ1668" s="8"/>
      <c r="AR1668" s="5"/>
      <c r="AS1668" s="1"/>
      <c r="AT1668" s="8"/>
      <c r="AU1668" s="1"/>
      <c r="AV1668" s="1"/>
      <c r="AW1668" s="3"/>
      <c r="AX1668" s="3"/>
      <c r="AY1668" s="4"/>
      <c r="AZ1668" s="4"/>
      <c r="BA1668" s="4"/>
      <c r="BB1668" s="1"/>
      <c r="BC1668" s="1"/>
      <c r="BD1668" s="1"/>
      <c r="BE1668" s="1"/>
      <c r="BF1668" s="1"/>
      <c r="BG1668" s="1"/>
      <c r="BH1668" s="1"/>
      <c r="BI1668" s="1"/>
    </row>
    <row r="1669" spans="1:61" x14ac:dyDescent="0.2">
      <c r="A1669" s="125">
        <f t="shared" si="888"/>
        <v>43560</v>
      </c>
      <c r="B1669" s="177">
        <f t="shared" si="873"/>
        <v>262034.45099898096</v>
      </c>
      <c r="C1669" s="3">
        <f t="shared" si="889"/>
        <v>35374650.88486243</v>
      </c>
      <c r="D1669" s="177">
        <f t="shared" si="890"/>
        <v>200928.90482515001</v>
      </c>
      <c r="E1669" s="177">
        <f t="shared" si="891"/>
        <v>0</v>
      </c>
      <c r="F1669" s="178">
        <f t="shared" si="874"/>
        <v>200928.90482515001</v>
      </c>
      <c r="G1669" s="179">
        <f t="shared" si="892"/>
        <v>5116.93</v>
      </c>
      <c r="H1669" s="180">
        <f>IF(AND(N1669=1,N1668&gt;1),VLOOKUP(A1668,[1]Plan1!$CW$105:$CY$215,3),H1668)</f>
        <v>5138.93</v>
      </c>
      <c r="I1669" s="181">
        <f t="shared" si="875"/>
        <v>43477</v>
      </c>
      <c r="J1669" s="181">
        <f t="shared" si="893"/>
        <v>43508</v>
      </c>
      <c r="K1669" s="182">
        <f t="shared" si="876"/>
        <v>4.2994529923214841E-3</v>
      </c>
      <c r="L1669" s="213">
        <f t="shared" si="894"/>
        <v>43565</v>
      </c>
      <c r="M1669" s="183">
        <f t="shared" si="895"/>
        <v>22</v>
      </c>
      <c r="N1669" s="183">
        <f t="shared" si="877"/>
        <v>19</v>
      </c>
      <c r="O1669" s="177">
        <f t="shared" si="878"/>
        <v>1.00371207</v>
      </c>
      <c r="P1669" s="184">
        <f t="shared" si="904"/>
        <v>1.00319961</v>
      </c>
      <c r="Q1669" s="184">
        <f t="shared" si="896"/>
        <v>1.292570466242142</v>
      </c>
      <c r="R1669" s="177">
        <f t="shared" si="903"/>
        <v>1.2973685699999999</v>
      </c>
      <c r="S1669" s="177">
        <f t="shared" si="897"/>
        <v>1.24951879</v>
      </c>
      <c r="T1669" s="177">
        <f t="shared" si="879"/>
        <v>251064.44203313999</v>
      </c>
      <c r="U1669" s="177">
        <f t="shared" si="880"/>
        <v>0</v>
      </c>
      <c r="V1669" s="177">
        <f t="shared" si="881"/>
        <v>59749.941099520947</v>
      </c>
      <c r="W1669" s="177">
        <f t="shared" si="882"/>
        <v>260678.84592467095</v>
      </c>
      <c r="X1669" s="185">
        <f t="shared" si="883"/>
        <v>0</v>
      </c>
      <c r="Y1669" s="177">
        <f t="shared" si="884"/>
        <v>0</v>
      </c>
      <c r="Z1669" s="186">
        <f t="shared" si="885"/>
        <v>0</v>
      </c>
      <c r="AA1669" s="177">
        <f t="shared" si="898"/>
        <v>0</v>
      </c>
      <c r="AB1669" s="187">
        <f t="shared" si="899"/>
        <v>7.1215000000000001E-2</v>
      </c>
      <c r="AC1669" s="185">
        <f t="shared" si="886"/>
        <v>19</v>
      </c>
      <c r="AD1669" s="185">
        <v>252</v>
      </c>
      <c r="AE1669" s="184">
        <f t="shared" si="902"/>
        <v>1.0052002879999999</v>
      </c>
      <c r="AF1669" s="177">
        <f t="shared" si="905"/>
        <v>1305.60740513</v>
      </c>
      <c r="AG1669" s="177">
        <f t="shared" si="887"/>
        <v>1355.60507431</v>
      </c>
      <c r="AH1669" s="188">
        <f t="shared" si="900"/>
        <v>0</v>
      </c>
      <c r="AI1669" s="188"/>
      <c r="AJ1669" s="188"/>
      <c r="AK1669" s="188"/>
      <c r="AL1669" s="8"/>
      <c r="AM1669" s="8"/>
      <c r="AN1669" s="8"/>
      <c r="AO1669" s="8"/>
      <c r="AP1669" s="8"/>
      <c r="AQ1669" s="8"/>
      <c r="AR1669" s="5"/>
      <c r="AS1669" s="1"/>
      <c r="AT1669" s="8"/>
      <c r="AU1669" s="1"/>
      <c r="AV1669" s="1"/>
      <c r="AW1669" s="3"/>
      <c r="AX1669" s="3"/>
      <c r="AY1669" s="4"/>
      <c r="AZ1669" s="4"/>
      <c r="BA1669" s="4"/>
      <c r="BB1669" s="1"/>
      <c r="BC1669" s="1"/>
      <c r="BD1669" s="1"/>
      <c r="BE1669" s="1"/>
      <c r="BF1669" s="1"/>
      <c r="BG1669" s="1"/>
      <c r="BH1669" s="1"/>
      <c r="BI1669" s="1"/>
    </row>
    <row r="1670" spans="1:61" x14ac:dyDescent="0.2">
      <c r="A1670" s="125">
        <f t="shared" si="888"/>
        <v>43561</v>
      </c>
      <c r="B1670" s="177">
        <f t="shared" si="873"/>
        <v>262157.11492850789</v>
      </c>
      <c r="C1670" s="3">
        <f t="shared" si="889"/>
        <v>35391210.515348561</v>
      </c>
      <c r="D1670" s="177">
        <f t="shared" si="890"/>
        <v>200928.90482515001</v>
      </c>
      <c r="E1670" s="177">
        <f t="shared" si="891"/>
        <v>0</v>
      </c>
      <c r="F1670" s="178">
        <f t="shared" si="874"/>
        <v>200928.90482515001</v>
      </c>
      <c r="G1670" s="179">
        <f t="shared" si="892"/>
        <v>5116.93</v>
      </c>
      <c r="H1670" s="180">
        <f>IF(AND(N1670=1,N1669&gt;1),VLOOKUP(A1669,[1]Plan1!$CW$105:$CY$215,3),H1669)</f>
        <v>5138.93</v>
      </c>
      <c r="I1670" s="181">
        <f t="shared" si="875"/>
        <v>43477</v>
      </c>
      <c r="J1670" s="181">
        <f t="shared" si="893"/>
        <v>43508</v>
      </c>
      <c r="K1670" s="182">
        <f t="shared" si="876"/>
        <v>4.2994529923214841E-3</v>
      </c>
      <c r="L1670" s="213">
        <f t="shared" si="894"/>
        <v>43565</v>
      </c>
      <c r="M1670" s="183">
        <f t="shared" si="895"/>
        <v>22</v>
      </c>
      <c r="N1670" s="183">
        <f t="shared" si="877"/>
        <v>20</v>
      </c>
      <c r="O1670" s="177">
        <f t="shared" si="878"/>
        <v>1.0039078299999999</v>
      </c>
      <c r="P1670" s="184">
        <f t="shared" si="904"/>
        <v>1.00319961</v>
      </c>
      <c r="Q1670" s="184">
        <f t="shared" si="896"/>
        <v>1.292570466242142</v>
      </c>
      <c r="R1670" s="177">
        <f t="shared" si="903"/>
        <v>1.29762161</v>
      </c>
      <c r="S1670" s="177">
        <f t="shared" si="897"/>
        <v>1.24951879</v>
      </c>
      <c r="T1670" s="177">
        <f t="shared" si="879"/>
        <v>251064.44203313999</v>
      </c>
      <c r="U1670" s="177">
        <f t="shared" si="880"/>
        <v>0</v>
      </c>
      <c r="V1670" s="177">
        <f t="shared" si="881"/>
        <v>59800.784149597908</v>
      </c>
      <c r="W1670" s="177">
        <f t="shared" si="882"/>
        <v>260729.6889747479</v>
      </c>
      <c r="X1670" s="185">
        <f t="shared" si="883"/>
        <v>0</v>
      </c>
      <c r="Y1670" s="177">
        <f t="shared" si="884"/>
        <v>0</v>
      </c>
      <c r="Z1670" s="186">
        <f t="shared" si="885"/>
        <v>0</v>
      </c>
      <c r="AA1670" s="177">
        <f t="shared" si="898"/>
        <v>0</v>
      </c>
      <c r="AB1670" s="187">
        <f t="shared" si="899"/>
        <v>7.1215000000000001E-2</v>
      </c>
      <c r="AC1670" s="185">
        <f t="shared" si="886"/>
        <v>20</v>
      </c>
      <c r="AD1670" s="185">
        <v>252</v>
      </c>
      <c r="AE1670" s="184">
        <f t="shared" si="902"/>
        <v>1.005474735</v>
      </c>
      <c r="AF1670" s="177">
        <f t="shared" si="905"/>
        <v>1374.5112880500001</v>
      </c>
      <c r="AG1670" s="177">
        <f t="shared" si="887"/>
        <v>1427.4259537600001</v>
      </c>
      <c r="AH1670" s="188">
        <f t="shared" si="900"/>
        <v>0</v>
      </c>
      <c r="AI1670" s="188"/>
      <c r="AJ1670" s="188"/>
      <c r="AK1670" s="188"/>
      <c r="AL1670" s="8"/>
      <c r="AM1670" s="8"/>
      <c r="AN1670" s="8"/>
      <c r="AO1670" s="8"/>
      <c r="AP1670" s="8"/>
      <c r="AQ1670" s="8"/>
      <c r="AR1670" s="5"/>
      <c r="AS1670" s="1"/>
      <c r="AT1670" s="8"/>
      <c r="AU1670" s="1"/>
      <c r="AV1670" s="1"/>
      <c r="AW1670" s="3"/>
      <c r="AX1670" s="3"/>
      <c r="AY1670" s="4"/>
      <c r="AZ1670" s="4"/>
      <c r="BA1670" s="4"/>
      <c r="BB1670" s="1"/>
      <c r="BC1670" s="1"/>
      <c r="BD1670" s="1"/>
      <c r="BE1670" s="1"/>
      <c r="BF1670" s="1"/>
      <c r="BG1670" s="1"/>
      <c r="BH1670" s="1"/>
      <c r="BI1670" s="1"/>
    </row>
    <row r="1671" spans="1:61" x14ac:dyDescent="0.2">
      <c r="A1671" s="125">
        <f t="shared" si="888"/>
        <v>43562</v>
      </c>
      <c r="B1671" s="177">
        <f t="shared" si="873"/>
        <v>262157.11492850789</v>
      </c>
      <c r="C1671" s="3">
        <f t="shared" si="889"/>
        <v>35391210.515348561</v>
      </c>
      <c r="D1671" s="177">
        <f t="shared" si="890"/>
        <v>200928.90482515001</v>
      </c>
      <c r="E1671" s="177">
        <f t="shared" si="891"/>
        <v>0</v>
      </c>
      <c r="F1671" s="178">
        <f t="shared" si="874"/>
        <v>200928.90482515001</v>
      </c>
      <c r="G1671" s="179">
        <f t="shared" si="892"/>
        <v>5116.93</v>
      </c>
      <c r="H1671" s="180">
        <f>IF(AND(N1671=1,N1670&gt;1),VLOOKUP(A1670,[1]Plan1!$CW$105:$CY$215,3),H1670)</f>
        <v>5138.93</v>
      </c>
      <c r="I1671" s="181">
        <f t="shared" si="875"/>
        <v>43477</v>
      </c>
      <c r="J1671" s="181">
        <f t="shared" si="893"/>
        <v>43508</v>
      </c>
      <c r="K1671" s="182">
        <f t="shared" si="876"/>
        <v>4.2994529923214841E-3</v>
      </c>
      <c r="L1671" s="213">
        <f t="shared" si="894"/>
        <v>43565</v>
      </c>
      <c r="M1671" s="183">
        <f t="shared" si="895"/>
        <v>22</v>
      </c>
      <c r="N1671" s="183">
        <f t="shared" si="877"/>
        <v>20</v>
      </c>
      <c r="O1671" s="177">
        <f t="shared" si="878"/>
        <v>1.0039078299999999</v>
      </c>
      <c r="P1671" s="184">
        <f t="shared" si="904"/>
        <v>1.00319961</v>
      </c>
      <c r="Q1671" s="184">
        <f t="shared" si="896"/>
        <v>1.292570466242142</v>
      </c>
      <c r="R1671" s="177">
        <f t="shared" si="903"/>
        <v>1.29762161</v>
      </c>
      <c r="S1671" s="177">
        <f t="shared" si="897"/>
        <v>1.24951879</v>
      </c>
      <c r="T1671" s="177">
        <f t="shared" si="879"/>
        <v>251064.44203313999</v>
      </c>
      <c r="U1671" s="177">
        <f t="shared" si="880"/>
        <v>0</v>
      </c>
      <c r="V1671" s="177">
        <f t="shared" si="881"/>
        <v>59800.784149597908</v>
      </c>
      <c r="W1671" s="177">
        <f t="shared" si="882"/>
        <v>260729.6889747479</v>
      </c>
      <c r="X1671" s="185">
        <f t="shared" si="883"/>
        <v>0</v>
      </c>
      <c r="Y1671" s="177">
        <f t="shared" si="884"/>
        <v>0</v>
      </c>
      <c r="Z1671" s="186">
        <f t="shared" si="885"/>
        <v>0</v>
      </c>
      <c r="AA1671" s="177">
        <f t="shared" si="898"/>
        <v>0</v>
      </c>
      <c r="AB1671" s="187">
        <f t="shared" si="899"/>
        <v>7.1215000000000001E-2</v>
      </c>
      <c r="AC1671" s="185">
        <f t="shared" si="886"/>
        <v>20</v>
      </c>
      <c r="AD1671" s="185">
        <v>252</v>
      </c>
      <c r="AE1671" s="184">
        <f t="shared" si="902"/>
        <v>1.005474735</v>
      </c>
      <c r="AF1671" s="177">
        <f t="shared" si="905"/>
        <v>1374.5112880500001</v>
      </c>
      <c r="AG1671" s="177">
        <f t="shared" si="887"/>
        <v>1427.4259537600001</v>
      </c>
      <c r="AH1671" s="188">
        <f t="shared" si="900"/>
        <v>0</v>
      </c>
      <c r="AI1671" s="188"/>
      <c r="AJ1671" s="188"/>
      <c r="AK1671" s="188"/>
      <c r="AL1671" s="8"/>
      <c r="AM1671" s="8"/>
      <c r="AN1671" s="8"/>
      <c r="AO1671" s="8"/>
      <c r="AP1671" s="8"/>
      <c r="AQ1671" s="8"/>
      <c r="AR1671" s="5"/>
      <c r="AS1671" s="1"/>
      <c r="AT1671" s="8"/>
      <c r="AU1671" s="1"/>
      <c r="AV1671" s="1"/>
      <c r="AW1671" s="3"/>
      <c r="AX1671" s="3"/>
      <c r="AY1671" s="4"/>
      <c r="AZ1671" s="4"/>
      <c r="BA1671" s="4"/>
      <c r="BB1671" s="1"/>
      <c r="BC1671" s="1"/>
      <c r="BD1671" s="1"/>
      <c r="BE1671" s="1"/>
      <c r="BF1671" s="1"/>
      <c r="BG1671" s="1"/>
      <c r="BH1671" s="1"/>
      <c r="BI1671" s="1"/>
    </row>
    <row r="1672" spans="1:61" x14ac:dyDescent="0.2">
      <c r="A1672" s="125">
        <f t="shared" si="888"/>
        <v>43563</v>
      </c>
      <c r="B1672" s="177">
        <f t="shared" si="873"/>
        <v>262157.11492850789</v>
      </c>
      <c r="C1672" s="3">
        <f t="shared" si="889"/>
        <v>35391210.515348561</v>
      </c>
      <c r="D1672" s="177">
        <f t="shared" si="890"/>
        <v>200928.90482515001</v>
      </c>
      <c r="E1672" s="177">
        <f t="shared" si="891"/>
        <v>0</v>
      </c>
      <c r="F1672" s="178">
        <f t="shared" si="874"/>
        <v>200928.90482515001</v>
      </c>
      <c r="G1672" s="179">
        <f t="shared" si="892"/>
        <v>5116.93</v>
      </c>
      <c r="H1672" s="180">
        <f>IF(AND(N1672=1,N1671&gt;1),VLOOKUP(A1671,[1]Plan1!$CW$105:$CY$215,3),H1671)</f>
        <v>5138.93</v>
      </c>
      <c r="I1672" s="181">
        <f t="shared" si="875"/>
        <v>43477</v>
      </c>
      <c r="J1672" s="181">
        <f t="shared" si="893"/>
        <v>43508</v>
      </c>
      <c r="K1672" s="182">
        <f t="shared" si="876"/>
        <v>4.2994529923214841E-3</v>
      </c>
      <c r="L1672" s="213">
        <f t="shared" si="894"/>
        <v>43565</v>
      </c>
      <c r="M1672" s="183">
        <f t="shared" si="895"/>
        <v>22</v>
      </c>
      <c r="N1672" s="183">
        <f t="shared" si="877"/>
        <v>20</v>
      </c>
      <c r="O1672" s="177">
        <f t="shared" si="878"/>
        <v>1.0039078299999999</v>
      </c>
      <c r="P1672" s="184">
        <f t="shared" si="904"/>
        <v>1.00319961</v>
      </c>
      <c r="Q1672" s="184">
        <f t="shared" si="896"/>
        <v>1.292570466242142</v>
      </c>
      <c r="R1672" s="177">
        <f t="shared" si="903"/>
        <v>1.29762161</v>
      </c>
      <c r="S1672" s="177">
        <f t="shared" si="897"/>
        <v>1.24951879</v>
      </c>
      <c r="T1672" s="177">
        <f t="shared" si="879"/>
        <v>251064.44203313999</v>
      </c>
      <c r="U1672" s="177">
        <f t="shared" si="880"/>
        <v>0</v>
      </c>
      <c r="V1672" s="177">
        <f t="shared" si="881"/>
        <v>59800.784149597908</v>
      </c>
      <c r="W1672" s="177">
        <f t="shared" si="882"/>
        <v>260729.6889747479</v>
      </c>
      <c r="X1672" s="185">
        <f t="shared" si="883"/>
        <v>0</v>
      </c>
      <c r="Y1672" s="177">
        <f t="shared" si="884"/>
        <v>0</v>
      </c>
      <c r="Z1672" s="186">
        <f t="shared" si="885"/>
        <v>0</v>
      </c>
      <c r="AA1672" s="177">
        <f t="shared" si="898"/>
        <v>0</v>
      </c>
      <c r="AB1672" s="187">
        <f t="shared" si="899"/>
        <v>7.1215000000000001E-2</v>
      </c>
      <c r="AC1672" s="185">
        <f t="shared" si="886"/>
        <v>20</v>
      </c>
      <c r="AD1672" s="185">
        <v>252</v>
      </c>
      <c r="AE1672" s="184">
        <f t="shared" si="902"/>
        <v>1.005474735</v>
      </c>
      <c r="AF1672" s="177">
        <f t="shared" si="905"/>
        <v>1374.5112880500001</v>
      </c>
      <c r="AG1672" s="177">
        <f t="shared" si="887"/>
        <v>1427.4259537600001</v>
      </c>
      <c r="AH1672" s="188">
        <f t="shared" si="900"/>
        <v>0</v>
      </c>
      <c r="AI1672" s="188"/>
      <c r="AJ1672" s="188"/>
      <c r="AK1672" s="188"/>
      <c r="AL1672" s="8"/>
      <c r="AM1672" s="8"/>
      <c r="AN1672" s="8"/>
      <c r="AO1672" s="8"/>
      <c r="AP1672" s="8"/>
      <c r="AQ1672" s="8"/>
      <c r="AR1672" s="5"/>
      <c r="AS1672" s="1"/>
      <c r="AT1672" s="8"/>
      <c r="AU1672" s="1"/>
      <c r="AV1672" s="1"/>
      <c r="AW1672" s="3"/>
      <c r="AX1672" s="3"/>
      <c r="AY1672" s="4"/>
      <c r="AZ1672" s="4"/>
      <c r="BA1672" s="4"/>
      <c r="BB1672" s="1"/>
      <c r="BC1672" s="1"/>
      <c r="BD1672" s="1"/>
      <c r="BE1672" s="1"/>
      <c r="BF1672" s="1"/>
      <c r="BG1672" s="1"/>
      <c r="BH1672" s="1"/>
      <c r="BI1672" s="1"/>
    </row>
    <row r="1673" spans="1:61" x14ac:dyDescent="0.2">
      <c r="A1673" s="125">
        <f t="shared" si="888"/>
        <v>43564</v>
      </c>
      <c r="B1673" s="177">
        <f t="shared" si="873"/>
        <v>262279.83238655201</v>
      </c>
      <c r="C1673" s="3">
        <f t="shared" si="889"/>
        <v>35407777.372184522</v>
      </c>
      <c r="D1673" s="177">
        <f t="shared" si="890"/>
        <v>200928.90482515001</v>
      </c>
      <c r="E1673" s="177">
        <f t="shared" si="891"/>
        <v>0</v>
      </c>
      <c r="F1673" s="178">
        <f t="shared" si="874"/>
        <v>200928.90482515001</v>
      </c>
      <c r="G1673" s="179">
        <f t="shared" si="892"/>
        <v>5116.93</v>
      </c>
      <c r="H1673" s="180">
        <f>IF(AND(N1673=1,N1672&gt;1),VLOOKUP(A1672,[1]Plan1!$CW$105:$CY$215,3),H1672)</f>
        <v>5138.93</v>
      </c>
      <c r="I1673" s="181">
        <f t="shared" si="875"/>
        <v>43477</v>
      </c>
      <c r="J1673" s="181">
        <f t="shared" si="893"/>
        <v>43508</v>
      </c>
      <c r="K1673" s="182">
        <f t="shared" si="876"/>
        <v>4.2994529923214841E-3</v>
      </c>
      <c r="L1673" s="213">
        <f t="shared" si="894"/>
        <v>43565</v>
      </c>
      <c r="M1673" s="183">
        <f t="shared" si="895"/>
        <v>22</v>
      </c>
      <c r="N1673" s="183">
        <f t="shared" si="877"/>
        <v>21</v>
      </c>
      <c r="O1673" s="177">
        <f t="shared" si="878"/>
        <v>1.00410362</v>
      </c>
      <c r="P1673" s="184">
        <f t="shared" si="904"/>
        <v>1.00319961</v>
      </c>
      <c r="Q1673" s="184">
        <f t="shared" si="896"/>
        <v>1.292570466242142</v>
      </c>
      <c r="R1673" s="177">
        <f t="shared" si="903"/>
        <v>1.2978746800000001</v>
      </c>
      <c r="S1673" s="177">
        <f t="shared" si="897"/>
        <v>1.24951879</v>
      </c>
      <c r="T1673" s="177">
        <f t="shared" si="879"/>
        <v>251064.44203313999</v>
      </c>
      <c r="U1673" s="177">
        <f t="shared" si="880"/>
        <v>0</v>
      </c>
      <c r="V1673" s="177">
        <f t="shared" si="881"/>
        <v>59851.633227542028</v>
      </c>
      <c r="W1673" s="177">
        <f t="shared" si="882"/>
        <v>260780.53805269202</v>
      </c>
      <c r="X1673" s="185">
        <f t="shared" si="883"/>
        <v>0</v>
      </c>
      <c r="Y1673" s="177">
        <f t="shared" si="884"/>
        <v>0</v>
      </c>
      <c r="Z1673" s="186">
        <f t="shared" si="885"/>
        <v>0</v>
      </c>
      <c r="AA1673" s="177">
        <f t="shared" si="898"/>
        <v>0</v>
      </c>
      <c r="AB1673" s="187">
        <f t="shared" si="899"/>
        <v>7.1215000000000001E-2</v>
      </c>
      <c r="AC1673" s="185">
        <f t="shared" si="886"/>
        <v>21</v>
      </c>
      <c r="AD1673" s="185">
        <v>252</v>
      </c>
      <c r="AE1673" s="184">
        <f t="shared" si="902"/>
        <v>1.005749257</v>
      </c>
      <c r="AF1673" s="177">
        <f t="shared" si="905"/>
        <v>1443.43400081</v>
      </c>
      <c r="AG1673" s="177">
        <f t="shared" si="887"/>
        <v>1499.2943338600001</v>
      </c>
      <c r="AH1673" s="188">
        <f t="shared" si="900"/>
        <v>0</v>
      </c>
      <c r="AI1673" s="188"/>
      <c r="AJ1673" s="188"/>
      <c r="AK1673" s="188"/>
      <c r="AL1673" s="8"/>
      <c r="AM1673" s="8"/>
      <c r="AN1673" s="8"/>
      <c r="AO1673" s="8"/>
      <c r="AP1673" s="8"/>
      <c r="AQ1673" s="8"/>
      <c r="AR1673" s="5"/>
      <c r="AS1673" s="1"/>
      <c r="AT1673" s="8"/>
      <c r="AU1673" s="1"/>
      <c r="AV1673" s="1"/>
      <c r="AW1673" s="3"/>
      <c r="AX1673" s="3"/>
      <c r="AY1673" s="4"/>
      <c r="AZ1673" s="4"/>
      <c r="BA1673" s="4"/>
      <c r="BB1673" s="1"/>
      <c r="BC1673" s="1"/>
      <c r="BD1673" s="1"/>
      <c r="BE1673" s="1"/>
      <c r="BF1673" s="1"/>
      <c r="BG1673" s="1"/>
      <c r="BH1673" s="1"/>
      <c r="BI1673" s="1"/>
    </row>
    <row r="1674" spans="1:61" x14ac:dyDescent="0.2">
      <c r="A1674" s="125">
        <f t="shared" si="888"/>
        <v>43565</v>
      </c>
      <c r="B1674" s="177">
        <f t="shared" ref="B1674:B1737" si="906">(W1674+AG1674)</f>
        <v>262402.60743229138</v>
      </c>
      <c r="C1674" s="3">
        <f t="shared" si="889"/>
        <v>35424352.003359333</v>
      </c>
      <c r="D1674" s="177">
        <f t="shared" si="890"/>
        <v>200928.90482515001</v>
      </c>
      <c r="E1674" s="177">
        <f t="shared" si="891"/>
        <v>0</v>
      </c>
      <c r="F1674" s="178">
        <f t="shared" ref="F1674:F1737" si="907">(D1674-E1674)</f>
        <v>200928.90482515001</v>
      </c>
      <c r="G1674" s="179">
        <f t="shared" si="892"/>
        <v>5116.93</v>
      </c>
      <c r="H1674" s="180">
        <f>IF(AND(N1674=1,N1673&gt;1),VLOOKUP(A1673,[1]Plan1!$CW$105:$CY$215,3),H1673)</f>
        <v>5138.93</v>
      </c>
      <c r="I1674" s="181">
        <f t="shared" ref="I1674:I1737" si="908">EDATE(J1674,-1)</f>
        <v>43477</v>
      </c>
      <c r="J1674" s="181">
        <f t="shared" si="893"/>
        <v>43508</v>
      </c>
      <c r="K1674" s="182">
        <f t="shared" ref="K1674:K1737" si="909">(H1674/G1674)-1</f>
        <v>4.2994529923214841E-3</v>
      </c>
      <c r="L1674" s="213">
        <f t="shared" si="894"/>
        <v>43565</v>
      </c>
      <c r="M1674" s="183">
        <f t="shared" si="895"/>
        <v>22</v>
      </c>
      <c r="N1674" s="183">
        <f t="shared" ref="N1674:N1737" si="910">(M1674-(NETWORKDAYS(A1674,L1674,$AT$194:$AT$348)-1))</f>
        <v>22</v>
      </c>
      <c r="O1674" s="177">
        <f t="shared" ref="O1674:O1737" si="911">TRUNC((H1674/G1674)^TRUNC((N1674/M1674),9),8)</f>
        <v>1.00429945</v>
      </c>
      <c r="P1674" s="184">
        <f t="shared" si="904"/>
        <v>1.00319961</v>
      </c>
      <c r="Q1674" s="184">
        <f t="shared" si="896"/>
        <v>1.292570466242142</v>
      </c>
      <c r="R1674" s="177">
        <f t="shared" si="903"/>
        <v>1.2981278000000001</v>
      </c>
      <c r="S1674" s="177">
        <f t="shared" si="897"/>
        <v>1.2981278000000001</v>
      </c>
      <c r="T1674" s="177">
        <f t="shared" ref="T1674:T1737" si="912">TRUNC(D1674*S1674,8)</f>
        <v>260831.39717708001</v>
      </c>
      <c r="U1674" s="177">
        <f t="shared" ref="U1674:U1737" si="913">(E1674*(S1674-1))</f>
        <v>0</v>
      </c>
      <c r="V1674" s="177">
        <f t="shared" ref="V1674:V1737" si="914">(F1674*(R1674-1))</f>
        <v>59902.492351931367</v>
      </c>
      <c r="W1674" s="177">
        <f t="shared" ref="W1674:W1737" si="915">(D1674+U1674+V1674)</f>
        <v>260831.39717708138</v>
      </c>
      <c r="X1674" s="185">
        <f t="shared" ref="X1674:X1737" si="916">IF(VLOOKUP(A1674,AT$10:BC$190,10)=VLOOKUP(A1673,AT$10:BC$190,10),0,VLOOKUP(A1674,AT$10:BC$190,10))</f>
        <v>55</v>
      </c>
      <c r="Y1674" s="177">
        <f t="shared" ref="Y1674:Y1737" si="917">IF(X1674&gt;0,VLOOKUP(A1674,AT$12:AX$190,5),0)</f>
        <v>2879.9139928499999</v>
      </c>
      <c r="Z1674" s="186">
        <f t="shared" ref="Z1674:Z1737" si="918">IF(X1674&gt;0,VLOOKUP($A1674,$AT$10:$AY$190,6),0)</f>
        <v>1.4333E-2</v>
      </c>
      <c r="AA1674" s="177">
        <f t="shared" si="898"/>
        <v>3738.4964157300001</v>
      </c>
      <c r="AB1674" s="187">
        <f t="shared" si="899"/>
        <v>7.1215000000000001E-2</v>
      </c>
      <c r="AC1674" s="185">
        <f t="shared" ref="AC1674:AC1737" si="919">N1674</f>
        <v>22</v>
      </c>
      <c r="AD1674" s="185">
        <v>252</v>
      </c>
      <c r="AE1674" s="184">
        <f t="shared" si="902"/>
        <v>1.0060238539999999</v>
      </c>
      <c r="AF1674" s="177">
        <f t="shared" si="905"/>
        <v>1571.21025521</v>
      </c>
      <c r="AG1674" s="177">
        <f t="shared" ref="AG1674:AG1737" si="920">TRUNC((W1674*(AE1674-1)),8)</f>
        <v>1571.21025521</v>
      </c>
      <c r="AH1674" s="188">
        <f t="shared" si="900"/>
        <v>5309.7066709400005</v>
      </c>
      <c r="AI1674" s="188"/>
      <c r="AJ1674" s="188"/>
      <c r="AK1674" s="188"/>
      <c r="AL1674" s="8"/>
      <c r="AM1674" s="8"/>
      <c r="AN1674" s="8"/>
      <c r="AO1674" s="8"/>
      <c r="AP1674" s="8"/>
      <c r="AQ1674" s="8"/>
      <c r="AR1674" s="5"/>
      <c r="AS1674" s="1"/>
      <c r="AT1674" s="8"/>
      <c r="AU1674" s="1"/>
      <c r="AV1674" s="1"/>
      <c r="AW1674" s="3"/>
      <c r="AX1674" s="3"/>
      <c r="AY1674" s="4"/>
      <c r="AZ1674" s="4"/>
      <c r="BA1674" s="4"/>
      <c r="BB1674" s="1"/>
      <c r="BC1674" s="1"/>
      <c r="BD1674" s="1"/>
      <c r="BE1674" s="1"/>
      <c r="BF1674" s="1"/>
      <c r="BG1674" s="1"/>
      <c r="BH1674" s="1"/>
      <c r="BI1674" s="1"/>
    </row>
    <row r="1675" spans="1:61" x14ac:dyDescent="0.2">
      <c r="A1675" s="125">
        <f t="shared" ref="A1675:A1738" si="921">(A1674+1)</f>
        <v>43566</v>
      </c>
      <c r="B1675" s="177">
        <f t="shared" si="906"/>
        <v>257250.35151732009</v>
      </c>
      <c r="C1675" s="3">
        <f t="shared" ref="C1675:C1738" si="922">B1675*135</f>
        <v>34728797.454838209</v>
      </c>
      <c r="D1675" s="177">
        <f t="shared" ref="D1675:D1738" si="923">TRUNC(IF(X1674&gt;0,VLOOKUP(A1674,$AT$12:$AU$190,2),D1674),8)</f>
        <v>198048.99083230001</v>
      </c>
      <c r="E1675" s="177">
        <f t="shared" ref="E1675:E1738" si="924">IF(ISERROR(VLOOKUP(A1675,AZ$12:BB$174,2,FALSE)=TRUE),E1674,VLOOKUP(A1675,AZ$12:BB$174,2,FALSE))</f>
        <v>18204.36570844</v>
      </c>
      <c r="F1675" s="178">
        <f t="shared" si="907"/>
        <v>179844.62512386002</v>
      </c>
      <c r="G1675" s="179">
        <f t="shared" ref="G1675:G1738" si="925">IF(H1675=H1674,G1674,H1674)</f>
        <v>5138.93</v>
      </c>
      <c r="H1675" s="180">
        <f>IF(AND(N1675=1,N1674&gt;1),VLOOKUP(A1674,[1]Plan1!$CW$105:$CY$215,3),H1674)</f>
        <v>5177.47</v>
      </c>
      <c r="I1675" s="181">
        <f t="shared" si="908"/>
        <v>43507</v>
      </c>
      <c r="J1675" s="181">
        <f t="shared" ref="J1675:J1738" si="926">IF(X1674&gt;0,EDATE(A1675,-1),+J1674)</f>
        <v>43535</v>
      </c>
      <c r="K1675" s="182">
        <f t="shared" si="909"/>
        <v>7.4996156787503487E-3</v>
      </c>
      <c r="L1675" s="213">
        <f t="shared" ref="L1675:L1738" si="927">VLOOKUP(A1674,AZ$193:BA$372,2)</f>
        <v>43595</v>
      </c>
      <c r="M1675" s="183">
        <f t="shared" ref="M1675:M1738" si="928">IF(L1675=L1674,M1674,NETWORKDAYS(L1674,L1675,$AT$194:$AT$348)-1)</f>
        <v>20</v>
      </c>
      <c r="N1675" s="183">
        <f t="shared" si="910"/>
        <v>1</v>
      </c>
      <c r="O1675" s="177">
        <f t="shared" si="911"/>
        <v>1.00037365</v>
      </c>
      <c r="P1675" s="184">
        <f t="shared" si="904"/>
        <v>1.00429945</v>
      </c>
      <c r="Q1675" s="184">
        <f t="shared" ref="Q1675:Q1738" si="929">IF(L1675&gt;L1674,Q1674*P1675,Q1674)</f>
        <v>1.2981278083332268</v>
      </c>
      <c r="R1675" s="177">
        <f t="shared" si="903"/>
        <v>1.29861285</v>
      </c>
      <c r="S1675" s="177">
        <f t="shared" ref="S1675:S1738" si="930">IF(AND(X1675&gt;0,MONTH(A1675)=S$9),R1675,S1674)</f>
        <v>1.2981278000000001</v>
      </c>
      <c r="T1675" s="177">
        <f t="shared" si="912"/>
        <v>257092.90076135</v>
      </c>
      <c r="U1675" s="177">
        <f t="shared" si="913"/>
        <v>5427.2274990526594</v>
      </c>
      <c r="V1675" s="177">
        <f t="shared" si="914"/>
        <v>53703.916065417448</v>
      </c>
      <c r="W1675" s="177">
        <f t="shared" si="915"/>
        <v>257180.1343967701</v>
      </c>
      <c r="X1675" s="185">
        <f t="shared" si="916"/>
        <v>0</v>
      </c>
      <c r="Y1675" s="177">
        <f t="shared" si="917"/>
        <v>0</v>
      </c>
      <c r="Z1675" s="186">
        <f t="shared" si="918"/>
        <v>0</v>
      </c>
      <c r="AA1675" s="177">
        <f t="shared" ref="AA1675:AA1738" si="931">IF(Z1675&gt;0,TRUNC(Z1675*T1675,8),0)</f>
        <v>0</v>
      </c>
      <c r="AB1675" s="187">
        <f t="shared" ref="AB1675:AB1738" si="932">(AB1674)</f>
        <v>7.1215000000000001E-2</v>
      </c>
      <c r="AC1675" s="185">
        <f t="shared" si="919"/>
        <v>1</v>
      </c>
      <c r="AD1675" s="185">
        <v>252</v>
      </c>
      <c r="AE1675" s="184">
        <f t="shared" si="902"/>
        <v>1.000273027</v>
      </c>
      <c r="AF1675" s="177">
        <f t="shared" si="905"/>
        <v>70.193303409999999</v>
      </c>
      <c r="AG1675" s="177">
        <f t="shared" si="920"/>
        <v>70.217120550000004</v>
      </c>
      <c r="AH1675" s="188">
        <f t="shared" ref="AH1675:AH1738" si="933">IF(AA1675&gt;0,AA1675+AF1675,0)</f>
        <v>0</v>
      </c>
      <c r="AI1675" s="188"/>
      <c r="AJ1675" s="188"/>
      <c r="AK1675" s="188"/>
      <c r="AL1675" s="8"/>
      <c r="AM1675" s="8"/>
      <c r="AN1675" s="8"/>
      <c r="AO1675" s="8"/>
      <c r="AP1675" s="8"/>
      <c r="AQ1675" s="8"/>
      <c r="AR1675" s="5"/>
      <c r="AS1675" s="1"/>
      <c r="AT1675" s="8"/>
      <c r="AU1675" s="1"/>
      <c r="AV1675" s="1"/>
      <c r="AW1675" s="3"/>
      <c r="AX1675" s="3"/>
      <c r="AY1675" s="4"/>
      <c r="AZ1675" s="4"/>
      <c r="BA1675" s="4"/>
      <c r="BB1675" s="1"/>
      <c r="BC1675" s="1"/>
      <c r="BD1675" s="1"/>
      <c r="BE1675" s="1"/>
      <c r="BF1675" s="1"/>
      <c r="BG1675" s="1"/>
      <c r="BH1675" s="1"/>
      <c r="BI1675" s="1"/>
    </row>
    <row r="1676" spans="1:61" x14ac:dyDescent="0.2">
      <c r="A1676" s="125">
        <f t="shared" si="921"/>
        <v>43567</v>
      </c>
      <c r="B1676" s="177">
        <f t="shared" si="906"/>
        <v>257407.90159232897</v>
      </c>
      <c r="C1676" s="3">
        <f t="shared" si="922"/>
        <v>34750066.714964412</v>
      </c>
      <c r="D1676" s="177">
        <f t="shared" si="923"/>
        <v>198048.99083230001</v>
      </c>
      <c r="E1676" s="177">
        <f t="shared" si="924"/>
        <v>18204.36570844</v>
      </c>
      <c r="F1676" s="178">
        <f t="shared" si="907"/>
        <v>179844.62512386002</v>
      </c>
      <c r="G1676" s="179">
        <f t="shared" si="925"/>
        <v>5138.93</v>
      </c>
      <c r="H1676" s="180">
        <f>IF(AND(N1676=1,N1675&gt;1),VLOOKUP(A1675,[1]Plan1!$CW$105:$CY$215,3),H1675)</f>
        <v>5177.47</v>
      </c>
      <c r="I1676" s="181">
        <f t="shared" si="908"/>
        <v>43507</v>
      </c>
      <c r="J1676" s="181">
        <f t="shared" si="926"/>
        <v>43535</v>
      </c>
      <c r="K1676" s="182">
        <f t="shared" si="909"/>
        <v>7.4996156787503487E-3</v>
      </c>
      <c r="L1676" s="213">
        <f t="shared" si="927"/>
        <v>43595</v>
      </c>
      <c r="M1676" s="183">
        <f t="shared" si="928"/>
        <v>20</v>
      </c>
      <c r="N1676" s="183">
        <f t="shared" si="910"/>
        <v>2</v>
      </c>
      <c r="O1676" s="177">
        <f t="shared" si="911"/>
        <v>1.00074744</v>
      </c>
      <c r="P1676" s="184">
        <f t="shared" si="904"/>
        <v>1.00429945</v>
      </c>
      <c r="Q1676" s="184">
        <f t="shared" si="929"/>
        <v>1.2981278083332268</v>
      </c>
      <c r="R1676" s="177">
        <f t="shared" si="903"/>
        <v>1.29909808</v>
      </c>
      <c r="S1676" s="177">
        <f t="shared" si="930"/>
        <v>1.2981278000000001</v>
      </c>
      <c r="T1676" s="177">
        <f t="shared" si="912"/>
        <v>257092.90076135</v>
      </c>
      <c r="U1676" s="177">
        <f t="shared" si="913"/>
        <v>5427.2274990526594</v>
      </c>
      <c r="V1676" s="177">
        <f t="shared" si="914"/>
        <v>53791.182072866301</v>
      </c>
      <c r="W1676" s="177">
        <f t="shared" si="915"/>
        <v>257267.40040421896</v>
      </c>
      <c r="X1676" s="185">
        <f t="shared" si="916"/>
        <v>0</v>
      </c>
      <c r="Y1676" s="177">
        <f t="shared" si="917"/>
        <v>0</v>
      </c>
      <c r="Z1676" s="186">
        <f t="shared" si="918"/>
        <v>0</v>
      </c>
      <c r="AA1676" s="177">
        <f t="shared" si="931"/>
        <v>0</v>
      </c>
      <c r="AB1676" s="187">
        <f t="shared" si="932"/>
        <v>7.1215000000000001E-2</v>
      </c>
      <c r="AC1676" s="185">
        <f t="shared" si="919"/>
        <v>2</v>
      </c>
      <c r="AD1676" s="185">
        <v>252</v>
      </c>
      <c r="AE1676" s="184">
        <f t="shared" si="902"/>
        <v>1.000546129</v>
      </c>
      <c r="AF1676" s="177">
        <f t="shared" si="905"/>
        <v>140.40588879000001</v>
      </c>
      <c r="AG1676" s="177">
        <f t="shared" si="920"/>
        <v>140.50118810999999</v>
      </c>
      <c r="AH1676" s="188">
        <f t="shared" si="933"/>
        <v>0</v>
      </c>
      <c r="AI1676" s="188"/>
      <c r="AJ1676" s="188"/>
      <c r="AK1676" s="188"/>
      <c r="AL1676" s="8"/>
      <c r="AM1676" s="8"/>
      <c r="AN1676" s="8"/>
      <c r="AO1676" s="8"/>
      <c r="AP1676" s="8"/>
      <c r="AQ1676" s="8"/>
      <c r="AR1676" s="5"/>
      <c r="AS1676" s="1"/>
      <c r="AT1676" s="8"/>
      <c r="AU1676" s="1"/>
      <c r="AV1676" s="1"/>
      <c r="AW1676" s="3"/>
      <c r="AX1676" s="3"/>
      <c r="AY1676" s="4"/>
      <c r="AZ1676" s="4"/>
      <c r="BA1676" s="4"/>
      <c r="BB1676" s="1"/>
      <c r="BC1676" s="1"/>
      <c r="BD1676" s="1"/>
      <c r="BE1676" s="1"/>
      <c r="BF1676" s="1"/>
      <c r="BG1676" s="1"/>
      <c r="BH1676" s="1"/>
      <c r="BI1676" s="1"/>
    </row>
    <row r="1677" spans="1:61" x14ac:dyDescent="0.2">
      <c r="A1677" s="125">
        <f t="shared" si="921"/>
        <v>43568</v>
      </c>
      <c r="B1677" s="177">
        <f t="shared" si="906"/>
        <v>257565.54923261405</v>
      </c>
      <c r="C1677" s="3">
        <f t="shared" si="922"/>
        <v>34771349.146402895</v>
      </c>
      <c r="D1677" s="177">
        <f t="shared" si="923"/>
        <v>198048.99083230001</v>
      </c>
      <c r="E1677" s="177">
        <f t="shared" si="924"/>
        <v>18204.36570844</v>
      </c>
      <c r="F1677" s="178">
        <f t="shared" si="907"/>
        <v>179844.62512386002</v>
      </c>
      <c r="G1677" s="179">
        <f t="shared" si="925"/>
        <v>5138.93</v>
      </c>
      <c r="H1677" s="180">
        <f>IF(AND(N1677=1,N1676&gt;1),VLOOKUP(A1676,[1]Plan1!$CW$105:$CY$215,3),H1676)</f>
        <v>5177.47</v>
      </c>
      <c r="I1677" s="181">
        <f t="shared" si="908"/>
        <v>43507</v>
      </c>
      <c r="J1677" s="181">
        <f t="shared" si="926"/>
        <v>43535</v>
      </c>
      <c r="K1677" s="182">
        <f t="shared" si="909"/>
        <v>7.4996156787503487E-3</v>
      </c>
      <c r="L1677" s="213">
        <f t="shared" si="927"/>
        <v>43595</v>
      </c>
      <c r="M1677" s="183">
        <f t="shared" si="928"/>
        <v>20</v>
      </c>
      <c r="N1677" s="183">
        <f t="shared" si="910"/>
        <v>3</v>
      </c>
      <c r="O1677" s="177">
        <f t="shared" si="911"/>
        <v>1.0011213699999999</v>
      </c>
      <c r="P1677" s="184">
        <f t="shared" si="904"/>
        <v>1.00429945</v>
      </c>
      <c r="Q1677" s="184">
        <f t="shared" si="929"/>
        <v>1.2981278083332268</v>
      </c>
      <c r="R1677" s="177">
        <f t="shared" si="903"/>
        <v>1.2995834799999999</v>
      </c>
      <c r="S1677" s="177">
        <f t="shared" si="930"/>
        <v>1.2981278000000001</v>
      </c>
      <c r="T1677" s="177">
        <f t="shared" si="912"/>
        <v>257092.90076135</v>
      </c>
      <c r="U1677" s="177">
        <f t="shared" si="913"/>
        <v>5427.2274990526594</v>
      </c>
      <c r="V1677" s="177">
        <f t="shared" si="914"/>
        <v>53878.478653901402</v>
      </c>
      <c r="W1677" s="177">
        <f t="shared" si="915"/>
        <v>257354.69698525406</v>
      </c>
      <c r="X1677" s="185">
        <f t="shared" si="916"/>
        <v>0</v>
      </c>
      <c r="Y1677" s="177">
        <f t="shared" si="917"/>
        <v>0</v>
      </c>
      <c r="Z1677" s="186">
        <f t="shared" si="918"/>
        <v>0</v>
      </c>
      <c r="AA1677" s="177">
        <f t="shared" si="931"/>
        <v>0</v>
      </c>
      <c r="AB1677" s="187">
        <f t="shared" si="932"/>
        <v>7.1215000000000001E-2</v>
      </c>
      <c r="AC1677" s="185">
        <f t="shared" si="919"/>
        <v>3</v>
      </c>
      <c r="AD1677" s="185">
        <v>252</v>
      </c>
      <c r="AE1677" s="184">
        <f t="shared" si="902"/>
        <v>1.0008193059999999</v>
      </c>
      <c r="AF1677" s="177">
        <f t="shared" si="905"/>
        <v>210.63775615</v>
      </c>
      <c r="AG1677" s="177">
        <f t="shared" si="920"/>
        <v>210.85224736000001</v>
      </c>
      <c r="AH1677" s="188">
        <f t="shared" si="933"/>
        <v>0</v>
      </c>
      <c r="AI1677" s="188"/>
      <c r="AJ1677" s="188"/>
      <c r="AK1677" s="188"/>
      <c r="AL1677" s="8"/>
      <c r="AM1677" s="8"/>
      <c r="AN1677" s="8"/>
      <c r="AO1677" s="8"/>
      <c r="AP1677" s="8"/>
      <c r="AQ1677" s="8"/>
      <c r="AR1677" s="5"/>
      <c r="AS1677" s="1"/>
      <c r="AT1677" s="8"/>
      <c r="AU1677" s="1"/>
      <c r="AV1677" s="1"/>
      <c r="AW1677" s="3"/>
      <c r="AX1677" s="3"/>
      <c r="AY1677" s="4"/>
      <c r="AZ1677" s="4"/>
      <c r="BA1677" s="4"/>
      <c r="BB1677" s="1"/>
      <c r="BC1677" s="1"/>
      <c r="BD1677" s="1"/>
      <c r="BE1677" s="1"/>
      <c r="BF1677" s="1"/>
      <c r="BG1677" s="1"/>
      <c r="BH1677" s="1"/>
      <c r="BI1677" s="1"/>
    </row>
    <row r="1678" spans="1:61" x14ac:dyDescent="0.2">
      <c r="A1678" s="125">
        <f t="shared" si="921"/>
        <v>43569</v>
      </c>
      <c r="B1678" s="177">
        <f t="shared" si="906"/>
        <v>257565.54923261405</v>
      </c>
      <c r="C1678" s="3">
        <f t="shared" si="922"/>
        <v>34771349.146402895</v>
      </c>
      <c r="D1678" s="177">
        <f t="shared" si="923"/>
        <v>198048.99083230001</v>
      </c>
      <c r="E1678" s="177">
        <f t="shared" si="924"/>
        <v>18204.36570844</v>
      </c>
      <c r="F1678" s="178">
        <f t="shared" si="907"/>
        <v>179844.62512386002</v>
      </c>
      <c r="G1678" s="179">
        <f t="shared" si="925"/>
        <v>5138.93</v>
      </c>
      <c r="H1678" s="180">
        <f>IF(AND(N1678=1,N1677&gt;1),VLOOKUP(A1677,[1]Plan1!$CW$105:$CY$215,3),H1677)</f>
        <v>5177.47</v>
      </c>
      <c r="I1678" s="181">
        <f t="shared" si="908"/>
        <v>43507</v>
      </c>
      <c r="J1678" s="181">
        <f t="shared" si="926"/>
        <v>43535</v>
      </c>
      <c r="K1678" s="182">
        <f t="shared" si="909"/>
        <v>7.4996156787503487E-3</v>
      </c>
      <c r="L1678" s="213">
        <f t="shared" si="927"/>
        <v>43595</v>
      </c>
      <c r="M1678" s="183">
        <f t="shared" si="928"/>
        <v>20</v>
      </c>
      <c r="N1678" s="183">
        <f t="shared" si="910"/>
        <v>3</v>
      </c>
      <c r="O1678" s="177">
        <f t="shared" si="911"/>
        <v>1.0011213699999999</v>
      </c>
      <c r="P1678" s="184">
        <f t="shared" si="904"/>
        <v>1.00429945</v>
      </c>
      <c r="Q1678" s="184">
        <f t="shared" si="929"/>
        <v>1.2981278083332268</v>
      </c>
      <c r="R1678" s="177">
        <f t="shared" si="903"/>
        <v>1.2995834799999999</v>
      </c>
      <c r="S1678" s="177">
        <f t="shared" si="930"/>
        <v>1.2981278000000001</v>
      </c>
      <c r="T1678" s="177">
        <f t="shared" si="912"/>
        <v>257092.90076135</v>
      </c>
      <c r="U1678" s="177">
        <f t="shared" si="913"/>
        <v>5427.2274990526594</v>
      </c>
      <c r="V1678" s="177">
        <f t="shared" si="914"/>
        <v>53878.478653901402</v>
      </c>
      <c r="W1678" s="177">
        <f t="shared" si="915"/>
        <v>257354.69698525406</v>
      </c>
      <c r="X1678" s="185">
        <f t="shared" si="916"/>
        <v>0</v>
      </c>
      <c r="Y1678" s="177">
        <f t="shared" si="917"/>
        <v>0</v>
      </c>
      <c r="Z1678" s="186">
        <f t="shared" si="918"/>
        <v>0</v>
      </c>
      <c r="AA1678" s="177">
        <f t="shared" si="931"/>
        <v>0</v>
      </c>
      <c r="AB1678" s="187">
        <f t="shared" si="932"/>
        <v>7.1215000000000001E-2</v>
      </c>
      <c r="AC1678" s="185">
        <f t="shared" si="919"/>
        <v>3</v>
      </c>
      <c r="AD1678" s="185">
        <v>252</v>
      </c>
      <c r="AE1678" s="184">
        <f t="shared" si="902"/>
        <v>1.0008193059999999</v>
      </c>
      <c r="AF1678" s="177">
        <f t="shared" si="905"/>
        <v>210.63775615</v>
      </c>
      <c r="AG1678" s="177">
        <f t="shared" si="920"/>
        <v>210.85224736000001</v>
      </c>
      <c r="AH1678" s="188">
        <f t="shared" si="933"/>
        <v>0</v>
      </c>
      <c r="AI1678" s="188"/>
      <c r="AJ1678" s="188"/>
      <c r="AK1678" s="188"/>
      <c r="AL1678" s="8"/>
      <c r="AM1678" s="8"/>
      <c r="AN1678" s="8"/>
      <c r="AO1678" s="8"/>
      <c r="AP1678" s="8"/>
      <c r="AQ1678" s="8"/>
      <c r="AR1678" s="5"/>
      <c r="AS1678" s="1"/>
      <c r="AT1678" s="8"/>
      <c r="AU1678" s="1"/>
      <c r="AV1678" s="1"/>
      <c r="AW1678" s="3"/>
      <c r="AX1678" s="3"/>
      <c r="AY1678" s="4"/>
      <c r="AZ1678" s="4"/>
      <c r="BA1678" s="4"/>
      <c r="BB1678" s="1"/>
      <c r="BC1678" s="1"/>
      <c r="BD1678" s="1"/>
      <c r="BE1678" s="1"/>
      <c r="BF1678" s="1"/>
      <c r="BG1678" s="1"/>
      <c r="BH1678" s="1"/>
      <c r="BI1678" s="1"/>
    </row>
    <row r="1679" spans="1:61" x14ac:dyDescent="0.2">
      <c r="A1679" s="125">
        <f t="shared" si="921"/>
        <v>43570</v>
      </c>
      <c r="B1679" s="177">
        <f t="shared" si="906"/>
        <v>257565.54923261405</v>
      </c>
      <c r="C1679" s="3">
        <f t="shared" si="922"/>
        <v>34771349.146402895</v>
      </c>
      <c r="D1679" s="177">
        <f t="shared" si="923"/>
        <v>198048.99083230001</v>
      </c>
      <c r="E1679" s="177">
        <f t="shared" si="924"/>
        <v>18204.36570844</v>
      </c>
      <c r="F1679" s="178">
        <f t="shared" si="907"/>
        <v>179844.62512386002</v>
      </c>
      <c r="G1679" s="179">
        <f t="shared" si="925"/>
        <v>5138.93</v>
      </c>
      <c r="H1679" s="180">
        <f>IF(AND(N1679=1,N1678&gt;1),VLOOKUP(A1678,[1]Plan1!$CW$105:$CY$215,3),H1678)</f>
        <v>5177.47</v>
      </c>
      <c r="I1679" s="181">
        <f t="shared" si="908"/>
        <v>43507</v>
      </c>
      <c r="J1679" s="181">
        <f t="shared" si="926"/>
        <v>43535</v>
      </c>
      <c r="K1679" s="182">
        <f t="shared" si="909"/>
        <v>7.4996156787503487E-3</v>
      </c>
      <c r="L1679" s="213">
        <f t="shared" si="927"/>
        <v>43595</v>
      </c>
      <c r="M1679" s="183">
        <f t="shared" si="928"/>
        <v>20</v>
      </c>
      <c r="N1679" s="183">
        <f t="shared" si="910"/>
        <v>3</v>
      </c>
      <c r="O1679" s="177">
        <f t="shared" si="911"/>
        <v>1.0011213699999999</v>
      </c>
      <c r="P1679" s="184">
        <f t="shared" si="904"/>
        <v>1.00429945</v>
      </c>
      <c r="Q1679" s="184">
        <f t="shared" si="929"/>
        <v>1.2981278083332268</v>
      </c>
      <c r="R1679" s="177">
        <f t="shared" si="903"/>
        <v>1.2995834799999999</v>
      </c>
      <c r="S1679" s="177">
        <f t="shared" si="930"/>
        <v>1.2981278000000001</v>
      </c>
      <c r="T1679" s="177">
        <f t="shared" si="912"/>
        <v>257092.90076135</v>
      </c>
      <c r="U1679" s="177">
        <f t="shared" si="913"/>
        <v>5427.2274990526594</v>
      </c>
      <c r="V1679" s="177">
        <f t="shared" si="914"/>
        <v>53878.478653901402</v>
      </c>
      <c r="W1679" s="177">
        <f t="shared" si="915"/>
        <v>257354.69698525406</v>
      </c>
      <c r="X1679" s="185">
        <f t="shared" si="916"/>
        <v>0</v>
      </c>
      <c r="Y1679" s="177">
        <f t="shared" si="917"/>
        <v>0</v>
      </c>
      <c r="Z1679" s="186">
        <f t="shared" si="918"/>
        <v>0</v>
      </c>
      <c r="AA1679" s="177">
        <f t="shared" si="931"/>
        <v>0</v>
      </c>
      <c r="AB1679" s="187">
        <f t="shared" si="932"/>
        <v>7.1215000000000001E-2</v>
      </c>
      <c r="AC1679" s="185">
        <f t="shared" si="919"/>
        <v>3</v>
      </c>
      <c r="AD1679" s="185">
        <v>252</v>
      </c>
      <c r="AE1679" s="184">
        <f t="shared" si="902"/>
        <v>1.0008193059999999</v>
      </c>
      <c r="AF1679" s="177">
        <f t="shared" si="905"/>
        <v>210.63775615</v>
      </c>
      <c r="AG1679" s="177">
        <f t="shared" si="920"/>
        <v>210.85224736000001</v>
      </c>
      <c r="AH1679" s="188">
        <f t="shared" si="933"/>
        <v>0</v>
      </c>
      <c r="AI1679" s="188"/>
      <c r="AJ1679" s="188"/>
      <c r="AK1679" s="188"/>
      <c r="AL1679" s="8"/>
      <c r="AM1679" s="8"/>
      <c r="AN1679" s="8"/>
      <c r="AO1679" s="8"/>
      <c r="AP1679" s="8"/>
      <c r="AQ1679" s="8"/>
      <c r="AR1679" s="5"/>
      <c r="AS1679" s="1"/>
      <c r="AT1679" s="8"/>
      <c r="AU1679" s="1"/>
      <c r="AV1679" s="1"/>
      <c r="AW1679" s="3"/>
      <c r="AX1679" s="3"/>
      <c r="AY1679" s="4"/>
      <c r="AZ1679" s="4"/>
      <c r="BA1679" s="4"/>
      <c r="BB1679" s="1"/>
      <c r="BC1679" s="1"/>
      <c r="BD1679" s="1"/>
      <c r="BE1679" s="1"/>
      <c r="BF1679" s="1"/>
      <c r="BG1679" s="1"/>
      <c r="BH1679" s="1"/>
      <c r="BI1679" s="1"/>
    </row>
    <row r="1680" spans="1:61" x14ac:dyDescent="0.2">
      <c r="A1680" s="125">
        <f t="shared" si="921"/>
        <v>43571</v>
      </c>
      <c r="B1680" s="177">
        <f t="shared" si="906"/>
        <v>257723.29962667424</v>
      </c>
      <c r="C1680" s="3">
        <f t="shared" si="922"/>
        <v>34792645.449601024</v>
      </c>
      <c r="D1680" s="177">
        <f t="shared" si="923"/>
        <v>198048.99083230001</v>
      </c>
      <c r="E1680" s="177">
        <f t="shared" si="924"/>
        <v>18204.36570844</v>
      </c>
      <c r="F1680" s="178">
        <f t="shared" si="907"/>
        <v>179844.62512386002</v>
      </c>
      <c r="G1680" s="179">
        <f t="shared" si="925"/>
        <v>5138.93</v>
      </c>
      <c r="H1680" s="180">
        <f>IF(AND(N1680=1,N1679&gt;1),VLOOKUP(A1679,[1]Plan1!$CW$105:$CY$215,3),H1679)</f>
        <v>5177.47</v>
      </c>
      <c r="I1680" s="181">
        <f t="shared" si="908"/>
        <v>43507</v>
      </c>
      <c r="J1680" s="181">
        <f t="shared" si="926"/>
        <v>43535</v>
      </c>
      <c r="K1680" s="182">
        <f t="shared" si="909"/>
        <v>7.4996156787503487E-3</v>
      </c>
      <c r="L1680" s="213">
        <f t="shared" si="927"/>
        <v>43595</v>
      </c>
      <c r="M1680" s="183">
        <f t="shared" si="928"/>
        <v>20</v>
      </c>
      <c r="N1680" s="183">
        <f t="shared" si="910"/>
        <v>4</v>
      </c>
      <c r="O1680" s="177">
        <f t="shared" si="911"/>
        <v>1.00149544</v>
      </c>
      <c r="P1680" s="184">
        <f t="shared" si="904"/>
        <v>1.00429945</v>
      </c>
      <c r="Q1680" s="184">
        <f t="shared" si="929"/>
        <v>1.2981278083332268</v>
      </c>
      <c r="R1680" s="177">
        <f t="shared" si="903"/>
        <v>1.3000690800000001</v>
      </c>
      <c r="S1680" s="177">
        <f t="shared" si="930"/>
        <v>1.2981278000000001</v>
      </c>
      <c r="T1680" s="177">
        <f t="shared" si="912"/>
        <v>257092.90076135</v>
      </c>
      <c r="U1680" s="177">
        <f t="shared" si="913"/>
        <v>5427.2274990526594</v>
      </c>
      <c r="V1680" s="177">
        <f t="shared" si="914"/>
        <v>53965.81120386158</v>
      </c>
      <c r="W1680" s="177">
        <f t="shared" si="915"/>
        <v>257442.02953521424</v>
      </c>
      <c r="X1680" s="185">
        <f t="shared" si="916"/>
        <v>0</v>
      </c>
      <c r="Y1680" s="177">
        <f t="shared" si="917"/>
        <v>0</v>
      </c>
      <c r="Z1680" s="186">
        <f t="shared" si="918"/>
        <v>0</v>
      </c>
      <c r="AA1680" s="177">
        <f t="shared" si="931"/>
        <v>0</v>
      </c>
      <c r="AB1680" s="187">
        <f t="shared" si="932"/>
        <v>7.1215000000000001E-2</v>
      </c>
      <c r="AC1680" s="185">
        <f t="shared" si="919"/>
        <v>4</v>
      </c>
      <c r="AD1680" s="185">
        <v>252</v>
      </c>
      <c r="AE1680" s="184">
        <f t="shared" si="902"/>
        <v>1.001092557</v>
      </c>
      <c r="AF1680" s="177">
        <f t="shared" si="905"/>
        <v>280.88864837</v>
      </c>
      <c r="AG1680" s="177">
        <f t="shared" si="920"/>
        <v>281.27009146</v>
      </c>
      <c r="AH1680" s="188">
        <f t="shared" si="933"/>
        <v>0</v>
      </c>
      <c r="AI1680" s="188"/>
      <c r="AJ1680" s="188"/>
      <c r="AK1680" s="188"/>
      <c r="AL1680" s="8"/>
      <c r="AM1680" s="8"/>
      <c r="AN1680" s="8"/>
      <c r="AO1680" s="8"/>
      <c r="AP1680" s="8"/>
      <c r="AQ1680" s="8"/>
      <c r="AR1680" s="5"/>
      <c r="AS1680" s="1"/>
      <c r="AT1680" s="8"/>
      <c r="AU1680" s="1"/>
      <c r="AV1680" s="1"/>
      <c r="AW1680" s="3"/>
      <c r="AX1680" s="3"/>
      <c r="AY1680" s="4"/>
      <c r="AZ1680" s="4"/>
      <c r="BA1680" s="4"/>
      <c r="BB1680" s="1"/>
      <c r="BC1680" s="1"/>
      <c r="BD1680" s="1"/>
      <c r="BE1680" s="1"/>
      <c r="BF1680" s="1"/>
      <c r="BG1680" s="1"/>
      <c r="BH1680" s="1"/>
      <c r="BI1680" s="1"/>
    </row>
    <row r="1681" spans="1:61" x14ac:dyDescent="0.2">
      <c r="A1681" s="125">
        <f t="shared" si="921"/>
        <v>43572</v>
      </c>
      <c r="B1681" s="177">
        <f t="shared" si="906"/>
        <v>257881.14767819064</v>
      </c>
      <c r="C1681" s="3">
        <f t="shared" si="922"/>
        <v>34813954.936555736</v>
      </c>
      <c r="D1681" s="177">
        <f t="shared" si="923"/>
        <v>198048.99083230001</v>
      </c>
      <c r="E1681" s="177">
        <f t="shared" si="924"/>
        <v>18204.36570844</v>
      </c>
      <c r="F1681" s="178">
        <f t="shared" si="907"/>
        <v>179844.62512386002</v>
      </c>
      <c r="G1681" s="179">
        <f t="shared" si="925"/>
        <v>5138.93</v>
      </c>
      <c r="H1681" s="180">
        <f>IF(AND(N1681=1,N1680&gt;1),VLOOKUP(A1680,[1]Plan1!$CW$105:$CY$215,3),H1680)</f>
        <v>5177.47</v>
      </c>
      <c r="I1681" s="181">
        <f t="shared" si="908"/>
        <v>43507</v>
      </c>
      <c r="J1681" s="181">
        <f t="shared" si="926"/>
        <v>43535</v>
      </c>
      <c r="K1681" s="182">
        <f t="shared" si="909"/>
        <v>7.4996156787503487E-3</v>
      </c>
      <c r="L1681" s="213">
        <f t="shared" si="927"/>
        <v>43595</v>
      </c>
      <c r="M1681" s="183">
        <f t="shared" si="928"/>
        <v>20</v>
      </c>
      <c r="N1681" s="183">
        <f t="shared" si="910"/>
        <v>5</v>
      </c>
      <c r="O1681" s="177">
        <f t="shared" si="911"/>
        <v>1.0018696499999999</v>
      </c>
      <c r="P1681" s="184">
        <f t="shared" si="904"/>
        <v>1.00429945</v>
      </c>
      <c r="Q1681" s="184">
        <f t="shared" si="929"/>
        <v>1.2981278083332268</v>
      </c>
      <c r="R1681" s="177">
        <f t="shared" si="903"/>
        <v>1.3005548499999999</v>
      </c>
      <c r="S1681" s="177">
        <f t="shared" si="930"/>
        <v>1.2981278000000001</v>
      </c>
      <c r="T1681" s="177">
        <f t="shared" si="912"/>
        <v>257092.90076135</v>
      </c>
      <c r="U1681" s="177">
        <f t="shared" si="913"/>
        <v>5427.2274990526594</v>
      </c>
      <c r="V1681" s="177">
        <f t="shared" si="914"/>
        <v>54053.174327407971</v>
      </c>
      <c r="W1681" s="177">
        <f t="shared" si="915"/>
        <v>257529.39265876063</v>
      </c>
      <c r="X1681" s="185">
        <f t="shared" si="916"/>
        <v>0</v>
      </c>
      <c r="Y1681" s="177">
        <f t="shared" si="917"/>
        <v>0</v>
      </c>
      <c r="Z1681" s="186">
        <f t="shared" si="918"/>
        <v>0</v>
      </c>
      <c r="AA1681" s="177">
        <f t="shared" si="931"/>
        <v>0</v>
      </c>
      <c r="AB1681" s="187">
        <f t="shared" si="932"/>
        <v>7.1215000000000001E-2</v>
      </c>
      <c r="AC1681" s="185">
        <f t="shared" si="919"/>
        <v>5</v>
      </c>
      <c r="AD1681" s="185">
        <v>252</v>
      </c>
      <c r="AE1681" s="184">
        <f t="shared" si="902"/>
        <v>1.0013658830000001</v>
      </c>
      <c r="AF1681" s="177">
        <f t="shared" si="905"/>
        <v>351.15882256999998</v>
      </c>
      <c r="AG1681" s="177">
        <f t="shared" si="920"/>
        <v>351.75501943</v>
      </c>
      <c r="AH1681" s="188">
        <f t="shared" si="933"/>
        <v>0</v>
      </c>
      <c r="AI1681" s="188"/>
      <c r="AJ1681" s="188"/>
      <c r="AK1681" s="188"/>
      <c r="AL1681" s="8"/>
      <c r="AM1681" s="8"/>
      <c r="AN1681" s="8"/>
      <c r="AO1681" s="8"/>
      <c r="AP1681" s="8"/>
      <c r="AQ1681" s="8"/>
      <c r="AR1681" s="5"/>
      <c r="AS1681" s="1"/>
      <c r="AT1681" s="8"/>
      <c r="AU1681" s="1"/>
      <c r="AV1681" s="1"/>
      <c r="AW1681" s="3"/>
      <c r="AX1681" s="3"/>
      <c r="AY1681" s="4"/>
      <c r="AZ1681" s="4"/>
      <c r="BA1681" s="4"/>
      <c r="BB1681" s="1"/>
      <c r="BC1681" s="1"/>
      <c r="BD1681" s="1"/>
      <c r="BE1681" s="1"/>
      <c r="BF1681" s="1"/>
      <c r="BG1681" s="1"/>
      <c r="BH1681" s="1"/>
      <c r="BI1681" s="1"/>
    </row>
    <row r="1682" spans="1:61" x14ac:dyDescent="0.2">
      <c r="A1682" s="125">
        <f t="shared" si="921"/>
        <v>43573</v>
      </c>
      <c r="B1682" s="177">
        <f t="shared" si="906"/>
        <v>258039.09497566961</v>
      </c>
      <c r="C1682" s="3">
        <f t="shared" si="922"/>
        <v>34835277.8217154</v>
      </c>
      <c r="D1682" s="177">
        <f t="shared" si="923"/>
        <v>198048.99083230001</v>
      </c>
      <c r="E1682" s="177">
        <f t="shared" si="924"/>
        <v>18204.36570844</v>
      </c>
      <c r="F1682" s="178">
        <f t="shared" si="907"/>
        <v>179844.62512386002</v>
      </c>
      <c r="G1682" s="179">
        <f t="shared" si="925"/>
        <v>5138.93</v>
      </c>
      <c r="H1682" s="180">
        <f>IF(AND(N1682=1,N1681&gt;1),VLOOKUP(A1681,[1]Plan1!$CW$105:$CY$215,3),H1681)</f>
        <v>5177.47</v>
      </c>
      <c r="I1682" s="181">
        <f t="shared" si="908"/>
        <v>43507</v>
      </c>
      <c r="J1682" s="181">
        <f t="shared" si="926"/>
        <v>43535</v>
      </c>
      <c r="K1682" s="182">
        <f t="shared" si="909"/>
        <v>7.4996156787503487E-3</v>
      </c>
      <c r="L1682" s="213">
        <f t="shared" si="927"/>
        <v>43595</v>
      </c>
      <c r="M1682" s="183">
        <f t="shared" si="928"/>
        <v>20</v>
      </c>
      <c r="N1682" s="183">
        <f t="shared" si="910"/>
        <v>6</v>
      </c>
      <c r="O1682" s="177">
        <f t="shared" si="911"/>
        <v>1.0022439999999999</v>
      </c>
      <c r="P1682" s="184">
        <f t="shared" si="904"/>
        <v>1.00429945</v>
      </c>
      <c r="Q1682" s="184">
        <f t="shared" si="929"/>
        <v>1.2981278083332268</v>
      </c>
      <c r="R1682" s="177">
        <f t="shared" si="903"/>
        <v>1.3010408</v>
      </c>
      <c r="S1682" s="177">
        <f t="shared" si="930"/>
        <v>1.2981278000000001</v>
      </c>
      <c r="T1682" s="177">
        <f t="shared" si="912"/>
        <v>257092.90076135</v>
      </c>
      <c r="U1682" s="177">
        <f t="shared" si="913"/>
        <v>5427.2274990526594</v>
      </c>
      <c r="V1682" s="177">
        <f t="shared" si="914"/>
        <v>54140.569822986923</v>
      </c>
      <c r="W1682" s="177">
        <f t="shared" si="915"/>
        <v>257616.78815433959</v>
      </c>
      <c r="X1682" s="185">
        <f t="shared" si="916"/>
        <v>0</v>
      </c>
      <c r="Y1682" s="177">
        <f t="shared" si="917"/>
        <v>0</v>
      </c>
      <c r="Z1682" s="186">
        <f t="shared" si="918"/>
        <v>0</v>
      </c>
      <c r="AA1682" s="177">
        <f t="shared" si="931"/>
        <v>0</v>
      </c>
      <c r="AB1682" s="187">
        <f t="shared" si="932"/>
        <v>7.1215000000000001E-2</v>
      </c>
      <c r="AC1682" s="185">
        <f t="shared" si="919"/>
        <v>6</v>
      </c>
      <c r="AD1682" s="185">
        <v>252</v>
      </c>
      <c r="AE1682" s="184">
        <f t="shared" si="902"/>
        <v>1.001639283</v>
      </c>
      <c r="AF1682" s="177">
        <f t="shared" si="905"/>
        <v>421.44802163000003</v>
      </c>
      <c r="AG1682" s="177">
        <f t="shared" si="920"/>
        <v>422.30682132999999</v>
      </c>
      <c r="AH1682" s="188">
        <f t="shared" si="933"/>
        <v>0</v>
      </c>
      <c r="AI1682" s="188"/>
      <c r="AJ1682" s="188"/>
      <c r="AK1682" s="188"/>
      <c r="AL1682" s="8"/>
      <c r="AM1682" s="8"/>
      <c r="AN1682" s="8"/>
      <c r="AO1682" s="8"/>
      <c r="AP1682" s="8"/>
      <c r="AQ1682" s="8"/>
      <c r="AR1682" s="5"/>
      <c r="AS1682" s="1"/>
      <c r="AT1682" s="8"/>
      <c r="AU1682" s="1"/>
      <c r="AV1682" s="1"/>
      <c r="AW1682" s="3"/>
      <c r="AX1682" s="3"/>
      <c r="AY1682" s="4"/>
      <c r="AZ1682" s="4"/>
      <c r="BA1682" s="4"/>
      <c r="BB1682" s="1"/>
      <c r="BC1682" s="1"/>
      <c r="BD1682" s="1"/>
      <c r="BE1682" s="1"/>
      <c r="BF1682" s="1"/>
      <c r="BG1682" s="1"/>
      <c r="BH1682" s="1"/>
      <c r="BI1682" s="1"/>
    </row>
    <row r="1683" spans="1:61" x14ac:dyDescent="0.2">
      <c r="A1683" s="125">
        <f t="shared" si="921"/>
        <v>43574</v>
      </c>
      <c r="B1683" s="177">
        <f t="shared" si="906"/>
        <v>258197.1436246573</v>
      </c>
      <c r="C1683" s="3">
        <f t="shared" si="922"/>
        <v>34856614.389328733</v>
      </c>
      <c r="D1683" s="177">
        <f t="shared" si="923"/>
        <v>198048.99083230001</v>
      </c>
      <c r="E1683" s="177">
        <f t="shared" si="924"/>
        <v>18204.36570844</v>
      </c>
      <c r="F1683" s="178">
        <f t="shared" si="907"/>
        <v>179844.62512386002</v>
      </c>
      <c r="G1683" s="179">
        <f t="shared" si="925"/>
        <v>5138.93</v>
      </c>
      <c r="H1683" s="180">
        <f>IF(AND(N1683=1,N1682&gt;1),VLOOKUP(A1682,[1]Plan1!$CW$105:$CY$215,3),H1682)</f>
        <v>5177.47</v>
      </c>
      <c r="I1683" s="181">
        <f t="shared" si="908"/>
        <v>43507</v>
      </c>
      <c r="J1683" s="181">
        <f t="shared" si="926"/>
        <v>43535</v>
      </c>
      <c r="K1683" s="182">
        <f t="shared" si="909"/>
        <v>7.4996156787503487E-3</v>
      </c>
      <c r="L1683" s="213">
        <f t="shared" si="927"/>
        <v>43595</v>
      </c>
      <c r="M1683" s="183">
        <f t="shared" si="928"/>
        <v>20</v>
      </c>
      <c r="N1683" s="183">
        <f t="shared" si="910"/>
        <v>7</v>
      </c>
      <c r="O1683" s="177">
        <f t="shared" si="911"/>
        <v>1.0026184899999999</v>
      </c>
      <c r="P1683" s="184">
        <f t="shared" si="904"/>
        <v>1.00429945</v>
      </c>
      <c r="Q1683" s="184">
        <f t="shared" si="929"/>
        <v>1.2981278083332268</v>
      </c>
      <c r="R1683" s="177">
        <f t="shared" si="903"/>
        <v>1.30152694</v>
      </c>
      <c r="S1683" s="177">
        <f t="shared" si="930"/>
        <v>1.2981278000000001</v>
      </c>
      <c r="T1683" s="177">
        <f t="shared" si="912"/>
        <v>257092.90076135</v>
      </c>
      <c r="U1683" s="177">
        <f t="shared" si="913"/>
        <v>5427.2274990526594</v>
      </c>
      <c r="V1683" s="177">
        <f t="shared" si="914"/>
        <v>54227.99948904464</v>
      </c>
      <c r="W1683" s="177">
        <f t="shared" si="915"/>
        <v>257704.21782039729</v>
      </c>
      <c r="X1683" s="185">
        <f t="shared" si="916"/>
        <v>0</v>
      </c>
      <c r="Y1683" s="177">
        <f t="shared" si="917"/>
        <v>0</v>
      </c>
      <c r="Z1683" s="186">
        <f t="shared" si="918"/>
        <v>0</v>
      </c>
      <c r="AA1683" s="177">
        <f t="shared" si="931"/>
        <v>0</v>
      </c>
      <c r="AB1683" s="187">
        <f t="shared" si="932"/>
        <v>7.1215000000000001E-2</v>
      </c>
      <c r="AC1683" s="185">
        <f t="shared" si="919"/>
        <v>7</v>
      </c>
      <c r="AD1683" s="185">
        <v>252</v>
      </c>
      <c r="AE1683" s="184">
        <f t="shared" si="902"/>
        <v>1.001912758</v>
      </c>
      <c r="AF1683" s="177">
        <f t="shared" si="905"/>
        <v>491.75650266999997</v>
      </c>
      <c r="AG1683" s="177">
        <f t="shared" si="920"/>
        <v>492.92580426000001</v>
      </c>
      <c r="AH1683" s="188">
        <f t="shared" si="933"/>
        <v>0</v>
      </c>
      <c r="AI1683" s="188"/>
      <c r="AJ1683" s="188"/>
      <c r="AK1683" s="188"/>
      <c r="AL1683" s="8"/>
      <c r="AM1683" s="8"/>
      <c r="AN1683" s="8"/>
      <c r="AO1683" s="8"/>
      <c r="AP1683" s="8"/>
      <c r="AQ1683" s="8"/>
      <c r="AR1683" s="5"/>
      <c r="AS1683" s="1"/>
      <c r="AT1683" s="8"/>
      <c r="AU1683" s="1"/>
      <c r="AV1683" s="1"/>
      <c r="AW1683" s="3"/>
      <c r="AX1683" s="3"/>
      <c r="AY1683" s="4"/>
      <c r="AZ1683" s="4"/>
      <c r="BA1683" s="4"/>
      <c r="BB1683" s="1"/>
      <c r="BC1683" s="1"/>
      <c r="BD1683" s="1"/>
      <c r="BE1683" s="1"/>
      <c r="BF1683" s="1"/>
      <c r="BG1683" s="1"/>
      <c r="BH1683" s="1"/>
      <c r="BI1683" s="1"/>
    </row>
    <row r="1684" spans="1:61" x14ac:dyDescent="0.2">
      <c r="A1684" s="125">
        <f t="shared" si="921"/>
        <v>43575</v>
      </c>
      <c r="B1684" s="177">
        <f t="shared" si="906"/>
        <v>258197.1436246573</v>
      </c>
      <c r="C1684" s="3">
        <f t="shared" si="922"/>
        <v>34856614.389328733</v>
      </c>
      <c r="D1684" s="177">
        <f t="shared" si="923"/>
        <v>198048.99083230001</v>
      </c>
      <c r="E1684" s="177">
        <f t="shared" si="924"/>
        <v>18204.36570844</v>
      </c>
      <c r="F1684" s="178">
        <f t="shared" si="907"/>
        <v>179844.62512386002</v>
      </c>
      <c r="G1684" s="179">
        <f t="shared" si="925"/>
        <v>5138.93</v>
      </c>
      <c r="H1684" s="180">
        <f>IF(AND(N1684=1,N1683&gt;1),VLOOKUP(A1683,[1]Plan1!$CW$105:$CY$215,3),H1683)</f>
        <v>5177.47</v>
      </c>
      <c r="I1684" s="181">
        <f t="shared" si="908"/>
        <v>43507</v>
      </c>
      <c r="J1684" s="181">
        <f t="shared" si="926"/>
        <v>43535</v>
      </c>
      <c r="K1684" s="182">
        <f t="shared" si="909"/>
        <v>7.4996156787503487E-3</v>
      </c>
      <c r="L1684" s="213">
        <f t="shared" si="927"/>
        <v>43595</v>
      </c>
      <c r="M1684" s="183">
        <f t="shared" si="928"/>
        <v>20</v>
      </c>
      <c r="N1684" s="183">
        <f t="shared" si="910"/>
        <v>7</v>
      </c>
      <c r="O1684" s="177">
        <f t="shared" si="911"/>
        <v>1.0026184899999999</v>
      </c>
      <c r="P1684" s="184">
        <f t="shared" si="904"/>
        <v>1.00429945</v>
      </c>
      <c r="Q1684" s="184">
        <f t="shared" si="929"/>
        <v>1.2981278083332268</v>
      </c>
      <c r="R1684" s="177">
        <f t="shared" si="903"/>
        <v>1.30152694</v>
      </c>
      <c r="S1684" s="177">
        <f t="shared" si="930"/>
        <v>1.2981278000000001</v>
      </c>
      <c r="T1684" s="177">
        <f t="shared" si="912"/>
        <v>257092.90076135</v>
      </c>
      <c r="U1684" s="177">
        <f t="shared" si="913"/>
        <v>5427.2274990526594</v>
      </c>
      <c r="V1684" s="177">
        <f t="shared" si="914"/>
        <v>54227.99948904464</v>
      </c>
      <c r="W1684" s="177">
        <f t="shared" si="915"/>
        <v>257704.21782039729</v>
      </c>
      <c r="X1684" s="185">
        <f t="shared" si="916"/>
        <v>0</v>
      </c>
      <c r="Y1684" s="177">
        <f t="shared" si="917"/>
        <v>0</v>
      </c>
      <c r="Z1684" s="186">
        <f t="shared" si="918"/>
        <v>0</v>
      </c>
      <c r="AA1684" s="177">
        <f t="shared" si="931"/>
        <v>0</v>
      </c>
      <c r="AB1684" s="187">
        <f t="shared" si="932"/>
        <v>7.1215000000000001E-2</v>
      </c>
      <c r="AC1684" s="185">
        <f t="shared" si="919"/>
        <v>7</v>
      </c>
      <c r="AD1684" s="185">
        <v>252</v>
      </c>
      <c r="AE1684" s="184">
        <f t="shared" si="902"/>
        <v>1.001912758</v>
      </c>
      <c r="AF1684" s="177">
        <f t="shared" si="905"/>
        <v>491.75650266999997</v>
      </c>
      <c r="AG1684" s="177">
        <f t="shared" si="920"/>
        <v>492.92580426000001</v>
      </c>
      <c r="AH1684" s="188">
        <f t="shared" si="933"/>
        <v>0</v>
      </c>
      <c r="AI1684" s="188"/>
      <c r="AJ1684" s="188"/>
      <c r="AK1684" s="188"/>
      <c r="AL1684" s="8"/>
      <c r="AM1684" s="8"/>
      <c r="AN1684" s="8"/>
      <c r="AO1684" s="8"/>
      <c r="AP1684" s="8"/>
      <c r="AQ1684" s="8"/>
      <c r="AR1684" s="5"/>
      <c r="AS1684" s="1"/>
      <c r="AT1684" s="8"/>
      <c r="AU1684" s="1"/>
      <c r="AV1684" s="1"/>
      <c r="AW1684" s="3"/>
      <c r="AX1684" s="3"/>
      <c r="AY1684" s="4"/>
      <c r="AZ1684" s="4"/>
      <c r="BA1684" s="4"/>
      <c r="BB1684" s="1"/>
      <c r="BC1684" s="1"/>
      <c r="BD1684" s="1"/>
      <c r="BE1684" s="1"/>
      <c r="BF1684" s="1"/>
      <c r="BG1684" s="1"/>
      <c r="BH1684" s="1"/>
      <c r="BI1684" s="1"/>
    </row>
    <row r="1685" spans="1:61" x14ac:dyDescent="0.2">
      <c r="A1685" s="125">
        <f t="shared" si="921"/>
        <v>43576</v>
      </c>
      <c r="B1685" s="177">
        <f t="shared" si="906"/>
        <v>258197.1436246573</v>
      </c>
      <c r="C1685" s="3">
        <f t="shared" si="922"/>
        <v>34856614.389328733</v>
      </c>
      <c r="D1685" s="177">
        <f t="shared" si="923"/>
        <v>198048.99083230001</v>
      </c>
      <c r="E1685" s="177">
        <f t="shared" si="924"/>
        <v>18204.36570844</v>
      </c>
      <c r="F1685" s="178">
        <f t="shared" si="907"/>
        <v>179844.62512386002</v>
      </c>
      <c r="G1685" s="179">
        <f t="shared" si="925"/>
        <v>5138.93</v>
      </c>
      <c r="H1685" s="180">
        <f>IF(AND(N1685=1,N1684&gt;1),VLOOKUP(A1684,[1]Plan1!$CW$105:$CY$215,3),H1684)</f>
        <v>5177.47</v>
      </c>
      <c r="I1685" s="181">
        <f t="shared" si="908"/>
        <v>43507</v>
      </c>
      <c r="J1685" s="181">
        <f t="shared" si="926"/>
        <v>43535</v>
      </c>
      <c r="K1685" s="182">
        <f t="shared" si="909"/>
        <v>7.4996156787503487E-3</v>
      </c>
      <c r="L1685" s="213">
        <f t="shared" si="927"/>
        <v>43595</v>
      </c>
      <c r="M1685" s="183">
        <f t="shared" si="928"/>
        <v>20</v>
      </c>
      <c r="N1685" s="183">
        <f t="shared" si="910"/>
        <v>7</v>
      </c>
      <c r="O1685" s="177">
        <f t="shared" si="911"/>
        <v>1.0026184899999999</v>
      </c>
      <c r="P1685" s="184">
        <f t="shared" si="904"/>
        <v>1.00429945</v>
      </c>
      <c r="Q1685" s="184">
        <f t="shared" si="929"/>
        <v>1.2981278083332268</v>
      </c>
      <c r="R1685" s="177">
        <f t="shared" si="903"/>
        <v>1.30152694</v>
      </c>
      <c r="S1685" s="177">
        <f t="shared" si="930"/>
        <v>1.2981278000000001</v>
      </c>
      <c r="T1685" s="177">
        <f t="shared" si="912"/>
        <v>257092.90076135</v>
      </c>
      <c r="U1685" s="177">
        <f t="shared" si="913"/>
        <v>5427.2274990526594</v>
      </c>
      <c r="V1685" s="177">
        <f t="shared" si="914"/>
        <v>54227.99948904464</v>
      </c>
      <c r="W1685" s="177">
        <f t="shared" si="915"/>
        <v>257704.21782039729</v>
      </c>
      <c r="X1685" s="185">
        <f t="shared" si="916"/>
        <v>0</v>
      </c>
      <c r="Y1685" s="177">
        <f t="shared" si="917"/>
        <v>0</v>
      </c>
      <c r="Z1685" s="186">
        <f t="shared" si="918"/>
        <v>0</v>
      </c>
      <c r="AA1685" s="177">
        <f t="shared" si="931"/>
        <v>0</v>
      </c>
      <c r="AB1685" s="187">
        <f t="shared" si="932"/>
        <v>7.1215000000000001E-2</v>
      </c>
      <c r="AC1685" s="185">
        <f t="shared" si="919"/>
        <v>7</v>
      </c>
      <c r="AD1685" s="185">
        <v>252</v>
      </c>
      <c r="AE1685" s="184">
        <f t="shared" si="902"/>
        <v>1.001912758</v>
      </c>
      <c r="AF1685" s="177">
        <f t="shared" si="905"/>
        <v>491.75650266999997</v>
      </c>
      <c r="AG1685" s="177">
        <f t="shared" si="920"/>
        <v>492.92580426000001</v>
      </c>
      <c r="AH1685" s="188">
        <f t="shared" si="933"/>
        <v>0</v>
      </c>
      <c r="AI1685" s="188"/>
      <c r="AJ1685" s="188"/>
      <c r="AK1685" s="188"/>
      <c r="AL1685" s="8"/>
      <c r="AM1685" s="8"/>
      <c r="AN1685" s="8"/>
      <c r="AO1685" s="8"/>
      <c r="AP1685" s="8"/>
      <c r="AQ1685" s="8"/>
      <c r="AR1685" s="5"/>
      <c r="AS1685" s="1"/>
      <c r="AT1685" s="8"/>
      <c r="AU1685" s="1"/>
      <c r="AV1685" s="1"/>
      <c r="AW1685" s="3"/>
      <c r="AX1685" s="3"/>
      <c r="AY1685" s="4"/>
      <c r="AZ1685" s="4"/>
      <c r="BA1685" s="4"/>
      <c r="BB1685" s="1"/>
      <c r="BC1685" s="1"/>
      <c r="BD1685" s="1"/>
      <c r="BE1685" s="1"/>
      <c r="BF1685" s="1"/>
      <c r="BG1685" s="1"/>
      <c r="BH1685" s="1"/>
      <c r="BI1685" s="1"/>
    </row>
    <row r="1686" spans="1:61" x14ac:dyDescent="0.2">
      <c r="A1686" s="125">
        <f t="shared" si="921"/>
        <v>43577</v>
      </c>
      <c r="B1686" s="177">
        <f t="shared" si="906"/>
        <v>258197.1436246573</v>
      </c>
      <c r="C1686" s="3">
        <f t="shared" si="922"/>
        <v>34856614.389328733</v>
      </c>
      <c r="D1686" s="177">
        <f t="shared" si="923"/>
        <v>198048.99083230001</v>
      </c>
      <c r="E1686" s="177">
        <f t="shared" si="924"/>
        <v>18204.36570844</v>
      </c>
      <c r="F1686" s="178">
        <f t="shared" si="907"/>
        <v>179844.62512386002</v>
      </c>
      <c r="G1686" s="179">
        <f t="shared" si="925"/>
        <v>5138.93</v>
      </c>
      <c r="H1686" s="180">
        <f>IF(AND(N1686=1,N1685&gt;1),VLOOKUP(A1685,[1]Plan1!$CW$105:$CY$215,3),H1685)</f>
        <v>5177.47</v>
      </c>
      <c r="I1686" s="181">
        <f t="shared" si="908"/>
        <v>43507</v>
      </c>
      <c r="J1686" s="181">
        <f t="shared" si="926"/>
        <v>43535</v>
      </c>
      <c r="K1686" s="182">
        <f t="shared" si="909"/>
        <v>7.4996156787503487E-3</v>
      </c>
      <c r="L1686" s="213">
        <f t="shared" si="927"/>
        <v>43595</v>
      </c>
      <c r="M1686" s="183">
        <f t="shared" si="928"/>
        <v>20</v>
      </c>
      <c r="N1686" s="183">
        <f t="shared" si="910"/>
        <v>7</v>
      </c>
      <c r="O1686" s="177">
        <f t="shared" si="911"/>
        <v>1.0026184899999999</v>
      </c>
      <c r="P1686" s="184">
        <f t="shared" si="904"/>
        <v>1.00429945</v>
      </c>
      <c r="Q1686" s="184">
        <f t="shared" si="929"/>
        <v>1.2981278083332268</v>
      </c>
      <c r="R1686" s="177">
        <f t="shared" si="903"/>
        <v>1.30152694</v>
      </c>
      <c r="S1686" s="177">
        <f t="shared" si="930"/>
        <v>1.2981278000000001</v>
      </c>
      <c r="T1686" s="177">
        <f t="shared" si="912"/>
        <v>257092.90076135</v>
      </c>
      <c r="U1686" s="177">
        <f t="shared" si="913"/>
        <v>5427.2274990526594</v>
      </c>
      <c r="V1686" s="177">
        <f t="shared" si="914"/>
        <v>54227.99948904464</v>
      </c>
      <c r="W1686" s="177">
        <f t="shared" si="915"/>
        <v>257704.21782039729</v>
      </c>
      <c r="X1686" s="185">
        <f t="shared" si="916"/>
        <v>0</v>
      </c>
      <c r="Y1686" s="177">
        <f t="shared" si="917"/>
        <v>0</v>
      </c>
      <c r="Z1686" s="186">
        <f t="shared" si="918"/>
        <v>0</v>
      </c>
      <c r="AA1686" s="177">
        <f t="shared" si="931"/>
        <v>0</v>
      </c>
      <c r="AB1686" s="187">
        <f t="shared" si="932"/>
        <v>7.1215000000000001E-2</v>
      </c>
      <c r="AC1686" s="185">
        <f t="shared" si="919"/>
        <v>7</v>
      </c>
      <c r="AD1686" s="185">
        <v>252</v>
      </c>
      <c r="AE1686" s="184">
        <f t="shared" si="902"/>
        <v>1.001912758</v>
      </c>
      <c r="AF1686" s="177">
        <f t="shared" si="905"/>
        <v>491.75650266999997</v>
      </c>
      <c r="AG1686" s="177">
        <f t="shared" si="920"/>
        <v>492.92580426000001</v>
      </c>
      <c r="AH1686" s="188">
        <f t="shared" si="933"/>
        <v>0</v>
      </c>
      <c r="AI1686" s="188"/>
      <c r="AJ1686" s="188"/>
      <c r="AK1686" s="188"/>
      <c r="AL1686" s="8"/>
      <c r="AM1686" s="8"/>
      <c r="AN1686" s="8"/>
      <c r="AO1686" s="8"/>
      <c r="AP1686" s="8"/>
      <c r="AQ1686" s="8"/>
      <c r="AR1686" s="5"/>
      <c r="AS1686" s="1"/>
      <c r="AT1686" s="8"/>
      <c r="AU1686" s="1"/>
      <c r="AV1686" s="1"/>
      <c r="AW1686" s="3"/>
      <c r="AX1686" s="3"/>
      <c r="AY1686" s="4"/>
      <c r="AZ1686" s="4"/>
      <c r="BA1686" s="4"/>
      <c r="BB1686" s="1"/>
      <c r="BC1686" s="1"/>
      <c r="BD1686" s="1"/>
      <c r="BE1686" s="1"/>
      <c r="BF1686" s="1"/>
      <c r="BG1686" s="1"/>
      <c r="BH1686" s="1"/>
      <c r="BI1686" s="1"/>
    </row>
    <row r="1687" spans="1:61" x14ac:dyDescent="0.2">
      <c r="A1687" s="125">
        <f t="shared" si="921"/>
        <v>43578</v>
      </c>
      <c r="B1687" s="177">
        <f t="shared" si="906"/>
        <v>258355.29187048753</v>
      </c>
      <c r="C1687" s="3">
        <f t="shared" si="922"/>
        <v>34877964.402515814</v>
      </c>
      <c r="D1687" s="177">
        <f t="shared" si="923"/>
        <v>198048.99083230001</v>
      </c>
      <c r="E1687" s="177">
        <f t="shared" si="924"/>
        <v>18204.36570844</v>
      </c>
      <c r="F1687" s="178">
        <f t="shared" si="907"/>
        <v>179844.62512386002</v>
      </c>
      <c r="G1687" s="179">
        <f t="shared" si="925"/>
        <v>5138.93</v>
      </c>
      <c r="H1687" s="180">
        <f>IF(AND(N1687=1,N1686&gt;1),VLOOKUP(A1686,[1]Plan1!$CW$105:$CY$215,3),H1686)</f>
        <v>5177.47</v>
      </c>
      <c r="I1687" s="181">
        <f t="shared" si="908"/>
        <v>43507</v>
      </c>
      <c r="J1687" s="181">
        <f t="shared" si="926"/>
        <v>43535</v>
      </c>
      <c r="K1687" s="182">
        <f t="shared" si="909"/>
        <v>7.4996156787503487E-3</v>
      </c>
      <c r="L1687" s="213">
        <f t="shared" si="927"/>
        <v>43595</v>
      </c>
      <c r="M1687" s="183">
        <f t="shared" si="928"/>
        <v>20</v>
      </c>
      <c r="N1687" s="183">
        <f t="shared" si="910"/>
        <v>8</v>
      </c>
      <c r="O1687" s="177">
        <f t="shared" si="911"/>
        <v>1.00299312</v>
      </c>
      <c r="P1687" s="184">
        <f t="shared" si="904"/>
        <v>1.00429945</v>
      </c>
      <c r="Q1687" s="184">
        <f t="shared" si="929"/>
        <v>1.2981278083332268</v>
      </c>
      <c r="R1687" s="177">
        <f t="shared" si="903"/>
        <v>1.3020132600000001</v>
      </c>
      <c r="S1687" s="177">
        <f t="shared" si="930"/>
        <v>1.2981278000000001</v>
      </c>
      <c r="T1687" s="177">
        <f t="shared" si="912"/>
        <v>257092.90076135</v>
      </c>
      <c r="U1687" s="177">
        <f t="shared" si="913"/>
        <v>5427.2274990526594</v>
      </c>
      <c r="V1687" s="177">
        <f t="shared" si="914"/>
        <v>54315.461527134881</v>
      </c>
      <c r="W1687" s="177">
        <f t="shared" si="915"/>
        <v>257791.67985848754</v>
      </c>
      <c r="X1687" s="185">
        <f t="shared" si="916"/>
        <v>0</v>
      </c>
      <c r="Y1687" s="177">
        <f t="shared" si="917"/>
        <v>0</v>
      </c>
      <c r="Z1687" s="186">
        <f t="shared" si="918"/>
        <v>0</v>
      </c>
      <c r="AA1687" s="177">
        <f t="shared" si="931"/>
        <v>0</v>
      </c>
      <c r="AB1687" s="187">
        <f t="shared" si="932"/>
        <v>7.1215000000000001E-2</v>
      </c>
      <c r="AC1687" s="185">
        <f t="shared" si="919"/>
        <v>8</v>
      </c>
      <c r="AD1687" s="185">
        <v>252</v>
      </c>
      <c r="AE1687" s="184">
        <f t="shared" si="902"/>
        <v>1.002186308</v>
      </c>
      <c r="AF1687" s="177">
        <f t="shared" si="905"/>
        <v>562.08426567000004</v>
      </c>
      <c r="AG1687" s="177">
        <f t="shared" si="920"/>
        <v>563.61201200000005</v>
      </c>
      <c r="AH1687" s="188">
        <f t="shared" si="933"/>
        <v>0</v>
      </c>
      <c r="AI1687" s="188"/>
      <c r="AJ1687" s="188"/>
      <c r="AK1687" s="188"/>
      <c r="AL1687" s="8"/>
      <c r="AM1687" s="8"/>
      <c r="AN1687" s="8"/>
      <c r="AO1687" s="8"/>
      <c r="AP1687" s="8"/>
      <c r="AQ1687" s="8"/>
      <c r="AR1687" s="5"/>
      <c r="AS1687" s="1"/>
      <c r="AT1687" s="8"/>
      <c r="AU1687" s="1"/>
      <c r="AV1687" s="1"/>
      <c r="AW1687" s="3"/>
      <c r="AX1687" s="3"/>
      <c r="AY1687" s="4"/>
      <c r="AZ1687" s="4"/>
      <c r="BA1687" s="4"/>
      <c r="BB1687" s="1"/>
      <c r="BC1687" s="1"/>
      <c r="BD1687" s="1"/>
      <c r="BE1687" s="1"/>
      <c r="BF1687" s="1"/>
      <c r="BG1687" s="1"/>
      <c r="BH1687" s="1"/>
      <c r="BI1687" s="1"/>
    </row>
    <row r="1688" spans="1:61" x14ac:dyDescent="0.2">
      <c r="A1688" s="125">
        <f t="shared" si="921"/>
        <v>43579</v>
      </c>
      <c r="B1688" s="177">
        <f t="shared" si="906"/>
        <v>258513.53769865402</v>
      </c>
      <c r="C1688" s="3">
        <f t="shared" si="922"/>
        <v>34899327.58931829</v>
      </c>
      <c r="D1688" s="177">
        <f t="shared" si="923"/>
        <v>198048.99083230001</v>
      </c>
      <c r="E1688" s="177">
        <f t="shared" si="924"/>
        <v>18204.36570844</v>
      </c>
      <c r="F1688" s="178">
        <f t="shared" si="907"/>
        <v>179844.62512386002</v>
      </c>
      <c r="G1688" s="179">
        <f t="shared" si="925"/>
        <v>5138.93</v>
      </c>
      <c r="H1688" s="180">
        <f>IF(AND(N1688=1,N1687&gt;1),VLOOKUP(A1687,[1]Plan1!$CW$105:$CY$215,3),H1687)</f>
        <v>5177.47</v>
      </c>
      <c r="I1688" s="181">
        <f t="shared" si="908"/>
        <v>43507</v>
      </c>
      <c r="J1688" s="181">
        <f t="shared" si="926"/>
        <v>43535</v>
      </c>
      <c r="K1688" s="182">
        <f t="shared" si="909"/>
        <v>7.4996156787503487E-3</v>
      </c>
      <c r="L1688" s="213">
        <f t="shared" si="927"/>
        <v>43595</v>
      </c>
      <c r="M1688" s="183">
        <f t="shared" si="928"/>
        <v>20</v>
      </c>
      <c r="N1688" s="183">
        <f t="shared" si="910"/>
        <v>9</v>
      </c>
      <c r="O1688" s="177">
        <f t="shared" si="911"/>
        <v>1.00336789</v>
      </c>
      <c r="P1688" s="184">
        <f t="shared" si="904"/>
        <v>1.00429945</v>
      </c>
      <c r="Q1688" s="184">
        <f t="shared" si="929"/>
        <v>1.2981278083332268</v>
      </c>
      <c r="R1688" s="177">
        <f t="shared" si="903"/>
        <v>1.30249975</v>
      </c>
      <c r="S1688" s="177">
        <f t="shared" si="930"/>
        <v>1.2981278000000001</v>
      </c>
      <c r="T1688" s="177">
        <f t="shared" si="912"/>
        <v>257092.90076135</v>
      </c>
      <c r="U1688" s="177">
        <f t="shared" si="913"/>
        <v>5427.2274990526594</v>
      </c>
      <c r="V1688" s="177">
        <f t="shared" si="914"/>
        <v>54402.954138811365</v>
      </c>
      <c r="W1688" s="177">
        <f t="shared" si="915"/>
        <v>257879.17247016402</v>
      </c>
      <c r="X1688" s="185">
        <f t="shared" si="916"/>
        <v>0</v>
      </c>
      <c r="Y1688" s="177">
        <f t="shared" si="917"/>
        <v>0</v>
      </c>
      <c r="Z1688" s="186">
        <f t="shared" si="918"/>
        <v>0</v>
      </c>
      <c r="AA1688" s="177">
        <f t="shared" si="931"/>
        <v>0</v>
      </c>
      <c r="AB1688" s="187">
        <f t="shared" si="932"/>
        <v>7.1215000000000001E-2</v>
      </c>
      <c r="AC1688" s="185">
        <f t="shared" si="919"/>
        <v>9</v>
      </c>
      <c r="AD1688" s="185">
        <v>252</v>
      </c>
      <c r="AE1688" s="184">
        <f t="shared" si="902"/>
        <v>1.0024599320000001</v>
      </c>
      <c r="AF1688" s="177">
        <f t="shared" si="905"/>
        <v>632.43105355</v>
      </c>
      <c r="AG1688" s="177">
        <f t="shared" si="920"/>
        <v>634.36522849000005</v>
      </c>
      <c r="AH1688" s="188">
        <f t="shared" si="933"/>
        <v>0</v>
      </c>
      <c r="AI1688" s="188"/>
      <c r="AJ1688" s="188"/>
      <c r="AK1688" s="188"/>
      <c r="AL1688" s="8"/>
      <c r="AM1688" s="8"/>
      <c r="AN1688" s="8"/>
      <c r="AO1688" s="8"/>
      <c r="AP1688" s="8"/>
      <c r="AQ1688" s="8"/>
      <c r="AR1688" s="5"/>
      <c r="AS1688" s="1"/>
      <c r="AT1688" s="8"/>
      <c r="AU1688" s="1"/>
      <c r="AV1688" s="1"/>
      <c r="AW1688" s="3"/>
      <c r="AX1688" s="3"/>
      <c r="AY1688" s="4"/>
      <c r="AZ1688" s="4"/>
      <c r="BA1688" s="4"/>
      <c r="BB1688" s="1"/>
      <c r="BC1688" s="1"/>
      <c r="BD1688" s="1"/>
      <c r="BE1688" s="1"/>
      <c r="BF1688" s="1"/>
      <c r="BG1688" s="1"/>
      <c r="BH1688" s="1"/>
      <c r="BI1688" s="1"/>
    </row>
    <row r="1689" spans="1:61" x14ac:dyDescent="0.2">
      <c r="A1689" s="125">
        <f t="shared" si="921"/>
        <v>43580</v>
      </c>
      <c r="B1689" s="177">
        <f t="shared" si="906"/>
        <v>258671.88682172558</v>
      </c>
      <c r="C1689" s="3">
        <f t="shared" si="922"/>
        <v>34920704.720932953</v>
      </c>
      <c r="D1689" s="177">
        <f t="shared" si="923"/>
        <v>198048.99083230001</v>
      </c>
      <c r="E1689" s="177">
        <f t="shared" si="924"/>
        <v>18204.36570844</v>
      </c>
      <c r="F1689" s="178">
        <f t="shared" si="907"/>
        <v>179844.62512386002</v>
      </c>
      <c r="G1689" s="179">
        <f t="shared" si="925"/>
        <v>5138.93</v>
      </c>
      <c r="H1689" s="180">
        <f>IF(AND(N1689=1,N1688&gt;1),VLOOKUP(A1688,[1]Plan1!$CW$105:$CY$215,3),H1688)</f>
        <v>5177.47</v>
      </c>
      <c r="I1689" s="181">
        <f t="shared" si="908"/>
        <v>43507</v>
      </c>
      <c r="J1689" s="181">
        <f t="shared" si="926"/>
        <v>43535</v>
      </c>
      <c r="K1689" s="182">
        <f t="shared" si="909"/>
        <v>7.4996156787503487E-3</v>
      </c>
      <c r="L1689" s="213">
        <f t="shared" si="927"/>
        <v>43595</v>
      </c>
      <c r="M1689" s="183">
        <f t="shared" si="928"/>
        <v>20</v>
      </c>
      <c r="N1689" s="183">
        <f t="shared" si="910"/>
        <v>10</v>
      </c>
      <c r="O1689" s="177">
        <f t="shared" si="911"/>
        <v>1.0037427999999999</v>
      </c>
      <c r="P1689" s="184">
        <f t="shared" si="904"/>
        <v>1.00429945</v>
      </c>
      <c r="Q1689" s="184">
        <f t="shared" si="929"/>
        <v>1.2981278083332268</v>
      </c>
      <c r="R1689" s="177">
        <f t="shared" si="903"/>
        <v>1.30298644</v>
      </c>
      <c r="S1689" s="177">
        <f t="shared" si="930"/>
        <v>1.2981278000000001</v>
      </c>
      <c r="T1689" s="177">
        <f t="shared" si="912"/>
        <v>257092.90076135</v>
      </c>
      <c r="U1689" s="177">
        <f t="shared" si="913"/>
        <v>5427.2274990526594</v>
      </c>
      <c r="V1689" s="177">
        <f t="shared" si="914"/>
        <v>54490.482719412903</v>
      </c>
      <c r="W1689" s="177">
        <f t="shared" si="915"/>
        <v>257966.70105076558</v>
      </c>
      <c r="X1689" s="185">
        <f t="shared" si="916"/>
        <v>0</v>
      </c>
      <c r="Y1689" s="177">
        <f t="shared" si="917"/>
        <v>0</v>
      </c>
      <c r="Z1689" s="186">
        <f t="shared" si="918"/>
        <v>0</v>
      </c>
      <c r="AA1689" s="177">
        <f t="shared" si="931"/>
        <v>0</v>
      </c>
      <c r="AB1689" s="187">
        <f t="shared" si="932"/>
        <v>7.1215000000000001E-2</v>
      </c>
      <c r="AC1689" s="185">
        <f t="shared" si="919"/>
        <v>10</v>
      </c>
      <c r="AD1689" s="185">
        <v>252</v>
      </c>
      <c r="AE1689" s="184">
        <f t="shared" si="902"/>
        <v>1.0027336309999999</v>
      </c>
      <c r="AF1689" s="177">
        <f t="shared" si="905"/>
        <v>702.79712340000003</v>
      </c>
      <c r="AG1689" s="177">
        <f t="shared" si="920"/>
        <v>705.18577096000001</v>
      </c>
      <c r="AH1689" s="188">
        <f t="shared" si="933"/>
        <v>0</v>
      </c>
      <c r="AI1689" s="188"/>
      <c r="AJ1689" s="188"/>
      <c r="AK1689" s="188"/>
      <c r="AL1689" s="8"/>
      <c r="AM1689" s="8"/>
      <c r="AN1689" s="8"/>
      <c r="AO1689" s="8"/>
      <c r="AP1689" s="8"/>
      <c r="AQ1689" s="8"/>
      <c r="AR1689" s="5"/>
      <c r="AS1689" s="1"/>
      <c r="AT1689" s="8"/>
      <c r="AU1689" s="1"/>
      <c r="AV1689" s="1"/>
      <c r="AW1689" s="3"/>
      <c r="AX1689" s="3"/>
      <c r="AY1689" s="4"/>
      <c r="AZ1689" s="4"/>
      <c r="BA1689" s="4"/>
      <c r="BB1689" s="1"/>
      <c r="BC1689" s="1"/>
      <c r="BD1689" s="1"/>
      <c r="BE1689" s="1"/>
      <c r="BF1689" s="1"/>
      <c r="BG1689" s="1"/>
      <c r="BH1689" s="1"/>
      <c r="BI1689" s="1"/>
    </row>
    <row r="1690" spans="1:61" x14ac:dyDescent="0.2">
      <c r="A1690" s="125">
        <f t="shared" si="921"/>
        <v>43581</v>
      </c>
      <c r="B1690" s="177">
        <f t="shared" si="906"/>
        <v>258830.33387736339</v>
      </c>
      <c r="C1690" s="3">
        <f t="shared" si="922"/>
        <v>34942095.073444061</v>
      </c>
      <c r="D1690" s="177">
        <f t="shared" si="923"/>
        <v>198048.99083230001</v>
      </c>
      <c r="E1690" s="177">
        <f t="shared" si="924"/>
        <v>18204.36570844</v>
      </c>
      <c r="F1690" s="178">
        <f t="shared" si="907"/>
        <v>179844.62512386002</v>
      </c>
      <c r="G1690" s="179">
        <f t="shared" si="925"/>
        <v>5138.93</v>
      </c>
      <c r="H1690" s="180">
        <f>IF(AND(N1690=1,N1689&gt;1),VLOOKUP(A1689,[1]Plan1!$CW$105:$CY$215,3),H1689)</f>
        <v>5177.47</v>
      </c>
      <c r="I1690" s="181">
        <f t="shared" si="908"/>
        <v>43507</v>
      </c>
      <c r="J1690" s="181">
        <f t="shared" si="926"/>
        <v>43535</v>
      </c>
      <c r="K1690" s="182">
        <f t="shared" si="909"/>
        <v>7.4996156787503487E-3</v>
      </c>
      <c r="L1690" s="213">
        <f t="shared" si="927"/>
        <v>43595</v>
      </c>
      <c r="M1690" s="183">
        <f t="shared" si="928"/>
        <v>20</v>
      </c>
      <c r="N1690" s="183">
        <f t="shared" si="910"/>
        <v>11</v>
      </c>
      <c r="O1690" s="177">
        <f t="shared" si="911"/>
        <v>1.0041178500000001</v>
      </c>
      <c r="P1690" s="184">
        <f t="shared" si="904"/>
        <v>1.00429945</v>
      </c>
      <c r="Q1690" s="184">
        <f t="shared" si="929"/>
        <v>1.2981278083332268</v>
      </c>
      <c r="R1690" s="177">
        <f t="shared" si="903"/>
        <v>1.3034733000000001</v>
      </c>
      <c r="S1690" s="177">
        <f t="shared" si="930"/>
        <v>1.2981278000000001</v>
      </c>
      <c r="T1690" s="177">
        <f t="shared" si="912"/>
        <v>257092.90076135</v>
      </c>
      <c r="U1690" s="177">
        <f t="shared" si="913"/>
        <v>5427.2274990526594</v>
      </c>
      <c r="V1690" s="177">
        <f t="shared" si="914"/>
        <v>54578.04187360072</v>
      </c>
      <c r="W1690" s="177">
        <f t="shared" si="915"/>
        <v>258054.26020495337</v>
      </c>
      <c r="X1690" s="185">
        <f t="shared" si="916"/>
        <v>0</v>
      </c>
      <c r="Y1690" s="177">
        <f t="shared" si="917"/>
        <v>0</v>
      </c>
      <c r="Z1690" s="186">
        <f t="shared" si="918"/>
        <v>0</v>
      </c>
      <c r="AA1690" s="177">
        <f t="shared" si="931"/>
        <v>0</v>
      </c>
      <c r="AB1690" s="187">
        <f t="shared" si="932"/>
        <v>7.1215000000000001E-2</v>
      </c>
      <c r="AC1690" s="185">
        <f t="shared" si="919"/>
        <v>11</v>
      </c>
      <c r="AD1690" s="185">
        <v>252</v>
      </c>
      <c r="AE1690" s="184">
        <f t="shared" si="902"/>
        <v>1.003007405</v>
      </c>
      <c r="AF1690" s="177">
        <f t="shared" si="905"/>
        <v>773.18247521000001</v>
      </c>
      <c r="AG1690" s="177">
        <f t="shared" si="920"/>
        <v>776.07367240999997</v>
      </c>
      <c r="AH1690" s="188">
        <f t="shared" si="933"/>
        <v>0</v>
      </c>
      <c r="AI1690" s="188"/>
      <c r="AJ1690" s="188"/>
      <c r="AK1690" s="188"/>
      <c r="AL1690" s="8"/>
      <c r="AM1690" s="8"/>
      <c r="AN1690" s="8"/>
      <c r="AO1690" s="8"/>
      <c r="AP1690" s="8"/>
      <c r="AQ1690" s="8"/>
      <c r="AR1690" s="5"/>
      <c r="AS1690" s="1"/>
      <c r="AT1690" s="8"/>
      <c r="AU1690" s="1"/>
      <c r="AV1690" s="1"/>
      <c r="AW1690" s="3"/>
      <c r="AX1690" s="3"/>
      <c r="AY1690" s="4"/>
      <c r="AZ1690" s="4"/>
      <c r="BA1690" s="4"/>
      <c r="BB1690" s="1"/>
      <c r="BC1690" s="1"/>
      <c r="BD1690" s="1"/>
      <c r="BE1690" s="1"/>
      <c r="BF1690" s="1"/>
      <c r="BG1690" s="1"/>
      <c r="BH1690" s="1"/>
      <c r="BI1690" s="1"/>
    </row>
    <row r="1691" spans="1:61" x14ac:dyDescent="0.2">
      <c r="A1691" s="125">
        <f t="shared" si="921"/>
        <v>43582</v>
      </c>
      <c r="B1691" s="177">
        <f t="shared" si="906"/>
        <v>258988.88045658369</v>
      </c>
      <c r="C1691" s="3">
        <f t="shared" si="922"/>
        <v>34963498.861638799</v>
      </c>
      <c r="D1691" s="177">
        <f t="shared" si="923"/>
        <v>198048.99083230001</v>
      </c>
      <c r="E1691" s="177">
        <f t="shared" si="924"/>
        <v>18204.36570844</v>
      </c>
      <c r="F1691" s="178">
        <f t="shared" si="907"/>
        <v>179844.62512386002</v>
      </c>
      <c r="G1691" s="179">
        <f t="shared" si="925"/>
        <v>5138.93</v>
      </c>
      <c r="H1691" s="180">
        <f>IF(AND(N1691=1,N1690&gt;1),VLOOKUP(A1690,[1]Plan1!$CW$105:$CY$215,3),H1690)</f>
        <v>5177.47</v>
      </c>
      <c r="I1691" s="181">
        <f t="shared" si="908"/>
        <v>43507</v>
      </c>
      <c r="J1691" s="181">
        <f t="shared" si="926"/>
        <v>43535</v>
      </c>
      <c r="K1691" s="182">
        <f t="shared" si="909"/>
        <v>7.4996156787503487E-3</v>
      </c>
      <c r="L1691" s="213">
        <f t="shared" si="927"/>
        <v>43595</v>
      </c>
      <c r="M1691" s="183">
        <f t="shared" si="928"/>
        <v>20</v>
      </c>
      <c r="N1691" s="183">
        <f t="shared" si="910"/>
        <v>12</v>
      </c>
      <c r="O1691" s="177">
        <f t="shared" si="911"/>
        <v>1.0044930400000001</v>
      </c>
      <c r="P1691" s="184">
        <f t="shared" si="904"/>
        <v>1.00429945</v>
      </c>
      <c r="Q1691" s="184">
        <f t="shared" si="929"/>
        <v>1.2981278083332268</v>
      </c>
      <c r="R1691" s="177">
        <f t="shared" si="903"/>
        <v>1.3039603399999999</v>
      </c>
      <c r="S1691" s="177">
        <f t="shared" si="930"/>
        <v>1.2981278000000001</v>
      </c>
      <c r="T1691" s="177">
        <f t="shared" si="912"/>
        <v>257092.90076135</v>
      </c>
      <c r="U1691" s="177">
        <f t="shared" si="913"/>
        <v>5427.2274990526594</v>
      </c>
      <c r="V1691" s="177">
        <f t="shared" si="914"/>
        <v>54665.633399821025</v>
      </c>
      <c r="W1691" s="177">
        <f t="shared" si="915"/>
        <v>258141.85173117369</v>
      </c>
      <c r="X1691" s="185">
        <f t="shared" si="916"/>
        <v>0</v>
      </c>
      <c r="Y1691" s="177">
        <f t="shared" si="917"/>
        <v>0</v>
      </c>
      <c r="Z1691" s="186">
        <f t="shared" si="918"/>
        <v>0</v>
      </c>
      <c r="AA1691" s="177">
        <f t="shared" si="931"/>
        <v>0</v>
      </c>
      <c r="AB1691" s="187">
        <f t="shared" si="932"/>
        <v>7.1215000000000001E-2</v>
      </c>
      <c r="AC1691" s="185">
        <f t="shared" si="919"/>
        <v>12</v>
      </c>
      <c r="AD1691" s="185">
        <v>252</v>
      </c>
      <c r="AE1691" s="184">
        <f t="shared" si="902"/>
        <v>1.0032812529999999</v>
      </c>
      <c r="AF1691" s="177">
        <f t="shared" si="905"/>
        <v>843.58685190000006</v>
      </c>
      <c r="AG1691" s="177">
        <f t="shared" si="920"/>
        <v>847.02872540999999</v>
      </c>
      <c r="AH1691" s="188">
        <f t="shared" si="933"/>
        <v>0</v>
      </c>
      <c r="AI1691" s="188"/>
      <c r="AJ1691" s="188"/>
      <c r="AK1691" s="188"/>
      <c r="AL1691" s="8"/>
      <c r="AM1691" s="8"/>
      <c r="AN1691" s="8"/>
      <c r="AO1691" s="8"/>
      <c r="AP1691" s="8"/>
      <c r="AQ1691" s="8"/>
      <c r="AR1691" s="5"/>
      <c r="AS1691" s="1"/>
      <c r="AT1691" s="8"/>
      <c r="AU1691" s="1"/>
      <c r="AV1691" s="1"/>
      <c r="AW1691" s="3"/>
      <c r="AX1691" s="3"/>
      <c r="AY1691" s="4"/>
      <c r="AZ1691" s="4"/>
      <c r="BA1691" s="4"/>
      <c r="BB1691" s="1"/>
      <c r="BC1691" s="1"/>
      <c r="BD1691" s="1"/>
      <c r="BE1691" s="1"/>
      <c r="BF1691" s="1"/>
      <c r="BG1691" s="1"/>
      <c r="BH1691" s="1"/>
      <c r="BI1691" s="1"/>
    </row>
    <row r="1692" spans="1:61" x14ac:dyDescent="0.2">
      <c r="A1692" s="125">
        <f t="shared" si="921"/>
        <v>43583</v>
      </c>
      <c r="B1692" s="177">
        <f t="shared" si="906"/>
        <v>258988.88045658369</v>
      </c>
      <c r="C1692" s="3">
        <f t="shared" si="922"/>
        <v>34963498.861638799</v>
      </c>
      <c r="D1692" s="177">
        <f t="shared" si="923"/>
        <v>198048.99083230001</v>
      </c>
      <c r="E1692" s="177">
        <f t="shared" si="924"/>
        <v>18204.36570844</v>
      </c>
      <c r="F1692" s="178">
        <f t="shared" si="907"/>
        <v>179844.62512386002</v>
      </c>
      <c r="G1692" s="179">
        <f t="shared" si="925"/>
        <v>5138.93</v>
      </c>
      <c r="H1692" s="180">
        <f>IF(AND(N1692=1,N1691&gt;1),VLOOKUP(A1691,[1]Plan1!$CW$105:$CY$215,3),H1691)</f>
        <v>5177.47</v>
      </c>
      <c r="I1692" s="181">
        <f t="shared" si="908"/>
        <v>43507</v>
      </c>
      <c r="J1692" s="181">
        <f t="shared" si="926"/>
        <v>43535</v>
      </c>
      <c r="K1692" s="182">
        <f t="shared" si="909"/>
        <v>7.4996156787503487E-3</v>
      </c>
      <c r="L1692" s="213">
        <f t="shared" si="927"/>
        <v>43595</v>
      </c>
      <c r="M1692" s="183">
        <f t="shared" si="928"/>
        <v>20</v>
      </c>
      <c r="N1692" s="183">
        <f t="shared" si="910"/>
        <v>12</v>
      </c>
      <c r="O1692" s="177">
        <f t="shared" si="911"/>
        <v>1.0044930400000001</v>
      </c>
      <c r="P1692" s="184">
        <f t="shared" si="904"/>
        <v>1.00429945</v>
      </c>
      <c r="Q1692" s="184">
        <f t="shared" si="929"/>
        <v>1.2981278083332268</v>
      </c>
      <c r="R1692" s="177">
        <f t="shared" si="903"/>
        <v>1.3039603399999999</v>
      </c>
      <c r="S1692" s="177">
        <f t="shared" si="930"/>
        <v>1.2981278000000001</v>
      </c>
      <c r="T1692" s="177">
        <f t="shared" si="912"/>
        <v>257092.90076135</v>
      </c>
      <c r="U1692" s="177">
        <f t="shared" si="913"/>
        <v>5427.2274990526594</v>
      </c>
      <c r="V1692" s="177">
        <f t="shared" si="914"/>
        <v>54665.633399821025</v>
      </c>
      <c r="W1692" s="177">
        <f t="shared" si="915"/>
        <v>258141.85173117369</v>
      </c>
      <c r="X1692" s="185">
        <f t="shared" si="916"/>
        <v>0</v>
      </c>
      <c r="Y1692" s="177">
        <f t="shared" si="917"/>
        <v>0</v>
      </c>
      <c r="Z1692" s="186">
        <f t="shared" si="918"/>
        <v>0</v>
      </c>
      <c r="AA1692" s="177">
        <f t="shared" si="931"/>
        <v>0</v>
      </c>
      <c r="AB1692" s="187">
        <f t="shared" si="932"/>
        <v>7.1215000000000001E-2</v>
      </c>
      <c r="AC1692" s="185">
        <f t="shared" si="919"/>
        <v>12</v>
      </c>
      <c r="AD1692" s="185">
        <v>252</v>
      </c>
      <c r="AE1692" s="184">
        <f t="shared" si="902"/>
        <v>1.0032812529999999</v>
      </c>
      <c r="AF1692" s="177">
        <f t="shared" si="905"/>
        <v>843.58685190000006</v>
      </c>
      <c r="AG1692" s="177">
        <f t="shared" si="920"/>
        <v>847.02872540999999</v>
      </c>
      <c r="AH1692" s="188">
        <f t="shared" si="933"/>
        <v>0</v>
      </c>
      <c r="AI1692" s="188"/>
      <c r="AJ1692" s="188"/>
      <c r="AK1692" s="188"/>
      <c r="AL1692" s="8"/>
      <c r="AM1692" s="8"/>
      <c r="AN1692" s="8"/>
      <c r="AO1692" s="8"/>
      <c r="AP1692" s="8"/>
      <c r="AQ1692" s="8"/>
      <c r="AR1692" s="5"/>
      <c r="AS1692" s="1"/>
      <c r="AT1692" s="8"/>
      <c r="AU1692" s="1"/>
      <c r="AV1692" s="1"/>
      <c r="AW1692" s="3"/>
      <c r="AX1692" s="3"/>
      <c r="AY1692" s="4"/>
      <c r="AZ1692" s="4"/>
      <c r="BA1692" s="4"/>
      <c r="BB1692" s="1"/>
      <c r="BC1692" s="1"/>
      <c r="BD1692" s="1"/>
      <c r="BE1692" s="1"/>
      <c r="BF1692" s="1"/>
      <c r="BG1692" s="1"/>
      <c r="BH1692" s="1"/>
      <c r="BI1692" s="1"/>
    </row>
    <row r="1693" spans="1:61" x14ac:dyDescent="0.2">
      <c r="A1693" s="125">
        <f t="shared" si="921"/>
        <v>43584</v>
      </c>
      <c r="B1693" s="177">
        <f t="shared" si="906"/>
        <v>258988.88045658369</v>
      </c>
      <c r="C1693" s="3">
        <f t="shared" si="922"/>
        <v>34963498.861638799</v>
      </c>
      <c r="D1693" s="177">
        <f t="shared" si="923"/>
        <v>198048.99083230001</v>
      </c>
      <c r="E1693" s="177">
        <f t="shared" si="924"/>
        <v>18204.36570844</v>
      </c>
      <c r="F1693" s="178">
        <f t="shared" si="907"/>
        <v>179844.62512386002</v>
      </c>
      <c r="G1693" s="179">
        <f t="shared" si="925"/>
        <v>5138.93</v>
      </c>
      <c r="H1693" s="180">
        <f>IF(AND(N1693=1,N1692&gt;1),VLOOKUP(A1692,[1]Plan1!$CW$105:$CY$215,3),H1692)</f>
        <v>5177.47</v>
      </c>
      <c r="I1693" s="181">
        <f t="shared" si="908"/>
        <v>43507</v>
      </c>
      <c r="J1693" s="181">
        <f t="shared" si="926"/>
        <v>43535</v>
      </c>
      <c r="K1693" s="182">
        <f t="shared" si="909"/>
        <v>7.4996156787503487E-3</v>
      </c>
      <c r="L1693" s="213">
        <f t="shared" si="927"/>
        <v>43595</v>
      </c>
      <c r="M1693" s="183">
        <f t="shared" si="928"/>
        <v>20</v>
      </c>
      <c r="N1693" s="183">
        <f t="shared" si="910"/>
        <v>12</v>
      </c>
      <c r="O1693" s="177">
        <f t="shared" si="911"/>
        <v>1.0044930400000001</v>
      </c>
      <c r="P1693" s="184">
        <f t="shared" si="904"/>
        <v>1.00429945</v>
      </c>
      <c r="Q1693" s="184">
        <f t="shared" si="929"/>
        <v>1.2981278083332268</v>
      </c>
      <c r="R1693" s="177">
        <f t="shared" si="903"/>
        <v>1.3039603399999999</v>
      </c>
      <c r="S1693" s="177">
        <f t="shared" si="930"/>
        <v>1.2981278000000001</v>
      </c>
      <c r="T1693" s="177">
        <f t="shared" si="912"/>
        <v>257092.90076135</v>
      </c>
      <c r="U1693" s="177">
        <f t="shared" si="913"/>
        <v>5427.2274990526594</v>
      </c>
      <c r="V1693" s="177">
        <f t="shared" si="914"/>
        <v>54665.633399821025</v>
      </c>
      <c r="W1693" s="177">
        <f t="shared" si="915"/>
        <v>258141.85173117369</v>
      </c>
      <c r="X1693" s="185">
        <f t="shared" si="916"/>
        <v>0</v>
      </c>
      <c r="Y1693" s="177">
        <f t="shared" si="917"/>
        <v>0</v>
      </c>
      <c r="Z1693" s="186">
        <f t="shared" si="918"/>
        <v>0</v>
      </c>
      <c r="AA1693" s="177">
        <f t="shared" si="931"/>
        <v>0</v>
      </c>
      <c r="AB1693" s="187">
        <f t="shared" si="932"/>
        <v>7.1215000000000001E-2</v>
      </c>
      <c r="AC1693" s="185">
        <f t="shared" si="919"/>
        <v>12</v>
      </c>
      <c r="AD1693" s="185">
        <v>252</v>
      </c>
      <c r="AE1693" s="184">
        <f t="shared" si="902"/>
        <v>1.0032812529999999</v>
      </c>
      <c r="AF1693" s="177">
        <f t="shared" si="905"/>
        <v>843.58685190000006</v>
      </c>
      <c r="AG1693" s="177">
        <f t="shared" si="920"/>
        <v>847.02872540999999</v>
      </c>
      <c r="AH1693" s="188">
        <f t="shared" si="933"/>
        <v>0</v>
      </c>
      <c r="AI1693" s="188"/>
      <c r="AJ1693" s="188"/>
      <c r="AK1693" s="188"/>
      <c r="AL1693" s="8"/>
      <c r="AM1693" s="8"/>
      <c r="AN1693" s="8"/>
      <c r="AO1693" s="8"/>
      <c r="AP1693" s="8"/>
      <c r="AQ1693" s="8"/>
      <c r="AR1693" s="5"/>
      <c r="AS1693" s="1"/>
      <c r="AT1693" s="8"/>
      <c r="AU1693" s="1"/>
      <c r="AV1693" s="1"/>
      <c r="AW1693" s="3"/>
      <c r="AX1693" s="3"/>
      <c r="AY1693" s="4"/>
      <c r="AZ1693" s="4"/>
      <c r="BA1693" s="4"/>
      <c r="BB1693" s="1"/>
      <c r="BC1693" s="1"/>
      <c r="BD1693" s="1"/>
      <c r="BE1693" s="1"/>
      <c r="BF1693" s="1"/>
      <c r="BG1693" s="1"/>
      <c r="BH1693" s="1"/>
      <c r="BI1693" s="1"/>
    </row>
    <row r="1694" spans="1:61" x14ac:dyDescent="0.2">
      <c r="A1694" s="125">
        <f t="shared" si="921"/>
        <v>43585</v>
      </c>
      <c r="B1694" s="177">
        <f t="shared" si="906"/>
        <v>259147.52892674279</v>
      </c>
      <c r="C1694" s="3">
        <f t="shared" si="922"/>
        <v>34984916.405110277</v>
      </c>
      <c r="D1694" s="177">
        <f t="shared" si="923"/>
        <v>198048.99083230001</v>
      </c>
      <c r="E1694" s="177">
        <f t="shared" si="924"/>
        <v>18204.36570844</v>
      </c>
      <c r="F1694" s="178">
        <f t="shared" si="907"/>
        <v>179844.62512386002</v>
      </c>
      <c r="G1694" s="179">
        <f t="shared" si="925"/>
        <v>5138.93</v>
      </c>
      <c r="H1694" s="180">
        <f>IF(AND(N1694=1,N1693&gt;1),VLOOKUP(A1693,[1]Plan1!$CW$105:$CY$215,3),H1693)</f>
        <v>5177.47</v>
      </c>
      <c r="I1694" s="181">
        <f t="shared" si="908"/>
        <v>43507</v>
      </c>
      <c r="J1694" s="181">
        <f t="shared" si="926"/>
        <v>43535</v>
      </c>
      <c r="K1694" s="182">
        <f t="shared" si="909"/>
        <v>7.4996156787503487E-3</v>
      </c>
      <c r="L1694" s="213">
        <f t="shared" si="927"/>
        <v>43595</v>
      </c>
      <c r="M1694" s="183">
        <f t="shared" si="928"/>
        <v>20</v>
      </c>
      <c r="N1694" s="183">
        <f t="shared" si="910"/>
        <v>13</v>
      </c>
      <c r="O1694" s="177">
        <f t="shared" si="911"/>
        <v>1.0048683700000001</v>
      </c>
      <c r="P1694" s="184">
        <f t="shared" si="904"/>
        <v>1.00429945</v>
      </c>
      <c r="Q1694" s="184">
        <f t="shared" si="929"/>
        <v>1.2981278083332268</v>
      </c>
      <c r="R1694" s="177">
        <f t="shared" si="903"/>
        <v>1.30444757</v>
      </c>
      <c r="S1694" s="177">
        <f t="shared" si="930"/>
        <v>1.2981278000000001</v>
      </c>
      <c r="T1694" s="177">
        <f t="shared" si="912"/>
        <v>257092.90076135</v>
      </c>
      <c r="U1694" s="177">
        <f t="shared" si="913"/>
        <v>5427.2274990526594</v>
      </c>
      <c r="V1694" s="177">
        <f t="shared" si="914"/>
        <v>54753.259096520131</v>
      </c>
      <c r="W1694" s="177">
        <f t="shared" si="915"/>
        <v>258229.4774278728</v>
      </c>
      <c r="X1694" s="185">
        <f t="shared" si="916"/>
        <v>0</v>
      </c>
      <c r="Y1694" s="177">
        <f t="shared" si="917"/>
        <v>0</v>
      </c>
      <c r="Z1694" s="186">
        <f t="shared" si="918"/>
        <v>0</v>
      </c>
      <c r="AA1694" s="177">
        <f t="shared" si="931"/>
        <v>0</v>
      </c>
      <c r="AB1694" s="187">
        <f t="shared" si="932"/>
        <v>7.1215000000000001E-2</v>
      </c>
      <c r="AC1694" s="185">
        <f t="shared" si="919"/>
        <v>13</v>
      </c>
      <c r="AD1694" s="185">
        <v>252</v>
      </c>
      <c r="AE1694" s="184">
        <f t="shared" si="902"/>
        <v>1.003555177</v>
      </c>
      <c r="AF1694" s="177">
        <f t="shared" si="905"/>
        <v>914.01076765000005</v>
      </c>
      <c r="AG1694" s="177">
        <f t="shared" si="920"/>
        <v>918.05149887000005</v>
      </c>
      <c r="AH1694" s="188">
        <f t="shared" si="933"/>
        <v>0</v>
      </c>
      <c r="AI1694" s="188"/>
      <c r="AJ1694" s="188"/>
      <c r="AK1694" s="188"/>
      <c r="AL1694" s="8"/>
      <c r="AM1694" s="8"/>
      <c r="AN1694" s="8"/>
      <c r="AO1694" s="8"/>
      <c r="AP1694" s="8"/>
      <c r="AQ1694" s="8"/>
      <c r="AR1694" s="5"/>
      <c r="AS1694" s="1"/>
      <c r="AT1694" s="8"/>
      <c r="AU1694" s="1"/>
      <c r="AV1694" s="1"/>
      <c r="AW1694" s="3"/>
      <c r="AX1694" s="3"/>
      <c r="AY1694" s="4"/>
      <c r="AZ1694" s="4"/>
      <c r="BA1694" s="4"/>
      <c r="BB1694" s="1"/>
      <c r="BC1694" s="1"/>
      <c r="BD1694" s="1"/>
      <c r="BE1694" s="1"/>
      <c r="BF1694" s="1"/>
      <c r="BG1694" s="1"/>
      <c r="BH1694" s="1"/>
      <c r="BI1694" s="1"/>
    </row>
    <row r="1695" spans="1:61" x14ac:dyDescent="0.2">
      <c r="A1695" s="125">
        <f t="shared" si="921"/>
        <v>43586</v>
      </c>
      <c r="B1695" s="177">
        <f t="shared" si="906"/>
        <v>259306.27701391443</v>
      </c>
      <c r="C1695" s="3">
        <f t="shared" si="922"/>
        <v>35006347.396878451</v>
      </c>
      <c r="D1695" s="177">
        <f t="shared" si="923"/>
        <v>198048.99083230001</v>
      </c>
      <c r="E1695" s="177">
        <f t="shared" si="924"/>
        <v>18204.36570844</v>
      </c>
      <c r="F1695" s="178">
        <f t="shared" si="907"/>
        <v>179844.62512386002</v>
      </c>
      <c r="G1695" s="179">
        <f t="shared" si="925"/>
        <v>5138.93</v>
      </c>
      <c r="H1695" s="180">
        <f>IF(AND(N1695=1,N1694&gt;1),VLOOKUP(A1694,[1]Plan1!$CW$105:$CY$215,3),H1694)</f>
        <v>5177.47</v>
      </c>
      <c r="I1695" s="181">
        <f t="shared" si="908"/>
        <v>43507</v>
      </c>
      <c r="J1695" s="181">
        <f t="shared" si="926"/>
        <v>43535</v>
      </c>
      <c r="K1695" s="182">
        <f t="shared" si="909"/>
        <v>7.4996156787503487E-3</v>
      </c>
      <c r="L1695" s="213">
        <f t="shared" si="927"/>
        <v>43595</v>
      </c>
      <c r="M1695" s="183">
        <f t="shared" si="928"/>
        <v>20</v>
      </c>
      <c r="N1695" s="183">
        <f t="shared" si="910"/>
        <v>14</v>
      </c>
      <c r="O1695" s="177">
        <f t="shared" si="911"/>
        <v>1.0052438400000001</v>
      </c>
      <c r="P1695" s="184">
        <f t="shared" si="904"/>
        <v>1.00429945</v>
      </c>
      <c r="Q1695" s="184">
        <f t="shared" si="929"/>
        <v>1.2981278083332268</v>
      </c>
      <c r="R1695" s="177">
        <f t="shared" si="903"/>
        <v>1.3049349800000001</v>
      </c>
      <c r="S1695" s="177">
        <f t="shared" si="930"/>
        <v>1.2981278000000001</v>
      </c>
      <c r="T1695" s="177">
        <f t="shared" si="912"/>
        <v>257092.90076135</v>
      </c>
      <c r="U1695" s="177">
        <f t="shared" si="913"/>
        <v>5427.2274990526594</v>
      </c>
      <c r="V1695" s="177">
        <f t="shared" si="914"/>
        <v>54840.917165251769</v>
      </c>
      <c r="W1695" s="177">
        <f t="shared" si="915"/>
        <v>258317.13549660443</v>
      </c>
      <c r="X1695" s="185">
        <f t="shared" si="916"/>
        <v>0</v>
      </c>
      <c r="Y1695" s="177">
        <f t="shared" si="917"/>
        <v>0</v>
      </c>
      <c r="Z1695" s="186">
        <f t="shared" si="918"/>
        <v>0</v>
      </c>
      <c r="AA1695" s="177">
        <f t="shared" si="931"/>
        <v>0</v>
      </c>
      <c r="AB1695" s="187">
        <f t="shared" si="932"/>
        <v>7.1215000000000001E-2</v>
      </c>
      <c r="AC1695" s="185">
        <f t="shared" si="919"/>
        <v>14</v>
      </c>
      <c r="AD1695" s="185">
        <v>252</v>
      </c>
      <c r="AE1695" s="184">
        <f t="shared" ref="AE1695:AE1758" si="934">ROUND((1+AB1695)^TRUNC((AC1695/AD1695),9),9)</f>
        <v>1.0038291749999999</v>
      </c>
      <c r="AF1695" s="177">
        <f t="shared" si="905"/>
        <v>984.45370826999999</v>
      </c>
      <c r="AG1695" s="177">
        <f t="shared" si="920"/>
        <v>989.14151731000004</v>
      </c>
      <c r="AH1695" s="188">
        <f t="shared" si="933"/>
        <v>0</v>
      </c>
      <c r="AI1695" s="188"/>
      <c r="AJ1695" s="188"/>
      <c r="AK1695" s="188"/>
      <c r="AL1695" s="8"/>
      <c r="AM1695" s="8"/>
      <c r="AN1695" s="8"/>
      <c r="AO1695" s="8"/>
      <c r="AP1695" s="8"/>
      <c r="AQ1695" s="8"/>
      <c r="AR1695" s="5"/>
      <c r="AS1695" s="1"/>
      <c r="AT1695" s="8"/>
      <c r="AU1695" s="1"/>
      <c r="AV1695" s="1"/>
      <c r="AW1695" s="3"/>
      <c r="AX1695" s="3"/>
      <c r="AY1695" s="4"/>
      <c r="AZ1695" s="4"/>
      <c r="BA1695" s="4"/>
      <c r="BB1695" s="1"/>
      <c r="BC1695" s="1"/>
      <c r="BD1695" s="1"/>
      <c r="BE1695" s="1"/>
      <c r="BF1695" s="1"/>
      <c r="BG1695" s="1"/>
      <c r="BH1695" s="1"/>
      <c r="BI1695" s="1"/>
    </row>
    <row r="1696" spans="1:61" x14ac:dyDescent="0.2">
      <c r="A1696" s="125">
        <f t="shared" si="921"/>
        <v>43587</v>
      </c>
      <c r="B1696" s="177">
        <f t="shared" si="906"/>
        <v>259306.27701391443</v>
      </c>
      <c r="C1696" s="3">
        <f t="shared" si="922"/>
        <v>35006347.396878451</v>
      </c>
      <c r="D1696" s="177">
        <f t="shared" si="923"/>
        <v>198048.99083230001</v>
      </c>
      <c r="E1696" s="177">
        <f t="shared" si="924"/>
        <v>18204.36570844</v>
      </c>
      <c r="F1696" s="178">
        <f t="shared" si="907"/>
        <v>179844.62512386002</v>
      </c>
      <c r="G1696" s="179">
        <f t="shared" si="925"/>
        <v>5138.93</v>
      </c>
      <c r="H1696" s="180">
        <f>IF(AND(N1696=1,N1695&gt;1),VLOOKUP(A1695,[1]Plan1!$CW$105:$CY$215,3),H1695)</f>
        <v>5177.47</v>
      </c>
      <c r="I1696" s="181">
        <f t="shared" si="908"/>
        <v>43507</v>
      </c>
      <c r="J1696" s="181">
        <f t="shared" si="926"/>
        <v>43535</v>
      </c>
      <c r="K1696" s="182">
        <f t="shared" si="909"/>
        <v>7.4996156787503487E-3</v>
      </c>
      <c r="L1696" s="213">
        <f t="shared" si="927"/>
        <v>43595</v>
      </c>
      <c r="M1696" s="183">
        <f t="shared" si="928"/>
        <v>20</v>
      </c>
      <c r="N1696" s="183">
        <f t="shared" si="910"/>
        <v>14</v>
      </c>
      <c r="O1696" s="177">
        <f t="shared" si="911"/>
        <v>1.0052438400000001</v>
      </c>
      <c r="P1696" s="184">
        <f t="shared" si="904"/>
        <v>1.00429945</v>
      </c>
      <c r="Q1696" s="184">
        <f t="shared" si="929"/>
        <v>1.2981278083332268</v>
      </c>
      <c r="R1696" s="177">
        <f t="shared" si="903"/>
        <v>1.3049349800000001</v>
      </c>
      <c r="S1696" s="177">
        <f t="shared" si="930"/>
        <v>1.2981278000000001</v>
      </c>
      <c r="T1696" s="177">
        <f t="shared" si="912"/>
        <v>257092.90076135</v>
      </c>
      <c r="U1696" s="177">
        <f t="shared" si="913"/>
        <v>5427.2274990526594</v>
      </c>
      <c r="V1696" s="177">
        <f t="shared" si="914"/>
        <v>54840.917165251769</v>
      </c>
      <c r="W1696" s="177">
        <f t="shared" si="915"/>
        <v>258317.13549660443</v>
      </c>
      <c r="X1696" s="185">
        <f t="shared" si="916"/>
        <v>0</v>
      </c>
      <c r="Y1696" s="177">
        <f t="shared" si="917"/>
        <v>0</v>
      </c>
      <c r="Z1696" s="186">
        <f t="shared" si="918"/>
        <v>0</v>
      </c>
      <c r="AA1696" s="177">
        <f t="shared" si="931"/>
        <v>0</v>
      </c>
      <c r="AB1696" s="187">
        <f t="shared" si="932"/>
        <v>7.1215000000000001E-2</v>
      </c>
      <c r="AC1696" s="185">
        <f t="shared" si="919"/>
        <v>14</v>
      </c>
      <c r="AD1696" s="185">
        <v>252</v>
      </c>
      <c r="AE1696" s="184">
        <f t="shared" si="934"/>
        <v>1.0038291749999999</v>
      </c>
      <c r="AF1696" s="177">
        <f t="shared" si="905"/>
        <v>984.45370826999999</v>
      </c>
      <c r="AG1696" s="177">
        <f t="shared" si="920"/>
        <v>989.14151731000004</v>
      </c>
      <c r="AH1696" s="188">
        <f t="shared" si="933"/>
        <v>0</v>
      </c>
      <c r="AI1696" s="188"/>
      <c r="AJ1696" s="188"/>
      <c r="AK1696" s="188"/>
      <c r="AL1696" s="8"/>
      <c r="AM1696" s="8"/>
      <c r="AN1696" s="8"/>
      <c r="AO1696" s="8"/>
      <c r="AP1696" s="8"/>
      <c r="AQ1696" s="8"/>
      <c r="AR1696" s="5"/>
      <c r="AS1696" s="1"/>
      <c r="AT1696" s="8"/>
      <c r="AU1696" s="1"/>
      <c r="AV1696" s="1"/>
      <c r="AW1696" s="3"/>
      <c r="AX1696" s="3"/>
      <c r="AY1696" s="4"/>
      <c r="AZ1696" s="4"/>
      <c r="BA1696" s="4"/>
      <c r="BB1696" s="1"/>
      <c r="BC1696" s="1"/>
      <c r="BD1696" s="1"/>
      <c r="BE1696" s="1"/>
      <c r="BF1696" s="1"/>
      <c r="BG1696" s="1"/>
      <c r="BH1696" s="1"/>
      <c r="BI1696" s="1"/>
    </row>
    <row r="1697" spans="1:61" x14ac:dyDescent="0.2">
      <c r="A1697" s="125">
        <f t="shared" si="921"/>
        <v>43588</v>
      </c>
      <c r="B1697" s="177">
        <f t="shared" si="906"/>
        <v>259465.12502257855</v>
      </c>
      <c r="C1697" s="3">
        <f t="shared" si="922"/>
        <v>35027791.878048107</v>
      </c>
      <c r="D1697" s="177">
        <f t="shared" si="923"/>
        <v>198048.99083230001</v>
      </c>
      <c r="E1697" s="177">
        <f t="shared" si="924"/>
        <v>18204.36570844</v>
      </c>
      <c r="F1697" s="178">
        <f t="shared" si="907"/>
        <v>179844.62512386002</v>
      </c>
      <c r="G1697" s="179">
        <f t="shared" si="925"/>
        <v>5138.93</v>
      </c>
      <c r="H1697" s="180">
        <f>IF(AND(N1697=1,N1696&gt;1),VLOOKUP(A1696,[1]Plan1!$CW$105:$CY$215,3),H1696)</f>
        <v>5177.47</v>
      </c>
      <c r="I1697" s="181">
        <f t="shared" si="908"/>
        <v>43507</v>
      </c>
      <c r="J1697" s="181">
        <f t="shared" si="926"/>
        <v>43535</v>
      </c>
      <c r="K1697" s="182">
        <f t="shared" si="909"/>
        <v>7.4996156787503487E-3</v>
      </c>
      <c r="L1697" s="213">
        <f t="shared" si="927"/>
        <v>43595</v>
      </c>
      <c r="M1697" s="183">
        <f t="shared" si="928"/>
        <v>20</v>
      </c>
      <c r="N1697" s="183">
        <f t="shared" si="910"/>
        <v>15</v>
      </c>
      <c r="O1697" s="177">
        <f t="shared" si="911"/>
        <v>1.00561945</v>
      </c>
      <c r="P1697" s="184">
        <f t="shared" si="904"/>
        <v>1.00429945</v>
      </c>
      <c r="Q1697" s="184">
        <f t="shared" si="929"/>
        <v>1.2981278083332268</v>
      </c>
      <c r="R1697" s="177">
        <f t="shared" si="903"/>
        <v>1.3054225699999999</v>
      </c>
      <c r="S1697" s="177">
        <f t="shared" si="930"/>
        <v>1.2981278000000001</v>
      </c>
      <c r="T1697" s="177">
        <f t="shared" si="912"/>
        <v>257092.90076135</v>
      </c>
      <c r="U1697" s="177">
        <f t="shared" si="913"/>
        <v>5427.2274990526594</v>
      </c>
      <c r="V1697" s="177">
        <f t="shared" si="914"/>
        <v>54928.607606015888</v>
      </c>
      <c r="W1697" s="177">
        <f t="shared" si="915"/>
        <v>258404.82593736856</v>
      </c>
      <c r="X1697" s="185">
        <f t="shared" si="916"/>
        <v>0</v>
      </c>
      <c r="Y1697" s="177">
        <f t="shared" si="917"/>
        <v>0</v>
      </c>
      <c r="Z1697" s="186">
        <f t="shared" si="918"/>
        <v>0</v>
      </c>
      <c r="AA1697" s="177">
        <f t="shared" si="931"/>
        <v>0</v>
      </c>
      <c r="AB1697" s="187">
        <f t="shared" si="932"/>
        <v>7.1215000000000001E-2</v>
      </c>
      <c r="AC1697" s="185">
        <f t="shared" si="919"/>
        <v>15</v>
      </c>
      <c r="AD1697" s="185">
        <v>252</v>
      </c>
      <c r="AE1697" s="184">
        <f t="shared" si="934"/>
        <v>1.0041032480000001</v>
      </c>
      <c r="AF1697" s="177">
        <f t="shared" si="905"/>
        <v>1054.9159308599999</v>
      </c>
      <c r="AG1697" s="177">
        <f t="shared" si="920"/>
        <v>1060.2990852099999</v>
      </c>
      <c r="AH1697" s="188">
        <f t="shared" si="933"/>
        <v>0</v>
      </c>
      <c r="AI1697" s="188"/>
      <c r="AJ1697" s="188"/>
      <c r="AK1697" s="188"/>
      <c r="AL1697" s="8"/>
      <c r="AM1697" s="8"/>
      <c r="AN1697" s="8"/>
      <c r="AO1697" s="8"/>
      <c r="AP1697" s="8"/>
      <c r="AQ1697" s="8"/>
      <c r="AR1697" s="5"/>
      <c r="AS1697" s="1"/>
      <c r="AT1697" s="8"/>
      <c r="AU1697" s="1"/>
      <c r="AV1697" s="1"/>
      <c r="AW1697" s="3"/>
      <c r="AX1697" s="3"/>
      <c r="AY1697" s="4"/>
      <c r="AZ1697" s="4"/>
      <c r="BA1697" s="4"/>
      <c r="BB1697" s="1"/>
      <c r="BC1697" s="1"/>
      <c r="BD1697" s="1"/>
      <c r="BE1697" s="1"/>
      <c r="BF1697" s="1"/>
      <c r="BG1697" s="1"/>
      <c r="BH1697" s="1"/>
      <c r="BI1697" s="1"/>
    </row>
    <row r="1698" spans="1:61" x14ac:dyDescent="0.2">
      <c r="A1698" s="125">
        <f t="shared" si="921"/>
        <v>43589</v>
      </c>
      <c r="B1698" s="177">
        <f t="shared" si="906"/>
        <v>259624.07274059523</v>
      </c>
      <c r="C1698" s="3">
        <f t="shared" si="922"/>
        <v>35049249.819980353</v>
      </c>
      <c r="D1698" s="177">
        <f t="shared" si="923"/>
        <v>198048.99083230001</v>
      </c>
      <c r="E1698" s="177">
        <f t="shared" si="924"/>
        <v>18204.36570844</v>
      </c>
      <c r="F1698" s="178">
        <f t="shared" si="907"/>
        <v>179844.62512386002</v>
      </c>
      <c r="G1698" s="179">
        <f t="shared" si="925"/>
        <v>5138.93</v>
      </c>
      <c r="H1698" s="180">
        <f>IF(AND(N1698=1,N1697&gt;1),VLOOKUP(A1697,[1]Plan1!$CW$105:$CY$215,3),H1697)</f>
        <v>5177.47</v>
      </c>
      <c r="I1698" s="181">
        <f t="shared" si="908"/>
        <v>43507</v>
      </c>
      <c r="J1698" s="181">
        <f t="shared" si="926"/>
        <v>43535</v>
      </c>
      <c r="K1698" s="182">
        <f t="shared" si="909"/>
        <v>7.4996156787503487E-3</v>
      </c>
      <c r="L1698" s="213">
        <f t="shared" si="927"/>
        <v>43595</v>
      </c>
      <c r="M1698" s="183">
        <f t="shared" si="928"/>
        <v>20</v>
      </c>
      <c r="N1698" s="183">
        <f t="shared" si="910"/>
        <v>16</v>
      </c>
      <c r="O1698" s="177">
        <f t="shared" si="911"/>
        <v>1.0059952000000001</v>
      </c>
      <c r="P1698" s="184">
        <f t="shared" si="904"/>
        <v>1.00429945</v>
      </c>
      <c r="Q1698" s="184">
        <f t="shared" si="929"/>
        <v>1.2981278083332268</v>
      </c>
      <c r="R1698" s="177">
        <f t="shared" si="903"/>
        <v>1.3059103400000001</v>
      </c>
      <c r="S1698" s="177">
        <f t="shared" si="930"/>
        <v>1.2981278000000001</v>
      </c>
      <c r="T1698" s="177">
        <f t="shared" si="912"/>
        <v>257092.90076135</v>
      </c>
      <c r="U1698" s="177">
        <f t="shared" si="913"/>
        <v>5427.2274990526594</v>
      </c>
      <c r="V1698" s="177">
        <f t="shared" si="914"/>
        <v>55016.330418812569</v>
      </c>
      <c r="W1698" s="177">
        <f t="shared" si="915"/>
        <v>258492.54875016524</v>
      </c>
      <c r="X1698" s="185">
        <f t="shared" si="916"/>
        <v>0</v>
      </c>
      <c r="Y1698" s="177">
        <f t="shared" si="917"/>
        <v>0</v>
      </c>
      <c r="Z1698" s="186">
        <f t="shared" si="918"/>
        <v>0</v>
      </c>
      <c r="AA1698" s="177">
        <f t="shared" si="931"/>
        <v>0</v>
      </c>
      <c r="AB1698" s="187">
        <f t="shared" si="932"/>
        <v>7.1215000000000001E-2</v>
      </c>
      <c r="AC1698" s="185">
        <f t="shared" si="919"/>
        <v>16</v>
      </c>
      <c r="AD1698" s="185">
        <v>252</v>
      </c>
      <c r="AE1698" s="184">
        <f t="shared" si="934"/>
        <v>1.0043773949999999</v>
      </c>
      <c r="AF1698" s="177">
        <f t="shared" si="905"/>
        <v>1125.39717832</v>
      </c>
      <c r="AG1698" s="177">
        <f t="shared" si="920"/>
        <v>1131.5239904299999</v>
      </c>
      <c r="AH1698" s="188">
        <f t="shared" si="933"/>
        <v>0</v>
      </c>
      <c r="AI1698" s="188"/>
      <c r="AJ1698" s="188"/>
      <c r="AK1698" s="188"/>
      <c r="AL1698" s="8"/>
      <c r="AM1698" s="8"/>
      <c r="AN1698" s="8"/>
      <c r="AO1698" s="8"/>
      <c r="AP1698" s="8"/>
      <c r="AQ1698" s="8"/>
      <c r="AR1698" s="5"/>
      <c r="AS1698" s="1"/>
      <c r="AT1698" s="8"/>
      <c r="AU1698" s="1"/>
      <c r="AV1698" s="1"/>
      <c r="AW1698" s="3"/>
      <c r="AX1698" s="3"/>
      <c r="AY1698" s="4"/>
      <c r="AZ1698" s="4"/>
      <c r="BA1698" s="4"/>
      <c r="BB1698" s="1"/>
      <c r="BC1698" s="1"/>
      <c r="BD1698" s="1"/>
      <c r="BE1698" s="1"/>
      <c r="BF1698" s="1"/>
      <c r="BG1698" s="1"/>
      <c r="BH1698" s="1"/>
      <c r="BI1698" s="1"/>
    </row>
    <row r="1699" spans="1:61" x14ac:dyDescent="0.2">
      <c r="A1699" s="125">
        <f t="shared" si="921"/>
        <v>43590</v>
      </c>
      <c r="B1699" s="177">
        <f t="shared" si="906"/>
        <v>259624.07274059523</v>
      </c>
      <c r="C1699" s="3">
        <f t="shared" si="922"/>
        <v>35049249.819980353</v>
      </c>
      <c r="D1699" s="177">
        <f t="shared" si="923"/>
        <v>198048.99083230001</v>
      </c>
      <c r="E1699" s="177">
        <f t="shared" si="924"/>
        <v>18204.36570844</v>
      </c>
      <c r="F1699" s="178">
        <f t="shared" si="907"/>
        <v>179844.62512386002</v>
      </c>
      <c r="G1699" s="179">
        <f t="shared" si="925"/>
        <v>5138.93</v>
      </c>
      <c r="H1699" s="180">
        <f>IF(AND(N1699=1,N1698&gt;1),VLOOKUP(A1698,[1]Plan1!$CW$105:$CY$215,3),H1698)</f>
        <v>5177.47</v>
      </c>
      <c r="I1699" s="181">
        <f t="shared" si="908"/>
        <v>43507</v>
      </c>
      <c r="J1699" s="181">
        <f t="shared" si="926"/>
        <v>43535</v>
      </c>
      <c r="K1699" s="182">
        <f t="shared" si="909"/>
        <v>7.4996156787503487E-3</v>
      </c>
      <c r="L1699" s="213">
        <f t="shared" si="927"/>
        <v>43595</v>
      </c>
      <c r="M1699" s="183">
        <f t="shared" si="928"/>
        <v>20</v>
      </c>
      <c r="N1699" s="183">
        <f t="shared" si="910"/>
        <v>16</v>
      </c>
      <c r="O1699" s="177">
        <f t="shared" si="911"/>
        <v>1.0059952000000001</v>
      </c>
      <c r="P1699" s="184">
        <f t="shared" si="904"/>
        <v>1.00429945</v>
      </c>
      <c r="Q1699" s="184">
        <f t="shared" si="929"/>
        <v>1.2981278083332268</v>
      </c>
      <c r="R1699" s="177">
        <f t="shared" si="903"/>
        <v>1.3059103400000001</v>
      </c>
      <c r="S1699" s="177">
        <f t="shared" si="930"/>
        <v>1.2981278000000001</v>
      </c>
      <c r="T1699" s="177">
        <f t="shared" si="912"/>
        <v>257092.90076135</v>
      </c>
      <c r="U1699" s="177">
        <f t="shared" si="913"/>
        <v>5427.2274990526594</v>
      </c>
      <c r="V1699" s="177">
        <f t="shared" si="914"/>
        <v>55016.330418812569</v>
      </c>
      <c r="W1699" s="177">
        <f t="shared" si="915"/>
        <v>258492.54875016524</v>
      </c>
      <c r="X1699" s="185">
        <f t="shared" si="916"/>
        <v>0</v>
      </c>
      <c r="Y1699" s="177">
        <f t="shared" si="917"/>
        <v>0</v>
      </c>
      <c r="Z1699" s="186">
        <f t="shared" si="918"/>
        <v>0</v>
      </c>
      <c r="AA1699" s="177">
        <f t="shared" si="931"/>
        <v>0</v>
      </c>
      <c r="AB1699" s="187">
        <f t="shared" si="932"/>
        <v>7.1215000000000001E-2</v>
      </c>
      <c r="AC1699" s="185">
        <f t="shared" si="919"/>
        <v>16</v>
      </c>
      <c r="AD1699" s="185">
        <v>252</v>
      </c>
      <c r="AE1699" s="184">
        <f t="shared" si="934"/>
        <v>1.0043773949999999</v>
      </c>
      <c r="AF1699" s="177">
        <f t="shared" si="905"/>
        <v>1125.39717832</v>
      </c>
      <c r="AG1699" s="177">
        <f t="shared" si="920"/>
        <v>1131.5239904299999</v>
      </c>
      <c r="AH1699" s="188">
        <f t="shared" si="933"/>
        <v>0</v>
      </c>
      <c r="AI1699" s="188"/>
      <c r="AJ1699" s="188"/>
      <c r="AK1699" s="188"/>
      <c r="AL1699" s="8"/>
      <c r="AM1699" s="8"/>
      <c r="AN1699" s="8"/>
      <c r="AO1699" s="8"/>
      <c r="AP1699" s="8"/>
      <c r="AQ1699" s="8"/>
      <c r="AR1699" s="5"/>
      <c r="AS1699" s="1"/>
      <c r="AT1699" s="8"/>
      <c r="AU1699" s="1"/>
      <c r="AV1699" s="1"/>
      <c r="AW1699" s="3"/>
      <c r="AX1699" s="3"/>
      <c r="AY1699" s="4"/>
      <c r="AZ1699" s="4"/>
      <c r="BA1699" s="4"/>
      <c r="BB1699" s="1"/>
      <c r="BC1699" s="1"/>
      <c r="BD1699" s="1"/>
      <c r="BE1699" s="1"/>
      <c r="BF1699" s="1"/>
      <c r="BG1699" s="1"/>
      <c r="BH1699" s="1"/>
      <c r="BI1699" s="1"/>
    </row>
    <row r="1700" spans="1:61" x14ac:dyDescent="0.2">
      <c r="A1700" s="125">
        <f t="shared" si="921"/>
        <v>43591</v>
      </c>
      <c r="B1700" s="177">
        <f t="shared" si="906"/>
        <v>259624.07274059523</v>
      </c>
      <c r="C1700" s="3">
        <f t="shared" si="922"/>
        <v>35049249.819980353</v>
      </c>
      <c r="D1700" s="177">
        <f t="shared" si="923"/>
        <v>198048.99083230001</v>
      </c>
      <c r="E1700" s="177">
        <f t="shared" si="924"/>
        <v>18204.36570844</v>
      </c>
      <c r="F1700" s="178">
        <f t="shared" si="907"/>
        <v>179844.62512386002</v>
      </c>
      <c r="G1700" s="179">
        <f t="shared" si="925"/>
        <v>5138.93</v>
      </c>
      <c r="H1700" s="180">
        <f>IF(AND(N1700=1,N1699&gt;1),VLOOKUP(A1699,[1]Plan1!$CW$105:$CY$215,3),H1699)</f>
        <v>5177.47</v>
      </c>
      <c r="I1700" s="181">
        <f t="shared" si="908"/>
        <v>43507</v>
      </c>
      <c r="J1700" s="181">
        <f t="shared" si="926"/>
        <v>43535</v>
      </c>
      <c r="K1700" s="182">
        <f t="shared" si="909"/>
        <v>7.4996156787503487E-3</v>
      </c>
      <c r="L1700" s="213">
        <f t="shared" si="927"/>
        <v>43595</v>
      </c>
      <c r="M1700" s="183">
        <f t="shared" si="928"/>
        <v>20</v>
      </c>
      <c r="N1700" s="183">
        <f t="shared" si="910"/>
        <v>16</v>
      </c>
      <c r="O1700" s="177">
        <f t="shared" si="911"/>
        <v>1.0059952000000001</v>
      </c>
      <c r="P1700" s="184">
        <f t="shared" si="904"/>
        <v>1.00429945</v>
      </c>
      <c r="Q1700" s="184">
        <f t="shared" si="929"/>
        <v>1.2981278083332268</v>
      </c>
      <c r="R1700" s="177">
        <f t="shared" si="903"/>
        <v>1.3059103400000001</v>
      </c>
      <c r="S1700" s="177">
        <f t="shared" si="930"/>
        <v>1.2981278000000001</v>
      </c>
      <c r="T1700" s="177">
        <f t="shared" si="912"/>
        <v>257092.90076135</v>
      </c>
      <c r="U1700" s="177">
        <f t="shared" si="913"/>
        <v>5427.2274990526594</v>
      </c>
      <c r="V1700" s="177">
        <f t="shared" si="914"/>
        <v>55016.330418812569</v>
      </c>
      <c r="W1700" s="177">
        <f t="shared" si="915"/>
        <v>258492.54875016524</v>
      </c>
      <c r="X1700" s="185">
        <f t="shared" si="916"/>
        <v>0</v>
      </c>
      <c r="Y1700" s="177">
        <f t="shared" si="917"/>
        <v>0</v>
      </c>
      <c r="Z1700" s="186">
        <f t="shared" si="918"/>
        <v>0</v>
      </c>
      <c r="AA1700" s="177">
        <f t="shared" si="931"/>
        <v>0</v>
      </c>
      <c r="AB1700" s="187">
        <f t="shared" si="932"/>
        <v>7.1215000000000001E-2</v>
      </c>
      <c r="AC1700" s="185">
        <f t="shared" si="919"/>
        <v>16</v>
      </c>
      <c r="AD1700" s="185">
        <v>252</v>
      </c>
      <c r="AE1700" s="184">
        <f t="shared" si="934"/>
        <v>1.0043773949999999</v>
      </c>
      <c r="AF1700" s="177">
        <f t="shared" si="905"/>
        <v>1125.39717832</v>
      </c>
      <c r="AG1700" s="177">
        <f t="shared" si="920"/>
        <v>1131.5239904299999</v>
      </c>
      <c r="AH1700" s="188">
        <f t="shared" si="933"/>
        <v>0</v>
      </c>
      <c r="AI1700" s="188"/>
      <c r="AJ1700" s="188"/>
      <c r="AK1700" s="188"/>
      <c r="AL1700" s="8"/>
      <c r="AM1700" s="8"/>
      <c r="AN1700" s="8"/>
      <c r="AO1700" s="8"/>
      <c r="AP1700" s="8"/>
      <c r="AQ1700" s="8"/>
      <c r="AR1700" s="5"/>
      <c r="AS1700" s="1"/>
      <c r="AT1700" s="8"/>
      <c r="AU1700" s="1"/>
      <c r="AV1700" s="1"/>
      <c r="AW1700" s="3"/>
      <c r="AX1700" s="3"/>
      <c r="AY1700" s="4"/>
      <c r="AZ1700" s="4"/>
      <c r="BA1700" s="4"/>
      <c r="BB1700" s="1"/>
      <c r="BC1700" s="1"/>
      <c r="BD1700" s="1"/>
      <c r="BE1700" s="1"/>
      <c r="BF1700" s="1"/>
      <c r="BG1700" s="1"/>
      <c r="BH1700" s="1"/>
      <c r="BI1700" s="1"/>
    </row>
    <row r="1701" spans="1:61" x14ac:dyDescent="0.2">
      <c r="A1701" s="125">
        <f t="shared" si="921"/>
        <v>43592</v>
      </c>
      <c r="B1701" s="177">
        <f t="shared" si="906"/>
        <v>259783.12073121438</v>
      </c>
      <c r="C1701" s="3">
        <f t="shared" si="922"/>
        <v>35070721.298713945</v>
      </c>
      <c r="D1701" s="177">
        <f t="shared" si="923"/>
        <v>198048.99083230001</v>
      </c>
      <c r="E1701" s="177">
        <f t="shared" si="924"/>
        <v>18204.36570844</v>
      </c>
      <c r="F1701" s="178">
        <f t="shared" si="907"/>
        <v>179844.62512386002</v>
      </c>
      <c r="G1701" s="179">
        <f t="shared" si="925"/>
        <v>5138.93</v>
      </c>
      <c r="H1701" s="180">
        <f>IF(AND(N1701=1,N1700&gt;1),VLOOKUP(A1700,[1]Plan1!$CW$105:$CY$215,3),H1700)</f>
        <v>5177.47</v>
      </c>
      <c r="I1701" s="181">
        <f t="shared" si="908"/>
        <v>43507</v>
      </c>
      <c r="J1701" s="181">
        <f t="shared" si="926"/>
        <v>43535</v>
      </c>
      <c r="K1701" s="182">
        <f t="shared" si="909"/>
        <v>7.4996156787503487E-3</v>
      </c>
      <c r="L1701" s="213">
        <f t="shared" si="927"/>
        <v>43595</v>
      </c>
      <c r="M1701" s="183">
        <f t="shared" si="928"/>
        <v>20</v>
      </c>
      <c r="N1701" s="183">
        <f t="shared" si="910"/>
        <v>17</v>
      </c>
      <c r="O1701" s="177">
        <f t="shared" si="911"/>
        <v>1.00637109</v>
      </c>
      <c r="P1701" s="184">
        <f t="shared" si="904"/>
        <v>1.00429945</v>
      </c>
      <c r="Q1701" s="184">
        <f t="shared" si="929"/>
        <v>1.2981278083332268</v>
      </c>
      <c r="R1701" s="177">
        <f t="shared" si="903"/>
        <v>1.30639829</v>
      </c>
      <c r="S1701" s="177">
        <f t="shared" si="930"/>
        <v>1.2981278000000001</v>
      </c>
      <c r="T1701" s="177">
        <f t="shared" si="912"/>
        <v>257092.90076135</v>
      </c>
      <c r="U1701" s="177">
        <f t="shared" si="913"/>
        <v>5427.2274990526594</v>
      </c>
      <c r="V1701" s="177">
        <f t="shared" si="914"/>
        <v>55104.085603641739</v>
      </c>
      <c r="W1701" s="177">
        <f t="shared" si="915"/>
        <v>258580.30393499439</v>
      </c>
      <c r="X1701" s="185">
        <f t="shared" si="916"/>
        <v>0</v>
      </c>
      <c r="Y1701" s="177">
        <f t="shared" si="917"/>
        <v>0</v>
      </c>
      <c r="Z1701" s="186">
        <f t="shared" si="918"/>
        <v>0</v>
      </c>
      <c r="AA1701" s="177">
        <f t="shared" si="931"/>
        <v>0</v>
      </c>
      <c r="AB1701" s="187">
        <f t="shared" si="932"/>
        <v>7.1215000000000001E-2</v>
      </c>
      <c r="AC1701" s="185">
        <f t="shared" si="919"/>
        <v>17</v>
      </c>
      <c r="AD1701" s="185">
        <v>252</v>
      </c>
      <c r="AE1701" s="184">
        <f t="shared" si="934"/>
        <v>1.004651618</v>
      </c>
      <c r="AF1701" s="177">
        <f t="shared" si="905"/>
        <v>1195.8979648500001</v>
      </c>
      <c r="AG1701" s="177">
        <f t="shared" si="920"/>
        <v>1202.81679622</v>
      </c>
      <c r="AH1701" s="188">
        <f t="shared" si="933"/>
        <v>0</v>
      </c>
      <c r="AI1701" s="188"/>
      <c r="AJ1701" s="188"/>
      <c r="AK1701" s="188"/>
      <c r="AL1701" s="8"/>
      <c r="AM1701" s="8"/>
      <c r="AN1701" s="8"/>
      <c r="AO1701" s="8"/>
      <c r="AP1701" s="8"/>
      <c r="AQ1701" s="8"/>
      <c r="AR1701" s="5"/>
      <c r="AS1701" s="1"/>
      <c r="AT1701" s="8"/>
      <c r="AU1701" s="1"/>
      <c r="AV1701" s="1"/>
      <c r="AW1701" s="3"/>
      <c r="AX1701" s="3"/>
      <c r="AY1701" s="4"/>
      <c r="AZ1701" s="4"/>
      <c r="BA1701" s="4"/>
      <c r="BB1701" s="1"/>
      <c r="BC1701" s="1"/>
      <c r="BD1701" s="1"/>
      <c r="BE1701" s="1"/>
      <c r="BF1701" s="1"/>
      <c r="BG1701" s="1"/>
      <c r="BH1701" s="1"/>
      <c r="BI1701" s="1"/>
    </row>
    <row r="1702" spans="1:61" x14ac:dyDescent="0.2">
      <c r="A1702" s="125">
        <f t="shared" si="921"/>
        <v>43593</v>
      </c>
      <c r="B1702" s="177">
        <f t="shared" si="906"/>
        <v>259942.27213835862</v>
      </c>
      <c r="C1702" s="3">
        <f t="shared" si="922"/>
        <v>35092206.738678411</v>
      </c>
      <c r="D1702" s="177">
        <f t="shared" si="923"/>
        <v>198048.99083230001</v>
      </c>
      <c r="E1702" s="177">
        <f t="shared" si="924"/>
        <v>18204.36570844</v>
      </c>
      <c r="F1702" s="178">
        <f t="shared" si="907"/>
        <v>179844.62512386002</v>
      </c>
      <c r="G1702" s="179">
        <f t="shared" si="925"/>
        <v>5138.93</v>
      </c>
      <c r="H1702" s="180">
        <f>IF(AND(N1702=1,N1701&gt;1),VLOOKUP(A1701,[1]Plan1!$CW$105:$CY$215,3),H1701)</f>
        <v>5177.47</v>
      </c>
      <c r="I1702" s="181">
        <f t="shared" si="908"/>
        <v>43507</v>
      </c>
      <c r="J1702" s="181">
        <f t="shared" si="926"/>
        <v>43535</v>
      </c>
      <c r="K1702" s="182">
        <f t="shared" si="909"/>
        <v>7.4996156787503487E-3</v>
      </c>
      <c r="L1702" s="213">
        <f t="shared" si="927"/>
        <v>43595</v>
      </c>
      <c r="M1702" s="183">
        <f t="shared" si="928"/>
        <v>20</v>
      </c>
      <c r="N1702" s="183">
        <f t="shared" si="910"/>
        <v>18</v>
      </c>
      <c r="O1702" s="177">
        <f t="shared" si="911"/>
        <v>1.0067471299999999</v>
      </c>
      <c r="P1702" s="184">
        <f t="shared" si="904"/>
        <v>1.00429945</v>
      </c>
      <c r="Q1702" s="184">
        <f t="shared" si="929"/>
        <v>1.2981278083332268</v>
      </c>
      <c r="R1702" s="177">
        <f t="shared" si="903"/>
        <v>1.30688644</v>
      </c>
      <c r="S1702" s="177">
        <f t="shared" si="930"/>
        <v>1.2981278000000001</v>
      </c>
      <c r="T1702" s="177">
        <f t="shared" si="912"/>
        <v>257092.90076135</v>
      </c>
      <c r="U1702" s="177">
        <f t="shared" si="913"/>
        <v>5427.2274990526594</v>
      </c>
      <c r="V1702" s="177">
        <f t="shared" si="914"/>
        <v>55191.876757395956</v>
      </c>
      <c r="W1702" s="177">
        <f t="shared" si="915"/>
        <v>258668.09508874861</v>
      </c>
      <c r="X1702" s="185">
        <f t="shared" si="916"/>
        <v>0</v>
      </c>
      <c r="Y1702" s="177">
        <f t="shared" si="917"/>
        <v>0</v>
      </c>
      <c r="Z1702" s="186">
        <f t="shared" si="918"/>
        <v>0</v>
      </c>
      <c r="AA1702" s="177">
        <f t="shared" si="931"/>
        <v>0</v>
      </c>
      <c r="AB1702" s="187">
        <f t="shared" si="932"/>
        <v>7.1215000000000001E-2</v>
      </c>
      <c r="AC1702" s="185">
        <f t="shared" si="919"/>
        <v>18</v>
      </c>
      <c r="AD1702" s="185">
        <v>252</v>
      </c>
      <c r="AE1702" s="184">
        <f t="shared" si="934"/>
        <v>1.0049259150000001</v>
      </c>
      <c r="AF1702" s="177">
        <f t="shared" si="905"/>
        <v>1266.4177762500001</v>
      </c>
      <c r="AG1702" s="177">
        <f t="shared" si="920"/>
        <v>1274.17704961</v>
      </c>
      <c r="AH1702" s="188">
        <f t="shared" si="933"/>
        <v>0</v>
      </c>
      <c r="AI1702" s="188"/>
      <c r="AJ1702" s="188"/>
      <c r="AK1702" s="188"/>
      <c r="AL1702" s="8"/>
      <c r="AM1702" s="8"/>
      <c r="AN1702" s="8"/>
      <c r="AO1702" s="8"/>
      <c r="AP1702" s="8"/>
      <c r="AQ1702" s="8"/>
      <c r="AR1702" s="5"/>
      <c r="AS1702" s="1"/>
      <c r="AT1702" s="8"/>
      <c r="AU1702" s="1"/>
      <c r="AV1702" s="1"/>
      <c r="AW1702" s="3"/>
      <c r="AX1702" s="3"/>
      <c r="AY1702" s="4"/>
      <c r="AZ1702" s="4"/>
      <c r="BA1702" s="4"/>
      <c r="BB1702" s="1"/>
      <c r="BC1702" s="1"/>
      <c r="BD1702" s="1"/>
      <c r="BE1702" s="1"/>
      <c r="BF1702" s="1"/>
      <c r="BG1702" s="1"/>
      <c r="BH1702" s="1"/>
      <c r="BI1702" s="1"/>
    </row>
    <row r="1703" spans="1:61" x14ac:dyDescent="0.2">
      <c r="A1703" s="125">
        <f t="shared" si="921"/>
        <v>43594</v>
      </c>
      <c r="B1703" s="177">
        <f t="shared" si="906"/>
        <v>260101.52210522912</v>
      </c>
      <c r="C1703" s="3">
        <f t="shared" si="922"/>
        <v>35113705.484205931</v>
      </c>
      <c r="D1703" s="177">
        <f t="shared" si="923"/>
        <v>198048.99083230001</v>
      </c>
      <c r="E1703" s="177">
        <f t="shared" si="924"/>
        <v>18204.36570844</v>
      </c>
      <c r="F1703" s="178">
        <f t="shared" si="907"/>
        <v>179844.62512386002</v>
      </c>
      <c r="G1703" s="179">
        <f t="shared" si="925"/>
        <v>5138.93</v>
      </c>
      <c r="H1703" s="180">
        <f>IF(AND(N1703=1,N1702&gt;1),VLOOKUP(A1702,[1]Plan1!$CW$105:$CY$215,3),H1702)</f>
        <v>5177.47</v>
      </c>
      <c r="I1703" s="181">
        <f t="shared" si="908"/>
        <v>43507</v>
      </c>
      <c r="J1703" s="181">
        <f t="shared" si="926"/>
        <v>43535</v>
      </c>
      <c r="K1703" s="182">
        <f t="shared" si="909"/>
        <v>7.4996156787503487E-3</v>
      </c>
      <c r="L1703" s="213">
        <f t="shared" si="927"/>
        <v>43595</v>
      </c>
      <c r="M1703" s="183">
        <f t="shared" si="928"/>
        <v>20</v>
      </c>
      <c r="N1703" s="183">
        <f t="shared" si="910"/>
        <v>19</v>
      </c>
      <c r="O1703" s="177">
        <f t="shared" si="911"/>
        <v>1.0071232999999999</v>
      </c>
      <c r="P1703" s="184">
        <f t="shared" si="904"/>
        <v>1.00429945</v>
      </c>
      <c r="Q1703" s="184">
        <f t="shared" si="929"/>
        <v>1.2981278083332268</v>
      </c>
      <c r="R1703" s="177">
        <f t="shared" si="903"/>
        <v>1.3073747600000001</v>
      </c>
      <c r="S1703" s="177">
        <f t="shared" si="930"/>
        <v>1.2981278000000001</v>
      </c>
      <c r="T1703" s="177">
        <f t="shared" si="912"/>
        <v>257092.90076135</v>
      </c>
      <c r="U1703" s="177">
        <f t="shared" si="913"/>
        <v>5427.2274990526594</v>
      </c>
      <c r="V1703" s="177">
        <f t="shared" si="914"/>
        <v>55279.698484736458</v>
      </c>
      <c r="W1703" s="177">
        <f t="shared" si="915"/>
        <v>258755.91681608913</v>
      </c>
      <c r="X1703" s="185">
        <f t="shared" si="916"/>
        <v>0</v>
      </c>
      <c r="Y1703" s="177">
        <f t="shared" si="917"/>
        <v>0</v>
      </c>
      <c r="Z1703" s="186">
        <f t="shared" si="918"/>
        <v>0</v>
      </c>
      <c r="AA1703" s="177">
        <f t="shared" si="931"/>
        <v>0</v>
      </c>
      <c r="AB1703" s="187">
        <f t="shared" si="932"/>
        <v>7.1215000000000001E-2</v>
      </c>
      <c r="AC1703" s="185">
        <f t="shared" si="919"/>
        <v>19</v>
      </c>
      <c r="AD1703" s="185">
        <v>252</v>
      </c>
      <c r="AE1703" s="184">
        <f t="shared" si="934"/>
        <v>1.0052002879999999</v>
      </c>
      <c r="AF1703" s="177">
        <f t="shared" si="905"/>
        <v>1336.95712671</v>
      </c>
      <c r="AG1703" s="177">
        <f t="shared" si="920"/>
        <v>1345.60528914</v>
      </c>
      <c r="AH1703" s="188">
        <f t="shared" si="933"/>
        <v>0</v>
      </c>
      <c r="AI1703" s="188"/>
      <c r="AJ1703" s="188"/>
      <c r="AK1703" s="188"/>
      <c r="AL1703" s="8"/>
      <c r="AM1703" s="8"/>
      <c r="AN1703" s="8"/>
      <c r="AO1703" s="8"/>
      <c r="AP1703" s="8"/>
      <c r="AQ1703" s="8"/>
      <c r="AR1703" s="5"/>
      <c r="AS1703" s="1"/>
      <c r="AT1703" s="8"/>
      <c r="AU1703" s="1"/>
      <c r="AV1703" s="1"/>
      <c r="AW1703" s="3"/>
      <c r="AX1703" s="3"/>
      <c r="AY1703" s="4"/>
      <c r="AZ1703" s="4"/>
      <c r="BA1703" s="4"/>
      <c r="BB1703" s="1"/>
      <c r="BC1703" s="1"/>
      <c r="BD1703" s="1"/>
      <c r="BE1703" s="1"/>
      <c r="BF1703" s="1"/>
      <c r="BG1703" s="1"/>
      <c r="BH1703" s="1"/>
      <c r="BI1703" s="1"/>
    </row>
    <row r="1704" spans="1:61" x14ac:dyDescent="0.2">
      <c r="A1704" s="125">
        <f t="shared" si="921"/>
        <v>43595</v>
      </c>
      <c r="B1704" s="177">
        <f t="shared" si="906"/>
        <v>260260.87196762211</v>
      </c>
      <c r="C1704" s="3">
        <f t="shared" si="922"/>
        <v>35135217.715628982</v>
      </c>
      <c r="D1704" s="177">
        <f t="shared" si="923"/>
        <v>198048.99083230001</v>
      </c>
      <c r="E1704" s="177">
        <f t="shared" si="924"/>
        <v>18204.36570844</v>
      </c>
      <c r="F1704" s="178">
        <f t="shared" si="907"/>
        <v>179844.62512386002</v>
      </c>
      <c r="G1704" s="179">
        <f t="shared" si="925"/>
        <v>5138.93</v>
      </c>
      <c r="H1704" s="180">
        <f>IF(AND(N1704=1,N1703&gt;1),VLOOKUP(A1703,[1]Plan1!$CW$105:$CY$215,3),H1703)</f>
        <v>5177.47</v>
      </c>
      <c r="I1704" s="181">
        <f t="shared" si="908"/>
        <v>43507</v>
      </c>
      <c r="J1704" s="181">
        <f t="shared" si="926"/>
        <v>43535</v>
      </c>
      <c r="K1704" s="182">
        <f t="shared" si="909"/>
        <v>7.4996156787503487E-3</v>
      </c>
      <c r="L1704" s="213">
        <f t="shared" si="927"/>
        <v>43595</v>
      </c>
      <c r="M1704" s="183">
        <f t="shared" si="928"/>
        <v>20</v>
      </c>
      <c r="N1704" s="183">
        <f t="shared" si="910"/>
        <v>20</v>
      </c>
      <c r="O1704" s="177">
        <f t="shared" si="911"/>
        <v>1.00749961</v>
      </c>
      <c r="P1704" s="184">
        <f t="shared" si="904"/>
        <v>1.00429945</v>
      </c>
      <c r="Q1704" s="184">
        <f t="shared" si="929"/>
        <v>1.2981278083332268</v>
      </c>
      <c r="R1704" s="177">
        <f t="shared" si="903"/>
        <v>1.30786326</v>
      </c>
      <c r="S1704" s="177">
        <f t="shared" si="930"/>
        <v>1.2981278000000001</v>
      </c>
      <c r="T1704" s="177">
        <f t="shared" si="912"/>
        <v>257092.90076135</v>
      </c>
      <c r="U1704" s="177">
        <f t="shared" si="913"/>
        <v>5427.2274990526594</v>
      </c>
      <c r="V1704" s="177">
        <f t="shared" si="914"/>
        <v>55367.552584109442</v>
      </c>
      <c r="W1704" s="177">
        <f t="shared" si="915"/>
        <v>258843.77091546211</v>
      </c>
      <c r="X1704" s="185">
        <f t="shared" si="916"/>
        <v>56</v>
      </c>
      <c r="Y1704" s="177">
        <f t="shared" si="917"/>
        <v>3061.24325129</v>
      </c>
      <c r="Z1704" s="186">
        <f t="shared" si="918"/>
        <v>1.5457E-2</v>
      </c>
      <c r="AA1704" s="177">
        <f t="shared" si="931"/>
        <v>3973.8849670599998</v>
      </c>
      <c r="AB1704" s="187">
        <f t="shared" si="932"/>
        <v>7.1215000000000001E-2</v>
      </c>
      <c r="AC1704" s="185">
        <f t="shared" si="919"/>
        <v>20</v>
      </c>
      <c r="AD1704" s="185">
        <v>252</v>
      </c>
      <c r="AE1704" s="184">
        <f t="shared" si="934"/>
        <v>1.005474735</v>
      </c>
      <c r="AF1704" s="177">
        <f t="shared" si="905"/>
        <v>1407.51550204</v>
      </c>
      <c r="AG1704" s="177">
        <f t="shared" si="920"/>
        <v>1417.1010521600001</v>
      </c>
      <c r="AH1704" s="188">
        <f t="shared" si="933"/>
        <v>5381.4004691</v>
      </c>
      <c r="AI1704" s="188"/>
      <c r="AJ1704" s="188"/>
      <c r="AK1704" s="188"/>
      <c r="AL1704" s="8"/>
      <c r="AM1704" s="8"/>
      <c r="AN1704" s="8"/>
      <c r="AO1704" s="8"/>
      <c r="AP1704" s="8"/>
      <c r="AQ1704" s="8"/>
      <c r="AR1704" s="5"/>
      <c r="AS1704" s="1"/>
      <c r="AT1704" s="8"/>
      <c r="AU1704" s="1"/>
      <c r="AV1704" s="1"/>
      <c r="AW1704" s="3"/>
      <c r="AX1704" s="3"/>
      <c r="AY1704" s="4"/>
      <c r="AZ1704" s="4"/>
      <c r="BA1704" s="4"/>
      <c r="BB1704" s="1"/>
      <c r="BC1704" s="1"/>
      <c r="BD1704" s="1"/>
      <c r="BE1704" s="1"/>
      <c r="BF1704" s="1"/>
      <c r="BG1704" s="1"/>
      <c r="BH1704" s="1"/>
      <c r="BI1704" s="1"/>
    </row>
    <row r="1705" spans="1:61" x14ac:dyDescent="0.2">
      <c r="A1705" s="125">
        <f t="shared" si="921"/>
        <v>43596</v>
      </c>
      <c r="B1705" s="177">
        <f t="shared" si="906"/>
        <v>255003.15648724025</v>
      </c>
      <c r="C1705" s="3">
        <f t="shared" si="922"/>
        <v>34425426.125777431</v>
      </c>
      <c r="D1705" s="177">
        <f t="shared" si="923"/>
        <v>194987.74758100999</v>
      </c>
      <c r="E1705" s="177">
        <f t="shared" si="924"/>
        <v>15143.122457149999</v>
      </c>
      <c r="F1705" s="178">
        <f t="shared" si="907"/>
        <v>179844.62512385999</v>
      </c>
      <c r="G1705" s="179">
        <f t="shared" si="925"/>
        <v>5177.47</v>
      </c>
      <c r="H1705" s="180">
        <f>IF(AND(N1705=1,N1704&gt;1),VLOOKUP(A1704,[1]Plan1!$CW$105:$CY$215,3),H1704)</f>
        <v>5206.9799999999996</v>
      </c>
      <c r="I1705" s="181">
        <f t="shared" si="908"/>
        <v>43535</v>
      </c>
      <c r="J1705" s="181">
        <f t="shared" si="926"/>
        <v>43566</v>
      </c>
      <c r="K1705" s="182">
        <f t="shared" si="909"/>
        <v>5.6996950247900635E-3</v>
      </c>
      <c r="L1705" s="213">
        <f t="shared" si="927"/>
        <v>43626</v>
      </c>
      <c r="M1705" s="183">
        <f t="shared" si="928"/>
        <v>21</v>
      </c>
      <c r="N1705" s="183">
        <f t="shared" si="910"/>
        <v>1</v>
      </c>
      <c r="O1705" s="177">
        <f t="shared" si="911"/>
        <v>1.0002706800000001</v>
      </c>
      <c r="P1705" s="184">
        <f t="shared" si="904"/>
        <v>1.00749961</v>
      </c>
      <c r="Q1705" s="184">
        <f t="shared" si="929"/>
        <v>1.3078632606258809</v>
      </c>
      <c r="R1705" s="177">
        <f t="shared" ref="R1705:R1768" si="935">TRUNC(TRUNC((O1705*Q1705),15),8)</f>
        <v>1.3082172700000001</v>
      </c>
      <c r="S1705" s="177">
        <f t="shared" si="930"/>
        <v>1.2981278000000001</v>
      </c>
      <c r="T1705" s="177">
        <f t="shared" si="912"/>
        <v>253119.01579429</v>
      </c>
      <c r="U1705" s="177">
        <f t="shared" si="913"/>
        <v>4514.5857832807242</v>
      </c>
      <c r="V1705" s="177">
        <f t="shared" si="914"/>
        <v>55431.219379849557</v>
      </c>
      <c r="W1705" s="177">
        <f t="shared" si="915"/>
        <v>254933.55274414027</v>
      </c>
      <c r="X1705" s="185">
        <f t="shared" si="916"/>
        <v>0</v>
      </c>
      <c r="Y1705" s="177">
        <f t="shared" si="917"/>
        <v>0</v>
      </c>
      <c r="Z1705" s="186">
        <f t="shared" si="918"/>
        <v>0</v>
      </c>
      <c r="AA1705" s="177">
        <f t="shared" si="931"/>
        <v>0</v>
      </c>
      <c r="AB1705" s="187">
        <f t="shared" si="932"/>
        <v>7.1215000000000001E-2</v>
      </c>
      <c r="AC1705" s="185">
        <f t="shared" si="919"/>
        <v>1</v>
      </c>
      <c r="AD1705" s="185">
        <v>252</v>
      </c>
      <c r="AE1705" s="184">
        <f t="shared" si="934"/>
        <v>1.000273027</v>
      </c>
      <c r="AF1705" s="177">
        <f t="shared" si="905"/>
        <v>69.108325519999994</v>
      </c>
      <c r="AG1705" s="177">
        <f t="shared" si="920"/>
        <v>69.603743100000003</v>
      </c>
      <c r="AH1705" s="188">
        <f t="shared" si="933"/>
        <v>0</v>
      </c>
      <c r="AI1705" s="188"/>
      <c r="AJ1705" s="188"/>
      <c r="AK1705" s="188"/>
      <c r="AL1705" s="8"/>
      <c r="AM1705" s="8"/>
      <c r="AN1705" s="8"/>
      <c r="AO1705" s="8"/>
      <c r="AP1705" s="8"/>
      <c r="AQ1705" s="8"/>
      <c r="AR1705" s="5"/>
      <c r="AS1705" s="1"/>
      <c r="AT1705" s="8"/>
      <c r="AU1705" s="1"/>
      <c r="AV1705" s="1"/>
      <c r="AW1705" s="3"/>
      <c r="AX1705" s="3"/>
      <c r="AY1705" s="4"/>
      <c r="AZ1705" s="4"/>
      <c r="BA1705" s="4"/>
      <c r="BB1705" s="1"/>
      <c r="BC1705" s="1"/>
      <c r="BD1705" s="1"/>
      <c r="BE1705" s="1"/>
      <c r="BF1705" s="1"/>
      <c r="BG1705" s="1"/>
      <c r="BH1705" s="1"/>
      <c r="BI1705" s="1"/>
    </row>
    <row r="1706" spans="1:61" x14ac:dyDescent="0.2">
      <c r="A1706" s="125">
        <f t="shared" si="921"/>
        <v>43597</v>
      </c>
      <c r="B1706" s="177">
        <f t="shared" si="906"/>
        <v>255003.15648724025</v>
      </c>
      <c r="C1706" s="3">
        <f t="shared" si="922"/>
        <v>34425426.125777431</v>
      </c>
      <c r="D1706" s="177">
        <f t="shared" si="923"/>
        <v>194987.74758100999</v>
      </c>
      <c r="E1706" s="177">
        <f t="shared" si="924"/>
        <v>15143.122457149999</v>
      </c>
      <c r="F1706" s="178">
        <f t="shared" si="907"/>
        <v>179844.62512385999</v>
      </c>
      <c r="G1706" s="179">
        <f t="shared" si="925"/>
        <v>5177.47</v>
      </c>
      <c r="H1706" s="180">
        <f>IF(AND(N1706=1,N1705&gt;1),VLOOKUP(A1705,[1]Plan1!$CW$105:$CY$215,3),H1705)</f>
        <v>5206.9799999999996</v>
      </c>
      <c r="I1706" s="181">
        <f t="shared" si="908"/>
        <v>43535</v>
      </c>
      <c r="J1706" s="181">
        <f t="shared" si="926"/>
        <v>43566</v>
      </c>
      <c r="K1706" s="182">
        <f t="shared" si="909"/>
        <v>5.6996950247900635E-3</v>
      </c>
      <c r="L1706" s="213">
        <f t="shared" si="927"/>
        <v>43626</v>
      </c>
      <c r="M1706" s="183">
        <f t="shared" si="928"/>
        <v>21</v>
      </c>
      <c r="N1706" s="183">
        <f t="shared" si="910"/>
        <v>1</v>
      </c>
      <c r="O1706" s="177">
        <f t="shared" si="911"/>
        <v>1.0002706800000001</v>
      </c>
      <c r="P1706" s="184">
        <f t="shared" ref="P1706:P1769" si="936">IF(L1706&gt;L1705,O1705,P1705)</f>
        <v>1.00749961</v>
      </c>
      <c r="Q1706" s="184">
        <f t="shared" si="929"/>
        <v>1.3078632606258809</v>
      </c>
      <c r="R1706" s="177">
        <f t="shared" si="935"/>
        <v>1.3082172700000001</v>
      </c>
      <c r="S1706" s="177">
        <f t="shared" si="930"/>
        <v>1.2981278000000001</v>
      </c>
      <c r="T1706" s="177">
        <f t="shared" si="912"/>
        <v>253119.01579429</v>
      </c>
      <c r="U1706" s="177">
        <f t="shared" si="913"/>
        <v>4514.5857832807242</v>
      </c>
      <c r="V1706" s="177">
        <f t="shared" si="914"/>
        <v>55431.219379849557</v>
      </c>
      <c r="W1706" s="177">
        <f t="shared" si="915"/>
        <v>254933.55274414027</v>
      </c>
      <c r="X1706" s="185">
        <f t="shared" si="916"/>
        <v>0</v>
      </c>
      <c r="Y1706" s="177">
        <f t="shared" si="917"/>
        <v>0</v>
      </c>
      <c r="Z1706" s="186">
        <f t="shared" si="918"/>
        <v>0</v>
      </c>
      <c r="AA1706" s="177">
        <f t="shared" si="931"/>
        <v>0</v>
      </c>
      <c r="AB1706" s="187">
        <f t="shared" si="932"/>
        <v>7.1215000000000001E-2</v>
      </c>
      <c r="AC1706" s="185">
        <f t="shared" si="919"/>
        <v>1</v>
      </c>
      <c r="AD1706" s="185">
        <v>252</v>
      </c>
      <c r="AE1706" s="184">
        <f t="shared" si="934"/>
        <v>1.000273027</v>
      </c>
      <c r="AF1706" s="177">
        <f t="shared" si="905"/>
        <v>69.108325519999994</v>
      </c>
      <c r="AG1706" s="177">
        <f t="shared" si="920"/>
        <v>69.603743100000003</v>
      </c>
      <c r="AH1706" s="188">
        <f t="shared" si="933"/>
        <v>0</v>
      </c>
      <c r="AI1706" s="188"/>
      <c r="AJ1706" s="188"/>
      <c r="AK1706" s="188"/>
      <c r="AL1706" s="8"/>
      <c r="AM1706" s="8"/>
      <c r="AN1706" s="8"/>
      <c r="AO1706" s="8"/>
      <c r="AP1706" s="8"/>
      <c r="AQ1706" s="8"/>
      <c r="AR1706" s="5"/>
      <c r="AS1706" s="1"/>
      <c r="AT1706" s="8"/>
      <c r="AU1706" s="1"/>
      <c r="AV1706" s="1"/>
      <c r="AW1706" s="3"/>
      <c r="AX1706" s="3"/>
      <c r="AY1706" s="4"/>
      <c r="AZ1706" s="4"/>
      <c r="BA1706" s="4"/>
      <c r="BB1706" s="1"/>
      <c r="BC1706" s="1"/>
      <c r="BD1706" s="1"/>
      <c r="BE1706" s="1"/>
      <c r="BF1706" s="1"/>
      <c r="BG1706" s="1"/>
      <c r="BH1706" s="1"/>
      <c r="BI1706" s="1"/>
    </row>
    <row r="1707" spans="1:61" x14ac:dyDescent="0.2">
      <c r="A1707" s="125">
        <f t="shared" si="921"/>
        <v>43598</v>
      </c>
      <c r="B1707" s="177">
        <f t="shared" si="906"/>
        <v>255003.15648724025</v>
      </c>
      <c r="C1707" s="3">
        <f t="shared" si="922"/>
        <v>34425426.125777431</v>
      </c>
      <c r="D1707" s="177">
        <f t="shared" si="923"/>
        <v>194987.74758100999</v>
      </c>
      <c r="E1707" s="177">
        <f t="shared" si="924"/>
        <v>15143.122457149999</v>
      </c>
      <c r="F1707" s="178">
        <f t="shared" si="907"/>
        <v>179844.62512385999</v>
      </c>
      <c r="G1707" s="179">
        <f t="shared" si="925"/>
        <v>5177.47</v>
      </c>
      <c r="H1707" s="180">
        <f>IF(AND(N1707=1,N1706&gt;1),VLOOKUP(A1706,[1]Plan1!$CW$105:$CY$215,3),H1706)</f>
        <v>5206.9799999999996</v>
      </c>
      <c r="I1707" s="181">
        <f t="shared" si="908"/>
        <v>43535</v>
      </c>
      <c r="J1707" s="181">
        <f t="shared" si="926"/>
        <v>43566</v>
      </c>
      <c r="K1707" s="182">
        <f t="shared" si="909"/>
        <v>5.6996950247900635E-3</v>
      </c>
      <c r="L1707" s="213">
        <f t="shared" si="927"/>
        <v>43626</v>
      </c>
      <c r="M1707" s="183">
        <f t="shared" si="928"/>
        <v>21</v>
      </c>
      <c r="N1707" s="183">
        <f t="shared" si="910"/>
        <v>1</v>
      </c>
      <c r="O1707" s="177">
        <f t="shared" si="911"/>
        <v>1.0002706800000001</v>
      </c>
      <c r="P1707" s="184">
        <f t="shared" si="936"/>
        <v>1.00749961</v>
      </c>
      <c r="Q1707" s="184">
        <f t="shared" si="929"/>
        <v>1.3078632606258809</v>
      </c>
      <c r="R1707" s="177">
        <f t="shared" si="935"/>
        <v>1.3082172700000001</v>
      </c>
      <c r="S1707" s="177">
        <f t="shared" si="930"/>
        <v>1.2981278000000001</v>
      </c>
      <c r="T1707" s="177">
        <f t="shared" si="912"/>
        <v>253119.01579429</v>
      </c>
      <c r="U1707" s="177">
        <f t="shared" si="913"/>
        <v>4514.5857832807242</v>
      </c>
      <c r="V1707" s="177">
        <f t="shared" si="914"/>
        <v>55431.219379849557</v>
      </c>
      <c r="W1707" s="177">
        <f t="shared" si="915"/>
        <v>254933.55274414027</v>
      </c>
      <c r="X1707" s="185">
        <f t="shared" si="916"/>
        <v>0</v>
      </c>
      <c r="Y1707" s="177">
        <f t="shared" si="917"/>
        <v>0</v>
      </c>
      <c r="Z1707" s="186">
        <f t="shared" si="918"/>
        <v>0</v>
      </c>
      <c r="AA1707" s="177">
        <f t="shared" si="931"/>
        <v>0</v>
      </c>
      <c r="AB1707" s="187">
        <f t="shared" si="932"/>
        <v>7.1215000000000001E-2</v>
      </c>
      <c r="AC1707" s="185">
        <f t="shared" si="919"/>
        <v>1</v>
      </c>
      <c r="AD1707" s="185">
        <v>252</v>
      </c>
      <c r="AE1707" s="184">
        <f t="shared" si="934"/>
        <v>1.000273027</v>
      </c>
      <c r="AF1707" s="177">
        <f t="shared" si="905"/>
        <v>69.108325519999994</v>
      </c>
      <c r="AG1707" s="177">
        <f t="shared" si="920"/>
        <v>69.603743100000003</v>
      </c>
      <c r="AH1707" s="188">
        <f t="shared" si="933"/>
        <v>0</v>
      </c>
      <c r="AI1707" s="188"/>
      <c r="AJ1707" s="188"/>
      <c r="AK1707" s="188"/>
      <c r="AL1707" s="8"/>
      <c r="AM1707" s="8"/>
      <c r="AN1707" s="8"/>
      <c r="AO1707" s="8"/>
      <c r="AP1707" s="8"/>
      <c r="AQ1707" s="8"/>
      <c r="AR1707" s="5"/>
      <c r="AS1707" s="1"/>
      <c r="AT1707" s="8"/>
      <c r="AU1707" s="1"/>
      <c r="AV1707" s="1"/>
      <c r="AW1707" s="3"/>
      <c r="AX1707" s="3"/>
      <c r="AY1707" s="4"/>
      <c r="AZ1707" s="4"/>
      <c r="BA1707" s="4"/>
      <c r="BB1707" s="1"/>
      <c r="BC1707" s="1"/>
      <c r="BD1707" s="1"/>
      <c r="BE1707" s="1"/>
      <c r="BF1707" s="1"/>
      <c r="BG1707" s="1"/>
      <c r="BH1707" s="1"/>
      <c r="BI1707" s="1"/>
    </row>
    <row r="1708" spans="1:61" x14ac:dyDescent="0.2">
      <c r="A1708" s="125">
        <f t="shared" si="921"/>
        <v>43599</v>
      </c>
      <c r="B1708" s="177">
        <f t="shared" si="906"/>
        <v>255136.49711123659</v>
      </c>
      <c r="C1708" s="3">
        <f t="shared" si="922"/>
        <v>34443427.110016942</v>
      </c>
      <c r="D1708" s="177">
        <f t="shared" si="923"/>
        <v>194987.74758100999</v>
      </c>
      <c r="E1708" s="177">
        <f t="shared" si="924"/>
        <v>15143.122457149999</v>
      </c>
      <c r="F1708" s="178">
        <f t="shared" si="907"/>
        <v>179844.62512385999</v>
      </c>
      <c r="G1708" s="179">
        <f t="shared" si="925"/>
        <v>5177.47</v>
      </c>
      <c r="H1708" s="180">
        <f>IF(AND(N1708=1,N1707&gt;1),VLOOKUP(A1707,[1]Plan1!$CW$105:$CY$215,3),H1707)</f>
        <v>5206.9799999999996</v>
      </c>
      <c r="I1708" s="181">
        <f t="shared" si="908"/>
        <v>43535</v>
      </c>
      <c r="J1708" s="181">
        <f t="shared" si="926"/>
        <v>43566</v>
      </c>
      <c r="K1708" s="182">
        <f t="shared" si="909"/>
        <v>5.6996950247900635E-3</v>
      </c>
      <c r="L1708" s="213">
        <f t="shared" si="927"/>
        <v>43626</v>
      </c>
      <c r="M1708" s="183">
        <f t="shared" si="928"/>
        <v>21</v>
      </c>
      <c r="N1708" s="183">
        <f t="shared" si="910"/>
        <v>2</v>
      </c>
      <c r="O1708" s="177">
        <f t="shared" si="911"/>
        <v>1.00054143</v>
      </c>
      <c r="P1708" s="184">
        <f t="shared" si="936"/>
        <v>1.00749961</v>
      </c>
      <c r="Q1708" s="184">
        <f t="shared" si="929"/>
        <v>1.3078632606258809</v>
      </c>
      <c r="R1708" s="177">
        <f t="shared" si="935"/>
        <v>1.3085713699999999</v>
      </c>
      <c r="S1708" s="177">
        <f t="shared" si="930"/>
        <v>1.2981278000000001</v>
      </c>
      <c r="T1708" s="177">
        <f t="shared" si="912"/>
        <v>253119.01579429</v>
      </c>
      <c r="U1708" s="177">
        <f t="shared" si="913"/>
        <v>4514.5857832807242</v>
      </c>
      <c r="V1708" s="177">
        <f t="shared" si="914"/>
        <v>55494.902361605877</v>
      </c>
      <c r="W1708" s="177">
        <f t="shared" si="915"/>
        <v>254997.23572589658</v>
      </c>
      <c r="X1708" s="185">
        <f t="shared" si="916"/>
        <v>0</v>
      </c>
      <c r="Y1708" s="177">
        <f t="shared" si="917"/>
        <v>0</v>
      </c>
      <c r="Z1708" s="186">
        <f t="shared" si="918"/>
        <v>0</v>
      </c>
      <c r="AA1708" s="177">
        <f t="shared" si="931"/>
        <v>0</v>
      </c>
      <c r="AB1708" s="187">
        <f t="shared" si="932"/>
        <v>7.1215000000000001E-2</v>
      </c>
      <c r="AC1708" s="185">
        <f t="shared" si="919"/>
        <v>2</v>
      </c>
      <c r="AD1708" s="185">
        <v>252</v>
      </c>
      <c r="AE1708" s="184">
        <f t="shared" si="934"/>
        <v>1.000546129</v>
      </c>
      <c r="AF1708" s="177">
        <f t="shared" si="905"/>
        <v>138.23563497000001</v>
      </c>
      <c r="AG1708" s="177">
        <f t="shared" si="920"/>
        <v>139.26138534</v>
      </c>
      <c r="AH1708" s="188">
        <f t="shared" si="933"/>
        <v>0</v>
      </c>
      <c r="AI1708" s="188"/>
      <c r="AJ1708" s="188"/>
      <c r="AK1708" s="188"/>
      <c r="AL1708" s="8"/>
      <c r="AM1708" s="8"/>
      <c r="AN1708" s="8"/>
      <c r="AO1708" s="8"/>
      <c r="AP1708" s="8"/>
      <c r="AQ1708" s="8"/>
      <c r="AR1708" s="5"/>
      <c r="AS1708" s="1"/>
      <c r="AT1708" s="8"/>
      <c r="AU1708" s="1"/>
      <c r="AV1708" s="1"/>
      <c r="AW1708" s="3"/>
      <c r="AX1708" s="3"/>
      <c r="AY1708" s="4"/>
      <c r="AZ1708" s="4"/>
      <c r="BA1708" s="4"/>
      <c r="BB1708" s="1"/>
      <c r="BC1708" s="1"/>
      <c r="BD1708" s="1"/>
      <c r="BE1708" s="1"/>
      <c r="BF1708" s="1"/>
      <c r="BG1708" s="1"/>
      <c r="BH1708" s="1"/>
      <c r="BI1708" s="1"/>
    </row>
    <row r="1709" spans="1:61" x14ac:dyDescent="0.2">
      <c r="A1709" s="125">
        <f t="shared" si="921"/>
        <v>43600</v>
      </c>
      <c r="B1709" s="177">
        <f t="shared" si="906"/>
        <v>255269.91144783172</v>
      </c>
      <c r="C1709" s="3">
        <f t="shared" si="922"/>
        <v>34461438.045457281</v>
      </c>
      <c r="D1709" s="177">
        <f t="shared" si="923"/>
        <v>194987.74758100999</v>
      </c>
      <c r="E1709" s="177">
        <f t="shared" si="924"/>
        <v>15143.122457149999</v>
      </c>
      <c r="F1709" s="178">
        <f t="shared" si="907"/>
        <v>179844.62512385999</v>
      </c>
      <c r="G1709" s="179">
        <f t="shared" si="925"/>
        <v>5177.47</v>
      </c>
      <c r="H1709" s="180">
        <f>IF(AND(N1709=1,N1708&gt;1),VLOOKUP(A1708,[1]Plan1!$CW$105:$CY$215,3),H1708)</f>
        <v>5206.9799999999996</v>
      </c>
      <c r="I1709" s="181">
        <f t="shared" si="908"/>
        <v>43535</v>
      </c>
      <c r="J1709" s="181">
        <f t="shared" si="926"/>
        <v>43566</v>
      </c>
      <c r="K1709" s="182">
        <f t="shared" si="909"/>
        <v>5.6996950247900635E-3</v>
      </c>
      <c r="L1709" s="213">
        <f t="shared" si="927"/>
        <v>43626</v>
      </c>
      <c r="M1709" s="183">
        <f t="shared" si="928"/>
        <v>21</v>
      </c>
      <c r="N1709" s="183">
        <f t="shared" si="910"/>
        <v>3</v>
      </c>
      <c r="O1709" s="177">
        <f t="shared" si="911"/>
        <v>1.00081226</v>
      </c>
      <c r="P1709" s="184">
        <f t="shared" si="936"/>
        <v>1.00749961</v>
      </c>
      <c r="Q1709" s="184">
        <f t="shared" si="929"/>
        <v>1.3078632606258809</v>
      </c>
      <c r="R1709" s="177">
        <f t="shared" si="935"/>
        <v>1.3089255799999999</v>
      </c>
      <c r="S1709" s="177">
        <f t="shared" si="930"/>
        <v>1.2981278000000001</v>
      </c>
      <c r="T1709" s="177">
        <f t="shared" si="912"/>
        <v>253119.01579429</v>
      </c>
      <c r="U1709" s="177">
        <f t="shared" si="913"/>
        <v>4514.5857832807242</v>
      </c>
      <c r="V1709" s="177">
        <f t="shared" si="914"/>
        <v>55558.60512627101</v>
      </c>
      <c r="W1709" s="177">
        <f t="shared" si="915"/>
        <v>255060.93849056173</v>
      </c>
      <c r="X1709" s="185">
        <f t="shared" si="916"/>
        <v>0</v>
      </c>
      <c r="Y1709" s="177">
        <f t="shared" si="917"/>
        <v>0</v>
      </c>
      <c r="Z1709" s="186">
        <f t="shared" si="918"/>
        <v>0</v>
      </c>
      <c r="AA1709" s="177">
        <f t="shared" si="931"/>
        <v>0</v>
      </c>
      <c r="AB1709" s="187">
        <f t="shared" si="932"/>
        <v>7.1215000000000001E-2</v>
      </c>
      <c r="AC1709" s="185">
        <f t="shared" si="919"/>
        <v>3</v>
      </c>
      <c r="AD1709" s="185">
        <v>252</v>
      </c>
      <c r="AE1709" s="184">
        <f t="shared" si="934"/>
        <v>1.0008193059999999</v>
      </c>
      <c r="AF1709" s="177">
        <f t="shared" si="905"/>
        <v>207.38192835000001</v>
      </c>
      <c r="AG1709" s="177">
        <f t="shared" si="920"/>
        <v>208.97295726999999</v>
      </c>
      <c r="AH1709" s="188">
        <f t="shared" si="933"/>
        <v>0</v>
      </c>
      <c r="AI1709" s="188"/>
      <c r="AJ1709" s="188"/>
      <c r="AK1709" s="188"/>
      <c r="AL1709" s="8"/>
      <c r="AM1709" s="8"/>
      <c r="AN1709" s="8"/>
      <c r="AO1709" s="8"/>
      <c r="AP1709" s="8"/>
      <c r="AQ1709" s="8"/>
      <c r="AR1709" s="5"/>
      <c r="AS1709" s="1"/>
      <c r="AT1709" s="8"/>
      <c r="AU1709" s="1"/>
      <c r="AV1709" s="1"/>
      <c r="AW1709" s="3"/>
      <c r="AX1709" s="3"/>
      <c r="AY1709" s="4"/>
      <c r="AZ1709" s="4"/>
      <c r="BA1709" s="4"/>
      <c r="BB1709" s="1"/>
      <c r="BC1709" s="1"/>
      <c r="BD1709" s="1"/>
      <c r="BE1709" s="1"/>
      <c r="BF1709" s="1"/>
      <c r="BG1709" s="1"/>
      <c r="BH1709" s="1"/>
      <c r="BI1709" s="1"/>
    </row>
    <row r="1710" spans="1:61" x14ac:dyDescent="0.2">
      <c r="A1710" s="125">
        <f t="shared" si="921"/>
        <v>43601</v>
      </c>
      <c r="B1710" s="177">
        <f t="shared" si="906"/>
        <v>255403.39567160312</v>
      </c>
      <c r="C1710" s="3">
        <f t="shared" si="922"/>
        <v>34479458.415666424</v>
      </c>
      <c r="D1710" s="177">
        <f t="shared" si="923"/>
        <v>194987.74758100999</v>
      </c>
      <c r="E1710" s="177">
        <f t="shared" si="924"/>
        <v>15143.122457149999</v>
      </c>
      <c r="F1710" s="178">
        <f t="shared" si="907"/>
        <v>179844.62512385999</v>
      </c>
      <c r="G1710" s="179">
        <f t="shared" si="925"/>
        <v>5177.47</v>
      </c>
      <c r="H1710" s="180">
        <f>IF(AND(N1710=1,N1709&gt;1),VLOOKUP(A1709,[1]Plan1!$CW$105:$CY$215,3),H1709)</f>
        <v>5206.9799999999996</v>
      </c>
      <c r="I1710" s="181">
        <f t="shared" si="908"/>
        <v>43535</v>
      </c>
      <c r="J1710" s="181">
        <f t="shared" si="926"/>
        <v>43566</v>
      </c>
      <c r="K1710" s="182">
        <f t="shared" si="909"/>
        <v>5.6996950247900635E-3</v>
      </c>
      <c r="L1710" s="213">
        <f t="shared" si="927"/>
        <v>43626</v>
      </c>
      <c r="M1710" s="183">
        <f t="shared" si="928"/>
        <v>21</v>
      </c>
      <c r="N1710" s="183">
        <f t="shared" si="910"/>
        <v>4</v>
      </c>
      <c r="O1710" s="177">
        <f t="shared" si="911"/>
        <v>1.0010831600000001</v>
      </c>
      <c r="P1710" s="184">
        <f t="shared" si="936"/>
        <v>1.00749961</v>
      </c>
      <c r="Q1710" s="184">
        <f t="shared" si="929"/>
        <v>1.3078632606258809</v>
      </c>
      <c r="R1710" s="177">
        <f t="shared" si="935"/>
        <v>1.3092798800000001</v>
      </c>
      <c r="S1710" s="177">
        <f t="shared" si="930"/>
        <v>1.2981278000000001</v>
      </c>
      <c r="T1710" s="177">
        <f t="shared" si="912"/>
        <v>253119.01579429</v>
      </c>
      <c r="U1710" s="177">
        <f t="shared" si="913"/>
        <v>4514.5857832807242</v>
      </c>
      <c r="V1710" s="177">
        <f t="shared" si="914"/>
        <v>55622.324076952413</v>
      </c>
      <c r="W1710" s="177">
        <f t="shared" si="915"/>
        <v>255124.65744124312</v>
      </c>
      <c r="X1710" s="185">
        <f t="shared" si="916"/>
        <v>0</v>
      </c>
      <c r="Y1710" s="177">
        <f t="shared" si="917"/>
        <v>0</v>
      </c>
      <c r="Z1710" s="186">
        <f t="shared" si="918"/>
        <v>0</v>
      </c>
      <c r="AA1710" s="177">
        <f t="shared" si="931"/>
        <v>0</v>
      </c>
      <c r="AB1710" s="187">
        <f t="shared" si="932"/>
        <v>7.1215000000000001E-2</v>
      </c>
      <c r="AC1710" s="185">
        <f t="shared" si="919"/>
        <v>4</v>
      </c>
      <c r="AD1710" s="185">
        <v>252</v>
      </c>
      <c r="AE1710" s="184">
        <f t="shared" si="934"/>
        <v>1.001092557</v>
      </c>
      <c r="AF1710" s="177">
        <f t="shared" si="905"/>
        <v>276.54695253</v>
      </c>
      <c r="AG1710" s="177">
        <f t="shared" si="920"/>
        <v>278.73823035999999</v>
      </c>
      <c r="AH1710" s="188">
        <f t="shared" si="933"/>
        <v>0</v>
      </c>
      <c r="AI1710" s="188"/>
      <c r="AJ1710" s="188"/>
      <c r="AK1710" s="188"/>
      <c r="AL1710" s="8"/>
      <c r="AM1710" s="8"/>
      <c r="AN1710" s="8"/>
      <c r="AO1710" s="8"/>
      <c r="AP1710" s="8"/>
      <c r="AQ1710" s="8"/>
      <c r="AR1710" s="5"/>
      <c r="AS1710" s="1"/>
      <c r="AT1710" s="8"/>
      <c r="AU1710" s="1"/>
      <c r="AV1710" s="1"/>
      <c r="AW1710" s="3"/>
      <c r="AX1710" s="3"/>
      <c r="AY1710" s="4"/>
      <c r="AZ1710" s="4"/>
      <c r="BA1710" s="4"/>
      <c r="BB1710" s="1"/>
      <c r="BC1710" s="1"/>
      <c r="BD1710" s="1"/>
      <c r="BE1710" s="1"/>
      <c r="BF1710" s="1"/>
      <c r="BG1710" s="1"/>
      <c r="BH1710" s="1"/>
      <c r="BI1710" s="1"/>
    </row>
    <row r="1711" spans="1:61" x14ac:dyDescent="0.2">
      <c r="A1711" s="125">
        <f t="shared" si="921"/>
        <v>43602</v>
      </c>
      <c r="B1711" s="177">
        <f t="shared" si="906"/>
        <v>255536.95006515077</v>
      </c>
      <c r="C1711" s="3">
        <f t="shared" si="922"/>
        <v>34497488.258795351</v>
      </c>
      <c r="D1711" s="177">
        <f t="shared" si="923"/>
        <v>194987.74758100999</v>
      </c>
      <c r="E1711" s="177">
        <f t="shared" si="924"/>
        <v>15143.122457149999</v>
      </c>
      <c r="F1711" s="178">
        <f t="shared" si="907"/>
        <v>179844.62512385999</v>
      </c>
      <c r="G1711" s="179">
        <f t="shared" si="925"/>
        <v>5177.47</v>
      </c>
      <c r="H1711" s="180">
        <f>IF(AND(N1711=1,N1710&gt;1),VLOOKUP(A1710,[1]Plan1!$CW$105:$CY$215,3),H1710)</f>
        <v>5206.9799999999996</v>
      </c>
      <c r="I1711" s="181">
        <f t="shared" si="908"/>
        <v>43535</v>
      </c>
      <c r="J1711" s="181">
        <f t="shared" si="926"/>
        <v>43566</v>
      </c>
      <c r="K1711" s="182">
        <f t="shared" si="909"/>
        <v>5.6996950247900635E-3</v>
      </c>
      <c r="L1711" s="213">
        <f t="shared" si="927"/>
        <v>43626</v>
      </c>
      <c r="M1711" s="183">
        <f t="shared" si="928"/>
        <v>21</v>
      </c>
      <c r="N1711" s="183">
        <f t="shared" si="910"/>
        <v>5</v>
      </c>
      <c r="O1711" s="177">
        <f t="shared" si="911"/>
        <v>1.00135413</v>
      </c>
      <c r="P1711" s="184">
        <f t="shared" si="936"/>
        <v>1.00749961</v>
      </c>
      <c r="Q1711" s="184">
        <f t="shared" si="929"/>
        <v>1.3078632606258809</v>
      </c>
      <c r="R1711" s="177">
        <f t="shared" si="935"/>
        <v>1.3096342700000001</v>
      </c>
      <c r="S1711" s="177">
        <f t="shared" si="930"/>
        <v>1.2981278000000001</v>
      </c>
      <c r="T1711" s="177">
        <f t="shared" si="912"/>
        <v>253119.01579429</v>
      </c>
      <c r="U1711" s="177">
        <f t="shared" si="913"/>
        <v>4514.5857832807242</v>
      </c>
      <c r="V1711" s="177">
        <f t="shared" si="914"/>
        <v>55686.059213650064</v>
      </c>
      <c r="W1711" s="177">
        <f t="shared" si="915"/>
        <v>255188.39257794077</v>
      </c>
      <c r="X1711" s="185">
        <f t="shared" si="916"/>
        <v>0</v>
      </c>
      <c r="Y1711" s="177">
        <f t="shared" si="917"/>
        <v>0</v>
      </c>
      <c r="Z1711" s="186">
        <f t="shared" si="918"/>
        <v>0</v>
      </c>
      <c r="AA1711" s="177">
        <f t="shared" si="931"/>
        <v>0</v>
      </c>
      <c r="AB1711" s="187">
        <f t="shared" si="932"/>
        <v>7.1215000000000001E-2</v>
      </c>
      <c r="AC1711" s="185">
        <f t="shared" si="919"/>
        <v>5</v>
      </c>
      <c r="AD1711" s="185">
        <v>252</v>
      </c>
      <c r="AE1711" s="184">
        <f t="shared" si="934"/>
        <v>1.0013658830000001</v>
      </c>
      <c r="AF1711" s="177">
        <f t="shared" si="905"/>
        <v>345.73096064999999</v>
      </c>
      <c r="AG1711" s="177">
        <f t="shared" si="920"/>
        <v>348.55748720999998</v>
      </c>
      <c r="AH1711" s="188">
        <f t="shared" si="933"/>
        <v>0</v>
      </c>
      <c r="AI1711" s="188"/>
      <c r="AJ1711" s="188"/>
      <c r="AK1711" s="188"/>
      <c r="AL1711" s="8"/>
      <c r="AM1711" s="8"/>
      <c r="AN1711" s="8"/>
      <c r="AO1711" s="8"/>
      <c r="AP1711" s="8"/>
      <c r="AQ1711" s="8"/>
      <c r="AR1711" s="5"/>
      <c r="AS1711" s="1"/>
      <c r="AT1711" s="8"/>
      <c r="AU1711" s="1"/>
      <c r="AV1711" s="1"/>
      <c r="AW1711" s="3"/>
      <c r="AX1711" s="3"/>
      <c r="AY1711" s="4"/>
      <c r="AZ1711" s="4"/>
      <c r="BA1711" s="4"/>
      <c r="BB1711" s="1"/>
      <c r="BC1711" s="1"/>
      <c r="BD1711" s="1"/>
      <c r="BE1711" s="1"/>
      <c r="BF1711" s="1"/>
      <c r="BG1711" s="1"/>
      <c r="BH1711" s="1"/>
      <c r="BI1711" s="1"/>
    </row>
    <row r="1712" spans="1:61" x14ac:dyDescent="0.2">
      <c r="A1712" s="125">
        <f t="shared" si="921"/>
        <v>43603</v>
      </c>
      <c r="B1712" s="177">
        <f t="shared" si="906"/>
        <v>255670.57800364716</v>
      </c>
      <c r="C1712" s="3">
        <f t="shared" si="922"/>
        <v>34515528.030492365</v>
      </c>
      <c r="D1712" s="177">
        <f t="shared" si="923"/>
        <v>194987.74758100999</v>
      </c>
      <c r="E1712" s="177">
        <f t="shared" si="924"/>
        <v>15143.122457149999</v>
      </c>
      <c r="F1712" s="178">
        <f t="shared" si="907"/>
        <v>179844.62512385999</v>
      </c>
      <c r="G1712" s="179">
        <f t="shared" si="925"/>
        <v>5177.47</v>
      </c>
      <c r="H1712" s="180">
        <f>IF(AND(N1712=1,N1711&gt;1),VLOOKUP(A1711,[1]Plan1!$CW$105:$CY$215,3),H1711)</f>
        <v>5206.9799999999996</v>
      </c>
      <c r="I1712" s="181">
        <f t="shared" si="908"/>
        <v>43535</v>
      </c>
      <c r="J1712" s="181">
        <f t="shared" si="926"/>
        <v>43566</v>
      </c>
      <c r="K1712" s="182">
        <f t="shared" si="909"/>
        <v>5.6996950247900635E-3</v>
      </c>
      <c r="L1712" s="213">
        <f t="shared" si="927"/>
        <v>43626</v>
      </c>
      <c r="M1712" s="183">
        <f t="shared" si="928"/>
        <v>21</v>
      </c>
      <c r="N1712" s="183">
        <f t="shared" si="910"/>
        <v>6</v>
      </c>
      <c r="O1712" s="177">
        <f t="shared" si="911"/>
        <v>1.00162518</v>
      </c>
      <c r="P1712" s="184">
        <f t="shared" si="936"/>
        <v>1.00749961</v>
      </c>
      <c r="Q1712" s="184">
        <f t="shared" si="929"/>
        <v>1.3078632606258809</v>
      </c>
      <c r="R1712" s="177">
        <f t="shared" si="935"/>
        <v>1.3099887699999999</v>
      </c>
      <c r="S1712" s="177">
        <f t="shared" si="930"/>
        <v>1.2981278000000001</v>
      </c>
      <c r="T1712" s="177">
        <f t="shared" si="912"/>
        <v>253119.01579429</v>
      </c>
      <c r="U1712" s="177">
        <f t="shared" si="913"/>
        <v>4514.5857832807242</v>
      </c>
      <c r="V1712" s="177">
        <f t="shared" si="914"/>
        <v>55749.814133256441</v>
      </c>
      <c r="W1712" s="177">
        <f t="shared" si="915"/>
        <v>255252.14749754715</v>
      </c>
      <c r="X1712" s="185">
        <f t="shared" si="916"/>
        <v>0</v>
      </c>
      <c r="Y1712" s="177">
        <f t="shared" si="917"/>
        <v>0</v>
      </c>
      <c r="Z1712" s="186">
        <f t="shared" si="918"/>
        <v>0</v>
      </c>
      <c r="AA1712" s="177">
        <f t="shared" si="931"/>
        <v>0</v>
      </c>
      <c r="AB1712" s="187">
        <f t="shared" si="932"/>
        <v>7.1215000000000001E-2</v>
      </c>
      <c r="AC1712" s="185">
        <f t="shared" si="919"/>
        <v>6</v>
      </c>
      <c r="AD1712" s="185">
        <v>252</v>
      </c>
      <c r="AE1712" s="184">
        <f t="shared" si="934"/>
        <v>1.001639283</v>
      </c>
      <c r="AF1712" s="177">
        <f t="shared" si="905"/>
        <v>414.93369955999998</v>
      </c>
      <c r="AG1712" s="177">
        <f t="shared" si="920"/>
        <v>418.4305061</v>
      </c>
      <c r="AH1712" s="188">
        <f t="shared" si="933"/>
        <v>0</v>
      </c>
      <c r="AI1712" s="188"/>
      <c r="AJ1712" s="188"/>
      <c r="AK1712" s="188"/>
      <c r="AL1712" s="8"/>
      <c r="AM1712" s="8"/>
      <c r="AN1712" s="8"/>
      <c r="AO1712" s="8"/>
      <c r="AP1712" s="8"/>
      <c r="AQ1712" s="8"/>
      <c r="AR1712" s="5"/>
      <c r="AS1712" s="1"/>
      <c r="AT1712" s="8"/>
      <c r="AU1712" s="1"/>
      <c r="AV1712" s="1"/>
      <c r="AW1712" s="3"/>
      <c r="AX1712" s="3"/>
      <c r="AY1712" s="4"/>
      <c r="AZ1712" s="4"/>
      <c r="BA1712" s="4"/>
      <c r="BB1712" s="1"/>
      <c r="BC1712" s="1"/>
      <c r="BD1712" s="1"/>
      <c r="BE1712" s="1"/>
      <c r="BF1712" s="1"/>
      <c r="BG1712" s="1"/>
      <c r="BH1712" s="1"/>
      <c r="BI1712" s="1"/>
    </row>
    <row r="1713" spans="1:61" x14ac:dyDescent="0.2">
      <c r="A1713" s="125">
        <f t="shared" si="921"/>
        <v>43604</v>
      </c>
      <c r="B1713" s="177">
        <f t="shared" si="906"/>
        <v>255670.57800364716</v>
      </c>
      <c r="C1713" s="3">
        <f t="shared" si="922"/>
        <v>34515528.030492365</v>
      </c>
      <c r="D1713" s="177">
        <f t="shared" si="923"/>
        <v>194987.74758100999</v>
      </c>
      <c r="E1713" s="177">
        <f t="shared" si="924"/>
        <v>15143.122457149999</v>
      </c>
      <c r="F1713" s="178">
        <f t="shared" si="907"/>
        <v>179844.62512385999</v>
      </c>
      <c r="G1713" s="179">
        <f t="shared" si="925"/>
        <v>5177.47</v>
      </c>
      <c r="H1713" s="180">
        <f>IF(AND(N1713=1,N1712&gt;1),VLOOKUP(A1712,[1]Plan1!$CW$105:$CY$215,3),H1712)</f>
        <v>5206.9799999999996</v>
      </c>
      <c r="I1713" s="181">
        <f t="shared" si="908"/>
        <v>43535</v>
      </c>
      <c r="J1713" s="181">
        <f t="shared" si="926"/>
        <v>43566</v>
      </c>
      <c r="K1713" s="182">
        <f t="shared" si="909"/>
        <v>5.6996950247900635E-3</v>
      </c>
      <c r="L1713" s="213">
        <f t="shared" si="927"/>
        <v>43626</v>
      </c>
      <c r="M1713" s="183">
        <f t="shared" si="928"/>
        <v>21</v>
      </c>
      <c r="N1713" s="183">
        <f t="shared" si="910"/>
        <v>6</v>
      </c>
      <c r="O1713" s="177">
        <f t="shared" si="911"/>
        <v>1.00162518</v>
      </c>
      <c r="P1713" s="184">
        <f t="shared" si="936"/>
        <v>1.00749961</v>
      </c>
      <c r="Q1713" s="184">
        <f t="shared" si="929"/>
        <v>1.3078632606258809</v>
      </c>
      <c r="R1713" s="177">
        <f t="shared" si="935"/>
        <v>1.3099887699999999</v>
      </c>
      <c r="S1713" s="177">
        <f t="shared" si="930"/>
        <v>1.2981278000000001</v>
      </c>
      <c r="T1713" s="177">
        <f t="shared" si="912"/>
        <v>253119.01579429</v>
      </c>
      <c r="U1713" s="177">
        <f t="shared" si="913"/>
        <v>4514.5857832807242</v>
      </c>
      <c r="V1713" s="177">
        <f t="shared" si="914"/>
        <v>55749.814133256441</v>
      </c>
      <c r="W1713" s="177">
        <f t="shared" si="915"/>
        <v>255252.14749754715</v>
      </c>
      <c r="X1713" s="185">
        <f t="shared" si="916"/>
        <v>0</v>
      </c>
      <c r="Y1713" s="177">
        <f t="shared" si="917"/>
        <v>0</v>
      </c>
      <c r="Z1713" s="186">
        <f t="shared" si="918"/>
        <v>0</v>
      </c>
      <c r="AA1713" s="177">
        <f t="shared" si="931"/>
        <v>0</v>
      </c>
      <c r="AB1713" s="187">
        <f t="shared" si="932"/>
        <v>7.1215000000000001E-2</v>
      </c>
      <c r="AC1713" s="185">
        <f t="shared" si="919"/>
        <v>6</v>
      </c>
      <c r="AD1713" s="185">
        <v>252</v>
      </c>
      <c r="AE1713" s="184">
        <f t="shared" si="934"/>
        <v>1.001639283</v>
      </c>
      <c r="AF1713" s="177">
        <f t="shared" si="905"/>
        <v>414.93369955999998</v>
      </c>
      <c r="AG1713" s="177">
        <f t="shared" si="920"/>
        <v>418.4305061</v>
      </c>
      <c r="AH1713" s="188">
        <f t="shared" si="933"/>
        <v>0</v>
      </c>
      <c r="AI1713" s="188"/>
      <c r="AJ1713" s="188"/>
      <c r="AK1713" s="188"/>
      <c r="AL1713" s="8"/>
      <c r="AM1713" s="8"/>
      <c r="AN1713" s="8"/>
      <c r="AO1713" s="8"/>
      <c r="AP1713" s="8"/>
      <c r="AQ1713" s="8"/>
      <c r="AR1713" s="5"/>
      <c r="AS1713" s="1"/>
      <c r="AT1713" s="8"/>
      <c r="AU1713" s="1"/>
      <c r="AV1713" s="1"/>
      <c r="AW1713" s="3"/>
      <c r="AX1713" s="3"/>
      <c r="AY1713" s="4"/>
      <c r="AZ1713" s="4"/>
      <c r="BA1713" s="4"/>
      <c r="BB1713" s="1"/>
      <c r="BC1713" s="1"/>
      <c r="BD1713" s="1"/>
      <c r="BE1713" s="1"/>
      <c r="BF1713" s="1"/>
      <c r="BG1713" s="1"/>
      <c r="BH1713" s="1"/>
      <c r="BI1713" s="1"/>
    </row>
    <row r="1714" spans="1:61" x14ac:dyDescent="0.2">
      <c r="A1714" s="125">
        <f t="shared" si="921"/>
        <v>43605</v>
      </c>
      <c r="B1714" s="177">
        <f t="shared" si="906"/>
        <v>255670.57800364716</v>
      </c>
      <c r="C1714" s="3">
        <f t="shared" si="922"/>
        <v>34515528.030492365</v>
      </c>
      <c r="D1714" s="177">
        <f t="shared" si="923"/>
        <v>194987.74758100999</v>
      </c>
      <c r="E1714" s="177">
        <f t="shared" si="924"/>
        <v>15143.122457149999</v>
      </c>
      <c r="F1714" s="178">
        <f t="shared" si="907"/>
        <v>179844.62512385999</v>
      </c>
      <c r="G1714" s="179">
        <f t="shared" si="925"/>
        <v>5177.47</v>
      </c>
      <c r="H1714" s="180">
        <f>IF(AND(N1714=1,N1713&gt;1),VLOOKUP(A1713,[1]Plan1!$CW$105:$CY$215,3),H1713)</f>
        <v>5206.9799999999996</v>
      </c>
      <c r="I1714" s="181">
        <f t="shared" si="908"/>
        <v>43535</v>
      </c>
      <c r="J1714" s="181">
        <f t="shared" si="926"/>
        <v>43566</v>
      </c>
      <c r="K1714" s="182">
        <f t="shared" si="909"/>
        <v>5.6996950247900635E-3</v>
      </c>
      <c r="L1714" s="213">
        <f t="shared" si="927"/>
        <v>43626</v>
      </c>
      <c r="M1714" s="183">
        <f t="shared" si="928"/>
        <v>21</v>
      </c>
      <c r="N1714" s="183">
        <f t="shared" si="910"/>
        <v>6</v>
      </c>
      <c r="O1714" s="177">
        <f t="shared" si="911"/>
        <v>1.00162518</v>
      </c>
      <c r="P1714" s="184">
        <f t="shared" si="936"/>
        <v>1.00749961</v>
      </c>
      <c r="Q1714" s="184">
        <f t="shared" si="929"/>
        <v>1.3078632606258809</v>
      </c>
      <c r="R1714" s="177">
        <f t="shared" si="935"/>
        <v>1.3099887699999999</v>
      </c>
      <c r="S1714" s="177">
        <f t="shared" si="930"/>
        <v>1.2981278000000001</v>
      </c>
      <c r="T1714" s="177">
        <f t="shared" si="912"/>
        <v>253119.01579429</v>
      </c>
      <c r="U1714" s="177">
        <f t="shared" si="913"/>
        <v>4514.5857832807242</v>
      </c>
      <c r="V1714" s="177">
        <f t="shared" si="914"/>
        <v>55749.814133256441</v>
      </c>
      <c r="W1714" s="177">
        <f t="shared" si="915"/>
        <v>255252.14749754715</v>
      </c>
      <c r="X1714" s="185">
        <f t="shared" si="916"/>
        <v>0</v>
      </c>
      <c r="Y1714" s="177">
        <f t="shared" si="917"/>
        <v>0</v>
      </c>
      <c r="Z1714" s="186">
        <f t="shared" si="918"/>
        <v>0</v>
      </c>
      <c r="AA1714" s="177">
        <f t="shared" si="931"/>
        <v>0</v>
      </c>
      <c r="AB1714" s="187">
        <f t="shared" si="932"/>
        <v>7.1215000000000001E-2</v>
      </c>
      <c r="AC1714" s="185">
        <f t="shared" si="919"/>
        <v>6</v>
      </c>
      <c r="AD1714" s="185">
        <v>252</v>
      </c>
      <c r="AE1714" s="184">
        <f t="shared" si="934"/>
        <v>1.001639283</v>
      </c>
      <c r="AF1714" s="177">
        <f t="shared" si="905"/>
        <v>414.93369955999998</v>
      </c>
      <c r="AG1714" s="177">
        <f t="shared" si="920"/>
        <v>418.4305061</v>
      </c>
      <c r="AH1714" s="188">
        <f t="shared" si="933"/>
        <v>0</v>
      </c>
      <c r="AI1714" s="188"/>
      <c r="AJ1714" s="188"/>
      <c r="AK1714" s="188"/>
      <c r="AL1714" s="8"/>
      <c r="AM1714" s="8"/>
      <c r="AN1714" s="8"/>
      <c r="AO1714" s="8"/>
      <c r="AP1714" s="8"/>
      <c r="AQ1714" s="8"/>
      <c r="AR1714" s="5"/>
      <c r="AS1714" s="1"/>
      <c r="AT1714" s="8"/>
      <c r="AU1714" s="1"/>
      <c r="AV1714" s="1"/>
      <c r="AW1714" s="3"/>
      <c r="AX1714" s="3"/>
      <c r="AY1714" s="4"/>
      <c r="AZ1714" s="4"/>
      <c r="BA1714" s="4"/>
      <c r="BB1714" s="1"/>
      <c r="BC1714" s="1"/>
      <c r="BD1714" s="1"/>
      <c r="BE1714" s="1"/>
      <c r="BF1714" s="1"/>
      <c r="BG1714" s="1"/>
      <c r="BH1714" s="1"/>
      <c r="BI1714" s="1"/>
    </row>
    <row r="1715" spans="1:61" x14ac:dyDescent="0.2">
      <c r="A1715" s="125">
        <f t="shared" si="921"/>
        <v>43606</v>
      </c>
      <c r="B1715" s="177">
        <f t="shared" si="906"/>
        <v>255804.27616899984</v>
      </c>
      <c r="C1715" s="3">
        <f t="shared" si="922"/>
        <v>34533577.28281498</v>
      </c>
      <c r="D1715" s="177">
        <f t="shared" si="923"/>
        <v>194987.74758100999</v>
      </c>
      <c r="E1715" s="177">
        <f t="shared" si="924"/>
        <v>15143.122457149999</v>
      </c>
      <c r="F1715" s="178">
        <f t="shared" si="907"/>
        <v>179844.62512385999</v>
      </c>
      <c r="G1715" s="179">
        <f t="shared" si="925"/>
        <v>5177.47</v>
      </c>
      <c r="H1715" s="180">
        <f>IF(AND(N1715=1,N1714&gt;1),VLOOKUP(A1714,[1]Plan1!$CW$105:$CY$215,3),H1714)</f>
        <v>5206.9799999999996</v>
      </c>
      <c r="I1715" s="181">
        <f t="shared" si="908"/>
        <v>43535</v>
      </c>
      <c r="J1715" s="181">
        <f t="shared" si="926"/>
        <v>43566</v>
      </c>
      <c r="K1715" s="182">
        <f t="shared" si="909"/>
        <v>5.6996950247900635E-3</v>
      </c>
      <c r="L1715" s="213">
        <f t="shared" si="927"/>
        <v>43626</v>
      </c>
      <c r="M1715" s="183">
        <f t="shared" si="928"/>
        <v>21</v>
      </c>
      <c r="N1715" s="183">
        <f t="shared" si="910"/>
        <v>7</v>
      </c>
      <c r="O1715" s="177">
        <f t="shared" si="911"/>
        <v>1.0018963000000001</v>
      </c>
      <c r="P1715" s="184">
        <f t="shared" si="936"/>
        <v>1.00749961</v>
      </c>
      <c r="Q1715" s="184">
        <f t="shared" si="929"/>
        <v>1.3078632606258809</v>
      </c>
      <c r="R1715" s="177">
        <f t="shared" si="935"/>
        <v>1.3103433600000001</v>
      </c>
      <c r="S1715" s="177">
        <f t="shared" si="930"/>
        <v>1.2981278000000001</v>
      </c>
      <c r="T1715" s="177">
        <f t="shared" si="912"/>
        <v>253119.01579429</v>
      </c>
      <c r="U1715" s="177">
        <f t="shared" si="913"/>
        <v>4514.5857832807242</v>
      </c>
      <c r="V1715" s="177">
        <f t="shared" si="914"/>
        <v>55813.585238879139</v>
      </c>
      <c r="W1715" s="177">
        <f t="shared" si="915"/>
        <v>255315.91860316985</v>
      </c>
      <c r="X1715" s="185">
        <f t="shared" si="916"/>
        <v>0</v>
      </c>
      <c r="Y1715" s="177">
        <f t="shared" si="917"/>
        <v>0</v>
      </c>
      <c r="Z1715" s="186">
        <f t="shared" si="918"/>
        <v>0</v>
      </c>
      <c r="AA1715" s="177">
        <f t="shared" si="931"/>
        <v>0</v>
      </c>
      <c r="AB1715" s="187">
        <f t="shared" si="932"/>
        <v>7.1215000000000001E-2</v>
      </c>
      <c r="AC1715" s="185">
        <f t="shared" si="919"/>
        <v>7</v>
      </c>
      <c r="AD1715" s="185">
        <v>252</v>
      </c>
      <c r="AE1715" s="184">
        <f t="shared" si="934"/>
        <v>1.001912758</v>
      </c>
      <c r="AF1715" s="177">
        <f t="shared" si="905"/>
        <v>484.15542241000003</v>
      </c>
      <c r="AG1715" s="177">
        <f t="shared" si="920"/>
        <v>488.35756583</v>
      </c>
      <c r="AH1715" s="188">
        <f t="shared" si="933"/>
        <v>0</v>
      </c>
      <c r="AI1715" s="188"/>
      <c r="AJ1715" s="188"/>
      <c r="AK1715" s="188"/>
      <c r="AL1715" s="8"/>
      <c r="AM1715" s="8"/>
      <c r="AN1715" s="8"/>
      <c r="AO1715" s="8"/>
      <c r="AP1715" s="8"/>
      <c r="AQ1715" s="8"/>
      <c r="AR1715" s="5"/>
      <c r="AS1715" s="1"/>
      <c r="AT1715" s="8"/>
      <c r="AU1715" s="1"/>
      <c r="AV1715" s="1"/>
      <c r="AW1715" s="3"/>
      <c r="AX1715" s="3"/>
      <c r="AY1715" s="4"/>
      <c r="AZ1715" s="4"/>
      <c r="BA1715" s="4"/>
      <c r="BB1715" s="1"/>
      <c r="BC1715" s="1"/>
      <c r="BD1715" s="1"/>
      <c r="BE1715" s="1"/>
      <c r="BF1715" s="1"/>
      <c r="BG1715" s="1"/>
      <c r="BH1715" s="1"/>
      <c r="BI1715" s="1"/>
    </row>
    <row r="1716" spans="1:61" x14ac:dyDescent="0.2">
      <c r="A1716" s="125">
        <f t="shared" si="921"/>
        <v>43607</v>
      </c>
      <c r="B1716" s="177">
        <f t="shared" si="906"/>
        <v>255938.04458883876</v>
      </c>
      <c r="C1716" s="3">
        <f t="shared" si="922"/>
        <v>34551636.01949323</v>
      </c>
      <c r="D1716" s="177">
        <f t="shared" si="923"/>
        <v>194987.74758100999</v>
      </c>
      <c r="E1716" s="177">
        <f t="shared" si="924"/>
        <v>15143.122457149999</v>
      </c>
      <c r="F1716" s="178">
        <f t="shared" si="907"/>
        <v>179844.62512385999</v>
      </c>
      <c r="G1716" s="179">
        <f t="shared" si="925"/>
        <v>5177.47</v>
      </c>
      <c r="H1716" s="180">
        <f>IF(AND(N1716=1,N1715&gt;1),VLOOKUP(A1715,[1]Plan1!$CW$105:$CY$215,3),H1715)</f>
        <v>5206.9799999999996</v>
      </c>
      <c r="I1716" s="181">
        <f t="shared" si="908"/>
        <v>43535</v>
      </c>
      <c r="J1716" s="181">
        <f t="shared" si="926"/>
        <v>43566</v>
      </c>
      <c r="K1716" s="182">
        <f t="shared" si="909"/>
        <v>5.6996950247900635E-3</v>
      </c>
      <c r="L1716" s="213">
        <f t="shared" si="927"/>
        <v>43626</v>
      </c>
      <c r="M1716" s="183">
        <f t="shared" si="928"/>
        <v>21</v>
      </c>
      <c r="N1716" s="183">
        <f t="shared" si="910"/>
        <v>8</v>
      </c>
      <c r="O1716" s="177">
        <f t="shared" si="911"/>
        <v>1.0021674899999999</v>
      </c>
      <c r="P1716" s="184">
        <f t="shared" si="936"/>
        <v>1.00749961</v>
      </c>
      <c r="Q1716" s="184">
        <f t="shared" si="929"/>
        <v>1.3078632606258809</v>
      </c>
      <c r="R1716" s="177">
        <f t="shared" si="935"/>
        <v>1.3106980399999999</v>
      </c>
      <c r="S1716" s="177">
        <f t="shared" si="930"/>
        <v>1.2981278000000001</v>
      </c>
      <c r="T1716" s="177">
        <f t="shared" si="912"/>
        <v>253119.01579429</v>
      </c>
      <c r="U1716" s="177">
        <f t="shared" si="913"/>
        <v>4514.5857832807242</v>
      </c>
      <c r="V1716" s="177">
        <f t="shared" si="914"/>
        <v>55877.372530518041</v>
      </c>
      <c r="W1716" s="177">
        <f t="shared" si="915"/>
        <v>255379.70589480875</v>
      </c>
      <c r="X1716" s="185">
        <f t="shared" si="916"/>
        <v>0</v>
      </c>
      <c r="Y1716" s="177">
        <f t="shared" si="917"/>
        <v>0</v>
      </c>
      <c r="Z1716" s="186">
        <f t="shared" si="918"/>
        <v>0</v>
      </c>
      <c r="AA1716" s="177">
        <f t="shared" si="931"/>
        <v>0</v>
      </c>
      <c r="AB1716" s="187">
        <f t="shared" si="932"/>
        <v>7.1215000000000001E-2</v>
      </c>
      <c r="AC1716" s="185">
        <f t="shared" si="919"/>
        <v>8</v>
      </c>
      <c r="AD1716" s="185">
        <v>252</v>
      </c>
      <c r="AE1716" s="184">
        <f t="shared" si="934"/>
        <v>1.002186308</v>
      </c>
      <c r="AF1716" s="177">
        <f t="shared" si="905"/>
        <v>553.39612918</v>
      </c>
      <c r="AG1716" s="177">
        <f t="shared" si="920"/>
        <v>558.33869403000006</v>
      </c>
      <c r="AH1716" s="188">
        <f t="shared" si="933"/>
        <v>0</v>
      </c>
      <c r="AI1716" s="188"/>
      <c r="AJ1716" s="188"/>
      <c r="AK1716" s="188"/>
      <c r="AL1716" s="8"/>
      <c r="AM1716" s="8"/>
      <c r="AN1716" s="8"/>
      <c r="AO1716" s="8"/>
      <c r="AP1716" s="8"/>
      <c r="AQ1716" s="8"/>
      <c r="AR1716" s="5"/>
      <c r="AS1716" s="1"/>
      <c r="AT1716" s="8"/>
      <c r="AU1716" s="1"/>
      <c r="AV1716" s="1"/>
      <c r="AW1716" s="3"/>
      <c r="AX1716" s="3"/>
      <c r="AY1716" s="4"/>
      <c r="AZ1716" s="4"/>
      <c r="BA1716" s="4"/>
      <c r="BB1716" s="1"/>
      <c r="BC1716" s="1"/>
      <c r="BD1716" s="1"/>
      <c r="BE1716" s="1"/>
      <c r="BF1716" s="1"/>
      <c r="BG1716" s="1"/>
      <c r="BH1716" s="1"/>
      <c r="BI1716" s="1"/>
    </row>
    <row r="1717" spans="1:61" x14ac:dyDescent="0.2">
      <c r="A1717" s="125">
        <f t="shared" si="921"/>
        <v>43608</v>
      </c>
      <c r="B1717" s="177">
        <f t="shared" si="906"/>
        <v>256071.88483823021</v>
      </c>
      <c r="C1717" s="3">
        <f t="shared" si="922"/>
        <v>34569704.453161076</v>
      </c>
      <c r="D1717" s="177">
        <f t="shared" si="923"/>
        <v>194987.74758100999</v>
      </c>
      <c r="E1717" s="177">
        <f t="shared" si="924"/>
        <v>15143.122457149999</v>
      </c>
      <c r="F1717" s="178">
        <f t="shared" si="907"/>
        <v>179844.62512385999</v>
      </c>
      <c r="G1717" s="179">
        <f t="shared" si="925"/>
        <v>5177.47</v>
      </c>
      <c r="H1717" s="180">
        <f>IF(AND(N1717=1,N1716&gt;1),VLOOKUP(A1716,[1]Plan1!$CW$105:$CY$215,3),H1716)</f>
        <v>5206.9799999999996</v>
      </c>
      <c r="I1717" s="181">
        <f t="shared" si="908"/>
        <v>43535</v>
      </c>
      <c r="J1717" s="181">
        <f t="shared" si="926"/>
        <v>43566</v>
      </c>
      <c r="K1717" s="182">
        <f t="shared" si="909"/>
        <v>5.6996950247900635E-3</v>
      </c>
      <c r="L1717" s="213">
        <f t="shared" si="927"/>
        <v>43626</v>
      </c>
      <c r="M1717" s="183">
        <f t="shared" si="928"/>
        <v>21</v>
      </c>
      <c r="N1717" s="183">
        <f t="shared" si="910"/>
        <v>9</v>
      </c>
      <c r="O1717" s="177">
        <f t="shared" si="911"/>
        <v>1.00243876</v>
      </c>
      <c r="P1717" s="184">
        <f t="shared" si="936"/>
        <v>1.00749961</v>
      </c>
      <c r="Q1717" s="184">
        <f t="shared" si="929"/>
        <v>1.3078632606258809</v>
      </c>
      <c r="R1717" s="177">
        <f t="shared" si="935"/>
        <v>1.31105282</v>
      </c>
      <c r="S1717" s="177">
        <f t="shared" si="930"/>
        <v>1.2981278000000001</v>
      </c>
      <c r="T1717" s="177">
        <f t="shared" si="912"/>
        <v>253119.01579429</v>
      </c>
      <c r="U1717" s="177">
        <f t="shared" si="913"/>
        <v>4514.5857832807242</v>
      </c>
      <c r="V1717" s="177">
        <f t="shared" si="914"/>
        <v>55941.177806619504</v>
      </c>
      <c r="W1717" s="177">
        <f t="shared" si="915"/>
        <v>255443.51117091021</v>
      </c>
      <c r="X1717" s="185">
        <f t="shared" si="916"/>
        <v>0</v>
      </c>
      <c r="Y1717" s="177">
        <f t="shared" si="917"/>
        <v>0</v>
      </c>
      <c r="Z1717" s="186">
        <f t="shared" si="918"/>
        <v>0</v>
      </c>
      <c r="AA1717" s="177">
        <f t="shared" si="931"/>
        <v>0</v>
      </c>
      <c r="AB1717" s="187">
        <f t="shared" si="932"/>
        <v>7.1215000000000001E-2</v>
      </c>
      <c r="AC1717" s="185">
        <f t="shared" si="919"/>
        <v>9</v>
      </c>
      <c r="AD1717" s="185">
        <v>252</v>
      </c>
      <c r="AE1717" s="184">
        <f t="shared" si="934"/>
        <v>1.0024599320000001</v>
      </c>
      <c r="AF1717" s="177">
        <f t="shared" si="905"/>
        <v>622.65556676000006</v>
      </c>
      <c r="AG1717" s="177">
        <f t="shared" si="920"/>
        <v>628.37366731999998</v>
      </c>
      <c r="AH1717" s="188">
        <f t="shared" si="933"/>
        <v>0</v>
      </c>
      <c r="AI1717" s="188"/>
      <c r="AJ1717" s="188"/>
      <c r="AK1717" s="188"/>
      <c r="AL1717" s="8"/>
      <c r="AM1717" s="8"/>
      <c r="AN1717" s="8"/>
      <c r="AO1717" s="8"/>
      <c r="AP1717" s="8"/>
      <c r="AQ1717" s="8"/>
      <c r="AR1717" s="5"/>
      <c r="AS1717" s="1"/>
      <c r="AT1717" s="8"/>
      <c r="AU1717" s="1"/>
      <c r="AV1717" s="1"/>
      <c r="AW1717" s="3"/>
      <c r="AX1717" s="3"/>
      <c r="AY1717" s="4"/>
      <c r="AZ1717" s="4"/>
      <c r="BA1717" s="4"/>
      <c r="BB1717" s="1"/>
      <c r="BC1717" s="1"/>
      <c r="BD1717" s="1"/>
      <c r="BE1717" s="1"/>
      <c r="BF1717" s="1"/>
      <c r="BG1717" s="1"/>
      <c r="BH1717" s="1"/>
      <c r="BI1717" s="1"/>
    </row>
    <row r="1718" spans="1:61" x14ac:dyDescent="0.2">
      <c r="A1718" s="125">
        <f t="shared" si="921"/>
        <v>43609</v>
      </c>
      <c r="B1718" s="177">
        <f t="shared" si="906"/>
        <v>256205.79720159416</v>
      </c>
      <c r="C1718" s="3">
        <f t="shared" si="922"/>
        <v>34587782.622215211</v>
      </c>
      <c r="D1718" s="177">
        <f t="shared" si="923"/>
        <v>194987.74758100999</v>
      </c>
      <c r="E1718" s="177">
        <f t="shared" si="924"/>
        <v>15143.122457149999</v>
      </c>
      <c r="F1718" s="178">
        <f t="shared" si="907"/>
        <v>179844.62512385999</v>
      </c>
      <c r="G1718" s="179">
        <f t="shared" si="925"/>
        <v>5177.47</v>
      </c>
      <c r="H1718" s="180">
        <f>IF(AND(N1718=1,N1717&gt;1),VLOOKUP(A1717,[1]Plan1!$CW$105:$CY$215,3),H1717)</f>
        <v>5206.9799999999996</v>
      </c>
      <c r="I1718" s="181">
        <f t="shared" si="908"/>
        <v>43535</v>
      </c>
      <c r="J1718" s="181">
        <f t="shared" si="926"/>
        <v>43566</v>
      </c>
      <c r="K1718" s="182">
        <f t="shared" si="909"/>
        <v>5.6996950247900635E-3</v>
      </c>
      <c r="L1718" s="213">
        <f t="shared" si="927"/>
        <v>43626</v>
      </c>
      <c r="M1718" s="183">
        <f t="shared" si="928"/>
        <v>21</v>
      </c>
      <c r="N1718" s="183">
        <f t="shared" si="910"/>
        <v>10</v>
      </c>
      <c r="O1718" s="177">
        <f t="shared" si="911"/>
        <v>1.0027101</v>
      </c>
      <c r="P1718" s="184">
        <f t="shared" si="936"/>
        <v>1.00749961</v>
      </c>
      <c r="Q1718" s="184">
        <f t="shared" si="929"/>
        <v>1.3078632606258809</v>
      </c>
      <c r="R1718" s="177">
        <f t="shared" si="935"/>
        <v>1.3114077</v>
      </c>
      <c r="S1718" s="177">
        <f t="shared" si="930"/>
        <v>1.2981278000000001</v>
      </c>
      <c r="T1718" s="177">
        <f t="shared" si="912"/>
        <v>253119.01579429</v>
      </c>
      <c r="U1718" s="177">
        <f t="shared" si="913"/>
        <v>4514.5857832807242</v>
      </c>
      <c r="V1718" s="177">
        <f t="shared" si="914"/>
        <v>56005.001067183446</v>
      </c>
      <c r="W1718" s="177">
        <f t="shared" si="915"/>
        <v>255507.33443147416</v>
      </c>
      <c r="X1718" s="185">
        <f t="shared" si="916"/>
        <v>0</v>
      </c>
      <c r="Y1718" s="177">
        <f t="shared" si="917"/>
        <v>0</v>
      </c>
      <c r="Z1718" s="186">
        <f t="shared" si="918"/>
        <v>0</v>
      </c>
      <c r="AA1718" s="177">
        <f t="shared" si="931"/>
        <v>0</v>
      </c>
      <c r="AB1718" s="187">
        <f t="shared" si="932"/>
        <v>7.1215000000000001E-2</v>
      </c>
      <c r="AC1718" s="185">
        <f t="shared" si="919"/>
        <v>10</v>
      </c>
      <c r="AD1718" s="185">
        <v>252</v>
      </c>
      <c r="AE1718" s="184">
        <f t="shared" si="934"/>
        <v>1.0027336309999999</v>
      </c>
      <c r="AF1718" s="177">
        <f t="shared" si="905"/>
        <v>691.93398825999998</v>
      </c>
      <c r="AG1718" s="177">
        <f t="shared" si="920"/>
        <v>698.46277011999996</v>
      </c>
      <c r="AH1718" s="188">
        <f t="shared" si="933"/>
        <v>0</v>
      </c>
      <c r="AI1718" s="188"/>
      <c r="AJ1718" s="188"/>
      <c r="AK1718" s="188"/>
      <c r="AL1718" s="8"/>
      <c r="AM1718" s="8"/>
      <c r="AN1718" s="8"/>
      <c r="AO1718" s="8"/>
      <c r="AP1718" s="8"/>
      <c r="AQ1718" s="8"/>
      <c r="AR1718" s="5"/>
      <c r="AS1718" s="1"/>
      <c r="AT1718" s="8"/>
      <c r="AU1718" s="1"/>
      <c r="AV1718" s="1"/>
      <c r="AW1718" s="3"/>
      <c r="AX1718" s="3"/>
      <c r="AY1718" s="4"/>
      <c r="AZ1718" s="4"/>
      <c r="BA1718" s="4"/>
      <c r="BB1718" s="1"/>
      <c r="BC1718" s="1"/>
      <c r="BD1718" s="1"/>
      <c r="BE1718" s="1"/>
      <c r="BF1718" s="1"/>
      <c r="BG1718" s="1"/>
      <c r="BH1718" s="1"/>
      <c r="BI1718" s="1"/>
    </row>
    <row r="1719" spans="1:61" x14ac:dyDescent="0.2">
      <c r="A1719" s="125">
        <f t="shared" si="921"/>
        <v>43610</v>
      </c>
      <c r="B1719" s="177">
        <f t="shared" si="906"/>
        <v>256339.77810036813</v>
      </c>
      <c r="C1719" s="3">
        <f t="shared" si="922"/>
        <v>34605870.043549694</v>
      </c>
      <c r="D1719" s="177">
        <f t="shared" si="923"/>
        <v>194987.74758100999</v>
      </c>
      <c r="E1719" s="177">
        <f t="shared" si="924"/>
        <v>15143.122457149999</v>
      </c>
      <c r="F1719" s="178">
        <f t="shared" si="907"/>
        <v>179844.62512385999</v>
      </c>
      <c r="G1719" s="179">
        <f t="shared" si="925"/>
        <v>5177.47</v>
      </c>
      <c r="H1719" s="180">
        <f>IF(AND(N1719=1,N1718&gt;1),VLOOKUP(A1718,[1]Plan1!$CW$105:$CY$215,3),H1718)</f>
        <v>5206.9799999999996</v>
      </c>
      <c r="I1719" s="181">
        <f t="shared" si="908"/>
        <v>43535</v>
      </c>
      <c r="J1719" s="181">
        <f t="shared" si="926"/>
        <v>43566</v>
      </c>
      <c r="K1719" s="182">
        <f t="shared" si="909"/>
        <v>5.6996950247900635E-3</v>
      </c>
      <c r="L1719" s="213">
        <f t="shared" si="927"/>
        <v>43626</v>
      </c>
      <c r="M1719" s="183">
        <f t="shared" si="928"/>
        <v>21</v>
      </c>
      <c r="N1719" s="183">
        <f t="shared" si="910"/>
        <v>11</v>
      </c>
      <c r="O1719" s="177">
        <f t="shared" si="911"/>
        <v>1.0029815099999999</v>
      </c>
      <c r="P1719" s="184">
        <f t="shared" si="936"/>
        <v>1.00749961</v>
      </c>
      <c r="Q1719" s="184">
        <f t="shared" si="929"/>
        <v>1.3078632606258809</v>
      </c>
      <c r="R1719" s="177">
        <f t="shared" si="935"/>
        <v>1.3117626600000001</v>
      </c>
      <c r="S1719" s="177">
        <f t="shared" si="930"/>
        <v>1.2981278000000001</v>
      </c>
      <c r="T1719" s="177">
        <f t="shared" si="912"/>
        <v>253119.01579429</v>
      </c>
      <c r="U1719" s="177">
        <f t="shared" si="913"/>
        <v>4514.5857832807242</v>
      </c>
      <c r="V1719" s="177">
        <f t="shared" si="914"/>
        <v>56068.838715317434</v>
      </c>
      <c r="W1719" s="177">
        <f t="shared" si="915"/>
        <v>255571.17207960814</v>
      </c>
      <c r="X1719" s="185">
        <f t="shared" si="916"/>
        <v>0</v>
      </c>
      <c r="Y1719" s="177">
        <f t="shared" si="917"/>
        <v>0</v>
      </c>
      <c r="Z1719" s="186">
        <f t="shared" si="918"/>
        <v>0</v>
      </c>
      <c r="AA1719" s="177">
        <f t="shared" si="931"/>
        <v>0</v>
      </c>
      <c r="AB1719" s="187">
        <f t="shared" si="932"/>
        <v>7.1215000000000001E-2</v>
      </c>
      <c r="AC1719" s="185">
        <f t="shared" si="919"/>
        <v>11</v>
      </c>
      <c r="AD1719" s="185">
        <v>252</v>
      </c>
      <c r="AE1719" s="184">
        <f t="shared" si="934"/>
        <v>1.003007405</v>
      </c>
      <c r="AF1719" s="177">
        <f t="shared" si="905"/>
        <v>761.23139369</v>
      </c>
      <c r="AG1719" s="177">
        <f t="shared" si="920"/>
        <v>768.60602075999998</v>
      </c>
      <c r="AH1719" s="188">
        <f t="shared" si="933"/>
        <v>0</v>
      </c>
      <c r="AI1719" s="188"/>
      <c r="AJ1719" s="188"/>
      <c r="AK1719" s="188"/>
      <c r="AL1719" s="8"/>
      <c r="AM1719" s="8"/>
      <c r="AN1719" s="8"/>
      <c r="AO1719" s="8"/>
      <c r="AP1719" s="8"/>
      <c r="AQ1719" s="8"/>
      <c r="AR1719" s="5"/>
      <c r="AS1719" s="1"/>
      <c r="AT1719" s="8"/>
      <c r="AU1719" s="1"/>
      <c r="AV1719" s="1"/>
      <c r="AW1719" s="3"/>
      <c r="AX1719" s="3"/>
      <c r="AY1719" s="4"/>
      <c r="AZ1719" s="4"/>
      <c r="BA1719" s="4"/>
      <c r="BB1719" s="1"/>
      <c r="BC1719" s="1"/>
      <c r="BD1719" s="1"/>
      <c r="BE1719" s="1"/>
      <c r="BF1719" s="1"/>
      <c r="BG1719" s="1"/>
      <c r="BH1719" s="1"/>
      <c r="BI1719" s="1"/>
    </row>
    <row r="1720" spans="1:61" x14ac:dyDescent="0.2">
      <c r="A1720" s="125">
        <f t="shared" si="921"/>
        <v>43611</v>
      </c>
      <c r="B1720" s="177">
        <f t="shared" si="906"/>
        <v>256339.77810036813</v>
      </c>
      <c r="C1720" s="3">
        <f t="shared" si="922"/>
        <v>34605870.043549694</v>
      </c>
      <c r="D1720" s="177">
        <f t="shared" si="923"/>
        <v>194987.74758100999</v>
      </c>
      <c r="E1720" s="177">
        <f t="shared" si="924"/>
        <v>15143.122457149999</v>
      </c>
      <c r="F1720" s="178">
        <f t="shared" si="907"/>
        <v>179844.62512385999</v>
      </c>
      <c r="G1720" s="179">
        <f t="shared" si="925"/>
        <v>5177.47</v>
      </c>
      <c r="H1720" s="180">
        <f>IF(AND(N1720=1,N1719&gt;1),VLOOKUP(A1719,[1]Plan1!$CW$105:$CY$215,3),H1719)</f>
        <v>5206.9799999999996</v>
      </c>
      <c r="I1720" s="181">
        <f t="shared" si="908"/>
        <v>43535</v>
      </c>
      <c r="J1720" s="181">
        <f t="shared" si="926"/>
        <v>43566</v>
      </c>
      <c r="K1720" s="182">
        <f t="shared" si="909"/>
        <v>5.6996950247900635E-3</v>
      </c>
      <c r="L1720" s="213">
        <f t="shared" si="927"/>
        <v>43626</v>
      </c>
      <c r="M1720" s="183">
        <f t="shared" si="928"/>
        <v>21</v>
      </c>
      <c r="N1720" s="183">
        <f t="shared" si="910"/>
        <v>11</v>
      </c>
      <c r="O1720" s="177">
        <f t="shared" si="911"/>
        <v>1.0029815099999999</v>
      </c>
      <c r="P1720" s="184">
        <f t="shared" si="936"/>
        <v>1.00749961</v>
      </c>
      <c r="Q1720" s="184">
        <f t="shared" si="929"/>
        <v>1.3078632606258809</v>
      </c>
      <c r="R1720" s="177">
        <f t="shared" si="935"/>
        <v>1.3117626600000001</v>
      </c>
      <c r="S1720" s="177">
        <f t="shared" si="930"/>
        <v>1.2981278000000001</v>
      </c>
      <c r="T1720" s="177">
        <f t="shared" si="912"/>
        <v>253119.01579429</v>
      </c>
      <c r="U1720" s="177">
        <f t="shared" si="913"/>
        <v>4514.5857832807242</v>
      </c>
      <c r="V1720" s="177">
        <f t="shared" si="914"/>
        <v>56068.838715317434</v>
      </c>
      <c r="W1720" s="177">
        <f t="shared" si="915"/>
        <v>255571.17207960814</v>
      </c>
      <c r="X1720" s="185">
        <f t="shared" si="916"/>
        <v>0</v>
      </c>
      <c r="Y1720" s="177">
        <f t="shared" si="917"/>
        <v>0</v>
      </c>
      <c r="Z1720" s="186">
        <f t="shared" si="918"/>
        <v>0</v>
      </c>
      <c r="AA1720" s="177">
        <f t="shared" si="931"/>
        <v>0</v>
      </c>
      <c r="AB1720" s="187">
        <f t="shared" si="932"/>
        <v>7.1215000000000001E-2</v>
      </c>
      <c r="AC1720" s="185">
        <f t="shared" si="919"/>
        <v>11</v>
      </c>
      <c r="AD1720" s="185">
        <v>252</v>
      </c>
      <c r="AE1720" s="184">
        <f t="shared" si="934"/>
        <v>1.003007405</v>
      </c>
      <c r="AF1720" s="177">
        <f t="shared" si="905"/>
        <v>761.23139369</v>
      </c>
      <c r="AG1720" s="177">
        <f t="shared" si="920"/>
        <v>768.60602075999998</v>
      </c>
      <c r="AH1720" s="188">
        <f t="shared" si="933"/>
        <v>0</v>
      </c>
      <c r="AI1720" s="188"/>
      <c r="AJ1720" s="188"/>
      <c r="AK1720" s="188"/>
      <c r="AL1720" s="8"/>
      <c r="AM1720" s="8"/>
      <c r="AN1720" s="8"/>
      <c r="AO1720" s="8"/>
      <c r="AP1720" s="8"/>
      <c r="AQ1720" s="8"/>
      <c r="AR1720" s="5"/>
      <c r="AS1720" s="1"/>
      <c r="AT1720" s="8"/>
      <c r="AU1720" s="1"/>
      <c r="AV1720" s="1"/>
      <c r="AW1720" s="3"/>
      <c r="AX1720" s="3"/>
      <c r="AY1720" s="4"/>
      <c r="AZ1720" s="4"/>
      <c r="BA1720" s="4"/>
      <c r="BB1720" s="1"/>
      <c r="BC1720" s="1"/>
      <c r="BD1720" s="1"/>
      <c r="BE1720" s="1"/>
      <c r="BF1720" s="1"/>
      <c r="BG1720" s="1"/>
      <c r="BH1720" s="1"/>
      <c r="BI1720" s="1"/>
    </row>
    <row r="1721" spans="1:61" x14ac:dyDescent="0.2">
      <c r="A1721" s="125">
        <f t="shared" si="921"/>
        <v>43612</v>
      </c>
      <c r="B1721" s="177">
        <f t="shared" si="906"/>
        <v>256339.77810036813</v>
      </c>
      <c r="C1721" s="3">
        <f t="shared" si="922"/>
        <v>34605870.043549694</v>
      </c>
      <c r="D1721" s="177">
        <f t="shared" si="923"/>
        <v>194987.74758100999</v>
      </c>
      <c r="E1721" s="177">
        <f t="shared" si="924"/>
        <v>15143.122457149999</v>
      </c>
      <c r="F1721" s="178">
        <f t="shared" si="907"/>
        <v>179844.62512385999</v>
      </c>
      <c r="G1721" s="179">
        <f t="shared" si="925"/>
        <v>5177.47</v>
      </c>
      <c r="H1721" s="180">
        <f>IF(AND(N1721=1,N1720&gt;1),VLOOKUP(A1720,[1]Plan1!$CW$105:$CY$215,3),H1720)</f>
        <v>5206.9799999999996</v>
      </c>
      <c r="I1721" s="181">
        <f t="shared" si="908"/>
        <v>43535</v>
      </c>
      <c r="J1721" s="181">
        <f t="shared" si="926"/>
        <v>43566</v>
      </c>
      <c r="K1721" s="182">
        <f t="shared" si="909"/>
        <v>5.6996950247900635E-3</v>
      </c>
      <c r="L1721" s="213">
        <f t="shared" si="927"/>
        <v>43626</v>
      </c>
      <c r="M1721" s="183">
        <f t="shared" si="928"/>
        <v>21</v>
      </c>
      <c r="N1721" s="183">
        <f t="shared" si="910"/>
        <v>11</v>
      </c>
      <c r="O1721" s="177">
        <f t="shared" si="911"/>
        <v>1.0029815099999999</v>
      </c>
      <c r="P1721" s="184">
        <f t="shared" si="936"/>
        <v>1.00749961</v>
      </c>
      <c r="Q1721" s="184">
        <f t="shared" si="929"/>
        <v>1.3078632606258809</v>
      </c>
      <c r="R1721" s="177">
        <f t="shared" si="935"/>
        <v>1.3117626600000001</v>
      </c>
      <c r="S1721" s="177">
        <f t="shared" si="930"/>
        <v>1.2981278000000001</v>
      </c>
      <c r="T1721" s="177">
        <f t="shared" si="912"/>
        <v>253119.01579429</v>
      </c>
      <c r="U1721" s="177">
        <f t="shared" si="913"/>
        <v>4514.5857832807242</v>
      </c>
      <c r="V1721" s="177">
        <f t="shared" si="914"/>
        <v>56068.838715317434</v>
      </c>
      <c r="W1721" s="177">
        <f t="shared" si="915"/>
        <v>255571.17207960814</v>
      </c>
      <c r="X1721" s="185">
        <f t="shared" si="916"/>
        <v>0</v>
      </c>
      <c r="Y1721" s="177">
        <f t="shared" si="917"/>
        <v>0</v>
      </c>
      <c r="Z1721" s="186">
        <f t="shared" si="918"/>
        <v>0</v>
      </c>
      <c r="AA1721" s="177">
        <f t="shared" si="931"/>
        <v>0</v>
      </c>
      <c r="AB1721" s="187">
        <f t="shared" si="932"/>
        <v>7.1215000000000001E-2</v>
      </c>
      <c r="AC1721" s="185">
        <f t="shared" si="919"/>
        <v>11</v>
      </c>
      <c r="AD1721" s="185">
        <v>252</v>
      </c>
      <c r="AE1721" s="184">
        <f t="shared" si="934"/>
        <v>1.003007405</v>
      </c>
      <c r="AF1721" s="177">
        <f t="shared" si="905"/>
        <v>761.23139369</v>
      </c>
      <c r="AG1721" s="177">
        <f t="shared" si="920"/>
        <v>768.60602075999998</v>
      </c>
      <c r="AH1721" s="188">
        <f t="shared" si="933"/>
        <v>0</v>
      </c>
      <c r="AI1721" s="188"/>
      <c r="AJ1721" s="188"/>
      <c r="AK1721" s="188"/>
      <c r="AL1721" s="8"/>
      <c r="AM1721" s="8"/>
      <c r="AN1721" s="8"/>
      <c r="AO1721" s="8"/>
      <c r="AP1721" s="8"/>
      <c r="AQ1721" s="8"/>
      <c r="AR1721" s="5"/>
      <c r="AS1721" s="1"/>
      <c r="AT1721" s="8"/>
      <c r="AU1721" s="1"/>
      <c r="AV1721" s="1"/>
      <c r="AW1721" s="3"/>
      <c r="AX1721" s="3"/>
      <c r="AY1721" s="4"/>
      <c r="AZ1721" s="4"/>
      <c r="BA1721" s="4"/>
      <c r="BB1721" s="1"/>
      <c r="BC1721" s="1"/>
      <c r="BD1721" s="1"/>
      <c r="BE1721" s="1"/>
      <c r="BF1721" s="1"/>
      <c r="BG1721" s="1"/>
      <c r="BH1721" s="1"/>
      <c r="BI1721" s="1"/>
    </row>
    <row r="1722" spans="1:61" x14ac:dyDescent="0.2">
      <c r="A1722" s="125">
        <f t="shared" si="921"/>
        <v>43613</v>
      </c>
      <c r="B1722" s="177">
        <f t="shared" si="906"/>
        <v>256473.83271813084</v>
      </c>
      <c r="C1722" s="3">
        <f t="shared" si="922"/>
        <v>34623967.416947663</v>
      </c>
      <c r="D1722" s="177">
        <f t="shared" si="923"/>
        <v>194987.74758100999</v>
      </c>
      <c r="E1722" s="177">
        <f t="shared" si="924"/>
        <v>15143.122457149999</v>
      </c>
      <c r="F1722" s="178">
        <f t="shared" si="907"/>
        <v>179844.62512385999</v>
      </c>
      <c r="G1722" s="179">
        <f t="shared" si="925"/>
        <v>5177.47</v>
      </c>
      <c r="H1722" s="180">
        <f>IF(AND(N1722=1,N1721&gt;1),VLOOKUP(A1721,[1]Plan1!$CW$105:$CY$215,3),H1721)</f>
        <v>5206.9799999999996</v>
      </c>
      <c r="I1722" s="181">
        <f t="shared" si="908"/>
        <v>43535</v>
      </c>
      <c r="J1722" s="181">
        <f t="shared" si="926"/>
        <v>43566</v>
      </c>
      <c r="K1722" s="182">
        <f t="shared" si="909"/>
        <v>5.6996950247900635E-3</v>
      </c>
      <c r="L1722" s="213">
        <f t="shared" si="927"/>
        <v>43626</v>
      </c>
      <c r="M1722" s="183">
        <f t="shared" si="928"/>
        <v>21</v>
      </c>
      <c r="N1722" s="183">
        <f t="shared" si="910"/>
        <v>12</v>
      </c>
      <c r="O1722" s="177">
        <f t="shared" si="911"/>
        <v>1.003253</v>
      </c>
      <c r="P1722" s="184">
        <f t="shared" si="936"/>
        <v>1.00749961</v>
      </c>
      <c r="Q1722" s="184">
        <f t="shared" si="929"/>
        <v>1.3078632606258809</v>
      </c>
      <c r="R1722" s="177">
        <f t="shared" si="935"/>
        <v>1.31211773</v>
      </c>
      <c r="S1722" s="177">
        <f t="shared" si="930"/>
        <v>1.2981278000000001</v>
      </c>
      <c r="T1722" s="177">
        <f t="shared" si="912"/>
        <v>253119.01579429</v>
      </c>
      <c r="U1722" s="177">
        <f t="shared" si="913"/>
        <v>4514.5857832807242</v>
      </c>
      <c r="V1722" s="177">
        <f t="shared" si="914"/>
        <v>56132.696146360147</v>
      </c>
      <c r="W1722" s="177">
        <f t="shared" si="915"/>
        <v>255635.02951065084</v>
      </c>
      <c r="X1722" s="185">
        <f t="shared" si="916"/>
        <v>0</v>
      </c>
      <c r="Y1722" s="177">
        <f t="shared" si="917"/>
        <v>0</v>
      </c>
      <c r="Z1722" s="186">
        <f t="shared" si="918"/>
        <v>0</v>
      </c>
      <c r="AA1722" s="177">
        <f t="shared" si="931"/>
        <v>0</v>
      </c>
      <c r="AB1722" s="187">
        <f t="shared" si="932"/>
        <v>7.1215000000000001E-2</v>
      </c>
      <c r="AC1722" s="185">
        <f t="shared" si="919"/>
        <v>12</v>
      </c>
      <c r="AD1722" s="185">
        <v>252</v>
      </c>
      <c r="AE1722" s="184">
        <f t="shared" si="934"/>
        <v>1.0032812529999999</v>
      </c>
      <c r="AF1722" s="177">
        <f t="shared" ref="AF1722:AF1785" si="937">TRUNC((T1722*(AE1722-1)),8)</f>
        <v>830.54752993</v>
      </c>
      <c r="AG1722" s="177">
        <f t="shared" si="920"/>
        <v>838.80320747999997</v>
      </c>
      <c r="AH1722" s="188">
        <f t="shared" si="933"/>
        <v>0</v>
      </c>
      <c r="AI1722" s="188"/>
      <c r="AJ1722" s="188"/>
      <c r="AK1722" s="188"/>
      <c r="AL1722" s="8"/>
      <c r="AM1722" s="8"/>
      <c r="AN1722" s="8"/>
      <c r="AO1722" s="8"/>
      <c r="AP1722" s="8"/>
      <c r="AQ1722" s="8"/>
      <c r="AR1722" s="5"/>
      <c r="AS1722" s="1"/>
      <c r="AT1722" s="8"/>
      <c r="AU1722" s="1"/>
      <c r="AV1722" s="1"/>
      <c r="AW1722" s="3"/>
      <c r="AX1722" s="3"/>
      <c r="AY1722" s="4"/>
      <c r="AZ1722" s="4"/>
      <c r="BA1722" s="4"/>
      <c r="BB1722" s="1"/>
      <c r="BC1722" s="1"/>
      <c r="BD1722" s="1"/>
      <c r="BE1722" s="1"/>
      <c r="BF1722" s="1"/>
      <c r="BG1722" s="1"/>
      <c r="BH1722" s="1"/>
      <c r="BI1722" s="1"/>
    </row>
    <row r="1723" spans="1:61" x14ac:dyDescent="0.2">
      <c r="A1723" s="125">
        <f t="shared" si="921"/>
        <v>43614</v>
      </c>
      <c r="B1723" s="177">
        <f t="shared" si="906"/>
        <v>256607.9597918661</v>
      </c>
      <c r="C1723" s="3">
        <f t="shared" si="922"/>
        <v>34642074.571901925</v>
      </c>
      <c r="D1723" s="177">
        <f t="shared" si="923"/>
        <v>194987.74758100999</v>
      </c>
      <c r="E1723" s="177">
        <f t="shared" si="924"/>
        <v>15143.122457149999</v>
      </c>
      <c r="F1723" s="178">
        <f t="shared" si="907"/>
        <v>179844.62512385999</v>
      </c>
      <c r="G1723" s="179">
        <f t="shared" si="925"/>
        <v>5177.47</v>
      </c>
      <c r="H1723" s="180">
        <f>IF(AND(N1723=1,N1722&gt;1),VLOOKUP(A1722,[1]Plan1!$CW$105:$CY$215,3),H1722)</f>
        <v>5206.9799999999996</v>
      </c>
      <c r="I1723" s="181">
        <f t="shared" si="908"/>
        <v>43535</v>
      </c>
      <c r="J1723" s="181">
        <f t="shared" si="926"/>
        <v>43566</v>
      </c>
      <c r="K1723" s="182">
        <f t="shared" si="909"/>
        <v>5.6996950247900635E-3</v>
      </c>
      <c r="L1723" s="213">
        <f t="shared" si="927"/>
        <v>43626</v>
      </c>
      <c r="M1723" s="183">
        <f t="shared" si="928"/>
        <v>21</v>
      </c>
      <c r="N1723" s="183">
        <f t="shared" si="910"/>
        <v>13</v>
      </c>
      <c r="O1723" s="177">
        <f t="shared" si="911"/>
        <v>1.00352456</v>
      </c>
      <c r="P1723" s="184">
        <f t="shared" si="936"/>
        <v>1.00749961</v>
      </c>
      <c r="Q1723" s="184">
        <f t="shared" si="929"/>
        <v>1.3078632606258809</v>
      </c>
      <c r="R1723" s="177">
        <f t="shared" si="935"/>
        <v>1.3124728999999999</v>
      </c>
      <c r="S1723" s="177">
        <f t="shared" si="930"/>
        <v>1.2981278000000001</v>
      </c>
      <c r="T1723" s="177">
        <f t="shared" si="912"/>
        <v>253119.01579429</v>
      </c>
      <c r="U1723" s="177">
        <f t="shared" si="913"/>
        <v>4514.5857832807242</v>
      </c>
      <c r="V1723" s="177">
        <f t="shared" si="914"/>
        <v>56196.571561865385</v>
      </c>
      <c r="W1723" s="177">
        <f t="shared" si="915"/>
        <v>255698.9049261561</v>
      </c>
      <c r="X1723" s="185">
        <f t="shared" si="916"/>
        <v>0</v>
      </c>
      <c r="Y1723" s="177">
        <f t="shared" si="917"/>
        <v>0</v>
      </c>
      <c r="Z1723" s="186">
        <f t="shared" si="918"/>
        <v>0</v>
      </c>
      <c r="AA1723" s="177">
        <f t="shared" si="931"/>
        <v>0</v>
      </c>
      <c r="AB1723" s="187">
        <f t="shared" si="932"/>
        <v>7.1215000000000001E-2</v>
      </c>
      <c r="AC1723" s="185">
        <f t="shared" si="919"/>
        <v>13</v>
      </c>
      <c r="AD1723" s="185">
        <v>252</v>
      </c>
      <c r="AE1723" s="184">
        <f t="shared" si="934"/>
        <v>1.003555177</v>
      </c>
      <c r="AF1723" s="177">
        <f t="shared" si="937"/>
        <v>899.88290320999999</v>
      </c>
      <c r="AG1723" s="177">
        <f t="shared" si="920"/>
        <v>909.05486570999994</v>
      </c>
      <c r="AH1723" s="188">
        <f t="shared" si="933"/>
        <v>0</v>
      </c>
      <c r="AI1723" s="188"/>
      <c r="AJ1723" s="188"/>
      <c r="AK1723" s="188"/>
      <c r="AL1723" s="8"/>
      <c r="AM1723" s="8"/>
      <c r="AN1723" s="8"/>
      <c r="AO1723" s="8"/>
      <c r="AP1723" s="8"/>
      <c r="AQ1723" s="8"/>
      <c r="AR1723" s="5"/>
      <c r="AS1723" s="1"/>
      <c r="AT1723" s="8"/>
      <c r="AU1723" s="1"/>
      <c r="AV1723" s="1"/>
      <c r="AW1723" s="3"/>
      <c r="AX1723" s="3"/>
      <c r="AY1723" s="4"/>
      <c r="AZ1723" s="4"/>
      <c r="BA1723" s="4"/>
      <c r="BB1723" s="1"/>
      <c r="BC1723" s="1"/>
      <c r="BD1723" s="1"/>
      <c r="BE1723" s="1"/>
      <c r="BF1723" s="1"/>
      <c r="BG1723" s="1"/>
      <c r="BH1723" s="1"/>
      <c r="BI1723" s="1"/>
    </row>
    <row r="1724" spans="1:61" x14ac:dyDescent="0.2">
      <c r="A1724" s="125">
        <f t="shared" si="921"/>
        <v>43615</v>
      </c>
      <c r="B1724" s="177">
        <f t="shared" si="906"/>
        <v>256742.15522873137</v>
      </c>
      <c r="C1724" s="3">
        <f t="shared" si="922"/>
        <v>34660190.955878735</v>
      </c>
      <c r="D1724" s="177">
        <f t="shared" si="923"/>
        <v>194987.74758100999</v>
      </c>
      <c r="E1724" s="177">
        <f t="shared" si="924"/>
        <v>15143.122457149999</v>
      </c>
      <c r="F1724" s="178">
        <f t="shared" si="907"/>
        <v>179844.62512385999</v>
      </c>
      <c r="G1724" s="179">
        <f t="shared" si="925"/>
        <v>5177.47</v>
      </c>
      <c r="H1724" s="180">
        <f>IF(AND(N1724=1,N1723&gt;1),VLOOKUP(A1723,[1]Plan1!$CW$105:$CY$215,3),H1723)</f>
        <v>5206.9799999999996</v>
      </c>
      <c r="I1724" s="181">
        <f t="shared" si="908"/>
        <v>43535</v>
      </c>
      <c r="J1724" s="181">
        <f t="shared" si="926"/>
        <v>43566</v>
      </c>
      <c r="K1724" s="182">
        <f t="shared" si="909"/>
        <v>5.6996950247900635E-3</v>
      </c>
      <c r="L1724" s="213">
        <f t="shared" si="927"/>
        <v>43626</v>
      </c>
      <c r="M1724" s="183">
        <f t="shared" si="928"/>
        <v>21</v>
      </c>
      <c r="N1724" s="183">
        <f t="shared" si="910"/>
        <v>14</v>
      </c>
      <c r="O1724" s="177">
        <f t="shared" si="911"/>
        <v>1.0037961900000001</v>
      </c>
      <c r="P1724" s="184">
        <f t="shared" si="936"/>
        <v>1.00749961</v>
      </c>
      <c r="Q1724" s="184">
        <f t="shared" si="929"/>
        <v>1.3078632606258809</v>
      </c>
      <c r="R1724" s="177">
        <f t="shared" si="935"/>
        <v>1.3128281500000001</v>
      </c>
      <c r="S1724" s="177">
        <f t="shared" si="930"/>
        <v>1.2981278000000001</v>
      </c>
      <c r="T1724" s="177">
        <f t="shared" si="912"/>
        <v>253119.01579429</v>
      </c>
      <c r="U1724" s="177">
        <f t="shared" si="913"/>
        <v>4514.5857832807242</v>
      </c>
      <c r="V1724" s="177">
        <f t="shared" si="914"/>
        <v>56260.46136494066</v>
      </c>
      <c r="W1724" s="177">
        <f t="shared" si="915"/>
        <v>255762.79472923136</v>
      </c>
      <c r="X1724" s="185">
        <f t="shared" si="916"/>
        <v>0</v>
      </c>
      <c r="Y1724" s="177">
        <f t="shared" si="917"/>
        <v>0</v>
      </c>
      <c r="Z1724" s="186">
        <f t="shared" si="918"/>
        <v>0</v>
      </c>
      <c r="AA1724" s="177">
        <f t="shared" si="931"/>
        <v>0</v>
      </c>
      <c r="AB1724" s="187">
        <f t="shared" si="932"/>
        <v>7.1215000000000001E-2</v>
      </c>
      <c r="AC1724" s="185">
        <f t="shared" si="919"/>
        <v>14</v>
      </c>
      <c r="AD1724" s="185">
        <v>252</v>
      </c>
      <c r="AE1724" s="184">
        <f t="shared" si="934"/>
        <v>1.0038291749999999</v>
      </c>
      <c r="AF1724" s="177">
        <f t="shared" si="937"/>
        <v>969.23700729999996</v>
      </c>
      <c r="AG1724" s="177">
        <f t="shared" si="920"/>
        <v>979.36049949999995</v>
      </c>
      <c r="AH1724" s="188">
        <f t="shared" si="933"/>
        <v>0</v>
      </c>
      <c r="AI1724" s="188"/>
      <c r="AJ1724" s="188"/>
      <c r="AK1724" s="188"/>
      <c r="AL1724" s="8"/>
      <c r="AM1724" s="8"/>
      <c r="AN1724" s="8"/>
      <c r="AO1724" s="8"/>
      <c r="AP1724" s="8"/>
      <c r="AQ1724" s="8"/>
      <c r="AR1724" s="5"/>
      <c r="AS1724" s="1"/>
      <c r="AT1724" s="8"/>
      <c r="AU1724" s="1"/>
      <c r="AV1724" s="1"/>
      <c r="AW1724" s="3"/>
      <c r="AX1724" s="3"/>
      <c r="AY1724" s="4"/>
      <c r="AZ1724" s="4"/>
      <c r="BA1724" s="4"/>
      <c r="BB1724" s="1"/>
      <c r="BC1724" s="1"/>
      <c r="BD1724" s="1"/>
      <c r="BE1724" s="1"/>
      <c r="BF1724" s="1"/>
      <c r="BG1724" s="1"/>
      <c r="BH1724" s="1"/>
      <c r="BI1724" s="1"/>
    </row>
    <row r="1725" spans="1:61" x14ac:dyDescent="0.2">
      <c r="A1725" s="125">
        <f t="shared" si="921"/>
        <v>43616</v>
      </c>
      <c r="B1725" s="177">
        <f t="shared" si="906"/>
        <v>256876.42472803534</v>
      </c>
      <c r="C1725" s="3">
        <f t="shared" si="922"/>
        <v>34678317.338284768</v>
      </c>
      <c r="D1725" s="177">
        <f t="shared" si="923"/>
        <v>194987.74758100999</v>
      </c>
      <c r="E1725" s="177">
        <f t="shared" si="924"/>
        <v>15143.122457149999</v>
      </c>
      <c r="F1725" s="178">
        <f t="shared" si="907"/>
        <v>179844.62512385999</v>
      </c>
      <c r="G1725" s="179">
        <f t="shared" si="925"/>
        <v>5177.47</v>
      </c>
      <c r="H1725" s="180">
        <f>IF(AND(N1725=1,N1724&gt;1),VLOOKUP(A1724,[1]Plan1!$CW$105:$CY$215,3),H1724)</f>
        <v>5206.9799999999996</v>
      </c>
      <c r="I1725" s="181">
        <f t="shared" si="908"/>
        <v>43535</v>
      </c>
      <c r="J1725" s="181">
        <f t="shared" si="926"/>
        <v>43566</v>
      </c>
      <c r="K1725" s="182">
        <f t="shared" si="909"/>
        <v>5.6996950247900635E-3</v>
      </c>
      <c r="L1725" s="213">
        <f t="shared" si="927"/>
        <v>43626</v>
      </c>
      <c r="M1725" s="183">
        <f t="shared" si="928"/>
        <v>21</v>
      </c>
      <c r="N1725" s="183">
        <f t="shared" si="910"/>
        <v>15</v>
      </c>
      <c r="O1725" s="177">
        <f t="shared" si="911"/>
        <v>1.0040678999999999</v>
      </c>
      <c r="P1725" s="184">
        <f t="shared" si="936"/>
        <v>1.00749961</v>
      </c>
      <c r="Q1725" s="184">
        <f t="shared" si="929"/>
        <v>1.3078632606258809</v>
      </c>
      <c r="R1725" s="177">
        <f t="shared" si="935"/>
        <v>1.31318351</v>
      </c>
      <c r="S1725" s="177">
        <f t="shared" si="930"/>
        <v>1.2981278000000001</v>
      </c>
      <c r="T1725" s="177">
        <f t="shared" si="912"/>
        <v>253119.01579429</v>
      </c>
      <c r="U1725" s="177">
        <f t="shared" si="913"/>
        <v>4514.5857832807242</v>
      </c>
      <c r="V1725" s="177">
        <f t="shared" si="914"/>
        <v>56324.370950924655</v>
      </c>
      <c r="W1725" s="177">
        <f t="shared" si="915"/>
        <v>255826.70431521535</v>
      </c>
      <c r="X1725" s="185">
        <f t="shared" si="916"/>
        <v>0</v>
      </c>
      <c r="Y1725" s="177">
        <f t="shared" si="917"/>
        <v>0</v>
      </c>
      <c r="Z1725" s="186">
        <f t="shared" si="918"/>
        <v>0</v>
      </c>
      <c r="AA1725" s="177">
        <f t="shared" si="931"/>
        <v>0</v>
      </c>
      <c r="AB1725" s="187">
        <f t="shared" si="932"/>
        <v>7.1215000000000001E-2</v>
      </c>
      <c r="AC1725" s="185">
        <f t="shared" si="919"/>
        <v>15</v>
      </c>
      <c r="AD1725" s="185">
        <v>252</v>
      </c>
      <c r="AE1725" s="184">
        <f t="shared" si="934"/>
        <v>1.0041032480000001</v>
      </c>
      <c r="AF1725" s="177">
        <f t="shared" si="937"/>
        <v>1038.6100953099999</v>
      </c>
      <c r="AG1725" s="177">
        <f t="shared" si="920"/>
        <v>1049.7204128200001</v>
      </c>
      <c r="AH1725" s="188">
        <f t="shared" si="933"/>
        <v>0</v>
      </c>
      <c r="AI1725" s="188"/>
      <c r="AJ1725" s="188"/>
      <c r="AK1725" s="188"/>
      <c r="AL1725" s="8"/>
      <c r="AM1725" s="8"/>
      <c r="AN1725" s="8"/>
      <c r="AO1725" s="8"/>
      <c r="AP1725" s="8"/>
      <c r="AQ1725" s="8"/>
      <c r="AR1725" s="5"/>
      <c r="AS1725" s="1"/>
      <c r="AT1725" s="8"/>
      <c r="AU1725" s="1"/>
      <c r="AV1725" s="1"/>
      <c r="AW1725" s="3"/>
      <c r="AX1725" s="3"/>
      <c r="AY1725" s="4"/>
      <c r="AZ1725" s="4"/>
      <c r="BA1725" s="4"/>
      <c r="BB1725" s="1"/>
      <c r="BC1725" s="1"/>
      <c r="BD1725" s="1"/>
      <c r="BE1725" s="1"/>
      <c r="BF1725" s="1"/>
      <c r="BG1725" s="1"/>
      <c r="BH1725" s="1"/>
      <c r="BI1725" s="1"/>
    </row>
    <row r="1726" spans="1:61" x14ac:dyDescent="0.2">
      <c r="A1726" s="125">
        <f t="shared" si="921"/>
        <v>43617</v>
      </c>
      <c r="B1726" s="177">
        <f t="shared" si="906"/>
        <v>257010.76445190565</v>
      </c>
      <c r="C1726" s="3">
        <f t="shared" si="922"/>
        <v>34696453.201007262</v>
      </c>
      <c r="D1726" s="177">
        <f t="shared" si="923"/>
        <v>194987.74758100999</v>
      </c>
      <c r="E1726" s="177">
        <f t="shared" si="924"/>
        <v>15143.122457149999</v>
      </c>
      <c r="F1726" s="178">
        <f t="shared" si="907"/>
        <v>179844.62512385999</v>
      </c>
      <c r="G1726" s="179">
        <f t="shared" si="925"/>
        <v>5177.47</v>
      </c>
      <c r="H1726" s="180">
        <f>IF(AND(N1726=1,N1725&gt;1),VLOOKUP(A1725,[1]Plan1!$CW$105:$CY$215,3),H1725)</f>
        <v>5206.9799999999996</v>
      </c>
      <c r="I1726" s="181">
        <f t="shared" si="908"/>
        <v>43535</v>
      </c>
      <c r="J1726" s="181">
        <f t="shared" si="926"/>
        <v>43566</v>
      </c>
      <c r="K1726" s="182">
        <f t="shared" si="909"/>
        <v>5.6996950247900635E-3</v>
      </c>
      <c r="L1726" s="213">
        <f t="shared" si="927"/>
        <v>43626</v>
      </c>
      <c r="M1726" s="183">
        <f t="shared" si="928"/>
        <v>21</v>
      </c>
      <c r="N1726" s="183">
        <f t="shared" si="910"/>
        <v>16</v>
      </c>
      <c r="O1726" s="177">
        <f t="shared" si="911"/>
        <v>1.00433968</v>
      </c>
      <c r="P1726" s="184">
        <f t="shared" si="936"/>
        <v>1.00749961</v>
      </c>
      <c r="Q1726" s="184">
        <f t="shared" si="929"/>
        <v>1.3078632606258809</v>
      </c>
      <c r="R1726" s="177">
        <f t="shared" si="935"/>
        <v>1.31353896</v>
      </c>
      <c r="S1726" s="177">
        <f t="shared" si="930"/>
        <v>1.2981278000000001</v>
      </c>
      <c r="T1726" s="177">
        <f t="shared" si="912"/>
        <v>253119.01579429</v>
      </c>
      <c r="U1726" s="177">
        <f t="shared" si="913"/>
        <v>4514.5857832807242</v>
      </c>
      <c r="V1726" s="177">
        <f t="shared" si="914"/>
        <v>56388.296722924941</v>
      </c>
      <c r="W1726" s="177">
        <f t="shared" si="915"/>
        <v>255890.63008721566</v>
      </c>
      <c r="X1726" s="185">
        <f t="shared" si="916"/>
        <v>0</v>
      </c>
      <c r="Y1726" s="177">
        <f t="shared" si="917"/>
        <v>0</v>
      </c>
      <c r="Z1726" s="186">
        <f t="shared" si="918"/>
        <v>0</v>
      </c>
      <c r="AA1726" s="177">
        <f t="shared" si="931"/>
        <v>0</v>
      </c>
      <c r="AB1726" s="187">
        <f t="shared" si="932"/>
        <v>7.1215000000000001E-2</v>
      </c>
      <c r="AC1726" s="185">
        <f t="shared" si="919"/>
        <v>16</v>
      </c>
      <c r="AD1726" s="185">
        <v>252</v>
      </c>
      <c r="AE1726" s="184">
        <f t="shared" si="934"/>
        <v>1.0043773949999999</v>
      </c>
      <c r="AF1726" s="177">
        <f t="shared" si="937"/>
        <v>1108.0019141400001</v>
      </c>
      <c r="AG1726" s="177">
        <f t="shared" si="920"/>
        <v>1120.13436469</v>
      </c>
      <c r="AH1726" s="188">
        <f t="shared" si="933"/>
        <v>0</v>
      </c>
      <c r="AI1726" s="188"/>
      <c r="AJ1726" s="188"/>
      <c r="AK1726" s="188"/>
      <c r="AL1726" s="8"/>
      <c r="AM1726" s="8"/>
      <c r="AN1726" s="8"/>
      <c r="AO1726" s="8"/>
      <c r="AP1726" s="8"/>
      <c r="AQ1726" s="8"/>
      <c r="AR1726" s="5"/>
      <c r="AS1726" s="1"/>
      <c r="AT1726" s="8"/>
      <c r="AU1726" s="1"/>
      <c r="AV1726" s="1"/>
      <c r="AW1726" s="3"/>
      <c r="AX1726" s="3"/>
      <c r="AY1726" s="4"/>
      <c r="AZ1726" s="4"/>
      <c r="BA1726" s="4"/>
      <c r="BB1726" s="1"/>
      <c r="BC1726" s="1"/>
      <c r="BD1726" s="1"/>
      <c r="BE1726" s="1"/>
      <c r="BF1726" s="1"/>
      <c r="BG1726" s="1"/>
      <c r="BH1726" s="1"/>
      <c r="BI1726" s="1"/>
    </row>
    <row r="1727" spans="1:61" x14ac:dyDescent="0.2">
      <c r="A1727" s="125">
        <f t="shared" si="921"/>
        <v>43618</v>
      </c>
      <c r="B1727" s="177">
        <f t="shared" si="906"/>
        <v>257010.76445190565</v>
      </c>
      <c r="C1727" s="3">
        <f t="shared" si="922"/>
        <v>34696453.201007262</v>
      </c>
      <c r="D1727" s="177">
        <f t="shared" si="923"/>
        <v>194987.74758100999</v>
      </c>
      <c r="E1727" s="177">
        <f t="shared" si="924"/>
        <v>15143.122457149999</v>
      </c>
      <c r="F1727" s="178">
        <f t="shared" si="907"/>
        <v>179844.62512385999</v>
      </c>
      <c r="G1727" s="179">
        <f t="shared" si="925"/>
        <v>5177.47</v>
      </c>
      <c r="H1727" s="180">
        <f>IF(AND(N1727=1,N1726&gt;1),VLOOKUP(A1726,[1]Plan1!$CW$105:$CY$215,3),H1726)</f>
        <v>5206.9799999999996</v>
      </c>
      <c r="I1727" s="181">
        <f t="shared" si="908"/>
        <v>43535</v>
      </c>
      <c r="J1727" s="181">
        <f t="shared" si="926"/>
        <v>43566</v>
      </c>
      <c r="K1727" s="182">
        <f t="shared" si="909"/>
        <v>5.6996950247900635E-3</v>
      </c>
      <c r="L1727" s="213">
        <f t="shared" si="927"/>
        <v>43626</v>
      </c>
      <c r="M1727" s="183">
        <f t="shared" si="928"/>
        <v>21</v>
      </c>
      <c r="N1727" s="183">
        <f t="shared" si="910"/>
        <v>16</v>
      </c>
      <c r="O1727" s="177">
        <f t="shared" si="911"/>
        <v>1.00433968</v>
      </c>
      <c r="P1727" s="184">
        <f t="shared" si="936"/>
        <v>1.00749961</v>
      </c>
      <c r="Q1727" s="184">
        <f t="shared" si="929"/>
        <v>1.3078632606258809</v>
      </c>
      <c r="R1727" s="177">
        <f t="shared" si="935"/>
        <v>1.31353896</v>
      </c>
      <c r="S1727" s="177">
        <f t="shared" si="930"/>
        <v>1.2981278000000001</v>
      </c>
      <c r="T1727" s="177">
        <f t="shared" si="912"/>
        <v>253119.01579429</v>
      </c>
      <c r="U1727" s="177">
        <f t="shared" si="913"/>
        <v>4514.5857832807242</v>
      </c>
      <c r="V1727" s="177">
        <f t="shared" si="914"/>
        <v>56388.296722924941</v>
      </c>
      <c r="W1727" s="177">
        <f t="shared" si="915"/>
        <v>255890.63008721566</v>
      </c>
      <c r="X1727" s="185">
        <f t="shared" si="916"/>
        <v>0</v>
      </c>
      <c r="Y1727" s="177">
        <f t="shared" si="917"/>
        <v>0</v>
      </c>
      <c r="Z1727" s="186">
        <f t="shared" si="918"/>
        <v>0</v>
      </c>
      <c r="AA1727" s="177">
        <f t="shared" si="931"/>
        <v>0</v>
      </c>
      <c r="AB1727" s="187">
        <f t="shared" si="932"/>
        <v>7.1215000000000001E-2</v>
      </c>
      <c r="AC1727" s="185">
        <f t="shared" si="919"/>
        <v>16</v>
      </c>
      <c r="AD1727" s="185">
        <v>252</v>
      </c>
      <c r="AE1727" s="184">
        <f t="shared" si="934"/>
        <v>1.0043773949999999</v>
      </c>
      <c r="AF1727" s="177">
        <f t="shared" si="937"/>
        <v>1108.0019141400001</v>
      </c>
      <c r="AG1727" s="177">
        <f t="shared" si="920"/>
        <v>1120.13436469</v>
      </c>
      <c r="AH1727" s="188">
        <f t="shared" si="933"/>
        <v>0</v>
      </c>
      <c r="AI1727" s="188"/>
      <c r="AJ1727" s="188"/>
      <c r="AK1727" s="188"/>
      <c r="AL1727" s="8"/>
      <c r="AM1727" s="8"/>
      <c r="AN1727" s="8"/>
      <c r="AO1727" s="8"/>
      <c r="AP1727" s="8"/>
      <c r="AQ1727" s="8"/>
      <c r="AR1727" s="5"/>
      <c r="AS1727" s="1"/>
      <c r="AT1727" s="8"/>
      <c r="AU1727" s="1"/>
      <c r="AV1727" s="1"/>
      <c r="AW1727" s="3"/>
      <c r="AX1727" s="3"/>
      <c r="AY1727" s="4"/>
      <c r="AZ1727" s="4"/>
      <c r="BA1727" s="4"/>
      <c r="BB1727" s="1"/>
      <c r="BC1727" s="1"/>
      <c r="BD1727" s="1"/>
      <c r="BE1727" s="1"/>
      <c r="BF1727" s="1"/>
      <c r="BG1727" s="1"/>
      <c r="BH1727" s="1"/>
      <c r="BI1727" s="1"/>
    </row>
    <row r="1728" spans="1:61" x14ac:dyDescent="0.2">
      <c r="A1728" s="125">
        <f t="shared" si="921"/>
        <v>43619</v>
      </c>
      <c r="B1728" s="177">
        <f t="shared" si="906"/>
        <v>257010.76445190565</v>
      </c>
      <c r="C1728" s="3">
        <f t="shared" si="922"/>
        <v>34696453.201007262</v>
      </c>
      <c r="D1728" s="177">
        <f t="shared" si="923"/>
        <v>194987.74758100999</v>
      </c>
      <c r="E1728" s="177">
        <f t="shared" si="924"/>
        <v>15143.122457149999</v>
      </c>
      <c r="F1728" s="178">
        <f t="shared" si="907"/>
        <v>179844.62512385999</v>
      </c>
      <c r="G1728" s="179">
        <f t="shared" si="925"/>
        <v>5177.47</v>
      </c>
      <c r="H1728" s="180">
        <f>IF(AND(N1728=1,N1727&gt;1),VLOOKUP(A1727,[1]Plan1!$CW$105:$CY$215,3),H1727)</f>
        <v>5206.9799999999996</v>
      </c>
      <c r="I1728" s="181">
        <f t="shared" si="908"/>
        <v>43535</v>
      </c>
      <c r="J1728" s="181">
        <f t="shared" si="926"/>
        <v>43566</v>
      </c>
      <c r="K1728" s="182">
        <f t="shared" si="909"/>
        <v>5.6996950247900635E-3</v>
      </c>
      <c r="L1728" s="213">
        <f t="shared" si="927"/>
        <v>43626</v>
      </c>
      <c r="M1728" s="183">
        <f t="shared" si="928"/>
        <v>21</v>
      </c>
      <c r="N1728" s="183">
        <f t="shared" si="910"/>
        <v>16</v>
      </c>
      <c r="O1728" s="177">
        <f t="shared" si="911"/>
        <v>1.00433968</v>
      </c>
      <c r="P1728" s="184">
        <f t="shared" si="936"/>
        <v>1.00749961</v>
      </c>
      <c r="Q1728" s="184">
        <f t="shared" si="929"/>
        <v>1.3078632606258809</v>
      </c>
      <c r="R1728" s="177">
        <f t="shared" si="935"/>
        <v>1.31353896</v>
      </c>
      <c r="S1728" s="177">
        <f t="shared" si="930"/>
        <v>1.2981278000000001</v>
      </c>
      <c r="T1728" s="177">
        <f t="shared" si="912"/>
        <v>253119.01579429</v>
      </c>
      <c r="U1728" s="177">
        <f t="shared" si="913"/>
        <v>4514.5857832807242</v>
      </c>
      <c r="V1728" s="177">
        <f t="shared" si="914"/>
        <v>56388.296722924941</v>
      </c>
      <c r="W1728" s="177">
        <f t="shared" si="915"/>
        <v>255890.63008721566</v>
      </c>
      <c r="X1728" s="185">
        <f t="shared" si="916"/>
        <v>0</v>
      </c>
      <c r="Y1728" s="177">
        <f t="shared" si="917"/>
        <v>0</v>
      </c>
      <c r="Z1728" s="186">
        <f t="shared" si="918"/>
        <v>0</v>
      </c>
      <c r="AA1728" s="177">
        <f t="shared" si="931"/>
        <v>0</v>
      </c>
      <c r="AB1728" s="187">
        <f t="shared" si="932"/>
        <v>7.1215000000000001E-2</v>
      </c>
      <c r="AC1728" s="185">
        <f t="shared" si="919"/>
        <v>16</v>
      </c>
      <c r="AD1728" s="185">
        <v>252</v>
      </c>
      <c r="AE1728" s="184">
        <f t="shared" si="934"/>
        <v>1.0043773949999999</v>
      </c>
      <c r="AF1728" s="177">
        <f t="shared" si="937"/>
        <v>1108.0019141400001</v>
      </c>
      <c r="AG1728" s="177">
        <f t="shared" si="920"/>
        <v>1120.13436469</v>
      </c>
      <c r="AH1728" s="188">
        <f t="shared" si="933"/>
        <v>0</v>
      </c>
      <c r="AI1728" s="188"/>
      <c r="AJ1728" s="188"/>
      <c r="AK1728" s="188"/>
      <c r="AL1728" s="8"/>
      <c r="AM1728" s="8"/>
      <c r="AN1728" s="8"/>
      <c r="AO1728" s="8"/>
      <c r="AP1728" s="8"/>
      <c r="AQ1728" s="8"/>
      <c r="AR1728" s="5"/>
      <c r="AS1728" s="1"/>
      <c r="AT1728" s="8"/>
      <c r="AU1728" s="1"/>
      <c r="AV1728" s="1"/>
      <c r="AW1728" s="3"/>
      <c r="AX1728" s="3"/>
      <c r="AY1728" s="4"/>
      <c r="AZ1728" s="4"/>
      <c r="BA1728" s="4"/>
      <c r="BB1728" s="1"/>
      <c r="BC1728" s="1"/>
      <c r="BD1728" s="1"/>
      <c r="BE1728" s="1"/>
      <c r="BF1728" s="1"/>
      <c r="BG1728" s="1"/>
      <c r="BH1728" s="1"/>
      <c r="BI1728" s="1"/>
    </row>
    <row r="1729" spans="1:61" x14ac:dyDescent="0.2">
      <c r="A1729" s="125">
        <f t="shared" si="921"/>
        <v>43620</v>
      </c>
      <c r="B1729" s="177">
        <f t="shared" si="906"/>
        <v>257145.17674654842</v>
      </c>
      <c r="C1729" s="3">
        <f t="shared" si="922"/>
        <v>34714598.860784039</v>
      </c>
      <c r="D1729" s="177">
        <f t="shared" si="923"/>
        <v>194987.74758100999</v>
      </c>
      <c r="E1729" s="177">
        <f t="shared" si="924"/>
        <v>15143.122457149999</v>
      </c>
      <c r="F1729" s="178">
        <f t="shared" si="907"/>
        <v>179844.62512385999</v>
      </c>
      <c r="G1729" s="179">
        <f t="shared" si="925"/>
        <v>5177.47</v>
      </c>
      <c r="H1729" s="180">
        <f>IF(AND(N1729=1,N1728&gt;1),VLOOKUP(A1728,[1]Plan1!$CW$105:$CY$215,3),H1728)</f>
        <v>5206.9799999999996</v>
      </c>
      <c r="I1729" s="181">
        <f t="shared" si="908"/>
        <v>43535</v>
      </c>
      <c r="J1729" s="181">
        <f t="shared" si="926"/>
        <v>43566</v>
      </c>
      <c r="K1729" s="182">
        <f t="shared" si="909"/>
        <v>5.6996950247900635E-3</v>
      </c>
      <c r="L1729" s="213">
        <f t="shared" si="927"/>
        <v>43626</v>
      </c>
      <c r="M1729" s="183">
        <f t="shared" si="928"/>
        <v>21</v>
      </c>
      <c r="N1729" s="183">
        <f t="shared" si="910"/>
        <v>17</v>
      </c>
      <c r="O1729" s="177">
        <f t="shared" si="911"/>
        <v>1.00461153</v>
      </c>
      <c r="P1729" s="184">
        <f t="shared" si="936"/>
        <v>1.00749961</v>
      </c>
      <c r="Q1729" s="184">
        <f t="shared" si="929"/>
        <v>1.3078632606258809</v>
      </c>
      <c r="R1729" s="177">
        <f t="shared" si="935"/>
        <v>1.3138945099999999</v>
      </c>
      <c r="S1729" s="177">
        <f t="shared" si="930"/>
        <v>1.2981278000000001</v>
      </c>
      <c r="T1729" s="177">
        <f t="shared" si="912"/>
        <v>253119.01579429</v>
      </c>
      <c r="U1729" s="177">
        <f t="shared" si="913"/>
        <v>4514.5857832807242</v>
      </c>
      <c r="V1729" s="177">
        <f t="shared" si="914"/>
        <v>56452.240479387707</v>
      </c>
      <c r="W1729" s="177">
        <f t="shared" si="915"/>
        <v>255954.5738436784</v>
      </c>
      <c r="X1729" s="185">
        <f t="shared" si="916"/>
        <v>0</v>
      </c>
      <c r="Y1729" s="177">
        <f t="shared" si="917"/>
        <v>0</v>
      </c>
      <c r="Z1729" s="186">
        <f t="shared" si="918"/>
        <v>0</v>
      </c>
      <c r="AA1729" s="177">
        <f t="shared" si="931"/>
        <v>0</v>
      </c>
      <c r="AB1729" s="187">
        <f t="shared" si="932"/>
        <v>7.1215000000000001E-2</v>
      </c>
      <c r="AC1729" s="185">
        <f t="shared" si="919"/>
        <v>17</v>
      </c>
      <c r="AD1729" s="185">
        <v>252</v>
      </c>
      <c r="AE1729" s="184">
        <f t="shared" si="934"/>
        <v>1.004651618</v>
      </c>
      <c r="AF1729" s="177">
        <f t="shared" si="937"/>
        <v>1177.41297001</v>
      </c>
      <c r="AG1729" s="177">
        <f t="shared" si="920"/>
        <v>1190.60290287</v>
      </c>
      <c r="AH1729" s="188">
        <f t="shared" si="933"/>
        <v>0</v>
      </c>
      <c r="AI1729" s="188"/>
      <c r="AJ1729" s="188"/>
      <c r="AK1729" s="188"/>
      <c r="AL1729" s="8"/>
      <c r="AM1729" s="8"/>
      <c r="AN1729" s="8"/>
      <c r="AO1729" s="8"/>
      <c r="AP1729" s="8"/>
      <c r="AQ1729" s="8"/>
      <c r="AR1729" s="5"/>
      <c r="AS1729" s="1"/>
      <c r="AT1729" s="8"/>
      <c r="AU1729" s="1"/>
      <c r="AV1729" s="1"/>
      <c r="AW1729" s="3"/>
      <c r="AX1729" s="3"/>
      <c r="AY1729" s="4"/>
      <c r="AZ1729" s="4"/>
      <c r="BA1729" s="4"/>
      <c r="BB1729" s="1"/>
      <c r="BC1729" s="1"/>
      <c r="BD1729" s="1"/>
      <c r="BE1729" s="1"/>
      <c r="BF1729" s="1"/>
      <c r="BG1729" s="1"/>
      <c r="BH1729" s="1"/>
      <c r="BI1729" s="1"/>
    </row>
    <row r="1730" spans="1:61" x14ac:dyDescent="0.2">
      <c r="A1730" s="125">
        <f t="shared" si="921"/>
        <v>43621</v>
      </c>
      <c r="B1730" s="177">
        <f t="shared" si="906"/>
        <v>257279.65932200747</v>
      </c>
      <c r="C1730" s="3">
        <f t="shared" si="922"/>
        <v>34732754.008471012</v>
      </c>
      <c r="D1730" s="177">
        <f t="shared" si="923"/>
        <v>194987.74758100999</v>
      </c>
      <c r="E1730" s="177">
        <f t="shared" si="924"/>
        <v>15143.122457149999</v>
      </c>
      <c r="F1730" s="178">
        <f t="shared" si="907"/>
        <v>179844.62512385999</v>
      </c>
      <c r="G1730" s="179">
        <f t="shared" si="925"/>
        <v>5177.47</v>
      </c>
      <c r="H1730" s="180">
        <f>IF(AND(N1730=1,N1729&gt;1),VLOOKUP(A1729,[1]Plan1!$CW$105:$CY$215,3),H1729)</f>
        <v>5206.9799999999996</v>
      </c>
      <c r="I1730" s="181">
        <f t="shared" si="908"/>
        <v>43535</v>
      </c>
      <c r="J1730" s="181">
        <f t="shared" si="926"/>
        <v>43566</v>
      </c>
      <c r="K1730" s="182">
        <f t="shared" si="909"/>
        <v>5.6996950247900635E-3</v>
      </c>
      <c r="L1730" s="213">
        <f t="shared" si="927"/>
        <v>43626</v>
      </c>
      <c r="M1730" s="183">
        <f t="shared" si="928"/>
        <v>21</v>
      </c>
      <c r="N1730" s="183">
        <f t="shared" si="910"/>
        <v>18</v>
      </c>
      <c r="O1730" s="177">
        <f t="shared" si="911"/>
        <v>1.0048834600000001</v>
      </c>
      <c r="P1730" s="184">
        <f t="shared" si="936"/>
        <v>1.00749961</v>
      </c>
      <c r="Q1730" s="184">
        <f t="shared" si="929"/>
        <v>1.3078632606258809</v>
      </c>
      <c r="R1730" s="177">
        <f t="shared" si="935"/>
        <v>1.3142501499999999</v>
      </c>
      <c r="S1730" s="177">
        <f t="shared" si="930"/>
        <v>1.2981278000000001</v>
      </c>
      <c r="T1730" s="177">
        <f t="shared" si="912"/>
        <v>253119.01579429</v>
      </c>
      <c r="U1730" s="177">
        <f t="shared" si="913"/>
        <v>4514.5857832807242</v>
      </c>
      <c r="V1730" s="177">
        <f t="shared" si="914"/>
        <v>56516.20042186675</v>
      </c>
      <c r="W1730" s="177">
        <f t="shared" si="915"/>
        <v>256018.53378615747</v>
      </c>
      <c r="X1730" s="185">
        <f t="shared" si="916"/>
        <v>0</v>
      </c>
      <c r="Y1730" s="177">
        <f t="shared" si="917"/>
        <v>0</v>
      </c>
      <c r="Z1730" s="186">
        <f t="shared" si="918"/>
        <v>0</v>
      </c>
      <c r="AA1730" s="177">
        <f t="shared" si="931"/>
        <v>0</v>
      </c>
      <c r="AB1730" s="187">
        <f t="shared" si="932"/>
        <v>7.1215000000000001E-2</v>
      </c>
      <c r="AC1730" s="185">
        <f t="shared" si="919"/>
        <v>18</v>
      </c>
      <c r="AD1730" s="185">
        <v>252</v>
      </c>
      <c r="AE1730" s="184">
        <f t="shared" si="934"/>
        <v>1.0049259150000001</v>
      </c>
      <c r="AF1730" s="177">
        <f t="shared" si="937"/>
        <v>1246.8427566800001</v>
      </c>
      <c r="AG1730" s="177">
        <f t="shared" si="920"/>
        <v>1261.12553585</v>
      </c>
      <c r="AH1730" s="188">
        <f t="shared" si="933"/>
        <v>0</v>
      </c>
      <c r="AI1730" s="188"/>
      <c r="AJ1730" s="188"/>
      <c r="AK1730" s="188"/>
      <c r="AL1730" s="8"/>
      <c r="AM1730" s="8"/>
      <c r="AN1730" s="8"/>
      <c r="AO1730" s="8"/>
      <c r="AP1730" s="8"/>
      <c r="AQ1730" s="8"/>
      <c r="AR1730" s="5"/>
      <c r="AS1730" s="1"/>
      <c r="AT1730" s="8"/>
      <c r="AU1730" s="1"/>
      <c r="AV1730" s="1"/>
      <c r="AW1730" s="3"/>
      <c r="AX1730" s="3"/>
      <c r="AY1730" s="4"/>
      <c r="AZ1730" s="4"/>
      <c r="BA1730" s="4"/>
      <c r="BB1730" s="1"/>
      <c r="BC1730" s="1"/>
      <c r="BD1730" s="1"/>
      <c r="BE1730" s="1"/>
      <c r="BF1730" s="1"/>
      <c r="BG1730" s="1"/>
      <c r="BH1730" s="1"/>
      <c r="BI1730" s="1"/>
    </row>
    <row r="1731" spans="1:61" x14ac:dyDescent="0.2">
      <c r="A1731" s="125">
        <f t="shared" si="921"/>
        <v>43622</v>
      </c>
      <c r="B1731" s="177">
        <f t="shared" si="906"/>
        <v>257414.21814136155</v>
      </c>
      <c r="C1731" s="3">
        <f t="shared" si="922"/>
        <v>34750919.449083813</v>
      </c>
      <c r="D1731" s="177">
        <f t="shared" si="923"/>
        <v>194987.74758100999</v>
      </c>
      <c r="E1731" s="177">
        <f t="shared" si="924"/>
        <v>15143.122457149999</v>
      </c>
      <c r="F1731" s="178">
        <f t="shared" si="907"/>
        <v>179844.62512385999</v>
      </c>
      <c r="G1731" s="179">
        <f t="shared" si="925"/>
        <v>5177.47</v>
      </c>
      <c r="H1731" s="180">
        <f>IF(AND(N1731=1,N1730&gt;1),VLOOKUP(A1730,[1]Plan1!$CW$105:$CY$215,3),H1730)</f>
        <v>5206.9799999999996</v>
      </c>
      <c r="I1731" s="181">
        <f t="shared" si="908"/>
        <v>43535</v>
      </c>
      <c r="J1731" s="181">
        <f t="shared" si="926"/>
        <v>43566</v>
      </c>
      <c r="K1731" s="182">
        <f t="shared" si="909"/>
        <v>5.6996950247900635E-3</v>
      </c>
      <c r="L1731" s="213">
        <f t="shared" si="927"/>
        <v>43626</v>
      </c>
      <c r="M1731" s="183">
        <f t="shared" si="928"/>
        <v>21</v>
      </c>
      <c r="N1731" s="183">
        <f t="shared" si="910"/>
        <v>19</v>
      </c>
      <c r="O1731" s="177">
        <f t="shared" si="911"/>
        <v>1.0051554700000001</v>
      </c>
      <c r="P1731" s="184">
        <f t="shared" si="936"/>
        <v>1.00749961</v>
      </c>
      <c r="Q1731" s="184">
        <f t="shared" si="929"/>
        <v>1.3078632606258809</v>
      </c>
      <c r="R1731" s="177">
        <f t="shared" si="935"/>
        <v>1.31460591</v>
      </c>
      <c r="S1731" s="177">
        <f t="shared" si="930"/>
        <v>1.2981278000000001</v>
      </c>
      <c r="T1731" s="177">
        <f t="shared" si="912"/>
        <v>253119.01579429</v>
      </c>
      <c r="U1731" s="177">
        <f t="shared" si="913"/>
        <v>4514.5857832807242</v>
      </c>
      <c r="V1731" s="177">
        <f t="shared" si="914"/>
        <v>56580.181945700846</v>
      </c>
      <c r="W1731" s="177">
        <f t="shared" si="915"/>
        <v>256082.51530999155</v>
      </c>
      <c r="X1731" s="185">
        <f t="shared" si="916"/>
        <v>0</v>
      </c>
      <c r="Y1731" s="177">
        <f t="shared" si="917"/>
        <v>0</v>
      </c>
      <c r="Z1731" s="186">
        <f t="shared" si="918"/>
        <v>0</v>
      </c>
      <c r="AA1731" s="177">
        <f t="shared" si="931"/>
        <v>0</v>
      </c>
      <c r="AB1731" s="187">
        <f t="shared" si="932"/>
        <v>7.1215000000000001E-2</v>
      </c>
      <c r="AC1731" s="185">
        <f t="shared" si="919"/>
        <v>19</v>
      </c>
      <c r="AD1731" s="185">
        <v>252</v>
      </c>
      <c r="AE1731" s="184">
        <f t="shared" si="934"/>
        <v>1.0052002879999999</v>
      </c>
      <c r="AF1731" s="177">
        <f t="shared" si="937"/>
        <v>1316.2917804000001</v>
      </c>
      <c r="AG1731" s="177">
        <f t="shared" si="920"/>
        <v>1331.70283137</v>
      </c>
      <c r="AH1731" s="188">
        <f t="shared" si="933"/>
        <v>0</v>
      </c>
      <c r="AI1731" s="188"/>
      <c r="AJ1731" s="188"/>
      <c r="AK1731" s="188"/>
      <c r="AL1731" s="8"/>
      <c r="AM1731" s="8"/>
      <c r="AN1731" s="8"/>
      <c r="AO1731" s="8"/>
      <c r="AP1731" s="8"/>
      <c r="AQ1731" s="8"/>
      <c r="AR1731" s="5"/>
      <c r="AS1731" s="1"/>
      <c r="AT1731" s="8"/>
      <c r="AU1731" s="1"/>
      <c r="AV1731" s="1"/>
      <c r="AW1731" s="3"/>
      <c r="AX1731" s="3"/>
      <c r="AY1731" s="4"/>
      <c r="AZ1731" s="4"/>
      <c r="BA1731" s="4"/>
      <c r="BB1731" s="1"/>
      <c r="BC1731" s="1"/>
      <c r="BD1731" s="1"/>
      <c r="BE1731" s="1"/>
      <c r="BF1731" s="1"/>
      <c r="BG1731" s="1"/>
      <c r="BH1731" s="1"/>
      <c r="BI1731" s="1"/>
    </row>
    <row r="1732" spans="1:61" x14ac:dyDescent="0.2">
      <c r="A1732" s="125">
        <f t="shared" si="921"/>
        <v>43623</v>
      </c>
      <c r="B1732" s="177">
        <f t="shared" si="906"/>
        <v>257548.84368320936</v>
      </c>
      <c r="C1732" s="3">
        <f t="shared" si="922"/>
        <v>34769093.897233263</v>
      </c>
      <c r="D1732" s="177">
        <f t="shared" si="923"/>
        <v>194987.74758100999</v>
      </c>
      <c r="E1732" s="177">
        <f t="shared" si="924"/>
        <v>15143.122457149999</v>
      </c>
      <c r="F1732" s="178">
        <f t="shared" si="907"/>
        <v>179844.62512385999</v>
      </c>
      <c r="G1732" s="179">
        <f t="shared" si="925"/>
        <v>5177.47</v>
      </c>
      <c r="H1732" s="180">
        <f>IF(AND(N1732=1,N1731&gt;1),VLOOKUP(A1731,[1]Plan1!$CW$105:$CY$215,3),H1731)</f>
        <v>5206.9799999999996</v>
      </c>
      <c r="I1732" s="181">
        <f t="shared" si="908"/>
        <v>43535</v>
      </c>
      <c r="J1732" s="181">
        <f t="shared" si="926"/>
        <v>43566</v>
      </c>
      <c r="K1732" s="182">
        <f t="shared" si="909"/>
        <v>5.6996950247900635E-3</v>
      </c>
      <c r="L1732" s="213">
        <f t="shared" si="927"/>
        <v>43626</v>
      </c>
      <c r="M1732" s="183">
        <f t="shared" si="928"/>
        <v>21</v>
      </c>
      <c r="N1732" s="183">
        <f t="shared" si="910"/>
        <v>20</v>
      </c>
      <c r="O1732" s="177">
        <f t="shared" si="911"/>
        <v>1.0054275399999999</v>
      </c>
      <c r="P1732" s="184">
        <f t="shared" si="936"/>
        <v>1.00749961</v>
      </c>
      <c r="Q1732" s="184">
        <f t="shared" si="929"/>
        <v>1.3078632606258809</v>
      </c>
      <c r="R1732" s="177">
        <f t="shared" si="935"/>
        <v>1.31496174</v>
      </c>
      <c r="S1732" s="177">
        <f t="shared" si="930"/>
        <v>1.2981278000000001</v>
      </c>
      <c r="T1732" s="177">
        <f t="shared" si="912"/>
        <v>253119.01579429</v>
      </c>
      <c r="U1732" s="177">
        <f t="shared" si="913"/>
        <v>4514.5857832807242</v>
      </c>
      <c r="V1732" s="177">
        <f t="shared" si="914"/>
        <v>56644.176058658661</v>
      </c>
      <c r="W1732" s="177">
        <f t="shared" si="915"/>
        <v>256146.50942294937</v>
      </c>
      <c r="X1732" s="185">
        <f t="shared" si="916"/>
        <v>0</v>
      </c>
      <c r="Y1732" s="177">
        <f t="shared" si="917"/>
        <v>0</v>
      </c>
      <c r="Z1732" s="186">
        <f t="shared" si="918"/>
        <v>0</v>
      </c>
      <c r="AA1732" s="177">
        <f t="shared" si="931"/>
        <v>0</v>
      </c>
      <c r="AB1732" s="187">
        <f t="shared" si="932"/>
        <v>7.1215000000000001E-2</v>
      </c>
      <c r="AC1732" s="185">
        <f t="shared" si="919"/>
        <v>20</v>
      </c>
      <c r="AD1732" s="185">
        <v>252</v>
      </c>
      <c r="AE1732" s="184">
        <f t="shared" si="934"/>
        <v>1.005474735</v>
      </c>
      <c r="AF1732" s="177">
        <f t="shared" si="937"/>
        <v>1385.75953493</v>
      </c>
      <c r="AG1732" s="177">
        <f t="shared" si="920"/>
        <v>1402.3342602600001</v>
      </c>
      <c r="AH1732" s="188">
        <f t="shared" si="933"/>
        <v>0</v>
      </c>
      <c r="AI1732" s="188"/>
      <c r="AJ1732" s="188"/>
      <c r="AK1732" s="188"/>
      <c r="AL1732" s="8"/>
      <c r="AM1732" s="8"/>
      <c r="AN1732" s="8"/>
      <c r="AO1732" s="8"/>
      <c r="AP1732" s="8"/>
      <c r="AQ1732" s="8"/>
      <c r="AR1732" s="5"/>
      <c r="AS1732" s="1"/>
      <c r="AT1732" s="8"/>
      <c r="AU1732" s="1"/>
      <c r="AV1732" s="1"/>
      <c r="AW1732" s="3"/>
      <c r="AX1732" s="3"/>
      <c r="AY1732" s="4"/>
      <c r="AZ1732" s="4"/>
      <c r="BA1732" s="4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 x14ac:dyDescent="0.2">
      <c r="A1733" s="125">
        <f t="shared" si="921"/>
        <v>43624</v>
      </c>
      <c r="B1733" s="177">
        <f t="shared" si="906"/>
        <v>257683.54165468967</v>
      </c>
      <c r="C1733" s="3">
        <f t="shared" si="922"/>
        <v>34787278.123383105</v>
      </c>
      <c r="D1733" s="177">
        <f t="shared" si="923"/>
        <v>194987.74758100999</v>
      </c>
      <c r="E1733" s="177">
        <f t="shared" si="924"/>
        <v>15143.122457149999</v>
      </c>
      <c r="F1733" s="178">
        <f t="shared" si="907"/>
        <v>179844.62512385999</v>
      </c>
      <c r="G1733" s="179">
        <f t="shared" si="925"/>
        <v>5177.47</v>
      </c>
      <c r="H1733" s="180">
        <f>IF(AND(N1733=1,N1732&gt;1),VLOOKUP(A1732,[1]Plan1!$CW$105:$CY$215,3),H1732)</f>
        <v>5206.9799999999996</v>
      </c>
      <c r="I1733" s="181">
        <f t="shared" si="908"/>
        <v>43535</v>
      </c>
      <c r="J1733" s="181">
        <f t="shared" si="926"/>
        <v>43566</v>
      </c>
      <c r="K1733" s="182">
        <f t="shared" si="909"/>
        <v>5.6996950247900635E-3</v>
      </c>
      <c r="L1733" s="213">
        <f t="shared" si="927"/>
        <v>43626</v>
      </c>
      <c r="M1733" s="183">
        <f t="shared" si="928"/>
        <v>21</v>
      </c>
      <c r="N1733" s="183">
        <f t="shared" si="910"/>
        <v>21</v>
      </c>
      <c r="O1733" s="177">
        <f t="shared" si="911"/>
        <v>1.0056996899999999</v>
      </c>
      <c r="P1733" s="184">
        <f t="shared" si="936"/>
        <v>1.00749961</v>
      </c>
      <c r="Q1733" s="184">
        <f t="shared" si="929"/>
        <v>1.3078632606258809</v>
      </c>
      <c r="R1733" s="177">
        <f t="shared" si="935"/>
        <v>1.31531767</v>
      </c>
      <c r="S1733" s="177">
        <f t="shared" si="930"/>
        <v>1.2981278000000001</v>
      </c>
      <c r="T1733" s="177">
        <f t="shared" si="912"/>
        <v>253119.01579429</v>
      </c>
      <c r="U1733" s="177">
        <f t="shared" si="913"/>
        <v>4514.5857832807242</v>
      </c>
      <c r="V1733" s="177">
        <f t="shared" si="914"/>
        <v>56708.188156078992</v>
      </c>
      <c r="W1733" s="177">
        <f t="shared" si="915"/>
        <v>256210.52152036969</v>
      </c>
      <c r="X1733" s="185">
        <f t="shared" si="916"/>
        <v>0</v>
      </c>
      <c r="Y1733" s="177">
        <f t="shared" si="917"/>
        <v>0</v>
      </c>
      <c r="Z1733" s="186">
        <f t="shared" si="918"/>
        <v>0</v>
      </c>
      <c r="AA1733" s="177">
        <f t="shared" si="931"/>
        <v>0</v>
      </c>
      <c r="AB1733" s="187">
        <f t="shared" si="932"/>
        <v>7.1215000000000001E-2</v>
      </c>
      <c r="AC1733" s="185">
        <f t="shared" si="919"/>
        <v>21</v>
      </c>
      <c r="AD1733" s="185">
        <v>252</v>
      </c>
      <c r="AE1733" s="184">
        <f t="shared" si="934"/>
        <v>1.005749257</v>
      </c>
      <c r="AF1733" s="177">
        <f t="shared" si="937"/>
        <v>1455.24627338</v>
      </c>
      <c r="AG1733" s="177">
        <f t="shared" si="920"/>
        <v>1473.0201343199999</v>
      </c>
      <c r="AH1733" s="188">
        <f t="shared" si="933"/>
        <v>0</v>
      </c>
      <c r="AI1733" s="188"/>
      <c r="AJ1733" s="188"/>
      <c r="AK1733" s="188"/>
      <c r="AL1733" s="98" t="s">
        <v>131</v>
      </c>
      <c r="AM1733" s="98" t="s">
        <v>131</v>
      </c>
      <c r="AN1733" s="102" t="s">
        <v>85</v>
      </c>
      <c r="AO1733" s="103" t="s">
        <v>86</v>
      </c>
      <c r="AP1733" s="8"/>
      <c r="AQ1733" s="8"/>
      <c r="AR1733" s="5"/>
      <c r="AS1733" s="1"/>
      <c r="AT1733" s="8"/>
      <c r="AU1733" s="1"/>
      <c r="AV1733" s="1"/>
      <c r="AW1733" s="3"/>
      <c r="AX1733" s="3"/>
      <c r="AY1733" s="4"/>
      <c r="AZ1733" s="4"/>
      <c r="BA1733" s="4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 x14ac:dyDescent="0.2">
      <c r="A1734" s="125">
        <f t="shared" si="921"/>
        <v>43625</v>
      </c>
      <c r="B1734" s="177">
        <f t="shared" si="906"/>
        <v>257683.54165468967</v>
      </c>
      <c r="C1734" s="3">
        <f t="shared" si="922"/>
        <v>34787278.123383105</v>
      </c>
      <c r="D1734" s="177">
        <f t="shared" si="923"/>
        <v>194987.74758100999</v>
      </c>
      <c r="E1734" s="177">
        <f t="shared" si="924"/>
        <v>15143.122457149999</v>
      </c>
      <c r="F1734" s="178">
        <f t="shared" si="907"/>
        <v>179844.62512385999</v>
      </c>
      <c r="G1734" s="179">
        <f t="shared" si="925"/>
        <v>5177.47</v>
      </c>
      <c r="H1734" s="180">
        <f>IF(AND(N1734=1,N1733&gt;1),VLOOKUP(A1733,[1]Plan1!$CW$105:$CY$215,3),H1733)</f>
        <v>5206.9799999999996</v>
      </c>
      <c r="I1734" s="181">
        <f t="shared" si="908"/>
        <v>43535</v>
      </c>
      <c r="J1734" s="181">
        <f t="shared" si="926"/>
        <v>43566</v>
      </c>
      <c r="K1734" s="182">
        <f t="shared" si="909"/>
        <v>5.6996950247900635E-3</v>
      </c>
      <c r="L1734" s="213">
        <f t="shared" si="927"/>
        <v>43626</v>
      </c>
      <c r="M1734" s="183">
        <f t="shared" si="928"/>
        <v>21</v>
      </c>
      <c r="N1734" s="183">
        <f t="shared" si="910"/>
        <v>21</v>
      </c>
      <c r="O1734" s="177">
        <f t="shared" si="911"/>
        <v>1.0056996899999999</v>
      </c>
      <c r="P1734" s="184">
        <f t="shared" si="936"/>
        <v>1.00749961</v>
      </c>
      <c r="Q1734" s="184">
        <f t="shared" si="929"/>
        <v>1.3078632606258809</v>
      </c>
      <c r="R1734" s="177">
        <f t="shared" si="935"/>
        <v>1.31531767</v>
      </c>
      <c r="S1734" s="177">
        <f t="shared" si="930"/>
        <v>1.2981278000000001</v>
      </c>
      <c r="T1734" s="177">
        <f t="shared" si="912"/>
        <v>253119.01579429</v>
      </c>
      <c r="U1734" s="177">
        <f t="shared" si="913"/>
        <v>4514.5857832807242</v>
      </c>
      <c r="V1734" s="177">
        <f t="shared" si="914"/>
        <v>56708.188156078992</v>
      </c>
      <c r="W1734" s="177">
        <f t="shared" si="915"/>
        <v>256210.52152036969</v>
      </c>
      <c r="X1734" s="185">
        <f t="shared" si="916"/>
        <v>0</v>
      </c>
      <c r="Y1734" s="177">
        <f t="shared" si="917"/>
        <v>0</v>
      </c>
      <c r="Z1734" s="186">
        <f t="shared" si="918"/>
        <v>0</v>
      </c>
      <c r="AA1734" s="177">
        <f t="shared" si="931"/>
        <v>0</v>
      </c>
      <c r="AB1734" s="187">
        <f t="shared" si="932"/>
        <v>7.1215000000000001E-2</v>
      </c>
      <c r="AC1734" s="185">
        <f t="shared" si="919"/>
        <v>21</v>
      </c>
      <c r="AD1734" s="185">
        <v>252</v>
      </c>
      <c r="AE1734" s="184">
        <f t="shared" si="934"/>
        <v>1.005749257</v>
      </c>
      <c r="AF1734" s="177">
        <f t="shared" si="937"/>
        <v>1455.24627338</v>
      </c>
      <c r="AG1734" s="177">
        <f t="shared" si="920"/>
        <v>1473.0201343199999</v>
      </c>
      <c r="AH1734" s="188">
        <f t="shared" si="933"/>
        <v>0</v>
      </c>
      <c r="AI1734" s="188"/>
      <c r="AJ1734" s="188"/>
      <c r="AK1734" s="188"/>
      <c r="AL1734" s="98" t="s">
        <v>130</v>
      </c>
      <c r="AM1734" s="98" t="s">
        <v>68</v>
      </c>
      <c r="AN1734" s="102" t="s">
        <v>87</v>
      </c>
      <c r="AO1734" s="103" t="s">
        <v>88</v>
      </c>
      <c r="AP1734" s="8"/>
      <c r="AQ1734" s="8"/>
      <c r="AR1734" s="5"/>
      <c r="AS1734" s="1"/>
      <c r="AT1734" s="8"/>
      <c r="AU1734" s="1"/>
      <c r="AV1734" s="1"/>
      <c r="AW1734" s="3"/>
      <c r="AX1734" s="3"/>
      <c r="AY1734" s="4"/>
      <c r="AZ1734" s="4"/>
      <c r="BA1734" s="4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 x14ac:dyDescent="0.25">
      <c r="A1735" s="86">
        <f t="shared" si="921"/>
        <v>43626</v>
      </c>
      <c r="B1735" s="87">
        <f t="shared" si="906"/>
        <v>257683.54165468967</v>
      </c>
      <c r="C1735" s="97">
        <f t="shared" si="922"/>
        <v>34787278.123383105</v>
      </c>
      <c r="D1735" s="87">
        <f t="shared" si="923"/>
        <v>194987.74758100999</v>
      </c>
      <c r="E1735" s="87">
        <f t="shared" si="924"/>
        <v>15143.122457149999</v>
      </c>
      <c r="F1735" s="88">
        <f t="shared" si="907"/>
        <v>179844.62512385999</v>
      </c>
      <c r="G1735" s="89">
        <f t="shared" si="925"/>
        <v>5177.47</v>
      </c>
      <c r="H1735" s="90">
        <f>IF(AND(N1735=1,N1734&gt;1),VLOOKUP(A1734,[1]Plan1!$CW$105:$CY$215,3),H1734)</f>
        <v>5206.9799999999996</v>
      </c>
      <c r="I1735" s="128">
        <f t="shared" si="908"/>
        <v>43535</v>
      </c>
      <c r="J1735" s="128">
        <f t="shared" si="926"/>
        <v>43566</v>
      </c>
      <c r="K1735" s="91">
        <f t="shared" si="909"/>
        <v>5.6996950247900635E-3</v>
      </c>
      <c r="L1735" s="214">
        <f t="shared" si="927"/>
        <v>43626</v>
      </c>
      <c r="M1735" s="92">
        <f t="shared" si="928"/>
        <v>21</v>
      </c>
      <c r="N1735" s="92">
        <f t="shared" si="910"/>
        <v>21</v>
      </c>
      <c r="O1735" s="87">
        <f t="shared" si="911"/>
        <v>1.0056996899999999</v>
      </c>
      <c r="P1735" s="93">
        <f t="shared" si="936"/>
        <v>1.00749961</v>
      </c>
      <c r="Q1735" s="93">
        <f t="shared" si="929"/>
        <v>1.3078632606258809</v>
      </c>
      <c r="R1735" s="87">
        <f t="shared" si="935"/>
        <v>1.31531767</v>
      </c>
      <c r="S1735" s="87">
        <f t="shared" si="930"/>
        <v>1.2981278000000001</v>
      </c>
      <c r="T1735" s="87">
        <f t="shared" si="912"/>
        <v>253119.01579429</v>
      </c>
      <c r="U1735" s="87">
        <f t="shared" si="913"/>
        <v>4514.5857832807242</v>
      </c>
      <c r="V1735" s="87">
        <f t="shared" si="914"/>
        <v>56708.188156078992</v>
      </c>
      <c r="W1735" s="87">
        <f t="shared" si="915"/>
        <v>256210.52152036969</v>
      </c>
      <c r="X1735" s="94">
        <f t="shared" si="916"/>
        <v>57</v>
      </c>
      <c r="Y1735" s="87">
        <f t="shared" si="917"/>
        <v>3024.4549527200002</v>
      </c>
      <c r="Z1735" s="95">
        <f t="shared" si="918"/>
        <v>1.5511E-2</v>
      </c>
      <c r="AA1735" s="87">
        <f t="shared" si="931"/>
        <v>3926.1290539800002</v>
      </c>
      <c r="AB1735" s="96">
        <f t="shared" si="932"/>
        <v>7.1215000000000001E-2</v>
      </c>
      <c r="AC1735" s="94">
        <f t="shared" si="919"/>
        <v>21</v>
      </c>
      <c r="AD1735" s="94">
        <v>252</v>
      </c>
      <c r="AE1735" s="93">
        <f t="shared" si="934"/>
        <v>1.005749257</v>
      </c>
      <c r="AF1735" s="87">
        <f t="shared" si="937"/>
        <v>1455.24627338</v>
      </c>
      <c r="AG1735" s="87">
        <f t="shared" si="920"/>
        <v>1473.0201343199999</v>
      </c>
      <c r="AH1735" s="97">
        <f t="shared" si="933"/>
        <v>5381.3753273600005</v>
      </c>
      <c r="AI1735" s="97"/>
      <c r="AJ1735" s="97"/>
      <c r="AK1735" s="97"/>
      <c r="AL1735" s="99">
        <v>1189.2386735499999</v>
      </c>
      <c r="AM1735" s="99">
        <v>2368.571567</v>
      </c>
      <c r="AN1735" s="102" t="s">
        <v>89</v>
      </c>
      <c r="AO1735" s="103" t="s">
        <v>90</v>
      </c>
      <c r="AP1735" s="8"/>
      <c r="AQ1735" s="8"/>
      <c r="AR1735" s="5"/>
      <c r="AS1735" s="1"/>
      <c r="AT1735" s="8"/>
      <c r="AU1735" s="1"/>
      <c r="AV1735" s="1"/>
      <c r="AW1735" s="3"/>
      <c r="AX1735" s="3"/>
      <c r="AY1735" s="4"/>
      <c r="AZ1735" s="4"/>
      <c r="BA1735" s="4"/>
      <c r="BB1735" s="1"/>
      <c r="BC1735" s="1"/>
      <c r="BD1735" s="1"/>
      <c r="BE1735" s="1"/>
      <c r="BF1735" s="1"/>
      <c r="BG1735" s="1"/>
      <c r="BH1735" s="1"/>
      <c r="BI1735" s="1"/>
    </row>
    <row r="1736" spans="1:61" ht="15" x14ac:dyDescent="0.2">
      <c r="A1736" s="78">
        <f t="shared" si="921"/>
        <v>43627</v>
      </c>
      <c r="B1736" s="2">
        <f t="shared" si="906"/>
        <v>252367.91266875877</v>
      </c>
      <c r="C1736" s="3">
        <f t="shared" si="922"/>
        <v>34069668.210282438</v>
      </c>
      <c r="D1736" s="2">
        <f t="shared" si="923"/>
        <v>191963.29262828999</v>
      </c>
      <c r="E1736" s="2">
        <f t="shared" si="924"/>
        <v>12118.667504429999</v>
      </c>
      <c r="F1736" s="33">
        <f t="shared" si="907"/>
        <v>179844.62512385999</v>
      </c>
      <c r="G1736" s="39">
        <f t="shared" si="925"/>
        <v>5206.9799999999996</v>
      </c>
      <c r="H1736" s="38">
        <f>IF(AND(N1736=1,N1735&gt;1),VLOOKUP(A1735,[1]Plan1!$CW$105:$CY$215,3),H1735)</f>
        <v>5213.75</v>
      </c>
      <c r="I1736" s="127">
        <f t="shared" si="908"/>
        <v>43566</v>
      </c>
      <c r="J1736" s="127">
        <f t="shared" si="926"/>
        <v>43596</v>
      </c>
      <c r="K1736" s="34">
        <f t="shared" si="909"/>
        <v>1.3001778382095708E-3</v>
      </c>
      <c r="L1736" s="212">
        <f t="shared" si="927"/>
        <v>43656</v>
      </c>
      <c r="M1736" s="1">
        <f t="shared" si="928"/>
        <v>21</v>
      </c>
      <c r="N1736" s="1">
        <f t="shared" si="910"/>
        <v>1</v>
      </c>
      <c r="O1736" s="2">
        <f t="shared" si="911"/>
        <v>1.0000618699999999</v>
      </c>
      <c r="P1736" s="35">
        <f t="shared" si="936"/>
        <v>1.0056996899999999</v>
      </c>
      <c r="Q1736" s="35">
        <f t="shared" si="929"/>
        <v>1.3153176757738374</v>
      </c>
      <c r="R1736" s="2">
        <f t="shared" si="935"/>
        <v>1.3153990499999999</v>
      </c>
      <c r="S1736" s="2">
        <f t="shared" si="930"/>
        <v>1.2981278000000001</v>
      </c>
      <c r="T1736" s="2">
        <f t="shared" si="912"/>
        <v>249192.88674031</v>
      </c>
      <c r="U1736" s="2">
        <f t="shared" si="913"/>
        <v>3612.9116820272066</v>
      </c>
      <c r="V1736" s="2">
        <f t="shared" si="914"/>
        <v>56722.823911671556</v>
      </c>
      <c r="W1736" s="2">
        <f t="shared" si="915"/>
        <v>252299.02822198876</v>
      </c>
      <c r="X1736" s="36">
        <f t="shared" si="916"/>
        <v>0</v>
      </c>
      <c r="Y1736" s="2">
        <f t="shared" si="917"/>
        <v>0</v>
      </c>
      <c r="Z1736" s="37">
        <f t="shared" si="918"/>
        <v>0</v>
      </c>
      <c r="AA1736" s="2">
        <f t="shared" si="931"/>
        <v>0</v>
      </c>
      <c r="AB1736" s="4">
        <f t="shared" si="932"/>
        <v>7.1215000000000001E-2</v>
      </c>
      <c r="AC1736" s="36">
        <f t="shared" si="919"/>
        <v>1</v>
      </c>
      <c r="AD1736" s="36">
        <v>252</v>
      </c>
      <c r="AE1736" s="35">
        <f t="shared" si="934"/>
        <v>1.000273027</v>
      </c>
      <c r="AF1736" s="2">
        <f t="shared" si="937"/>
        <v>68.036386280000002</v>
      </c>
      <c r="AG1736" s="2">
        <f t="shared" si="920"/>
        <v>68.884446769999997</v>
      </c>
      <c r="AH1736" s="3">
        <f t="shared" si="933"/>
        <v>0</v>
      </c>
      <c r="AI1736" s="3"/>
      <c r="AJ1736" s="3"/>
      <c r="AK1736" s="3"/>
      <c r="AL1736" s="100">
        <v>43634</v>
      </c>
      <c r="AM1736" s="8"/>
      <c r="AN1736" s="102" t="s">
        <v>91</v>
      </c>
      <c r="AO1736" s="103" t="s">
        <v>92</v>
      </c>
      <c r="AP1736" s="82"/>
      <c r="AQ1736" s="82"/>
      <c r="AR1736" s="5"/>
      <c r="AS1736" s="1"/>
      <c r="AT1736" s="8"/>
      <c r="AU1736" s="1"/>
      <c r="AV1736" s="1"/>
      <c r="AW1736" s="3"/>
      <c r="AX1736" s="3"/>
      <c r="AY1736" s="4"/>
      <c r="AZ1736" s="4"/>
      <c r="BA1736" s="4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 x14ac:dyDescent="0.2">
      <c r="A1737" s="78">
        <f t="shared" si="921"/>
        <v>43628</v>
      </c>
      <c r="B1737" s="2">
        <f t="shared" si="906"/>
        <v>252451.4615859976</v>
      </c>
      <c r="C1737" s="3">
        <f t="shared" si="922"/>
        <v>34080947.314109676</v>
      </c>
      <c r="D1737" s="2">
        <f t="shared" si="923"/>
        <v>191963.29262828999</v>
      </c>
      <c r="E1737" s="2">
        <f t="shared" si="924"/>
        <v>12118.667504429999</v>
      </c>
      <c r="F1737" s="33">
        <f t="shared" si="907"/>
        <v>179844.62512385999</v>
      </c>
      <c r="G1737" s="39">
        <f t="shared" si="925"/>
        <v>5206.9799999999996</v>
      </c>
      <c r="H1737" s="38">
        <f>IF(AND(N1737=1,N1736&gt;1),VLOOKUP(A1736,[1]Plan1!$CW$105:$CY$215,3),H1736)</f>
        <v>5213.75</v>
      </c>
      <c r="I1737" s="127">
        <f t="shared" si="908"/>
        <v>43566</v>
      </c>
      <c r="J1737" s="127">
        <f t="shared" si="926"/>
        <v>43596</v>
      </c>
      <c r="K1737" s="34">
        <f t="shared" si="909"/>
        <v>1.3001778382095708E-3</v>
      </c>
      <c r="L1737" s="212">
        <f t="shared" si="927"/>
        <v>43656</v>
      </c>
      <c r="M1737" s="1">
        <f t="shared" si="928"/>
        <v>21</v>
      </c>
      <c r="N1737" s="1">
        <f t="shared" si="910"/>
        <v>2</v>
      </c>
      <c r="O1737" s="2">
        <f t="shared" si="911"/>
        <v>1.00012375</v>
      </c>
      <c r="P1737" s="35">
        <f t="shared" si="936"/>
        <v>1.0056996899999999</v>
      </c>
      <c r="Q1737" s="35">
        <f t="shared" si="929"/>
        <v>1.3153176757738374</v>
      </c>
      <c r="R1737" s="2">
        <f t="shared" si="935"/>
        <v>1.31548044</v>
      </c>
      <c r="S1737" s="2">
        <f t="shared" si="930"/>
        <v>1.2981278000000001</v>
      </c>
      <c r="T1737" s="2">
        <f t="shared" si="912"/>
        <v>249192.88674031</v>
      </c>
      <c r="U1737" s="2">
        <f t="shared" si="913"/>
        <v>3612.9116820272066</v>
      </c>
      <c r="V1737" s="2">
        <f t="shared" si="914"/>
        <v>56737.461465710403</v>
      </c>
      <c r="W1737" s="2">
        <f t="shared" si="915"/>
        <v>252313.6657760276</v>
      </c>
      <c r="X1737" s="36">
        <f t="shared" si="916"/>
        <v>0</v>
      </c>
      <c r="Y1737" s="2">
        <f t="shared" si="917"/>
        <v>0</v>
      </c>
      <c r="Z1737" s="37">
        <f t="shared" si="918"/>
        <v>0</v>
      </c>
      <c r="AA1737" s="2">
        <f t="shared" si="931"/>
        <v>0</v>
      </c>
      <c r="AB1737" s="4">
        <f t="shared" si="932"/>
        <v>7.1215000000000001E-2</v>
      </c>
      <c r="AC1737" s="36">
        <f t="shared" si="919"/>
        <v>2</v>
      </c>
      <c r="AD1737" s="36">
        <v>252</v>
      </c>
      <c r="AE1737" s="35">
        <f t="shared" si="934"/>
        <v>1.000546129</v>
      </c>
      <c r="AF1737" s="2">
        <f t="shared" si="937"/>
        <v>136.09146204000001</v>
      </c>
      <c r="AG1737" s="2">
        <f t="shared" si="920"/>
        <v>137.79580996999999</v>
      </c>
      <c r="AH1737" s="3">
        <f t="shared" si="933"/>
        <v>0</v>
      </c>
      <c r="AI1737" s="3"/>
      <c r="AJ1737" s="3"/>
      <c r="AK1737" s="3"/>
      <c r="AL1737" s="99">
        <v>2882.8770679999998</v>
      </c>
      <c r="AM1737" s="8"/>
      <c r="AN1737" s="102" t="s">
        <v>93</v>
      </c>
      <c r="AO1737" s="103" t="s">
        <v>15</v>
      </c>
      <c r="AP1737" s="82"/>
      <c r="AQ1737" s="82"/>
      <c r="AR1737" s="5"/>
      <c r="AS1737" s="1"/>
      <c r="AT1737" s="8"/>
      <c r="AU1737" s="1"/>
      <c r="AV1737" s="1"/>
      <c r="AW1737" s="3"/>
      <c r="AX1737" s="3"/>
      <c r="AY1737" s="4"/>
      <c r="AZ1737" s="4"/>
      <c r="BA1737" s="4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 x14ac:dyDescent="0.2">
      <c r="A1738" s="78">
        <f t="shared" si="921"/>
        <v>43629</v>
      </c>
      <c r="B1738" s="2">
        <f t="shared" ref="B1738:B1801" si="938">(W1738+AG1738)</f>
        <v>252535.03742294645</v>
      </c>
      <c r="C1738" s="3">
        <f t="shared" si="922"/>
        <v>34092230.052097768</v>
      </c>
      <c r="D1738" s="2">
        <f t="shared" si="923"/>
        <v>191963.29262828999</v>
      </c>
      <c r="E1738" s="2">
        <f t="shared" si="924"/>
        <v>12118.667504429999</v>
      </c>
      <c r="F1738" s="33">
        <f t="shared" ref="F1738:F1801" si="939">(D1738-E1738)</f>
        <v>179844.62512385999</v>
      </c>
      <c r="G1738" s="39">
        <f t="shared" si="925"/>
        <v>5206.9799999999996</v>
      </c>
      <c r="H1738" s="38">
        <f>IF(AND(N1738=1,N1737&gt;1),VLOOKUP(A1737,[1]Plan1!$CW$105:$CY$215,3),H1737)</f>
        <v>5213.75</v>
      </c>
      <c r="I1738" s="127">
        <f t="shared" ref="I1738:I1801" si="940">EDATE(J1738,-1)</f>
        <v>43566</v>
      </c>
      <c r="J1738" s="127">
        <f t="shared" si="926"/>
        <v>43596</v>
      </c>
      <c r="K1738" s="34">
        <f t="shared" ref="K1738:K1801" si="941">(H1738/G1738)-1</f>
        <v>1.3001778382095708E-3</v>
      </c>
      <c r="L1738" s="212">
        <f t="shared" si="927"/>
        <v>43656</v>
      </c>
      <c r="M1738" s="1">
        <f t="shared" si="928"/>
        <v>21</v>
      </c>
      <c r="N1738" s="1">
        <f t="shared" ref="N1738:N1801" si="942">(M1738-(NETWORKDAYS(A1738,L1738,$AT$194:$AT$348)-1))</f>
        <v>3</v>
      </c>
      <c r="O1738" s="2">
        <f t="shared" ref="O1738:O1801" si="943">TRUNC((H1738/G1738)^TRUNC((N1738/M1738),9),8)</f>
        <v>1.00018563</v>
      </c>
      <c r="P1738" s="35">
        <f t="shared" si="936"/>
        <v>1.0056996899999999</v>
      </c>
      <c r="Q1738" s="35">
        <f t="shared" si="929"/>
        <v>1.3153176757738374</v>
      </c>
      <c r="R1738" s="2">
        <f t="shared" si="935"/>
        <v>1.31556183</v>
      </c>
      <c r="S1738" s="2">
        <f t="shared" si="930"/>
        <v>1.2981278000000001</v>
      </c>
      <c r="T1738" s="2">
        <f t="shared" ref="T1738:T1801" si="944">TRUNC(D1738*S1738,8)</f>
        <v>249192.88674031</v>
      </c>
      <c r="U1738" s="2">
        <f t="shared" ref="U1738:U1801" si="945">(E1738*(S1738-1))</f>
        <v>3612.9116820272066</v>
      </c>
      <c r="V1738" s="2">
        <f t="shared" ref="V1738:V1801" si="946">(F1738*(R1738-1))</f>
        <v>56752.099019749243</v>
      </c>
      <c r="W1738" s="2">
        <f t="shared" ref="W1738:W1801" si="947">(D1738+U1738+V1738)</f>
        <v>252328.30333006644</v>
      </c>
      <c r="X1738" s="36">
        <f t="shared" ref="X1738:X1801" si="948">IF(VLOOKUP(A1738,AT$10:BC$190,10)=VLOOKUP(A1737,AT$10:BC$190,10),0,VLOOKUP(A1738,AT$10:BC$190,10))</f>
        <v>0</v>
      </c>
      <c r="Y1738" s="2">
        <f t="shared" ref="Y1738:Y1801" si="949">IF(X1738&gt;0,VLOOKUP(A1738,AT$12:AX$190,5),0)</f>
        <v>0</v>
      </c>
      <c r="Z1738" s="37">
        <f t="shared" ref="Z1738:Z1801" si="950">IF(X1738&gt;0,VLOOKUP($A1738,$AT$10:$AY$190,6),0)</f>
        <v>0</v>
      </c>
      <c r="AA1738" s="2">
        <f t="shared" si="931"/>
        <v>0</v>
      </c>
      <c r="AB1738" s="4">
        <f t="shared" si="932"/>
        <v>7.1215000000000001E-2</v>
      </c>
      <c r="AC1738" s="36">
        <f t="shared" ref="AC1738:AC1801" si="951">N1738</f>
        <v>3</v>
      </c>
      <c r="AD1738" s="36">
        <v>252</v>
      </c>
      <c r="AE1738" s="35">
        <f t="shared" si="934"/>
        <v>1.0008193059999999</v>
      </c>
      <c r="AF1738" s="2">
        <f t="shared" si="937"/>
        <v>204.16522725999999</v>
      </c>
      <c r="AG1738" s="2">
        <f t="shared" ref="AG1738:AG1801" si="952">TRUNC((W1738*(AE1738-1)),8)</f>
        <v>206.73409287999999</v>
      </c>
      <c r="AH1738" s="3">
        <f t="shared" si="933"/>
        <v>0</v>
      </c>
      <c r="AI1738" s="3"/>
      <c r="AJ1738" s="3"/>
      <c r="AK1738" s="3"/>
      <c r="AL1738" s="99">
        <f>AL1735+AL1737</f>
        <v>4072.1157415499997</v>
      </c>
      <c r="AM1738" s="8"/>
      <c r="AN1738" s="102" t="s">
        <v>94</v>
      </c>
      <c r="AO1738" s="103" t="s">
        <v>108</v>
      </c>
      <c r="AP1738" s="82"/>
      <c r="AQ1738" s="82"/>
      <c r="AR1738" s="5"/>
      <c r="AS1738" s="1"/>
      <c r="AT1738" s="8"/>
      <c r="AU1738" s="1"/>
      <c r="AV1738" s="1"/>
      <c r="AW1738" s="3"/>
      <c r="AX1738" s="3"/>
      <c r="AY1738" s="4"/>
      <c r="AZ1738" s="4"/>
      <c r="BA1738" s="4"/>
      <c r="BB1738" s="1"/>
      <c r="BC1738" s="1"/>
      <c r="BD1738" s="1"/>
      <c r="BE1738" s="1"/>
      <c r="BF1738" s="1"/>
      <c r="BG1738" s="1"/>
      <c r="BH1738" s="1"/>
      <c r="BI1738" s="1"/>
    </row>
    <row r="1739" spans="1:61" ht="15" x14ac:dyDescent="0.2">
      <c r="A1739" s="78">
        <f t="shared" ref="A1739:A1802" si="953">(A1738+1)</f>
        <v>43630</v>
      </c>
      <c r="B1739" s="2">
        <f t="shared" si="938"/>
        <v>252618.64353138776</v>
      </c>
      <c r="C1739" s="3">
        <f t="shared" ref="C1739:C1802" si="954">B1739*135</f>
        <v>34103516.876737349</v>
      </c>
      <c r="D1739" s="2">
        <f t="shared" ref="D1739:D1802" si="955">TRUNC(IF(X1738&gt;0,VLOOKUP(A1738,$AT$12:$AU$190,2),D1738),8)</f>
        <v>191963.29262828999</v>
      </c>
      <c r="E1739" s="2">
        <f t="shared" ref="E1739:E1802" si="956">IF(ISERROR(VLOOKUP(A1739,AZ$12:BB$174,2,FALSE)=TRUE),E1738,VLOOKUP(A1739,AZ$12:BB$174,2,FALSE))</f>
        <v>12118.667504429999</v>
      </c>
      <c r="F1739" s="33">
        <f t="shared" si="939"/>
        <v>179844.62512385999</v>
      </c>
      <c r="G1739" s="39">
        <f t="shared" ref="G1739:G1802" si="957">IF(H1739=H1738,G1738,H1738)</f>
        <v>5206.9799999999996</v>
      </c>
      <c r="H1739" s="38">
        <f>IF(AND(N1739=1,N1738&gt;1),VLOOKUP(A1738,[1]Plan1!$CW$105:$CY$215,3),H1738)</f>
        <v>5213.75</v>
      </c>
      <c r="I1739" s="127">
        <f t="shared" si="940"/>
        <v>43566</v>
      </c>
      <c r="J1739" s="127">
        <f t="shared" ref="J1739:J1802" si="958">IF(X1738&gt;0,EDATE(A1739,-1),+J1738)</f>
        <v>43596</v>
      </c>
      <c r="K1739" s="34">
        <f t="shared" si="941"/>
        <v>1.3001778382095708E-3</v>
      </c>
      <c r="L1739" s="212">
        <f t="shared" ref="L1739:L1802" si="959">VLOOKUP(A1738,AZ$193:BA$372,2)</f>
        <v>43656</v>
      </c>
      <c r="M1739" s="1">
        <f t="shared" ref="M1739:M1802" si="960">IF(L1739=L1738,M1738,NETWORKDAYS(L1738,L1739,$AT$194:$AT$348)-1)</f>
        <v>21</v>
      </c>
      <c r="N1739" s="1">
        <f t="shared" si="942"/>
        <v>4</v>
      </c>
      <c r="O1739" s="2">
        <f t="shared" si="943"/>
        <v>1.0002475200000001</v>
      </c>
      <c r="P1739" s="35">
        <f t="shared" si="936"/>
        <v>1.0056996899999999</v>
      </c>
      <c r="Q1739" s="35">
        <f t="shared" ref="Q1739:Q1802" si="961">IF(L1739&gt;L1738,Q1738*P1739,Q1738)</f>
        <v>1.3153176757738374</v>
      </c>
      <c r="R1739" s="2">
        <f t="shared" si="935"/>
        <v>1.31564324</v>
      </c>
      <c r="S1739" s="2">
        <f t="shared" ref="S1739:S1802" si="962">IF(AND(X1739&gt;0,MONTH(A1739)=S$9),R1739,S1738)</f>
        <v>1.2981278000000001</v>
      </c>
      <c r="T1739" s="2">
        <f t="shared" si="944"/>
        <v>249192.88674031</v>
      </c>
      <c r="U1739" s="2">
        <f t="shared" si="945"/>
        <v>3612.9116820272066</v>
      </c>
      <c r="V1739" s="2">
        <f t="shared" si="946"/>
        <v>56766.740170680569</v>
      </c>
      <c r="W1739" s="2">
        <f t="shared" si="947"/>
        <v>252342.94448099777</v>
      </c>
      <c r="X1739" s="36">
        <f t="shared" si="948"/>
        <v>0</v>
      </c>
      <c r="Y1739" s="2">
        <f t="shared" si="949"/>
        <v>0</v>
      </c>
      <c r="Z1739" s="37">
        <f t="shared" si="950"/>
        <v>0</v>
      </c>
      <c r="AA1739" s="2">
        <f t="shared" ref="AA1739:AA1802" si="963">IF(Z1739&gt;0,TRUNC(Z1739*T1739,8),0)</f>
        <v>0</v>
      </c>
      <c r="AB1739" s="4">
        <f t="shared" ref="AB1739:AB1802" si="964">(AB1738)</f>
        <v>7.1215000000000001E-2</v>
      </c>
      <c r="AC1739" s="36">
        <f t="shared" si="951"/>
        <v>4</v>
      </c>
      <c r="AD1739" s="36">
        <v>252</v>
      </c>
      <c r="AE1739" s="35">
        <f t="shared" si="934"/>
        <v>1.001092557</v>
      </c>
      <c r="AF1739" s="2">
        <f t="shared" si="937"/>
        <v>272.25743275000002</v>
      </c>
      <c r="AG1739" s="2">
        <f t="shared" si="952"/>
        <v>275.69905039000002</v>
      </c>
      <c r="AH1739" s="3">
        <f t="shared" ref="AH1739:AH1802" si="965">IF(AA1739&gt;0,AA1739+AF1739,0)</f>
        <v>0</v>
      </c>
      <c r="AI1739" s="3"/>
      <c r="AJ1739" s="3"/>
      <c r="AK1739" s="3"/>
      <c r="AL1739" s="8"/>
      <c r="AM1739" s="8"/>
      <c r="AN1739" s="102" t="s">
        <v>82</v>
      </c>
      <c r="AO1739" s="103">
        <v>58</v>
      </c>
      <c r="AP1739" s="82"/>
      <c r="AQ1739" s="82"/>
      <c r="AR1739" s="5"/>
      <c r="AS1739" s="1"/>
      <c r="AT1739" s="8"/>
      <c r="AU1739" s="1"/>
      <c r="AV1739" s="1"/>
      <c r="AW1739" s="3"/>
      <c r="AX1739" s="3"/>
      <c r="AY1739" s="4"/>
      <c r="AZ1739" s="4"/>
      <c r="BA1739" s="4"/>
      <c r="BB1739" s="1"/>
      <c r="BC1739" s="1"/>
      <c r="BD1739" s="1"/>
      <c r="BE1739" s="1"/>
      <c r="BF1739" s="1"/>
      <c r="BG1739" s="1"/>
      <c r="BH1739" s="1"/>
      <c r="BI1739" s="1"/>
    </row>
    <row r="1740" spans="1:61" ht="15" x14ac:dyDescent="0.2">
      <c r="A1740" s="78">
        <f t="shared" si="953"/>
        <v>43631</v>
      </c>
      <c r="B1740" s="2">
        <f t="shared" si="938"/>
        <v>252702.27476715288</v>
      </c>
      <c r="C1740" s="3">
        <f t="shared" si="954"/>
        <v>34114807.093565635</v>
      </c>
      <c r="D1740" s="2">
        <f t="shared" si="955"/>
        <v>191963.29262828999</v>
      </c>
      <c r="E1740" s="2">
        <f t="shared" si="956"/>
        <v>12118.667504429999</v>
      </c>
      <c r="F1740" s="33">
        <f t="shared" si="939"/>
        <v>179844.62512385999</v>
      </c>
      <c r="G1740" s="39">
        <f t="shared" si="957"/>
        <v>5206.9799999999996</v>
      </c>
      <c r="H1740" s="38">
        <f>IF(AND(N1740=1,N1739&gt;1),VLOOKUP(A1739,[1]Plan1!$CW$105:$CY$215,3),H1739)</f>
        <v>5213.75</v>
      </c>
      <c r="I1740" s="127">
        <f t="shared" si="940"/>
        <v>43566</v>
      </c>
      <c r="J1740" s="127">
        <f t="shared" si="958"/>
        <v>43596</v>
      </c>
      <c r="K1740" s="34">
        <f t="shared" si="941"/>
        <v>1.3001778382095708E-3</v>
      </c>
      <c r="L1740" s="212">
        <f t="shared" si="959"/>
        <v>43656</v>
      </c>
      <c r="M1740" s="1">
        <f t="shared" si="960"/>
        <v>21</v>
      </c>
      <c r="N1740" s="1">
        <f t="shared" si="942"/>
        <v>5</v>
      </c>
      <c r="O1740" s="2">
        <f t="shared" si="943"/>
        <v>1.0003094100000001</v>
      </c>
      <c r="P1740" s="35">
        <f t="shared" si="936"/>
        <v>1.0056996899999999</v>
      </c>
      <c r="Q1740" s="35">
        <f t="shared" si="961"/>
        <v>1.3153176757738374</v>
      </c>
      <c r="R1740" s="2">
        <f t="shared" si="935"/>
        <v>1.31572464</v>
      </c>
      <c r="S1740" s="2">
        <f t="shared" si="962"/>
        <v>1.2981278000000001</v>
      </c>
      <c r="T1740" s="2">
        <f t="shared" si="944"/>
        <v>249192.88674031</v>
      </c>
      <c r="U1740" s="2">
        <f t="shared" si="945"/>
        <v>3612.9116820272066</v>
      </c>
      <c r="V1740" s="2">
        <f t="shared" si="946"/>
        <v>56781.379523165655</v>
      </c>
      <c r="W1740" s="2">
        <f t="shared" si="947"/>
        <v>252357.58383348287</v>
      </c>
      <c r="X1740" s="36">
        <f t="shared" si="948"/>
        <v>0</v>
      </c>
      <c r="Y1740" s="2">
        <f t="shared" si="949"/>
        <v>0</v>
      </c>
      <c r="Z1740" s="37">
        <f t="shared" si="950"/>
        <v>0</v>
      </c>
      <c r="AA1740" s="2">
        <f t="shared" si="963"/>
        <v>0</v>
      </c>
      <c r="AB1740" s="4">
        <f t="shared" si="964"/>
        <v>7.1215000000000001E-2</v>
      </c>
      <c r="AC1740" s="36">
        <f t="shared" si="951"/>
        <v>5</v>
      </c>
      <c r="AD1740" s="36">
        <v>252</v>
      </c>
      <c r="AE1740" s="35">
        <f t="shared" si="934"/>
        <v>1.0013658830000001</v>
      </c>
      <c r="AF1740" s="2">
        <f t="shared" si="937"/>
        <v>340.36832771000002</v>
      </c>
      <c r="AG1740" s="2">
        <f t="shared" si="952"/>
        <v>344.69093366999999</v>
      </c>
      <c r="AH1740" s="3">
        <f t="shared" si="965"/>
        <v>0</v>
      </c>
      <c r="AI1740" s="3"/>
      <c r="AJ1740" s="3"/>
      <c r="AK1740" s="3"/>
      <c r="AL1740" s="8"/>
      <c r="AM1740" s="8"/>
      <c r="AN1740" s="102" t="s">
        <v>95</v>
      </c>
      <c r="AO1740" s="104">
        <v>43656</v>
      </c>
      <c r="AP1740" s="82"/>
      <c r="AQ1740" s="82"/>
      <c r="AR1740" s="5"/>
      <c r="AS1740" s="1"/>
      <c r="AT1740" s="8"/>
      <c r="AU1740" s="1"/>
      <c r="AV1740" s="1"/>
      <c r="AW1740" s="3"/>
      <c r="AX1740" s="3"/>
      <c r="AY1740" s="4"/>
      <c r="AZ1740" s="4"/>
      <c r="BA1740" s="4"/>
      <c r="BB1740" s="1"/>
      <c r="BC1740" s="1"/>
      <c r="BD1740" s="1"/>
      <c r="BE1740" s="1"/>
      <c r="BF1740" s="1"/>
      <c r="BG1740" s="1"/>
      <c r="BH1740" s="1"/>
      <c r="BI1740" s="1"/>
    </row>
    <row r="1741" spans="1:61" ht="15" x14ac:dyDescent="0.2">
      <c r="A1741" s="78">
        <f t="shared" si="953"/>
        <v>43632</v>
      </c>
      <c r="B1741" s="2">
        <f t="shared" si="938"/>
        <v>252702.27476715288</v>
      </c>
      <c r="C1741" s="3">
        <f t="shared" si="954"/>
        <v>34114807.093565635</v>
      </c>
      <c r="D1741" s="2">
        <f t="shared" si="955"/>
        <v>191963.29262828999</v>
      </c>
      <c r="E1741" s="2">
        <f t="shared" si="956"/>
        <v>12118.667504429999</v>
      </c>
      <c r="F1741" s="33">
        <f t="shared" si="939"/>
        <v>179844.62512385999</v>
      </c>
      <c r="G1741" s="39">
        <f t="shared" si="957"/>
        <v>5206.9799999999996</v>
      </c>
      <c r="H1741" s="38">
        <f>IF(AND(N1741=1,N1740&gt;1),VLOOKUP(A1740,[1]Plan1!$CW$105:$CY$215,3),H1740)</f>
        <v>5213.75</v>
      </c>
      <c r="I1741" s="127">
        <f t="shared" si="940"/>
        <v>43566</v>
      </c>
      <c r="J1741" s="127">
        <f t="shared" si="958"/>
        <v>43596</v>
      </c>
      <c r="K1741" s="34">
        <f t="shared" si="941"/>
        <v>1.3001778382095708E-3</v>
      </c>
      <c r="L1741" s="212">
        <f t="shared" si="959"/>
        <v>43656</v>
      </c>
      <c r="M1741" s="1">
        <f t="shared" si="960"/>
        <v>21</v>
      </c>
      <c r="N1741" s="1">
        <f t="shared" si="942"/>
        <v>5</v>
      </c>
      <c r="O1741" s="2">
        <f t="shared" si="943"/>
        <v>1.0003094100000001</v>
      </c>
      <c r="P1741" s="35">
        <f t="shared" si="936"/>
        <v>1.0056996899999999</v>
      </c>
      <c r="Q1741" s="35">
        <f t="shared" si="961"/>
        <v>1.3153176757738374</v>
      </c>
      <c r="R1741" s="2">
        <f t="shared" si="935"/>
        <v>1.31572464</v>
      </c>
      <c r="S1741" s="2">
        <f t="shared" si="962"/>
        <v>1.2981278000000001</v>
      </c>
      <c r="T1741" s="2">
        <f t="shared" si="944"/>
        <v>249192.88674031</v>
      </c>
      <c r="U1741" s="2">
        <f t="shared" si="945"/>
        <v>3612.9116820272066</v>
      </c>
      <c r="V1741" s="2">
        <f t="shared" si="946"/>
        <v>56781.379523165655</v>
      </c>
      <c r="W1741" s="2">
        <f t="shared" si="947"/>
        <v>252357.58383348287</v>
      </c>
      <c r="X1741" s="36">
        <f t="shared" si="948"/>
        <v>0</v>
      </c>
      <c r="Y1741" s="2">
        <f t="shared" si="949"/>
        <v>0</v>
      </c>
      <c r="Z1741" s="37">
        <f t="shared" si="950"/>
        <v>0</v>
      </c>
      <c r="AA1741" s="2">
        <f t="shared" si="963"/>
        <v>0</v>
      </c>
      <c r="AB1741" s="4">
        <f t="shared" si="964"/>
        <v>7.1215000000000001E-2</v>
      </c>
      <c r="AC1741" s="36">
        <f t="shared" si="951"/>
        <v>5</v>
      </c>
      <c r="AD1741" s="36">
        <v>252</v>
      </c>
      <c r="AE1741" s="35">
        <f t="shared" si="934"/>
        <v>1.0013658830000001</v>
      </c>
      <c r="AF1741" s="2">
        <f t="shared" si="937"/>
        <v>340.36832771000002</v>
      </c>
      <c r="AG1741" s="2">
        <f t="shared" si="952"/>
        <v>344.69093366999999</v>
      </c>
      <c r="AH1741" s="3">
        <f t="shared" si="965"/>
        <v>0</v>
      </c>
      <c r="AI1741" s="3"/>
      <c r="AJ1741" s="3"/>
      <c r="AK1741" s="3"/>
      <c r="AL1741" s="8"/>
      <c r="AM1741" s="8"/>
      <c r="AN1741" s="102" t="s">
        <v>96</v>
      </c>
      <c r="AO1741" s="104">
        <v>43658</v>
      </c>
      <c r="AP1741" s="82"/>
      <c r="AQ1741" s="82"/>
      <c r="AR1741" s="5"/>
      <c r="AS1741" s="1"/>
      <c r="AT1741" s="8"/>
      <c r="AU1741" s="1"/>
      <c r="AV1741" s="1"/>
      <c r="AW1741" s="3"/>
      <c r="AX1741" s="3"/>
      <c r="AY1741" s="4"/>
      <c r="AZ1741" s="4"/>
      <c r="BA1741" s="4"/>
      <c r="BB1741" s="1"/>
      <c r="BC1741" s="1"/>
      <c r="BD1741" s="1"/>
      <c r="BE1741" s="1"/>
      <c r="BF1741" s="1"/>
      <c r="BG1741" s="1"/>
      <c r="BH1741" s="1"/>
      <c r="BI1741" s="1"/>
    </row>
    <row r="1742" spans="1:61" ht="15" x14ac:dyDescent="0.2">
      <c r="A1742" s="78">
        <f t="shared" si="953"/>
        <v>43633</v>
      </c>
      <c r="B1742" s="2">
        <f t="shared" si="938"/>
        <v>252702.27476715288</v>
      </c>
      <c r="C1742" s="3">
        <f t="shared" si="954"/>
        <v>34114807.093565635</v>
      </c>
      <c r="D1742" s="2">
        <f t="shared" si="955"/>
        <v>191963.29262828999</v>
      </c>
      <c r="E1742" s="2">
        <f t="shared" si="956"/>
        <v>12118.667504429999</v>
      </c>
      <c r="F1742" s="33">
        <f t="shared" si="939"/>
        <v>179844.62512385999</v>
      </c>
      <c r="G1742" s="39">
        <f t="shared" si="957"/>
        <v>5206.9799999999996</v>
      </c>
      <c r="H1742" s="38">
        <f>IF(AND(N1742=1,N1741&gt;1),VLOOKUP(A1741,[1]Plan1!$CW$105:$CY$215,3),H1741)</f>
        <v>5213.75</v>
      </c>
      <c r="I1742" s="127">
        <f t="shared" si="940"/>
        <v>43566</v>
      </c>
      <c r="J1742" s="127">
        <f t="shared" si="958"/>
        <v>43596</v>
      </c>
      <c r="K1742" s="34">
        <f t="shared" si="941"/>
        <v>1.3001778382095708E-3</v>
      </c>
      <c r="L1742" s="212">
        <f t="shared" si="959"/>
        <v>43656</v>
      </c>
      <c r="M1742" s="1">
        <f t="shared" si="960"/>
        <v>21</v>
      </c>
      <c r="N1742" s="1">
        <f t="shared" si="942"/>
        <v>5</v>
      </c>
      <c r="O1742" s="2">
        <f t="shared" si="943"/>
        <v>1.0003094100000001</v>
      </c>
      <c r="P1742" s="35">
        <f t="shared" si="936"/>
        <v>1.0056996899999999</v>
      </c>
      <c r="Q1742" s="35">
        <f t="shared" si="961"/>
        <v>1.3153176757738374</v>
      </c>
      <c r="R1742" s="2">
        <f t="shared" si="935"/>
        <v>1.31572464</v>
      </c>
      <c r="S1742" s="2">
        <f t="shared" si="962"/>
        <v>1.2981278000000001</v>
      </c>
      <c r="T1742" s="2">
        <f t="shared" si="944"/>
        <v>249192.88674031</v>
      </c>
      <c r="U1742" s="2">
        <f t="shared" si="945"/>
        <v>3612.9116820272066</v>
      </c>
      <c r="V1742" s="2">
        <f t="shared" si="946"/>
        <v>56781.379523165655</v>
      </c>
      <c r="W1742" s="2">
        <f t="shared" si="947"/>
        <v>252357.58383348287</v>
      </c>
      <c r="X1742" s="36">
        <f t="shared" si="948"/>
        <v>0</v>
      </c>
      <c r="Y1742" s="2">
        <f t="shared" si="949"/>
        <v>0</v>
      </c>
      <c r="Z1742" s="37">
        <f t="shared" si="950"/>
        <v>0</v>
      </c>
      <c r="AA1742" s="2">
        <f t="shared" si="963"/>
        <v>0</v>
      </c>
      <c r="AB1742" s="4">
        <f t="shared" si="964"/>
        <v>7.1215000000000001E-2</v>
      </c>
      <c r="AC1742" s="36">
        <f t="shared" si="951"/>
        <v>5</v>
      </c>
      <c r="AD1742" s="36">
        <v>252</v>
      </c>
      <c r="AE1742" s="35">
        <f t="shared" si="934"/>
        <v>1.0013658830000001</v>
      </c>
      <c r="AF1742" s="2">
        <f t="shared" si="937"/>
        <v>340.36832771000002</v>
      </c>
      <c r="AG1742" s="2">
        <f t="shared" si="952"/>
        <v>344.69093366999999</v>
      </c>
      <c r="AH1742" s="3">
        <f t="shared" si="965"/>
        <v>0</v>
      </c>
      <c r="AI1742" s="3"/>
      <c r="AJ1742" s="3"/>
      <c r="AK1742" s="3"/>
      <c r="AL1742" s="8"/>
      <c r="AM1742" s="8"/>
      <c r="AN1742" s="102" t="s">
        <v>80</v>
      </c>
      <c r="AO1742" s="103" t="s">
        <v>97</v>
      </c>
      <c r="AP1742" s="82"/>
      <c r="AQ1742" s="82"/>
      <c r="AR1742" s="5"/>
      <c r="AS1742" s="1"/>
      <c r="AT1742" s="8"/>
      <c r="AU1742" s="1"/>
      <c r="AV1742" s="1"/>
      <c r="AW1742" s="3"/>
      <c r="AX1742" s="3"/>
      <c r="AY1742" s="4"/>
      <c r="AZ1742" s="4"/>
      <c r="BA1742" s="4"/>
      <c r="BB1742" s="1"/>
      <c r="BC1742" s="1"/>
      <c r="BD1742" s="1"/>
      <c r="BE1742" s="1"/>
      <c r="BF1742" s="1"/>
      <c r="BG1742" s="1"/>
      <c r="BH1742" s="1"/>
      <c r="BI1742" s="1"/>
    </row>
    <row r="1743" spans="1:61" ht="15" x14ac:dyDescent="0.2">
      <c r="A1743" s="78">
        <f t="shared" si="953"/>
        <v>43634</v>
      </c>
      <c r="B1743" s="2">
        <f t="shared" si="938"/>
        <v>252785.93448249417</v>
      </c>
      <c r="C1743" s="3">
        <f t="shared" si="954"/>
        <v>34126101.155136712</v>
      </c>
      <c r="D1743" s="2">
        <f t="shared" si="955"/>
        <v>191963.29262828999</v>
      </c>
      <c r="E1743" s="2">
        <f t="shared" si="956"/>
        <v>12118.667504429999</v>
      </c>
      <c r="F1743" s="33">
        <f t="shared" si="939"/>
        <v>179844.62512385999</v>
      </c>
      <c r="G1743" s="39">
        <f t="shared" si="957"/>
        <v>5206.9799999999996</v>
      </c>
      <c r="H1743" s="38">
        <f>IF(AND(N1743=1,N1742&gt;1),VLOOKUP(A1742,[1]Plan1!$CW$105:$CY$215,3),H1742)</f>
        <v>5213.75</v>
      </c>
      <c r="I1743" s="127">
        <f t="shared" si="940"/>
        <v>43566</v>
      </c>
      <c r="J1743" s="127">
        <f t="shared" si="958"/>
        <v>43596</v>
      </c>
      <c r="K1743" s="34">
        <f t="shared" si="941"/>
        <v>1.3001778382095708E-3</v>
      </c>
      <c r="L1743" s="212">
        <f t="shared" si="959"/>
        <v>43656</v>
      </c>
      <c r="M1743" s="1">
        <f t="shared" si="960"/>
        <v>21</v>
      </c>
      <c r="N1743" s="1">
        <f t="shared" si="942"/>
        <v>6</v>
      </c>
      <c r="O1743" s="2">
        <f t="shared" si="943"/>
        <v>1.0003713000000001</v>
      </c>
      <c r="P1743" s="35">
        <f t="shared" si="936"/>
        <v>1.0056996899999999</v>
      </c>
      <c r="Q1743" s="35">
        <f t="shared" si="961"/>
        <v>1.3153176757738374</v>
      </c>
      <c r="R1743" s="2">
        <f t="shared" si="935"/>
        <v>1.3158060499999999</v>
      </c>
      <c r="S1743" s="2">
        <f t="shared" si="962"/>
        <v>1.2981278000000001</v>
      </c>
      <c r="T1743" s="2">
        <f t="shared" si="944"/>
        <v>249192.88674031</v>
      </c>
      <c r="U1743" s="2">
        <f t="shared" si="945"/>
        <v>3612.9116820272066</v>
      </c>
      <c r="V1743" s="2">
        <f t="shared" si="946"/>
        <v>56796.020674096973</v>
      </c>
      <c r="W1743" s="2">
        <f t="shared" si="947"/>
        <v>252372.22498441418</v>
      </c>
      <c r="X1743" s="36">
        <f t="shared" si="948"/>
        <v>0</v>
      </c>
      <c r="Y1743" s="2">
        <f t="shared" si="949"/>
        <v>0</v>
      </c>
      <c r="Z1743" s="37">
        <f t="shared" si="950"/>
        <v>0</v>
      </c>
      <c r="AA1743" s="2">
        <f t="shared" si="963"/>
        <v>0</v>
      </c>
      <c r="AB1743" s="4">
        <f t="shared" si="964"/>
        <v>7.1215000000000001E-2</v>
      </c>
      <c r="AC1743" s="36">
        <f t="shared" si="951"/>
        <v>6</v>
      </c>
      <c r="AD1743" s="36">
        <v>252</v>
      </c>
      <c r="AE1743" s="35">
        <f t="shared" si="934"/>
        <v>1.001639283</v>
      </c>
      <c r="AF1743" s="2">
        <f t="shared" si="937"/>
        <v>408.49766295000001</v>
      </c>
      <c r="AG1743" s="2">
        <f t="shared" si="952"/>
        <v>413.70949808</v>
      </c>
      <c r="AH1743" s="3">
        <f t="shared" si="965"/>
        <v>0</v>
      </c>
      <c r="AI1743" s="3"/>
      <c r="AJ1743" s="3"/>
      <c r="AK1743" s="3"/>
      <c r="AL1743" s="8"/>
      <c r="AM1743" s="8"/>
      <c r="AN1743" s="102" t="s">
        <v>109</v>
      </c>
      <c r="AO1743" s="105">
        <v>3948.7104832800001</v>
      </c>
      <c r="AP1743" s="82"/>
      <c r="AQ1743" s="82"/>
      <c r="AR1743" s="5"/>
      <c r="AS1743" s="1"/>
      <c r="AT1743" s="8"/>
      <c r="AU1743" s="1"/>
      <c r="AV1743" s="1"/>
      <c r="AW1743" s="3"/>
      <c r="AX1743" s="3"/>
      <c r="AY1743" s="4"/>
      <c r="AZ1743" s="4"/>
      <c r="BA1743" s="4"/>
      <c r="BB1743" s="1"/>
      <c r="BC1743" s="1"/>
      <c r="BD1743" s="1"/>
      <c r="BE1743" s="1"/>
      <c r="BF1743" s="1"/>
      <c r="BG1743" s="1"/>
      <c r="BH1743" s="1"/>
      <c r="BI1743" s="1"/>
    </row>
    <row r="1744" spans="1:61" ht="15" x14ac:dyDescent="0.2">
      <c r="A1744" s="78">
        <f t="shared" si="953"/>
        <v>43635</v>
      </c>
      <c r="B1744" s="2">
        <f t="shared" si="938"/>
        <v>252869.62293452176</v>
      </c>
      <c r="C1744" s="3">
        <f t="shared" si="954"/>
        <v>34137399.096160434</v>
      </c>
      <c r="D1744" s="2">
        <f t="shared" si="955"/>
        <v>191963.29262828999</v>
      </c>
      <c r="E1744" s="2">
        <f t="shared" si="956"/>
        <v>12118.667504429999</v>
      </c>
      <c r="F1744" s="33">
        <f t="shared" si="939"/>
        <v>179844.62512385999</v>
      </c>
      <c r="G1744" s="39">
        <f t="shared" si="957"/>
        <v>5206.9799999999996</v>
      </c>
      <c r="H1744" s="38">
        <f>IF(AND(N1744=1,N1743&gt;1),VLOOKUP(A1743,[1]Plan1!$CW$105:$CY$215,3),H1743)</f>
        <v>5213.75</v>
      </c>
      <c r="I1744" s="127">
        <f t="shared" si="940"/>
        <v>43566</v>
      </c>
      <c r="J1744" s="127">
        <f t="shared" si="958"/>
        <v>43596</v>
      </c>
      <c r="K1744" s="34">
        <f t="shared" si="941"/>
        <v>1.3001778382095708E-3</v>
      </c>
      <c r="L1744" s="212">
        <f t="shared" si="959"/>
        <v>43656</v>
      </c>
      <c r="M1744" s="1">
        <f t="shared" si="960"/>
        <v>21</v>
      </c>
      <c r="N1744" s="1">
        <f t="shared" si="942"/>
        <v>7</v>
      </c>
      <c r="O1744" s="2">
        <f t="shared" si="943"/>
        <v>1.0004332</v>
      </c>
      <c r="P1744" s="35">
        <f t="shared" si="936"/>
        <v>1.0056996899999999</v>
      </c>
      <c r="Q1744" s="35">
        <f t="shared" si="961"/>
        <v>1.3153176757738374</v>
      </c>
      <c r="R1744" s="2">
        <f t="shared" si="935"/>
        <v>1.3158874700000001</v>
      </c>
      <c r="S1744" s="2">
        <f t="shared" si="962"/>
        <v>1.2981278000000001</v>
      </c>
      <c r="T1744" s="2">
        <f t="shared" si="944"/>
        <v>249192.88674031</v>
      </c>
      <c r="U1744" s="2">
        <f t="shared" si="945"/>
        <v>3612.9116820272066</v>
      </c>
      <c r="V1744" s="2">
        <f t="shared" si="946"/>
        <v>56810.663623474582</v>
      </c>
      <c r="W1744" s="2">
        <f t="shared" si="947"/>
        <v>252386.86793379177</v>
      </c>
      <c r="X1744" s="36">
        <f t="shared" si="948"/>
        <v>0</v>
      </c>
      <c r="Y1744" s="2">
        <f t="shared" si="949"/>
        <v>0</v>
      </c>
      <c r="Z1744" s="37">
        <f t="shared" si="950"/>
        <v>0</v>
      </c>
      <c r="AA1744" s="2">
        <f t="shared" si="963"/>
        <v>0</v>
      </c>
      <c r="AB1744" s="4">
        <f t="shared" si="964"/>
        <v>7.1215000000000001E-2</v>
      </c>
      <c r="AC1744" s="36">
        <f t="shared" si="951"/>
        <v>7</v>
      </c>
      <c r="AD1744" s="36">
        <v>252</v>
      </c>
      <c r="AE1744" s="35">
        <f t="shared" si="934"/>
        <v>1.001912758</v>
      </c>
      <c r="AF1744" s="2">
        <f t="shared" si="937"/>
        <v>476.64568765000001</v>
      </c>
      <c r="AG1744" s="2">
        <f t="shared" si="952"/>
        <v>482.75500073000001</v>
      </c>
      <c r="AH1744" s="3">
        <f t="shared" si="965"/>
        <v>0</v>
      </c>
      <c r="AI1744" s="3"/>
      <c r="AJ1744" s="3"/>
      <c r="AK1744" s="3"/>
      <c r="AL1744" s="8"/>
      <c r="AM1744" s="8"/>
      <c r="AN1744" s="102" t="s">
        <v>80</v>
      </c>
      <c r="AO1744" s="103" t="s">
        <v>13</v>
      </c>
      <c r="AP1744" s="82"/>
      <c r="AQ1744" s="82"/>
      <c r="AR1744" s="5"/>
      <c r="AS1744" s="1"/>
      <c r="AT1744" s="8"/>
      <c r="AU1744" s="1"/>
      <c r="AV1744" s="1"/>
      <c r="AW1744" s="3"/>
      <c r="AX1744" s="3"/>
      <c r="AY1744" s="4"/>
      <c r="AZ1744" s="4"/>
      <c r="BA1744" s="4"/>
      <c r="BB1744" s="1"/>
      <c r="BC1744" s="1"/>
      <c r="BD1744" s="1"/>
      <c r="BE1744" s="1"/>
      <c r="BF1744" s="1"/>
      <c r="BG1744" s="1"/>
      <c r="BH1744" s="1"/>
      <c r="BI1744" s="1"/>
    </row>
    <row r="1745" spans="1:61" ht="15" x14ac:dyDescent="0.2">
      <c r="A1745" s="78">
        <f t="shared" si="953"/>
        <v>43636</v>
      </c>
      <c r="B1745" s="2">
        <f t="shared" si="938"/>
        <v>252953.33652324311</v>
      </c>
      <c r="C1745" s="3">
        <f t="shared" si="954"/>
        <v>34148700.430637822</v>
      </c>
      <c r="D1745" s="2">
        <f t="shared" si="955"/>
        <v>191963.29262828999</v>
      </c>
      <c r="E1745" s="2">
        <f t="shared" si="956"/>
        <v>12118.667504429999</v>
      </c>
      <c r="F1745" s="33">
        <f t="shared" si="939"/>
        <v>179844.62512385999</v>
      </c>
      <c r="G1745" s="39">
        <f t="shared" si="957"/>
        <v>5206.9799999999996</v>
      </c>
      <c r="H1745" s="38">
        <f>IF(AND(N1745=1,N1744&gt;1),VLOOKUP(A1744,[1]Plan1!$CW$105:$CY$215,3),H1744)</f>
        <v>5213.75</v>
      </c>
      <c r="I1745" s="127">
        <f t="shared" si="940"/>
        <v>43566</v>
      </c>
      <c r="J1745" s="127">
        <f t="shared" si="958"/>
        <v>43596</v>
      </c>
      <c r="K1745" s="34">
        <f t="shared" si="941"/>
        <v>1.3001778382095708E-3</v>
      </c>
      <c r="L1745" s="212">
        <f t="shared" si="959"/>
        <v>43656</v>
      </c>
      <c r="M1745" s="1">
        <f t="shared" si="960"/>
        <v>21</v>
      </c>
      <c r="N1745" s="1">
        <f t="shared" si="942"/>
        <v>8</v>
      </c>
      <c r="O1745" s="2">
        <f t="shared" si="943"/>
        <v>1.0004951</v>
      </c>
      <c r="P1745" s="35">
        <f t="shared" si="936"/>
        <v>1.0056996899999999</v>
      </c>
      <c r="Q1745" s="35">
        <f t="shared" si="961"/>
        <v>1.3153176757738374</v>
      </c>
      <c r="R1745" s="2">
        <f t="shared" si="935"/>
        <v>1.31596888</v>
      </c>
      <c r="S1745" s="2">
        <f t="shared" si="962"/>
        <v>1.2981278000000001</v>
      </c>
      <c r="T1745" s="2">
        <f t="shared" si="944"/>
        <v>249192.88674031</v>
      </c>
      <c r="U1745" s="2">
        <f t="shared" si="945"/>
        <v>3612.9116820272066</v>
      </c>
      <c r="V1745" s="2">
        <f t="shared" si="946"/>
        <v>56825.304774405908</v>
      </c>
      <c r="W1745" s="2">
        <f t="shared" si="947"/>
        <v>252401.5090847231</v>
      </c>
      <c r="X1745" s="36">
        <f t="shared" si="948"/>
        <v>0</v>
      </c>
      <c r="Y1745" s="2">
        <f t="shared" si="949"/>
        <v>0</v>
      </c>
      <c r="Z1745" s="37">
        <f t="shared" si="950"/>
        <v>0</v>
      </c>
      <c r="AA1745" s="2">
        <f t="shared" si="963"/>
        <v>0</v>
      </c>
      <c r="AB1745" s="4">
        <f t="shared" si="964"/>
        <v>7.1215000000000001E-2</v>
      </c>
      <c r="AC1745" s="36">
        <f t="shared" si="951"/>
        <v>8</v>
      </c>
      <c r="AD1745" s="36">
        <v>252</v>
      </c>
      <c r="AE1745" s="35">
        <f t="shared" si="934"/>
        <v>1.002186308</v>
      </c>
      <c r="AF1745" s="2">
        <f t="shared" si="937"/>
        <v>544.81240181999999</v>
      </c>
      <c r="AG1745" s="2">
        <f t="shared" si="952"/>
        <v>551.82743851999999</v>
      </c>
      <c r="AH1745" s="3">
        <f t="shared" si="965"/>
        <v>0</v>
      </c>
      <c r="AI1745" s="3"/>
      <c r="AJ1745" s="3"/>
      <c r="AK1745" s="3"/>
      <c r="AL1745" s="8"/>
      <c r="AM1745" s="8"/>
      <c r="AN1745" s="102" t="s">
        <v>109</v>
      </c>
      <c r="AO1745" s="105">
        <v>1432.67394844</v>
      </c>
      <c r="AP1745" s="82"/>
      <c r="AQ1745" s="82"/>
      <c r="AR1745" s="5"/>
      <c r="AS1745" s="1"/>
      <c r="AT1745" s="8"/>
      <c r="AU1745" s="1"/>
      <c r="AV1745" s="1"/>
      <c r="AW1745" s="3"/>
      <c r="AX1745" s="3"/>
      <c r="AY1745" s="4"/>
      <c r="AZ1745" s="4"/>
      <c r="BA1745" s="4"/>
      <c r="BB1745" s="1"/>
      <c r="BC1745" s="1"/>
      <c r="BD1745" s="1"/>
      <c r="BE1745" s="1"/>
      <c r="BF1745" s="1"/>
      <c r="BG1745" s="1"/>
      <c r="BH1745" s="1"/>
      <c r="BI1745" s="1"/>
    </row>
    <row r="1746" spans="1:61" ht="15" x14ac:dyDescent="0.2">
      <c r="A1746" s="78">
        <f t="shared" si="953"/>
        <v>43637</v>
      </c>
      <c r="B1746" s="2">
        <f t="shared" si="938"/>
        <v>252953.33652324311</v>
      </c>
      <c r="C1746" s="3">
        <f t="shared" si="954"/>
        <v>34148700.430637822</v>
      </c>
      <c r="D1746" s="2">
        <f t="shared" si="955"/>
        <v>191963.29262828999</v>
      </c>
      <c r="E1746" s="2">
        <f t="shared" si="956"/>
        <v>12118.667504429999</v>
      </c>
      <c r="F1746" s="33">
        <f t="shared" si="939"/>
        <v>179844.62512385999</v>
      </c>
      <c r="G1746" s="39">
        <f t="shared" si="957"/>
        <v>5206.9799999999996</v>
      </c>
      <c r="H1746" s="38">
        <f>IF(AND(N1746=1,N1745&gt;1),VLOOKUP(A1745,[1]Plan1!$CW$105:$CY$215,3),H1745)</f>
        <v>5213.75</v>
      </c>
      <c r="I1746" s="127">
        <f t="shared" si="940"/>
        <v>43566</v>
      </c>
      <c r="J1746" s="127">
        <f t="shared" si="958"/>
        <v>43596</v>
      </c>
      <c r="K1746" s="34">
        <f t="shared" si="941"/>
        <v>1.3001778382095708E-3</v>
      </c>
      <c r="L1746" s="212">
        <f t="shared" si="959"/>
        <v>43656</v>
      </c>
      <c r="M1746" s="1">
        <f t="shared" si="960"/>
        <v>21</v>
      </c>
      <c r="N1746" s="1">
        <f t="shared" si="942"/>
        <v>8</v>
      </c>
      <c r="O1746" s="2">
        <f t="shared" si="943"/>
        <v>1.0004951</v>
      </c>
      <c r="P1746" s="35">
        <f t="shared" si="936"/>
        <v>1.0056996899999999</v>
      </c>
      <c r="Q1746" s="35">
        <f t="shared" si="961"/>
        <v>1.3153176757738374</v>
      </c>
      <c r="R1746" s="2">
        <f t="shared" si="935"/>
        <v>1.31596888</v>
      </c>
      <c r="S1746" s="2">
        <f t="shared" si="962"/>
        <v>1.2981278000000001</v>
      </c>
      <c r="T1746" s="2">
        <f t="shared" si="944"/>
        <v>249192.88674031</v>
      </c>
      <c r="U1746" s="2">
        <f t="shared" si="945"/>
        <v>3612.9116820272066</v>
      </c>
      <c r="V1746" s="2">
        <f t="shared" si="946"/>
        <v>56825.304774405908</v>
      </c>
      <c r="W1746" s="2">
        <f t="shared" si="947"/>
        <v>252401.5090847231</v>
      </c>
      <c r="X1746" s="36">
        <f t="shared" si="948"/>
        <v>0</v>
      </c>
      <c r="Y1746" s="2">
        <f t="shared" si="949"/>
        <v>0</v>
      </c>
      <c r="Z1746" s="37">
        <f t="shared" si="950"/>
        <v>0</v>
      </c>
      <c r="AA1746" s="2">
        <f t="shared" si="963"/>
        <v>0</v>
      </c>
      <c r="AB1746" s="4">
        <f t="shared" si="964"/>
        <v>7.1215000000000001E-2</v>
      </c>
      <c r="AC1746" s="36">
        <f t="shared" si="951"/>
        <v>8</v>
      </c>
      <c r="AD1746" s="36">
        <v>252</v>
      </c>
      <c r="AE1746" s="35">
        <f t="shared" si="934"/>
        <v>1.002186308</v>
      </c>
      <c r="AF1746" s="2">
        <f t="shared" si="937"/>
        <v>544.81240181999999</v>
      </c>
      <c r="AG1746" s="2">
        <f t="shared" si="952"/>
        <v>551.82743851999999</v>
      </c>
      <c r="AH1746" s="3">
        <f t="shared" si="965"/>
        <v>0</v>
      </c>
      <c r="AI1746" s="3"/>
      <c r="AJ1746" s="3"/>
      <c r="AK1746" s="3"/>
      <c r="AL1746" s="8"/>
      <c r="AM1746" s="8"/>
      <c r="AN1746" s="102" t="s">
        <v>98</v>
      </c>
      <c r="AO1746" s="103">
        <v>135</v>
      </c>
      <c r="AP1746" s="82"/>
      <c r="AQ1746" s="82"/>
      <c r="AR1746" s="5"/>
      <c r="AS1746" s="1"/>
      <c r="AT1746" s="8"/>
      <c r="AU1746" s="1"/>
      <c r="AV1746" s="1"/>
      <c r="AW1746" s="3"/>
      <c r="AX1746" s="3"/>
      <c r="AY1746" s="4"/>
      <c r="AZ1746" s="4"/>
      <c r="BA1746" s="4"/>
      <c r="BB1746" s="1"/>
      <c r="BC1746" s="1"/>
      <c r="BD1746" s="1"/>
      <c r="BE1746" s="1"/>
      <c r="BF1746" s="1"/>
      <c r="BG1746" s="1"/>
      <c r="BH1746" s="1"/>
      <c r="BI1746" s="1"/>
    </row>
    <row r="1747" spans="1:61" ht="15" x14ac:dyDescent="0.2">
      <c r="A1747" s="78">
        <f t="shared" si="953"/>
        <v>43638</v>
      </c>
      <c r="B1747" s="2">
        <f t="shared" si="938"/>
        <v>253037.08220954318</v>
      </c>
      <c r="C1747" s="3">
        <f t="shared" si="954"/>
        <v>34160006.098288327</v>
      </c>
      <c r="D1747" s="2">
        <f t="shared" si="955"/>
        <v>191963.29262828999</v>
      </c>
      <c r="E1747" s="2">
        <f t="shared" si="956"/>
        <v>12118.667504429999</v>
      </c>
      <c r="F1747" s="33">
        <f t="shared" si="939"/>
        <v>179844.62512385999</v>
      </c>
      <c r="G1747" s="39">
        <f t="shared" si="957"/>
        <v>5206.9799999999996</v>
      </c>
      <c r="H1747" s="38">
        <f>IF(AND(N1747=1,N1746&gt;1),VLOOKUP(A1746,[1]Plan1!$CW$105:$CY$215,3),H1746)</f>
        <v>5213.75</v>
      </c>
      <c r="I1747" s="127">
        <f t="shared" si="940"/>
        <v>43566</v>
      </c>
      <c r="J1747" s="127">
        <f t="shared" si="958"/>
        <v>43596</v>
      </c>
      <c r="K1747" s="34">
        <f t="shared" si="941"/>
        <v>1.3001778382095708E-3</v>
      </c>
      <c r="L1747" s="212">
        <f t="shared" si="959"/>
        <v>43656</v>
      </c>
      <c r="M1747" s="1">
        <f t="shared" si="960"/>
        <v>21</v>
      </c>
      <c r="N1747" s="1">
        <f t="shared" si="942"/>
        <v>9</v>
      </c>
      <c r="O1747" s="2">
        <f t="shared" si="943"/>
        <v>1.0005570100000001</v>
      </c>
      <c r="P1747" s="35">
        <f t="shared" si="936"/>
        <v>1.0056996899999999</v>
      </c>
      <c r="Q1747" s="35">
        <f t="shared" si="961"/>
        <v>1.3153176757738374</v>
      </c>
      <c r="R1747" s="2">
        <f t="shared" si="935"/>
        <v>1.31605032</v>
      </c>
      <c r="S1747" s="2">
        <f t="shared" si="962"/>
        <v>1.2981278000000001</v>
      </c>
      <c r="T1747" s="2">
        <f t="shared" si="944"/>
        <v>249192.88674031</v>
      </c>
      <c r="U1747" s="2">
        <f t="shared" si="945"/>
        <v>3612.9116820272066</v>
      </c>
      <c r="V1747" s="2">
        <f t="shared" si="946"/>
        <v>56839.951320675988</v>
      </c>
      <c r="W1747" s="2">
        <f t="shared" si="947"/>
        <v>252416.15563099319</v>
      </c>
      <c r="X1747" s="36">
        <f t="shared" si="948"/>
        <v>0</v>
      </c>
      <c r="Y1747" s="2">
        <f t="shared" si="949"/>
        <v>0</v>
      </c>
      <c r="Z1747" s="37">
        <f t="shared" si="950"/>
        <v>0</v>
      </c>
      <c r="AA1747" s="2">
        <f t="shared" si="963"/>
        <v>0</v>
      </c>
      <c r="AB1747" s="4">
        <f t="shared" si="964"/>
        <v>7.1215000000000001E-2</v>
      </c>
      <c r="AC1747" s="36">
        <f t="shared" si="951"/>
        <v>9</v>
      </c>
      <c r="AD1747" s="36">
        <v>252</v>
      </c>
      <c r="AE1747" s="35">
        <f t="shared" si="934"/>
        <v>1.0024599320000001</v>
      </c>
      <c r="AF1747" s="2">
        <f t="shared" si="937"/>
        <v>612.99755626000001</v>
      </c>
      <c r="AG1747" s="2">
        <f t="shared" si="952"/>
        <v>620.92657855000004</v>
      </c>
      <c r="AH1747" s="3">
        <f t="shared" si="965"/>
        <v>0</v>
      </c>
      <c r="AI1747" s="3"/>
      <c r="AJ1747" s="3"/>
      <c r="AK1747" s="3"/>
      <c r="AL1747" s="8"/>
      <c r="AM1747" s="8"/>
      <c r="AN1747" s="102" t="s">
        <v>99</v>
      </c>
      <c r="AO1747" s="105">
        <v>726486.9</v>
      </c>
      <c r="AP1747" s="82"/>
      <c r="AQ1747" s="82"/>
      <c r="AR1747" s="5"/>
      <c r="AS1747" s="1"/>
      <c r="AT1747" s="8"/>
      <c r="AU1747" s="1"/>
      <c r="AV1747" s="1"/>
      <c r="AW1747" s="3"/>
      <c r="AX1747" s="3"/>
      <c r="AY1747" s="4"/>
      <c r="AZ1747" s="4"/>
      <c r="BA1747" s="4"/>
      <c r="BB1747" s="1"/>
      <c r="BC1747" s="1"/>
      <c r="BD1747" s="1"/>
      <c r="BE1747" s="1"/>
      <c r="BF1747" s="1"/>
      <c r="BG1747" s="1"/>
      <c r="BH1747" s="1"/>
      <c r="BI1747" s="1"/>
    </row>
    <row r="1748" spans="1:61" ht="15" x14ac:dyDescent="0.2">
      <c r="A1748" s="78">
        <f t="shared" si="953"/>
        <v>43639</v>
      </c>
      <c r="B1748" s="2">
        <f t="shared" si="938"/>
        <v>253037.08220954318</v>
      </c>
      <c r="C1748" s="3">
        <f t="shared" si="954"/>
        <v>34160006.098288327</v>
      </c>
      <c r="D1748" s="2">
        <f t="shared" si="955"/>
        <v>191963.29262828999</v>
      </c>
      <c r="E1748" s="2">
        <f t="shared" si="956"/>
        <v>12118.667504429999</v>
      </c>
      <c r="F1748" s="33">
        <f t="shared" si="939"/>
        <v>179844.62512385999</v>
      </c>
      <c r="G1748" s="39">
        <f t="shared" si="957"/>
        <v>5206.9799999999996</v>
      </c>
      <c r="H1748" s="38">
        <f>IF(AND(N1748=1,N1747&gt;1),VLOOKUP(A1747,[1]Plan1!$CW$105:$CY$215,3),H1747)</f>
        <v>5213.75</v>
      </c>
      <c r="I1748" s="127">
        <f t="shared" si="940"/>
        <v>43566</v>
      </c>
      <c r="J1748" s="127">
        <f t="shared" si="958"/>
        <v>43596</v>
      </c>
      <c r="K1748" s="34">
        <f t="shared" si="941"/>
        <v>1.3001778382095708E-3</v>
      </c>
      <c r="L1748" s="212">
        <f t="shared" si="959"/>
        <v>43656</v>
      </c>
      <c r="M1748" s="1">
        <f t="shared" si="960"/>
        <v>21</v>
      </c>
      <c r="N1748" s="1">
        <f t="shared" si="942"/>
        <v>9</v>
      </c>
      <c r="O1748" s="2">
        <f t="shared" si="943"/>
        <v>1.0005570100000001</v>
      </c>
      <c r="P1748" s="35">
        <f t="shared" si="936"/>
        <v>1.0056996899999999</v>
      </c>
      <c r="Q1748" s="35">
        <f t="shared" si="961"/>
        <v>1.3153176757738374</v>
      </c>
      <c r="R1748" s="2">
        <f t="shared" si="935"/>
        <v>1.31605032</v>
      </c>
      <c r="S1748" s="2">
        <f t="shared" si="962"/>
        <v>1.2981278000000001</v>
      </c>
      <c r="T1748" s="2">
        <f t="shared" si="944"/>
        <v>249192.88674031</v>
      </c>
      <c r="U1748" s="2">
        <f t="shared" si="945"/>
        <v>3612.9116820272066</v>
      </c>
      <c r="V1748" s="2">
        <f t="shared" si="946"/>
        <v>56839.951320675988</v>
      </c>
      <c r="W1748" s="2">
        <f t="shared" si="947"/>
        <v>252416.15563099319</v>
      </c>
      <c r="X1748" s="36">
        <f t="shared" si="948"/>
        <v>0</v>
      </c>
      <c r="Y1748" s="2">
        <f t="shared" si="949"/>
        <v>0</v>
      </c>
      <c r="Z1748" s="37">
        <f t="shared" si="950"/>
        <v>0</v>
      </c>
      <c r="AA1748" s="2">
        <f t="shared" si="963"/>
        <v>0</v>
      </c>
      <c r="AB1748" s="4">
        <f t="shared" si="964"/>
        <v>7.1215000000000001E-2</v>
      </c>
      <c r="AC1748" s="36">
        <f t="shared" si="951"/>
        <v>9</v>
      </c>
      <c r="AD1748" s="36">
        <v>252</v>
      </c>
      <c r="AE1748" s="35">
        <f t="shared" si="934"/>
        <v>1.0024599320000001</v>
      </c>
      <c r="AF1748" s="2">
        <f t="shared" si="937"/>
        <v>612.99755626000001</v>
      </c>
      <c r="AG1748" s="2">
        <f t="shared" si="952"/>
        <v>620.92657855000004</v>
      </c>
      <c r="AH1748" s="3">
        <f t="shared" si="965"/>
        <v>0</v>
      </c>
      <c r="AI1748" s="3"/>
      <c r="AJ1748" s="3"/>
      <c r="AK1748" s="3"/>
      <c r="AL1748" s="8"/>
      <c r="AM1748" s="8"/>
      <c r="AN1748" s="102"/>
      <c r="AO1748" s="102"/>
      <c r="AP1748" s="82"/>
      <c r="AQ1748" s="82"/>
      <c r="AR1748" s="5"/>
      <c r="AS1748" s="1"/>
      <c r="AT1748" s="8"/>
      <c r="AU1748" s="1"/>
      <c r="AV1748" s="1"/>
      <c r="AW1748" s="3"/>
      <c r="AX1748" s="3"/>
      <c r="AY1748" s="4"/>
      <c r="AZ1748" s="4"/>
      <c r="BA1748" s="4"/>
      <c r="BB1748" s="1"/>
      <c r="BC1748" s="1"/>
      <c r="BD1748" s="1"/>
      <c r="BE1748" s="1"/>
      <c r="BF1748" s="1"/>
      <c r="BG1748" s="1"/>
      <c r="BH1748" s="1"/>
      <c r="BI1748" s="1"/>
    </row>
    <row r="1749" spans="1:61" ht="15" x14ac:dyDescent="0.2">
      <c r="A1749" s="78">
        <f t="shared" si="953"/>
        <v>43640</v>
      </c>
      <c r="B1749" s="2">
        <f t="shared" si="938"/>
        <v>253037.08220954318</v>
      </c>
      <c r="C1749" s="3">
        <f t="shared" si="954"/>
        <v>34160006.098288327</v>
      </c>
      <c r="D1749" s="2">
        <f t="shared" si="955"/>
        <v>191963.29262828999</v>
      </c>
      <c r="E1749" s="2">
        <f t="shared" si="956"/>
        <v>12118.667504429999</v>
      </c>
      <c r="F1749" s="33">
        <f t="shared" si="939"/>
        <v>179844.62512385999</v>
      </c>
      <c r="G1749" s="39">
        <f t="shared" si="957"/>
        <v>5206.9799999999996</v>
      </c>
      <c r="H1749" s="38">
        <f>IF(AND(N1749=1,N1748&gt;1),VLOOKUP(A1748,[1]Plan1!$CW$105:$CY$215,3),H1748)</f>
        <v>5213.75</v>
      </c>
      <c r="I1749" s="127">
        <f t="shared" si="940"/>
        <v>43566</v>
      </c>
      <c r="J1749" s="127">
        <f t="shared" si="958"/>
        <v>43596</v>
      </c>
      <c r="K1749" s="34">
        <f t="shared" si="941"/>
        <v>1.3001778382095708E-3</v>
      </c>
      <c r="L1749" s="212">
        <f t="shared" si="959"/>
        <v>43656</v>
      </c>
      <c r="M1749" s="1">
        <f t="shared" si="960"/>
        <v>21</v>
      </c>
      <c r="N1749" s="1">
        <f t="shared" si="942"/>
        <v>9</v>
      </c>
      <c r="O1749" s="2">
        <f t="shared" si="943"/>
        <v>1.0005570100000001</v>
      </c>
      <c r="P1749" s="35">
        <f t="shared" si="936"/>
        <v>1.0056996899999999</v>
      </c>
      <c r="Q1749" s="35">
        <f t="shared" si="961"/>
        <v>1.3153176757738374</v>
      </c>
      <c r="R1749" s="2">
        <f t="shared" si="935"/>
        <v>1.31605032</v>
      </c>
      <c r="S1749" s="2">
        <f t="shared" si="962"/>
        <v>1.2981278000000001</v>
      </c>
      <c r="T1749" s="2">
        <f t="shared" si="944"/>
        <v>249192.88674031</v>
      </c>
      <c r="U1749" s="2">
        <f t="shared" si="945"/>
        <v>3612.9116820272066</v>
      </c>
      <c r="V1749" s="2">
        <f t="shared" si="946"/>
        <v>56839.951320675988</v>
      </c>
      <c r="W1749" s="2">
        <f t="shared" si="947"/>
        <v>252416.15563099319</v>
      </c>
      <c r="X1749" s="36">
        <f t="shared" si="948"/>
        <v>0</v>
      </c>
      <c r="Y1749" s="2">
        <f t="shared" si="949"/>
        <v>0</v>
      </c>
      <c r="Z1749" s="37">
        <f t="shared" si="950"/>
        <v>0</v>
      </c>
      <c r="AA1749" s="2">
        <f t="shared" si="963"/>
        <v>0</v>
      </c>
      <c r="AB1749" s="4">
        <f t="shared" si="964"/>
        <v>7.1215000000000001E-2</v>
      </c>
      <c r="AC1749" s="36">
        <f t="shared" si="951"/>
        <v>9</v>
      </c>
      <c r="AD1749" s="36">
        <v>252</v>
      </c>
      <c r="AE1749" s="35">
        <f t="shared" si="934"/>
        <v>1.0024599320000001</v>
      </c>
      <c r="AF1749" s="2">
        <f t="shared" si="937"/>
        <v>612.99755626000001</v>
      </c>
      <c r="AG1749" s="2">
        <f t="shared" si="952"/>
        <v>620.92657855000004</v>
      </c>
      <c r="AH1749" s="3">
        <f t="shared" si="965"/>
        <v>0</v>
      </c>
      <c r="AI1749" s="3"/>
      <c r="AJ1749" s="3"/>
      <c r="AK1749" s="3"/>
      <c r="AL1749" s="8"/>
      <c r="AM1749" s="8"/>
      <c r="AN1749" s="102" t="s">
        <v>110</v>
      </c>
      <c r="AO1749" s="106">
        <v>2368.571567</v>
      </c>
      <c r="AP1749" s="82"/>
      <c r="AQ1749" s="82"/>
      <c r="AR1749" s="5"/>
      <c r="AS1749" s="1"/>
      <c r="AT1749" s="8"/>
      <c r="AU1749" s="1"/>
      <c r="AV1749" s="1"/>
      <c r="AW1749" s="3"/>
      <c r="AX1749" s="3"/>
      <c r="AY1749" s="4"/>
      <c r="AZ1749" s="4"/>
      <c r="BA1749" s="4"/>
      <c r="BB1749" s="1"/>
      <c r="BC1749" s="1"/>
      <c r="BD1749" s="1"/>
      <c r="BE1749" s="1"/>
      <c r="BF1749" s="1"/>
      <c r="BG1749" s="1"/>
      <c r="BH1749" s="1"/>
      <c r="BI1749" s="1"/>
    </row>
    <row r="1750" spans="1:61" ht="15" x14ac:dyDescent="0.2">
      <c r="A1750" s="78">
        <f t="shared" si="953"/>
        <v>43641</v>
      </c>
      <c r="B1750" s="2">
        <f t="shared" si="938"/>
        <v>253120.85304008704</v>
      </c>
      <c r="C1750" s="3">
        <f t="shared" si="954"/>
        <v>34171315.160411753</v>
      </c>
      <c r="D1750" s="2">
        <f t="shared" si="955"/>
        <v>191963.29262828999</v>
      </c>
      <c r="E1750" s="2">
        <f t="shared" si="956"/>
        <v>12118.667504429999</v>
      </c>
      <c r="F1750" s="33">
        <f t="shared" si="939"/>
        <v>179844.62512385999</v>
      </c>
      <c r="G1750" s="39">
        <f t="shared" si="957"/>
        <v>5206.9799999999996</v>
      </c>
      <c r="H1750" s="38">
        <f>IF(AND(N1750=1,N1749&gt;1),VLOOKUP(A1749,[1]Plan1!$CW$105:$CY$215,3),H1749)</f>
        <v>5213.75</v>
      </c>
      <c r="I1750" s="127">
        <f t="shared" si="940"/>
        <v>43566</v>
      </c>
      <c r="J1750" s="127">
        <f t="shared" si="958"/>
        <v>43596</v>
      </c>
      <c r="K1750" s="34">
        <f t="shared" si="941"/>
        <v>1.3001778382095708E-3</v>
      </c>
      <c r="L1750" s="212">
        <f t="shared" si="959"/>
        <v>43656</v>
      </c>
      <c r="M1750" s="1">
        <f t="shared" si="960"/>
        <v>21</v>
      </c>
      <c r="N1750" s="1">
        <f t="shared" si="942"/>
        <v>10</v>
      </c>
      <c r="O1750" s="2">
        <f t="shared" si="943"/>
        <v>1.00061892</v>
      </c>
      <c r="P1750" s="35">
        <f t="shared" si="936"/>
        <v>1.0056996899999999</v>
      </c>
      <c r="Q1750" s="35">
        <f t="shared" si="961"/>
        <v>1.3153176757738374</v>
      </c>
      <c r="R1750" s="2">
        <f t="shared" si="935"/>
        <v>1.31613175</v>
      </c>
      <c r="S1750" s="2">
        <f t="shared" si="962"/>
        <v>1.2981278000000001</v>
      </c>
      <c r="T1750" s="2">
        <f t="shared" si="944"/>
        <v>249192.88674031</v>
      </c>
      <c r="U1750" s="2">
        <f t="shared" si="945"/>
        <v>3612.9116820272066</v>
      </c>
      <c r="V1750" s="2">
        <f t="shared" si="946"/>
        <v>56854.596068499835</v>
      </c>
      <c r="W1750" s="2">
        <f t="shared" si="947"/>
        <v>252430.80037881705</v>
      </c>
      <c r="X1750" s="36">
        <f t="shared" si="948"/>
        <v>0</v>
      </c>
      <c r="Y1750" s="2">
        <f t="shared" si="949"/>
        <v>0</v>
      </c>
      <c r="Z1750" s="37">
        <f t="shared" si="950"/>
        <v>0</v>
      </c>
      <c r="AA1750" s="2">
        <f t="shared" si="963"/>
        <v>0</v>
      </c>
      <c r="AB1750" s="4">
        <f t="shared" si="964"/>
        <v>7.1215000000000001E-2</v>
      </c>
      <c r="AC1750" s="36">
        <f t="shared" si="951"/>
        <v>10</v>
      </c>
      <c r="AD1750" s="36">
        <v>252</v>
      </c>
      <c r="AE1750" s="35">
        <f t="shared" si="934"/>
        <v>1.0027336309999999</v>
      </c>
      <c r="AF1750" s="2">
        <f t="shared" si="937"/>
        <v>681.20140017000006</v>
      </c>
      <c r="AG1750" s="2">
        <f t="shared" si="952"/>
        <v>690.05266127000004</v>
      </c>
      <c r="AH1750" s="3">
        <f t="shared" si="965"/>
        <v>0</v>
      </c>
      <c r="AI1750" s="3"/>
      <c r="AJ1750" s="3"/>
      <c r="AK1750" s="3"/>
      <c r="AL1750" s="8"/>
      <c r="AM1750" s="8"/>
      <c r="AN1750" s="102" t="s">
        <v>111</v>
      </c>
      <c r="AO1750" s="106">
        <v>1455.24627338</v>
      </c>
      <c r="AP1750" s="82"/>
      <c r="AQ1750" s="82"/>
      <c r="AR1750" s="5"/>
      <c r="AS1750" s="1"/>
      <c r="AT1750" s="8"/>
      <c r="AU1750" s="1"/>
      <c r="AV1750" s="1"/>
      <c r="AW1750" s="3"/>
      <c r="AX1750" s="3"/>
      <c r="AY1750" s="4"/>
      <c r="AZ1750" s="4"/>
      <c r="BA1750" s="4"/>
      <c r="BB1750" s="1"/>
      <c r="BC1750" s="1"/>
      <c r="BD1750" s="1"/>
      <c r="BE1750" s="1"/>
      <c r="BF1750" s="1"/>
      <c r="BG1750" s="1"/>
      <c r="BH1750" s="1"/>
      <c r="BI1750" s="1"/>
    </row>
    <row r="1751" spans="1:61" ht="15" x14ac:dyDescent="0.2">
      <c r="A1751" s="78">
        <f t="shared" si="953"/>
        <v>43642</v>
      </c>
      <c r="B1751" s="2">
        <f t="shared" si="938"/>
        <v>253204.65082054088</v>
      </c>
      <c r="C1751" s="3">
        <f t="shared" si="954"/>
        <v>34182627.860773019</v>
      </c>
      <c r="D1751" s="2">
        <f t="shared" si="955"/>
        <v>191963.29262828999</v>
      </c>
      <c r="E1751" s="2">
        <f t="shared" si="956"/>
        <v>12118.667504429999</v>
      </c>
      <c r="F1751" s="33">
        <f t="shared" si="939"/>
        <v>179844.62512385999</v>
      </c>
      <c r="G1751" s="39">
        <f t="shared" si="957"/>
        <v>5206.9799999999996</v>
      </c>
      <c r="H1751" s="38">
        <f>IF(AND(N1751=1,N1750&gt;1),VLOOKUP(A1750,[1]Plan1!$CW$105:$CY$215,3),H1750)</f>
        <v>5213.75</v>
      </c>
      <c r="I1751" s="127">
        <f t="shared" si="940"/>
        <v>43566</v>
      </c>
      <c r="J1751" s="127">
        <f t="shared" si="958"/>
        <v>43596</v>
      </c>
      <c r="K1751" s="34">
        <f t="shared" si="941"/>
        <v>1.3001778382095708E-3</v>
      </c>
      <c r="L1751" s="212">
        <f t="shared" si="959"/>
        <v>43656</v>
      </c>
      <c r="M1751" s="1">
        <f t="shared" si="960"/>
        <v>21</v>
      </c>
      <c r="N1751" s="1">
        <f t="shared" si="942"/>
        <v>11</v>
      </c>
      <c r="O1751" s="2">
        <f t="shared" si="943"/>
        <v>1.0006808300000001</v>
      </c>
      <c r="P1751" s="35">
        <f t="shared" si="936"/>
        <v>1.0056996899999999</v>
      </c>
      <c r="Q1751" s="35">
        <f t="shared" si="961"/>
        <v>1.3153176757738374</v>
      </c>
      <c r="R1751" s="2">
        <f t="shared" si="935"/>
        <v>1.3162131800000001</v>
      </c>
      <c r="S1751" s="2">
        <f t="shared" si="962"/>
        <v>1.2981278000000001</v>
      </c>
      <c r="T1751" s="2">
        <f t="shared" si="944"/>
        <v>249192.88674031</v>
      </c>
      <c r="U1751" s="2">
        <f t="shared" si="945"/>
        <v>3612.9116820272066</v>
      </c>
      <c r="V1751" s="2">
        <f t="shared" si="946"/>
        <v>56869.240816323676</v>
      </c>
      <c r="W1751" s="2">
        <f t="shared" si="947"/>
        <v>252445.44512664087</v>
      </c>
      <c r="X1751" s="36">
        <f t="shared" si="948"/>
        <v>0</v>
      </c>
      <c r="Y1751" s="2">
        <f t="shared" si="949"/>
        <v>0</v>
      </c>
      <c r="Z1751" s="37">
        <f t="shared" si="950"/>
        <v>0</v>
      </c>
      <c r="AA1751" s="2">
        <f t="shared" si="963"/>
        <v>0</v>
      </c>
      <c r="AB1751" s="4">
        <f t="shared" si="964"/>
        <v>7.1215000000000001E-2</v>
      </c>
      <c r="AC1751" s="36">
        <f t="shared" si="951"/>
        <v>11</v>
      </c>
      <c r="AD1751" s="36">
        <v>252</v>
      </c>
      <c r="AE1751" s="35">
        <f t="shared" si="934"/>
        <v>1.003007405</v>
      </c>
      <c r="AF1751" s="2">
        <f t="shared" si="937"/>
        <v>749.42393354000001</v>
      </c>
      <c r="AG1751" s="2">
        <f t="shared" si="952"/>
        <v>759.20569390000003</v>
      </c>
      <c r="AH1751" s="3">
        <f t="shared" si="965"/>
        <v>0</v>
      </c>
      <c r="AI1751" s="3"/>
      <c r="AJ1751" s="3"/>
      <c r="AK1751" s="3"/>
      <c r="AL1751" s="8"/>
      <c r="AM1751" s="8"/>
      <c r="AN1751" s="102" t="s">
        <v>112</v>
      </c>
      <c r="AO1751" s="103">
        <v>913.32529362000002</v>
      </c>
      <c r="AP1751" s="82"/>
      <c r="AQ1751" s="82"/>
      <c r="AR1751" s="5"/>
      <c r="AS1751" s="1"/>
      <c r="AT1751" s="8"/>
      <c r="AU1751" s="1"/>
      <c r="AV1751" s="1"/>
      <c r="AW1751" s="3"/>
      <c r="AX1751" s="3"/>
      <c r="AY1751" s="4"/>
      <c r="AZ1751" s="4"/>
      <c r="BA1751" s="4"/>
      <c r="BB1751" s="1"/>
      <c r="BC1751" s="1"/>
      <c r="BD1751" s="1"/>
      <c r="BE1751" s="1"/>
      <c r="BF1751" s="1"/>
      <c r="BG1751" s="1"/>
      <c r="BH1751" s="1"/>
      <c r="BI1751" s="1"/>
    </row>
    <row r="1752" spans="1:61" ht="15" x14ac:dyDescent="0.2">
      <c r="A1752" s="78">
        <f t="shared" si="953"/>
        <v>43643</v>
      </c>
      <c r="B1752" s="2">
        <f t="shared" si="938"/>
        <v>253288.47710609096</v>
      </c>
      <c r="C1752" s="3">
        <f t="shared" si="954"/>
        <v>34193944.409322277</v>
      </c>
      <c r="D1752" s="2">
        <f t="shared" si="955"/>
        <v>191963.29262828999</v>
      </c>
      <c r="E1752" s="2">
        <f t="shared" si="956"/>
        <v>12118.667504429999</v>
      </c>
      <c r="F1752" s="33">
        <f t="shared" si="939"/>
        <v>179844.62512385999</v>
      </c>
      <c r="G1752" s="39">
        <f t="shared" si="957"/>
        <v>5206.9799999999996</v>
      </c>
      <c r="H1752" s="38">
        <f>IF(AND(N1752=1,N1751&gt;1),VLOOKUP(A1751,[1]Plan1!$CW$105:$CY$215,3),H1751)</f>
        <v>5213.75</v>
      </c>
      <c r="I1752" s="127">
        <f t="shared" si="940"/>
        <v>43566</v>
      </c>
      <c r="J1752" s="127">
        <f t="shared" si="958"/>
        <v>43596</v>
      </c>
      <c r="K1752" s="34">
        <f t="shared" si="941"/>
        <v>1.3001778382095708E-3</v>
      </c>
      <c r="L1752" s="212">
        <f t="shared" si="959"/>
        <v>43656</v>
      </c>
      <c r="M1752" s="1">
        <f t="shared" si="960"/>
        <v>21</v>
      </c>
      <c r="N1752" s="1">
        <f t="shared" si="942"/>
        <v>12</v>
      </c>
      <c r="O1752" s="2">
        <f t="shared" si="943"/>
        <v>1.0007427499999999</v>
      </c>
      <c r="P1752" s="35">
        <f t="shared" si="936"/>
        <v>1.0056996899999999</v>
      </c>
      <c r="Q1752" s="35">
        <f t="shared" si="961"/>
        <v>1.3153176757738374</v>
      </c>
      <c r="R1752" s="2">
        <f t="shared" si="935"/>
        <v>1.3162946200000001</v>
      </c>
      <c r="S1752" s="2">
        <f t="shared" si="962"/>
        <v>1.2981278000000001</v>
      </c>
      <c r="T1752" s="2">
        <f t="shared" si="944"/>
        <v>249192.88674031</v>
      </c>
      <c r="U1752" s="2">
        <f t="shared" si="945"/>
        <v>3612.9116820272066</v>
      </c>
      <c r="V1752" s="2">
        <f t="shared" si="946"/>
        <v>56883.887362593763</v>
      </c>
      <c r="W1752" s="2">
        <f t="shared" si="947"/>
        <v>252460.09167291096</v>
      </c>
      <c r="X1752" s="36">
        <f t="shared" si="948"/>
        <v>0</v>
      </c>
      <c r="Y1752" s="2">
        <f t="shared" si="949"/>
        <v>0</v>
      </c>
      <c r="Z1752" s="37">
        <f t="shared" si="950"/>
        <v>0</v>
      </c>
      <c r="AA1752" s="2">
        <f t="shared" si="963"/>
        <v>0</v>
      </c>
      <c r="AB1752" s="4">
        <f t="shared" si="964"/>
        <v>7.1215000000000001E-2</v>
      </c>
      <c r="AC1752" s="36">
        <f t="shared" si="951"/>
        <v>12</v>
      </c>
      <c r="AD1752" s="36">
        <v>252</v>
      </c>
      <c r="AE1752" s="35">
        <f t="shared" si="934"/>
        <v>1.0032812529999999</v>
      </c>
      <c r="AF1752" s="2">
        <f t="shared" si="937"/>
        <v>817.66490719000001</v>
      </c>
      <c r="AG1752" s="2">
        <f t="shared" si="952"/>
        <v>828.38543317999995</v>
      </c>
      <c r="AH1752" s="3">
        <f t="shared" si="965"/>
        <v>0</v>
      </c>
      <c r="AI1752" s="3"/>
      <c r="AJ1752" s="3"/>
      <c r="AK1752" s="3"/>
      <c r="AL1752" s="8"/>
      <c r="AM1752" s="8"/>
      <c r="AN1752" s="102" t="s">
        <v>113</v>
      </c>
      <c r="AO1752" s="103">
        <v>1.31548044</v>
      </c>
      <c r="AP1752" s="82"/>
      <c r="AQ1752" s="82"/>
      <c r="AR1752" s="5"/>
      <c r="AS1752" s="1"/>
      <c r="AT1752" s="8"/>
      <c r="AU1752" s="1"/>
      <c r="AV1752" s="1"/>
      <c r="AW1752" s="3"/>
      <c r="AX1752" s="3"/>
      <c r="AY1752" s="4"/>
      <c r="AZ1752" s="4"/>
      <c r="BA1752" s="4"/>
      <c r="BB1752" s="1"/>
      <c r="BC1752" s="1"/>
      <c r="BD1752" s="1"/>
      <c r="BE1752" s="1"/>
      <c r="BF1752" s="1"/>
      <c r="BG1752" s="1"/>
      <c r="BH1752" s="1"/>
      <c r="BI1752" s="1"/>
    </row>
    <row r="1753" spans="1:61" ht="15" x14ac:dyDescent="0.2">
      <c r="A1753" s="78">
        <f t="shared" si="953"/>
        <v>43644</v>
      </c>
      <c r="B1753" s="2">
        <f t="shared" si="938"/>
        <v>253372.33240641732</v>
      </c>
      <c r="C1753" s="3">
        <f t="shared" si="954"/>
        <v>34205264.874866337</v>
      </c>
      <c r="D1753" s="2">
        <f t="shared" si="955"/>
        <v>191963.29262828999</v>
      </c>
      <c r="E1753" s="2">
        <f t="shared" si="956"/>
        <v>12118.667504429999</v>
      </c>
      <c r="F1753" s="33">
        <f t="shared" si="939"/>
        <v>179844.62512385999</v>
      </c>
      <c r="G1753" s="39">
        <f t="shared" si="957"/>
        <v>5206.9799999999996</v>
      </c>
      <c r="H1753" s="38">
        <f>IF(AND(N1753=1,N1752&gt;1),VLOOKUP(A1752,[1]Plan1!$CW$105:$CY$215,3),H1752)</f>
        <v>5213.75</v>
      </c>
      <c r="I1753" s="127">
        <f t="shared" si="940"/>
        <v>43566</v>
      </c>
      <c r="J1753" s="127">
        <f t="shared" si="958"/>
        <v>43596</v>
      </c>
      <c r="K1753" s="34">
        <f t="shared" si="941"/>
        <v>1.3001778382095708E-3</v>
      </c>
      <c r="L1753" s="212">
        <f t="shared" si="959"/>
        <v>43656</v>
      </c>
      <c r="M1753" s="1">
        <f t="shared" si="960"/>
        <v>21</v>
      </c>
      <c r="N1753" s="1">
        <f t="shared" si="942"/>
        <v>13</v>
      </c>
      <c r="O1753" s="2">
        <f t="shared" si="943"/>
        <v>1.00080467</v>
      </c>
      <c r="P1753" s="35">
        <f t="shared" si="936"/>
        <v>1.0056996899999999</v>
      </c>
      <c r="Q1753" s="35">
        <f t="shared" si="961"/>
        <v>1.3153176757738374</v>
      </c>
      <c r="R1753" s="2">
        <f t="shared" si="935"/>
        <v>1.31637607</v>
      </c>
      <c r="S1753" s="2">
        <f t="shared" si="962"/>
        <v>1.2981278000000001</v>
      </c>
      <c r="T1753" s="2">
        <f t="shared" si="944"/>
        <v>249192.88674031</v>
      </c>
      <c r="U1753" s="2">
        <f t="shared" si="945"/>
        <v>3612.9116820272066</v>
      </c>
      <c r="V1753" s="2">
        <f t="shared" si="946"/>
        <v>56898.535707310089</v>
      </c>
      <c r="W1753" s="2">
        <f t="shared" si="947"/>
        <v>252474.74001762731</v>
      </c>
      <c r="X1753" s="36">
        <f t="shared" si="948"/>
        <v>0</v>
      </c>
      <c r="Y1753" s="2">
        <f t="shared" si="949"/>
        <v>0</v>
      </c>
      <c r="Z1753" s="37">
        <f t="shared" si="950"/>
        <v>0</v>
      </c>
      <c r="AA1753" s="2">
        <f t="shared" si="963"/>
        <v>0</v>
      </c>
      <c r="AB1753" s="4">
        <f t="shared" si="964"/>
        <v>7.1215000000000001E-2</v>
      </c>
      <c r="AC1753" s="36">
        <f t="shared" si="951"/>
        <v>13</v>
      </c>
      <c r="AD1753" s="36">
        <v>252</v>
      </c>
      <c r="AE1753" s="35">
        <f t="shared" si="934"/>
        <v>1.003555177</v>
      </c>
      <c r="AF1753" s="2">
        <f t="shared" si="937"/>
        <v>885.92481950000001</v>
      </c>
      <c r="AG1753" s="2">
        <f t="shared" si="952"/>
        <v>897.59238878999997</v>
      </c>
      <c r="AH1753" s="3">
        <f t="shared" si="965"/>
        <v>0</v>
      </c>
      <c r="AI1753" s="3"/>
      <c r="AJ1753" s="3"/>
      <c r="AK1753" s="3"/>
      <c r="AL1753" s="8"/>
      <c r="AM1753" s="8"/>
      <c r="AN1753" s="102" t="s">
        <v>120</v>
      </c>
      <c r="AO1753" s="103">
        <v>1.3170278099999999</v>
      </c>
      <c r="AP1753" s="82"/>
      <c r="AQ1753" s="82"/>
      <c r="AR1753" s="5"/>
      <c r="AS1753" s="1"/>
      <c r="AT1753" s="8"/>
      <c r="AU1753" s="1"/>
      <c r="AV1753" s="1"/>
      <c r="AW1753" s="3"/>
      <c r="AX1753" s="3"/>
      <c r="AY1753" s="4"/>
      <c r="AZ1753" s="4"/>
      <c r="BA1753" s="4"/>
      <c r="BB1753" s="1"/>
      <c r="BC1753" s="1"/>
      <c r="BD1753" s="1"/>
      <c r="BE1753" s="1"/>
      <c r="BF1753" s="1"/>
      <c r="BG1753" s="1"/>
      <c r="BH1753" s="1"/>
      <c r="BI1753" s="1"/>
    </row>
    <row r="1754" spans="1:61" ht="15" x14ac:dyDescent="0.2">
      <c r="A1754" s="78">
        <f t="shared" si="953"/>
        <v>43645</v>
      </c>
      <c r="B1754" s="2">
        <f t="shared" si="938"/>
        <v>253456.21261068736</v>
      </c>
      <c r="C1754" s="3">
        <f t="shared" si="954"/>
        <v>34216588.702442795</v>
      </c>
      <c r="D1754" s="2">
        <f t="shared" si="955"/>
        <v>191963.29262828999</v>
      </c>
      <c r="E1754" s="2">
        <f t="shared" si="956"/>
        <v>12118.667504429999</v>
      </c>
      <c r="F1754" s="33">
        <f t="shared" si="939"/>
        <v>179844.62512385999</v>
      </c>
      <c r="G1754" s="39">
        <f t="shared" si="957"/>
        <v>5206.9799999999996</v>
      </c>
      <c r="H1754" s="38">
        <f>IF(AND(N1754=1,N1753&gt;1),VLOOKUP(A1753,[1]Plan1!$CW$105:$CY$215,3),H1753)</f>
        <v>5213.75</v>
      </c>
      <c r="I1754" s="127">
        <f t="shared" si="940"/>
        <v>43566</v>
      </c>
      <c r="J1754" s="127">
        <f t="shared" si="958"/>
        <v>43596</v>
      </c>
      <c r="K1754" s="34">
        <f t="shared" si="941"/>
        <v>1.3001778382095708E-3</v>
      </c>
      <c r="L1754" s="212">
        <f t="shared" si="959"/>
        <v>43656</v>
      </c>
      <c r="M1754" s="1">
        <f t="shared" si="960"/>
        <v>21</v>
      </c>
      <c r="N1754" s="1">
        <f t="shared" si="942"/>
        <v>14</v>
      </c>
      <c r="O1754" s="2">
        <f t="shared" si="943"/>
        <v>1.00086659</v>
      </c>
      <c r="P1754" s="35">
        <f t="shared" si="936"/>
        <v>1.0056996899999999</v>
      </c>
      <c r="Q1754" s="35">
        <f t="shared" si="961"/>
        <v>1.3153176757738374</v>
      </c>
      <c r="R1754" s="2">
        <f t="shared" si="935"/>
        <v>1.31645751</v>
      </c>
      <c r="S1754" s="2">
        <f t="shared" si="962"/>
        <v>1.2981278000000001</v>
      </c>
      <c r="T1754" s="2">
        <f t="shared" si="944"/>
        <v>249192.88674031</v>
      </c>
      <c r="U1754" s="2">
        <f t="shared" si="945"/>
        <v>3612.9116820272066</v>
      </c>
      <c r="V1754" s="2">
        <f t="shared" si="946"/>
        <v>56913.182253580177</v>
      </c>
      <c r="W1754" s="2">
        <f t="shared" si="947"/>
        <v>252489.38656389737</v>
      </c>
      <c r="X1754" s="36">
        <f t="shared" si="948"/>
        <v>0</v>
      </c>
      <c r="Y1754" s="2">
        <f t="shared" si="949"/>
        <v>0</v>
      </c>
      <c r="Z1754" s="37">
        <f t="shared" si="950"/>
        <v>0</v>
      </c>
      <c r="AA1754" s="2">
        <f t="shared" si="963"/>
        <v>0</v>
      </c>
      <c r="AB1754" s="4">
        <f t="shared" si="964"/>
        <v>7.1215000000000001E-2</v>
      </c>
      <c r="AC1754" s="36">
        <f t="shared" si="951"/>
        <v>14</v>
      </c>
      <c r="AD1754" s="36">
        <v>252</v>
      </c>
      <c r="AE1754" s="35">
        <f t="shared" si="934"/>
        <v>1.0038291749999999</v>
      </c>
      <c r="AF1754" s="2">
        <f t="shared" si="937"/>
        <v>954.20317207999994</v>
      </c>
      <c r="AG1754" s="2">
        <f t="shared" si="952"/>
        <v>966.82604678999996</v>
      </c>
      <c r="AH1754" s="3">
        <f t="shared" si="965"/>
        <v>0</v>
      </c>
      <c r="AI1754" s="3"/>
      <c r="AJ1754" s="3"/>
      <c r="AK1754" s="3"/>
      <c r="AL1754" s="8"/>
      <c r="AM1754" s="8"/>
      <c r="AN1754" s="102" t="s">
        <v>114</v>
      </c>
      <c r="AO1754" s="103">
        <v>1.000546129</v>
      </c>
      <c r="AP1754" s="82"/>
      <c r="AQ1754" s="82"/>
      <c r="AR1754" s="5"/>
      <c r="AS1754" s="1"/>
      <c r="AT1754" s="8"/>
      <c r="AU1754" s="1"/>
      <c r="AV1754" s="1"/>
      <c r="AW1754" s="3"/>
      <c r="AX1754" s="3"/>
      <c r="AY1754" s="4"/>
      <c r="AZ1754" s="4"/>
      <c r="BA1754" s="4"/>
      <c r="BB1754" s="1"/>
      <c r="BC1754" s="1"/>
      <c r="BD1754" s="1"/>
      <c r="BE1754" s="1"/>
      <c r="BF1754" s="1"/>
      <c r="BG1754" s="1"/>
      <c r="BH1754" s="1"/>
      <c r="BI1754" s="1"/>
    </row>
    <row r="1755" spans="1:61" ht="15" x14ac:dyDescent="0.2">
      <c r="A1755" s="78">
        <f t="shared" si="953"/>
        <v>43646</v>
      </c>
      <c r="B1755" s="2">
        <f t="shared" si="938"/>
        <v>253456.21261068736</v>
      </c>
      <c r="C1755" s="3">
        <f t="shared" si="954"/>
        <v>34216588.702442795</v>
      </c>
      <c r="D1755" s="2">
        <f t="shared" si="955"/>
        <v>191963.29262828999</v>
      </c>
      <c r="E1755" s="2">
        <f t="shared" si="956"/>
        <v>12118.667504429999</v>
      </c>
      <c r="F1755" s="33">
        <f t="shared" si="939"/>
        <v>179844.62512385999</v>
      </c>
      <c r="G1755" s="39">
        <f t="shared" si="957"/>
        <v>5206.9799999999996</v>
      </c>
      <c r="H1755" s="38">
        <f>IF(AND(N1755=1,N1754&gt;1),VLOOKUP(A1754,[1]Plan1!$CW$105:$CY$215,3),H1754)</f>
        <v>5213.75</v>
      </c>
      <c r="I1755" s="127">
        <f t="shared" si="940"/>
        <v>43566</v>
      </c>
      <c r="J1755" s="127">
        <f t="shared" si="958"/>
        <v>43596</v>
      </c>
      <c r="K1755" s="34">
        <f t="shared" si="941"/>
        <v>1.3001778382095708E-3</v>
      </c>
      <c r="L1755" s="212">
        <f t="shared" si="959"/>
        <v>43656</v>
      </c>
      <c r="M1755" s="1">
        <f t="shared" si="960"/>
        <v>21</v>
      </c>
      <c r="N1755" s="1">
        <f t="shared" si="942"/>
        <v>14</v>
      </c>
      <c r="O1755" s="2">
        <f t="shared" si="943"/>
        <v>1.00086659</v>
      </c>
      <c r="P1755" s="35">
        <f t="shared" si="936"/>
        <v>1.0056996899999999</v>
      </c>
      <c r="Q1755" s="35">
        <f t="shared" si="961"/>
        <v>1.3153176757738374</v>
      </c>
      <c r="R1755" s="2">
        <f t="shared" si="935"/>
        <v>1.31645751</v>
      </c>
      <c r="S1755" s="2">
        <f t="shared" si="962"/>
        <v>1.2981278000000001</v>
      </c>
      <c r="T1755" s="2">
        <f t="shared" si="944"/>
        <v>249192.88674031</v>
      </c>
      <c r="U1755" s="2">
        <f t="shared" si="945"/>
        <v>3612.9116820272066</v>
      </c>
      <c r="V1755" s="2">
        <f t="shared" si="946"/>
        <v>56913.182253580177</v>
      </c>
      <c r="W1755" s="2">
        <f t="shared" si="947"/>
        <v>252489.38656389737</v>
      </c>
      <c r="X1755" s="36">
        <f t="shared" si="948"/>
        <v>0</v>
      </c>
      <c r="Y1755" s="2">
        <f t="shared" si="949"/>
        <v>0</v>
      </c>
      <c r="Z1755" s="37">
        <f t="shared" si="950"/>
        <v>0</v>
      </c>
      <c r="AA1755" s="2">
        <f t="shared" si="963"/>
        <v>0</v>
      </c>
      <c r="AB1755" s="4">
        <f t="shared" si="964"/>
        <v>7.1215000000000001E-2</v>
      </c>
      <c r="AC1755" s="36">
        <f t="shared" si="951"/>
        <v>14</v>
      </c>
      <c r="AD1755" s="36">
        <v>252</v>
      </c>
      <c r="AE1755" s="35">
        <f t="shared" si="934"/>
        <v>1.0038291749999999</v>
      </c>
      <c r="AF1755" s="2">
        <f t="shared" si="937"/>
        <v>954.20317207999994</v>
      </c>
      <c r="AG1755" s="2">
        <f t="shared" si="952"/>
        <v>966.82604678999996</v>
      </c>
      <c r="AH1755" s="3">
        <f t="shared" si="965"/>
        <v>0</v>
      </c>
      <c r="AI1755" s="3"/>
      <c r="AJ1755" s="3"/>
      <c r="AK1755" s="3"/>
      <c r="AL1755" s="8"/>
      <c r="AM1755" s="8"/>
      <c r="AN1755" s="102" t="s">
        <v>121</v>
      </c>
      <c r="AO1755" s="103">
        <v>1.005749257</v>
      </c>
      <c r="AP1755" s="82"/>
      <c r="AQ1755" s="82"/>
      <c r="AR1755" s="5"/>
      <c r="AS1755" s="1"/>
      <c r="AT1755" s="8"/>
      <c r="AU1755" s="1"/>
      <c r="AV1755" s="1"/>
      <c r="AW1755" s="3"/>
      <c r="AX1755" s="3"/>
      <c r="AY1755" s="4"/>
      <c r="AZ1755" s="4"/>
      <c r="BA1755" s="4"/>
      <c r="BB1755" s="1"/>
      <c r="BC1755" s="1"/>
      <c r="BD1755" s="1"/>
      <c r="BE1755" s="1"/>
      <c r="BF1755" s="1"/>
      <c r="BG1755" s="1"/>
      <c r="BH1755" s="1"/>
      <c r="BI1755" s="1"/>
    </row>
    <row r="1756" spans="1:61" ht="15" x14ac:dyDescent="0.2">
      <c r="A1756" s="78">
        <f t="shared" si="953"/>
        <v>43647</v>
      </c>
      <c r="B1756" s="2">
        <f t="shared" si="938"/>
        <v>253456.21261068736</v>
      </c>
      <c r="C1756" s="3">
        <f t="shared" si="954"/>
        <v>34216588.702442795</v>
      </c>
      <c r="D1756" s="2">
        <f t="shared" si="955"/>
        <v>191963.29262828999</v>
      </c>
      <c r="E1756" s="2">
        <f t="shared" si="956"/>
        <v>12118.667504429999</v>
      </c>
      <c r="F1756" s="33">
        <f t="shared" si="939"/>
        <v>179844.62512385999</v>
      </c>
      <c r="G1756" s="39">
        <f t="shared" si="957"/>
        <v>5206.9799999999996</v>
      </c>
      <c r="H1756" s="38">
        <f>IF(AND(N1756=1,N1755&gt;1),VLOOKUP(A1755,[1]Plan1!$CW$105:$CY$215,3),H1755)</f>
        <v>5213.75</v>
      </c>
      <c r="I1756" s="127">
        <f t="shared" si="940"/>
        <v>43566</v>
      </c>
      <c r="J1756" s="127">
        <f t="shared" si="958"/>
        <v>43596</v>
      </c>
      <c r="K1756" s="34">
        <f t="shared" si="941"/>
        <v>1.3001778382095708E-3</v>
      </c>
      <c r="L1756" s="212">
        <f t="shared" si="959"/>
        <v>43656</v>
      </c>
      <c r="M1756" s="1">
        <f t="shared" si="960"/>
        <v>21</v>
      </c>
      <c r="N1756" s="1">
        <f t="shared" si="942"/>
        <v>14</v>
      </c>
      <c r="O1756" s="2">
        <f t="shared" si="943"/>
        <v>1.00086659</v>
      </c>
      <c r="P1756" s="35">
        <f t="shared" si="936"/>
        <v>1.0056996899999999</v>
      </c>
      <c r="Q1756" s="35">
        <f t="shared" si="961"/>
        <v>1.3153176757738374</v>
      </c>
      <c r="R1756" s="2">
        <f t="shared" si="935"/>
        <v>1.31645751</v>
      </c>
      <c r="S1756" s="2">
        <f t="shared" si="962"/>
        <v>1.2981278000000001</v>
      </c>
      <c r="T1756" s="2">
        <f t="shared" si="944"/>
        <v>249192.88674031</v>
      </c>
      <c r="U1756" s="2">
        <f t="shared" si="945"/>
        <v>3612.9116820272066</v>
      </c>
      <c r="V1756" s="2">
        <f t="shared" si="946"/>
        <v>56913.182253580177</v>
      </c>
      <c r="W1756" s="2">
        <f t="shared" si="947"/>
        <v>252489.38656389737</v>
      </c>
      <c r="X1756" s="36">
        <f t="shared" si="948"/>
        <v>0</v>
      </c>
      <c r="Y1756" s="2">
        <f t="shared" si="949"/>
        <v>0</v>
      </c>
      <c r="Z1756" s="37">
        <f t="shared" si="950"/>
        <v>0</v>
      </c>
      <c r="AA1756" s="2">
        <f t="shared" si="963"/>
        <v>0</v>
      </c>
      <c r="AB1756" s="4">
        <f t="shared" si="964"/>
        <v>7.1215000000000001E-2</v>
      </c>
      <c r="AC1756" s="36">
        <f t="shared" si="951"/>
        <v>14</v>
      </c>
      <c r="AD1756" s="36">
        <v>252</v>
      </c>
      <c r="AE1756" s="35">
        <f t="shared" si="934"/>
        <v>1.0038291749999999</v>
      </c>
      <c r="AF1756" s="2">
        <f t="shared" si="937"/>
        <v>954.20317207999994</v>
      </c>
      <c r="AG1756" s="2">
        <f t="shared" si="952"/>
        <v>966.82604678999996</v>
      </c>
      <c r="AH1756" s="3">
        <f t="shared" si="965"/>
        <v>0</v>
      </c>
      <c r="AI1756" s="3"/>
      <c r="AJ1756" s="3"/>
      <c r="AK1756" s="3"/>
      <c r="AL1756" s="8"/>
      <c r="AM1756" s="8"/>
      <c r="AN1756" s="102" t="s">
        <v>122</v>
      </c>
      <c r="AO1756" s="103">
        <v>919.15475891000006</v>
      </c>
      <c r="AP1756" s="82"/>
      <c r="AQ1756" s="82"/>
      <c r="AR1756" s="5"/>
      <c r="AS1756" s="1"/>
      <c r="AT1756" s="8"/>
      <c r="AU1756" s="1"/>
      <c r="AV1756" s="1"/>
      <c r="AW1756" s="3"/>
      <c r="AX1756" s="3"/>
      <c r="AY1756" s="4"/>
      <c r="AZ1756" s="4"/>
      <c r="BA1756" s="4"/>
      <c r="BB1756" s="1"/>
      <c r="BC1756" s="1"/>
      <c r="BD1756" s="1"/>
      <c r="BE1756" s="1"/>
      <c r="BF1756" s="1"/>
      <c r="BG1756" s="1"/>
      <c r="BH1756" s="1"/>
      <c r="BI1756" s="1"/>
    </row>
    <row r="1757" spans="1:61" ht="15" x14ac:dyDescent="0.2">
      <c r="A1757" s="78">
        <f t="shared" si="953"/>
        <v>43648</v>
      </c>
      <c r="B1757" s="2">
        <f t="shared" si="938"/>
        <v>253540.12339066996</v>
      </c>
      <c r="C1757" s="3">
        <f t="shared" si="954"/>
        <v>34227916.657740444</v>
      </c>
      <c r="D1757" s="2">
        <f t="shared" si="955"/>
        <v>191963.29262828999</v>
      </c>
      <c r="E1757" s="2">
        <f t="shared" si="956"/>
        <v>12118.667504429999</v>
      </c>
      <c r="F1757" s="33">
        <f t="shared" si="939"/>
        <v>179844.62512385999</v>
      </c>
      <c r="G1757" s="39">
        <f t="shared" si="957"/>
        <v>5206.9799999999996</v>
      </c>
      <c r="H1757" s="38">
        <f>IF(AND(N1757=1,N1756&gt;1),VLOOKUP(A1756,[1]Plan1!$CW$105:$CY$215,3),H1756)</f>
        <v>5213.75</v>
      </c>
      <c r="I1757" s="127">
        <f t="shared" si="940"/>
        <v>43566</v>
      </c>
      <c r="J1757" s="127">
        <f t="shared" si="958"/>
        <v>43596</v>
      </c>
      <c r="K1757" s="34">
        <f t="shared" si="941"/>
        <v>1.3001778382095708E-3</v>
      </c>
      <c r="L1757" s="212">
        <f t="shared" si="959"/>
        <v>43656</v>
      </c>
      <c r="M1757" s="1">
        <f t="shared" si="960"/>
        <v>21</v>
      </c>
      <c r="N1757" s="1">
        <f t="shared" si="942"/>
        <v>15</v>
      </c>
      <c r="O1757" s="2">
        <f t="shared" si="943"/>
        <v>1.00092852</v>
      </c>
      <c r="P1757" s="35">
        <f t="shared" si="936"/>
        <v>1.0056996899999999</v>
      </c>
      <c r="Q1757" s="35">
        <f t="shared" si="961"/>
        <v>1.3153176757738374</v>
      </c>
      <c r="R1757" s="2">
        <f t="shared" si="935"/>
        <v>1.3165389700000001</v>
      </c>
      <c r="S1757" s="2">
        <f t="shared" si="962"/>
        <v>1.2981278000000001</v>
      </c>
      <c r="T1757" s="2">
        <f t="shared" si="944"/>
        <v>249192.88674031</v>
      </c>
      <c r="U1757" s="2">
        <f t="shared" si="945"/>
        <v>3612.9116820272066</v>
      </c>
      <c r="V1757" s="2">
        <f t="shared" si="946"/>
        <v>56927.832396742779</v>
      </c>
      <c r="W1757" s="2">
        <f t="shared" si="947"/>
        <v>252504.03670705998</v>
      </c>
      <c r="X1757" s="36">
        <f t="shared" si="948"/>
        <v>0</v>
      </c>
      <c r="Y1757" s="2">
        <f t="shared" si="949"/>
        <v>0</v>
      </c>
      <c r="Z1757" s="37">
        <f t="shared" si="950"/>
        <v>0</v>
      </c>
      <c r="AA1757" s="2">
        <f t="shared" si="963"/>
        <v>0</v>
      </c>
      <c r="AB1757" s="4">
        <f t="shared" si="964"/>
        <v>7.1215000000000001E-2</v>
      </c>
      <c r="AC1757" s="36">
        <f t="shared" si="951"/>
        <v>15</v>
      </c>
      <c r="AD1757" s="36">
        <v>252</v>
      </c>
      <c r="AE1757" s="35">
        <f t="shared" si="934"/>
        <v>1.0041032480000001</v>
      </c>
      <c r="AF1757" s="2">
        <f t="shared" si="937"/>
        <v>1022.50021413</v>
      </c>
      <c r="AG1757" s="2">
        <f t="shared" si="952"/>
        <v>1036.0866836099999</v>
      </c>
      <c r="AH1757" s="3">
        <f t="shared" si="965"/>
        <v>0</v>
      </c>
      <c r="AI1757" s="3"/>
      <c r="AJ1757" s="3"/>
      <c r="AK1757" s="3"/>
      <c r="AL1757" s="8"/>
      <c r="AM1757" s="8"/>
      <c r="AN1757" s="102"/>
      <c r="AO1757" s="103"/>
      <c r="AP1757" s="82"/>
      <c r="AQ1757" s="82"/>
      <c r="AR1757" s="5"/>
      <c r="AS1757" s="1"/>
      <c r="AT1757" s="8"/>
      <c r="AU1757" s="1"/>
      <c r="AV1757" s="1"/>
      <c r="AW1757" s="3"/>
      <c r="AX1757" s="3"/>
      <c r="AY1757" s="4"/>
      <c r="AZ1757" s="4"/>
      <c r="BA1757" s="4"/>
      <c r="BB1757" s="1"/>
      <c r="BC1757" s="1"/>
      <c r="BD1757" s="1"/>
      <c r="BE1757" s="1"/>
      <c r="BF1757" s="1"/>
      <c r="BG1757" s="1"/>
      <c r="BH1757" s="1"/>
      <c r="BI1757" s="1"/>
    </row>
    <row r="1758" spans="1:61" ht="15" x14ac:dyDescent="0.2">
      <c r="A1758" s="78">
        <f t="shared" si="953"/>
        <v>43649</v>
      </c>
      <c r="B1758" s="2">
        <f t="shared" si="938"/>
        <v>253624.06088744255</v>
      </c>
      <c r="C1758" s="3">
        <f t="shared" si="954"/>
        <v>34239248.219804741</v>
      </c>
      <c r="D1758" s="2">
        <f t="shared" si="955"/>
        <v>191963.29262828999</v>
      </c>
      <c r="E1758" s="2">
        <f t="shared" si="956"/>
        <v>12118.667504429999</v>
      </c>
      <c r="F1758" s="33">
        <f t="shared" si="939"/>
        <v>179844.62512385999</v>
      </c>
      <c r="G1758" s="39">
        <f t="shared" si="957"/>
        <v>5206.9799999999996</v>
      </c>
      <c r="H1758" s="38">
        <f>IF(AND(N1758=1,N1757&gt;1),VLOOKUP(A1757,[1]Plan1!$CW$105:$CY$215,3),H1757)</f>
        <v>5213.75</v>
      </c>
      <c r="I1758" s="127">
        <f t="shared" si="940"/>
        <v>43566</v>
      </c>
      <c r="J1758" s="127">
        <f t="shared" si="958"/>
        <v>43596</v>
      </c>
      <c r="K1758" s="34">
        <f t="shared" si="941"/>
        <v>1.3001778382095708E-3</v>
      </c>
      <c r="L1758" s="212">
        <f t="shared" si="959"/>
        <v>43656</v>
      </c>
      <c r="M1758" s="1">
        <f t="shared" si="960"/>
        <v>21</v>
      </c>
      <c r="N1758" s="1">
        <f t="shared" si="942"/>
        <v>16</v>
      </c>
      <c r="O1758" s="2">
        <f t="shared" si="943"/>
        <v>1.00099045</v>
      </c>
      <c r="P1758" s="35">
        <f t="shared" si="936"/>
        <v>1.0056996899999999</v>
      </c>
      <c r="Q1758" s="35">
        <f t="shared" si="961"/>
        <v>1.3153176757738374</v>
      </c>
      <c r="R1758" s="2">
        <f t="shared" si="935"/>
        <v>1.31662043</v>
      </c>
      <c r="S1758" s="2">
        <f t="shared" si="962"/>
        <v>1.2981278000000001</v>
      </c>
      <c r="T1758" s="2">
        <f t="shared" si="944"/>
        <v>249192.88674031</v>
      </c>
      <c r="U1758" s="2">
        <f t="shared" si="945"/>
        <v>3612.9116820272066</v>
      </c>
      <c r="V1758" s="2">
        <f t="shared" si="946"/>
        <v>56942.482539905344</v>
      </c>
      <c r="W1758" s="2">
        <f t="shared" si="947"/>
        <v>252518.68685022256</v>
      </c>
      <c r="X1758" s="36">
        <f t="shared" si="948"/>
        <v>0</v>
      </c>
      <c r="Y1758" s="2">
        <f t="shared" si="949"/>
        <v>0</v>
      </c>
      <c r="Z1758" s="37">
        <f t="shared" si="950"/>
        <v>0</v>
      </c>
      <c r="AA1758" s="2">
        <f t="shared" si="963"/>
        <v>0</v>
      </c>
      <c r="AB1758" s="4">
        <f t="shared" si="964"/>
        <v>7.1215000000000001E-2</v>
      </c>
      <c r="AC1758" s="36">
        <f t="shared" si="951"/>
        <v>16</v>
      </c>
      <c r="AD1758" s="36">
        <v>252</v>
      </c>
      <c r="AE1758" s="35">
        <f t="shared" si="934"/>
        <v>1.0043773949999999</v>
      </c>
      <c r="AF1758" s="2">
        <f t="shared" si="937"/>
        <v>1090.8156964499999</v>
      </c>
      <c r="AG1758" s="2">
        <f t="shared" si="952"/>
        <v>1105.37403722</v>
      </c>
      <c r="AH1758" s="3">
        <f t="shared" si="965"/>
        <v>0</v>
      </c>
      <c r="AI1758" s="3"/>
      <c r="AJ1758" s="3"/>
      <c r="AK1758" s="3"/>
      <c r="AL1758" s="8"/>
      <c r="AM1758" s="8"/>
      <c r="AN1758" s="102" t="s">
        <v>115</v>
      </c>
      <c r="AO1758" s="103">
        <v>136.84451902000001</v>
      </c>
      <c r="AP1758" s="82"/>
      <c r="AQ1758" s="82"/>
      <c r="AR1758" s="5"/>
      <c r="AS1758" s="1"/>
      <c r="AT1758" s="8"/>
      <c r="AU1758" s="1"/>
      <c r="AV1758" s="1"/>
      <c r="AW1758" s="3"/>
      <c r="AX1758" s="3"/>
      <c r="AY1758" s="4"/>
      <c r="AZ1758" s="4"/>
      <c r="BA1758" s="4"/>
      <c r="BB1758" s="1"/>
      <c r="BC1758" s="1"/>
      <c r="BD1758" s="1"/>
      <c r="BE1758" s="1"/>
      <c r="BF1758" s="1"/>
      <c r="BG1758" s="1"/>
      <c r="BH1758" s="1"/>
      <c r="BI1758" s="1"/>
    </row>
    <row r="1759" spans="1:61" ht="15" x14ac:dyDescent="0.2">
      <c r="A1759" s="78">
        <f t="shared" si="953"/>
        <v>43650</v>
      </c>
      <c r="B1759" s="2">
        <f t="shared" si="938"/>
        <v>253708.0274161514</v>
      </c>
      <c r="C1759" s="3">
        <f t="shared" si="954"/>
        <v>34250583.701180436</v>
      </c>
      <c r="D1759" s="2">
        <f t="shared" si="955"/>
        <v>191963.29262828999</v>
      </c>
      <c r="E1759" s="2">
        <f t="shared" si="956"/>
        <v>12118.667504429999</v>
      </c>
      <c r="F1759" s="33">
        <f t="shared" si="939"/>
        <v>179844.62512385999</v>
      </c>
      <c r="G1759" s="39">
        <f t="shared" si="957"/>
        <v>5206.9799999999996</v>
      </c>
      <c r="H1759" s="38">
        <f>IF(AND(N1759=1,N1758&gt;1),VLOOKUP(A1758,[1]Plan1!$CW$105:$CY$215,3),H1758)</f>
        <v>5213.75</v>
      </c>
      <c r="I1759" s="127">
        <f t="shared" si="940"/>
        <v>43566</v>
      </c>
      <c r="J1759" s="127">
        <f t="shared" si="958"/>
        <v>43596</v>
      </c>
      <c r="K1759" s="34">
        <f t="shared" si="941"/>
        <v>1.3001778382095708E-3</v>
      </c>
      <c r="L1759" s="212">
        <f t="shared" si="959"/>
        <v>43656</v>
      </c>
      <c r="M1759" s="1">
        <f t="shared" si="960"/>
        <v>21</v>
      </c>
      <c r="N1759" s="1">
        <f t="shared" si="942"/>
        <v>17</v>
      </c>
      <c r="O1759" s="2">
        <f t="shared" si="943"/>
        <v>1.0010523899999999</v>
      </c>
      <c r="P1759" s="35">
        <f t="shared" si="936"/>
        <v>1.0056996899999999</v>
      </c>
      <c r="Q1759" s="35">
        <f t="shared" si="961"/>
        <v>1.3153176757738374</v>
      </c>
      <c r="R1759" s="2">
        <f t="shared" si="935"/>
        <v>1.3167019</v>
      </c>
      <c r="S1759" s="2">
        <f t="shared" si="962"/>
        <v>1.2981278000000001</v>
      </c>
      <c r="T1759" s="2">
        <f t="shared" si="944"/>
        <v>249192.88674031</v>
      </c>
      <c r="U1759" s="2">
        <f t="shared" si="945"/>
        <v>3612.9116820272066</v>
      </c>
      <c r="V1759" s="2">
        <f t="shared" si="946"/>
        <v>56957.134481514193</v>
      </c>
      <c r="W1759" s="2">
        <f t="shared" si="947"/>
        <v>252533.3387918314</v>
      </c>
      <c r="X1759" s="36">
        <f t="shared" si="948"/>
        <v>0</v>
      </c>
      <c r="Y1759" s="2">
        <f t="shared" si="949"/>
        <v>0</v>
      </c>
      <c r="Z1759" s="37">
        <f t="shared" si="950"/>
        <v>0</v>
      </c>
      <c r="AA1759" s="2">
        <f t="shared" si="963"/>
        <v>0</v>
      </c>
      <c r="AB1759" s="4">
        <f t="shared" si="964"/>
        <v>7.1215000000000001E-2</v>
      </c>
      <c r="AC1759" s="36">
        <f t="shared" si="951"/>
        <v>17</v>
      </c>
      <c r="AD1759" s="36">
        <v>252</v>
      </c>
      <c r="AE1759" s="35">
        <f t="shared" ref="AE1759:AE1822" si="966">ROUND((1+AB1759)^TRUNC((AC1759/AD1759),9),9)</f>
        <v>1.004651618</v>
      </c>
      <c r="AF1759" s="2">
        <f t="shared" si="937"/>
        <v>1159.1501174299999</v>
      </c>
      <c r="AG1759" s="2">
        <f t="shared" si="952"/>
        <v>1174.6886243199999</v>
      </c>
      <c r="AH1759" s="3">
        <f t="shared" si="965"/>
        <v>0</v>
      </c>
      <c r="AI1759" s="3"/>
      <c r="AJ1759" s="3"/>
      <c r="AK1759" s="3"/>
      <c r="AL1759" s="8"/>
      <c r="AM1759" s="8"/>
      <c r="AN1759" s="102" t="s">
        <v>116</v>
      </c>
      <c r="AO1759" s="103">
        <v>54.737807599999996</v>
      </c>
      <c r="AP1759" s="82"/>
      <c r="AQ1759" s="82"/>
      <c r="AR1759" s="5"/>
      <c r="AS1759" s="1"/>
      <c r="AT1759" s="8"/>
      <c r="AU1759" s="1"/>
      <c r="AV1759" s="1"/>
      <c r="AW1759" s="3"/>
      <c r="AX1759" s="3"/>
      <c r="AY1759" s="4"/>
      <c r="AZ1759" s="4"/>
      <c r="BA1759" s="4"/>
      <c r="BB1759" s="1"/>
      <c r="BC1759" s="1"/>
      <c r="BD1759" s="1"/>
      <c r="BE1759" s="1"/>
      <c r="BF1759" s="1"/>
      <c r="BG1759" s="1"/>
      <c r="BH1759" s="1"/>
      <c r="BI1759" s="1"/>
    </row>
    <row r="1760" spans="1:61" ht="15" x14ac:dyDescent="0.2">
      <c r="A1760" s="78">
        <f t="shared" si="953"/>
        <v>43651</v>
      </c>
      <c r="B1760" s="2">
        <f t="shared" si="938"/>
        <v>253792.02066921024</v>
      </c>
      <c r="C1760" s="3">
        <f t="shared" si="954"/>
        <v>34261922.790343381</v>
      </c>
      <c r="D1760" s="2">
        <f t="shared" si="955"/>
        <v>191963.29262828999</v>
      </c>
      <c r="E1760" s="2">
        <f t="shared" si="956"/>
        <v>12118.667504429999</v>
      </c>
      <c r="F1760" s="33">
        <f t="shared" si="939"/>
        <v>179844.62512385999</v>
      </c>
      <c r="G1760" s="39">
        <f t="shared" si="957"/>
        <v>5206.9799999999996</v>
      </c>
      <c r="H1760" s="38">
        <f>IF(AND(N1760=1,N1759&gt;1),VLOOKUP(A1759,[1]Plan1!$CW$105:$CY$215,3),H1759)</f>
        <v>5213.75</v>
      </c>
      <c r="I1760" s="127">
        <f t="shared" si="940"/>
        <v>43566</v>
      </c>
      <c r="J1760" s="127">
        <f t="shared" si="958"/>
        <v>43596</v>
      </c>
      <c r="K1760" s="34">
        <f t="shared" si="941"/>
        <v>1.3001778382095708E-3</v>
      </c>
      <c r="L1760" s="212">
        <f t="shared" si="959"/>
        <v>43656</v>
      </c>
      <c r="M1760" s="1">
        <f t="shared" si="960"/>
        <v>21</v>
      </c>
      <c r="N1760" s="1">
        <f t="shared" si="942"/>
        <v>18</v>
      </c>
      <c r="O1760" s="2">
        <f t="shared" si="943"/>
        <v>1.0011143300000001</v>
      </c>
      <c r="P1760" s="35">
        <f t="shared" si="936"/>
        <v>1.0056996899999999</v>
      </c>
      <c r="Q1760" s="35">
        <f t="shared" si="961"/>
        <v>1.3153176757738374</v>
      </c>
      <c r="R1760" s="2">
        <f t="shared" si="935"/>
        <v>1.31678337</v>
      </c>
      <c r="S1760" s="2">
        <f t="shared" si="962"/>
        <v>1.2981278000000001</v>
      </c>
      <c r="T1760" s="2">
        <f t="shared" si="944"/>
        <v>249192.88674031</v>
      </c>
      <c r="U1760" s="2">
        <f t="shared" si="945"/>
        <v>3612.9116820272066</v>
      </c>
      <c r="V1760" s="2">
        <f t="shared" si="946"/>
        <v>56971.786423123041</v>
      </c>
      <c r="W1760" s="2">
        <f t="shared" si="947"/>
        <v>252547.99073344024</v>
      </c>
      <c r="X1760" s="36">
        <f t="shared" si="948"/>
        <v>0</v>
      </c>
      <c r="Y1760" s="2">
        <f t="shared" si="949"/>
        <v>0</v>
      </c>
      <c r="Z1760" s="37">
        <f t="shared" si="950"/>
        <v>0</v>
      </c>
      <c r="AA1760" s="2">
        <f t="shared" si="963"/>
        <v>0</v>
      </c>
      <c r="AB1760" s="4">
        <f t="shared" si="964"/>
        <v>7.1215000000000001E-2</v>
      </c>
      <c r="AC1760" s="36">
        <f t="shared" si="951"/>
        <v>18</v>
      </c>
      <c r="AD1760" s="36">
        <v>252</v>
      </c>
      <c r="AE1760" s="35">
        <f t="shared" si="966"/>
        <v>1.0049259150000001</v>
      </c>
      <c r="AF1760" s="2">
        <f t="shared" si="937"/>
        <v>1227.5029786800001</v>
      </c>
      <c r="AG1760" s="2">
        <f t="shared" si="952"/>
        <v>1244.0299357700001</v>
      </c>
      <c r="AH1760" s="3">
        <f t="shared" si="965"/>
        <v>0</v>
      </c>
      <c r="AI1760" s="3"/>
      <c r="AJ1760" s="3"/>
      <c r="AK1760" s="3"/>
      <c r="AL1760" s="8"/>
      <c r="AM1760" s="8"/>
      <c r="AN1760" s="102" t="s">
        <v>117</v>
      </c>
      <c r="AO1760" s="103">
        <v>82.106711419999996</v>
      </c>
      <c r="AP1760" s="82"/>
      <c r="AQ1760" s="82"/>
      <c r="AR1760" s="5"/>
      <c r="AS1760" s="1"/>
      <c r="AT1760" s="8"/>
      <c r="AU1760" s="1"/>
      <c r="AV1760" s="1"/>
      <c r="AW1760" s="3"/>
      <c r="AX1760" s="3"/>
      <c r="AY1760" s="4"/>
      <c r="AZ1760" s="4"/>
      <c r="BA1760" s="4"/>
      <c r="BB1760" s="1"/>
      <c r="BC1760" s="1"/>
      <c r="BD1760" s="1"/>
      <c r="BE1760" s="1"/>
      <c r="BF1760" s="1"/>
      <c r="BG1760" s="1"/>
      <c r="BH1760" s="1"/>
      <c r="BI1760" s="1"/>
    </row>
    <row r="1761" spans="1:61" ht="15" x14ac:dyDescent="0.2">
      <c r="A1761" s="78">
        <f t="shared" si="953"/>
        <v>43652</v>
      </c>
      <c r="B1761" s="2">
        <f t="shared" si="938"/>
        <v>253876.04115499908</v>
      </c>
      <c r="C1761" s="3">
        <f t="shared" si="954"/>
        <v>34273265.555924878</v>
      </c>
      <c r="D1761" s="2">
        <f t="shared" si="955"/>
        <v>191963.29262828999</v>
      </c>
      <c r="E1761" s="2">
        <f t="shared" si="956"/>
        <v>12118.667504429999</v>
      </c>
      <c r="F1761" s="33">
        <f t="shared" si="939"/>
        <v>179844.62512385999</v>
      </c>
      <c r="G1761" s="39">
        <f t="shared" si="957"/>
        <v>5206.9799999999996</v>
      </c>
      <c r="H1761" s="38">
        <f>IF(AND(N1761=1,N1760&gt;1),VLOOKUP(A1760,[1]Plan1!$CW$105:$CY$215,3),H1760)</f>
        <v>5213.75</v>
      </c>
      <c r="I1761" s="127">
        <f t="shared" si="940"/>
        <v>43566</v>
      </c>
      <c r="J1761" s="127">
        <f t="shared" si="958"/>
        <v>43596</v>
      </c>
      <c r="K1761" s="34">
        <f t="shared" si="941"/>
        <v>1.3001778382095708E-3</v>
      </c>
      <c r="L1761" s="212">
        <f t="shared" si="959"/>
        <v>43656</v>
      </c>
      <c r="M1761" s="1">
        <f t="shared" si="960"/>
        <v>21</v>
      </c>
      <c r="N1761" s="1">
        <f t="shared" si="942"/>
        <v>19</v>
      </c>
      <c r="O1761" s="2">
        <f t="shared" si="943"/>
        <v>1.00117627</v>
      </c>
      <c r="P1761" s="35">
        <f t="shared" si="936"/>
        <v>1.0056996899999999</v>
      </c>
      <c r="Q1761" s="35">
        <f t="shared" si="961"/>
        <v>1.3153176757738374</v>
      </c>
      <c r="R1761" s="2">
        <f t="shared" si="935"/>
        <v>1.31686484</v>
      </c>
      <c r="S1761" s="2">
        <f t="shared" si="962"/>
        <v>1.2981278000000001</v>
      </c>
      <c r="T1761" s="2">
        <f t="shared" si="944"/>
        <v>249192.88674031</v>
      </c>
      <c r="U1761" s="2">
        <f t="shared" si="945"/>
        <v>3612.9116820272066</v>
      </c>
      <c r="V1761" s="2">
        <f t="shared" si="946"/>
        <v>56986.438364731883</v>
      </c>
      <c r="W1761" s="2">
        <f t="shared" si="947"/>
        <v>252562.64267504908</v>
      </c>
      <c r="X1761" s="36">
        <f t="shared" si="948"/>
        <v>0</v>
      </c>
      <c r="Y1761" s="2">
        <f t="shared" si="949"/>
        <v>0</v>
      </c>
      <c r="Z1761" s="37">
        <f t="shared" si="950"/>
        <v>0</v>
      </c>
      <c r="AA1761" s="2">
        <f t="shared" si="963"/>
        <v>0</v>
      </c>
      <c r="AB1761" s="4">
        <f t="shared" si="964"/>
        <v>7.1215000000000001E-2</v>
      </c>
      <c r="AC1761" s="36">
        <f t="shared" si="951"/>
        <v>19</v>
      </c>
      <c r="AD1761" s="36">
        <v>252</v>
      </c>
      <c r="AE1761" s="35">
        <f t="shared" si="966"/>
        <v>1.0052002879999999</v>
      </c>
      <c r="AF1761" s="2">
        <f t="shared" si="937"/>
        <v>1295.8747785999999</v>
      </c>
      <c r="AG1761" s="2">
        <f t="shared" si="952"/>
        <v>1313.3984799499999</v>
      </c>
      <c r="AH1761" s="3">
        <f t="shared" si="965"/>
        <v>0</v>
      </c>
      <c r="AI1761" s="3"/>
      <c r="AJ1761" s="3"/>
      <c r="AK1761" s="3"/>
      <c r="AL1761" s="8"/>
      <c r="AM1761" s="8"/>
      <c r="AN1761" s="102" t="s">
        <v>118</v>
      </c>
      <c r="AO1761" s="103">
        <v>1.3158060499999999</v>
      </c>
      <c r="AP1761" s="82"/>
      <c r="AQ1761" s="82"/>
      <c r="AR1761" s="5"/>
      <c r="AS1761" s="1"/>
      <c r="AT1761" s="8"/>
      <c r="AU1761" s="1"/>
      <c r="AV1761" s="1"/>
      <c r="AW1761" s="3"/>
      <c r="AX1761" s="3"/>
      <c r="AY1761" s="4"/>
      <c r="AZ1761" s="4"/>
      <c r="BA1761" s="4"/>
      <c r="BB1761" s="1"/>
      <c r="BC1761" s="1"/>
      <c r="BD1761" s="1"/>
      <c r="BE1761" s="1"/>
      <c r="BF1761" s="1"/>
      <c r="BG1761" s="1"/>
      <c r="BH1761" s="1"/>
      <c r="BI1761" s="1"/>
    </row>
    <row r="1762" spans="1:61" ht="15" x14ac:dyDescent="0.2">
      <c r="A1762" s="78">
        <f t="shared" si="953"/>
        <v>43653</v>
      </c>
      <c r="B1762" s="2">
        <f t="shared" si="938"/>
        <v>253876.04115499908</v>
      </c>
      <c r="C1762" s="3">
        <f t="shared" si="954"/>
        <v>34273265.555924878</v>
      </c>
      <c r="D1762" s="2">
        <f t="shared" si="955"/>
        <v>191963.29262828999</v>
      </c>
      <c r="E1762" s="2">
        <f t="shared" si="956"/>
        <v>12118.667504429999</v>
      </c>
      <c r="F1762" s="33">
        <f t="shared" si="939"/>
        <v>179844.62512385999</v>
      </c>
      <c r="G1762" s="39">
        <f t="shared" si="957"/>
        <v>5206.9799999999996</v>
      </c>
      <c r="H1762" s="38">
        <f>IF(AND(N1762=1,N1761&gt;1),VLOOKUP(A1761,[1]Plan1!$CW$105:$CY$215,3),H1761)</f>
        <v>5213.75</v>
      </c>
      <c r="I1762" s="127">
        <f t="shared" si="940"/>
        <v>43566</v>
      </c>
      <c r="J1762" s="127">
        <f t="shared" si="958"/>
        <v>43596</v>
      </c>
      <c r="K1762" s="34">
        <f t="shared" si="941"/>
        <v>1.3001778382095708E-3</v>
      </c>
      <c r="L1762" s="212">
        <f t="shared" si="959"/>
        <v>43656</v>
      </c>
      <c r="M1762" s="1">
        <f t="shared" si="960"/>
        <v>21</v>
      </c>
      <c r="N1762" s="1">
        <f t="shared" si="942"/>
        <v>19</v>
      </c>
      <c r="O1762" s="2">
        <f t="shared" si="943"/>
        <v>1.00117627</v>
      </c>
      <c r="P1762" s="35">
        <f t="shared" si="936"/>
        <v>1.0056996899999999</v>
      </c>
      <c r="Q1762" s="35">
        <f t="shared" si="961"/>
        <v>1.3153176757738374</v>
      </c>
      <c r="R1762" s="2">
        <f t="shared" si="935"/>
        <v>1.31686484</v>
      </c>
      <c r="S1762" s="2">
        <f t="shared" si="962"/>
        <v>1.2981278000000001</v>
      </c>
      <c r="T1762" s="2">
        <f t="shared" si="944"/>
        <v>249192.88674031</v>
      </c>
      <c r="U1762" s="2">
        <f t="shared" si="945"/>
        <v>3612.9116820272066</v>
      </c>
      <c r="V1762" s="2">
        <f t="shared" si="946"/>
        <v>56986.438364731883</v>
      </c>
      <c r="W1762" s="2">
        <f t="shared" si="947"/>
        <v>252562.64267504908</v>
      </c>
      <c r="X1762" s="36">
        <f t="shared" si="948"/>
        <v>0</v>
      </c>
      <c r="Y1762" s="2">
        <f t="shared" si="949"/>
        <v>0</v>
      </c>
      <c r="Z1762" s="37">
        <f t="shared" si="950"/>
        <v>0</v>
      </c>
      <c r="AA1762" s="2">
        <f t="shared" si="963"/>
        <v>0</v>
      </c>
      <c r="AB1762" s="4">
        <f t="shared" si="964"/>
        <v>7.1215000000000001E-2</v>
      </c>
      <c r="AC1762" s="36">
        <f t="shared" si="951"/>
        <v>19</v>
      </c>
      <c r="AD1762" s="36">
        <v>252</v>
      </c>
      <c r="AE1762" s="35">
        <f t="shared" si="966"/>
        <v>1.0052002879999999</v>
      </c>
      <c r="AF1762" s="2">
        <f t="shared" si="937"/>
        <v>1295.8747785999999</v>
      </c>
      <c r="AG1762" s="2">
        <f t="shared" si="952"/>
        <v>1313.3984799499999</v>
      </c>
      <c r="AH1762" s="3">
        <f t="shared" si="965"/>
        <v>0</v>
      </c>
      <c r="AI1762" s="3"/>
      <c r="AJ1762" s="3"/>
      <c r="AK1762" s="3"/>
      <c r="AL1762" s="8"/>
      <c r="AM1762" s="8"/>
      <c r="AN1762" s="102" t="s">
        <v>120</v>
      </c>
      <c r="AO1762" s="103">
        <v>1.3170278099999999</v>
      </c>
      <c r="AP1762" s="82"/>
      <c r="AQ1762" s="82"/>
      <c r="AR1762" s="5"/>
      <c r="AS1762" s="1"/>
      <c r="AT1762" s="8"/>
      <c r="AU1762" s="1"/>
      <c r="AV1762" s="1"/>
      <c r="AW1762" s="3"/>
      <c r="AX1762" s="3"/>
      <c r="AY1762" s="4"/>
      <c r="AZ1762" s="4"/>
      <c r="BA1762" s="4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 x14ac:dyDescent="0.2">
      <c r="A1763" s="78">
        <f t="shared" si="953"/>
        <v>43654</v>
      </c>
      <c r="B1763" s="2">
        <f t="shared" si="938"/>
        <v>253876.04115499908</v>
      </c>
      <c r="C1763" s="3">
        <f t="shared" si="954"/>
        <v>34273265.555924878</v>
      </c>
      <c r="D1763" s="2">
        <f t="shared" si="955"/>
        <v>191963.29262828999</v>
      </c>
      <c r="E1763" s="2">
        <f t="shared" si="956"/>
        <v>12118.667504429999</v>
      </c>
      <c r="F1763" s="33">
        <f t="shared" si="939"/>
        <v>179844.62512385999</v>
      </c>
      <c r="G1763" s="39">
        <f t="shared" si="957"/>
        <v>5206.9799999999996</v>
      </c>
      <c r="H1763" s="38">
        <f>IF(AND(N1763=1,N1762&gt;1),VLOOKUP(A1762,[1]Plan1!$CW$105:$CY$215,3),H1762)</f>
        <v>5213.75</v>
      </c>
      <c r="I1763" s="127">
        <f t="shared" si="940"/>
        <v>43566</v>
      </c>
      <c r="J1763" s="127">
        <f t="shared" si="958"/>
        <v>43596</v>
      </c>
      <c r="K1763" s="34">
        <f t="shared" si="941"/>
        <v>1.3001778382095708E-3</v>
      </c>
      <c r="L1763" s="212">
        <f t="shared" si="959"/>
        <v>43656</v>
      </c>
      <c r="M1763" s="1">
        <f t="shared" si="960"/>
        <v>21</v>
      </c>
      <c r="N1763" s="1">
        <f t="shared" si="942"/>
        <v>19</v>
      </c>
      <c r="O1763" s="2">
        <f t="shared" si="943"/>
        <v>1.00117627</v>
      </c>
      <c r="P1763" s="35">
        <f t="shared" si="936"/>
        <v>1.0056996899999999</v>
      </c>
      <c r="Q1763" s="35">
        <f t="shared" si="961"/>
        <v>1.3153176757738374</v>
      </c>
      <c r="R1763" s="2">
        <f t="shared" si="935"/>
        <v>1.31686484</v>
      </c>
      <c r="S1763" s="2">
        <f t="shared" si="962"/>
        <v>1.2981278000000001</v>
      </c>
      <c r="T1763" s="2">
        <f t="shared" si="944"/>
        <v>249192.88674031</v>
      </c>
      <c r="U1763" s="2">
        <f t="shared" si="945"/>
        <v>3612.9116820272066</v>
      </c>
      <c r="V1763" s="2">
        <f t="shared" si="946"/>
        <v>56986.438364731883</v>
      </c>
      <c r="W1763" s="2">
        <f t="shared" si="947"/>
        <v>252562.64267504908</v>
      </c>
      <c r="X1763" s="36">
        <f t="shared" si="948"/>
        <v>0</v>
      </c>
      <c r="Y1763" s="2">
        <f t="shared" si="949"/>
        <v>0</v>
      </c>
      <c r="Z1763" s="37">
        <f t="shared" si="950"/>
        <v>0</v>
      </c>
      <c r="AA1763" s="2">
        <f t="shared" si="963"/>
        <v>0</v>
      </c>
      <c r="AB1763" s="4">
        <f t="shared" si="964"/>
        <v>7.1215000000000001E-2</v>
      </c>
      <c r="AC1763" s="36">
        <f t="shared" si="951"/>
        <v>19</v>
      </c>
      <c r="AD1763" s="36">
        <v>252</v>
      </c>
      <c r="AE1763" s="35">
        <f t="shared" si="966"/>
        <v>1.0052002879999999</v>
      </c>
      <c r="AF1763" s="2">
        <f t="shared" si="937"/>
        <v>1295.8747785999999</v>
      </c>
      <c r="AG1763" s="2">
        <f t="shared" si="952"/>
        <v>1313.3984799499999</v>
      </c>
      <c r="AH1763" s="3">
        <f t="shared" si="965"/>
        <v>0</v>
      </c>
      <c r="AI1763" s="3"/>
      <c r="AJ1763" s="3"/>
      <c r="AK1763" s="3"/>
      <c r="AL1763" s="98" t="s">
        <v>131</v>
      </c>
      <c r="AM1763" s="98" t="s">
        <v>131</v>
      </c>
      <c r="AN1763" s="102" t="s">
        <v>119</v>
      </c>
      <c r="AO1763" s="103">
        <v>1.001639283</v>
      </c>
      <c r="AP1763" s="82"/>
      <c r="AQ1763" s="82"/>
      <c r="AR1763" s="5"/>
      <c r="AS1763" s="1"/>
      <c r="AT1763" s="8"/>
      <c r="AU1763" s="1"/>
      <c r="AV1763" s="1"/>
      <c r="AW1763" s="3"/>
      <c r="AX1763" s="3"/>
      <c r="AY1763" s="4"/>
      <c r="AZ1763" s="4"/>
      <c r="BA1763" s="4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 x14ac:dyDescent="0.2">
      <c r="A1764" s="78">
        <f t="shared" si="953"/>
        <v>43655</v>
      </c>
      <c r="B1764" s="2">
        <f t="shared" si="938"/>
        <v>253960.0901799842</v>
      </c>
      <c r="C1764" s="3">
        <f t="shared" si="954"/>
        <v>34284612.174297869</v>
      </c>
      <c r="D1764" s="2">
        <f t="shared" si="955"/>
        <v>191963.29262828999</v>
      </c>
      <c r="E1764" s="2">
        <f t="shared" si="956"/>
        <v>12118.667504429999</v>
      </c>
      <c r="F1764" s="33">
        <f t="shared" si="939"/>
        <v>179844.62512385999</v>
      </c>
      <c r="G1764" s="39">
        <f t="shared" si="957"/>
        <v>5206.9799999999996</v>
      </c>
      <c r="H1764" s="38">
        <f>IF(AND(N1764=1,N1763&gt;1),VLOOKUP(A1763,[1]Plan1!$CW$105:$CY$215,3),H1763)</f>
        <v>5213.75</v>
      </c>
      <c r="I1764" s="127">
        <f t="shared" si="940"/>
        <v>43566</v>
      </c>
      <c r="J1764" s="127">
        <f t="shared" si="958"/>
        <v>43596</v>
      </c>
      <c r="K1764" s="34">
        <f t="shared" si="941"/>
        <v>1.3001778382095708E-3</v>
      </c>
      <c r="L1764" s="212">
        <f t="shared" si="959"/>
        <v>43656</v>
      </c>
      <c r="M1764" s="1">
        <f t="shared" si="960"/>
        <v>21</v>
      </c>
      <c r="N1764" s="1">
        <f t="shared" si="942"/>
        <v>20</v>
      </c>
      <c r="O1764" s="2">
        <f t="shared" si="943"/>
        <v>1.0012382200000001</v>
      </c>
      <c r="P1764" s="35">
        <f t="shared" si="936"/>
        <v>1.0056996899999999</v>
      </c>
      <c r="Q1764" s="35">
        <f t="shared" si="961"/>
        <v>1.3153176757738374</v>
      </c>
      <c r="R1764" s="2">
        <f t="shared" si="935"/>
        <v>1.31694632</v>
      </c>
      <c r="S1764" s="2">
        <f t="shared" si="962"/>
        <v>1.2981278000000001</v>
      </c>
      <c r="T1764" s="2">
        <f t="shared" si="944"/>
        <v>249192.88674031</v>
      </c>
      <c r="U1764" s="2">
        <f t="shared" si="945"/>
        <v>3612.9116820272066</v>
      </c>
      <c r="V1764" s="2">
        <f t="shared" si="946"/>
        <v>57001.092104786971</v>
      </c>
      <c r="W1764" s="2">
        <f t="shared" si="947"/>
        <v>252577.29641510418</v>
      </c>
      <c r="X1764" s="36">
        <f t="shared" si="948"/>
        <v>0</v>
      </c>
      <c r="Y1764" s="2">
        <f t="shared" si="949"/>
        <v>0</v>
      </c>
      <c r="Z1764" s="37">
        <f t="shared" si="950"/>
        <v>0</v>
      </c>
      <c r="AA1764" s="2">
        <f t="shared" si="963"/>
        <v>0</v>
      </c>
      <c r="AB1764" s="4">
        <f t="shared" si="964"/>
        <v>7.1215000000000001E-2</v>
      </c>
      <c r="AC1764" s="36">
        <f t="shared" si="951"/>
        <v>20</v>
      </c>
      <c r="AD1764" s="36">
        <v>252</v>
      </c>
      <c r="AE1764" s="35">
        <f t="shared" si="966"/>
        <v>1.005474735</v>
      </c>
      <c r="AF1764" s="2">
        <f t="shared" si="937"/>
        <v>1364.26501878</v>
      </c>
      <c r="AG1764" s="2">
        <f t="shared" si="952"/>
        <v>1382.79376488</v>
      </c>
      <c r="AH1764" s="3">
        <f t="shared" si="965"/>
        <v>0</v>
      </c>
      <c r="AI1764" s="3"/>
      <c r="AJ1764" s="3"/>
      <c r="AK1764" s="3"/>
      <c r="AL1764" s="98" t="s">
        <v>130</v>
      </c>
      <c r="AM1764" s="98" t="s">
        <v>68</v>
      </c>
      <c r="AN1764" s="102" t="s">
        <v>121</v>
      </c>
      <c r="AO1764" s="103">
        <v>1.005749257</v>
      </c>
      <c r="AP1764" s="82"/>
      <c r="AQ1764" s="82"/>
      <c r="AR1764" s="5"/>
      <c r="AS1764" s="1"/>
      <c r="AT1764" s="8"/>
      <c r="AU1764" s="1"/>
      <c r="AV1764" s="1"/>
      <c r="AW1764" s="3"/>
      <c r="AX1764" s="3"/>
      <c r="AY1764" s="4"/>
      <c r="AZ1764" s="4"/>
      <c r="BA1764" s="4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 x14ac:dyDescent="0.25">
      <c r="A1765" s="86">
        <f t="shared" si="953"/>
        <v>43656</v>
      </c>
      <c r="B1765" s="87">
        <f t="shared" si="938"/>
        <v>254044.16800151553</v>
      </c>
      <c r="C1765" s="97">
        <f t="shared" si="954"/>
        <v>34295962.6802046</v>
      </c>
      <c r="D1765" s="87">
        <f t="shared" si="955"/>
        <v>191963.29262828999</v>
      </c>
      <c r="E1765" s="87">
        <f t="shared" si="956"/>
        <v>12118.667504429999</v>
      </c>
      <c r="F1765" s="88">
        <f t="shared" si="939"/>
        <v>179844.62512385999</v>
      </c>
      <c r="G1765" s="89">
        <f t="shared" si="957"/>
        <v>5206.9799999999996</v>
      </c>
      <c r="H1765" s="90">
        <f>IF(AND(N1765=1,N1764&gt;1),VLOOKUP(A1764,[1]Plan1!$CW$105:$CY$215,3),H1764)</f>
        <v>5213.75</v>
      </c>
      <c r="I1765" s="128">
        <f t="shared" si="940"/>
        <v>43566</v>
      </c>
      <c r="J1765" s="128">
        <f t="shared" si="958"/>
        <v>43596</v>
      </c>
      <c r="K1765" s="91">
        <f t="shared" si="941"/>
        <v>1.3001778382095708E-3</v>
      </c>
      <c r="L1765" s="214">
        <f t="shared" si="959"/>
        <v>43656</v>
      </c>
      <c r="M1765" s="92">
        <f t="shared" si="960"/>
        <v>21</v>
      </c>
      <c r="N1765" s="92">
        <f t="shared" si="942"/>
        <v>21</v>
      </c>
      <c r="O1765" s="87">
        <f t="shared" si="943"/>
        <v>1.0013001699999999</v>
      </c>
      <c r="P1765" s="93">
        <f t="shared" si="936"/>
        <v>1.0056996899999999</v>
      </c>
      <c r="Q1765" s="93">
        <f t="shared" si="961"/>
        <v>1.3153176757738374</v>
      </c>
      <c r="R1765" s="87">
        <f t="shared" si="935"/>
        <v>1.3170278099999999</v>
      </c>
      <c r="S1765" s="87">
        <f t="shared" si="962"/>
        <v>1.2981278000000001</v>
      </c>
      <c r="T1765" s="87">
        <f t="shared" si="944"/>
        <v>249192.88674031</v>
      </c>
      <c r="U1765" s="87">
        <f t="shared" si="945"/>
        <v>3612.9116820272066</v>
      </c>
      <c r="V1765" s="87">
        <f t="shared" si="946"/>
        <v>57015.747643288298</v>
      </c>
      <c r="W1765" s="87">
        <f t="shared" si="947"/>
        <v>252591.95195360552</v>
      </c>
      <c r="X1765" s="94">
        <f t="shared" si="948"/>
        <v>58</v>
      </c>
      <c r="Y1765" s="87">
        <f t="shared" si="949"/>
        <v>3041.8503349799998</v>
      </c>
      <c r="Z1765" s="95">
        <f t="shared" si="950"/>
        <v>1.5845999999999999E-2</v>
      </c>
      <c r="AA1765" s="87">
        <f t="shared" si="963"/>
        <v>3948.7104832800001</v>
      </c>
      <c r="AB1765" s="96">
        <f t="shared" si="964"/>
        <v>7.1215000000000001E-2</v>
      </c>
      <c r="AC1765" s="94">
        <f t="shared" si="951"/>
        <v>21</v>
      </c>
      <c r="AD1765" s="94">
        <v>252</v>
      </c>
      <c r="AE1765" s="93">
        <f t="shared" si="966"/>
        <v>1.005749257</v>
      </c>
      <c r="AF1765" s="87">
        <f t="shared" si="937"/>
        <v>1432.67394844</v>
      </c>
      <c r="AG1765" s="87">
        <f t="shared" si="952"/>
        <v>1452.21604791</v>
      </c>
      <c r="AH1765" s="97">
        <f t="shared" si="965"/>
        <v>5381.3844317200001</v>
      </c>
      <c r="AI1765" s="97"/>
      <c r="AJ1765" s="97"/>
      <c r="AK1765" s="97"/>
      <c r="AL1765" s="99">
        <v>3948.7104832800001</v>
      </c>
      <c r="AM1765" s="99">
        <v>430.99902291000001</v>
      </c>
      <c r="AN1765" s="102" t="s">
        <v>123</v>
      </c>
      <c r="AO1765" s="103">
        <v>82.520166619999998</v>
      </c>
      <c r="AP1765" s="82"/>
      <c r="AQ1765" s="82"/>
      <c r="AR1765" s="5"/>
      <c r="AS1765" s="1"/>
      <c r="AT1765" s="8"/>
      <c r="AU1765" s="1"/>
      <c r="AV1765" s="1"/>
      <c r="AW1765" s="2"/>
      <c r="AX1765" s="3"/>
      <c r="AY1765" s="4"/>
      <c r="AZ1765" s="4"/>
      <c r="BA1765" s="4"/>
      <c r="BB1765" s="1"/>
      <c r="BC1765" s="1"/>
      <c r="BD1765" s="1"/>
      <c r="BE1765" s="1"/>
      <c r="BF1765" s="1"/>
      <c r="BG1765" s="1"/>
      <c r="BH1765" s="1"/>
      <c r="BI1765" s="1"/>
    </row>
    <row r="1766" spans="1:61" ht="15" x14ac:dyDescent="0.2">
      <c r="A1766" s="78">
        <f t="shared" si="953"/>
        <v>43657</v>
      </c>
      <c r="B1766" s="2">
        <f t="shared" si="938"/>
        <v>248712.15318286189</v>
      </c>
      <c r="C1766" s="3">
        <f t="shared" si="954"/>
        <v>33576140.679686353</v>
      </c>
      <c r="D1766" s="2">
        <f t="shared" si="955"/>
        <v>188921.44229331001</v>
      </c>
      <c r="E1766" s="2">
        <f t="shared" si="956"/>
        <v>9076.8171694499997</v>
      </c>
      <c r="F1766" s="33">
        <f t="shared" si="939"/>
        <v>179844.62512386002</v>
      </c>
      <c r="G1766" s="39">
        <f t="shared" si="957"/>
        <v>5213.75</v>
      </c>
      <c r="H1766" s="38">
        <f>IF(AND(N1766=1,N1765&gt;1),VLOOKUP(A1765,[1]Plan1!$CW$105:$CY$215,3),H1765)</f>
        <v>5214.2700000000004</v>
      </c>
      <c r="I1766" s="127">
        <f t="shared" si="940"/>
        <v>43596</v>
      </c>
      <c r="J1766" s="127">
        <f t="shared" si="958"/>
        <v>43627</v>
      </c>
      <c r="K1766" s="34">
        <f t="shared" si="941"/>
        <v>9.9736274274730974E-5</v>
      </c>
      <c r="L1766" s="212">
        <f t="shared" si="959"/>
        <v>43689</v>
      </c>
      <c r="M1766" s="1">
        <f t="shared" si="960"/>
        <v>23</v>
      </c>
      <c r="N1766" s="1">
        <f t="shared" si="942"/>
        <v>1</v>
      </c>
      <c r="O1766" s="2">
        <f t="shared" si="943"/>
        <v>1.0000043300000001</v>
      </c>
      <c r="P1766" s="35">
        <f t="shared" si="936"/>
        <v>1.0013001699999999</v>
      </c>
      <c r="Q1766" s="35">
        <f t="shared" si="961"/>
        <v>1.3170278123563481</v>
      </c>
      <c r="R1766" s="2">
        <f t="shared" si="935"/>
        <v>1.3170335099999999</v>
      </c>
      <c r="S1766" s="2">
        <f t="shared" si="962"/>
        <v>1.2981278000000001</v>
      </c>
      <c r="T1766" s="2">
        <f t="shared" si="944"/>
        <v>245244.17625704</v>
      </c>
      <c r="U1766" s="2">
        <f t="shared" si="945"/>
        <v>2706.0515337303559</v>
      </c>
      <c r="V1766" s="2">
        <f t="shared" si="946"/>
        <v>57016.77275765151</v>
      </c>
      <c r="W1766" s="2">
        <f t="shared" si="947"/>
        <v>248644.26658469188</v>
      </c>
      <c r="X1766" s="36">
        <f t="shared" si="948"/>
        <v>0</v>
      </c>
      <c r="Y1766" s="2">
        <f t="shared" si="949"/>
        <v>0</v>
      </c>
      <c r="Z1766" s="37">
        <f t="shared" si="950"/>
        <v>0</v>
      </c>
      <c r="AA1766" s="2">
        <f t="shared" si="963"/>
        <v>0</v>
      </c>
      <c r="AB1766" s="4">
        <f t="shared" si="964"/>
        <v>7.1215000000000001E-2</v>
      </c>
      <c r="AC1766" s="36">
        <f t="shared" si="951"/>
        <v>1</v>
      </c>
      <c r="AD1766" s="36">
        <v>252</v>
      </c>
      <c r="AE1766" s="35">
        <f t="shared" si="966"/>
        <v>1.000273027</v>
      </c>
      <c r="AF1766" s="2">
        <f t="shared" si="937"/>
        <v>66.958281709999994</v>
      </c>
      <c r="AG1766" s="2">
        <f t="shared" si="952"/>
        <v>67.886598169999999</v>
      </c>
      <c r="AH1766" s="3">
        <f t="shared" si="965"/>
        <v>0</v>
      </c>
      <c r="AI1766" s="3"/>
      <c r="AJ1766" s="3"/>
      <c r="AK1766" s="3"/>
      <c r="AL1766" s="8"/>
      <c r="AM1766" s="2"/>
      <c r="AN1766" s="102"/>
      <c r="AO1766" s="103"/>
      <c r="AP1766" s="82"/>
      <c r="AQ1766" s="82"/>
      <c r="AR1766" s="5"/>
      <c r="AS1766" s="1"/>
      <c r="AT1766" s="8"/>
      <c r="AU1766" s="1"/>
      <c r="AV1766" s="1"/>
      <c r="AW1766" s="3"/>
      <c r="AX1766" s="3"/>
      <c r="AY1766" s="4"/>
      <c r="AZ1766" s="4"/>
      <c r="BA1766" s="4"/>
      <c r="BB1766" s="1"/>
      <c r="BC1766" s="1"/>
      <c r="BD1766" s="1"/>
      <c r="BE1766" s="1"/>
      <c r="BF1766" s="1"/>
      <c r="BG1766" s="1"/>
      <c r="BH1766" s="1"/>
      <c r="BI1766" s="1"/>
    </row>
    <row r="1767" spans="1:61" ht="15" x14ac:dyDescent="0.2">
      <c r="A1767" s="78">
        <f t="shared" si="953"/>
        <v>43658</v>
      </c>
      <c r="B1767" s="2">
        <f t="shared" si="938"/>
        <v>248781.0877024176</v>
      </c>
      <c r="C1767" s="3">
        <f t="shared" si="954"/>
        <v>33585446.839826375</v>
      </c>
      <c r="D1767" s="2">
        <f t="shared" si="955"/>
        <v>188921.44229331001</v>
      </c>
      <c r="E1767" s="2">
        <f t="shared" si="956"/>
        <v>9076.8171694499997</v>
      </c>
      <c r="F1767" s="33">
        <f t="shared" si="939"/>
        <v>179844.62512386002</v>
      </c>
      <c r="G1767" s="39">
        <f t="shared" si="957"/>
        <v>5213.75</v>
      </c>
      <c r="H1767" s="38">
        <f>IF(AND(N1767=1,N1766&gt;1),VLOOKUP(A1766,[1]Plan1!$CW$105:$CY$215,3),H1766)</f>
        <v>5214.2700000000004</v>
      </c>
      <c r="I1767" s="127">
        <f t="shared" si="940"/>
        <v>43596</v>
      </c>
      <c r="J1767" s="127">
        <f t="shared" si="958"/>
        <v>43627</v>
      </c>
      <c r="K1767" s="34">
        <f t="shared" si="941"/>
        <v>9.9736274274730974E-5</v>
      </c>
      <c r="L1767" s="212">
        <f t="shared" si="959"/>
        <v>43689</v>
      </c>
      <c r="M1767" s="1">
        <f t="shared" si="960"/>
        <v>23</v>
      </c>
      <c r="N1767" s="1">
        <f t="shared" si="942"/>
        <v>2</v>
      </c>
      <c r="O1767" s="2">
        <f t="shared" si="943"/>
        <v>1.0000086699999999</v>
      </c>
      <c r="P1767" s="35">
        <f t="shared" si="936"/>
        <v>1.0013001699999999</v>
      </c>
      <c r="Q1767" s="35">
        <f t="shared" si="961"/>
        <v>1.3170278123563481</v>
      </c>
      <c r="R1767" s="2">
        <f t="shared" si="935"/>
        <v>1.31703923</v>
      </c>
      <c r="S1767" s="2">
        <f t="shared" si="962"/>
        <v>1.2981278000000001</v>
      </c>
      <c r="T1767" s="2">
        <f t="shared" si="944"/>
        <v>245244.17625704</v>
      </c>
      <c r="U1767" s="2">
        <f t="shared" si="945"/>
        <v>2706.0515337303559</v>
      </c>
      <c r="V1767" s="2">
        <f t="shared" si="946"/>
        <v>57017.801468907237</v>
      </c>
      <c r="W1767" s="2">
        <f t="shared" si="947"/>
        <v>248645.29529594761</v>
      </c>
      <c r="X1767" s="36">
        <f t="shared" si="948"/>
        <v>0</v>
      </c>
      <c r="Y1767" s="2">
        <f t="shared" si="949"/>
        <v>0</v>
      </c>
      <c r="Z1767" s="37">
        <f t="shared" si="950"/>
        <v>0</v>
      </c>
      <c r="AA1767" s="2">
        <f t="shared" si="963"/>
        <v>0</v>
      </c>
      <c r="AB1767" s="4">
        <f t="shared" si="964"/>
        <v>7.1215000000000001E-2</v>
      </c>
      <c r="AC1767" s="36">
        <f t="shared" si="951"/>
        <v>2</v>
      </c>
      <c r="AD1767" s="36">
        <v>252</v>
      </c>
      <c r="AE1767" s="35">
        <f t="shared" si="966"/>
        <v>1.000546129</v>
      </c>
      <c r="AF1767" s="2">
        <f t="shared" si="937"/>
        <v>133.93495673000001</v>
      </c>
      <c r="AG1767" s="2">
        <f t="shared" si="952"/>
        <v>135.79240647</v>
      </c>
      <c r="AH1767" s="3">
        <f t="shared" si="965"/>
        <v>0</v>
      </c>
      <c r="AI1767" s="3"/>
      <c r="AJ1767" s="3"/>
      <c r="AK1767" s="3"/>
      <c r="AL1767" s="8"/>
      <c r="AM1767" s="8"/>
      <c r="AN1767" s="102" t="s">
        <v>124</v>
      </c>
      <c r="AO1767" s="105">
        <v>1001.67492553</v>
      </c>
      <c r="AP1767" s="81"/>
      <c r="AQ1767" s="81"/>
      <c r="AR1767" s="5"/>
      <c r="AS1767" s="1"/>
      <c r="AT1767" s="8"/>
      <c r="AU1767" s="1"/>
      <c r="AV1767" s="1"/>
      <c r="AW1767" s="3"/>
      <c r="AX1767" s="3"/>
      <c r="AY1767" s="4"/>
      <c r="AZ1767" s="4"/>
      <c r="BA1767" s="4"/>
      <c r="BB1767" s="1"/>
      <c r="BC1767" s="1"/>
      <c r="BD1767" s="1"/>
      <c r="BE1767" s="1"/>
      <c r="BF1767" s="1"/>
      <c r="BG1767" s="1"/>
      <c r="BH1767" s="1"/>
      <c r="BI1767" s="1"/>
    </row>
    <row r="1768" spans="1:61" ht="15" x14ac:dyDescent="0.2">
      <c r="A1768" s="78">
        <f t="shared" si="953"/>
        <v>43659</v>
      </c>
      <c r="B1768" s="2">
        <f t="shared" si="938"/>
        <v>248850.03783250082</v>
      </c>
      <c r="C1768" s="3">
        <f t="shared" si="954"/>
        <v>33594755.10738761</v>
      </c>
      <c r="D1768" s="2">
        <f t="shared" si="955"/>
        <v>188921.44229331001</v>
      </c>
      <c r="E1768" s="2">
        <f t="shared" si="956"/>
        <v>9076.8171694499997</v>
      </c>
      <c r="F1768" s="33">
        <f t="shared" si="939"/>
        <v>179844.62512386002</v>
      </c>
      <c r="G1768" s="39">
        <f t="shared" si="957"/>
        <v>5213.75</v>
      </c>
      <c r="H1768" s="38">
        <f>IF(AND(N1768=1,N1767&gt;1),VLOOKUP(A1767,[1]Plan1!$CW$105:$CY$215,3),H1767)</f>
        <v>5214.2700000000004</v>
      </c>
      <c r="I1768" s="127">
        <f t="shared" si="940"/>
        <v>43596</v>
      </c>
      <c r="J1768" s="127">
        <f t="shared" si="958"/>
        <v>43627</v>
      </c>
      <c r="K1768" s="34">
        <f t="shared" si="941"/>
        <v>9.9736274274730974E-5</v>
      </c>
      <c r="L1768" s="212">
        <f t="shared" si="959"/>
        <v>43689</v>
      </c>
      <c r="M1768" s="1">
        <f t="shared" si="960"/>
        <v>23</v>
      </c>
      <c r="N1768" s="1">
        <f t="shared" si="942"/>
        <v>3</v>
      </c>
      <c r="O1768" s="2">
        <f t="shared" si="943"/>
        <v>1.000013</v>
      </c>
      <c r="P1768" s="35">
        <f t="shared" si="936"/>
        <v>1.0013001699999999</v>
      </c>
      <c r="Q1768" s="35">
        <f t="shared" si="961"/>
        <v>1.3170278123563481</v>
      </c>
      <c r="R1768" s="2">
        <f t="shared" si="935"/>
        <v>1.31704493</v>
      </c>
      <c r="S1768" s="2">
        <f t="shared" si="962"/>
        <v>1.2981278000000001</v>
      </c>
      <c r="T1768" s="2">
        <f t="shared" si="944"/>
        <v>245244.17625704</v>
      </c>
      <c r="U1768" s="2">
        <f t="shared" si="945"/>
        <v>2706.0515337303559</v>
      </c>
      <c r="V1768" s="2">
        <f t="shared" si="946"/>
        <v>57018.826583270442</v>
      </c>
      <c r="W1768" s="2">
        <f t="shared" si="947"/>
        <v>248646.32041031081</v>
      </c>
      <c r="X1768" s="36">
        <f t="shared" si="948"/>
        <v>0</v>
      </c>
      <c r="Y1768" s="2">
        <f t="shared" si="949"/>
        <v>0</v>
      </c>
      <c r="Z1768" s="37">
        <f t="shared" si="950"/>
        <v>0</v>
      </c>
      <c r="AA1768" s="2">
        <f t="shared" si="963"/>
        <v>0</v>
      </c>
      <c r="AB1768" s="4">
        <f t="shared" si="964"/>
        <v>7.1215000000000001E-2</v>
      </c>
      <c r="AC1768" s="36">
        <f t="shared" si="951"/>
        <v>3</v>
      </c>
      <c r="AD1768" s="36">
        <v>252</v>
      </c>
      <c r="AE1768" s="35">
        <f t="shared" si="966"/>
        <v>1.0008193059999999</v>
      </c>
      <c r="AF1768" s="2">
        <f t="shared" si="937"/>
        <v>200.93002507</v>
      </c>
      <c r="AG1768" s="2">
        <f t="shared" si="952"/>
        <v>203.71742219000001</v>
      </c>
      <c r="AH1768" s="3">
        <f t="shared" si="965"/>
        <v>0</v>
      </c>
      <c r="AI1768" s="3"/>
      <c r="AJ1768" s="3"/>
      <c r="AK1768" s="3"/>
      <c r="AL1768" s="8"/>
      <c r="AM1768" s="8"/>
      <c r="AN1768" s="102" t="s">
        <v>125</v>
      </c>
      <c r="AO1768" s="105">
        <v>1432.67394844</v>
      </c>
      <c r="AP1768" s="82"/>
      <c r="AQ1768" s="82"/>
      <c r="AR1768" s="5"/>
      <c r="AS1768" s="1"/>
      <c r="AT1768" s="8"/>
      <c r="AU1768" s="1"/>
      <c r="AV1768" s="1"/>
      <c r="AW1768" s="3"/>
      <c r="AX1768" s="3"/>
      <c r="AY1768" s="4"/>
      <c r="AZ1768" s="4"/>
      <c r="BA1768" s="4"/>
      <c r="BB1768" s="1"/>
      <c r="BC1768" s="1"/>
      <c r="BD1768" s="1"/>
      <c r="BE1768" s="1"/>
      <c r="BF1768" s="1"/>
      <c r="BG1768" s="1"/>
      <c r="BH1768" s="1"/>
      <c r="BI1768" s="1"/>
    </row>
    <row r="1769" spans="1:61" ht="15" x14ac:dyDescent="0.2">
      <c r="A1769" s="78">
        <f t="shared" si="953"/>
        <v>43660</v>
      </c>
      <c r="B1769" s="2">
        <f t="shared" si="938"/>
        <v>248850.03783250082</v>
      </c>
      <c r="C1769" s="3">
        <f t="shared" si="954"/>
        <v>33594755.10738761</v>
      </c>
      <c r="D1769" s="2">
        <f t="shared" si="955"/>
        <v>188921.44229331001</v>
      </c>
      <c r="E1769" s="2">
        <f t="shared" si="956"/>
        <v>9076.8171694499997</v>
      </c>
      <c r="F1769" s="33">
        <f t="shared" si="939"/>
        <v>179844.62512386002</v>
      </c>
      <c r="G1769" s="39">
        <f t="shared" si="957"/>
        <v>5213.75</v>
      </c>
      <c r="H1769" s="38">
        <f>IF(AND(N1769=1,N1768&gt;1),VLOOKUP(A1768,[1]Plan1!$CW$105:$CY$215,3),H1768)</f>
        <v>5214.2700000000004</v>
      </c>
      <c r="I1769" s="127">
        <f t="shared" si="940"/>
        <v>43596</v>
      </c>
      <c r="J1769" s="127">
        <f t="shared" si="958"/>
        <v>43627</v>
      </c>
      <c r="K1769" s="34">
        <f t="shared" si="941"/>
        <v>9.9736274274730974E-5</v>
      </c>
      <c r="L1769" s="212">
        <f t="shared" si="959"/>
        <v>43689</v>
      </c>
      <c r="M1769" s="1">
        <f t="shared" si="960"/>
        <v>23</v>
      </c>
      <c r="N1769" s="1">
        <f t="shared" si="942"/>
        <v>3</v>
      </c>
      <c r="O1769" s="2">
        <f t="shared" si="943"/>
        <v>1.000013</v>
      </c>
      <c r="P1769" s="35">
        <f t="shared" si="936"/>
        <v>1.0013001699999999</v>
      </c>
      <c r="Q1769" s="35">
        <f t="shared" si="961"/>
        <v>1.3170278123563481</v>
      </c>
      <c r="R1769" s="2">
        <f t="shared" ref="R1769:R1832" si="967">TRUNC(TRUNC((O1769*Q1769),15),8)</f>
        <v>1.31704493</v>
      </c>
      <c r="S1769" s="2">
        <f t="shared" si="962"/>
        <v>1.2981278000000001</v>
      </c>
      <c r="T1769" s="2">
        <f t="shared" si="944"/>
        <v>245244.17625704</v>
      </c>
      <c r="U1769" s="2">
        <f t="shared" si="945"/>
        <v>2706.0515337303559</v>
      </c>
      <c r="V1769" s="2">
        <f t="shared" si="946"/>
        <v>57018.826583270442</v>
      </c>
      <c r="W1769" s="2">
        <f t="shared" si="947"/>
        <v>248646.32041031081</v>
      </c>
      <c r="X1769" s="36">
        <f t="shared" si="948"/>
        <v>0</v>
      </c>
      <c r="Y1769" s="2">
        <f t="shared" si="949"/>
        <v>0</v>
      </c>
      <c r="Z1769" s="37">
        <f t="shared" si="950"/>
        <v>0</v>
      </c>
      <c r="AA1769" s="2">
        <f t="shared" si="963"/>
        <v>0</v>
      </c>
      <c r="AB1769" s="4">
        <f t="shared" si="964"/>
        <v>7.1215000000000001E-2</v>
      </c>
      <c r="AC1769" s="36">
        <f t="shared" si="951"/>
        <v>3</v>
      </c>
      <c r="AD1769" s="36">
        <v>252</v>
      </c>
      <c r="AE1769" s="35">
        <f t="shared" si="966"/>
        <v>1.0008193059999999</v>
      </c>
      <c r="AF1769" s="2">
        <f t="shared" si="937"/>
        <v>200.93002507</v>
      </c>
      <c r="AG1769" s="2">
        <f t="shared" si="952"/>
        <v>203.71742219000001</v>
      </c>
      <c r="AH1769" s="3">
        <f t="shared" si="965"/>
        <v>0</v>
      </c>
      <c r="AI1769" s="3"/>
      <c r="AJ1769" s="3"/>
      <c r="AK1769" s="3"/>
      <c r="AL1769" s="8"/>
      <c r="AM1769" s="8"/>
      <c r="AN1769" s="102" t="s">
        <v>127</v>
      </c>
      <c r="AO1769" s="105">
        <v>430.99902291000001</v>
      </c>
      <c r="AP1769" s="83"/>
      <c r="AQ1769" s="83"/>
      <c r="AR1769" s="5"/>
      <c r="AS1769" s="1"/>
      <c r="AT1769" s="8"/>
      <c r="AU1769" s="1"/>
      <c r="AV1769" s="1"/>
      <c r="AW1769" s="3"/>
      <c r="AX1769" s="3"/>
      <c r="AY1769" s="4"/>
      <c r="AZ1769" s="4"/>
      <c r="BA1769" s="4"/>
      <c r="BB1769" s="1"/>
      <c r="BC1769" s="1"/>
      <c r="BD1769" s="1"/>
      <c r="BE1769" s="1"/>
      <c r="BF1769" s="1"/>
      <c r="BG1769" s="1"/>
      <c r="BH1769" s="1"/>
      <c r="BI1769" s="1"/>
    </row>
    <row r="1770" spans="1:61" ht="15" x14ac:dyDescent="0.2">
      <c r="A1770" s="78">
        <f t="shared" si="953"/>
        <v>43661</v>
      </c>
      <c r="B1770" s="2">
        <f t="shared" si="938"/>
        <v>248850.03783250082</v>
      </c>
      <c r="C1770" s="3">
        <f t="shared" si="954"/>
        <v>33594755.10738761</v>
      </c>
      <c r="D1770" s="2">
        <f t="shared" si="955"/>
        <v>188921.44229331001</v>
      </c>
      <c r="E1770" s="2">
        <f t="shared" si="956"/>
        <v>9076.8171694499997</v>
      </c>
      <c r="F1770" s="33">
        <f t="shared" si="939"/>
        <v>179844.62512386002</v>
      </c>
      <c r="G1770" s="39">
        <f t="shared" si="957"/>
        <v>5213.75</v>
      </c>
      <c r="H1770" s="38">
        <f>IF(AND(N1770=1,N1769&gt;1),VLOOKUP(A1769,[1]Plan1!$CW$105:$CY$215,3),H1769)</f>
        <v>5214.2700000000004</v>
      </c>
      <c r="I1770" s="127">
        <f t="shared" si="940"/>
        <v>43596</v>
      </c>
      <c r="J1770" s="127">
        <f t="shared" si="958"/>
        <v>43627</v>
      </c>
      <c r="K1770" s="34">
        <f t="shared" si="941"/>
        <v>9.9736274274730974E-5</v>
      </c>
      <c r="L1770" s="212">
        <f t="shared" si="959"/>
        <v>43689</v>
      </c>
      <c r="M1770" s="1">
        <f t="shared" si="960"/>
        <v>23</v>
      </c>
      <c r="N1770" s="1">
        <f t="shared" si="942"/>
        <v>3</v>
      </c>
      <c r="O1770" s="2">
        <f t="shared" si="943"/>
        <v>1.000013</v>
      </c>
      <c r="P1770" s="35">
        <f t="shared" ref="P1770:P1833" si="968">IF(L1770&gt;L1769,O1769,P1769)</f>
        <v>1.0013001699999999</v>
      </c>
      <c r="Q1770" s="35">
        <f t="shared" si="961"/>
        <v>1.3170278123563481</v>
      </c>
      <c r="R1770" s="2">
        <f t="shared" si="967"/>
        <v>1.31704493</v>
      </c>
      <c r="S1770" s="2">
        <f t="shared" si="962"/>
        <v>1.2981278000000001</v>
      </c>
      <c r="T1770" s="2">
        <f t="shared" si="944"/>
        <v>245244.17625704</v>
      </c>
      <c r="U1770" s="2">
        <f t="shared" si="945"/>
        <v>2706.0515337303559</v>
      </c>
      <c r="V1770" s="2">
        <f t="shared" si="946"/>
        <v>57018.826583270442</v>
      </c>
      <c r="W1770" s="2">
        <f t="shared" si="947"/>
        <v>248646.32041031081</v>
      </c>
      <c r="X1770" s="36">
        <f t="shared" si="948"/>
        <v>0</v>
      </c>
      <c r="Y1770" s="2">
        <f t="shared" si="949"/>
        <v>0</v>
      </c>
      <c r="Z1770" s="37">
        <f t="shared" si="950"/>
        <v>0</v>
      </c>
      <c r="AA1770" s="2">
        <f t="shared" si="963"/>
        <v>0</v>
      </c>
      <c r="AB1770" s="4">
        <f t="shared" si="964"/>
        <v>7.1215000000000001E-2</v>
      </c>
      <c r="AC1770" s="36">
        <f t="shared" si="951"/>
        <v>3</v>
      </c>
      <c r="AD1770" s="36">
        <v>252</v>
      </c>
      <c r="AE1770" s="35">
        <f t="shared" si="966"/>
        <v>1.0008193059999999</v>
      </c>
      <c r="AF1770" s="2">
        <f t="shared" si="937"/>
        <v>200.93002507</v>
      </c>
      <c r="AG1770" s="2">
        <f t="shared" si="952"/>
        <v>203.71742219000001</v>
      </c>
      <c r="AH1770" s="3">
        <f t="shared" si="965"/>
        <v>0</v>
      </c>
      <c r="AI1770" s="3"/>
      <c r="AJ1770" s="3"/>
      <c r="AK1770" s="3"/>
      <c r="AL1770" s="8"/>
      <c r="AM1770" s="8"/>
      <c r="AN1770" s="102" t="s">
        <v>128</v>
      </c>
      <c r="AO1770" s="105">
        <v>58184.87</v>
      </c>
      <c r="AP1770" s="8"/>
      <c r="AQ1770" s="8"/>
      <c r="AR1770" s="5"/>
      <c r="AS1770" s="1"/>
      <c r="AT1770" s="8"/>
      <c r="AU1770" s="1"/>
      <c r="AV1770" s="1"/>
      <c r="AW1770" s="3"/>
      <c r="AX1770" s="3"/>
      <c r="AY1770" s="4"/>
      <c r="AZ1770" s="4"/>
      <c r="BA1770" s="4"/>
      <c r="BB1770" s="1"/>
      <c r="BC1770" s="1"/>
      <c r="BD1770" s="1"/>
      <c r="BE1770" s="1"/>
      <c r="BF1770" s="1"/>
      <c r="BG1770" s="1"/>
      <c r="BH1770" s="1"/>
      <c r="BI1770" s="1"/>
    </row>
    <row r="1771" spans="1:61" ht="15" x14ac:dyDescent="0.2">
      <c r="A1771" s="78">
        <f t="shared" si="953"/>
        <v>43662</v>
      </c>
      <c r="B1771" s="2">
        <f t="shared" si="938"/>
        <v>248919.00872296025</v>
      </c>
      <c r="C1771" s="3">
        <f t="shared" si="954"/>
        <v>33604066.177599631</v>
      </c>
      <c r="D1771" s="2">
        <f t="shared" si="955"/>
        <v>188921.44229331001</v>
      </c>
      <c r="E1771" s="2">
        <f t="shared" si="956"/>
        <v>9076.8171694499997</v>
      </c>
      <c r="F1771" s="33">
        <f t="shared" si="939"/>
        <v>179844.62512386002</v>
      </c>
      <c r="G1771" s="39">
        <f t="shared" si="957"/>
        <v>5213.75</v>
      </c>
      <c r="H1771" s="38">
        <f>IF(AND(N1771=1,N1770&gt;1),VLOOKUP(A1770,[1]Plan1!$CW$105:$CY$215,3),H1770)</f>
        <v>5214.2700000000004</v>
      </c>
      <c r="I1771" s="127">
        <f t="shared" si="940"/>
        <v>43596</v>
      </c>
      <c r="J1771" s="127">
        <f t="shared" si="958"/>
        <v>43627</v>
      </c>
      <c r="K1771" s="34">
        <f t="shared" si="941"/>
        <v>9.9736274274730974E-5</v>
      </c>
      <c r="L1771" s="212">
        <f t="shared" si="959"/>
        <v>43689</v>
      </c>
      <c r="M1771" s="1">
        <f t="shared" si="960"/>
        <v>23</v>
      </c>
      <c r="N1771" s="1">
        <f t="shared" si="942"/>
        <v>4</v>
      </c>
      <c r="O1771" s="2">
        <f t="shared" si="943"/>
        <v>1.0000173400000001</v>
      </c>
      <c r="P1771" s="35">
        <f t="shared" si="968"/>
        <v>1.0013001699999999</v>
      </c>
      <c r="Q1771" s="35">
        <f t="shared" si="961"/>
        <v>1.3170278123563481</v>
      </c>
      <c r="R1771" s="2">
        <f t="shared" si="967"/>
        <v>1.3170506399999999</v>
      </c>
      <c r="S1771" s="2">
        <f t="shared" si="962"/>
        <v>1.2981278000000001</v>
      </c>
      <c r="T1771" s="2">
        <f t="shared" si="944"/>
        <v>245244.17625704</v>
      </c>
      <c r="U1771" s="2">
        <f t="shared" si="945"/>
        <v>2706.0515337303559</v>
      </c>
      <c r="V1771" s="2">
        <f t="shared" si="946"/>
        <v>57019.853496079886</v>
      </c>
      <c r="W1771" s="2">
        <f t="shared" si="947"/>
        <v>248647.34732312025</v>
      </c>
      <c r="X1771" s="36">
        <f t="shared" si="948"/>
        <v>0</v>
      </c>
      <c r="Y1771" s="2">
        <f t="shared" si="949"/>
        <v>0</v>
      </c>
      <c r="Z1771" s="37">
        <f t="shared" si="950"/>
        <v>0</v>
      </c>
      <c r="AA1771" s="2">
        <f t="shared" si="963"/>
        <v>0</v>
      </c>
      <c r="AB1771" s="4">
        <f t="shared" si="964"/>
        <v>7.1215000000000001E-2</v>
      </c>
      <c r="AC1771" s="36">
        <f t="shared" si="951"/>
        <v>4</v>
      </c>
      <c r="AD1771" s="36">
        <v>252</v>
      </c>
      <c r="AE1771" s="35">
        <f t="shared" si="966"/>
        <v>1.001092557</v>
      </c>
      <c r="AF1771" s="2">
        <f t="shared" si="937"/>
        <v>267.94324146999998</v>
      </c>
      <c r="AG1771" s="2">
        <f t="shared" si="952"/>
        <v>271.66139984</v>
      </c>
      <c r="AH1771" s="3">
        <f t="shared" si="965"/>
        <v>0</v>
      </c>
      <c r="AI1771" s="3"/>
      <c r="AJ1771" s="3"/>
      <c r="AK1771" s="3"/>
      <c r="AL1771" s="8"/>
      <c r="AM1771" s="8"/>
      <c r="AN1771" s="102"/>
      <c r="AO1771" s="103"/>
      <c r="AP1771" s="8"/>
      <c r="AQ1771" s="8"/>
      <c r="AR1771" s="5"/>
      <c r="AS1771" s="1"/>
      <c r="AT1771" s="8"/>
      <c r="AU1771" s="1"/>
      <c r="AV1771" s="1"/>
      <c r="AW1771" s="3"/>
      <c r="AX1771" s="3"/>
      <c r="AY1771" s="4"/>
      <c r="AZ1771" s="4"/>
      <c r="BA1771" s="4"/>
      <c r="BB1771" s="1"/>
      <c r="BC1771" s="1"/>
      <c r="BD1771" s="1"/>
      <c r="BE1771" s="1"/>
      <c r="BF1771" s="1"/>
      <c r="BG1771" s="1"/>
      <c r="BH1771" s="1"/>
      <c r="BI1771" s="1"/>
    </row>
    <row r="1772" spans="1:61" ht="15" x14ac:dyDescent="0.2">
      <c r="A1772" s="78">
        <f t="shared" si="953"/>
        <v>43663</v>
      </c>
      <c r="B1772" s="2">
        <f t="shared" si="938"/>
        <v>248988.00062417597</v>
      </c>
      <c r="C1772" s="3">
        <f t="shared" si="954"/>
        <v>33613380.084263757</v>
      </c>
      <c r="D1772" s="2">
        <f t="shared" si="955"/>
        <v>188921.44229331001</v>
      </c>
      <c r="E1772" s="2">
        <f t="shared" si="956"/>
        <v>9076.8171694499997</v>
      </c>
      <c r="F1772" s="33">
        <f t="shared" si="939"/>
        <v>179844.62512386002</v>
      </c>
      <c r="G1772" s="39">
        <f t="shared" si="957"/>
        <v>5213.75</v>
      </c>
      <c r="H1772" s="38">
        <f>IF(AND(N1772=1,N1771&gt;1),VLOOKUP(A1771,[1]Plan1!$CW$105:$CY$215,3),H1771)</f>
        <v>5214.2700000000004</v>
      </c>
      <c r="I1772" s="127">
        <f t="shared" si="940"/>
        <v>43596</v>
      </c>
      <c r="J1772" s="127">
        <f t="shared" si="958"/>
        <v>43627</v>
      </c>
      <c r="K1772" s="34">
        <f t="shared" si="941"/>
        <v>9.9736274274730974E-5</v>
      </c>
      <c r="L1772" s="212">
        <f t="shared" si="959"/>
        <v>43689</v>
      </c>
      <c r="M1772" s="1">
        <f t="shared" si="960"/>
        <v>23</v>
      </c>
      <c r="N1772" s="1">
        <f t="shared" si="942"/>
        <v>5</v>
      </c>
      <c r="O1772" s="2">
        <f t="shared" si="943"/>
        <v>1.0000216799999999</v>
      </c>
      <c r="P1772" s="35">
        <f t="shared" si="968"/>
        <v>1.0013001699999999</v>
      </c>
      <c r="Q1772" s="35">
        <f t="shared" si="961"/>
        <v>1.3170278123563481</v>
      </c>
      <c r="R1772" s="2">
        <f t="shared" si="967"/>
        <v>1.31705636</v>
      </c>
      <c r="S1772" s="2">
        <f t="shared" si="962"/>
        <v>1.2981278000000001</v>
      </c>
      <c r="T1772" s="2">
        <f t="shared" si="944"/>
        <v>245244.17625704</v>
      </c>
      <c r="U1772" s="2">
        <f t="shared" si="945"/>
        <v>2706.0515337303559</v>
      </c>
      <c r="V1772" s="2">
        <f t="shared" si="946"/>
        <v>57020.882207335613</v>
      </c>
      <c r="W1772" s="2">
        <f t="shared" si="947"/>
        <v>248648.37603437598</v>
      </c>
      <c r="X1772" s="36">
        <f t="shared" si="948"/>
        <v>0</v>
      </c>
      <c r="Y1772" s="2">
        <f t="shared" si="949"/>
        <v>0</v>
      </c>
      <c r="Z1772" s="37">
        <f t="shared" si="950"/>
        <v>0</v>
      </c>
      <c r="AA1772" s="2">
        <f t="shared" si="963"/>
        <v>0</v>
      </c>
      <c r="AB1772" s="4">
        <f t="shared" si="964"/>
        <v>7.1215000000000001E-2</v>
      </c>
      <c r="AC1772" s="36">
        <f t="shared" si="951"/>
        <v>5</v>
      </c>
      <c r="AD1772" s="36">
        <v>252</v>
      </c>
      <c r="AE1772" s="35">
        <f t="shared" si="966"/>
        <v>1.0013658830000001</v>
      </c>
      <c r="AF1772" s="2">
        <f t="shared" si="937"/>
        <v>334.97485118999998</v>
      </c>
      <c r="AG1772" s="2">
        <f t="shared" si="952"/>
        <v>339.62458980000002</v>
      </c>
      <c r="AH1772" s="3">
        <f t="shared" si="965"/>
        <v>0</v>
      </c>
      <c r="AI1772" s="3"/>
      <c r="AJ1772" s="3"/>
      <c r="AK1772" s="3"/>
      <c r="AL1772" s="8"/>
      <c r="AM1772" s="8"/>
      <c r="AN1772" s="107" t="s">
        <v>126</v>
      </c>
      <c r="AO1772" s="103" t="s">
        <v>129</v>
      </c>
      <c r="AP1772" s="8"/>
      <c r="AQ1772" s="8"/>
      <c r="AR1772" s="5"/>
      <c r="AS1772" s="1"/>
      <c r="AT1772" s="8"/>
      <c r="AU1772" s="1"/>
      <c r="AV1772" s="1"/>
      <c r="AW1772" s="3"/>
      <c r="AX1772" s="3"/>
      <c r="AY1772" s="4"/>
      <c r="AZ1772" s="4"/>
      <c r="BA1772" s="4"/>
      <c r="BB1772" s="1"/>
      <c r="BC1772" s="1"/>
      <c r="BD1772" s="1"/>
      <c r="BE1772" s="1"/>
      <c r="BF1772" s="1"/>
      <c r="BG1772" s="1"/>
      <c r="BH1772" s="1"/>
      <c r="BI1772" s="1"/>
    </row>
    <row r="1773" spans="1:61" ht="18.75" x14ac:dyDescent="0.2">
      <c r="A1773" s="78">
        <f t="shared" si="953"/>
        <v>43664</v>
      </c>
      <c r="B1773" s="2">
        <f t="shared" si="938"/>
        <v>249057.00788499918</v>
      </c>
      <c r="C1773" s="3">
        <f t="shared" si="954"/>
        <v>33622696.064474888</v>
      </c>
      <c r="D1773" s="2">
        <f t="shared" si="955"/>
        <v>188921.44229331001</v>
      </c>
      <c r="E1773" s="2">
        <f t="shared" si="956"/>
        <v>9076.8171694499997</v>
      </c>
      <c r="F1773" s="33">
        <f t="shared" si="939"/>
        <v>179844.62512386002</v>
      </c>
      <c r="G1773" s="39">
        <f t="shared" si="957"/>
        <v>5213.75</v>
      </c>
      <c r="H1773" s="38">
        <f>IF(AND(N1773=1,N1772&gt;1),VLOOKUP(A1772,[1]Plan1!$CW$105:$CY$215,3),H1772)</f>
        <v>5214.2700000000004</v>
      </c>
      <c r="I1773" s="127">
        <f t="shared" si="940"/>
        <v>43596</v>
      </c>
      <c r="J1773" s="127">
        <f t="shared" si="958"/>
        <v>43627</v>
      </c>
      <c r="K1773" s="34">
        <f t="shared" si="941"/>
        <v>9.9736274274730974E-5</v>
      </c>
      <c r="L1773" s="212">
        <f t="shared" si="959"/>
        <v>43689</v>
      </c>
      <c r="M1773" s="1">
        <f t="shared" si="960"/>
        <v>23</v>
      </c>
      <c r="N1773" s="1">
        <f t="shared" si="942"/>
        <v>6</v>
      </c>
      <c r="O1773" s="2">
        <f t="shared" si="943"/>
        <v>1.00002601</v>
      </c>
      <c r="P1773" s="35">
        <f t="shared" si="968"/>
        <v>1.0013001699999999</v>
      </c>
      <c r="Q1773" s="35">
        <f t="shared" si="961"/>
        <v>1.3170278123563481</v>
      </c>
      <c r="R1773" s="2">
        <f t="shared" si="967"/>
        <v>1.31706206</v>
      </c>
      <c r="S1773" s="2">
        <f t="shared" si="962"/>
        <v>1.2981278000000001</v>
      </c>
      <c r="T1773" s="2">
        <f t="shared" si="944"/>
        <v>245244.17625704</v>
      </c>
      <c r="U1773" s="2">
        <f t="shared" si="945"/>
        <v>2706.0515337303559</v>
      </c>
      <c r="V1773" s="2">
        <f t="shared" si="946"/>
        <v>57021.907321698818</v>
      </c>
      <c r="W1773" s="2">
        <f t="shared" si="947"/>
        <v>248649.40114873918</v>
      </c>
      <c r="X1773" s="36">
        <f t="shared" si="948"/>
        <v>0</v>
      </c>
      <c r="Y1773" s="2">
        <f t="shared" si="949"/>
        <v>0</v>
      </c>
      <c r="Z1773" s="37">
        <f t="shared" si="950"/>
        <v>0</v>
      </c>
      <c r="AA1773" s="2">
        <f t="shared" si="963"/>
        <v>0</v>
      </c>
      <c r="AB1773" s="4">
        <f t="shared" si="964"/>
        <v>7.1215000000000001E-2</v>
      </c>
      <c r="AC1773" s="36">
        <f t="shared" si="951"/>
        <v>6</v>
      </c>
      <c r="AD1773" s="36">
        <v>252</v>
      </c>
      <c r="AE1773" s="35">
        <f t="shared" si="966"/>
        <v>1.001639283</v>
      </c>
      <c r="AF1773" s="2">
        <f t="shared" si="937"/>
        <v>402.02460897999998</v>
      </c>
      <c r="AG1773" s="2">
        <f t="shared" si="952"/>
        <v>407.60673625999999</v>
      </c>
      <c r="AH1773" s="3">
        <f t="shared" si="965"/>
        <v>0</v>
      </c>
      <c r="AI1773" s="3"/>
      <c r="AJ1773" s="3"/>
      <c r="AK1773" s="3"/>
      <c r="AL1773" s="8"/>
      <c r="AM1773" s="8"/>
      <c r="AN1773" s="107" t="s">
        <v>97</v>
      </c>
      <c r="AO1773" s="108">
        <v>3948.7104832800001</v>
      </c>
      <c r="AP1773" s="8"/>
      <c r="AQ1773" s="8"/>
      <c r="AR1773" s="5"/>
      <c r="AS1773" s="1"/>
      <c r="AT1773" s="8"/>
      <c r="AU1773" s="1"/>
      <c r="AV1773" s="1"/>
      <c r="AW1773" s="3"/>
      <c r="AX1773" s="3"/>
      <c r="AY1773" s="4"/>
      <c r="AZ1773" s="4"/>
      <c r="BA1773" s="4"/>
      <c r="BB1773" s="1"/>
      <c r="BC1773" s="1"/>
      <c r="BD1773" s="1"/>
      <c r="BE1773" s="1"/>
      <c r="BF1773" s="1"/>
      <c r="BG1773" s="1"/>
      <c r="BH1773" s="1"/>
      <c r="BI1773" s="1"/>
    </row>
    <row r="1774" spans="1:61" ht="18.75" x14ac:dyDescent="0.2">
      <c r="A1774" s="78">
        <f t="shared" si="953"/>
        <v>43665</v>
      </c>
      <c r="B1774" s="2">
        <f t="shared" si="938"/>
        <v>249126.03795890487</v>
      </c>
      <c r="C1774" s="3">
        <f t="shared" si="954"/>
        <v>33632015.124452159</v>
      </c>
      <c r="D1774" s="2">
        <f t="shared" si="955"/>
        <v>188921.44229331001</v>
      </c>
      <c r="E1774" s="2">
        <f t="shared" si="956"/>
        <v>9076.8171694499997</v>
      </c>
      <c r="F1774" s="33">
        <f t="shared" si="939"/>
        <v>179844.62512386002</v>
      </c>
      <c r="G1774" s="39">
        <f t="shared" si="957"/>
        <v>5213.75</v>
      </c>
      <c r="H1774" s="38">
        <f>IF(AND(N1774=1,N1773&gt;1),VLOOKUP(A1773,[1]Plan1!$CW$105:$CY$215,3),H1773)</f>
        <v>5214.2700000000004</v>
      </c>
      <c r="I1774" s="127">
        <f t="shared" si="940"/>
        <v>43596</v>
      </c>
      <c r="J1774" s="127">
        <f t="shared" si="958"/>
        <v>43627</v>
      </c>
      <c r="K1774" s="34">
        <f t="shared" si="941"/>
        <v>9.9736274274730974E-5</v>
      </c>
      <c r="L1774" s="212">
        <f t="shared" si="959"/>
        <v>43689</v>
      </c>
      <c r="M1774" s="1">
        <f t="shared" si="960"/>
        <v>23</v>
      </c>
      <c r="N1774" s="1">
        <f t="shared" si="942"/>
        <v>7</v>
      </c>
      <c r="O1774" s="2">
        <f t="shared" si="943"/>
        <v>1.0000303500000001</v>
      </c>
      <c r="P1774" s="35">
        <f t="shared" si="968"/>
        <v>1.0013001699999999</v>
      </c>
      <c r="Q1774" s="35">
        <f t="shared" si="961"/>
        <v>1.3170278123563481</v>
      </c>
      <c r="R1774" s="2">
        <f t="shared" si="967"/>
        <v>1.3170677799999999</v>
      </c>
      <c r="S1774" s="2">
        <f t="shared" si="962"/>
        <v>1.2981278000000001</v>
      </c>
      <c r="T1774" s="2">
        <f t="shared" si="944"/>
        <v>245244.17625704</v>
      </c>
      <c r="U1774" s="2">
        <f t="shared" si="945"/>
        <v>2706.0515337303559</v>
      </c>
      <c r="V1774" s="2">
        <f t="shared" si="946"/>
        <v>57022.936032954509</v>
      </c>
      <c r="W1774" s="2">
        <f t="shared" si="947"/>
        <v>248650.42985999488</v>
      </c>
      <c r="X1774" s="36">
        <f t="shared" si="948"/>
        <v>0</v>
      </c>
      <c r="Y1774" s="2">
        <f t="shared" si="949"/>
        <v>0</v>
      </c>
      <c r="Z1774" s="37">
        <f t="shared" si="950"/>
        <v>0</v>
      </c>
      <c r="AA1774" s="2">
        <f t="shared" si="963"/>
        <v>0</v>
      </c>
      <c r="AB1774" s="4">
        <f t="shared" si="964"/>
        <v>7.1215000000000001E-2</v>
      </c>
      <c r="AC1774" s="36">
        <f t="shared" si="951"/>
        <v>7</v>
      </c>
      <c r="AD1774" s="36">
        <v>252</v>
      </c>
      <c r="AE1774" s="35">
        <f t="shared" si="966"/>
        <v>1.001912758</v>
      </c>
      <c r="AF1774" s="2">
        <f t="shared" si="937"/>
        <v>469.09276008000001</v>
      </c>
      <c r="AG1774" s="2">
        <f t="shared" si="952"/>
        <v>475.60809891000002</v>
      </c>
      <c r="AH1774" s="3">
        <f t="shared" si="965"/>
        <v>0</v>
      </c>
      <c r="AI1774" s="3"/>
      <c r="AJ1774" s="3"/>
      <c r="AK1774" s="3"/>
      <c r="AL1774" s="8"/>
      <c r="AM1774" s="8"/>
      <c r="AN1774" s="107" t="s">
        <v>13</v>
      </c>
      <c r="AO1774" s="108">
        <v>430.99902291000001</v>
      </c>
      <c r="AP1774" s="8"/>
      <c r="AQ1774" s="8"/>
      <c r="AR1774" s="5"/>
      <c r="AS1774" s="1"/>
      <c r="AT1774" s="8"/>
      <c r="AU1774" s="1"/>
      <c r="AV1774" s="1"/>
      <c r="AW1774" s="3"/>
      <c r="AX1774" s="3"/>
      <c r="AY1774" s="4"/>
      <c r="AZ1774" s="4"/>
      <c r="BA1774" s="4"/>
      <c r="BB1774" s="1"/>
      <c r="BC1774" s="1"/>
      <c r="BD1774" s="1"/>
      <c r="BE1774" s="1"/>
      <c r="BF1774" s="1"/>
      <c r="BG1774" s="1"/>
      <c r="BH1774" s="1"/>
      <c r="BI1774" s="1"/>
    </row>
    <row r="1775" spans="1:61" x14ac:dyDescent="0.2">
      <c r="A1775" s="78">
        <f t="shared" si="953"/>
        <v>43666</v>
      </c>
      <c r="B1775" s="2">
        <f t="shared" si="938"/>
        <v>249195.08363957808</v>
      </c>
      <c r="C1775" s="3">
        <f t="shared" si="954"/>
        <v>33641336.291343041</v>
      </c>
      <c r="D1775" s="2">
        <f t="shared" si="955"/>
        <v>188921.44229331001</v>
      </c>
      <c r="E1775" s="2">
        <f t="shared" si="956"/>
        <v>9076.8171694499997</v>
      </c>
      <c r="F1775" s="33">
        <f t="shared" si="939"/>
        <v>179844.62512386002</v>
      </c>
      <c r="G1775" s="39">
        <f t="shared" si="957"/>
        <v>5213.75</v>
      </c>
      <c r="H1775" s="38">
        <f>IF(AND(N1775=1,N1774&gt;1),VLOOKUP(A1774,[1]Plan1!$CW$105:$CY$215,3),H1774)</f>
        <v>5214.2700000000004</v>
      </c>
      <c r="I1775" s="127">
        <f t="shared" si="940"/>
        <v>43596</v>
      </c>
      <c r="J1775" s="127">
        <f t="shared" si="958"/>
        <v>43627</v>
      </c>
      <c r="K1775" s="34">
        <f t="shared" si="941"/>
        <v>9.9736274274730974E-5</v>
      </c>
      <c r="L1775" s="212">
        <f t="shared" si="959"/>
        <v>43689</v>
      </c>
      <c r="M1775" s="1">
        <f t="shared" si="960"/>
        <v>23</v>
      </c>
      <c r="N1775" s="1">
        <f t="shared" si="942"/>
        <v>8</v>
      </c>
      <c r="O1775" s="2">
        <f t="shared" si="943"/>
        <v>1.00003468</v>
      </c>
      <c r="P1775" s="35">
        <f t="shared" si="968"/>
        <v>1.0013001699999999</v>
      </c>
      <c r="Q1775" s="35">
        <f t="shared" si="961"/>
        <v>1.3170278123563481</v>
      </c>
      <c r="R1775" s="2">
        <f t="shared" si="967"/>
        <v>1.3170734799999999</v>
      </c>
      <c r="S1775" s="2">
        <f t="shared" si="962"/>
        <v>1.2981278000000001</v>
      </c>
      <c r="T1775" s="2">
        <f t="shared" si="944"/>
        <v>245244.17625704</v>
      </c>
      <c r="U1775" s="2">
        <f t="shared" si="945"/>
        <v>2706.0515337303559</v>
      </c>
      <c r="V1775" s="2">
        <f t="shared" si="946"/>
        <v>57023.961147317714</v>
      </c>
      <c r="W1775" s="2">
        <f t="shared" si="947"/>
        <v>248651.45497435809</v>
      </c>
      <c r="X1775" s="36">
        <f t="shared" si="948"/>
        <v>0</v>
      </c>
      <c r="Y1775" s="2">
        <f t="shared" si="949"/>
        <v>0</v>
      </c>
      <c r="Z1775" s="37">
        <f t="shared" si="950"/>
        <v>0</v>
      </c>
      <c r="AA1775" s="2">
        <f t="shared" si="963"/>
        <v>0</v>
      </c>
      <c r="AB1775" s="4">
        <f t="shared" si="964"/>
        <v>7.1215000000000001E-2</v>
      </c>
      <c r="AC1775" s="36">
        <f t="shared" si="951"/>
        <v>8</v>
      </c>
      <c r="AD1775" s="36">
        <v>252</v>
      </c>
      <c r="AE1775" s="35">
        <f t="shared" si="966"/>
        <v>1.002186308</v>
      </c>
      <c r="AF1775" s="2">
        <f t="shared" si="937"/>
        <v>536.17930449999994</v>
      </c>
      <c r="AG1775" s="2">
        <f t="shared" si="952"/>
        <v>543.62866522000002</v>
      </c>
      <c r="AH1775" s="3">
        <f t="shared" si="965"/>
        <v>0</v>
      </c>
      <c r="AI1775" s="3"/>
      <c r="AJ1775" s="3"/>
      <c r="AK1775" s="3"/>
      <c r="AL1775" s="8"/>
      <c r="AM1775" s="8"/>
      <c r="AP1775" s="8"/>
      <c r="AQ1775" s="8"/>
      <c r="AR1775" s="5"/>
      <c r="AS1775" s="1"/>
      <c r="AT1775" s="8"/>
      <c r="AU1775" s="1"/>
      <c r="AV1775" s="1"/>
      <c r="AW1775" s="3"/>
      <c r="AX1775" s="3"/>
      <c r="AY1775" s="4"/>
      <c r="AZ1775" s="4"/>
      <c r="BA1775" s="4"/>
      <c r="BB1775" s="1"/>
      <c r="BC1775" s="1"/>
      <c r="BD1775" s="1"/>
      <c r="BE1775" s="1"/>
      <c r="BF1775" s="1"/>
      <c r="BG1775" s="1"/>
      <c r="BH1775" s="1"/>
      <c r="BI1775" s="1"/>
    </row>
    <row r="1776" spans="1:61" x14ac:dyDescent="0.2">
      <c r="A1776" s="78">
        <f t="shared" si="953"/>
        <v>43667</v>
      </c>
      <c r="B1776" s="2">
        <f t="shared" si="938"/>
        <v>249195.08363957808</v>
      </c>
      <c r="C1776" s="3">
        <f t="shared" si="954"/>
        <v>33641336.291343041</v>
      </c>
      <c r="D1776" s="2">
        <f t="shared" si="955"/>
        <v>188921.44229331001</v>
      </c>
      <c r="E1776" s="2">
        <f t="shared" si="956"/>
        <v>9076.8171694499997</v>
      </c>
      <c r="F1776" s="33">
        <f t="shared" si="939"/>
        <v>179844.62512386002</v>
      </c>
      <c r="G1776" s="39">
        <f t="shared" si="957"/>
        <v>5213.75</v>
      </c>
      <c r="H1776" s="38">
        <f>IF(AND(N1776=1,N1775&gt;1),VLOOKUP(A1775,[1]Plan1!$CW$105:$CY$215,3),H1775)</f>
        <v>5214.2700000000004</v>
      </c>
      <c r="I1776" s="127">
        <f t="shared" si="940"/>
        <v>43596</v>
      </c>
      <c r="J1776" s="127">
        <f t="shared" si="958"/>
        <v>43627</v>
      </c>
      <c r="K1776" s="34">
        <f t="shared" si="941"/>
        <v>9.9736274274730974E-5</v>
      </c>
      <c r="L1776" s="212">
        <f t="shared" si="959"/>
        <v>43689</v>
      </c>
      <c r="M1776" s="1">
        <f t="shared" si="960"/>
        <v>23</v>
      </c>
      <c r="N1776" s="1">
        <f t="shared" si="942"/>
        <v>8</v>
      </c>
      <c r="O1776" s="2">
        <f t="shared" si="943"/>
        <v>1.00003468</v>
      </c>
      <c r="P1776" s="35">
        <f t="shared" si="968"/>
        <v>1.0013001699999999</v>
      </c>
      <c r="Q1776" s="35">
        <f t="shared" si="961"/>
        <v>1.3170278123563481</v>
      </c>
      <c r="R1776" s="2">
        <f t="shared" si="967"/>
        <v>1.3170734799999999</v>
      </c>
      <c r="S1776" s="2">
        <f t="shared" si="962"/>
        <v>1.2981278000000001</v>
      </c>
      <c r="T1776" s="2">
        <f t="shared" si="944"/>
        <v>245244.17625704</v>
      </c>
      <c r="U1776" s="2">
        <f t="shared" si="945"/>
        <v>2706.0515337303559</v>
      </c>
      <c r="V1776" s="2">
        <f t="shared" si="946"/>
        <v>57023.961147317714</v>
      </c>
      <c r="W1776" s="2">
        <f t="shared" si="947"/>
        <v>248651.45497435809</v>
      </c>
      <c r="X1776" s="36">
        <f t="shared" si="948"/>
        <v>0</v>
      </c>
      <c r="Y1776" s="2">
        <f t="shared" si="949"/>
        <v>0</v>
      </c>
      <c r="Z1776" s="37">
        <f t="shared" si="950"/>
        <v>0</v>
      </c>
      <c r="AA1776" s="2">
        <f t="shared" si="963"/>
        <v>0</v>
      </c>
      <c r="AB1776" s="4">
        <f t="shared" si="964"/>
        <v>7.1215000000000001E-2</v>
      </c>
      <c r="AC1776" s="36">
        <f t="shared" si="951"/>
        <v>8</v>
      </c>
      <c r="AD1776" s="36">
        <v>252</v>
      </c>
      <c r="AE1776" s="35">
        <f t="shared" si="966"/>
        <v>1.002186308</v>
      </c>
      <c r="AF1776" s="2">
        <f t="shared" si="937"/>
        <v>536.17930449999994</v>
      </c>
      <c r="AG1776" s="2">
        <f t="shared" si="952"/>
        <v>543.62866522000002</v>
      </c>
      <c r="AH1776" s="3">
        <f t="shared" si="965"/>
        <v>0</v>
      </c>
      <c r="AI1776" s="3"/>
      <c r="AJ1776" s="3"/>
      <c r="AK1776" s="3"/>
      <c r="AL1776" s="8"/>
      <c r="AM1776" s="8"/>
      <c r="AP1776" s="8"/>
      <c r="AQ1776" s="8"/>
      <c r="AR1776" s="5"/>
      <c r="AS1776" s="1"/>
      <c r="AT1776" s="8"/>
      <c r="AU1776" s="1"/>
      <c r="AV1776" s="1"/>
      <c r="AW1776" s="3"/>
      <c r="AX1776" s="3"/>
      <c r="AY1776" s="4"/>
      <c r="AZ1776" s="4"/>
      <c r="BA1776" s="4"/>
      <c r="BB1776" s="1"/>
      <c r="BC1776" s="1"/>
      <c r="BD1776" s="1"/>
      <c r="BE1776" s="1"/>
      <c r="BF1776" s="1"/>
      <c r="BG1776" s="1"/>
      <c r="BH1776" s="1"/>
      <c r="BI1776" s="1"/>
    </row>
    <row r="1777" spans="1:61" x14ac:dyDescent="0.2">
      <c r="A1777" s="78">
        <f t="shared" si="953"/>
        <v>43668</v>
      </c>
      <c r="B1777" s="2">
        <f t="shared" si="938"/>
        <v>249195.08363957808</v>
      </c>
      <c r="C1777" s="3">
        <f t="shared" si="954"/>
        <v>33641336.291343041</v>
      </c>
      <c r="D1777" s="2">
        <f t="shared" si="955"/>
        <v>188921.44229331001</v>
      </c>
      <c r="E1777" s="2">
        <f t="shared" si="956"/>
        <v>9076.8171694499997</v>
      </c>
      <c r="F1777" s="33">
        <f t="shared" si="939"/>
        <v>179844.62512386002</v>
      </c>
      <c r="G1777" s="39">
        <f t="shared" si="957"/>
        <v>5213.75</v>
      </c>
      <c r="H1777" s="38">
        <f>IF(AND(N1777=1,N1776&gt;1),VLOOKUP(A1776,[1]Plan1!$CW$105:$CY$215,3),H1776)</f>
        <v>5214.2700000000004</v>
      </c>
      <c r="I1777" s="127">
        <f t="shared" si="940"/>
        <v>43596</v>
      </c>
      <c r="J1777" s="127">
        <f t="shared" si="958"/>
        <v>43627</v>
      </c>
      <c r="K1777" s="34">
        <f t="shared" si="941"/>
        <v>9.9736274274730974E-5</v>
      </c>
      <c r="L1777" s="212">
        <f t="shared" si="959"/>
        <v>43689</v>
      </c>
      <c r="M1777" s="1">
        <f t="shared" si="960"/>
        <v>23</v>
      </c>
      <c r="N1777" s="1">
        <f t="shared" si="942"/>
        <v>8</v>
      </c>
      <c r="O1777" s="2">
        <f t="shared" si="943"/>
        <v>1.00003468</v>
      </c>
      <c r="P1777" s="35">
        <f t="shared" si="968"/>
        <v>1.0013001699999999</v>
      </c>
      <c r="Q1777" s="35">
        <f t="shared" si="961"/>
        <v>1.3170278123563481</v>
      </c>
      <c r="R1777" s="2">
        <f t="shared" si="967"/>
        <v>1.3170734799999999</v>
      </c>
      <c r="S1777" s="2">
        <f t="shared" si="962"/>
        <v>1.2981278000000001</v>
      </c>
      <c r="T1777" s="2">
        <f t="shared" si="944"/>
        <v>245244.17625704</v>
      </c>
      <c r="U1777" s="2">
        <f t="shared" si="945"/>
        <v>2706.0515337303559</v>
      </c>
      <c r="V1777" s="2">
        <f t="shared" si="946"/>
        <v>57023.961147317714</v>
      </c>
      <c r="W1777" s="2">
        <f t="shared" si="947"/>
        <v>248651.45497435809</v>
      </c>
      <c r="X1777" s="36">
        <f t="shared" si="948"/>
        <v>0</v>
      </c>
      <c r="Y1777" s="2">
        <f t="shared" si="949"/>
        <v>0</v>
      </c>
      <c r="Z1777" s="37">
        <f t="shared" si="950"/>
        <v>0</v>
      </c>
      <c r="AA1777" s="2">
        <f t="shared" si="963"/>
        <v>0</v>
      </c>
      <c r="AB1777" s="4">
        <f t="shared" si="964"/>
        <v>7.1215000000000001E-2</v>
      </c>
      <c r="AC1777" s="36">
        <f t="shared" si="951"/>
        <v>8</v>
      </c>
      <c r="AD1777" s="36">
        <v>252</v>
      </c>
      <c r="AE1777" s="35">
        <f t="shared" si="966"/>
        <v>1.002186308</v>
      </c>
      <c r="AF1777" s="2">
        <f t="shared" si="937"/>
        <v>536.17930449999994</v>
      </c>
      <c r="AG1777" s="2">
        <f t="shared" si="952"/>
        <v>543.62866522000002</v>
      </c>
      <c r="AH1777" s="3">
        <f t="shared" si="965"/>
        <v>0</v>
      </c>
      <c r="AI1777" s="3"/>
      <c r="AJ1777" s="3"/>
      <c r="AK1777" s="3"/>
      <c r="AL1777" s="8"/>
      <c r="AM1777" s="8"/>
      <c r="AP1777" s="8"/>
      <c r="AQ1777" s="8"/>
      <c r="AR1777" s="5"/>
      <c r="AS1777" s="1"/>
      <c r="AT1777" s="8"/>
      <c r="AU1777" s="1"/>
      <c r="AV1777" s="1"/>
      <c r="AW1777" s="3"/>
      <c r="AX1777" s="3"/>
      <c r="AY1777" s="4"/>
      <c r="AZ1777" s="4"/>
      <c r="BA1777" s="4"/>
      <c r="BB1777" s="1"/>
      <c r="BC1777" s="1"/>
      <c r="BD1777" s="1"/>
      <c r="BE1777" s="1"/>
      <c r="BF1777" s="1"/>
      <c r="BG1777" s="1"/>
      <c r="BH1777" s="1"/>
      <c r="BI1777" s="1"/>
    </row>
    <row r="1778" spans="1:61" x14ac:dyDescent="0.2">
      <c r="A1778" s="78">
        <f t="shared" si="953"/>
        <v>43669</v>
      </c>
      <c r="B1778" s="2">
        <f t="shared" si="938"/>
        <v>249264.15188710383</v>
      </c>
      <c r="C1778" s="3">
        <f t="shared" si="954"/>
        <v>33650660.504759014</v>
      </c>
      <c r="D1778" s="2">
        <f t="shared" si="955"/>
        <v>188921.44229331001</v>
      </c>
      <c r="E1778" s="2">
        <f t="shared" si="956"/>
        <v>9076.8171694499997</v>
      </c>
      <c r="F1778" s="33">
        <f t="shared" si="939"/>
        <v>179844.62512386002</v>
      </c>
      <c r="G1778" s="39">
        <f t="shared" si="957"/>
        <v>5213.75</v>
      </c>
      <c r="H1778" s="38">
        <f>IF(AND(N1778=1,N1777&gt;1),VLOOKUP(A1777,[1]Plan1!$CW$105:$CY$215,3),H1777)</f>
        <v>5214.2700000000004</v>
      </c>
      <c r="I1778" s="127">
        <f t="shared" si="940"/>
        <v>43596</v>
      </c>
      <c r="J1778" s="127">
        <f t="shared" si="958"/>
        <v>43627</v>
      </c>
      <c r="K1778" s="34">
        <f t="shared" si="941"/>
        <v>9.9736274274730974E-5</v>
      </c>
      <c r="L1778" s="212">
        <f t="shared" si="959"/>
        <v>43689</v>
      </c>
      <c r="M1778" s="1">
        <f t="shared" si="960"/>
        <v>23</v>
      </c>
      <c r="N1778" s="1">
        <f t="shared" si="942"/>
        <v>9</v>
      </c>
      <c r="O1778" s="2">
        <f t="shared" si="943"/>
        <v>1.00003902</v>
      </c>
      <c r="P1778" s="35">
        <f t="shared" si="968"/>
        <v>1.0013001699999999</v>
      </c>
      <c r="Q1778" s="35">
        <f t="shared" si="961"/>
        <v>1.3170278123563481</v>
      </c>
      <c r="R1778" s="2">
        <f t="shared" si="967"/>
        <v>1.3170792</v>
      </c>
      <c r="S1778" s="2">
        <f t="shared" si="962"/>
        <v>1.2981278000000001</v>
      </c>
      <c r="T1778" s="2">
        <f t="shared" si="944"/>
        <v>245244.17625704</v>
      </c>
      <c r="U1778" s="2">
        <f t="shared" si="945"/>
        <v>2706.0515337303559</v>
      </c>
      <c r="V1778" s="2">
        <f t="shared" si="946"/>
        <v>57024.989858573441</v>
      </c>
      <c r="W1778" s="2">
        <f t="shared" si="947"/>
        <v>248652.48368561381</v>
      </c>
      <c r="X1778" s="36">
        <f t="shared" si="948"/>
        <v>0</v>
      </c>
      <c r="Y1778" s="2">
        <f t="shared" si="949"/>
        <v>0</v>
      </c>
      <c r="Z1778" s="37">
        <f t="shared" si="950"/>
        <v>0</v>
      </c>
      <c r="AA1778" s="2">
        <f t="shared" si="963"/>
        <v>0</v>
      </c>
      <c r="AB1778" s="4">
        <f t="shared" si="964"/>
        <v>7.1215000000000001E-2</v>
      </c>
      <c r="AC1778" s="36">
        <f t="shared" si="951"/>
        <v>9</v>
      </c>
      <c r="AD1778" s="36">
        <v>252</v>
      </c>
      <c r="AE1778" s="35">
        <f t="shared" si="966"/>
        <v>1.0024599320000001</v>
      </c>
      <c r="AF1778" s="2">
        <f t="shared" si="937"/>
        <v>603.28399697999998</v>
      </c>
      <c r="AG1778" s="2">
        <f t="shared" si="952"/>
        <v>611.66820149</v>
      </c>
      <c r="AH1778" s="3">
        <f t="shared" si="965"/>
        <v>0</v>
      </c>
      <c r="AI1778" s="3"/>
      <c r="AJ1778" s="3"/>
      <c r="AK1778" s="3"/>
      <c r="AL1778" s="8"/>
      <c r="AM1778" s="8"/>
      <c r="AP1778" s="8"/>
      <c r="AQ1778" s="8"/>
      <c r="AR1778" s="5"/>
      <c r="AS1778" s="1"/>
      <c r="AT1778" s="8"/>
      <c r="AU1778" s="1"/>
      <c r="AV1778" s="1"/>
      <c r="AW1778" s="3"/>
      <c r="AX1778" s="3"/>
      <c r="AY1778" s="4"/>
      <c r="AZ1778" s="4"/>
      <c r="BA1778" s="4"/>
      <c r="BB1778" s="1"/>
      <c r="BC1778" s="1"/>
      <c r="BD1778" s="1"/>
      <c r="BE1778" s="1"/>
      <c r="BF1778" s="1"/>
      <c r="BG1778" s="1"/>
      <c r="BH1778" s="1"/>
      <c r="BI1778" s="1"/>
    </row>
    <row r="1779" spans="1:61" x14ac:dyDescent="0.2">
      <c r="A1779" s="78">
        <f t="shared" si="953"/>
        <v>43670</v>
      </c>
      <c r="B1779" s="2">
        <f t="shared" si="938"/>
        <v>249333.23754325326</v>
      </c>
      <c r="C1779" s="3">
        <f t="shared" si="954"/>
        <v>33659987.068339191</v>
      </c>
      <c r="D1779" s="2">
        <f t="shared" si="955"/>
        <v>188921.44229331001</v>
      </c>
      <c r="E1779" s="2">
        <f t="shared" si="956"/>
        <v>9076.8171694499997</v>
      </c>
      <c r="F1779" s="33">
        <f t="shared" si="939"/>
        <v>179844.62512386002</v>
      </c>
      <c r="G1779" s="39">
        <f t="shared" si="957"/>
        <v>5213.75</v>
      </c>
      <c r="H1779" s="38">
        <f>IF(AND(N1779=1,N1778&gt;1),VLOOKUP(A1778,[1]Plan1!$CW$105:$CY$215,3),H1778)</f>
        <v>5214.2700000000004</v>
      </c>
      <c r="I1779" s="127">
        <f t="shared" si="940"/>
        <v>43596</v>
      </c>
      <c r="J1779" s="127">
        <f t="shared" si="958"/>
        <v>43627</v>
      </c>
      <c r="K1779" s="34">
        <f t="shared" si="941"/>
        <v>9.9736274274730974E-5</v>
      </c>
      <c r="L1779" s="212">
        <f t="shared" si="959"/>
        <v>43689</v>
      </c>
      <c r="M1779" s="1">
        <f t="shared" si="960"/>
        <v>23</v>
      </c>
      <c r="N1779" s="1">
        <f t="shared" si="942"/>
        <v>10</v>
      </c>
      <c r="O1779" s="2">
        <f t="shared" si="943"/>
        <v>1.00004336</v>
      </c>
      <c r="P1779" s="35">
        <f t="shared" si="968"/>
        <v>1.0013001699999999</v>
      </c>
      <c r="Q1779" s="35">
        <f t="shared" si="961"/>
        <v>1.3170278123563481</v>
      </c>
      <c r="R1779" s="2">
        <f t="shared" si="967"/>
        <v>1.3170849099999999</v>
      </c>
      <c r="S1779" s="2">
        <f t="shared" si="962"/>
        <v>1.2981278000000001</v>
      </c>
      <c r="T1779" s="2">
        <f t="shared" si="944"/>
        <v>245244.17625704</v>
      </c>
      <c r="U1779" s="2">
        <f t="shared" si="945"/>
        <v>2706.0515337303559</v>
      </c>
      <c r="V1779" s="2">
        <f t="shared" si="946"/>
        <v>57026.016771382885</v>
      </c>
      <c r="W1779" s="2">
        <f t="shared" si="947"/>
        <v>248653.51059842325</v>
      </c>
      <c r="X1779" s="36">
        <f t="shared" si="948"/>
        <v>0</v>
      </c>
      <c r="Y1779" s="2">
        <f t="shared" si="949"/>
        <v>0</v>
      </c>
      <c r="Z1779" s="37">
        <f t="shared" si="950"/>
        <v>0</v>
      </c>
      <c r="AA1779" s="2">
        <f t="shared" si="963"/>
        <v>0</v>
      </c>
      <c r="AB1779" s="4">
        <f t="shared" si="964"/>
        <v>7.1215000000000001E-2</v>
      </c>
      <c r="AC1779" s="36">
        <f t="shared" si="951"/>
        <v>10</v>
      </c>
      <c r="AD1779" s="36">
        <v>252</v>
      </c>
      <c r="AE1779" s="35">
        <f t="shared" si="966"/>
        <v>1.0027336309999999</v>
      </c>
      <c r="AF1779" s="2">
        <f t="shared" si="937"/>
        <v>670.40708278</v>
      </c>
      <c r="AG1779" s="2">
        <f t="shared" si="952"/>
        <v>679.72694482999998</v>
      </c>
      <c r="AH1779" s="3">
        <f t="shared" si="965"/>
        <v>0</v>
      </c>
      <c r="AI1779" s="3"/>
      <c r="AJ1779" s="3"/>
      <c r="AK1779" s="3"/>
      <c r="AL1779" s="8"/>
      <c r="AM1779" s="8"/>
      <c r="AP1779" s="8"/>
      <c r="AQ1779" s="8"/>
      <c r="AR1779" s="5"/>
      <c r="AS1779" s="1"/>
      <c r="AT1779" s="8"/>
      <c r="AU1779" s="1"/>
      <c r="AV1779" s="1"/>
      <c r="AW1779" s="3"/>
      <c r="AX1779" s="3"/>
      <c r="AY1779" s="4"/>
      <c r="AZ1779" s="4"/>
      <c r="BA1779" s="4"/>
      <c r="BB1779" s="1"/>
      <c r="BC1779" s="1"/>
      <c r="BD1779" s="1"/>
      <c r="BE1779" s="1"/>
      <c r="BF1779" s="1"/>
      <c r="BG1779" s="1"/>
      <c r="BH1779" s="1"/>
      <c r="BI1779" s="1"/>
    </row>
    <row r="1780" spans="1:61" x14ac:dyDescent="0.2">
      <c r="A1780" s="78">
        <f t="shared" si="953"/>
        <v>43671</v>
      </c>
      <c r="B1780" s="2">
        <f t="shared" si="938"/>
        <v>249402.34241061273</v>
      </c>
      <c r="C1780" s="3">
        <f t="shared" si="954"/>
        <v>33669316.225432716</v>
      </c>
      <c r="D1780" s="2">
        <f t="shared" si="955"/>
        <v>188921.44229331001</v>
      </c>
      <c r="E1780" s="2">
        <f t="shared" si="956"/>
        <v>9076.8171694499997</v>
      </c>
      <c r="F1780" s="33">
        <f t="shared" si="939"/>
        <v>179844.62512386002</v>
      </c>
      <c r="G1780" s="39">
        <f t="shared" si="957"/>
        <v>5213.75</v>
      </c>
      <c r="H1780" s="38">
        <f>IF(AND(N1780=1,N1779&gt;1),VLOOKUP(A1779,[1]Plan1!$CW$105:$CY$215,3),H1779)</f>
        <v>5214.2700000000004</v>
      </c>
      <c r="I1780" s="127">
        <f t="shared" si="940"/>
        <v>43596</v>
      </c>
      <c r="J1780" s="127">
        <f t="shared" si="958"/>
        <v>43627</v>
      </c>
      <c r="K1780" s="34">
        <f t="shared" si="941"/>
        <v>9.9736274274730974E-5</v>
      </c>
      <c r="L1780" s="212">
        <f t="shared" si="959"/>
        <v>43689</v>
      </c>
      <c r="M1780" s="1">
        <f t="shared" si="960"/>
        <v>23</v>
      </c>
      <c r="N1780" s="1">
        <f t="shared" si="942"/>
        <v>11</v>
      </c>
      <c r="O1780" s="2">
        <f t="shared" si="943"/>
        <v>1.0000476899999999</v>
      </c>
      <c r="P1780" s="35">
        <f t="shared" si="968"/>
        <v>1.0013001699999999</v>
      </c>
      <c r="Q1780" s="35">
        <f t="shared" si="961"/>
        <v>1.3170278123563481</v>
      </c>
      <c r="R1780" s="2">
        <f t="shared" si="967"/>
        <v>1.3170906200000001</v>
      </c>
      <c r="S1780" s="2">
        <f t="shared" si="962"/>
        <v>1.2981278000000001</v>
      </c>
      <c r="T1780" s="2">
        <f t="shared" si="944"/>
        <v>245244.17625704</v>
      </c>
      <c r="U1780" s="2">
        <f t="shared" si="945"/>
        <v>2706.0515337303559</v>
      </c>
      <c r="V1780" s="2">
        <f t="shared" si="946"/>
        <v>57027.043684192373</v>
      </c>
      <c r="W1780" s="2">
        <f t="shared" si="947"/>
        <v>248654.53751123275</v>
      </c>
      <c r="X1780" s="36">
        <f t="shared" si="948"/>
        <v>0</v>
      </c>
      <c r="Y1780" s="2">
        <f t="shared" si="949"/>
        <v>0</v>
      </c>
      <c r="Z1780" s="37">
        <f t="shared" si="950"/>
        <v>0</v>
      </c>
      <c r="AA1780" s="2">
        <f t="shared" si="963"/>
        <v>0</v>
      </c>
      <c r="AB1780" s="4">
        <f t="shared" si="964"/>
        <v>7.1215000000000001E-2</v>
      </c>
      <c r="AC1780" s="36">
        <f t="shared" si="951"/>
        <v>11</v>
      </c>
      <c r="AD1780" s="36">
        <v>252</v>
      </c>
      <c r="AE1780" s="35">
        <f t="shared" si="966"/>
        <v>1.003007405</v>
      </c>
      <c r="AF1780" s="2">
        <f t="shared" si="937"/>
        <v>737.54856188999997</v>
      </c>
      <c r="AG1780" s="2">
        <f t="shared" si="952"/>
        <v>747.80489938000005</v>
      </c>
      <c r="AH1780" s="3">
        <f t="shared" si="965"/>
        <v>0</v>
      </c>
      <c r="AI1780" s="3"/>
      <c r="AJ1780" s="3"/>
      <c r="AK1780" s="3"/>
      <c r="AL1780" s="8"/>
      <c r="AM1780" s="8"/>
      <c r="AP1780" s="8"/>
      <c r="AQ1780" s="8"/>
      <c r="AR1780" s="5"/>
      <c r="AS1780" s="1"/>
      <c r="AT1780" s="8"/>
      <c r="AU1780" s="1"/>
      <c r="AV1780" s="1"/>
      <c r="AW1780" s="3"/>
      <c r="AX1780" s="3"/>
      <c r="AY1780" s="4"/>
      <c r="AZ1780" s="4"/>
      <c r="BA1780" s="4"/>
      <c r="BB1780" s="1"/>
      <c r="BC1780" s="1"/>
      <c r="BD1780" s="1"/>
      <c r="BE1780" s="1"/>
      <c r="BF1780" s="1"/>
      <c r="BG1780" s="1"/>
      <c r="BH1780" s="1"/>
      <c r="BI1780" s="1"/>
    </row>
    <row r="1781" spans="1:61" x14ac:dyDescent="0.2">
      <c r="A1781" s="78">
        <f t="shared" si="953"/>
        <v>43672</v>
      </c>
      <c r="B1781" s="2">
        <f t="shared" si="938"/>
        <v>249471.46624077219</v>
      </c>
      <c r="C1781" s="3">
        <f t="shared" si="954"/>
        <v>33678647.94250425</v>
      </c>
      <c r="D1781" s="2">
        <f t="shared" si="955"/>
        <v>188921.44229331001</v>
      </c>
      <c r="E1781" s="2">
        <f t="shared" si="956"/>
        <v>9076.8171694499997</v>
      </c>
      <c r="F1781" s="33">
        <f t="shared" si="939"/>
        <v>179844.62512386002</v>
      </c>
      <c r="G1781" s="39">
        <f t="shared" si="957"/>
        <v>5213.75</v>
      </c>
      <c r="H1781" s="38">
        <f>IF(AND(N1781=1,N1780&gt;1),VLOOKUP(A1780,[1]Plan1!$CW$105:$CY$215,3),H1780)</f>
        <v>5214.2700000000004</v>
      </c>
      <c r="I1781" s="127">
        <f t="shared" si="940"/>
        <v>43596</v>
      </c>
      <c r="J1781" s="127">
        <f t="shared" si="958"/>
        <v>43627</v>
      </c>
      <c r="K1781" s="34">
        <f t="shared" si="941"/>
        <v>9.9736274274730974E-5</v>
      </c>
      <c r="L1781" s="212">
        <f t="shared" si="959"/>
        <v>43689</v>
      </c>
      <c r="M1781" s="1">
        <f t="shared" si="960"/>
        <v>23</v>
      </c>
      <c r="N1781" s="1">
        <f t="shared" si="942"/>
        <v>12</v>
      </c>
      <c r="O1781" s="2">
        <f t="shared" si="943"/>
        <v>1.00005203</v>
      </c>
      <c r="P1781" s="35">
        <f t="shared" si="968"/>
        <v>1.0013001699999999</v>
      </c>
      <c r="Q1781" s="35">
        <f t="shared" si="961"/>
        <v>1.3170278123563481</v>
      </c>
      <c r="R1781" s="2">
        <f t="shared" si="967"/>
        <v>1.31709633</v>
      </c>
      <c r="S1781" s="2">
        <f t="shared" si="962"/>
        <v>1.2981278000000001</v>
      </c>
      <c r="T1781" s="2">
        <f t="shared" si="944"/>
        <v>245244.17625704</v>
      </c>
      <c r="U1781" s="2">
        <f t="shared" si="945"/>
        <v>2706.0515337303559</v>
      </c>
      <c r="V1781" s="2">
        <f t="shared" si="946"/>
        <v>57028.070597001817</v>
      </c>
      <c r="W1781" s="2">
        <f t="shared" si="947"/>
        <v>248655.56442404218</v>
      </c>
      <c r="X1781" s="36">
        <f t="shared" si="948"/>
        <v>0</v>
      </c>
      <c r="Y1781" s="2">
        <f t="shared" si="949"/>
        <v>0</v>
      </c>
      <c r="Z1781" s="37">
        <f t="shared" si="950"/>
        <v>0</v>
      </c>
      <c r="AA1781" s="2">
        <f t="shared" si="963"/>
        <v>0</v>
      </c>
      <c r="AB1781" s="4">
        <f t="shared" si="964"/>
        <v>7.1215000000000001E-2</v>
      </c>
      <c r="AC1781" s="36">
        <f t="shared" si="951"/>
        <v>12</v>
      </c>
      <c r="AD1781" s="36">
        <v>252</v>
      </c>
      <c r="AE1781" s="35">
        <f t="shared" si="966"/>
        <v>1.0032812529999999</v>
      </c>
      <c r="AF1781" s="2">
        <f t="shared" si="937"/>
        <v>804.70818907</v>
      </c>
      <c r="AG1781" s="2">
        <f t="shared" si="952"/>
        <v>815.90181672999995</v>
      </c>
      <c r="AH1781" s="3">
        <f t="shared" si="965"/>
        <v>0</v>
      </c>
      <c r="AI1781" s="3"/>
      <c r="AJ1781" s="3"/>
      <c r="AK1781" s="3"/>
      <c r="AL1781" s="8"/>
      <c r="AM1781" s="8"/>
      <c r="AP1781" s="8"/>
      <c r="AQ1781" s="8"/>
      <c r="AR1781" s="5"/>
      <c r="AS1781" s="1"/>
      <c r="AT1781" s="8"/>
      <c r="AU1781" s="1"/>
      <c r="AV1781" s="1"/>
      <c r="AW1781" s="3"/>
      <c r="AX1781" s="3"/>
      <c r="AY1781" s="4"/>
      <c r="AZ1781" s="4"/>
      <c r="BA1781" s="4"/>
      <c r="BB1781" s="1"/>
      <c r="BC1781" s="1"/>
      <c r="BD1781" s="1"/>
      <c r="BE1781" s="1"/>
      <c r="BF1781" s="1"/>
      <c r="BG1781" s="1"/>
      <c r="BH1781" s="1"/>
      <c r="BI1781" s="1"/>
    </row>
    <row r="1782" spans="1:61" x14ac:dyDescent="0.2">
      <c r="A1782" s="78">
        <f t="shared" si="953"/>
        <v>43673</v>
      </c>
      <c r="B1782" s="2">
        <f t="shared" si="938"/>
        <v>249540.61133610789</v>
      </c>
      <c r="C1782" s="3">
        <f t="shared" si="954"/>
        <v>33687982.530374564</v>
      </c>
      <c r="D1782" s="2">
        <f t="shared" si="955"/>
        <v>188921.44229331001</v>
      </c>
      <c r="E1782" s="2">
        <f t="shared" si="956"/>
        <v>9076.8171694499997</v>
      </c>
      <c r="F1782" s="33">
        <f t="shared" si="939"/>
        <v>179844.62512386002</v>
      </c>
      <c r="G1782" s="39">
        <f t="shared" si="957"/>
        <v>5213.75</v>
      </c>
      <c r="H1782" s="38">
        <f>IF(AND(N1782=1,N1781&gt;1),VLOOKUP(A1781,[1]Plan1!$CW$105:$CY$215,3),H1781)</f>
        <v>5214.2700000000004</v>
      </c>
      <c r="I1782" s="127">
        <f t="shared" si="940"/>
        <v>43596</v>
      </c>
      <c r="J1782" s="127">
        <f t="shared" si="958"/>
        <v>43627</v>
      </c>
      <c r="K1782" s="34">
        <f t="shared" si="941"/>
        <v>9.9736274274730974E-5</v>
      </c>
      <c r="L1782" s="212">
        <f t="shared" si="959"/>
        <v>43689</v>
      </c>
      <c r="M1782" s="1">
        <f t="shared" si="960"/>
        <v>23</v>
      </c>
      <c r="N1782" s="1">
        <f t="shared" si="942"/>
        <v>13</v>
      </c>
      <c r="O1782" s="2">
        <f t="shared" si="943"/>
        <v>1.00005637</v>
      </c>
      <c r="P1782" s="35">
        <f t="shared" si="968"/>
        <v>1.0013001699999999</v>
      </c>
      <c r="Q1782" s="35">
        <f t="shared" si="961"/>
        <v>1.3170278123563481</v>
      </c>
      <c r="R1782" s="2">
        <f t="shared" si="967"/>
        <v>1.3171020499999999</v>
      </c>
      <c r="S1782" s="2">
        <f t="shared" si="962"/>
        <v>1.2981278000000001</v>
      </c>
      <c r="T1782" s="2">
        <f t="shared" si="944"/>
        <v>245244.17625704</v>
      </c>
      <c r="U1782" s="2">
        <f t="shared" si="945"/>
        <v>2706.0515337303559</v>
      </c>
      <c r="V1782" s="2">
        <f t="shared" si="946"/>
        <v>57029.099308257501</v>
      </c>
      <c r="W1782" s="2">
        <f t="shared" si="947"/>
        <v>248656.59313529788</v>
      </c>
      <c r="X1782" s="36">
        <f t="shared" si="948"/>
        <v>0</v>
      </c>
      <c r="Y1782" s="2">
        <f t="shared" si="949"/>
        <v>0</v>
      </c>
      <c r="Z1782" s="37">
        <f t="shared" si="950"/>
        <v>0</v>
      </c>
      <c r="AA1782" s="2">
        <f t="shared" si="963"/>
        <v>0</v>
      </c>
      <c r="AB1782" s="4">
        <f t="shared" si="964"/>
        <v>7.1215000000000001E-2</v>
      </c>
      <c r="AC1782" s="36">
        <f t="shared" si="951"/>
        <v>13</v>
      </c>
      <c r="AD1782" s="36">
        <v>252</v>
      </c>
      <c r="AE1782" s="35">
        <f t="shared" si="966"/>
        <v>1.003555177</v>
      </c>
      <c r="AF1782" s="2">
        <f t="shared" si="937"/>
        <v>871.88645481000003</v>
      </c>
      <c r="AG1782" s="2">
        <f t="shared" si="952"/>
        <v>884.01820081000005</v>
      </c>
      <c r="AH1782" s="3">
        <f t="shared" si="965"/>
        <v>0</v>
      </c>
      <c r="AI1782" s="3"/>
      <c r="AJ1782" s="3"/>
      <c r="AK1782" s="3"/>
      <c r="AL1782" s="8"/>
      <c r="AM1782" s="8"/>
      <c r="AP1782" s="8"/>
      <c r="AQ1782" s="8"/>
      <c r="AR1782" s="5"/>
      <c r="AS1782" s="1"/>
      <c r="AT1782" s="8"/>
      <c r="AU1782" s="1"/>
      <c r="AV1782" s="1"/>
      <c r="AW1782" s="3"/>
      <c r="AX1782" s="3"/>
      <c r="AY1782" s="4"/>
      <c r="AZ1782" s="4"/>
      <c r="BA1782" s="4"/>
      <c r="BB1782" s="1"/>
      <c r="BC1782" s="1"/>
      <c r="BD1782" s="1"/>
      <c r="BE1782" s="1"/>
      <c r="BF1782" s="1"/>
      <c r="BG1782" s="1"/>
      <c r="BH1782" s="1"/>
      <c r="BI1782" s="1"/>
    </row>
    <row r="1783" spans="1:61" x14ac:dyDescent="0.2">
      <c r="A1783" s="78">
        <f t="shared" si="953"/>
        <v>43674</v>
      </c>
      <c r="B1783" s="2">
        <f t="shared" si="938"/>
        <v>249540.61133610789</v>
      </c>
      <c r="C1783" s="3">
        <f t="shared" si="954"/>
        <v>33687982.530374564</v>
      </c>
      <c r="D1783" s="2">
        <f t="shared" si="955"/>
        <v>188921.44229331001</v>
      </c>
      <c r="E1783" s="2">
        <f t="shared" si="956"/>
        <v>9076.8171694499997</v>
      </c>
      <c r="F1783" s="33">
        <f t="shared" si="939"/>
        <v>179844.62512386002</v>
      </c>
      <c r="G1783" s="39">
        <f t="shared" si="957"/>
        <v>5213.75</v>
      </c>
      <c r="H1783" s="38">
        <f>IF(AND(N1783=1,N1782&gt;1),VLOOKUP(A1782,[1]Plan1!$CW$105:$CY$215,3),H1782)</f>
        <v>5214.2700000000004</v>
      </c>
      <c r="I1783" s="127">
        <f t="shared" si="940"/>
        <v>43596</v>
      </c>
      <c r="J1783" s="127">
        <f t="shared" si="958"/>
        <v>43627</v>
      </c>
      <c r="K1783" s="34">
        <f t="shared" si="941"/>
        <v>9.9736274274730974E-5</v>
      </c>
      <c r="L1783" s="212">
        <f t="shared" si="959"/>
        <v>43689</v>
      </c>
      <c r="M1783" s="1">
        <f t="shared" si="960"/>
        <v>23</v>
      </c>
      <c r="N1783" s="1">
        <f t="shared" si="942"/>
        <v>13</v>
      </c>
      <c r="O1783" s="2">
        <f t="shared" si="943"/>
        <v>1.00005637</v>
      </c>
      <c r="P1783" s="35">
        <f t="shared" si="968"/>
        <v>1.0013001699999999</v>
      </c>
      <c r="Q1783" s="35">
        <f t="shared" si="961"/>
        <v>1.3170278123563481</v>
      </c>
      <c r="R1783" s="2">
        <f t="shared" si="967"/>
        <v>1.3171020499999999</v>
      </c>
      <c r="S1783" s="2">
        <f t="shared" si="962"/>
        <v>1.2981278000000001</v>
      </c>
      <c r="T1783" s="2">
        <f t="shared" si="944"/>
        <v>245244.17625704</v>
      </c>
      <c r="U1783" s="2">
        <f t="shared" si="945"/>
        <v>2706.0515337303559</v>
      </c>
      <c r="V1783" s="2">
        <f t="shared" si="946"/>
        <v>57029.099308257501</v>
      </c>
      <c r="W1783" s="2">
        <f t="shared" si="947"/>
        <v>248656.59313529788</v>
      </c>
      <c r="X1783" s="36">
        <f t="shared" si="948"/>
        <v>0</v>
      </c>
      <c r="Y1783" s="2">
        <f t="shared" si="949"/>
        <v>0</v>
      </c>
      <c r="Z1783" s="37">
        <f t="shared" si="950"/>
        <v>0</v>
      </c>
      <c r="AA1783" s="2">
        <f t="shared" si="963"/>
        <v>0</v>
      </c>
      <c r="AB1783" s="4">
        <f t="shared" si="964"/>
        <v>7.1215000000000001E-2</v>
      </c>
      <c r="AC1783" s="36">
        <f t="shared" si="951"/>
        <v>13</v>
      </c>
      <c r="AD1783" s="36">
        <v>252</v>
      </c>
      <c r="AE1783" s="35">
        <f t="shared" si="966"/>
        <v>1.003555177</v>
      </c>
      <c r="AF1783" s="2">
        <f t="shared" si="937"/>
        <v>871.88645481000003</v>
      </c>
      <c r="AG1783" s="2">
        <f t="shared" si="952"/>
        <v>884.01820081000005</v>
      </c>
      <c r="AH1783" s="3">
        <f t="shared" si="965"/>
        <v>0</v>
      </c>
      <c r="AI1783" s="3"/>
      <c r="AJ1783" s="3"/>
      <c r="AK1783" s="3"/>
      <c r="AL1783" s="8"/>
      <c r="AM1783" s="8"/>
      <c r="AP1783" s="8"/>
      <c r="AQ1783" s="8"/>
      <c r="AR1783" s="5"/>
      <c r="AS1783" s="1"/>
      <c r="AT1783" s="8"/>
      <c r="AU1783" s="1"/>
      <c r="AV1783" s="1"/>
      <c r="AW1783" s="3"/>
      <c r="AX1783" s="3"/>
      <c r="AY1783" s="4"/>
      <c r="AZ1783" s="4"/>
      <c r="BA1783" s="4"/>
      <c r="BB1783" s="1"/>
      <c r="BC1783" s="1"/>
      <c r="BD1783" s="1"/>
      <c r="BE1783" s="1"/>
      <c r="BF1783" s="1"/>
      <c r="BG1783" s="1"/>
      <c r="BH1783" s="1"/>
      <c r="BI1783" s="1"/>
    </row>
    <row r="1784" spans="1:61" x14ac:dyDescent="0.2">
      <c r="A1784" s="78">
        <f t="shared" si="953"/>
        <v>43675</v>
      </c>
      <c r="B1784" s="2">
        <f t="shared" si="938"/>
        <v>249540.61133610789</v>
      </c>
      <c r="C1784" s="3">
        <f t="shared" si="954"/>
        <v>33687982.530374564</v>
      </c>
      <c r="D1784" s="2">
        <f t="shared" si="955"/>
        <v>188921.44229331001</v>
      </c>
      <c r="E1784" s="2">
        <f t="shared" si="956"/>
        <v>9076.8171694499997</v>
      </c>
      <c r="F1784" s="33">
        <f t="shared" si="939"/>
        <v>179844.62512386002</v>
      </c>
      <c r="G1784" s="39">
        <f t="shared" si="957"/>
        <v>5213.75</v>
      </c>
      <c r="H1784" s="38">
        <f>IF(AND(N1784=1,N1783&gt;1),VLOOKUP(A1783,[1]Plan1!$CW$105:$CY$215,3),H1783)</f>
        <v>5214.2700000000004</v>
      </c>
      <c r="I1784" s="127">
        <f t="shared" si="940"/>
        <v>43596</v>
      </c>
      <c r="J1784" s="127">
        <f t="shared" si="958"/>
        <v>43627</v>
      </c>
      <c r="K1784" s="34">
        <f t="shared" si="941"/>
        <v>9.9736274274730974E-5</v>
      </c>
      <c r="L1784" s="212">
        <f t="shared" si="959"/>
        <v>43689</v>
      </c>
      <c r="M1784" s="1">
        <f t="shared" si="960"/>
        <v>23</v>
      </c>
      <c r="N1784" s="1">
        <f t="shared" si="942"/>
        <v>13</v>
      </c>
      <c r="O1784" s="2">
        <f t="shared" si="943"/>
        <v>1.00005637</v>
      </c>
      <c r="P1784" s="35">
        <f t="shared" si="968"/>
        <v>1.0013001699999999</v>
      </c>
      <c r="Q1784" s="35">
        <f t="shared" si="961"/>
        <v>1.3170278123563481</v>
      </c>
      <c r="R1784" s="2">
        <f t="shared" si="967"/>
        <v>1.3171020499999999</v>
      </c>
      <c r="S1784" s="2">
        <f t="shared" si="962"/>
        <v>1.2981278000000001</v>
      </c>
      <c r="T1784" s="2">
        <f t="shared" si="944"/>
        <v>245244.17625704</v>
      </c>
      <c r="U1784" s="2">
        <f t="shared" si="945"/>
        <v>2706.0515337303559</v>
      </c>
      <c r="V1784" s="2">
        <f t="shared" si="946"/>
        <v>57029.099308257501</v>
      </c>
      <c r="W1784" s="2">
        <f t="shared" si="947"/>
        <v>248656.59313529788</v>
      </c>
      <c r="X1784" s="36">
        <f t="shared" si="948"/>
        <v>0</v>
      </c>
      <c r="Y1784" s="2">
        <f t="shared" si="949"/>
        <v>0</v>
      </c>
      <c r="Z1784" s="37">
        <f t="shared" si="950"/>
        <v>0</v>
      </c>
      <c r="AA1784" s="2">
        <f t="shared" si="963"/>
        <v>0</v>
      </c>
      <c r="AB1784" s="4">
        <f t="shared" si="964"/>
        <v>7.1215000000000001E-2</v>
      </c>
      <c r="AC1784" s="36">
        <f t="shared" si="951"/>
        <v>13</v>
      </c>
      <c r="AD1784" s="36">
        <v>252</v>
      </c>
      <c r="AE1784" s="35">
        <f t="shared" si="966"/>
        <v>1.003555177</v>
      </c>
      <c r="AF1784" s="2">
        <f t="shared" si="937"/>
        <v>871.88645481000003</v>
      </c>
      <c r="AG1784" s="2">
        <f t="shared" si="952"/>
        <v>884.01820081000005</v>
      </c>
      <c r="AH1784" s="3">
        <f t="shared" si="965"/>
        <v>0</v>
      </c>
      <c r="AI1784" s="3"/>
      <c r="AJ1784" s="3"/>
      <c r="AK1784" s="3"/>
      <c r="AL1784" s="8"/>
      <c r="AM1784" s="8"/>
      <c r="AP1784" s="8"/>
      <c r="AQ1784" s="8"/>
      <c r="AR1784" s="5"/>
      <c r="AS1784" s="1"/>
      <c r="AT1784" s="8"/>
      <c r="AU1784" s="1"/>
      <c r="AV1784" s="1"/>
      <c r="AW1784" s="3"/>
      <c r="AX1784" s="3"/>
      <c r="AY1784" s="4"/>
      <c r="AZ1784" s="4"/>
      <c r="BA1784" s="4"/>
      <c r="BB1784" s="1"/>
      <c r="BC1784" s="1"/>
      <c r="BD1784" s="1"/>
      <c r="BE1784" s="1"/>
      <c r="BF1784" s="1"/>
      <c r="BG1784" s="1"/>
      <c r="BH1784" s="1"/>
      <c r="BI1784" s="1"/>
    </row>
    <row r="1785" spans="1:61" x14ac:dyDescent="0.2">
      <c r="A1785" s="78">
        <f t="shared" si="953"/>
        <v>43676</v>
      </c>
      <c r="B1785" s="2">
        <f t="shared" si="938"/>
        <v>249609.77178502106</v>
      </c>
      <c r="C1785" s="3">
        <f t="shared" si="954"/>
        <v>33697319.190977842</v>
      </c>
      <c r="D1785" s="2">
        <f t="shared" si="955"/>
        <v>188921.44229331001</v>
      </c>
      <c r="E1785" s="2">
        <f t="shared" si="956"/>
        <v>9076.8171694499997</v>
      </c>
      <c r="F1785" s="33">
        <f t="shared" si="939"/>
        <v>179844.62512386002</v>
      </c>
      <c r="G1785" s="39">
        <f t="shared" si="957"/>
        <v>5213.75</v>
      </c>
      <c r="H1785" s="38">
        <f>IF(AND(N1785=1,N1784&gt;1),VLOOKUP(A1784,[1]Plan1!$CW$105:$CY$215,3),H1784)</f>
        <v>5214.2700000000004</v>
      </c>
      <c r="I1785" s="127">
        <f t="shared" si="940"/>
        <v>43596</v>
      </c>
      <c r="J1785" s="127">
        <f t="shared" si="958"/>
        <v>43627</v>
      </c>
      <c r="K1785" s="34">
        <f t="shared" si="941"/>
        <v>9.9736274274730974E-5</v>
      </c>
      <c r="L1785" s="212">
        <f t="shared" si="959"/>
        <v>43689</v>
      </c>
      <c r="M1785" s="1">
        <f t="shared" si="960"/>
        <v>23</v>
      </c>
      <c r="N1785" s="1">
        <f t="shared" si="942"/>
        <v>14</v>
      </c>
      <c r="O1785" s="2">
        <f t="shared" si="943"/>
        <v>1.0000606999999999</v>
      </c>
      <c r="P1785" s="35">
        <f t="shared" si="968"/>
        <v>1.0013001699999999</v>
      </c>
      <c r="Q1785" s="35">
        <f t="shared" si="961"/>
        <v>1.3170278123563481</v>
      </c>
      <c r="R1785" s="2">
        <f t="shared" si="967"/>
        <v>1.3171077499999999</v>
      </c>
      <c r="S1785" s="2">
        <f t="shared" si="962"/>
        <v>1.2981278000000001</v>
      </c>
      <c r="T1785" s="2">
        <f t="shared" si="944"/>
        <v>245244.17625704</v>
      </c>
      <c r="U1785" s="2">
        <f t="shared" si="945"/>
        <v>2706.0515337303559</v>
      </c>
      <c r="V1785" s="2">
        <f t="shared" si="946"/>
        <v>57030.124422620705</v>
      </c>
      <c r="W1785" s="2">
        <f t="shared" si="947"/>
        <v>248657.61824966106</v>
      </c>
      <c r="X1785" s="36">
        <f t="shared" si="948"/>
        <v>0</v>
      </c>
      <c r="Y1785" s="2">
        <f t="shared" si="949"/>
        <v>0</v>
      </c>
      <c r="Z1785" s="37">
        <f t="shared" si="950"/>
        <v>0</v>
      </c>
      <c r="AA1785" s="2">
        <f t="shared" si="963"/>
        <v>0</v>
      </c>
      <c r="AB1785" s="4">
        <f t="shared" si="964"/>
        <v>7.1215000000000001E-2</v>
      </c>
      <c r="AC1785" s="36">
        <f t="shared" si="951"/>
        <v>14</v>
      </c>
      <c r="AD1785" s="36">
        <v>252</v>
      </c>
      <c r="AE1785" s="35">
        <f t="shared" si="966"/>
        <v>1.0038291749999999</v>
      </c>
      <c r="AF1785" s="2">
        <f t="shared" si="937"/>
        <v>939.08286860999999</v>
      </c>
      <c r="AG1785" s="2">
        <f t="shared" si="952"/>
        <v>952.15353535999998</v>
      </c>
      <c r="AH1785" s="3">
        <f t="shared" si="965"/>
        <v>0</v>
      </c>
      <c r="AI1785" s="3"/>
      <c r="AJ1785" s="3"/>
      <c r="AK1785" s="3"/>
      <c r="AL1785" s="8"/>
      <c r="AM1785" s="8"/>
      <c r="AP1785" s="8"/>
      <c r="AQ1785" s="8"/>
      <c r="AR1785" s="5"/>
      <c r="AS1785" s="1"/>
      <c r="AT1785" s="8"/>
      <c r="AU1785" s="1"/>
      <c r="AV1785" s="1"/>
      <c r="AW1785" s="3"/>
      <c r="AX1785" s="3"/>
      <c r="AY1785" s="4"/>
      <c r="AZ1785" s="4"/>
      <c r="BA1785" s="4"/>
      <c r="BB1785" s="1"/>
      <c r="BC1785" s="1"/>
      <c r="BD1785" s="1"/>
      <c r="BE1785" s="1"/>
      <c r="BF1785" s="1"/>
      <c r="BG1785" s="1"/>
      <c r="BH1785" s="1"/>
      <c r="BI1785" s="1"/>
    </row>
    <row r="1786" spans="1:61" x14ac:dyDescent="0.2">
      <c r="A1786" s="78">
        <f t="shared" si="953"/>
        <v>43677</v>
      </c>
      <c r="B1786" s="2">
        <f t="shared" si="938"/>
        <v>249678.9550567368</v>
      </c>
      <c r="C1786" s="3">
        <f t="shared" si="954"/>
        <v>33706658.93265947</v>
      </c>
      <c r="D1786" s="2">
        <f t="shared" si="955"/>
        <v>188921.44229331001</v>
      </c>
      <c r="E1786" s="2">
        <f t="shared" si="956"/>
        <v>9076.8171694499997</v>
      </c>
      <c r="F1786" s="33">
        <f t="shared" si="939"/>
        <v>179844.62512386002</v>
      </c>
      <c r="G1786" s="39">
        <f t="shared" si="957"/>
        <v>5213.75</v>
      </c>
      <c r="H1786" s="38">
        <f>IF(AND(N1786=1,N1785&gt;1),VLOOKUP(A1785,[1]Plan1!$CW$105:$CY$215,3),H1785)</f>
        <v>5214.2700000000004</v>
      </c>
      <c r="I1786" s="127">
        <f t="shared" si="940"/>
        <v>43596</v>
      </c>
      <c r="J1786" s="127">
        <f t="shared" si="958"/>
        <v>43627</v>
      </c>
      <c r="K1786" s="34">
        <f t="shared" si="941"/>
        <v>9.9736274274730974E-5</v>
      </c>
      <c r="L1786" s="212">
        <f t="shared" si="959"/>
        <v>43689</v>
      </c>
      <c r="M1786" s="1">
        <f t="shared" si="960"/>
        <v>23</v>
      </c>
      <c r="N1786" s="1">
        <f t="shared" si="942"/>
        <v>15</v>
      </c>
      <c r="O1786" s="2">
        <f t="shared" si="943"/>
        <v>1.00006504</v>
      </c>
      <c r="P1786" s="35">
        <f t="shared" si="968"/>
        <v>1.0013001699999999</v>
      </c>
      <c r="Q1786" s="35">
        <f t="shared" si="961"/>
        <v>1.3170278123563481</v>
      </c>
      <c r="R1786" s="2">
        <f t="shared" si="967"/>
        <v>1.31711347</v>
      </c>
      <c r="S1786" s="2">
        <f t="shared" si="962"/>
        <v>1.2981278000000001</v>
      </c>
      <c r="T1786" s="2">
        <f t="shared" si="944"/>
        <v>245244.17625704</v>
      </c>
      <c r="U1786" s="2">
        <f t="shared" si="945"/>
        <v>2706.0515337303559</v>
      </c>
      <c r="V1786" s="2">
        <f t="shared" si="946"/>
        <v>57031.153133876433</v>
      </c>
      <c r="W1786" s="2">
        <f t="shared" si="947"/>
        <v>248658.64696091681</v>
      </c>
      <c r="X1786" s="36">
        <f t="shared" si="948"/>
        <v>0</v>
      </c>
      <c r="Y1786" s="2">
        <f t="shared" si="949"/>
        <v>0</v>
      </c>
      <c r="Z1786" s="37">
        <f t="shared" si="950"/>
        <v>0</v>
      </c>
      <c r="AA1786" s="2">
        <f t="shared" si="963"/>
        <v>0</v>
      </c>
      <c r="AB1786" s="4">
        <f t="shared" si="964"/>
        <v>7.1215000000000001E-2</v>
      </c>
      <c r="AC1786" s="36">
        <f t="shared" si="951"/>
        <v>15</v>
      </c>
      <c r="AD1786" s="36">
        <v>252</v>
      </c>
      <c r="AE1786" s="35">
        <f t="shared" si="966"/>
        <v>1.0041032480000001</v>
      </c>
      <c r="AF1786" s="2">
        <f t="shared" ref="AF1786:AF1849" si="969">TRUNC((T1786*(AE1786-1)),8)</f>
        <v>1006.29767573</v>
      </c>
      <c r="AG1786" s="2">
        <f t="shared" si="952"/>
        <v>1020.3080958199999</v>
      </c>
      <c r="AH1786" s="3">
        <f t="shared" si="965"/>
        <v>0</v>
      </c>
      <c r="AI1786" s="3"/>
      <c r="AJ1786" s="3"/>
      <c r="AK1786" s="3"/>
      <c r="AL1786" s="8"/>
      <c r="AM1786" s="8"/>
      <c r="AP1786" s="8"/>
      <c r="AQ1786" s="8"/>
      <c r="AR1786" s="5"/>
      <c r="AS1786" s="1"/>
      <c r="AT1786" s="8"/>
      <c r="AU1786" s="1"/>
      <c r="AV1786" s="1"/>
      <c r="AW1786" s="3"/>
      <c r="AX1786" s="3"/>
      <c r="AY1786" s="4"/>
      <c r="AZ1786" s="4"/>
      <c r="BA1786" s="4"/>
      <c r="BB1786" s="1"/>
      <c r="BC1786" s="1"/>
      <c r="BD1786" s="1"/>
      <c r="BE1786" s="1"/>
      <c r="BF1786" s="1"/>
      <c r="BG1786" s="1"/>
      <c r="BH1786" s="1"/>
      <c r="BI1786" s="1"/>
    </row>
    <row r="1787" spans="1:61" x14ac:dyDescent="0.2">
      <c r="A1787" s="78">
        <f t="shared" si="953"/>
        <v>43678</v>
      </c>
      <c r="B1787" s="2">
        <f t="shared" si="938"/>
        <v>249748.15548683624</v>
      </c>
      <c r="C1787" s="3">
        <f t="shared" si="954"/>
        <v>33716000.990722895</v>
      </c>
      <c r="D1787" s="2">
        <f t="shared" si="955"/>
        <v>188921.44229331001</v>
      </c>
      <c r="E1787" s="2">
        <f t="shared" si="956"/>
        <v>9076.8171694499997</v>
      </c>
      <c r="F1787" s="33">
        <f t="shared" si="939"/>
        <v>179844.62512386002</v>
      </c>
      <c r="G1787" s="39">
        <f t="shared" si="957"/>
        <v>5213.75</v>
      </c>
      <c r="H1787" s="38">
        <f>IF(AND(N1787=1,N1786&gt;1),VLOOKUP(A1786,[1]Plan1!$CW$105:$CY$215,3),H1786)</f>
        <v>5214.2700000000004</v>
      </c>
      <c r="I1787" s="127">
        <f t="shared" si="940"/>
        <v>43596</v>
      </c>
      <c r="J1787" s="127">
        <f t="shared" si="958"/>
        <v>43627</v>
      </c>
      <c r="K1787" s="34">
        <f t="shared" si="941"/>
        <v>9.9736274274730974E-5</v>
      </c>
      <c r="L1787" s="212">
        <f t="shared" si="959"/>
        <v>43689</v>
      </c>
      <c r="M1787" s="1">
        <f t="shared" si="960"/>
        <v>23</v>
      </c>
      <c r="N1787" s="1">
        <f t="shared" si="942"/>
        <v>16</v>
      </c>
      <c r="O1787" s="2">
        <f t="shared" si="943"/>
        <v>1.00006938</v>
      </c>
      <c r="P1787" s="35">
        <f t="shared" si="968"/>
        <v>1.0013001699999999</v>
      </c>
      <c r="Q1787" s="35">
        <f t="shared" si="961"/>
        <v>1.3170278123563481</v>
      </c>
      <c r="R1787" s="2">
        <f t="shared" si="967"/>
        <v>1.3171191799999999</v>
      </c>
      <c r="S1787" s="2">
        <f t="shared" si="962"/>
        <v>1.2981278000000001</v>
      </c>
      <c r="T1787" s="2">
        <f t="shared" si="944"/>
        <v>245244.17625704</v>
      </c>
      <c r="U1787" s="2">
        <f t="shared" si="945"/>
        <v>2706.0515337303559</v>
      </c>
      <c r="V1787" s="2">
        <f t="shared" si="946"/>
        <v>57032.180046685877</v>
      </c>
      <c r="W1787" s="2">
        <f t="shared" si="947"/>
        <v>248659.67387372625</v>
      </c>
      <c r="X1787" s="36">
        <f t="shared" si="948"/>
        <v>0</v>
      </c>
      <c r="Y1787" s="2">
        <f t="shared" si="949"/>
        <v>0</v>
      </c>
      <c r="Z1787" s="37">
        <f t="shared" si="950"/>
        <v>0</v>
      </c>
      <c r="AA1787" s="2">
        <f t="shared" si="963"/>
        <v>0</v>
      </c>
      <c r="AB1787" s="4">
        <f t="shared" si="964"/>
        <v>7.1215000000000001E-2</v>
      </c>
      <c r="AC1787" s="36">
        <f t="shared" si="951"/>
        <v>16</v>
      </c>
      <c r="AD1787" s="36">
        <v>252</v>
      </c>
      <c r="AE1787" s="35">
        <f t="shared" si="966"/>
        <v>1.0043773949999999</v>
      </c>
      <c r="AF1787" s="2">
        <f t="shared" si="969"/>
        <v>1073.53063092</v>
      </c>
      <c r="AG1787" s="2">
        <f t="shared" si="952"/>
        <v>1088.4816131099999</v>
      </c>
      <c r="AH1787" s="3">
        <f t="shared" si="965"/>
        <v>0</v>
      </c>
      <c r="AI1787" s="3"/>
      <c r="AJ1787" s="3"/>
      <c r="AK1787" s="3"/>
      <c r="AL1787" s="8"/>
      <c r="AM1787" s="8"/>
      <c r="AP1787" s="8"/>
      <c r="AQ1787" s="8"/>
      <c r="AR1787" s="5"/>
      <c r="AS1787" s="1"/>
      <c r="AT1787" s="8"/>
      <c r="AU1787" s="1"/>
      <c r="AV1787" s="1"/>
      <c r="AW1787" s="3"/>
      <c r="AX1787" s="3"/>
      <c r="AY1787" s="4"/>
      <c r="AZ1787" s="4"/>
      <c r="BA1787" s="4"/>
      <c r="BB1787" s="1"/>
      <c r="BC1787" s="1"/>
      <c r="BD1787" s="1"/>
      <c r="BE1787" s="1"/>
      <c r="BF1787" s="1"/>
      <c r="BG1787" s="1"/>
      <c r="BH1787" s="1"/>
      <c r="BI1787" s="1"/>
    </row>
    <row r="1788" spans="1:61" x14ac:dyDescent="0.2">
      <c r="A1788" s="78">
        <f t="shared" si="953"/>
        <v>43679</v>
      </c>
      <c r="B1788" s="2">
        <f t="shared" si="938"/>
        <v>249817.37537820573</v>
      </c>
      <c r="C1788" s="3">
        <f t="shared" si="954"/>
        <v>33725345.676057771</v>
      </c>
      <c r="D1788" s="2">
        <f t="shared" si="955"/>
        <v>188921.44229331001</v>
      </c>
      <c r="E1788" s="2">
        <f t="shared" si="956"/>
        <v>9076.8171694499997</v>
      </c>
      <c r="F1788" s="33">
        <f t="shared" si="939"/>
        <v>179844.62512386002</v>
      </c>
      <c r="G1788" s="39">
        <f t="shared" si="957"/>
        <v>5213.75</v>
      </c>
      <c r="H1788" s="38">
        <f>IF(AND(N1788=1,N1787&gt;1),VLOOKUP(A1787,[1]Plan1!$CW$105:$CY$215,3),H1787)</f>
        <v>5214.2700000000004</v>
      </c>
      <c r="I1788" s="127">
        <f t="shared" si="940"/>
        <v>43596</v>
      </c>
      <c r="J1788" s="127">
        <f t="shared" si="958"/>
        <v>43627</v>
      </c>
      <c r="K1788" s="34">
        <f t="shared" si="941"/>
        <v>9.9736274274730974E-5</v>
      </c>
      <c r="L1788" s="212">
        <f t="shared" si="959"/>
        <v>43689</v>
      </c>
      <c r="M1788" s="1">
        <f t="shared" si="960"/>
        <v>23</v>
      </c>
      <c r="N1788" s="1">
        <f t="shared" si="942"/>
        <v>17</v>
      </c>
      <c r="O1788" s="2">
        <f t="shared" si="943"/>
        <v>1.0000737099999999</v>
      </c>
      <c r="P1788" s="35">
        <f t="shared" si="968"/>
        <v>1.0013001699999999</v>
      </c>
      <c r="Q1788" s="35">
        <f t="shared" si="961"/>
        <v>1.3170278123563481</v>
      </c>
      <c r="R1788" s="2">
        <f t="shared" si="967"/>
        <v>1.3171248900000001</v>
      </c>
      <c r="S1788" s="2">
        <f t="shared" si="962"/>
        <v>1.2981278000000001</v>
      </c>
      <c r="T1788" s="2">
        <f t="shared" si="944"/>
        <v>245244.17625704</v>
      </c>
      <c r="U1788" s="2">
        <f t="shared" si="945"/>
        <v>2706.0515337303559</v>
      </c>
      <c r="V1788" s="2">
        <f t="shared" si="946"/>
        <v>57033.206959495365</v>
      </c>
      <c r="W1788" s="2">
        <f t="shared" si="947"/>
        <v>248660.70078653574</v>
      </c>
      <c r="X1788" s="36">
        <f t="shared" si="948"/>
        <v>0</v>
      </c>
      <c r="Y1788" s="2">
        <f t="shared" si="949"/>
        <v>0</v>
      </c>
      <c r="Z1788" s="37">
        <f t="shared" si="950"/>
        <v>0</v>
      </c>
      <c r="AA1788" s="2">
        <f t="shared" si="963"/>
        <v>0</v>
      </c>
      <c r="AB1788" s="4">
        <f t="shared" si="964"/>
        <v>7.1215000000000001E-2</v>
      </c>
      <c r="AC1788" s="36">
        <f t="shared" si="951"/>
        <v>17</v>
      </c>
      <c r="AD1788" s="36">
        <v>252</v>
      </c>
      <c r="AE1788" s="35">
        <f t="shared" si="966"/>
        <v>1.004651618</v>
      </c>
      <c r="AF1788" s="2">
        <f t="shared" si="969"/>
        <v>1140.78222467</v>
      </c>
      <c r="AG1788" s="2">
        <f t="shared" si="952"/>
        <v>1156.6745916699999</v>
      </c>
      <c r="AH1788" s="3">
        <f t="shared" si="965"/>
        <v>0</v>
      </c>
      <c r="AI1788" s="3"/>
      <c r="AJ1788" s="3"/>
      <c r="AK1788" s="3"/>
      <c r="AL1788" s="8"/>
      <c r="AM1788" s="8"/>
      <c r="AP1788" s="8"/>
      <c r="AQ1788" s="8"/>
      <c r="AR1788" s="5"/>
      <c r="AS1788" s="1"/>
      <c r="AT1788" s="8"/>
      <c r="AU1788" s="1"/>
      <c r="AV1788" s="1"/>
      <c r="AW1788" s="3"/>
      <c r="AX1788" s="3"/>
      <c r="AY1788" s="4"/>
      <c r="AZ1788" s="4"/>
      <c r="BA1788" s="4"/>
      <c r="BB1788" s="1"/>
      <c r="BC1788" s="1"/>
      <c r="BD1788" s="1"/>
      <c r="BE1788" s="1"/>
      <c r="BF1788" s="1"/>
      <c r="BG1788" s="1"/>
      <c r="BH1788" s="1"/>
      <c r="BI1788" s="1"/>
    </row>
    <row r="1789" spans="1:61" x14ac:dyDescent="0.2">
      <c r="A1789" s="78">
        <f t="shared" si="953"/>
        <v>43680</v>
      </c>
      <c r="B1789" s="2">
        <f t="shared" si="938"/>
        <v>249886.61423374517</v>
      </c>
      <c r="C1789" s="3">
        <f t="shared" si="954"/>
        <v>33734692.921555601</v>
      </c>
      <c r="D1789" s="2">
        <f t="shared" si="955"/>
        <v>188921.44229331001</v>
      </c>
      <c r="E1789" s="2">
        <f t="shared" si="956"/>
        <v>9076.8171694499997</v>
      </c>
      <c r="F1789" s="33">
        <f t="shared" si="939"/>
        <v>179844.62512386002</v>
      </c>
      <c r="G1789" s="39">
        <f t="shared" si="957"/>
        <v>5213.75</v>
      </c>
      <c r="H1789" s="38">
        <f>IF(AND(N1789=1,N1788&gt;1),VLOOKUP(A1788,[1]Plan1!$CW$105:$CY$215,3),H1788)</f>
        <v>5214.2700000000004</v>
      </c>
      <c r="I1789" s="127">
        <f t="shared" si="940"/>
        <v>43596</v>
      </c>
      <c r="J1789" s="127">
        <f t="shared" si="958"/>
        <v>43627</v>
      </c>
      <c r="K1789" s="34">
        <f t="shared" si="941"/>
        <v>9.9736274274730974E-5</v>
      </c>
      <c r="L1789" s="212">
        <f t="shared" si="959"/>
        <v>43689</v>
      </c>
      <c r="M1789" s="1">
        <f t="shared" si="960"/>
        <v>23</v>
      </c>
      <c r="N1789" s="1">
        <f t="shared" si="942"/>
        <v>18</v>
      </c>
      <c r="O1789" s="2">
        <f t="shared" si="943"/>
        <v>1.0000780499999999</v>
      </c>
      <c r="P1789" s="35">
        <f t="shared" si="968"/>
        <v>1.0013001699999999</v>
      </c>
      <c r="Q1789" s="35">
        <f t="shared" si="961"/>
        <v>1.3170278123563481</v>
      </c>
      <c r="R1789" s="2">
        <f t="shared" si="967"/>
        <v>1.3171306</v>
      </c>
      <c r="S1789" s="2">
        <f t="shared" si="962"/>
        <v>1.2981278000000001</v>
      </c>
      <c r="T1789" s="2">
        <f t="shared" si="944"/>
        <v>245244.17625704</v>
      </c>
      <c r="U1789" s="2">
        <f t="shared" si="945"/>
        <v>2706.0515337303559</v>
      </c>
      <c r="V1789" s="2">
        <f t="shared" si="946"/>
        <v>57034.233872304809</v>
      </c>
      <c r="W1789" s="2">
        <f t="shared" si="947"/>
        <v>248661.72769934518</v>
      </c>
      <c r="X1789" s="36">
        <f t="shared" si="948"/>
        <v>0</v>
      </c>
      <c r="Y1789" s="2">
        <f t="shared" si="949"/>
        <v>0</v>
      </c>
      <c r="Z1789" s="37">
        <f t="shared" si="950"/>
        <v>0</v>
      </c>
      <c r="AA1789" s="2">
        <f t="shared" si="963"/>
        <v>0</v>
      </c>
      <c r="AB1789" s="4">
        <f t="shared" si="964"/>
        <v>7.1215000000000001E-2</v>
      </c>
      <c r="AC1789" s="36">
        <f t="shared" si="951"/>
        <v>18</v>
      </c>
      <c r="AD1789" s="36">
        <v>252</v>
      </c>
      <c r="AE1789" s="35">
        <f t="shared" si="966"/>
        <v>1.0049259150000001</v>
      </c>
      <c r="AF1789" s="2">
        <f t="shared" si="969"/>
        <v>1208.0519664799999</v>
      </c>
      <c r="AG1789" s="2">
        <f t="shared" si="952"/>
        <v>1224.8865344000001</v>
      </c>
      <c r="AH1789" s="3">
        <f t="shared" si="965"/>
        <v>0</v>
      </c>
      <c r="AI1789" s="3"/>
      <c r="AJ1789" s="3"/>
      <c r="AK1789" s="3"/>
      <c r="AL1789" s="8"/>
      <c r="AM1789" s="8"/>
      <c r="AP1789" s="8"/>
      <c r="AQ1789" s="8"/>
      <c r="AR1789" s="5"/>
      <c r="AS1789" s="1"/>
      <c r="AT1789" s="8"/>
      <c r="AU1789" s="1"/>
      <c r="AV1789" s="1"/>
      <c r="AW1789" s="3"/>
      <c r="AX1789" s="3"/>
      <c r="AY1789" s="4"/>
      <c r="AZ1789" s="4"/>
      <c r="BA1789" s="4"/>
      <c r="BB1789" s="1"/>
      <c r="BC1789" s="1"/>
      <c r="BD1789" s="1"/>
      <c r="BE1789" s="1"/>
      <c r="BF1789" s="1"/>
      <c r="BG1789" s="1"/>
      <c r="BH1789" s="1"/>
      <c r="BI1789" s="1"/>
    </row>
    <row r="1790" spans="1:61" x14ac:dyDescent="0.2">
      <c r="A1790" s="78">
        <f t="shared" si="953"/>
        <v>43681</v>
      </c>
      <c r="B1790" s="2">
        <f t="shared" si="938"/>
        <v>249886.61423374517</v>
      </c>
      <c r="C1790" s="3">
        <f t="shared" si="954"/>
        <v>33734692.921555601</v>
      </c>
      <c r="D1790" s="2">
        <f t="shared" si="955"/>
        <v>188921.44229331001</v>
      </c>
      <c r="E1790" s="2">
        <f t="shared" si="956"/>
        <v>9076.8171694499997</v>
      </c>
      <c r="F1790" s="33">
        <f t="shared" si="939"/>
        <v>179844.62512386002</v>
      </c>
      <c r="G1790" s="39">
        <f t="shared" si="957"/>
        <v>5213.75</v>
      </c>
      <c r="H1790" s="38">
        <f>IF(AND(N1790=1,N1789&gt;1),VLOOKUP(A1789,[1]Plan1!$CW$105:$CY$215,3),H1789)</f>
        <v>5214.2700000000004</v>
      </c>
      <c r="I1790" s="127">
        <f t="shared" si="940"/>
        <v>43596</v>
      </c>
      <c r="J1790" s="127">
        <f t="shared" si="958"/>
        <v>43627</v>
      </c>
      <c r="K1790" s="34">
        <f t="shared" si="941"/>
        <v>9.9736274274730974E-5</v>
      </c>
      <c r="L1790" s="212">
        <f t="shared" si="959"/>
        <v>43689</v>
      </c>
      <c r="M1790" s="1">
        <f t="shared" si="960"/>
        <v>23</v>
      </c>
      <c r="N1790" s="1">
        <f t="shared" si="942"/>
        <v>18</v>
      </c>
      <c r="O1790" s="2">
        <f t="shared" si="943"/>
        <v>1.0000780499999999</v>
      </c>
      <c r="P1790" s="35">
        <f t="shared" si="968"/>
        <v>1.0013001699999999</v>
      </c>
      <c r="Q1790" s="35">
        <f t="shared" si="961"/>
        <v>1.3170278123563481</v>
      </c>
      <c r="R1790" s="2">
        <f t="shared" si="967"/>
        <v>1.3171306</v>
      </c>
      <c r="S1790" s="2">
        <f t="shared" si="962"/>
        <v>1.2981278000000001</v>
      </c>
      <c r="T1790" s="2">
        <f t="shared" si="944"/>
        <v>245244.17625704</v>
      </c>
      <c r="U1790" s="2">
        <f t="shared" si="945"/>
        <v>2706.0515337303559</v>
      </c>
      <c r="V1790" s="2">
        <f t="shared" si="946"/>
        <v>57034.233872304809</v>
      </c>
      <c r="W1790" s="2">
        <f t="shared" si="947"/>
        <v>248661.72769934518</v>
      </c>
      <c r="X1790" s="36">
        <f t="shared" si="948"/>
        <v>0</v>
      </c>
      <c r="Y1790" s="2">
        <f t="shared" si="949"/>
        <v>0</v>
      </c>
      <c r="Z1790" s="37">
        <f t="shared" si="950"/>
        <v>0</v>
      </c>
      <c r="AA1790" s="2">
        <f t="shared" si="963"/>
        <v>0</v>
      </c>
      <c r="AB1790" s="4">
        <f t="shared" si="964"/>
        <v>7.1215000000000001E-2</v>
      </c>
      <c r="AC1790" s="36">
        <f t="shared" si="951"/>
        <v>18</v>
      </c>
      <c r="AD1790" s="36">
        <v>252</v>
      </c>
      <c r="AE1790" s="35">
        <f t="shared" si="966"/>
        <v>1.0049259150000001</v>
      </c>
      <c r="AF1790" s="2">
        <f t="shared" si="969"/>
        <v>1208.0519664799999</v>
      </c>
      <c r="AG1790" s="2">
        <f t="shared" si="952"/>
        <v>1224.8865344000001</v>
      </c>
      <c r="AH1790" s="3">
        <f t="shared" si="965"/>
        <v>0</v>
      </c>
      <c r="AI1790" s="3"/>
      <c r="AJ1790" s="3"/>
      <c r="AK1790" s="3"/>
      <c r="AL1790" s="8"/>
      <c r="AM1790" s="8"/>
      <c r="AP1790" s="8"/>
      <c r="AQ1790" s="8"/>
      <c r="AR1790" s="5"/>
      <c r="AS1790" s="1"/>
      <c r="AT1790" s="8"/>
      <c r="AU1790" s="1"/>
      <c r="AV1790" s="1"/>
      <c r="AW1790" s="3"/>
      <c r="AX1790" s="3"/>
      <c r="AY1790" s="4"/>
      <c r="AZ1790" s="4"/>
      <c r="BA1790" s="4"/>
      <c r="BB1790" s="1"/>
      <c r="BC1790" s="1"/>
      <c r="BD1790" s="1"/>
      <c r="BE1790" s="1"/>
      <c r="BF1790" s="1"/>
      <c r="BG1790" s="1"/>
      <c r="BH1790" s="1"/>
      <c r="BI1790" s="1"/>
    </row>
    <row r="1791" spans="1:61" x14ac:dyDescent="0.2">
      <c r="A1791" s="78">
        <f t="shared" si="953"/>
        <v>43682</v>
      </c>
      <c r="B1791" s="2">
        <f t="shared" si="938"/>
        <v>249886.61423374517</v>
      </c>
      <c r="C1791" s="3">
        <f t="shared" si="954"/>
        <v>33734692.921555601</v>
      </c>
      <c r="D1791" s="2">
        <f t="shared" si="955"/>
        <v>188921.44229331001</v>
      </c>
      <c r="E1791" s="2">
        <f t="shared" si="956"/>
        <v>9076.8171694499997</v>
      </c>
      <c r="F1791" s="33">
        <f t="shared" si="939"/>
        <v>179844.62512386002</v>
      </c>
      <c r="G1791" s="39">
        <f t="shared" si="957"/>
        <v>5213.75</v>
      </c>
      <c r="H1791" s="38">
        <f>IF(AND(N1791=1,N1790&gt;1),VLOOKUP(A1790,[1]Plan1!$CW$105:$CY$215,3),H1790)</f>
        <v>5214.2700000000004</v>
      </c>
      <c r="I1791" s="127">
        <f t="shared" si="940"/>
        <v>43596</v>
      </c>
      <c r="J1791" s="127">
        <f t="shared" si="958"/>
        <v>43627</v>
      </c>
      <c r="K1791" s="34">
        <f t="shared" si="941"/>
        <v>9.9736274274730974E-5</v>
      </c>
      <c r="L1791" s="212">
        <f t="shared" si="959"/>
        <v>43689</v>
      </c>
      <c r="M1791" s="1">
        <f t="shared" si="960"/>
        <v>23</v>
      </c>
      <c r="N1791" s="1">
        <f t="shared" si="942"/>
        <v>18</v>
      </c>
      <c r="O1791" s="2">
        <f t="shared" si="943"/>
        <v>1.0000780499999999</v>
      </c>
      <c r="P1791" s="35">
        <f t="shared" si="968"/>
        <v>1.0013001699999999</v>
      </c>
      <c r="Q1791" s="35">
        <f t="shared" si="961"/>
        <v>1.3170278123563481</v>
      </c>
      <c r="R1791" s="2">
        <f t="shared" si="967"/>
        <v>1.3171306</v>
      </c>
      <c r="S1791" s="2">
        <f t="shared" si="962"/>
        <v>1.2981278000000001</v>
      </c>
      <c r="T1791" s="2">
        <f t="shared" si="944"/>
        <v>245244.17625704</v>
      </c>
      <c r="U1791" s="2">
        <f t="shared" si="945"/>
        <v>2706.0515337303559</v>
      </c>
      <c r="V1791" s="2">
        <f t="shared" si="946"/>
        <v>57034.233872304809</v>
      </c>
      <c r="W1791" s="2">
        <f t="shared" si="947"/>
        <v>248661.72769934518</v>
      </c>
      <c r="X1791" s="36">
        <f t="shared" si="948"/>
        <v>0</v>
      </c>
      <c r="Y1791" s="2">
        <f t="shared" si="949"/>
        <v>0</v>
      </c>
      <c r="Z1791" s="37">
        <f t="shared" si="950"/>
        <v>0</v>
      </c>
      <c r="AA1791" s="2">
        <f t="shared" si="963"/>
        <v>0</v>
      </c>
      <c r="AB1791" s="4">
        <f t="shared" si="964"/>
        <v>7.1215000000000001E-2</v>
      </c>
      <c r="AC1791" s="36">
        <f t="shared" si="951"/>
        <v>18</v>
      </c>
      <c r="AD1791" s="36">
        <v>252</v>
      </c>
      <c r="AE1791" s="35">
        <f t="shared" si="966"/>
        <v>1.0049259150000001</v>
      </c>
      <c r="AF1791" s="2">
        <f t="shared" si="969"/>
        <v>1208.0519664799999</v>
      </c>
      <c r="AG1791" s="2">
        <f t="shared" si="952"/>
        <v>1224.8865344000001</v>
      </c>
      <c r="AH1791" s="3">
        <f t="shared" si="965"/>
        <v>0</v>
      </c>
      <c r="AI1791" s="3"/>
      <c r="AJ1791" s="3"/>
      <c r="AK1791" s="3"/>
      <c r="AL1791" s="8"/>
      <c r="AM1791" s="8"/>
      <c r="AP1791" s="8"/>
      <c r="AQ1791" s="8"/>
      <c r="AR1791" s="5"/>
      <c r="AS1791" s="1"/>
      <c r="AT1791" s="8"/>
      <c r="AU1791" s="1"/>
      <c r="AV1791" s="1"/>
      <c r="AW1791" s="3"/>
      <c r="AX1791" s="3"/>
      <c r="AY1791" s="4"/>
      <c r="AZ1791" s="4"/>
      <c r="BA1791" s="4"/>
      <c r="BB1791" s="1"/>
      <c r="BC1791" s="1"/>
      <c r="BD1791" s="1"/>
      <c r="BE1791" s="1"/>
      <c r="BF1791" s="1"/>
      <c r="BG1791" s="1"/>
      <c r="BH1791" s="1"/>
      <c r="BI1791" s="1"/>
    </row>
    <row r="1792" spans="1:61" x14ac:dyDescent="0.2">
      <c r="A1792" s="78">
        <f t="shared" si="953"/>
        <v>43683</v>
      </c>
      <c r="B1792" s="2">
        <f t="shared" si="938"/>
        <v>249955.87435880085</v>
      </c>
      <c r="C1792" s="3">
        <f t="shared" si="954"/>
        <v>33744043.038438112</v>
      </c>
      <c r="D1792" s="2">
        <f t="shared" si="955"/>
        <v>188921.44229331001</v>
      </c>
      <c r="E1792" s="2">
        <f t="shared" si="956"/>
        <v>9076.8171694499997</v>
      </c>
      <c r="F1792" s="33">
        <f t="shared" si="939"/>
        <v>179844.62512386002</v>
      </c>
      <c r="G1792" s="39">
        <f t="shared" si="957"/>
        <v>5213.75</v>
      </c>
      <c r="H1792" s="38">
        <f>IF(AND(N1792=1,N1791&gt;1),VLOOKUP(A1791,[1]Plan1!$CW$105:$CY$215,3),H1791)</f>
        <v>5214.2700000000004</v>
      </c>
      <c r="I1792" s="127">
        <f t="shared" si="940"/>
        <v>43596</v>
      </c>
      <c r="J1792" s="127">
        <f t="shared" si="958"/>
        <v>43627</v>
      </c>
      <c r="K1792" s="34">
        <f t="shared" si="941"/>
        <v>9.9736274274730974E-5</v>
      </c>
      <c r="L1792" s="212">
        <f t="shared" si="959"/>
        <v>43689</v>
      </c>
      <c r="M1792" s="1">
        <f t="shared" si="960"/>
        <v>23</v>
      </c>
      <c r="N1792" s="1">
        <f t="shared" si="942"/>
        <v>19</v>
      </c>
      <c r="O1792" s="2">
        <f t="shared" si="943"/>
        <v>1.00008239</v>
      </c>
      <c r="P1792" s="35">
        <f t="shared" si="968"/>
        <v>1.0013001699999999</v>
      </c>
      <c r="Q1792" s="35">
        <f t="shared" si="961"/>
        <v>1.3170278123563481</v>
      </c>
      <c r="R1792" s="2">
        <f t="shared" si="967"/>
        <v>1.3171363199999999</v>
      </c>
      <c r="S1792" s="2">
        <f t="shared" si="962"/>
        <v>1.2981278000000001</v>
      </c>
      <c r="T1792" s="2">
        <f t="shared" si="944"/>
        <v>245244.17625704</v>
      </c>
      <c r="U1792" s="2">
        <f t="shared" si="945"/>
        <v>2706.0515337303559</v>
      </c>
      <c r="V1792" s="2">
        <f t="shared" si="946"/>
        <v>57035.262583560499</v>
      </c>
      <c r="W1792" s="2">
        <f t="shared" si="947"/>
        <v>248662.75641060085</v>
      </c>
      <c r="X1792" s="36">
        <f t="shared" si="948"/>
        <v>0</v>
      </c>
      <c r="Y1792" s="2">
        <f t="shared" si="949"/>
        <v>0</v>
      </c>
      <c r="Z1792" s="37">
        <f t="shared" si="950"/>
        <v>0</v>
      </c>
      <c r="AA1792" s="2">
        <f t="shared" si="963"/>
        <v>0</v>
      </c>
      <c r="AB1792" s="4">
        <f t="shared" si="964"/>
        <v>7.1215000000000001E-2</v>
      </c>
      <c r="AC1792" s="36">
        <f t="shared" si="951"/>
        <v>19</v>
      </c>
      <c r="AD1792" s="36">
        <v>252</v>
      </c>
      <c r="AE1792" s="35">
        <f t="shared" si="966"/>
        <v>1.0052002879999999</v>
      </c>
      <c r="AF1792" s="2">
        <f t="shared" si="969"/>
        <v>1275.3403468500001</v>
      </c>
      <c r="AG1792" s="2">
        <f t="shared" si="952"/>
        <v>1293.1179482</v>
      </c>
      <c r="AH1792" s="3">
        <f t="shared" si="965"/>
        <v>0</v>
      </c>
      <c r="AI1792" s="3"/>
      <c r="AJ1792" s="3"/>
      <c r="AK1792" s="3"/>
      <c r="AL1792" s="8"/>
      <c r="AM1792" s="8"/>
      <c r="AP1792" s="8"/>
      <c r="AQ1792" s="8"/>
      <c r="AR1792" s="5"/>
      <c r="AS1792" s="1"/>
      <c r="AT1792" s="8"/>
      <c r="AU1792" s="1"/>
      <c r="AV1792" s="1"/>
      <c r="AW1792" s="3"/>
      <c r="AX1792" s="3"/>
      <c r="AY1792" s="4"/>
      <c r="AZ1792" s="4"/>
      <c r="BA1792" s="4"/>
      <c r="BB1792" s="1"/>
      <c r="BC1792" s="1"/>
      <c r="BD1792" s="1"/>
      <c r="BE1792" s="1"/>
      <c r="BF1792" s="1"/>
      <c r="BG1792" s="1"/>
      <c r="BH1792" s="1"/>
      <c r="BI1792" s="1"/>
    </row>
    <row r="1793" spans="1:206" x14ac:dyDescent="0.2">
      <c r="A1793" s="78">
        <f t="shared" si="953"/>
        <v>43684</v>
      </c>
      <c r="B1793" s="2">
        <f t="shared" si="938"/>
        <v>250025.14983290408</v>
      </c>
      <c r="C1793" s="3">
        <f t="shared" si="954"/>
        <v>33753395.227442048</v>
      </c>
      <c r="D1793" s="2">
        <f t="shared" si="955"/>
        <v>188921.44229331001</v>
      </c>
      <c r="E1793" s="2">
        <f t="shared" si="956"/>
        <v>9076.8171694499997</v>
      </c>
      <c r="F1793" s="33">
        <f t="shared" si="939"/>
        <v>179844.62512386002</v>
      </c>
      <c r="G1793" s="39">
        <f t="shared" si="957"/>
        <v>5213.75</v>
      </c>
      <c r="H1793" s="38">
        <f>IF(AND(N1793=1,N1792&gt;1),VLOOKUP(A1792,[1]Plan1!$CW$105:$CY$215,3),H1792)</f>
        <v>5214.2700000000004</v>
      </c>
      <c r="I1793" s="127">
        <f t="shared" si="940"/>
        <v>43596</v>
      </c>
      <c r="J1793" s="127">
        <f t="shared" si="958"/>
        <v>43627</v>
      </c>
      <c r="K1793" s="34">
        <f t="shared" si="941"/>
        <v>9.9736274274730974E-5</v>
      </c>
      <c r="L1793" s="212">
        <f t="shared" si="959"/>
        <v>43689</v>
      </c>
      <c r="M1793" s="1">
        <f t="shared" si="960"/>
        <v>23</v>
      </c>
      <c r="N1793" s="1">
        <f t="shared" si="942"/>
        <v>20</v>
      </c>
      <c r="O1793" s="2">
        <f t="shared" si="943"/>
        <v>1.0000867200000001</v>
      </c>
      <c r="P1793" s="35">
        <f t="shared" si="968"/>
        <v>1.0013001699999999</v>
      </c>
      <c r="Q1793" s="35">
        <f t="shared" si="961"/>
        <v>1.3170278123563481</v>
      </c>
      <c r="R1793" s="2">
        <f t="shared" si="967"/>
        <v>1.3171420199999999</v>
      </c>
      <c r="S1793" s="2">
        <f t="shared" si="962"/>
        <v>1.2981278000000001</v>
      </c>
      <c r="T1793" s="2">
        <f t="shared" si="944"/>
        <v>245244.17625704</v>
      </c>
      <c r="U1793" s="2">
        <f t="shared" si="945"/>
        <v>2706.0515337303559</v>
      </c>
      <c r="V1793" s="2">
        <f t="shared" si="946"/>
        <v>57036.287697923704</v>
      </c>
      <c r="W1793" s="2">
        <f t="shared" si="947"/>
        <v>248663.78152496408</v>
      </c>
      <c r="X1793" s="36">
        <f t="shared" si="948"/>
        <v>0</v>
      </c>
      <c r="Y1793" s="2">
        <f t="shared" si="949"/>
        <v>0</v>
      </c>
      <c r="Z1793" s="37">
        <f t="shared" si="950"/>
        <v>0</v>
      </c>
      <c r="AA1793" s="2">
        <f t="shared" si="963"/>
        <v>0</v>
      </c>
      <c r="AB1793" s="4">
        <f t="shared" si="964"/>
        <v>7.1215000000000001E-2</v>
      </c>
      <c r="AC1793" s="36">
        <f t="shared" si="951"/>
        <v>20</v>
      </c>
      <c r="AD1793" s="36">
        <v>252</v>
      </c>
      <c r="AE1793" s="35">
        <f t="shared" si="966"/>
        <v>1.005474735</v>
      </c>
      <c r="AF1793" s="2">
        <f t="shared" si="969"/>
        <v>1342.6468752999999</v>
      </c>
      <c r="AG1793" s="2">
        <f t="shared" si="952"/>
        <v>1361.36830794</v>
      </c>
      <c r="AH1793" s="3">
        <f t="shared" si="965"/>
        <v>0</v>
      </c>
      <c r="AI1793" s="3"/>
      <c r="AJ1793" s="3"/>
      <c r="AK1793" s="3"/>
      <c r="AL1793" s="8"/>
      <c r="AM1793" s="8"/>
      <c r="AP1793" s="8"/>
      <c r="AQ1793" s="8"/>
      <c r="AR1793" s="5"/>
      <c r="AS1793" s="1"/>
      <c r="AT1793" s="8"/>
      <c r="AU1793" s="1"/>
      <c r="AV1793" s="1"/>
      <c r="AW1793" s="3"/>
      <c r="AX1793" s="3"/>
      <c r="AY1793" s="4"/>
      <c r="AZ1793" s="4"/>
      <c r="BA1793" s="4"/>
      <c r="BB1793" s="1"/>
      <c r="BC1793" s="1"/>
      <c r="BD1793" s="1"/>
      <c r="BE1793" s="1"/>
      <c r="BF1793" s="1"/>
      <c r="BG1793" s="1"/>
      <c r="BH1793" s="1"/>
      <c r="BI1793" s="1"/>
    </row>
    <row r="1794" spans="1:206" x14ac:dyDescent="0.2">
      <c r="A1794" s="78">
        <f t="shared" si="953"/>
        <v>43685</v>
      </c>
      <c r="B1794" s="2">
        <f t="shared" si="938"/>
        <v>250094.44813711979</v>
      </c>
      <c r="C1794" s="3">
        <f t="shared" si="954"/>
        <v>33762750.498511173</v>
      </c>
      <c r="D1794" s="2">
        <f t="shared" si="955"/>
        <v>188921.44229331001</v>
      </c>
      <c r="E1794" s="2">
        <f t="shared" si="956"/>
        <v>9076.8171694499997</v>
      </c>
      <c r="F1794" s="33">
        <f t="shared" si="939"/>
        <v>179844.62512386002</v>
      </c>
      <c r="G1794" s="39">
        <f t="shared" si="957"/>
        <v>5213.75</v>
      </c>
      <c r="H1794" s="38">
        <f>IF(AND(N1794=1,N1793&gt;1),VLOOKUP(A1793,[1]Plan1!$CW$105:$CY$215,3),H1793)</f>
        <v>5214.2700000000004</v>
      </c>
      <c r="I1794" s="127">
        <f t="shared" si="940"/>
        <v>43596</v>
      </c>
      <c r="J1794" s="127">
        <f t="shared" si="958"/>
        <v>43627</v>
      </c>
      <c r="K1794" s="34">
        <f t="shared" si="941"/>
        <v>9.9736274274730974E-5</v>
      </c>
      <c r="L1794" s="212">
        <f t="shared" si="959"/>
        <v>43689</v>
      </c>
      <c r="M1794" s="1">
        <f t="shared" si="960"/>
        <v>23</v>
      </c>
      <c r="N1794" s="1">
        <f t="shared" si="942"/>
        <v>21</v>
      </c>
      <c r="O1794" s="2">
        <f t="shared" si="943"/>
        <v>1.0000910599999999</v>
      </c>
      <c r="P1794" s="35">
        <f t="shared" si="968"/>
        <v>1.0013001699999999</v>
      </c>
      <c r="Q1794" s="35">
        <f t="shared" si="961"/>
        <v>1.3170278123563481</v>
      </c>
      <c r="R1794" s="2">
        <f t="shared" si="967"/>
        <v>1.31714774</v>
      </c>
      <c r="S1794" s="2">
        <f t="shared" si="962"/>
        <v>1.2981278000000001</v>
      </c>
      <c r="T1794" s="2">
        <f t="shared" si="944"/>
        <v>245244.17625704</v>
      </c>
      <c r="U1794" s="2">
        <f t="shared" si="945"/>
        <v>2706.0515337303559</v>
      </c>
      <c r="V1794" s="2">
        <f t="shared" si="946"/>
        <v>57037.316409179432</v>
      </c>
      <c r="W1794" s="2">
        <f t="shared" si="947"/>
        <v>248664.81023621978</v>
      </c>
      <c r="X1794" s="36">
        <f t="shared" si="948"/>
        <v>0</v>
      </c>
      <c r="Y1794" s="2">
        <f t="shared" si="949"/>
        <v>0</v>
      </c>
      <c r="Z1794" s="37">
        <f t="shared" si="950"/>
        <v>0</v>
      </c>
      <c r="AA1794" s="2">
        <f t="shared" si="963"/>
        <v>0</v>
      </c>
      <c r="AB1794" s="4">
        <f t="shared" si="964"/>
        <v>7.1215000000000001E-2</v>
      </c>
      <c r="AC1794" s="36">
        <f t="shared" si="951"/>
        <v>21</v>
      </c>
      <c r="AD1794" s="36">
        <v>252</v>
      </c>
      <c r="AE1794" s="35">
        <f t="shared" si="966"/>
        <v>1.005749257</v>
      </c>
      <c r="AF1794" s="2">
        <f t="shared" si="969"/>
        <v>1409.9717970500001</v>
      </c>
      <c r="AG1794" s="2">
        <f t="shared" si="952"/>
        <v>1429.6379009</v>
      </c>
      <c r="AH1794" s="3">
        <f t="shared" si="965"/>
        <v>0</v>
      </c>
      <c r="AI1794" s="3"/>
      <c r="AJ1794" s="3"/>
      <c r="AK1794" s="3"/>
      <c r="AL1794" s="8"/>
      <c r="AM1794" s="8"/>
      <c r="AP1794" s="8"/>
      <c r="AQ1794" s="8"/>
      <c r="AR1794" s="5"/>
      <c r="AS1794" s="1"/>
      <c r="AT1794" s="8"/>
      <c r="AU1794" s="1"/>
      <c r="AV1794" s="1"/>
      <c r="AW1794" s="3"/>
      <c r="AX1794" s="3"/>
      <c r="AY1794" s="4"/>
      <c r="AZ1794" s="4"/>
      <c r="BA1794" s="4"/>
      <c r="BB1794" s="1"/>
      <c r="BC1794" s="1"/>
      <c r="BD1794" s="1"/>
      <c r="BE1794" s="1"/>
      <c r="BF1794" s="1"/>
      <c r="BG1794" s="1"/>
      <c r="BH1794" s="1"/>
      <c r="BI1794" s="1"/>
    </row>
    <row r="1795" spans="1:206" x14ac:dyDescent="0.2">
      <c r="A1795" s="78">
        <f t="shared" si="953"/>
        <v>43686</v>
      </c>
      <c r="B1795" s="2">
        <f t="shared" si="938"/>
        <v>250163.76203751302</v>
      </c>
      <c r="C1795" s="3">
        <f t="shared" si="954"/>
        <v>33772107.875064261</v>
      </c>
      <c r="D1795" s="2">
        <f t="shared" si="955"/>
        <v>188921.44229331001</v>
      </c>
      <c r="E1795" s="2">
        <f t="shared" si="956"/>
        <v>9076.8171694499997</v>
      </c>
      <c r="F1795" s="33">
        <f t="shared" si="939"/>
        <v>179844.62512386002</v>
      </c>
      <c r="G1795" s="39">
        <f t="shared" si="957"/>
        <v>5213.75</v>
      </c>
      <c r="H1795" s="38">
        <f>IF(AND(N1795=1,N1794&gt;1),VLOOKUP(A1794,[1]Plan1!$CW$105:$CY$215,3),H1794)</f>
        <v>5214.2700000000004</v>
      </c>
      <c r="I1795" s="127">
        <f t="shared" si="940"/>
        <v>43596</v>
      </c>
      <c r="J1795" s="127">
        <f t="shared" si="958"/>
        <v>43627</v>
      </c>
      <c r="K1795" s="34">
        <f t="shared" si="941"/>
        <v>9.9736274274730974E-5</v>
      </c>
      <c r="L1795" s="212">
        <f t="shared" si="959"/>
        <v>43689</v>
      </c>
      <c r="M1795" s="1">
        <f t="shared" si="960"/>
        <v>23</v>
      </c>
      <c r="N1795" s="1">
        <f t="shared" si="942"/>
        <v>22</v>
      </c>
      <c r="O1795" s="2">
        <f t="shared" si="943"/>
        <v>1.00009539</v>
      </c>
      <c r="P1795" s="35">
        <f t="shared" si="968"/>
        <v>1.0013001699999999</v>
      </c>
      <c r="Q1795" s="35">
        <f t="shared" si="961"/>
        <v>1.3170278123563481</v>
      </c>
      <c r="R1795" s="2">
        <f t="shared" si="967"/>
        <v>1.31715344</v>
      </c>
      <c r="S1795" s="2">
        <f t="shared" si="962"/>
        <v>1.2981278000000001</v>
      </c>
      <c r="T1795" s="2">
        <f t="shared" si="944"/>
        <v>245244.17625704</v>
      </c>
      <c r="U1795" s="2">
        <f t="shared" si="945"/>
        <v>2706.0515337303559</v>
      </c>
      <c r="V1795" s="2">
        <f t="shared" si="946"/>
        <v>57038.341523542636</v>
      </c>
      <c r="W1795" s="2">
        <f t="shared" si="947"/>
        <v>248665.83535058302</v>
      </c>
      <c r="X1795" s="36">
        <f t="shared" si="948"/>
        <v>0</v>
      </c>
      <c r="Y1795" s="2">
        <f t="shared" si="949"/>
        <v>0</v>
      </c>
      <c r="Z1795" s="37">
        <f t="shared" si="950"/>
        <v>0</v>
      </c>
      <c r="AA1795" s="2">
        <f t="shared" si="963"/>
        <v>0</v>
      </c>
      <c r="AB1795" s="4">
        <f t="shared" si="964"/>
        <v>7.1215000000000001E-2</v>
      </c>
      <c r="AC1795" s="36">
        <f t="shared" si="951"/>
        <v>22</v>
      </c>
      <c r="AD1795" s="36">
        <v>252</v>
      </c>
      <c r="AE1795" s="35">
        <f t="shared" si="966"/>
        <v>1.0060238539999999</v>
      </c>
      <c r="AF1795" s="2">
        <f t="shared" si="969"/>
        <v>1477.3151121200001</v>
      </c>
      <c r="AG1795" s="2">
        <f t="shared" si="952"/>
        <v>1497.92668693</v>
      </c>
      <c r="AH1795" s="3">
        <f t="shared" si="965"/>
        <v>0</v>
      </c>
      <c r="AI1795" s="3"/>
      <c r="AJ1795" s="3"/>
      <c r="AK1795" s="3"/>
      <c r="AL1795" s="8"/>
      <c r="AM1795" s="8"/>
      <c r="AP1795" s="8"/>
      <c r="AQ1795" s="8"/>
      <c r="AR1795" s="5"/>
      <c r="AS1795" s="1"/>
      <c r="AT1795" s="8"/>
      <c r="AU1795" s="1"/>
      <c r="AV1795" s="1"/>
      <c r="AW1795" s="3"/>
      <c r="AX1795" s="3"/>
      <c r="AY1795" s="4"/>
      <c r="AZ1795" s="4"/>
      <c r="BA1795" s="4"/>
      <c r="BB1795" s="1"/>
      <c r="BC1795" s="1"/>
      <c r="BD1795" s="1"/>
      <c r="BE1795" s="1"/>
      <c r="BF1795" s="1"/>
      <c r="BG1795" s="1"/>
      <c r="BH1795" s="1"/>
      <c r="BI1795" s="1"/>
    </row>
    <row r="1796" spans="1:206" ht="15.75" x14ac:dyDescent="0.2">
      <c r="A1796" s="78">
        <f t="shared" si="953"/>
        <v>43687</v>
      </c>
      <c r="B1796" s="2">
        <f t="shared" si="938"/>
        <v>250233.09696069246</v>
      </c>
      <c r="C1796" s="3">
        <f t="shared" si="954"/>
        <v>33781468.089693479</v>
      </c>
      <c r="D1796" s="2">
        <f t="shared" si="955"/>
        <v>188921.44229331001</v>
      </c>
      <c r="E1796" s="2">
        <f t="shared" si="956"/>
        <v>9076.8171694499997</v>
      </c>
      <c r="F1796" s="33">
        <f t="shared" si="939"/>
        <v>179844.62512386002</v>
      </c>
      <c r="G1796" s="39">
        <f t="shared" si="957"/>
        <v>5213.75</v>
      </c>
      <c r="H1796" s="38">
        <f>IF(AND(N1796=1,N1795&gt;1),VLOOKUP(A1795,[1]Plan1!$CW$105:$CY$215,3),H1795)</f>
        <v>5214.2700000000004</v>
      </c>
      <c r="I1796" s="127">
        <f t="shared" si="940"/>
        <v>43596</v>
      </c>
      <c r="J1796" s="127">
        <f t="shared" si="958"/>
        <v>43627</v>
      </c>
      <c r="K1796" s="34">
        <f t="shared" si="941"/>
        <v>9.9736274274730974E-5</v>
      </c>
      <c r="L1796" s="212">
        <f t="shared" si="959"/>
        <v>43689</v>
      </c>
      <c r="M1796" s="1">
        <f t="shared" si="960"/>
        <v>23</v>
      </c>
      <c r="N1796" s="1">
        <f t="shared" si="942"/>
        <v>23</v>
      </c>
      <c r="O1796" s="2">
        <f t="shared" si="943"/>
        <v>1.0000997300000001</v>
      </c>
      <c r="P1796" s="35">
        <f t="shared" si="968"/>
        <v>1.0013001699999999</v>
      </c>
      <c r="Q1796" s="35">
        <f t="shared" si="961"/>
        <v>1.3170278123563481</v>
      </c>
      <c r="R1796" s="2">
        <f t="shared" si="967"/>
        <v>1.3171591499999999</v>
      </c>
      <c r="S1796" s="2">
        <f t="shared" si="962"/>
        <v>1.2981278000000001</v>
      </c>
      <c r="T1796" s="2">
        <f t="shared" si="944"/>
        <v>245244.17625704</v>
      </c>
      <c r="U1796" s="2">
        <f t="shared" si="945"/>
        <v>2706.0515337303559</v>
      </c>
      <c r="V1796" s="2">
        <f t="shared" si="946"/>
        <v>57039.368436352081</v>
      </c>
      <c r="W1796" s="2">
        <f t="shared" si="947"/>
        <v>248666.86226339245</v>
      </c>
      <c r="X1796" s="36">
        <f t="shared" si="948"/>
        <v>0</v>
      </c>
      <c r="Y1796" s="2">
        <f t="shared" si="949"/>
        <v>0</v>
      </c>
      <c r="Z1796" s="37">
        <f t="shared" si="950"/>
        <v>0</v>
      </c>
      <c r="AA1796" s="2">
        <f t="shared" si="963"/>
        <v>0</v>
      </c>
      <c r="AB1796" s="4">
        <f t="shared" si="964"/>
        <v>7.1215000000000001E-2</v>
      </c>
      <c r="AC1796" s="36">
        <f t="shared" si="951"/>
        <v>23</v>
      </c>
      <c r="AD1796" s="36">
        <v>252</v>
      </c>
      <c r="AE1796" s="35">
        <f t="shared" si="966"/>
        <v>1.0062985259999999</v>
      </c>
      <c r="AF1796" s="2">
        <f t="shared" si="969"/>
        <v>1544.6768205000001</v>
      </c>
      <c r="AG1796" s="2">
        <f t="shared" si="952"/>
        <v>1566.2346973000001</v>
      </c>
      <c r="AH1796" s="3">
        <f t="shared" si="965"/>
        <v>0</v>
      </c>
      <c r="AI1796" s="3"/>
      <c r="AJ1796" s="3"/>
      <c r="AK1796" s="3"/>
      <c r="AL1796" s="98" t="s">
        <v>131</v>
      </c>
      <c r="AM1796" s="98" t="s">
        <v>131</v>
      </c>
      <c r="AP1796" s="8"/>
      <c r="AQ1796" s="8"/>
      <c r="AR1796" s="5"/>
      <c r="AS1796" s="1"/>
      <c r="AT1796" s="8"/>
      <c r="AU1796" s="1"/>
      <c r="AV1796" s="1"/>
      <c r="AW1796" s="3"/>
      <c r="AX1796" s="3"/>
      <c r="AY1796" s="4"/>
      <c r="AZ1796" s="4"/>
      <c r="BA1796" s="4"/>
      <c r="BB1796" s="1"/>
      <c r="BC1796" s="1"/>
      <c r="BD1796" s="1"/>
      <c r="BE1796" s="1"/>
      <c r="BF1796" s="1"/>
      <c r="BG1796" s="1"/>
      <c r="BH1796" s="1"/>
      <c r="BI1796" s="1"/>
    </row>
    <row r="1797" spans="1:206" ht="15.75" x14ac:dyDescent="0.2">
      <c r="A1797" s="78">
        <f t="shared" si="953"/>
        <v>43688</v>
      </c>
      <c r="B1797" s="2">
        <f t="shared" si="938"/>
        <v>250233.09696069246</v>
      </c>
      <c r="C1797" s="3">
        <f t="shared" si="954"/>
        <v>33781468.089693479</v>
      </c>
      <c r="D1797" s="2">
        <f t="shared" si="955"/>
        <v>188921.44229331001</v>
      </c>
      <c r="E1797" s="2">
        <f t="shared" si="956"/>
        <v>9076.8171694499997</v>
      </c>
      <c r="F1797" s="33">
        <f t="shared" si="939"/>
        <v>179844.62512386002</v>
      </c>
      <c r="G1797" s="39">
        <f t="shared" si="957"/>
        <v>5213.75</v>
      </c>
      <c r="H1797" s="38">
        <f>IF(AND(N1797=1,N1796&gt;1),VLOOKUP(A1796,[1]Plan1!$CW$105:$CY$215,3),H1796)</f>
        <v>5214.2700000000004</v>
      </c>
      <c r="I1797" s="127">
        <f t="shared" si="940"/>
        <v>43596</v>
      </c>
      <c r="J1797" s="127">
        <f t="shared" si="958"/>
        <v>43627</v>
      </c>
      <c r="K1797" s="34">
        <f t="shared" si="941"/>
        <v>9.9736274274730974E-5</v>
      </c>
      <c r="L1797" s="212">
        <f t="shared" si="959"/>
        <v>43689</v>
      </c>
      <c r="M1797" s="1">
        <f t="shared" si="960"/>
        <v>23</v>
      </c>
      <c r="N1797" s="1">
        <f t="shared" si="942"/>
        <v>23</v>
      </c>
      <c r="O1797" s="2">
        <f t="shared" si="943"/>
        <v>1.0000997300000001</v>
      </c>
      <c r="P1797" s="35">
        <f t="shared" si="968"/>
        <v>1.0013001699999999</v>
      </c>
      <c r="Q1797" s="35">
        <f t="shared" si="961"/>
        <v>1.3170278123563481</v>
      </c>
      <c r="R1797" s="2">
        <f t="shared" si="967"/>
        <v>1.3171591499999999</v>
      </c>
      <c r="S1797" s="2">
        <f t="shared" si="962"/>
        <v>1.2981278000000001</v>
      </c>
      <c r="T1797" s="2">
        <f t="shared" si="944"/>
        <v>245244.17625704</v>
      </c>
      <c r="U1797" s="2">
        <f t="shared" si="945"/>
        <v>2706.0515337303559</v>
      </c>
      <c r="V1797" s="2">
        <f t="shared" si="946"/>
        <v>57039.368436352081</v>
      </c>
      <c r="W1797" s="2">
        <f t="shared" si="947"/>
        <v>248666.86226339245</v>
      </c>
      <c r="X1797" s="36">
        <f t="shared" si="948"/>
        <v>0</v>
      </c>
      <c r="Y1797" s="2">
        <f t="shared" si="949"/>
        <v>0</v>
      </c>
      <c r="Z1797" s="37">
        <f t="shared" si="950"/>
        <v>0</v>
      </c>
      <c r="AA1797" s="2">
        <f t="shared" si="963"/>
        <v>0</v>
      </c>
      <c r="AB1797" s="4">
        <f t="shared" si="964"/>
        <v>7.1215000000000001E-2</v>
      </c>
      <c r="AC1797" s="36">
        <f t="shared" si="951"/>
        <v>23</v>
      </c>
      <c r="AD1797" s="36">
        <v>252</v>
      </c>
      <c r="AE1797" s="35">
        <f t="shared" si="966"/>
        <v>1.0062985259999999</v>
      </c>
      <c r="AF1797" s="2">
        <f t="shared" si="969"/>
        <v>1544.6768205000001</v>
      </c>
      <c r="AG1797" s="2">
        <f t="shared" si="952"/>
        <v>1566.2346973000001</v>
      </c>
      <c r="AH1797" s="3">
        <f t="shared" si="965"/>
        <v>0</v>
      </c>
      <c r="AI1797" s="3"/>
      <c r="AJ1797" s="3"/>
      <c r="AK1797" s="3"/>
      <c r="AL1797" s="98" t="s">
        <v>130</v>
      </c>
      <c r="AM1797" s="98" t="s">
        <v>68</v>
      </c>
      <c r="AP1797" s="8"/>
      <c r="AQ1797" s="8"/>
      <c r="AR1797" s="5"/>
      <c r="AS1797" s="1"/>
      <c r="AT1797" s="8"/>
      <c r="AU1797" s="1"/>
      <c r="AV1797" s="1"/>
      <c r="AW1797" s="3"/>
      <c r="AX1797" s="3"/>
      <c r="AY1797" s="4"/>
      <c r="AZ1797" s="4"/>
      <c r="BA1797" s="4"/>
      <c r="BB1797" s="1"/>
      <c r="BC1797" s="1"/>
      <c r="BD1797" s="1"/>
      <c r="BE1797" s="1"/>
      <c r="BF1797" s="1"/>
      <c r="BG1797" s="1"/>
      <c r="BH1797" s="1"/>
      <c r="BI1797" s="1"/>
    </row>
    <row r="1798" spans="1:206" ht="15.75" x14ac:dyDescent="0.25">
      <c r="A1798" s="86">
        <f t="shared" si="953"/>
        <v>43689</v>
      </c>
      <c r="B1798" s="87">
        <f t="shared" si="938"/>
        <v>250233.09696069246</v>
      </c>
      <c r="C1798" s="97">
        <f t="shared" si="954"/>
        <v>33781468.089693479</v>
      </c>
      <c r="D1798" s="87">
        <f t="shared" si="955"/>
        <v>188921.44229331001</v>
      </c>
      <c r="E1798" s="87">
        <f t="shared" si="956"/>
        <v>9076.8171694499997</v>
      </c>
      <c r="F1798" s="88">
        <f t="shared" si="939"/>
        <v>179844.62512386002</v>
      </c>
      <c r="G1798" s="89">
        <f t="shared" si="957"/>
        <v>5213.75</v>
      </c>
      <c r="H1798" s="90">
        <f>IF(AND(N1798=1,N1797&gt;1),VLOOKUP(A1797,[1]Plan1!$CW$105:$CY$215,3),H1797)</f>
        <v>5214.2700000000004</v>
      </c>
      <c r="I1798" s="128">
        <f t="shared" si="940"/>
        <v>43596</v>
      </c>
      <c r="J1798" s="128">
        <f t="shared" si="958"/>
        <v>43627</v>
      </c>
      <c r="K1798" s="91">
        <f t="shared" si="941"/>
        <v>9.9736274274730974E-5</v>
      </c>
      <c r="L1798" s="214">
        <f t="shared" si="959"/>
        <v>43689</v>
      </c>
      <c r="M1798" s="92">
        <f t="shared" si="960"/>
        <v>23</v>
      </c>
      <c r="N1798" s="92">
        <f t="shared" si="942"/>
        <v>23</v>
      </c>
      <c r="O1798" s="87">
        <f t="shared" si="943"/>
        <v>1.0000997300000001</v>
      </c>
      <c r="P1798" s="93">
        <f t="shared" si="968"/>
        <v>1.0013001699999999</v>
      </c>
      <c r="Q1798" s="93">
        <f t="shared" si="961"/>
        <v>1.3170278123563481</v>
      </c>
      <c r="R1798" s="87">
        <f t="shared" si="967"/>
        <v>1.3171591499999999</v>
      </c>
      <c r="S1798" s="87">
        <f t="shared" si="962"/>
        <v>1.2981278000000001</v>
      </c>
      <c r="T1798" s="87">
        <f t="shared" si="944"/>
        <v>245244.17625704</v>
      </c>
      <c r="U1798" s="87">
        <f t="shared" si="945"/>
        <v>2706.0515337303559</v>
      </c>
      <c r="V1798" s="87">
        <f t="shared" si="946"/>
        <v>57039.368436352081</v>
      </c>
      <c r="W1798" s="87">
        <f t="shared" si="947"/>
        <v>248666.86226339245</v>
      </c>
      <c r="X1798" s="94">
        <f t="shared" si="948"/>
        <v>59</v>
      </c>
      <c r="Y1798" s="87">
        <f t="shared" si="949"/>
        <v>3007.44043986</v>
      </c>
      <c r="Z1798" s="95">
        <f t="shared" si="950"/>
        <v>1.5918999999999999E-2</v>
      </c>
      <c r="AA1798" s="87">
        <f t="shared" si="963"/>
        <v>3904.04204183</v>
      </c>
      <c r="AB1798" s="96">
        <f t="shared" si="964"/>
        <v>7.1215000000000001E-2</v>
      </c>
      <c r="AC1798" s="94">
        <f t="shared" si="951"/>
        <v>23</v>
      </c>
      <c r="AD1798" s="94">
        <v>252</v>
      </c>
      <c r="AE1798" s="93">
        <f t="shared" si="966"/>
        <v>1.0062985259999999</v>
      </c>
      <c r="AF1798" s="87">
        <f t="shared" si="969"/>
        <v>1544.6768205000001</v>
      </c>
      <c r="AG1798" s="87">
        <f t="shared" si="952"/>
        <v>1566.2346973000001</v>
      </c>
      <c r="AH1798" s="97">
        <f t="shared" si="965"/>
        <v>5448.7188623299999</v>
      </c>
      <c r="AI1798" s="97"/>
      <c r="AJ1798" s="97"/>
      <c r="AK1798" s="97"/>
      <c r="AL1798" s="101">
        <v>3904.04204183</v>
      </c>
      <c r="AM1798" s="99">
        <v>1544.6768205000001</v>
      </c>
      <c r="AP1798" s="8"/>
      <c r="AQ1798" s="8"/>
      <c r="AR1798" s="5"/>
      <c r="AS1798" s="1"/>
      <c r="AT1798" s="8"/>
      <c r="AU1798" s="1"/>
      <c r="AV1798" s="1"/>
      <c r="AW1798" s="3"/>
      <c r="AX1798" s="3"/>
      <c r="AY1798" s="4"/>
      <c r="AZ1798" s="4"/>
      <c r="BA1798" s="4"/>
      <c r="BB1798" s="1"/>
      <c r="BC1798" s="1"/>
      <c r="BD1798" s="1"/>
      <c r="BE1798" s="1"/>
      <c r="BF1798" s="1"/>
      <c r="BG1798" s="1"/>
      <c r="BH1798" s="1"/>
      <c r="BI1798" s="1"/>
    </row>
    <row r="1799" spans="1:206" x14ac:dyDescent="0.2">
      <c r="A1799" s="78">
        <f t="shared" si="953"/>
        <v>43690</v>
      </c>
      <c r="B1799" s="2">
        <f t="shared" si="938"/>
        <v>244851.07242302821</v>
      </c>
      <c r="C1799" s="3">
        <f t="shared" si="954"/>
        <v>33054894.777108807</v>
      </c>
      <c r="D1799" s="2">
        <f t="shared" si="955"/>
        <v>185914.00185345</v>
      </c>
      <c r="E1799" s="2">
        <f t="shared" si="956"/>
        <v>6069.3767295899997</v>
      </c>
      <c r="F1799" s="33">
        <f t="shared" si="939"/>
        <v>179844.62512385999</v>
      </c>
      <c r="G1799" s="39">
        <f t="shared" si="957"/>
        <v>5214.2700000000004</v>
      </c>
      <c r="H1799" s="38">
        <f>IF(AND(N1799=1,N1798&gt;1),VLOOKUP(A1798,[1]Plan1!$CW$105:$CY$215,3),H1798)</f>
        <v>5224.18</v>
      </c>
      <c r="I1799" s="127">
        <f t="shared" si="940"/>
        <v>43629</v>
      </c>
      <c r="J1799" s="127">
        <f t="shared" si="958"/>
        <v>43659</v>
      </c>
      <c r="K1799" s="34">
        <f t="shared" si="941"/>
        <v>1.9005536729015393E-3</v>
      </c>
      <c r="L1799" s="212">
        <f t="shared" si="959"/>
        <v>43718</v>
      </c>
      <c r="M1799" s="1">
        <f t="shared" si="960"/>
        <v>21</v>
      </c>
      <c r="N1799" s="1">
        <f t="shared" si="942"/>
        <v>1</v>
      </c>
      <c r="O1799" s="2">
        <f t="shared" si="943"/>
        <v>1.00009042</v>
      </c>
      <c r="P1799" s="35">
        <f t="shared" si="968"/>
        <v>1.0000997300000001</v>
      </c>
      <c r="Q1799" s="35">
        <f t="shared" si="961"/>
        <v>1.3171591595400745</v>
      </c>
      <c r="R1799" s="2">
        <f t="shared" si="967"/>
        <v>1.31727825</v>
      </c>
      <c r="S1799" s="2">
        <f t="shared" si="962"/>
        <v>1.2981278000000001</v>
      </c>
      <c r="T1799" s="2">
        <f t="shared" si="944"/>
        <v>241340.13421521001</v>
      </c>
      <c r="U1799" s="2">
        <f t="shared" si="945"/>
        <v>1809.4499317638617</v>
      </c>
      <c r="V1799" s="2">
        <f t="shared" si="946"/>
        <v>57060.78793120433</v>
      </c>
      <c r="W1799" s="2">
        <f t="shared" si="947"/>
        <v>244784.2397164182</v>
      </c>
      <c r="X1799" s="36">
        <f t="shared" si="948"/>
        <v>0</v>
      </c>
      <c r="Y1799" s="2">
        <f t="shared" si="949"/>
        <v>0</v>
      </c>
      <c r="Z1799" s="37">
        <f t="shared" si="950"/>
        <v>0</v>
      </c>
      <c r="AA1799" s="2">
        <f t="shared" si="963"/>
        <v>0</v>
      </c>
      <c r="AB1799" s="4">
        <f t="shared" si="964"/>
        <v>7.1215000000000001E-2</v>
      </c>
      <c r="AC1799" s="36">
        <f t="shared" si="951"/>
        <v>1</v>
      </c>
      <c r="AD1799" s="36">
        <v>252</v>
      </c>
      <c r="AE1799" s="35">
        <f t="shared" si="966"/>
        <v>1.000273027</v>
      </c>
      <c r="AF1799" s="2">
        <f t="shared" si="969"/>
        <v>65.892372820000006</v>
      </c>
      <c r="AG1799" s="2">
        <f t="shared" si="952"/>
        <v>66.832706610000002</v>
      </c>
      <c r="AH1799" s="3">
        <f t="shared" si="965"/>
        <v>0</v>
      </c>
      <c r="AI1799" s="3"/>
      <c r="AJ1799" s="3"/>
      <c r="AK1799" s="3"/>
      <c r="AL1799" s="8"/>
      <c r="AM1799" s="8"/>
      <c r="AP1799" s="8"/>
      <c r="AQ1799" s="8"/>
      <c r="AR1799" s="5"/>
      <c r="AS1799" s="1"/>
      <c r="AT1799" s="8"/>
      <c r="AU1799" s="1"/>
      <c r="AV1799" s="1"/>
      <c r="AW1799" s="3"/>
      <c r="AX1799" s="3"/>
      <c r="AY1799" s="4"/>
      <c r="AZ1799" s="4"/>
      <c r="BA1799" s="4"/>
      <c r="BB1799" s="1"/>
      <c r="BC1799" s="1"/>
      <c r="BD1799" s="1"/>
      <c r="BE1799" s="1"/>
      <c r="BF1799" s="1"/>
      <c r="BG1799" s="1"/>
      <c r="BH1799" s="1"/>
      <c r="BI1799" s="1"/>
    </row>
    <row r="1800" spans="1:206" x14ac:dyDescent="0.2">
      <c r="A1800" s="78">
        <f t="shared" si="953"/>
        <v>43691</v>
      </c>
      <c r="B1800" s="2">
        <f t="shared" si="938"/>
        <v>244939.35468112046</v>
      </c>
      <c r="C1800" s="3">
        <f t="shared" si="954"/>
        <v>33066812.881951261</v>
      </c>
      <c r="D1800" s="2">
        <f t="shared" si="955"/>
        <v>185914.00185345</v>
      </c>
      <c r="E1800" s="2">
        <f t="shared" si="956"/>
        <v>6069.3767295899997</v>
      </c>
      <c r="F1800" s="33">
        <f t="shared" si="939"/>
        <v>179844.62512385999</v>
      </c>
      <c r="G1800" s="39">
        <f t="shared" si="957"/>
        <v>5214.2700000000004</v>
      </c>
      <c r="H1800" s="38">
        <f>IF(AND(N1800=1,N1799&gt;1),VLOOKUP(A1799,[1]Plan1!$CW$105:$CY$215,3),H1799)</f>
        <v>5224.18</v>
      </c>
      <c r="I1800" s="127">
        <f t="shared" si="940"/>
        <v>43629</v>
      </c>
      <c r="J1800" s="127">
        <f t="shared" si="958"/>
        <v>43659</v>
      </c>
      <c r="K1800" s="34">
        <f t="shared" si="941"/>
        <v>1.9005536729015393E-3</v>
      </c>
      <c r="L1800" s="212">
        <f t="shared" si="959"/>
        <v>43718</v>
      </c>
      <c r="M1800" s="1">
        <f t="shared" si="960"/>
        <v>21</v>
      </c>
      <c r="N1800" s="1">
        <f t="shared" si="942"/>
        <v>2</v>
      </c>
      <c r="O1800" s="2">
        <f t="shared" si="943"/>
        <v>1.0001808400000001</v>
      </c>
      <c r="P1800" s="35">
        <f t="shared" si="968"/>
        <v>1.0000997300000001</v>
      </c>
      <c r="Q1800" s="35">
        <f t="shared" si="961"/>
        <v>1.3171591595400745</v>
      </c>
      <c r="R1800" s="2">
        <f t="shared" si="967"/>
        <v>1.31739735</v>
      </c>
      <c r="S1800" s="2">
        <f t="shared" si="962"/>
        <v>1.2981278000000001</v>
      </c>
      <c r="T1800" s="2">
        <f t="shared" si="944"/>
        <v>241340.13421521001</v>
      </c>
      <c r="U1800" s="2">
        <f t="shared" si="945"/>
        <v>1809.4499317638617</v>
      </c>
      <c r="V1800" s="2">
        <f t="shared" si="946"/>
        <v>57082.207426056586</v>
      </c>
      <c r="W1800" s="2">
        <f t="shared" si="947"/>
        <v>244805.65921127045</v>
      </c>
      <c r="X1800" s="36">
        <f t="shared" si="948"/>
        <v>0</v>
      </c>
      <c r="Y1800" s="2">
        <f t="shared" si="949"/>
        <v>0</v>
      </c>
      <c r="Z1800" s="37">
        <f t="shared" si="950"/>
        <v>0</v>
      </c>
      <c r="AA1800" s="2">
        <f t="shared" si="963"/>
        <v>0</v>
      </c>
      <c r="AB1800" s="4">
        <f t="shared" si="964"/>
        <v>7.1215000000000001E-2</v>
      </c>
      <c r="AC1800" s="36">
        <f t="shared" si="951"/>
        <v>2</v>
      </c>
      <c r="AD1800" s="36">
        <v>252</v>
      </c>
      <c r="AE1800" s="35">
        <f t="shared" si="966"/>
        <v>1.000546129</v>
      </c>
      <c r="AF1800" s="2">
        <f t="shared" si="969"/>
        <v>131.80284614999999</v>
      </c>
      <c r="AG1800" s="2">
        <f t="shared" si="952"/>
        <v>133.69546984999999</v>
      </c>
      <c r="AH1800" s="3">
        <f t="shared" si="965"/>
        <v>0</v>
      </c>
      <c r="AI1800" s="3"/>
      <c r="AJ1800" s="3"/>
      <c r="AK1800" s="3"/>
      <c r="AL1800" s="8"/>
      <c r="AM1800" s="8"/>
      <c r="AP1800" s="8"/>
      <c r="AQ1800" s="8"/>
      <c r="AR1800" s="5"/>
      <c r="AS1800" s="1"/>
      <c r="AT1800" s="8"/>
      <c r="AU1800" s="1"/>
      <c r="AV1800" s="1"/>
      <c r="AW1800" s="3"/>
      <c r="AX1800" s="3"/>
      <c r="AY1800" s="4"/>
      <c r="AZ1800" s="4"/>
      <c r="BA1800" s="4"/>
      <c r="BB1800" s="1"/>
      <c r="BC1800" s="1"/>
      <c r="BD1800" s="1"/>
      <c r="BE1800" s="1"/>
      <c r="BF1800" s="1"/>
      <c r="BG1800" s="1"/>
      <c r="BH1800" s="1"/>
      <c r="BI1800" s="1"/>
    </row>
    <row r="1801" spans="1:206" x14ac:dyDescent="0.2">
      <c r="A1801" s="78">
        <f t="shared" si="953"/>
        <v>43692</v>
      </c>
      <c r="B1801" s="2">
        <f t="shared" si="938"/>
        <v>245027.6706005052</v>
      </c>
      <c r="C1801" s="3">
        <f t="shared" si="954"/>
        <v>33078735.531068202</v>
      </c>
      <c r="D1801" s="2">
        <f t="shared" si="955"/>
        <v>185914.00185345</v>
      </c>
      <c r="E1801" s="2">
        <f t="shared" si="956"/>
        <v>6069.3767295899997</v>
      </c>
      <c r="F1801" s="33">
        <f t="shared" si="939"/>
        <v>179844.62512385999</v>
      </c>
      <c r="G1801" s="39">
        <f t="shared" si="957"/>
        <v>5214.2700000000004</v>
      </c>
      <c r="H1801" s="38">
        <f>IF(AND(N1801=1,N1800&gt;1),VLOOKUP(A1800,[1]Plan1!$CW$105:$CY$215,3),H1800)</f>
        <v>5224.18</v>
      </c>
      <c r="I1801" s="127">
        <f t="shared" si="940"/>
        <v>43629</v>
      </c>
      <c r="J1801" s="127">
        <f t="shared" si="958"/>
        <v>43659</v>
      </c>
      <c r="K1801" s="34">
        <f t="shared" si="941"/>
        <v>1.9005536729015393E-3</v>
      </c>
      <c r="L1801" s="212">
        <f t="shared" si="959"/>
        <v>43718</v>
      </c>
      <c r="M1801" s="1">
        <f t="shared" si="960"/>
        <v>21</v>
      </c>
      <c r="N1801" s="1">
        <f t="shared" si="942"/>
        <v>3</v>
      </c>
      <c r="O1801" s="2">
        <f t="shared" si="943"/>
        <v>1.00027128</v>
      </c>
      <c r="P1801" s="35">
        <f t="shared" si="968"/>
        <v>1.0000997300000001</v>
      </c>
      <c r="Q1801" s="35">
        <f t="shared" si="961"/>
        <v>1.3171591595400745</v>
      </c>
      <c r="R1801" s="2">
        <f t="shared" si="967"/>
        <v>1.3175164699999999</v>
      </c>
      <c r="S1801" s="2">
        <f t="shared" si="962"/>
        <v>1.2981278000000001</v>
      </c>
      <c r="T1801" s="2">
        <f t="shared" si="944"/>
        <v>241340.13421521001</v>
      </c>
      <c r="U1801" s="2">
        <f t="shared" si="945"/>
        <v>1809.4499317638617</v>
      </c>
      <c r="V1801" s="2">
        <f t="shared" si="946"/>
        <v>57103.630517801328</v>
      </c>
      <c r="W1801" s="2">
        <f t="shared" si="947"/>
        <v>244827.0823030152</v>
      </c>
      <c r="X1801" s="36">
        <f t="shared" si="948"/>
        <v>0</v>
      </c>
      <c r="Y1801" s="2">
        <f t="shared" si="949"/>
        <v>0</v>
      </c>
      <c r="Z1801" s="37">
        <f t="shared" si="950"/>
        <v>0</v>
      </c>
      <c r="AA1801" s="2">
        <f t="shared" si="963"/>
        <v>0</v>
      </c>
      <c r="AB1801" s="4">
        <f t="shared" si="964"/>
        <v>7.1215000000000001E-2</v>
      </c>
      <c r="AC1801" s="36">
        <f t="shared" si="951"/>
        <v>3</v>
      </c>
      <c r="AD1801" s="36">
        <v>252</v>
      </c>
      <c r="AE1801" s="35">
        <f t="shared" si="966"/>
        <v>1.0008193059999999</v>
      </c>
      <c r="AF1801" s="2">
        <f t="shared" si="969"/>
        <v>197.73142000000001</v>
      </c>
      <c r="AG1801" s="2">
        <f t="shared" si="952"/>
        <v>200.58829749</v>
      </c>
      <c r="AH1801" s="3">
        <f t="shared" si="965"/>
        <v>0</v>
      </c>
      <c r="AI1801" s="3"/>
      <c r="AJ1801" s="3"/>
      <c r="AK1801" s="3"/>
      <c r="AL1801" s="8"/>
      <c r="AM1801" s="8"/>
      <c r="AP1801" s="8"/>
      <c r="AQ1801" s="8"/>
      <c r="AR1801" s="5"/>
      <c r="AS1801" s="1"/>
      <c r="AT1801" s="8"/>
      <c r="AU1801" s="1"/>
      <c r="AV1801" s="1"/>
      <c r="AW1801" s="3"/>
      <c r="AX1801" s="3"/>
      <c r="AY1801" s="4"/>
      <c r="AZ1801" s="4"/>
      <c r="BA1801" s="4"/>
      <c r="BB1801" s="1"/>
      <c r="BC1801" s="1"/>
      <c r="BD1801" s="1"/>
      <c r="BE1801" s="1"/>
      <c r="BF1801" s="1"/>
      <c r="BG1801" s="1"/>
      <c r="BH1801" s="1"/>
      <c r="BI1801" s="1"/>
    </row>
    <row r="1802" spans="1:206" x14ac:dyDescent="0.2">
      <c r="A1802" s="78">
        <f t="shared" si="953"/>
        <v>43693</v>
      </c>
      <c r="B1802" s="2">
        <f t="shared" ref="B1802:B1865" si="970">(W1802+AG1802)</f>
        <v>245116.01994408245</v>
      </c>
      <c r="C1802" s="3">
        <f t="shared" si="954"/>
        <v>33090662.692451131</v>
      </c>
      <c r="D1802" s="2">
        <f t="shared" si="955"/>
        <v>185914.00185345</v>
      </c>
      <c r="E1802" s="2">
        <f t="shared" si="956"/>
        <v>6069.3767295899997</v>
      </c>
      <c r="F1802" s="33">
        <f t="shared" ref="F1802:F1865" si="971">(D1802-E1802)</f>
        <v>179844.62512385999</v>
      </c>
      <c r="G1802" s="39">
        <f t="shared" si="957"/>
        <v>5214.2700000000004</v>
      </c>
      <c r="H1802" s="38">
        <f>IF(AND(N1802=1,N1801&gt;1),VLOOKUP(A1801,[1]Plan1!$CW$105:$CY$215,3),H1801)</f>
        <v>5224.18</v>
      </c>
      <c r="I1802" s="127">
        <f t="shared" ref="I1802:I1865" si="972">EDATE(J1802,-1)</f>
        <v>43629</v>
      </c>
      <c r="J1802" s="127">
        <f t="shared" si="958"/>
        <v>43659</v>
      </c>
      <c r="K1802" s="34">
        <f t="shared" ref="K1802:K1865" si="973">(H1802/G1802)-1</f>
        <v>1.9005536729015393E-3</v>
      </c>
      <c r="L1802" s="212">
        <f t="shared" si="959"/>
        <v>43718</v>
      </c>
      <c r="M1802" s="1">
        <f t="shared" si="960"/>
        <v>21</v>
      </c>
      <c r="N1802" s="1">
        <f t="shared" ref="N1802:N1865" si="974">(M1802-(NETWORKDAYS(A1802,L1802,$AT$194:$AT$348)-1))</f>
        <v>4</v>
      </c>
      <c r="O1802" s="2">
        <f t="shared" ref="O1802:O1865" si="975">TRUNC((H1802/G1802)^TRUNC((N1802/M1802),9),8)</f>
        <v>1.0003617300000001</v>
      </c>
      <c r="P1802" s="35">
        <f t="shared" si="968"/>
        <v>1.0000997300000001</v>
      </c>
      <c r="Q1802" s="35">
        <f t="shared" si="961"/>
        <v>1.3171591595400745</v>
      </c>
      <c r="R1802" s="2">
        <f t="shared" si="967"/>
        <v>1.31763561</v>
      </c>
      <c r="S1802" s="2">
        <f t="shared" si="962"/>
        <v>1.2981278000000001</v>
      </c>
      <c r="T1802" s="2">
        <f t="shared" ref="T1802:T1865" si="976">TRUNC(D1802*S1802,8)</f>
        <v>241340.13421521001</v>
      </c>
      <c r="U1802" s="2">
        <f t="shared" ref="U1802:U1865" si="977">(E1802*(S1802-1))</f>
        <v>1809.4499317638617</v>
      </c>
      <c r="V1802" s="2">
        <f t="shared" ref="V1802:V1865" si="978">(F1802*(R1802-1))</f>
        <v>57125.057206438585</v>
      </c>
      <c r="W1802" s="2">
        <f t="shared" ref="W1802:W1865" si="979">(D1802+U1802+V1802)</f>
        <v>244848.50899165246</v>
      </c>
      <c r="X1802" s="36">
        <f t="shared" ref="X1802:X1865" si="980">IF(VLOOKUP(A1802,AT$10:BC$190,10)=VLOOKUP(A1801,AT$10:BC$190,10),0,VLOOKUP(A1802,AT$10:BC$190,10))</f>
        <v>0</v>
      </c>
      <c r="Y1802" s="2">
        <f t="shared" ref="Y1802:Y1865" si="981">IF(X1802&gt;0,VLOOKUP(A1802,AT$12:AX$190,5),0)</f>
        <v>0</v>
      </c>
      <c r="Z1802" s="37">
        <f t="shared" ref="Z1802:Z1865" si="982">IF(X1802&gt;0,VLOOKUP($A1802,$AT$10:$AY$190,6),0)</f>
        <v>0</v>
      </c>
      <c r="AA1802" s="2">
        <f t="shared" si="963"/>
        <v>0</v>
      </c>
      <c r="AB1802" s="4">
        <f t="shared" si="964"/>
        <v>7.1215000000000001E-2</v>
      </c>
      <c r="AC1802" s="36">
        <f t="shared" ref="AC1802:AC1865" si="983">N1802</f>
        <v>4</v>
      </c>
      <c r="AD1802" s="36">
        <v>252</v>
      </c>
      <c r="AE1802" s="35">
        <f t="shared" si="966"/>
        <v>1.001092557</v>
      </c>
      <c r="AF1802" s="2">
        <f t="shared" si="969"/>
        <v>263.67785300999998</v>
      </c>
      <c r="AG1802" s="2">
        <f t="shared" ref="AG1802:AG1865" si="984">TRUNC((W1802*(AE1802-1)),8)</f>
        <v>267.51095242999997</v>
      </c>
      <c r="AH1802" s="3">
        <f t="shared" si="965"/>
        <v>0</v>
      </c>
      <c r="AI1802" s="3"/>
      <c r="AJ1802" s="3"/>
      <c r="AK1802" s="3"/>
      <c r="AL1802" s="8"/>
      <c r="AM1802" s="8"/>
      <c r="AP1802" s="8"/>
      <c r="AQ1802" s="8"/>
      <c r="AR1802" s="5"/>
      <c r="AS1802" s="1"/>
      <c r="AT1802" s="8"/>
      <c r="AU1802" s="1"/>
      <c r="AV1802" s="1"/>
      <c r="AW1802" s="3"/>
      <c r="AX1802" s="3"/>
      <c r="AY1802" s="4"/>
      <c r="AZ1802" s="4"/>
      <c r="BA1802" s="4"/>
      <c r="BB1802" s="1"/>
      <c r="BC1802" s="1"/>
      <c r="BD1802" s="1"/>
      <c r="BE1802" s="1"/>
      <c r="BF1802" s="1"/>
      <c r="BG1802" s="1"/>
      <c r="BH1802" s="1"/>
      <c r="BI1802" s="1"/>
    </row>
    <row r="1803" spans="1:206" x14ac:dyDescent="0.2">
      <c r="A1803" s="78">
        <f t="shared" ref="A1803:A1866" si="985">(A1802+1)</f>
        <v>43694</v>
      </c>
      <c r="B1803" s="2">
        <f t="shared" si="970"/>
        <v>245204.39936263973</v>
      </c>
      <c r="C1803" s="3">
        <f t="shared" ref="C1803:C1866" si="986">B1803*135</f>
        <v>33102593.913956363</v>
      </c>
      <c r="D1803" s="2">
        <f t="shared" ref="D1803:D1866" si="987">TRUNC(IF(X1802&gt;0,VLOOKUP(A1802,$AT$12:$AU$190,2),D1802),8)</f>
        <v>185914.00185345</v>
      </c>
      <c r="E1803" s="2">
        <f t="shared" ref="E1803:E1866" si="988">IF(ISERROR(VLOOKUP(A1803,AZ$12:BB$174,2,FALSE)=TRUE),E1802,VLOOKUP(A1803,AZ$12:BB$174,2,FALSE))</f>
        <v>6069.3767295899997</v>
      </c>
      <c r="F1803" s="33">
        <f t="shared" si="971"/>
        <v>179844.62512385999</v>
      </c>
      <c r="G1803" s="39">
        <f t="shared" ref="G1803:G1866" si="989">IF(H1803=H1802,G1802,H1802)</f>
        <v>5214.2700000000004</v>
      </c>
      <c r="H1803" s="38">
        <f>IF(AND(N1803=1,N1802&gt;1),VLOOKUP(A1802,[1]Plan1!$CW$105:$CY$215,3),H1802)</f>
        <v>5224.18</v>
      </c>
      <c r="I1803" s="127">
        <f t="shared" si="972"/>
        <v>43629</v>
      </c>
      <c r="J1803" s="127">
        <f t="shared" ref="J1803:J1866" si="990">IF(X1802&gt;0,EDATE(A1803,-1),+J1802)</f>
        <v>43659</v>
      </c>
      <c r="K1803" s="34">
        <f t="shared" si="973"/>
        <v>1.9005536729015393E-3</v>
      </c>
      <c r="L1803" s="212">
        <f t="shared" ref="L1803:L1866" si="991">VLOOKUP(A1802,AZ$193:BA$372,2)</f>
        <v>43718</v>
      </c>
      <c r="M1803" s="1">
        <f t="shared" ref="M1803:M1866" si="992">IF(L1803=L1802,M1802,NETWORKDAYS(L1802,L1803,$AT$194:$AT$348)-1)</f>
        <v>21</v>
      </c>
      <c r="N1803" s="1">
        <f t="shared" si="974"/>
        <v>5</v>
      </c>
      <c r="O1803" s="2">
        <f t="shared" si="975"/>
        <v>1.0004521799999999</v>
      </c>
      <c r="P1803" s="35">
        <f t="shared" si="968"/>
        <v>1.0000997300000001</v>
      </c>
      <c r="Q1803" s="35">
        <f t="shared" ref="Q1803:Q1866" si="993">IF(L1803&gt;L1802,Q1802*P1803,Q1802)</f>
        <v>1.3171591595400745</v>
      </c>
      <c r="R1803" s="2">
        <f t="shared" si="967"/>
        <v>1.31775475</v>
      </c>
      <c r="S1803" s="2">
        <f t="shared" ref="S1803:S1866" si="994">IF(AND(X1803&gt;0,MONTH(A1803)=S$9),R1803,S1802)</f>
        <v>1.2981278000000001</v>
      </c>
      <c r="T1803" s="2">
        <f t="shared" si="976"/>
        <v>241340.13421521001</v>
      </c>
      <c r="U1803" s="2">
        <f t="shared" si="977"/>
        <v>1809.4499317638617</v>
      </c>
      <c r="V1803" s="2">
        <f t="shared" si="978"/>
        <v>57146.483895075849</v>
      </c>
      <c r="W1803" s="2">
        <f t="shared" si="979"/>
        <v>244869.93568028972</v>
      </c>
      <c r="X1803" s="36">
        <f t="shared" si="980"/>
        <v>0</v>
      </c>
      <c r="Y1803" s="2">
        <f t="shared" si="981"/>
        <v>0</v>
      </c>
      <c r="Z1803" s="37">
        <f t="shared" si="982"/>
        <v>0</v>
      </c>
      <c r="AA1803" s="2">
        <f t="shared" ref="AA1803:AA1866" si="995">IF(Z1803&gt;0,TRUNC(Z1803*T1803,8),0)</f>
        <v>0</v>
      </c>
      <c r="AB1803" s="4">
        <f t="shared" ref="AB1803:AB1866" si="996">(AB1802)</f>
        <v>7.1215000000000001E-2</v>
      </c>
      <c r="AC1803" s="36">
        <f t="shared" si="983"/>
        <v>5</v>
      </c>
      <c r="AD1803" s="36">
        <v>252</v>
      </c>
      <c r="AE1803" s="35">
        <f t="shared" si="966"/>
        <v>1.0013658830000001</v>
      </c>
      <c r="AF1803" s="2">
        <f t="shared" si="969"/>
        <v>329.64238654000002</v>
      </c>
      <c r="AG1803" s="2">
        <f t="shared" si="984"/>
        <v>334.46368235</v>
      </c>
      <c r="AH1803" s="3">
        <f t="shared" ref="AH1803:AH1866" si="997">IF(AA1803&gt;0,AA1803+AF1803,0)</f>
        <v>0</v>
      </c>
      <c r="AI1803" s="3"/>
      <c r="AJ1803" s="3"/>
      <c r="AK1803" s="3"/>
      <c r="AL1803" s="8"/>
      <c r="AM1803" s="8"/>
      <c r="AP1803" s="8"/>
      <c r="AQ1803" s="8"/>
      <c r="AR1803" s="5"/>
      <c r="AS1803" s="1"/>
      <c r="AT1803" s="8"/>
      <c r="AU1803" s="1"/>
      <c r="AV1803" s="1"/>
      <c r="AW1803" s="3"/>
      <c r="AX1803" s="3"/>
      <c r="AY1803" s="4"/>
      <c r="AZ1803" s="4"/>
      <c r="BA1803" s="4"/>
      <c r="BB1803" s="1"/>
      <c r="BC1803" s="1"/>
      <c r="BD1803" s="1"/>
      <c r="BE1803" s="1"/>
      <c r="BF1803" s="1"/>
      <c r="BG1803" s="1"/>
      <c r="BH1803" s="1"/>
      <c r="BI1803" s="1"/>
    </row>
    <row r="1804" spans="1:206" x14ac:dyDescent="0.2">
      <c r="A1804" s="78">
        <f t="shared" si="985"/>
        <v>43695</v>
      </c>
      <c r="B1804" s="2">
        <f t="shared" si="970"/>
        <v>245204.39936263973</v>
      </c>
      <c r="C1804" s="3">
        <f t="shared" si="986"/>
        <v>33102593.913956363</v>
      </c>
      <c r="D1804" s="2">
        <f t="shared" si="987"/>
        <v>185914.00185345</v>
      </c>
      <c r="E1804" s="2">
        <f t="shared" si="988"/>
        <v>6069.3767295899997</v>
      </c>
      <c r="F1804" s="33">
        <f t="shared" si="971"/>
        <v>179844.62512385999</v>
      </c>
      <c r="G1804" s="39">
        <f t="shared" si="989"/>
        <v>5214.2700000000004</v>
      </c>
      <c r="H1804" s="38">
        <f>IF(AND(N1804=1,N1803&gt;1),VLOOKUP(A1803,[1]Plan1!$CW$105:$CY$215,3),H1803)</f>
        <v>5224.18</v>
      </c>
      <c r="I1804" s="127">
        <f t="shared" si="972"/>
        <v>43629</v>
      </c>
      <c r="J1804" s="127">
        <f t="shared" si="990"/>
        <v>43659</v>
      </c>
      <c r="K1804" s="34">
        <f t="shared" si="973"/>
        <v>1.9005536729015393E-3</v>
      </c>
      <c r="L1804" s="212">
        <f t="shared" si="991"/>
        <v>43718</v>
      </c>
      <c r="M1804" s="1">
        <f t="shared" si="992"/>
        <v>21</v>
      </c>
      <c r="N1804" s="1">
        <f t="shared" si="974"/>
        <v>5</v>
      </c>
      <c r="O1804" s="2">
        <f t="shared" si="975"/>
        <v>1.0004521799999999</v>
      </c>
      <c r="P1804" s="35">
        <f t="shared" si="968"/>
        <v>1.0000997300000001</v>
      </c>
      <c r="Q1804" s="35">
        <f t="shared" si="993"/>
        <v>1.3171591595400745</v>
      </c>
      <c r="R1804" s="2">
        <f t="shared" si="967"/>
        <v>1.31775475</v>
      </c>
      <c r="S1804" s="2">
        <f t="shared" si="994"/>
        <v>1.2981278000000001</v>
      </c>
      <c r="T1804" s="2">
        <f t="shared" si="976"/>
        <v>241340.13421521001</v>
      </c>
      <c r="U1804" s="2">
        <f t="shared" si="977"/>
        <v>1809.4499317638617</v>
      </c>
      <c r="V1804" s="2">
        <f t="shared" si="978"/>
        <v>57146.483895075849</v>
      </c>
      <c r="W1804" s="2">
        <f t="shared" si="979"/>
        <v>244869.93568028972</v>
      </c>
      <c r="X1804" s="36">
        <f t="shared" si="980"/>
        <v>0</v>
      </c>
      <c r="Y1804" s="2">
        <f t="shared" si="981"/>
        <v>0</v>
      </c>
      <c r="Z1804" s="37">
        <f t="shared" si="982"/>
        <v>0</v>
      </c>
      <c r="AA1804" s="2">
        <f t="shared" si="995"/>
        <v>0</v>
      </c>
      <c r="AB1804" s="4">
        <f t="shared" si="996"/>
        <v>7.1215000000000001E-2</v>
      </c>
      <c r="AC1804" s="36">
        <f t="shared" si="983"/>
        <v>5</v>
      </c>
      <c r="AD1804" s="36">
        <v>252</v>
      </c>
      <c r="AE1804" s="35">
        <f t="shared" si="966"/>
        <v>1.0013658830000001</v>
      </c>
      <c r="AF1804" s="2">
        <f t="shared" si="969"/>
        <v>329.64238654000002</v>
      </c>
      <c r="AG1804" s="2">
        <f t="shared" si="984"/>
        <v>334.46368235</v>
      </c>
      <c r="AH1804" s="3">
        <f t="shared" si="997"/>
        <v>0</v>
      </c>
      <c r="AI1804" s="3"/>
      <c r="AJ1804" s="3"/>
      <c r="AK1804" s="3"/>
      <c r="AL1804" s="8"/>
      <c r="AM1804" s="8"/>
      <c r="AP1804" s="8"/>
      <c r="AQ1804" s="8"/>
      <c r="AR1804" s="5"/>
      <c r="AS1804" s="1"/>
      <c r="AT1804" s="8"/>
      <c r="AU1804" s="1"/>
      <c r="AV1804" s="1"/>
      <c r="AW1804" s="3"/>
      <c r="AX1804" s="3"/>
      <c r="AY1804" s="4"/>
      <c r="AZ1804" s="4"/>
      <c r="BA1804" s="4"/>
      <c r="BB1804" s="1"/>
      <c r="BC1804" s="1"/>
      <c r="BD1804" s="1"/>
      <c r="BE1804" s="1"/>
      <c r="BF1804" s="1"/>
      <c r="BG1804" s="1"/>
      <c r="BH1804" s="1"/>
      <c r="BI1804" s="1"/>
    </row>
    <row r="1805" spans="1:206" x14ac:dyDescent="0.2">
      <c r="A1805" s="78">
        <f t="shared" si="985"/>
        <v>43696</v>
      </c>
      <c r="B1805" s="2">
        <f t="shared" si="970"/>
        <v>245204.39936263973</v>
      </c>
      <c r="C1805" s="3">
        <f t="shared" si="986"/>
        <v>33102593.913956363</v>
      </c>
      <c r="D1805" s="2">
        <f t="shared" si="987"/>
        <v>185914.00185345</v>
      </c>
      <c r="E1805" s="2">
        <f t="shared" si="988"/>
        <v>6069.3767295899997</v>
      </c>
      <c r="F1805" s="33">
        <f t="shared" si="971"/>
        <v>179844.62512385999</v>
      </c>
      <c r="G1805" s="39">
        <f t="shared" si="989"/>
        <v>5214.2700000000004</v>
      </c>
      <c r="H1805" s="38">
        <f>IF(AND(N1805=1,N1804&gt;1),VLOOKUP(A1804,[1]Plan1!$CW$105:$CY$215,3),H1804)</f>
        <v>5224.18</v>
      </c>
      <c r="I1805" s="127">
        <f t="shared" si="972"/>
        <v>43629</v>
      </c>
      <c r="J1805" s="127">
        <f t="shared" si="990"/>
        <v>43659</v>
      </c>
      <c r="K1805" s="34">
        <f t="shared" si="973"/>
        <v>1.9005536729015393E-3</v>
      </c>
      <c r="L1805" s="212">
        <f t="shared" si="991"/>
        <v>43718</v>
      </c>
      <c r="M1805" s="1">
        <f t="shared" si="992"/>
        <v>21</v>
      </c>
      <c r="N1805" s="1">
        <f t="shared" si="974"/>
        <v>5</v>
      </c>
      <c r="O1805" s="2">
        <f t="shared" si="975"/>
        <v>1.0004521799999999</v>
      </c>
      <c r="P1805" s="35">
        <f t="shared" si="968"/>
        <v>1.0000997300000001</v>
      </c>
      <c r="Q1805" s="35">
        <f t="shared" si="993"/>
        <v>1.3171591595400745</v>
      </c>
      <c r="R1805" s="2">
        <f t="shared" si="967"/>
        <v>1.31775475</v>
      </c>
      <c r="S1805" s="2">
        <f t="shared" si="994"/>
        <v>1.2981278000000001</v>
      </c>
      <c r="T1805" s="2">
        <f t="shared" si="976"/>
        <v>241340.13421521001</v>
      </c>
      <c r="U1805" s="2">
        <f t="shared" si="977"/>
        <v>1809.4499317638617</v>
      </c>
      <c r="V1805" s="2">
        <f t="shared" si="978"/>
        <v>57146.483895075849</v>
      </c>
      <c r="W1805" s="2">
        <f t="shared" si="979"/>
        <v>244869.93568028972</v>
      </c>
      <c r="X1805" s="36">
        <f t="shared" si="980"/>
        <v>0</v>
      </c>
      <c r="Y1805" s="2">
        <f t="shared" si="981"/>
        <v>0</v>
      </c>
      <c r="Z1805" s="37">
        <f t="shared" si="982"/>
        <v>0</v>
      </c>
      <c r="AA1805" s="2">
        <f t="shared" si="995"/>
        <v>0</v>
      </c>
      <c r="AB1805" s="4">
        <f t="shared" si="996"/>
        <v>7.1215000000000001E-2</v>
      </c>
      <c r="AC1805" s="36">
        <f t="shared" si="983"/>
        <v>5</v>
      </c>
      <c r="AD1805" s="36">
        <v>252</v>
      </c>
      <c r="AE1805" s="35">
        <f t="shared" si="966"/>
        <v>1.0013658830000001</v>
      </c>
      <c r="AF1805" s="2">
        <f t="shared" si="969"/>
        <v>329.64238654000002</v>
      </c>
      <c r="AG1805" s="2">
        <f t="shared" si="984"/>
        <v>334.46368235</v>
      </c>
      <c r="AH1805" s="3">
        <f t="shared" si="997"/>
        <v>0</v>
      </c>
      <c r="AI1805" s="3"/>
      <c r="AJ1805" s="3"/>
      <c r="AK1805" s="3"/>
      <c r="AL1805" s="8"/>
      <c r="AM1805" s="8"/>
      <c r="AN1805" s="22"/>
      <c r="AO1805" s="22"/>
      <c r="AP1805" s="22"/>
      <c r="AQ1805" s="22"/>
      <c r="AR1805" s="5"/>
      <c r="AS1805" s="1"/>
      <c r="AT1805" s="8"/>
      <c r="AU1805" s="1"/>
      <c r="AV1805" s="24"/>
      <c r="AW1805" s="9"/>
      <c r="AX1805" s="9"/>
      <c r="AY1805" s="27"/>
      <c r="AZ1805" s="27"/>
      <c r="BA1805" s="27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  <c r="CY1805" s="24"/>
      <c r="CZ1805" s="24"/>
      <c r="DA1805" s="24"/>
      <c r="DB1805" s="24"/>
      <c r="DC1805" s="24"/>
      <c r="DD1805" s="24"/>
      <c r="DE1805" s="24"/>
      <c r="DF1805" s="24"/>
      <c r="DG1805" s="24"/>
      <c r="DH1805" s="24"/>
      <c r="DI1805" s="24"/>
      <c r="DJ1805" s="24"/>
      <c r="DK1805" s="24"/>
      <c r="DL1805" s="24"/>
      <c r="DM1805" s="24"/>
      <c r="DN1805" s="24"/>
      <c r="DO1805" s="24"/>
      <c r="DP1805" s="24"/>
      <c r="DQ1805" s="24"/>
      <c r="DR1805" s="24"/>
      <c r="DS1805" s="24"/>
      <c r="DT1805" s="24"/>
      <c r="DU1805" s="24"/>
      <c r="DV1805" s="24"/>
      <c r="DW1805" s="24"/>
      <c r="DX1805" s="24"/>
      <c r="DY1805" s="24"/>
      <c r="DZ1805" s="24"/>
      <c r="EA1805" s="24"/>
      <c r="EB1805" s="24"/>
      <c r="EC1805" s="24"/>
      <c r="ED1805" s="24"/>
      <c r="EE1805" s="24"/>
      <c r="EF1805" s="24"/>
      <c r="EG1805" s="24"/>
      <c r="EH1805" s="24"/>
      <c r="EI1805" s="24"/>
      <c r="EJ1805" s="24"/>
      <c r="EK1805" s="24"/>
      <c r="EL1805" s="24"/>
      <c r="EM1805" s="24"/>
      <c r="EN1805" s="24"/>
      <c r="EO1805" s="24"/>
      <c r="EP1805" s="24"/>
      <c r="EQ1805" s="24"/>
      <c r="ER1805" s="24"/>
      <c r="ES1805" s="24"/>
      <c r="ET1805" s="24"/>
      <c r="EU1805" s="24"/>
      <c r="EV1805" s="24"/>
      <c r="EW1805" s="24"/>
      <c r="EX1805" s="24"/>
      <c r="EY1805" s="24"/>
      <c r="EZ1805" s="24"/>
      <c r="FA1805" s="24"/>
      <c r="FB1805" s="24"/>
      <c r="FC1805" s="24"/>
      <c r="FD1805" s="24"/>
      <c r="FE1805" s="24"/>
      <c r="FF1805" s="24"/>
      <c r="FG1805" s="24"/>
      <c r="FH1805" s="24"/>
      <c r="FI1805" s="24"/>
      <c r="FJ1805" s="24"/>
      <c r="FK1805" s="24"/>
      <c r="FL1805" s="24"/>
      <c r="FM1805" s="24"/>
      <c r="FN1805" s="24"/>
      <c r="FO1805" s="24"/>
      <c r="FP1805" s="24"/>
      <c r="FQ1805" s="24"/>
      <c r="FR1805" s="24"/>
      <c r="FS1805" s="24"/>
      <c r="FT1805" s="24"/>
      <c r="FU1805" s="24"/>
      <c r="FV1805" s="24"/>
      <c r="FW1805" s="24"/>
      <c r="FX1805" s="24"/>
      <c r="FY1805" s="24"/>
      <c r="FZ1805" s="24"/>
      <c r="GA1805" s="24"/>
      <c r="GB1805" s="24"/>
      <c r="GC1805" s="24"/>
      <c r="GD1805" s="24"/>
      <c r="GE1805" s="24"/>
      <c r="GF1805" s="24"/>
      <c r="GG1805" s="24"/>
      <c r="GH1805" s="24"/>
      <c r="GI1805" s="24"/>
      <c r="GJ1805" s="24"/>
      <c r="GK1805" s="24"/>
      <c r="GL1805" s="24"/>
      <c r="GM1805" s="24"/>
      <c r="GN1805" s="24"/>
      <c r="GO1805" s="24"/>
      <c r="GP1805" s="24"/>
      <c r="GQ1805" s="24"/>
      <c r="GR1805" s="24"/>
      <c r="GS1805" s="24"/>
      <c r="GT1805" s="24"/>
      <c r="GU1805" s="24"/>
      <c r="GV1805" s="24"/>
      <c r="GW1805" s="24"/>
      <c r="GX1805" s="24"/>
    </row>
    <row r="1806" spans="1:206" x14ac:dyDescent="0.2">
      <c r="A1806" s="78">
        <f t="shared" si="985"/>
        <v>43697</v>
      </c>
      <c r="B1806" s="2">
        <f t="shared" si="970"/>
        <v>245292.81041749322</v>
      </c>
      <c r="C1806" s="3">
        <f t="shared" si="986"/>
        <v>33114529.406361584</v>
      </c>
      <c r="D1806" s="2">
        <f t="shared" si="987"/>
        <v>185914.00185345</v>
      </c>
      <c r="E1806" s="2">
        <f t="shared" si="988"/>
        <v>6069.3767295899997</v>
      </c>
      <c r="F1806" s="33">
        <f t="shared" si="971"/>
        <v>179844.62512385999</v>
      </c>
      <c r="G1806" s="39">
        <f t="shared" si="989"/>
        <v>5214.2700000000004</v>
      </c>
      <c r="H1806" s="38">
        <f>IF(AND(N1806=1,N1805&gt;1),VLOOKUP(A1805,[1]Plan1!$CW$105:$CY$215,3),H1805)</f>
        <v>5224.18</v>
      </c>
      <c r="I1806" s="127">
        <f t="shared" si="972"/>
        <v>43629</v>
      </c>
      <c r="J1806" s="127">
        <f t="shared" si="990"/>
        <v>43659</v>
      </c>
      <c r="K1806" s="34">
        <f t="shared" si="973"/>
        <v>1.9005536729015393E-3</v>
      </c>
      <c r="L1806" s="212">
        <f t="shared" si="991"/>
        <v>43718</v>
      </c>
      <c r="M1806" s="1">
        <f t="shared" si="992"/>
        <v>21</v>
      </c>
      <c r="N1806" s="1">
        <f t="shared" si="974"/>
        <v>6</v>
      </c>
      <c r="O1806" s="2">
        <f t="shared" si="975"/>
        <v>1.0005426399999999</v>
      </c>
      <c r="P1806" s="35">
        <f t="shared" si="968"/>
        <v>1.0000997300000001</v>
      </c>
      <c r="Q1806" s="35">
        <f t="shared" si="993"/>
        <v>1.3171591595400745</v>
      </c>
      <c r="R1806" s="2">
        <f t="shared" si="967"/>
        <v>1.3178738999999999</v>
      </c>
      <c r="S1806" s="2">
        <f t="shared" si="994"/>
        <v>1.2981278000000001</v>
      </c>
      <c r="T1806" s="2">
        <f t="shared" si="976"/>
        <v>241340.13421521001</v>
      </c>
      <c r="U1806" s="2">
        <f t="shared" si="977"/>
        <v>1809.4499317638617</v>
      </c>
      <c r="V1806" s="2">
        <f t="shared" si="978"/>
        <v>57167.912382159346</v>
      </c>
      <c r="W1806" s="2">
        <f t="shared" si="979"/>
        <v>244891.36416737322</v>
      </c>
      <c r="X1806" s="36">
        <f t="shared" si="980"/>
        <v>0</v>
      </c>
      <c r="Y1806" s="2">
        <f t="shared" si="981"/>
        <v>0</v>
      </c>
      <c r="Z1806" s="37">
        <f t="shared" si="982"/>
        <v>0</v>
      </c>
      <c r="AA1806" s="2">
        <f t="shared" si="995"/>
        <v>0</v>
      </c>
      <c r="AB1806" s="4">
        <f t="shared" si="996"/>
        <v>7.1215000000000001E-2</v>
      </c>
      <c r="AC1806" s="36">
        <f t="shared" si="983"/>
        <v>6</v>
      </c>
      <c r="AD1806" s="36">
        <v>252</v>
      </c>
      <c r="AE1806" s="35">
        <f t="shared" si="966"/>
        <v>1.001639283</v>
      </c>
      <c r="AF1806" s="2">
        <f t="shared" si="969"/>
        <v>395.62477923</v>
      </c>
      <c r="AG1806" s="2">
        <f t="shared" si="984"/>
        <v>401.44625012</v>
      </c>
      <c r="AH1806" s="3">
        <f t="shared" si="997"/>
        <v>0</v>
      </c>
      <c r="AI1806" s="3"/>
      <c r="AJ1806" s="3"/>
      <c r="AK1806" s="3"/>
      <c r="AL1806" s="8"/>
      <c r="AM1806" s="8"/>
      <c r="AN1806" s="8"/>
      <c r="AO1806" s="8"/>
      <c r="AP1806" s="8"/>
      <c r="AQ1806" s="8"/>
      <c r="AR1806" s="5"/>
      <c r="AS1806" s="1"/>
      <c r="AT1806" s="8"/>
      <c r="AU1806" s="1"/>
      <c r="AV1806" s="1"/>
      <c r="AW1806" s="3"/>
      <c r="AX1806" s="3"/>
      <c r="AY1806" s="4"/>
      <c r="AZ1806" s="4"/>
      <c r="BA1806" s="4"/>
      <c r="BB1806" s="1"/>
      <c r="BC1806" s="1"/>
      <c r="BD1806" s="1"/>
      <c r="BE1806" s="1"/>
      <c r="BF1806" s="1"/>
      <c r="BG1806" s="1"/>
      <c r="BH1806" s="1"/>
      <c r="BI1806" s="1"/>
    </row>
    <row r="1807" spans="1:206" x14ac:dyDescent="0.2">
      <c r="A1807" s="78">
        <f t="shared" si="985"/>
        <v>43698</v>
      </c>
      <c r="B1807" s="2">
        <f t="shared" si="970"/>
        <v>245381.25335979299</v>
      </c>
      <c r="C1807" s="3">
        <f t="shared" si="986"/>
        <v>33126469.203572053</v>
      </c>
      <c r="D1807" s="2">
        <f t="shared" si="987"/>
        <v>185914.00185345</v>
      </c>
      <c r="E1807" s="2">
        <f t="shared" si="988"/>
        <v>6069.3767295899997</v>
      </c>
      <c r="F1807" s="33">
        <f t="shared" si="971"/>
        <v>179844.62512385999</v>
      </c>
      <c r="G1807" s="39">
        <f t="shared" si="989"/>
        <v>5214.2700000000004</v>
      </c>
      <c r="H1807" s="38">
        <f>IF(AND(N1807=1,N1806&gt;1),VLOOKUP(A1806,[1]Plan1!$CW$105:$CY$215,3),H1806)</f>
        <v>5224.18</v>
      </c>
      <c r="I1807" s="127">
        <f t="shared" si="972"/>
        <v>43629</v>
      </c>
      <c r="J1807" s="127">
        <f t="shared" si="990"/>
        <v>43659</v>
      </c>
      <c r="K1807" s="34">
        <f t="shared" si="973"/>
        <v>1.9005536729015393E-3</v>
      </c>
      <c r="L1807" s="212">
        <f t="shared" si="991"/>
        <v>43718</v>
      </c>
      <c r="M1807" s="1">
        <f t="shared" si="992"/>
        <v>21</v>
      </c>
      <c r="N1807" s="1">
        <f t="shared" si="974"/>
        <v>7</v>
      </c>
      <c r="O1807" s="2">
        <f t="shared" si="975"/>
        <v>1.0006331100000001</v>
      </c>
      <c r="P1807" s="35">
        <f t="shared" si="968"/>
        <v>1.0000997300000001</v>
      </c>
      <c r="Q1807" s="35">
        <f t="shared" si="993"/>
        <v>1.3171591595400745</v>
      </c>
      <c r="R1807" s="2">
        <f t="shared" si="967"/>
        <v>1.31799306</v>
      </c>
      <c r="S1807" s="2">
        <f t="shared" si="994"/>
        <v>1.2981278000000001</v>
      </c>
      <c r="T1807" s="2">
        <f t="shared" si="976"/>
        <v>241340.13421521001</v>
      </c>
      <c r="U1807" s="2">
        <f t="shared" si="977"/>
        <v>1809.4499317638617</v>
      </c>
      <c r="V1807" s="2">
        <f t="shared" si="978"/>
        <v>57189.342667689125</v>
      </c>
      <c r="W1807" s="2">
        <f t="shared" si="979"/>
        <v>244912.79445290298</v>
      </c>
      <c r="X1807" s="36">
        <f t="shared" si="980"/>
        <v>0</v>
      </c>
      <c r="Y1807" s="2">
        <f t="shared" si="981"/>
        <v>0</v>
      </c>
      <c r="Z1807" s="37">
        <f t="shared" si="982"/>
        <v>0</v>
      </c>
      <c r="AA1807" s="2">
        <f t="shared" si="995"/>
        <v>0</v>
      </c>
      <c r="AB1807" s="4">
        <f t="shared" si="996"/>
        <v>7.1215000000000001E-2</v>
      </c>
      <c r="AC1807" s="36">
        <f t="shared" si="983"/>
        <v>7</v>
      </c>
      <c r="AD1807" s="36">
        <v>252</v>
      </c>
      <c r="AE1807" s="35">
        <f t="shared" si="966"/>
        <v>1.001912758</v>
      </c>
      <c r="AF1807" s="2">
        <f t="shared" si="969"/>
        <v>461.62527244</v>
      </c>
      <c r="AG1807" s="2">
        <f t="shared" si="984"/>
        <v>468.45890688999998</v>
      </c>
      <c r="AH1807" s="3">
        <f t="shared" si="997"/>
        <v>0</v>
      </c>
      <c r="AI1807" s="3"/>
      <c r="AJ1807" s="3"/>
      <c r="AK1807" s="3"/>
      <c r="AL1807" s="8"/>
      <c r="AM1807" s="8"/>
      <c r="AN1807" s="8"/>
      <c r="AO1807" s="8"/>
      <c r="AP1807" s="8"/>
      <c r="AQ1807" s="8"/>
      <c r="AR1807" s="5"/>
      <c r="AS1807" s="1"/>
      <c r="AT1807" s="8"/>
      <c r="AU1807" s="1"/>
      <c r="AV1807" s="1"/>
      <c r="AW1807" s="3"/>
      <c r="AX1807" s="3"/>
      <c r="AY1807" s="4"/>
      <c r="AZ1807" s="4"/>
      <c r="BA1807" s="4"/>
      <c r="BB1807" s="1"/>
      <c r="BC1807" s="1"/>
      <c r="BD1807" s="1"/>
      <c r="BE1807" s="1"/>
      <c r="BF1807" s="1"/>
      <c r="BG1807" s="1"/>
      <c r="BH1807" s="1"/>
      <c r="BI1807" s="1"/>
    </row>
    <row r="1808" spans="1:206" x14ac:dyDescent="0.2">
      <c r="A1808" s="78">
        <f t="shared" si="985"/>
        <v>43699</v>
      </c>
      <c r="B1808" s="2">
        <f t="shared" si="970"/>
        <v>245469.72999820526</v>
      </c>
      <c r="C1808" s="3">
        <f t="shared" si="986"/>
        <v>33138413.549757712</v>
      </c>
      <c r="D1808" s="2">
        <f t="shared" si="987"/>
        <v>185914.00185345</v>
      </c>
      <c r="E1808" s="2">
        <f t="shared" si="988"/>
        <v>6069.3767295899997</v>
      </c>
      <c r="F1808" s="33">
        <f t="shared" si="971"/>
        <v>179844.62512385999</v>
      </c>
      <c r="G1808" s="39">
        <f t="shared" si="989"/>
        <v>5214.2700000000004</v>
      </c>
      <c r="H1808" s="38">
        <f>IF(AND(N1808=1,N1807&gt;1),VLOOKUP(A1807,[1]Plan1!$CW$105:$CY$215,3),H1807)</f>
        <v>5224.18</v>
      </c>
      <c r="I1808" s="127">
        <f t="shared" si="972"/>
        <v>43629</v>
      </c>
      <c r="J1808" s="127">
        <f t="shared" si="990"/>
        <v>43659</v>
      </c>
      <c r="K1808" s="34">
        <f t="shared" si="973"/>
        <v>1.9005536729015393E-3</v>
      </c>
      <c r="L1808" s="212">
        <f t="shared" si="991"/>
        <v>43718</v>
      </c>
      <c r="M1808" s="1">
        <f t="shared" si="992"/>
        <v>21</v>
      </c>
      <c r="N1808" s="1">
        <f t="shared" si="974"/>
        <v>8</v>
      </c>
      <c r="O1808" s="2">
        <f t="shared" si="975"/>
        <v>1.00072359</v>
      </c>
      <c r="P1808" s="35">
        <f t="shared" si="968"/>
        <v>1.0000997300000001</v>
      </c>
      <c r="Q1808" s="35">
        <f t="shared" si="993"/>
        <v>1.3171591595400745</v>
      </c>
      <c r="R1808" s="2">
        <f t="shared" si="967"/>
        <v>1.31811224</v>
      </c>
      <c r="S1808" s="2">
        <f t="shared" si="994"/>
        <v>1.2981278000000001</v>
      </c>
      <c r="T1808" s="2">
        <f t="shared" si="976"/>
        <v>241340.13421521001</v>
      </c>
      <c r="U1808" s="2">
        <f t="shared" si="977"/>
        <v>1809.4499317638617</v>
      </c>
      <c r="V1808" s="2">
        <f t="shared" si="978"/>
        <v>57210.77655011139</v>
      </c>
      <c r="W1808" s="2">
        <f t="shared" si="979"/>
        <v>244934.22833532526</v>
      </c>
      <c r="X1808" s="36">
        <f t="shared" si="980"/>
        <v>0</v>
      </c>
      <c r="Y1808" s="2">
        <f t="shared" si="981"/>
        <v>0</v>
      </c>
      <c r="Z1808" s="37">
        <f t="shared" si="982"/>
        <v>0</v>
      </c>
      <c r="AA1808" s="2">
        <f t="shared" si="995"/>
        <v>0</v>
      </c>
      <c r="AB1808" s="4">
        <f t="shared" si="996"/>
        <v>7.1215000000000001E-2</v>
      </c>
      <c r="AC1808" s="36">
        <f t="shared" si="983"/>
        <v>8</v>
      </c>
      <c r="AD1808" s="36">
        <v>252</v>
      </c>
      <c r="AE1808" s="35">
        <f t="shared" si="966"/>
        <v>1.002186308</v>
      </c>
      <c r="AF1808" s="2">
        <f t="shared" si="969"/>
        <v>527.64386615000001</v>
      </c>
      <c r="AG1808" s="2">
        <f t="shared" si="984"/>
        <v>535.50166288000003</v>
      </c>
      <c r="AH1808" s="3">
        <f t="shared" si="997"/>
        <v>0</v>
      </c>
      <c r="AI1808" s="3"/>
      <c r="AJ1808" s="3"/>
      <c r="AK1808" s="3"/>
      <c r="AL1808" s="8"/>
      <c r="AM1808" s="8"/>
      <c r="AN1808" s="8"/>
      <c r="AO1808" s="8"/>
      <c r="AP1808" s="8"/>
      <c r="AQ1808" s="8"/>
      <c r="AR1808" s="5"/>
      <c r="AS1808" s="1"/>
      <c r="AT1808" s="8"/>
      <c r="AU1808" s="1"/>
      <c r="AV1808" s="1"/>
      <c r="AW1808" s="3"/>
      <c r="AX1808" s="3"/>
      <c r="AY1808" s="4"/>
      <c r="AZ1808" s="4"/>
      <c r="BA1808" s="4"/>
      <c r="BB1808" s="1"/>
      <c r="BC1808" s="1"/>
      <c r="BD1808" s="1"/>
      <c r="BE1808" s="1"/>
      <c r="BF1808" s="1"/>
      <c r="BG1808" s="1"/>
      <c r="BH1808" s="1"/>
      <c r="BI1808" s="1"/>
    </row>
    <row r="1809" spans="1:61" x14ac:dyDescent="0.2">
      <c r="A1809" s="78">
        <f t="shared" si="985"/>
        <v>43700</v>
      </c>
      <c r="B1809" s="2">
        <f t="shared" si="970"/>
        <v>245558.23829268376</v>
      </c>
      <c r="C1809" s="3">
        <f t="shared" si="986"/>
        <v>33150362.169512309</v>
      </c>
      <c r="D1809" s="2">
        <f t="shared" si="987"/>
        <v>185914.00185345</v>
      </c>
      <c r="E1809" s="2">
        <f t="shared" si="988"/>
        <v>6069.3767295899997</v>
      </c>
      <c r="F1809" s="33">
        <f t="shared" si="971"/>
        <v>179844.62512385999</v>
      </c>
      <c r="G1809" s="39">
        <f t="shared" si="989"/>
        <v>5214.2700000000004</v>
      </c>
      <c r="H1809" s="38">
        <f>IF(AND(N1809=1,N1808&gt;1),VLOOKUP(A1808,[1]Plan1!$CW$105:$CY$215,3),H1808)</f>
        <v>5224.18</v>
      </c>
      <c r="I1809" s="127">
        <f t="shared" si="972"/>
        <v>43629</v>
      </c>
      <c r="J1809" s="127">
        <f t="shared" si="990"/>
        <v>43659</v>
      </c>
      <c r="K1809" s="34">
        <f t="shared" si="973"/>
        <v>1.9005536729015393E-3</v>
      </c>
      <c r="L1809" s="212">
        <f t="shared" si="991"/>
        <v>43718</v>
      </c>
      <c r="M1809" s="1">
        <f t="shared" si="992"/>
        <v>21</v>
      </c>
      <c r="N1809" s="1">
        <f t="shared" si="974"/>
        <v>9</v>
      </c>
      <c r="O1809" s="2">
        <f t="shared" si="975"/>
        <v>1.0008140800000001</v>
      </c>
      <c r="P1809" s="35">
        <f t="shared" si="968"/>
        <v>1.0000997300000001</v>
      </c>
      <c r="Q1809" s="35">
        <f t="shared" si="993"/>
        <v>1.3171591595400745</v>
      </c>
      <c r="R1809" s="2">
        <f t="shared" si="967"/>
        <v>1.31823143</v>
      </c>
      <c r="S1809" s="2">
        <f t="shared" si="994"/>
        <v>1.2981278000000001</v>
      </c>
      <c r="T1809" s="2">
        <f t="shared" si="976"/>
        <v>241340.13421521001</v>
      </c>
      <c r="U1809" s="2">
        <f t="shared" si="977"/>
        <v>1809.4499317638617</v>
      </c>
      <c r="V1809" s="2">
        <f t="shared" si="978"/>
        <v>57232.212230979887</v>
      </c>
      <c r="W1809" s="2">
        <f t="shared" si="979"/>
        <v>244955.66401619377</v>
      </c>
      <c r="X1809" s="36">
        <f t="shared" si="980"/>
        <v>0</v>
      </c>
      <c r="Y1809" s="2">
        <f t="shared" si="981"/>
        <v>0</v>
      </c>
      <c r="Z1809" s="37">
        <f t="shared" si="982"/>
        <v>0</v>
      </c>
      <c r="AA1809" s="2">
        <f t="shared" si="995"/>
        <v>0</v>
      </c>
      <c r="AB1809" s="4">
        <f t="shared" si="996"/>
        <v>7.1215000000000001E-2</v>
      </c>
      <c r="AC1809" s="36">
        <f t="shared" si="983"/>
        <v>9</v>
      </c>
      <c r="AD1809" s="36">
        <v>252</v>
      </c>
      <c r="AE1809" s="35">
        <f t="shared" si="966"/>
        <v>1.0024599320000001</v>
      </c>
      <c r="AF1809" s="2">
        <f t="shared" si="969"/>
        <v>593.68031903999997</v>
      </c>
      <c r="AG1809" s="2">
        <f t="shared" si="984"/>
        <v>602.57427648999999</v>
      </c>
      <c r="AH1809" s="3">
        <f t="shared" si="997"/>
        <v>0</v>
      </c>
      <c r="AI1809" s="3"/>
      <c r="AJ1809" s="3"/>
      <c r="AK1809" s="3"/>
      <c r="AL1809" s="8"/>
      <c r="AM1809" s="8"/>
      <c r="AN1809" s="8"/>
      <c r="AO1809" s="8"/>
      <c r="AP1809" s="8"/>
      <c r="AQ1809" s="8"/>
      <c r="AR1809" s="5"/>
      <c r="AS1809" s="1"/>
      <c r="AT1809" s="8"/>
      <c r="AU1809" s="1"/>
      <c r="AV1809" s="1"/>
      <c r="AW1809" s="3"/>
      <c r="AX1809" s="3"/>
      <c r="AY1809" s="4"/>
      <c r="AZ1809" s="4"/>
      <c r="BA1809" s="4"/>
      <c r="BB1809" s="1"/>
      <c r="BC1809" s="1"/>
      <c r="BD1809" s="1"/>
      <c r="BE1809" s="1"/>
      <c r="BF1809" s="1"/>
      <c r="BG1809" s="1"/>
      <c r="BH1809" s="1"/>
      <c r="BI1809" s="1"/>
    </row>
    <row r="1810" spans="1:61" x14ac:dyDescent="0.2">
      <c r="A1810" s="78">
        <f t="shared" si="985"/>
        <v>43701</v>
      </c>
      <c r="B1810" s="2">
        <f t="shared" si="970"/>
        <v>245646.77669108225</v>
      </c>
      <c r="C1810" s="3">
        <f t="shared" si="986"/>
        <v>33162314.853296105</v>
      </c>
      <c r="D1810" s="2">
        <f t="shared" si="987"/>
        <v>185914.00185345</v>
      </c>
      <c r="E1810" s="2">
        <f t="shared" si="988"/>
        <v>6069.3767295899997</v>
      </c>
      <c r="F1810" s="33">
        <f t="shared" si="971"/>
        <v>179844.62512385999</v>
      </c>
      <c r="G1810" s="39">
        <f t="shared" si="989"/>
        <v>5214.2700000000004</v>
      </c>
      <c r="H1810" s="38">
        <f>IF(AND(N1810=1,N1809&gt;1),VLOOKUP(A1809,[1]Plan1!$CW$105:$CY$215,3),H1809)</f>
        <v>5224.18</v>
      </c>
      <c r="I1810" s="127">
        <f t="shared" si="972"/>
        <v>43629</v>
      </c>
      <c r="J1810" s="127">
        <f t="shared" si="990"/>
        <v>43659</v>
      </c>
      <c r="K1810" s="34">
        <f t="shared" si="973"/>
        <v>1.9005536729015393E-3</v>
      </c>
      <c r="L1810" s="212">
        <f t="shared" si="991"/>
        <v>43718</v>
      </c>
      <c r="M1810" s="1">
        <f t="shared" si="992"/>
        <v>21</v>
      </c>
      <c r="N1810" s="1">
        <f t="shared" si="974"/>
        <v>10</v>
      </c>
      <c r="O1810" s="2">
        <f t="shared" si="975"/>
        <v>1.0009045700000001</v>
      </c>
      <c r="P1810" s="35">
        <f t="shared" si="968"/>
        <v>1.0000997300000001</v>
      </c>
      <c r="Q1810" s="35">
        <f t="shared" si="993"/>
        <v>1.3171591595400745</v>
      </c>
      <c r="R1810" s="2">
        <f t="shared" si="967"/>
        <v>1.3183506199999999</v>
      </c>
      <c r="S1810" s="2">
        <f t="shared" si="994"/>
        <v>1.2981278000000001</v>
      </c>
      <c r="T1810" s="2">
        <f t="shared" si="976"/>
        <v>241340.13421521001</v>
      </c>
      <c r="U1810" s="2">
        <f t="shared" si="977"/>
        <v>1809.4499317638617</v>
      </c>
      <c r="V1810" s="2">
        <f t="shared" si="978"/>
        <v>57253.647911848391</v>
      </c>
      <c r="W1810" s="2">
        <f t="shared" si="979"/>
        <v>244977.09969706225</v>
      </c>
      <c r="X1810" s="36">
        <f t="shared" si="980"/>
        <v>0</v>
      </c>
      <c r="Y1810" s="2">
        <f t="shared" si="981"/>
        <v>0</v>
      </c>
      <c r="Z1810" s="37">
        <f t="shared" si="982"/>
        <v>0</v>
      </c>
      <c r="AA1810" s="2">
        <f t="shared" si="995"/>
        <v>0</v>
      </c>
      <c r="AB1810" s="4">
        <f t="shared" si="996"/>
        <v>7.1215000000000001E-2</v>
      </c>
      <c r="AC1810" s="36">
        <f t="shared" si="983"/>
        <v>10</v>
      </c>
      <c r="AD1810" s="36">
        <v>252</v>
      </c>
      <c r="AE1810" s="35">
        <f t="shared" si="966"/>
        <v>1.0027336309999999</v>
      </c>
      <c r="AF1810" s="2">
        <f t="shared" si="969"/>
        <v>659.73487243</v>
      </c>
      <c r="AG1810" s="2">
        <f t="shared" si="984"/>
        <v>669.67699402000005</v>
      </c>
      <c r="AH1810" s="3">
        <f t="shared" si="997"/>
        <v>0</v>
      </c>
      <c r="AI1810" s="3"/>
      <c r="AJ1810" s="3"/>
      <c r="AK1810" s="3"/>
      <c r="AL1810" s="8"/>
      <c r="AM1810" s="8"/>
      <c r="AN1810" s="8"/>
      <c r="AO1810" s="8"/>
      <c r="AP1810" s="8"/>
      <c r="AQ1810" s="8"/>
      <c r="AR1810" s="5"/>
      <c r="AS1810" s="1"/>
      <c r="AT1810" s="8"/>
      <c r="AU1810" s="1"/>
      <c r="AV1810" s="1"/>
      <c r="AW1810" s="3"/>
      <c r="AX1810" s="3"/>
      <c r="AY1810" s="4"/>
      <c r="AZ1810" s="4"/>
      <c r="BA1810" s="4"/>
      <c r="BB1810" s="1"/>
      <c r="BC1810" s="1"/>
      <c r="BD1810" s="1"/>
      <c r="BE1810" s="1"/>
      <c r="BF1810" s="1"/>
      <c r="BG1810" s="1"/>
      <c r="BH1810" s="1"/>
      <c r="BI1810" s="1"/>
    </row>
    <row r="1811" spans="1:61" x14ac:dyDescent="0.2">
      <c r="A1811" s="78">
        <f t="shared" si="985"/>
        <v>43702</v>
      </c>
      <c r="B1811" s="2">
        <f t="shared" si="970"/>
        <v>245646.77669108225</v>
      </c>
      <c r="C1811" s="3">
        <f t="shared" si="986"/>
        <v>33162314.853296105</v>
      </c>
      <c r="D1811" s="2">
        <f t="shared" si="987"/>
        <v>185914.00185345</v>
      </c>
      <c r="E1811" s="2">
        <f t="shared" si="988"/>
        <v>6069.3767295899997</v>
      </c>
      <c r="F1811" s="33">
        <f t="shared" si="971"/>
        <v>179844.62512385999</v>
      </c>
      <c r="G1811" s="39">
        <f t="shared" si="989"/>
        <v>5214.2700000000004</v>
      </c>
      <c r="H1811" s="38">
        <f>IF(AND(N1811=1,N1810&gt;1),VLOOKUP(A1810,[1]Plan1!$CW$105:$CY$215,3),H1810)</f>
        <v>5224.18</v>
      </c>
      <c r="I1811" s="127">
        <f t="shared" si="972"/>
        <v>43629</v>
      </c>
      <c r="J1811" s="127">
        <f t="shared" si="990"/>
        <v>43659</v>
      </c>
      <c r="K1811" s="34">
        <f t="shared" si="973"/>
        <v>1.9005536729015393E-3</v>
      </c>
      <c r="L1811" s="212">
        <f t="shared" si="991"/>
        <v>43718</v>
      </c>
      <c r="M1811" s="1">
        <f t="shared" si="992"/>
        <v>21</v>
      </c>
      <c r="N1811" s="1">
        <f t="shared" si="974"/>
        <v>10</v>
      </c>
      <c r="O1811" s="2">
        <f t="shared" si="975"/>
        <v>1.0009045700000001</v>
      </c>
      <c r="P1811" s="35">
        <f t="shared" si="968"/>
        <v>1.0000997300000001</v>
      </c>
      <c r="Q1811" s="35">
        <f t="shared" si="993"/>
        <v>1.3171591595400745</v>
      </c>
      <c r="R1811" s="2">
        <f t="shared" si="967"/>
        <v>1.3183506199999999</v>
      </c>
      <c r="S1811" s="2">
        <f t="shared" si="994"/>
        <v>1.2981278000000001</v>
      </c>
      <c r="T1811" s="2">
        <f t="shared" si="976"/>
        <v>241340.13421521001</v>
      </c>
      <c r="U1811" s="2">
        <f t="shared" si="977"/>
        <v>1809.4499317638617</v>
      </c>
      <c r="V1811" s="2">
        <f t="shared" si="978"/>
        <v>57253.647911848391</v>
      </c>
      <c r="W1811" s="2">
        <f t="shared" si="979"/>
        <v>244977.09969706225</v>
      </c>
      <c r="X1811" s="36">
        <f t="shared" si="980"/>
        <v>0</v>
      </c>
      <c r="Y1811" s="2">
        <f t="shared" si="981"/>
        <v>0</v>
      </c>
      <c r="Z1811" s="37">
        <f t="shared" si="982"/>
        <v>0</v>
      </c>
      <c r="AA1811" s="2">
        <f t="shared" si="995"/>
        <v>0</v>
      </c>
      <c r="AB1811" s="4">
        <f t="shared" si="996"/>
        <v>7.1215000000000001E-2</v>
      </c>
      <c r="AC1811" s="36">
        <f t="shared" si="983"/>
        <v>10</v>
      </c>
      <c r="AD1811" s="36">
        <v>252</v>
      </c>
      <c r="AE1811" s="35">
        <f t="shared" si="966"/>
        <v>1.0027336309999999</v>
      </c>
      <c r="AF1811" s="2">
        <f t="shared" si="969"/>
        <v>659.73487243</v>
      </c>
      <c r="AG1811" s="2">
        <f t="shared" si="984"/>
        <v>669.67699402000005</v>
      </c>
      <c r="AH1811" s="3">
        <f t="shared" si="997"/>
        <v>0</v>
      </c>
      <c r="AI1811" s="3"/>
      <c r="AJ1811" s="3"/>
      <c r="AK1811" s="3"/>
      <c r="AL1811" s="8"/>
      <c r="AM1811" s="8"/>
      <c r="AN1811" s="8"/>
      <c r="AO1811" s="8"/>
      <c r="AP1811" s="8"/>
      <c r="AQ1811" s="8"/>
      <c r="AR1811" s="5"/>
      <c r="AS1811" s="1"/>
      <c r="AT1811" s="8"/>
      <c r="AU1811" s="1"/>
      <c r="AV1811" s="1"/>
      <c r="AW1811" s="3"/>
      <c r="AX1811" s="3"/>
      <c r="AY1811" s="4"/>
      <c r="AZ1811" s="4"/>
      <c r="BA1811" s="4"/>
      <c r="BB1811" s="1"/>
      <c r="BC1811" s="1"/>
      <c r="BD1811" s="1"/>
      <c r="BE1811" s="1"/>
      <c r="BF1811" s="1"/>
      <c r="BG1811" s="1"/>
      <c r="BH1811" s="1"/>
      <c r="BI1811" s="1"/>
    </row>
    <row r="1812" spans="1:61" x14ac:dyDescent="0.2">
      <c r="A1812" s="78">
        <f t="shared" si="985"/>
        <v>43703</v>
      </c>
      <c r="B1812" s="2">
        <f t="shared" si="970"/>
        <v>245646.77669108225</v>
      </c>
      <c r="C1812" s="3">
        <f t="shared" si="986"/>
        <v>33162314.853296105</v>
      </c>
      <c r="D1812" s="2">
        <f t="shared" si="987"/>
        <v>185914.00185345</v>
      </c>
      <c r="E1812" s="2">
        <f t="shared" si="988"/>
        <v>6069.3767295899997</v>
      </c>
      <c r="F1812" s="33">
        <f t="shared" si="971"/>
        <v>179844.62512385999</v>
      </c>
      <c r="G1812" s="39">
        <f t="shared" si="989"/>
        <v>5214.2700000000004</v>
      </c>
      <c r="H1812" s="38">
        <f>IF(AND(N1812=1,N1811&gt;1),VLOOKUP(A1811,[1]Plan1!$CW$105:$CY$215,3),H1811)</f>
        <v>5224.18</v>
      </c>
      <c r="I1812" s="127">
        <f t="shared" si="972"/>
        <v>43629</v>
      </c>
      <c r="J1812" s="127">
        <f t="shared" si="990"/>
        <v>43659</v>
      </c>
      <c r="K1812" s="34">
        <f t="shared" si="973"/>
        <v>1.9005536729015393E-3</v>
      </c>
      <c r="L1812" s="212">
        <f t="shared" si="991"/>
        <v>43718</v>
      </c>
      <c r="M1812" s="1">
        <f t="shared" si="992"/>
        <v>21</v>
      </c>
      <c r="N1812" s="1">
        <f t="shared" si="974"/>
        <v>10</v>
      </c>
      <c r="O1812" s="2">
        <f t="shared" si="975"/>
        <v>1.0009045700000001</v>
      </c>
      <c r="P1812" s="35">
        <f t="shared" si="968"/>
        <v>1.0000997300000001</v>
      </c>
      <c r="Q1812" s="35">
        <f t="shared" si="993"/>
        <v>1.3171591595400745</v>
      </c>
      <c r="R1812" s="2">
        <f t="shared" si="967"/>
        <v>1.3183506199999999</v>
      </c>
      <c r="S1812" s="2">
        <f t="shared" si="994"/>
        <v>1.2981278000000001</v>
      </c>
      <c r="T1812" s="2">
        <f t="shared" si="976"/>
        <v>241340.13421521001</v>
      </c>
      <c r="U1812" s="2">
        <f t="shared" si="977"/>
        <v>1809.4499317638617</v>
      </c>
      <c r="V1812" s="2">
        <f t="shared" si="978"/>
        <v>57253.647911848391</v>
      </c>
      <c r="W1812" s="2">
        <f t="shared" si="979"/>
        <v>244977.09969706225</v>
      </c>
      <c r="X1812" s="36">
        <f t="shared" si="980"/>
        <v>0</v>
      </c>
      <c r="Y1812" s="2">
        <f t="shared" si="981"/>
        <v>0</v>
      </c>
      <c r="Z1812" s="37">
        <f t="shared" si="982"/>
        <v>0</v>
      </c>
      <c r="AA1812" s="2">
        <f t="shared" si="995"/>
        <v>0</v>
      </c>
      <c r="AB1812" s="4">
        <f t="shared" si="996"/>
        <v>7.1215000000000001E-2</v>
      </c>
      <c r="AC1812" s="36">
        <f t="shared" si="983"/>
        <v>10</v>
      </c>
      <c r="AD1812" s="36">
        <v>252</v>
      </c>
      <c r="AE1812" s="35">
        <f t="shared" si="966"/>
        <v>1.0027336309999999</v>
      </c>
      <c r="AF1812" s="2">
        <f t="shared" si="969"/>
        <v>659.73487243</v>
      </c>
      <c r="AG1812" s="2">
        <f t="shared" si="984"/>
        <v>669.67699402000005</v>
      </c>
      <c r="AH1812" s="3">
        <f t="shared" si="997"/>
        <v>0</v>
      </c>
      <c r="AI1812" s="3"/>
      <c r="AJ1812" s="3"/>
      <c r="AK1812" s="3"/>
      <c r="AL1812" s="8"/>
      <c r="AM1812" s="8"/>
      <c r="AN1812" s="8"/>
      <c r="AO1812" s="8"/>
      <c r="AP1812" s="8"/>
      <c r="AQ1812" s="8"/>
      <c r="AR1812" s="5"/>
      <c r="AS1812" s="1"/>
      <c r="AT1812" s="8"/>
      <c r="AU1812" s="1"/>
      <c r="AV1812" s="1"/>
      <c r="AW1812" s="3"/>
      <c r="AX1812" s="3"/>
      <c r="AY1812" s="4"/>
      <c r="AZ1812" s="4"/>
      <c r="BA1812" s="4"/>
      <c r="BB1812" s="1"/>
      <c r="BC1812" s="1"/>
      <c r="BD1812" s="1"/>
      <c r="BE1812" s="1"/>
      <c r="BF1812" s="1"/>
      <c r="BG1812" s="1"/>
      <c r="BH1812" s="1"/>
      <c r="BI1812" s="1"/>
    </row>
    <row r="1813" spans="1:61" x14ac:dyDescent="0.2">
      <c r="A1813" s="78">
        <f t="shared" si="985"/>
        <v>43704</v>
      </c>
      <c r="B1813" s="2">
        <f t="shared" si="970"/>
        <v>245735.34700206702</v>
      </c>
      <c r="C1813" s="3">
        <f t="shared" si="986"/>
        <v>33174271.845279049</v>
      </c>
      <c r="D1813" s="2">
        <f t="shared" si="987"/>
        <v>185914.00185345</v>
      </c>
      <c r="E1813" s="2">
        <f t="shared" si="988"/>
        <v>6069.3767295899997</v>
      </c>
      <c r="F1813" s="33">
        <f t="shared" si="971"/>
        <v>179844.62512385999</v>
      </c>
      <c r="G1813" s="39">
        <f t="shared" si="989"/>
        <v>5214.2700000000004</v>
      </c>
      <c r="H1813" s="38">
        <f>IF(AND(N1813=1,N1812&gt;1),VLOOKUP(A1812,[1]Plan1!$CW$105:$CY$215,3),H1812)</f>
        <v>5224.18</v>
      </c>
      <c r="I1813" s="127">
        <f t="shared" si="972"/>
        <v>43629</v>
      </c>
      <c r="J1813" s="127">
        <f t="shared" si="990"/>
        <v>43659</v>
      </c>
      <c r="K1813" s="34">
        <f t="shared" si="973"/>
        <v>1.9005536729015393E-3</v>
      </c>
      <c r="L1813" s="212">
        <f t="shared" si="991"/>
        <v>43718</v>
      </c>
      <c r="M1813" s="1">
        <f t="shared" si="992"/>
        <v>21</v>
      </c>
      <c r="N1813" s="1">
        <f t="shared" si="974"/>
        <v>11</v>
      </c>
      <c r="O1813" s="2">
        <f t="shared" si="975"/>
        <v>1.0009950700000001</v>
      </c>
      <c r="P1813" s="35">
        <f t="shared" si="968"/>
        <v>1.0000997300000001</v>
      </c>
      <c r="Q1813" s="35">
        <f t="shared" si="993"/>
        <v>1.3171591595400745</v>
      </c>
      <c r="R1813" s="2">
        <f t="shared" si="967"/>
        <v>1.31846982</v>
      </c>
      <c r="S1813" s="2">
        <f t="shared" si="994"/>
        <v>1.2981278000000001</v>
      </c>
      <c r="T1813" s="2">
        <f t="shared" si="976"/>
        <v>241340.13421521001</v>
      </c>
      <c r="U1813" s="2">
        <f t="shared" si="977"/>
        <v>1809.4499317638617</v>
      </c>
      <c r="V1813" s="2">
        <f t="shared" si="978"/>
        <v>57275.085391163171</v>
      </c>
      <c r="W1813" s="2">
        <f t="shared" si="979"/>
        <v>244998.53717637702</v>
      </c>
      <c r="X1813" s="36">
        <f t="shared" si="980"/>
        <v>0</v>
      </c>
      <c r="Y1813" s="2">
        <f t="shared" si="981"/>
        <v>0</v>
      </c>
      <c r="Z1813" s="37">
        <f t="shared" si="982"/>
        <v>0</v>
      </c>
      <c r="AA1813" s="2">
        <f t="shared" si="995"/>
        <v>0</v>
      </c>
      <c r="AB1813" s="4">
        <f t="shared" si="996"/>
        <v>7.1215000000000001E-2</v>
      </c>
      <c r="AC1813" s="36">
        <f t="shared" si="983"/>
        <v>11</v>
      </c>
      <c r="AD1813" s="36">
        <v>252</v>
      </c>
      <c r="AE1813" s="35">
        <f t="shared" si="966"/>
        <v>1.003007405</v>
      </c>
      <c r="AF1813" s="2">
        <f t="shared" si="969"/>
        <v>725.80752632999997</v>
      </c>
      <c r="AG1813" s="2">
        <f t="shared" si="984"/>
        <v>736.80982569000003</v>
      </c>
      <c r="AH1813" s="3">
        <f t="shared" si="997"/>
        <v>0</v>
      </c>
      <c r="AI1813" s="3"/>
      <c r="AJ1813" s="3"/>
      <c r="AK1813" s="3"/>
      <c r="AL1813" s="8"/>
      <c r="AM1813" s="8"/>
      <c r="AN1813" s="8"/>
      <c r="AO1813" s="8"/>
      <c r="AP1813" s="8"/>
      <c r="AQ1813" s="8"/>
      <c r="AR1813" s="5"/>
      <c r="AS1813" s="1"/>
      <c r="AT1813" s="8"/>
      <c r="AU1813" s="1"/>
      <c r="AV1813" s="1"/>
      <c r="AW1813" s="3"/>
      <c r="AX1813" s="3"/>
      <c r="AY1813" s="4"/>
      <c r="AZ1813" s="4"/>
      <c r="BA1813" s="4"/>
      <c r="BB1813" s="1"/>
      <c r="BC1813" s="1"/>
      <c r="BD1813" s="1"/>
      <c r="BE1813" s="1"/>
      <c r="BF1813" s="1"/>
      <c r="BG1813" s="1"/>
      <c r="BH1813" s="1"/>
      <c r="BI1813" s="1"/>
    </row>
    <row r="1814" spans="1:61" x14ac:dyDescent="0.2">
      <c r="A1814" s="78">
        <f t="shared" si="985"/>
        <v>43705</v>
      </c>
      <c r="B1814" s="2">
        <f t="shared" si="970"/>
        <v>245823.9507912843</v>
      </c>
      <c r="C1814" s="3">
        <f t="shared" si="986"/>
        <v>33186233.356823381</v>
      </c>
      <c r="D1814" s="2">
        <f t="shared" si="987"/>
        <v>185914.00185345</v>
      </c>
      <c r="E1814" s="2">
        <f t="shared" si="988"/>
        <v>6069.3767295899997</v>
      </c>
      <c r="F1814" s="33">
        <f t="shared" si="971"/>
        <v>179844.62512385999</v>
      </c>
      <c r="G1814" s="39">
        <f t="shared" si="989"/>
        <v>5214.2700000000004</v>
      </c>
      <c r="H1814" s="38">
        <f>IF(AND(N1814=1,N1813&gt;1),VLOOKUP(A1813,[1]Plan1!$CW$105:$CY$215,3),H1813)</f>
        <v>5224.18</v>
      </c>
      <c r="I1814" s="127">
        <f t="shared" si="972"/>
        <v>43629</v>
      </c>
      <c r="J1814" s="127">
        <f t="shared" si="990"/>
        <v>43659</v>
      </c>
      <c r="K1814" s="34">
        <f t="shared" si="973"/>
        <v>1.9005536729015393E-3</v>
      </c>
      <c r="L1814" s="212">
        <f t="shared" si="991"/>
        <v>43718</v>
      </c>
      <c r="M1814" s="1">
        <f t="shared" si="992"/>
        <v>21</v>
      </c>
      <c r="N1814" s="1">
        <f t="shared" si="974"/>
        <v>12</v>
      </c>
      <c r="O1814" s="2">
        <f t="shared" si="975"/>
        <v>1.00108558</v>
      </c>
      <c r="P1814" s="35">
        <f t="shared" si="968"/>
        <v>1.0000997300000001</v>
      </c>
      <c r="Q1814" s="35">
        <f t="shared" si="993"/>
        <v>1.3171591595400745</v>
      </c>
      <c r="R1814" s="2">
        <f t="shared" si="967"/>
        <v>1.31858904</v>
      </c>
      <c r="S1814" s="2">
        <f t="shared" si="994"/>
        <v>1.2981278000000001</v>
      </c>
      <c r="T1814" s="2">
        <f t="shared" si="976"/>
        <v>241340.13421521001</v>
      </c>
      <c r="U1814" s="2">
        <f t="shared" si="977"/>
        <v>1809.4499317638617</v>
      </c>
      <c r="V1814" s="2">
        <f t="shared" si="978"/>
        <v>57296.526467370437</v>
      </c>
      <c r="W1814" s="2">
        <f t="shared" si="979"/>
        <v>245019.97825258429</v>
      </c>
      <c r="X1814" s="36">
        <f t="shared" si="980"/>
        <v>0</v>
      </c>
      <c r="Y1814" s="2">
        <f t="shared" si="981"/>
        <v>0</v>
      </c>
      <c r="Z1814" s="37">
        <f t="shared" si="982"/>
        <v>0</v>
      </c>
      <c r="AA1814" s="2">
        <f t="shared" si="995"/>
        <v>0</v>
      </c>
      <c r="AB1814" s="4">
        <f t="shared" si="996"/>
        <v>7.1215000000000001E-2</v>
      </c>
      <c r="AC1814" s="36">
        <f t="shared" si="983"/>
        <v>12</v>
      </c>
      <c r="AD1814" s="36">
        <v>252</v>
      </c>
      <c r="AE1814" s="35">
        <f t="shared" si="966"/>
        <v>1.0032812529999999</v>
      </c>
      <c r="AF1814" s="2">
        <f t="shared" si="969"/>
        <v>791.89803941000002</v>
      </c>
      <c r="AG1814" s="2">
        <f t="shared" si="984"/>
        <v>803.97253869999997</v>
      </c>
      <c r="AH1814" s="3">
        <f t="shared" si="997"/>
        <v>0</v>
      </c>
      <c r="AI1814" s="3"/>
      <c r="AJ1814" s="3"/>
      <c r="AK1814" s="3"/>
      <c r="AL1814" s="8"/>
      <c r="AM1814" s="8"/>
      <c r="AN1814" s="8"/>
      <c r="AO1814" s="8"/>
      <c r="AP1814" s="8"/>
      <c r="AQ1814" s="8"/>
      <c r="AR1814" s="5"/>
      <c r="AS1814" s="1"/>
      <c r="AT1814" s="8"/>
      <c r="AU1814" s="1"/>
      <c r="AV1814" s="1"/>
      <c r="AW1814" s="3"/>
      <c r="AX1814" s="3"/>
      <c r="AY1814" s="4"/>
      <c r="AZ1814" s="4"/>
      <c r="BA1814" s="4"/>
      <c r="BB1814" s="1"/>
      <c r="BC1814" s="1"/>
      <c r="BD1814" s="1"/>
      <c r="BE1814" s="1"/>
      <c r="BF1814" s="1"/>
      <c r="BG1814" s="1"/>
      <c r="BH1814" s="1"/>
      <c r="BI1814" s="1"/>
    </row>
    <row r="1815" spans="1:61" x14ac:dyDescent="0.2">
      <c r="A1815" s="78">
        <f t="shared" si="985"/>
        <v>43706</v>
      </c>
      <c r="B1815" s="2">
        <f t="shared" si="970"/>
        <v>245912.58675166778</v>
      </c>
      <c r="C1815" s="3">
        <f t="shared" si="986"/>
        <v>33198199.211475149</v>
      </c>
      <c r="D1815" s="2">
        <f t="shared" si="987"/>
        <v>185914.00185345</v>
      </c>
      <c r="E1815" s="2">
        <f t="shared" si="988"/>
        <v>6069.3767295899997</v>
      </c>
      <c r="F1815" s="33">
        <f t="shared" si="971"/>
        <v>179844.62512385999</v>
      </c>
      <c r="G1815" s="39">
        <f t="shared" si="989"/>
        <v>5214.2700000000004</v>
      </c>
      <c r="H1815" s="38">
        <f>IF(AND(N1815=1,N1814&gt;1),VLOOKUP(A1814,[1]Plan1!$CW$105:$CY$215,3),H1814)</f>
        <v>5224.18</v>
      </c>
      <c r="I1815" s="127">
        <f t="shared" si="972"/>
        <v>43629</v>
      </c>
      <c r="J1815" s="127">
        <f t="shared" si="990"/>
        <v>43659</v>
      </c>
      <c r="K1815" s="34">
        <f t="shared" si="973"/>
        <v>1.9005536729015393E-3</v>
      </c>
      <c r="L1815" s="212">
        <f t="shared" si="991"/>
        <v>43718</v>
      </c>
      <c r="M1815" s="1">
        <f t="shared" si="992"/>
        <v>21</v>
      </c>
      <c r="N1815" s="1">
        <f t="shared" si="974"/>
        <v>13</v>
      </c>
      <c r="O1815" s="2">
        <f t="shared" si="975"/>
        <v>1.0011760999999999</v>
      </c>
      <c r="P1815" s="35">
        <f t="shared" si="968"/>
        <v>1.0000997300000001</v>
      </c>
      <c r="Q1815" s="35">
        <f t="shared" si="993"/>
        <v>1.3171591595400745</v>
      </c>
      <c r="R1815" s="2">
        <f t="shared" si="967"/>
        <v>1.3187082699999999</v>
      </c>
      <c r="S1815" s="2">
        <f t="shared" si="994"/>
        <v>1.2981278000000001</v>
      </c>
      <c r="T1815" s="2">
        <f t="shared" si="976"/>
        <v>241340.13421521001</v>
      </c>
      <c r="U1815" s="2">
        <f t="shared" si="977"/>
        <v>1809.4499317638617</v>
      </c>
      <c r="V1815" s="2">
        <f t="shared" si="978"/>
        <v>57317.969342023935</v>
      </c>
      <c r="W1815" s="2">
        <f t="shared" si="979"/>
        <v>245041.42112723779</v>
      </c>
      <c r="X1815" s="36">
        <f t="shared" si="980"/>
        <v>0</v>
      </c>
      <c r="Y1815" s="2">
        <f t="shared" si="981"/>
        <v>0</v>
      </c>
      <c r="Z1815" s="37">
        <f t="shared" si="982"/>
        <v>0</v>
      </c>
      <c r="AA1815" s="2">
        <f t="shared" si="995"/>
        <v>0</v>
      </c>
      <c r="AB1815" s="4">
        <f t="shared" si="996"/>
        <v>7.1215000000000001E-2</v>
      </c>
      <c r="AC1815" s="36">
        <f t="shared" si="983"/>
        <v>13</v>
      </c>
      <c r="AD1815" s="36">
        <v>252</v>
      </c>
      <c r="AE1815" s="35">
        <f t="shared" si="966"/>
        <v>1.003555177</v>
      </c>
      <c r="AF1815" s="2">
        <f t="shared" si="969"/>
        <v>858.00689433000002</v>
      </c>
      <c r="AG1815" s="2">
        <f t="shared" si="984"/>
        <v>871.16562442999998</v>
      </c>
      <c r="AH1815" s="3">
        <f t="shared" si="997"/>
        <v>0</v>
      </c>
      <c r="AI1815" s="3"/>
      <c r="AJ1815" s="3"/>
      <c r="AK1815" s="3"/>
      <c r="AL1815" s="8"/>
      <c r="AM1815" s="8"/>
      <c r="AN1815" s="8"/>
      <c r="AO1815" s="8"/>
      <c r="AP1815" s="8"/>
      <c r="AQ1815" s="8"/>
      <c r="AR1815" s="5"/>
      <c r="AS1815" s="1"/>
      <c r="AT1815" s="8"/>
      <c r="AU1815" s="1"/>
      <c r="AV1815" s="1"/>
      <c r="AW1815" s="3"/>
      <c r="AX1815" s="3"/>
      <c r="AY1815" s="4"/>
      <c r="AZ1815" s="4"/>
      <c r="BA1815" s="4"/>
      <c r="BB1815" s="1"/>
      <c r="BC1815" s="1"/>
      <c r="BD1815" s="1"/>
      <c r="BE1815" s="1"/>
      <c r="BF1815" s="1"/>
      <c r="BG1815" s="1"/>
      <c r="BH1815" s="1"/>
      <c r="BI1815" s="1"/>
    </row>
    <row r="1816" spans="1:61" x14ac:dyDescent="0.2">
      <c r="A1816" s="78">
        <f t="shared" si="985"/>
        <v>43707</v>
      </c>
      <c r="B1816" s="2">
        <f t="shared" si="970"/>
        <v>246001.25439948757</v>
      </c>
      <c r="C1816" s="3">
        <f t="shared" si="986"/>
        <v>33210169.343930822</v>
      </c>
      <c r="D1816" s="2">
        <f t="shared" si="987"/>
        <v>185914.00185345</v>
      </c>
      <c r="E1816" s="2">
        <f t="shared" si="988"/>
        <v>6069.3767295899997</v>
      </c>
      <c r="F1816" s="33">
        <f t="shared" si="971"/>
        <v>179844.62512385999</v>
      </c>
      <c r="G1816" s="39">
        <f t="shared" si="989"/>
        <v>5214.2700000000004</v>
      </c>
      <c r="H1816" s="38">
        <f>IF(AND(N1816=1,N1815&gt;1),VLOOKUP(A1815,[1]Plan1!$CW$105:$CY$215,3),H1815)</f>
        <v>5224.18</v>
      </c>
      <c r="I1816" s="127">
        <f t="shared" si="972"/>
        <v>43629</v>
      </c>
      <c r="J1816" s="127">
        <f t="shared" si="990"/>
        <v>43659</v>
      </c>
      <c r="K1816" s="34">
        <f t="shared" si="973"/>
        <v>1.9005536729015393E-3</v>
      </c>
      <c r="L1816" s="212">
        <f t="shared" si="991"/>
        <v>43718</v>
      </c>
      <c r="M1816" s="1">
        <f t="shared" si="992"/>
        <v>21</v>
      </c>
      <c r="N1816" s="1">
        <f t="shared" si="974"/>
        <v>14</v>
      </c>
      <c r="O1816" s="2">
        <f t="shared" si="975"/>
        <v>1.0012666299999999</v>
      </c>
      <c r="P1816" s="35">
        <f t="shared" si="968"/>
        <v>1.0000997300000001</v>
      </c>
      <c r="Q1816" s="35">
        <f t="shared" si="993"/>
        <v>1.3171591595400745</v>
      </c>
      <c r="R1816" s="2">
        <f t="shared" si="967"/>
        <v>1.31882751</v>
      </c>
      <c r="S1816" s="2">
        <f t="shared" si="994"/>
        <v>1.2981278000000001</v>
      </c>
      <c r="T1816" s="2">
        <f t="shared" si="976"/>
        <v>241340.13421521001</v>
      </c>
      <c r="U1816" s="2">
        <f t="shared" si="977"/>
        <v>1809.4499317638617</v>
      </c>
      <c r="V1816" s="2">
        <f t="shared" si="978"/>
        <v>57339.414015123722</v>
      </c>
      <c r="W1816" s="2">
        <f t="shared" si="979"/>
        <v>245062.86580033757</v>
      </c>
      <c r="X1816" s="36">
        <f t="shared" si="980"/>
        <v>0</v>
      </c>
      <c r="Y1816" s="2">
        <f t="shared" si="981"/>
        <v>0</v>
      </c>
      <c r="Z1816" s="37">
        <f t="shared" si="982"/>
        <v>0</v>
      </c>
      <c r="AA1816" s="2">
        <f t="shared" si="995"/>
        <v>0</v>
      </c>
      <c r="AB1816" s="4">
        <f t="shared" si="996"/>
        <v>7.1215000000000001E-2</v>
      </c>
      <c r="AC1816" s="36">
        <f t="shared" si="983"/>
        <v>14</v>
      </c>
      <c r="AD1816" s="36">
        <v>252</v>
      </c>
      <c r="AE1816" s="35">
        <f t="shared" si="966"/>
        <v>1.0038291749999999</v>
      </c>
      <c r="AF1816" s="2">
        <f t="shared" si="969"/>
        <v>924.13360842999998</v>
      </c>
      <c r="AG1816" s="2">
        <f t="shared" si="984"/>
        <v>938.38859915</v>
      </c>
      <c r="AH1816" s="3">
        <f t="shared" si="997"/>
        <v>0</v>
      </c>
      <c r="AI1816" s="3"/>
      <c r="AJ1816" s="3"/>
      <c r="AK1816" s="3"/>
      <c r="AL1816" s="8"/>
      <c r="AM1816" s="8"/>
      <c r="AN1816" s="8"/>
      <c r="AO1816" s="8"/>
      <c r="AP1816" s="8"/>
      <c r="AQ1816" s="8"/>
      <c r="AR1816" s="5"/>
      <c r="AS1816" s="1"/>
      <c r="AT1816" s="8"/>
      <c r="AU1816" s="1"/>
      <c r="AV1816" s="1"/>
      <c r="AW1816" s="3"/>
      <c r="AX1816" s="3"/>
      <c r="AY1816" s="4"/>
      <c r="AZ1816" s="4"/>
      <c r="BA1816" s="4"/>
      <c r="BB1816" s="1"/>
      <c r="BC1816" s="1"/>
      <c r="BD1816" s="1"/>
      <c r="BE1816" s="1"/>
      <c r="BF1816" s="1"/>
      <c r="BG1816" s="1"/>
      <c r="BH1816" s="1"/>
      <c r="BI1816" s="1"/>
    </row>
    <row r="1817" spans="1:61" x14ac:dyDescent="0.2">
      <c r="A1817" s="78">
        <f t="shared" si="985"/>
        <v>43708</v>
      </c>
      <c r="B1817" s="2">
        <f t="shared" si="970"/>
        <v>246089.95398604361</v>
      </c>
      <c r="C1817" s="3">
        <f t="shared" si="986"/>
        <v>33222143.788115885</v>
      </c>
      <c r="D1817" s="2">
        <f t="shared" si="987"/>
        <v>185914.00185345</v>
      </c>
      <c r="E1817" s="2">
        <f t="shared" si="988"/>
        <v>6069.3767295899997</v>
      </c>
      <c r="F1817" s="33">
        <f t="shared" si="971"/>
        <v>179844.62512385999</v>
      </c>
      <c r="G1817" s="39">
        <f t="shared" si="989"/>
        <v>5214.2700000000004</v>
      </c>
      <c r="H1817" s="38">
        <f>IF(AND(N1817=1,N1816&gt;1),VLOOKUP(A1816,[1]Plan1!$CW$105:$CY$215,3),H1816)</f>
        <v>5224.18</v>
      </c>
      <c r="I1817" s="127">
        <f t="shared" si="972"/>
        <v>43629</v>
      </c>
      <c r="J1817" s="127">
        <f t="shared" si="990"/>
        <v>43659</v>
      </c>
      <c r="K1817" s="34">
        <f t="shared" si="973"/>
        <v>1.9005536729015393E-3</v>
      </c>
      <c r="L1817" s="212">
        <f t="shared" si="991"/>
        <v>43718</v>
      </c>
      <c r="M1817" s="1">
        <f t="shared" si="992"/>
        <v>21</v>
      </c>
      <c r="N1817" s="1">
        <f t="shared" si="974"/>
        <v>15</v>
      </c>
      <c r="O1817" s="2">
        <f t="shared" si="975"/>
        <v>1.0013571699999999</v>
      </c>
      <c r="P1817" s="35">
        <f t="shared" si="968"/>
        <v>1.0000997300000001</v>
      </c>
      <c r="Q1817" s="35">
        <f t="shared" si="993"/>
        <v>1.3171591595400745</v>
      </c>
      <c r="R1817" s="2">
        <f t="shared" si="967"/>
        <v>1.31894676</v>
      </c>
      <c r="S1817" s="2">
        <f t="shared" si="994"/>
        <v>1.2981278000000001</v>
      </c>
      <c r="T1817" s="2">
        <f t="shared" si="976"/>
        <v>241340.13421521001</v>
      </c>
      <c r="U1817" s="2">
        <f t="shared" si="977"/>
        <v>1809.4499317638617</v>
      </c>
      <c r="V1817" s="2">
        <f t="shared" si="978"/>
        <v>57360.860486669742</v>
      </c>
      <c r="W1817" s="2">
        <f t="shared" si="979"/>
        <v>245084.31227188359</v>
      </c>
      <c r="X1817" s="36">
        <f t="shared" si="980"/>
        <v>0</v>
      </c>
      <c r="Y1817" s="2">
        <f t="shared" si="981"/>
        <v>0</v>
      </c>
      <c r="Z1817" s="37">
        <f t="shared" si="982"/>
        <v>0</v>
      </c>
      <c r="AA1817" s="2">
        <f t="shared" si="995"/>
        <v>0</v>
      </c>
      <c r="AB1817" s="4">
        <f t="shared" si="996"/>
        <v>7.1215000000000001E-2</v>
      </c>
      <c r="AC1817" s="36">
        <f t="shared" si="983"/>
        <v>15</v>
      </c>
      <c r="AD1817" s="36">
        <v>252</v>
      </c>
      <c r="AE1817" s="35">
        <f t="shared" si="966"/>
        <v>1.0041032480000001</v>
      </c>
      <c r="AF1817" s="2">
        <f t="shared" si="969"/>
        <v>990.27842303</v>
      </c>
      <c r="AG1817" s="2">
        <f t="shared" si="984"/>
        <v>1005.64171416</v>
      </c>
      <c r="AH1817" s="3">
        <f t="shared" si="997"/>
        <v>0</v>
      </c>
      <c r="AI1817" s="3"/>
      <c r="AJ1817" s="3"/>
      <c r="AK1817" s="3"/>
      <c r="AL1817" s="8"/>
      <c r="AM1817" s="8"/>
      <c r="AN1817" s="8"/>
      <c r="AO1817" s="8"/>
      <c r="AP1817" s="8"/>
      <c r="AQ1817" s="8"/>
      <c r="AR1817" s="5"/>
      <c r="AS1817" s="1"/>
      <c r="AT1817" s="8"/>
      <c r="AU1817" s="1"/>
      <c r="AV1817" s="1"/>
      <c r="AW1817" s="3"/>
      <c r="AX1817" s="3"/>
      <c r="AY1817" s="4"/>
      <c r="AZ1817" s="4"/>
      <c r="BA1817" s="4"/>
      <c r="BB1817" s="1"/>
      <c r="BC1817" s="1"/>
      <c r="BD1817" s="1"/>
      <c r="BE1817" s="1"/>
      <c r="BF1817" s="1"/>
      <c r="BG1817" s="1"/>
      <c r="BH1817" s="1"/>
      <c r="BI1817" s="1"/>
    </row>
    <row r="1818" spans="1:61" x14ac:dyDescent="0.2">
      <c r="A1818" s="78">
        <f t="shared" si="985"/>
        <v>43709</v>
      </c>
      <c r="B1818" s="2">
        <f t="shared" si="970"/>
        <v>246089.95398604361</v>
      </c>
      <c r="C1818" s="3">
        <f t="shared" si="986"/>
        <v>33222143.788115885</v>
      </c>
      <c r="D1818" s="2">
        <f t="shared" si="987"/>
        <v>185914.00185345</v>
      </c>
      <c r="E1818" s="2">
        <f t="shared" si="988"/>
        <v>6069.3767295899997</v>
      </c>
      <c r="F1818" s="33">
        <f t="shared" si="971"/>
        <v>179844.62512385999</v>
      </c>
      <c r="G1818" s="39">
        <f t="shared" si="989"/>
        <v>5214.2700000000004</v>
      </c>
      <c r="H1818" s="38">
        <f>IF(AND(N1818=1,N1817&gt;1),VLOOKUP(A1817,[1]Plan1!$CW$105:$CY$215,3),H1817)</f>
        <v>5224.18</v>
      </c>
      <c r="I1818" s="127">
        <f t="shared" si="972"/>
        <v>43629</v>
      </c>
      <c r="J1818" s="127">
        <f t="shared" si="990"/>
        <v>43659</v>
      </c>
      <c r="K1818" s="34">
        <f t="shared" si="973"/>
        <v>1.9005536729015393E-3</v>
      </c>
      <c r="L1818" s="212">
        <f t="shared" si="991"/>
        <v>43718</v>
      </c>
      <c r="M1818" s="1">
        <f t="shared" si="992"/>
        <v>21</v>
      </c>
      <c r="N1818" s="1">
        <f t="shared" si="974"/>
        <v>15</v>
      </c>
      <c r="O1818" s="2">
        <f t="shared" si="975"/>
        <v>1.0013571699999999</v>
      </c>
      <c r="P1818" s="35">
        <f t="shared" si="968"/>
        <v>1.0000997300000001</v>
      </c>
      <c r="Q1818" s="35">
        <f t="shared" si="993"/>
        <v>1.3171591595400745</v>
      </c>
      <c r="R1818" s="2">
        <f t="shared" si="967"/>
        <v>1.31894676</v>
      </c>
      <c r="S1818" s="2">
        <f t="shared" si="994"/>
        <v>1.2981278000000001</v>
      </c>
      <c r="T1818" s="2">
        <f t="shared" si="976"/>
        <v>241340.13421521001</v>
      </c>
      <c r="U1818" s="2">
        <f t="shared" si="977"/>
        <v>1809.4499317638617</v>
      </c>
      <c r="V1818" s="2">
        <f t="shared" si="978"/>
        <v>57360.860486669742</v>
      </c>
      <c r="W1818" s="2">
        <f t="shared" si="979"/>
        <v>245084.31227188359</v>
      </c>
      <c r="X1818" s="36">
        <f t="shared" si="980"/>
        <v>0</v>
      </c>
      <c r="Y1818" s="2">
        <f t="shared" si="981"/>
        <v>0</v>
      </c>
      <c r="Z1818" s="37">
        <f t="shared" si="982"/>
        <v>0</v>
      </c>
      <c r="AA1818" s="2">
        <f t="shared" si="995"/>
        <v>0</v>
      </c>
      <c r="AB1818" s="4">
        <f t="shared" si="996"/>
        <v>7.1215000000000001E-2</v>
      </c>
      <c r="AC1818" s="36">
        <f t="shared" si="983"/>
        <v>15</v>
      </c>
      <c r="AD1818" s="36">
        <v>252</v>
      </c>
      <c r="AE1818" s="35">
        <f t="shared" si="966"/>
        <v>1.0041032480000001</v>
      </c>
      <c r="AF1818" s="2">
        <f t="shared" si="969"/>
        <v>990.27842303</v>
      </c>
      <c r="AG1818" s="2">
        <f t="shared" si="984"/>
        <v>1005.64171416</v>
      </c>
      <c r="AH1818" s="3">
        <f t="shared" si="997"/>
        <v>0</v>
      </c>
      <c r="AI1818" s="3"/>
      <c r="AJ1818" s="3"/>
      <c r="AK1818" s="3"/>
      <c r="AL1818" s="8"/>
      <c r="AM1818" s="8"/>
      <c r="AN1818" s="8"/>
      <c r="AO1818" s="8"/>
      <c r="AP1818" s="8"/>
      <c r="AQ1818" s="8"/>
      <c r="AR1818" s="5"/>
      <c r="AS1818" s="1"/>
      <c r="AT1818" s="8"/>
      <c r="AU1818" s="1"/>
      <c r="AV1818" s="1"/>
      <c r="AW1818" s="3"/>
      <c r="AX1818" s="3"/>
      <c r="AY1818" s="4"/>
      <c r="AZ1818" s="4"/>
      <c r="BA1818" s="4"/>
      <c r="BB1818" s="1"/>
      <c r="BC1818" s="1"/>
      <c r="BD1818" s="1"/>
      <c r="BE1818" s="1"/>
      <c r="BF1818" s="1"/>
      <c r="BG1818" s="1"/>
      <c r="BH1818" s="1"/>
      <c r="BI1818" s="1"/>
    </row>
    <row r="1819" spans="1:61" x14ac:dyDescent="0.2">
      <c r="A1819" s="78">
        <f t="shared" si="985"/>
        <v>43710</v>
      </c>
      <c r="B1819" s="2">
        <f t="shared" si="970"/>
        <v>246089.95398604361</v>
      </c>
      <c r="C1819" s="3">
        <f t="shared" si="986"/>
        <v>33222143.788115885</v>
      </c>
      <c r="D1819" s="2">
        <f t="shared" si="987"/>
        <v>185914.00185345</v>
      </c>
      <c r="E1819" s="2">
        <f t="shared" si="988"/>
        <v>6069.3767295899997</v>
      </c>
      <c r="F1819" s="33">
        <f t="shared" si="971"/>
        <v>179844.62512385999</v>
      </c>
      <c r="G1819" s="39">
        <f t="shared" si="989"/>
        <v>5214.2700000000004</v>
      </c>
      <c r="H1819" s="38">
        <f>IF(AND(N1819=1,N1818&gt;1),VLOOKUP(A1818,[1]Plan1!$CW$105:$CY$215,3),H1818)</f>
        <v>5224.18</v>
      </c>
      <c r="I1819" s="127">
        <f t="shared" si="972"/>
        <v>43629</v>
      </c>
      <c r="J1819" s="127">
        <f t="shared" si="990"/>
        <v>43659</v>
      </c>
      <c r="K1819" s="34">
        <f t="shared" si="973"/>
        <v>1.9005536729015393E-3</v>
      </c>
      <c r="L1819" s="212">
        <f t="shared" si="991"/>
        <v>43718</v>
      </c>
      <c r="M1819" s="1">
        <f t="shared" si="992"/>
        <v>21</v>
      </c>
      <c r="N1819" s="1">
        <f t="shared" si="974"/>
        <v>15</v>
      </c>
      <c r="O1819" s="2">
        <f t="shared" si="975"/>
        <v>1.0013571699999999</v>
      </c>
      <c r="P1819" s="35">
        <f t="shared" si="968"/>
        <v>1.0000997300000001</v>
      </c>
      <c r="Q1819" s="35">
        <f t="shared" si="993"/>
        <v>1.3171591595400745</v>
      </c>
      <c r="R1819" s="2">
        <f t="shared" si="967"/>
        <v>1.31894676</v>
      </c>
      <c r="S1819" s="2">
        <f t="shared" si="994"/>
        <v>1.2981278000000001</v>
      </c>
      <c r="T1819" s="2">
        <f t="shared" si="976"/>
        <v>241340.13421521001</v>
      </c>
      <c r="U1819" s="2">
        <f t="shared" si="977"/>
        <v>1809.4499317638617</v>
      </c>
      <c r="V1819" s="2">
        <f t="shared" si="978"/>
        <v>57360.860486669742</v>
      </c>
      <c r="W1819" s="2">
        <f t="shared" si="979"/>
        <v>245084.31227188359</v>
      </c>
      <c r="X1819" s="36">
        <f t="shared" si="980"/>
        <v>0</v>
      </c>
      <c r="Y1819" s="2">
        <f t="shared" si="981"/>
        <v>0</v>
      </c>
      <c r="Z1819" s="37">
        <f t="shared" si="982"/>
        <v>0</v>
      </c>
      <c r="AA1819" s="2">
        <f t="shared" si="995"/>
        <v>0</v>
      </c>
      <c r="AB1819" s="4">
        <f t="shared" si="996"/>
        <v>7.1215000000000001E-2</v>
      </c>
      <c r="AC1819" s="36">
        <f t="shared" si="983"/>
        <v>15</v>
      </c>
      <c r="AD1819" s="36">
        <v>252</v>
      </c>
      <c r="AE1819" s="35">
        <f t="shared" si="966"/>
        <v>1.0041032480000001</v>
      </c>
      <c r="AF1819" s="2">
        <f t="shared" si="969"/>
        <v>990.27842303</v>
      </c>
      <c r="AG1819" s="2">
        <f t="shared" si="984"/>
        <v>1005.64171416</v>
      </c>
      <c r="AH1819" s="3">
        <f t="shared" si="997"/>
        <v>0</v>
      </c>
      <c r="AI1819" s="3"/>
      <c r="AJ1819" s="3"/>
      <c r="AK1819" s="3"/>
      <c r="AL1819" s="8"/>
      <c r="AM1819" s="8"/>
      <c r="AN1819" s="8"/>
      <c r="AO1819" s="8"/>
      <c r="AP1819" s="8"/>
      <c r="AQ1819" s="8"/>
      <c r="AR1819" s="5"/>
      <c r="AS1819" s="1"/>
      <c r="AT1819" s="8"/>
      <c r="AU1819" s="1"/>
      <c r="AV1819" s="1"/>
      <c r="AW1819" s="3"/>
      <c r="AX1819" s="3"/>
      <c r="AY1819" s="4"/>
      <c r="AZ1819" s="4"/>
      <c r="BA1819" s="4"/>
      <c r="BB1819" s="1"/>
      <c r="BC1819" s="1"/>
      <c r="BD1819" s="1"/>
      <c r="BE1819" s="1"/>
      <c r="BF1819" s="1"/>
      <c r="BG1819" s="1"/>
      <c r="BH1819" s="1"/>
      <c r="BI1819" s="1"/>
    </row>
    <row r="1820" spans="1:61" x14ac:dyDescent="0.2">
      <c r="A1820" s="78">
        <f t="shared" si="985"/>
        <v>43711</v>
      </c>
      <c r="B1820" s="2">
        <f t="shared" si="970"/>
        <v>246178.68527253586</v>
      </c>
      <c r="C1820" s="3">
        <f t="shared" si="986"/>
        <v>33234122.511792343</v>
      </c>
      <c r="D1820" s="2">
        <f t="shared" si="987"/>
        <v>185914.00185345</v>
      </c>
      <c r="E1820" s="2">
        <f t="shared" si="988"/>
        <v>6069.3767295899997</v>
      </c>
      <c r="F1820" s="33">
        <f t="shared" si="971"/>
        <v>179844.62512385999</v>
      </c>
      <c r="G1820" s="39">
        <f t="shared" si="989"/>
        <v>5214.2700000000004</v>
      </c>
      <c r="H1820" s="38">
        <f>IF(AND(N1820=1,N1819&gt;1),VLOOKUP(A1819,[1]Plan1!$CW$105:$CY$215,3),H1819)</f>
        <v>5224.18</v>
      </c>
      <c r="I1820" s="127">
        <f t="shared" si="972"/>
        <v>43629</v>
      </c>
      <c r="J1820" s="127">
        <f t="shared" si="990"/>
        <v>43659</v>
      </c>
      <c r="K1820" s="34">
        <f t="shared" si="973"/>
        <v>1.9005536729015393E-3</v>
      </c>
      <c r="L1820" s="212">
        <f t="shared" si="991"/>
        <v>43718</v>
      </c>
      <c r="M1820" s="1">
        <f t="shared" si="992"/>
        <v>21</v>
      </c>
      <c r="N1820" s="1">
        <f t="shared" si="974"/>
        <v>16</v>
      </c>
      <c r="O1820" s="2">
        <f t="shared" si="975"/>
        <v>1.0014477100000001</v>
      </c>
      <c r="P1820" s="35">
        <f t="shared" si="968"/>
        <v>1.0000997300000001</v>
      </c>
      <c r="Q1820" s="35">
        <f t="shared" si="993"/>
        <v>1.3171591595400745</v>
      </c>
      <c r="R1820" s="2">
        <f t="shared" si="967"/>
        <v>1.31906602</v>
      </c>
      <c r="S1820" s="2">
        <f t="shared" si="994"/>
        <v>1.2981278000000001</v>
      </c>
      <c r="T1820" s="2">
        <f t="shared" si="976"/>
        <v>241340.13421521001</v>
      </c>
      <c r="U1820" s="2">
        <f t="shared" si="977"/>
        <v>1809.4499317638617</v>
      </c>
      <c r="V1820" s="2">
        <f t="shared" si="978"/>
        <v>57382.308756662009</v>
      </c>
      <c r="W1820" s="2">
        <f t="shared" si="979"/>
        <v>245105.76054187588</v>
      </c>
      <c r="X1820" s="36">
        <f t="shared" si="980"/>
        <v>0</v>
      </c>
      <c r="Y1820" s="2">
        <f t="shared" si="981"/>
        <v>0</v>
      </c>
      <c r="Z1820" s="37">
        <f t="shared" si="982"/>
        <v>0</v>
      </c>
      <c r="AA1820" s="2">
        <f t="shared" si="995"/>
        <v>0</v>
      </c>
      <c r="AB1820" s="4">
        <f t="shared" si="996"/>
        <v>7.1215000000000001E-2</v>
      </c>
      <c r="AC1820" s="36">
        <f t="shared" si="983"/>
        <v>16</v>
      </c>
      <c r="AD1820" s="36">
        <v>252</v>
      </c>
      <c r="AE1820" s="35">
        <f t="shared" si="966"/>
        <v>1.0043773949999999</v>
      </c>
      <c r="AF1820" s="2">
        <f t="shared" si="969"/>
        <v>1056.4410968100001</v>
      </c>
      <c r="AG1820" s="2">
        <f t="shared" si="984"/>
        <v>1072.92473066</v>
      </c>
      <c r="AH1820" s="3">
        <f t="shared" si="997"/>
        <v>0</v>
      </c>
      <c r="AI1820" s="3"/>
      <c r="AJ1820" s="3"/>
      <c r="AK1820" s="3"/>
      <c r="AL1820" s="8"/>
      <c r="AM1820" s="8"/>
      <c r="AN1820" s="8"/>
      <c r="AO1820" s="8"/>
      <c r="AP1820" s="8"/>
      <c r="AQ1820" s="8"/>
      <c r="AR1820" s="5"/>
      <c r="AS1820" s="1"/>
      <c r="AT1820" s="8"/>
      <c r="AU1820" s="1"/>
      <c r="AV1820" s="1"/>
      <c r="AW1820" s="3"/>
      <c r="AX1820" s="3"/>
      <c r="AY1820" s="4"/>
      <c r="AZ1820" s="4"/>
      <c r="BA1820" s="4"/>
      <c r="BB1820" s="1"/>
      <c r="BC1820" s="1"/>
      <c r="BD1820" s="1"/>
      <c r="BE1820" s="1"/>
      <c r="BF1820" s="1"/>
      <c r="BG1820" s="1"/>
      <c r="BH1820" s="1"/>
      <c r="BI1820" s="1"/>
    </row>
    <row r="1821" spans="1:61" x14ac:dyDescent="0.2">
      <c r="A1821" s="78">
        <f t="shared" si="985"/>
        <v>43712</v>
      </c>
      <c r="B1821" s="2">
        <f t="shared" si="970"/>
        <v>246267.44875547441</v>
      </c>
      <c r="C1821" s="3">
        <f t="shared" si="986"/>
        <v>33246105.581989046</v>
      </c>
      <c r="D1821" s="2">
        <f t="shared" si="987"/>
        <v>185914.00185345</v>
      </c>
      <c r="E1821" s="2">
        <f t="shared" si="988"/>
        <v>6069.3767295899997</v>
      </c>
      <c r="F1821" s="33">
        <f t="shared" si="971"/>
        <v>179844.62512385999</v>
      </c>
      <c r="G1821" s="39">
        <f t="shared" si="989"/>
        <v>5214.2700000000004</v>
      </c>
      <c r="H1821" s="38">
        <f>IF(AND(N1821=1,N1820&gt;1),VLOOKUP(A1820,[1]Plan1!$CW$105:$CY$215,3),H1820)</f>
        <v>5224.18</v>
      </c>
      <c r="I1821" s="127">
        <f t="shared" si="972"/>
        <v>43629</v>
      </c>
      <c r="J1821" s="127">
        <f t="shared" si="990"/>
        <v>43659</v>
      </c>
      <c r="K1821" s="34">
        <f t="shared" si="973"/>
        <v>1.9005536729015393E-3</v>
      </c>
      <c r="L1821" s="212">
        <f t="shared" si="991"/>
        <v>43718</v>
      </c>
      <c r="M1821" s="1">
        <f t="shared" si="992"/>
        <v>21</v>
      </c>
      <c r="N1821" s="1">
        <f t="shared" si="974"/>
        <v>17</v>
      </c>
      <c r="O1821" s="2">
        <f t="shared" si="975"/>
        <v>1.00153826</v>
      </c>
      <c r="P1821" s="35">
        <f t="shared" si="968"/>
        <v>1.0000997300000001</v>
      </c>
      <c r="Q1821" s="35">
        <f t="shared" si="993"/>
        <v>1.3171591595400745</v>
      </c>
      <c r="R1821" s="2">
        <f t="shared" si="967"/>
        <v>1.3191852900000001</v>
      </c>
      <c r="S1821" s="2">
        <f t="shared" si="994"/>
        <v>1.2981278000000001</v>
      </c>
      <c r="T1821" s="2">
        <f t="shared" si="976"/>
        <v>241340.13421521001</v>
      </c>
      <c r="U1821" s="2">
        <f t="shared" si="977"/>
        <v>1809.4499317638617</v>
      </c>
      <c r="V1821" s="2">
        <f t="shared" si="978"/>
        <v>57403.758825100551</v>
      </c>
      <c r="W1821" s="2">
        <f t="shared" si="979"/>
        <v>245127.21061031442</v>
      </c>
      <c r="X1821" s="36">
        <f t="shared" si="980"/>
        <v>0</v>
      </c>
      <c r="Y1821" s="2">
        <f t="shared" si="981"/>
        <v>0</v>
      </c>
      <c r="Z1821" s="37">
        <f t="shared" si="982"/>
        <v>0</v>
      </c>
      <c r="AA1821" s="2">
        <f t="shared" si="995"/>
        <v>0</v>
      </c>
      <c r="AB1821" s="4">
        <f t="shared" si="996"/>
        <v>7.1215000000000001E-2</v>
      </c>
      <c r="AC1821" s="36">
        <f t="shared" si="983"/>
        <v>17</v>
      </c>
      <c r="AD1821" s="36">
        <v>252</v>
      </c>
      <c r="AE1821" s="35">
        <f t="shared" si="966"/>
        <v>1.004651618</v>
      </c>
      <c r="AF1821" s="2">
        <f t="shared" si="969"/>
        <v>1122.62211243</v>
      </c>
      <c r="AG1821" s="2">
        <f t="shared" si="984"/>
        <v>1140.2381451599999</v>
      </c>
      <c r="AH1821" s="3">
        <f t="shared" si="997"/>
        <v>0</v>
      </c>
      <c r="AI1821" s="3"/>
      <c r="AJ1821" s="3"/>
      <c r="AK1821" s="3"/>
      <c r="AL1821" s="8"/>
      <c r="AM1821" s="8"/>
      <c r="AN1821" s="8"/>
      <c r="AO1821" s="8"/>
      <c r="AP1821" s="8"/>
      <c r="AQ1821" s="8"/>
      <c r="AR1821" s="5"/>
      <c r="AS1821" s="1"/>
      <c r="AT1821" s="8"/>
      <c r="AU1821" s="1"/>
      <c r="AV1821" s="1"/>
      <c r="AW1821" s="3"/>
      <c r="AX1821" s="3"/>
      <c r="AY1821" s="4"/>
      <c r="AZ1821" s="4"/>
      <c r="BA1821" s="4"/>
      <c r="BB1821" s="1"/>
      <c r="BC1821" s="1"/>
      <c r="BD1821" s="1"/>
      <c r="BE1821" s="1"/>
      <c r="BF1821" s="1"/>
      <c r="BG1821" s="1"/>
      <c r="BH1821" s="1"/>
      <c r="BI1821" s="1"/>
    </row>
    <row r="1822" spans="1:61" x14ac:dyDescent="0.2">
      <c r="A1822" s="78">
        <f t="shared" si="985"/>
        <v>43713</v>
      </c>
      <c r="B1822" s="2">
        <f t="shared" si="970"/>
        <v>246356.24395091916</v>
      </c>
      <c r="C1822" s="3">
        <f t="shared" si="986"/>
        <v>33258092.933374088</v>
      </c>
      <c r="D1822" s="2">
        <f t="shared" si="987"/>
        <v>185914.00185345</v>
      </c>
      <c r="E1822" s="2">
        <f t="shared" si="988"/>
        <v>6069.3767295899997</v>
      </c>
      <c r="F1822" s="33">
        <f t="shared" si="971"/>
        <v>179844.62512385999</v>
      </c>
      <c r="G1822" s="39">
        <f t="shared" si="989"/>
        <v>5214.2700000000004</v>
      </c>
      <c r="H1822" s="38">
        <f>IF(AND(N1822=1,N1821&gt;1),VLOOKUP(A1821,[1]Plan1!$CW$105:$CY$215,3),H1821)</f>
        <v>5224.18</v>
      </c>
      <c r="I1822" s="127">
        <f t="shared" si="972"/>
        <v>43629</v>
      </c>
      <c r="J1822" s="127">
        <f t="shared" si="990"/>
        <v>43659</v>
      </c>
      <c r="K1822" s="34">
        <f t="shared" si="973"/>
        <v>1.9005536729015393E-3</v>
      </c>
      <c r="L1822" s="212">
        <f t="shared" si="991"/>
        <v>43718</v>
      </c>
      <c r="M1822" s="1">
        <f t="shared" si="992"/>
        <v>21</v>
      </c>
      <c r="N1822" s="1">
        <f t="shared" si="974"/>
        <v>18</v>
      </c>
      <c r="O1822" s="2">
        <f t="shared" si="975"/>
        <v>1.0016288200000001</v>
      </c>
      <c r="P1822" s="35">
        <f t="shared" si="968"/>
        <v>1.0000997300000001</v>
      </c>
      <c r="Q1822" s="35">
        <f t="shared" si="993"/>
        <v>1.3171591595400745</v>
      </c>
      <c r="R1822" s="2">
        <f t="shared" si="967"/>
        <v>1.3193045699999999</v>
      </c>
      <c r="S1822" s="2">
        <f t="shared" si="994"/>
        <v>1.2981278000000001</v>
      </c>
      <c r="T1822" s="2">
        <f t="shared" si="976"/>
        <v>241340.13421521001</v>
      </c>
      <c r="U1822" s="2">
        <f t="shared" si="977"/>
        <v>1809.4499317638617</v>
      </c>
      <c r="V1822" s="2">
        <f t="shared" si="978"/>
        <v>57425.210691985296</v>
      </c>
      <c r="W1822" s="2">
        <f t="shared" si="979"/>
        <v>245148.66247719916</v>
      </c>
      <c r="X1822" s="36">
        <f t="shared" si="980"/>
        <v>0</v>
      </c>
      <c r="Y1822" s="2">
        <f t="shared" si="981"/>
        <v>0</v>
      </c>
      <c r="Z1822" s="37">
        <f t="shared" si="982"/>
        <v>0</v>
      </c>
      <c r="AA1822" s="2">
        <f t="shared" si="995"/>
        <v>0</v>
      </c>
      <c r="AB1822" s="4">
        <f t="shared" si="996"/>
        <v>7.1215000000000001E-2</v>
      </c>
      <c r="AC1822" s="36">
        <f t="shared" si="983"/>
        <v>18</v>
      </c>
      <c r="AD1822" s="36">
        <v>252</v>
      </c>
      <c r="AE1822" s="35">
        <f t="shared" si="966"/>
        <v>1.0049259150000001</v>
      </c>
      <c r="AF1822" s="2">
        <f t="shared" si="969"/>
        <v>1188.8209872299999</v>
      </c>
      <c r="AG1822" s="2">
        <f t="shared" si="984"/>
        <v>1207.5814737200001</v>
      </c>
      <c r="AH1822" s="3">
        <f t="shared" si="997"/>
        <v>0</v>
      </c>
      <c r="AI1822" s="3"/>
      <c r="AJ1822" s="3"/>
      <c r="AK1822" s="3"/>
      <c r="AL1822" s="8"/>
      <c r="AM1822" s="8"/>
      <c r="AN1822" s="8"/>
      <c r="AO1822" s="8"/>
      <c r="AP1822" s="8"/>
      <c r="AQ1822" s="8"/>
      <c r="AR1822" s="5"/>
      <c r="AS1822" s="1"/>
      <c r="AT1822" s="8"/>
      <c r="AU1822" s="1"/>
      <c r="AV1822" s="1"/>
      <c r="AW1822" s="3"/>
      <c r="AX1822" s="3"/>
      <c r="AY1822" s="4"/>
      <c r="AZ1822" s="4"/>
      <c r="BA1822" s="4"/>
      <c r="BB1822" s="1"/>
      <c r="BC1822" s="1"/>
      <c r="BD1822" s="1"/>
      <c r="BE1822" s="1"/>
      <c r="BF1822" s="1"/>
      <c r="BG1822" s="1"/>
      <c r="BH1822" s="1"/>
      <c r="BI1822" s="1"/>
    </row>
    <row r="1823" spans="1:61" x14ac:dyDescent="0.2">
      <c r="A1823" s="78">
        <f t="shared" si="985"/>
        <v>43714</v>
      </c>
      <c r="B1823" s="2">
        <f t="shared" si="970"/>
        <v>246445.07135546018</v>
      </c>
      <c r="C1823" s="3">
        <f t="shared" si="986"/>
        <v>33270084.632987123</v>
      </c>
      <c r="D1823" s="2">
        <f t="shared" si="987"/>
        <v>185914.00185345</v>
      </c>
      <c r="E1823" s="2">
        <f t="shared" si="988"/>
        <v>6069.3767295899997</v>
      </c>
      <c r="F1823" s="33">
        <f t="shared" si="971"/>
        <v>179844.62512385999</v>
      </c>
      <c r="G1823" s="39">
        <f t="shared" si="989"/>
        <v>5214.2700000000004</v>
      </c>
      <c r="H1823" s="38">
        <f>IF(AND(N1823=1,N1822&gt;1),VLOOKUP(A1822,[1]Plan1!$CW$105:$CY$215,3),H1822)</f>
        <v>5224.18</v>
      </c>
      <c r="I1823" s="127">
        <f t="shared" si="972"/>
        <v>43629</v>
      </c>
      <c r="J1823" s="127">
        <f t="shared" si="990"/>
        <v>43659</v>
      </c>
      <c r="K1823" s="34">
        <f t="shared" si="973"/>
        <v>1.9005536729015393E-3</v>
      </c>
      <c r="L1823" s="212">
        <f t="shared" si="991"/>
        <v>43718</v>
      </c>
      <c r="M1823" s="1">
        <f t="shared" si="992"/>
        <v>21</v>
      </c>
      <c r="N1823" s="1">
        <f t="shared" si="974"/>
        <v>19</v>
      </c>
      <c r="O1823" s="2">
        <f t="shared" si="975"/>
        <v>1.0017193900000001</v>
      </c>
      <c r="P1823" s="35">
        <f t="shared" si="968"/>
        <v>1.0000997300000001</v>
      </c>
      <c r="Q1823" s="35">
        <f t="shared" si="993"/>
        <v>1.3171591595400745</v>
      </c>
      <c r="R1823" s="2">
        <f t="shared" si="967"/>
        <v>1.3194238599999999</v>
      </c>
      <c r="S1823" s="2">
        <f t="shared" si="994"/>
        <v>1.2981278000000001</v>
      </c>
      <c r="T1823" s="2">
        <f t="shared" si="976"/>
        <v>241340.13421521001</v>
      </c>
      <c r="U1823" s="2">
        <f t="shared" si="977"/>
        <v>1809.4499317638617</v>
      </c>
      <c r="V1823" s="2">
        <f t="shared" si="978"/>
        <v>57446.664357316316</v>
      </c>
      <c r="W1823" s="2">
        <f t="shared" si="979"/>
        <v>245170.11614253017</v>
      </c>
      <c r="X1823" s="36">
        <f t="shared" si="980"/>
        <v>0</v>
      </c>
      <c r="Y1823" s="2">
        <f t="shared" si="981"/>
        <v>0</v>
      </c>
      <c r="Z1823" s="37">
        <f t="shared" si="982"/>
        <v>0</v>
      </c>
      <c r="AA1823" s="2">
        <f t="shared" si="995"/>
        <v>0</v>
      </c>
      <c r="AB1823" s="4">
        <f t="shared" si="996"/>
        <v>7.1215000000000001E-2</v>
      </c>
      <c r="AC1823" s="36">
        <f t="shared" si="983"/>
        <v>19</v>
      </c>
      <c r="AD1823" s="36">
        <v>252</v>
      </c>
      <c r="AE1823" s="35">
        <f t="shared" ref="AE1823:AE1886" si="998">ROUND((1+AB1823)^TRUNC((AC1823/AD1823),9),9)</f>
        <v>1.0052002879999999</v>
      </c>
      <c r="AF1823" s="2">
        <f t="shared" si="969"/>
        <v>1255.03820387</v>
      </c>
      <c r="AG1823" s="2">
        <f t="shared" si="984"/>
        <v>1274.95521293</v>
      </c>
      <c r="AH1823" s="3">
        <f t="shared" si="997"/>
        <v>0</v>
      </c>
      <c r="AI1823" s="3"/>
      <c r="AJ1823" s="3"/>
      <c r="AK1823" s="3"/>
      <c r="AL1823" s="8"/>
      <c r="AM1823" s="8"/>
      <c r="AN1823" s="8"/>
      <c r="AO1823" s="8"/>
      <c r="AP1823" s="8"/>
      <c r="AQ1823" s="8"/>
      <c r="AR1823" s="5"/>
      <c r="AS1823" s="1"/>
      <c r="AT1823" s="8"/>
      <c r="AU1823" s="1"/>
      <c r="AV1823" s="1"/>
      <c r="AW1823" s="3"/>
      <c r="AX1823" s="3"/>
      <c r="AY1823" s="4"/>
      <c r="AZ1823" s="4"/>
      <c r="BA1823" s="4"/>
      <c r="BB1823" s="1"/>
      <c r="BC1823" s="1"/>
      <c r="BD1823" s="1"/>
      <c r="BE1823" s="1"/>
      <c r="BF1823" s="1"/>
      <c r="BG1823" s="1"/>
      <c r="BH1823" s="1"/>
      <c r="BI1823" s="1"/>
    </row>
    <row r="1824" spans="1:61" x14ac:dyDescent="0.2">
      <c r="A1824" s="78">
        <f t="shared" si="985"/>
        <v>43715</v>
      </c>
      <c r="B1824" s="2">
        <f t="shared" si="970"/>
        <v>246533.93048507749</v>
      </c>
      <c r="C1824" s="3">
        <f t="shared" si="986"/>
        <v>33282080.615485463</v>
      </c>
      <c r="D1824" s="2">
        <f t="shared" si="987"/>
        <v>185914.00185345</v>
      </c>
      <c r="E1824" s="2">
        <f t="shared" si="988"/>
        <v>6069.3767295899997</v>
      </c>
      <c r="F1824" s="33">
        <f t="shared" si="971"/>
        <v>179844.62512385999</v>
      </c>
      <c r="G1824" s="39">
        <f t="shared" si="989"/>
        <v>5214.2700000000004</v>
      </c>
      <c r="H1824" s="38">
        <f>IF(AND(N1824=1,N1823&gt;1),VLOOKUP(A1823,[1]Plan1!$CW$105:$CY$215,3),H1823)</f>
        <v>5224.18</v>
      </c>
      <c r="I1824" s="127">
        <f t="shared" si="972"/>
        <v>43629</v>
      </c>
      <c r="J1824" s="127">
        <f t="shared" si="990"/>
        <v>43659</v>
      </c>
      <c r="K1824" s="34">
        <f t="shared" si="973"/>
        <v>1.9005536729015393E-3</v>
      </c>
      <c r="L1824" s="212">
        <f t="shared" si="991"/>
        <v>43718</v>
      </c>
      <c r="M1824" s="1">
        <f t="shared" si="992"/>
        <v>21</v>
      </c>
      <c r="N1824" s="1">
        <f t="shared" si="974"/>
        <v>20</v>
      </c>
      <c r="O1824" s="2">
        <f t="shared" si="975"/>
        <v>1.0018099600000001</v>
      </c>
      <c r="P1824" s="35">
        <f t="shared" si="968"/>
        <v>1.0000997300000001</v>
      </c>
      <c r="Q1824" s="35">
        <f t="shared" si="993"/>
        <v>1.3171591595400745</v>
      </c>
      <c r="R1824" s="2">
        <f t="shared" si="967"/>
        <v>1.31954316</v>
      </c>
      <c r="S1824" s="2">
        <f t="shared" si="994"/>
        <v>1.2981278000000001</v>
      </c>
      <c r="T1824" s="2">
        <f t="shared" si="976"/>
        <v>241340.13421521001</v>
      </c>
      <c r="U1824" s="2">
        <f t="shared" si="977"/>
        <v>1809.4499317638617</v>
      </c>
      <c r="V1824" s="2">
        <f t="shared" si="978"/>
        <v>57468.11982109362</v>
      </c>
      <c r="W1824" s="2">
        <f t="shared" si="979"/>
        <v>245191.57160630749</v>
      </c>
      <c r="X1824" s="36">
        <f t="shared" si="980"/>
        <v>0</v>
      </c>
      <c r="Y1824" s="2">
        <f t="shared" si="981"/>
        <v>0</v>
      </c>
      <c r="Z1824" s="37">
        <f t="shared" si="982"/>
        <v>0</v>
      </c>
      <c r="AA1824" s="2">
        <f t="shared" si="995"/>
        <v>0</v>
      </c>
      <c r="AB1824" s="4">
        <f t="shared" si="996"/>
        <v>7.1215000000000001E-2</v>
      </c>
      <c r="AC1824" s="36">
        <f t="shared" si="983"/>
        <v>20</v>
      </c>
      <c r="AD1824" s="36">
        <v>252</v>
      </c>
      <c r="AE1824" s="35">
        <f t="shared" si="998"/>
        <v>1.005474735</v>
      </c>
      <c r="AF1824" s="2">
        <f t="shared" si="969"/>
        <v>1321.27327969</v>
      </c>
      <c r="AG1824" s="2">
        <f t="shared" si="984"/>
        <v>1342.35887877</v>
      </c>
      <c r="AH1824" s="3">
        <f t="shared" si="997"/>
        <v>0</v>
      </c>
      <c r="AI1824" s="3"/>
      <c r="AJ1824" s="3"/>
      <c r="AK1824" s="3"/>
      <c r="AL1824" s="8"/>
      <c r="AM1824" s="8"/>
      <c r="AN1824" s="8"/>
      <c r="AO1824" s="8"/>
      <c r="AP1824" s="8"/>
      <c r="AQ1824" s="8"/>
      <c r="AR1824" s="5"/>
      <c r="AS1824" s="1"/>
      <c r="AT1824" s="8"/>
      <c r="AU1824" s="1"/>
      <c r="AV1824" s="1"/>
      <c r="AW1824" s="3"/>
      <c r="AX1824" s="3"/>
      <c r="AY1824" s="4"/>
      <c r="AZ1824" s="4"/>
      <c r="BA1824" s="4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 x14ac:dyDescent="0.2">
      <c r="A1825" s="78">
        <f t="shared" si="985"/>
        <v>43716</v>
      </c>
      <c r="B1825" s="2">
        <f t="shared" si="970"/>
        <v>246533.93048507749</v>
      </c>
      <c r="C1825" s="3">
        <f t="shared" si="986"/>
        <v>33282080.615485463</v>
      </c>
      <c r="D1825" s="2">
        <f t="shared" si="987"/>
        <v>185914.00185345</v>
      </c>
      <c r="E1825" s="2">
        <f t="shared" si="988"/>
        <v>6069.3767295899997</v>
      </c>
      <c r="F1825" s="33">
        <f t="shared" si="971"/>
        <v>179844.62512385999</v>
      </c>
      <c r="G1825" s="39">
        <f t="shared" si="989"/>
        <v>5214.2700000000004</v>
      </c>
      <c r="H1825" s="38">
        <f>IF(AND(N1825=1,N1824&gt;1),VLOOKUP(A1824,[1]Plan1!$CW$105:$CY$215,3),H1824)</f>
        <v>5224.18</v>
      </c>
      <c r="I1825" s="127">
        <f t="shared" si="972"/>
        <v>43629</v>
      </c>
      <c r="J1825" s="127">
        <f t="shared" si="990"/>
        <v>43659</v>
      </c>
      <c r="K1825" s="34">
        <f t="shared" si="973"/>
        <v>1.9005536729015393E-3</v>
      </c>
      <c r="L1825" s="212">
        <f t="shared" si="991"/>
        <v>43718</v>
      </c>
      <c r="M1825" s="1">
        <f t="shared" si="992"/>
        <v>21</v>
      </c>
      <c r="N1825" s="1">
        <f t="shared" si="974"/>
        <v>20</v>
      </c>
      <c r="O1825" s="2">
        <f t="shared" si="975"/>
        <v>1.0018099600000001</v>
      </c>
      <c r="P1825" s="35">
        <f t="shared" si="968"/>
        <v>1.0000997300000001</v>
      </c>
      <c r="Q1825" s="35">
        <f t="shared" si="993"/>
        <v>1.3171591595400745</v>
      </c>
      <c r="R1825" s="2">
        <f t="shared" si="967"/>
        <v>1.31954316</v>
      </c>
      <c r="S1825" s="2">
        <f t="shared" si="994"/>
        <v>1.2981278000000001</v>
      </c>
      <c r="T1825" s="2">
        <f t="shared" si="976"/>
        <v>241340.13421521001</v>
      </c>
      <c r="U1825" s="2">
        <f t="shared" si="977"/>
        <v>1809.4499317638617</v>
      </c>
      <c r="V1825" s="2">
        <f t="shared" si="978"/>
        <v>57468.11982109362</v>
      </c>
      <c r="W1825" s="2">
        <f t="shared" si="979"/>
        <v>245191.57160630749</v>
      </c>
      <c r="X1825" s="36">
        <f t="shared" si="980"/>
        <v>0</v>
      </c>
      <c r="Y1825" s="2">
        <f t="shared" si="981"/>
        <v>0</v>
      </c>
      <c r="Z1825" s="37">
        <f t="shared" si="982"/>
        <v>0</v>
      </c>
      <c r="AA1825" s="2">
        <f t="shared" si="995"/>
        <v>0</v>
      </c>
      <c r="AB1825" s="4">
        <f t="shared" si="996"/>
        <v>7.1215000000000001E-2</v>
      </c>
      <c r="AC1825" s="36">
        <f t="shared" si="983"/>
        <v>20</v>
      </c>
      <c r="AD1825" s="36">
        <v>252</v>
      </c>
      <c r="AE1825" s="35">
        <f t="shared" si="998"/>
        <v>1.005474735</v>
      </c>
      <c r="AF1825" s="2">
        <f t="shared" si="969"/>
        <v>1321.27327969</v>
      </c>
      <c r="AG1825" s="2">
        <f t="shared" si="984"/>
        <v>1342.35887877</v>
      </c>
      <c r="AH1825" s="3">
        <f t="shared" si="997"/>
        <v>0</v>
      </c>
      <c r="AI1825" s="3"/>
      <c r="AJ1825" s="3"/>
      <c r="AK1825" s="3"/>
      <c r="AL1825" s="98" t="s">
        <v>131</v>
      </c>
      <c r="AM1825" s="98" t="s">
        <v>131</v>
      </c>
      <c r="AN1825" s="8"/>
      <c r="AO1825" s="8"/>
      <c r="AP1825" s="8"/>
      <c r="AQ1825" s="8"/>
      <c r="AR1825" s="5"/>
      <c r="AS1825" s="1"/>
      <c r="AT1825" s="8"/>
      <c r="AU1825" s="1"/>
      <c r="AV1825" s="1"/>
      <c r="AW1825" s="3"/>
      <c r="AX1825" s="3"/>
      <c r="AY1825" s="4"/>
      <c r="AZ1825" s="4"/>
      <c r="BA1825" s="4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 x14ac:dyDescent="0.2">
      <c r="A1826" s="78">
        <f t="shared" si="985"/>
        <v>43717</v>
      </c>
      <c r="B1826" s="2">
        <f t="shared" si="970"/>
        <v>246533.93048507749</v>
      </c>
      <c r="C1826" s="3">
        <f t="shared" si="986"/>
        <v>33282080.615485463</v>
      </c>
      <c r="D1826" s="2">
        <f t="shared" si="987"/>
        <v>185914.00185345</v>
      </c>
      <c r="E1826" s="2">
        <f t="shared" si="988"/>
        <v>6069.3767295899997</v>
      </c>
      <c r="F1826" s="33">
        <f t="shared" si="971"/>
        <v>179844.62512385999</v>
      </c>
      <c r="G1826" s="39">
        <f t="shared" si="989"/>
        <v>5214.2700000000004</v>
      </c>
      <c r="H1826" s="38">
        <f>IF(AND(N1826=1,N1825&gt;1),VLOOKUP(A1825,[1]Plan1!$CW$105:$CY$215,3),H1825)</f>
        <v>5224.18</v>
      </c>
      <c r="I1826" s="127">
        <f t="shared" si="972"/>
        <v>43629</v>
      </c>
      <c r="J1826" s="127">
        <f t="shared" si="990"/>
        <v>43659</v>
      </c>
      <c r="K1826" s="34">
        <f t="shared" si="973"/>
        <v>1.9005536729015393E-3</v>
      </c>
      <c r="L1826" s="212">
        <f t="shared" si="991"/>
        <v>43718</v>
      </c>
      <c r="M1826" s="1">
        <f t="shared" si="992"/>
        <v>21</v>
      </c>
      <c r="N1826" s="1">
        <f t="shared" si="974"/>
        <v>20</v>
      </c>
      <c r="O1826" s="2">
        <f t="shared" si="975"/>
        <v>1.0018099600000001</v>
      </c>
      <c r="P1826" s="35">
        <f t="shared" si="968"/>
        <v>1.0000997300000001</v>
      </c>
      <c r="Q1826" s="35">
        <f t="shared" si="993"/>
        <v>1.3171591595400745</v>
      </c>
      <c r="R1826" s="2">
        <f t="shared" si="967"/>
        <v>1.31954316</v>
      </c>
      <c r="S1826" s="2">
        <f t="shared" si="994"/>
        <v>1.2981278000000001</v>
      </c>
      <c r="T1826" s="2">
        <f t="shared" si="976"/>
        <v>241340.13421521001</v>
      </c>
      <c r="U1826" s="2">
        <f t="shared" si="977"/>
        <v>1809.4499317638617</v>
      </c>
      <c r="V1826" s="2">
        <f t="shared" si="978"/>
        <v>57468.11982109362</v>
      </c>
      <c r="W1826" s="2">
        <f t="shared" si="979"/>
        <v>245191.57160630749</v>
      </c>
      <c r="X1826" s="36">
        <f t="shared" si="980"/>
        <v>0</v>
      </c>
      <c r="Y1826" s="2">
        <f t="shared" si="981"/>
        <v>0</v>
      </c>
      <c r="Z1826" s="37">
        <f t="shared" si="982"/>
        <v>0</v>
      </c>
      <c r="AA1826" s="2">
        <f t="shared" si="995"/>
        <v>0</v>
      </c>
      <c r="AB1826" s="4">
        <f t="shared" si="996"/>
        <v>7.1215000000000001E-2</v>
      </c>
      <c r="AC1826" s="36">
        <f t="shared" si="983"/>
        <v>20</v>
      </c>
      <c r="AD1826" s="36">
        <v>252</v>
      </c>
      <c r="AE1826" s="35">
        <f t="shared" si="998"/>
        <v>1.005474735</v>
      </c>
      <c r="AF1826" s="2">
        <f t="shared" si="969"/>
        <v>1321.27327969</v>
      </c>
      <c r="AG1826" s="2">
        <f t="shared" si="984"/>
        <v>1342.35887877</v>
      </c>
      <c r="AH1826" s="3">
        <f t="shared" si="997"/>
        <v>0</v>
      </c>
      <c r="AI1826" s="3"/>
      <c r="AJ1826" s="3"/>
      <c r="AK1826" s="3"/>
      <c r="AL1826" s="98" t="s">
        <v>130</v>
      </c>
      <c r="AM1826" s="98" t="s">
        <v>68</v>
      </c>
      <c r="AN1826" s="8"/>
      <c r="AO1826" s="8"/>
      <c r="AP1826" s="8"/>
      <c r="AQ1826" s="8"/>
      <c r="AR1826" s="5"/>
      <c r="AS1826" s="1"/>
      <c r="AT1826" s="8"/>
      <c r="AU1826" s="1"/>
      <c r="AV1826" s="1"/>
      <c r="AW1826" s="3"/>
      <c r="AX1826" s="3"/>
      <c r="AY1826" s="4"/>
      <c r="AZ1826" s="4"/>
      <c r="BA1826" s="4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 x14ac:dyDescent="0.25">
      <c r="A1827" s="86">
        <f t="shared" si="985"/>
        <v>43718</v>
      </c>
      <c r="B1827" s="87">
        <f t="shared" si="970"/>
        <v>246622.82340002729</v>
      </c>
      <c r="C1827" s="97">
        <f t="shared" si="986"/>
        <v>33294081.159003686</v>
      </c>
      <c r="D1827" s="87">
        <f t="shared" si="987"/>
        <v>185914.00185345</v>
      </c>
      <c r="E1827" s="87">
        <f t="shared" si="988"/>
        <v>6069.3767295899997</v>
      </c>
      <c r="F1827" s="88">
        <f t="shared" si="971"/>
        <v>179844.62512385999</v>
      </c>
      <c r="G1827" s="89">
        <f t="shared" si="989"/>
        <v>5214.2700000000004</v>
      </c>
      <c r="H1827" s="90">
        <f>IF(AND(N1827=1,N1826&gt;1),VLOOKUP(A1826,[1]Plan1!$CW$105:$CY$215,3),H1826)</f>
        <v>5224.18</v>
      </c>
      <c r="I1827" s="128">
        <f t="shared" si="972"/>
        <v>43629</v>
      </c>
      <c r="J1827" s="128">
        <f t="shared" si="990"/>
        <v>43659</v>
      </c>
      <c r="K1827" s="91">
        <f t="shared" si="973"/>
        <v>1.9005536729015393E-3</v>
      </c>
      <c r="L1827" s="214">
        <f t="shared" si="991"/>
        <v>43718</v>
      </c>
      <c r="M1827" s="92">
        <f t="shared" si="992"/>
        <v>21</v>
      </c>
      <c r="N1827" s="92">
        <f t="shared" si="974"/>
        <v>21</v>
      </c>
      <c r="O1827" s="87">
        <f t="shared" si="975"/>
        <v>1.00190055</v>
      </c>
      <c r="P1827" s="93">
        <f t="shared" si="968"/>
        <v>1.0000997300000001</v>
      </c>
      <c r="Q1827" s="93">
        <f t="shared" si="993"/>
        <v>1.3171591595400745</v>
      </c>
      <c r="R1827" s="87">
        <f t="shared" si="967"/>
        <v>1.3196624800000001</v>
      </c>
      <c r="S1827" s="87">
        <f t="shared" si="994"/>
        <v>1.2981278000000001</v>
      </c>
      <c r="T1827" s="87">
        <f t="shared" si="976"/>
        <v>241340.13421521001</v>
      </c>
      <c r="U1827" s="87">
        <f t="shared" si="977"/>
        <v>1809.4499317638617</v>
      </c>
      <c r="V1827" s="87">
        <f t="shared" si="978"/>
        <v>57489.578881763409</v>
      </c>
      <c r="W1827" s="87">
        <f t="shared" si="979"/>
        <v>245213.03066697728</v>
      </c>
      <c r="X1827" s="94">
        <f t="shared" si="980"/>
        <v>60</v>
      </c>
      <c r="Y1827" s="87">
        <f t="shared" si="981"/>
        <v>3025.5644661599999</v>
      </c>
      <c r="Z1827" s="95">
        <f t="shared" si="982"/>
        <v>1.6274E-2</v>
      </c>
      <c r="AA1827" s="87">
        <f t="shared" si="995"/>
        <v>3927.5693442100001</v>
      </c>
      <c r="AB1827" s="96">
        <f t="shared" si="996"/>
        <v>7.1215000000000001E-2</v>
      </c>
      <c r="AC1827" s="94">
        <f t="shared" si="983"/>
        <v>21</v>
      </c>
      <c r="AD1827" s="94">
        <v>252</v>
      </c>
      <c r="AE1827" s="93">
        <f t="shared" si="998"/>
        <v>1.005749257</v>
      </c>
      <c r="AF1827" s="87">
        <f t="shared" si="969"/>
        <v>1387.5264560099999</v>
      </c>
      <c r="AG1827" s="87">
        <f t="shared" si="984"/>
        <v>1409.7927330499999</v>
      </c>
      <c r="AH1827" s="97">
        <f t="shared" si="997"/>
        <v>5315.0958002200005</v>
      </c>
      <c r="AI1827" s="97"/>
      <c r="AJ1827" s="97"/>
      <c r="AK1827" s="97"/>
      <c r="AL1827" s="101">
        <v>3927.5693442100001</v>
      </c>
      <c r="AM1827" s="101">
        <v>1387.5264560099999</v>
      </c>
      <c r="AN1827" s="8"/>
      <c r="AO1827" s="8"/>
      <c r="AP1827" s="8"/>
      <c r="AQ1827" s="8"/>
      <c r="AR1827" s="5"/>
      <c r="AS1827" s="1"/>
      <c r="AT1827" s="8"/>
      <c r="AU1827" s="1"/>
      <c r="AV1827" s="1"/>
      <c r="AW1827" s="3"/>
      <c r="AX1827" s="3"/>
      <c r="AY1827" s="4"/>
      <c r="AZ1827" s="4"/>
      <c r="BA1827" s="4"/>
      <c r="BB1827" s="1"/>
      <c r="BC1827" s="1"/>
      <c r="BD1827" s="1"/>
      <c r="BE1827" s="1"/>
      <c r="BF1827" s="1"/>
      <c r="BG1827" s="1"/>
      <c r="BH1827" s="1"/>
      <c r="BI1827" s="1"/>
    </row>
    <row r="1828" spans="1:61" x14ac:dyDescent="0.2">
      <c r="A1828" s="78">
        <f t="shared" si="985"/>
        <v>43719</v>
      </c>
      <c r="B1828" s="2">
        <f t="shared" si="970"/>
        <v>241363.2081565485</v>
      </c>
      <c r="C1828" s="3">
        <f t="shared" si="986"/>
        <v>32584033.101134047</v>
      </c>
      <c r="D1828" s="2">
        <f t="shared" si="987"/>
        <v>182888.43738729</v>
      </c>
      <c r="E1828" s="2">
        <f t="shared" si="988"/>
        <v>3043.8122634299998</v>
      </c>
      <c r="F1828" s="33">
        <f t="shared" si="971"/>
        <v>179844.62512385999</v>
      </c>
      <c r="G1828" s="39">
        <f t="shared" si="989"/>
        <v>5224.18</v>
      </c>
      <c r="H1828" s="38">
        <f>IF(AND(N1828=1,N1827&gt;1),VLOOKUP(A1827,[1]Plan1!$CW$105:$CY$215,3),H1827)</f>
        <v>5229.93</v>
      </c>
      <c r="I1828" s="127">
        <f t="shared" si="972"/>
        <v>43657</v>
      </c>
      <c r="J1828" s="127">
        <f t="shared" si="990"/>
        <v>43688</v>
      </c>
      <c r="K1828" s="34">
        <f t="shared" si="973"/>
        <v>1.1006512026767723E-3</v>
      </c>
      <c r="L1828" s="212">
        <f t="shared" si="991"/>
        <v>43748</v>
      </c>
      <c r="M1828" s="1">
        <f t="shared" si="992"/>
        <v>22</v>
      </c>
      <c r="N1828" s="1">
        <f t="shared" si="974"/>
        <v>1</v>
      </c>
      <c r="O1828" s="2">
        <f t="shared" si="975"/>
        <v>1.0000500000000001</v>
      </c>
      <c r="P1828" s="35">
        <f t="shared" si="968"/>
        <v>1.00190055</v>
      </c>
      <c r="Q1828" s="35">
        <f t="shared" si="993"/>
        <v>1.3196624863807382</v>
      </c>
      <c r="R1828" s="2">
        <f t="shared" si="967"/>
        <v>1.3197284600000001</v>
      </c>
      <c r="S1828" s="2">
        <f t="shared" si="994"/>
        <v>1.2981278000000001</v>
      </c>
      <c r="T1828" s="2">
        <f t="shared" si="976"/>
        <v>237412.56487100001</v>
      </c>
      <c r="U1828" s="2">
        <f t="shared" si="977"/>
        <v>907.44505370940647</v>
      </c>
      <c r="V1828" s="2">
        <f t="shared" si="978"/>
        <v>57501.445030129085</v>
      </c>
      <c r="W1828" s="2">
        <f t="shared" si="979"/>
        <v>241297.32747112849</v>
      </c>
      <c r="X1828" s="36">
        <f t="shared" si="980"/>
        <v>0</v>
      </c>
      <c r="Y1828" s="2">
        <f t="shared" si="981"/>
        <v>0</v>
      </c>
      <c r="Z1828" s="37">
        <f t="shared" si="982"/>
        <v>0</v>
      </c>
      <c r="AA1828" s="2">
        <f t="shared" si="995"/>
        <v>0</v>
      </c>
      <c r="AB1828" s="4">
        <f t="shared" si="996"/>
        <v>7.1215000000000001E-2</v>
      </c>
      <c r="AC1828" s="36">
        <f t="shared" si="983"/>
        <v>1</v>
      </c>
      <c r="AD1828" s="36">
        <v>252</v>
      </c>
      <c r="AE1828" s="35">
        <f t="shared" si="998"/>
        <v>1.000273027</v>
      </c>
      <c r="AF1828" s="2">
        <f t="shared" si="969"/>
        <v>64.820040340000006</v>
      </c>
      <c r="AG1828" s="2">
        <f t="shared" si="984"/>
        <v>65.880685420000006</v>
      </c>
      <c r="AH1828" s="3">
        <f t="shared" si="997"/>
        <v>0</v>
      </c>
      <c r="AI1828" s="3"/>
      <c r="AJ1828" s="3"/>
      <c r="AK1828" s="3"/>
      <c r="AL1828" s="8"/>
      <c r="AM1828" s="8"/>
      <c r="AN1828" s="8"/>
      <c r="AO1828" s="8"/>
      <c r="AP1828" s="8"/>
      <c r="AQ1828" s="8"/>
      <c r="AR1828" s="5"/>
      <c r="AS1828" s="1"/>
      <c r="AT1828" s="8"/>
      <c r="AU1828" s="1"/>
      <c r="AV1828" s="1"/>
      <c r="AW1828" s="3"/>
      <c r="AX1828" s="3"/>
      <c r="AY1828" s="4"/>
      <c r="AZ1828" s="4"/>
      <c r="BA1828" s="4"/>
      <c r="BB1828" s="1"/>
      <c r="BC1828" s="1"/>
      <c r="BD1828" s="1"/>
      <c r="BE1828" s="1"/>
      <c r="BF1828" s="1"/>
      <c r="BG1828" s="1"/>
      <c r="BH1828" s="1"/>
      <c r="BI1828" s="1"/>
    </row>
    <row r="1829" spans="1:61" x14ac:dyDescent="0.2">
      <c r="A1829" s="78">
        <f t="shared" si="985"/>
        <v>43720</v>
      </c>
      <c r="B1829" s="2">
        <f t="shared" si="970"/>
        <v>241440.98136752041</v>
      </c>
      <c r="C1829" s="3">
        <f t="shared" si="986"/>
        <v>32594532.484615255</v>
      </c>
      <c r="D1829" s="2">
        <f t="shared" si="987"/>
        <v>182888.43738729</v>
      </c>
      <c r="E1829" s="2">
        <f t="shared" si="988"/>
        <v>3043.8122634299998</v>
      </c>
      <c r="F1829" s="33">
        <f t="shared" si="971"/>
        <v>179844.62512385999</v>
      </c>
      <c r="G1829" s="39">
        <f t="shared" si="989"/>
        <v>5224.18</v>
      </c>
      <c r="H1829" s="38">
        <f>IF(AND(N1829=1,N1828&gt;1),VLOOKUP(A1828,[1]Plan1!$CW$105:$CY$215,3),H1828)</f>
        <v>5229.93</v>
      </c>
      <c r="I1829" s="127">
        <f t="shared" si="972"/>
        <v>43657</v>
      </c>
      <c r="J1829" s="127">
        <f t="shared" si="990"/>
        <v>43688</v>
      </c>
      <c r="K1829" s="34">
        <f t="shared" si="973"/>
        <v>1.1006512026767723E-3</v>
      </c>
      <c r="L1829" s="212">
        <f t="shared" si="991"/>
        <v>43748</v>
      </c>
      <c r="M1829" s="1">
        <f t="shared" si="992"/>
        <v>22</v>
      </c>
      <c r="N1829" s="1">
        <f t="shared" si="974"/>
        <v>2</v>
      </c>
      <c r="O1829" s="2">
        <f t="shared" si="975"/>
        <v>1.0001</v>
      </c>
      <c r="P1829" s="35">
        <f t="shared" si="968"/>
        <v>1.00190055</v>
      </c>
      <c r="Q1829" s="35">
        <f t="shared" si="993"/>
        <v>1.3196624863807382</v>
      </c>
      <c r="R1829" s="2">
        <f t="shared" si="967"/>
        <v>1.3197944500000001</v>
      </c>
      <c r="S1829" s="2">
        <f t="shared" si="994"/>
        <v>1.2981278000000001</v>
      </c>
      <c r="T1829" s="2">
        <f t="shared" si="976"/>
        <v>237412.56487100001</v>
      </c>
      <c r="U1829" s="2">
        <f t="shared" si="977"/>
        <v>907.44505370940647</v>
      </c>
      <c r="V1829" s="2">
        <f t="shared" si="978"/>
        <v>57513.312976941001</v>
      </c>
      <c r="W1829" s="2">
        <f t="shared" si="979"/>
        <v>241309.19541794041</v>
      </c>
      <c r="X1829" s="36">
        <f t="shared" si="980"/>
        <v>0</v>
      </c>
      <c r="Y1829" s="2">
        <f t="shared" si="981"/>
        <v>0</v>
      </c>
      <c r="Z1829" s="37">
        <f t="shared" si="982"/>
        <v>0</v>
      </c>
      <c r="AA1829" s="2">
        <f t="shared" si="995"/>
        <v>0</v>
      </c>
      <c r="AB1829" s="4">
        <f t="shared" si="996"/>
        <v>7.1215000000000001E-2</v>
      </c>
      <c r="AC1829" s="36">
        <f t="shared" si="983"/>
        <v>2</v>
      </c>
      <c r="AD1829" s="36">
        <v>252</v>
      </c>
      <c r="AE1829" s="35">
        <f t="shared" si="998"/>
        <v>1.000546129</v>
      </c>
      <c r="AF1829" s="2">
        <f t="shared" si="969"/>
        <v>129.65788663999999</v>
      </c>
      <c r="AG1829" s="2">
        <f t="shared" si="984"/>
        <v>131.78594957999999</v>
      </c>
      <c r="AH1829" s="3">
        <f t="shared" si="997"/>
        <v>0</v>
      </c>
      <c r="AI1829" s="3"/>
      <c r="AJ1829" s="3"/>
      <c r="AK1829" s="3"/>
      <c r="AL1829" s="8"/>
      <c r="AM1829" s="8"/>
      <c r="AN1829" s="8"/>
      <c r="AO1829" s="8"/>
      <c r="AP1829" s="8"/>
      <c r="AQ1829" s="8"/>
      <c r="AR1829" s="5"/>
      <c r="AS1829" s="1"/>
      <c r="AT1829" s="8"/>
      <c r="AU1829" s="1"/>
      <c r="AV1829" s="1"/>
      <c r="AW1829" s="3"/>
      <c r="AX1829" s="3"/>
      <c r="AY1829" s="4"/>
      <c r="AZ1829" s="4"/>
      <c r="BA1829" s="4"/>
      <c r="BB1829" s="1"/>
      <c r="BC1829" s="1"/>
      <c r="BD1829" s="1"/>
      <c r="BE1829" s="1"/>
      <c r="BF1829" s="1"/>
      <c r="BG1829" s="1"/>
      <c r="BH1829" s="1"/>
      <c r="BI1829" s="1"/>
    </row>
    <row r="1830" spans="1:61" x14ac:dyDescent="0.2">
      <c r="A1830" s="78">
        <f t="shared" si="985"/>
        <v>43721</v>
      </c>
      <c r="B1830" s="2">
        <f t="shared" si="970"/>
        <v>241518.77915989232</v>
      </c>
      <c r="C1830" s="3">
        <f t="shared" si="986"/>
        <v>32605035.186585464</v>
      </c>
      <c r="D1830" s="2">
        <f t="shared" si="987"/>
        <v>182888.43738729</v>
      </c>
      <c r="E1830" s="2">
        <f t="shared" si="988"/>
        <v>3043.8122634299998</v>
      </c>
      <c r="F1830" s="33">
        <f t="shared" si="971"/>
        <v>179844.62512385999</v>
      </c>
      <c r="G1830" s="39">
        <f t="shared" si="989"/>
        <v>5224.18</v>
      </c>
      <c r="H1830" s="38">
        <f>IF(AND(N1830=1,N1829&gt;1),VLOOKUP(A1829,[1]Plan1!$CW$105:$CY$215,3),H1829)</f>
        <v>5229.93</v>
      </c>
      <c r="I1830" s="127">
        <f t="shared" si="972"/>
        <v>43657</v>
      </c>
      <c r="J1830" s="127">
        <f t="shared" si="990"/>
        <v>43688</v>
      </c>
      <c r="K1830" s="34">
        <f t="shared" si="973"/>
        <v>1.1006512026767723E-3</v>
      </c>
      <c r="L1830" s="212">
        <f t="shared" si="991"/>
        <v>43748</v>
      </c>
      <c r="M1830" s="1">
        <f t="shared" si="992"/>
        <v>22</v>
      </c>
      <c r="N1830" s="1">
        <f t="shared" si="974"/>
        <v>3</v>
      </c>
      <c r="O1830" s="2">
        <f t="shared" si="975"/>
        <v>1.00015001</v>
      </c>
      <c r="P1830" s="35">
        <f t="shared" si="968"/>
        <v>1.00190055</v>
      </c>
      <c r="Q1830" s="35">
        <f t="shared" si="993"/>
        <v>1.3196624863807382</v>
      </c>
      <c r="R1830" s="2">
        <f t="shared" si="967"/>
        <v>1.31986044</v>
      </c>
      <c r="S1830" s="2">
        <f t="shared" si="994"/>
        <v>1.2981278000000001</v>
      </c>
      <c r="T1830" s="2">
        <f t="shared" si="976"/>
        <v>237412.56487100001</v>
      </c>
      <c r="U1830" s="2">
        <f t="shared" si="977"/>
        <v>907.44505370940647</v>
      </c>
      <c r="V1830" s="2">
        <f t="shared" si="978"/>
        <v>57525.180923752916</v>
      </c>
      <c r="W1830" s="2">
        <f t="shared" si="979"/>
        <v>241321.06336475234</v>
      </c>
      <c r="X1830" s="36">
        <f t="shared" si="980"/>
        <v>0</v>
      </c>
      <c r="Y1830" s="2">
        <f t="shared" si="981"/>
        <v>0</v>
      </c>
      <c r="Z1830" s="37">
        <f t="shared" si="982"/>
        <v>0</v>
      </c>
      <c r="AA1830" s="2">
        <f t="shared" si="995"/>
        <v>0</v>
      </c>
      <c r="AB1830" s="4">
        <f t="shared" si="996"/>
        <v>7.1215000000000001E-2</v>
      </c>
      <c r="AC1830" s="36">
        <f t="shared" si="983"/>
        <v>3</v>
      </c>
      <c r="AD1830" s="36">
        <v>252</v>
      </c>
      <c r="AE1830" s="35">
        <f t="shared" si="998"/>
        <v>1.0008193059999999</v>
      </c>
      <c r="AF1830" s="2">
        <f t="shared" si="969"/>
        <v>194.51353886999999</v>
      </c>
      <c r="AG1830" s="2">
        <f t="shared" si="984"/>
        <v>197.71579514000001</v>
      </c>
      <c r="AH1830" s="3">
        <f t="shared" si="997"/>
        <v>0</v>
      </c>
      <c r="AI1830" s="3"/>
      <c r="AJ1830" s="3"/>
      <c r="AK1830" s="3"/>
      <c r="AL1830" s="8"/>
      <c r="AM1830" s="8"/>
      <c r="AN1830" s="8"/>
      <c r="AO1830" s="8"/>
      <c r="AP1830" s="8"/>
      <c r="AQ1830" s="8"/>
      <c r="AR1830" s="5"/>
      <c r="AS1830" s="1"/>
      <c r="AT1830" s="8"/>
      <c r="AU1830" s="1"/>
      <c r="AV1830" s="1"/>
      <c r="AW1830" s="3"/>
      <c r="AX1830" s="3"/>
      <c r="AY1830" s="4"/>
      <c r="AZ1830" s="4"/>
      <c r="BA1830" s="4"/>
      <c r="BB1830" s="1"/>
      <c r="BC1830" s="1"/>
      <c r="BD1830" s="1"/>
      <c r="BE1830" s="1"/>
      <c r="BF1830" s="1"/>
      <c r="BG1830" s="1"/>
      <c r="BH1830" s="1"/>
      <c r="BI1830" s="1"/>
    </row>
    <row r="1831" spans="1:61" x14ac:dyDescent="0.2">
      <c r="A1831" s="78">
        <f t="shared" si="985"/>
        <v>43722</v>
      </c>
      <c r="B1831" s="2">
        <f t="shared" si="970"/>
        <v>241596.6030954005</v>
      </c>
      <c r="C1831" s="3">
        <f t="shared" si="986"/>
        <v>32615541.417879067</v>
      </c>
      <c r="D1831" s="2">
        <f t="shared" si="987"/>
        <v>182888.43738729</v>
      </c>
      <c r="E1831" s="2">
        <f t="shared" si="988"/>
        <v>3043.8122634299998</v>
      </c>
      <c r="F1831" s="33">
        <f t="shared" si="971"/>
        <v>179844.62512385999</v>
      </c>
      <c r="G1831" s="39">
        <f t="shared" si="989"/>
        <v>5224.18</v>
      </c>
      <c r="H1831" s="38">
        <f>IF(AND(N1831=1,N1830&gt;1),VLOOKUP(A1830,[1]Plan1!$CW$105:$CY$215,3),H1830)</f>
        <v>5229.93</v>
      </c>
      <c r="I1831" s="127">
        <f t="shared" si="972"/>
        <v>43657</v>
      </c>
      <c r="J1831" s="127">
        <f t="shared" si="990"/>
        <v>43688</v>
      </c>
      <c r="K1831" s="34">
        <f t="shared" si="973"/>
        <v>1.1006512026767723E-3</v>
      </c>
      <c r="L1831" s="212">
        <f t="shared" si="991"/>
        <v>43748</v>
      </c>
      <c r="M1831" s="1">
        <f t="shared" si="992"/>
        <v>22</v>
      </c>
      <c r="N1831" s="1">
        <f t="shared" si="974"/>
        <v>4</v>
      </c>
      <c r="O1831" s="2">
        <f t="shared" si="975"/>
        <v>1.0002000200000001</v>
      </c>
      <c r="P1831" s="35">
        <f t="shared" si="968"/>
        <v>1.00190055</v>
      </c>
      <c r="Q1831" s="35">
        <f t="shared" si="993"/>
        <v>1.3196624863807382</v>
      </c>
      <c r="R1831" s="2">
        <f t="shared" si="967"/>
        <v>1.3199264399999999</v>
      </c>
      <c r="S1831" s="2">
        <f t="shared" si="994"/>
        <v>1.2981278000000001</v>
      </c>
      <c r="T1831" s="2">
        <f t="shared" si="976"/>
        <v>237412.56487100001</v>
      </c>
      <c r="U1831" s="2">
        <f t="shared" si="977"/>
        <v>907.44505370940647</v>
      </c>
      <c r="V1831" s="2">
        <f t="shared" si="978"/>
        <v>57537.050669011071</v>
      </c>
      <c r="W1831" s="2">
        <f t="shared" si="979"/>
        <v>241332.93311001049</v>
      </c>
      <c r="X1831" s="36">
        <f t="shared" si="980"/>
        <v>0</v>
      </c>
      <c r="Y1831" s="2">
        <f t="shared" si="981"/>
        <v>0</v>
      </c>
      <c r="Z1831" s="37">
        <f t="shared" si="982"/>
        <v>0</v>
      </c>
      <c r="AA1831" s="2">
        <f t="shared" si="995"/>
        <v>0</v>
      </c>
      <c r="AB1831" s="4">
        <f t="shared" si="996"/>
        <v>7.1215000000000001E-2</v>
      </c>
      <c r="AC1831" s="36">
        <f t="shared" si="983"/>
        <v>4</v>
      </c>
      <c r="AD1831" s="36">
        <v>252</v>
      </c>
      <c r="AE1831" s="35">
        <f t="shared" si="998"/>
        <v>1.001092557</v>
      </c>
      <c r="AF1831" s="2">
        <f t="shared" si="969"/>
        <v>259.38675962999997</v>
      </c>
      <c r="AG1831" s="2">
        <f t="shared" si="984"/>
        <v>263.66998539000002</v>
      </c>
      <c r="AH1831" s="3">
        <f t="shared" si="997"/>
        <v>0</v>
      </c>
      <c r="AI1831" s="3"/>
      <c r="AJ1831" s="3"/>
      <c r="AK1831" s="3"/>
      <c r="AL1831" s="8"/>
      <c r="AM1831" s="8"/>
      <c r="AN1831" s="8"/>
      <c r="AO1831" s="8"/>
      <c r="AP1831" s="8"/>
      <c r="AQ1831" s="8"/>
      <c r="AR1831" s="5"/>
      <c r="AS1831" s="1"/>
      <c r="AT1831" s="8"/>
      <c r="AU1831" s="1"/>
      <c r="AV1831" s="1"/>
      <c r="AW1831" s="3"/>
      <c r="AX1831" s="3"/>
      <c r="AY1831" s="4"/>
      <c r="AZ1831" s="4"/>
      <c r="BA1831" s="4"/>
      <c r="BB1831" s="1"/>
      <c r="BC1831" s="1"/>
      <c r="BD1831" s="1"/>
      <c r="BE1831" s="1"/>
      <c r="BF1831" s="1"/>
      <c r="BG1831" s="1"/>
      <c r="BH1831" s="1"/>
      <c r="BI1831" s="1"/>
    </row>
    <row r="1832" spans="1:61" x14ac:dyDescent="0.2">
      <c r="A1832" s="78">
        <f t="shared" si="985"/>
        <v>43723</v>
      </c>
      <c r="B1832" s="2">
        <f t="shared" si="970"/>
        <v>241596.6030954005</v>
      </c>
      <c r="C1832" s="3">
        <f t="shared" si="986"/>
        <v>32615541.417879067</v>
      </c>
      <c r="D1832" s="2">
        <f t="shared" si="987"/>
        <v>182888.43738729</v>
      </c>
      <c r="E1832" s="2">
        <f t="shared" si="988"/>
        <v>3043.8122634299998</v>
      </c>
      <c r="F1832" s="33">
        <f t="shared" si="971"/>
        <v>179844.62512385999</v>
      </c>
      <c r="G1832" s="39">
        <f t="shared" si="989"/>
        <v>5224.18</v>
      </c>
      <c r="H1832" s="38">
        <f>IF(AND(N1832=1,N1831&gt;1),VLOOKUP(A1831,[1]Plan1!$CW$105:$CY$215,3),H1831)</f>
        <v>5229.93</v>
      </c>
      <c r="I1832" s="127">
        <f t="shared" si="972"/>
        <v>43657</v>
      </c>
      <c r="J1832" s="127">
        <f t="shared" si="990"/>
        <v>43688</v>
      </c>
      <c r="K1832" s="34">
        <f t="shared" si="973"/>
        <v>1.1006512026767723E-3</v>
      </c>
      <c r="L1832" s="212">
        <f t="shared" si="991"/>
        <v>43748</v>
      </c>
      <c r="M1832" s="1">
        <f t="shared" si="992"/>
        <v>22</v>
      </c>
      <c r="N1832" s="1">
        <f t="shared" si="974"/>
        <v>4</v>
      </c>
      <c r="O1832" s="2">
        <f t="shared" si="975"/>
        <v>1.0002000200000001</v>
      </c>
      <c r="P1832" s="35">
        <f t="shared" si="968"/>
        <v>1.00190055</v>
      </c>
      <c r="Q1832" s="35">
        <f t="shared" si="993"/>
        <v>1.3196624863807382</v>
      </c>
      <c r="R1832" s="2">
        <f t="shared" si="967"/>
        <v>1.3199264399999999</v>
      </c>
      <c r="S1832" s="2">
        <f t="shared" si="994"/>
        <v>1.2981278000000001</v>
      </c>
      <c r="T1832" s="2">
        <f t="shared" si="976"/>
        <v>237412.56487100001</v>
      </c>
      <c r="U1832" s="2">
        <f t="shared" si="977"/>
        <v>907.44505370940647</v>
      </c>
      <c r="V1832" s="2">
        <f t="shared" si="978"/>
        <v>57537.050669011071</v>
      </c>
      <c r="W1832" s="2">
        <f t="shared" si="979"/>
        <v>241332.93311001049</v>
      </c>
      <c r="X1832" s="36">
        <f t="shared" si="980"/>
        <v>0</v>
      </c>
      <c r="Y1832" s="2">
        <f t="shared" si="981"/>
        <v>0</v>
      </c>
      <c r="Z1832" s="37">
        <f t="shared" si="982"/>
        <v>0</v>
      </c>
      <c r="AA1832" s="2">
        <f t="shared" si="995"/>
        <v>0</v>
      </c>
      <c r="AB1832" s="4">
        <f t="shared" si="996"/>
        <v>7.1215000000000001E-2</v>
      </c>
      <c r="AC1832" s="36">
        <f t="shared" si="983"/>
        <v>4</v>
      </c>
      <c r="AD1832" s="36">
        <v>252</v>
      </c>
      <c r="AE1832" s="35">
        <f t="shared" si="998"/>
        <v>1.001092557</v>
      </c>
      <c r="AF1832" s="2">
        <f t="shared" si="969"/>
        <v>259.38675962999997</v>
      </c>
      <c r="AG1832" s="2">
        <f t="shared" si="984"/>
        <v>263.66998539000002</v>
      </c>
      <c r="AH1832" s="3">
        <f t="shared" si="997"/>
        <v>0</v>
      </c>
      <c r="AI1832" s="3"/>
      <c r="AJ1832" s="3"/>
      <c r="AK1832" s="3"/>
      <c r="AL1832" s="8"/>
      <c r="AM1832" s="8"/>
      <c r="AN1832" s="8"/>
      <c r="AO1832" s="8"/>
      <c r="AP1832" s="8"/>
      <c r="AQ1832" s="8"/>
      <c r="AR1832" s="5"/>
      <c r="AS1832" s="1"/>
      <c r="AT1832" s="8"/>
      <c r="AU1832" s="1"/>
      <c r="AV1832" s="1"/>
      <c r="AW1832" s="3"/>
      <c r="AX1832" s="3"/>
      <c r="AY1832" s="4"/>
      <c r="AZ1832" s="4"/>
      <c r="BA1832" s="4"/>
      <c r="BB1832" s="1"/>
      <c r="BC1832" s="1"/>
      <c r="BD1832" s="1"/>
      <c r="BE1832" s="1"/>
      <c r="BF1832" s="1"/>
      <c r="BG1832" s="1"/>
      <c r="BH1832" s="1"/>
      <c r="BI1832" s="1"/>
    </row>
    <row r="1833" spans="1:61" x14ac:dyDescent="0.2">
      <c r="A1833" s="78">
        <f t="shared" si="985"/>
        <v>43724</v>
      </c>
      <c r="B1833" s="2">
        <f t="shared" si="970"/>
        <v>241596.6030954005</v>
      </c>
      <c r="C1833" s="3">
        <f t="shared" si="986"/>
        <v>32615541.417879067</v>
      </c>
      <c r="D1833" s="2">
        <f t="shared" si="987"/>
        <v>182888.43738729</v>
      </c>
      <c r="E1833" s="2">
        <f t="shared" si="988"/>
        <v>3043.8122634299998</v>
      </c>
      <c r="F1833" s="33">
        <f t="shared" si="971"/>
        <v>179844.62512385999</v>
      </c>
      <c r="G1833" s="39">
        <f t="shared" si="989"/>
        <v>5224.18</v>
      </c>
      <c r="H1833" s="38">
        <f>IF(AND(N1833=1,N1832&gt;1),VLOOKUP(A1832,[1]Plan1!$CW$105:$CY$215,3),H1832)</f>
        <v>5229.93</v>
      </c>
      <c r="I1833" s="127">
        <f t="shared" si="972"/>
        <v>43657</v>
      </c>
      <c r="J1833" s="127">
        <f t="shared" si="990"/>
        <v>43688</v>
      </c>
      <c r="K1833" s="34">
        <f t="shared" si="973"/>
        <v>1.1006512026767723E-3</v>
      </c>
      <c r="L1833" s="212">
        <f t="shared" si="991"/>
        <v>43748</v>
      </c>
      <c r="M1833" s="1">
        <f t="shared" si="992"/>
        <v>22</v>
      </c>
      <c r="N1833" s="1">
        <f t="shared" si="974"/>
        <v>4</v>
      </c>
      <c r="O1833" s="2">
        <f t="shared" si="975"/>
        <v>1.0002000200000001</v>
      </c>
      <c r="P1833" s="35">
        <f t="shared" si="968"/>
        <v>1.00190055</v>
      </c>
      <c r="Q1833" s="35">
        <f t="shared" si="993"/>
        <v>1.3196624863807382</v>
      </c>
      <c r="R1833" s="2">
        <f t="shared" ref="R1833:R1896" si="999">TRUNC(TRUNC((O1833*Q1833),15),8)</f>
        <v>1.3199264399999999</v>
      </c>
      <c r="S1833" s="2">
        <f t="shared" si="994"/>
        <v>1.2981278000000001</v>
      </c>
      <c r="T1833" s="2">
        <f t="shared" si="976"/>
        <v>237412.56487100001</v>
      </c>
      <c r="U1833" s="2">
        <f t="shared" si="977"/>
        <v>907.44505370940647</v>
      </c>
      <c r="V1833" s="2">
        <f t="shared" si="978"/>
        <v>57537.050669011071</v>
      </c>
      <c r="W1833" s="2">
        <f t="shared" si="979"/>
        <v>241332.93311001049</v>
      </c>
      <c r="X1833" s="36">
        <f t="shared" si="980"/>
        <v>0</v>
      </c>
      <c r="Y1833" s="2">
        <f t="shared" si="981"/>
        <v>0</v>
      </c>
      <c r="Z1833" s="37">
        <f t="shared" si="982"/>
        <v>0</v>
      </c>
      <c r="AA1833" s="2">
        <f t="shared" si="995"/>
        <v>0</v>
      </c>
      <c r="AB1833" s="4">
        <f t="shared" si="996"/>
        <v>7.1215000000000001E-2</v>
      </c>
      <c r="AC1833" s="36">
        <f t="shared" si="983"/>
        <v>4</v>
      </c>
      <c r="AD1833" s="36">
        <v>252</v>
      </c>
      <c r="AE1833" s="35">
        <f t="shared" si="998"/>
        <v>1.001092557</v>
      </c>
      <c r="AF1833" s="2">
        <f t="shared" si="969"/>
        <v>259.38675962999997</v>
      </c>
      <c r="AG1833" s="2">
        <f t="shared" si="984"/>
        <v>263.66998539000002</v>
      </c>
      <c r="AH1833" s="3">
        <f t="shared" si="997"/>
        <v>0</v>
      </c>
      <c r="AI1833" s="3"/>
      <c r="AJ1833" s="3"/>
      <c r="AK1833" s="3"/>
      <c r="AL1833" s="8"/>
      <c r="AM1833" s="8"/>
      <c r="AN1833" s="8"/>
      <c r="AO1833" s="8"/>
      <c r="AP1833" s="8"/>
      <c r="AQ1833" s="8"/>
      <c r="AR1833" s="5"/>
      <c r="AS1833" s="1"/>
      <c r="AT1833" s="8"/>
      <c r="AU1833" s="1"/>
      <c r="AV1833" s="1"/>
      <c r="AW1833" s="3"/>
      <c r="AX1833" s="3"/>
      <c r="AY1833" s="4"/>
      <c r="AZ1833" s="4"/>
      <c r="BA1833" s="4"/>
      <c r="BB1833" s="1"/>
      <c r="BC1833" s="1"/>
      <c r="BD1833" s="1"/>
      <c r="BE1833" s="1"/>
      <c r="BF1833" s="1"/>
      <c r="BG1833" s="1"/>
      <c r="BH1833" s="1"/>
      <c r="BI1833" s="1"/>
    </row>
    <row r="1834" spans="1:61" x14ac:dyDescent="0.2">
      <c r="A1834" s="78">
        <f t="shared" si="985"/>
        <v>43725</v>
      </c>
      <c r="B1834" s="2">
        <f t="shared" si="970"/>
        <v>241674.45341952494</v>
      </c>
      <c r="C1834" s="3">
        <f t="shared" si="986"/>
        <v>32626051.211635869</v>
      </c>
      <c r="D1834" s="2">
        <f t="shared" si="987"/>
        <v>182888.43738729</v>
      </c>
      <c r="E1834" s="2">
        <f t="shared" si="988"/>
        <v>3043.8122634299998</v>
      </c>
      <c r="F1834" s="33">
        <f t="shared" si="971"/>
        <v>179844.62512385999</v>
      </c>
      <c r="G1834" s="39">
        <f t="shared" si="989"/>
        <v>5224.18</v>
      </c>
      <c r="H1834" s="38">
        <f>IF(AND(N1834=1,N1833&gt;1),VLOOKUP(A1833,[1]Plan1!$CW$105:$CY$215,3),H1833)</f>
        <v>5229.93</v>
      </c>
      <c r="I1834" s="127">
        <f t="shared" si="972"/>
        <v>43657</v>
      </c>
      <c r="J1834" s="127">
        <f t="shared" si="990"/>
        <v>43688</v>
      </c>
      <c r="K1834" s="34">
        <f t="shared" si="973"/>
        <v>1.1006512026767723E-3</v>
      </c>
      <c r="L1834" s="212">
        <f t="shared" si="991"/>
        <v>43748</v>
      </c>
      <c r="M1834" s="1">
        <f t="shared" si="992"/>
        <v>22</v>
      </c>
      <c r="N1834" s="1">
        <f t="shared" si="974"/>
        <v>5</v>
      </c>
      <c r="O1834" s="2">
        <f t="shared" si="975"/>
        <v>1.0002500400000001</v>
      </c>
      <c r="P1834" s="35">
        <f t="shared" ref="P1834:P1896" si="1000">IF(L1834&gt;L1833,O1833,P1833)</f>
        <v>1.00190055</v>
      </c>
      <c r="Q1834" s="35">
        <f t="shared" si="993"/>
        <v>1.3196624863807382</v>
      </c>
      <c r="R1834" s="2">
        <f t="shared" si="999"/>
        <v>1.31999245</v>
      </c>
      <c r="S1834" s="2">
        <f t="shared" si="994"/>
        <v>1.2981278000000001</v>
      </c>
      <c r="T1834" s="2">
        <f t="shared" si="976"/>
        <v>237412.56487100001</v>
      </c>
      <c r="U1834" s="2">
        <f t="shared" si="977"/>
        <v>907.44505370940647</v>
      </c>
      <c r="V1834" s="2">
        <f t="shared" si="978"/>
        <v>57548.922212715508</v>
      </c>
      <c r="W1834" s="2">
        <f t="shared" si="979"/>
        <v>241344.80465371493</v>
      </c>
      <c r="X1834" s="36">
        <f t="shared" si="980"/>
        <v>0</v>
      </c>
      <c r="Y1834" s="2">
        <f t="shared" si="981"/>
        <v>0</v>
      </c>
      <c r="Z1834" s="37">
        <f t="shared" si="982"/>
        <v>0</v>
      </c>
      <c r="AA1834" s="2">
        <f t="shared" si="995"/>
        <v>0</v>
      </c>
      <c r="AB1834" s="4">
        <f t="shared" si="996"/>
        <v>7.1215000000000001E-2</v>
      </c>
      <c r="AC1834" s="36">
        <f t="shared" si="983"/>
        <v>5</v>
      </c>
      <c r="AD1834" s="36">
        <v>252</v>
      </c>
      <c r="AE1834" s="35">
        <f t="shared" si="998"/>
        <v>1.0013658830000001</v>
      </c>
      <c r="AF1834" s="2">
        <f t="shared" si="969"/>
        <v>324.27778633999998</v>
      </c>
      <c r="AG1834" s="2">
        <f t="shared" si="984"/>
        <v>329.64876580999999</v>
      </c>
      <c r="AH1834" s="3">
        <f t="shared" si="997"/>
        <v>0</v>
      </c>
      <c r="AI1834" s="3"/>
      <c r="AJ1834" s="3"/>
      <c r="AK1834" s="3"/>
      <c r="AL1834" s="8"/>
      <c r="AM1834" s="8"/>
      <c r="AN1834" s="8"/>
      <c r="AO1834" s="8"/>
      <c r="AP1834" s="8"/>
      <c r="AQ1834" s="8"/>
      <c r="AR1834" s="5"/>
      <c r="AS1834" s="1"/>
      <c r="AT1834" s="8"/>
      <c r="AU1834" s="1"/>
      <c r="AV1834" s="1"/>
      <c r="AW1834" s="3"/>
      <c r="AX1834" s="3"/>
      <c r="AY1834" s="4"/>
      <c r="AZ1834" s="4"/>
      <c r="BA1834" s="4"/>
      <c r="BB1834" s="1"/>
      <c r="BC1834" s="1"/>
      <c r="BD1834" s="1"/>
      <c r="BE1834" s="1"/>
      <c r="BF1834" s="1"/>
      <c r="BG1834" s="1"/>
      <c r="BH1834" s="1"/>
      <c r="BI1834" s="1"/>
    </row>
    <row r="1835" spans="1:61" x14ac:dyDescent="0.2">
      <c r="A1835" s="78">
        <f t="shared" si="985"/>
        <v>43726</v>
      </c>
      <c r="B1835" s="2">
        <f t="shared" si="970"/>
        <v>241752.32629224312</v>
      </c>
      <c r="C1835" s="3">
        <f t="shared" si="986"/>
        <v>32636564.049452819</v>
      </c>
      <c r="D1835" s="2">
        <f t="shared" si="987"/>
        <v>182888.43738729</v>
      </c>
      <c r="E1835" s="2">
        <f t="shared" si="988"/>
        <v>3043.8122634299998</v>
      </c>
      <c r="F1835" s="33">
        <f t="shared" si="971"/>
        <v>179844.62512385999</v>
      </c>
      <c r="G1835" s="39">
        <f t="shared" si="989"/>
        <v>5224.18</v>
      </c>
      <c r="H1835" s="38">
        <f>IF(AND(N1835=1,N1834&gt;1),VLOOKUP(A1834,[1]Plan1!$CW$105:$CY$215,3),H1834)</f>
        <v>5229.93</v>
      </c>
      <c r="I1835" s="127">
        <f t="shared" si="972"/>
        <v>43657</v>
      </c>
      <c r="J1835" s="127">
        <f t="shared" si="990"/>
        <v>43688</v>
      </c>
      <c r="K1835" s="34">
        <f t="shared" si="973"/>
        <v>1.1006512026767723E-3</v>
      </c>
      <c r="L1835" s="212">
        <f t="shared" si="991"/>
        <v>43748</v>
      </c>
      <c r="M1835" s="1">
        <f t="shared" si="992"/>
        <v>22</v>
      </c>
      <c r="N1835" s="1">
        <f t="shared" si="974"/>
        <v>6</v>
      </c>
      <c r="O1835" s="2">
        <f t="shared" si="975"/>
        <v>1.0003000500000001</v>
      </c>
      <c r="P1835" s="35">
        <f t="shared" si="1000"/>
        <v>1.00190055</v>
      </c>
      <c r="Q1835" s="35">
        <f t="shared" si="993"/>
        <v>1.3196624863807382</v>
      </c>
      <c r="R1835" s="2">
        <f t="shared" si="999"/>
        <v>1.3200584500000001</v>
      </c>
      <c r="S1835" s="2">
        <f t="shared" si="994"/>
        <v>1.2981278000000001</v>
      </c>
      <c r="T1835" s="2">
        <f t="shared" si="976"/>
        <v>237412.56487100001</v>
      </c>
      <c r="U1835" s="2">
        <f t="shared" si="977"/>
        <v>907.44505370940647</v>
      </c>
      <c r="V1835" s="2">
        <f t="shared" si="978"/>
        <v>57560.791957973706</v>
      </c>
      <c r="W1835" s="2">
        <f t="shared" si="979"/>
        <v>241356.67439897312</v>
      </c>
      <c r="X1835" s="36">
        <f t="shared" si="980"/>
        <v>0</v>
      </c>
      <c r="Y1835" s="2">
        <f t="shared" si="981"/>
        <v>0</v>
      </c>
      <c r="Z1835" s="37">
        <f t="shared" si="982"/>
        <v>0</v>
      </c>
      <c r="AA1835" s="2">
        <f t="shared" si="995"/>
        <v>0</v>
      </c>
      <c r="AB1835" s="4">
        <f t="shared" si="996"/>
        <v>7.1215000000000001E-2</v>
      </c>
      <c r="AC1835" s="36">
        <f t="shared" si="983"/>
        <v>6</v>
      </c>
      <c r="AD1835" s="36">
        <v>252</v>
      </c>
      <c r="AE1835" s="35">
        <f t="shared" si="998"/>
        <v>1.001639283</v>
      </c>
      <c r="AF1835" s="2">
        <f t="shared" si="969"/>
        <v>389.18638156999998</v>
      </c>
      <c r="AG1835" s="2">
        <f t="shared" si="984"/>
        <v>395.65189327000002</v>
      </c>
      <c r="AH1835" s="3">
        <f t="shared" si="997"/>
        <v>0</v>
      </c>
      <c r="AI1835" s="3"/>
      <c r="AJ1835" s="3"/>
      <c r="AK1835" s="3"/>
      <c r="AL1835" s="8"/>
      <c r="AM1835" s="8"/>
      <c r="AN1835" s="8"/>
      <c r="AO1835" s="8"/>
      <c r="AP1835" s="8"/>
      <c r="AQ1835" s="8"/>
      <c r="AR1835" s="5"/>
      <c r="AS1835" s="1"/>
      <c r="AT1835" s="8"/>
      <c r="AU1835" s="1"/>
      <c r="AV1835" s="1"/>
      <c r="AW1835" s="3"/>
      <c r="AX1835" s="3"/>
      <c r="AY1835" s="4"/>
      <c r="AZ1835" s="4"/>
      <c r="BA1835" s="4"/>
      <c r="BB1835" s="1"/>
      <c r="BC1835" s="1"/>
      <c r="BD1835" s="1"/>
      <c r="BE1835" s="1"/>
      <c r="BF1835" s="1"/>
      <c r="BG1835" s="1"/>
      <c r="BH1835" s="1"/>
      <c r="BI1835" s="1"/>
    </row>
    <row r="1836" spans="1:61" x14ac:dyDescent="0.2">
      <c r="A1836" s="78">
        <f t="shared" si="985"/>
        <v>43727</v>
      </c>
      <c r="B1836" s="2">
        <f t="shared" si="970"/>
        <v>241830.22555987749</v>
      </c>
      <c r="C1836" s="3">
        <f t="shared" si="986"/>
        <v>32647080.450583462</v>
      </c>
      <c r="D1836" s="2">
        <f t="shared" si="987"/>
        <v>182888.43738729</v>
      </c>
      <c r="E1836" s="2">
        <f t="shared" si="988"/>
        <v>3043.8122634299998</v>
      </c>
      <c r="F1836" s="33">
        <f t="shared" si="971"/>
        <v>179844.62512385999</v>
      </c>
      <c r="G1836" s="39">
        <f t="shared" si="989"/>
        <v>5224.18</v>
      </c>
      <c r="H1836" s="38">
        <f>IF(AND(N1836=1,N1835&gt;1),VLOOKUP(A1835,[1]Plan1!$CW$105:$CY$215,3),H1835)</f>
        <v>5229.93</v>
      </c>
      <c r="I1836" s="127">
        <f t="shared" si="972"/>
        <v>43657</v>
      </c>
      <c r="J1836" s="127">
        <f t="shared" si="990"/>
        <v>43688</v>
      </c>
      <c r="K1836" s="34">
        <f t="shared" si="973"/>
        <v>1.1006512026767723E-3</v>
      </c>
      <c r="L1836" s="212">
        <f t="shared" si="991"/>
        <v>43748</v>
      </c>
      <c r="M1836" s="1">
        <f t="shared" si="992"/>
        <v>22</v>
      </c>
      <c r="N1836" s="1">
        <f t="shared" si="974"/>
        <v>7</v>
      </c>
      <c r="O1836" s="2">
        <f t="shared" si="975"/>
        <v>1.0003500700000001</v>
      </c>
      <c r="P1836" s="35">
        <f t="shared" si="1000"/>
        <v>1.00190055</v>
      </c>
      <c r="Q1836" s="35">
        <f t="shared" si="993"/>
        <v>1.3196624863807382</v>
      </c>
      <c r="R1836" s="2">
        <f t="shared" si="999"/>
        <v>1.3201244599999999</v>
      </c>
      <c r="S1836" s="2">
        <f t="shared" si="994"/>
        <v>1.2981278000000001</v>
      </c>
      <c r="T1836" s="2">
        <f t="shared" si="976"/>
        <v>237412.56487100001</v>
      </c>
      <c r="U1836" s="2">
        <f t="shared" si="977"/>
        <v>907.44505370940647</v>
      </c>
      <c r="V1836" s="2">
        <f t="shared" si="978"/>
        <v>57572.6635016781</v>
      </c>
      <c r="W1836" s="2">
        <f t="shared" si="979"/>
        <v>241368.54594267751</v>
      </c>
      <c r="X1836" s="36">
        <f t="shared" si="980"/>
        <v>0</v>
      </c>
      <c r="Y1836" s="2">
        <f t="shared" si="981"/>
        <v>0</v>
      </c>
      <c r="Z1836" s="37">
        <f t="shared" si="982"/>
        <v>0</v>
      </c>
      <c r="AA1836" s="2">
        <f t="shared" si="995"/>
        <v>0</v>
      </c>
      <c r="AB1836" s="4">
        <f t="shared" si="996"/>
        <v>7.1215000000000001E-2</v>
      </c>
      <c r="AC1836" s="36">
        <f t="shared" si="983"/>
        <v>7</v>
      </c>
      <c r="AD1836" s="36">
        <v>252</v>
      </c>
      <c r="AE1836" s="35">
        <f t="shared" si="998"/>
        <v>1.001912758</v>
      </c>
      <c r="AF1836" s="2">
        <f t="shared" si="969"/>
        <v>454.11278275000001</v>
      </c>
      <c r="AG1836" s="2">
        <f t="shared" si="984"/>
        <v>461.6796172</v>
      </c>
      <c r="AH1836" s="3">
        <f t="shared" si="997"/>
        <v>0</v>
      </c>
      <c r="AI1836" s="3"/>
      <c r="AJ1836" s="3"/>
      <c r="AK1836" s="3"/>
      <c r="AL1836" s="8"/>
      <c r="AM1836" s="8"/>
      <c r="AN1836" s="8"/>
      <c r="AO1836" s="8"/>
      <c r="AP1836" s="8"/>
      <c r="AQ1836" s="8"/>
      <c r="AR1836" s="5"/>
      <c r="AS1836" s="17"/>
      <c r="AT1836" s="13"/>
      <c r="AU1836" s="17"/>
      <c r="AV1836" s="17"/>
      <c r="AW1836" s="25"/>
      <c r="AX1836" s="25"/>
      <c r="AY1836" s="18"/>
      <c r="AZ1836" s="18"/>
      <c r="BA1836" s="18"/>
      <c r="BB1836" s="17"/>
      <c r="BC1836" s="17"/>
      <c r="BD1836" s="17"/>
      <c r="BE1836" s="17"/>
      <c r="BF1836" s="17"/>
      <c r="BG1836" s="17"/>
      <c r="BH1836" s="17"/>
      <c r="BI1836" s="17"/>
    </row>
    <row r="1837" spans="1:61" x14ac:dyDescent="0.2">
      <c r="A1837" s="78">
        <f t="shared" si="985"/>
        <v>43728</v>
      </c>
      <c r="B1837" s="2">
        <f t="shared" si="970"/>
        <v>241908.14942417195</v>
      </c>
      <c r="C1837" s="3">
        <f t="shared" si="986"/>
        <v>32657600.172263213</v>
      </c>
      <c r="D1837" s="2">
        <f t="shared" si="987"/>
        <v>182888.43738729</v>
      </c>
      <c r="E1837" s="2">
        <f t="shared" si="988"/>
        <v>3043.8122634299998</v>
      </c>
      <c r="F1837" s="33">
        <f t="shared" si="971"/>
        <v>179844.62512385999</v>
      </c>
      <c r="G1837" s="39">
        <f t="shared" si="989"/>
        <v>5224.18</v>
      </c>
      <c r="H1837" s="38">
        <f>IF(AND(N1837=1,N1836&gt;1),VLOOKUP(A1836,[1]Plan1!$CW$105:$CY$215,3),H1836)</f>
        <v>5229.93</v>
      </c>
      <c r="I1837" s="127">
        <f t="shared" si="972"/>
        <v>43657</v>
      </c>
      <c r="J1837" s="127">
        <f t="shared" si="990"/>
        <v>43688</v>
      </c>
      <c r="K1837" s="34">
        <f t="shared" si="973"/>
        <v>1.1006512026767723E-3</v>
      </c>
      <c r="L1837" s="212">
        <f t="shared" si="991"/>
        <v>43748</v>
      </c>
      <c r="M1837" s="1">
        <f t="shared" si="992"/>
        <v>22</v>
      </c>
      <c r="N1837" s="1">
        <f t="shared" si="974"/>
        <v>8</v>
      </c>
      <c r="O1837" s="2">
        <f t="shared" si="975"/>
        <v>1.0004000900000001</v>
      </c>
      <c r="P1837" s="35">
        <f t="shared" si="1000"/>
        <v>1.00190055</v>
      </c>
      <c r="Q1837" s="35">
        <f t="shared" si="993"/>
        <v>1.3196624863807382</v>
      </c>
      <c r="R1837" s="2">
        <f t="shared" si="999"/>
        <v>1.32019047</v>
      </c>
      <c r="S1837" s="2">
        <f t="shared" si="994"/>
        <v>1.2981278000000001</v>
      </c>
      <c r="T1837" s="2">
        <f t="shared" si="976"/>
        <v>237412.56487100001</v>
      </c>
      <c r="U1837" s="2">
        <f t="shared" si="977"/>
        <v>907.44505370940647</v>
      </c>
      <c r="V1837" s="2">
        <f t="shared" si="978"/>
        <v>57584.535045382538</v>
      </c>
      <c r="W1837" s="2">
        <f t="shared" si="979"/>
        <v>241380.41748638195</v>
      </c>
      <c r="X1837" s="36">
        <f t="shared" si="980"/>
        <v>0</v>
      </c>
      <c r="Y1837" s="2">
        <f t="shared" si="981"/>
        <v>0</v>
      </c>
      <c r="Z1837" s="37">
        <f t="shared" si="982"/>
        <v>0</v>
      </c>
      <c r="AA1837" s="2">
        <f t="shared" si="995"/>
        <v>0</v>
      </c>
      <c r="AB1837" s="4">
        <f t="shared" si="996"/>
        <v>7.1215000000000001E-2</v>
      </c>
      <c r="AC1837" s="36">
        <f t="shared" si="983"/>
        <v>8</v>
      </c>
      <c r="AD1837" s="36">
        <v>252</v>
      </c>
      <c r="AE1837" s="35">
        <f t="shared" si="998"/>
        <v>1.002186308</v>
      </c>
      <c r="AF1837" s="2">
        <f t="shared" si="969"/>
        <v>519.05698987000005</v>
      </c>
      <c r="AG1837" s="2">
        <f t="shared" si="984"/>
        <v>527.73193778999996</v>
      </c>
      <c r="AH1837" s="3">
        <f t="shared" si="997"/>
        <v>0</v>
      </c>
      <c r="AI1837" s="3"/>
      <c r="AJ1837" s="3"/>
      <c r="AK1837" s="3"/>
      <c r="AL1837" s="8"/>
      <c r="AM1837" s="8"/>
      <c r="AN1837" s="8"/>
      <c r="AO1837" s="8"/>
      <c r="AP1837" s="8"/>
      <c r="AQ1837" s="8"/>
      <c r="AR1837" s="5"/>
      <c r="AS1837" s="1"/>
      <c r="AT1837" s="8"/>
      <c r="AU1837" s="1"/>
      <c r="AV1837" s="1"/>
      <c r="AW1837" s="3"/>
      <c r="AX1837" s="3"/>
      <c r="AY1837" s="4"/>
      <c r="AZ1837" s="4"/>
      <c r="BA1837" s="4"/>
      <c r="BB1837" s="1"/>
      <c r="BC1837" s="1"/>
      <c r="BD1837" s="1"/>
      <c r="BE1837" s="1"/>
      <c r="BF1837" s="1"/>
      <c r="BG1837" s="1"/>
      <c r="BH1837" s="1"/>
      <c r="BI1837" s="1"/>
    </row>
    <row r="1838" spans="1:61" x14ac:dyDescent="0.2">
      <c r="A1838" s="78">
        <f t="shared" si="985"/>
        <v>43729</v>
      </c>
      <c r="B1838" s="2">
        <f t="shared" si="970"/>
        <v>241986.09944929264</v>
      </c>
      <c r="C1838" s="3">
        <f t="shared" si="986"/>
        <v>32668123.425654508</v>
      </c>
      <c r="D1838" s="2">
        <f t="shared" si="987"/>
        <v>182888.43738729</v>
      </c>
      <c r="E1838" s="2">
        <f t="shared" si="988"/>
        <v>3043.8122634299998</v>
      </c>
      <c r="F1838" s="33">
        <f t="shared" si="971"/>
        <v>179844.62512385999</v>
      </c>
      <c r="G1838" s="39">
        <f t="shared" si="989"/>
        <v>5224.18</v>
      </c>
      <c r="H1838" s="38">
        <f>IF(AND(N1838=1,N1837&gt;1),VLOOKUP(A1837,[1]Plan1!$CW$105:$CY$215,3),H1837)</f>
        <v>5229.93</v>
      </c>
      <c r="I1838" s="127">
        <f t="shared" si="972"/>
        <v>43657</v>
      </c>
      <c r="J1838" s="127">
        <f t="shared" si="990"/>
        <v>43688</v>
      </c>
      <c r="K1838" s="34">
        <f t="shared" si="973"/>
        <v>1.1006512026767723E-3</v>
      </c>
      <c r="L1838" s="212">
        <f t="shared" si="991"/>
        <v>43748</v>
      </c>
      <c r="M1838" s="1">
        <f t="shared" si="992"/>
        <v>22</v>
      </c>
      <c r="N1838" s="1">
        <f t="shared" si="974"/>
        <v>9</v>
      </c>
      <c r="O1838" s="2">
        <f t="shared" si="975"/>
        <v>1.00045012</v>
      </c>
      <c r="P1838" s="35">
        <f t="shared" si="1000"/>
        <v>1.00190055</v>
      </c>
      <c r="Q1838" s="35">
        <f t="shared" si="993"/>
        <v>1.3196624863807382</v>
      </c>
      <c r="R1838" s="2">
        <f t="shared" si="999"/>
        <v>1.32025649</v>
      </c>
      <c r="S1838" s="2">
        <f t="shared" si="994"/>
        <v>1.2981278000000001</v>
      </c>
      <c r="T1838" s="2">
        <f t="shared" si="976"/>
        <v>237412.56487100001</v>
      </c>
      <c r="U1838" s="2">
        <f t="shared" si="977"/>
        <v>907.44505370940647</v>
      </c>
      <c r="V1838" s="2">
        <f t="shared" si="978"/>
        <v>57596.408387533214</v>
      </c>
      <c r="W1838" s="2">
        <f t="shared" si="979"/>
        <v>241392.29082853263</v>
      </c>
      <c r="X1838" s="36">
        <f t="shared" si="980"/>
        <v>0</v>
      </c>
      <c r="Y1838" s="2">
        <f t="shared" si="981"/>
        <v>0</v>
      </c>
      <c r="Z1838" s="37">
        <f t="shared" si="982"/>
        <v>0</v>
      </c>
      <c r="AA1838" s="2">
        <f t="shared" si="995"/>
        <v>0</v>
      </c>
      <c r="AB1838" s="4">
        <f t="shared" si="996"/>
        <v>7.1215000000000001E-2</v>
      </c>
      <c r="AC1838" s="36">
        <f t="shared" si="983"/>
        <v>9</v>
      </c>
      <c r="AD1838" s="36">
        <v>252</v>
      </c>
      <c r="AE1838" s="35">
        <f t="shared" si="998"/>
        <v>1.0024599320000001</v>
      </c>
      <c r="AF1838" s="2">
        <f t="shared" si="969"/>
        <v>584.01876551999999</v>
      </c>
      <c r="AG1838" s="2">
        <f t="shared" si="984"/>
        <v>593.80862076000005</v>
      </c>
      <c r="AH1838" s="3">
        <f t="shared" si="997"/>
        <v>0</v>
      </c>
      <c r="AI1838" s="3"/>
      <c r="AJ1838" s="3"/>
      <c r="AK1838" s="3"/>
      <c r="AL1838" s="8"/>
      <c r="AM1838" s="8"/>
      <c r="AN1838" s="8"/>
      <c r="AO1838" s="8"/>
      <c r="AP1838" s="8"/>
      <c r="AQ1838" s="8"/>
      <c r="AR1838" s="5"/>
      <c r="AS1838" s="1"/>
      <c r="AT1838" s="8"/>
      <c r="AU1838" s="1"/>
      <c r="AV1838" s="1"/>
      <c r="AW1838" s="3"/>
      <c r="AX1838" s="3"/>
      <c r="AY1838" s="4"/>
      <c r="AZ1838" s="4"/>
      <c r="BA1838" s="4"/>
      <c r="BB1838" s="1"/>
      <c r="BC1838" s="1"/>
      <c r="BD1838" s="1"/>
      <c r="BE1838" s="1"/>
      <c r="BF1838" s="1"/>
      <c r="BG1838" s="1"/>
      <c r="BH1838" s="1"/>
      <c r="BI1838" s="1"/>
    </row>
    <row r="1839" spans="1:61" x14ac:dyDescent="0.2">
      <c r="A1839" s="78">
        <f t="shared" si="985"/>
        <v>43730</v>
      </c>
      <c r="B1839" s="2">
        <f t="shared" si="970"/>
        <v>241986.09944929264</v>
      </c>
      <c r="C1839" s="3">
        <f t="shared" si="986"/>
        <v>32668123.425654508</v>
      </c>
      <c r="D1839" s="2">
        <f t="shared" si="987"/>
        <v>182888.43738729</v>
      </c>
      <c r="E1839" s="2">
        <f t="shared" si="988"/>
        <v>3043.8122634299998</v>
      </c>
      <c r="F1839" s="33">
        <f t="shared" si="971"/>
        <v>179844.62512385999</v>
      </c>
      <c r="G1839" s="39">
        <f t="shared" si="989"/>
        <v>5224.18</v>
      </c>
      <c r="H1839" s="38">
        <f>IF(AND(N1839=1,N1838&gt;1),VLOOKUP(A1838,[1]Plan1!$CW$105:$CY$215,3),H1838)</f>
        <v>5229.93</v>
      </c>
      <c r="I1839" s="127">
        <f t="shared" si="972"/>
        <v>43657</v>
      </c>
      <c r="J1839" s="127">
        <f t="shared" si="990"/>
        <v>43688</v>
      </c>
      <c r="K1839" s="34">
        <f t="shared" si="973"/>
        <v>1.1006512026767723E-3</v>
      </c>
      <c r="L1839" s="212">
        <f t="shared" si="991"/>
        <v>43748</v>
      </c>
      <c r="M1839" s="1">
        <f t="shared" si="992"/>
        <v>22</v>
      </c>
      <c r="N1839" s="1">
        <f t="shared" si="974"/>
        <v>9</v>
      </c>
      <c r="O1839" s="2">
        <f t="shared" si="975"/>
        <v>1.00045012</v>
      </c>
      <c r="P1839" s="35">
        <f t="shared" si="1000"/>
        <v>1.00190055</v>
      </c>
      <c r="Q1839" s="35">
        <f t="shared" si="993"/>
        <v>1.3196624863807382</v>
      </c>
      <c r="R1839" s="2">
        <f t="shared" si="999"/>
        <v>1.32025649</v>
      </c>
      <c r="S1839" s="2">
        <f t="shared" si="994"/>
        <v>1.2981278000000001</v>
      </c>
      <c r="T1839" s="2">
        <f t="shared" si="976"/>
        <v>237412.56487100001</v>
      </c>
      <c r="U1839" s="2">
        <f t="shared" si="977"/>
        <v>907.44505370940647</v>
      </c>
      <c r="V1839" s="2">
        <f t="shared" si="978"/>
        <v>57596.408387533214</v>
      </c>
      <c r="W1839" s="2">
        <f t="shared" si="979"/>
        <v>241392.29082853263</v>
      </c>
      <c r="X1839" s="36">
        <f t="shared" si="980"/>
        <v>0</v>
      </c>
      <c r="Y1839" s="2">
        <f t="shared" si="981"/>
        <v>0</v>
      </c>
      <c r="Z1839" s="37">
        <f t="shared" si="982"/>
        <v>0</v>
      </c>
      <c r="AA1839" s="2">
        <f t="shared" si="995"/>
        <v>0</v>
      </c>
      <c r="AB1839" s="4">
        <f t="shared" si="996"/>
        <v>7.1215000000000001E-2</v>
      </c>
      <c r="AC1839" s="36">
        <f t="shared" si="983"/>
        <v>9</v>
      </c>
      <c r="AD1839" s="36">
        <v>252</v>
      </c>
      <c r="AE1839" s="35">
        <f t="shared" si="998"/>
        <v>1.0024599320000001</v>
      </c>
      <c r="AF1839" s="2">
        <f t="shared" si="969"/>
        <v>584.01876551999999</v>
      </c>
      <c r="AG1839" s="2">
        <f t="shared" si="984"/>
        <v>593.80862076000005</v>
      </c>
      <c r="AH1839" s="3">
        <f t="shared" si="997"/>
        <v>0</v>
      </c>
      <c r="AI1839" s="3"/>
      <c r="AJ1839" s="3"/>
      <c r="AK1839" s="3"/>
      <c r="AL1839" s="8"/>
      <c r="AM1839" s="8"/>
      <c r="AN1839" s="8"/>
      <c r="AO1839" s="8"/>
      <c r="AP1839" s="8"/>
      <c r="AQ1839" s="8"/>
      <c r="AR1839" s="5"/>
      <c r="AS1839" s="1"/>
      <c r="AT1839" s="8"/>
      <c r="AU1839" s="1"/>
      <c r="AV1839" s="1"/>
      <c r="AW1839" s="3"/>
      <c r="AX1839" s="3"/>
      <c r="AY1839" s="4"/>
      <c r="AZ1839" s="4"/>
      <c r="BA1839" s="4"/>
      <c r="BB1839" s="1"/>
      <c r="BC1839" s="1"/>
      <c r="BD1839" s="1"/>
      <c r="BE1839" s="1"/>
      <c r="BF1839" s="1"/>
      <c r="BG1839" s="1"/>
      <c r="BH1839" s="1"/>
      <c r="BI1839" s="1"/>
    </row>
    <row r="1840" spans="1:61" x14ac:dyDescent="0.2">
      <c r="A1840" s="78">
        <f t="shared" si="985"/>
        <v>43731</v>
      </c>
      <c r="B1840" s="2">
        <f t="shared" si="970"/>
        <v>241986.09944929264</v>
      </c>
      <c r="C1840" s="3">
        <f t="shared" si="986"/>
        <v>32668123.425654508</v>
      </c>
      <c r="D1840" s="2">
        <f t="shared" si="987"/>
        <v>182888.43738729</v>
      </c>
      <c r="E1840" s="2">
        <f t="shared" si="988"/>
        <v>3043.8122634299998</v>
      </c>
      <c r="F1840" s="33">
        <f t="shared" si="971"/>
        <v>179844.62512385999</v>
      </c>
      <c r="G1840" s="39">
        <f t="shared" si="989"/>
        <v>5224.18</v>
      </c>
      <c r="H1840" s="38">
        <f>IF(AND(N1840=1,N1839&gt;1),VLOOKUP(A1839,[1]Plan1!$CW$105:$CY$215,3),H1839)</f>
        <v>5229.93</v>
      </c>
      <c r="I1840" s="127">
        <f t="shared" si="972"/>
        <v>43657</v>
      </c>
      <c r="J1840" s="127">
        <f t="shared" si="990"/>
        <v>43688</v>
      </c>
      <c r="K1840" s="34">
        <f t="shared" si="973"/>
        <v>1.1006512026767723E-3</v>
      </c>
      <c r="L1840" s="212">
        <f t="shared" si="991"/>
        <v>43748</v>
      </c>
      <c r="M1840" s="1">
        <f t="shared" si="992"/>
        <v>22</v>
      </c>
      <c r="N1840" s="1">
        <f t="shared" si="974"/>
        <v>9</v>
      </c>
      <c r="O1840" s="2">
        <f t="shared" si="975"/>
        <v>1.00045012</v>
      </c>
      <c r="P1840" s="35">
        <f t="shared" si="1000"/>
        <v>1.00190055</v>
      </c>
      <c r="Q1840" s="35">
        <f t="shared" si="993"/>
        <v>1.3196624863807382</v>
      </c>
      <c r="R1840" s="2">
        <f t="shared" si="999"/>
        <v>1.32025649</v>
      </c>
      <c r="S1840" s="2">
        <f t="shared" si="994"/>
        <v>1.2981278000000001</v>
      </c>
      <c r="T1840" s="2">
        <f t="shared" si="976"/>
        <v>237412.56487100001</v>
      </c>
      <c r="U1840" s="2">
        <f t="shared" si="977"/>
        <v>907.44505370940647</v>
      </c>
      <c r="V1840" s="2">
        <f t="shared" si="978"/>
        <v>57596.408387533214</v>
      </c>
      <c r="W1840" s="2">
        <f t="shared" si="979"/>
        <v>241392.29082853263</v>
      </c>
      <c r="X1840" s="36">
        <f t="shared" si="980"/>
        <v>0</v>
      </c>
      <c r="Y1840" s="2">
        <f t="shared" si="981"/>
        <v>0</v>
      </c>
      <c r="Z1840" s="37">
        <f t="shared" si="982"/>
        <v>0</v>
      </c>
      <c r="AA1840" s="2">
        <f t="shared" si="995"/>
        <v>0</v>
      </c>
      <c r="AB1840" s="4">
        <f t="shared" si="996"/>
        <v>7.1215000000000001E-2</v>
      </c>
      <c r="AC1840" s="36">
        <f t="shared" si="983"/>
        <v>9</v>
      </c>
      <c r="AD1840" s="36">
        <v>252</v>
      </c>
      <c r="AE1840" s="35">
        <f t="shared" si="998"/>
        <v>1.0024599320000001</v>
      </c>
      <c r="AF1840" s="2">
        <f t="shared" si="969"/>
        <v>584.01876551999999</v>
      </c>
      <c r="AG1840" s="2">
        <f t="shared" si="984"/>
        <v>593.80862076000005</v>
      </c>
      <c r="AH1840" s="3">
        <f t="shared" si="997"/>
        <v>0</v>
      </c>
      <c r="AI1840" s="3"/>
      <c r="AJ1840" s="3"/>
      <c r="AK1840" s="3"/>
      <c r="AL1840" s="8"/>
      <c r="AM1840" s="8"/>
      <c r="AN1840" s="8"/>
      <c r="AO1840" s="8"/>
      <c r="AP1840" s="8"/>
      <c r="AQ1840" s="8"/>
      <c r="AR1840" s="5"/>
      <c r="AS1840" s="1"/>
      <c r="AT1840" s="8"/>
      <c r="AU1840" s="1"/>
      <c r="AV1840" s="1"/>
      <c r="AW1840" s="3"/>
      <c r="AX1840" s="3"/>
      <c r="AY1840" s="4"/>
      <c r="AZ1840" s="4"/>
      <c r="BA1840" s="4"/>
      <c r="BB1840" s="1"/>
      <c r="BC1840" s="1"/>
      <c r="BD1840" s="1"/>
      <c r="BE1840" s="1"/>
      <c r="BF1840" s="1"/>
      <c r="BG1840" s="1"/>
      <c r="BH1840" s="1"/>
      <c r="BI1840" s="1"/>
    </row>
    <row r="1841" spans="1:61" x14ac:dyDescent="0.2">
      <c r="A1841" s="78">
        <f t="shared" si="985"/>
        <v>43732</v>
      </c>
      <c r="B1841" s="2">
        <f t="shared" si="970"/>
        <v>242064.07227401706</v>
      </c>
      <c r="C1841" s="3">
        <f t="shared" si="986"/>
        <v>32678649.756992303</v>
      </c>
      <c r="D1841" s="2">
        <f t="shared" si="987"/>
        <v>182888.43738729</v>
      </c>
      <c r="E1841" s="2">
        <f t="shared" si="988"/>
        <v>3043.8122634299998</v>
      </c>
      <c r="F1841" s="33">
        <f t="shared" si="971"/>
        <v>179844.62512385999</v>
      </c>
      <c r="G1841" s="39">
        <f t="shared" si="989"/>
        <v>5224.18</v>
      </c>
      <c r="H1841" s="38">
        <f>IF(AND(N1841=1,N1840&gt;1),VLOOKUP(A1840,[1]Plan1!$CW$105:$CY$215,3),H1840)</f>
        <v>5229.93</v>
      </c>
      <c r="I1841" s="127">
        <f t="shared" si="972"/>
        <v>43657</v>
      </c>
      <c r="J1841" s="127">
        <f t="shared" si="990"/>
        <v>43688</v>
      </c>
      <c r="K1841" s="34">
        <f t="shared" si="973"/>
        <v>1.1006512026767723E-3</v>
      </c>
      <c r="L1841" s="212">
        <f t="shared" si="991"/>
        <v>43748</v>
      </c>
      <c r="M1841" s="1">
        <f t="shared" si="992"/>
        <v>22</v>
      </c>
      <c r="N1841" s="1">
        <f t="shared" si="974"/>
        <v>10</v>
      </c>
      <c r="O1841" s="2">
        <f t="shared" si="975"/>
        <v>1.00050014</v>
      </c>
      <c r="P1841" s="35">
        <f t="shared" si="1000"/>
        <v>1.00190055</v>
      </c>
      <c r="Q1841" s="35">
        <f t="shared" si="993"/>
        <v>1.3196624863807382</v>
      </c>
      <c r="R1841" s="2">
        <f t="shared" si="999"/>
        <v>1.3203225000000001</v>
      </c>
      <c r="S1841" s="2">
        <f t="shared" si="994"/>
        <v>1.2981278000000001</v>
      </c>
      <c r="T1841" s="2">
        <f t="shared" si="976"/>
        <v>237412.56487100001</v>
      </c>
      <c r="U1841" s="2">
        <f t="shared" si="977"/>
        <v>907.44505370940647</v>
      </c>
      <c r="V1841" s="2">
        <f t="shared" si="978"/>
        <v>57608.279931237652</v>
      </c>
      <c r="W1841" s="2">
        <f t="shared" si="979"/>
        <v>241404.16237223707</v>
      </c>
      <c r="X1841" s="36">
        <f t="shared" si="980"/>
        <v>0</v>
      </c>
      <c r="Y1841" s="2">
        <f t="shared" si="981"/>
        <v>0</v>
      </c>
      <c r="Z1841" s="37">
        <f t="shared" si="982"/>
        <v>0</v>
      </c>
      <c r="AA1841" s="2">
        <f t="shared" si="995"/>
        <v>0</v>
      </c>
      <c r="AB1841" s="4">
        <f t="shared" si="996"/>
        <v>7.1215000000000001E-2</v>
      </c>
      <c r="AC1841" s="36">
        <f t="shared" si="983"/>
        <v>10</v>
      </c>
      <c r="AD1841" s="36">
        <v>252</v>
      </c>
      <c r="AE1841" s="35">
        <f t="shared" si="998"/>
        <v>1.0027336309999999</v>
      </c>
      <c r="AF1841" s="2">
        <f t="shared" si="969"/>
        <v>648.99834711999995</v>
      </c>
      <c r="AG1841" s="2">
        <f t="shared" si="984"/>
        <v>659.90990178000004</v>
      </c>
      <c r="AH1841" s="3">
        <f t="shared" si="997"/>
        <v>0</v>
      </c>
      <c r="AI1841" s="3"/>
      <c r="AJ1841" s="3"/>
      <c r="AK1841" s="3"/>
      <c r="AL1841" s="8"/>
      <c r="AM1841" s="8"/>
      <c r="AN1841" s="8"/>
      <c r="AO1841" s="8"/>
      <c r="AP1841" s="8"/>
      <c r="AQ1841" s="8"/>
      <c r="AR1841" s="5"/>
      <c r="AS1841" s="1"/>
      <c r="AT1841" s="8"/>
      <c r="AU1841" s="1"/>
      <c r="AV1841" s="1"/>
      <c r="AW1841" s="3"/>
      <c r="AX1841" s="3"/>
      <c r="AY1841" s="4"/>
      <c r="AZ1841" s="4"/>
      <c r="BA1841" s="4"/>
      <c r="BB1841" s="1"/>
      <c r="BC1841" s="1"/>
      <c r="BD1841" s="1"/>
      <c r="BE1841" s="1"/>
      <c r="BF1841" s="1"/>
      <c r="BG1841" s="1"/>
      <c r="BH1841" s="1"/>
      <c r="BI1841" s="1"/>
    </row>
    <row r="1842" spans="1:61" x14ac:dyDescent="0.2">
      <c r="A1842" s="78">
        <f t="shared" si="985"/>
        <v>43733</v>
      </c>
      <c r="B1842" s="2">
        <f t="shared" si="970"/>
        <v>242142.07150726774</v>
      </c>
      <c r="C1842" s="3">
        <f t="shared" si="986"/>
        <v>32689179.653481144</v>
      </c>
      <c r="D1842" s="2">
        <f t="shared" si="987"/>
        <v>182888.43738729</v>
      </c>
      <c r="E1842" s="2">
        <f t="shared" si="988"/>
        <v>3043.8122634299998</v>
      </c>
      <c r="F1842" s="33">
        <f t="shared" si="971"/>
        <v>179844.62512385999</v>
      </c>
      <c r="G1842" s="39">
        <f t="shared" si="989"/>
        <v>5224.18</v>
      </c>
      <c r="H1842" s="38">
        <f>IF(AND(N1842=1,N1841&gt;1),VLOOKUP(A1841,[1]Plan1!$CW$105:$CY$215,3),H1841)</f>
        <v>5229.93</v>
      </c>
      <c r="I1842" s="127">
        <f t="shared" si="972"/>
        <v>43657</v>
      </c>
      <c r="J1842" s="127">
        <f t="shared" si="990"/>
        <v>43688</v>
      </c>
      <c r="K1842" s="34">
        <f t="shared" si="973"/>
        <v>1.1006512026767723E-3</v>
      </c>
      <c r="L1842" s="212">
        <f t="shared" si="991"/>
        <v>43748</v>
      </c>
      <c r="M1842" s="1">
        <f t="shared" si="992"/>
        <v>22</v>
      </c>
      <c r="N1842" s="1">
        <f t="shared" si="974"/>
        <v>11</v>
      </c>
      <c r="O1842" s="2">
        <f t="shared" si="975"/>
        <v>1.0005501699999999</v>
      </c>
      <c r="P1842" s="35">
        <f t="shared" si="1000"/>
        <v>1.00190055</v>
      </c>
      <c r="Q1842" s="35">
        <f t="shared" si="993"/>
        <v>1.3196624863807382</v>
      </c>
      <c r="R1842" s="2">
        <f t="shared" si="999"/>
        <v>1.3203885200000001</v>
      </c>
      <c r="S1842" s="2">
        <f t="shared" si="994"/>
        <v>1.2981278000000001</v>
      </c>
      <c r="T1842" s="2">
        <f t="shared" si="976"/>
        <v>237412.56487100001</v>
      </c>
      <c r="U1842" s="2">
        <f t="shared" si="977"/>
        <v>907.44505370940647</v>
      </c>
      <c r="V1842" s="2">
        <f t="shared" si="978"/>
        <v>57620.153273388329</v>
      </c>
      <c r="W1842" s="2">
        <f t="shared" si="979"/>
        <v>241416.03571438775</v>
      </c>
      <c r="X1842" s="36">
        <f t="shared" si="980"/>
        <v>0</v>
      </c>
      <c r="Y1842" s="2">
        <f t="shared" si="981"/>
        <v>0</v>
      </c>
      <c r="Z1842" s="37">
        <f t="shared" si="982"/>
        <v>0</v>
      </c>
      <c r="AA1842" s="2">
        <f t="shared" si="995"/>
        <v>0</v>
      </c>
      <c r="AB1842" s="4">
        <f t="shared" si="996"/>
        <v>7.1215000000000001E-2</v>
      </c>
      <c r="AC1842" s="36">
        <f t="shared" si="983"/>
        <v>11</v>
      </c>
      <c r="AD1842" s="36">
        <v>252</v>
      </c>
      <c r="AE1842" s="35">
        <f t="shared" si="998"/>
        <v>1.003007405</v>
      </c>
      <c r="AF1842" s="2">
        <f t="shared" si="969"/>
        <v>713.99573465000003</v>
      </c>
      <c r="AG1842" s="2">
        <f t="shared" si="984"/>
        <v>726.03579288000003</v>
      </c>
      <c r="AH1842" s="3">
        <f t="shared" si="997"/>
        <v>0</v>
      </c>
      <c r="AI1842" s="3"/>
      <c r="AJ1842" s="3"/>
      <c r="AK1842" s="3"/>
      <c r="AL1842" s="8"/>
      <c r="AM1842" s="8"/>
      <c r="AN1842" s="8"/>
      <c r="AO1842" s="8"/>
      <c r="AP1842" s="8"/>
      <c r="AQ1842" s="8"/>
      <c r="AR1842" s="5"/>
      <c r="AS1842" s="1"/>
      <c r="AT1842" s="8"/>
      <c r="AU1842" s="1"/>
      <c r="AV1842" s="1"/>
      <c r="AW1842" s="3"/>
      <c r="AX1842" s="3"/>
      <c r="AY1842" s="4"/>
      <c r="AZ1842" s="4"/>
      <c r="BA1842" s="4"/>
      <c r="BB1842" s="1"/>
      <c r="BC1842" s="1"/>
      <c r="BD1842" s="1"/>
      <c r="BE1842" s="1"/>
      <c r="BF1842" s="1"/>
      <c r="BG1842" s="1"/>
      <c r="BH1842" s="1"/>
      <c r="BI1842" s="1"/>
    </row>
    <row r="1843" spans="1:61" x14ac:dyDescent="0.2">
      <c r="A1843" s="78">
        <f t="shared" si="985"/>
        <v>43734</v>
      </c>
      <c r="B1843" s="2">
        <f t="shared" si="970"/>
        <v>242220.09510740842</v>
      </c>
      <c r="C1843" s="3">
        <f t="shared" si="986"/>
        <v>32699712.839500137</v>
      </c>
      <c r="D1843" s="2">
        <f t="shared" si="987"/>
        <v>182888.43738729</v>
      </c>
      <c r="E1843" s="2">
        <f t="shared" si="988"/>
        <v>3043.8122634299998</v>
      </c>
      <c r="F1843" s="33">
        <f t="shared" si="971"/>
        <v>179844.62512385999</v>
      </c>
      <c r="G1843" s="39">
        <f t="shared" si="989"/>
        <v>5224.18</v>
      </c>
      <c r="H1843" s="38">
        <f>IF(AND(N1843=1,N1842&gt;1),VLOOKUP(A1842,[1]Plan1!$CW$105:$CY$215,3),H1842)</f>
        <v>5229.93</v>
      </c>
      <c r="I1843" s="127">
        <f t="shared" si="972"/>
        <v>43657</v>
      </c>
      <c r="J1843" s="127">
        <f t="shared" si="990"/>
        <v>43688</v>
      </c>
      <c r="K1843" s="34">
        <f t="shared" si="973"/>
        <v>1.1006512026767723E-3</v>
      </c>
      <c r="L1843" s="212">
        <f t="shared" si="991"/>
        <v>43748</v>
      </c>
      <c r="M1843" s="1">
        <f t="shared" si="992"/>
        <v>22</v>
      </c>
      <c r="N1843" s="1">
        <f t="shared" si="974"/>
        <v>12</v>
      </c>
      <c r="O1843" s="2">
        <f t="shared" si="975"/>
        <v>1.0006002000000001</v>
      </c>
      <c r="P1843" s="35">
        <f t="shared" si="1000"/>
        <v>1.00190055</v>
      </c>
      <c r="Q1843" s="35">
        <f t="shared" si="993"/>
        <v>1.3196624863807382</v>
      </c>
      <c r="R1843" s="2">
        <f t="shared" si="999"/>
        <v>1.3204545400000001</v>
      </c>
      <c r="S1843" s="2">
        <f t="shared" si="994"/>
        <v>1.2981278000000001</v>
      </c>
      <c r="T1843" s="2">
        <f t="shared" si="976"/>
        <v>237412.56487100001</v>
      </c>
      <c r="U1843" s="2">
        <f t="shared" si="977"/>
        <v>907.44505370940647</v>
      </c>
      <c r="V1843" s="2">
        <f t="shared" si="978"/>
        <v>57632.026615539013</v>
      </c>
      <c r="W1843" s="2">
        <f t="shared" si="979"/>
        <v>241427.90905653842</v>
      </c>
      <c r="X1843" s="36">
        <f t="shared" si="980"/>
        <v>0</v>
      </c>
      <c r="Y1843" s="2">
        <f t="shared" si="981"/>
        <v>0</v>
      </c>
      <c r="Z1843" s="37">
        <f t="shared" si="982"/>
        <v>0</v>
      </c>
      <c r="AA1843" s="2">
        <f t="shared" si="995"/>
        <v>0</v>
      </c>
      <c r="AB1843" s="4">
        <f t="shared" si="996"/>
        <v>7.1215000000000001E-2</v>
      </c>
      <c r="AC1843" s="36">
        <f t="shared" si="983"/>
        <v>12</v>
      </c>
      <c r="AD1843" s="36">
        <v>252</v>
      </c>
      <c r="AE1843" s="35">
        <f t="shared" si="998"/>
        <v>1.0032812529999999</v>
      </c>
      <c r="AF1843" s="2">
        <f t="shared" si="969"/>
        <v>779.01069071999996</v>
      </c>
      <c r="AG1843" s="2">
        <f t="shared" si="984"/>
        <v>792.18605087000003</v>
      </c>
      <c r="AH1843" s="3">
        <f t="shared" si="997"/>
        <v>0</v>
      </c>
      <c r="AI1843" s="3"/>
      <c r="AJ1843" s="3"/>
      <c r="AK1843" s="3"/>
      <c r="AL1843" s="8"/>
      <c r="AM1843" s="8"/>
      <c r="AN1843" s="8"/>
      <c r="AO1843" s="8"/>
      <c r="AP1843" s="8"/>
      <c r="AQ1843" s="8"/>
      <c r="AR1843" s="5"/>
      <c r="AS1843" s="1"/>
      <c r="AT1843" s="8"/>
      <c r="AU1843" s="1"/>
      <c r="AV1843" s="1"/>
      <c r="AW1843" s="3"/>
      <c r="AX1843" s="3"/>
      <c r="AY1843" s="4"/>
      <c r="AZ1843" s="4"/>
      <c r="BA1843" s="4"/>
      <c r="BB1843" s="1"/>
      <c r="BC1843" s="1"/>
      <c r="BD1843" s="1"/>
      <c r="BE1843" s="1"/>
      <c r="BF1843" s="1"/>
      <c r="BG1843" s="1"/>
      <c r="BH1843" s="1"/>
      <c r="BI1843" s="1"/>
    </row>
    <row r="1844" spans="1:61" x14ac:dyDescent="0.2">
      <c r="A1844" s="78">
        <f t="shared" si="985"/>
        <v>43735</v>
      </c>
      <c r="B1844" s="2">
        <f t="shared" si="970"/>
        <v>242298.14536479535</v>
      </c>
      <c r="C1844" s="3">
        <f t="shared" si="986"/>
        <v>32710249.624247372</v>
      </c>
      <c r="D1844" s="2">
        <f t="shared" si="987"/>
        <v>182888.43738729</v>
      </c>
      <c r="E1844" s="2">
        <f t="shared" si="988"/>
        <v>3043.8122634299998</v>
      </c>
      <c r="F1844" s="33">
        <f t="shared" si="971"/>
        <v>179844.62512385999</v>
      </c>
      <c r="G1844" s="39">
        <f t="shared" si="989"/>
        <v>5224.18</v>
      </c>
      <c r="H1844" s="38">
        <f>IF(AND(N1844=1,N1843&gt;1),VLOOKUP(A1843,[1]Plan1!$CW$105:$CY$215,3),H1843)</f>
        <v>5229.93</v>
      </c>
      <c r="I1844" s="127">
        <f t="shared" si="972"/>
        <v>43657</v>
      </c>
      <c r="J1844" s="127">
        <f t="shared" si="990"/>
        <v>43688</v>
      </c>
      <c r="K1844" s="34">
        <f t="shared" si="973"/>
        <v>1.1006512026767723E-3</v>
      </c>
      <c r="L1844" s="212">
        <f t="shared" si="991"/>
        <v>43748</v>
      </c>
      <c r="M1844" s="1">
        <f t="shared" si="992"/>
        <v>22</v>
      </c>
      <c r="N1844" s="1">
        <f t="shared" si="974"/>
        <v>13</v>
      </c>
      <c r="O1844" s="2">
        <f t="shared" si="975"/>
        <v>1.00065023</v>
      </c>
      <c r="P1844" s="35">
        <f t="shared" si="1000"/>
        <v>1.00190055</v>
      </c>
      <c r="Q1844" s="35">
        <f t="shared" si="993"/>
        <v>1.3196624863807382</v>
      </c>
      <c r="R1844" s="2">
        <f t="shared" si="999"/>
        <v>1.32052057</v>
      </c>
      <c r="S1844" s="2">
        <f t="shared" si="994"/>
        <v>1.2981278000000001</v>
      </c>
      <c r="T1844" s="2">
        <f t="shared" si="976"/>
        <v>237412.56487100001</v>
      </c>
      <c r="U1844" s="2">
        <f t="shared" si="977"/>
        <v>907.44505370940647</v>
      </c>
      <c r="V1844" s="2">
        <f t="shared" si="978"/>
        <v>57643.901756135929</v>
      </c>
      <c r="W1844" s="2">
        <f t="shared" si="979"/>
        <v>241439.78419713533</v>
      </c>
      <c r="X1844" s="36">
        <f t="shared" si="980"/>
        <v>0</v>
      </c>
      <c r="Y1844" s="2">
        <f t="shared" si="981"/>
        <v>0</v>
      </c>
      <c r="Z1844" s="37">
        <f t="shared" si="982"/>
        <v>0</v>
      </c>
      <c r="AA1844" s="2">
        <f t="shared" si="995"/>
        <v>0</v>
      </c>
      <c r="AB1844" s="4">
        <f t="shared" si="996"/>
        <v>7.1215000000000001E-2</v>
      </c>
      <c r="AC1844" s="36">
        <f t="shared" si="983"/>
        <v>13</v>
      </c>
      <c r="AD1844" s="36">
        <v>252</v>
      </c>
      <c r="AE1844" s="35">
        <f t="shared" si="998"/>
        <v>1.003555177</v>
      </c>
      <c r="AF1844" s="2">
        <f t="shared" si="969"/>
        <v>844.04369013999997</v>
      </c>
      <c r="AG1844" s="2">
        <f t="shared" si="984"/>
        <v>858.36116765999998</v>
      </c>
      <c r="AH1844" s="3">
        <f t="shared" si="997"/>
        <v>0</v>
      </c>
      <c r="AI1844" s="3"/>
      <c r="AJ1844" s="3"/>
      <c r="AK1844" s="3"/>
      <c r="AL1844" s="8"/>
      <c r="AM1844" s="8"/>
      <c r="AN1844" s="8"/>
      <c r="AO1844" s="8"/>
      <c r="AP1844" s="8"/>
      <c r="AQ1844" s="8"/>
      <c r="AR1844" s="5"/>
      <c r="AS1844" s="1"/>
      <c r="AT1844" s="8"/>
      <c r="AU1844" s="1"/>
      <c r="AV1844" s="1"/>
      <c r="AW1844" s="3"/>
      <c r="AX1844" s="3"/>
      <c r="AY1844" s="4"/>
      <c r="AZ1844" s="4"/>
      <c r="BA1844" s="4"/>
      <c r="BB1844" s="1"/>
      <c r="BC1844" s="1"/>
      <c r="BD1844" s="1"/>
      <c r="BE1844" s="1"/>
      <c r="BF1844" s="1"/>
      <c r="BG1844" s="1"/>
      <c r="BH1844" s="1"/>
      <c r="BI1844" s="1"/>
    </row>
    <row r="1845" spans="1:61" x14ac:dyDescent="0.2">
      <c r="A1845" s="78">
        <f t="shared" si="985"/>
        <v>43736</v>
      </c>
      <c r="B1845" s="2">
        <f t="shared" si="970"/>
        <v>242376.21999537223</v>
      </c>
      <c r="C1845" s="3">
        <f t="shared" si="986"/>
        <v>32720789.699375249</v>
      </c>
      <c r="D1845" s="2">
        <f t="shared" si="987"/>
        <v>182888.43738729</v>
      </c>
      <c r="E1845" s="2">
        <f t="shared" si="988"/>
        <v>3043.8122634299998</v>
      </c>
      <c r="F1845" s="33">
        <f t="shared" si="971"/>
        <v>179844.62512385999</v>
      </c>
      <c r="G1845" s="39">
        <f t="shared" si="989"/>
        <v>5224.18</v>
      </c>
      <c r="H1845" s="38">
        <f>IF(AND(N1845=1,N1844&gt;1),VLOOKUP(A1844,[1]Plan1!$CW$105:$CY$215,3),H1844)</f>
        <v>5229.93</v>
      </c>
      <c r="I1845" s="127">
        <f t="shared" si="972"/>
        <v>43657</v>
      </c>
      <c r="J1845" s="127">
        <f t="shared" si="990"/>
        <v>43688</v>
      </c>
      <c r="K1845" s="34">
        <f t="shared" si="973"/>
        <v>1.1006512026767723E-3</v>
      </c>
      <c r="L1845" s="212">
        <f t="shared" si="991"/>
        <v>43748</v>
      </c>
      <c r="M1845" s="1">
        <f t="shared" si="992"/>
        <v>22</v>
      </c>
      <c r="N1845" s="1">
        <f t="shared" si="974"/>
        <v>14</v>
      </c>
      <c r="O1845" s="2">
        <f t="shared" si="975"/>
        <v>1.0007002700000001</v>
      </c>
      <c r="P1845" s="35">
        <f t="shared" si="1000"/>
        <v>1.00190055</v>
      </c>
      <c r="Q1845" s="35">
        <f t="shared" si="993"/>
        <v>1.3196624863807382</v>
      </c>
      <c r="R1845" s="2">
        <f t="shared" si="999"/>
        <v>1.3205865999999999</v>
      </c>
      <c r="S1845" s="2">
        <f t="shared" si="994"/>
        <v>1.2981278000000001</v>
      </c>
      <c r="T1845" s="2">
        <f t="shared" si="976"/>
        <v>237412.56487100001</v>
      </c>
      <c r="U1845" s="2">
        <f t="shared" si="977"/>
        <v>907.44505370940647</v>
      </c>
      <c r="V1845" s="2">
        <f t="shared" si="978"/>
        <v>57655.776896732845</v>
      </c>
      <c r="W1845" s="2">
        <f t="shared" si="979"/>
        <v>241451.65933773224</v>
      </c>
      <c r="X1845" s="36">
        <f t="shared" si="980"/>
        <v>0</v>
      </c>
      <c r="Y1845" s="2">
        <f t="shared" si="981"/>
        <v>0</v>
      </c>
      <c r="Z1845" s="37">
        <f t="shared" si="982"/>
        <v>0</v>
      </c>
      <c r="AA1845" s="2">
        <f t="shared" si="995"/>
        <v>0</v>
      </c>
      <c r="AB1845" s="4">
        <f t="shared" si="996"/>
        <v>7.1215000000000001E-2</v>
      </c>
      <c r="AC1845" s="36">
        <f t="shared" si="983"/>
        <v>14</v>
      </c>
      <c r="AD1845" s="36">
        <v>252</v>
      </c>
      <c r="AE1845" s="35">
        <f t="shared" si="998"/>
        <v>1.0038291749999999</v>
      </c>
      <c r="AF1845" s="2">
        <f t="shared" si="969"/>
        <v>909.09425808000003</v>
      </c>
      <c r="AG1845" s="2">
        <f t="shared" si="984"/>
        <v>924.56065764000004</v>
      </c>
      <c r="AH1845" s="3">
        <f t="shared" si="997"/>
        <v>0</v>
      </c>
      <c r="AI1845" s="3"/>
      <c r="AJ1845" s="3"/>
      <c r="AK1845" s="3"/>
      <c r="AL1845" s="8"/>
      <c r="AM1845" s="8"/>
      <c r="AN1845" s="8"/>
      <c r="AO1845" s="8"/>
      <c r="AP1845" s="8"/>
      <c r="AQ1845" s="8"/>
      <c r="AR1845" s="5"/>
      <c r="AS1845" s="1"/>
      <c r="AT1845" s="8"/>
      <c r="AU1845" s="1"/>
      <c r="AV1845" s="1"/>
      <c r="AW1845" s="3"/>
      <c r="AX1845" s="3"/>
      <c r="AY1845" s="4"/>
      <c r="AZ1845" s="4"/>
      <c r="BA1845" s="4"/>
      <c r="BB1845" s="1"/>
      <c r="BC1845" s="1"/>
      <c r="BD1845" s="1"/>
      <c r="BE1845" s="1"/>
      <c r="BF1845" s="1"/>
      <c r="BG1845" s="1"/>
      <c r="BH1845" s="1"/>
      <c r="BI1845" s="1"/>
    </row>
    <row r="1846" spans="1:61" x14ac:dyDescent="0.2">
      <c r="A1846" s="78">
        <f t="shared" si="985"/>
        <v>43737</v>
      </c>
      <c r="B1846" s="2">
        <f t="shared" si="970"/>
        <v>242376.21999537223</v>
      </c>
      <c r="C1846" s="3">
        <f t="shared" si="986"/>
        <v>32720789.699375249</v>
      </c>
      <c r="D1846" s="2">
        <f t="shared" si="987"/>
        <v>182888.43738729</v>
      </c>
      <c r="E1846" s="2">
        <f t="shared" si="988"/>
        <v>3043.8122634299998</v>
      </c>
      <c r="F1846" s="33">
        <f t="shared" si="971"/>
        <v>179844.62512385999</v>
      </c>
      <c r="G1846" s="39">
        <f t="shared" si="989"/>
        <v>5224.18</v>
      </c>
      <c r="H1846" s="38">
        <f>IF(AND(N1846=1,N1845&gt;1),VLOOKUP(A1845,[1]Plan1!$CW$105:$CY$215,3),H1845)</f>
        <v>5229.93</v>
      </c>
      <c r="I1846" s="127">
        <f t="shared" si="972"/>
        <v>43657</v>
      </c>
      <c r="J1846" s="127">
        <f t="shared" si="990"/>
        <v>43688</v>
      </c>
      <c r="K1846" s="34">
        <f t="shared" si="973"/>
        <v>1.1006512026767723E-3</v>
      </c>
      <c r="L1846" s="212">
        <f t="shared" si="991"/>
        <v>43748</v>
      </c>
      <c r="M1846" s="1">
        <f t="shared" si="992"/>
        <v>22</v>
      </c>
      <c r="N1846" s="1">
        <f t="shared" si="974"/>
        <v>14</v>
      </c>
      <c r="O1846" s="2">
        <f t="shared" si="975"/>
        <v>1.0007002700000001</v>
      </c>
      <c r="P1846" s="35">
        <f t="shared" si="1000"/>
        <v>1.00190055</v>
      </c>
      <c r="Q1846" s="35">
        <f t="shared" si="993"/>
        <v>1.3196624863807382</v>
      </c>
      <c r="R1846" s="2">
        <f t="shared" si="999"/>
        <v>1.3205865999999999</v>
      </c>
      <c r="S1846" s="2">
        <f t="shared" si="994"/>
        <v>1.2981278000000001</v>
      </c>
      <c r="T1846" s="2">
        <f t="shared" si="976"/>
        <v>237412.56487100001</v>
      </c>
      <c r="U1846" s="2">
        <f t="shared" si="977"/>
        <v>907.44505370940647</v>
      </c>
      <c r="V1846" s="2">
        <f t="shared" si="978"/>
        <v>57655.776896732845</v>
      </c>
      <c r="W1846" s="2">
        <f t="shared" si="979"/>
        <v>241451.65933773224</v>
      </c>
      <c r="X1846" s="36">
        <f t="shared" si="980"/>
        <v>0</v>
      </c>
      <c r="Y1846" s="2">
        <f t="shared" si="981"/>
        <v>0</v>
      </c>
      <c r="Z1846" s="37">
        <f t="shared" si="982"/>
        <v>0</v>
      </c>
      <c r="AA1846" s="2">
        <f t="shared" si="995"/>
        <v>0</v>
      </c>
      <c r="AB1846" s="4">
        <f t="shared" si="996"/>
        <v>7.1215000000000001E-2</v>
      </c>
      <c r="AC1846" s="36">
        <f t="shared" si="983"/>
        <v>14</v>
      </c>
      <c r="AD1846" s="36">
        <v>252</v>
      </c>
      <c r="AE1846" s="35">
        <f t="shared" si="998"/>
        <v>1.0038291749999999</v>
      </c>
      <c r="AF1846" s="2">
        <f t="shared" si="969"/>
        <v>909.09425808000003</v>
      </c>
      <c r="AG1846" s="2">
        <f t="shared" si="984"/>
        <v>924.56065764000004</v>
      </c>
      <c r="AH1846" s="3">
        <f t="shared" si="997"/>
        <v>0</v>
      </c>
      <c r="AI1846" s="3"/>
      <c r="AJ1846" s="3"/>
      <c r="AK1846" s="3"/>
      <c r="AL1846" s="8"/>
      <c r="AM1846" s="8"/>
      <c r="AN1846" s="8"/>
      <c r="AO1846" s="8"/>
      <c r="AP1846" s="8"/>
      <c r="AQ1846" s="8"/>
      <c r="AR1846" s="5"/>
      <c r="AS1846" s="1"/>
      <c r="AT1846" s="8"/>
      <c r="AU1846" s="1"/>
      <c r="AV1846" s="1"/>
      <c r="AW1846" s="3"/>
      <c r="AX1846" s="3"/>
      <c r="AY1846" s="4"/>
      <c r="AZ1846" s="4"/>
      <c r="BA1846" s="4"/>
      <c r="BB1846" s="1"/>
      <c r="BC1846" s="1"/>
      <c r="BD1846" s="1"/>
      <c r="BE1846" s="1"/>
      <c r="BF1846" s="1"/>
      <c r="BG1846" s="1"/>
      <c r="BH1846" s="1"/>
      <c r="BI1846" s="1"/>
    </row>
    <row r="1847" spans="1:61" x14ac:dyDescent="0.2">
      <c r="A1847" s="78">
        <f t="shared" si="985"/>
        <v>43738</v>
      </c>
      <c r="B1847" s="2">
        <f t="shared" si="970"/>
        <v>242376.21999537223</v>
      </c>
      <c r="C1847" s="3">
        <f t="shared" si="986"/>
        <v>32720789.699375249</v>
      </c>
      <c r="D1847" s="2">
        <f t="shared" si="987"/>
        <v>182888.43738729</v>
      </c>
      <c r="E1847" s="2">
        <f t="shared" si="988"/>
        <v>3043.8122634299998</v>
      </c>
      <c r="F1847" s="33">
        <f t="shared" si="971"/>
        <v>179844.62512385999</v>
      </c>
      <c r="G1847" s="39">
        <f t="shared" si="989"/>
        <v>5224.18</v>
      </c>
      <c r="H1847" s="38">
        <f>IF(AND(N1847=1,N1846&gt;1),VLOOKUP(A1846,[1]Plan1!$CW$105:$CY$215,3),H1846)</f>
        <v>5229.93</v>
      </c>
      <c r="I1847" s="127">
        <f t="shared" si="972"/>
        <v>43657</v>
      </c>
      <c r="J1847" s="127">
        <f t="shared" si="990"/>
        <v>43688</v>
      </c>
      <c r="K1847" s="34">
        <f t="shared" si="973"/>
        <v>1.1006512026767723E-3</v>
      </c>
      <c r="L1847" s="212">
        <f t="shared" si="991"/>
        <v>43748</v>
      </c>
      <c r="M1847" s="1">
        <f t="shared" si="992"/>
        <v>22</v>
      </c>
      <c r="N1847" s="1">
        <f t="shared" si="974"/>
        <v>14</v>
      </c>
      <c r="O1847" s="2">
        <f t="shared" si="975"/>
        <v>1.0007002700000001</v>
      </c>
      <c r="P1847" s="35">
        <f t="shared" si="1000"/>
        <v>1.00190055</v>
      </c>
      <c r="Q1847" s="35">
        <f t="shared" si="993"/>
        <v>1.3196624863807382</v>
      </c>
      <c r="R1847" s="2">
        <f t="shared" si="999"/>
        <v>1.3205865999999999</v>
      </c>
      <c r="S1847" s="2">
        <f t="shared" si="994"/>
        <v>1.2981278000000001</v>
      </c>
      <c r="T1847" s="2">
        <f t="shared" si="976"/>
        <v>237412.56487100001</v>
      </c>
      <c r="U1847" s="2">
        <f t="shared" si="977"/>
        <v>907.44505370940647</v>
      </c>
      <c r="V1847" s="2">
        <f t="shared" si="978"/>
        <v>57655.776896732845</v>
      </c>
      <c r="W1847" s="2">
        <f t="shared" si="979"/>
        <v>241451.65933773224</v>
      </c>
      <c r="X1847" s="36">
        <f t="shared" si="980"/>
        <v>0</v>
      </c>
      <c r="Y1847" s="2">
        <f t="shared" si="981"/>
        <v>0</v>
      </c>
      <c r="Z1847" s="37">
        <f t="shared" si="982"/>
        <v>0</v>
      </c>
      <c r="AA1847" s="2">
        <f t="shared" si="995"/>
        <v>0</v>
      </c>
      <c r="AB1847" s="4">
        <f t="shared" si="996"/>
        <v>7.1215000000000001E-2</v>
      </c>
      <c r="AC1847" s="36">
        <f t="shared" si="983"/>
        <v>14</v>
      </c>
      <c r="AD1847" s="36">
        <v>252</v>
      </c>
      <c r="AE1847" s="35">
        <f t="shared" si="998"/>
        <v>1.0038291749999999</v>
      </c>
      <c r="AF1847" s="2">
        <f t="shared" si="969"/>
        <v>909.09425808000003</v>
      </c>
      <c r="AG1847" s="2">
        <f t="shared" si="984"/>
        <v>924.56065764000004</v>
      </c>
      <c r="AH1847" s="3">
        <f t="shared" si="997"/>
        <v>0</v>
      </c>
      <c r="AI1847" s="3"/>
      <c r="AJ1847" s="3"/>
      <c r="AK1847" s="3"/>
      <c r="AL1847" s="8"/>
      <c r="AM1847" s="8"/>
      <c r="AN1847" s="8"/>
      <c r="AO1847" s="8"/>
      <c r="AP1847" s="8"/>
      <c r="AQ1847" s="8"/>
      <c r="AR1847" s="5"/>
      <c r="AS1847" s="1"/>
      <c r="AT1847" s="8"/>
      <c r="AU1847" s="1"/>
      <c r="AV1847" s="1"/>
      <c r="AW1847" s="3"/>
      <c r="AX1847" s="3"/>
      <c r="AY1847" s="4"/>
      <c r="AZ1847" s="4"/>
      <c r="BA1847" s="4"/>
      <c r="BB1847" s="1"/>
      <c r="BC1847" s="1"/>
      <c r="BD1847" s="1"/>
      <c r="BE1847" s="1"/>
      <c r="BF1847" s="1"/>
      <c r="BG1847" s="1"/>
      <c r="BH1847" s="1"/>
      <c r="BI1847" s="1"/>
    </row>
    <row r="1848" spans="1:61" x14ac:dyDescent="0.2">
      <c r="A1848" s="78">
        <f t="shared" si="985"/>
        <v>43739</v>
      </c>
      <c r="B1848" s="2">
        <f t="shared" si="970"/>
        <v>242454.32104907546</v>
      </c>
      <c r="C1848" s="3">
        <f t="shared" si="986"/>
        <v>32731333.341625188</v>
      </c>
      <c r="D1848" s="2">
        <f t="shared" si="987"/>
        <v>182888.43738729</v>
      </c>
      <c r="E1848" s="2">
        <f t="shared" si="988"/>
        <v>3043.8122634299998</v>
      </c>
      <c r="F1848" s="33">
        <f t="shared" si="971"/>
        <v>179844.62512385999</v>
      </c>
      <c r="G1848" s="39">
        <f t="shared" si="989"/>
        <v>5224.18</v>
      </c>
      <c r="H1848" s="38">
        <f>IF(AND(N1848=1,N1847&gt;1),VLOOKUP(A1847,[1]Plan1!$CW$105:$CY$215,3),H1847)</f>
        <v>5229.93</v>
      </c>
      <c r="I1848" s="127">
        <f t="shared" si="972"/>
        <v>43657</v>
      </c>
      <c r="J1848" s="127">
        <f t="shared" si="990"/>
        <v>43688</v>
      </c>
      <c r="K1848" s="34">
        <f t="shared" si="973"/>
        <v>1.1006512026767723E-3</v>
      </c>
      <c r="L1848" s="212">
        <f t="shared" si="991"/>
        <v>43748</v>
      </c>
      <c r="M1848" s="1">
        <f t="shared" si="992"/>
        <v>22</v>
      </c>
      <c r="N1848" s="1">
        <f t="shared" si="974"/>
        <v>15</v>
      </c>
      <c r="O1848" s="2">
        <f t="shared" si="975"/>
        <v>1.0007503099999999</v>
      </c>
      <c r="P1848" s="35">
        <f t="shared" si="1000"/>
        <v>1.00190055</v>
      </c>
      <c r="Q1848" s="35">
        <f t="shared" si="993"/>
        <v>1.3196624863807382</v>
      </c>
      <c r="R1848" s="2">
        <f t="shared" si="999"/>
        <v>1.32065264</v>
      </c>
      <c r="S1848" s="2">
        <f t="shared" si="994"/>
        <v>1.2981278000000001</v>
      </c>
      <c r="T1848" s="2">
        <f t="shared" si="976"/>
        <v>237412.56487100001</v>
      </c>
      <c r="U1848" s="2">
        <f t="shared" si="977"/>
        <v>907.44505370940647</v>
      </c>
      <c r="V1848" s="2">
        <f t="shared" si="978"/>
        <v>57667.653835776044</v>
      </c>
      <c r="W1848" s="2">
        <f t="shared" si="979"/>
        <v>241463.53627677547</v>
      </c>
      <c r="X1848" s="36">
        <f t="shared" si="980"/>
        <v>0</v>
      </c>
      <c r="Y1848" s="2">
        <f t="shared" si="981"/>
        <v>0</v>
      </c>
      <c r="Z1848" s="37">
        <f t="shared" si="982"/>
        <v>0</v>
      </c>
      <c r="AA1848" s="2">
        <f t="shared" si="995"/>
        <v>0</v>
      </c>
      <c r="AB1848" s="4">
        <f t="shared" si="996"/>
        <v>7.1215000000000001E-2</v>
      </c>
      <c r="AC1848" s="36">
        <f t="shared" si="983"/>
        <v>15</v>
      </c>
      <c r="AD1848" s="36">
        <v>252</v>
      </c>
      <c r="AE1848" s="35">
        <f t="shared" si="998"/>
        <v>1.0041032480000001</v>
      </c>
      <c r="AF1848" s="2">
        <f t="shared" si="969"/>
        <v>974.16263198000001</v>
      </c>
      <c r="AG1848" s="2">
        <f t="shared" si="984"/>
        <v>990.78477229999999</v>
      </c>
      <c r="AH1848" s="3">
        <f t="shared" si="997"/>
        <v>0</v>
      </c>
      <c r="AI1848" s="3"/>
      <c r="AJ1848" s="3"/>
      <c r="AK1848" s="3"/>
      <c r="AL1848" s="8"/>
      <c r="AM1848" s="8"/>
      <c r="AN1848" s="8"/>
      <c r="AO1848" s="8"/>
      <c r="AP1848" s="8"/>
      <c r="AQ1848" s="8"/>
      <c r="AR1848" s="5"/>
      <c r="AS1848" s="1"/>
      <c r="AT1848" s="8"/>
      <c r="AU1848" s="1"/>
      <c r="AV1848" s="1"/>
      <c r="AW1848" s="3"/>
      <c r="AX1848" s="3"/>
      <c r="AY1848" s="4"/>
      <c r="AZ1848" s="4"/>
      <c r="BA1848" s="4"/>
      <c r="BB1848" s="1"/>
      <c r="BC1848" s="1"/>
      <c r="BD1848" s="1"/>
      <c r="BE1848" s="1"/>
      <c r="BF1848" s="1"/>
      <c r="BG1848" s="1"/>
      <c r="BH1848" s="1"/>
      <c r="BI1848" s="1"/>
    </row>
    <row r="1849" spans="1:61" x14ac:dyDescent="0.2">
      <c r="A1849" s="78">
        <f t="shared" si="985"/>
        <v>43740</v>
      </c>
      <c r="B1849" s="2">
        <f t="shared" si="970"/>
        <v>242532.44467593238</v>
      </c>
      <c r="C1849" s="3">
        <f t="shared" si="986"/>
        <v>32741880.031250872</v>
      </c>
      <c r="D1849" s="2">
        <f t="shared" si="987"/>
        <v>182888.43738729</v>
      </c>
      <c r="E1849" s="2">
        <f t="shared" si="988"/>
        <v>3043.8122634299998</v>
      </c>
      <c r="F1849" s="33">
        <f t="shared" si="971"/>
        <v>179844.62512385999</v>
      </c>
      <c r="G1849" s="39">
        <f t="shared" si="989"/>
        <v>5224.18</v>
      </c>
      <c r="H1849" s="38">
        <f>IF(AND(N1849=1,N1848&gt;1),VLOOKUP(A1848,[1]Plan1!$CW$105:$CY$215,3),H1848)</f>
        <v>5229.93</v>
      </c>
      <c r="I1849" s="127">
        <f t="shared" si="972"/>
        <v>43657</v>
      </c>
      <c r="J1849" s="127">
        <f t="shared" si="990"/>
        <v>43688</v>
      </c>
      <c r="K1849" s="34">
        <f t="shared" si="973"/>
        <v>1.1006512026767723E-3</v>
      </c>
      <c r="L1849" s="212">
        <f t="shared" si="991"/>
        <v>43748</v>
      </c>
      <c r="M1849" s="1">
        <f t="shared" si="992"/>
        <v>22</v>
      </c>
      <c r="N1849" s="1">
        <f t="shared" si="974"/>
        <v>16</v>
      </c>
      <c r="O1849" s="2">
        <f t="shared" si="975"/>
        <v>1.00080035</v>
      </c>
      <c r="P1849" s="35">
        <f t="shared" si="1000"/>
        <v>1.00190055</v>
      </c>
      <c r="Q1849" s="35">
        <f t="shared" si="993"/>
        <v>1.3196624863807382</v>
      </c>
      <c r="R1849" s="2">
        <f t="shared" si="999"/>
        <v>1.32071867</v>
      </c>
      <c r="S1849" s="2">
        <f t="shared" si="994"/>
        <v>1.2981278000000001</v>
      </c>
      <c r="T1849" s="2">
        <f t="shared" si="976"/>
        <v>237412.56487100001</v>
      </c>
      <c r="U1849" s="2">
        <f t="shared" si="977"/>
        <v>907.44505370940647</v>
      </c>
      <c r="V1849" s="2">
        <f t="shared" si="978"/>
        <v>57679.52897637296</v>
      </c>
      <c r="W1849" s="2">
        <f t="shared" si="979"/>
        <v>241475.41141737238</v>
      </c>
      <c r="X1849" s="36">
        <f t="shared" si="980"/>
        <v>0</v>
      </c>
      <c r="Y1849" s="2">
        <f t="shared" si="981"/>
        <v>0</v>
      </c>
      <c r="Z1849" s="37">
        <f t="shared" si="982"/>
        <v>0</v>
      </c>
      <c r="AA1849" s="2">
        <f t="shared" si="995"/>
        <v>0</v>
      </c>
      <c r="AB1849" s="4">
        <f t="shared" si="996"/>
        <v>7.1215000000000001E-2</v>
      </c>
      <c r="AC1849" s="36">
        <f t="shared" si="983"/>
        <v>16</v>
      </c>
      <c r="AD1849" s="36">
        <v>252</v>
      </c>
      <c r="AE1849" s="35">
        <f t="shared" si="998"/>
        <v>1.0043773949999999</v>
      </c>
      <c r="AF1849" s="2">
        <f t="shared" si="969"/>
        <v>1039.2485744000001</v>
      </c>
      <c r="AG1849" s="2">
        <f t="shared" si="984"/>
        <v>1057.0332585599999</v>
      </c>
      <c r="AH1849" s="3">
        <f t="shared" si="997"/>
        <v>0</v>
      </c>
      <c r="AI1849" s="3"/>
      <c r="AJ1849" s="3"/>
      <c r="AK1849" s="3"/>
      <c r="AL1849" s="8"/>
      <c r="AM1849" s="8"/>
      <c r="AN1849" s="8"/>
      <c r="AO1849" s="8"/>
      <c r="AP1849" s="8"/>
      <c r="AQ1849" s="8"/>
      <c r="AR1849" s="5"/>
      <c r="AS1849" s="1"/>
      <c r="AT1849" s="8"/>
      <c r="AU1849" s="1"/>
      <c r="AV1849" s="1"/>
      <c r="AW1849" s="3"/>
      <c r="AX1849" s="3"/>
      <c r="AY1849" s="4"/>
      <c r="AZ1849" s="4"/>
      <c r="BA1849" s="4"/>
      <c r="BB1849" s="1"/>
      <c r="BC1849" s="1"/>
      <c r="BD1849" s="1"/>
      <c r="BE1849" s="1"/>
      <c r="BF1849" s="1"/>
      <c r="BG1849" s="1"/>
      <c r="BH1849" s="1"/>
      <c r="BI1849" s="1"/>
    </row>
    <row r="1850" spans="1:61" x14ac:dyDescent="0.2">
      <c r="A1850" s="78">
        <f t="shared" si="985"/>
        <v>43741</v>
      </c>
      <c r="B1850" s="2">
        <f t="shared" si="970"/>
        <v>242610.59497369558</v>
      </c>
      <c r="C1850" s="3">
        <f t="shared" si="986"/>
        <v>32752430.321448904</v>
      </c>
      <c r="D1850" s="2">
        <f t="shared" si="987"/>
        <v>182888.43738729</v>
      </c>
      <c r="E1850" s="2">
        <f t="shared" si="988"/>
        <v>3043.8122634299998</v>
      </c>
      <c r="F1850" s="33">
        <f t="shared" si="971"/>
        <v>179844.62512385999</v>
      </c>
      <c r="G1850" s="39">
        <f t="shared" si="989"/>
        <v>5224.18</v>
      </c>
      <c r="H1850" s="38">
        <f>IF(AND(N1850=1,N1849&gt;1),VLOOKUP(A1849,[1]Plan1!$CW$105:$CY$215,3),H1849)</f>
        <v>5229.93</v>
      </c>
      <c r="I1850" s="127">
        <f t="shared" si="972"/>
        <v>43657</v>
      </c>
      <c r="J1850" s="127">
        <f t="shared" si="990"/>
        <v>43688</v>
      </c>
      <c r="K1850" s="34">
        <f t="shared" si="973"/>
        <v>1.1006512026767723E-3</v>
      </c>
      <c r="L1850" s="212">
        <f t="shared" si="991"/>
        <v>43748</v>
      </c>
      <c r="M1850" s="1">
        <f t="shared" si="992"/>
        <v>22</v>
      </c>
      <c r="N1850" s="1">
        <f t="shared" si="974"/>
        <v>17</v>
      </c>
      <c r="O1850" s="2">
        <f t="shared" si="975"/>
        <v>1.0008503900000001</v>
      </c>
      <c r="P1850" s="35">
        <f t="shared" si="1000"/>
        <v>1.00190055</v>
      </c>
      <c r="Q1850" s="35">
        <f t="shared" si="993"/>
        <v>1.3196624863807382</v>
      </c>
      <c r="R1850" s="2">
        <f t="shared" si="999"/>
        <v>1.3207847100000001</v>
      </c>
      <c r="S1850" s="2">
        <f t="shared" si="994"/>
        <v>1.2981278000000001</v>
      </c>
      <c r="T1850" s="2">
        <f t="shared" si="976"/>
        <v>237412.56487100001</v>
      </c>
      <c r="U1850" s="2">
        <f t="shared" si="977"/>
        <v>907.44505370940647</v>
      </c>
      <c r="V1850" s="2">
        <f t="shared" si="978"/>
        <v>57691.405915416159</v>
      </c>
      <c r="W1850" s="2">
        <f t="shared" si="979"/>
        <v>241487.28835641558</v>
      </c>
      <c r="X1850" s="36">
        <f t="shared" si="980"/>
        <v>0</v>
      </c>
      <c r="Y1850" s="2">
        <f t="shared" si="981"/>
        <v>0</v>
      </c>
      <c r="Z1850" s="37">
        <f t="shared" si="982"/>
        <v>0</v>
      </c>
      <c r="AA1850" s="2">
        <f t="shared" si="995"/>
        <v>0</v>
      </c>
      <c r="AB1850" s="4">
        <f t="shared" si="996"/>
        <v>7.1215000000000001E-2</v>
      </c>
      <c r="AC1850" s="36">
        <f t="shared" si="983"/>
        <v>17</v>
      </c>
      <c r="AD1850" s="36">
        <v>252</v>
      </c>
      <c r="AE1850" s="35">
        <f t="shared" si="998"/>
        <v>1.004651618</v>
      </c>
      <c r="AF1850" s="2">
        <f t="shared" ref="AF1850:AF1913" si="1001">TRUNC((T1850*(AE1850-1)),8)</f>
        <v>1104.35256018</v>
      </c>
      <c r="AG1850" s="2">
        <f t="shared" si="984"/>
        <v>1123.30661728</v>
      </c>
      <c r="AH1850" s="3">
        <f t="shared" si="997"/>
        <v>0</v>
      </c>
      <c r="AI1850" s="3"/>
      <c r="AJ1850" s="3"/>
      <c r="AK1850" s="3"/>
      <c r="AL1850" s="8"/>
      <c r="AM1850" s="8"/>
      <c r="AN1850" s="8"/>
      <c r="AO1850" s="8"/>
      <c r="AP1850" s="8"/>
      <c r="AQ1850" s="8"/>
      <c r="AR1850" s="5"/>
      <c r="AS1850" s="1"/>
      <c r="AT1850" s="8"/>
      <c r="AU1850" s="1"/>
      <c r="AV1850" s="1"/>
      <c r="AW1850" s="3"/>
      <c r="AX1850" s="3"/>
      <c r="AY1850" s="4"/>
      <c r="AZ1850" s="4"/>
      <c r="BA1850" s="4"/>
      <c r="BB1850" s="1"/>
      <c r="BC1850" s="1"/>
      <c r="BD1850" s="1"/>
      <c r="BE1850" s="1"/>
      <c r="BF1850" s="1"/>
      <c r="BG1850" s="1"/>
      <c r="BH1850" s="1"/>
      <c r="BI1850" s="1"/>
    </row>
    <row r="1851" spans="1:61" x14ac:dyDescent="0.2">
      <c r="A1851" s="78">
        <f t="shared" si="985"/>
        <v>43742</v>
      </c>
      <c r="B1851" s="2">
        <f t="shared" si="970"/>
        <v>242688.77146357499</v>
      </c>
      <c r="C1851" s="3">
        <f t="shared" si="986"/>
        <v>32762984.147582624</v>
      </c>
      <c r="D1851" s="2">
        <f t="shared" si="987"/>
        <v>182888.43738729</v>
      </c>
      <c r="E1851" s="2">
        <f t="shared" si="988"/>
        <v>3043.8122634299998</v>
      </c>
      <c r="F1851" s="33">
        <f t="shared" si="971"/>
        <v>179844.62512385999</v>
      </c>
      <c r="G1851" s="39">
        <f t="shared" si="989"/>
        <v>5224.18</v>
      </c>
      <c r="H1851" s="38">
        <f>IF(AND(N1851=1,N1850&gt;1),VLOOKUP(A1850,[1]Plan1!$CW$105:$CY$215,3),H1850)</f>
        <v>5229.93</v>
      </c>
      <c r="I1851" s="127">
        <f t="shared" si="972"/>
        <v>43657</v>
      </c>
      <c r="J1851" s="127">
        <f t="shared" si="990"/>
        <v>43688</v>
      </c>
      <c r="K1851" s="34">
        <f t="shared" si="973"/>
        <v>1.1006512026767723E-3</v>
      </c>
      <c r="L1851" s="212">
        <f t="shared" si="991"/>
        <v>43748</v>
      </c>
      <c r="M1851" s="1">
        <f t="shared" si="992"/>
        <v>22</v>
      </c>
      <c r="N1851" s="1">
        <f t="shared" si="974"/>
        <v>18</v>
      </c>
      <c r="O1851" s="2">
        <f t="shared" si="975"/>
        <v>1.0009004399999999</v>
      </c>
      <c r="P1851" s="35">
        <f t="shared" si="1000"/>
        <v>1.00190055</v>
      </c>
      <c r="Q1851" s="35">
        <f t="shared" si="993"/>
        <v>1.3196624863807382</v>
      </c>
      <c r="R1851" s="2">
        <f t="shared" si="999"/>
        <v>1.3208507599999999</v>
      </c>
      <c r="S1851" s="2">
        <f t="shared" si="994"/>
        <v>1.2981278000000001</v>
      </c>
      <c r="T1851" s="2">
        <f t="shared" si="976"/>
        <v>237412.56487100001</v>
      </c>
      <c r="U1851" s="2">
        <f t="shared" si="977"/>
        <v>907.44505370940647</v>
      </c>
      <c r="V1851" s="2">
        <f t="shared" si="978"/>
        <v>57703.284652905553</v>
      </c>
      <c r="W1851" s="2">
        <f t="shared" si="979"/>
        <v>241499.16709390498</v>
      </c>
      <c r="X1851" s="36">
        <f t="shared" si="980"/>
        <v>0</v>
      </c>
      <c r="Y1851" s="2">
        <f t="shared" si="981"/>
        <v>0</v>
      </c>
      <c r="Z1851" s="37">
        <f t="shared" si="982"/>
        <v>0</v>
      </c>
      <c r="AA1851" s="2">
        <f t="shared" si="995"/>
        <v>0</v>
      </c>
      <c r="AB1851" s="4">
        <f t="shared" si="996"/>
        <v>7.1215000000000001E-2</v>
      </c>
      <c r="AC1851" s="36">
        <f t="shared" si="983"/>
        <v>18</v>
      </c>
      <c r="AD1851" s="36">
        <v>252</v>
      </c>
      <c r="AE1851" s="35">
        <f t="shared" si="998"/>
        <v>1.0049259150000001</v>
      </c>
      <c r="AF1851" s="2">
        <f t="shared" si="1001"/>
        <v>1169.47411448</v>
      </c>
      <c r="AG1851" s="2">
        <f t="shared" si="984"/>
        <v>1189.6043696700001</v>
      </c>
      <c r="AH1851" s="3">
        <f t="shared" si="997"/>
        <v>0</v>
      </c>
      <c r="AI1851" s="3"/>
      <c r="AJ1851" s="3"/>
      <c r="AK1851" s="3"/>
      <c r="AL1851" s="8"/>
      <c r="AM1851" s="8"/>
      <c r="AN1851" s="8"/>
      <c r="AO1851" s="8"/>
      <c r="AP1851" s="8"/>
      <c r="AQ1851" s="8"/>
      <c r="AR1851" s="5"/>
      <c r="AS1851" s="1"/>
      <c r="AT1851" s="8"/>
      <c r="AU1851" s="1"/>
      <c r="AV1851" s="1"/>
      <c r="AW1851" s="3"/>
      <c r="AX1851" s="3"/>
      <c r="AY1851" s="4"/>
      <c r="AZ1851" s="4"/>
      <c r="BA1851" s="4"/>
      <c r="BB1851" s="1"/>
      <c r="BC1851" s="1"/>
      <c r="BD1851" s="1"/>
      <c r="BE1851" s="1"/>
      <c r="BF1851" s="1"/>
      <c r="BG1851" s="1"/>
      <c r="BH1851" s="1"/>
      <c r="BI1851" s="1"/>
    </row>
    <row r="1852" spans="1:61" x14ac:dyDescent="0.2">
      <c r="A1852" s="78">
        <f t="shared" si="985"/>
        <v>43743</v>
      </c>
      <c r="B1852" s="2">
        <f t="shared" si="970"/>
        <v>242766.97282489442</v>
      </c>
      <c r="C1852" s="3">
        <f t="shared" si="986"/>
        <v>32773541.331360746</v>
      </c>
      <c r="D1852" s="2">
        <f t="shared" si="987"/>
        <v>182888.43738729</v>
      </c>
      <c r="E1852" s="2">
        <f t="shared" si="988"/>
        <v>3043.8122634299998</v>
      </c>
      <c r="F1852" s="33">
        <f t="shared" si="971"/>
        <v>179844.62512385999</v>
      </c>
      <c r="G1852" s="39">
        <f t="shared" si="989"/>
        <v>5224.18</v>
      </c>
      <c r="H1852" s="38">
        <f>IF(AND(N1852=1,N1851&gt;1),VLOOKUP(A1851,[1]Plan1!$CW$105:$CY$215,3),H1851)</f>
        <v>5229.93</v>
      </c>
      <c r="I1852" s="127">
        <f t="shared" si="972"/>
        <v>43657</v>
      </c>
      <c r="J1852" s="127">
        <f t="shared" si="990"/>
        <v>43688</v>
      </c>
      <c r="K1852" s="34">
        <f t="shared" si="973"/>
        <v>1.1006512026767723E-3</v>
      </c>
      <c r="L1852" s="212">
        <f t="shared" si="991"/>
        <v>43748</v>
      </c>
      <c r="M1852" s="1">
        <f t="shared" si="992"/>
        <v>22</v>
      </c>
      <c r="N1852" s="1">
        <f t="shared" si="974"/>
        <v>19</v>
      </c>
      <c r="O1852" s="2">
        <f t="shared" si="975"/>
        <v>1.0009504899999999</v>
      </c>
      <c r="P1852" s="35">
        <f t="shared" si="1000"/>
        <v>1.00190055</v>
      </c>
      <c r="Q1852" s="35">
        <f t="shared" si="993"/>
        <v>1.3196624863807382</v>
      </c>
      <c r="R1852" s="2">
        <f t="shared" si="999"/>
        <v>1.3209168099999999</v>
      </c>
      <c r="S1852" s="2">
        <f t="shared" si="994"/>
        <v>1.2981278000000001</v>
      </c>
      <c r="T1852" s="2">
        <f t="shared" si="976"/>
        <v>237412.56487100001</v>
      </c>
      <c r="U1852" s="2">
        <f t="shared" si="977"/>
        <v>907.44505370940647</v>
      </c>
      <c r="V1852" s="2">
        <f t="shared" si="978"/>
        <v>57715.163390394991</v>
      </c>
      <c r="W1852" s="2">
        <f t="shared" si="979"/>
        <v>241511.04583139441</v>
      </c>
      <c r="X1852" s="36">
        <f t="shared" si="980"/>
        <v>0</v>
      </c>
      <c r="Y1852" s="2">
        <f t="shared" si="981"/>
        <v>0</v>
      </c>
      <c r="Z1852" s="37">
        <f t="shared" si="982"/>
        <v>0</v>
      </c>
      <c r="AA1852" s="2">
        <f t="shared" si="995"/>
        <v>0</v>
      </c>
      <c r="AB1852" s="4">
        <f t="shared" si="996"/>
        <v>7.1215000000000001E-2</v>
      </c>
      <c r="AC1852" s="36">
        <f t="shared" si="983"/>
        <v>19</v>
      </c>
      <c r="AD1852" s="36">
        <v>252</v>
      </c>
      <c r="AE1852" s="35">
        <f t="shared" si="998"/>
        <v>1.0052002879999999</v>
      </c>
      <c r="AF1852" s="2">
        <f t="shared" si="1001"/>
        <v>1234.61371214</v>
      </c>
      <c r="AG1852" s="2">
        <f t="shared" si="984"/>
        <v>1255.9269935</v>
      </c>
      <c r="AH1852" s="3">
        <f t="shared" si="997"/>
        <v>0</v>
      </c>
      <c r="AI1852" s="3"/>
      <c r="AJ1852" s="3"/>
      <c r="AK1852" s="3"/>
      <c r="AL1852" s="8"/>
      <c r="AM1852" s="8"/>
      <c r="AN1852" s="8"/>
      <c r="AO1852" s="8"/>
      <c r="AP1852" s="8"/>
      <c r="AQ1852" s="8"/>
      <c r="AR1852" s="5"/>
      <c r="AS1852" s="1"/>
      <c r="AT1852" s="8"/>
      <c r="AU1852" s="1"/>
      <c r="AV1852" s="1"/>
      <c r="AW1852" s="3"/>
      <c r="AX1852" s="3"/>
      <c r="AY1852" s="4"/>
      <c r="AZ1852" s="4"/>
      <c r="BA1852" s="4"/>
      <c r="BB1852" s="1"/>
      <c r="BC1852" s="1"/>
      <c r="BD1852" s="1"/>
      <c r="BE1852" s="1"/>
      <c r="BF1852" s="1"/>
      <c r="BG1852" s="1"/>
      <c r="BH1852" s="1"/>
      <c r="BI1852" s="1"/>
    </row>
    <row r="1853" spans="1:61" x14ac:dyDescent="0.2">
      <c r="A1853" s="78">
        <f t="shared" si="985"/>
        <v>43744</v>
      </c>
      <c r="B1853" s="2">
        <f t="shared" si="970"/>
        <v>242766.97282489442</v>
      </c>
      <c r="C1853" s="3">
        <f t="shared" si="986"/>
        <v>32773541.331360746</v>
      </c>
      <c r="D1853" s="2">
        <f t="shared" si="987"/>
        <v>182888.43738729</v>
      </c>
      <c r="E1853" s="2">
        <f t="shared" si="988"/>
        <v>3043.8122634299998</v>
      </c>
      <c r="F1853" s="33">
        <f t="shared" si="971"/>
        <v>179844.62512385999</v>
      </c>
      <c r="G1853" s="39">
        <f t="shared" si="989"/>
        <v>5224.18</v>
      </c>
      <c r="H1853" s="38">
        <f>IF(AND(N1853=1,N1852&gt;1),VLOOKUP(A1852,[1]Plan1!$CW$105:$CY$215,3),H1852)</f>
        <v>5229.93</v>
      </c>
      <c r="I1853" s="127">
        <f t="shared" si="972"/>
        <v>43657</v>
      </c>
      <c r="J1853" s="127">
        <f t="shared" si="990"/>
        <v>43688</v>
      </c>
      <c r="K1853" s="34">
        <f t="shared" si="973"/>
        <v>1.1006512026767723E-3</v>
      </c>
      <c r="L1853" s="212">
        <f t="shared" si="991"/>
        <v>43748</v>
      </c>
      <c r="M1853" s="1">
        <f t="shared" si="992"/>
        <v>22</v>
      </c>
      <c r="N1853" s="1">
        <f t="shared" si="974"/>
        <v>19</v>
      </c>
      <c r="O1853" s="2">
        <f t="shared" si="975"/>
        <v>1.0009504899999999</v>
      </c>
      <c r="P1853" s="35">
        <f t="shared" si="1000"/>
        <v>1.00190055</v>
      </c>
      <c r="Q1853" s="35">
        <f t="shared" si="993"/>
        <v>1.3196624863807382</v>
      </c>
      <c r="R1853" s="2">
        <f t="shared" si="999"/>
        <v>1.3209168099999999</v>
      </c>
      <c r="S1853" s="2">
        <f t="shared" si="994"/>
        <v>1.2981278000000001</v>
      </c>
      <c r="T1853" s="2">
        <f t="shared" si="976"/>
        <v>237412.56487100001</v>
      </c>
      <c r="U1853" s="2">
        <f t="shared" si="977"/>
        <v>907.44505370940647</v>
      </c>
      <c r="V1853" s="2">
        <f t="shared" si="978"/>
        <v>57715.163390394991</v>
      </c>
      <c r="W1853" s="2">
        <f t="shared" si="979"/>
        <v>241511.04583139441</v>
      </c>
      <c r="X1853" s="36">
        <f t="shared" si="980"/>
        <v>0</v>
      </c>
      <c r="Y1853" s="2">
        <f t="shared" si="981"/>
        <v>0</v>
      </c>
      <c r="Z1853" s="37">
        <f t="shared" si="982"/>
        <v>0</v>
      </c>
      <c r="AA1853" s="2">
        <f t="shared" si="995"/>
        <v>0</v>
      </c>
      <c r="AB1853" s="4">
        <f t="shared" si="996"/>
        <v>7.1215000000000001E-2</v>
      </c>
      <c r="AC1853" s="36">
        <f t="shared" si="983"/>
        <v>19</v>
      </c>
      <c r="AD1853" s="36">
        <v>252</v>
      </c>
      <c r="AE1853" s="35">
        <f t="shared" si="998"/>
        <v>1.0052002879999999</v>
      </c>
      <c r="AF1853" s="2">
        <f t="shared" si="1001"/>
        <v>1234.61371214</v>
      </c>
      <c r="AG1853" s="2">
        <f t="shared" si="984"/>
        <v>1255.9269935</v>
      </c>
      <c r="AH1853" s="3">
        <f t="shared" si="997"/>
        <v>0</v>
      </c>
      <c r="AI1853" s="3"/>
      <c r="AJ1853" s="3"/>
      <c r="AK1853" s="3"/>
      <c r="AL1853" s="8"/>
      <c r="AM1853" s="8"/>
      <c r="AN1853" s="8"/>
      <c r="AO1853" s="8"/>
      <c r="AP1853" s="8"/>
      <c r="AQ1853" s="8"/>
      <c r="AR1853" s="5"/>
      <c r="AS1853" s="1"/>
      <c r="AT1853" s="8"/>
      <c r="AU1853" s="1"/>
      <c r="AV1853" s="1"/>
      <c r="AW1853" s="3"/>
      <c r="AX1853" s="3"/>
      <c r="AY1853" s="4"/>
      <c r="AZ1853" s="4"/>
      <c r="BA1853" s="4"/>
      <c r="BB1853" s="1"/>
      <c r="BC1853" s="1"/>
      <c r="BD1853" s="1"/>
      <c r="BE1853" s="1"/>
      <c r="BF1853" s="1"/>
      <c r="BG1853" s="1"/>
      <c r="BH1853" s="1"/>
      <c r="BI1853" s="1"/>
    </row>
    <row r="1854" spans="1:61" x14ac:dyDescent="0.2">
      <c r="A1854" s="78">
        <f t="shared" si="985"/>
        <v>43745</v>
      </c>
      <c r="B1854" s="2">
        <f t="shared" si="970"/>
        <v>242766.97282489442</v>
      </c>
      <c r="C1854" s="3">
        <f t="shared" si="986"/>
        <v>32773541.331360746</v>
      </c>
      <c r="D1854" s="2">
        <f t="shared" si="987"/>
        <v>182888.43738729</v>
      </c>
      <c r="E1854" s="2">
        <f t="shared" si="988"/>
        <v>3043.8122634299998</v>
      </c>
      <c r="F1854" s="33">
        <f t="shared" si="971"/>
        <v>179844.62512385999</v>
      </c>
      <c r="G1854" s="39">
        <f t="shared" si="989"/>
        <v>5224.18</v>
      </c>
      <c r="H1854" s="38">
        <f>IF(AND(N1854=1,N1853&gt;1),VLOOKUP(A1853,[1]Plan1!$CW$105:$CY$215,3),H1853)</f>
        <v>5229.93</v>
      </c>
      <c r="I1854" s="127">
        <f t="shared" si="972"/>
        <v>43657</v>
      </c>
      <c r="J1854" s="127">
        <f t="shared" si="990"/>
        <v>43688</v>
      </c>
      <c r="K1854" s="34">
        <f t="shared" si="973"/>
        <v>1.1006512026767723E-3</v>
      </c>
      <c r="L1854" s="212">
        <f t="shared" si="991"/>
        <v>43748</v>
      </c>
      <c r="M1854" s="1">
        <f t="shared" si="992"/>
        <v>22</v>
      </c>
      <c r="N1854" s="1">
        <f t="shared" si="974"/>
        <v>19</v>
      </c>
      <c r="O1854" s="2">
        <f t="shared" si="975"/>
        <v>1.0009504899999999</v>
      </c>
      <c r="P1854" s="35">
        <f t="shared" si="1000"/>
        <v>1.00190055</v>
      </c>
      <c r="Q1854" s="35">
        <f t="shared" si="993"/>
        <v>1.3196624863807382</v>
      </c>
      <c r="R1854" s="2">
        <f t="shared" si="999"/>
        <v>1.3209168099999999</v>
      </c>
      <c r="S1854" s="2">
        <f t="shared" si="994"/>
        <v>1.2981278000000001</v>
      </c>
      <c r="T1854" s="2">
        <f t="shared" si="976"/>
        <v>237412.56487100001</v>
      </c>
      <c r="U1854" s="2">
        <f t="shared" si="977"/>
        <v>907.44505370940647</v>
      </c>
      <c r="V1854" s="2">
        <f t="shared" si="978"/>
        <v>57715.163390394991</v>
      </c>
      <c r="W1854" s="2">
        <f t="shared" si="979"/>
        <v>241511.04583139441</v>
      </c>
      <c r="X1854" s="36">
        <f t="shared" si="980"/>
        <v>0</v>
      </c>
      <c r="Y1854" s="2">
        <f t="shared" si="981"/>
        <v>0</v>
      </c>
      <c r="Z1854" s="37">
        <f t="shared" si="982"/>
        <v>0</v>
      </c>
      <c r="AA1854" s="2">
        <f t="shared" si="995"/>
        <v>0</v>
      </c>
      <c r="AB1854" s="4">
        <f t="shared" si="996"/>
        <v>7.1215000000000001E-2</v>
      </c>
      <c r="AC1854" s="36">
        <f t="shared" si="983"/>
        <v>19</v>
      </c>
      <c r="AD1854" s="36">
        <v>252</v>
      </c>
      <c r="AE1854" s="35">
        <f t="shared" si="998"/>
        <v>1.0052002879999999</v>
      </c>
      <c r="AF1854" s="2">
        <f t="shared" si="1001"/>
        <v>1234.61371214</v>
      </c>
      <c r="AG1854" s="2">
        <f t="shared" si="984"/>
        <v>1255.9269935</v>
      </c>
      <c r="AH1854" s="3">
        <f t="shared" si="997"/>
        <v>0</v>
      </c>
      <c r="AI1854" s="3"/>
      <c r="AJ1854" s="3"/>
      <c r="AK1854" s="3"/>
      <c r="AL1854" s="8"/>
      <c r="AM1854" s="8"/>
      <c r="AN1854" s="8"/>
      <c r="AO1854" s="8"/>
      <c r="AP1854" s="8"/>
      <c r="AQ1854" s="8"/>
      <c r="AR1854" s="5"/>
      <c r="AS1854" s="1"/>
      <c r="AT1854" s="8"/>
      <c r="AU1854" s="1"/>
      <c r="AV1854" s="1"/>
      <c r="AW1854" s="3"/>
      <c r="AX1854" s="3"/>
      <c r="AY1854" s="4"/>
      <c r="AZ1854" s="4"/>
      <c r="BA1854" s="4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 x14ac:dyDescent="0.2">
      <c r="A1855" s="78">
        <f t="shared" si="985"/>
        <v>43746</v>
      </c>
      <c r="B1855" s="2">
        <f t="shared" si="970"/>
        <v>242845.19857731383</v>
      </c>
      <c r="C1855" s="3">
        <f t="shared" si="986"/>
        <v>32784101.807937369</v>
      </c>
      <c r="D1855" s="2">
        <f t="shared" si="987"/>
        <v>182888.43738729</v>
      </c>
      <c r="E1855" s="2">
        <f t="shared" si="988"/>
        <v>3043.8122634299998</v>
      </c>
      <c r="F1855" s="33">
        <f t="shared" si="971"/>
        <v>179844.62512385999</v>
      </c>
      <c r="G1855" s="39">
        <f t="shared" si="989"/>
        <v>5224.18</v>
      </c>
      <c r="H1855" s="38">
        <f>IF(AND(N1855=1,N1854&gt;1),VLOOKUP(A1854,[1]Plan1!$CW$105:$CY$215,3),H1854)</f>
        <v>5229.93</v>
      </c>
      <c r="I1855" s="127">
        <f t="shared" si="972"/>
        <v>43657</v>
      </c>
      <c r="J1855" s="127">
        <f t="shared" si="990"/>
        <v>43688</v>
      </c>
      <c r="K1855" s="34">
        <f t="shared" si="973"/>
        <v>1.1006512026767723E-3</v>
      </c>
      <c r="L1855" s="212">
        <f t="shared" si="991"/>
        <v>43748</v>
      </c>
      <c r="M1855" s="1">
        <f t="shared" si="992"/>
        <v>22</v>
      </c>
      <c r="N1855" s="1">
        <f t="shared" si="974"/>
        <v>20</v>
      </c>
      <c r="O1855" s="2">
        <f t="shared" si="975"/>
        <v>1.0010005399999999</v>
      </c>
      <c r="P1855" s="35">
        <f t="shared" si="1000"/>
        <v>1.00190055</v>
      </c>
      <c r="Q1855" s="35">
        <f t="shared" si="993"/>
        <v>1.3196624863807382</v>
      </c>
      <c r="R1855" s="2">
        <f t="shared" si="999"/>
        <v>1.32098286</v>
      </c>
      <c r="S1855" s="2">
        <f t="shared" si="994"/>
        <v>1.2981278000000001</v>
      </c>
      <c r="T1855" s="2">
        <f t="shared" si="976"/>
        <v>237412.56487100001</v>
      </c>
      <c r="U1855" s="2">
        <f t="shared" si="977"/>
        <v>907.44505370940647</v>
      </c>
      <c r="V1855" s="2">
        <f t="shared" si="978"/>
        <v>57727.04212788443</v>
      </c>
      <c r="W1855" s="2">
        <f t="shared" si="979"/>
        <v>241522.92456888384</v>
      </c>
      <c r="X1855" s="36">
        <f t="shared" si="980"/>
        <v>0</v>
      </c>
      <c r="Y1855" s="2">
        <f t="shared" si="981"/>
        <v>0</v>
      </c>
      <c r="Z1855" s="37">
        <f t="shared" si="982"/>
        <v>0</v>
      </c>
      <c r="AA1855" s="2">
        <f t="shared" si="995"/>
        <v>0</v>
      </c>
      <c r="AB1855" s="4">
        <f t="shared" si="996"/>
        <v>7.1215000000000001E-2</v>
      </c>
      <c r="AC1855" s="36">
        <f t="shared" si="983"/>
        <v>20</v>
      </c>
      <c r="AD1855" s="36">
        <v>252</v>
      </c>
      <c r="AE1855" s="35">
        <f t="shared" si="998"/>
        <v>1.005474735</v>
      </c>
      <c r="AF1855" s="2">
        <f t="shared" si="1001"/>
        <v>1299.77087833</v>
      </c>
      <c r="AG1855" s="2">
        <f t="shared" si="984"/>
        <v>1322.2740084300001</v>
      </c>
      <c r="AH1855" s="3">
        <f t="shared" si="997"/>
        <v>0</v>
      </c>
      <c r="AI1855" s="3"/>
      <c r="AJ1855" s="3"/>
      <c r="AK1855" s="3"/>
      <c r="AL1855" s="98" t="s">
        <v>131</v>
      </c>
      <c r="AM1855" s="98" t="s">
        <v>131</v>
      </c>
      <c r="AN1855" s="8"/>
      <c r="AO1855" s="8"/>
      <c r="AP1855" s="8"/>
      <c r="AQ1855" s="8"/>
      <c r="AR1855" s="5"/>
      <c r="AS1855" s="1"/>
      <c r="AT1855" s="8"/>
      <c r="AU1855" s="1"/>
      <c r="AV1855" s="1"/>
      <c r="AW1855" s="3"/>
      <c r="AX1855" s="3"/>
      <c r="AY1855" s="4"/>
      <c r="AZ1855" s="4"/>
      <c r="BA1855" s="4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 x14ac:dyDescent="0.2">
      <c r="A1856" s="78">
        <f t="shared" si="985"/>
        <v>43747</v>
      </c>
      <c r="B1856" s="2">
        <f t="shared" si="970"/>
        <v>242923.44896502327</v>
      </c>
      <c r="C1856" s="3">
        <f t="shared" si="986"/>
        <v>32794665.610278141</v>
      </c>
      <c r="D1856" s="2">
        <f t="shared" si="987"/>
        <v>182888.43738729</v>
      </c>
      <c r="E1856" s="2">
        <f t="shared" si="988"/>
        <v>3043.8122634299998</v>
      </c>
      <c r="F1856" s="33">
        <f t="shared" si="971"/>
        <v>179844.62512385999</v>
      </c>
      <c r="G1856" s="39">
        <f t="shared" si="989"/>
        <v>5224.18</v>
      </c>
      <c r="H1856" s="38">
        <f>IF(AND(N1856=1,N1855&gt;1),VLOOKUP(A1855,[1]Plan1!$CW$105:$CY$215,3),H1855)</f>
        <v>5229.93</v>
      </c>
      <c r="I1856" s="127">
        <f t="shared" si="972"/>
        <v>43657</v>
      </c>
      <c r="J1856" s="127">
        <f t="shared" si="990"/>
        <v>43688</v>
      </c>
      <c r="K1856" s="34">
        <f t="shared" si="973"/>
        <v>1.1006512026767723E-3</v>
      </c>
      <c r="L1856" s="212">
        <f t="shared" si="991"/>
        <v>43748</v>
      </c>
      <c r="M1856" s="1">
        <f t="shared" si="992"/>
        <v>22</v>
      </c>
      <c r="N1856" s="1">
        <f t="shared" si="974"/>
        <v>21</v>
      </c>
      <c r="O1856" s="2">
        <f t="shared" si="975"/>
        <v>1.00105059</v>
      </c>
      <c r="P1856" s="35">
        <f t="shared" si="1000"/>
        <v>1.00190055</v>
      </c>
      <c r="Q1856" s="35">
        <f t="shared" si="993"/>
        <v>1.3196624863807382</v>
      </c>
      <c r="R1856" s="2">
        <f t="shared" si="999"/>
        <v>1.32104891</v>
      </c>
      <c r="S1856" s="2">
        <f t="shared" si="994"/>
        <v>1.2981278000000001</v>
      </c>
      <c r="T1856" s="2">
        <f t="shared" si="976"/>
        <v>237412.56487100001</v>
      </c>
      <c r="U1856" s="2">
        <f t="shared" si="977"/>
        <v>907.44505370940647</v>
      </c>
      <c r="V1856" s="2">
        <f t="shared" si="978"/>
        <v>57738.920865373868</v>
      </c>
      <c r="W1856" s="2">
        <f t="shared" si="979"/>
        <v>241534.80330637327</v>
      </c>
      <c r="X1856" s="36">
        <f t="shared" si="980"/>
        <v>0</v>
      </c>
      <c r="Y1856" s="2">
        <f t="shared" si="981"/>
        <v>0</v>
      </c>
      <c r="Z1856" s="37">
        <f t="shared" si="982"/>
        <v>0</v>
      </c>
      <c r="AA1856" s="2">
        <f t="shared" si="995"/>
        <v>0</v>
      </c>
      <c r="AB1856" s="4">
        <f t="shared" si="996"/>
        <v>7.1215000000000001E-2</v>
      </c>
      <c r="AC1856" s="36">
        <f t="shared" si="983"/>
        <v>21</v>
      </c>
      <c r="AD1856" s="36">
        <v>252</v>
      </c>
      <c r="AE1856" s="35">
        <f t="shared" si="998"/>
        <v>1.005749257</v>
      </c>
      <c r="AF1856" s="2">
        <f t="shared" si="1001"/>
        <v>1364.9458504700001</v>
      </c>
      <c r="AG1856" s="2">
        <f t="shared" si="984"/>
        <v>1388.6456586500001</v>
      </c>
      <c r="AH1856" s="3">
        <f t="shared" si="997"/>
        <v>0</v>
      </c>
      <c r="AI1856" s="3"/>
      <c r="AJ1856" s="3"/>
      <c r="AK1856" s="3"/>
      <c r="AL1856" s="98" t="s">
        <v>130</v>
      </c>
      <c r="AM1856" s="98" t="s">
        <v>68</v>
      </c>
      <c r="AN1856" s="8"/>
      <c r="AO1856" s="8"/>
      <c r="AP1856" s="8"/>
      <c r="AQ1856" s="8"/>
      <c r="AR1856" s="5"/>
      <c r="AS1856" s="1"/>
      <c r="AT1856" s="8"/>
      <c r="AU1856" s="1"/>
      <c r="AV1856" s="1"/>
      <c r="AW1856" s="3"/>
      <c r="AX1856" s="3"/>
      <c r="AY1856" s="4"/>
      <c r="AZ1856" s="4"/>
      <c r="BA1856" s="4"/>
      <c r="BB1856" s="1"/>
      <c r="BC1856" s="1"/>
      <c r="BD1856" s="1"/>
      <c r="BE1856" s="1"/>
      <c r="BF1856" s="1"/>
      <c r="BG1856" s="1"/>
      <c r="BH1856" s="1"/>
      <c r="BI1856" s="1"/>
    </row>
    <row r="1857" spans="1:206" ht="15.75" x14ac:dyDescent="0.25">
      <c r="A1857" s="86">
        <f t="shared" si="985"/>
        <v>43748</v>
      </c>
      <c r="B1857" s="87">
        <f t="shared" si="970"/>
        <v>243001.72579995898</v>
      </c>
      <c r="C1857" s="97">
        <f t="shared" si="986"/>
        <v>32805232.982994463</v>
      </c>
      <c r="D1857" s="87">
        <f t="shared" si="987"/>
        <v>182888.43738729</v>
      </c>
      <c r="E1857" s="87">
        <f t="shared" si="988"/>
        <v>3043.8122634299998</v>
      </c>
      <c r="F1857" s="88">
        <f t="shared" si="971"/>
        <v>179844.62512385999</v>
      </c>
      <c r="G1857" s="89">
        <f t="shared" si="989"/>
        <v>5224.18</v>
      </c>
      <c r="H1857" s="90">
        <f>IF(AND(N1857=1,N1856&gt;1),VLOOKUP(A1856,[1]Plan1!$CW$105:$CY$215,3),H1856)</f>
        <v>5229.93</v>
      </c>
      <c r="I1857" s="128">
        <f t="shared" si="972"/>
        <v>43657</v>
      </c>
      <c r="J1857" s="128">
        <f t="shared" si="990"/>
        <v>43688</v>
      </c>
      <c r="K1857" s="91">
        <f t="shared" si="973"/>
        <v>1.1006512026767723E-3</v>
      </c>
      <c r="L1857" s="214">
        <f t="shared" si="991"/>
        <v>43748</v>
      </c>
      <c r="M1857" s="92">
        <f t="shared" si="992"/>
        <v>22</v>
      </c>
      <c r="N1857" s="92">
        <f t="shared" si="974"/>
        <v>22</v>
      </c>
      <c r="O1857" s="87">
        <f t="shared" si="975"/>
        <v>1.0011006499999999</v>
      </c>
      <c r="P1857" s="93">
        <f t="shared" si="1000"/>
        <v>1.00190055</v>
      </c>
      <c r="Q1857" s="93">
        <f t="shared" si="993"/>
        <v>1.3196624863807382</v>
      </c>
      <c r="R1857" s="87">
        <f t="shared" si="999"/>
        <v>1.32111497</v>
      </c>
      <c r="S1857" s="87">
        <f t="shared" si="994"/>
        <v>1.2981278000000001</v>
      </c>
      <c r="T1857" s="87">
        <f t="shared" si="976"/>
        <v>237412.56487100001</v>
      </c>
      <c r="U1857" s="87">
        <f t="shared" si="977"/>
        <v>907.44505370940647</v>
      </c>
      <c r="V1857" s="87">
        <f t="shared" si="978"/>
        <v>57750.801401309545</v>
      </c>
      <c r="W1857" s="87">
        <f t="shared" si="979"/>
        <v>241546.68384230896</v>
      </c>
      <c r="X1857" s="94">
        <f t="shared" si="980"/>
        <v>61</v>
      </c>
      <c r="Y1857" s="87">
        <f t="shared" si="981"/>
        <v>3043.8122634299998</v>
      </c>
      <c r="Z1857" s="95">
        <f t="shared" si="982"/>
        <v>1.6643000000000002E-2</v>
      </c>
      <c r="AA1857" s="87">
        <f t="shared" si="995"/>
        <v>3951.2573171399999</v>
      </c>
      <c r="AB1857" s="96">
        <f t="shared" si="996"/>
        <v>7.1215000000000001E-2</v>
      </c>
      <c r="AC1857" s="94">
        <f t="shared" si="983"/>
        <v>22</v>
      </c>
      <c r="AD1857" s="94">
        <v>252</v>
      </c>
      <c r="AE1857" s="93">
        <f t="shared" si="998"/>
        <v>1.0060238539999999</v>
      </c>
      <c r="AF1857" s="87">
        <f t="shared" si="1001"/>
        <v>1430.1386285399999</v>
      </c>
      <c r="AG1857" s="87">
        <f t="shared" si="984"/>
        <v>1455.0419576500001</v>
      </c>
      <c r="AH1857" s="97">
        <f t="shared" si="997"/>
        <v>5381.3959456800003</v>
      </c>
      <c r="AI1857" s="97"/>
      <c r="AJ1857" s="97"/>
      <c r="AK1857" s="97"/>
      <c r="AL1857" s="101">
        <v>3951.2573171399899</v>
      </c>
      <c r="AM1857" s="101">
        <v>1430.1386285399999</v>
      </c>
      <c r="AN1857" s="13"/>
      <c r="AO1857" s="13"/>
      <c r="AP1857" s="13"/>
      <c r="AQ1857" s="13"/>
      <c r="AR1857" s="5"/>
      <c r="AS1857" s="17"/>
      <c r="AT1857" s="13"/>
      <c r="AU1857" s="17"/>
      <c r="AV1857" s="17"/>
      <c r="AW1857" s="25"/>
      <c r="AX1857" s="25"/>
      <c r="AY1857" s="18"/>
      <c r="AZ1857" s="18"/>
      <c r="BA1857" s="18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  <c r="CK1857" s="17"/>
      <c r="CL1857" s="17"/>
      <c r="CM1857" s="17"/>
      <c r="CN1857" s="17"/>
      <c r="CO1857" s="17"/>
      <c r="CP1857" s="17"/>
      <c r="CQ1857" s="17"/>
      <c r="CR1857" s="17"/>
      <c r="CS1857" s="17"/>
      <c r="CT1857" s="17"/>
      <c r="CU1857" s="17"/>
      <c r="CV1857" s="17"/>
      <c r="CW1857" s="17"/>
      <c r="CX1857" s="17"/>
      <c r="CY1857" s="17"/>
      <c r="CZ1857" s="17"/>
      <c r="DA1857" s="17"/>
      <c r="DB1857" s="17"/>
      <c r="DC1857" s="17"/>
      <c r="DD1857" s="17"/>
      <c r="DE1857" s="17"/>
      <c r="DF1857" s="17"/>
      <c r="DG1857" s="17"/>
      <c r="DH1857" s="17"/>
      <c r="DI1857" s="17"/>
      <c r="DJ1857" s="17"/>
      <c r="DK1857" s="17"/>
      <c r="DL1857" s="17"/>
      <c r="DM1857" s="17"/>
      <c r="DN1857" s="17"/>
      <c r="DO1857" s="17"/>
      <c r="DP1857" s="17"/>
      <c r="DQ1857" s="17"/>
      <c r="DR1857" s="17"/>
      <c r="DS1857" s="17"/>
      <c r="DT1857" s="17"/>
      <c r="DU1857" s="17"/>
      <c r="DV1857" s="17"/>
      <c r="DW1857" s="17"/>
      <c r="DX1857" s="17"/>
      <c r="DY1857" s="17"/>
      <c r="DZ1857" s="17"/>
      <c r="EA1857" s="17"/>
      <c r="EB1857" s="17"/>
      <c r="EC1857" s="17"/>
      <c r="ED1857" s="17"/>
      <c r="EE1857" s="17"/>
      <c r="EF1857" s="17"/>
      <c r="EG1857" s="17"/>
      <c r="EH1857" s="17"/>
      <c r="EI1857" s="17"/>
      <c r="EJ1857" s="17"/>
      <c r="EK1857" s="17"/>
      <c r="EL1857" s="17"/>
      <c r="EM1857" s="17"/>
      <c r="EN1857" s="17"/>
      <c r="EO1857" s="17"/>
      <c r="EP1857" s="17"/>
      <c r="EQ1857" s="17"/>
      <c r="ER1857" s="17"/>
      <c r="ES1857" s="17"/>
      <c r="ET1857" s="17"/>
      <c r="EU1857" s="17"/>
      <c r="EV1857" s="17"/>
      <c r="EW1857" s="17"/>
      <c r="EX1857" s="17"/>
      <c r="EY1857" s="17"/>
      <c r="EZ1857" s="17"/>
      <c r="FA1857" s="17"/>
      <c r="FB1857" s="17"/>
      <c r="FC1857" s="17"/>
      <c r="FD1857" s="17"/>
      <c r="FE1857" s="17"/>
      <c r="FF1857" s="17"/>
      <c r="FG1857" s="17"/>
      <c r="FH1857" s="17"/>
      <c r="FI1857" s="17"/>
      <c r="FJ1857" s="17"/>
      <c r="FK1857" s="17"/>
      <c r="FL1857" s="17"/>
      <c r="FM1857" s="17"/>
      <c r="FN1857" s="17"/>
      <c r="FO1857" s="17"/>
      <c r="FP1857" s="17"/>
      <c r="FQ1857" s="17"/>
      <c r="FR1857" s="17"/>
      <c r="FS1857" s="17"/>
      <c r="FT1857" s="17"/>
      <c r="FU1857" s="17"/>
      <c r="FV1857" s="17"/>
      <c r="FW1857" s="17"/>
      <c r="FX1857" s="17"/>
      <c r="FY1857" s="17"/>
      <c r="FZ1857" s="17"/>
      <c r="GA1857" s="17"/>
      <c r="GB1857" s="17"/>
      <c r="GC1857" s="17"/>
      <c r="GD1857" s="17"/>
      <c r="GE1857" s="17"/>
      <c r="GF1857" s="17"/>
      <c r="GG1857" s="17"/>
      <c r="GH1857" s="17"/>
      <c r="GI1857" s="17"/>
      <c r="GJ1857" s="17"/>
    </row>
    <row r="1858" spans="1:206" x14ac:dyDescent="0.2">
      <c r="A1858" s="78">
        <f t="shared" si="985"/>
        <v>43749</v>
      </c>
      <c r="B1858" s="2">
        <f t="shared" si="970"/>
        <v>237655.97724328033</v>
      </c>
      <c r="C1858" s="3">
        <f t="shared" si="986"/>
        <v>32083556.927842844</v>
      </c>
      <c r="D1858" s="2">
        <f t="shared" si="987"/>
        <v>179844.62512385999</v>
      </c>
      <c r="E1858" s="2">
        <f t="shared" si="988"/>
        <v>0</v>
      </c>
      <c r="F1858" s="33">
        <f t="shared" si="971"/>
        <v>179844.62512385999</v>
      </c>
      <c r="G1858" s="39">
        <f t="shared" si="989"/>
        <v>5229.93</v>
      </c>
      <c r="H1858" s="38">
        <f>IF(AND(N1858=1,N1857&gt;1),VLOOKUP(A1857,[1]Plan1!$CW$105:$CY$215,3),H1857)</f>
        <v>5227.84</v>
      </c>
      <c r="I1858" s="127">
        <f t="shared" si="972"/>
        <v>43688</v>
      </c>
      <c r="J1858" s="127">
        <f t="shared" si="990"/>
        <v>43719</v>
      </c>
      <c r="K1858" s="34">
        <f t="shared" si="973"/>
        <v>-3.996229395040185E-4</v>
      </c>
      <c r="L1858" s="212">
        <f t="shared" si="991"/>
        <v>43780</v>
      </c>
      <c r="M1858" s="1">
        <f t="shared" si="992"/>
        <v>22</v>
      </c>
      <c r="N1858" s="1">
        <f t="shared" si="974"/>
        <v>1</v>
      </c>
      <c r="O1858" s="2">
        <f t="shared" si="975"/>
        <v>0.99998182999999996</v>
      </c>
      <c r="P1858" s="35">
        <f t="shared" si="1000"/>
        <v>1.0011006499999999</v>
      </c>
      <c r="Q1858" s="35">
        <f t="shared" si="993"/>
        <v>1.3211149728963731</v>
      </c>
      <c r="R1858" s="2">
        <f t="shared" si="999"/>
        <v>1.32109096</v>
      </c>
      <c r="S1858" s="2">
        <f t="shared" si="994"/>
        <v>1.2981278000000001</v>
      </c>
      <c r="T1858" s="2">
        <f t="shared" si="976"/>
        <v>233461.30755386001</v>
      </c>
      <c r="U1858" s="2">
        <f t="shared" si="977"/>
        <v>0</v>
      </c>
      <c r="V1858" s="2">
        <f t="shared" si="978"/>
        <v>57746.483331860334</v>
      </c>
      <c r="W1858" s="2">
        <f t="shared" si="979"/>
        <v>237591.10845572033</v>
      </c>
      <c r="X1858" s="36">
        <f t="shared" si="980"/>
        <v>0</v>
      </c>
      <c r="Y1858" s="2">
        <f t="shared" si="981"/>
        <v>0</v>
      </c>
      <c r="Z1858" s="37">
        <f t="shared" si="982"/>
        <v>0</v>
      </c>
      <c r="AA1858" s="2">
        <f t="shared" si="995"/>
        <v>0</v>
      </c>
      <c r="AB1858" s="4">
        <f t="shared" si="996"/>
        <v>7.1215000000000001E-2</v>
      </c>
      <c r="AC1858" s="36">
        <f t="shared" si="983"/>
        <v>1</v>
      </c>
      <c r="AD1858" s="36">
        <v>252</v>
      </c>
      <c r="AE1858" s="35">
        <f t="shared" si="998"/>
        <v>1.000273027</v>
      </c>
      <c r="AF1858" s="2">
        <f t="shared" si="1001"/>
        <v>63.741240410000003</v>
      </c>
      <c r="AG1858" s="2">
        <f t="shared" si="984"/>
        <v>64.868787560000001</v>
      </c>
      <c r="AH1858" s="3">
        <f t="shared" si="997"/>
        <v>0</v>
      </c>
      <c r="AI1858" s="3"/>
      <c r="AJ1858" s="3"/>
      <c r="AK1858" s="3"/>
      <c r="AL1858" s="8"/>
      <c r="AM1858" s="8"/>
      <c r="AN1858" s="8"/>
      <c r="AO1858" s="8"/>
      <c r="AP1858" s="8"/>
      <c r="AQ1858" s="8"/>
      <c r="AR1858" s="5"/>
      <c r="AS1858" s="1"/>
      <c r="AT1858" s="8"/>
      <c r="AU1858" s="1"/>
      <c r="AV1858" s="1"/>
      <c r="AW1858" s="3"/>
      <c r="AX1858" s="3"/>
      <c r="AY1858" s="4"/>
      <c r="AZ1858" s="4"/>
      <c r="BA1858" s="4"/>
      <c r="BB1858" s="1"/>
      <c r="BC1858" s="1"/>
      <c r="BD1858" s="1"/>
      <c r="BE1858" s="1"/>
      <c r="BF1858" s="1"/>
      <c r="BG1858" s="1"/>
      <c r="BH1858" s="1"/>
      <c r="BI1858" s="1"/>
    </row>
    <row r="1859" spans="1:206" x14ac:dyDescent="0.2">
      <c r="A1859" s="78">
        <f t="shared" si="985"/>
        <v>43750</v>
      </c>
      <c r="B1859" s="2">
        <f t="shared" si="970"/>
        <v>237716.54522193735</v>
      </c>
      <c r="C1859" s="3">
        <f t="shared" si="986"/>
        <v>32091733.604961544</v>
      </c>
      <c r="D1859" s="2">
        <f t="shared" si="987"/>
        <v>179844.62512385999</v>
      </c>
      <c r="E1859" s="2">
        <f t="shared" si="988"/>
        <v>0</v>
      </c>
      <c r="F1859" s="33">
        <f t="shared" si="971"/>
        <v>179844.62512385999</v>
      </c>
      <c r="G1859" s="39">
        <f t="shared" si="989"/>
        <v>5229.93</v>
      </c>
      <c r="H1859" s="38">
        <f>IF(AND(N1859=1,N1858&gt;1),VLOOKUP(A1858,[1]Plan1!$CW$105:$CY$215,3),H1858)</f>
        <v>5227.84</v>
      </c>
      <c r="I1859" s="127">
        <f t="shared" si="972"/>
        <v>43688</v>
      </c>
      <c r="J1859" s="127">
        <f t="shared" si="990"/>
        <v>43719</v>
      </c>
      <c r="K1859" s="34">
        <f t="shared" si="973"/>
        <v>-3.996229395040185E-4</v>
      </c>
      <c r="L1859" s="212">
        <f t="shared" si="991"/>
        <v>43780</v>
      </c>
      <c r="M1859" s="1">
        <f t="shared" si="992"/>
        <v>22</v>
      </c>
      <c r="N1859" s="1">
        <f t="shared" si="974"/>
        <v>2</v>
      </c>
      <c r="O1859" s="2">
        <f t="shared" si="975"/>
        <v>0.99996366000000003</v>
      </c>
      <c r="P1859" s="35">
        <f t="shared" si="1000"/>
        <v>1.0011006499999999</v>
      </c>
      <c r="Q1859" s="35">
        <f t="shared" si="993"/>
        <v>1.3211149728963731</v>
      </c>
      <c r="R1859" s="2">
        <f t="shared" si="999"/>
        <v>1.32106696</v>
      </c>
      <c r="S1859" s="2">
        <f t="shared" si="994"/>
        <v>1.2981278000000001</v>
      </c>
      <c r="T1859" s="2">
        <f t="shared" si="976"/>
        <v>233461.30755386001</v>
      </c>
      <c r="U1859" s="2">
        <f t="shared" si="977"/>
        <v>0</v>
      </c>
      <c r="V1859" s="2">
        <f t="shared" si="978"/>
        <v>57742.167060857355</v>
      </c>
      <c r="W1859" s="2">
        <f t="shared" si="979"/>
        <v>237586.79218471734</v>
      </c>
      <c r="X1859" s="36">
        <f t="shared" si="980"/>
        <v>0</v>
      </c>
      <c r="Y1859" s="2">
        <f t="shared" si="981"/>
        <v>0</v>
      </c>
      <c r="Z1859" s="37">
        <f t="shared" si="982"/>
        <v>0</v>
      </c>
      <c r="AA1859" s="2">
        <f t="shared" si="995"/>
        <v>0</v>
      </c>
      <c r="AB1859" s="4">
        <f t="shared" si="996"/>
        <v>7.1215000000000001E-2</v>
      </c>
      <c r="AC1859" s="36">
        <f t="shared" si="983"/>
        <v>2</v>
      </c>
      <c r="AD1859" s="36">
        <v>252</v>
      </c>
      <c r="AE1859" s="35">
        <f t="shared" si="998"/>
        <v>1.000546129</v>
      </c>
      <c r="AF1859" s="2">
        <f t="shared" si="1001"/>
        <v>127.49999043</v>
      </c>
      <c r="AG1859" s="2">
        <f t="shared" si="984"/>
        <v>129.75303722000001</v>
      </c>
      <c r="AH1859" s="3">
        <f t="shared" si="997"/>
        <v>0</v>
      </c>
      <c r="AI1859" s="3"/>
      <c r="AJ1859" s="3"/>
      <c r="AK1859" s="3"/>
      <c r="AL1859" s="8"/>
      <c r="AM1859" s="8"/>
      <c r="AN1859" s="8"/>
      <c r="AO1859" s="8"/>
      <c r="AP1859" s="8"/>
      <c r="AQ1859" s="8"/>
      <c r="AR1859" s="5"/>
      <c r="AS1859" s="1"/>
      <c r="AT1859" s="8"/>
      <c r="AU1859" s="1"/>
      <c r="AV1859" s="1"/>
      <c r="AW1859" s="3"/>
      <c r="AX1859" s="3"/>
      <c r="AY1859" s="4"/>
      <c r="AZ1859" s="4"/>
      <c r="BA1859" s="4"/>
      <c r="BB1859" s="1"/>
      <c r="BC1859" s="1"/>
      <c r="BD1859" s="1"/>
      <c r="BE1859" s="1"/>
      <c r="BF1859" s="1"/>
      <c r="BG1859" s="1"/>
      <c r="BH1859" s="1"/>
      <c r="BI1859" s="1"/>
    </row>
    <row r="1860" spans="1:206" x14ac:dyDescent="0.2">
      <c r="A1860" s="78">
        <f t="shared" si="985"/>
        <v>43751</v>
      </c>
      <c r="B1860" s="2">
        <f t="shared" si="970"/>
        <v>237716.54522193735</v>
      </c>
      <c r="C1860" s="3">
        <f t="shared" si="986"/>
        <v>32091733.604961544</v>
      </c>
      <c r="D1860" s="2">
        <f t="shared" si="987"/>
        <v>179844.62512385999</v>
      </c>
      <c r="E1860" s="2">
        <f t="shared" si="988"/>
        <v>0</v>
      </c>
      <c r="F1860" s="33">
        <f t="shared" si="971"/>
        <v>179844.62512385999</v>
      </c>
      <c r="G1860" s="39">
        <f t="shared" si="989"/>
        <v>5229.93</v>
      </c>
      <c r="H1860" s="38">
        <f>IF(AND(N1860=1,N1859&gt;1),VLOOKUP(A1859,[1]Plan1!$CW$105:$CY$215,3),H1859)</f>
        <v>5227.84</v>
      </c>
      <c r="I1860" s="127">
        <f t="shared" si="972"/>
        <v>43688</v>
      </c>
      <c r="J1860" s="127">
        <f t="shared" si="990"/>
        <v>43719</v>
      </c>
      <c r="K1860" s="34">
        <f t="shared" si="973"/>
        <v>-3.996229395040185E-4</v>
      </c>
      <c r="L1860" s="212">
        <f t="shared" si="991"/>
        <v>43780</v>
      </c>
      <c r="M1860" s="1">
        <f t="shared" si="992"/>
        <v>22</v>
      </c>
      <c r="N1860" s="1">
        <f t="shared" si="974"/>
        <v>2</v>
      </c>
      <c r="O1860" s="2">
        <f t="shared" si="975"/>
        <v>0.99996366000000003</v>
      </c>
      <c r="P1860" s="35">
        <f t="shared" si="1000"/>
        <v>1.0011006499999999</v>
      </c>
      <c r="Q1860" s="35">
        <f t="shared" si="993"/>
        <v>1.3211149728963731</v>
      </c>
      <c r="R1860" s="2">
        <f t="shared" si="999"/>
        <v>1.32106696</v>
      </c>
      <c r="S1860" s="2">
        <f t="shared" si="994"/>
        <v>1.2981278000000001</v>
      </c>
      <c r="T1860" s="2">
        <f t="shared" si="976"/>
        <v>233461.30755386001</v>
      </c>
      <c r="U1860" s="2">
        <f t="shared" si="977"/>
        <v>0</v>
      </c>
      <c r="V1860" s="2">
        <f t="shared" si="978"/>
        <v>57742.167060857355</v>
      </c>
      <c r="W1860" s="2">
        <f t="shared" si="979"/>
        <v>237586.79218471734</v>
      </c>
      <c r="X1860" s="36">
        <f t="shared" si="980"/>
        <v>0</v>
      </c>
      <c r="Y1860" s="2">
        <f t="shared" si="981"/>
        <v>0</v>
      </c>
      <c r="Z1860" s="37">
        <f t="shared" si="982"/>
        <v>0</v>
      </c>
      <c r="AA1860" s="2">
        <f t="shared" si="995"/>
        <v>0</v>
      </c>
      <c r="AB1860" s="4">
        <f t="shared" si="996"/>
        <v>7.1215000000000001E-2</v>
      </c>
      <c r="AC1860" s="36">
        <f t="shared" si="983"/>
        <v>2</v>
      </c>
      <c r="AD1860" s="36">
        <v>252</v>
      </c>
      <c r="AE1860" s="35">
        <f t="shared" si="998"/>
        <v>1.000546129</v>
      </c>
      <c r="AF1860" s="2">
        <f t="shared" si="1001"/>
        <v>127.49999043</v>
      </c>
      <c r="AG1860" s="2">
        <f t="shared" si="984"/>
        <v>129.75303722000001</v>
      </c>
      <c r="AH1860" s="3">
        <f t="shared" si="997"/>
        <v>0</v>
      </c>
      <c r="AI1860" s="3"/>
      <c r="AJ1860" s="3"/>
      <c r="AK1860" s="3"/>
      <c r="AL1860" s="8"/>
      <c r="AM1860" s="8"/>
      <c r="AN1860" s="15"/>
      <c r="AO1860" s="15"/>
      <c r="AP1860" s="15"/>
      <c r="AQ1860" s="15"/>
      <c r="AR1860" s="5"/>
      <c r="AS1860" s="16"/>
      <c r="AT1860" s="15"/>
      <c r="AU1860" s="16"/>
      <c r="AV1860" s="16"/>
      <c r="AW1860" s="26"/>
      <c r="AX1860" s="26"/>
      <c r="AY1860" s="28"/>
      <c r="AZ1860" s="28"/>
      <c r="BA1860" s="28"/>
      <c r="BB1860" s="16"/>
      <c r="BC1860" s="16"/>
      <c r="BD1860" s="16"/>
      <c r="BE1860" s="16"/>
      <c r="BF1860" s="16"/>
      <c r="BG1860" s="16"/>
      <c r="BH1860" s="16"/>
      <c r="BI1860" s="16"/>
      <c r="BJ1860" s="16"/>
      <c r="BK1860" s="16"/>
      <c r="BL1860" s="16"/>
      <c r="BM1860" s="16"/>
      <c r="BN1860" s="16"/>
      <c r="BO1860" s="16"/>
      <c r="BP1860" s="16"/>
      <c r="BQ1860" s="16"/>
      <c r="BR1860" s="16"/>
      <c r="BS1860" s="16"/>
      <c r="BT1860" s="16"/>
      <c r="BU1860" s="16"/>
      <c r="BV1860" s="16"/>
      <c r="BW1860" s="16"/>
      <c r="BX1860" s="16"/>
      <c r="BY1860" s="16"/>
      <c r="BZ1860" s="16"/>
      <c r="CA1860" s="16"/>
      <c r="CB1860" s="16"/>
      <c r="CC1860" s="16"/>
      <c r="CD1860" s="16"/>
      <c r="CE1860" s="16"/>
      <c r="CF1860" s="16"/>
      <c r="CG1860" s="16"/>
      <c r="CH1860" s="16"/>
      <c r="CI1860" s="16"/>
      <c r="CJ1860" s="16"/>
      <c r="CK1860" s="16"/>
      <c r="CL1860" s="16"/>
      <c r="CM1860" s="16"/>
      <c r="CN1860" s="16"/>
      <c r="CO1860" s="16"/>
      <c r="CP1860" s="16"/>
      <c r="CQ1860" s="16"/>
      <c r="CR1860" s="16"/>
      <c r="CS1860" s="16"/>
      <c r="CT1860" s="16"/>
      <c r="CU1860" s="16"/>
      <c r="CV1860" s="16"/>
      <c r="CW1860" s="16"/>
      <c r="CX1860" s="16"/>
      <c r="CY1860" s="16"/>
      <c r="CZ1860" s="16"/>
      <c r="DA1860" s="16"/>
      <c r="DB1860" s="16"/>
      <c r="DC1860" s="16"/>
      <c r="DD1860" s="16"/>
      <c r="DE1860" s="16"/>
      <c r="DF1860" s="16"/>
      <c r="DG1860" s="16"/>
      <c r="DH1860" s="16"/>
      <c r="DI1860" s="16"/>
      <c r="DJ1860" s="16"/>
      <c r="DK1860" s="16"/>
      <c r="DL1860" s="16"/>
      <c r="DM1860" s="16"/>
      <c r="DN1860" s="16"/>
      <c r="DO1860" s="16"/>
      <c r="DP1860" s="16"/>
      <c r="DQ1860" s="16"/>
      <c r="DR1860" s="16"/>
      <c r="DS1860" s="16"/>
      <c r="DT1860" s="16"/>
      <c r="DU1860" s="16"/>
      <c r="DV1860" s="16"/>
      <c r="DW1860" s="16"/>
      <c r="DX1860" s="16"/>
      <c r="DY1860" s="16"/>
      <c r="DZ1860" s="16"/>
      <c r="EA1860" s="16"/>
      <c r="EB1860" s="16"/>
      <c r="EC1860" s="16"/>
      <c r="ED1860" s="16"/>
      <c r="EE1860" s="16"/>
      <c r="EF1860" s="16"/>
      <c r="EG1860" s="16"/>
      <c r="EH1860" s="16"/>
      <c r="EI1860" s="16"/>
      <c r="EJ1860" s="16"/>
      <c r="EK1860" s="16"/>
      <c r="EL1860" s="16"/>
      <c r="EM1860" s="16"/>
      <c r="EN1860" s="16"/>
      <c r="EO1860" s="16"/>
      <c r="EP1860" s="16"/>
      <c r="EQ1860" s="16"/>
      <c r="ER1860" s="16"/>
      <c r="ES1860" s="16"/>
      <c r="ET1860" s="16"/>
      <c r="EU1860" s="16"/>
      <c r="EV1860" s="16"/>
      <c r="EW1860" s="16"/>
      <c r="EX1860" s="16"/>
      <c r="EY1860" s="16"/>
      <c r="EZ1860" s="16"/>
      <c r="FA1860" s="16"/>
      <c r="FB1860" s="16"/>
      <c r="FC1860" s="16"/>
      <c r="FD1860" s="16"/>
      <c r="FE1860" s="16"/>
      <c r="FF1860" s="16"/>
      <c r="FG1860" s="16"/>
      <c r="FH1860" s="16"/>
      <c r="FI1860" s="16"/>
      <c r="FJ1860" s="16"/>
      <c r="FK1860" s="16"/>
      <c r="FL1860" s="16"/>
      <c r="FM1860" s="16"/>
      <c r="FN1860" s="16"/>
      <c r="FO1860" s="16"/>
      <c r="FP1860" s="16"/>
      <c r="FQ1860" s="16"/>
      <c r="FR1860" s="16"/>
      <c r="FS1860" s="16"/>
      <c r="FT1860" s="16"/>
      <c r="FU1860" s="16"/>
      <c r="FV1860" s="16"/>
      <c r="FW1860" s="16"/>
      <c r="FX1860" s="16"/>
      <c r="FY1860" s="16"/>
      <c r="FZ1860" s="16"/>
      <c r="GA1860" s="16"/>
      <c r="GB1860" s="16"/>
      <c r="GC1860" s="16"/>
      <c r="GD1860" s="16"/>
      <c r="GE1860" s="16"/>
      <c r="GF1860" s="16"/>
      <c r="GG1860" s="16"/>
      <c r="GH1860" s="16"/>
      <c r="GI1860" s="16"/>
      <c r="GJ1860" s="16"/>
      <c r="GK1860" s="16"/>
      <c r="GL1860" s="16"/>
      <c r="GM1860" s="16"/>
      <c r="GN1860" s="16"/>
      <c r="GO1860" s="16"/>
      <c r="GP1860" s="16"/>
      <c r="GQ1860" s="16"/>
      <c r="GR1860" s="16"/>
      <c r="GS1860" s="16"/>
      <c r="GT1860" s="16"/>
      <c r="GU1860" s="16"/>
      <c r="GV1860" s="16"/>
      <c r="GW1860" s="16"/>
      <c r="GX1860" s="16"/>
    </row>
    <row r="1861" spans="1:206" x14ac:dyDescent="0.2">
      <c r="A1861" s="78">
        <f t="shared" si="985"/>
        <v>43752</v>
      </c>
      <c r="B1861" s="2">
        <f t="shared" si="970"/>
        <v>237716.54522193735</v>
      </c>
      <c r="C1861" s="3">
        <f t="shared" si="986"/>
        <v>32091733.604961544</v>
      </c>
      <c r="D1861" s="2">
        <f t="shared" si="987"/>
        <v>179844.62512385999</v>
      </c>
      <c r="E1861" s="2">
        <f t="shared" si="988"/>
        <v>0</v>
      </c>
      <c r="F1861" s="33">
        <f t="shared" si="971"/>
        <v>179844.62512385999</v>
      </c>
      <c r="G1861" s="39">
        <f t="shared" si="989"/>
        <v>5229.93</v>
      </c>
      <c r="H1861" s="38">
        <f>IF(AND(N1861=1,N1860&gt;1),VLOOKUP(A1860,[1]Plan1!$CW$105:$CY$215,3),H1860)</f>
        <v>5227.84</v>
      </c>
      <c r="I1861" s="127">
        <f t="shared" si="972"/>
        <v>43688</v>
      </c>
      <c r="J1861" s="127">
        <f t="shared" si="990"/>
        <v>43719</v>
      </c>
      <c r="K1861" s="34">
        <f t="shared" si="973"/>
        <v>-3.996229395040185E-4</v>
      </c>
      <c r="L1861" s="212">
        <f t="shared" si="991"/>
        <v>43780</v>
      </c>
      <c r="M1861" s="1">
        <f t="shared" si="992"/>
        <v>22</v>
      </c>
      <c r="N1861" s="1">
        <f t="shared" si="974"/>
        <v>2</v>
      </c>
      <c r="O1861" s="2">
        <f t="shared" si="975"/>
        <v>0.99996366000000003</v>
      </c>
      <c r="P1861" s="35">
        <f t="shared" si="1000"/>
        <v>1.0011006499999999</v>
      </c>
      <c r="Q1861" s="35">
        <f t="shared" si="993"/>
        <v>1.3211149728963731</v>
      </c>
      <c r="R1861" s="2">
        <f t="shared" si="999"/>
        <v>1.32106696</v>
      </c>
      <c r="S1861" s="2">
        <f t="shared" si="994"/>
        <v>1.2981278000000001</v>
      </c>
      <c r="T1861" s="2">
        <f t="shared" si="976"/>
        <v>233461.30755386001</v>
      </c>
      <c r="U1861" s="2">
        <f t="shared" si="977"/>
        <v>0</v>
      </c>
      <c r="V1861" s="2">
        <f t="shared" si="978"/>
        <v>57742.167060857355</v>
      </c>
      <c r="W1861" s="2">
        <f t="shared" si="979"/>
        <v>237586.79218471734</v>
      </c>
      <c r="X1861" s="36">
        <f t="shared" si="980"/>
        <v>0</v>
      </c>
      <c r="Y1861" s="2">
        <f t="shared" si="981"/>
        <v>0</v>
      </c>
      <c r="Z1861" s="37">
        <f t="shared" si="982"/>
        <v>0</v>
      </c>
      <c r="AA1861" s="2">
        <f t="shared" si="995"/>
        <v>0</v>
      </c>
      <c r="AB1861" s="4">
        <f t="shared" si="996"/>
        <v>7.1215000000000001E-2</v>
      </c>
      <c r="AC1861" s="36">
        <f t="shared" si="983"/>
        <v>2</v>
      </c>
      <c r="AD1861" s="36">
        <v>252</v>
      </c>
      <c r="AE1861" s="35">
        <f t="shared" si="998"/>
        <v>1.000546129</v>
      </c>
      <c r="AF1861" s="2">
        <f t="shared" si="1001"/>
        <v>127.49999043</v>
      </c>
      <c r="AG1861" s="2">
        <f t="shared" si="984"/>
        <v>129.75303722000001</v>
      </c>
      <c r="AH1861" s="3">
        <f t="shared" si="997"/>
        <v>0</v>
      </c>
      <c r="AI1861" s="3"/>
      <c r="AJ1861" s="3"/>
      <c r="AK1861" s="3"/>
      <c r="AL1861" s="8"/>
      <c r="AM1861" s="8"/>
      <c r="AN1861" s="8"/>
      <c r="AO1861" s="8"/>
      <c r="AP1861" s="8"/>
      <c r="AQ1861" s="8"/>
      <c r="AR1861" s="5"/>
      <c r="AS1861" s="1"/>
      <c r="AT1861" s="8"/>
      <c r="AU1861" s="1"/>
      <c r="AV1861" s="1"/>
      <c r="AW1861" s="3"/>
      <c r="AX1861" s="3"/>
      <c r="AY1861" s="4"/>
      <c r="AZ1861" s="4"/>
      <c r="BA1861" s="4"/>
      <c r="BB1861" s="1"/>
      <c r="BC1861" s="1"/>
      <c r="BD1861" s="1"/>
      <c r="BE1861" s="1"/>
      <c r="BF1861" s="1"/>
      <c r="BG1861" s="1"/>
      <c r="BH1861" s="1"/>
      <c r="BI1861" s="1"/>
    </row>
    <row r="1862" spans="1:206" x14ac:dyDescent="0.2">
      <c r="A1862" s="78">
        <f t="shared" si="985"/>
        <v>43753</v>
      </c>
      <c r="B1862" s="2">
        <f t="shared" si="970"/>
        <v>237777.12686179811</v>
      </c>
      <c r="C1862" s="3">
        <f t="shared" si="986"/>
        <v>32099912.126342744</v>
      </c>
      <c r="D1862" s="2">
        <f t="shared" si="987"/>
        <v>179844.62512385999</v>
      </c>
      <c r="E1862" s="2">
        <f t="shared" si="988"/>
        <v>0</v>
      </c>
      <c r="F1862" s="33">
        <f t="shared" si="971"/>
        <v>179844.62512385999</v>
      </c>
      <c r="G1862" s="39">
        <f t="shared" si="989"/>
        <v>5229.93</v>
      </c>
      <c r="H1862" s="38">
        <f>IF(AND(N1862=1,N1861&gt;1),VLOOKUP(A1861,[1]Plan1!$CW$105:$CY$215,3),H1861)</f>
        <v>5227.84</v>
      </c>
      <c r="I1862" s="127">
        <f t="shared" si="972"/>
        <v>43688</v>
      </c>
      <c r="J1862" s="127">
        <f t="shared" si="990"/>
        <v>43719</v>
      </c>
      <c r="K1862" s="34">
        <f t="shared" si="973"/>
        <v>-3.996229395040185E-4</v>
      </c>
      <c r="L1862" s="212">
        <f t="shared" si="991"/>
        <v>43780</v>
      </c>
      <c r="M1862" s="1">
        <f t="shared" si="992"/>
        <v>22</v>
      </c>
      <c r="N1862" s="1">
        <f t="shared" si="974"/>
        <v>3</v>
      </c>
      <c r="O1862" s="2">
        <f t="shared" si="975"/>
        <v>0.99994548999999999</v>
      </c>
      <c r="P1862" s="35">
        <f t="shared" si="1000"/>
        <v>1.0011006499999999</v>
      </c>
      <c r="Q1862" s="35">
        <f t="shared" si="993"/>
        <v>1.3211149728963731</v>
      </c>
      <c r="R1862" s="2">
        <f t="shared" si="999"/>
        <v>1.32104295</v>
      </c>
      <c r="S1862" s="2">
        <f t="shared" si="994"/>
        <v>1.2981278000000001</v>
      </c>
      <c r="T1862" s="2">
        <f t="shared" si="976"/>
        <v>233461.30755386001</v>
      </c>
      <c r="U1862" s="2">
        <f t="shared" si="977"/>
        <v>0</v>
      </c>
      <c r="V1862" s="2">
        <f t="shared" si="978"/>
        <v>57737.848991408136</v>
      </c>
      <c r="W1862" s="2">
        <f t="shared" si="979"/>
        <v>237582.47411526812</v>
      </c>
      <c r="X1862" s="36">
        <f t="shared" si="980"/>
        <v>0</v>
      </c>
      <c r="Y1862" s="2">
        <f t="shared" si="981"/>
        <v>0</v>
      </c>
      <c r="Z1862" s="37">
        <f t="shared" si="982"/>
        <v>0</v>
      </c>
      <c r="AA1862" s="2">
        <f t="shared" si="995"/>
        <v>0</v>
      </c>
      <c r="AB1862" s="4">
        <f t="shared" si="996"/>
        <v>7.1215000000000001E-2</v>
      </c>
      <c r="AC1862" s="36">
        <f t="shared" si="983"/>
        <v>3</v>
      </c>
      <c r="AD1862" s="36">
        <v>252</v>
      </c>
      <c r="AE1862" s="35">
        <f t="shared" si="998"/>
        <v>1.0008193059999999</v>
      </c>
      <c r="AF1862" s="2">
        <f t="shared" si="1001"/>
        <v>191.27625004000001</v>
      </c>
      <c r="AG1862" s="2">
        <f t="shared" si="984"/>
        <v>194.65274653</v>
      </c>
      <c r="AH1862" s="3">
        <f t="shared" si="997"/>
        <v>0</v>
      </c>
      <c r="AI1862" s="3"/>
      <c r="AJ1862" s="3"/>
      <c r="AK1862" s="3"/>
      <c r="AL1862" s="8"/>
      <c r="AM1862" s="8"/>
      <c r="AN1862" s="8"/>
      <c r="AO1862" s="8"/>
      <c r="AP1862" s="8"/>
      <c r="AQ1862" s="8"/>
      <c r="AR1862" s="5"/>
      <c r="AS1862" s="1"/>
      <c r="AT1862" s="8"/>
      <c r="AU1862" s="1"/>
      <c r="AV1862" s="1"/>
      <c r="AW1862" s="3"/>
      <c r="AX1862" s="3"/>
      <c r="AY1862" s="4"/>
      <c r="AZ1862" s="4"/>
      <c r="BA1862" s="4"/>
      <c r="BB1862" s="1"/>
      <c r="BC1862" s="1"/>
      <c r="BD1862" s="1"/>
      <c r="BE1862" s="1"/>
      <c r="BF1862" s="1"/>
      <c r="BG1862" s="1"/>
      <c r="BH1862" s="1"/>
      <c r="BI1862" s="1"/>
    </row>
    <row r="1863" spans="1:206" x14ac:dyDescent="0.2">
      <c r="A1863" s="78">
        <f t="shared" si="985"/>
        <v>43754</v>
      </c>
      <c r="B1863" s="2">
        <f t="shared" si="970"/>
        <v>237837.72552365516</v>
      </c>
      <c r="C1863" s="3">
        <f t="shared" si="986"/>
        <v>32108092.945693444</v>
      </c>
      <c r="D1863" s="2">
        <f t="shared" si="987"/>
        <v>179844.62512385999</v>
      </c>
      <c r="E1863" s="2">
        <f t="shared" si="988"/>
        <v>0</v>
      </c>
      <c r="F1863" s="33">
        <f t="shared" si="971"/>
        <v>179844.62512385999</v>
      </c>
      <c r="G1863" s="39">
        <f t="shared" si="989"/>
        <v>5229.93</v>
      </c>
      <c r="H1863" s="38">
        <f>IF(AND(N1863=1,N1862&gt;1),VLOOKUP(A1862,[1]Plan1!$CW$105:$CY$215,3),H1862)</f>
        <v>5227.84</v>
      </c>
      <c r="I1863" s="127">
        <f t="shared" si="972"/>
        <v>43688</v>
      </c>
      <c r="J1863" s="127">
        <f t="shared" si="990"/>
        <v>43719</v>
      </c>
      <c r="K1863" s="34">
        <f t="shared" si="973"/>
        <v>-3.996229395040185E-4</v>
      </c>
      <c r="L1863" s="212">
        <f t="shared" si="991"/>
        <v>43780</v>
      </c>
      <c r="M1863" s="1">
        <f t="shared" si="992"/>
        <v>22</v>
      </c>
      <c r="N1863" s="1">
        <f t="shared" si="974"/>
        <v>4</v>
      </c>
      <c r="O1863" s="2">
        <f t="shared" si="975"/>
        <v>0.99992731999999995</v>
      </c>
      <c r="P1863" s="35">
        <f t="shared" si="1000"/>
        <v>1.0011006499999999</v>
      </c>
      <c r="Q1863" s="35">
        <f t="shared" si="993"/>
        <v>1.3211149728963731</v>
      </c>
      <c r="R1863" s="2">
        <f t="shared" si="999"/>
        <v>1.32101895</v>
      </c>
      <c r="S1863" s="2">
        <f t="shared" si="994"/>
        <v>1.2981278000000001</v>
      </c>
      <c r="T1863" s="2">
        <f t="shared" si="976"/>
        <v>233461.30755386001</v>
      </c>
      <c r="U1863" s="2">
        <f t="shared" si="977"/>
        <v>0</v>
      </c>
      <c r="V1863" s="2">
        <f t="shared" si="978"/>
        <v>57733.532720405157</v>
      </c>
      <c r="W1863" s="2">
        <f t="shared" si="979"/>
        <v>237578.15784426517</v>
      </c>
      <c r="X1863" s="36">
        <f t="shared" si="980"/>
        <v>0</v>
      </c>
      <c r="Y1863" s="2">
        <f t="shared" si="981"/>
        <v>0</v>
      </c>
      <c r="Z1863" s="37">
        <f t="shared" si="982"/>
        <v>0</v>
      </c>
      <c r="AA1863" s="2">
        <f t="shared" si="995"/>
        <v>0</v>
      </c>
      <c r="AB1863" s="4">
        <f t="shared" si="996"/>
        <v>7.1215000000000001E-2</v>
      </c>
      <c r="AC1863" s="36">
        <f t="shared" si="983"/>
        <v>4</v>
      </c>
      <c r="AD1863" s="36">
        <v>252</v>
      </c>
      <c r="AE1863" s="35">
        <f t="shared" si="998"/>
        <v>1.001092557</v>
      </c>
      <c r="AF1863" s="2">
        <f t="shared" si="1001"/>
        <v>255.06978579</v>
      </c>
      <c r="AG1863" s="2">
        <f t="shared" si="984"/>
        <v>259.56767939000002</v>
      </c>
      <c r="AH1863" s="3">
        <f t="shared" si="997"/>
        <v>0</v>
      </c>
      <c r="AI1863" s="3"/>
      <c r="AJ1863" s="3"/>
      <c r="AK1863" s="3"/>
      <c r="AL1863" s="8"/>
      <c r="AM1863" s="8"/>
      <c r="AN1863" s="8"/>
      <c r="AO1863" s="8"/>
      <c r="AP1863" s="8"/>
      <c r="AQ1863" s="8"/>
      <c r="AR1863" s="5"/>
      <c r="AS1863" s="1"/>
      <c r="AT1863" s="8"/>
      <c r="AU1863" s="1"/>
      <c r="AV1863" s="1"/>
      <c r="AW1863" s="3"/>
      <c r="AX1863" s="3"/>
      <c r="AY1863" s="4"/>
      <c r="AZ1863" s="4"/>
      <c r="BA1863" s="4"/>
      <c r="BB1863" s="1"/>
      <c r="BC1863" s="1"/>
      <c r="BD1863" s="1"/>
      <c r="BE1863" s="1"/>
      <c r="BF1863" s="1"/>
      <c r="BG1863" s="1"/>
      <c r="BH1863" s="1"/>
      <c r="BI1863" s="1"/>
    </row>
    <row r="1864" spans="1:206" x14ac:dyDescent="0.2">
      <c r="A1864" s="78">
        <f t="shared" si="985"/>
        <v>43755</v>
      </c>
      <c r="B1864" s="2">
        <f t="shared" si="970"/>
        <v>237898.34144560841</v>
      </c>
      <c r="C1864" s="3">
        <f t="shared" si="986"/>
        <v>32116276.095157135</v>
      </c>
      <c r="D1864" s="2">
        <f t="shared" si="987"/>
        <v>179844.62512385999</v>
      </c>
      <c r="E1864" s="2">
        <f t="shared" si="988"/>
        <v>0</v>
      </c>
      <c r="F1864" s="33">
        <f t="shared" si="971"/>
        <v>179844.62512385999</v>
      </c>
      <c r="G1864" s="39">
        <f t="shared" si="989"/>
        <v>5229.93</v>
      </c>
      <c r="H1864" s="38">
        <f>IF(AND(N1864=1,N1863&gt;1),VLOOKUP(A1863,[1]Plan1!$CW$105:$CY$215,3),H1863)</f>
        <v>5227.84</v>
      </c>
      <c r="I1864" s="127">
        <f t="shared" si="972"/>
        <v>43688</v>
      </c>
      <c r="J1864" s="127">
        <f t="shared" si="990"/>
        <v>43719</v>
      </c>
      <c r="K1864" s="34">
        <f t="shared" si="973"/>
        <v>-3.996229395040185E-4</v>
      </c>
      <c r="L1864" s="212">
        <f t="shared" si="991"/>
        <v>43780</v>
      </c>
      <c r="M1864" s="1">
        <f t="shared" si="992"/>
        <v>22</v>
      </c>
      <c r="N1864" s="1">
        <f t="shared" si="974"/>
        <v>5</v>
      </c>
      <c r="O1864" s="2">
        <f t="shared" si="975"/>
        <v>0.99990915999999996</v>
      </c>
      <c r="P1864" s="35">
        <f t="shared" si="1000"/>
        <v>1.0011006499999999</v>
      </c>
      <c r="Q1864" s="35">
        <f t="shared" si="993"/>
        <v>1.3211149728963731</v>
      </c>
      <c r="R1864" s="2">
        <f t="shared" si="999"/>
        <v>1.3209949599999999</v>
      </c>
      <c r="S1864" s="2">
        <f t="shared" si="994"/>
        <v>1.2981278000000001</v>
      </c>
      <c r="T1864" s="2">
        <f t="shared" si="976"/>
        <v>233461.30755386001</v>
      </c>
      <c r="U1864" s="2">
        <f t="shared" si="977"/>
        <v>0</v>
      </c>
      <c r="V1864" s="2">
        <f t="shared" si="978"/>
        <v>57729.218247848425</v>
      </c>
      <c r="W1864" s="2">
        <f t="shared" si="979"/>
        <v>237573.84337170841</v>
      </c>
      <c r="X1864" s="36">
        <f t="shared" si="980"/>
        <v>0</v>
      </c>
      <c r="Y1864" s="2">
        <f t="shared" si="981"/>
        <v>0</v>
      </c>
      <c r="Z1864" s="37">
        <f t="shared" si="982"/>
        <v>0</v>
      </c>
      <c r="AA1864" s="2">
        <f t="shared" si="995"/>
        <v>0</v>
      </c>
      <c r="AB1864" s="4">
        <f t="shared" si="996"/>
        <v>7.1215000000000001E-2</v>
      </c>
      <c r="AC1864" s="36">
        <f t="shared" si="983"/>
        <v>5</v>
      </c>
      <c r="AD1864" s="36">
        <v>252</v>
      </c>
      <c r="AE1864" s="35">
        <f t="shared" si="998"/>
        <v>1.0013658830000001</v>
      </c>
      <c r="AF1864" s="2">
        <f t="shared" si="1001"/>
        <v>318.88083114</v>
      </c>
      <c r="AG1864" s="2">
        <f t="shared" si="984"/>
        <v>324.49807390000001</v>
      </c>
      <c r="AH1864" s="3">
        <f t="shared" si="997"/>
        <v>0</v>
      </c>
      <c r="AI1864" s="3"/>
      <c r="AJ1864" s="3"/>
      <c r="AK1864" s="3"/>
      <c r="AL1864" s="8"/>
      <c r="AM1864" s="8"/>
      <c r="AN1864" s="8"/>
      <c r="AO1864" s="8"/>
      <c r="AP1864" s="8"/>
      <c r="AQ1864" s="8"/>
      <c r="AR1864" s="5"/>
      <c r="AS1864" s="1"/>
      <c r="AT1864" s="8"/>
      <c r="AU1864" s="1"/>
      <c r="AV1864" s="1"/>
      <c r="AW1864" s="3"/>
      <c r="AX1864" s="3"/>
      <c r="AY1864" s="4"/>
      <c r="AZ1864" s="4"/>
      <c r="BA1864" s="4"/>
      <c r="BB1864" s="1"/>
      <c r="BC1864" s="1"/>
      <c r="BD1864" s="1"/>
      <c r="BE1864" s="1"/>
      <c r="BF1864" s="1"/>
      <c r="BG1864" s="1"/>
      <c r="BH1864" s="1"/>
      <c r="BI1864" s="1"/>
    </row>
    <row r="1865" spans="1:206" x14ac:dyDescent="0.2">
      <c r="A1865" s="78">
        <f t="shared" si="985"/>
        <v>43756</v>
      </c>
      <c r="B1865" s="2">
        <f t="shared" si="970"/>
        <v>237958.96898639918</v>
      </c>
      <c r="C1865" s="3">
        <f t="shared" si="986"/>
        <v>32124460.813163888</v>
      </c>
      <c r="D1865" s="2">
        <f t="shared" si="987"/>
        <v>179844.62512385999</v>
      </c>
      <c r="E1865" s="2">
        <f t="shared" si="988"/>
        <v>0</v>
      </c>
      <c r="F1865" s="33">
        <f t="shared" si="971"/>
        <v>179844.62512385999</v>
      </c>
      <c r="G1865" s="39">
        <f t="shared" si="989"/>
        <v>5229.93</v>
      </c>
      <c r="H1865" s="38">
        <f>IF(AND(N1865=1,N1864&gt;1),VLOOKUP(A1864,[1]Plan1!$CW$105:$CY$215,3),H1864)</f>
        <v>5227.84</v>
      </c>
      <c r="I1865" s="127">
        <f t="shared" si="972"/>
        <v>43688</v>
      </c>
      <c r="J1865" s="127">
        <f t="shared" si="990"/>
        <v>43719</v>
      </c>
      <c r="K1865" s="34">
        <f t="shared" si="973"/>
        <v>-3.996229395040185E-4</v>
      </c>
      <c r="L1865" s="212">
        <f t="shared" si="991"/>
        <v>43780</v>
      </c>
      <c r="M1865" s="1">
        <f t="shared" si="992"/>
        <v>22</v>
      </c>
      <c r="N1865" s="1">
        <f t="shared" si="974"/>
        <v>6</v>
      </c>
      <c r="O1865" s="2">
        <f t="shared" si="975"/>
        <v>0.99989099000000004</v>
      </c>
      <c r="P1865" s="35">
        <f t="shared" si="1000"/>
        <v>1.0011006499999999</v>
      </c>
      <c r="Q1865" s="35">
        <f t="shared" si="993"/>
        <v>1.3211149728963731</v>
      </c>
      <c r="R1865" s="2">
        <f t="shared" si="999"/>
        <v>1.32097095</v>
      </c>
      <c r="S1865" s="2">
        <f t="shared" si="994"/>
        <v>1.2981278000000001</v>
      </c>
      <c r="T1865" s="2">
        <f t="shared" si="976"/>
        <v>233461.30755386001</v>
      </c>
      <c r="U1865" s="2">
        <f t="shared" si="977"/>
        <v>0</v>
      </c>
      <c r="V1865" s="2">
        <f t="shared" si="978"/>
        <v>57724.900178399206</v>
      </c>
      <c r="W1865" s="2">
        <f t="shared" si="979"/>
        <v>237569.52530225919</v>
      </c>
      <c r="X1865" s="36">
        <f t="shared" si="980"/>
        <v>0</v>
      </c>
      <c r="Y1865" s="2">
        <f t="shared" si="981"/>
        <v>0</v>
      </c>
      <c r="Z1865" s="37">
        <f t="shared" si="982"/>
        <v>0</v>
      </c>
      <c r="AA1865" s="2">
        <f t="shared" si="995"/>
        <v>0</v>
      </c>
      <c r="AB1865" s="4">
        <f t="shared" si="996"/>
        <v>7.1215000000000001E-2</v>
      </c>
      <c r="AC1865" s="36">
        <f t="shared" si="983"/>
        <v>6</v>
      </c>
      <c r="AD1865" s="36">
        <v>252</v>
      </c>
      <c r="AE1865" s="35">
        <f t="shared" si="998"/>
        <v>1.001639283</v>
      </c>
      <c r="AF1865" s="2">
        <f t="shared" si="1001"/>
        <v>382.70915263000001</v>
      </c>
      <c r="AG1865" s="2">
        <f t="shared" si="984"/>
        <v>389.44368414000002</v>
      </c>
      <c r="AH1865" s="3">
        <f t="shared" si="997"/>
        <v>0</v>
      </c>
      <c r="AI1865" s="3"/>
      <c r="AJ1865" s="3"/>
      <c r="AK1865" s="3"/>
      <c r="AL1865" s="8"/>
      <c r="AM1865" s="8"/>
      <c r="AN1865" s="8"/>
      <c r="AO1865" s="8"/>
      <c r="AP1865" s="8"/>
      <c r="AQ1865" s="8"/>
      <c r="AR1865" s="5"/>
      <c r="AS1865" s="1"/>
      <c r="AT1865" s="8"/>
      <c r="AU1865" s="1"/>
      <c r="AV1865" s="1"/>
      <c r="AW1865" s="3"/>
      <c r="AX1865" s="3"/>
      <c r="AY1865" s="4"/>
      <c r="AZ1865" s="4"/>
      <c r="BA1865" s="4"/>
      <c r="BB1865" s="1"/>
      <c r="BC1865" s="1"/>
      <c r="BD1865" s="1"/>
      <c r="BE1865" s="1"/>
      <c r="BF1865" s="1"/>
      <c r="BG1865" s="1"/>
      <c r="BH1865" s="1"/>
      <c r="BI1865" s="1"/>
    </row>
    <row r="1866" spans="1:206" x14ac:dyDescent="0.2">
      <c r="A1866" s="78">
        <f t="shared" si="985"/>
        <v>43757</v>
      </c>
      <c r="B1866" s="2">
        <f t="shared" ref="B1866:B1896" si="1002">(W1866+AG1866)</f>
        <v>238019.61378534621</v>
      </c>
      <c r="C1866" s="3">
        <f t="shared" si="986"/>
        <v>32132647.861021738</v>
      </c>
      <c r="D1866" s="2">
        <f t="shared" si="987"/>
        <v>179844.62512385999</v>
      </c>
      <c r="E1866" s="2">
        <f t="shared" si="988"/>
        <v>0</v>
      </c>
      <c r="F1866" s="33">
        <f t="shared" ref="F1866:F1929" si="1003">(D1866-E1866)</f>
        <v>179844.62512385999</v>
      </c>
      <c r="G1866" s="39">
        <f t="shared" si="989"/>
        <v>5229.93</v>
      </c>
      <c r="H1866" s="38">
        <f>IF(AND(N1866=1,N1865&gt;1),VLOOKUP(A1865,[1]Plan1!$CW$105:$CY$215,3),H1865)</f>
        <v>5227.84</v>
      </c>
      <c r="I1866" s="127">
        <f t="shared" ref="I1866:I1929" si="1004">EDATE(J1866,-1)</f>
        <v>43688</v>
      </c>
      <c r="J1866" s="127">
        <f t="shared" si="990"/>
        <v>43719</v>
      </c>
      <c r="K1866" s="34">
        <f t="shared" ref="K1866:K1929" si="1005">(H1866/G1866)-1</f>
        <v>-3.996229395040185E-4</v>
      </c>
      <c r="L1866" s="212">
        <f t="shared" si="991"/>
        <v>43780</v>
      </c>
      <c r="M1866" s="1">
        <f t="shared" si="992"/>
        <v>22</v>
      </c>
      <c r="N1866" s="1">
        <f t="shared" ref="N1866:N1896" si="1006">(M1866-(NETWORKDAYS(A1866,L1866,$AT$194:$AT$348)-1))</f>
        <v>7</v>
      </c>
      <c r="O1866" s="2">
        <f t="shared" ref="O1866:O1929" si="1007">TRUNC((H1866/G1866)^TRUNC((N1866/M1866),9),8)</f>
        <v>0.99987282</v>
      </c>
      <c r="P1866" s="35">
        <f t="shared" si="1000"/>
        <v>1.0011006499999999</v>
      </c>
      <c r="Q1866" s="35">
        <f t="shared" si="993"/>
        <v>1.3211149728963731</v>
      </c>
      <c r="R1866" s="2">
        <f t="shared" si="999"/>
        <v>1.32094695</v>
      </c>
      <c r="S1866" s="2">
        <f t="shared" si="994"/>
        <v>1.2981278000000001</v>
      </c>
      <c r="T1866" s="2">
        <f t="shared" ref="T1866:T1896" si="1008">TRUNC(D1866*S1866,8)</f>
        <v>233461.30755386001</v>
      </c>
      <c r="U1866" s="2">
        <f t="shared" ref="U1866:U1929" si="1009">(E1866*(S1866-1))</f>
        <v>0</v>
      </c>
      <c r="V1866" s="2">
        <f t="shared" ref="V1866:V1929" si="1010">(F1866*(R1866-1))</f>
        <v>57720.583907396227</v>
      </c>
      <c r="W1866" s="2">
        <f t="shared" ref="W1866:W1929" si="1011">(D1866+U1866+V1866)</f>
        <v>237565.20903125621</v>
      </c>
      <c r="X1866" s="36">
        <f t="shared" ref="X1866:X1917" si="1012">IF(VLOOKUP(A1866,AT$10:BC$190,10)=VLOOKUP(A1865,AT$10:BC$190,10),0,VLOOKUP(A1866,AT$10:BC$190,10))</f>
        <v>0</v>
      </c>
      <c r="Y1866" s="2">
        <f t="shared" ref="Y1866:Y1929" si="1013">IF(X1866&gt;0,VLOOKUP(A1866,AT$12:AX$190,5),0)</f>
        <v>0</v>
      </c>
      <c r="Z1866" s="37">
        <f t="shared" ref="Z1866:Z1929" si="1014">IF(X1866&gt;0,VLOOKUP($A1866,$AT$10:$AY$190,6),0)</f>
        <v>0</v>
      </c>
      <c r="AA1866" s="2">
        <f t="shared" si="995"/>
        <v>0</v>
      </c>
      <c r="AB1866" s="4">
        <f t="shared" si="996"/>
        <v>7.1215000000000001E-2</v>
      </c>
      <c r="AC1866" s="36">
        <f t="shared" ref="AC1866:AC1889" si="1015">N1866</f>
        <v>7</v>
      </c>
      <c r="AD1866" s="36">
        <v>252</v>
      </c>
      <c r="AE1866" s="35">
        <f t="shared" si="998"/>
        <v>1.001912758</v>
      </c>
      <c r="AF1866" s="2">
        <f t="shared" si="1001"/>
        <v>446.55498370999999</v>
      </c>
      <c r="AG1866" s="2">
        <f t="shared" ref="AG1866:AG1929" si="1016">TRUNC((W1866*(AE1866-1)),8)</f>
        <v>454.40475408999998</v>
      </c>
      <c r="AH1866" s="3">
        <f t="shared" si="997"/>
        <v>0</v>
      </c>
      <c r="AI1866" s="3"/>
      <c r="AJ1866" s="3"/>
      <c r="AK1866" s="3"/>
      <c r="AL1866" s="8"/>
      <c r="AM1866" s="8"/>
      <c r="AN1866" s="8"/>
      <c r="AO1866" s="8"/>
      <c r="AP1866" s="8"/>
      <c r="AQ1866" s="8"/>
      <c r="AR1866" s="5"/>
      <c r="AS1866" s="1"/>
      <c r="AT1866" s="8"/>
      <c r="AU1866" s="1"/>
      <c r="AV1866" s="1"/>
      <c r="AW1866" s="3"/>
      <c r="AX1866" s="3"/>
      <c r="AY1866" s="4"/>
      <c r="AZ1866" s="4"/>
      <c r="BA1866" s="4"/>
      <c r="BB1866" s="1"/>
      <c r="BC1866" s="1"/>
      <c r="BD1866" s="1"/>
      <c r="BE1866" s="1"/>
      <c r="BF1866" s="1"/>
      <c r="BG1866" s="1"/>
      <c r="BH1866" s="1"/>
      <c r="BI1866" s="1"/>
    </row>
    <row r="1867" spans="1:206" x14ac:dyDescent="0.2">
      <c r="A1867" s="78">
        <f t="shared" ref="A1867:A1930" si="1017">(A1866+1)</f>
        <v>43758</v>
      </c>
      <c r="B1867" s="2">
        <f t="shared" si="1002"/>
        <v>238019.61378534621</v>
      </c>
      <c r="C1867" s="3">
        <f t="shared" ref="C1867:C1930" si="1018">B1867*135</f>
        <v>32132647.861021738</v>
      </c>
      <c r="D1867" s="2">
        <f t="shared" ref="D1867:D1896" si="1019">TRUNC(IF(X1866&gt;0,VLOOKUP(A1866,$AT$12:$AU$190,2),D1866),8)</f>
        <v>179844.62512385999</v>
      </c>
      <c r="E1867" s="2">
        <f t="shared" ref="E1867:E1930" si="1020">IF(ISERROR(VLOOKUP(A1867,AZ$12:BB$174,2,FALSE)=TRUE),E1866,VLOOKUP(A1867,AZ$12:BB$174,2,FALSE))</f>
        <v>0</v>
      </c>
      <c r="F1867" s="33">
        <f t="shared" si="1003"/>
        <v>179844.62512385999</v>
      </c>
      <c r="G1867" s="39">
        <f t="shared" ref="G1867:G1930" si="1021">IF(H1867=H1866,G1866,H1866)</f>
        <v>5229.93</v>
      </c>
      <c r="H1867" s="38">
        <f>IF(AND(N1867=1,N1866&gt;1),VLOOKUP(A1866,[1]Plan1!$CW$105:$CY$215,3),H1866)</f>
        <v>5227.84</v>
      </c>
      <c r="I1867" s="127">
        <f t="shared" si="1004"/>
        <v>43688</v>
      </c>
      <c r="J1867" s="127">
        <f t="shared" ref="J1867:J1930" si="1022">IF(X1866&gt;0,EDATE(A1867,-1),+J1866)</f>
        <v>43719</v>
      </c>
      <c r="K1867" s="34">
        <f t="shared" si="1005"/>
        <v>-3.996229395040185E-4</v>
      </c>
      <c r="L1867" s="212">
        <f t="shared" ref="L1867:L1930" si="1023">VLOOKUP(A1866,AZ$193:BA$372,2)</f>
        <v>43780</v>
      </c>
      <c r="M1867" s="1">
        <f t="shared" ref="M1867:M1930" si="1024">IF(L1867=L1866,M1866,NETWORKDAYS(L1866,L1867,$AT$194:$AT$348)-1)</f>
        <v>22</v>
      </c>
      <c r="N1867" s="1">
        <f t="shared" si="1006"/>
        <v>7</v>
      </c>
      <c r="O1867" s="2">
        <f t="shared" si="1007"/>
        <v>0.99987282</v>
      </c>
      <c r="P1867" s="35">
        <f t="shared" si="1000"/>
        <v>1.0011006499999999</v>
      </c>
      <c r="Q1867" s="35">
        <f t="shared" ref="Q1867:Q1930" si="1025">IF(L1867&gt;L1866,Q1866*P1867,Q1866)</f>
        <v>1.3211149728963731</v>
      </c>
      <c r="R1867" s="2">
        <f t="shared" si="999"/>
        <v>1.32094695</v>
      </c>
      <c r="S1867" s="2">
        <f t="shared" ref="S1867:S1930" si="1026">IF(AND(X1867&gt;0,MONTH(A1867)=S$9),R1867,S1866)</f>
        <v>1.2981278000000001</v>
      </c>
      <c r="T1867" s="2">
        <f t="shared" si="1008"/>
        <v>233461.30755386001</v>
      </c>
      <c r="U1867" s="2">
        <f t="shared" si="1009"/>
        <v>0</v>
      </c>
      <c r="V1867" s="2">
        <f t="shared" si="1010"/>
        <v>57720.583907396227</v>
      </c>
      <c r="W1867" s="2">
        <f t="shared" si="1011"/>
        <v>237565.20903125621</v>
      </c>
      <c r="X1867" s="36">
        <f t="shared" si="1012"/>
        <v>0</v>
      </c>
      <c r="Y1867" s="2">
        <f t="shared" si="1013"/>
        <v>0</v>
      </c>
      <c r="Z1867" s="37">
        <f t="shared" si="1014"/>
        <v>0</v>
      </c>
      <c r="AA1867" s="2">
        <f t="shared" ref="AA1867:AA1930" si="1027">IF(Z1867&gt;0,TRUNC(Z1867*T1867,8),0)</f>
        <v>0</v>
      </c>
      <c r="AB1867" s="4">
        <f t="shared" ref="AB1867:AB1930" si="1028">(AB1866)</f>
        <v>7.1215000000000001E-2</v>
      </c>
      <c r="AC1867" s="36">
        <f t="shared" si="1015"/>
        <v>7</v>
      </c>
      <c r="AD1867" s="36">
        <v>252</v>
      </c>
      <c r="AE1867" s="35">
        <f t="shared" si="998"/>
        <v>1.001912758</v>
      </c>
      <c r="AF1867" s="2">
        <f t="shared" si="1001"/>
        <v>446.55498370999999</v>
      </c>
      <c r="AG1867" s="2">
        <f t="shared" si="1016"/>
        <v>454.40475408999998</v>
      </c>
      <c r="AH1867" s="3">
        <f t="shared" ref="AH1867:AH1930" si="1029">IF(AA1867&gt;0,AA1867+AF1867,0)</f>
        <v>0</v>
      </c>
      <c r="AI1867" s="3"/>
      <c r="AJ1867" s="3"/>
      <c r="AK1867" s="3"/>
      <c r="AL1867" s="8"/>
      <c r="AM1867" s="8"/>
      <c r="AN1867" s="8"/>
      <c r="AO1867" s="8"/>
      <c r="AP1867" s="8"/>
      <c r="AQ1867" s="8"/>
      <c r="AR1867" s="5"/>
      <c r="AS1867" s="1"/>
      <c r="AT1867" s="8"/>
      <c r="AU1867" s="1"/>
      <c r="AV1867" s="1"/>
      <c r="AW1867" s="3"/>
      <c r="AX1867" s="3"/>
      <c r="AY1867" s="4"/>
      <c r="AZ1867" s="4"/>
      <c r="BA1867" s="4"/>
      <c r="BB1867" s="1"/>
      <c r="BC1867" s="1"/>
      <c r="BD1867" s="1"/>
      <c r="BE1867" s="1"/>
      <c r="BF1867" s="1"/>
      <c r="BG1867" s="1"/>
      <c r="BH1867" s="1"/>
      <c r="BI1867" s="1"/>
    </row>
    <row r="1868" spans="1:206" x14ac:dyDescent="0.2">
      <c r="A1868" s="78">
        <f t="shared" si="1017"/>
        <v>43759</v>
      </c>
      <c r="B1868" s="2">
        <f t="shared" si="1002"/>
        <v>238019.61378534621</v>
      </c>
      <c r="C1868" s="3">
        <f t="shared" si="1018"/>
        <v>32132647.861021738</v>
      </c>
      <c r="D1868" s="2">
        <f t="shared" si="1019"/>
        <v>179844.62512385999</v>
      </c>
      <c r="E1868" s="2">
        <f t="shared" si="1020"/>
        <v>0</v>
      </c>
      <c r="F1868" s="33">
        <f t="shared" si="1003"/>
        <v>179844.62512385999</v>
      </c>
      <c r="G1868" s="39">
        <f t="shared" si="1021"/>
        <v>5229.93</v>
      </c>
      <c r="H1868" s="38">
        <f>IF(AND(N1868=1,N1867&gt;1),VLOOKUP(A1867,[1]Plan1!$CW$105:$CY$215,3),H1867)</f>
        <v>5227.84</v>
      </c>
      <c r="I1868" s="127">
        <f t="shared" si="1004"/>
        <v>43688</v>
      </c>
      <c r="J1868" s="127">
        <f t="shared" si="1022"/>
        <v>43719</v>
      </c>
      <c r="K1868" s="34">
        <f t="shared" si="1005"/>
        <v>-3.996229395040185E-4</v>
      </c>
      <c r="L1868" s="212">
        <f t="shared" si="1023"/>
        <v>43780</v>
      </c>
      <c r="M1868" s="1">
        <f t="shared" si="1024"/>
        <v>22</v>
      </c>
      <c r="N1868" s="1">
        <f t="shared" si="1006"/>
        <v>7</v>
      </c>
      <c r="O1868" s="2">
        <f t="shared" si="1007"/>
        <v>0.99987282</v>
      </c>
      <c r="P1868" s="35">
        <f t="shared" si="1000"/>
        <v>1.0011006499999999</v>
      </c>
      <c r="Q1868" s="35">
        <f t="shared" si="1025"/>
        <v>1.3211149728963731</v>
      </c>
      <c r="R1868" s="2">
        <f t="shared" si="999"/>
        <v>1.32094695</v>
      </c>
      <c r="S1868" s="2">
        <f t="shared" si="1026"/>
        <v>1.2981278000000001</v>
      </c>
      <c r="T1868" s="2">
        <f t="shared" si="1008"/>
        <v>233461.30755386001</v>
      </c>
      <c r="U1868" s="2">
        <f t="shared" si="1009"/>
        <v>0</v>
      </c>
      <c r="V1868" s="2">
        <f t="shared" si="1010"/>
        <v>57720.583907396227</v>
      </c>
      <c r="W1868" s="2">
        <f t="shared" si="1011"/>
        <v>237565.20903125621</v>
      </c>
      <c r="X1868" s="36">
        <f t="shared" si="1012"/>
        <v>0</v>
      </c>
      <c r="Y1868" s="2">
        <f t="shared" si="1013"/>
        <v>0</v>
      </c>
      <c r="Z1868" s="37">
        <f t="shared" si="1014"/>
        <v>0</v>
      </c>
      <c r="AA1868" s="2">
        <f t="shared" si="1027"/>
        <v>0</v>
      </c>
      <c r="AB1868" s="4">
        <f t="shared" si="1028"/>
        <v>7.1215000000000001E-2</v>
      </c>
      <c r="AC1868" s="36">
        <f t="shared" si="1015"/>
        <v>7</v>
      </c>
      <c r="AD1868" s="36">
        <v>252</v>
      </c>
      <c r="AE1868" s="35">
        <f t="shared" si="998"/>
        <v>1.001912758</v>
      </c>
      <c r="AF1868" s="2">
        <f t="shared" si="1001"/>
        <v>446.55498370999999</v>
      </c>
      <c r="AG1868" s="2">
        <f t="shared" si="1016"/>
        <v>454.40475408999998</v>
      </c>
      <c r="AH1868" s="3">
        <f t="shared" si="1029"/>
        <v>0</v>
      </c>
      <c r="AI1868" s="3"/>
      <c r="AJ1868" s="3"/>
      <c r="AK1868" s="3"/>
      <c r="AL1868" s="8"/>
      <c r="AM1868" s="8"/>
      <c r="AN1868" s="13"/>
      <c r="AO1868" s="13"/>
      <c r="AP1868" s="13"/>
      <c r="AQ1868" s="13"/>
      <c r="AR1868" s="5"/>
      <c r="AS1868" s="17"/>
      <c r="AT1868" s="13"/>
      <c r="AU1868" s="17"/>
      <c r="AV1868" s="17"/>
      <c r="AW1868" s="25"/>
      <c r="AX1868" s="25"/>
      <c r="AY1868" s="18"/>
      <c r="AZ1868" s="18"/>
      <c r="BA1868" s="18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  <c r="FA1868" s="17"/>
      <c r="FB1868" s="17"/>
      <c r="FC1868" s="17"/>
      <c r="FD1868" s="17"/>
      <c r="FE1868" s="17"/>
      <c r="FF1868" s="17"/>
      <c r="FG1868" s="17"/>
      <c r="FH1868" s="17"/>
      <c r="FI1868" s="17"/>
      <c r="FJ1868" s="17"/>
      <c r="FK1868" s="17"/>
      <c r="FL1868" s="17"/>
      <c r="FM1868" s="17"/>
      <c r="FN1868" s="17"/>
      <c r="FO1868" s="17"/>
      <c r="FP1868" s="17"/>
      <c r="FQ1868" s="17"/>
      <c r="FR1868" s="17"/>
      <c r="FS1868" s="17"/>
      <c r="FT1868" s="17"/>
      <c r="FU1868" s="17"/>
      <c r="FV1868" s="17"/>
      <c r="FW1868" s="17"/>
      <c r="FX1868" s="17"/>
      <c r="FY1868" s="17"/>
      <c r="FZ1868" s="17"/>
      <c r="GA1868" s="17"/>
      <c r="GB1868" s="17"/>
      <c r="GC1868" s="17"/>
      <c r="GD1868" s="17"/>
      <c r="GE1868" s="17"/>
      <c r="GF1868" s="17"/>
      <c r="GG1868" s="17"/>
      <c r="GH1868" s="17"/>
      <c r="GI1868" s="17"/>
      <c r="GJ1868" s="17"/>
      <c r="GK1868" s="17"/>
      <c r="GL1868" s="17"/>
      <c r="GM1868" s="17"/>
      <c r="GN1868" s="17"/>
      <c r="GO1868" s="17"/>
      <c r="GP1868" s="17"/>
      <c r="GQ1868" s="17"/>
      <c r="GR1868" s="17"/>
      <c r="GS1868" s="17"/>
      <c r="GT1868" s="17"/>
      <c r="GU1868" s="17"/>
      <c r="GV1868" s="17"/>
      <c r="GW1868" s="17"/>
      <c r="GX1868" s="17"/>
    </row>
    <row r="1869" spans="1:206" x14ac:dyDescent="0.2">
      <c r="A1869" s="78">
        <f t="shared" si="1017"/>
        <v>43760</v>
      </c>
      <c r="B1869" s="2">
        <f t="shared" si="1002"/>
        <v>238080.2758429595</v>
      </c>
      <c r="C1869" s="3">
        <f t="shared" si="1018"/>
        <v>32140837.238799531</v>
      </c>
      <c r="D1869" s="2">
        <f t="shared" si="1019"/>
        <v>179844.62512385999</v>
      </c>
      <c r="E1869" s="2">
        <f t="shared" si="1020"/>
        <v>0</v>
      </c>
      <c r="F1869" s="33">
        <f t="shared" si="1003"/>
        <v>179844.62512385999</v>
      </c>
      <c r="G1869" s="39">
        <f t="shared" si="1021"/>
        <v>5229.93</v>
      </c>
      <c r="H1869" s="38">
        <f>IF(AND(N1869=1,N1868&gt;1),VLOOKUP(A1868,[1]Plan1!$CW$105:$CY$215,3),H1868)</f>
        <v>5227.84</v>
      </c>
      <c r="I1869" s="127">
        <f t="shared" si="1004"/>
        <v>43688</v>
      </c>
      <c r="J1869" s="127">
        <f t="shared" si="1022"/>
        <v>43719</v>
      </c>
      <c r="K1869" s="34">
        <f t="shared" si="1005"/>
        <v>-3.996229395040185E-4</v>
      </c>
      <c r="L1869" s="212">
        <f t="shared" si="1023"/>
        <v>43780</v>
      </c>
      <c r="M1869" s="1">
        <f t="shared" si="1024"/>
        <v>22</v>
      </c>
      <c r="N1869" s="1">
        <f t="shared" si="1006"/>
        <v>8</v>
      </c>
      <c r="O1869" s="2">
        <f t="shared" si="1007"/>
        <v>0.99985466000000001</v>
      </c>
      <c r="P1869" s="35">
        <f t="shared" si="1000"/>
        <v>1.0011006499999999</v>
      </c>
      <c r="Q1869" s="35">
        <f t="shared" si="1025"/>
        <v>1.3211149728963731</v>
      </c>
      <c r="R1869" s="2">
        <f t="shared" si="999"/>
        <v>1.3209229600000001</v>
      </c>
      <c r="S1869" s="2">
        <f t="shared" si="1026"/>
        <v>1.2981278000000001</v>
      </c>
      <c r="T1869" s="2">
        <f t="shared" si="1008"/>
        <v>233461.30755386001</v>
      </c>
      <c r="U1869" s="2">
        <f t="shared" si="1009"/>
        <v>0</v>
      </c>
      <c r="V1869" s="2">
        <f t="shared" si="1010"/>
        <v>57716.269434839531</v>
      </c>
      <c r="W1869" s="2">
        <f t="shared" si="1011"/>
        <v>237560.89455869951</v>
      </c>
      <c r="X1869" s="36">
        <f t="shared" si="1012"/>
        <v>0</v>
      </c>
      <c r="Y1869" s="2">
        <f t="shared" si="1013"/>
        <v>0</v>
      </c>
      <c r="Z1869" s="37">
        <f t="shared" si="1014"/>
        <v>0</v>
      </c>
      <c r="AA1869" s="2">
        <f t="shared" si="1027"/>
        <v>0</v>
      </c>
      <c r="AB1869" s="4">
        <f t="shared" si="1028"/>
        <v>7.1215000000000001E-2</v>
      </c>
      <c r="AC1869" s="36">
        <f t="shared" si="1015"/>
        <v>8</v>
      </c>
      <c r="AD1869" s="36">
        <v>252</v>
      </c>
      <c r="AE1869" s="35">
        <f t="shared" si="998"/>
        <v>1.002186308</v>
      </c>
      <c r="AF1869" s="2">
        <f t="shared" si="1001"/>
        <v>510.41832439000001</v>
      </c>
      <c r="AG1869" s="2">
        <f t="shared" si="1016"/>
        <v>519.38128426000003</v>
      </c>
      <c r="AH1869" s="3">
        <f t="shared" si="1029"/>
        <v>0</v>
      </c>
      <c r="AI1869" s="3"/>
      <c r="AJ1869" s="3"/>
      <c r="AK1869" s="3"/>
      <c r="AL1869" s="8"/>
      <c r="AM1869" s="8"/>
      <c r="AN1869" s="8"/>
      <c r="AO1869" s="8"/>
      <c r="AP1869" s="8"/>
      <c r="AQ1869" s="8"/>
      <c r="AR1869" s="5"/>
      <c r="AS1869" s="1"/>
      <c r="AT1869" s="8"/>
      <c r="AU1869" s="1"/>
      <c r="AV1869" s="1"/>
      <c r="AW1869" s="3"/>
      <c r="AX1869" s="3"/>
      <c r="AY1869" s="4"/>
      <c r="AZ1869" s="4"/>
      <c r="BA1869" s="4"/>
      <c r="BB1869" s="1"/>
      <c r="BC1869" s="1"/>
      <c r="BD1869" s="1"/>
      <c r="BE1869" s="1"/>
      <c r="BF1869" s="1"/>
      <c r="BG1869" s="1"/>
      <c r="BH1869" s="1"/>
      <c r="BI1869" s="1"/>
    </row>
    <row r="1870" spans="1:206" x14ac:dyDescent="0.2">
      <c r="A1870" s="78">
        <f t="shared" si="1017"/>
        <v>43761</v>
      </c>
      <c r="B1870" s="2">
        <f t="shared" si="1002"/>
        <v>238140.94951356028</v>
      </c>
      <c r="C1870" s="3">
        <f t="shared" si="1018"/>
        <v>32149028.184330638</v>
      </c>
      <c r="D1870" s="2">
        <f t="shared" si="1019"/>
        <v>179844.62512385999</v>
      </c>
      <c r="E1870" s="2">
        <f t="shared" si="1020"/>
        <v>0</v>
      </c>
      <c r="F1870" s="33">
        <f t="shared" si="1003"/>
        <v>179844.62512385999</v>
      </c>
      <c r="G1870" s="39">
        <f t="shared" si="1021"/>
        <v>5229.93</v>
      </c>
      <c r="H1870" s="38">
        <f>IF(AND(N1870=1,N1869&gt;1),VLOOKUP(A1869,[1]Plan1!$CW$105:$CY$215,3),H1869)</f>
        <v>5227.84</v>
      </c>
      <c r="I1870" s="127">
        <f t="shared" si="1004"/>
        <v>43688</v>
      </c>
      <c r="J1870" s="127">
        <f t="shared" si="1022"/>
        <v>43719</v>
      </c>
      <c r="K1870" s="34">
        <f t="shared" si="1005"/>
        <v>-3.996229395040185E-4</v>
      </c>
      <c r="L1870" s="212">
        <f t="shared" si="1023"/>
        <v>43780</v>
      </c>
      <c r="M1870" s="1">
        <f t="shared" si="1024"/>
        <v>22</v>
      </c>
      <c r="N1870" s="1">
        <f t="shared" si="1006"/>
        <v>9</v>
      </c>
      <c r="O1870" s="2">
        <f t="shared" si="1007"/>
        <v>0.99983648999999997</v>
      </c>
      <c r="P1870" s="35">
        <f t="shared" si="1000"/>
        <v>1.0011006499999999</v>
      </c>
      <c r="Q1870" s="35">
        <f t="shared" si="1025"/>
        <v>1.3211149728963731</v>
      </c>
      <c r="R1870" s="2">
        <f t="shared" si="999"/>
        <v>1.3208989499999999</v>
      </c>
      <c r="S1870" s="2">
        <f t="shared" si="1026"/>
        <v>1.2981278000000001</v>
      </c>
      <c r="T1870" s="2">
        <f t="shared" si="1008"/>
        <v>233461.30755386001</v>
      </c>
      <c r="U1870" s="2">
        <f t="shared" si="1009"/>
        <v>0</v>
      </c>
      <c r="V1870" s="2">
        <f t="shared" si="1010"/>
        <v>57711.951365390276</v>
      </c>
      <c r="W1870" s="2">
        <f t="shared" si="1011"/>
        <v>237556.57648925026</v>
      </c>
      <c r="X1870" s="36">
        <f t="shared" si="1012"/>
        <v>0</v>
      </c>
      <c r="Y1870" s="2">
        <f t="shared" si="1013"/>
        <v>0</v>
      </c>
      <c r="Z1870" s="37">
        <f t="shared" si="1014"/>
        <v>0</v>
      </c>
      <c r="AA1870" s="2">
        <f t="shared" si="1027"/>
        <v>0</v>
      </c>
      <c r="AB1870" s="4">
        <f t="shared" si="1028"/>
        <v>7.1215000000000001E-2</v>
      </c>
      <c r="AC1870" s="36">
        <f t="shared" si="1015"/>
        <v>9</v>
      </c>
      <c r="AD1870" s="36">
        <v>252</v>
      </c>
      <c r="AE1870" s="35">
        <f t="shared" si="998"/>
        <v>1.0024599320000001</v>
      </c>
      <c r="AF1870" s="2">
        <f t="shared" si="1001"/>
        <v>574.29894120999995</v>
      </c>
      <c r="AG1870" s="2">
        <f t="shared" si="1016"/>
        <v>584.37302431000001</v>
      </c>
      <c r="AH1870" s="3">
        <f t="shared" si="1029"/>
        <v>0</v>
      </c>
      <c r="AI1870" s="3"/>
      <c r="AJ1870" s="3"/>
      <c r="AK1870" s="3"/>
      <c r="AL1870" s="8"/>
      <c r="AM1870" s="8"/>
      <c r="AN1870" s="8"/>
      <c r="AO1870" s="8"/>
      <c r="AP1870" s="8"/>
      <c r="AQ1870" s="8"/>
      <c r="AR1870" s="5"/>
      <c r="AS1870" s="1"/>
      <c r="AT1870" s="8"/>
      <c r="AU1870" s="1"/>
      <c r="AV1870" s="1"/>
      <c r="AW1870" s="3"/>
      <c r="AX1870" s="3"/>
      <c r="AY1870" s="4"/>
      <c r="AZ1870" s="4"/>
      <c r="BA1870" s="4"/>
      <c r="BB1870" s="1"/>
      <c r="BC1870" s="1"/>
      <c r="BD1870" s="1"/>
      <c r="BE1870" s="1"/>
      <c r="BF1870" s="1"/>
      <c r="BG1870" s="1"/>
      <c r="BH1870" s="1"/>
      <c r="BI1870" s="1"/>
    </row>
    <row r="1871" spans="1:206" x14ac:dyDescent="0.2">
      <c r="A1871" s="78">
        <f t="shared" si="1017"/>
        <v>43762</v>
      </c>
      <c r="B1871" s="2">
        <f t="shared" si="1002"/>
        <v>238201.64224425357</v>
      </c>
      <c r="C1871" s="3">
        <f t="shared" si="1018"/>
        <v>32157221.70297423</v>
      </c>
      <c r="D1871" s="2">
        <f t="shared" si="1019"/>
        <v>179844.62512385999</v>
      </c>
      <c r="E1871" s="2">
        <f t="shared" si="1020"/>
        <v>0</v>
      </c>
      <c r="F1871" s="33">
        <f t="shared" si="1003"/>
        <v>179844.62512385999</v>
      </c>
      <c r="G1871" s="39">
        <f t="shared" si="1021"/>
        <v>5229.93</v>
      </c>
      <c r="H1871" s="38">
        <f>IF(AND(N1871=1,N1870&gt;1),VLOOKUP(A1870,[1]Plan1!$CW$105:$CY$215,3),H1870)</f>
        <v>5227.84</v>
      </c>
      <c r="I1871" s="127">
        <f t="shared" si="1004"/>
        <v>43688</v>
      </c>
      <c r="J1871" s="127">
        <f t="shared" si="1022"/>
        <v>43719</v>
      </c>
      <c r="K1871" s="34">
        <f t="shared" si="1005"/>
        <v>-3.996229395040185E-4</v>
      </c>
      <c r="L1871" s="212">
        <f t="shared" si="1023"/>
        <v>43780</v>
      </c>
      <c r="M1871" s="1">
        <f t="shared" si="1024"/>
        <v>22</v>
      </c>
      <c r="N1871" s="1">
        <f t="shared" si="1006"/>
        <v>10</v>
      </c>
      <c r="O1871" s="2">
        <f t="shared" si="1007"/>
        <v>0.99981832999999998</v>
      </c>
      <c r="P1871" s="35">
        <f t="shared" si="1000"/>
        <v>1.0011006499999999</v>
      </c>
      <c r="Q1871" s="35">
        <f t="shared" si="1025"/>
        <v>1.3211149728963731</v>
      </c>
      <c r="R1871" s="2">
        <f t="shared" si="999"/>
        <v>1.32087496</v>
      </c>
      <c r="S1871" s="2">
        <f t="shared" si="1026"/>
        <v>1.2981278000000001</v>
      </c>
      <c r="T1871" s="2">
        <f t="shared" si="1008"/>
        <v>233461.30755386001</v>
      </c>
      <c r="U1871" s="2">
        <f t="shared" si="1009"/>
        <v>0</v>
      </c>
      <c r="V1871" s="2">
        <f t="shared" si="1010"/>
        <v>57707.63689283358</v>
      </c>
      <c r="W1871" s="2">
        <f t="shared" si="1011"/>
        <v>237552.26201669357</v>
      </c>
      <c r="X1871" s="36">
        <f t="shared" si="1012"/>
        <v>0</v>
      </c>
      <c r="Y1871" s="2">
        <f t="shared" si="1013"/>
        <v>0</v>
      </c>
      <c r="Z1871" s="37">
        <f t="shared" si="1014"/>
        <v>0</v>
      </c>
      <c r="AA1871" s="2">
        <f t="shared" si="1027"/>
        <v>0</v>
      </c>
      <c r="AB1871" s="4">
        <f t="shared" si="1028"/>
        <v>7.1215000000000001E-2</v>
      </c>
      <c r="AC1871" s="36">
        <f t="shared" si="1015"/>
        <v>10</v>
      </c>
      <c r="AD1871" s="36">
        <v>252</v>
      </c>
      <c r="AE1871" s="35">
        <f t="shared" si="998"/>
        <v>1.0027336309999999</v>
      </c>
      <c r="AF1871" s="2">
        <f t="shared" si="1001"/>
        <v>638.19706761999998</v>
      </c>
      <c r="AG1871" s="2">
        <f t="shared" si="1016"/>
        <v>649.38022755999998</v>
      </c>
      <c r="AH1871" s="3">
        <f t="shared" si="1029"/>
        <v>0</v>
      </c>
      <c r="AI1871" s="3"/>
      <c r="AJ1871" s="3"/>
      <c r="AK1871" s="3"/>
      <c r="AL1871" s="8"/>
      <c r="AM1871" s="8"/>
      <c r="AN1871" s="8"/>
      <c r="AO1871" s="8"/>
      <c r="AP1871" s="8"/>
      <c r="AQ1871" s="8"/>
      <c r="AR1871" s="5"/>
      <c r="AS1871" s="1"/>
      <c r="AT1871" s="8"/>
      <c r="AU1871" s="1"/>
      <c r="AV1871" s="1"/>
      <c r="AW1871" s="3"/>
      <c r="AX1871" s="3"/>
      <c r="AY1871" s="4"/>
      <c r="AZ1871" s="4"/>
      <c r="BA1871" s="4"/>
      <c r="BB1871" s="1"/>
      <c r="BC1871" s="1"/>
      <c r="BD1871" s="1"/>
      <c r="BE1871" s="1"/>
      <c r="BF1871" s="1"/>
      <c r="BG1871" s="1"/>
      <c r="BH1871" s="1"/>
      <c r="BI1871" s="1"/>
    </row>
    <row r="1872" spans="1:206" x14ac:dyDescent="0.2">
      <c r="A1872" s="78">
        <f t="shared" si="1017"/>
        <v>43763</v>
      </c>
      <c r="B1872" s="2">
        <f t="shared" si="1002"/>
        <v>238262.34862546061</v>
      </c>
      <c r="C1872" s="3">
        <f t="shared" si="1018"/>
        <v>32165417.064437181</v>
      </c>
      <c r="D1872" s="2">
        <f t="shared" si="1019"/>
        <v>179844.62512385999</v>
      </c>
      <c r="E1872" s="2">
        <f t="shared" si="1020"/>
        <v>0</v>
      </c>
      <c r="F1872" s="33">
        <f t="shared" si="1003"/>
        <v>179844.62512385999</v>
      </c>
      <c r="G1872" s="39">
        <f t="shared" si="1021"/>
        <v>5229.93</v>
      </c>
      <c r="H1872" s="38">
        <f>IF(AND(N1872=1,N1871&gt;1),VLOOKUP(A1871,[1]Plan1!$CW$105:$CY$215,3),H1871)</f>
        <v>5227.84</v>
      </c>
      <c r="I1872" s="127">
        <f t="shared" si="1004"/>
        <v>43688</v>
      </c>
      <c r="J1872" s="127">
        <f t="shared" si="1022"/>
        <v>43719</v>
      </c>
      <c r="K1872" s="34">
        <f t="shared" si="1005"/>
        <v>-3.996229395040185E-4</v>
      </c>
      <c r="L1872" s="212">
        <f t="shared" si="1023"/>
        <v>43780</v>
      </c>
      <c r="M1872" s="1">
        <f t="shared" si="1024"/>
        <v>22</v>
      </c>
      <c r="N1872" s="1">
        <f t="shared" si="1006"/>
        <v>11</v>
      </c>
      <c r="O1872" s="2">
        <f t="shared" si="1007"/>
        <v>0.99980016000000005</v>
      </c>
      <c r="P1872" s="35">
        <f t="shared" si="1000"/>
        <v>1.0011006499999999</v>
      </c>
      <c r="Q1872" s="35">
        <f t="shared" si="1025"/>
        <v>1.3211149728963731</v>
      </c>
      <c r="R1872" s="2">
        <f t="shared" si="999"/>
        <v>1.32085096</v>
      </c>
      <c r="S1872" s="2">
        <f t="shared" si="1026"/>
        <v>1.2981278000000001</v>
      </c>
      <c r="T1872" s="2">
        <f t="shared" si="1008"/>
        <v>233461.30755386001</v>
      </c>
      <c r="U1872" s="2">
        <f t="shared" si="1009"/>
        <v>0</v>
      </c>
      <c r="V1872" s="2">
        <f t="shared" si="1010"/>
        <v>57703.3206218306</v>
      </c>
      <c r="W1872" s="2">
        <f t="shared" si="1011"/>
        <v>237547.94574569061</v>
      </c>
      <c r="X1872" s="36">
        <f t="shared" si="1012"/>
        <v>0</v>
      </c>
      <c r="Y1872" s="2">
        <f t="shared" si="1013"/>
        <v>0</v>
      </c>
      <c r="Z1872" s="37">
        <f t="shared" si="1014"/>
        <v>0</v>
      </c>
      <c r="AA1872" s="2">
        <f t="shared" si="1027"/>
        <v>0</v>
      </c>
      <c r="AB1872" s="4">
        <f t="shared" si="1028"/>
        <v>7.1215000000000001E-2</v>
      </c>
      <c r="AC1872" s="36">
        <f t="shared" si="1015"/>
        <v>11</v>
      </c>
      <c r="AD1872" s="36">
        <v>252</v>
      </c>
      <c r="AE1872" s="35">
        <f t="shared" si="998"/>
        <v>1.003007405</v>
      </c>
      <c r="AF1872" s="2">
        <f t="shared" si="1001"/>
        <v>702.11270363999995</v>
      </c>
      <c r="AG1872" s="2">
        <f t="shared" si="1016"/>
        <v>714.40287977000003</v>
      </c>
      <c r="AH1872" s="3">
        <f t="shared" si="1029"/>
        <v>0</v>
      </c>
      <c r="AI1872" s="3"/>
      <c r="AJ1872" s="3"/>
      <c r="AK1872" s="3"/>
      <c r="AL1872" s="8"/>
      <c r="AM1872" s="8"/>
      <c r="AN1872" s="8"/>
      <c r="AO1872" s="8"/>
      <c r="AP1872" s="8"/>
      <c r="AQ1872" s="8"/>
      <c r="AR1872" s="5"/>
      <c r="AS1872" s="1"/>
      <c r="AT1872" s="8"/>
      <c r="AU1872" s="1"/>
      <c r="AV1872" s="1"/>
      <c r="AW1872" s="3"/>
      <c r="AX1872" s="3"/>
      <c r="AY1872" s="4"/>
      <c r="AZ1872" s="4"/>
      <c r="BA1872" s="4"/>
      <c r="BB1872" s="1"/>
      <c r="BC1872" s="1"/>
      <c r="BD1872" s="1"/>
      <c r="BE1872" s="1"/>
      <c r="BF1872" s="1"/>
      <c r="BG1872" s="1"/>
      <c r="BH1872" s="1"/>
      <c r="BI1872" s="1"/>
    </row>
    <row r="1873" spans="1:61" x14ac:dyDescent="0.2">
      <c r="A1873" s="78">
        <f t="shared" si="1017"/>
        <v>43764</v>
      </c>
      <c r="B1873" s="2">
        <f t="shared" si="1002"/>
        <v>238323.07022152763</v>
      </c>
      <c r="C1873" s="3">
        <f t="shared" si="1018"/>
        <v>32173614.479906231</v>
      </c>
      <c r="D1873" s="2">
        <f t="shared" si="1019"/>
        <v>179844.62512385999</v>
      </c>
      <c r="E1873" s="2">
        <f t="shared" si="1020"/>
        <v>0</v>
      </c>
      <c r="F1873" s="33">
        <f t="shared" si="1003"/>
        <v>179844.62512385999</v>
      </c>
      <c r="G1873" s="39">
        <f t="shared" si="1021"/>
        <v>5229.93</v>
      </c>
      <c r="H1873" s="38">
        <f>IF(AND(N1873=1,N1872&gt;1),VLOOKUP(A1872,[1]Plan1!$CW$105:$CY$215,3),H1872)</f>
        <v>5227.84</v>
      </c>
      <c r="I1873" s="127">
        <f t="shared" si="1004"/>
        <v>43688</v>
      </c>
      <c r="J1873" s="127">
        <f t="shared" si="1022"/>
        <v>43719</v>
      </c>
      <c r="K1873" s="34">
        <f t="shared" si="1005"/>
        <v>-3.996229395040185E-4</v>
      </c>
      <c r="L1873" s="212">
        <f t="shared" si="1023"/>
        <v>43780</v>
      </c>
      <c r="M1873" s="1">
        <f t="shared" si="1024"/>
        <v>22</v>
      </c>
      <c r="N1873" s="1">
        <f t="shared" si="1006"/>
        <v>12</v>
      </c>
      <c r="O1873" s="2">
        <f t="shared" si="1007"/>
        <v>0.99978199999999995</v>
      </c>
      <c r="P1873" s="35">
        <f t="shared" si="1000"/>
        <v>1.0011006499999999</v>
      </c>
      <c r="Q1873" s="35">
        <f t="shared" si="1025"/>
        <v>1.3211149728963731</v>
      </c>
      <c r="R1873" s="2">
        <f t="shared" si="999"/>
        <v>1.32082696</v>
      </c>
      <c r="S1873" s="2">
        <f t="shared" si="1026"/>
        <v>1.2981278000000001</v>
      </c>
      <c r="T1873" s="2">
        <f t="shared" si="1008"/>
        <v>233461.30755386001</v>
      </c>
      <c r="U1873" s="2">
        <f t="shared" si="1009"/>
        <v>0</v>
      </c>
      <c r="V1873" s="2">
        <f t="shared" si="1010"/>
        <v>57699.004350827621</v>
      </c>
      <c r="W1873" s="2">
        <f t="shared" si="1011"/>
        <v>237543.62947468762</v>
      </c>
      <c r="X1873" s="36">
        <f t="shared" si="1012"/>
        <v>0</v>
      </c>
      <c r="Y1873" s="2">
        <f t="shared" si="1013"/>
        <v>0</v>
      </c>
      <c r="Z1873" s="37">
        <f t="shared" si="1014"/>
        <v>0</v>
      </c>
      <c r="AA1873" s="2">
        <f t="shared" si="1027"/>
        <v>0</v>
      </c>
      <c r="AB1873" s="4">
        <f t="shared" si="1028"/>
        <v>7.1215000000000001E-2</v>
      </c>
      <c r="AC1873" s="36">
        <f t="shared" si="1015"/>
        <v>12</v>
      </c>
      <c r="AD1873" s="36">
        <v>252</v>
      </c>
      <c r="AE1873" s="35">
        <f t="shared" si="998"/>
        <v>1.0032812529999999</v>
      </c>
      <c r="AF1873" s="2">
        <f t="shared" si="1001"/>
        <v>766.04561579000006</v>
      </c>
      <c r="AG1873" s="2">
        <f t="shared" si="1016"/>
        <v>779.44074683999997</v>
      </c>
      <c r="AH1873" s="3">
        <f t="shared" si="1029"/>
        <v>0</v>
      </c>
      <c r="AI1873" s="3"/>
      <c r="AJ1873" s="3"/>
      <c r="AK1873" s="3"/>
      <c r="AL1873" s="8"/>
      <c r="AM1873" s="8"/>
      <c r="AN1873" s="8"/>
      <c r="AO1873" s="8"/>
      <c r="AP1873" s="8"/>
      <c r="AQ1873" s="8"/>
      <c r="AR1873" s="5"/>
      <c r="AS1873" s="1"/>
      <c r="AT1873" s="8"/>
      <c r="AU1873" s="1"/>
      <c r="AV1873" s="1"/>
      <c r="AW1873" s="3"/>
      <c r="AX1873" s="3"/>
      <c r="AY1873" s="4"/>
      <c r="AZ1873" s="4"/>
      <c r="BA1873" s="4"/>
      <c r="BB1873" s="1"/>
      <c r="BC1873" s="1"/>
      <c r="BD1873" s="1"/>
      <c r="BE1873" s="1"/>
      <c r="BF1873" s="1"/>
      <c r="BG1873" s="1"/>
      <c r="BH1873" s="1"/>
      <c r="BI1873" s="1"/>
    </row>
    <row r="1874" spans="1:61" x14ac:dyDescent="0.2">
      <c r="A1874" s="78">
        <f t="shared" si="1017"/>
        <v>43765</v>
      </c>
      <c r="B1874" s="2">
        <f t="shared" si="1002"/>
        <v>238323.07022152763</v>
      </c>
      <c r="C1874" s="3">
        <f t="shared" si="1018"/>
        <v>32173614.479906231</v>
      </c>
      <c r="D1874" s="2">
        <f t="shared" si="1019"/>
        <v>179844.62512385999</v>
      </c>
      <c r="E1874" s="2">
        <f t="shared" si="1020"/>
        <v>0</v>
      </c>
      <c r="F1874" s="33">
        <f t="shared" si="1003"/>
        <v>179844.62512385999</v>
      </c>
      <c r="G1874" s="39">
        <f t="shared" si="1021"/>
        <v>5229.93</v>
      </c>
      <c r="H1874" s="38">
        <f>IF(AND(N1874=1,N1873&gt;1),VLOOKUP(A1873,[1]Plan1!$CW$105:$CY$215,3),H1873)</f>
        <v>5227.84</v>
      </c>
      <c r="I1874" s="127">
        <f t="shared" si="1004"/>
        <v>43688</v>
      </c>
      <c r="J1874" s="127">
        <f t="shared" si="1022"/>
        <v>43719</v>
      </c>
      <c r="K1874" s="34">
        <f t="shared" si="1005"/>
        <v>-3.996229395040185E-4</v>
      </c>
      <c r="L1874" s="212">
        <f t="shared" si="1023"/>
        <v>43780</v>
      </c>
      <c r="M1874" s="1">
        <f t="shared" si="1024"/>
        <v>22</v>
      </c>
      <c r="N1874" s="1">
        <f t="shared" si="1006"/>
        <v>12</v>
      </c>
      <c r="O1874" s="2">
        <f t="shared" si="1007"/>
        <v>0.99978199999999995</v>
      </c>
      <c r="P1874" s="35">
        <f t="shared" si="1000"/>
        <v>1.0011006499999999</v>
      </c>
      <c r="Q1874" s="35">
        <f t="shared" si="1025"/>
        <v>1.3211149728963731</v>
      </c>
      <c r="R1874" s="2">
        <f t="shared" si="999"/>
        <v>1.32082696</v>
      </c>
      <c r="S1874" s="2">
        <f t="shared" si="1026"/>
        <v>1.2981278000000001</v>
      </c>
      <c r="T1874" s="2">
        <f t="shared" si="1008"/>
        <v>233461.30755386001</v>
      </c>
      <c r="U1874" s="2">
        <f t="shared" si="1009"/>
        <v>0</v>
      </c>
      <c r="V1874" s="2">
        <f t="shared" si="1010"/>
        <v>57699.004350827621</v>
      </c>
      <c r="W1874" s="2">
        <f t="shared" si="1011"/>
        <v>237543.62947468762</v>
      </c>
      <c r="X1874" s="36">
        <f t="shared" si="1012"/>
        <v>0</v>
      </c>
      <c r="Y1874" s="2">
        <f t="shared" si="1013"/>
        <v>0</v>
      </c>
      <c r="Z1874" s="37">
        <f t="shared" si="1014"/>
        <v>0</v>
      </c>
      <c r="AA1874" s="2">
        <f t="shared" si="1027"/>
        <v>0</v>
      </c>
      <c r="AB1874" s="4">
        <f t="shared" si="1028"/>
        <v>7.1215000000000001E-2</v>
      </c>
      <c r="AC1874" s="36">
        <f t="shared" si="1015"/>
        <v>12</v>
      </c>
      <c r="AD1874" s="36">
        <v>252</v>
      </c>
      <c r="AE1874" s="35">
        <f t="shared" si="998"/>
        <v>1.0032812529999999</v>
      </c>
      <c r="AF1874" s="2">
        <f t="shared" si="1001"/>
        <v>766.04561579000006</v>
      </c>
      <c r="AG1874" s="2">
        <f t="shared" si="1016"/>
        <v>779.44074683999997</v>
      </c>
      <c r="AH1874" s="3">
        <f t="shared" si="1029"/>
        <v>0</v>
      </c>
      <c r="AI1874" s="3"/>
      <c r="AJ1874" s="3"/>
      <c r="AK1874" s="3"/>
      <c r="AL1874" s="8"/>
      <c r="AM1874" s="8"/>
      <c r="AN1874" s="8"/>
      <c r="AO1874" s="8"/>
      <c r="AP1874" s="8"/>
      <c r="AQ1874" s="8"/>
      <c r="AR1874" s="5"/>
      <c r="AS1874" s="1"/>
      <c r="AT1874" s="8"/>
      <c r="AU1874" s="1"/>
      <c r="AV1874" s="1"/>
      <c r="AW1874" s="3"/>
      <c r="AX1874" s="3"/>
      <c r="AY1874" s="4"/>
      <c r="AZ1874" s="4"/>
      <c r="BA1874" s="4"/>
      <c r="BB1874" s="1"/>
      <c r="BC1874" s="1"/>
      <c r="BD1874" s="1"/>
      <c r="BE1874" s="1"/>
      <c r="BF1874" s="1"/>
      <c r="BG1874" s="1"/>
      <c r="BH1874" s="1"/>
      <c r="BI1874" s="1"/>
    </row>
    <row r="1875" spans="1:61" x14ac:dyDescent="0.2">
      <c r="A1875" s="78">
        <f t="shared" si="1017"/>
        <v>43766</v>
      </c>
      <c r="B1875" s="2">
        <f t="shared" si="1002"/>
        <v>238323.07022152763</v>
      </c>
      <c r="C1875" s="3">
        <f t="shared" si="1018"/>
        <v>32173614.479906231</v>
      </c>
      <c r="D1875" s="2">
        <f t="shared" si="1019"/>
        <v>179844.62512385999</v>
      </c>
      <c r="E1875" s="2">
        <f t="shared" si="1020"/>
        <v>0</v>
      </c>
      <c r="F1875" s="33">
        <f t="shared" si="1003"/>
        <v>179844.62512385999</v>
      </c>
      <c r="G1875" s="39">
        <f t="shared" si="1021"/>
        <v>5229.93</v>
      </c>
      <c r="H1875" s="38">
        <f>IF(AND(N1875=1,N1874&gt;1),VLOOKUP(A1874,[1]Plan1!$CW$105:$CY$215,3),H1874)</f>
        <v>5227.84</v>
      </c>
      <c r="I1875" s="127">
        <f t="shared" si="1004"/>
        <v>43688</v>
      </c>
      <c r="J1875" s="127">
        <f t="shared" si="1022"/>
        <v>43719</v>
      </c>
      <c r="K1875" s="34">
        <f t="shared" si="1005"/>
        <v>-3.996229395040185E-4</v>
      </c>
      <c r="L1875" s="212">
        <f t="shared" si="1023"/>
        <v>43780</v>
      </c>
      <c r="M1875" s="1">
        <f t="shared" si="1024"/>
        <v>22</v>
      </c>
      <c r="N1875" s="1">
        <f t="shared" si="1006"/>
        <v>12</v>
      </c>
      <c r="O1875" s="2">
        <f t="shared" si="1007"/>
        <v>0.99978199999999995</v>
      </c>
      <c r="P1875" s="35">
        <f t="shared" si="1000"/>
        <v>1.0011006499999999</v>
      </c>
      <c r="Q1875" s="35">
        <f t="shared" si="1025"/>
        <v>1.3211149728963731</v>
      </c>
      <c r="R1875" s="2">
        <f t="shared" si="999"/>
        <v>1.32082696</v>
      </c>
      <c r="S1875" s="2">
        <f t="shared" si="1026"/>
        <v>1.2981278000000001</v>
      </c>
      <c r="T1875" s="2">
        <f t="shared" si="1008"/>
        <v>233461.30755386001</v>
      </c>
      <c r="U1875" s="2">
        <f t="shared" si="1009"/>
        <v>0</v>
      </c>
      <c r="V1875" s="2">
        <f t="shared" si="1010"/>
        <v>57699.004350827621</v>
      </c>
      <c r="W1875" s="2">
        <f t="shared" si="1011"/>
        <v>237543.62947468762</v>
      </c>
      <c r="X1875" s="36">
        <f t="shared" si="1012"/>
        <v>0</v>
      </c>
      <c r="Y1875" s="2">
        <f t="shared" si="1013"/>
        <v>0</v>
      </c>
      <c r="Z1875" s="37">
        <f t="shared" si="1014"/>
        <v>0</v>
      </c>
      <c r="AA1875" s="2">
        <f t="shared" si="1027"/>
        <v>0</v>
      </c>
      <c r="AB1875" s="4">
        <f t="shared" si="1028"/>
        <v>7.1215000000000001E-2</v>
      </c>
      <c r="AC1875" s="36">
        <f t="shared" si="1015"/>
        <v>12</v>
      </c>
      <c r="AD1875" s="36">
        <v>252</v>
      </c>
      <c r="AE1875" s="35">
        <f t="shared" si="998"/>
        <v>1.0032812529999999</v>
      </c>
      <c r="AF1875" s="2">
        <f t="shared" si="1001"/>
        <v>766.04561579000006</v>
      </c>
      <c r="AG1875" s="2">
        <f t="shared" si="1016"/>
        <v>779.44074683999997</v>
      </c>
      <c r="AH1875" s="3">
        <f t="shared" si="1029"/>
        <v>0</v>
      </c>
      <c r="AI1875" s="3"/>
      <c r="AJ1875" s="3"/>
      <c r="AK1875" s="3"/>
      <c r="AL1875" s="8"/>
      <c r="AM1875" s="8"/>
      <c r="AN1875" s="8"/>
      <c r="AO1875" s="8"/>
      <c r="AP1875" s="8"/>
      <c r="AQ1875" s="8"/>
      <c r="AR1875" s="5"/>
      <c r="AS1875" s="1"/>
      <c r="AT1875" s="8"/>
      <c r="AU1875" s="1"/>
      <c r="AV1875" s="1"/>
      <c r="AW1875" s="3"/>
      <c r="AX1875" s="3"/>
      <c r="AY1875" s="4"/>
      <c r="AZ1875" s="4"/>
      <c r="BA1875" s="4"/>
      <c r="BB1875" s="1"/>
      <c r="BC1875" s="1"/>
      <c r="BD1875" s="1"/>
      <c r="BE1875" s="1"/>
      <c r="BF1875" s="1"/>
      <c r="BG1875" s="1"/>
      <c r="BH1875" s="1"/>
      <c r="BI1875" s="1"/>
    </row>
    <row r="1876" spans="1:61" x14ac:dyDescent="0.2">
      <c r="A1876" s="78">
        <f t="shared" si="1017"/>
        <v>43767</v>
      </c>
      <c r="B1876" s="2">
        <f t="shared" si="1002"/>
        <v>238383.80750657464</v>
      </c>
      <c r="C1876" s="3">
        <f t="shared" si="1018"/>
        <v>32181814.013387576</v>
      </c>
      <c r="D1876" s="2">
        <f t="shared" si="1019"/>
        <v>179844.62512385999</v>
      </c>
      <c r="E1876" s="2">
        <f t="shared" si="1020"/>
        <v>0</v>
      </c>
      <c r="F1876" s="33">
        <f t="shared" si="1003"/>
        <v>179844.62512385999</v>
      </c>
      <c r="G1876" s="39">
        <f t="shared" si="1021"/>
        <v>5229.93</v>
      </c>
      <c r="H1876" s="38">
        <f>IF(AND(N1876=1,N1875&gt;1),VLOOKUP(A1875,[1]Plan1!$CW$105:$CY$215,3),H1875)</f>
        <v>5227.84</v>
      </c>
      <c r="I1876" s="127">
        <f t="shared" si="1004"/>
        <v>43688</v>
      </c>
      <c r="J1876" s="127">
        <f t="shared" si="1022"/>
        <v>43719</v>
      </c>
      <c r="K1876" s="34">
        <f t="shared" si="1005"/>
        <v>-3.996229395040185E-4</v>
      </c>
      <c r="L1876" s="212">
        <f t="shared" si="1023"/>
        <v>43780</v>
      </c>
      <c r="M1876" s="1">
        <f t="shared" si="1024"/>
        <v>22</v>
      </c>
      <c r="N1876" s="1">
        <f t="shared" si="1006"/>
        <v>13</v>
      </c>
      <c r="O1876" s="2">
        <f t="shared" si="1007"/>
        <v>0.99976383000000002</v>
      </c>
      <c r="P1876" s="35">
        <f t="shared" si="1000"/>
        <v>1.0011006499999999</v>
      </c>
      <c r="Q1876" s="35">
        <f t="shared" si="1025"/>
        <v>1.3211149728963731</v>
      </c>
      <c r="R1876" s="2">
        <f t="shared" si="999"/>
        <v>1.32080296</v>
      </c>
      <c r="S1876" s="2">
        <f t="shared" si="1026"/>
        <v>1.2981278000000001</v>
      </c>
      <c r="T1876" s="2">
        <f t="shared" si="1008"/>
        <v>233461.30755386001</v>
      </c>
      <c r="U1876" s="2">
        <f t="shared" si="1009"/>
        <v>0</v>
      </c>
      <c r="V1876" s="2">
        <f t="shared" si="1010"/>
        <v>57694.688079824649</v>
      </c>
      <c r="W1876" s="2">
        <f t="shared" si="1011"/>
        <v>237539.31320368464</v>
      </c>
      <c r="X1876" s="36">
        <f t="shared" si="1012"/>
        <v>0</v>
      </c>
      <c r="Y1876" s="2">
        <f t="shared" si="1013"/>
        <v>0</v>
      </c>
      <c r="Z1876" s="37">
        <f t="shared" si="1014"/>
        <v>0</v>
      </c>
      <c r="AA1876" s="2">
        <f t="shared" si="1027"/>
        <v>0</v>
      </c>
      <c r="AB1876" s="4">
        <f t="shared" si="1028"/>
        <v>7.1215000000000001E-2</v>
      </c>
      <c r="AC1876" s="36">
        <f t="shared" si="1015"/>
        <v>13</v>
      </c>
      <c r="AD1876" s="36">
        <v>252</v>
      </c>
      <c r="AE1876" s="35">
        <f t="shared" si="998"/>
        <v>1.003555177</v>
      </c>
      <c r="AF1876" s="2">
        <f t="shared" si="1001"/>
        <v>829.99627099999998</v>
      </c>
      <c r="AG1876" s="2">
        <f t="shared" si="1016"/>
        <v>844.49430288999997</v>
      </c>
      <c r="AH1876" s="3">
        <f t="shared" si="1029"/>
        <v>0</v>
      </c>
      <c r="AI1876" s="3"/>
      <c r="AJ1876" s="3"/>
      <c r="AK1876" s="3"/>
      <c r="AL1876" s="8"/>
      <c r="AM1876" s="8"/>
      <c r="AN1876" s="8"/>
      <c r="AO1876" s="8"/>
      <c r="AP1876" s="8"/>
      <c r="AQ1876" s="8"/>
      <c r="AR1876" s="5"/>
      <c r="AS1876" s="1"/>
      <c r="AT1876" s="8"/>
      <c r="AU1876" s="1"/>
      <c r="AV1876" s="1"/>
      <c r="AW1876" s="3"/>
      <c r="AX1876" s="3"/>
      <c r="AY1876" s="4"/>
      <c r="AZ1876" s="4"/>
      <c r="BA1876" s="4"/>
      <c r="BB1876" s="1"/>
      <c r="BC1876" s="1"/>
      <c r="BD1876" s="1"/>
      <c r="BE1876" s="1"/>
      <c r="BF1876" s="1"/>
      <c r="BG1876" s="1"/>
      <c r="BH1876" s="1"/>
      <c r="BI1876" s="1"/>
    </row>
    <row r="1877" spans="1:61" x14ac:dyDescent="0.2">
      <c r="A1877" s="78">
        <f t="shared" si="1017"/>
        <v>43768</v>
      </c>
      <c r="B1877" s="2">
        <f t="shared" si="1002"/>
        <v>238444.56180988793</v>
      </c>
      <c r="C1877" s="3">
        <f t="shared" si="1018"/>
        <v>32190015.844334871</v>
      </c>
      <c r="D1877" s="2">
        <f t="shared" si="1019"/>
        <v>179844.62512385999</v>
      </c>
      <c r="E1877" s="2">
        <f t="shared" si="1020"/>
        <v>0</v>
      </c>
      <c r="F1877" s="33">
        <f t="shared" si="1003"/>
        <v>179844.62512385999</v>
      </c>
      <c r="G1877" s="39">
        <f t="shared" si="1021"/>
        <v>5229.93</v>
      </c>
      <c r="H1877" s="38">
        <f>IF(AND(N1877=1,N1876&gt;1),VLOOKUP(A1876,[1]Plan1!$CW$105:$CY$215,3),H1876)</f>
        <v>5227.84</v>
      </c>
      <c r="I1877" s="127">
        <f t="shared" si="1004"/>
        <v>43688</v>
      </c>
      <c r="J1877" s="127">
        <f t="shared" si="1022"/>
        <v>43719</v>
      </c>
      <c r="K1877" s="34">
        <f t="shared" si="1005"/>
        <v>-3.996229395040185E-4</v>
      </c>
      <c r="L1877" s="212">
        <f t="shared" si="1023"/>
        <v>43780</v>
      </c>
      <c r="M1877" s="1">
        <f t="shared" si="1024"/>
        <v>22</v>
      </c>
      <c r="N1877" s="1">
        <f t="shared" si="1006"/>
        <v>14</v>
      </c>
      <c r="O1877" s="2">
        <f t="shared" si="1007"/>
        <v>0.99974567000000003</v>
      </c>
      <c r="P1877" s="35">
        <f t="shared" si="1000"/>
        <v>1.0011006499999999</v>
      </c>
      <c r="Q1877" s="35">
        <f t="shared" si="1025"/>
        <v>1.3211149728963731</v>
      </c>
      <c r="R1877" s="2">
        <f t="shared" si="999"/>
        <v>1.3207789700000001</v>
      </c>
      <c r="S1877" s="2">
        <f t="shared" si="1026"/>
        <v>1.2981278000000001</v>
      </c>
      <c r="T1877" s="2">
        <f t="shared" si="1008"/>
        <v>233461.30755386001</v>
      </c>
      <c r="U1877" s="2">
        <f t="shared" si="1009"/>
        <v>0</v>
      </c>
      <c r="V1877" s="2">
        <f t="shared" si="1010"/>
        <v>57690.373607267953</v>
      </c>
      <c r="W1877" s="2">
        <f t="shared" si="1011"/>
        <v>237534.99873112794</v>
      </c>
      <c r="X1877" s="36">
        <f t="shared" si="1012"/>
        <v>0</v>
      </c>
      <c r="Y1877" s="2">
        <f t="shared" si="1013"/>
        <v>0</v>
      </c>
      <c r="Z1877" s="37">
        <f t="shared" si="1014"/>
        <v>0</v>
      </c>
      <c r="AA1877" s="2">
        <f t="shared" si="1027"/>
        <v>0</v>
      </c>
      <c r="AB1877" s="4">
        <f t="shared" si="1028"/>
        <v>7.1215000000000001E-2</v>
      </c>
      <c r="AC1877" s="36">
        <f t="shared" si="1015"/>
        <v>14</v>
      </c>
      <c r="AD1877" s="36">
        <v>252</v>
      </c>
      <c r="AE1877" s="35">
        <f t="shared" si="998"/>
        <v>1.0038291749999999</v>
      </c>
      <c r="AF1877" s="2">
        <f t="shared" si="1001"/>
        <v>893.96420235000005</v>
      </c>
      <c r="AG1877" s="2">
        <f t="shared" si="1016"/>
        <v>909.56307876000005</v>
      </c>
      <c r="AH1877" s="3">
        <f t="shared" si="1029"/>
        <v>0</v>
      </c>
      <c r="AI1877" s="3"/>
      <c r="AJ1877" s="3"/>
      <c r="AK1877" s="3"/>
      <c r="AL1877" s="8"/>
      <c r="AM1877" s="8"/>
      <c r="AN1877" s="8"/>
      <c r="AO1877" s="8"/>
      <c r="AP1877" s="8"/>
      <c r="AQ1877" s="8"/>
      <c r="AR1877" s="5"/>
      <c r="AS1877" s="1"/>
      <c r="AT1877" s="8"/>
      <c r="AU1877" s="1"/>
      <c r="AV1877" s="1"/>
      <c r="AW1877" s="3"/>
      <c r="AX1877" s="3"/>
      <c r="AY1877" s="4"/>
      <c r="AZ1877" s="4"/>
      <c r="BA1877" s="4"/>
      <c r="BB1877" s="1"/>
      <c r="BC1877" s="1"/>
      <c r="BD1877" s="1"/>
      <c r="BE1877" s="1"/>
      <c r="BF1877" s="1"/>
      <c r="BG1877" s="1"/>
      <c r="BH1877" s="1"/>
      <c r="BI1877" s="1"/>
    </row>
    <row r="1878" spans="1:61" x14ac:dyDescent="0.2">
      <c r="A1878" s="78">
        <f t="shared" si="1017"/>
        <v>43769</v>
      </c>
      <c r="B1878" s="2">
        <f t="shared" si="1002"/>
        <v>238505.3315636912</v>
      </c>
      <c r="C1878" s="3">
        <f t="shared" si="1018"/>
        <v>32198219.76109831</v>
      </c>
      <c r="D1878" s="2">
        <f t="shared" si="1019"/>
        <v>179844.62512385999</v>
      </c>
      <c r="E1878" s="2">
        <f t="shared" si="1020"/>
        <v>0</v>
      </c>
      <c r="F1878" s="33">
        <f t="shared" si="1003"/>
        <v>179844.62512385999</v>
      </c>
      <c r="G1878" s="39">
        <f t="shared" si="1021"/>
        <v>5229.93</v>
      </c>
      <c r="H1878" s="38">
        <f>IF(AND(N1878=1,N1877&gt;1),VLOOKUP(A1877,[1]Plan1!$CW$105:$CY$215,3),H1877)</f>
        <v>5227.84</v>
      </c>
      <c r="I1878" s="127">
        <f t="shared" si="1004"/>
        <v>43688</v>
      </c>
      <c r="J1878" s="127">
        <f t="shared" si="1022"/>
        <v>43719</v>
      </c>
      <c r="K1878" s="34">
        <f t="shared" si="1005"/>
        <v>-3.996229395040185E-4</v>
      </c>
      <c r="L1878" s="212">
        <f t="shared" si="1023"/>
        <v>43780</v>
      </c>
      <c r="M1878" s="1">
        <f t="shared" si="1024"/>
        <v>22</v>
      </c>
      <c r="N1878" s="1">
        <f t="shared" si="1006"/>
        <v>15</v>
      </c>
      <c r="O1878" s="2">
        <f t="shared" si="1007"/>
        <v>0.99972751000000004</v>
      </c>
      <c r="P1878" s="35">
        <f t="shared" si="1000"/>
        <v>1.0011006499999999</v>
      </c>
      <c r="Q1878" s="35">
        <f t="shared" si="1025"/>
        <v>1.3211149728963731</v>
      </c>
      <c r="R1878" s="2">
        <f t="shared" si="999"/>
        <v>1.32075498</v>
      </c>
      <c r="S1878" s="2">
        <f t="shared" si="1026"/>
        <v>1.2981278000000001</v>
      </c>
      <c r="T1878" s="2">
        <f t="shared" si="1008"/>
        <v>233461.30755386001</v>
      </c>
      <c r="U1878" s="2">
        <f t="shared" si="1009"/>
        <v>0</v>
      </c>
      <c r="V1878" s="2">
        <f t="shared" si="1010"/>
        <v>57686.059134711213</v>
      </c>
      <c r="W1878" s="2">
        <f t="shared" si="1011"/>
        <v>237530.68425857121</v>
      </c>
      <c r="X1878" s="36">
        <f t="shared" si="1012"/>
        <v>0</v>
      </c>
      <c r="Y1878" s="2">
        <f t="shared" si="1013"/>
        <v>0</v>
      </c>
      <c r="Z1878" s="37">
        <f t="shared" si="1014"/>
        <v>0</v>
      </c>
      <c r="AA1878" s="2">
        <f t="shared" si="1027"/>
        <v>0</v>
      </c>
      <c r="AB1878" s="4">
        <f t="shared" si="1028"/>
        <v>7.1215000000000001E-2</v>
      </c>
      <c r="AC1878" s="36">
        <f t="shared" si="1015"/>
        <v>15</v>
      </c>
      <c r="AD1878" s="36">
        <v>252</v>
      </c>
      <c r="AE1878" s="35">
        <f t="shared" si="998"/>
        <v>1.0041032480000001</v>
      </c>
      <c r="AF1878" s="2">
        <f t="shared" si="1001"/>
        <v>957.94964329000004</v>
      </c>
      <c r="AG1878" s="2">
        <f t="shared" si="1016"/>
        <v>974.64730512000006</v>
      </c>
      <c r="AH1878" s="3">
        <f t="shared" si="1029"/>
        <v>0</v>
      </c>
      <c r="AI1878" s="3"/>
      <c r="AJ1878" s="3"/>
      <c r="AK1878" s="3"/>
      <c r="AL1878" s="8"/>
      <c r="AM1878" s="8"/>
      <c r="AN1878" s="8"/>
      <c r="AO1878" s="8"/>
      <c r="AP1878" s="8"/>
      <c r="AQ1878" s="8"/>
      <c r="AR1878" s="5"/>
      <c r="AS1878" s="1"/>
      <c r="AT1878" s="8"/>
      <c r="AU1878" s="1"/>
      <c r="AV1878" s="1"/>
      <c r="AW1878" s="3"/>
      <c r="AX1878" s="3"/>
      <c r="AY1878" s="4"/>
      <c r="AZ1878" s="4"/>
      <c r="BA1878" s="4"/>
      <c r="BB1878" s="1"/>
      <c r="BC1878" s="1"/>
      <c r="BD1878" s="1"/>
      <c r="BE1878" s="1"/>
      <c r="BF1878" s="1"/>
      <c r="BG1878" s="1"/>
      <c r="BH1878" s="1"/>
      <c r="BI1878" s="1"/>
    </row>
    <row r="1879" spans="1:61" x14ac:dyDescent="0.2">
      <c r="A1879" s="78">
        <f t="shared" si="1017"/>
        <v>43770</v>
      </c>
      <c r="B1879" s="2">
        <f t="shared" si="1002"/>
        <v>238566.11291684199</v>
      </c>
      <c r="C1879" s="3">
        <f t="shared" si="1018"/>
        <v>32206425.243773669</v>
      </c>
      <c r="D1879" s="2">
        <f t="shared" si="1019"/>
        <v>179844.62512385999</v>
      </c>
      <c r="E1879" s="2">
        <f t="shared" si="1020"/>
        <v>0</v>
      </c>
      <c r="F1879" s="33">
        <f t="shared" si="1003"/>
        <v>179844.62512385999</v>
      </c>
      <c r="G1879" s="39">
        <f t="shared" si="1021"/>
        <v>5229.93</v>
      </c>
      <c r="H1879" s="38">
        <f>IF(AND(N1879=1,N1878&gt;1),VLOOKUP(A1878,[1]Plan1!$CW$105:$CY$215,3),H1878)</f>
        <v>5227.84</v>
      </c>
      <c r="I1879" s="127">
        <f t="shared" si="1004"/>
        <v>43688</v>
      </c>
      <c r="J1879" s="127">
        <f t="shared" si="1022"/>
        <v>43719</v>
      </c>
      <c r="K1879" s="34">
        <f t="shared" si="1005"/>
        <v>-3.996229395040185E-4</v>
      </c>
      <c r="L1879" s="212">
        <f t="shared" si="1023"/>
        <v>43780</v>
      </c>
      <c r="M1879" s="1">
        <f t="shared" si="1024"/>
        <v>22</v>
      </c>
      <c r="N1879" s="1">
        <f t="shared" si="1006"/>
        <v>16</v>
      </c>
      <c r="O1879" s="2">
        <f t="shared" si="1007"/>
        <v>0.99970934</v>
      </c>
      <c r="P1879" s="35">
        <f t="shared" si="1000"/>
        <v>1.0011006499999999</v>
      </c>
      <c r="Q1879" s="35">
        <f t="shared" si="1025"/>
        <v>1.3211149728963731</v>
      </c>
      <c r="R1879" s="2">
        <f t="shared" si="999"/>
        <v>1.3207309700000001</v>
      </c>
      <c r="S1879" s="2">
        <f t="shared" si="1026"/>
        <v>1.2981278000000001</v>
      </c>
      <c r="T1879" s="2">
        <f t="shared" si="1008"/>
        <v>233461.30755386001</v>
      </c>
      <c r="U1879" s="2">
        <f t="shared" si="1009"/>
        <v>0</v>
      </c>
      <c r="V1879" s="2">
        <f t="shared" si="1010"/>
        <v>57681.741065261995</v>
      </c>
      <c r="W1879" s="2">
        <f t="shared" si="1011"/>
        <v>237526.366189122</v>
      </c>
      <c r="X1879" s="36">
        <f t="shared" si="1012"/>
        <v>0</v>
      </c>
      <c r="Y1879" s="2">
        <f t="shared" si="1013"/>
        <v>0</v>
      </c>
      <c r="Z1879" s="37">
        <f t="shared" si="1014"/>
        <v>0</v>
      </c>
      <c r="AA1879" s="2">
        <f t="shared" si="1027"/>
        <v>0</v>
      </c>
      <c r="AB1879" s="4">
        <f t="shared" si="1028"/>
        <v>7.1215000000000001E-2</v>
      </c>
      <c r="AC1879" s="36">
        <f t="shared" si="1015"/>
        <v>16</v>
      </c>
      <c r="AD1879" s="36">
        <v>252</v>
      </c>
      <c r="AE1879" s="35">
        <f t="shared" si="998"/>
        <v>1.0043773949999999</v>
      </c>
      <c r="AF1879" s="2">
        <f t="shared" si="1001"/>
        <v>1021.95236037</v>
      </c>
      <c r="AG1879" s="2">
        <f t="shared" si="1016"/>
        <v>1039.7467277200001</v>
      </c>
      <c r="AH1879" s="3">
        <f t="shared" si="1029"/>
        <v>0</v>
      </c>
      <c r="AI1879" s="3"/>
      <c r="AJ1879" s="3"/>
      <c r="AK1879" s="3"/>
      <c r="AL1879" s="8"/>
      <c r="AM1879" s="8"/>
      <c r="AN1879" s="8"/>
      <c r="AO1879" s="8"/>
      <c r="AP1879" s="8"/>
      <c r="AQ1879" s="8"/>
      <c r="AR1879" s="5"/>
      <c r="AS1879" s="1"/>
      <c r="AT1879" s="8"/>
      <c r="AU1879" s="1"/>
      <c r="AV1879" s="1"/>
      <c r="AW1879" s="3"/>
      <c r="AX1879" s="3"/>
      <c r="AY1879" s="4"/>
      <c r="AZ1879" s="4"/>
      <c r="BA1879" s="4"/>
      <c r="BB1879" s="1"/>
      <c r="BC1879" s="1"/>
      <c r="BD1879" s="1"/>
      <c r="BE1879" s="1"/>
      <c r="BF1879" s="1"/>
      <c r="BG1879" s="1"/>
      <c r="BH1879" s="1"/>
      <c r="BI1879" s="1"/>
    </row>
    <row r="1880" spans="1:61" x14ac:dyDescent="0.2">
      <c r="A1880" s="78">
        <f t="shared" si="1017"/>
        <v>43771</v>
      </c>
      <c r="B1880" s="2">
        <f t="shared" si="1002"/>
        <v>238626.91356772528</v>
      </c>
      <c r="C1880" s="3">
        <f t="shared" si="1018"/>
        <v>32214633.331642911</v>
      </c>
      <c r="D1880" s="2">
        <f t="shared" si="1019"/>
        <v>179844.62512385999</v>
      </c>
      <c r="E1880" s="2">
        <f t="shared" si="1020"/>
        <v>0</v>
      </c>
      <c r="F1880" s="33">
        <f t="shared" si="1003"/>
        <v>179844.62512385999</v>
      </c>
      <c r="G1880" s="39">
        <f t="shared" si="1021"/>
        <v>5229.93</v>
      </c>
      <c r="H1880" s="38">
        <f>IF(AND(N1880=1,N1879&gt;1),VLOOKUP(A1879,[1]Plan1!$CW$105:$CY$215,3),H1879)</f>
        <v>5227.84</v>
      </c>
      <c r="I1880" s="127">
        <f t="shared" si="1004"/>
        <v>43688</v>
      </c>
      <c r="J1880" s="127">
        <f t="shared" si="1022"/>
        <v>43719</v>
      </c>
      <c r="K1880" s="34">
        <f t="shared" si="1005"/>
        <v>-3.996229395040185E-4</v>
      </c>
      <c r="L1880" s="212">
        <f t="shared" si="1023"/>
        <v>43780</v>
      </c>
      <c r="M1880" s="1">
        <f t="shared" si="1024"/>
        <v>22</v>
      </c>
      <c r="N1880" s="1">
        <f t="shared" si="1006"/>
        <v>17</v>
      </c>
      <c r="O1880" s="2">
        <f t="shared" si="1007"/>
        <v>0.99969118000000001</v>
      </c>
      <c r="P1880" s="35">
        <f t="shared" si="1000"/>
        <v>1.0011006499999999</v>
      </c>
      <c r="Q1880" s="35">
        <f t="shared" si="1025"/>
        <v>1.3211149728963731</v>
      </c>
      <c r="R1880" s="2">
        <f t="shared" si="999"/>
        <v>1.32070698</v>
      </c>
      <c r="S1880" s="2">
        <f t="shared" si="1026"/>
        <v>1.2981278000000001</v>
      </c>
      <c r="T1880" s="2">
        <f t="shared" si="1008"/>
        <v>233461.30755386001</v>
      </c>
      <c r="U1880" s="2">
        <f t="shared" si="1009"/>
        <v>0</v>
      </c>
      <c r="V1880" s="2">
        <f t="shared" si="1010"/>
        <v>57677.426592705262</v>
      </c>
      <c r="W1880" s="2">
        <f t="shared" si="1011"/>
        <v>237522.05171656527</v>
      </c>
      <c r="X1880" s="36">
        <f t="shared" si="1012"/>
        <v>0</v>
      </c>
      <c r="Y1880" s="2">
        <f t="shared" si="1013"/>
        <v>0</v>
      </c>
      <c r="Z1880" s="37">
        <f t="shared" si="1014"/>
        <v>0</v>
      </c>
      <c r="AA1880" s="2">
        <f t="shared" si="1027"/>
        <v>0</v>
      </c>
      <c r="AB1880" s="4">
        <f t="shared" si="1028"/>
        <v>7.1215000000000001E-2</v>
      </c>
      <c r="AC1880" s="36">
        <f t="shared" si="1015"/>
        <v>17</v>
      </c>
      <c r="AD1880" s="36">
        <v>252</v>
      </c>
      <c r="AE1880" s="35">
        <f t="shared" si="998"/>
        <v>1.004651618</v>
      </c>
      <c r="AF1880" s="2">
        <f t="shared" si="1001"/>
        <v>1085.9728205199999</v>
      </c>
      <c r="AG1880" s="2">
        <f t="shared" si="1016"/>
        <v>1104.86185116</v>
      </c>
      <c r="AH1880" s="3">
        <f t="shared" si="1029"/>
        <v>0</v>
      </c>
      <c r="AI1880" s="3"/>
      <c r="AJ1880" s="3"/>
      <c r="AK1880" s="3"/>
      <c r="AL1880" s="8"/>
      <c r="AM1880" s="8"/>
      <c r="AN1880" s="8"/>
      <c r="AO1880" s="8"/>
      <c r="AP1880" s="8"/>
      <c r="AQ1880" s="8"/>
      <c r="AR1880" s="5"/>
      <c r="AS1880" s="1"/>
      <c r="AT1880" s="8"/>
      <c r="AU1880" s="1"/>
      <c r="AV1880" s="1"/>
      <c r="AW1880" s="3"/>
      <c r="AX1880" s="3"/>
      <c r="AY1880" s="4"/>
      <c r="AZ1880" s="4"/>
      <c r="BA1880" s="4"/>
      <c r="BB1880" s="1"/>
      <c r="BC1880" s="1"/>
      <c r="BD1880" s="1"/>
      <c r="BE1880" s="1"/>
      <c r="BF1880" s="1"/>
      <c r="BG1880" s="1"/>
      <c r="BH1880" s="1"/>
      <c r="BI1880" s="1"/>
    </row>
    <row r="1881" spans="1:61" x14ac:dyDescent="0.2">
      <c r="A1881" s="78">
        <f t="shared" si="1017"/>
        <v>43772</v>
      </c>
      <c r="B1881" s="2">
        <f t="shared" si="1002"/>
        <v>238626.91356772528</v>
      </c>
      <c r="C1881" s="3">
        <f t="shared" si="1018"/>
        <v>32214633.331642911</v>
      </c>
      <c r="D1881" s="2">
        <f t="shared" si="1019"/>
        <v>179844.62512385999</v>
      </c>
      <c r="E1881" s="2">
        <f t="shared" si="1020"/>
        <v>0</v>
      </c>
      <c r="F1881" s="33">
        <f t="shared" si="1003"/>
        <v>179844.62512385999</v>
      </c>
      <c r="G1881" s="39">
        <f t="shared" si="1021"/>
        <v>5229.93</v>
      </c>
      <c r="H1881" s="38">
        <f>IF(AND(N1881=1,N1880&gt;1),VLOOKUP(A1880,[1]Plan1!$CW$105:$CY$215,3),H1880)</f>
        <v>5227.84</v>
      </c>
      <c r="I1881" s="127">
        <f t="shared" si="1004"/>
        <v>43688</v>
      </c>
      <c r="J1881" s="127">
        <f t="shared" si="1022"/>
        <v>43719</v>
      </c>
      <c r="K1881" s="34">
        <f t="shared" si="1005"/>
        <v>-3.996229395040185E-4</v>
      </c>
      <c r="L1881" s="212">
        <f t="shared" si="1023"/>
        <v>43780</v>
      </c>
      <c r="M1881" s="1">
        <f t="shared" si="1024"/>
        <v>22</v>
      </c>
      <c r="N1881" s="1">
        <f t="shared" si="1006"/>
        <v>17</v>
      </c>
      <c r="O1881" s="2">
        <f t="shared" si="1007"/>
        <v>0.99969118000000001</v>
      </c>
      <c r="P1881" s="35">
        <f t="shared" si="1000"/>
        <v>1.0011006499999999</v>
      </c>
      <c r="Q1881" s="35">
        <f t="shared" si="1025"/>
        <v>1.3211149728963731</v>
      </c>
      <c r="R1881" s="2">
        <f t="shared" si="999"/>
        <v>1.32070698</v>
      </c>
      <c r="S1881" s="2">
        <f t="shared" si="1026"/>
        <v>1.2981278000000001</v>
      </c>
      <c r="T1881" s="2">
        <f t="shared" si="1008"/>
        <v>233461.30755386001</v>
      </c>
      <c r="U1881" s="2">
        <f t="shared" si="1009"/>
        <v>0</v>
      </c>
      <c r="V1881" s="2">
        <f t="shared" si="1010"/>
        <v>57677.426592705262</v>
      </c>
      <c r="W1881" s="2">
        <f t="shared" si="1011"/>
        <v>237522.05171656527</v>
      </c>
      <c r="X1881" s="36">
        <f t="shared" si="1012"/>
        <v>0</v>
      </c>
      <c r="Y1881" s="2">
        <f t="shared" si="1013"/>
        <v>0</v>
      </c>
      <c r="Z1881" s="37">
        <f t="shared" si="1014"/>
        <v>0</v>
      </c>
      <c r="AA1881" s="2">
        <f t="shared" si="1027"/>
        <v>0</v>
      </c>
      <c r="AB1881" s="4">
        <f t="shared" si="1028"/>
        <v>7.1215000000000001E-2</v>
      </c>
      <c r="AC1881" s="36">
        <f t="shared" si="1015"/>
        <v>17</v>
      </c>
      <c r="AD1881" s="36">
        <v>252</v>
      </c>
      <c r="AE1881" s="35">
        <f t="shared" si="998"/>
        <v>1.004651618</v>
      </c>
      <c r="AF1881" s="2">
        <f t="shared" si="1001"/>
        <v>1085.9728205199999</v>
      </c>
      <c r="AG1881" s="2">
        <f t="shared" si="1016"/>
        <v>1104.86185116</v>
      </c>
      <c r="AH1881" s="3">
        <f t="shared" si="1029"/>
        <v>0</v>
      </c>
      <c r="AI1881" s="3"/>
      <c r="AJ1881" s="3"/>
      <c r="AK1881" s="3"/>
      <c r="AL1881" s="8"/>
      <c r="AM1881" s="8"/>
      <c r="AN1881" s="8"/>
      <c r="AO1881" s="8"/>
      <c r="AP1881" s="8"/>
      <c r="AQ1881" s="8"/>
      <c r="AR1881" s="5"/>
      <c r="AS1881" s="1"/>
      <c r="AT1881" s="8"/>
      <c r="AU1881" s="1"/>
      <c r="AV1881" s="1"/>
      <c r="AW1881" s="3"/>
      <c r="AX1881" s="3"/>
      <c r="AY1881" s="4"/>
      <c r="AZ1881" s="4"/>
      <c r="BA1881" s="4"/>
      <c r="BB1881" s="1"/>
      <c r="BC1881" s="1"/>
      <c r="BD1881" s="1"/>
      <c r="BE1881" s="1"/>
      <c r="BF1881" s="1"/>
      <c r="BG1881" s="1"/>
      <c r="BH1881" s="1"/>
      <c r="BI1881" s="1"/>
    </row>
    <row r="1882" spans="1:61" x14ac:dyDescent="0.2">
      <c r="A1882" s="78">
        <f t="shared" si="1017"/>
        <v>43773</v>
      </c>
      <c r="B1882" s="2">
        <f t="shared" si="1002"/>
        <v>238626.91356772528</v>
      </c>
      <c r="C1882" s="3">
        <f t="shared" si="1018"/>
        <v>32214633.331642911</v>
      </c>
      <c r="D1882" s="2">
        <f t="shared" si="1019"/>
        <v>179844.62512385999</v>
      </c>
      <c r="E1882" s="2">
        <f t="shared" si="1020"/>
        <v>0</v>
      </c>
      <c r="F1882" s="33">
        <f t="shared" si="1003"/>
        <v>179844.62512385999</v>
      </c>
      <c r="G1882" s="39">
        <f t="shared" si="1021"/>
        <v>5229.93</v>
      </c>
      <c r="H1882" s="38">
        <f>IF(AND(N1882=1,N1881&gt;1),VLOOKUP(A1881,[1]Plan1!$CW$105:$CY$215,3),H1881)</f>
        <v>5227.84</v>
      </c>
      <c r="I1882" s="127">
        <f t="shared" si="1004"/>
        <v>43688</v>
      </c>
      <c r="J1882" s="127">
        <f t="shared" si="1022"/>
        <v>43719</v>
      </c>
      <c r="K1882" s="34">
        <f t="shared" si="1005"/>
        <v>-3.996229395040185E-4</v>
      </c>
      <c r="L1882" s="212">
        <f t="shared" si="1023"/>
        <v>43780</v>
      </c>
      <c r="M1882" s="1">
        <f t="shared" si="1024"/>
        <v>22</v>
      </c>
      <c r="N1882" s="1">
        <f t="shared" si="1006"/>
        <v>17</v>
      </c>
      <c r="O1882" s="2">
        <f t="shared" si="1007"/>
        <v>0.99969118000000001</v>
      </c>
      <c r="P1882" s="35">
        <f t="shared" si="1000"/>
        <v>1.0011006499999999</v>
      </c>
      <c r="Q1882" s="35">
        <f t="shared" si="1025"/>
        <v>1.3211149728963731</v>
      </c>
      <c r="R1882" s="2">
        <f t="shared" si="999"/>
        <v>1.32070698</v>
      </c>
      <c r="S1882" s="2">
        <f t="shared" si="1026"/>
        <v>1.2981278000000001</v>
      </c>
      <c r="T1882" s="2">
        <f t="shared" si="1008"/>
        <v>233461.30755386001</v>
      </c>
      <c r="U1882" s="2">
        <f t="shared" si="1009"/>
        <v>0</v>
      </c>
      <c r="V1882" s="2">
        <f t="shared" si="1010"/>
        <v>57677.426592705262</v>
      </c>
      <c r="W1882" s="2">
        <f t="shared" si="1011"/>
        <v>237522.05171656527</v>
      </c>
      <c r="X1882" s="36">
        <f t="shared" si="1012"/>
        <v>0</v>
      </c>
      <c r="Y1882" s="2">
        <f t="shared" si="1013"/>
        <v>0</v>
      </c>
      <c r="Z1882" s="37">
        <f t="shared" si="1014"/>
        <v>0</v>
      </c>
      <c r="AA1882" s="2">
        <f t="shared" si="1027"/>
        <v>0</v>
      </c>
      <c r="AB1882" s="4">
        <f t="shared" si="1028"/>
        <v>7.1215000000000001E-2</v>
      </c>
      <c r="AC1882" s="36">
        <f t="shared" si="1015"/>
        <v>17</v>
      </c>
      <c r="AD1882" s="36">
        <v>252</v>
      </c>
      <c r="AE1882" s="35">
        <f t="shared" si="998"/>
        <v>1.004651618</v>
      </c>
      <c r="AF1882" s="2">
        <f t="shared" si="1001"/>
        <v>1085.9728205199999</v>
      </c>
      <c r="AG1882" s="2">
        <f t="shared" si="1016"/>
        <v>1104.86185116</v>
      </c>
      <c r="AH1882" s="3">
        <f t="shared" si="1029"/>
        <v>0</v>
      </c>
      <c r="AI1882" s="3"/>
      <c r="AJ1882" s="3"/>
      <c r="AK1882" s="3"/>
      <c r="AL1882" s="8"/>
      <c r="AM1882" s="8"/>
      <c r="AN1882" s="8"/>
      <c r="AO1882" s="8"/>
      <c r="AP1882" s="8"/>
      <c r="AQ1882" s="8"/>
      <c r="AR1882" s="5"/>
      <c r="AS1882" s="1"/>
      <c r="AT1882" s="8"/>
      <c r="AU1882" s="1"/>
      <c r="AV1882" s="1"/>
      <c r="AW1882" s="3"/>
      <c r="AX1882" s="3"/>
      <c r="AY1882" s="4"/>
      <c r="AZ1882" s="4"/>
      <c r="BA1882" s="4"/>
      <c r="BB1882" s="1"/>
      <c r="BC1882" s="1"/>
      <c r="BD1882" s="1"/>
      <c r="BE1882" s="1"/>
      <c r="BF1882" s="1"/>
      <c r="BG1882" s="1"/>
      <c r="BH1882" s="1"/>
      <c r="BI1882" s="1"/>
    </row>
    <row r="1883" spans="1:61" x14ac:dyDescent="0.2">
      <c r="A1883" s="78">
        <f t="shared" si="1017"/>
        <v>43774</v>
      </c>
      <c r="B1883" s="2">
        <f t="shared" si="1002"/>
        <v>238687.72942865852</v>
      </c>
      <c r="C1883" s="3">
        <f t="shared" si="1018"/>
        <v>32222843.472868901</v>
      </c>
      <c r="D1883" s="2">
        <f t="shared" si="1019"/>
        <v>179844.62512385999</v>
      </c>
      <c r="E1883" s="2">
        <f t="shared" si="1020"/>
        <v>0</v>
      </c>
      <c r="F1883" s="33">
        <f t="shared" si="1003"/>
        <v>179844.62512385999</v>
      </c>
      <c r="G1883" s="39">
        <f t="shared" si="1021"/>
        <v>5229.93</v>
      </c>
      <c r="H1883" s="38">
        <f>IF(AND(N1883=1,N1882&gt;1),VLOOKUP(A1882,[1]Plan1!$CW$105:$CY$215,3),H1882)</f>
        <v>5227.84</v>
      </c>
      <c r="I1883" s="127">
        <f t="shared" si="1004"/>
        <v>43688</v>
      </c>
      <c r="J1883" s="127">
        <f t="shared" si="1022"/>
        <v>43719</v>
      </c>
      <c r="K1883" s="34">
        <f t="shared" si="1005"/>
        <v>-3.996229395040185E-4</v>
      </c>
      <c r="L1883" s="212">
        <f t="shared" si="1023"/>
        <v>43780</v>
      </c>
      <c r="M1883" s="1">
        <f t="shared" si="1024"/>
        <v>22</v>
      </c>
      <c r="N1883" s="1">
        <f t="shared" si="1006"/>
        <v>18</v>
      </c>
      <c r="O1883" s="2">
        <f t="shared" si="1007"/>
        <v>0.99967302000000002</v>
      </c>
      <c r="P1883" s="35">
        <f t="shared" si="1000"/>
        <v>1.0011006499999999</v>
      </c>
      <c r="Q1883" s="35">
        <f t="shared" si="1025"/>
        <v>1.3211149728963731</v>
      </c>
      <c r="R1883" s="2">
        <f t="shared" si="999"/>
        <v>1.3206829899999999</v>
      </c>
      <c r="S1883" s="2">
        <f t="shared" si="1026"/>
        <v>1.2981278000000001</v>
      </c>
      <c r="T1883" s="2">
        <f t="shared" si="1008"/>
        <v>233461.30755386001</v>
      </c>
      <c r="U1883" s="2">
        <f t="shared" si="1009"/>
        <v>0</v>
      </c>
      <c r="V1883" s="2">
        <f t="shared" si="1010"/>
        <v>57673.112120148522</v>
      </c>
      <c r="W1883" s="2">
        <f t="shared" si="1011"/>
        <v>237517.73724400852</v>
      </c>
      <c r="X1883" s="36">
        <f t="shared" si="1012"/>
        <v>0</v>
      </c>
      <c r="Y1883" s="2">
        <f t="shared" si="1013"/>
        <v>0</v>
      </c>
      <c r="Z1883" s="37">
        <f t="shared" si="1014"/>
        <v>0</v>
      </c>
      <c r="AA1883" s="2">
        <f t="shared" si="1027"/>
        <v>0</v>
      </c>
      <c r="AB1883" s="4">
        <f t="shared" si="1028"/>
        <v>7.1215000000000001E-2</v>
      </c>
      <c r="AC1883" s="36">
        <f t="shared" si="1015"/>
        <v>18</v>
      </c>
      <c r="AD1883" s="36">
        <v>252</v>
      </c>
      <c r="AE1883" s="35">
        <f t="shared" si="998"/>
        <v>1.0049259150000001</v>
      </c>
      <c r="AF1883" s="2">
        <f t="shared" si="1001"/>
        <v>1150.01055679</v>
      </c>
      <c r="AG1883" s="2">
        <f t="shared" si="1016"/>
        <v>1169.9921846499999</v>
      </c>
      <c r="AH1883" s="3">
        <f t="shared" si="1029"/>
        <v>0</v>
      </c>
      <c r="AI1883" s="3"/>
      <c r="AJ1883" s="3"/>
      <c r="AK1883" s="3"/>
      <c r="AL1883" s="8"/>
      <c r="AM1883" s="8"/>
      <c r="AN1883" s="8"/>
      <c r="AO1883" s="8"/>
      <c r="AP1883" s="8"/>
      <c r="AQ1883" s="8"/>
      <c r="AR1883" s="5"/>
      <c r="AS1883" s="1"/>
      <c r="AT1883" s="8"/>
      <c r="AU1883" s="1"/>
      <c r="AV1883" s="1"/>
      <c r="AW1883" s="3"/>
      <c r="AX1883" s="3"/>
      <c r="AY1883" s="4"/>
      <c r="AZ1883" s="4"/>
      <c r="BA1883" s="4"/>
      <c r="BB1883" s="1"/>
      <c r="BC1883" s="1"/>
      <c r="BD1883" s="1"/>
      <c r="BE1883" s="1"/>
      <c r="BF1883" s="1"/>
      <c r="BG1883" s="1"/>
      <c r="BH1883" s="1"/>
      <c r="BI1883" s="1"/>
    </row>
    <row r="1884" spans="1:61" x14ac:dyDescent="0.2">
      <c r="A1884" s="78">
        <f t="shared" si="1017"/>
        <v>43775</v>
      </c>
      <c r="B1884" s="2">
        <f t="shared" si="1002"/>
        <v>238748.56097372182</v>
      </c>
      <c r="C1884" s="3">
        <f t="shared" si="1018"/>
        <v>32231055.731452446</v>
      </c>
      <c r="D1884" s="2">
        <f t="shared" si="1019"/>
        <v>179844.62512385999</v>
      </c>
      <c r="E1884" s="2">
        <f t="shared" si="1020"/>
        <v>0</v>
      </c>
      <c r="F1884" s="33">
        <f t="shared" si="1003"/>
        <v>179844.62512385999</v>
      </c>
      <c r="G1884" s="39">
        <f t="shared" si="1021"/>
        <v>5229.93</v>
      </c>
      <c r="H1884" s="38">
        <f>IF(AND(N1884=1,N1883&gt;1),VLOOKUP(A1883,[1]Plan1!$CW$105:$CY$215,3),H1883)</f>
        <v>5227.84</v>
      </c>
      <c r="I1884" s="127">
        <f t="shared" si="1004"/>
        <v>43688</v>
      </c>
      <c r="J1884" s="127">
        <f t="shared" si="1022"/>
        <v>43719</v>
      </c>
      <c r="K1884" s="34">
        <f t="shared" si="1005"/>
        <v>-3.996229395040185E-4</v>
      </c>
      <c r="L1884" s="212">
        <f t="shared" si="1023"/>
        <v>43780</v>
      </c>
      <c r="M1884" s="1">
        <f t="shared" si="1024"/>
        <v>22</v>
      </c>
      <c r="N1884" s="1">
        <f t="shared" si="1006"/>
        <v>19</v>
      </c>
      <c r="O1884" s="2">
        <f t="shared" si="1007"/>
        <v>0.99965486000000003</v>
      </c>
      <c r="P1884" s="35">
        <f t="shared" si="1000"/>
        <v>1.0011006499999999</v>
      </c>
      <c r="Q1884" s="35">
        <f t="shared" si="1025"/>
        <v>1.3211149728963731</v>
      </c>
      <c r="R1884" s="2">
        <f t="shared" si="999"/>
        <v>1.320659</v>
      </c>
      <c r="S1884" s="2">
        <f t="shared" si="1026"/>
        <v>1.2981278000000001</v>
      </c>
      <c r="T1884" s="2">
        <f t="shared" si="1008"/>
        <v>233461.30755386001</v>
      </c>
      <c r="U1884" s="2">
        <f t="shared" si="1009"/>
        <v>0</v>
      </c>
      <c r="V1884" s="2">
        <f t="shared" si="1010"/>
        <v>57668.797647591826</v>
      </c>
      <c r="W1884" s="2">
        <f t="shared" si="1011"/>
        <v>237513.42277145182</v>
      </c>
      <c r="X1884" s="36">
        <f t="shared" si="1012"/>
        <v>0</v>
      </c>
      <c r="Y1884" s="2">
        <f t="shared" si="1013"/>
        <v>0</v>
      </c>
      <c r="Z1884" s="37">
        <f t="shared" si="1014"/>
        <v>0</v>
      </c>
      <c r="AA1884" s="2">
        <f t="shared" si="1027"/>
        <v>0</v>
      </c>
      <c r="AB1884" s="4">
        <f t="shared" si="1028"/>
        <v>7.1215000000000001E-2</v>
      </c>
      <c r="AC1884" s="36">
        <f t="shared" si="1015"/>
        <v>19</v>
      </c>
      <c r="AD1884" s="36">
        <v>252</v>
      </c>
      <c r="AE1884" s="35">
        <f t="shared" si="998"/>
        <v>1.0052002879999999</v>
      </c>
      <c r="AF1884" s="2">
        <f t="shared" si="1001"/>
        <v>1214.0660361299999</v>
      </c>
      <c r="AG1884" s="2">
        <f t="shared" si="1016"/>
        <v>1235.13820227</v>
      </c>
      <c r="AH1884" s="3">
        <f t="shared" si="1029"/>
        <v>0</v>
      </c>
      <c r="AI1884" s="3"/>
      <c r="AJ1884" s="3"/>
      <c r="AK1884" s="3"/>
      <c r="AL1884" s="8"/>
      <c r="AM1884" s="8"/>
      <c r="AN1884" s="8"/>
      <c r="AO1884" s="8"/>
      <c r="AP1884" s="8"/>
      <c r="AQ1884" s="8"/>
      <c r="AR1884" s="5"/>
      <c r="AS1884" s="1"/>
      <c r="AT1884" s="8"/>
      <c r="AU1884" s="1"/>
      <c r="AV1884" s="1"/>
      <c r="AW1884" s="3"/>
      <c r="AX1884" s="3"/>
      <c r="AY1884" s="4"/>
      <c r="AZ1884" s="4"/>
      <c r="BA1884" s="4"/>
      <c r="BB1884" s="1"/>
      <c r="BC1884" s="1"/>
      <c r="BD1884" s="1"/>
      <c r="BE1884" s="1"/>
      <c r="BF1884" s="1"/>
      <c r="BG1884" s="1"/>
      <c r="BH1884" s="1"/>
      <c r="BI1884" s="1"/>
    </row>
    <row r="1885" spans="1:61" x14ac:dyDescent="0.2">
      <c r="A1885" s="78">
        <f t="shared" si="1017"/>
        <v>43776</v>
      </c>
      <c r="B1885" s="2">
        <f t="shared" si="1002"/>
        <v>238809.4041103326</v>
      </c>
      <c r="C1885" s="3">
        <f t="shared" si="1018"/>
        <v>32239269.554894902</v>
      </c>
      <c r="D1885" s="2">
        <f t="shared" si="1019"/>
        <v>179844.62512385999</v>
      </c>
      <c r="E1885" s="2">
        <f t="shared" si="1020"/>
        <v>0</v>
      </c>
      <c r="F1885" s="33">
        <f t="shared" si="1003"/>
        <v>179844.62512385999</v>
      </c>
      <c r="G1885" s="39">
        <f t="shared" si="1021"/>
        <v>5229.93</v>
      </c>
      <c r="H1885" s="38">
        <f>IF(AND(N1885=1,N1884&gt;1),VLOOKUP(A1884,[1]Plan1!$CW$105:$CY$215,3),H1884)</f>
        <v>5227.84</v>
      </c>
      <c r="I1885" s="127">
        <f t="shared" si="1004"/>
        <v>43688</v>
      </c>
      <c r="J1885" s="127">
        <f t="shared" si="1022"/>
        <v>43719</v>
      </c>
      <c r="K1885" s="34">
        <f t="shared" si="1005"/>
        <v>-3.996229395040185E-4</v>
      </c>
      <c r="L1885" s="212">
        <f t="shared" si="1023"/>
        <v>43780</v>
      </c>
      <c r="M1885" s="1">
        <f t="shared" si="1024"/>
        <v>22</v>
      </c>
      <c r="N1885" s="1">
        <f t="shared" si="1006"/>
        <v>20</v>
      </c>
      <c r="O1885" s="2">
        <f t="shared" si="1007"/>
        <v>0.99963668999999999</v>
      </c>
      <c r="P1885" s="35">
        <f t="shared" si="1000"/>
        <v>1.0011006499999999</v>
      </c>
      <c r="Q1885" s="35">
        <f t="shared" si="1025"/>
        <v>1.3211149728963731</v>
      </c>
      <c r="R1885" s="2">
        <f t="shared" si="999"/>
        <v>1.3206349900000001</v>
      </c>
      <c r="S1885" s="2">
        <f t="shared" si="1026"/>
        <v>1.2981278000000001</v>
      </c>
      <c r="T1885" s="2">
        <f t="shared" si="1008"/>
        <v>233461.30755386001</v>
      </c>
      <c r="U1885" s="2">
        <f t="shared" si="1009"/>
        <v>0</v>
      </c>
      <c r="V1885" s="2">
        <f t="shared" si="1010"/>
        <v>57664.479578142607</v>
      </c>
      <c r="W1885" s="2">
        <f t="shared" si="1011"/>
        <v>237509.1047020026</v>
      </c>
      <c r="X1885" s="36">
        <f t="shared" si="1012"/>
        <v>0</v>
      </c>
      <c r="Y1885" s="2">
        <f t="shared" si="1013"/>
        <v>0</v>
      </c>
      <c r="Z1885" s="37">
        <f t="shared" si="1014"/>
        <v>0</v>
      </c>
      <c r="AA1885" s="2">
        <f t="shared" si="1027"/>
        <v>0</v>
      </c>
      <c r="AB1885" s="4">
        <f t="shared" si="1028"/>
        <v>7.1215000000000001E-2</v>
      </c>
      <c r="AC1885" s="36">
        <f t="shared" si="1015"/>
        <v>20</v>
      </c>
      <c r="AD1885" s="36">
        <v>252</v>
      </c>
      <c r="AE1885" s="35">
        <f t="shared" si="998"/>
        <v>1.005474735</v>
      </c>
      <c r="AF1885" s="2">
        <f t="shared" si="1001"/>
        <v>1278.13879161</v>
      </c>
      <c r="AG1885" s="2">
        <f t="shared" si="1016"/>
        <v>1300.29940833</v>
      </c>
      <c r="AH1885" s="3">
        <f t="shared" si="1029"/>
        <v>0</v>
      </c>
      <c r="AI1885" s="3"/>
      <c r="AJ1885" s="3"/>
      <c r="AK1885" s="3"/>
      <c r="AL1885" s="8"/>
      <c r="AM1885" s="8"/>
      <c r="AN1885" s="8"/>
      <c r="AO1885" s="8"/>
      <c r="AP1885" s="8"/>
      <c r="AQ1885" s="8"/>
      <c r="AR1885" s="5"/>
      <c r="AS1885" s="1"/>
      <c r="AT1885" s="8"/>
      <c r="AU1885" s="1"/>
      <c r="AV1885" s="1"/>
      <c r="AW1885" s="3"/>
      <c r="AX1885" s="3"/>
      <c r="AY1885" s="4"/>
      <c r="AZ1885" s="4"/>
      <c r="BA1885" s="4"/>
      <c r="BB1885" s="1"/>
      <c r="BC1885" s="1"/>
      <c r="BD1885" s="1"/>
      <c r="BE1885" s="1"/>
      <c r="BF1885" s="1"/>
      <c r="BG1885" s="1"/>
      <c r="BH1885" s="1"/>
      <c r="BI1885" s="1"/>
    </row>
    <row r="1886" spans="1:61" x14ac:dyDescent="0.2">
      <c r="A1886" s="78">
        <f t="shared" si="1017"/>
        <v>43777</v>
      </c>
      <c r="B1886" s="2">
        <f t="shared" si="1002"/>
        <v>238870.26630720586</v>
      </c>
      <c r="C1886" s="3">
        <f t="shared" si="1018"/>
        <v>32247485.951472793</v>
      </c>
      <c r="D1886" s="2">
        <f t="shared" si="1019"/>
        <v>179844.62512385999</v>
      </c>
      <c r="E1886" s="2">
        <f t="shared" si="1020"/>
        <v>0</v>
      </c>
      <c r="F1886" s="33">
        <f t="shared" si="1003"/>
        <v>179844.62512385999</v>
      </c>
      <c r="G1886" s="39">
        <f t="shared" si="1021"/>
        <v>5229.93</v>
      </c>
      <c r="H1886" s="38">
        <f>IF(AND(N1886=1,N1885&gt;1),VLOOKUP(A1885,[1]Plan1!$CW$105:$CY$215,3),H1885)</f>
        <v>5227.84</v>
      </c>
      <c r="I1886" s="127">
        <f t="shared" si="1004"/>
        <v>43688</v>
      </c>
      <c r="J1886" s="127">
        <f t="shared" si="1022"/>
        <v>43719</v>
      </c>
      <c r="K1886" s="34">
        <f t="shared" si="1005"/>
        <v>-3.996229395040185E-4</v>
      </c>
      <c r="L1886" s="212">
        <f t="shared" si="1023"/>
        <v>43780</v>
      </c>
      <c r="M1886" s="1">
        <f t="shared" si="1024"/>
        <v>22</v>
      </c>
      <c r="N1886" s="1">
        <f t="shared" si="1006"/>
        <v>21</v>
      </c>
      <c r="O1886" s="2">
        <f t="shared" si="1007"/>
        <v>0.99961853000000001</v>
      </c>
      <c r="P1886" s="35">
        <f t="shared" si="1000"/>
        <v>1.0011006499999999</v>
      </c>
      <c r="Q1886" s="35">
        <f t="shared" si="1025"/>
        <v>1.3211149728963731</v>
      </c>
      <c r="R1886" s="2">
        <f t="shared" si="999"/>
        <v>1.320611</v>
      </c>
      <c r="S1886" s="2">
        <f t="shared" si="1026"/>
        <v>1.2981278000000001</v>
      </c>
      <c r="T1886" s="2">
        <f t="shared" si="1008"/>
        <v>233461.30755386001</v>
      </c>
      <c r="U1886" s="2">
        <f t="shared" si="1009"/>
        <v>0</v>
      </c>
      <c r="V1886" s="2">
        <f t="shared" si="1010"/>
        <v>57660.165105585875</v>
      </c>
      <c r="W1886" s="2">
        <f t="shared" si="1011"/>
        <v>237504.79022944588</v>
      </c>
      <c r="X1886" s="36">
        <f t="shared" si="1012"/>
        <v>0</v>
      </c>
      <c r="Y1886" s="2">
        <f t="shared" si="1013"/>
        <v>0</v>
      </c>
      <c r="Z1886" s="37">
        <f t="shared" si="1014"/>
        <v>0</v>
      </c>
      <c r="AA1886" s="2">
        <f t="shared" si="1027"/>
        <v>0</v>
      </c>
      <c r="AB1886" s="4">
        <f t="shared" si="1028"/>
        <v>7.1215000000000001E-2</v>
      </c>
      <c r="AC1886" s="36">
        <f t="shared" si="1015"/>
        <v>21</v>
      </c>
      <c r="AD1886" s="36">
        <v>252</v>
      </c>
      <c r="AE1886" s="35">
        <f t="shared" si="998"/>
        <v>1.005749257</v>
      </c>
      <c r="AF1886" s="2">
        <f t="shared" si="1001"/>
        <v>1342.22905668</v>
      </c>
      <c r="AG1886" s="2">
        <f t="shared" si="1016"/>
        <v>1365.47607776</v>
      </c>
      <c r="AH1886" s="3">
        <f t="shared" si="1029"/>
        <v>0</v>
      </c>
      <c r="AI1886" s="3"/>
      <c r="AJ1886" s="3"/>
      <c r="AK1886" s="3"/>
      <c r="AL1886" s="8"/>
      <c r="AM1886" s="8"/>
      <c r="AN1886" s="8"/>
      <c r="AO1886" s="8"/>
      <c r="AP1886" s="8"/>
      <c r="AQ1886" s="8"/>
      <c r="AR1886" s="5"/>
      <c r="AS1886" s="1"/>
      <c r="AT1886" s="8"/>
      <c r="AU1886" s="1"/>
      <c r="AV1886" s="1"/>
      <c r="AW1886" s="3"/>
      <c r="AX1886" s="3"/>
      <c r="AY1886" s="4"/>
      <c r="AZ1886" s="4"/>
      <c r="BA1886" s="4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 x14ac:dyDescent="0.2">
      <c r="A1887" s="78">
        <f t="shared" si="1017"/>
        <v>43778</v>
      </c>
      <c r="B1887" s="2">
        <f t="shared" si="1002"/>
        <v>238931.14394777911</v>
      </c>
      <c r="C1887" s="3">
        <f t="shared" si="1018"/>
        <v>32255704.43295018</v>
      </c>
      <c r="D1887" s="2">
        <f t="shared" si="1019"/>
        <v>179844.62512385999</v>
      </c>
      <c r="E1887" s="2">
        <f t="shared" si="1020"/>
        <v>0</v>
      </c>
      <c r="F1887" s="33">
        <f t="shared" si="1003"/>
        <v>179844.62512385999</v>
      </c>
      <c r="G1887" s="39">
        <f t="shared" si="1021"/>
        <v>5229.93</v>
      </c>
      <c r="H1887" s="38">
        <f>IF(AND(N1887=1,N1886&gt;1),VLOOKUP(A1886,[1]Plan1!$CW$105:$CY$215,3),H1886)</f>
        <v>5227.84</v>
      </c>
      <c r="I1887" s="127">
        <f t="shared" si="1004"/>
        <v>43688</v>
      </c>
      <c r="J1887" s="127">
        <f t="shared" si="1022"/>
        <v>43719</v>
      </c>
      <c r="K1887" s="34">
        <f t="shared" si="1005"/>
        <v>-3.996229395040185E-4</v>
      </c>
      <c r="L1887" s="212">
        <f t="shared" si="1023"/>
        <v>43780</v>
      </c>
      <c r="M1887" s="1">
        <f t="shared" si="1024"/>
        <v>22</v>
      </c>
      <c r="N1887" s="1">
        <f t="shared" si="1006"/>
        <v>22</v>
      </c>
      <c r="O1887" s="2">
        <f t="shared" si="1007"/>
        <v>0.99960037000000002</v>
      </c>
      <c r="P1887" s="35">
        <f t="shared" si="1000"/>
        <v>1.0011006499999999</v>
      </c>
      <c r="Q1887" s="35">
        <f t="shared" si="1025"/>
        <v>1.3211149728963731</v>
      </c>
      <c r="R1887" s="2">
        <f t="shared" si="999"/>
        <v>1.3205870099999999</v>
      </c>
      <c r="S1887" s="2">
        <f t="shared" si="1026"/>
        <v>1.2981278000000001</v>
      </c>
      <c r="T1887" s="2">
        <f t="shared" si="1008"/>
        <v>233461.30755386001</v>
      </c>
      <c r="U1887" s="2">
        <f t="shared" si="1009"/>
        <v>0</v>
      </c>
      <c r="V1887" s="2">
        <f t="shared" si="1010"/>
        <v>57655.850633029135</v>
      </c>
      <c r="W1887" s="2">
        <f t="shared" si="1011"/>
        <v>237500.47575688912</v>
      </c>
      <c r="X1887" s="36">
        <f t="shared" si="1012"/>
        <v>0</v>
      </c>
      <c r="Y1887" s="2">
        <f t="shared" si="1013"/>
        <v>0</v>
      </c>
      <c r="Z1887" s="37">
        <f t="shared" si="1014"/>
        <v>0</v>
      </c>
      <c r="AA1887" s="2">
        <f t="shared" si="1027"/>
        <v>0</v>
      </c>
      <c r="AB1887" s="4">
        <f t="shared" si="1028"/>
        <v>7.1215000000000001E-2</v>
      </c>
      <c r="AC1887" s="36">
        <f t="shared" si="1015"/>
        <v>22</v>
      </c>
      <c r="AD1887" s="36">
        <v>252</v>
      </c>
      <c r="AE1887" s="35">
        <f t="shared" ref="AE1887:AE1950" si="1030">ROUND((1+AB1887)^TRUNC((AC1887/AD1887),9),9)</f>
        <v>1.0060238539999999</v>
      </c>
      <c r="AF1887" s="2">
        <f t="shared" si="1001"/>
        <v>1406.33683135</v>
      </c>
      <c r="AG1887" s="2">
        <f t="shared" si="1016"/>
        <v>1430.66819089</v>
      </c>
      <c r="AH1887" s="3">
        <f t="shared" si="1029"/>
        <v>0</v>
      </c>
      <c r="AI1887" s="3"/>
      <c r="AJ1887" s="3"/>
      <c r="AK1887" s="3"/>
      <c r="AL1887" s="98" t="s">
        <v>131</v>
      </c>
      <c r="AM1887" s="98" t="s">
        <v>131</v>
      </c>
      <c r="AN1887" s="8"/>
      <c r="AO1887" s="8"/>
      <c r="AP1887" s="8"/>
      <c r="AQ1887" s="8"/>
      <c r="AR1887" s="5"/>
      <c r="AS1887" s="1"/>
      <c r="AT1887" s="8"/>
      <c r="AU1887" s="1"/>
      <c r="AV1887" s="1"/>
      <c r="AW1887" s="3"/>
      <c r="AX1887" s="3"/>
      <c r="AY1887" s="4"/>
      <c r="AZ1887" s="4"/>
      <c r="BA1887" s="4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 x14ac:dyDescent="0.2">
      <c r="A1888" s="78">
        <f t="shared" si="1017"/>
        <v>43779</v>
      </c>
      <c r="B1888" s="2">
        <f t="shared" si="1002"/>
        <v>238931.14394777911</v>
      </c>
      <c r="C1888" s="3">
        <f t="shared" si="1018"/>
        <v>32255704.43295018</v>
      </c>
      <c r="D1888" s="2">
        <f t="shared" si="1019"/>
        <v>179844.62512385999</v>
      </c>
      <c r="E1888" s="2">
        <f t="shared" si="1020"/>
        <v>0</v>
      </c>
      <c r="F1888" s="33">
        <f t="shared" si="1003"/>
        <v>179844.62512385999</v>
      </c>
      <c r="G1888" s="39">
        <f t="shared" si="1021"/>
        <v>5229.93</v>
      </c>
      <c r="H1888" s="38">
        <f>IF(AND(N1888=1,N1887&gt;1),VLOOKUP(A1887,[1]Plan1!$CW$105:$CY$215,3),H1887)</f>
        <v>5227.84</v>
      </c>
      <c r="I1888" s="127">
        <f t="shared" si="1004"/>
        <v>43688</v>
      </c>
      <c r="J1888" s="127">
        <f t="shared" si="1022"/>
        <v>43719</v>
      </c>
      <c r="K1888" s="34">
        <f t="shared" si="1005"/>
        <v>-3.996229395040185E-4</v>
      </c>
      <c r="L1888" s="212">
        <f t="shared" si="1023"/>
        <v>43780</v>
      </c>
      <c r="M1888" s="1">
        <f t="shared" si="1024"/>
        <v>22</v>
      </c>
      <c r="N1888" s="1">
        <f t="shared" si="1006"/>
        <v>22</v>
      </c>
      <c r="O1888" s="2">
        <f t="shared" si="1007"/>
        <v>0.99960037000000002</v>
      </c>
      <c r="P1888" s="35">
        <f t="shared" si="1000"/>
        <v>1.0011006499999999</v>
      </c>
      <c r="Q1888" s="35">
        <f t="shared" si="1025"/>
        <v>1.3211149728963731</v>
      </c>
      <c r="R1888" s="2">
        <f t="shared" si="999"/>
        <v>1.3205870099999999</v>
      </c>
      <c r="S1888" s="2">
        <f t="shared" si="1026"/>
        <v>1.2981278000000001</v>
      </c>
      <c r="T1888" s="2">
        <f t="shared" si="1008"/>
        <v>233461.30755386001</v>
      </c>
      <c r="U1888" s="2">
        <f t="shared" si="1009"/>
        <v>0</v>
      </c>
      <c r="V1888" s="2">
        <f t="shared" si="1010"/>
        <v>57655.850633029135</v>
      </c>
      <c r="W1888" s="2">
        <f t="shared" si="1011"/>
        <v>237500.47575688912</v>
      </c>
      <c r="X1888" s="36">
        <f t="shared" si="1012"/>
        <v>0</v>
      </c>
      <c r="Y1888" s="2">
        <f t="shared" si="1013"/>
        <v>0</v>
      </c>
      <c r="Z1888" s="37">
        <f t="shared" si="1014"/>
        <v>0</v>
      </c>
      <c r="AA1888" s="2">
        <f t="shared" si="1027"/>
        <v>0</v>
      </c>
      <c r="AB1888" s="4">
        <f t="shared" si="1028"/>
        <v>7.1215000000000001E-2</v>
      </c>
      <c r="AC1888" s="36">
        <f t="shared" si="1015"/>
        <v>22</v>
      </c>
      <c r="AD1888" s="36">
        <v>252</v>
      </c>
      <c r="AE1888" s="35">
        <f t="shared" si="1030"/>
        <v>1.0060238539999999</v>
      </c>
      <c r="AF1888" s="2">
        <f t="shared" si="1001"/>
        <v>1406.33683135</v>
      </c>
      <c r="AG1888" s="2">
        <f t="shared" si="1016"/>
        <v>1430.66819089</v>
      </c>
      <c r="AH1888" s="3">
        <f t="shared" si="1029"/>
        <v>0</v>
      </c>
      <c r="AI1888" s="3"/>
      <c r="AJ1888" s="3"/>
      <c r="AK1888" s="3"/>
      <c r="AL1888" s="98" t="s">
        <v>130</v>
      </c>
      <c r="AM1888" s="98" t="s">
        <v>68</v>
      </c>
      <c r="AN1888" s="8"/>
      <c r="AO1888" s="8"/>
      <c r="AP1888" s="8"/>
      <c r="AQ1888" s="8"/>
      <c r="AR1888" s="5"/>
      <c r="AS1888" s="1"/>
      <c r="AT1888" s="8"/>
      <c r="AU1888" s="1"/>
      <c r="AV1888" s="1"/>
      <c r="AW1888" s="3"/>
      <c r="AX1888" s="3"/>
      <c r="AY1888" s="4"/>
      <c r="AZ1888" s="4"/>
      <c r="BA1888" s="4"/>
      <c r="BB1888" s="1"/>
      <c r="BC1888" s="1"/>
      <c r="BD1888" s="1"/>
      <c r="BE1888" s="1"/>
      <c r="BF1888" s="1"/>
      <c r="BG1888" s="1"/>
      <c r="BH1888" s="1"/>
      <c r="BI1888" s="1"/>
    </row>
    <row r="1889" spans="1:206" ht="15.75" x14ac:dyDescent="0.25">
      <c r="A1889" s="86">
        <f t="shared" si="1017"/>
        <v>43780</v>
      </c>
      <c r="B1889" s="87">
        <f t="shared" si="1002"/>
        <v>238931.14394777911</v>
      </c>
      <c r="C1889" s="97">
        <f t="shared" si="1018"/>
        <v>32255704.43295018</v>
      </c>
      <c r="D1889" s="87">
        <f t="shared" si="1019"/>
        <v>179844.62512385999</v>
      </c>
      <c r="E1889" s="87">
        <f t="shared" si="1020"/>
        <v>0</v>
      </c>
      <c r="F1889" s="88">
        <f t="shared" si="1003"/>
        <v>179844.62512385999</v>
      </c>
      <c r="G1889" s="89">
        <f t="shared" si="1021"/>
        <v>5229.93</v>
      </c>
      <c r="H1889" s="90">
        <f>IF(AND(N1889=1,N1888&gt;1),VLOOKUP(A1888,[1]Plan1!$CW$105:$CY$215,3),H1888)</f>
        <v>5227.84</v>
      </c>
      <c r="I1889" s="128">
        <f t="shared" si="1004"/>
        <v>43688</v>
      </c>
      <c r="J1889" s="128">
        <f t="shared" si="1022"/>
        <v>43719</v>
      </c>
      <c r="K1889" s="91">
        <f t="shared" si="1005"/>
        <v>-3.996229395040185E-4</v>
      </c>
      <c r="L1889" s="214">
        <f t="shared" si="1023"/>
        <v>43780</v>
      </c>
      <c r="M1889" s="92">
        <f t="shared" si="1024"/>
        <v>22</v>
      </c>
      <c r="N1889" s="92">
        <f t="shared" si="1006"/>
        <v>22</v>
      </c>
      <c r="O1889" s="87">
        <f t="shared" si="1007"/>
        <v>0.99960037000000002</v>
      </c>
      <c r="P1889" s="93">
        <f t="shared" si="1000"/>
        <v>1.0011006499999999</v>
      </c>
      <c r="Q1889" s="93">
        <f t="shared" si="1025"/>
        <v>1.3211149728963731</v>
      </c>
      <c r="R1889" s="87">
        <f t="shared" si="999"/>
        <v>1.3205870099999999</v>
      </c>
      <c r="S1889" s="87">
        <f t="shared" si="1026"/>
        <v>1.2981278000000001</v>
      </c>
      <c r="T1889" s="87">
        <f t="shared" si="1008"/>
        <v>233461.30755386001</v>
      </c>
      <c r="U1889" s="87">
        <f t="shared" si="1009"/>
        <v>0</v>
      </c>
      <c r="V1889" s="87">
        <f t="shared" si="1010"/>
        <v>57655.850633029135</v>
      </c>
      <c r="W1889" s="87">
        <f t="shared" si="1011"/>
        <v>237500.47575688912</v>
      </c>
      <c r="X1889" s="94">
        <f t="shared" si="1012"/>
        <v>62</v>
      </c>
      <c r="Y1889" s="87">
        <f t="shared" si="1013"/>
        <v>0</v>
      </c>
      <c r="Z1889" s="95">
        <f t="shared" si="1014"/>
        <v>0</v>
      </c>
      <c r="AA1889" s="87">
        <f t="shared" si="1027"/>
        <v>0</v>
      </c>
      <c r="AB1889" s="96">
        <f t="shared" si="1028"/>
        <v>7.1215000000000001E-2</v>
      </c>
      <c r="AC1889" s="94">
        <f t="shared" si="1015"/>
        <v>22</v>
      </c>
      <c r="AD1889" s="94">
        <v>252</v>
      </c>
      <c r="AE1889" s="93">
        <f t="shared" si="1030"/>
        <v>1.0060238539999999</v>
      </c>
      <c r="AF1889" s="87">
        <f t="shared" si="1001"/>
        <v>1406.33683135</v>
      </c>
      <c r="AG1889" s="87">
        <f t="shared" si="1016"/>
        <v>1430.66819089</v>
      </c>
      <c r="AH1889" s="97">
        <f t="shared" si="1029"/>
        <v>0</v>
      </c>
      <c r="AI1889" s="97"/>
      <c r="AJ1889" s="97"/>
      <c r="AK1889" s="97"/>
      <c r="AL1889" s="101">
        <v>0</v>
      </c>
      <c r="AM1889" s="101">
        <v>1406.33683135</v>
      </c>
      <c r="AN1889" s="8"/>
      <c r="AO1889" s="8"/>
      <c r="AP1889" s="8"/>
      <c r="AQ1889" s="8"/>
      <c r="AR1889" s="5"/>
      <c r="AS1889" s="1"/>
      <c r="AT1889" s="8"/>
      <c r="AU1889" s="1"/>
      <c r="AV1889" s="1"/>
      <c r="AW1889" s="3"/>
      <c r="AX1889" s="3"/>
      <c r="AY1889" s="4"/>
      <c r="AZ1889" s="4"/>
      <c r="BA1889" s="4"/>
      <c r="BB1889" s="1"/>
      <c r="BC1889" s="1"/>
      <c r="BD1889" s="1"/>
      <c r="BE1889" s="1"/>
      <c r="BF1889" s="1"/>
      <c r="BG1889" s="1"/>
      <c r="BH1889" s="1"/>
      <c r="BI1889" s="1"/>
    </row>
    <row r="1890" spans="1:206" x14ac:dyDescent="0.2">
      <c r="A1890" s="78">
        <f t="shared" si="1017"/>
        <v>43781</v>
      </c>
      <c r="B1890" s="2">
        <f t="shared" si="1002"/>
        <v>237577.19638316979</v>
      </c>
      <c r="C1890" s="3">
        <f t="shared" si="1018"/>
        <v>32072921.511727922</v>
      </c>
      <c r="D1890" s="2">
        <f t="shared" si="1019"/>
        <v>179844.62512385999</v>
      </c>
      <c r="E1890" s="2">
        <f t="shared" si="1020"/>
        <v>0</v>
      </c>
      <c r="F1890" s="33">
        <f t="shared" si="1003"/>
        <v>179844.62512385999</v>
      </c>
      <c r="G1890" s="39">
        <f t="shared" si="1021"/>
        <v>5227.84</v>
      </c>
      <c r="H1890" s="38">
        <f>IF(AND(N1890=1,N1889&gt;1),VLOOKUP(A1889,[1]Plan1!$CW$105:$CY$215,3),H1889)</f>
        <v>5233.07</v>
      </c>
      <c r="I1890" s="127">
        <f t="shared" si="1004"/>
        <v>43720</v>
      </c>
      <c r="J1890" s="127">
        <f t="shared" si="1022"/>
        <v>43750</v>
      </c>
      <c r="K1890" s="34">
        <f t="shared" si="1005"/>
        <v>1.0004131725529497E-3</v>
      </c>
      <c r="L1890" s="212">
        <f t="shared" si="1023"/>
        <v>43809</v>
      </c>
      <c r="M1890" s="1">
        <f t="shared" si="1024"/>
        <v>20</v>
      </c>
      <c r="N1890" s="1">
        <f t="shared" si="1006"/>
        <v>1</v>
      </c>
      <c r="O1890" s="2">
        <f t="shared" si="1007"/>
        <v>1.0000499899999999</v>
      </c>
      <c r="P1890" s="35">
        <f t="shared" si="1000"/>
        <v>0.99960037000000002</v>
      </c>
      <c r="Q1890" s="35">
        <f t="shared" si="1025"/>
        <v>1.3205870157197546</v>
      </c>
      <c r="R1890" s="2">
        <f t="shared" si="999"/>
        <v>1.3206530299999999</v>
      </c>
      <c r="S1890" s="2">
        <f t="shared" si="1026"/>
        <v>1.2981278000000001</v>
      </c>
      <c r="T1890" s="2">
        <f t="shared" si="1008"/>
        <v>233461.30755386001</v>
      </c>
      <c r="U1890" s="2">
        <f t="shared" si="1009"/>
        <v>0</v>
      </c>
      <c r="V1890" s="2">
        <f t="shared" si="1010"/>
        <v>57667.723975179812</v>
      </c>
      <c r="W1890" s="2">
        <f t="shared" si="1011"/>
        <v>237512.3490990398</v>
      </c>
      <c r="X1890" s="36">
        <f t="shared" si="1012"/>
        <v>0</v>
      </c>
      <c r="Y1890" s="2">
        <f t="shared" si="1013"/>
        <v>0</v>
      </c>
      <c r="Z1890" s="37">
        <f t="shared" si="1014"/>
        <v>0</v>
      </c>
      <c r="AA1890" s="2">
        <f t="shared" si="1027"/>
        <v>0</v>
      </c>
      <c r="AB1890" s="4">
        <f t="shared" si="1028"/>
        <v>7.1215000000000001E-2</v>
      </c>
      <c r="AC1890" s="148">
        <f t="shared" ref="AC1890:AC1896" si="1031">NETWORKDAYS(A$1889,A1890,$AT$194:$AT$348)-1</f>
        <v>1</v>
      </c>
      <c r="AD1890" s="36">
        <v>252</v>
      </c>
      <c r="AE1890" s="35">
        <f t="shared" si="1030"/>
        <v>1.000273027</v>
      </c>
      <c r="AF1890" s="2">
        <f t="shared" si="1001"/>
        <v>63.741240410000003</v>
      </c>
      <c r="AG1890" s="2">
        <f t="shared" si="1016"/>
        <v>64.847284130000006</v>
      </c>
      <c r="AH1890" s="3">
        <f t="shared" si="1029"/>
        <v>0</v>
      </c>
      <c r="AI1890" s="3"/>
      <c r="AJ1890" s="3"/>
      <c r="AK1890" s="3"/>
      <c r="AL1890" s="8"/>
      <c r="AM1890" s="8"/>
      <c r="AN1890" s="8"/>
      <c r="AO1890" s="8"/>
      <c r="AP1890" s="8"/>
      <c r="AQ1890" s="8"/>
      <c r="AR1890" s="5"/>
      <c r="AS1890" s="1"/>
      <c r="AT1890" s="8"/>
      <c r="AU1890" s="1"/>
      <c r="AV1890" s="1"/>
      <c r="AW1890" s="3"/>
      <c r="AX1890" s="3"/>
      <c r="AY1890" s="4"/>
      <c r="AZ1890" s="4"/>
      <c r="BA1890" s="4"/>
      <c r="BB1890" s="1"/>
      <c r="BC1890" s="1"/>
      <c r="BD1890" s="1"/>
      <c r="BE1890" s="1"/>
      <c r="BF1890" s="1"/>
      <c r="BG1890" s="1"/>
      <c r="BH1890" s="1"/>
      <c r="BI1890" s="1"/>
    </row>
    <row r="1891" spans="1:206" x14ac:dyDescent="0.2">
      <c r="A1891" s="78">
        <f t="shared" si="1017"/>
        <v>43782</v>
      </c>
      <c r="B1891" s="2">
        <f t="shared" si="1002"/>
        <v>237653.94310668675</v>
      </c>
      <c r="C1891" s="3">
        <f t="shared" si="1018"/>
        <v>32083282.319402713</v>
      </c>
      <c r="D1891" s="2">
        <f t="shared" si="1019"/>
        <v>179844.62512385999</v>
      </c>
      <c r="E1891" s="2">
        <f t="shared" si="1020"/>
        <v>0</v>
      </c>
      <c r="F1891" s="33">
        <f t="shared" si="1003"/>
        <v>179844.62512385999</v>
      </c>
      <c r="G1891" s="39">
        <f t="shared" si="1021"/>
        <v>5227.84</v>
      </c>
      <c r="H1891" s="38">
        <f>IF(AND(N1891=1,N1890&gt;1),VLOOKUP(A1890,[1]Plan1!$CW$105:$CY$215,3),H1890)</f>
        <v>5233.07</v>
      </c>
      <c r="I1891" s="127">
        <f t="shared" si="1004"/>
        <v>43720</v>
      </c>
      <c r="J1891" s="127">
        <f t="shared" si="1022"/>
        <v>43750</v>
      </c>
      <c r="K1891" s="34">
        <f t="shared" si="1005"/>
        <v>1.0004131725529497E-3</v>
      </c>
      <c r="L1891" s="212">
        <f t="shared" si="1023"/>
        <v>43809</v>
      </c>
      <c r="M1891" s="1">
        <f t="shared" si="1024"/>
        <v>20</v>
      </c>
      <c r="N1891" s="1">
        <f t="shared" si="1006"/>
        <v>2</v>
      </c>
      <c r="O1891" s="2">
        <f t="shared" si="1007"/>
        <v>1.00009999</v>
      </c>
      <c r="P1891" s="35">
        <f t="shared" si="1000"/>
        <v>0.99960037000000002</v>
      </c>
      <c r="Q1891" s="35">
        <f t="shared" si="1025"/>
        <v>1.3205870157197546</v>
      </c>
      <c r="R1891" s="2">
        <f t="shared" si="999"/>
        <v>1.3207190600000001</v>
      </c>
      <c r="S1891" s="2">
        <f t="shared" si="1026"/>
        <v>1.2981278000000001</v>
      </c>
      <c r="T1891" s="2">
        <f t="shared" si="1008"/>
        <v>233461.30755386001</v>
      </c>
      <c r="U1891" s="2">
        <f t="shared" si="1009"/>
        <v>0</v>
      </c>
      <c r="V1891" s="2">
        <f t="shared" si="1010"/>
        <v>57679.599115776771</v>
      </c>
      <c r="W1891" s="2">
        <f t="shared" si="1011"/>
        <v>237524.22423963677</v>
      </c>
      <c r="X1891" s="36">
        <f t="shared" si="1012"/>
        <v>0</v>
      </c>
      <c r="Y1891" s="2">
        <f t="shared" si="1013"/>
        <v>0</v>
      </c>
      <c r="Z1891" s="37">
        <f t="shared" si="1014"/>
        <v>0</v>
      </c>
      <c r="AA1891" s="2">
        <f t="shared" si="1027"/>
        <v>0</v>
      </c>
      <c r="AB1891" s="4">
        <f t="shared" si="1028"/>
        <v>7.1215000000000001E-2</v>
      </c>
      <c r="AC1891" s="148">
        <f t="shared" si="1031"/>
        <v>2</v>
      </c>
      <c r="AD1891" s="36">
        <v>252</v>
      </c>
      <c r="AE1891" s="35">
        <f t="shared" si="1030"/>
        <v>1.000546129</v>
      </c>
      <c r="AF1891" s="2">
        <f t="shared" si="1001"/>
        <v>127.49999043</v>
      </c>
      <c r="AG1891" s="2">
        <f t="shared" si="1016"/>
        <v>129.71886705</v>
      </c>
      <c r="AH1891" s="3">
        <f t="shared" si="1029"/>
        <v>0</v>
      </c>
      <c r="AI1891" s="3"/>
      <c r="AJ1891" s="3"/>
      <c r="AK1891" s="3"/>
      <c r="AL1891" s="8"/>
      <c r="AM1891" s="8"/>
      <c r="AN1891" s="8"/>
      <c r="AO1891" s="8"/>
      <c r="AP1891" s="13"/>
      <c r="AQ1891" s="13"/>
      <c r="AR1891" s="5"/>
      <c r="AS1891" s="17"/>
      <c r="AT1891" s="13"/>
      <c r="AU1891" s="17"/>
      <c r="AV1891" s="17"/>
      <c r="AW1891" s="25"/>
      <c r="AX1891" s="25"/>
      <c r="AY1891" s="18"/>
      <c r="AZ1891" s="18"/>
      <c r="BA1891" s="18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  <c r="FA1891" s="17"/>
      <c r="FB1891" s="17"/>
      <c r="FC1891" s="17"/>
      <c r="FD1891" s="17"/>
      <c r="FE1891" s="17"/>
      <c r="FF1891" s="17"/>
      <c r="FG1891" s="17"/>
      <c r="FH1891" s="17"/>
      <c r="FI1891" s="17"/>
      <c r="FJ1891" s="17"/>
      <c r="FK1891" s="17"/>
      <c r="FL1891" s="17"/>
      <c r="FM1891" s="17"/>
      <c r="FN1891" s="17"/>
      <c r="FO1891" s="17"/>
      <c r="FP1891" s="17"/>
      <c r="FQ1891" s="17"/>
      <c r="FR1891" s="17"/>
      <c r="FS1891" s="17"/>
      <c r="FT1891" s="17"/>
      <c r="FU1891" s="17"/>
      <c r="FV1891" s="17"/>
      <c r="FW1891" s="17"/>
      <c r="FX1891" s="17"/>
      <c r="FY1891" s="17"/>
      <c r="FZ1891" s="17"/>
      <c r="GA1891" s="17"/>
      <c r="GB1891" s="17"/>
      <c r="GC1891" s="17"/>
      <c r="GD1891" s="17"/>
      <c r="GE1891" s="17"/>
      <c r="GF1891" s="17"/>
      <c r="GG1891" s="17"/>
      <c r="GH1891" s="17"/>
      <c r="GI1891" s="17"/>
      <c r="GJ1891" s="17"/>
      <c r="GK1891" s="17"/>
      <c r="GL1891" s="17"/>
      <c r="GM1891" s="17"/>
      <c r="GN1891" s="17"/>
      <c r="GO1891" s="17"/>
      <c r="GP1891" s="17"/>
      <c r="GQ1891" s="17"/>
      <c r="GR1891" s="17"/>
      <c r="GS1891" s="17"/>
      <c r="GT1891" s="17"/>
      <c r="GU1891" s="17"/>
      <c r="GV1891" s="17"/>
      <c r="GW1891" s="17"/>
      <c r="GX1891" s="17"/>
    </row>
    <row r="1892" spans="1:206" x14ac:dyDescent="0.2">
      <c r="A1892" s="78">
        <f t="shared" si="1017"/>
        <v>43783</v>
      </c>
      <c r="B1892" s="2">
        <f t="shared" si="1002"/>
        <v>237730.71413166367</v>
      </c>
      <c r="C1892" s="3">
        <f t="shared" si="1018"/>
        <v>32093646.407774594</v>
      </c>
      <c r="D1892" s="2">
        <f t="shared" si="1019"/>
        <v>179844.62512385999</v>
      </c>
      <c r="E1892" s="2">
        <f t="shared" si="1020"/>
        <v>0</v>
      </c>
      <c r="F1892" s="33">
        <f t="shared" si="1003"/>
        <v>179844.62512385999</v>
      </c>
      <c r="G1892" s="39">
        <f t="shared" si="1021"/>
        <v>5227.84</v>
      </c>
      <c r="H1892" s="38">
        <f>IF(AND(N1892=1,N1891&gt;1),VLOOKUP(A1891,[1]Plan1!$CW$105:$CY$215,3),H1891)</f>
        <v>5233.07</v>
      </c>
      <c r="I1892" s="127">
        <f t="shared" si="1004"/>
        <v>43720</v>
      </c>
      <c r="J1892" s="127">
        <f t="shared" si="1022"/>
        <v>43750</v>
      </c>
      <c r="K1892" s="34">
        <f t="shared" si="1005"/>
        <v>1.0004131725529497E-3</v>
      </c>
      <c r="L1892" s="212">
        <f t="shared" si="1023"/>
        <v>43809</v>
      </c>
      <c r="M1892" s="1">
        <f t="shared" si="1024"/>
        <v>20</v>
      </c>
      <c r="N1892" s="1">
        <f t="shared" si="1006"/>
        <v>3</v>
      </c>
      <c r="O1892" s="2">
        <f t="shared" si="1007"/>
        <v>1.0001499899999999</v>
      </c>
      <c r="P1892" s="35">
        <f t="shared" si="1000"/>
        <v>0.99960037000000002</v>
      </c>
      <c r="Q1892" s="35">
        <f t="shared" si="1025"/>
        <v>1.3205870157197546</v>
      </c>
      <c r="R1892" s="2">
        <f t="shared" si="999"/>
        <v>1.32078509</v>
      </c>
      <c r="S1892" s="2">
        <f t="shared" si="1026"/>
        <v>1.2981278000000001</v>
      </c>
      <c r="T1892" s="2">
        <f t="shared" si="1008"/>
        <v>233461.30755386001</v>
      </c>
      <c r="U1892" s="2">
        <f t="shared" si="1009"/>
        <v>0</v>
      </c>
      <c r="V1892" s="2">
        <f t="shared" si="1010"/>
        <v>57691.474256373687</v>
      </c>
      <c r="W1892" s="2">
        <f t="shared" si="1011"/>
        <v>237536.09938023367</v>
      </c>
      <c r="X1892" s="36">
        <f t="shared" si="1012"/>
        <v>0</v>
      </c>
      <c r="Y1892" s="2">
        <f t="shared" si="1013"/>
        <v>0</v>
      </c>
      <c r="Z1892" s="37">
        <f t="shared" si="1014"/>
        <v>0</v>
      </c>
      <c r="AA1892" s="2">
        <f t="shared" si="1027"/>
        <v>0</v>
      </c>
      <c r="AB1892" s="4">
        <f t="shared" si="1028"/>
        <v>7.1215000000000001E-2</v>
      </c>
      <c r="AC1892" s="148">
        <f t="shared" si="1031"/>
        <v>3</v>
      </c>
      <c r="AD1892" s="36">
        <v>252</v>
      </c>
      <c r="AE1892" s="35">
        <f t="shared" si="1030"/>
        <v>1.0008193059999999</v>
      </c>
      <c r="AF1892" s="2">
        <f t="shared" si="1001"/>
        <v>191.27625004000001</v>
      </c>
      <c r="AG1892" s="2">
        <f t="shared" si="1016"/>
        <v>194.61475143000001</v>
      </c>
      <c r="AH1892" s="3">
        <f t="shared" si="1029"/>
        <v>0</v>
      </c>
      <c r="AI1892" s="3"/>
      <c r="AJ1892" s="3"/>
      <c r="AK1892" s="3"/>
      <c r="AL1892" s="8"/>
      <c r="AM1892" s="8"/>
      <c r="AN1892" s="8"/>
      <c r="AO1892" s="8"/>
      <c r="AP1892" s="8"/>
      <c r="AQ1892" s="8"/>
      <c r="AR1892" s="5"/>
      <c r="AS1892" s="1"/>
      <c r="AT1892" s="8"/>
      <c r="AU1892" s="1"/>
      <c r="AV1892" s="1"/>
      <c r="AW1892" s="3"/>
      <c r="AX1892" s="3"/>
      <c r="AY1892" s="4"/>
      <c r="AZ1892" s="4"/>
      <c r="BA1892" s="4"/>
      <c r="BB1892" s="1"/>
      <c r="BC1892" s="1"/>
      <c r="BD1892" s="1"/>
      <c r="BE1892" s="1"/>
      <c r="BF1892" s="1"/>
      <c r="BG1892" s="1"/>
      <c r="BH1892" s="1"/>
      <c r="BI1892" s="1"/>
    </row>
    <row r="1893" spans="1:206" x14ac:dyDescent="0.2">
      <c r="A1893" s="78">
        <f t="shared" si="1017"/>
        <v>43784</v>
      </c>
      <c r="B1893" s="2">
        <f t="shared" si="1002"/>
        <v>237742.60080155687</v>
      </c>
      <c r="C1893" s="3">
        <f t="shared" si="1018"/>
        <v>32095251.108210176</v>
      </c>
      <c r="D1893" s="2">
        <f t="shared" si="1019"/>
        <v>179844.62512385999</v>
      </c>
      <c r="E1893" s="2">
        <f t="shared" si="1020"/>
        <v>0</v>
      </c>
      <c r="F1893" s="33">
        <f t="shared" si="1003"/>
        <v>179844.62512385999</v>
      </c>
      <c r="G1893" s="39">
        <f t="shared" si="1021"/>
        <v>5227.84</v>
      </c>
      <c r="H1893" s="38">
        <f>IF(AND(N1893=1,N1892&gt;1),VLOOKUP(A1892,[1]Plan1!$CW$105:$CY$215,3),H1892)</f>
        <v>5233.07</v>
      </c>
      <c r="I1893" s="127">
        <f t="shared" si="1004"/>
        <v>43720</v>
      </c>
      <c r="J1893" s="127">
        <f t="shared" si="1022"/>
        <v>43750</v>
      </c>
      <c r="K1893" s="34">
        <f t="shared" si="1005"/>
        <v>1.0004131725529497E-3</v>
      </c>
      <c r="L1893" s="212">
        <f t="shared" si="1023"/>
        <v>43809</v>
      </c>
      <c r="M1893" s="1">
        <f t="shared" si="1024"/>
        <v>20</v>
      </c>
      <c r="N1893" s="1">
        <f t="shared" si="1006"/>
        <v>4</v>
      </c>
      <c r="O1893" s="2">
        <f t="shared" si="1007"/>
        <v>1.0002</v>
      </c>
      <c r="P1893" s="35">
        <f t="shared" si="1000"/>
        <v>0.99960037000000002</v>
      </c>
      <c r="Q1893" s="35">
        <f t="shared" si="1025"/>
        <v>1.3205870157197546</v>
      </c>
      <c r="R1893" s="2">
        <f t="shared" si="999"/>
        <v>1.3208511300000001</v>
      </c>
      <c r="S1893" s="2">
        <f t="shared" si="1026"/>
        <v>1.2981278000000001</v>
      </c>
      <c r="T1893" s="2">
        <f t="shared" si="1008"/>
        <v>233461.30755386001</v>
      </c>
      <c r="U1893" s="2">
        <f t="shared" si="1009"/>
        <v>0</v>
      </c>
      <c r="V1893" s="2">
        <f t="shared" si="1010"/>
        <v>57703.351195416886</v>
      </c>
      <c r="W1893" s="2">
        <f t="shared" si="1011"/>
        <v>237547.97631927687</v>
      </c>
      <c r="X1893" s="36">
        <f t="shared" si="1012"/>
        <v>0</v>
      </c>
      <c r="Y1893" s="2">
        <f t="shared" si="1013"/>
        <v>0</v>
      </c>
      <c r="Z1893" s="37">
        <f t="shared" si="1014"/>
        <v>0</v>
      </c>
      <c r="AA1893" s="2">
        <f t="shared" si="1027"/>
        <v>0</v>
      </c>
      <c r="AB1893" s="4">
        <f t="shared" si="1028"/>
        <v>7.1215000000000001E-2</v>
      </c>
      <c r="AC1893" s="148">
        <f t="shared" si="1031"/>
        <v>3</v>
      </c>
      <c r="AD1893" s="36">
        <v>252</v>
      </c>
      <c r="AE1893" s="35">
        <f t="shared" si="1030"/>
        <v>1.0008193059999999</v>
      </c>
      <c r="AF1893" s="2">
        <f t="shared" si="1001"/>
        <v>191.27625004000001</v>
      </c>
      <c r="AG1893" s="2">
        <f t="shared" si="1016"/>
        <v>194.62448228</v>
      </c>
      <c r="AH1893" s="3">
        <f t="shared" si="1029"/>
        <v>0</v>
      </c>
      <c r="AI1893" s="3"/>
      <c r="AJ1893" s="3"/>
      <c r="AK1893" s="3"/>
      <c r="AL1893" s="8"/>
      <c r="AM1893" s="8"/>
      <c r="AN1893" s="8"/>
      <c r="AO1893" s="8"/>
      <c r="AP1893" s="8"/>
      <c r="AQ1893" s="8"/>
      <c r="AR1893" s="5"/>
      <c r="AS1893" s="1"/>
      <c r="AT1893" s="8"/>
      <c r="AU1893" s="1"/>
      <c r="AV1893" s="1"/>
      <c r="AW1893" s="3"/>
      <c r="AX1893" s="3"/>
      <c r="AY1893" s="4"/>
      <c r="AZ1893" s="4"/>
      <c r="BA1893" s="4"/>
      <c r="BB1893" s="1"/>
      <c r="BC1893" s="1"/>
      <c r="BD1893" s="1"/>
      <c r="BE1893" s="1"/>
      <c r="BF1893" s="1"/>
      <c r="BG1893" s="1"/>
      <c r="BH1893" s="1"/>
      <c r="BI1893" s="1"/>
    </row>
    <row r="1894" spans="1:206" x14ac:dyDescent="0.2">
      <c r="A1894" s="78">
        <f t="shared" si="1017"/>
        <v>43785</v>
      </c>
      <c r="B1894" s="2">
        <f t="shared" si="1002"/>
        <v>237742.60080155687</v>
      </c>
      <c r="C1894" s="3">
        <f t="shared" si="1018"/>
        <v>32095251.108210176</v>
      </c>
      <c r="D1894" s="2">
        <f t="shared" si="1019"/>
        <v>179844.62512385999</v>
      </c>
      <c r="E1894" s="2">
        <f t="shared" si="1020"/>
        <v>0</v>
      </c>
      <c r="F1894" s="33">
        <f t="shared" si="1003"/>
        <v>179844.62512385999</v>
      </c>
      <c r="G1894" s="39">
        <f t="shared" si="1021"/>
        <v>5227.84</v>
      </c>
      <c r="H1894" s="38">
        <f>IF(AND(N1894=1,N1893&gt;1),VLOOKUP(A1893,[1]Plan1!$CW$105:$CY$215,3),H1893)</f>
        <v>5233.07</v>
      </c>
      <c r="I1894" s="127">
        <f t="shared" si="1004"/>
        <v>43720</v>
      </c>
      <c r="J1894" s="127">
        <f t="shared" si="1022"/>
        <v>43750</v>
      </c>
      <c r="K1894" s="34">
        <f t="shared" si="1005"/>
        <v>1.0004131725529497E-3</v>
      </c>
      <c r="L1894" s="212">
        <f t="shared" si="1023"/>
        <v>43809</v>
      </c>
      <c r="M1894" s="1">
        <f t="shared" si="1024"/>
        <v>20</v>
      </c>
      <c r="N1894" s="1">
        <f t="shared" si="1006"/>
        <v>4</v>
      </c>
      <c r="O1894" s="2">
        <f t="shared" si="1007"/>
        <v>1.0002</v>
      </c>
      <c r="P1894" s="35">
        <f t="shared" si="1000"/>
        <v>0.99960037000000002</v>
      </c>
      <c r="Q1894" s="35">
        <f t="shared" si="1025"/>
        <v>1.3205870157197546</v>
      </c>
      <c r="R1894" s="2">
        <f t="shared" si="999"/>
        <v>1.3208511300000001</v>
      </c>
      <c r="S1894" s="2">
        <f t="shared" si="1026"/>
        <v>1.2981278000000001</v>
      </c>
      <c r="T1894" s="2">
        <f t="shared" si="1008"/>
        <v>233461.30755386001</v>
      </c>
      <c r="U1894" s="2">
        <f t="shared" si="1009"/>
        <v>0</v>
      </c>
      <c r="V1894" s="2">
        <f t="shared" si="1010"/>
        <v>57703.351195416886</v>
      </c>
      <c r="W1894" s="2">
        <f t="shared" si="1011"/>
        <v>237547.97631927687</v>
      </c>
      <c r="X1894" s="36">
        <f t="shared" si="1012"/>
        <v>0</v>
      </c>
      <c r="Y1894" s="2">
        <f t="shared" si="1013"/>
        <v>0</v>
      </c>
      <c r="Z1894" s="37">
        <f t="shared" si="1014"/>
        <v>0</v>
      </c>
      <c r="AA1894" s="2">
        <f t="shared" si="1027"/>
        <v>0</v>
      </c>
      <c r="AB1894" s="4">
        <f t="shared" si="1028"/>
        <v>7.1215000000000001E-2</v>
      </c>
      <c r="AC1894" s="148">
        <f t="shared" si="1031"/>
        <v>3</v>
      </c>
      <c r="AD1894" s="36">
        <v>252</v>
      </c>
      <c r="AE1894" s="35">
        <f t="shared" si="1030"/>
        <v>1.0008193059999999</v>
      </c>
      <c r="AF1894" s="2">
        <f t="shared" si="1001"/>
        <v>191.27625004000001</v>
      </c>
      <c r="AG1894" s="2">
        <f t="shared" si="1016"/>
        <v>194.62448228</v>
      </c>
      <c r="AH1894" s="3">
        <f t="shared" si="1029"/>
        <v>0</v>
      </c>
      <c r="AI1894" s="3"/>
      <c r="AJ1894" s="3"/>
      <c r="AK1894" s="3"/>
      <c r="AL1894" s="8"/>
      <c r="AM1894" s="8"/>
      <c r="AN1894" s="8"/>
      <c r="AO1894" s="8"/>
      <c r="AP1894" s="8"/>
      <c r="AQ1894" s="8"/>
      <c r="AR1894" s="5"/>
      <c r="AS1894" s="1"/>
      <c r="AT1894" s="8"/>
      <c r="AU1894" s="1"/>
      <c r="AV1894" s="1"/>
      <c r="AW1894" s="3"/>
      <c r="AX1894" s="3"/>
      <c r="AY1894" s="4"/>
      <c r="AZ1894" s="4"/>
      <c r="BA1894" s="4"/>
      <c r="BB1894" s="1"/>
      <c r="BC1894" s="1"/>
      <c r="BD1894" s="1"/>
      <c r="BE1894" s="1"/>
      <c r="BF1894" s="1"/>
      <c r="BG1894" s="1"/>
      <c r="BH1894" s="1"/>
      <c r="BI1894" s="1"/>
    </row>
    <row r="1895" spans="1:206" x14ac:dyDescent="0.2">
      <c r="A1895" s="78">
        <f t="shared" si="1017"/>
        <v>43786</v>
      </c>
      <c r="B1895" s="2">
        <f t="shared" si="1002"/>
        <v>237742.60080155687</v>
      </c>
      <c r="C1895" s="3">
        <f t="shared" si="1018"/>
        <v>32095251.108210176</v>
      </c>
      <c r="D1895" s="2">
        <f t="shared" si="1019"/>
        <v>179844.62512385999</v>
      </c>
      <c r="E1895" s="2">
        <f t="shared" si="1020"/>
        <v>0</v>
      </c>
      <c r="F1895" s="33">
        <f t="shared" si="1003"/>
        <v>179844.62512385999</v>
      </c>
      <c r="G1895" s="39">
        <f t="shared" si="1021"/>
        <v>5227.84</v>
      </c>
      <c r="H1895" s="38">
        <f>IF(AND(N1895=1,N1894&gt;1),VLOOKUP(A1894,[1]Plan1!$CW$105:$CY$215,3),H1894)</f>
        <v>5233.07</v>
      </c>
      <c r="I1895" s="127">
        <f t="shared" si="1004"/>
        <v>43720</v>
      </c>
      <c r="J1895" s="127">
        <f t="shared" si="1022"/>
        <v>43750</v>
      </c>
      <c r="K1895" s="34">
        <f t="shared" si="1005"/>
        <v>1.0004131725529497E-3</v>
      </c>
      <c r="L1895" s="212">
        <f t="shared" si="1023"/>
        <v>43809</v>
      </c>
      <c r="M1895" s="1">
        <f t="shared" si="1024"/>
        <v>20</v>
      </c>
      <c r="N1895" s="1">
        <f t="shared" si="1006"/>
        <v>4</v>
      </c>
      <c r="O1895" s="2">
        <f t="shared" si="1007"/>
        <v>1.0002</v>
      </c>
      <c r="P1895" s="35">
        <f t="shared" si="1000"/>
        <v>0.99960037000000002</v>
      </c>
      <c r="Q1895" s="35">
        <f t="shared" si="1025"/>
        <v>1.3205870157197546</v>
      </c>
      <c r="R1895" s="2">
        <f t="shared" si="999"/>
        <v>1.3208511300000001</v>
      </c>
      <c r="S1895" s="2">
        <f t="shared" si="1026"/>
        <v>1.2981278000000001</v>
      </c>
      <c r="T1895" s="2">
        <f t="shared" si="1008"/>
        <v>233461.30755386001</v>
      </c>
      <c r="U1895" s="2">
        <f t="shared" si="1009"/>
        <v>0</v>
      </c>
      <c r="V1895" s="2">
        <f t="shared" si="1010"/>
        <v>57703.351195416886</v>
      </c>
      <c r="W1895" s="2">
        <f t="shared" si="1011"/>
        <v>237547.97631927687</v>
      </c>
      <c r="X1895" s="36">
        <f t="shared" si="1012"/>
        <v>0</v>
      </c>
      <c r="Y1895" s="2">
        <f t="shared" si="1013"/>
        <v>0</v>
      </c>
      <c r="Z1895" s="37">
        <f t="shared" si="1014"/>
        <v>0</v>
      </c>
      <c r="AA1895" s="2">
        <f t="shared" si="1027"/>
        <v>0</v>
      </c>
      <c r="AB1895" s="4">
        <f t="shared" si="1028"/>
        <v>7.1215000000000001E-2</v>
      </c>
      <c r="AC1895" s="148">
        <f t="shared" si="1031"/>
        <v>3</v>
      </c>
      <c r="AD1895" s="36">
        <v>252</v>
      </c>
      <c r="AE1895" s="35">
        <f t="shared" si="1030"/>
        <v>1.0008193059999999</v>
      </c>
      <c r="AF1895" s="2">
        <f t="shared" si="1001"/>
        <v>191.27625004000001</v>
      </c>
      <c r="AG1895" s="2">
        <f t="shared" si="1016"/>
        <v>194.62448228</v>
      </c>
      <c r="AH1895" s="3">
        <f t="shared" si="1029"/>
        <v>0</v>
      </c>
      <c r="AI1895" s="3"/>
      <c r="AJ1895" s="3"/>
      <c r="AK1895" s="3"/>
      <c r="AL1895" s="8"/>
      <c r="AM1895" s="8"/>
      <c r="AN1895" s="8"/>
      <c r="AO1895" s="8"/>
      <c r="AP1895" s="8"/>
      <c r="AQ1895" s="8"/>
      <c r="AR1895" s="5"/>
      <c r="AS1895" s="1"/>
      <c r="AT1895" s="8"/>
      <c r="AU1895" s="1"/>
      <c r="AV1895" s="1"/>
      <c r="AW1895" s="3"/>
      <c r="AX1895" s="3"/>
      <c r="AY1895" s="4"/>
      <c r="AZ1895" s="4"/>
      <c r="BA1895" s="4"/>
      <c r="BB1895" s="1"/>
      <c r="BC1895" s="1"/>
      <c r="BD1895" s="1"/>
      <c r="BE1895" s="1"/>
      <c r="BF1895" s="1"/>
      <c r="BG1895" s="1"/>
      <c r="BH1895" s="1"/>
      <c r="BI1895" s="1"/>
    </row>
    <row r="1896" spans="1:206" ht="15.75" x14ac:dyDescent="0.25">
      <c r="A1896" s="109">
        <f t="shared" si="1017"/>
        <v>43787</v>
      </c>
      <c r="B1896" s="110">
        <f t="shared" si="1002"/>
        <v>237807.51102363688</v>
      </c>
      <c r="C1896" s="120">
        <f t="shared" si="1018"/>
        <v>32104013.988190979</v>
      </c>
      <c r="D1896" s="110">
        <f t="shared" si="1019"/>
        <v>179844.62512385999</v>
      </c>
      <c r="E1896" s="110">
        <f t="shared" si="1020"/>
        <v>0</v>
      </c>
      <c r="F1896" s="111">
        <f t="shared" si="1003"/>
        <v>179844.62512385999</v>
      </c>
      <c r="G1896" s="112">
        <f t="shared" si="1021"/>
        <v>5227.84</v>
      </c>
      <c r="H1896" s="113">
        <f>IF(AND(N1896=1,N1895&gt;1),VLOOKUP(A1895,[1]Plan1!$CW$105:$CY$215,3),H1895)</f>
        <v>5233.07</v>
      </c>
      <c r="I1896" s="129">
        <f t="shared" si="1004"/>
        <v>43720</v>
      </c>
      <c r="J1896" s="129">
        <f t="shared" si="1022"/>
        <v>43750</v>
      </c>
      <c r="K1896" s="114">
        <f t="shared" si="1005"/>
        <v>1.0004131725529497E-3</v>
      </c>
      <c r="L1896" s="215">
        <f t="shared" si="1023"/>
        <v>43809</v>
      </c>
      <c r="M1896" s="115">
        <f t="shared" si="1024"/>
        <v>20</v>
      </c>
      <c r="N1896" s="115">
        <f t="shared" si="1006"/>
        <v>4</v>
      </c>
      <c r="O1896" s="110">
        <f t="shared" si="1007"/>
        <v>1.0002</v>
      </c>
      <c r="P1896" s="116">
        <f t="shared" si="1000"/>
        <v>0.99960037000000002</v>
      </c>
      <c r="Q1896" s="116">
        <f t="shared" si="1025"/>
        <v>1.3205870157197546</v>
      </c>
      <c r="R1896" s="110">
        <f t="shared" si="999"/>
        <v>1.3208511300000001</v>
      </c>
      <c r="S1896" s="110">
        <f t="shared" si="1026"/>
        <v>1.2981278000000001</v>
      </c>
      <c r="T1896" s="110">
        <f t="shared" si="1008"/>
        <v>233461.30755386001</v>
      </c>
      <c r="U1896" s="110">
        <f t="shared" si="1009"/>
        <v>0</v>
      </c>
      <c r="V1896" s="110">
        <f t="shared" si="1010"/>
        <v>57703.351195416886</v>
      </c>
      <c r="W1896" s="110">
        <f t="shared" si="1011"/>
        <v>237547.97631927687</v>
      </c>
      <c r="X1896" s="117">
        <f t="shared" si="1012"/>
        <v>0</v>
      </c>
      <c r="Y1896" s="110">
        <f t="shared" si="1013"/>
        <v>0</v>
      </c>
      <c r="Z1896" s="118">
        <f t="shared" si="1014"/>
        <v>0</v>
      </c>
      <c r="AA1896" s="110">
        <f t="shared" si="1027"/>
        <v>0</v>
      </c>
      <c r="AB1896" s="119">
        <f t="shared" si="1028"/>
        <v>7.1215000000000001E-2</v>
      </c>
      <c r="AC1896" s="192">
        <f t="shared" si="1031"/>
        <v>4</v>
      </c>
      <c r="AD1896" s="117">
        <v>252</v>
      </c>
      <c r="AE1896" s="116">
        <f t="shared" si="1030"/>
        <v>1.001092557</v>
      </c>
      <c r="AF1896" s="110">
        <f t="shared" si="1001"/>
        <v>255.06978579</v>
      </c>
      <c r="AG1896" s="110">
        <f t="shared" si="1016"/>
        <v>259.53470435999998</v>
      </c>
      <c r="AH1896" s="120">
        <f t="shared" si="1029"/>
        <v>0</v>
      </c>
      <c r="AI1896" s="110">
        <f>W1896</f>
        <v>237547.97631927687</v>
      </c>
      <c r="AJ1896" s="120"/>
      <c r="AK1896" s="120"/>
      <c r="AL1896" s="8"/>
      <c r="AM1896" s="8"/>
      <c r="AN1896" s="8"/>
      <c r="AO1896" s="8"/>
      <c r="AP1896" s="2">
        <v>237807.51102363688</v>
      </c>
      <c r="AQ1896" s="8"/>
      <c r="AR1896" s="5"/>
      <c r="AS1896" s="1"/>
      <c r="AT1896" s="8"/>
      <c r="AU1896" s="1"/>
      <c r="AV1896" s="1"/>
      <c r="AW1896" s="3"/>
      <c r="AX1896" s="3"/>
      <c r="AY1896" s="4"/>
      <c r="AZ1896" s="4"/>
      <c r="BA1896" s="4"/>
      <c r="BB1896" s="1"/>
      <c r="BC1896" s="1"/>
      <c r="BD1896" s="1"/>
      <c r="BE1896" s="1"/>
      <c r="BF1896" s="1"/>
      <c r="BG1896" s="1"/>
      <c r="BH1896" s="1"/>
      <c r="BI1896" s="1"/>
    </row>
    <row r="1897" spans="1:206" ht="15.75" x14ac:dyDescent="0.2">
      <c r="A1897" s="78">
        <f t="shared" si="1017"/>
        <v>43788</v>
      </c>
      <c r="B1897" s="2">
        <f t="shared" ref="B1897:B1960" si="1032">(W1897+AG1897+AJ1897+AK1897)</f>
        <v>242454.85378130167</v>
      </c>
      <c r="C1897" s="3">
        <f t="shared" si="1018"/>
        <v>32731405.260475725</v>
      </c>
      <c r="D1897" s="87">
        <f>W1896</f>
        <v>237547.97631927687</v>
      </c>
      <c r="E1897" s="2">
        <f t="shared" si="1020"/>
        <v>0</v>
      </c>
      <c r="F1897" s="33">
        <f t="shared" si="1003"/>
        <v>237547.97631927687</v>
      </c>
      <c r="G1897" s="39">
        <f t="shared" si="1021"/>
        <v>5227.84</v>
      </c>
      <c r="H1897" s="38">
        <f>IF(AND(N1897=1,N1896&gt;1),VLOOKUP(A1896,[1]Plan1!$CW$105:$CY$215,3),H1896)</f>
        <v>5233.07</v>
      </c>
      <c r="I1897" s="127">
        <f t="shared" si="1004"/>
        <v>43720</v>
      </c>
      <c r="J1897" s="127">
        <f t="shared" si="1022"/>
        <v>43750</v>
      </c>
      <c r="K1897" s="34">
        <f t="shared" si="1005"/>
        <v>1.0004131725529497E-3</v>
      </c>
      <c r="L1897" s="212">
        <f t="shared" si="1023"/>
        <v>43809</v>
      </c>
      <c r="M1897" s="1">
        <f t="shared" si="1024"/>
        <v>20</v>
      </c>
      <c r="N1897" s="1">
        <f t="shared" ref="N1897:N1918" si="1033">(M1897-(NETWORKDAYS(A1897,L1897,$AT$194:$AT$348)-1))-4</f>
        <v>1</v>
      </c>
      <c r="O1897" s="2">
        <f t="shared" si="1007"/>
        <v>1.0000499899999999</v>
      </c>
      <c r="P1897" s="35">
        <v>1</v>
      </c>
      <c r="Q1897" s="35">
        <v>1</v>
      </c>
      <c r="R1897" s="2">
        <f t="shared" ref="R1897:R1960" si="1034">TRUNC(TRUNC((O1897*Q1897),15),8)</f>
        <v>1.0000499899999999</v>
      </c>
      <c r="S1897" s="2">
        <f t="shared" si="1026"/>
        <v>1.2981278000000001</v>
      </c>
      <c r="T1897" s="2">
        <f>TRUNC(D1897*R1897,8)</f>
        <v>237559.85134261</v>
      </c>
      <c r="U1897" s="2">
        <f t="shared" si="1009"/>
        <v>0</v>
      </c>
      <c r="V1897" s="2">
        <f t="shared" si="1010"/>
        <v>11.875023336187407</v>
      </c>
      <c r="W1897" s="2">
        <f t="shared" si="1011"/>
        <v>237559.85134261305</v>
      </c>
      <c r="X1897" s="36">
        <f t="shared" si="1012"/>
        <v>0</v>
      </c>
      <c r="Y1897" s="2">
        <f t="shared" si="1013"/>
        <v>0</v>
      </c>
      <c r="Z1897" s="37">
        <f t="shared" si="1014"/>
        <v>0</v>
      </c>
      <c r="AA1897" s="2">
        <f t="shared" si="1027"/>
        <v>0</v>
      </c>
      <c r="AB1897" s="4">
        <f t="shared" si="1028"/>
        <v>7.1215000000000001E-2</v>
      </c>
      <c r="AC1897" s="148">
        <f t="shared" ref="AC1897:AC1928" si="1035">NETWORKDAYS(A$1896,A1897,$AT$194:$AT$348)-1</f>
        <v>1</v>
      </c>
      <c r="AD1897" s="36">
        <v>252</v>
      </c>
      <c r="AE1897" s="35">
        <f t="shared" si="1030"/>
        <v>1.000273027</v>
      </c>
      <c r="AF1897" s="2">
        <f t="shared" si="1001"/>
        <v>64.860253529999994</v>
      </c>
      <c r="AG1897" s="2">
        <f t="shared" si="1016"/>
        <v>64.860253529999994</v>
      </c>
      <c r="AH1897" s="3">
        <f t="shared" si="1029"/>
        <v>0</v>
      </c>
      <c r="AI1897" s="3"/>
      <c r="AJ1897" s="3">
        <f>0.02*AI$1896</f>
        <v>4750.9595263855372</v>
      </c>
      <c r="AK1897" s="2">
        <f t="shared" ref="AK1897:AK1928" si="1036">((0.01*(A1897-A$1896)/30)*AI$1896)</f>
        <v>79.182658773092285</v>
      </c>
      <c r="AL1897" s="8"/>
      <c r="AM1897" s="8"/>
      <c r="AN1897" s="8"/>
      <c r="AO1897" s="8"/>
      <c r="AP1897" s="2">
        <v>242454.85378130167</v>
      </c>
      <c r="AQ1897" s="8"/>
      <c r="AR1897" s="5"/>
      <c r="AS1897" s="1"/>
      <c r="AT1897" s="8"/>
      <c r="AU1897" s="1"/>
      <c r="AV1897" s="1"/>
      <c r="AW1897" s="3"/>
      <c r="AX1897" s="3"/>
      <c r="AY1897" s="4"/>
      <c r="AZ1897" s="4"/>
      <c r="BA1897" s="4"/>
      <c r="BB1897" s="1"/>
      <c r="BC1897" s="1"/>
      <c r="BD1897" s="1"/>
      <c r="BE1897" s="1"/>
      <c r="BF1897" s="1"/>
      <c r="BG1897" s="1"/>
      <c r="BH1897" s="1"/>
      <c r="BI1897" s="1"/>
    </row>
    <row r="1898" spans="1:206" x14ac:dyDescent="0.2">
      <c r="A1898" s="78">
        <f t="shared" si="1017"/>
        <v>43789</v>
      </c>
      <c r="B1898" s="2">
        <f t="shared" si="1032"/>
        <v>242610.79839600076</v>
      </c>
      <c r="C1898" s="3">
        <f t="shared" si="1018"/>
        <v>32752457.783460103</v>
      </c>
      <c r="D1898" s="2">
        <f>D1897</f>
        <v>237547.97631927687</v>
      </c>
      <c r="E1898" s="2">
        <f t="shared" si="1020"/>
        <v>0</v>
      </c>
      <c r="F1898" s="33">
        <f t="shared" si="1003"/>
        <v>237547.97631927687</v>
      </c>
      <c r="G1898" s="39">
        <f t="shared" si="1021"/>
        <v>5227.84</v>
      </c>
      <c r="H1898" s="38">
        <f>IF(AND(N1898=1,N1897&gt;1),VLOOKUP(A1897,[1]Plan1!$CW$105:$CY$215,3),H1897)</f>
        <v>5233.07</v>
      </c>
      <c r="I1898" s="127">
        <f t="shared" si="1004"/>
        <v>43720</v>
      </c>
      <c r="J1898" s="127">
        <f t="shared" si="1022"/>
        <v>43750</v>
      </c>
      <c r="K1898" s="34">
        <f t="shared" si="1005"/>
        <v>1.0004131725529497E-3</v>
      </c>
      <c r="L1898" s="212">
        <f t="shared" si="1023"/>
        <v>43809</v>
      </c>
      <c r="M1898" s="1">
        <f t="shared" si="1024"/>
        <v>20</v>
      </c>
      <c r="N1898" s="1">
        <f t="shared" si="1033"/>
        <v>2</v>
      </c>
      <c r="O1898" s="2">
        <f t="shared" si="1007"/>
        <v>1.00009999</v>
      </c>
      <c r="P1898" s="35">
        <f t="shared" ref="P1898:P1961" si="1037">IF(L1898&gt;L1897,O1897,P1897)</f>
        <v>1</v>
      </c>
      <c r="Q1898" s="35">
        <f t="shared" si="1025"/>
        <v>1</v>
      </c>
      <c r="R1898" s="2">
        <f t="shared" si="1034"/>
        <v>1.00009999</v>
      </c>
      <c r="S1898" s="2">
        <f t="shared" si="1026"/>
        <v>1.2981278000000001</v>
      </c>
      <c r="T1898" s="2">
        <f t="shared" ref="T1898:T1961" si="1038">TRUNC(D1898*R1898,8)</f>
        <v>237571.72874142</v>
      </c>
      <c r="U1898" s="2">
        <f t="shared" si="1009"/>
        <v>0</v>
      </c>
      <c r="V1898" s="2">
        <f t="shared" si="1010"/>
        <v>23.752422152176315</v>
      </c>
      <c r="W1898" s="2">
        <f t="shared" si="1011"/>
        <v>237571.72874142905</v>
      </c>
      <c r="X1898" s="36">
        <f t="shared" si="1012"/>
        <v>0</v>
      </c>
      <c r="Y1898" s="2">
        <f t="shared" si="1013"/>
        <v>0</v>
      </c>
      <c r="Z1898" s="37">
        <f t="shared" si="1014"/>
        <v>0</v>
      </c>
      <c r="AA1898" s="2">
        <f t="shared" si="1027"/>
        <v>0</v>
      </c>
      <c r="AB1898" s="4">
        <f t="shared" si="1028"/>
        <v>7.1215000000000001E-2</v>
      </c>
      <c r="AC1898" s="148">
        <f t="shared" si="1035"/>
        <v>2</v>
      </c>
      <c r="AD1898" s="36">
        <v>252</v>
      </c>
      <c r="AE1898" s="35">
        <f t="shared" si="1030"/>
        <v>1.000546129</v>
      </c>
      <c r="AF1898" s="2">
        <f t="shared" si="1001"/>
        <v>129.74481064</v>
      </c>
      <c r="AG1898" s="2">
        <f t="shared" si="1016"/>
        <v>129.74481064</v>
      </c>
      <c r="AH1898" s="3">
        <f t="shared" si="1029"/>
        <v>0</v>
      </c>
      <c r="AI1898" s="3"/>
      <c r="AJ1898" s="3">
        <f t="shared" ref="AJ1898:AJ1949" si="1039">0.02*AI$1896</f>
        <v>4750.9595263855372</v>
      </c>
      <c r="AK1898" s="2">
        <f t="shared" si="1036"/>
        <v>158.36531754618457</v>
      </c>
      <c r="AL1898" s="8"/>
      <c r="AM1898" s="8"/>
      <c r="AN1898" s="8"/>
      <c r="AO1898" s="8"/>
      <c r="AP1898" s="2">
        <v>242610.79839599389</v>
      </c>
      <c r="AQ1898" s="8"/>
      <c r="AR1898" s="5"/>
      <c r="AS1898" s="1"/>
      <c r="AT1898" s="8"/>
      <c r="AU1898" s="1"/>
      <c r="AV1898" s="1"/>
      <c r="AW1898" s="3"/>
      <c r="AX1898" s="3"/>
      <c r="AY1898" s="4"/>
      <c r="AZ1898" s="4"/>
      <c r="BA1898" s="4"/>
      <c r="BB1898" s="1"/>
      <c r="BC1898" s="1"/>
      <c r="BD1898" s="1"/>
      <c r="BE1898" s="1"/>
      <c r="BF1898" s="1"/>
      <c r="BG1898" s="1"/>
      <c r="BH1898" s="1"/>
      <c r="BI1898" s="1"/>
    </row>
    <row r="1899" spans="1:206" x14ac:dyDescent="0.2">
      <c r="A1899" s="78">
        <f t="shared" si="1017"/>
        <v>43790</v>
      </c>
      <c r="B1899" s="2">
        <f t="shared" si="1032"/>
        <v>242766.7673169598</v>
      </c>
      <c r="C1899" s="3">
        <f t="shared" si="1018"/>
        <v>32773513.587789573</v>
      </c>
      <c r="D1899" s="2">
        <f t="shared" ref="D1899:D1949" si="1040">D1898</f>
        <v>237547.97631927687</v>
      </c>
      <c r="E1899" s="2">
        <f t="shared" si="1020"/>
        <v>0</v>
      </c>
      <c r="F1899" s="33">
        <f t="shared" si="1003"/>
        <v>237547.97631927687</v>
      </c>
      <c r="G1899" s="39">
        <f t="shared" si="1021"/>
        <v>5227.84</v>
      </c>
      <c r="H1899" s="38">
        <f>IF(AND(N1899=1,N1898&gt;1),VLOOKUP(A1898,[1]Plan1!$CW$105:$CY$215,3),H1898)</f>
        <v>5233.07</v>
      </c>
      <c r="I1899" s="127">
        <f t="shared" si="1004"/>
        <v>43720</v>
      </c>
      <c r="J1899" s="127">
        <f t="shared" si="1022"/>
        <v>43750</v>
      </c>
      <c r="K1899" s="34">
        <f t="shared" si="1005"/>
        <v>1.0004131725529497E-3</v>
      </c>
      <c r="L1899" s="212">
        <f t="shared" si="1023"/>
        <v>43809</v>
      </c>
      <c r="M1899" s="1">
        <f t="shared" si="1024"/>
        <v>20</v>
      </c>
      <c r="N1899" s="1">
        <f t="shared" si="1033"/>
        <v>3</v>
      </c>
      <c r="O1899" s="2">
        <f t="shared" si="1007"/>
        <v>1.0001499899999999</v>
      </c>
      <c r="P1899" s="35">
        <f t="shared" si="1037"/>
        <v>1</v>
      </c>
      <c r="Q1899" s="35">
        <f t="shared" si="1025"/>
        <v>1</v>
      </c>
      <c r="R1899" s="2">
        <f t="shared" si="1034"/>
        <v>1.0001499899999999</v>
      </c>
      <c r="S1899" s="2">
        <f t="shared" si="1026"/>
        <v>1.2981278000000001</v>
      </c>
      <c r="T1899" s="2">
        <f t="shared" si="1038"/>
        <v>237583.60614024001</v>
      </c>
      <c r="U1899" s="2">
        <f t="shared" si="1009"/>
        <v>0</v>
      </c>
      <c r="V1899" s="2">
        <f t="shared" si="1010"/>
        <v>35.629820968112476</v>
      </c>
      <c r="W1899" s="2">
        <f t="shared" si="1011"/>
        <v>237583.60614024498</v>
      </c>
      <c r="X1899" s="36">
        <f t="shared" si="1012"/>
        <v>0</v>
      </c>
      <c r="Y1899" s="2">
        <f t="shared" si="1013"/>
        <v>0</v>
      </c>
      <c r="Z1899" s="37">
        <f t="shared" si="1014"/>
        <v>0</v>
      </c>
      <c r="AA1899" s="2">
        <f t="shared" si="1027"/>
        <v>0</v>
      </c>
      <c r="AB1899" s="4">
        <f t="shared" si="1028"/>
        <v>7.1215000000000001E-2</v>
      </c>
      <c r="AC1899" s="148">
        <f t="shared" si="1035"/>
        <v>3</v>
      </c>
      <c r="AD1899" s="36">
        <v>252</v>
      </c>
      <c r="AE1899" s="35">
        <f t="shared" si="1030"/>
        <v>1.0008193059999999</v>
      </c>
      <c r="AF1899" s="2">
        <f t="shared" si="1001"/>
        <v>194.65367401</v>
      </c>
      <c r="AG1899" s="2">
        <f t="shared" si="1016"/>
        <v>194.65367401</v>
      </c>
      <c r="AH1899" s="3">
        <f t="shared" si="1029"/>
        <v>0</v>
      </c>
      <c r="AI1899" s="3"/>
      <c r="AJ1899" s="3">
        <f t="shared" si="1039"/>
        <v>4750.9595263855372</v>
      </c>
      <c r="AK1899" s="2">
        <f t="shared" si="1036"/>
        <v>237.54797631927687</v>
      </c>
      <c r="AL1899" s="8"/>
      <c r="AM1899" s="8"/>
      <c r="AN1899" s="8"/>
      <c r="AO1899" s="8"/>
      <c r="AP1899" s="2">
        <v>242766.76731695293</v>
      </c>
      <c r="AQ1899" s="8"/>
      <c r="AR1899" s="5"/>
      <c r="AS1899" s="1"/>
      <c r="AT1899" s="8"/>
      <c r="AU1899" s="1"/>
      <c r="AV1899" s="1"/>
      <c r="AW1899" s="3"/>
      <c r="AX1899" s="3"/>
      <c r="AY1899" s="4"/>
      <c r="AZ1899" s="4"/>
      <c r="BA1899" s="4"/>
      <c r="BB1899" s="1"/>
      <c r="BC1899" s="1"/>
      <c r="BD1899" s="1"/>
      <c r="BE1899" s="1"/>
      <c r="BF1899" s="1"/>
      <c r="BG1899" s="1"/>
      <c r="BH1899" s="1"/>
      <c r="BI1899" s="1"/>
    </row>
    <row r="1900" spans="1:206" x14ac:dyDescent="0.2">
      <c r="A1900" s="78">
        <f t="shared" si="1017"/>
        <v>43791</v>
      </c>
      <c r="B1900" s="2">
        <f t="shared" si="1032"/>
        <v>242922.76268731861</v>
      </c>
      <c r="C1900" s="3">
        <f t="shared" si="1018"/>
        <v>32794572.962788012</v>
      </c>
      <c r="D1900" s="2">
        <f t="shared" si="1040"/>
        <v>237547.97631927687</v>
      </c>
      <c r="E1900" s="2">
        <f t="shared" si="1020"/>
        <v>0</v>
      </c>
      <c r="F1900" s="33">
        <f t="shared" si="1003"/>
        <v>237547.97631927687</v>
      </c>
      <c r="G1900" s="39">
        <f t="shared" si="1021"/>
        <v>5227.84</v>
      </c>
      <c r="H1900" s="38">
        <f>IF(AND(N1900=1,N1899&gt;1),VLOOKUP(A1899,[1]Plan1!$CW$105:$CY$215,3),H1899)</f>
        <v>5233.07</v>
      </c>
      <c r="I1900" s="127">
        <f t="shared" si="1004"/>
        <v>43720</v>
      </c>
      <c r="J1900" s="127">
        <f t="shared" si="1022"/>
        <v>43750</v>
      </c>
      <c r="K1900" s="34">
        <f t="shared" si="1005"/>
        <v>1.0004131725529497E-3</v>
      </c>
      <c r="L1900" s="212">
        <f t="shared" si="1023"/>
        <v>43809</v>
      </c>
      <c r="M1900" s="1">
        <f t="shared" si="1024"/>
        <v>20</v>
      </c>
      <c r="N1900" s="1">
        <f t="shared" si="1033"/>
        <v>4</v>
      </c>
      <c r="O1900" s="2">
        <f t="shared" si="1007"/>
        <v>1.0002</v>
      </c>
      <c r="P1900" s="35">
        <f t="shared" si="1037"/>
        <v>1</v>
      </c>
      <c r="Q1900" s="35">
        <f t="shared" si="1025"/>
        <v>1</v>
      </c>
      <c r="R1900" s="2">
        <f t="shared" si="1034"/>
        <v>1.0002</v>
      </c>
      <c r="S1900" s="2">
        <f t="shared" si="1026"/>
        <v>1.2981278000000001</v>
      </c>
      <c r="T1900" s="2">
        <f t="shared" si="1038"/>
        <v>237595.48591454001</v>
      </c>
      <c r="U1900" s="2">
        <f t="shared" si="1009"/>
        <v>0</v>
      </c>
      <c r="V1900" s="2">
        <f t="shared" si="1010"/>
        <v>47.509595263850144</v>
      </c>
      <c r="W1900" s="2">
        <f t="shared" si="1011"/>
        <v>237595.48591454071</v>
      </c>
      <c r="X1900" s="36">
        <f t="shared" si="1012"/>
        <v>0</v>
      </c>
      <c r="Y1900" s="2">
        <f t="shared" si="1013"/>
        <v>0</v>
      </c>
      <c r="Z1900" s="37">
        <f t="shared" si="1014"/>
        <v>0</v>
      </c>
      <c r="AA1900" s="2">
        <f t="shared" si="1027"/>
        <v>0</v>
      </c>
      <c r="AB1900" s="4">
        <f t="shared" si="1028"/>
        <v>7.1215000000000001E-2</v>
      </c>
      <c r="AC1900" s="148">
        <f t="shared" si="1035"/>
        <v>4</v>
      </c>
      <c r="AD1900" s="36">
        <v>252</v>
      </c>
      <c r="AE1900" s="35">
        <f t="shared" si="1030"/>
        <v>1.001092557</v>
      </c>
      <c r="AF1900" s="2">
        <f t="shared" si="1001"/>
        <v>259.58661130000002</v>
      </c>
      <c r="AG1900" s="2">
        <f t="shared" si="1016"/>
        <v>259.58661130000002</v>
      </c>
      <c r="AH1900" s="3">
        <f t="shared" si="1029"/>
        <v>0</v>
      </c>
      <c r="AI1900" s="3"/>
      <c r="AJ1900" s="3">
        <f t="shared" si="1039"/>
        <v>4750.9595263855372</v>
      </c>
      <c r="AK1900" s="2">
        <f t="shared" si="1036"/>
        <v>316.73063509236914</v>
      </c>
      <c r="AL1900" s="8"/>
      <c r="AM1900" s="8"/>
      <c r="AN1900" s="8"/>
      <c r="AO1900" s="8"/>
      <c r="AP1900" s="2">
        <v>242922.76268731174</v>
      </c>
      <c r="AQ1900" s="8"/>
      <c r="AR1900" s="5"/>
      <c r="AS1900" s="1"/>
      <c r="AT1900" s="8"/>
      <c r="AU1900" s="1"/>
      <c r="AV1900" s="1"/>
      <c r="AW1900" s="3"/>
      <c r="AX1900" s="3"/>
      <c r="AY1900" s="4"/>
      <c r="AZ1900" s="4"/>
      <c r="BA1900" s="4"/>
      <c r="BB1900" s="1"/>
      <c r="BC1900" s="1"/>
      <c r="BD1900" s="1"/>
      <c r="BE1900" s="1"/>
      <c r="BF1900" s="1"/>
      <c r="BG1900" s="1"/>
      <c r="BH1900" s="1"/>
      <c r="BI1900" s="1"/>
    </row>
    <row r="1901" spans="1:206" x14ac:dyDescent="0.2">
      <c r="A1901" s="78">
        <f t="shared" si="1017"/>
        <v>43792</v>
      </c>
      <c r="B1901" s="2">
        <f t="shared" si="1032"/>
        <v>243013.83572163768</v>
      </c>
      <c r="C1901" s="3">
        <f t="shared" si="1018"/>
        <v>32806867.822421085</v>
      </c>
      <c r="D1901" s="2">
        <f t="shared" si="1040"/>
        <v>237547.97631927687</v>
      </c>
      <c r="E1901" s="2">
        <f t="shared" si="1020"/>
        <v>0</v>
      </c>
      <c r="F1901" s="33">
        <f t="shared" si="1003"/>
        <v>237547.97631927687</v>
      </c>
      <c r="G1901" s="39">
        <f t="shared" si="1021"/>
        <v>5227.84</v>
      </c>
      <c r="H1901" s="38">
        <f>IF(AND(N1901=1,N1900&gt;1),VLOOKUP(A1900,[1]Plan1!$CW$105:$CY$215,3),H1900)</f>
        <v>5233.07</v>
      </c>
      <c r="I1901" s="127">
        <f t="shared" si="1004"/>
        <v>43720</v>
      </c>
      <c r="J1901" s="127">
        <f t="shared" si="1022"/>
        <v>43750</v>
      </c>
      <c r="K1901" s="34">
        <f t="shared" si="1005"/>
        <v>1.0004131725529497E-3</v>
      </c>
      <c r="L1901" s="212">
        <f t="shared" si="1023"/>
        <v>43809</v>
      </c>
      <c r="M1901" s="1">
        <f t="shared" si="1024"/>
        <v>20</v>
      </c>
      <c r="N1901" s="1">
        <f t="shared" si="1033"/>
        <v>5</v>
      </c>
      <c r="O1901" s="2">
        <f t="shared" si="1007"/>
        <v>1.0002500000000001</v>
      </c>
      <c r="P1901" s="35">
        <f t="shared" si="1037"/>
        <v>1</v>
      </c>
      <c r="Q1901" s="35">
        <f t="shared" si="1025"/>
        <v>1</v>
      </c>
      <c r="R1901" s="2">
        <f t="shared" si="1034"/>
        <v>1.0002500000000001</v>
      </c>
      <c r="S1901" s="2">
        <f t="shared" si="1026"/>
        <v>1.2981278000000001</v>
      </c>
      <c r="T1901" s="2">
        <f t="shared" si="1038"/>
        <v>237607.36331335001</v>
      </c>
      <c r="U1901" s="2">
        <f t="shared" si="1009"/>
        <v>0</v>
      </c>
      <c r="V1901" s="2">
        <f t="shared" si="1010"/>
        <v>59.386994079839049</v>
      </c>
      <c r="W1901" s="2">
        <f t="shared" si="1011"/>
        <v>237607.36331335671</v>
      </c>
      <c r="X1901" s="36">
        <f t="shared" si="1012"/>
        <v>0</v>
      </c>
      <c r="Y1901" s="2">
        <f t="shared" si="1013"/>
        <v>0</v>
      </c>
      <c r="Z1901" s="37">
        <f t="shared" si="1014"/>
        <v>0</v>
      </c>
      <c r="AA1901" s="2">
        <f t="shared" si="1027"/>
        <v>0</v>
      </c>
      <c r="AB1901" s="4">
        <f t="shared" si="1028"/>
        <v>7.1215000000000001E-2</v>
      </c>
      <c r="AC1901" s="148">
        <f t="shared" si="1035"/>
        <v>4</v>
      </c>
      <c r="AD1901" s="36">
        <v>252</v>
      </c>
      <c r="AE1901" s="35">
        <f t="shared" si="1030"/>
        <v>1.001092557</v>
      </c>
      <c r="AF1901" s="2">
        <f t="shared" si="1001"/>
        <v>259.59958803000001</v>
      </c>
      <c r="AG1901" s="2">
        <f t="shared" si="1016"/>
        <v>259.59958803000001</v>
      </c>
      <c r="AH1901" s="3">
        <f t="shared" si="1029"/>
        <v>0</v>
      </c>
      <c r="AI1901" s="3"/>
      <c r="AJ1901" s="3">
        <f t="shared" si="1039"/>
        <v>4750.9595263855372</v>
      </c>
      <c r="AK1901" s="2">
        <f t="shared" si="1036"/>
        <v>395.91329386546147</v>
      </c>
      <c r="AL1901" s="8"/>
      <c r="AM1901" s="8"/>
      <c r="AN1901" s="8"/>
      <c r="AO1901" s="8"/>
      <c r="AP1901" s="2">
        <v>243013.83572163081</v>
      </c>
      <c r="AQ1901" s="8"/>
      <c r="AR1901" s="5"/>
      <c r="AS1901" s="1"/>
      <c r="AT1901" s="8"/>
      <c r="AU1901" s="1"/>
      <c r="AV1901" s="1"/>
      <c r="AW1901" s="3"/>
      <c r="AX1901" s="3"/>
      <c r="AY1901" s="4"/>
      <c r="AZ1901" s="4"/>
      <c r="BA1901" s="4"/>
      <c r="BB1901" s="1"/>
      <c r="BC1901" s="1"/>
      <c r="BD1901" s="1"/>
      <c r="BE1901" s="1"/>
      <c r="BF1901" s="1"/>
      <c r="BG1901" s="1"/>
      <c r="BH1901" s="1"/>
      <c r="BI1901" s="1"/>
    </row>
    <row r="1902" spans="1:206" x14ac:dyDescent="0.2">
      <c r="A1902" s="78">
        <f t="shared" si="1017"/>
        <v>43793</v>
      </c>
      <c r="B1902" s="2">
        <f t="shared" si="1032"/>
        <v>243093.01838041077</v>
      </c>
      <c r="C1902" s="3">
        <f t="shared" si="1018"/>
        <v>32817557.481355455</v>
      </c>
      <c r="D1902" s="2">
        <f t="shared" si="1040"/>
        <v>237547.97631927687</v>
      </c>
      <c r="E1902" s="2">
        <f t="shared" si="1020"/>
        <v>0</v>
      </c>
      <c r="F1902" s="33">
        <f t="shared" si="1003"/>
        <v>237547.97631927687</v>
      </c>
      <c r="G1902" s="39">
        <f t="shared" si="1021"/>
        <v>5227.84</v>
      </c>
      <c r="H1902" s="38">
        <f>IF(AND(N1902=1,N1901&gt;1),VLOOKUP(A1901,[1]Plan1!$CW$105:$CY$215,3),H1901)</f>
        <v>5233.07</v>
      </c>
      <c r="I1902" s="127">
        <f t="shared" si="1004"/>
        <v>43720</v>
      </c>
      <c r="J1902" s="127">
        <f t="shared" si="1022"/>
        <v>43750</v>
      </c>
      <c r="K1902" s="34">
        <f t="shared" si="1005"/>
        <v>1.0004131725529497E-3</v>
      </c>
      <c r="L1902" s="212">
        <f t="shared" si="1023"/>
        <v>43809</v>
      </c>
      <c r="M1902" s="1">
        <f t="shared" si="1024"/>
        <v>20</v>
      </c>
      <c r="N1902" s="1">
        <f t="shared" si="1033"/>
        <v>5</v>
      </c>
      <c r="O1902" s="2">
        <f t="shared" si="1007"/>
        <v>1.0002500000000001</v>
      </c>
      <c r="P1902" s="35">
        <f t="shared" si="1037"/>
        <v>1</v>
      </c>
      <c r="Q1902" s="35">
        <f t="shared" si="1025"/>
        <v>1</v>
      </c>
      <c r="R1902" s="2">
        <f t="shared" si="1034"/>
        <v>1.0002500000000001</v>
      </c>
      <c r="S1902" s="2">
        <f t="shared" si="1026"/>
        <v>1.2981278000000001</v>
      </c>
      <c r="T1902" s="2">
        <f t="shared" si="1038"/>
        <v>237607.36331335001</v>
      </c>
      <c r="U1902" s="2">
        <f t="shared" si="1009"/>
        <v>0</v>
      </c>
      <c r="V1902" s="2">
        <f t="shared" si="1010"/>
        <v>59.386994079839049</v>
      </c>
      <c r="W1902" s="2">
        <f t="shared" si="1011"/>
        <v>237607.36331335671</v>
      </c>
      <c r="X1902" s="36">
        <f t="shared" si="1012"/>
        <v>0</v>
      </c>
      <c r="Y1902" s="2">
        <f t="shared" si="1013"/>
        <v>0</v>
      </c>
      <c r="Z1902" s="37">
        <f t="shared" si="1014"/>
        <v>0</v>
      </c>
      <c r="AA1902" s="2">
        <f t="shared" si="1027"/>
        <v>0</v>
      </c>
      <c r="AB1902" s="4">
        <f t="shared" si="1028"/>
        <v>7.1215000000000001E-2</v>
      </c>
      <c r="AC1902" s="148">
        <f t="shared" si="1035"/>
        <v>4</v>
      </c>
      <c r="AD1902" s="36">
        <v>252</v>
      </c>
      <c r="AE1902" s="35">
        <f t="shared" si="1030"/>
        <v>1.001092557</v>
      </c>
      <c r="AF1902" s="2">
        <f t="shared" si="1001"/>
        <v>259.59958803000001</v>
      </c>
      <c r="AG1902" s="2">
        <f t="shared" si="1016"/>
        <v>259.59958803000001</v>
      </c>
      <c r="AH1902" s="3">
        <f t="shared" si="1029"/>
        <v>0</v>
      </c>
      <c r="AI1902" s="3"/>
      <c r="AJ1902" s="3">
        <f t="shared" si="1039"/>
        <v>4750.9595263855372</v>
      </c>
      <c r="AK1902" s="2">
        <f t="shared" si="1036"/>
        <v>475.09595263855374</v>
      </c>
      <c r="AL1902" s="8"/>
      <c r="AM1902" s="8"/>
      <c r="AN1902" s="8"/>
      <c r="AO1902" s="8"/>
      <c r="AP1902" s="2">
        <v>243093.0183804039</v>
      </c>
      <c r="AQ1902" s="8"/>
      <c r="AR1902" s="5"/>
      <c r="AS1902" s="1"/>
      <c r="AT1902" s="8"/>
      <c r="AU1902" s="1"/>
      <c r="AV1902" s="1"/>
      <c r="AW1902" s="3"/>
      <c r="AX1902" s="3"/>
      <c r="AY1902" s="4"/>
      <c r="AZ1902" s="4"/>
      <c r="BA1902" s="4"/>
      <c r="BB1902" s="1"/>
      <c r="BC1902" s="1"/>
      <c r="BD1902" s="1"/>
      <c r="BE1902" s="1"/>
      <c r="BF1902" s="1"/>
      <c r="BG1902" s="1"/>
      <c r="BH1902" s="1"/>
      <c r="BI1902" s="1"/>
    </row>
    <row r="1903" spans="1:206" x14ac:dyDescent="0.2">
      <c r="A1903" s="78">
        <f t="shared" si="1017"/>
        <v>43794</v>
      </c>
      <c r="B1903" s="2">
        <f t="shared" si="1032"/>
        <v>243237.14530937385</v>
      </c>
      <c r="C1903" s="3">
        <f t="shared" si="1018"/>
        <v>32837014.616765469</v>
      </c>
      <c r="D1903" s="2">
        <f t="shared" si="1040"/>
        <v>237547.97631927687</v>
      </c>
      <c r="E1903" s="2">
        <f t="shared" si="1020"/>
        <v>0</v>
      </c>
      <c r="F1903" s="33">
        <f t="shared" si="1003"/>
        <v>237547.97631927687</v>
      </c>
      <c r="G1903" s="39">
        <f t="shared" si="1021"/>
        <v>5227.84</v>
      </c>
      <c r="H1903" s="38">
        <f>IF(AND(N1903=1,N1902&gt;1),VLOOKUP(A1902,[1]Plan1!$CW$105:$CY$215,3),H1902)</f>
        <v>5233.07</v>
      </c>
      <c r="I1903" s="127">
        <f t="shared" si="1004"/>
        <v>43720</v>
      </c>
      <c r="J1903" s="127">
        <f t="shared" si="1022"/>
        <v>43750</v>
      </c>
      <c r="K1903" s="34">
        <f t="shared" si="1005"/>
        <v>1.0004131725529497E-3</v>
      </c>
      <c r="L1903" s="212">
        <f t="shared" si="1023"/>
        <v>43809</v>
      </c>
      <c r="M1903" s="1">
        <f t="shared" si="1024"/>
        <v>20</v>
      </c>
      <c r="N1903" s="1">
        <f t="shared" si="1033"/>
        <v>5</v>
      </c>
      <c r="O1903" s="2">
        <f t="shared" si="1007"/>
        <v>1.0002500000000001</v>
      </c>
      <c r="P1903" s="35">
        <f t="shared" si="1037"/>
        <v>1</v>
      </c>
      <c r="Q1903" s="35">
        <f t="shared" si="1025"/>
        <v>1</v>
      </c>
      <c r="R1903" s="2">
        <f t="shared" si="1034"/>
        <v>1.0002500000000001</v>
      </c>
      <c r="S1903" s="2">
        <f t="shared" si="1026"/>
        <v>1.2981278000000001</v>
      </c>
      <c r="T1903" s="2">
        <f t="shared" si="1038"/>
        <v>237607.36331335001</v>
      </c>
      <c r="U1903" s="2">
        <f t="shared" si="1009"/>
        <v>0</v>
      </c>
      <c r="V1903" s="2">
        <f t="shared" si="1010"/>
        <v>59.386994079839049</v>
      </c>
      <c r="W1903" s="2">
        <f t="shared" si="1011"/>
        <v>237607.36331335671</v>
      </c>
      <c r="X1903" s="36">
        <f t="shared" si="1012"/>
        <v>0</v>
      </c>
      <c r="Y1903" s="2">
        <f t="shared" si="1013"/>
        <v>0</v>
      </c>
      <c r="Z1903" s="37">
        <f t="shared" si="1014"/>
        <v>0</v>
      </c>
      <c r="AA1903" s="2">
        <f t="shared" si="1027"/>
        <v>0</v>
      </c>
      <c r="AB1903" s="4">
        <f t="shared" si="1028"/>
        <v>7.1215000000000001E-2</v>
      </c>
      <c r="AC1903" s="148">
        <f t="shared" si="1035"/>
        <v>5</v>
      </c>
      <c r="AD1903" s="36">
        <v>252</v>
      </c>
      <c r="AE1903" s="35">
        <f t="shared" si="1030"/>
        <v>1.0013658830000001</v>
      </c>
      <c r="AF1903" s="2">
        <f t="shared" si="1001"/>
        <v>324.54385822</v>
      </c>
      <c r="AG1903" s="2">
        <f t="shared" si="1016"/>
        <v>324.54385822</v>
      </c>
      <c r="AH1903" s="3">
        <f t="shared" si="1029"/>
        <v>0</v>
      </c>
      <c r="AI1903" s="3"/>
      <c r="AJ1903" s="3">
        <f t="shared" si="1039"/>
        <v>4750.9595263855372</v>
      </c>
      <c r="AK1903" s="2">
        <f t="shared" si="1036"/>
        <v>554.27861141164612</v>
      </c>
      <c r="AL1903" s="8"/>
      <c r="AM1903" s="8"/>
      <c r="AN1903" s="8"/>
      <c r="AO1903" s="8"/>
      <c r="AP1903" s="2">
        <v>243237.14530936698</v>
      </c>
      <c r="AQ1903" s="8"/>
      <c r="AR1903" s="5"/>
      <c r="AS1903" s="1"/>
      <c r="AT1903" s="8"/>
      <c r="AU1903" s="1"/>
      <c r="AV1903" s="1"/>
      <c r="AW1903" s="3"/>
      <c r="AX1903" s="3"/>
      <c r="AY1903" s="4"/>
      <c r="AZ1903" s="4"/>
      <c r="BA1903" s="4"/>
      <c r="BB1903" s="1"/>
      <c r="BC1903" s="1"/>
      <c r="BD1903" s="1"/>
      <c r="BE1903" s="1"/>
      <c r="BF1903" s="1"/>
      <c r="BG1903" s="1"/>
      <c r="BH1903" s="1"/>
      <c r="BI1903" s="1"/>
    </row>
    <row r="1904" spans="1:206" x14ac:dyDescent="0.2">
      <c r="A1904" s="78">
        <f t="shared" si="1017"/>
        <v>43795</v>
      </c>
      <c r="B1904" s="2">
        <f t="shared" si="1032"/>
        <v>243393.18906988268</v>
      </c>
      <c r="C1904" s="3">
        <f t="shared" si="1018"/>
        <v>32858080.52443416</v>
      </c>
      <c r="D1904" s="2">
        <f t="shared" si="1040"/>
        <v>237547.97631927687</v>
      </c>
      <c r="E1904" s="2">
        <f t="shared" si="1020"/>
        <v>0</v>
      </c>
      <c r="F1904" s="33">
        <f t="shared" si="1003"/>
        <v>237547.97631927687</v>
      </c>
      <c r="G1904" s="39">
        <f t="shared" si="1021"/>
        <v>5227.84</v>
      </c>
      <c r="H1904" s="38">
        <f>IF(AND(N1904=1,N1903&gt;1),VLOOKUP(A1903,[1]Plan1!$CW$105:$CY$215,3),H1903)</f>
        <v>5233.07</v>
      </c>
      <c r="I1904" s="127">
        <f t="shared" si="1004"/>
        <v>43720</v>
      </c>
      <c r="J1904" s="127">
        <f t="shared" si="1022"/>
        <v>43750</v>
      </c>
      <c r="K1904" s="34">
        <f t="shared" si="1005"/>
        <v>1.0004131725529497E-3</v>
      </c>
      <c r="L1904" s="212">
        <f t="shared" si="1023"/>
        <v>43809</v>
      </c>
      <c r="M1904" s="1">
        <f t="shared" si="1024"/>
        <v>20</v>
      </c>
      <c r="N1904" s="1">
        <f t="shared" si="1033"/>
        <v>6</v>
      </c>
      <c r="O1904" s="2">
        <f t="shared" si="1007"/>
        <v>1.0003000099999999</v>
      </c>
      <c r="P1904" s="35">
        <f t="shared" si="1037"/>
        <v>1</v>
      </c>
      <c r="Q1904" s="35">
        <f t="shared" si="1025"/>
        <v>1</v>
      </c>
      <c r="R1904" s="2">
        <f t="shared" si="1034"/>
        <v>1.0003000099999999</v>
      </c>
      <c r="S1904" s="2">
        <f t="shared" si="1026"/>
        <v>1.2981278000000001</v>
      </c>
      <c r="T1904" s="2">
        <f t="shared" si="1038"/>
        <v>237619.24308764999</v>
      </c>
      <c r="U1904" s="2">
        <f t="shared" si="1009"/>
        <v>0</v>
      </c>
      <c r="V1904" s="2">
        <f t="shared" si="1010"/>
        <v>71.266768375523966</v>
      </c>
      <c r="W1904" s="2">
        <f t="shared" si="1011"/>
        <v>237619.2430876524</v>
      </c>
      <c r="X1904" s="36">
        <f t="shared" si="1012"/>
        <v>0</v>
      </c>
      <c r="Y1904" s="2">
        <f t="shared" si="1013"/>
        <v>0</v>
      </c>
      <c r="Z1904" s="37">
        <f t="shared" si="1014"/>
        <v>0</v>
      </c>
      <c r="AA1904" s="2">
        <f t="shared" si="1027"/>
        <v>0</v>
      </c>
      <c r="AB1904" s="4">
        <f t="shared" si="1028"/>
        <v>7.1215000000000001E-2</v>
      </c>
      <c r="AC1904" s="148">
        <f t="shared" si="1035"/>
        <v>6</v>
      </c>
      <c r="AD1904" s="36">
        <v>252</v>
      </c>
      <c r="AE1904" s="35">
        <f t="shared" si="1030"/>
        <v>1.001639283</v>
      </c>
      <c r="AF1904" s="2">
        <f t="shared" si="1001"/>
        <v>389.52518565999998</v>
      </c>
      <c r="AG1904" s="2">
        <f t="shared" si="1016"/>
        <v>389.52518565999998</v>
      </c>
      <c r="AH1904" s="3">
        <f t="shared" si="1029"/>
        <v>0</v>
      </c>
      <c r="AI1904" s="3"/>
      <c r="AJ1904" s="3">
        <f t="shared" si="1039"/>
        <v>4750.9595263855372</v>
      </c>
      <c r="AK1904" s="2">
        <f t="shared" si="1036"/>
        <v>633.46127018473828</v>
      </c>
      <c r="AL1904" s="8"/>
      <c r="AM1904" s="8"/>
      <c r="AN1904" s="8"/>
      <c r="AO1904" s="8"/>
      <c r="AP1904" s="2">
        <v>243393.18906987581</v>
      </c>
      <c r="AQ1904" s="8"/>
      <c r="AR1904" s="5"/>
      <c r="AS1904" s="1"/>
      <c r="AT1904" s="8"/>
      <c r="AU1904" s="1"/>
      <c r="AV1904" s="1"/>
      <c r="AW1904" s="3"/>
      <c r="AX1904" s="3"/>
      <c r="AY1904" s="4"/>
      <c r="AZ1904" s="4"/>
      <c r="BA1904" s="4"/>
      <c r="BB1904" s="1"/>
      <c r="BC1904" s="1"/>
      <c r="BD1904" s="1"/>
      <c r="BE1904" s="1"/>
      <c r="BF1904" s="1"/>
      <c r="BG1904" s="1"/>
      <c r="BH1904" s="1"/>
      <c r="BI1904" s="1"/>
    </row>
    <row r="1905" spans="1:61" x14ac:dyDescent="0.2">
      <c r="A1905" s="78">
        <f t="shared" si="1017"/>
        <v>43796</v>
      </c>
      <c r="B1905" s="2">
        <f t="shared" si="1032"/>
        <v>243549.25952861126</v>
      </c>
      <c r="C1905" s="3">
        <f t="shared" si="1018"/>
        <v>32879150.036362521</v>
      </c>
      <c r="D1905" s="2">
        <f t="shared" si="1040"/>
        <v>237547.97631927687</v>
      </c>
      <c r="E1905" s="2">
        <f t="shared" si="1020"/>
        <v>0</v>
      </c>
      <c r="F1905" s="33">
        <f t="shared" si="1003"/>
        <v>237547.97631927687</v>
      </c>
      <c r="G1905" s="39">
        <f t="shared" si="1021"/>
        <v>5227.84</v>
      </c>
      <c r="H1905" s="38">
        <f>IF(AND(N1905=1,N1904&gt;1),VLOOKUP(A1904,[1]Plan1!$CW$105:$CY$215,3),H1904)</f>
        <v>5233.07</v>
      </c>
      <c r="I1905" s="127">
        <f t="shared" si="1004"/>
        <v>43720</v>
      </c>
      <c r="J1905" s="127">
        <f t="shared" si="1022"/>
        <v>43750</v>
      </c>
      <c r="K1905" s="34">
        <f t="shared" si="1005"/>
        <v>1.0004131725529497E-3</v>
      </c>
      <c r="L1905" s="212">
        <f t="shared" si="1023"/>
        <v>43809</v>
      </c>
      <c r="M1905" s="1">
        <f t="shared" si="1024"/>
        <v>20</v>
      </c>
      <c r="N1905" s="1">
        <f t="shared" si="1033"/>
        <v>7</v>
      </c>
      <c r="O1905" s="2">
        <f t="shared" si="1007"/>
        <v>1.0003500299999999</v>
      </c>
      <c r="P1905" s="35">
        <f t="shared" si="1037"/>
        <v>1</v>
      </c>
      <c r="Q1905" s="35">
        <f t="shared" si="1025"/>
        <v>1</v>
      </c>
      <c r="R1905" s="2">
        <f t="shared" si="1034"/>
        <v>1.0003500299999999</v>
      </c>
      <c r="S1905" s="2">
        <f t="shared" si="1026"/>
        <v>1.2981278000000001</v>
      </c>
      <c r="T1905" s="2">
        <f t="shared" si="1038"/>
        <v>237631.12523742</v>
      </c>
      <c r="U1905" s="2">
        <f t="shared" si="1009"/>
        <v>0</v>
      </c>
      <c r="V1905" s="2">
        <f t="shared" si="1010"/>
        <v>83.148918151010392</v>
      </c>
      <c r="W1905" s="2">
        <f t="shared" si="1011"/>
        <v>237631.12523742788</v>
      </c>
      <c r="X1905" s="36">
        <f t="shared" si="1012"/>
        <v>0</v>
      </c>
      <c r="Y1905" s="2">
        <f t="shared" si="1013"/>
        <v>0</v>
      </c>
      <c r="Z1905" s="37">
        <f t="shared" si="1014"/>
        <v>0</v>
      </c>
      <c r="AA1905" s="2">
        <f t="shared" si="1027"/>
        <v>0</v>
      </c>
      <c r="AB1905" s="4">
        <f t="shared" si="1028"/>
        <v>7.1215000000000001E-2</v>
      </c>
      <c r="AC1905" s="148">
        <f t="shared" si="1035"/>
        <v>7</v>
      </c>
      <c r="AD1905" s="36">
        <v>252</v>
      </c>
      <c r="AE1905" s="35">
        <f t="shared" si="1030"/>
        <v>1.001912758</v>
      </c>
      <c r="AF1905" s="2">
        <f t="shared" si="1001"/>
        <v>454.53083584000001</v>
      </c>
      <c r="AG1905" s="2">
        <f t="shared" si="1016"/>
        <v>454.53083584000001</v>
      </c>
      <c r="AH1905" s="3">
        <f t="shared" si="1029"/>
        <v>0</v>
      </c>
      <c r="AI1905" s="3"/>
      <c r="AJ1905" s="3">
        <f t="shared" si="1039"/>
        <v>4750.9595263855372</v>
      </c>
      <c r="AK1905" s="2">
        <f t="shared" si="1036"/>
        <v>712.64392895783067</v>
      </c>
      <c r="AL1905" s="8"/>
      <c r="AM1905" s="8"/>
      <c r="AN1905" s="8"/>
      <c r="AO1905" s="8"/>
      <c r="AP1905" s="2">
        <v>243549.25952860439</v>
      </c>
      <c r="AQ1905" s="8"/>
      <c r="AR1905" s="5"/>
      <c r="AS1905" s="1"/>
      <c r="AT1905" s="8"/>
      <c r="AU1905" s="1"/>
      <c r="AV1905" s="1"/>
      <c r="AW1905" s="3"/>
      <c r="AX1905" s="3"/>
      <c r="AY1905" s="4"/>
      <c r="AZ1905" s="4"/>
      <c r="BA1905" s="4"/>
      <c r="BB1905" s="1"/>
      <c r="BC1905" s="1"/>
      <c r="BD1905" s="1"/>
      <c r="BE1905" s="1"/>
      <c r="BF1905" s="1"/>
      <c r="BG1905" s="1"/>
      <c r="BH1905" s="1"/>
      <c r="BI1905" s="1"/>
    </row>
    <row r="1906" spans="1:61" x14ac:dyDescent="0.2">
      <c r="A1906" s="78">
        <f t="shared" si="1017"/>
        <v>43797</v>
      </c>
      <c r="B1906" s="2">
        <f t="shared" si="1032"/>
        <v>243705.35192884007</v>
      </c>
      <c r="C1906" s="3">
        <f t="shared" si="1018"/>
        <v>32900222.510393411</v>
      </c>
      <c r="D1906" s="2">
        <f t="shared" si="1040"/>
        <v>237547.97631927687</v>
      </c>
      <c r="E1906" s="2">
        <f t="shared" si="1020"/>
        <v>0</v>
      </c>
      <c r="F1906" s="33">
        <f t="shared" si="1003"/>
        <v>237547.97631927687</v>
      </c>
      <c r="G1906" s="39">
        <f t="shared" si="1021"/>
        <v>5227.84</v>
      </c>
      <c r="H1906" s="38">
        <f>IF(AND(N1906=1,N1905&gt;1),VLOOKUP(A1905,[1]Plan1!$CW$105:$CY$215,3),H1905)</f>
        <v>5233.07</v>
      </c>
      <c r="I1906" s="127">
        <f t="shared" si="1004"/>
        <v>43720</v>
      </c>
      <c r="J1906" s="127">
        <f t="shared" si="1022"/>
        <v>43750</v>
      </c>
      <c r="K1906" s="34">
        <f t="shared" si="1005"/>
        <v>1.0004131725529497E-3</v>
      </c>
      <c r="L1906" s="212">
        <f t="shared" si="1023"/>
        <v>43809</v>
      </c>
      <c r="M1906" s="1">
        <f t="shared" si="1024"/>
        <v>20</v>
      </c>
      <c r="N1906" s="1">
        <f t="shared" si="1033"/>
        <v>8</v>
      </c>
      <c r="O1906" s="2">
        <f t="shared" si="1007"/>
        <v>1.0004000399999999</v>
      </c>
      <c r="P1906" s="35">
        <f t="shared" si="1037"/>
        <v>1</v>
      </c>
      <c r="Q1906" s="35">
        <f t="shared" si="1025"/>
        <v>1</v>
      </c>
      <c r="R1906" s="2">
        <f t="shared" si="1034"/>
        <v>1.0004000399999999</v>
      </c>
      <c r="S1906" s="2">
        <f t="shared" si="1026"/>
        <v>1.2981278000000001</v>
      </c>
      <c r="T1906" s="2">
        <f t="shared" si="1038"/>
        <v>237643.00501172</v>
      </c>
      <c r="U1906" s="2">
        <f t="shared" si="1009"/>
        <v>0</v>
      </c>
      <c r="V1906" s="2">
        <f t="shared" si="1010"/>
        <v>95.028692446748053</v>
      </c>
      <c r="W1906" s="2">
        <f t="shared" si="1011"/>
        <v>237643.00501172361</v>
      </c>
      <c r="X1906" s="36">
        <f t="shared" si="1012"/>
        <v>0</v>
      </c>
      <c r="Y1906" s="2">
        <f t="shared" si="1013"/>
        <v>0</v>
      </c>
      <c r="Z1906" s="37">
        <f t="shared" si="1014"/>
        <v>0</v>
      </c>
      <c r="AA1906" s="2">
        <f t="shared" si="1027"/>
        <v>0</v>
      </c>
      <c r="AB1906" s="4">
        <f t="shared" si="1028"/>
        <v>7.1215000000000001E-2</v>
      </c>
      <c r="AC1906" s="148">
        <f t="shared" si="1035"/>
        <v>8</v>
      </c>
      <c r="AD1906" s="36">
        <v>252</v>
      </c>
      <c r="AE1906" s="35">
        <f t="shared" si="1030"/>
        <v>1.002186308</v>
      </c>
      <c r="AF1906" s="2">
        <f t="shared" si="1001"/>
        <v>519.56080299999996</v>
      </c>
      <c r="AG1906" s="2">
        <f t="shared" si="1016"/>
        <v>519.56080299999996</v>
      </c>
      <c r="AH1906" s="3">
        <f t="shared" si="1029"/>
        <v>0</v>
      </c>
      <c r="AI1906" s="3"/>
      <c r="AJ1906" s="3">
        <f t="shared" si="1039"/>
        <v>4750.9595263855372</v>
      </c>
      <c r="AK1906" s="2">
        <f t="shared" si="1036"/>
        <v>791.82658773092294</v>
      </c>
      <c r="AL1906" s="8"/>
      <c r="AM1906" s="8"/>
      <c r="AN1906" s="8"/>
      <c r="AO1906" s="8"/>
      <c r="AP1906" s="2">
        <v>243705.3519288332</v>
      </c>
      <c r="AQ1906" s="8"/>
      <c r="AR1906" s="5"/>
      <c r="AS1906" s="1"/>
      <c r="AT1906" s="8"/>
      <c r="AU1906" s="1"/>
      <c r="AV1906" s="1"/>
      <c r="AW1906" s="3"/>
      <c r="AX1906" s="3"/>
      <c r="AY1906" s="4"/>
      <c r="AZ1906" s="4"/>
      <c r="BA1906" s="4"/>
      <c r="BB1906" s="1"/>
      <c r="BC1906" s="1"/>
      <c r="BD1906" s="1"/>
      <c r="BE1906" s="1"/>
      <c r="BF1906" s="1"/>
      <c r="BG1906" s="1"/>
      <c r="BH1906" s="1"/>
      <c r="BI1906" s="1"/>
    </row>
    <row r="1907" spans="1:61" x14ac:dyDescent="0.2">
      <c r="A1907" s="78">
        <f t="shared" si="1017"/>
        <v>43798</v>
      </c>
      <c r="B1907" s="2">
        <f t="shared" si="1032"/>
        <v>243861.47079626867</v>
      </c>
      <c r="C1907" s="3">
        <f t="shared" si="1018"/>
        <v>32921298.557496268</v>
      </c>
      <c r="D1907" s="2">
        <f t="shared" si="1040"/>
        <v>237547.97631927687</v>
      </c>
      <c r="E1907" s="2">
        <f t="shared" si="1020"/>
        <v>0</v>
      </c>
      <c r="F1907" s="33">
        <f t="shared" si="1003"/>
        <v>237547.97631927687</v>
      </c>
      <c r="G1907" s="39">
        <f t="shared" si="1021"/>
        <v>5227.84</v>
      </c>
      <c r="H1907" s="38">
        <f>IF(AND(N1907=1,N1906&gt;1),VLOOKUP(A1906,[1]Plan1!$CW$105:$CY$215,3),H1906)</f>
        <v>5233.07</v>
      </c>
      <c r="I1907" s="127">
        <f t="shared" si="1004"/>
        <v>43720</v>
      </c>
      <c r="J1907" s="127">
        <f t="shared" si="1022"/>
        <v>43750</v>
      </c>
      <c r="K1907" s="34">
        <f t="shared" si="1005"/>
        <v>1.0004131725529497E-3</v>
      </c>
      <c r="L1907" s="212">
        <f t="shared" si="1023"/>
        <v>43809</v>
      </c>
      <c r="M1907" s="1">
        <f t="shared" si="1024"/>
        <v>20</v>
      </c>
      <c r="N1907" s="1">
        <f t="shared" si="1033"/>
        <v>9</v>
      </c>
      <c r="O1907" s="2">
        <f t="shared" si="1007"/>
        <v>1.0004500599999999</v>
      </c>
      <c r="P1907" s="35">
        <f t="shared" si="1037"/>
        <v>1</v>
      </c>
      <c r="Q1907" s="35">
        <f t="shared" si="1025"/>
        <v>1</v>
      </c>
      <c r="R1907" s="2">
        <f t="shared" si="1034"/>
        <v>1.0004500599999999</v>
      </c>
      <c r="S1907" s="2">
        <f t="shared" si="1026"/>
        <v>1.2981278000000001</v>
      </c>
      <c r="T1907" s="2">
        <f t="shared" si="1038"/>
        <v>237654.88716149001</v>
      </c>
      <c r="U1907" s="2">
        <f t="shared" si="1009"/>
        <v>0</v>
      </c>
      <c r="V1907" s="2">
        <f t="shared" si="1010"/>
        <v>106.91084222223448</v>
      </c>
      <c r="W1907" s="2">
        <f t="shared" si="1011"/>
        <v>237654.88716149912</v>
      </c>
      <c r="X1907" s="36">
        <f t="shared" si="1012"/>
        <v>0</v>
      </c>
      <c r="Y1907" s="2">
        <f t="shared" si="1013"/>
        <v>0</v>
      </c>
      <c r="Z1907" s="37">
        <f t="shared" si="1014"/>
        <v>0</v>
      </c>
      <c r="AA1907" s="2">
        <f t="shared" si="1027"/>
        <v>0</v>
      </c>
      <c r="AB1907" s="4">
        <f t="shared" si="1028"/>
        <v>7.1215000000000001E-2</v>
      </c>
      <c r="AC1907" s="148">
        <f t="shared" si="1035"/>
        <v>9</v>
      </c>
      <c r="AD1907" s="36">
        <v>252</v>
      </c>
      <c r="AE1907" s="35">
        <f t="shared" si="1030"/>
        <v>1.0024599320000001</v>
      </c>
      <c r="AF1907" s="2">
        <f t="shared" si="1001"/>
        <v>584.61486188000003</v>
      </c>
      <c r="AG1907" s="2">
        <f t="shared" si="1016"/>
        <v>584.61486188000003</v>
      </c>
      <c r="AH1907" s="3">
        <f t="shared" si="1029"/>
        <v>0</v>
      </c>
      <c r="AI1907" s="3"/>
      <c r="AJ1907" s="3">
        <f t="shared" si="1039"/>
        <v>4750.9595263855372</v>
      </c>
      <c r="AK1907" s="2">
        <f t="shared" si="1036"/>
        <v>871.00924650401521</v>
      </c>
      <c r="AL1907" s="8"/>
      <c r="AM1907" s="8"/>
      <c r="AN1907" s="8"/>
      <c r="AO1907" s="8"/>
      <c r="AP1907" s="2">
        <v>243861.47079626177</v>
      </c>
      <c r="AQ1907" s="8"/>
      <c r="AR1907" s="5"/>
      <c r="AS1907" s="1"/>
      <c r="AT1907" s="8"/>
      <c r="AU1907" s="1"/>
      <c r="AV1907" s="1"/>
      <c r="AW1907" s="3"/>
      <c r="AX1907" s="3"/>
      <c r="AY1907" s="4"/>
      <c r="AZ1907" s="4"/>
      <c r="BA1907" s="4"/>
      <c r="BB1907" s="1"/>
      <c r="BC1907" s="1"/>
      <c r="BD1907" s="1"/>
      <c r="BE1907" s="1"/>
      <c r="BF1907" s="1"/>
      <c r="BG1907" s="1"/>
      <c r="BH1907" s="1"/>
      <c r="BI1907" s="1"/>
    </row>
    <row r="1908" spans="1:61" x14ac:dyDescent="0.2">
      <c r="A1908" s="78">
        <f t="shared" si="1017"/>
        <v>43799</v>
      </c>
      <c r="B1908" s="2">
        <f t="shared" si="1032"/>
        <v>243952.56483409725</v>
      </c>
      <c r="C1908" s="3">
        <f t="shared" si="1018"/>
        <v>32933596.252603129</v>
      </c>
      <c r="D1908" s="2">
        <f t="shared" si="1040"/>
        <v>237547.97631927687</v>
      </c>
      <c r="E1908" s="2">
        <f t="shared" si="1020"/>
        <v>0</v>
      </c>
      <c r="F1908" s="33">
        <f t="shared" si="1003"/>
        <v>237547.97631927687</v>
      </c>
      <c r="G1908" s="39">
        <f t="shared" si="1021"/>
        <v>5227.84</v>
      </c>
      <c r="H1908" s="38">
        <f>IF(AND(N1908=1,N1907&gt;1),VLOOKUP(A1907,[1]Plan1!$CW$105:$CY$215,3),H1907)</f>
        <v>5233.07</v>
      </c>
      <c r="I1908" s="127">
        <f t="shared" si="1004"/>
        <v>43720</v>
      </c>
      <c r="J1908" s="127">
        <f t="shared" si="1022"/>
        <v>43750</v>
      </c>
      <c r="K1908" s="34">
        <f t="shared" si="1005"/>
        <v>1.0004131725529497E-3</v>
      </c>
      <c r="L1908" s="212">
        <f t="shared" si="1023"/>
        <v>43809</v>
      </c>
      <c r="M1908" s="1">
        <f t="shared" si="1024"/>
        <v>20</v>
      </c>
      <c r="N1908" s="1">
        <f t="shared" si="1033"/>
        <v>10</v>
      </c>
      <c r="O1908" s="2">
        <f t="shared" si="1007"/>
        <v>1.0005000799999999</v>
      </c>
      <c r="P1908" s="35">
        <f t="shared" si="1037"/>
        <v>1</v>
      </c>
      <c r="Q1908" s="35">
        <f t="shared" si="1025"/>
        <v>1</v>
      </c>
      <c r="R1908" s="2">
        <f t="shared" si="1034"/>
        <v>1.0005000799999999</v>
      </c>
      <c r="S1908" s="2">
        <f t="shared" si="1026"/>
        <v>1.2981278000000001</v>
      </c>
      <c r="T1908" s="2">
        <f t="shared" si="1038"/>
        <v>237666.76931127001</v>
      </c>
      <c r="U1908" s="2">
        <f t="shared" si="1009"/>
        <v>0</v>
      </c>
      <c r="V1908" s="2">
        <f t="shared" si="1010"/>
        <v>118.79299199772089</v>
      </c>
      <c r="W1908" s="2">
        <f t="shared" si="1011"/>
        <v>237666.76931127461</v>
      </c>
      <c r="X1908" s="36">
        <f t="shared" si="1012"/>
        <v>0</v>
      </c>
      <c r="Y1908" s="2">
        <f t="shared" si="1013"/>
        <v>0</v>
      </c>
      <c r="Z1908" s="37">
        <f t="shared" si="1014"/>
        <v>0</v>
      </c>
      <c r="AA1908" s="2">
        <f t="shared" si="1027"/>
        <v>0</v>
      </c>
      <c r="AB1908" s="4">
        <f t="shared" si="1028"/>
        <v>7.1215000000000001E-2</v>
      </c>
      <c r="AC1908" s="148">
        <f t="shared" si="1035"/>
        <v>9</v>
      </c>
      <c r="AD1908" s="36">
        <v>252</v>
      </c>
      <c r="AE1908" s="35">
        <f t="shared" si="1030"/>
        <v>1.0024599320000001</v>
      </c>
      <c r="AF1908" s="2">
        <f t="shared" si="1001"/>
        <v>584.64409116000002</v>
      </c>
      <c r="AG1908" s="2">
        <f t="shared" si="1016"/>
        <v>584.64409116000002</v>
      </c>
      <c r="AH1908" s="3">
        <f t="shared" si="1029"/>
        <v>0</v>
      </c>
      <c r="AI1908" s="3"/>
      <c r="AJ1908" s="3">
        <f t="shared" si="1039"/>
        <v>4750.9595263855372</v>
      </c>
      <c r="AK1908" s="2">
        <f t="shared" si="1036"/>
        <v>950.19190527710748</v>
      </c>
      <c r="AL1908" s="8"/>
      <c r="AM1908" s="8"/>
      <c r="AN1908" s="8"/>
      <c r="AO1908" s="8"/>
      <c r="AP1908" s="2">
        <v>243952.56483409036</v>
      </c>
      <c r="AQ1908" s="8"/>
      <c r="AR1908" s="5"/>
      <c r="AS1908" s="1"/>
      <c r="AT1908" s="8"/>
      <c r="AU1908" s="1"/>
      <c r="AV1908" s="1"/>
      <c r="AW1908" s="3"/>
      <c r="AX1908" s="3"/>
      <c r="AY1908" s="4"/>
      <c r="AZ1908" s="4"/>
      <c r="BA1908" s="4"/>
      <c r="BB1908" s="1"/>
      <c r="BC1908" s="1"/>
      <c r="BD1908" s="1"/>
      <c r="BE1908" s="1"/>
      <c r="BF1908" s="1"/>
      <c r="BG1908" s="1"/>
      <c r="BH1908" s="1"/>
      <c r="BI1908" s="1"/>
    </row>
    <row r="1909" spans="1:61" x14ac:dyDescent="0.2">
      <c r="A1909" s="78">
        <f t="shared" si="1017"/>
        <v>43800</v>
      </c>
      <c r="B1909" s="2">
        <f t="shared" si="1032"/>
        <v>244031.74749287035</v>
      </c>
      <c r="C1909" s="3">
        <f t="shared" si="1018"/>
        <v>32944285.911537498</v>
      </c>
      <c r="D1909" s="2">
        <f t="shared" si="1040"/>
        <v>237547.97631927687</v>
      </c>
      <c r="E1909" s="2">
        <f t="shared" si="1020"/>
        <v>0</v>
      </c>
      <c r="F1909" s="33">
        <f t="shared" si="1003"/>
        <v>237547.97631927687</v>
      </c>
      <c r="G1909" s="39">
        <f t="shared" si="1021"/>
        <v>5227.84</v>
      </c>
      <c r="H1909" s="38">
        <f>IF(AND(N1909=1,N1908&gt;1),VLOOKUP(A1908,[1]Plan1!$CW$105:$CY$215,3),H1908)</f>
        <v>5233.07</v>
      </c>
      <c r="I1909" s="127">
        <f t="shared" si="1004"/>
        <v>43720</v>
      </c>
      <c r="J1909" s="127">
        <f t="shared" si="1022"/>
        <v>43750</v>
      </c>
      <c r="K1909" s="34">
        <f t="shared" si="1005"/>
        <v>1.0004131725529497E-3</v>
      </c>
      <c r="L1909" s="212">
        <f t="shared" si="1023"/>
        <v>43809</v>
      </c>
      <c r="M1909" s="1">
        <f t="shared" si="1024"/>
        <v>20</v>
      </c>
      <c r="N1909" s="1">
        <f t="shared" si="1033"/>
        <v>10</v>
      </c>
      <c r="O1909" s="2">
        <f t="shared" si="1007"/>
        <v>1.0005000799999999</v>
      </c>
      <c r="P1909" s="35">
        <f t="shared" si="1037"/>
        <v>1</v>
      </c>
      <c r="Q1909" s="35">
        <f t="shared" si="1025"/>
        <v>1</v>
      </c>
      <c r="R1909" s="2">
        <f t="shared" si="1034"/>
        <v>1.0005000799999999</v>
      </c>
      <c r="S1909" s="2">
        <f t="shared" si="1026"/>
        <v>1.2981278000000001</v>
      </c>
      <c r="T1909" s="2">
        <f t="shared" si="1038"/>
        <v>237666.76931127001</v>
      </c>
      <c r="U1909" s="2">
        <f t="shared" si="1009"/>
        <v>0</v>
      </c>
      <c r="V1909" s="2">
        <f t="shared" si="1010"/>
        <v>118.79299199772089</v>
      </c>
      <c r="W1909" s="2">
        <f t="shared" si="1011"/>
        <v>237666.76931127461</v>
      </c>
      <c r="X1909" s="36">
        <f t="shared" si="1012"/>
        <v>0</v>
      </c>
      <c r="Y1909" s="2">
        <f t="shared" si="1013"/>
        <v>0</v>
      </c>
      <c r="Z1909" s="37">
        <f t="shared" si="1014"/>
        <v>0</v>
      </c>
      <c r="AA1909" s="2">
        <f t="shared" si="1027"/>
        <v>0</v>
      </c>
      <c r="AB1909" s="4">
        <f t="shared" si="1028"/>
        <v>7.1215000000000001E-2</v>
      </c>
      <c r="AC1909" s="148">
        <f t="shared" si="1035"/>
        <v>9</v>
      </c>
      <c r="AD1909" s="36">
        <v>252</v>
      </c>
      <c r="AE1909" s="35">
        <f t="shared" si="1030"/>
        <v>1.0024599320000001</v>
      </c>
      <c r="AF1909" s="2">
        <f t="shared" si="1001"/>
        <v>584.64409116000002</v>
      </c>
      <c r="AG1909" s="2">
        <f t="shared" si="1016"/>
        <v>584.64409116000002</v>
      </c>
      <c r="AH1909" s="3">
        <f t="shared" si="1029"/>
        <v>0</v>
      </c>
      <c r="AI1909" s="3"/>
      <c r="AJ1909" s="3">
        <f t="shared" si="1039"/>
        <v>4750.9595263855372</v>
      </c>
      <c r="AK1909" s="2">
        <f t="shared" si="1036"/>
        <v>1029.3745640501998</v>
      </c>
      <c r="AL1909" s="8"/>
      <c r="AM1909" s="8"/>
      <c r="AN1909" s="8"/>
      <c r="AO1909" s="8"/>
      <c r="AP1909" s="2">
        <v>244031.74749286345</v>
      </c>
      <c r="AQ1909" s="8"/>
      <c r="AR1909" s="5"/>
      <c r="AS1909" s="1"/>
      <c r="AT1909" s="8"/>
      <c r="AU1909" s="1"/>
      <c r="AV1909" s="1"/>
      <c r="AW1909" s="3"/>
      <c r="AX1909" s="3"/>
      <c r="AY1909" s="4"/>
      <c r="AZ1909" s="4"/>
      <c r="BA1909" s="4"/>
      <c r="BB1909" s="1"/>
      <c r="BC1909" s="1"/>
      <c r="BD1909" s="1"/>
      <c r="BE1909" s="1"/>
      <c r="BF1909" s="1"/>
      <c r="BG1909" s="1"/>
      <c r="BH1909" s="1"/>
      <c r="BI1909" s="1"/>
    </row>
    <row r="1910" spans="1:61" x14ac:dyDescent="0.2">
      <c r="A1910" s="78">
        <f t="shared" si="1017"/>
        <v>43801</v>
      </c>
      <c r="B1910" s="2">
        <f t="shared" si="1032"/>
        <v>244175.97930873343</v>
      </c>
      <c r="C1910" s="3">
        <f t="shared" si="1018"/>
        <v>32963757.206679013</v>
      </c>
      <c r="D1910" s="2">
        <f t="shared" si="1040"/>
        <v>237547.97631927687</v>
      </c>
      <c r="E1910" s="2">
        <f t="shared" si="1020"/>
        <v>0</v>
      </c>
      <c r="F1910" s="33">
        <f t="shared" si="1003"/>
        <v>237547.97631927687</v>
      </c>
      <c r="G1910" s="39">
        <f t="shared" si="1021"/>
        <v>5227.84</v>
      </c>
      <c r="H1910" s="38">
        <f>IF(AND(N1910=1,N1909&gt;1),VLOOKUP(A1909,[1]Plan1!$CW$105:$CY$215,3),H1909)</f>
        <v>5233.07</v>
      </c>
      <c r="I1910" s="127">
        <f t="shared" si="1004"/>
        <v>43720</v>
      </c>
      <c r="J1910" s="127">
        <f t="shared" si="1022"/>
        <v>43750</v>
      </c>
      <c r="K1910" s="34">
        <f t="shared" si="1005"/>
        <v>1.0004131725529497E-3</v>
      </c>
      <c r="L1910" s="212">
        <f t="shared" si="1023"/>
        <v>43809</v>
      </c>
      <c r="M1910" s="1">
        <f t="shared" si="1024"/>
        <v>20</v>
      </c>
      <c r="N1910" s="1">
        <f t="shared" si="1033"/>
        <v>10</v>
      </c>
      <c r="O1910" s="2">
        <f t="shared" si="1007"/>
        <v>1.0005000799999999</v>
      </c>
      <c r="P1910" s="35">
        <f t="shared" si="1037"/>
        <v>1</v>
      </c>
      <c r="Q1910" s="35">
        <f t="shared" si="1025"/>
        <v>1</v>
      </c>
      <c r="R1910" s="2">
        <f t="shared" si="1034"/>
        <v>1.0005000799999999</v>
      </c>
      <c r="S1910" s="2">
        <f t="shared" si="1026"/>
        <v>1.2981278000000001</v>
      </c>
      <c r="T1910" s="2">
        <f t="shared" si="1038"/>
        <v>237666.76931127001</v>
      </c>
      <c r="U1910" s="2">
        <f t="shared" si="1009"/>
        <v>0</v>
      </c>
      <c r="V1910" s="2">
        <f t="shared" si="1010"/>
        <v>118.79299199772089</v>
      </c>
      <c r="W1910" s="2">
        <f t="shared" si="1011"/>
        <v>237666.76931127461</v>
      </c>
      <c r="X1910" s="36">
        <f t="shared" si="1012"/>
        <v>0</v>
      </c>
      <c r="Y1910" s="2">
        <f t="shared" si="1013"/>
        <v>0</v>
      </c>
      <c r="Z1910" s="37">
        <f t="shared" si="1014"/>
        <v>0</v>
      </c>
      <c r="AA1910" s="2">
        <f t="shared" si="1027"/>
        <v>0</v>
      </c>
      <c r="AB1910" s="4">
        <f t="shared" si="1028"/>
        <v>7.1215000000000001E-2</v>
      </c>
      <c r="AC1910" s="148">
        <f t="shared" si="1035"/>
        <v>10</v>
      </c>
      <c r="AD1910" s="36">
        <v>252</v>
      </c>
      <c r="AE1910" s="35">
        <f t="shared" si="1030"/>
        <v>1.0027336309999999</v>
      </c>
      <c r="AF1910" s="2">
        <f t="shared" si="1001"/>
        <v>649.69324825000001</v>
      </c>
      <c r="AG1910" s="2">
        <f t="shared" si="1016"/>
        <v>649.69324825000001</v>
      </c>
      <c r="AH1910" s="3">
        <f t="shared" si="1029"/>
        <v>0</v>
      </c>
      <c r="AI1910" s="3"/>
      <c r="AJ1910" s="3">
        <f t="shared" si="1039"/>
        <v>4750.9595263855372</v>
      </c>
      <c r="AK1910" s="2">
        <f t="shared" si="1036"/>
        <v>1108.5572228232922</v>
      </c>
      <c r="AL1910" s="8"/>
      <c r="AM1910" s="8"/>
      <c r="AN1910" s="8"/>
      <c r="AO1910" s="8"/>
      <c r="AP1910" s="2">
        <v>244175.97930872653</v>
      </c>
      <c r="AQ1910" s="8"/>
      <c r="AR1910" s="5"/>
      <c r="AS1910" s="1"/>
      <c r="AT1910" s="8"/>
      <c r="AU1910" s="1"/>
      <c r="AV1910" s="1"/>
      <c r="AW1910" s="3"/>
      <c r="AX1910" s="3"/>
      <c r="AY1910" s="4"/>
      <c r="AZ1910" s="4"/>
      <c r="BA1910" s="4"/>
      <c r="BB1910" s="1"/>
      <c r="BC1910" s="1"/>
      <c r="BD1910" s="1"/>
      <c r="BE1910" s="1"/>
      <c r="BF1910" s="1"/>
      <c r="BG1910" s="1"/>
      <c r="BH1910" s="1"/>
      <c r="BI1910" s="1"/>
    </row>
    <row r="1911" spans="1:61" x14ac:dyDescent="0.2">
      <c r="A1911" s="78">
        <f t="shared" si="1017"/>
        <v>43802</v>
      </c>
      <c r="B1911" s="2">
        <f t="shared" si="1032"/>
        <v>244332.14683382207</v>
      </c>
      <c r="C1911" s="3">
        <f t="shared" si="1018"/>
        <v>32984839.82256598</v>
      </c>
      <c r="D1911" s="2">
        <f t="shared" si="1040"/>
        <v>237547.97631927687</v>
      </c>
      <c r="E1911" s="2">
        <f t="shared" si="1020"/>
        <v>0</v>
      </c>
      <c r="F1911" s="33">
        <f t="shared" si="1003"/>
        <v>237547.97631927687</v>
      </c>
      <c r="G1911" s="39">
        <f t="shared" si="1021"/>
        <v>5227.84</v>
      </c>
      <c r="H1911" s="38">
        <f>IF(AND(N1911=1,N1910&gt;1),VLOOKUP(A1910,[1]Plan1!$CW$105:$CY$215,3),H1910)</f>
        <v>5233.07</v>
      </c>
      <c r="I1911" s="127">
        <f t="shared" si="1004"/>
        <v>43720</v>
      </c>
      <c r="J1911" s="127">
        <f t="shared" si="1022"/>
        <v>43750</v>
      </c>
      <c r="K1911" s="34">
        <f t="shared" si="1005"/>
        <v>1.0004131725529497E-3</v>
      </c>
      <c r="L1911" s="212">
        <f t="shared" si="1023"/>
        <v>43809</v>
      </c>
      <c r="M1911" s="1">
        <f t="shared" si="1024"/>
        <v>20</v>
      </c>
      <c r="N1911" s="1">
        <f t="shared" si="1033"/>
        <v>11</v>
      </c>
      <c r="O1911" s="2">
        <f t="shared" si="1007"/>
        <v>1.0005501000000001</v>
      </c>
      <c r="P1911" s="35">
        <f t="shared" si="1037"/>
        <v>1</v>
      </c>
      <c r="Q1911" s="35">
        <f t="shared" si="1025"/>
        <v>1</v>
      </c>
      <c r="R1911" s="2">
        <f t="shared" si="1034"/>
        <v>1.0005501000000001</v>
      </c>
      <c r="S1911" s="2">
        <f t="shared" si="1026"/>
        <v>1.2981278000000001</v>
      </c>
      <c r="T1911" s="2">
        <f t="shared" si="1038"/>
        <v>237678.65146105</v>
      </c>
      <c r="U1911" s="2">
        <f t="shared" si="1009"/>
        <v>0</v>
      </c>
      <c r="V1911" s="2">
        <f t="shared" si="1010"/>
        <v>130.67514177326007</v>
      </c>
      <c r="W1911" s="2">
        <f t="shared" si="1011"/>
        <v>237678.65146105015</v>
      </c>
      <c r="X1911" s="36">
        <f t="shared" si="1012"/>
        <v>0</v>
      </c>
      <c r="Y1911" s="2">
        <f t="shared" si="1013"/>
        <v>0</v>
      </c>
      <c r="Z1911" s="37">
        <f t="shared" si="1014"/>
        <v>0</v>
      </c>
      <c r="AA1911" s="2">
        <f t="shared" si="1027"/>
        <v>0</v>
      </c>
      <c r="AB1911" s="4">
        <f t="shared" si="1028"/>
        <v>7.1215000000000001E-2</v>
      </c>
      <c r="AC1911" s="148">
        <f t="shared" si="1035"/>
        <v>11</v>
      </c>
      <c r="AD1911" s="36">
        <v>252</v>
      </c>
      <c r="AE1911" s="35">
        <f t="shared" si="1030"/>
        <v>1.003007405</v>
      </c>
      <c r="AF1911" s="2">
        <f t="shared" si="1001"/>
        <v>714.79596478999997</v>
      </c>
      <c r="AG1911" s="2">
        <f t="shared" si="1016"/>
        <v>714.79596478999997</v>
      </c>
      <c r="AH1911" s="3">
        <f t="shared" si="1029"/>
        <v>0</v>
      </c>
      <c r="AI1911" s="3"/>
      <c r="AJ1911" s="3">
        <f t="shared" si="1039"/>
        <v>4750.9595263855372</v>
      </c>
      <c r="AK1911" s="2">
        <f t="shared" si="1036"/>
        <v>1187.7398815963843</v>
      </c>
      <c r="AL1911" s="8"/>
      <c r="AM1911" s="8"/>
      <c r="AN1911" s="8"/>
      <c r="AO1911" s="8"/>
      <c r="AP1911" s="2">
        <v>244332.14683381518</v>
      </c>
      <c r="AQ1911" s="8"/>
      <c r="AR1911" s="5"/>
      <c r="AS1911" s="1"/>
      <c r="AT1911" s="8"/>
      <c r="AU1911" s="1"/>
      <c r="AV1911" s="1"/>
      <c r="AW1911" s="3"/>
      <c r="AX1911" s="3"/>
      <c r="AY1911" s="4"/>
      <c r="AZ1911" s="4"/>
      <c r="BA1911" s="4"/>
      <c r="BB1911" s="1"/>
      <c r="BC1911" s="1"/>
      <c r="BD1911" s="1"/>
      <c r="BE1911" s="1"/>
      <c r="BF1911" s="1"/>
      <c r="BG1911" s="1"/>
      <c r="BH1911" s="1"/>
      <c r="BI1911" s="1"/>
    </row>
    <row r="1912" spans="1:61" x14ac:dyDescent="0.2">
      <c r="A1912" s="78">
        <f t="shared" si="1017"/>
        <v>43803</v>
      </c>
      <c r="B1912" s="2">
        <f t="shared" si="1032"/>
        <v>244488.33845406063</v>
      </c>
      <c r="C1912" s="3">
        <f t="shared" si="1018"/>
        <v>33005925.691298187</v>
      </c>
      <c r="D1912" s="2">
        <f t="shared" si="1040"/>
        <v>237547.97631927687</v>
      </c>
      <c r="E1912" s="2">
        <f t="shared" si="1020"/>
        <v>0</v>
      </c>
      <c r="F1912" s="33">
        <f t="shared" si="1003"/>
        <v>237547.97631927687</v>
      </c>
      <c r="G1912" s="39">
        <f t="shared" si="1021"/>
        <v>5227.84</v>
      </c>
      <c r="H1912" s="38">
        <f>IF(AND(N1912=1,N1911&gt;1),VLOOKUP(A1911,[1]Plan1!$CW$105:$CY$215,3),H1911)</f>
        <v>5233.07</v>
      </c>
      <c r="I1912" s="127">
        <f t="shared" si="1004"/>
        <v>43720</v>
      </c>
      <c r="J1912" s="127">
        <f t="shared" si="1022"/>
        <v>43750</v>
      </c>
      <c r="K1912" s="34">
        <f t="shared" si="1005"/>
        <v>1.0004131725529497E-3</v>
      </c>
      <c r="L1912" s="212">
        <f t="shared" si="1023"/>
        <v>43809</v>
      </c>
      <c r="M1912" s="1">
        <f t="shared" si="1024"/>
        <v>20</v>
      </c>
      <c r="N1912" s="1">
        <f t="shared" si="1033"/>
        <v>12</v>
      </c>
      <c r="O1912" s="2">
        <f t="shared" si="1007"/>
        <v>1.0006001200000001</v>
      </c>
      <c r="P1912" s="35">
        <f t="shared" si="1037"/>
        <v>1</v>
      </c>
      <c r="Q1912" s="35">
        <f t="shared" si="1025"/>
        <v>1</v>
      </c>
      <c r="R1912" s="2">
        <f t="shared" si="1034"/>
        <v>1.0006001200000001</v>
      </c>
      <c r="S1912" s="2">
        <f t="shared" si="1026"/>
        <v>1.2981278000000001</v>
      </c>
      <c r="T1912" s="2">
        <f t="shared" si="1038"/>
        <v>237690.53361082001</v>
      </c>
      <c r="U1912" s="2">
        <f t="shared" si="1009"/>
        <v>0</v>
      </c>
      <c r="V1912" s="2">
        <f t="shared" si="1010"/>
        <v>142.55729154874649</v>
      </c>
      <c r="W1912" s="2">
        <f t="shared" si="1011"/>
        <v>237690.53361082563</v>
      </c>
      <c r="X1912" s="36">
        <f t="shared" si="1012"/>
        <v>0</v>
      </c>
      <c r="Y1912" s="2">
        <f t="shared" si="1013"/>
        <v>0</v>
      </c>
      <c r="Z1912" s="37">
        <f t="shared" si="1014"/>
        <v>0</v>
      </c>
      <c r="AA1912" s="2">
        <f t="shared" si="1027"/>
        <v>0</v>
      </c>
      <c r="AB1912" s="4">
        <f t="shared" si="1028"/>
        <v>7.1215000000000001E-2</v>
      </c>
      <c r="AC1912" s="148">
        <f t="shared" si="1035"/>
        <v>12</v>
      </c>
      <c r="AD1912" s="36">
        <v>252</v>
      </c>
      <c r="AE1912" s="35">
        <f t="shared" si="1030"/>
        <v>1.0032812529999999</v>
      </c>
      <c r="AF1912" s="2">
        <f t="shared" si="1001"/>
        <v>779.92277648000004</v>
      </c>
      <c r="AG1912" s="2">
        <f t="shared" si="1016"/>
        <v>779.92277648000004</v>
      </c>
      <c r="AH1912" s="3">
        <f t="shared" si="1029"/>
        <v>0</v>
      </c>
      <c r="AI1912" s="3"/>
      <c r="AJ1912" s="3">
        <f t="shared" si="1039"/>
        <v>4750.9595263855372</v>
      </c>
      <c r="AK1912" s="2">
        <f t="shared" si="1036"/>
        <v>1266.9225403694766</v>
      </c>
      <c r="AL1912" s="8"/>
      <c r="AM1912" s="8"/>
      <c r="AN1912" s="8"/>
      <c r="AO1912" s="8"/>
      <c r="AP1912" s="2">
        <v>244488.33845405374</v>
      </c>
      <c r="AQ1912" s="8"/>
      <c r="AR1912" s="5"/>
      <c r="AS1912" s="1"/>
      <c r="AT1912" s="8"/>
      <c r="AU1912" s="1"/>
      <c r="AV1912" s="1"/>
      <c r="AW1912" s="3"/>
      <c r="AX1912" s="3"/>
      <c r="AY1912" s="4"/>
      <c r="AZ1912" s="4"/>
      <c r="BA1912" s="4"/>
      <c r="BB1912" s="1"/>
      <c r="BC1912" s="1"/>
      <c r="BD1912" s="1"/>
      <c r="BE1912" s="1"/>
      <c r="BF1912" s="1"/>
      <c r="BG1912" s="1"/>
      <c r="BH1912" s="1"/>
      <c r="BI1912" s="1"/>
    </row>
    <row r="1913" spans="1:61" x14ac:dyDescent="0.2">
      <c r="A1913" s="78">
        <f t="shared" si="1017"/>
        <v>43804</v>
      </c>
      <c r="B1913" s="2">
        <f t="shared" si="1032"/>
        <v>244644.55703140894</v>
      </c>
      <c r="C1913" s="3">
        <f t="shared" si="1018"/>
        <v>33027015.199240208</v>
      </c>
      <c r="D1913" s="2">
        <f t="shared" si="1040"/>
        <v>237547.97631927687</v>
      </c>
      <c r="E1913" s="2">
        <f t="shared" si="1020"/>
        <v>0</v>
      </c>
      <c r="F1913" s="33">
        <f t="shared" si="1003"/>
        <v>237547.97631927687</v>
      </c>
      <c r="G1913" s="39">
        <f t="shared" si="1021"/>
        <v>5227.84</v>
      </c>
      <c r="H1913" s="38">
        <f>IF(AND(N1913=1,N1912&gt;1),VLOOKUP(A1912,[1]Plan1!$CW$105:$CY$215,3),H1912)</f>
        <v>5233.07</v>
      </c>
      <c r="I1913" s="127">
        <f t="shared" si="1004"/>
        <v>43720</v>
      </c>
      <c r="J1913" s="127">
        <f t="shared" si="1022"/>
        <v>43750</v>
      </c>
      <c r="K1913" s="34">
        <f t="shared" si="1005"/>
        <v>1.0004131725529497E-3</v>
      </c>
      <c r="L1913" s="212">
        <f t="shared" si="1023"/>
        <v>43809</v>
      </c>
      <c r="M1913" s="1">
        <f t="shared" si="1024"/>
        <v>20</v>
      </c>
      <c r="N1913" s="1">
        <f t="shared" si="1033"/>
        <v>13</v>
      </c>
      <c r="O1913" s="2">
        <f t="shared" si="1007"/>
        <v>1.00065015</v>
      </c>
      <c r="P1913" s="35">
        <f t="shared" si="1037"/>
        <v>1</v>
      </c>
      <c r="Q1913" s="35">
        <f t="shared" si="1025"/>
        <v>1</v>
      </c>
      <c r="R1913" s="2">
        <f t="shared" si="1034"/>
        <v>1.00065015</v>
      </c>
      <c r="S1913" s="2">
        <f t="shared" si="1026"/>
        <v>1.2981278000000001</v>
      </c>
      <c r="T1913" s="2">
        <f t="shared" si="1038"/>
        <v>237702.41813608</v>
      </c>
      <c r="U1913" s="2">
        <f t="shared" si="1009"/>
        <v>0</v>
      </c>
      <c r="V1913" s="2">
        <f t="shared" si="1010"/>
        <v>154.44181680398165</v>
      </c>
      <c r="W1913" s="2">
        <f t="shared" si="1011"/>
        <v>237702.41813608084</v>
      </c>
      <c r="X1913" s="36">
        <f t="shared" si="1012"/>
        <v>0</v>
      </c>
      <c r="Y1913" s="2">
        <f t="shared" si="1013"/>
        <v>0</v>
      </c>
      <c r="Z1913" s="37">
        <f t="shared" si="1014"/>
        <v>0</v>
      </c>
      <c r="AA1913" s="2">
        <f t="shared" si="1027"/>
        <v>0</v>
      </c>
      <c r="AB1913" s="4">
        <f t="shared" si="1028"/>
        <v>7.1215000000000001E-2</v>
      </c>
      <c r="AC1913" s="148">
        <f t="shared" si="1035"/>
        <v>13</v>
      </c>
      <c r="AD1913" s="36">
        <v>252</v>
      </c>
      <c r="AE1913" s="35">
        <f t="shared" si="1030"/>
        <v>1.003555177</v>
      </c>
      <c r="AF1913" s="2">
        <f t="shared" si="1001"/>
        <v>845.07416980000005</v>
      </c>
      <c r="AG1913" s="2">
        <f t="shared" si="1016"/>
        <v>845.07416980000005</v>
      </c>
      <c r="AH1913" s="3">
        <f t="shared" si="1029"/>
        <v>0</v>
      </c>
      <c r="AI1913" s="3"/>
      <c r="AJ1913" s="3">
        <f t="shared" si="1039"/>
        <v>4750.9595263855372</v>
      </c>
      <c r="AK1913" s="2">
        <f t="shared" si="1036"/>
        <v>1346.1051991425691</v>
      </c>
      <c r="AL1913" s="8"/>
      <c r="AM1913" s="8"/>
      <c r="AN1913" s="8"/>
      <c r="AO1913" s="8"/>
      <c r="AP1913" s="2">
        <v>244644.55703140207</v>
      </c>
      <c r="AQ1913" s="8"/>
      <c r="AR1913" s="5"/>
      <c r="AS1913" s="1"/>
      <c r="AT1913" s="8"/>
      <c r="AU1913" s="1"/>
      <c r="AV1913" s="1"/>
      <c r="AW1913" s="3"/>
      <c r="AX1913" s="3"/>
      <c r="AY1913" s="4"/>
      <c r="AZ1913" s="4"/>
      <c r="BA1913" s="4"/>
      <c r="BB1913" s="1"/>
      <c r="BC1913" s="1"/>
      <c r="BD1913" s="1"/>
      <c r="BE1913" s="1"/>
      <c r="BF1913" s="1"/>
      <c r="BG1913" s="1"/>
      <c r="BH1913" s="1"/>
      <c r="BI1913" s="1"/>
    </row>
    <row r="1914" spans="1:61" x14ac:dyDescent="0.2">
      <c r="A1914" s="78">
        <f t="shared" si="1017"/>
        <v>43805</v>
      </c>
      <c r="B1914" s="2">
        <f t="shared" si="1032"/>
        <v>244800.79971052727</v>
      </c>
      <c r="C1914" s="3">
        <f t="shared" si="1018"/>
        <v>33048107.96092118</v>
      </c>
      <c r="D1914" s="2">
        <f t="shared" si="1040"/>
        <v>237547.97631927687</v>
      </c>
      <c r="E1914" s="2">
        <f t="shared" si="1020"/>
        <v>0</v>
      </c>
      <c r="F1914" s="33">
        <f t="shared" si="1003"/>
        <v>237547.97631927687</v>
      </c>
      <c r="G1914" s="39">
        <f t="shared" si="1021"/>
        <v>5227.84</v>
      </c>
      <c r="H1914" s="38">
        <f>IF(AND(N1914=1,N1913&gt;1),VLOOKUP(A1913,[1]Plan1!$CW$105:$CY$215,3),H1913)</f>
        <v>5233.07</v>
      </c>
      <c r="I1914" s="127">
        <f t="shared" si="1004"/>
        <v>43720</v>
      </c>
      <c r="J1914" s="127">
        <f t="shared" si="1022"/>
        <v>43750</v>
      </c>
      <c r="K1914" s="34">
        <f t="shared" si="1005"/>
        <v>1.0004131725529497E-3</v>
      </c>
      <c r="L1914" s="212">
        <f t="shared" si="1023"/>
        <v>43809</v>
      </c>
      <c r="M1914" s="1">
        <f t="shared" si="1024"/>
        <v>20</v>
      </c>
      <c r="N1914" s="1">
        <f t="shared" si="1033"/>
        <v>14</v>
      </c>
      <c r="O1914" s="2">
        <f t="shared" si="1007"/>
        <v>1.0007001799999999</v>
      </c>
      <c r="P1914" s="35">
        <f t="shared" si="1037"/>
        <v>1</v>
      </c>
      <c r="Q1914" s="35">
        <f t="shared" si="1025"/>
        <v>1</v>
      </c>
      <c r="R1914" s="2">
        <f t="shared" si="1034"/>
        <v>1.0007001799999999</v>
      </c>
      <c r="S1914" s="2">
        <f t="shared" si="1026"/>
        <v>1.2981278000000001</v>
      </c>
      <c r="T1914" s="2">
        <f t="shared" si="1038"/>
        <v>237714.30266133</v>
      </c>
      <c r="U1914" s="2">
        <f t="shared" si="1009"/>
        <v>0</v>
      </c>
      <c r="V1914" s="2">
        <f t="shared" si="1010"/>
        <v>166.32634205921684</v>
      </c>
      <c r="W1914" s="2">
        <f t="shared" si="1011"/>
        <v>237714.30266133609</v>
      </c>
      <c r="X1914" s="36">
        <f t="shared" si="1012"/>
        <v>0</v>
      </c>
      <c r="Y1914" s="2">
        <f t="shared" si="1013"/>
        <v>0</v>
      </c>
      <c r="Z1914" s="37">
        <f t="shared" si="1014"/>
        <v>0</v>
      </c>
      <c r="AA1914" s="2">
        <f t="shared" si="1027"/>
        <v>0</v>
      </c>
      <c r="AB1914" s="4">
        <f t="shared" si="1028"/>
        <v>7.1215000000000001E-2</v>
      </c>
      <c r="AC1914" s="148">
        <f t="shared" si="1035"/>
        <v>14</v>
      </c>
      <c r="AD1914" s="36">
        <v>252</v>
      </c>
      <c r="AE1914" s="35">
        <f t="shared" si="1030"/>
        <v>1.0038291749999999</v>
      </c>
      <c r="AF1914" s="2">
        <f t="shared" ref="AF1914:AF1977" si="1041">TRUNC((T1914*(AE1914-1)),8)</f>
        <v>910.24966488999996</v>
      </c>
      <c r="AG1914" s="2">
        <f t="shared" si="1016"/>
        <v>910.24966488999996</v>
      </c>
      <c r="AH1914" s="3">
        <f t="shared" si="1029"/>
        <v>0</v>
      </c>
      <c r="AI1914" s="3"/>
      <c r="AJ1914" s="3">
        <f t="shared" si="1039"/>
        <v>4750.9595263855372</v>
      </c>
      <c r="AK1914" s="2">
        <f t="shared" si="1036"/>
        <v>1425.2878579156613</v>
      </c>
      <c r="AL1914" s="8"/>
      <c r="AM1914" s="8"/>
      <c r="AN1914" s="8"/>
      <c r="AO1914" s="8"/>
      <c r="AP1914" s="2">
        <v>244800.7997105204</v>
      </c>
      <c r="AQ1914" s="8"/>
      <c r="AR1914" s="5"/>
      <c r="AS1914" s="1"/>
      <c r="AT1914" s="8"/>
      <c r="AU1914" s="1"/>
      <c r="AV1914" s="1"/>
      <c r="AW1914" s="3"/>
      <c r="AX1914" s="3"/>
      <c r="AY1914" s="4"/>
      <c r="AZ1914" s="4"/>
      <c r="BA1914" s="4"/>
      <c r="BB1914" s="1"/>
      <c r="BC1914" s="1"/>
      <c r="BD1914" s="1"/>
      <c r="BE1914" s="1"/>
      <c r="BF1914" s="1"/>
      <c r="BG1914" s="1"/>
      <c r="BH1914" s="1"/>
      <c r="BI1914" s="1"/>
    </row>
    <row r="1915" spans="1:61" x14ac:dyDescent="0.2">
      <c r="A1915" s="78">
        <f t="shared" si="1017"/>
        <v>43806</v>
      </c>
      <c r="B1915" s="2">
        <f t="shared" si="1032"/>
        <v>244891.91240248567</v>
      </c>
      <c r="C1915" s="3">
        <f t="shared" si="1018"/>
        <v>33060408.174335565</v>
      </c>
      <c r="D1915" s="2">
        <f t="shared" si="1040"/>
        <v>237547.97631927687</v>
      </c>
      <c r="E1915" s="2">
        <f t="shared" si="1020"/>
        <v>0</v>
      </c>
      <c r="F1915" s="33">
        <f t="shared" si="1003"/>
        <v>237547.97631927687</v>
      </c>
      <c r="G1915" s="39">
        <f t="shared" si="1021"/>
        <v>5227.84</v>
      </c>
      <c r="H1915" s="38">
        <f>IF(AND(N1915=1,N1914&gt;1),VLOOKUP(A1914,[1]Plan1!$CW$105:$CY$215,3),H1914)</f>
        <v>5233.07</v>
      </c>
      <c r="I1915" s="127">
        <f t="shared" si="1004"/>
        <v>43720</v>
      </c>
      <c r="J1915" s="127">
        <f t="shared" si="1022"/>
        <v>43750</v>
      </c>
      <c r="K1915" s="34">
        <f t="shared" si="1005"/>
        <v>1.0004131725529497E-3</v>
      </c>
      <c r="L1915" s="212">
        <f t="shared" si="1023"/>
        <v>43809</v>
      </c>
      <c r="M1915" s="1">
        <f t="shared" si="1024"/>
        <v>20</v>
      </c>
      <c r="N1915" s="1">
        <f t="shared" si="1033"/>
        <v>15</v>
      </c>
      <c r="O1915" s="2">
        <f t="shared" si="1007"/>
        <v>1.0007502100000001</v>
      </c>
      <c r="P1915" s="35">
        <f t="shared" si="1037"/>
        <v>1</v>
      </c>
      <c r="Q1915" s="35">
        <f t="shared" si="1025"/>
        <v>1</v>
      </c>
      <c r="R1915" s="2">
        <f t="shared" si="1034"/>
        <v>1.0007502100000001</v>
      </c>
      <c r="S1915" s="2">
        <f t="shared" si="1026"/>
        <v>1.2981278000000001</v>
      </c>
      <c r="T1915" s="2">
        <f t="shared" si="1038"/>
        <v>237726.18718658999</v>
      </c>
      <c r="U1915" s="2">
        <f t="shared" si="1009"/>
        <v>0</v>
      </c>
      <c r="V1915" s="2">
        <f t="shared" si="1010"/>
        <v>178.21086731450475</v>
      </c>
      <c r="W1915" s="2">
        <f t="shared" si="1011"/>
        <v>237726.18718659139</v>
      </c>
      <c r="X1915" s="36">
        <f t="shared" si="1012"/>
        <v>0</v>
      </c>
      <c r="Y1915" s="2">
        <f t="shared" si="1013"/>
        <v>0</v>
      </c>
      <c r="Z1915" s="37">
        <f t="shared" si="1014"/>
        <v>0</v>
      </c>
      <c r="AA1915" s="2">
        <f t="shared" si="1027"/>
        <v>0</v>
      </c>
      <c r="AB1915" s="4">
        <f t="shared" si="1028"/>
        <v>7.1215000000000001E-2</v>
      </c>
      <c r="AC1915" s="148">
        <f t="shared" si="1035"/>
        <v>14</v>
      </c>
      <c r="AD1915" s="36">
        <v>252</v>
      </c>
      <c r="AE1915" s="35">
        <f t="shared" si="1030"/>
        <v>1.0038291749999999</v>
      </c>
      <c r="AF1915" s="2">
        <f t="shared" si="1041"/>
        <v>910.29517281999995</v>
      </c>
      <c r="AG1915" s="2">
        <f t="shared" si="1016"/>
        <v>910.29517281999995</v>
      </c>
      <c r="AH1915" s="3">
        <f t="shared" si="1029"/>
        <v>0</v>
      </c>
      <c r="AI1915" s="3"/>
      <c r="AJ1915" s="3">
        <f t="shared" si="1039"/>
        <v>4750.9595263855372</v>
      </c>
      <c r="AK1915" s="2">
        <f t="shared" si="1036"/>
        <v>1504.4705166887536</v>
      </c>
      <c r="AL1915" s="8"/>
      <c r="AM1915" s="8"/>
      <c r="AN1915" s="8"/>
      <c r="AO1915" s="8"/>
      <c r="AP1915" s="2">
        <v>244891.9124024788</v>
      </c>
      <c r="AQ1915" s="8"/>
      <c r="AR1915" s="5"/>
      <c r="AS1915" s="1"/>
      <c r="AT1915" s="8"/>
      <c r="AU1915" s="1"/>
      <c r="AV1915" s="1"/>
      <c r="AW1915" s="3"/>
      <c r="AX1915" s="3"/>
      <c r="AY1915" s="4"/>
      <c r="AZ1915" s="4"/>
      <c r="BA1915" s="4"/>
      <c r="BB1915" s="1"/>
      <c r="BC1915" s="1"/>
      <c r="BD1915" s="1"/>
      <c r="BE1915" s="1"/>
      <c r="BF1915" s="1"/>
      <c r="BG1915" s="1"/>
      <c r="BH1915" s="1"/>
      <c r="BI1915" s="1"/>
    </row>
    <row r="1916" spans="1:61" x14ac:dyDescent="0.2">
      <c r="A1916" s="78">
        <f t="shared" si="1017"/>
        <v>43807</v>
      </c>
      <c r="B1916" s="2">
        <f t="shared" si="1032"/>
        <v>244971.09506125876</v>
      </c>
      <c r="C1916" s="3">
        <f t="shared" si="1018"/>
        <v>33071097.833269931</v>
      </c>
      <c r="D1916" s="2">
        <f t="shared" si="1040"/>
        <v>237547.97631927687</v>
      </c>
      <c r="E1916" s="2">
        <f t="shared" si="1020"/>
        <v>0</v>
      </c>
      <c r="F1916" s="33">
        <f t="shared" si="1003"/>
        <v>237547.97631927687</v>
      </c>
      <c r="G1916" s="39">
        <f t="shared" si="1021"/>
        <v>5227.84</v>
      </c>
      <c r="H1916" s="38">
        <f>IF(AND(N1916=1,N1915&gt;1),VLOOKUP(A1915,[1]Plan1!$CW$105:$CY$215,3),H1915)</f>
        <v>5233.07</v>
      </c>
      <c r="I1916" s="127">
        <f t="shared" si="1004"/>
        <v>43720</v>
      </c>
      <c r="J1916" s="127">
        <f t="shared" si="1022"/>
        <v>43750</v>
      </c>
      <c r="K1916" s="34">
        <f t="shared" si="1005"/>
        <v>1.0004131725529497E-3</v>
      </c>
      <c r="L1916" s="212">
        <f t="shared" si="1023"/>
        <v>43809</v>
      </c>
      <c r="M1916" s="1">
        <f t="shared" si="1024"/>
        <v>20</v>
      </c>
      <c r="N1916" s="1">
        <f t="shared" si="1033"/>
        <v>15</v>
      </c>
      <c r="O1916" s="2">
        <f t="shared" si="1007"/>
        <v>1.0007502100000001</v>
      </c>
      <c r="P1916" s="35">
        <f t="shared" si="1037"/>
        <v>1</v>
      </c>
      <c r="Q1916" s="35">
        <f t="shared" si="1025"/>
        <v>1</v>
      </c>
      <c r="R1916" s="2">
        <f t="shared" si="1034"/>
        <v>1.0007502100000001</v>
      </c>
      <c r="S1916" s="2">
        <f t="shared" si="1026"/>
        <v>1.2981278000000001</v>
      </c>
      <c r="T1916" s="2">
        <f t="shared" si="1038"/>
        <v>237726.18718658999</v>
      </c>
      <c r="U1916" s="2">
        <f t="shared" si="1009"/>
        <v>0</v>
      </c>
      <c r="V1916" s="2">
        <f t="shared" si="1010"/>
        <v>178.21086731450475</v>
      </c>
      <c r="W1916" s="2">
        <f t="shared" si="1011"/>
        <v>237726.18718659139</v>
      </c>
      <c r="X1916" s="36">
        <f t="shared" si="1012"/>
        <v>0</v>
      </c>
      <c r="Y1916" s="2">
        <f t="shared" si="1013"/>
        <v>0</v>
      </c>
      <c r="Z1916" s="37">
        <f t="shared" si="1014"/>
        <v>0</v>
      </c>
      <c r="AA1916" s="2">
        <f t="shared" si="1027"/>
        <v>0</v>
      </c>
      <c r="AB1916" s="4">
        <f t="shared" si="1028"/>
        <v>7.1215000000000001E-2</v>
      </c>
      <c r="AC1916" s="148">
        <f t="shared" si="1035"/>
        <v>14</v>
      </c>
      <c r="AD1916" s="36">
        <v>252</v>
      </c>
      <c r="AE1916" s="35">
        <f t="shared" si="1030"/>
        <v>1.0038291749999999</v>
      </c>
      <c r="AF1916" s="2">
        <f t="shared" si="1041"/>
        <v>910.29517281999995</v>
      </c>
      <c r="AG1916" s="2">
        <f t="shared" si="1016"/>
        <v>910.29517281999995</v>
      </c>
      <c r="AH1916" s="3">
        <f t="shared" si="1029"/>
        <v>0</v>
      </c>
      <c r="AI1916" s="3"/>
      <c r="AJ1916" s="3">
        <f t="shared" si="1039"/>
        <v>4750.9595263855372</v>
      </c>
      <c r="AK1916" s="2">
        <f t="shared" si="1036"/>
        <v>1583.6531754618459</v>
      </c>
      <c r="AL1916" s="8"/>
      <c r="AM1916" s="8"/>
      <c r="AN1916" s="8"/>
      <c r="AO1916" s="8"/>
      <c r="AP1916" s="2">
        <v>244971.09506125189</v>
      </c>
      <c r="AQ1916" s="8"/>
      <c r="AR1916" s="5"/>
      <c r="AS1916" s="1"/>
      <c r="AT1916" s="8"/>
      <c r="AU1916" s="1"/>
      <c r="AV1916" s="1"/>
      <c r="AW1916" s="3"/>
      <c r="AX1916" s="3"/>
      <c r="AY1916" s="4"/>
      <c r="AZ1916" s="4"/>
      <c r="BA1916" s="4"/>
      <c r="BB1916" s="1"/>
      <c r="BC1916" s="1"/>
      <c r="BD1916" s="1"/>
      <c r="BE1916" s="1"/>
      <c r="BF1916" s="1"/>
      <c r="BG1916" s="1"/>
      <c r="BH1916" s="1"/>
      <c r="BI1916" s="1"/>
    </row>
    <row r="1917" spans="1:61" x14ac:dyDescent="0.2">
      <c r="A1917" s="78">
        <f t="shared" si="1017"/>
        <v>43808</v>
      </c>
      <c r="B1917" s="2">
        <f t="shared" si="1032"/>
        <v>245115.43204933184</v>
      </c>
      <c r="C1917" s="3">
        <f t="shared" si="1018"/>
        <v>33090583.326659799</v>
      </c>
      <c r="D1917" s="2">
        <f t="shared" si="1040"/>
        <v>237547.97631927687</v>
      </c>
      <c r="E1917" s="2">
        <f t="shared" si="1020"/>
        <v>0</v>
      </c>
      <c r="F1917" s="33">
        <f t="shared" si="1003"/>
        <v>237547.97631927687</v>
      </c>
      <c r="G1917" s="39">
        <f t="shared" si="1021"/>
        <v>5227.84</v>
      </c>
      <c r="H1917" s="38">
        <f>IF(AND(N1917=1,N1916&gt;1),VLOOKUP(A1916,[1]Plan1!$CW$105:$CY$215,3),H1916)</f>
        <v>5233.07</v>
      </c>
      <c r="I1917" s="127">
        <f t="shared" si="1004"/>
        <v>43720</v>
      </c>
      <c r="J1917" s="127">
        <f t="shared" si="1022"/>
        <v>43750</v>
      </c>
      <c r="K1917" s="34">
        <f t="shared" si="1005"/>
        <v>1.0004131725529497E-3</v>
      </c>
      <c r="L1917" s="212">
        <f t="shared" si="1023"/>
        <v>43809</v>
      </c>
      <c r="M1917" s="1">
        <f t="shared" si="1024"/>
        <v>20</v>
      </c>
      <c r="N1917" s="1">
        <f t="shared" si="1033"/>
        <v>15</v>
      </c>
      <c r="O1917" s="2">
        <f t="shared" si="1007"/>
        <v>1.0007502100000001</v>
      </c>
      <c r="P1917" s="35">
        <f t="shared" si="1037"/>
        <v>1</v>
      </c>
      <c r="Q1917" s="35">
        <f t="shared" si="1025"/>
        <v>1</v>
      </c>
      <c r="R1917" s="2">
        <f t="shared" si="1034"/>
        <v>1.0007502100000001</v>
      </c>
      <c r="S1917" s="2">
        <f t="shared" si="1026"/>
        <v>1.2981278000000001</v>
      </c>
      <c r="T1917" s="2">
        <f t="shared" si="1038"/>
        <v>237726.18718658999</v>
      </c>
      <c r="U1917" s="2">
        <f t="shared" si="1009"/>
        <v>0</v>
      </c>
      <c r="V1917" s="2">
        <f t="shared" si="1010"/>
        <v>178.21086731450475</v>
      </c>
      <c r="W1917" s="2">
        <f t="shared" si="1011"/>
        <v>237726.18718659139</v>
      </c>
      <c r="X1917" s="36">
        <f t="shared" si="1012"/>
        <v>0</v>
      </c>
      <c r="Y1917" s="2">
        <f t="shared" si="1013"/>
        <v>0</v>
      </c>
      <c r="Z1917" s="37">
        <f t="shared" si="1014"/>
        <v>0</v>
      </c>
      <c r="AA1917" s="2">
        <f t="shared" si="1027"/>
        <v>0</v>
      </c>
      <c r="AB1917" s="4">
        <f t="shared" si="1028"/>
        <v>7.1215000000000001E-2</v>
      </c>
      <c r="AC1917" s="148">
        <f t="shared" si="1035"/>
        <v>15</v>
      </c>
      <c r="AD1917" s="36">
        <v>252</v>
      </c>
      <c r="AE1917" s="35">
        <f t="shared" si="1030"/>
        <v>1.0041032480000001</v>
      </c>
      <c r="AF1917" s="2">
        <f t="shared" si="1041"/>
        <v>975.44950212000003</v>
      </c>
      <c r="AG1917" s="2">
        <f t="shared" si="1016"/>
        <v>975.44950212000003</v>
      </c>
      <c r="AH1917" s="3">
        <f t="shared" si="1029"/>
        <v>0</v>
      </c>
      <c r="AI1917" s="3"/>
      <c r="AJ1917" s="3">
        <f t="shared" si="1039"/>
        <v>4750.9595263855372</v>
      </c>
      <c r="AK1917" s="2">
        <f t="shared" si="1036"/>
        <v>1662.8358342349381</v>
      </c>
      <c r="AL1917" s="8"/>
      <c r="AM1917" s="8"/>
      <c r="AN1917" s="8"/>
      <c r="AO1917" s="8"/>
      <c r="AP1917" s="2">
        <v>245115.43204932497</v>
      </c>
      <c r="AQ1917" s="8"/>
      <c r="AR1917" s="5"/>
      <c r="AS1917" s="1"/>
      <c r="AT1917" s="8"/>
      <c r="AU1917" s="1"/>
      <c r="AV1917" s="1"/>
      <c r="AW1917" s="3"/>
      <c r="AX1917" s="3"/>
      <c r="AY1917" s="4"/>
      <c r="AZ1917" s="4"/>
      <c r="BA1917" s="4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 x14ac:dyDescent="0.25">
      <c r="A1918" s="109">
        <f t="shared" si="1017"/>
        <v>43809</v>
      </c>
      <c r="B1918" s="110">
        <f t="shared" si="1032"/>
        <v>245271.72556352994</v>
      </c>
      <c r="C1918" s="120">
        <f t="shared" si="1018"/>
        <v>33111682.951076541</v>
      </c>
      <c r="D1918" s="121">
        <f t="shared" si="1040"/>
        <v>237547.97631927687</v>
      </c>
      <c r="E1918" s="110">
        <f t="shared" si="1020"/>
        <v>0</v>
      </c>
      <c r="F1918" s="111">
        <f t="shared" si="1003"/>
        <v>237547.97631927687</v>
      </c>
      <c r="G1918" s="112">
        <f t="shared" si="1021"/>
        <v>5227.84</v>
      </c>
      <c r="H1918" s="113">
        <f>IF(AND(N1918=1,N1917&gt;1),VLOOKUP(A1917,[1]Plan1!$CW$105:$CY$215,3),H1917)</f>
        <v>5233.07</v>
      </c>
      <c r="I1918" s="129">
        <f t="shared" si="1004"/>
        <v>43720</v>
      </c>
      <c r="J1918" s="129">
        <f t="shared" si="1022"/>
        <v>43750</v>
      </c>
      <c r="K1918" s="114">
        <f t="shared" si="1005"/>
        <v>1.0004131725529497E-3</v>
      </c>
      <c r="L1918" s="215">
        <f t="shared" si="1023"/>
        <v>43809</v>
      </c>
      <c r="M1918" s="115">
        <f t="shared" si="1024"/>
        <v>20</v>
      </c>
      <c r="N1918" s="115">
        <f t="shared" si="1033"/>
        <v>16</v>
      </c>
      <c r="O1918" s="110">
        <f t="shared" si="1007"/>
        <v>1.0008002499999999</v>
      </c>
      <c r="P1918" s="116">
        <f t="shared" si="1037"/>
        <v>1</v>
      </c>
      <c r="Q1918" s="116">
        <f t="shared" si="1025"/>
        <v>1</v>
      </c>
      <c r="R1918" s="110">
        <f t="shared" si="1034"/>
        <v>1.0008002499999999</v>
      </c>
      <c r="S1918" s="110">
        <f t="shared" si="1026"/>
        <v>1.2981278000000001</v>
      </c>
      <c r="T1918" s="2">
        <f t="shared" si="1038"/>
        <v>237738.07408732001</v>
      </c>
      <c r="U1918" s="110">
        <f t="shared" si="1009"/>
        <v>0</v>
      </c>
      <c r="V1918" s="110">
        <f t="shared" si="1010"/>
        <v>190.09776804948868</v>
      </c>
      <c r="W1918" s="110">
        <f t="shared" si="1011"/>
        <v>237738.07408732636</v>
      </c>
      <c r="X1918" s="117">
        <v>63</v>
      </c>
      <c r="Y1918" s="110">
        <f t="shared" si="1013"/>
        <v>0</v>
      </c>
      <c r="Z1918" s="118">
        <f t="shared" si="1014"/>
        <v>0</v>
      </c>
      <c r="AA1918" s="110">
        <f t="shared" si="1027"/>
        <v>0</v>
      </c>
      <c r="AB1918" s="119">
        <f t="shared" si="1028"/>
        <v>7.1215000000000001E-2</v>
      </c>
      <c r="AC1918" s="192">
        <f t="shared" si="1035"/>
        <v>16</v>
      </c>
      <c r="AD1918" s="117">
        <v>252</v>
      </c>
      <c r="AE1918" s="116">
        <f t="shared" si="1030"/>
        <v>1.0043773949999999</v>
      </c>
      <c r="AF1918" s="110">
        <f t="shared" si="1041"/>
        <v>1040.6734568100001</v>
      </c>
      <c r="AG1918" s="110">
        <f t="shared" si="1016"/>
        <v>1040.6734568100001</v>
      </c>
      <c r="AH1918" s="120">
        <f t="shared" si="1029"/>
        <v>0</v>
      </c>
      <c r="AI1918" s="120"/>
      <c r="AJ1918" s="120">
        <f t="shared" si="1039"/>
        <v>4750.9595263855372</v>
      </c>
      <c r="AK1918" s="110">
        <f t="shared" si="1036"/>
        <v>1742.0184930080304</v>
      </c>
      <c r="AL1918" s="8"/>
      <c r="AM1918" s="8"/>
      <c r="AN1918" s="8"/>
      <c r="AO1918" s="8"/>
      <c r="AP1918" s="2">
        <v>245271.72556352307</v>
      </c>
      <c r="AQ1918" s="8"/>
      <c r="AR1918" s="5"/>
      <c r="AS1918" s="1"/>
      <c r="AT1918" s="8"/>
      <c r="AU1918" s="1"/>
      <c r="AV1918" s="1"/>
      <c r="AW1918" s="3"/>
      <c r="AX1918" s="3"/>
      <c r="AY1918" s="4"/>
      <c r="AZ1918" s="4"/>
      <c r="BA1918" s="4"/>
      <c r="BB1918" s="1"/>
      <c r="BC1918" s="1"/>
      <c r="BD1918" s="1"/>
      <c r="BE1918" s="1"/>
      <c r="BF1918" s="1"/>
      <c r="BG1918" s="1"/>
      <c r="BH1918" s="1"/>
      <c r="BI1918" s="1"/>
    </row>
    <row r="1919" spans="1:61" x14ac:dyDescent="0.2">
      <c r="A1919" s="78">
        <f t="shared" si="1017"/>
        <v>43810</v>
      </c>
      <c r="B1919" s="2">
        <f t="shared" si="1032"/>
        <v>245473.96765311121</v>
      </c>
      <c r="C1919" s="3">
        <f t="shared" si="1018"/>
        <v>33138985.633170012</v>
      </c>
      <c r="D1919" s="2">
        <f t="shared" si="1040"/>
        <v>237547.97631927687</v>
      </c>
      <c r="E1919" s="2">
        <f t="shared" si="1020"/>
        <v>0</v>
      </c>
      <c r="F1919" s="33">
        <f t="shared" si="1003"/>
        <v>237547.97631927687</v>
      </c>
      <c r="G1919" s="39">
        <f t="shared" si="1021"/>
        <v>5233.07</v>
      </c>
      <c r="H1919" s="38">
        <f>IF(AND(N1919=1,N1918&gt;1),VLOOKUP(A1918,[1]Plan1!$CW$105:$CY$215,3),H1918)</f>
        <v>5259.76</v>
      </c>
      <c r="I1919" s="127">
        <f t="shared" si="1004"/>
        <v>43749</v>
      </c>
      <c r="J1919" s="127">
        <f t="shared" si="1022"/>
        <v>43780</v>
      </c>
      <c r="K1919" s="34">
        <f t="shared" si="1005"/>
        <v>5.1002566371174396E-3</v>
      </c>
      <c r="L1919" s="212">
        <f t="shared" si="1023"/>
        <v>43840</v>
      </c>
      <c r="M1919" s="1">
        <f t="shared" si="1024"/>
        <v>21</v>
      </c>
      <c r="N1919" s="1">
        <f t="shared" ref="N1919:N1950" si="1042">(M1919-(NETWORKDAYS(A1919,L1919,$AT$194:$AT$348)-1))</f>
        <v>1</v>
      </c>
      <c r="O1919" s="2">
        <f t="shared" si="1007"/>
        <v>1.0002422799999999</v>
      </c>
      <c r="P1919" s="35">
        <f t="shared" si="1037"/>
        <v>1.0008002499999999</v>
      </c>
      <c r="Q1919" s="35">
        <f t="shared" si="1025"/>
        <v>1.0008002499999999</v>
      </c>
      <c r="R1919" s="2">
        <f t="shared" si="1034"/>
        <v>1.0010427200000001</v>
      </c>
      <c r="S1919" s="2">
        <f t="shared" si="1026"/>
        <v>1.2981278000000001</v>
      </c>
      <c r="T1919" s="2">
        <f t="shared" si="1038"/>
        <v>237795.67234513999</v>
      </c>
      <c r="U1919" s="2">
        <f t="shared" si="1009"/>
        <v>0</v>
      </c>
      <c r="V1919" s="2">
        <f t="shared" si="1010"/>
        <v>247.69602586764884</v>
      </c>
      <c r="W1919" s="2">
        <f t="shared" si="1011"/>
        <v>237795.67234514453</v>
      </c>
      <c r="X1919" s="36">
        <f t="shared" ref="X1919:X1948" si="1043">IF(VLOOKUP(A1919,AT$10:BC$190,10)=VLOOKUP(A1918,AT$10:BC$190,10),0,VLOOKUP(A1919,AT$10:BC$190,10))</f>
        <v>0</v>
      </c>
      <c r="Y1919" s="2">
        <f t="shared" si="1013"/>
        <v>0</v>
      </c>
      <c r="Z1919" s="37">
        <f t="shared" si="1014"/>
        <v>0</v>
      </c>
      <c r="AA1919" s="2">
        <f t="shared" si="1027"/>
        <v>0</v>
      </c>
      <c r="AB1919" s="4">
        <f t="shared" si="1028"/>
        <v>7.1215000000000001E-2</v>
      </c>
      <c r="AC1919" s="148">
        <f t="shared" si="1035"/>
        <v>17</v>
      </c>
      <c r="AD1919" s="36">
        <v>252</v>
      </c>
      <c r="AE1919" s="35">
        <f t="shared" si="1030"/>
        <v>1.004651618</v>
      </c>
      <c r="AF1919" s="2">
        <f t="shared" si="1041"/>
        <v>1106.1346298000001</v>
      </c>
      <c r="AG1919" s="2">
        <f t="shared" si="1016"/>
        <v>1106.1346298000001</v>
      </c>
      <c r="AH1919" s="3">
        <f t="shared" si="1029"/>
        <v>0</v>
      </c>
      <c r="AI1919" s="3"/>
      <c r="AJ1919" s="3">
        <f t="shared" si="1039"/>
        <v>4750.9595263855372</v>
      </c>
      <c r="AK1919" s="2">
        <f t="shared" si="1036"/>
        <v>1821.2011517811227</v>
      </c>
      <c r="AL1919" s="8"/>
      <c r="AM1919" s="8"/>
      <c r="AN1919" s="8"/>
      <c r="AO1919" s="8"/>
      <c r="AP1919" s="2">
        <v>245473.96765310434</v>
      </c>
      <c r="AQ1919" s="8"/>
      <c r="AR1919" s="5"/>
      <c r="AS1919" s="1"/>
      <c r="AT1919" s="8"/>
      <c r="AU1919" s="1"/>
      <c r="AV1919" s="1"/>
      <c r="AW1919" s="3"/>
      <c r="AX1919" s="3"/>
      <c r="AY1919" s="4"/>
      <c r="AZ1919" s="4"/>
      <c r="BA1919" s="4"/>
      <c r="BB1919" s="1"/>
      <c r="BC1919" s="1"/>
      <c r="BD1919" s="1"/>
      <c r="BE1919" s="1"/>
      <c r="BF1919" s="1"/>
      <c r="BG1919" s="1"/>
      <c r="BH1919" s="1"/>
      <c r="BI1919" s="1"/>
    </row>
    <row r="1920" spans="1:61" x14ac:dyDescent="0.2">
      <c r="A1920" s="78">
        <f t="shared" si="1017"/>
        <v>43811</v>
      </c>
      <c r="B1920" s="2">
        <f t="shared" si="1032"/>
        <v>245676.27325645098</v>
      </c>
      <c r="C1920" s="3">
        <f t="shared" si="1018"/>
        <v>33166296.889620882</v>
      </c>
      <c r="D1920" s="2">
        <f t="shared" si="1040"/>
        <v>237547.97631927687</v>
      </c>
      <c r="E1920" s="2">
        <f t="shared" si="1020"/>
        <v>0</v>
      </c>
      <c r="F1920" s="33">
        <f t="shared" si="1003"/>
        <v>237547.97631927687</v>
      </c>
      <c r="G1920" s="39">
        <f t="shared" si="1021"/>
        <v>5233.07</v>
      </c>
      <c r="H1920" s="38">
        <f>IF(AND(N1920=1,N1919&gt;1),VLOOKUP(A1919,[1]Plan1!$CW$105:$CY$215,3),H1919)</f>
        <v>5259.76</v>
      </c>
      <c r="I1920" s="127">
        <f t="shared" si="1004"/>
        <v>43749</v>
      </c>
      <c r="J1920" s="127">
        <f t="shared" si="1022"/>
        <v>43780</v>
      </c>
      <c r="K1920" s="34">
        <f t="shared" si="1005"/>
        <v>5.1002566371174396E-3</v>
      </c>
      <c r="L1920" s="212">
        <f t="shared" si="1023"/>
        <v>43840</v>
      </c>
      <c r="M1920" s="1">
        <f t="shared" si="1024"/>
        <v>21</v>
      </c>
      <c r="N1920" s="1">
        <f t="shared" si="1042"/>
        <v>2</v>
      </c>
      <c r="O1920" s="2">
        <f t="shared" si="1007"/>
        <v>1.0004846199999999</v>
      </c>
      <c r="P1920" s="35">
        <f t="shared" si="1037"/>
        <v>1.0008002499999999</v>
      </c>
      <c r="Q1920" s="35">
        <f t="shared" si="1025"/>
        <v>1.0008002499999999</v>
      </c>
      <c r="R1920" s="2">
        <f t="shared" si="1034"/>
        <v>1.00128525</v>
      </c>
      <c r="S1920" s="2">
        <f t="shared" si="1026"/>
        <v>1.2981278000000001</v>
      </c>
      <c r="T1920" s="2">
        <f t="shared" si="1038"/>
        <v>237853.28485584</v>
      </c>
      <c r="U1920" s="2">
        <f t="shared" si="1009"/>
        <v>0</v>
      </c>
      <c r="V1920" s="2">
        <f t="shared" si="1010"/>
        <v>305.30853656435431</v>
      </c>
      <c r="W1920" s="2">
        <f t="shared" si="1011"/>
        <v>237853.28485584122</v>
      </c>
      <c r="X1920" s="36">
        <f t="shared" si="1043"/>
        <v>0</v>
      </c>
      <c r="Y1920" s="2">
        <f t="shared" si="1013"/>
        <v>0</v>
      </c>
      <c r="Z1920" s="37">
        <f t="shared" si="1014"/>
        <v>0</v>
      </c>
      <c r="AA1920" s="2">
        <f t="shared" si="1027"/>
        <v>0</v>
      </c>
      <c r="AB1920" s="4">
        <f t="shared" si="1028"/>
        <v>7.1215000000000001E-2</v>
      </c>
      <c r="AC1920" s="148">
        <f t="shared" si="1035"/>
        <v>18</v>
      </c>
      <c r="AD1920" s="36">
        <v>252</v>
      </c>
      <c r="AE1920" s="35">
        <f t="shared" si="1030"/>
        <v>1.0049259150000001</v>
      </c>
      <c r="AF1920" s="2">
        <f t="shared" si="1041"/>
        <v>1171.6450636699999</v>
      </c>
      <c r="AG1920" s="2">
        <f t="shared" si="1016"/>
        <v>1171.6450636699999</v>
      </c>
      <c r="AH1920" s="3">
        <f t="shared" si="1029"/>
        <v>0</v>
      </c>
      <c r="AI1920" s="3"/>
      <c r="AJ1920" s="3">
        <f t="shared" si="1039"/>
        <v>4750.9595263855372</v>
      </c>
      <c r="AK1920" s="2">
        <f t="shared" si="1036"/>
        <v>1900.383810554215</v>
      </c>
      <c r="AL1920" s="8"/>
      <c r="AM1920" s="8"/>
      <c r="AN1920" s="8"/>
      <c r="AO1920" s="8"/>
      <c r="AP1920" s="2">
        <v>245676.27325644411</v>
      </c>
      <c r="AQ1920" s="8"/>
      <c r="AR1920" s="5"/>
      <c r="AS1920" s="1"/>
      <c r="AT1920" s="8"/>
      <c r="AU1920" s="1"/>
      <c r="AV1920" s="1"/>
      <c r="AW1920" s="3"/>
      <c r="AX1920" s="3"/>
      <c r="AY1920" s="4"/>
      <c r="AZ1920" s="4"/>
      <c r="BA1920" s="4"/>
      <c r="BB1920" s="1"/>
      <c r="BC1920" s="1"/>
      <c r="BD1920" s="1"/>
      <c r="BE1920" s="1"/>
      <c r="BF1920" s="1"/>
      <c r="BG1920" s="1"/>
      <c r="BH1920" s="1"/>
      <c r="BI1920" s="1"/>
    </row>
    <row r="1921" spans="1:61" x14ac:dyDescent="0.2">
      <c r="A1921" s="78">
        <f t="shared" si="1017"/>
        <v>43812</v>
      </c>
      <c r="B1921" s="2">
        <f t="shared" si="1032"/>
        <v>245878.64526171912</v>
      </c>
      <c r="C1921" s="3">
        <f t="shared" si="1018"/>
        <v>33193617.110332083</v>
      </c>
      <c r="D1921" s="2">
        <f t="shared" si="1040"/>
        <v>237547.97631927687</v>
      </c>
      <c r="E1921" s="2">
        <f t="shared" si="1020"/>
        <v>0</v>
      </c>
      <c r="F1921" s="33">
        <f t="shared" si="1003"/>
        <v>237547.97631927687</v>
      </c>
      <c r="G1921" s="39">
        <f t="shared" si="1021"/>
        <v>5233.07</v>
      </c>
      <c r="H1921" s="38">
        <f>IF(AND(N1921=1,N1920&gt;1),VLOOKUP(A1920,[1]Plan1!$CW$105:$CY$215,3),H1920)</f>
        <v>5259.76</v>
      </c>
      <c r="I1921" s="127">
        <f t="shared" si="1004"/>
        <v>43749</v>
      </c>
      <c r="J1921" s="127">
        <f t="shared" si="1022"/>
        <v>43780</v>
      </c>
      <c r="K1921" s="34">
        <f t="shared" si="1005"/>
        <v>5.1002566371174396E-3</v>
      </c>
      <c r="L1921" s="212">
        <f t="shared" si="1023"/>
        <v>43840</v>
      </c>
      <c r="M1921" s="1">
        <f t="shared" si="1024"/>
        <v>21</v>
      </c>
      <c r="N1921" s="1">
        <f t="shared" si="1042"/>
        <v>3</v>
      </c>
      <c r="O1921" s="2">
        <f t="shared" si="1007"/>
        <v>1.00072702</v>
      </c>
      <c r="P1921" s="35">
        <f t="shared" si="1037"/>
        <v>1.0008002499999999</v>
      </c>
      <c r="Q1921" s="35">
        <f t="shared" si="1025"/>
        <v>1.0008002499999999</v>
      </c>
      <c r="R1921" s="2">
        <f t="shared" si="1034"/>
        <v>1.00152785</v>
      </c>
      <c r="S1921" s="2">
        <f t="shared" si="1026"/>
        <v>1.2981278000000001</v>
      </c>
      <c r="T1921" s="2">
        <f t="shared" si="1038"/>
        <v>237910.91399489</v>
      </c>
      <c r="U1921" s="2">
        <f t="shared" si="1009"/>
        <v>0</v>
      </c>
      <c r="V1921" s="2">
        <f t="shared" si="1010"/>
        <v>362.93767561940655</v>
      </c>
      <c r="W1921" s="2">
        <f t="shared" si="1011"/>
        <v>237910.91399489628</v>
      </c>
      <c r="X1921" s="36">
        <f t="shared" si="1043"/>
        <v>0</v>
      </c>
      <c r="Y1921" s="2">
        <f t="shared" si="1013"/>
        <v>0</v>
      </c>
      <c r="Z1921" s="37">
        <f t="shared" si="1014"/>
        <v>0</v>
      </c>
      <c r="AA1921" s="2">
        <f t="shared" si="1027"/>
        <v>0</v>
      </c>
      <c r="AB1921" s="4">
        <f t="shared" si="1028"/>
        <v>7.1215000000000001E-2</v>
      </c>
      <c r="AC1921" s="148">
        <f t="shared" si="1035"/>
        <v>19</v>
      </c>
      <c r="AD1921" s="36">
        <v>252</v>
      </c>
      <c r="AE1921" s="35">
        <f t="shared" si="1030"/>
        <v>1.0052002879999999</v>
      </c>
      <c r="AF1921" s="2">
        <f t="shared" si="1041"/>
        <v>1237.20527111</v>
      </c>
      <c r="AG1921" s="2">
        <f t="shared" si="1016"/>
        <v>1237.20527111</v>
      </c>
      <c r="AH1921" s="3">
        <f t="shared" si="1029"/>
        <v>0</v>
      </c>
      <c r="AI1921" s="3"/>
      <c r="AJ1921" s="3">
        <f t="shared" si="1039"/>
        <v>4750.9595263855372</v>
      </c>
      <c r="AK1921" s="2">
        <f t="shared" si="1036"/>
        <v>1979.5664693273072</v>
      </c>
      <c r="AL1921" s="8"/>
      <c r="AM1921" s="8"/>
      <c r="AN1921" s="8"/>
      <c r="AO1921" s="8"/>
      <c r="AP1921" s="2">
        <v>245878.64526171226</v>
      </c>
      <c r="AQ1921" s="8"/>
      <c r="AR1921" s="5"/>
      <c r="AS1921" s="1"/>
      <c r="AT1921" s="8"/>
      <c r="AU1921" s="1"/>
      <c r="AV1921" s="1"/>
      <c r="AW1921" s="3"/>
      <c r="AX1921" s="3"/>
      <c r="AY1921" s="4"/>
      <c r="AZ1921" s="4"/>
      <c r="BA1921" s="4"/>
      <c r="BB1921" s="1"/>
      <c r="BC1921" s="1"/>
      <c r="BD1921" s="1"/>
      <c r="BE1921" s="1"/>
      <c r="BF1921" s="1"/>
      <c r="BG1921" s="1"/>
      <c r="BH1921" s="1"/>
      <c r="BI1921" s="1"/>
    </row>
    <row r="1922" spans="1:61" x14ac:dyDescent="0.2">
      <c r="A1922" s="78">
        <f t="shared" si="1017"/>
        <v>43813</v>
      </c>
      <c r="B1922" s="2">
        <f t="shared" si="1032"/>
        <v>246015.76629899631</v>
      </c>
      <c r="C1922" s="3">
        <f t="shared" si="1018"/>
        <v>33212128.450364504</v>
      </c>
      <c r="D1922" s="2">
        <f t="shared" si="1040"/>
        <v>237547.97631927687</v>
      </c>
      <c r="E1922" s="2">
        <f t="shared" si="1020"/>
        <v>0</v>
      </c>
      <c r="F1922" s="33">
        <f t="shared" si="1003"/>
        <v>237547.97631927687</v>
      </c>
      <c r="G1922" s="39">
        <f t="shared" si="1021"/>
        <v>5233.07</v>
      </c>
      <c r="H1922" s="38">
        <f>IF(AND(N1922=1,N1921&gt;1),VLOOKUP(A1921,[1]Plan1!$CW$105:$CY$215,3),H1921)</f>
        <v>5259.76</v>
      </c>
      <c r="I1922" s="127">
        <f t="shared" si="1004"/>
        <v>43749</v>
      </c>
      <c r="J1922" s="127">
        <f t="shared" si="1022"/>
        <v>43780</v>
      </c>
      <c r="K1922" s="34">
        <f t="shared" si="1005"/>
        <v>5.1002566371174396E-3</v>
      </c>
      <c r="L1922" s="212">
        <f t="shared" si="1023"/>
        <v>43840</v>
      </c>
      <c r="M1922" s="1">
        <f t="shared" si="1024"/>
        <v>21</v>
      </c>
      <c r="N1922" s="1">
        <f t="shared" si="1042"/>
        <v>4</v>
      </c>
      <c r="O1922" s="2">
        <f t="shared" si="1007"/>
        <v>1.00096947</v>
      </c>
      <c r="P1922" s="35">
        <f t="shared" si="1037"/>
        <v>1.0008002499999999</v>
      </c>
      <c r="Q1922" s="35">
        <f t="shared" si="1025"/>
        <v>1.0008002499999999</v>
      </c>
      <c r="R1922" s="2">
        <f t="shared" si="1034"/>
        <v>1.00177049</v>
      </c>
      <c r="S1922" s="2">
        <f t="shared" si="1026"/>
        <v>1.2981278000000001</v>
      </c>
      <c r="T1922" s="2">
        <f t="shared" si="1038"/>
        <v>237968.55263587</v>
      </c>
      <c r="U1922" s="2">
        <f t="shared" si="1009"/>
        <v>0</v>
      </c>
      <c r="V1922" s="2">
        <f t="shared" si="1010"/>
        <v>420.57631659350653</v>
      </c>
      <c r="W1922" s="2">
        <f t="shared" si="1011"/>
        <v>237968.55263587038</v>
      </c>
      <c r="X1922" s="36">
        <f t="shared" si="1043"/>
        <v>0</v>
      </c>
      <c r="Y1922" s="2">
        <f t="shared" si="1013"/>
        <v>0</v>
      </c>
      <c r="Z1922" s="37">
        <f t="shared" si="1014"/>
        <v>0</v>
      </c>
      <c r="AA1922" s="2">
        <f t="shared" si="1027"/>
        <v>0</v>
      </c>
      <c r="AB1922" s="4">
        <f t="shared" si="1028"/>
        <v>7.1215000000000001E-2</v>
      </c>
      <c r="AC1922" s="148">
        <f t="shared" si="1035"/>
        <v>19</v>
      </c>
      <c r="AD1922" s="36">
        <v>252</v>
      </c>
      <c r="AE1922" s="35">
        <f t="shared" si="1030"/>
        <v>1.0052002879999999</v>
      </c>
      <c r="AF1922" s="2">
        <f t="shared" si="1041"/>
        <v>1237.5050086399999</v>
      </c>
      <c r="AG1922" s="2">
        <f t="shared" si="1016"/>
        <v>1237.5050086399999</v>
      </c>
      <c r="AH1922" s="3">
        <f t="shared" si="1029"/>
        <v>0</v>
      </c>
      <c r="AI1922" s="3"/>
      <c r="AJ1922" s="3">
        <f t="shared" si="1039"/>
        <v>4750.9595263855372</v>
      </c>
      <c r="AK1922" s="2">
        <f t="shared" si="1036"/>
        <v>2058.7491281003995</v>
      </c>
      <c r="AL1922" s="8"/>
      <c r="AM1922" s="8"/>
      <c r="AN1922" s="8"/>
      <c r="AO1922" s="8"/>
      <c r="AP1922" s="2">
        <v>246015.76629898945</v>
      </c>
      <c r="AQ1922" s="8"/>
      <c r="AR1922" s="5"/>
      <c r="AS1922" s="1"/>
      <c r="AT1922" s="8"/>
      <c r="AU1922" s="1"/>
      <c r="AV1922" s="1"/>
      <c r="AW1922" s="3"/>
      <c r="AX1922" s="3"/>
      <c r="AY1922" s="4"/>
      <c r="AZ1922" s="4"/>
      <c r="BA1922" s="4"/>
      <c r="BB1922" s="1"/>
      <c r="BC1922" s="1"/>
      <c r="BD1922" s="1"/>
      <c r="BE1922" s="1"/>
      <c r="BF1922" s="1"/>
      <c r="BG1922" s="1"/>
      <c r="BH1922" s="1"/>
      <c r="BI1922" s="1"/>
    </row>
    <row r="1923" spans="1:61" x14ac:dyDescent="0.2">
      <c r="A1923" s="78">
        <f t="shared" si="1017"/>
        <v>43814</v>
      </c>
      <c r="B1923" s="2">
        <f t="shared" si="1032"/>
        <v>246094.9489577694</v>
      </c>
      <c r="C1923" s="3">
        <f t="shared" si="1018"/>
        <v>33222818.10929887</v>
      </c>
      <c r="D1923" s="2">
        <f t="shared" si="1040"/>
        <v>237547.97631927687</v>
      </c>
      <c r="E1923" s="2">
        <f t="shared" si="1020"/>
        <v>0</v>
      </c>
      <c r="F1923" s="33">
        <f t="shared" si="1003"/>
        <v>237547.97631927687</v>
      </c>
      <c r="G1923" s="39">
        <f t="shared" si="1021"/>
        <v>5233.07</v>
      </c>
      <c r="H1923" s="38">
        <f>IF(AND(N1923=1,N1922&gt;1),VLOOKUP(A1922,[1]Plan1!$CW$105:$CY$215,3),H1922)</f>
        <v>5259.76</v>
      </c>
      <c r="I1923" s="127">
        <f t="shared" si="1004"/>
        <v>43749</v>
      </c>
      <c r="J1923" s="127">
        <f t="shared" si="1022"/>
        <v>43780</v>
      </c>
      <c r="K1923" s="34">
        <f t="shared" si="1005"/>
        <v>5.1002566371174396E-3</v>
      </c>
      <c r="L1923" s="212">
        <f t="shared" si="1023"/>
        <v>43840</v>
      </c>
      <c r="M1923" s="1">
        <f t="shared" si="1024"/>
        <v>21</v>
      </c>
      <c r="N1923" s="1">
        <f t="shared" si="1042"/>
        <v>4</v>
      </c>
      <c r="O1923" s="2">
        <f t="shared" si="1007"/>
        <v>1.00096947</v>
      </c>
      <c r="P1923" s="35">
        <f t="shared" si="1037"/>
        <v>1.0008002499999999</v>
      </c>
      <c r="Q1923" s="35">
        <f t="shared" si="1025"/>
        <v>1.0008002499999999</v>
      </c>
      <c r="R1923" s="2">
        <f t="shared" si="1034"/>
        <v>1.00177049</v>
      </c>
      <c r="S1923" s="2">
        <f t="shared" si="1026"/>
        <v>1.2981278000000001</v>
      </c>
      <c r="T1923" s="2">
        <f t="shared" si="1038"/>
        <v>237968.55263587</v>
      </c>
      <c r="U1923" s="2">
        <f t="shared" si="1009"/>
        <v>0</v>
      </c>
      <c r="V1923" s="2">
        <f t="shared" si="1010"/>
        <v>420.57631659350653</v>
      </c>
      <c r="W1923" s="2">
        <f t="shared" si="1011"/>
        <v>237968.55263587038</v>
      </c>
      <c r="X1923" s="36">
        <f t="shared" si="1043"/>
        <v>0</v>
      </c>
      <c r="Y1923" s="2">
        <f t="shared" si="1013"/>
        <v>0</v>
      </c>
      <c r="Z1923" s="37">
        <f t="shared" si="1014"/>
        <v>0</v>
      </c>
      <c r="AA1923" s="2">
        <f t="shared" si="1027"/>
        <v>0</v>
      </c>
      <c r="AB1923" s="4">
        <f t="shared" si="1028"/>
        <v>7.1215000000000001E-2</v>
      </c>
      <c r="AC1923" s="148">
        <f t="shared" si="1035"/>
        <v>19</v>
      </c>
      <c r="AD1923" s="36">
        <v>252</v>
      </c>
      <c r="AE1923" s="35">
        <f t="shared" si="1030"/>
        <v>1.0052002879999999</v>
      </c>
      <c r="AF1923" s="2">
        <f t="shared" si="1041"/>
        <v>1237.5050086399999</v>
      </c>
      <c r="AG1923" s="2">
        <f t="shared" si="1016"/>
        <v>1237.5050086399999</v>
      </c>
      <c r="AH1923" s="3">
        <f t="shared" si="1029"/>
        <v>0</v>
      </c>
      <c r="AI1923" s="3"/>
      <c r="AJ1923" s="3">
        <f t="shared" si="1039"/>
        <v>4750.9595263855372</v>
      </c>
      <c r="AK1923" s="2">
        <f t="shared" si="1036"/>
        <v>2137.931786873492</v>
      </c>
      <c r="AL1923" s="8"/>
      <c r="AM1923" s="8"/>
      <c r="AN1923" s="8"/>
      <c r="AO1923" s="8"/>
      <c r="AP1923" s="2">
        <v>246094.94895776254</v>
      </c>
      <c r="AQ1923" s="8"/>
      <c r="AR1923" s="5"/>
      <c r="AS1923" s="1"/>
      <c r="AT1923" s="8"/>
      <c r="AU1923" s="1"/>
      <c r="AV1923" s="1"/>
      <c r="AW1923" s="3"/>
      <c r="AX1923" s="3"/>
      <c r="AY1923" s="4"/>
      <c r="AZ1923" s="4"/>
      <c r="BA1923" s="4"/>
      <c r="BB1923" s="1"/>
      <c r="BC1923" s="1"/>
      <c r="BD1923" s="1"/>
      <c r="BE1923" s="1"/>
      <c r="BF1923" s="1"/>
      <c r="BG1923" s="1"/>
      <c r="BH1923" s="1"/>
      <c r="BI1923" s="1"/>
    </row>
    <row r="1924" spans="1:61" x14ac:dyDescent="0.2">
      <c r="A1924" s="78">
        <f t="shared" si="1017"/>
        <v>43815</v>
      </c>
      <c r="B1924" s="2">
        <f t="shared" si="1032"/>
        <v>246239.44137191249</v>
      </c>
      <c r="C1924" s="3">
        <f t="shared" si="1018"/>
        <v>33242324.585208185</v>
      </c>
      <c r="D1924" s="2">
        <f t="shared" si="1040"/>
        <v>237547.97631927687</v>
      </c>
      <c r="E1924" s="2">
        <f t="shared" si="1020"/>
        <v>0</v>
      </c>
      <c r="F1924" s="33">
        <f t="shared" si="1003"/>
        <v>237547.97631927687</v>
      </c>
      <c r="G1924" s="39">
        <f t="shared" si="1021"/>
        <v>5233.07</v>
      </c>
      <c r="H1924" s="38">
        <f>IF(AND(N1924=1,N1923&gt;1),VLOOKUP(A1923,[1]Plan1!$CW$105:$CY$215,3),H1923)</f>
        <v>5259.76</v>
      </c>
      <c r="I1924" s="127">
        <f t="shared" si="1004"/>
        <v>43749</v>
      </c>
      <c r="J1924" s="127">
        <f t="shared" si="1022"/>
        <v>43780</v>
      </c>
      <c r="K1924" s="34">
        <f t="shared" si="1005"/>
        <v>5.1002566371174396E-3</v>
      </c>
      <c r="L1924" s="212">
        <f t="shared" si="1023"/>
        <v>43840</v>
      </c>
      <c r="M1924" s="1">
        <f t="shared" si="1024"/>
        <v>21</v>
      </c>
      <c r="N1924" s="1">
        <f t="shared" si="1042"/>
        <v>4</v>
      </c>
      <c r="O1924" s="2">
        <f t="shared" si="1007"/>
        <v>1.00096947</v>
      </c>
      <c r="P1924" s="35">
        <f t="shared" si="1037"/>
        <v>1.0008002499999999</v>
      </c>
      <c r="Q1924" s="35">
        <f t="shared" si="1025"/>
        <v>1.0008002499999999</v>
      </c>
      <c r="R1924" s="2">
        <f t="shared" si="1034"/>
        <v>1.00177049</v>
      </c>
      <c r="S1924" s="2">
        <f t="shared" si="1026"/>
        <v>1.2981278000000001</v>
      </c>
      <c r="T1924" s="2">
        <f t="shared" si="1038"/>
        <v>237968.55263587</v>
      </c>
      <c r="U1924" s="2">
        <f t="shared" si="1009"/>
        <v>0</v>
      </c>
      <c r="V1924" s="2">
        <f t="shared" si="1010"/>
        <v>420.57631659350653</v>
      </c>
      <c r="W1924" s="2">
        <f t="shared" si="1011"/>
        <v>237968.55263587038</v>
      </c>
      <c r="X1924" s="36">
        <f t="shared" si="1043"/>
        <v>0</v>
      </c>
      <c r="Y1924" s="2">
        <f t="shared" si="1013"/>
        <v>0</v>
      </c>
      <c r="Z1924" s="37">
        <f t="shared" si="1014"/>
        <v>0</v>
      </c>
      <c r="AA1924" s="2">
        <f t="shared" si="1027"/>
        <v>0</v>
      </c>
      <c r="AB1924" s="4">
        <f t="shared" si="1028"/>
        <v>7.1215000000000001E-2</v>
      </c>
      <c r="AC1924" s="148">
        <f t="shared" si="1035"/>
        <v>20</v>
      </c>
      <c r="AD1924" s="36">
        <v>252</v>
      </c>
      <c r="AE1924" s="35">
        <f t="shared" si="1030"/>
        <v>1.005474735</v>
      </c>
      <c r="AF1924" s="2">
        <f t="shared" si="1041"/>
        <v>1302.8147640100001</v>
      </c>
      <c r="AG1924" s="2">
        <f t="shared" si="1016"/>
        <v>1302.8147640100001</v>
      </c>
      <c r="AH1924" s="3">
        <f t="shared" si="1029"/>
        <v>0</v>
      </c>
      <c r="AI1924" s="3"/>
      <c r="AJ1924" s="3">
        <f t="shared" si="1039"/>
        <v>4750.9595263855372</v>
      </c>
      <c r="AK1924" s="2">
        <f t="shared" si="1036"/>
        <v>2217.1144456465845</v>
      </c>
      <c r="AL1924" s="8"/>
      <c r="AM1924" s="8"/>
      <c r="AN1924" s="8"/>
      <c r="AO1924" s="8"/>
      <c r="AP1924" s="2">
        <v>246239.44137190562</v>
      </c>
      <c r="AQ1924" s="8"/>
      <c r="AR1924" s="5"/>
      <c r="AS1924" s="1"/>
      <c r="AT1924" s="8"/>
      <c r="AU1924" s="1"/>
      <c r="AV1924" s="1"/>
      <c r="AW1924" s="3"/>
      <c r="AX1924" s="3"/>
      <c r="AY1924" s="4"/>
      <c r="AZ1924" s="4"/>
      <c r="BA1924" s="4"/>
      <c r="BB1924" s="1"/>
      <c r="BC1924" s="1"/>
      <c r="BD1924" s="1"/>
      <c r="BE1924" s="1"/>
      <c r="BF1924" s="1"/>
      <c r="BG1924" s="1"/>
      <c r="BH1924" s="1"/>
      <c r="BI1924" s="1"/>
    </row>
    <row r="1925" spans="1:61" x14ac:dyDescent="0.2">
      <c r="A1925" s="78">
        <f t="shared" si="1017"/>
        <v>43816</v>
      </c>
      <c r="B1925" s="2">
        <f t="shared" si="1032"/>
        <v>246441.93837798803</v>
      </c>
      <c r="C1925" s="3">
        <f t="shared" si="1018"/>
        <v>33269661.681028385</v>
      </c>
      <c r="D1925" s="2">
        <f t="shared" si="1040"/>
        <v>237547.97631927687</v>
      </c>
      <c r="E1925" s="2">
        <f t="shared" si="1020"/>
        <v>0</v>
      </c>
      <c r="F1925" s="33">
        <f t="shared" si="1003"/>
        <v>237547.97631927687</v>
      </c>
      <c r="G1925" s="39">
        <f t="shared" si="1021"/>
        <v>5233.07</v>
      </c>
      <c r="H1925" s="38">
        <f>IF(AND(N1925=1,N1924&gt;1),VLOOKUP(A1924,[1]Plan1!$CW$105:$CY$215,3),H1924)</f>
        <v>5259.76</v>
      </c>
      <c r="I1925" s="127">
        <f t="shared" si="1004"/>
        <v>43749</v>
      </c>
      <c r="J1925" s="127">
        <f t="shared" si="1022"/>
        <v>43780</v>
      </c>
      <c r="K1925" s="34">
        <f t="shared" si="1005"/>
        <v>5.1002566371174396E-3</v>
      </c>
      <c r="L1925" s="212">
        <f t="shared" si="1023"/>
        <v>43840</v>
      </c>
      <c r="M1925" s="1">
        <f t="shared" si="1024"/>
        <v>21</v>
      </c>
      <c r="N1925" s="1">
        <f t="shared" si="1042"/>
        <v>5</v>
      </c>
      <c r="O1925" s="2">
        <f t="shared" si="1007"/>
        <v>1.0012119900000001</v>
      </c>
      <c r="P1925" s="35">
        <f t="shared" si="1037"/>
        <v>1.0008002499999999</v>
      </c>
      <c r="Q1925" s="35">
        <f t="shared" si="1025"/>
        <v>1.0008002499999999</v>
      </c>
      <c r="R1925" s="2">
        <f t="shared" si="1034"/>
        <v>1.0020131999999999</v>
      </c>
      <c r="S1925" s="2">
        <f t="shared" si="1026"/>
        <v>1.2981278000000001</v>
      </c>
      <c r="T1925" s="2">
        <f t="shared" si="1038"/>
        <v>238026.20790519999</v>
      </c>
      <c r="U1925" s="2">
        <f t="shared" si="1009"/>
        <v>0</v>
      </c>
      <c r="V1925" s="2">
        <f t="shared" si="1010"/>
        <v>478.23158592595331</v>
      </c>
      <c r="W1925" s="2">
        <f t="shared" si="1011"/>
        <v>238026.20790520281</v>
      </c>
      <c r="X1925" s="36">
        <f t="shared" si="1043"/>
        <v>0</v>
      </c>
      <c r="Y1925" s="2">
        <f t="shared" si="1013"/>
        <v>0</v>
      </c>
      <c r="Z1925" s="37">
        <f t="shared" si="1014"/>
        <v>0</v>
      </c>
      <c r="AA1925" s="2">
        <f t="shared" si="1027"/>
        <v>0</v>
      </c>
      <c r="AB1925" s="4">
        <f t="shared" si="1028"/>
        <v>7.1215000000000001E-2</v>
      </c>
      <c r="AC1925" s="148">
        <f t="shared" si="1035"/>
        <v>21</v>
      </c>
      <c r="AD1925" s="36">
        <v>252</v>
      </c>
      <c r="AE1925" s="35">
        <f t="shared" si="1030"/>
        <v>1.005749257</v>
      </c>
      <c r="AF1925" s="2">
        <f t="shared" si="1041"/>
        <v>1368.4738419800001</v>
      </c>
      <c r="AG1925" s="2">
        <f t="shared" si="1016"/>
        <v>1368.4738419800001</v>
      </c>
      <c r="AH1925" s="3">
        <f t="shared" si="1029"/>
        <v>0</v>
      </c>
      <c r="AI1925" s="3"/>
      <c r="AJ1925" s="3">
        <f t="shared" si="1039"/>
        <v>4750.9595263855372</v>
      </c>
      <c r="AK1925" s="2">
        <f t="shared" si="1036"/>
        <v>2296.2971044196761</v>
      </c>
      <c r="AL1925" s="8"/>
      <c r="AM1925" s="8"/>
      <c r="AN1925" s="8"/>
      <c r="AO1925" s="8"/>
      <c r="AP1925" s="2">
        <v>246441.93837798116</v>
      </c>
      <c r="AQ1925" s="8"/>
      <c r="AR1925" s="5"/>
      <c r="AS1925" s="1"/>
      <c r="AT1925" s="8"/>
      <c r="AU1925" s="1"/>
      <c r="AV1925" s="1"/>
      <c r="AW1925" s="3"/>
      <c r="AX1925" s="3"/>
      <c r="AY1925" s="4"/>
      <c r="AZ1925" s="4"/>
      <c r="BA1925" s="4"/>
      <c r="BB1925" s="1"/>
      <c r="BC1925" s="1"/>
      <c r="BD1925" s="1"/>
      <c r="BE1925" s="1"/>
      <c r="BF1925" s="1"/>
      <c r="BG1925" s="1"/>
      <c r="BH1925" s="1"/>
      <c r="BI1925" s="1"/>
    </row>
    <row r="1926" spans="1:61" x14ac:dyDescent="0.2">
      <c r="A1926" s="78">
        <f t="shared" si="1017"/>
        <v>43817</v>
      </c>
      <c r="B1926" s="2">
        <f t="shared" si="1032"/>
        <v>246644.49923436219</v>
      </c>
      <c r="C1926" s="3">
        <f t="shared" si="1018"/>
        <v>33297007.396638896</v>
      </c>
      <c r="D1926" s="2">
        <f t="shared" si="1040"/>
        <v>237547.97631927687</v>
      </c>
      <c r="E1926" s="2">
        <f t="shared" si="1020"/>
        <v>0</v>
      </c>
      <c r="F1926" s="33">
        <f t="shared" si="1003"/>
        <v>237547.97631927687</v>
      </c>
      <c r="G1926" s="39">
        <f t="shared" si="1021"/>
        <v>5233.07</v>
      </c>
      <c r="H1926" s="38">
        <f>IF(AND(N1926=1,N1925&gt;1),VLOOKUP(A1925,[1]Plan1!$CW$105:$CY$215,3),H1925)</f>
        <v>5259.76</v>
      </c>
      <c r="I1926" s="127">
        <f t="shared" si="1004"/>
        <v>43749</v>
      </c>
      <c r="J1926" s="127">
        <f t="shared" si="1022"/>
        <v>43780</v>
      </c>
      <c r="K1926" s="34">
        <f t="shared" si="1005"/>
        <v>5.1002566371174396E-3</v>
      </c>
      <c r="L1926" s="212">
        <f t="shared" si="1023"/>
        <v>43840</v>
      </c>
      <c r="M1926" s="1">
        <f t="shared" si="1024"/>
        <v>21</v>
      </c>
      <c r="N1926" s="1">
        <f t="shared" si="1042"/>
        <v>6</v>
      </c>
      <c r="O1926" s="2">
        <f t="shared" si="1007"/>
        <v>1.00145456</v>
      </c>
      <c r="P1926" s="35">
        <f t="shared" si="1037"/>
        <v>1.0008002499999999</v>
      </c>
      <c r="Q1926" s="35">
        <f t="shared" si="1025"/>
        <v>1.0008002499999999</v>
      </c>
      <c r="R1926" s="2">
        <f t="shared" si="1034"/>
        <v>1.00225597</v>
      </c>
      <c r="S1926" s="2">
        <f t="shared" si="1026"/>
        <v>1.2981278000000001</v>
      </c>
      <c r="T1926" s="2">
        <f t="shared" si="1038"/>
        <v>238083.87742741001</v>
      </c>
      <c r="U1926" s="2">
        <f t="shared" si="1009"/>
        <v>0</v>
      </c>
      <c r="V1926" s="2">
        <f t="shared" si="1010"/>
        <v>535.90110813699812</v>
      </c>
      <c r="W1926" s="2">
        <f t="shared" si="1011"/>
        <v>238083.87742741389</v>
      </c>
      <c r="X1926" s="36">
        <f t="shared" si="1043"/>
        <v>0</v>
      </c>
      <c r="Y1926" s="2">
        <f t="shared" si="1013"/>
        <v>0</v>
      </c>
      <c r="Z1926" s="37">
        <f t="shared" si="1014"/>
        <v>0</v>
      </c>
      <c r="AA1926" s="2">
        <f t="shared" si="1027"/>
        <v>0</v>
      </c>
      <c r="AB1926" s="4">
        <f t="shared" si="1028"/>
        <v>7.1215000000000001E-2</v>
      </c>
      <c r="AC1926" s="148">
        <f t="shared" si="1035"/>
        <v>22</v>
      </c>
      <c r="AD1926" s="36">
        <v>252</v>
      </c>
      <c r="AE1926" s="35">
        <f t="shared" si="1030"/>
        <v>1.0060238539999999</v>
      </c>
      <c r="AF1926" s="2">
        <f t="shared" si="1041"/>
        <v>1434.1825173699999</v>
      </c>
      <c r="AG1926" s="2">
        <f t="shared" si="1016"/>
        <v>1434.1825173699999</v>
      </c>
      <c r="AH1926" s="3">
        <f t="shared" si="1029"/>
        <v>0</v>
      </c>
      <c r="AI1926" s="3"/>
      <c r="AJ1926" s="3">
        <f t="shared" si="1039"/>
        <v>4750.9595263855372</v>
      </c>
      <c r="AK1926" s="2">
        <f t="shared" si="1036"/>
        <v>2375.4797631927686</v>
      </c>
      <c r="AL1926" s="8"/>
      <c r="AM1926" s="8"/>
      <c r="AN1926" s="8"/>
      <c r="AO1926" s="8"/>
      <c r="AP1926" s="2">
        <v>246644.49923435529</v>
      </c>
      <c r="AQ1926" s="8"/>
      <c r="AR1926" s="5"/>
      <c r="AS1926" s="1"/>
      <c r="AT1926" s="8"/>
      <c r="AU1926" s="1"/>
      <c r="AV1926" s="1"/>
      <c r="AW1926" s="3"/>
      <c r="AX1926" s="3"/>
      <c r="AY1926" s="4"/>
      <c r="AZ1926" s="4"/>
      <c r="BA1926" s="4"/>
      <c r="BB1926" s="1"/>
      <c r="BC1926" s="1"/>
      <c r="BD1926" s="1"/>
      <c r="BE1926" s="1"/>
      <c r="BF1926" s="1"/>
      <c r="BG1926" s="1"/>
      <c r="BH1926" s="1"/>
      <c r="BI1926" s="1"/>
    </row>
    <row r="1927" spans="1:61" x14ac:dyDescent="0.2">
      <c r="A1927" s="78">
        <f t="shared" si="1017"/>
        <v>43818</v>
      </c>
      <c r="B1927" s="2">
        <f t="shared" si="1032"/>
        <v>246847.12396576483</v>
      </c>
      <c r="C1927" s="3">
        <f t="shared" si="1018"/>
        <v>33324361.73537825</v>
      </c>
      <c r="D1927" s="2">
        <f t="shared" si="1040"/>
        <v>237547.97631927687</v>
      </c>
      <c r="E1927" s="2">
        <f t="shared" si="1020"/>
        <v>0</v>
      </c>
      <c r="F1927" s="33">
        <f t="shared" si="1003"/>
        <v>237547.97631927687</v>
      </c>
      <c r="G1927" s="39">
        <f t="shared" si="1021"/>
        <v>5233.07</v>
      </c>
      <c r="H1927" s="38">
        <f>IF(AND(N1927=1,N1926&gt;1),VLOOKUP(A1926,[1]Plan1!$CW$105:$CY$215,3),H1926)</f>
        <v>5259.76</v>
      </c>
      <c r="I1927" s="127">
        <f t="shared" si="1004"/>
        <v>43749</v>
      </c>
      <c r="J1927" s="127">
        <f t="shared" si="1022"/>
        <v>43780</v>
      </c>
      <c r="K1927" s="34">
        <f t="shared" si="1005"/>
        <v>5.1002566371174396E-3</v>
      </c>
      <c r="L1927" s="212">
        <f t="shared" si="1023"/>
        <v>43840</v>
      </c>
      <c r="M1927" s="1">
        <f t="shared" si="1024"/>
        <v>21</v>
      </c>
      <c r="N1927" s="1">
        <f t="shared" si="1042"/>
        <v>7</v>
      </c>
      <c r="O1927" s="2">
        <f t="shared" si="1007"/>
        <v>1.0016972</v>
      </c>
      <c r="P1927" s="35">
        <f t="shared" si="1037"/>
        <v>1.0008002499999999</v>
      </c>
      <c r="Q1927" s="35">
        <f t="shared" si="1025"/>
        <v>1.0008002499999999</v>
      </c>
      <c r="R1927" s="2">
        <f t="shared" si="1034"/>
        <v>1.0024987999999999</v>
      </c>
      <c r="S1927" s="2">
        <f t="shared" si="1026"/>
        <v>1.2981278000000001</v>
      </c>
      <c r="T1927" s="2">
        <f t="shared" si="1038"/>
        <v>238141.56120249999</v>
      </c>
      <c r="U1927" s="2">
        <f t="shared" si="1009"/>
        <v>0</v>
      </c>
      <c r="V1927" s="2">
        <f t="shared" si="1010"/>
        <v>593.5848832265882</v>
      </c>
      <c r="W1927" s="2">
        <f t="shared" si="1011"/>
        <v>238141.56120250345</v>
      </c>
      <c r="X1927" s="36">
        <f t="shared" si="1043"/>
        <v>0</v>
      </c>
      <c r="Y1927" s="2">
        <f t="shared" si="1013"/>
        <v>0</v>
      </c>
      <c r="Z1927" s="37">
        <f t="shared" si="1014"/>
        <v>0</v>
      </c>
      <c r="AA1927" s="2">
        <f t="shared" si="1027"/>
        <v>0</v>
      </c>
      <c r="AB1927" s="4">
        <f t="shared" si="1028"/>
        <v>7.1215000000000001E-2</v>
      </c>
      <c r="AC1927" s="148">
        <f t="shared" si="1035"/>
        <v>23</v>
      </c>
      <c r="AD1927" s="36">
        <v>252</v>
      </c>
      <c r="AE1927" s="35">
        <f t="shared" si="1030"/>
        <v>1.0062985259999999</v>
      </c>
      <c r="AF1927" s="2">
        <f t="shared" si="1041"/>
        <v>1499.94081491</v>
      </c>
      <c r="AG1927" s="2">
        <f t="shared" si="1016"/>
        <v>1499.94081491</v>
      </c>
      <c r="AH1927" s="3">
        <f t="shared" si="1029"/>
        <v>0</v>
      </c>
      <c r="AI1927" s="3"/>
      <c r="AJ1927" s="3">
        <f t="shared" si="1039"/>
        <v>4750.9595263855372</v>
      </c>
      <c r="AK1927" s="2">
        <f t="shared" si="1036"/>
        <v>2454.6624219658611</v>
      </c>
      <c r="AL1927" s="8"/>
      <c r="AM1927" s="8"/>
      <c r="AN1927" s="8"/>
      <c r="AO1927" s="8"/>
      <c r="AP1927" s="2">
        <v>246847.12396575796</v>
      </c>
      <c r="AQ1927" s="8"/>
      <c r="AR1927" s="5"/>
      <c r="AS1927" s="1"/>
      <c r="AT1927" s="8"/>
      <c r="AU1927" s="1"/>
      <c r="AV1927" s="1"/>
      <c r="AW1927" s="3"/>
      <c r="AX1927" s="3"/>
      <c r="AY1927" s="4"/>
      <c r="AZ1927" s="4"/>
      <c r="BA1927" s="4"/>
      <c r="BB1927" s="1"/>
      <c r="BC1927" s="1"/>
      <c r="BD1927" s="1"/>
      <c r="BE1927" s="1"/>
      <c r="BF1927" s="1"/>
      <c r="BG1927" s="1"/>
      <c r="BH1927" s="1"/>
      <c r="BI1927" s="1"/>
    </row>
    <row r="1928" spans="1:61" x14ac:dyDescent="0.2">
      <c r="A1928" s="78">
        <f t="shared" si="1017"/>
        <v>43819</v>
      </c>
      <c r="B1928" s="2">
        <f t="shared" si="1032"/>
        <v>247049.81259690612</v>
      </c>
      <c r="C1928" s="3">
        <f t="shared" si="1018"/>
        <v>33351724.700582325</v>
      </c>
      <c r="D1928" s="2">
        <f t="shared" si="1040"/>
        <v>237547.97631927687</v>
      </c>
      <c r="E1928" s="2">
        <f t="shared" si="1020"/>
        <v>0</v>
      </c>
      <c r="F1928" s="33">
        <f t="shared" si="1003"/>
        <v>237547.97631927687</v>
      </c>
      <c r="G1928" s="39">
        <f t="shared" si="1021"/>
        <v>5233.07</v>
      </c>
      <c r="H1928" s="38">
        <f>IF(AND(N1928=1,N1927&gt;1),VLOOKUP(A1927,[1]Plan1!$CW$105:$CY$215,3),H1927)</f>
        <v>5259.76</v>
      </c>
      <c r="I1928" s="127">
        <f t="shared" si="1004"/>
        <v>43749</v>
      </c>
      <c r="J1928" s="127">
        <f t="shared" si="1022"/>
        <v>43780</v>
      </c>
      <c r="K1928" s="34">
        <f t="shared" si="1005"/>
        <v>5.1002566371174396E-3</v>
      </c>
      <c r="L1928" s="212">
        <f t="shared" si="1023"/>
        <v>43840</v>
      </c>
      <c r="M1928" s="1">
        <f t="shared" si="1024"/>
        <v>21</v>
      </c>
      <c r="N1928" s="1">
        <f t="shared" si="1042"/>
        <v>8</v>
      </c>
      <c r="O1928" s="2">
        <f t="shared" si="1007"/>
        <v>1.0019398900000001</v>
      </c>
      <c r="P1928" s="35">
        <f t="shared" si="1037"/>
        <v>1.0008002499999999</v>
      </c>
      <c r="Q1928" s="35">
        <f t="shared" si="1025"/>
        <v>1.0008002499999999</v>
      </c>
      <c r="R1928" s="2">
        <f t="shared" si="1034"/>
        <v>1.0027416899999999</v>
      </c>
      <c r="S1928" s="2">
        <f t="shared" si="1026"/>
        <v>1.2981278000000001</v>
      </c>
      <c r="T1928" s="2">
        <f t="shared" si="1038"/>
        <v>238199.25923046999</v>
      </c>
      <c r="U1928" s="2">
        <f t="shared" si="1009"/>
        <v>0</v>
      </c>
      <c r="V1928" s="2">
        <f t="shared" si="1010"/>
        <v>651.28291119477626</v>
      </c>
      <c r="W1928" s="2">
        <f t="shared" si="1011"/>
        <v>238199.25923047165</v>
      </c>
      <c r="X1928" s="36">
        <f t="shared" si="1043"/>
        <v>0</v>
      </c>
      <c r="Y1928" s="2">
        <f t="shared" si="1013"/>
        <v>0</v>
      </c>
      <c r="Z1928" s="37">
        <f t="shared" si="1014"/>
        <v>0</v>
      </c>
      <c r="AA1928" s="2">
        <f t="shared" si="1027"/>
        <v>0</v>
      </c>
      <c r="AB1928" s="4">
        <f t="shared" si="1028"/>
        <v>7.1215000000000001E-2</v>
      </c>
      <c r="AC1928" s="148">
        <f t="shared" si="1035"/>
        <v>24</v>
      </c>
      <c r="AD1928" s="36">
        <v>252</v>
      </c>
      <c r="AE1928" s="35">
        <f t="shared" si="1030"/>
        <v>1.0065732730000001</v>
      </c>
      <c r="AF1928" s="2">
        <f t="shared" si="1041"/>
        <v>1565.74875931</v>
      </c>
      <c r="AG1928" s="2">
        <f t="shared" si="1016"/>
        <v>1565.74875931</v>
      </c>
      <c r="AH1928" s="3">
        <f t="shared" si="1029"/>
        <v>0</v>
      </c>
      <c r="AI1928" s="3"/>
      <c r="AJ1928" s="3">
        <f t="shared" si="1039"/>
        <v>4750.9595263855372</v>
      </c>
      <c r="AK1928" s="2">
        <f t="shared" si="1036"/>
        <v>2533.8450807389531</v>
      </c>
      <c r="AL1928" s="8"/>
      <c r="AM1928" s="8"/>
      <c r="AN1928" s="8"/>
      <c r="AO1928" s="8"/>
      <c r="AP1928" s="2">
        <v>247049.81259689922</v>
      </c>
      <c r="AQ1928" s="8"/>
      <c r="AR1928" s="5"/>
      <c r="AS1928" s="1"/>
      <c r="AT1928" s="8"/>
      <c r="AU1928" s="1"/>
      <c r="AV1928" s="1"/>
      <c r="AW1928" s="3"/>
      <c r="AX1928" s="3"/>
      <c r="AY1928" s="4"/>
      <c r="AZ1928" s="4"/>
      <c r="BA1928" s="4"/>
      <c r="BB1928" s="1"/>
      <c r="BC1928" s="1"/>
      <c r="BD1928" s="1"/>
      <c r="BE1928" s="1"/>
      <c r="BF1928" s="1"/>
      <c r="BG1928" s="1"/>
      <c r="BH1928" s="1"/>
      <c r="BI1928" s="1"/>
    </row>
    <row r="1929" spans="1:61" x14ac:dyDescent="0.2">
      <c r="A1929" s="78">
        <f t="shared" si="1017"/>
        <v>43820</v>
      </c>
      <c r="B1929" s="2">
        <f t="shared" si="1032"/>
        <v>247187.08450401624</v>
      </c>
      <c r="C1929" s="3">
        <f t="shared" si="1018"/>
        <v>33370256.408042192</v>
      </c>
      <c r="D1929" s="2">
        <f t="shared" si="1040"/>
        <v>237547.97631927687</v>
      </c>
      <c r="E1929" s="2">
        <f t="shared" si="1020"/>
        <v>0</v>
      </c>
      <c r="F1929" s="33">
        <f t="shared" si="1003"/>
        <v>237547.97631927687</v>
      </c>
      <c r="G1929" s="39">
        <f t="shared" si="1021"/>
        <v>5233.07</v>
      </c>
      <c r="H1929" s="38">
        <f>IF(AND(N1929=1,N1928&gt;1),VLOOKUP(A1928,[1]Plan1!$CW$105:$CY$215,3),H1928)</f>
        <v>5259.76</v>
      </c>
      <c r="I1929" s="127">
        <f t="shared" si="1004"/>
        <v>43749</v>
      </c>
      <c r="J1929" s="127">
        <f t="shared" si="1022"/>
        <v>43780</v>
      </c>
      <c r="K1929" s="34">
        <f t="shared" si="1005"/>
        <v>5.1002566371174396E-3</v>
      </c>
      <c r="L1929" s="212">
        <f t="shared" si="1023"/>
        <v>43840</v>
      </c>
      <c r="M1929" s="1">
        <f t="shared" si="1024"/>
        <v>21</v>
      </c>
      <c r="N1929" s="1">
        <f t="shared" si="1042"/>
        <v>9</v>
      </c>
      <c r="O1929" s="2">
        <f t="shared" si="1007"/>
        <v>1.00218264</v>
      </c>
      <c r="P1929" s="35">
        <f t="shared" si="1037"/>
        <v>1.0008002499999999</v>
      </c>
      <c r="Q1929" s="35">
        <f t="shared" si="1025"/>
        <v>1.0008002499999999</v>
      </c>
      <c r="R1929" s="2">
        <f t="shared" si="1034"/>
        <v>1.00298463</v>
      </c>
      <c r="S1929" s="2">
        <f t="shared" si="1026"/>
        <v>1.2981278000000001</v>
      </c>
      <c r="T1929" s="2">
        <f t="shared" si="1038"/>
        <v>238256.96913583</v>
      </c>
      <c r="U1929" s="2">
        <f t="shared" si="1009"/>
        <v>0</v>
      </c>
      <c r="V1929" s="2">
        <f t="shared" si="1010"/>
        <v>708.9928165618137</v>
      </c>
      <c r="W1929" s="2">
        <f t="shared" si="1011"/>
        <v>238256.96913583868</v>
      </c>
      <c r="X1929" s="36">
        <f t="shared" si="1043"/>
        <v>0</v>
      </c>
      <c r="Y1929" s="2">
        <f t="shared" si="1013"/>
        <v>0</v>
      </c>
      <c r="Z1929" s="37">
        <f t="shared" si="1014"/>
        <v>0</v>
      </c>
      <c r="AA1929" s="2">
        <f t="shared" si="1027"/>
        <v>0</v>
      </c>
      <c r="AB1929" s="4">
        <f t="shared" si="1028"/>
        <v>7.1215000000000001E-2</v>
      </c>
      <c r="AC1929" s="148">
        <f t="shared" ref="AC1929:AC1949" si="1044">NETWORKDAYS(A$1896,A1929,$AT$194:$AT$348)-1</f>
        <v>24</v>
      </c>
      <c r="AD1929" s="36">
        <v>252</v>
      </c>
      <c r="AE1929" s="35">
        <f t="shared" si="1030"/>
        <v>1.0065732730000001</v>
      </c>
      <c r="AF1929" s="2">
        <f t="shared" si="1041"/>
        <v>1566.1281022799999</v>
      </c>
      <c r="AG1929" s="2">
        <f t="shared" si="1016"/>
        <v>1566.1281022799999</v>
      </c>
      <c r="AH1929" s="3">
        <f t="shared" si="1029"/>
        <v>0</v>
      </c>
      <c r="AI1929" s="3"/>
      <c r="AJ1929" s="3">
        <f t="shared" si="1039"/>
        <v>4750.9595263855372</v>
      </c>
      <c r="AK1929" s="2">
        <f t="shared" ref="AK1929:AK1949" si="1045">((0.01*(A1929-A$1896)/30)*AI$1896)</f>
        <v>2613.0277395120461</v>
      </c>
      <c r="AL1929" s="8"/>
      <c r="AM1929" s="8"/>
      <c r="AN1929" s="8"/>
      <c r="AO1929" s="8"/>
      <c r="AP1929" s="2">
        <v>247187.08450400937</v>
      </c>
      <c r="AQ1929" s="8"/>
      <c r="AR1929" s="5"/>
      <c r="AS1929" s="1"/>
      <c r="AT1929" s="8"/>
      <c r="AU1929" s="1"/>
      <c r="AV1929" s="1"/>
      <c r="AW1929" s="3"/>
      <c r="AX1929" s="3"/>
      <c r="AY1929" s="4"/>
      <c r="AZ1929" s="4"/>
      <c r="BA1929" s="4"/>
      <c r="BB1929" s="1"/>
      <c r="BC1929" s="1"/>
      <c r="BD1929" s="1"/>
      <c r="BE1929" s="1"/>
      <c r="BF1929" s="1"/>
      <c r="BG1929" s="1"/>
      <c r="BH1929" s="1"/>
      <c r="BI1929" s="1"/>
    </row>
    <row r="1930" spans="1:61" x14ac:dyDescent="0.2">
      <c r="A1930" s="78">
        <f t="shared" si="1017"/>
        <v>43821</v>
      </c>
      <c r="B1930" s="2">
        <f t="shared" si="1032"/>
        <v>247266.26716278933</v>
      </c>
      <c r="C1930" s="3">
        <f t="shared" si="1018"/>
        <v>33380946.066976558</v>
      </c>
      <c r="D1930" s="2">
        <f t="shared" si="1040"/>
        <v>237547.97631927687</v>
      </c>
      <c r="E1930" s="2">
        <f t="shared" si="1020"/>
        <v>0</v>
      </c>
      <c r="F1930" s="33">
        <f t="shared" ref="F1930:F1993" si="1046">(D1930-E1930)</f>
        <v>237547.97631927687</v>
      </c>
      <c r="G1930" s="39">
        <f t="shared" si="1021"/>
        <v>5233.07</v>
      </c>
      <c r="H1930" s="38">
        <f>IF(AND(N1930=1,N1929&gt;1),VLOOKUP(A1929,[1]Plan1!$CW$105:$CY$215,3),H1929)</f>
        <v>5259.76</v>
      </c>
      <c r="I1930" s="127">
        <f t="shared" ref="I1930:I1993" si="1047">EDATE(J1930,-1)</f>
        <v>43749</v>
      </c>
      <c r="J1930" s="127">
        <f t="shared" si="1022"/>
        <v>43780</v>
      </c>
      <c r="K1930" s="34">
        <f t="shared" ref="K1930:K1993" si="1048">(H1930/G1930)-1</f>
        <v>5.1002566371174396E-3</v>
      </c>
      <c r="L1930" s="212">
        <f t="shared" si="1023"/>
        <v>43840</v>
      </c>
      <c r="M1930" s="1">
        <f t="shared" si="1024"/>
        <v>21</v>
      </c>
      <c r="N1930" s="1">
        <f t="shared" si="1042"/>
        <v>9</v>
      </c>
      <c r="O1930" s="2">
        <f t="shared" ref="O1930:O1993" si="1049">TRUNC((H1930/G1930)^TRUNC((N1930/M1930),9),8)</f>
        <v>1.00218264</v>
      </c>
      <c r="P1930" s="35">
        <f t="shared" si="1037"/>
        <v>1.0008002499999999</v>
      </c>
      <c r="Q1930" s="35">
        <f t="shared" si="1025"/>
        <v>1.0008002499999999</v>
      </c>
      <c r="R1930" s="2">
        <f t="shared" si="1034"/>
        <v>1.00298463</v>
      </c>
      <c r="S1930" s="2">
        <f t="shared" si="1026"/>
        <v>1.2981278000000001</v>
      </c>
      <c r="T1930" s="2">
        <f t="shared" si="1038"/>
        <v>238256.96913583</v>
      </c>
      <c r="U1930" s="2">
        <f t="shared" ref="U1930:U1993" si="1050">(E1930*(S1930-1))</f>
        <v>0</v>
      </c>
      <c r="V1930" s="2">
        <f t="shared" ref="V1930:V1993" si="1051">(F1930*(R1930-1))</f>
        <v>708.9928165618137</v>
      </c>
      <c r="W1930" s="2">
        <f t="shared" ref="W1930:W1993" si="1052">(D1930+U1930+V1930)</f>
        <v>238256.96913583868</v>
      </c>
      <c r="X1930" s="36">
        <f t="shared" si="1043"/>
        <v>0</v>
      </c>
      <c r="Y1930" s="2">
        <f t="shared" ref="Y1930:Y1993" si="1053">IF(X1930&gt;0,VLOOKUP(A1930,AT$12:AX$190,5),0)</f>
        <v>0</v>
      </c>
      <c r="Z1930" s="37">
        <f t="shared" ref="Z1930:Z1993" si="1054">IF(X1930&gt;0,VLOOKUP($A1930,$AT$10:$AY$190,6),0)</f>
        <v>0</v>
      </c>
      <c r="AA1930" s="2">
        <f t="shared" si="1027"/>
        <v>0</v>
      </c>
      <c r="AB1930" s="4">
        <f t="shared" si="1028"/>
        <v>7.1215000000000001E-2</v>
      </c>
      <c r="AC1930" s="148">
        <f t="shared" si="1044"/>
        <v>24</v>
      </c>
      <c r="AD1930" s="36">
        <v>252</v>
      </c>
      <c r="AE1930" s="35">
        <f t="shared" si="1030"/>
        <v>1.0065732730000001</v>
      </c>
      <c r="AF1930" s="2">
        <f t="shared" si="1041"/>
        <v>1566.1281022799999</v>
      </c>
      <c r="AG1930" s="2">
        <f t="shared" ref="AG1930:AG1993" si="1055">TRUNC((W1930*(AE1930-1)),8)</f>
        <v>1566.1281022799999</v>
      </c>
      <c r="AH1930" s="3">
        <f t="shared" si="1029"/>
        <v>0</v>
      </c>
      <c r="AI1930" s="3"/>
      <c r="AJ1930" s="3">
        <f t="shared" si="1039"/>
        <v>4750.9595263855372</v>
      </c>
      <c r="AK1930" s="2">
        <f t="shared" si="1045"/>
        <v>2692.2103982851381</v>
      </c>
      <c r="AL1930" s="8"/>
      <c r="AM1930" s="8"/>
      <c r="AN1930" s="8"/>
      <c r="AO1930" s="8"/>
      <c r="AP1930" s="2">
        <v>247266.26716278246</v>
      </c>
      <c r="AQ1930" s="8"/>
      <c r="AR1930" s="5"/>
      <c r="AS1930" s="1"/>
      <c r="AT1930" s="8"/>
      <c r="AU1930" s="1"/>
      <c r="AV1930" s="1"/>
      <c r="AW1930" s="3"/>
      <c r="AX1930" s="3"/>
      <c r="AY1930" s="4"/>
      <c r="AZ1930" s="4"/>
      <c r="BA1930" s="4"/>
      <c r="BB1930" s="1"/>
      <c r="BC1930" s="1"/>
      <c r="BD1930" s="1"/>
      <c r="BE1930" s="1"/>
      <c r="BF1930" s="1"/>
      <c r="BG1930" s="1"/>
      <c r="BH1930" s="1"/>
      <c r="BI1930" s="1"/>
    </row>
    <row r="1931" spans="1:61" x14ac:dyDescent="0.2">
      <c r="A1931" s="78">
        <f t="shared" ref="A1931:A1994" si="1056">(A1930+1)</f>
        <v>43822</v>
      </c>
      <c r="B1931" s="2">
        <f t="shared" si="1032"/>
        <v>247410.92807833242</v>
      </c>
      <c r="C1931" s="3">
        <f t="shared" ref="C1931:C1994" si="1057">B1931*135</f>
        <v>33400475.290574878</v>
      </c>
      <c r="D1931" s="2">
        <f t="shared" si="1040"/>
        <v>237547.97631927687</v>
      </c>
      <c r="E1931" s="2">
        <f t="shared" ref="E1931:E1994" si="1058">IF(ISERROR(VLOOKUP(A1931,AZ$12:BB$174,2,FALSE)=TRUE),E1930,VLOOKUP(A1931,AZ$12:BB$174,2,FALSE))</f>
        <v>0</v>
      </c>
      <c r="F1931" s="33">
        <f t="shared" si="1046"/>
        <v>237547.97631927687</v>
      </c>
      <c r="G1931" s="39">
        <f t="shared" ref="G1931:G1994" si="1059">IF(H1931=H1930,G1930,H1930)</f>
        <v>5233.07</v>
      </c>
      <c r="H1931" s="38">
        <f>IF(AND(N1931=1,N1930&gt;1),VLOOKUP(A1930,[1]Plan1!$CW$105:$CY$215,3),H1930)</f>
        <v>5259.76</v>
      </c>
      <c r="I1931" s="127">
        <f t="shared" si="1047"/>
        <v>43749</v>
      </c>
      <c r="J1931" s="127">
        <f t="shared" ref="J1931:J1994" si="1060">IF(X1930&gt;0,EDATE(A1931,-1),+J1930)</f>
        <v>43780</v>
      </c>
      <c r="K1931" s="34">
        <f t="shared" si="1048"/>
        <v>5.1002566371174396E-3</v>
      </c>
      <c r="L1931" s="212">
        <f t="shared" ref="L1931:L1994" si="1061">VLOOKUP(A1930,AZ$193:BA$372,2)</f>
        <v>43840</v>
      </c>
      <c r="M1931" s="1">
        <f t="shared" ref="M1931:M1994" si="1062">IF(L1931=L1930,M1930,NETWORKDAYS(L1930,L1931,$AT$194:$AT$348)-1)</f>
        <v>21</v>
      </c>
      <c r="N1931" s="1">
        <f t="shared" si="1042"/>
        <v>9</v>
      </c>
      <c r="O1931" s="2">
        <f t="shared" si="1049"/>
        <v>1.00218264</v>
      </c>
      <c r="P1931" s="35">
        <f t="shared" si="1037"/>
        <v>1.0008002499999999</v>
      </c>
      <c r="Q1931" s="35">
        <f t="shared" ref="Q1931:Q1994" si="1063">IF(L1931&gt;L1930,Q1930*P1931,Q1930)</f>
        <v>1.0008002499999999</v>
      </c>
      <c r="R1931" s="2">
        <f t="shared" si="1034"/>
        <v>1.00298463</v>
      </c>
      <c r="S1931" s="2">
        <f t="shared" ref="S1931:S1994" si="1064">IF(AND(X1931&gt;0,MONTH(A1931)=S$9),R1931,S1930)</f>
        <v>1.2981278000000001</v>
      </c>
      <c r="T1931" s="2">
        <f t="shared" si="1038"/>
        <v>238256.96913583</v>
      </c>
      <c r="U1931" s="2">
        <f t="shared" si="1050"/>
        <v>0</v>
      </c>
      <c r="V1931" s="2">
        <f t="shared" si="1051"/>
        <v>708.9928165618137</v>
      </c>
      <c r="W1931" s="2">
        <f t="shared" si="1052"/>
        <v>238256.96913583868</v>
      </c>
      <c r="X1931" s="36">
        <f t="shared" si="1043"/>
        <v>0</v>
      </c>
      <c r="Y1931" s="2">
        <f t="shared" si="1053"/>
        <v>0</v>
      </c>
      <c r="Z1931" s="37">
        <f t="shared" si="1054"/>
        <v>0</v>
      </c>
      <c r="AA1931" s="2">
        <f t="shared" ref="AA1931:AA1994" si="1065">IF(Z1931&gt;0,TRUNC(Z1931*T1931,8),0)</f>
        <v>0</v>
      </c>
      <c r="AB1931" s="4">
        <f t="shared" ref="AB1931:AB1994" si="1066">(AB1930)</f>
        <v>7.1215000000000001E-2</v>
      </c>
      <c r="AC1931" s="148">
        <f t="shared" si="1044"/>
        <v>25</v>
      </c>
      <c r="AD1931" s="36">
        <v>252</v>
      </c>
      <c r="AE1931" s="35">
        <f t="shared" si="1030"/>
        <v>1.0068480950000001</v>
      </c>
      <c r="AF1931" s="2">
        <f t="shared" si="1041"/>
        <v>1631.60635905</v>
      </c>
      <c r="AG1931" s="2">
        <f t="shared" si="1055"/>
        <v>1631.60635905</v>
      </c>
      <c r="AH1931" s="3">
        <f t="shared" ref="AH1931:AH1994" si="1067">IF(AA1931&gt;0,AA1931+AF1931,0)</f>
        <v>0</v>
      </c>
      <c r="AI1931" s="3"/>
      <c r="AJ1931" s="3">
        <f t="shared" si="1039"/>
        <v>4750.9595263855372</v>
      </c>
      <c r="AK1931" s="2">
        <f t="shared" si="1045"/>
        <v>2771.3930570582302</v>
      </c>
      <c r="AL1931" s="8"/>
      <c r="AM1931" s="8"/>
      <c r="AN1931" s="8"/>
      <c r="AO1931" s="8"/>
      <c r="AP1931" s="2">
        <v>247410.92807832555</v>
      </c>
      <c r="AQ1931" s="8"/>
      <c r="AR1931" s="5"/>
      <c r="AS1931" s="1"/>
      <c r="AT1931" s="8"/>
      <c r="AU1931" s="1"/>
      <c r="AV1931" s="1"/>
      <c r="AW1931" s="3"/>
      <c r="AX1931" s="3"/>
      <c r="AY1931" s="4"/>
      <c r="AZ1931" s="4"/>
      <c r="BA1931" s="4"/>
      <c r="BB1931" s="1"/>
      <c r="BC1931" s="1"/>
      <c r="BD1931" s="1"/>
      <c r="BE1931" s="1"/>
      <c r="BF1931" s="1"/>
      <c r="BG1931" s="1"/>
      <c r="BH1931" s="1"/>
      <c r="BI1931" s="1"/>
    </row>
    <row r="1932" spans="1:61" x14ac:dyDescent="0.2">
      <c r="A1932" s="78">
        <f t="shared" si="1056"/>
        <v>43823</v>
      </c>
      <c r="B1932" s="2">
        <f t="shared" si="1032"/>
        <v>247613.74482083088</v>
      </c>
      <c r="C1932" s="3">
        <f t="shared" si="1057"/>
        <v>33427855.55081217</v>
      </c>
      <c r="D1932" s="2">
        <f t="shared" si="1040"/>
        <v>237547.97631927687</v>
      </c>
      <c r="E1932" s="2">
        <f t="shared" si="1058"/>
        <v>0</v>
      </c>
      <c r="F1932" s="33">
        <f t="shared" si="1046"/>
        <v>237547.97631927687</v>
      </c>
      <c r="G1932" s="39">
        <f t="shared" si="1059"/>
        <v>5233.07</v>
      </c>
      <c r="H1932" s="38">
        <f>IF(AND(N1932=1,N1931&gt;1),VLOOKUP(A1931,[1]Plan1!$CW$105:$CY$215,3),H1931)</f>
        <v>5259.76</v>
      </c>
      <c r="I1932" s="127">
        <f t="shared" si="1047"/>
        <v>43749</v>
      </c>
      <c r="J1932" s="127">
        <f t="shared" si="1060"/>
        <v>43780</v>
      </c>
      <c r="K1932" s="34">
        <f t="shared" si="1048"/>
        <v>5.1002566371174396E-3</v>
      </c>
      <c r="L1932" s="212">
        <f t="shared" si="1061"/>
        <v>43840</v>
      </c>
      <c r="M1932" s="1">
        <f t="shared" si="1062"/>
        <v>21</v>
      </c>
      <c r="N1932" s="1">
        <f t="shared" si="1042"/>
        <v>10</v>
      </c>
      <c r="O1932" s="2">
        <f t="shared" si="1049"/>
        <v>1.0024254500000001</v>
      </c>
      <c r="P1932" s="35">
        <f t="shared" si="1037"/>
        <v>1.0008002499999999</v>
      </c>
      <c r="Q1932" s="35">
        <f t="shared" si="1063"/>
        <v>1.0008002499999999</v>
      </c>
      <c r="R1932" s="2">
        <f t="shared" si="1034"/>
        <v>1.00322764</v>
      </c>
      <c r="S1932" s="2">
        <f t="shared" si="1064"/>
        <v>1.2981278000000001</v>
      </c>
      <c r="T1932" s="2">
        <f t="shared" si="1038"/>
        <v>238314.69566955999</v>
      </c>
      <c r="U1932" s="2">
        <f t="shared" si="1050"/>
        <v>0</v>
      </c>
      <c r="V1932" s="2">
        <f t="shared" si="1051"/>
        <v>766.71935028714518</v>
      </c>
      <c r="W1932" s="2">
        <f t="shared" si="1052"/>
        <v>238314.69566956401</v>
      </c>
      <c r="X1932" s="36">
        <f t="shared" si="1043"/>
        <v>0</v>
      </c>
      <c r="Y1932" s="2">
        <f t="shared" si="1053"/>
        <v>0</v>
      </c>
      <c r="Z1932" s="37">
        <f t="shared" si="1054"/>
        <v>0</v>
      </c>
      <c r="AA1932" s="2">
        <f t="shared" si="1065"/>
        <v>0</v>
      </c>
      <c r="AB1932" s="4">
        <f t="shared" si="1066"/>
        <v>7.1215000000000001E-2</v>
      </c>
      <c r="AC1932" s="148">
        <f t="shared" si="1044"/>
        <v>26</v>
      </c>
      <c r="AD1932" s="36">
        <v>252</v>
      </c>
      <c r="AE1932" s="35">
        <f t="shared" si="1030"/>
        <v>1.0071229930000001</v>
      </c>
      <c r="AF1932" s="2">
        <f t="shared" si="1041"/>
        <v>1697.5139090499999</v>
      </c>
      <c r="AG1932" s="2">
        <f t="shared" si="1055"/>
        <v>1697.5139090499999</v>
      </c>
      <c r="AH1932" s="3">
        <f t="shared" si="1067"/>
        <v>0</v>
      </c>
      <c r="AI1932" s="3"/>
      <c r="AJ1932" s="3">
        <f t="shared" si="1039"/>
        <v>4750.9595263855372</v>
      </c>
      <c r="AK1932" s="2">
        <f t="shared" si="1045"/>
        <v>2850.5757158313227</v>
      </c>
      <c r="AL1932" s="8"/>
      <c r="AM1932" s="8"/>
      <c r="AN1932" s="8"/>
      <c r="AO1932" s="8"/>
      <c r="AP1932" s="2">
        <v>247613.74482082398</v>
      </c>
      <c r="AQ1932" s="8"/>
      <c r="AR1932" s="5"/>
      <c r="AS1932" s="1"/>
      <c r="AT1932" s="8"/>
      <c r="AU1932" s="1"/>
      <c r="AV1932" s="1"/>
      <c r="AW1932" s="3"/>
      <c r="AX1932" s="3"/>
      <c r="AY1932" s="4"/>
      <c r="AZ1932" s="4"/>
      <c r="BA1932" s="4"/>
      <c r="BB1932" s="1"/>
      <c r="BC1932" s="1"/>
      <c r="BD1932" s="1"/>
      <c r="BE1932" s="1"/>
      <c r="BF1932" s="1"/>
      <c r="BG1932" s="1"/>
      <c r="BH1932" s="1"/>
      <c r="BI1932" s="1"/>
    </row>
    <row r="1933" spans="1:61" x14ac:dyDescent="0.2">
      <c r="A1933" s="78">
        <f t="shared" si="1056"/>
        <v>43824</v>
      </c>
      <c r="B1933" s="2">
        <f t="shared" si="1032"/>
        <v>247751.07716101815</v>
      </c>
      <c r="C1933" s="3">
        <f t="shared" si="1057"/>
        <v>33446395.416737452</v>
      </c>
      <c r="D1933" s="2">
        <f t="shared" si="1040"/>
        <v>237547.97631927687</v>
      </c>
      <c r="E1933" s="2">
        <f t="shared" si="1058"/>
        <v>0</v>
      </c>
      <c r="F1933" s="33">
        <f t="shared" si="1046"/>
        <v>237547.97631927687</v>
      </c>
      <c r="G1933" s="39">
        <f t="shared" si="1059"/>
        <v>5233.07</v>
      </c>
      <c r="H1933" s="38">
        <f>IF(AND(N1933=1,N1932&gt;1),VLOOKUP(A1932,[1]Plan1!$CW$105:$CY$215,3),H1932)</f>
        <v>5259.76</v>
      </c>
      <c r="I1933" s="127">
        <f t="shared" si="1047"/>
        <v>43749</v>
      </c>
      <c r="J1933" s="127">
        <f t="shared" si="1060"/>
        <v>43780</v>
      </c>
      <c r="K1933" s="34">
        <f t="shared" si="1048"/>
        <v>5.1002566371174396E-3</v>
      </c>
      <c r="L1933" s="212">
        <f t="shared" si="1061"/>
        <v>43840</v>
      </c>
      <c r="M1933" s="1">
        <f t="shared" si="1062"/>
        <v>21</v>
      </c>
      <c r="N1933" s="1">
        <f t="shared" si="1042"/>
        <v>11</v>
      </c>
      <c r="O1933" s="2">
        <f t="shared" si="1049"/>
        <v>1.0026683199999999</v>
      </c>
      <c r="P1933" s="35">
        <f t="shared" si="1037"/>
        <v>1.0008002499999999</v>
      </c>
      <c r="Q1933" s="35">
        <f t="shared" si="1063"/>
        <v>1.0008002499999999</v>
      </c>
      <c r="R1933" s="2">
        <f t="shared" si="1034"/>
        <v>1.0034707</v>
      </c>
      <c r="S1933" s="2">
        <f t="shared" si="1064"/>
        <v>1.2981278000000001</v>
      </c>
      <c r="T1933" s="2">
        <f t="shared" si="1038"/>
        <v>238372.43408067999</v>
      </c>
      <c r="U1933" s="2">
        <f t="shared" si="1050"/>
        <v>0</v>
      </c>
      <c r="V1933" s="2">
        <f t="shared" si="1051"/>
        <v>824.45776141132581</v>
      </c>
      <c r="W1933" s="2">
        <f t="shared" si="1052"/>
        <v>238372.4340806882</v>
      </c>
      <c r="X1933" s="36">
        <f t="shared" si="1043"/>
        <v>0</v>
      </c>
      <c r="Y1933" s="2">
        <f t="shared" si="1053"/>
        <v>0</v>
      </c>
      <c r="Z1933" s="37">
        <f t="shared" si="1054"/>
        <v>0</v>
      </c>
      <c r="AA1933" s="2">
        <f t="shared" si="1065"/>
        <v>0</v>
      </c>
      <c r="AB1933" s="4">
        <f t="shared" si="1066"/>
        <v>7.1215000000000001E-2</v>
      </c>
      <c r="AC1933" s="148">
        <f t="shared" si="1044"/>
        <v>26</v>
      </c>
      <c r="AD1933" s="36">
        <v>252</v>
      </c>
      <c r="AE1933" s="35">
        <f t="shared" si="1030"/>
        <v>1.0071229930000001</v>
      </c>
      <c r="AF1933" s="2">
        <f t="shared" si="1041"/>
        <v>1697.9251793400001</v>
      </c>
      <c r="AG1933" s="2">
        <f t="shared" si="1055"/>
        <v>1697.9251793400001</v>
      </c>
      <c r="AH1933" s="3">
        <f t="shared" si="1067"/>
        <v>0</v>
      </c>
      <c r="AI1933" s="3"/>
      <c r="AJ1933" s="3">
        <f t="shared" si="1039"/>
        <v>4750.9595263855372</v>
      </c>
      <c r="AK1933" s="2">
        <f t="shared" si="1045"/>
        <v>2929.7583746044147</v>
      </c>
      <c r="AL1933" s="8"/>
      <c r="AM1933" s="8"/>
      <c r="AN1933" s="8"/>
      <c r="AO1933" s="8"/>
      <c r="AP1933" s="2">
        <v>247751.07716101126</v>
      </c>
      <c r="AQ1933" s="8"/>
      <c r="AR1933" s="5"/>
      <c r="AS1933" s="1"/>
      <c r="AT1933" s="8"/>
      <c r="AU1933" s="1"/>
      <c r="AV1933" s="1"/>
      <c r="AW1933" s="3"/>
      <c r="AX1933" s="3"/>
      <c r="AY1933" s="4"/>
      <c r="AZ1933" s="4"/>
      <c r="BA1933" s="4"/>
      <c r="BB1933" s="1"/>
      <c r="BC1933" s="1"/>
      <c r="BD1933" s="1"/>
      <c r="BE1933" s="1"/>
      <c r="BF1933" s="1"/>
      <c r="BG1933" s="1"/>
      <c r="BH1933" s="1"/>
      <c r="BI1933" s="1"/>
    </row>
    <row r="1934" spans="1:61" x14ac:dyDescent="0.2">
      <c r="A1934" s="78">
        <f t="shared" si="1056"/>
        <v>43825</v>
      </c>
      <c r="B1934" s="2">
        <f t="shared" si="1032"/>
        <v>247895.80556474125</v>
      </c>
      <c r="C1934" s="3">
        <f t="shared" si="1057"/>
        <v>33465933.751240071</v>
      </c>
      <c r="D1934" s="2">
        <f t="shared" si="1040"/>
        <v>237547.97631927687</v>
      </c>
      <c r="E1934" s="2">
        <f t="shared" si="1058"/>
        <v>0</v>
      </c>
      <c r="F1934" s="33">
        <f t="shared" si="1046"/>
        <v>237547.97631927687</v>
      </c>
      <c r="G1934" s="39">
        <f t="shared" si="1059"/>
        <v>5233.07</v>
      </c>
      <c r="H1934" s="38">
        <f>IF(AND(N1934=1,N1933&gt;1),VLOOKUP(A1933,[1]Plan1!$CW$105:$CY$215,3),H1933)</f>
        <v>5259.76</v>
      </c>
      <c r="I1934" s="127">
        <f t="shared" si="1047"/>
        <v>43749</v>
      </c>
      <c r="J1934" s="127">
        <f t="shared" si="1060"/>
        <v>43780</v>
      </c>
      <c r="K1934" s="34">
        <f t="shared" si="1048"/>
        <v>5.1002566371174396E-3</v>
      </c>
      <c r="L1934" s="212">
        <f t="shared" si="1061"/>
        <v>43840</v>
      </c>
      <c r="M1934" s="1">
        <f t="shared" si="1062"/>
        <v>21</v>
      </c>
      <c r="N1934" s="1">
        <f t="shared" si="1042"/>
        <v>11</v>
      </c>
      <c r="O1934" s="2">
        <f t="shared" si="1049"/>
        <v>1.0026683199999999</v>
      </c>
      <c r="P1934" s="35">
        <f t="shared" si="1037"/>
        <v>1.0008002499999999</v>
      </c>
      <c r="Q1934" s="35">
        <f t="shared" si="1063"/>
        <v>1.0008002499999999</v>
      </c>
      <c r="R1934" s="2">
        <f t="shared" si="1034"/>
        <v>1.0034707</v>
      </c>
      <c r="S1934" s="2">
        <f t="shared" si="1064"/>
        <v>1.2981278000000001</v>
      </c>
      <c r="T1934" s="2">
        <f t="shared" si="1038"/>
        <v>238372.43408067999</v>
      </c>
      <c r="U1934" s="2">
        <f t="shared" si="1050"/>
        <v>0</v>
      </c>
      <c r="V1934" s="2">
        <f t="shared" si="1051"/>
        <v>824.45776141132581</v>
      </c>
      <c r="W1934" s="2">
        <f t="shared" si="1052"/>
        <v>238372.4340806882</v>
      </c>
      <c r="X1934" s="36">
        <f t="shared" si="1043"/>
        <v>0</v>
      </c>
      <c r="Y1934" s="2">
        <f t="shared" si="1053"/>
        <v>0</v>
      </c>
      <c r="Z1934" s="37">
        <f t="shared" si="1054"/>
        <v>0</v>
      </c>
      <c r="AA1934" s="2">
        <f t="shared" si="1065"/>
        <v>0</v>
      </c>
      <c r="AB1934" s="4">
        <f t="shared" si="1066"/>
        <v>7.1215000000000001E-2</v>
      </c>
      <c r="AC1934" s="148">
        <f t="shared" si="1044"/>
        <v>27</v>
      </c>
      <c r="AD1934" s="36">
        <v>252</v>
      </c>
      <c r="AE1934" s="35">
        <f t="shared" si="1030"/>
        <v>1.007397965</v>
      </c>
      <c r="AF1934" s="2">
        <f t="shared" si="1041"/>
        <v>1763.4709242900001</v>
      </c>
      <c r="AG1934" s="2">
        <f t="shared" si="1055"/>
        <v>1763.4709242900001</v>
      </c>
      <c r="AH1934" s="3">
        <f t="shared" si="1067"/>
        <v>0</v>
      </c>
      <c r="AI1934" s="3"/>
      <c r="AJ1934" s="3">
        <f t="shared" si="1039"/>
        <v>4750.9595263855372</v>
      </c>
      <c r="AK1934" s="2">
        <f t="shared" si="1045"/>
        <v>3008.9410333775072</v>
      </c>
      <c r="AL1934" s="8"/>
      <c r="AM1934" s="8"/>
      <c r="AN1934" s="8"/>
      <c r="AO1934" s="8"/>
      <c r="AP1934" s="2">
        <v>247895.80556473436</v>
      </c>
      <c r="AQ1934" s="8"/>
      <c r="AR1934" s="5"/>
      <c r="AS1934" s="1"/>
      <c r="AT1934" s="8"/>
      <c r="AU1934" s="1"/>
      <c r="AV1934" s="1"/>
      <c r="AW1934" s="3"/>
      <c r="AX1934" s="3"/>
      <c r="AY1934" s="4"/>
      <c r="AZ1934" s="4"/>
      <c r="BA1934" s="4"/>
      <c r="BB1934" s="1"/>
      <c r="BC1934" s="1"/>
      <c r="BD1934" s="1"/>
      <c r="BE1934" s="1"/>
      <c r="BF1934" s="1"/>
      <c r="BG1934" s="1"/>
      <c r="BH1934" s="1"/>
      <c r="BI1934" s="1"/>
    </row>
    <row r="1935" spans="1:61" x14ac:dyDescent="0.2">
      <c r="A1935" s="78">
        <f t="shared" si="1056"/>
        <v>43826</v>
      </c>
      <c r="B1935" s="2">
        <f t="shared" si="1032"/>
        <v>248098.74764727708</v>
      </c>
      <c r="C1935" s="3">
        <f t="shared" si="1057"/>
        <v>33493330.932382405</v>
      </c>
      <c r="D1935" s="2">
        <f t="shared" si="1040"/>
        <v>237547.97631927687</v>
      </c>
      <c r="E1935" s="2">
        <f t="shared" si="1058"/>
        <v>0</v>
      </c>
      <c r="F1935" s="33">
        <f t="shared" si="1046"/>
        <v>237547.97631927687</v>
      </c>
      <c r="G1935" s="39">
        <f t="shared" si="1059"/>
        <v>5233.07</v>
      </c>
      <c r="H1935" s="38">
        <f>IF(AND(N1935=1,N1934&gt;1),VLOOKUP(A1934,[1]Plan1!$CW$105:$CY$215,3),H1934)</f>
        <v>5259.76</v>
      </c>
      <c r="I1935" s="127">
        <f t="shared" si="1047"/>
        <v>43749</v>
      </c>
      <c r="J1935" s="127">
        <f t="shared" si="1060"/>
        <v>43780</v>
      </c>
      <c r="K1935" s="34">
        <f t="shared" si="1048"/>
        <v>5.1002566371174396E-3</v>
      </c>
      <c r="L1935" s="212">
        <f t="shared" si="1061"/>
        <v>43840</v>
      </c>
      <c r="M1935" s="1">
        <f t="shared" si="1062"/>
        <v>21</v>
      </c>
      <c r="N1935" s="1">
        <f t="shared" si="1042"/>
        <v>12</v>
      </c>
      <c r="O1935" s="2">
        <f t="shared" si="1049"/>
        <v>1.0029112499999999</v>
      </c>
      <c r="P1935" s="35">
        <f t="shared" si="1037"/>
        <v>1.0008002499999999</v>
      </c>
      <c r="Q1935" s="35">
        <f t="shared" si="1063"/>
        <v>1.0008002499999999</v>
      </c>
      <c r="R1935" s="2">
        <f t="shared" si="1034"/>
        <v>1.00371382</v>
      </c>
      <c r="S1935" s="2">
        <f t="shared" si="1064"/>
        <v>1.2981278000000001</v>
      </c>
      <c r="T1935" s="2">
        <f t="shared" si="1038"/>
        <v>238430.18674469</v>
      </c>
      <c r="U1935" s="2">
        <f t="shared" si="1050"/>
        <v>0</v>
      </c>
      <c r="V1935" s="2">
        <f t="shared" si="1051"/>
        <v>882.21042541405177</v>
      </c>
      <c r="W1935" s="2">
        <f t="shared" si="1052"/>
        <v>238430.18674469093</v>
      </c>
      <c r="X1935" s="36">
        <f t="shared" si="1043"/>
        <v>0</v>
      </c>
      <c r="Y1935" s="2">
        <f t="shared" si="1053"/>
        <v>0</v>
      </c>
      <c r="Z1935" s="37">
        <f t="shared" si="1054"/>
        <v>0</v>
      </c>
      <c r="AA1935" s="2">
        <f t="shared" si="1065"/>
        <v>0</v>
      </c>
      <c r="AB1935" s="4">
        <f t="shared" si="1066"/>
        <v>7.1215000000000001E-2</v>
      </c>
      <c r="AC1935" s="148">
        <f t="shared" si="1044"/>
        <v>28</v>
      </c>
      <c r="AD1935" s="36">
        <v>252</v>
      </c>
      <c r="AE1935" s="35">
        <f t="shared" si="1030"/>
        <v>1.0076730119999999</v>
      </c>
      <c r="AF1935" s="2">
        <f t="shared" si="1041"/>
        <v>1829.4776840500001</v>
      </c>
      <c r="AG1935" s="2">
        <f t="shared" si="1055"/>
        <v>1829.4776840500001</v>
      </c>
      <c r="AH1935" s="3">
        <f t="shared" si="1067"/>
        <v>0</v>
      </c>
      <c r="AI1935" s="3"/>
      <c r="AJ1935" s="3">
        <f t="shared" si="1039"/>
        <v>4750.9595263855372</v>
      </c>
      <c r="AK1935" s="2">
        <f t="shared" si="1045"/>
        <v>3088.1236921505997</v>
      </c>
      <c r="AL1935" s="8"/>
      <c r="AM1935" s="8"/>
      <c r="AN1935" s="8"/>
      <c r="AO1935" s="8"/>
      <c r="AP1935" s="2">
        <v>248098.74764727018</v>
      </c>
      <c r="AQ1935" s="8"/>
      <c r="AR1935" s="5"/>
      <c r="AS1935" s="1"/>
      <c r="AT1935" s="8"/>
      <c r="AU1935" s="1"/>
      <c r="AV1935" s="1"/>
      <c r="AW1935" s="3"/>
      <c r="AX1935" s="3"/>
      <c r="AY1935" s="4"/>
      <c r="AZ1935" s="4"/>
      <c r="BA1935" s="4"/>
      <c r="BB1935" s="1"/>
      <c r="BC1935" s="1"/>
      <c r="BD1935" s="1"/>
      <c r="BE1935" s="1"/>
      <c r="BF1935" s="1"/>
      <c r="BG1935" s="1"/>
      <c r="BH1935" s="1"/>
      <c r="BI1935" s="1"/>
    </row>
    <row r="1936" spans="1:61" x14ac:dyDescent="0.2">
      <c r="A1936" s="78">
        <f t="shared" si="1056"/>
        <v>43827</v>
      </c>
      <c r="B1936" s="2">
        <f t="shared" si="1032"/>
        <v>248236.14286288124</v>
      </c>
      <c r="C1936" s="3">
        <f t="shared" si="1057"/>
        <v>33511879.286488969</v>
      </c>
      <c r="D1936" s="2">
        <f t="shared" si="1040"/>
        <v>237547.97631927687</v>
      </c>
      <c r="E1936" s="2">
        <f t="shared" si="1058"/>
        <v>0</v>
      </c>
      <c r="F1936" s="33">
        <f t="shared" si="1046"/>
        <v>237547.97631927687</v>
      </c>
      <c r="G1936" s="39">
        <f t="shared" si="1059"/>
        <v>5233.07</v>
      </c>
      <c r="H1936" s="38">
        <f>IF(AND(N1936=1,N1935&gt;1),VLOOKUP(A1935,[1]Plan1!$CW$105:$CY$215,3),H1935)</f>
        <v>5259.76</v>
      </c>
      <c r="I1936" s="127">
        <f t="shared" si="1047"/>
        <v>43749</v>
      </c>
      <c r="J1936" s="127">
        <f t="shared" si="1060"/>
        <v>43780</v>
      </c>
      <c r="K1936" s="34">
        <f t="shared" si="1048"/>
        <v>5.1002566371174396E-3</v>
      </c>
      <c r="L1936" s="212">
        <f t="shared" si="1061"/>
        <v>43840</v>
      </c>
      <c r="M1936" s="1">
        <f t="shared" si="1062"/>
        <v>21</v>
      </c>
      <c r="N1936" s="1">
        <f t="shared" si="1042"/>
        <v>13</v>
      </c>
      <c r="O1936" s="2">
        <f t="shared" si="1049"/>
        <v>1.00315424</v>
      </c>
      <c r="P1936" s="35">
        <f t="shared" si="1037"/>
        <v>1.0008002499999999</v>
      </c>
      <c r="Q1936" s="35">
        <f t="shared" si="1063"/>
        <v>1.0008002499999999</v>
      </c>
      <c r="R1936" s="2">
        <f t="shared" si="1034"/>
        <v>1.0039570099999999</v>
      </c>
      <c r="S1936" s="2">
        <f t="shared" si="1064"/>
        <v>1.2981278000000001</v>
      </c>
      <c r="T1936" s="2">
        <f t="shared" si="1038"/>
        <v>238487.95603705</v>
      </c>
      <c r="U1936" s="2">
        <f t="shared" si="1050"/>
        <v>0</v>
      </c>
      <c r="V1936" s="2">
        <f t="shared" si="1051"/>
        <v>939.97971777512453</v>
      </c>
      <c r="W1936" s="2">
        <f t="shared" si="1052"/>
        <v>238487.956037052</v>
      </c>
      <c r="X1936" s="36">
        <f t="shared" si="1043"/>
        <v>0</v>
      </c>
      <c r="Y1936" s="2">
        <f t="shared" si="1053"/>
        <v>0</v>
      </c>
      <c r="Z1936" s="37">
        <f t="shared" si="1054"/>
        <v>0</v>
      </c>
      <c r="AA1936" s="2">
        <f t="shared" si="1065"/>
        <v>0</v>
      </c>
      <c r="AB1936" s="4">
        <f t="shared" si="1066"/>
        <v>7.1215000000000001E-2</v>
      </c>
      <c r="AC1936" s="148">
        <f t="shared" si="1044"/>
        <v>28</v>
      </c>
      <c r="AD1936" s="36">
        <v>252</v>
      </c>
      <c r="AE1936" s="35">
        <f t="shared" si="1030"/>
        <v>1.0076730119999999</v>
      </c>
      <c r="AF1936" s="2">
        <f t="shared" si="1041"/>
        <v>1829.9209485199999</v>
      </c>
      <c r="AG1936" s="2">
        <f t="shared" si="1055"/>
        <v>1829.9209485199999</v>
      </c>
      <c r="AH1936" s="3">
        <f t="shared" si="1067"/>
        <v>0</v>
      </c>
      <c r="AI1936" s="3"/>
      <c r="AJ1936" s="3">
        <f t="shared" si="1039"/>
        <v>4750.9595263855372</v>
      </c>
      <c r="AK1936" s="2">
        <f t="shared" si="1045"/>
        <v>3167.3063509236918</v>
      </c>
      <c r="AL1936" s="8"/>
      <c r="AM1936" s="8"/>
      <c r="AN1936" s="8"/>
      <c r="AO1936" s="8"/>
      <c r="AP1936" s="2">
        <v>248236.14286287435</v>
      </c>
      <c r="AQ1936" s="8"/>
      <c r="AR1936" s="5"/>
      <c r="AS1936" s="1"/>
      <c r="AT1936" s="8"/>
      <c r="AU1936" s="1"/>
      <c r="AV1936" s="1"/>
      <c r="AW1936" s="3"/>
      <c r="AX1936" s="3"/>
      <c r="AY1936" s="4"/>
      <c r="AZ1936" s="4"/>
      <c r="BA1936" s="4"/>
      <c r="BB1936" s="1"/>
      <c r="BC1936" s="1"/>
      <c r="BD1936" s="1"/>
      <c r="BE1936" s="1"/>
      <c r="BF1936" s="1"/>
      <c r="BG1936" s="1"/>
      <c r="BH1936" s="1"/>
      <c r="BI1936" s="1"/>
    </row>
    <row r="1937" spans="1:61" x14ac:dyDescent="0.2">
      <c r="A1937" s="78">
        <f t="shared" si="1056"/>
        <v>43828</v>
      </c>
      <c r="B1937" s="2">
        <f t="shared" si="1032"/>
        <v>248315.32552165433</v>
      </c>
      <c r="C1937" s="3">
        <f t="shared" si="1057"/>
        <v>33522568.945423335</v>
      </c>
      <c r="D1937" s="2">
        <f t="shared" si="1040"/>
        <v>237547.97631927687</v>
      </c>
      <c r="E1937" s="2">
        <f t="shared" si="1058"/>
        <v>0</v>
      </c>
      <c r="F1937" s="33">
        <f t="shared" si="1046"/>
        <v>237547.97631927687</v>
      </c>
      <c r="G1937" s="39">
        <f t="shared" si="1059"/>
        <v>5233.07</v>
      </c>
      <c r="H1937" s="38">
        <f>IF(AND(N1937=1,N1936&gt;1),VLOOKUP(A1936,[1]Plan1!$CW$105:$CY$215,3),H1936)</f>
        <v>5259.76</v>
      </c>
      <c r="I1937" s="127">
        <f t="shared" si="1047"/>
        <v>43749</v>
      </c>
      <c r="J1937" s="127">
        <f t="shared" si="1060"/>
        <v>43780</v>
      </c>
      <c r="K1937" s="34">
        <f t="shared" si="1048"/>
        <v>5.1002566371174396E-3</v>
      </c>
      <c r="L1937" s="212">
        <f t="shared" si="1061"/>
        <v>43840</v>
      </c>
      <c r="M1937" s="1">
        <f t="shared" si="1062"/>
        <v>21</v>
      </c>
      <c r="N1937" s="1">
        <f t="shared" si="1042"/>
        <v>13</v>
      </c>
      <c r="O1937" s="2">
        <f t="shared" si="1049"/>
        <v>1.00315424</v>
      </c>
      <c r="P1937" s="35">
        <f t="shared" si="1037"/>
        <v>1.0008002499999999</v>
      </c>
      <c r="Q1937" s="35">
        <f t="shared" si="1063"/>
        <v>1.0008002499999999</v>
      </c>
      <c r="R1937" s="2">
        <f t="shared" si="1034"/>
        <v>1.0039570099999999</v>
      </c>
      <c r="S1937" s="2">
        <f t="shared" si="1064"/>
        <v>1.2981278000000001</v>
      </c>
      <c r="T1937" s="2">
        <f t="shared" si="1038"/>
        <v>238487.95603705</v>
      </c>
      <c r="U1937" s="2">
        <f t="shared" si="1050"/>
        <v>0</v>
      </c>
      <c r="V1937" s="2">
        <f t="shared" si="1051"/>
        <v>939.97971777512453</v>
      </c>
      <c r="W1937" s="2">
        <f t="shared" si="1052"/>
        <v>238487.956037052</v>
      </c>
      <c r="X1937" s="36">
        <f t="shared" si="1043"/>
        <v>0</v>
      </c>
      <c r="Y1937" s="2">
        <f t="shared" si="1053"/>
        <v>0</v>
      </c>
      <c r="Z1937" s="37">
        <f t="shared" si="1054"/>
        <v>0</v>
      </c>
      <c r="AA1937" s="2">
        <f t="shared" si="1065"/>
        <v>0</v>
      </c>
      <c r="AB1937" s="4">
        <f t="shared" si="1066"/>
        <v>7.1215000000000001E-2</v>
      </c>
      <c r="AC1937" s="148">
        <f t="shared" si="1044"/>
        <v>28</v>
      </c>
      <c r="AD1937" s="36">
        <v>252</v>
      </c>
      <c r="AE1937" s="35">
        <f t="shared" si="1030"/>
        <v>1.0076730119999999</v>
      </c>
      <c r="AF1937" s="2">
        <f t="shared" si="1041"/>
        <v>1829.9209485199999</v>
      </c>
      <c r="AG1937" s="2">
        <f t="shared" si="1055"/>
        <v>1829.9209485199999</v>
      </c>
      <c r="AH1937" s="3">
        <f t="shared" si="1067"/>
        <v>0</v>
      </c>
      <c r="AI1937" s="3"/>
      <c r="AJ1937" s="3">
        <f t="shared" si="1039"/>
        <v>4750.9595263855372</v>
      </c>
      <c r="AK1937" s="2">
        <f t="shared" si="1045"/>
        <v>3246.4890096967843</v>
      </c>
      <c r="AL1937" s="8"/>
      <c r="AM1937" s="8"/>
      <c r="AN1937" s="8"/>
      <c r="AO1937" s="8"/>
      <c r="AP1937" s="2">
        <v>248315.32552164744</v>
      </c>
      <c r="AQ1937" s="8"/>
      <c r="AR1937" s="5"/>
      <c r="AS1937" s="1"/>
      <c r="AT1937" s="8"/>
      <c r="AU1937" s="1"/>
      <c r="AV1937" s="1"/>
      <c r="AW1937" s="3"/>
      <c r="AX1937" s="3"/>
      <c r="AY1937" s="4"/>
      <c r="AZ1937" s="4"/>
      <c r="BA1937" s="4"/>
      <c r="BB1937" s="1"/>
      <c r="BC1937" s="1"/>
      <c r="BD1937" s="1"/>
      <c r="BE1937" s="1"/>
      <c r="BF1937" s="1"/>
      <c r="BG1937" s="1"/>
      <c r="BH1937" s="1"/>
      <c r="BI1937" s="1"/>
    </row>
    <row r="1938" spans="1:61" x14ac:dyDescent="0.2">
      <c r="A1938" s="78">
        <f t="shared" si="1056"/>
        <v>43829</v>
      </c>
      <c r="B1938" s="2">
        <f t="shared" si="1032"/>
        <v>248460.1214638674</v>
      </c>
      <c r="C1938" s="3">
        <f t="shared" si="1057"/>
        <v>33542116.397622097</v>
      </c>
      <c r="D1938" s="2">
        <f t="shared" si="1040"/>
        <v>237547.97631927687</v>
      </c>
      <c r="E1938" s="2">
        <f t="shared" si="1058"/>
        <v>0</v>
      </c>
      <c r="F1938" s="33">
        <f t="shared" si="1046"/>
        <v>237547.97631927687</v>
      </c>
      <c r="G1938" s="39">
        <f t="shared" si="1059"/>
        <v>5233.07</v>
      </c>
      <c r="H1938" s="38">
        <f>IF(AND(N1938=1,N1937&gt;1),VLOOKUP(A1937,[1]Plan1!$CW$105:$CY$215,3),H1937)</f>
        <v>5259.76</v>
      </c>
      <c r="I1938" s="127">
        <f t="shared" si="1047"/>
        <v>43749</v>
      </c>
      <c r="J1938" s="127">
        <f t="shared" si="1060"/>
        <v>43780</v>
      </c>
      <c r="K1938" s="34">
        <f t="shared" si="1048"/>
        <v>5.1002566371174396E-3</v>
      </c>
      <c r="L1938" s="212">
        <f t="shared" si="1061"/>
        <v>43840</v>
      </c>
      <c r="M1938" s="1">
        <f t="shared" si="1062"/>
        <v>21</v>
      </c>
      <c r="N1938" s="1">
        <f t="shared" si="1042"/>
        <v>13</v>
      </c>
      <c r="O1938" s="2">
        <f t="shared" si="1049"/>
        <v>1.00315424</v>
      </c>
      <c r="P1938" s="35">
        <f t="shared" si="1037"/>
        <v>1.0008002499999999</v>
      </c>
      <c r="Q1938" s="35">
        <f t="shared" si="1063"/>
        <v>1.0008002499999999</v>
      </c>
      <c r="R1938" s="2">
        <f t="shared" si="1034"/>
        <v>1.0039570099999999</v>
      </c>
      <c r="S1938" s="2">
        <f t="shared" si="1064"/>
        <v>1.2981278000000001</v>
      </c>
      <c r="T1938" s="2">
        <f t="shared" si="1038"/>
        <v>238487.95603705</v>
      </c>
      <c r="U1938" s="2">
        <f t="shared" si="1050"/>
        <v>0</v>
      </c>
      <c r="V1938" s="2">
        <f t="shared" si="1051"/>
        <v>939.97971777512453</v>
      </c>
      <c r="W1938" s="2">
        <f t="shared" si="1052"/>
        <v>238487.956037052</v>
      </c>
      <c r="X1938" s="36">
        <f t="shared" si="1043"/>
        <v>0</v>
      </c>
      <c r="Y1938" s="2">
        <f t="shared" si="1053"/>
        <v>0</v>
      </c>
      <c r="Z1938" s="37">
        <f t="shared" si="1054"/>
        <v>0</v>
      </c>
      <c r="AA1938" s="2">
        <f t="shared" si="1065"/>
        <v>0</v>
      </c>
      <c r="AB1938" s="4">
        <f t="shared" si="1066"/>
        <v>7.1215000000000001E-2</v>
      </c>
      <c r="AC1938" s="148">
        <f t="shared" si="1044"/>
        <v>29</v>
      </c>
      <c r="AD1938" s="36">
        <v>252</v>
      </c>
      <c r="AE1938" s="35">
        <f t="shared" si="1030"/>
        <v>1.0079481340000001</v>
      </c>
      <c r="AF1938" s="2">
        <f t="shared" si="1041"/>
        <v>1895.5342319599999</v>
      </c>
      <c r="AG1938" s="2">
        <f t="shared" si="1055"/>
        <v>1895.5342319599999</v>
      </c>
      <c r="AH1938" s="3">
        <f t="shared" si="1067"/>
        <v>0</v>
      </c>
      <c r="AI1938" s="3"/>
      <c r="AJ1938" s="3">
        <f t="shared" si="1039"/>
        <v>4750.9595263855372</v>
      </c>
      <c r="AK1938" s="2">
        <f t="shared" si="1045"/>
        <v>3325.6716684698763</v>
      </c>
      <c r="AL1938" s="8"/>
      <c r="AM1938" s="8"/>
      <c r="AN1938" s="8"/>
      <c r="AO1938" s="8"/>
      <c r="AP1938" s="2">
        <v>248460.1214638605</v>
      </c>
      <c r="AQ1938" s="8"/>
      <c r="AR1938" s="5"/>
      <c r="AS1938" s="1"/>
      <c r="AT1938" s="8"/>
      <c r="AU1938" s="1"/>
      <c r="AV1938" s="1"/>
      <c r="AW1938" s="3"/>
      <c r="AX1938" s="3"/>
      <c r="AY1938" s="4"/>
      <c r="AZ1938" s="4"/>
      <c r="BA1938" s="4"/>
      <c r="BB1938" s="1"/>
      <c r="BC1938" s="1"/>
      <c r="BD1938" s="1"/>
      <c r="BE1938" s="1"/>
      <c r="BF1938" s="1"/>
      <c r="BG1938" s="1"/>
      <c r="BH1938" s="1"/>
      <c r="BI1938" s="1"/>
    </row>
    <row r="1939" spans="1:61" x14ac:dyDescent="0.2">
      <c r="A1939" s="78">
        <f t="shared" si="1056"/>
        <v>43830</v>
      </c>
      <c r="B1939" s="2">
        <f t="shared" si="1032"/>
        <v>248663.18945966067</v>
      </c>
      <c r="C1939" s="3">
        <f t="shared" si="1057"/>
        <v>33569530.577054188</v>
      </c>
      <c r="D1939" s="2">
        <f t="shared" si="1040"/>
        <v>237547.97631927687</v>
      </c>
      <c r="E1939" s="2">
        <f t="shared" si="1058"/>
        <v>0</v>
      </c>
      <c r="F1939" s="33">
        <f t="shared" si="1046"/>
        <v>237547.97631927687</v>
      </c>
      <c r="G1939" s="39">
        <f t="shared" si="1059"/>
        <v>5233.07</v>
      </c>
      <c r="H1939" s="38">
        <f>IF(AND(N1939=1,N1938&gt;1),VLOOKUP(A1938,[1]Plan1!$CW$105:$CY$215,3),H1938)</f>
        <v>5259.76</v>
      </c>
      <c r="I1939" s="127">
        <f t="shared" si="1047"/>
        <v>43749</v>
      </c>
      <c r="J1939" s="127">
        <f t="shared" si="1060"/>
        <v>43780</v>
      </c>
      <c r="K1939" s="34">
        <f t="shared" si="1048"/>
        <v>5.1002566371174396E-3</v>
      </c>
      <c r="L1939" s="212">
        <f t="shared" si="1061"/>
        <v>43840</v>
      </c>
      <c r="M1939" s="1">
        <f t="shared" si="1062"/>
        <v>21</v>
      </c>
      <c r="N1939" s="1">
        <f t="shared" si="1042"/>
        <v>14</v>
      </c>
      <c r="O1939" s="2">
        <f t="shared" si="1049"/>
        <v>1.0033972799999999</v>
      </c>
      <c r="P1939" s="35">
        <f t="shared" si="1037"/>
        <v>1.0008002499999999</v>
      </c>
      <c r="Q1939" s="35">
        <f t="shared" si="1063"/>
        <v>1.0008002499999999</v>
      </c>
      <c r="R1939" s="2">
        <f t="shared" si="1034"/>
        <v>1.0042002400000001</v>
      </c>
      <c r="S1939" s="2">
        <f t="shared" si="1064"/>
        <v>1.2981278000000001</v>
      </c>
      <c r="T1939" s="2">
        <f t="shared" si="1038"/>
        <v>238545.73483132999</v>
      </c>
      <c r="U1939" s="2">
        <f t="shared" si="1050"/>
        <v>0</v>
      </c>
      <c r="V1939" s="2">
        <f t="shared" si="1051"/>
        <v>997.75851205529784</v>
      </c>
      <c r="W1939" s="2">
        <f t="shared" si="1052"/>
        <v>238545.73483133217</v>
      </c>
      <c r="X1939" s="36">
        <f t="shared" si="1043"/>
        <v>0</v>
      </c>
      <c r="Y1939" s="2">
        <f t="shared" si="1053"/>
        <v>0</v>
      </c>
      <c r="Z1939" s="37">
        <f t="shared" si="1054"/>
        <v>0</v>
      </c>
      <c r="AA1939" s="2">
        <f t="shared" si="1065"/>
        <v>0</v>
      </c>
      <c r="AB1939" s="4">
        <f t="shared" si="1066"/>
        <v>7.1215000000000001E-2</v>
      </c>
      <c r="AC1939" s="148">
        <f t="shared" si="1044"/>
        <v>30</v>
      </c>
      <c r="AD1939" s="36">
        <v>252</v>
      </c>
      <c r="AE1939" s="35">
        <f t="shared" si="1030"/>
        <v>1.008223332</v>
      </c>
      <c r="AF1939" s="2">
        <f t="shared" si="1041"/>
        <v>1961.6407747000001</v>
      </c>
      <c r="AG1939" s="2">
        <f t="shared" si="1055"/>
        <v>1961.6407747000001</v>
      </c>
      <c r="AH1939" s="3">
        <f t="shared" si="1067"/>
        <v>0</v>
      </c>
      <c r="AI1939" s="3"/>
      <c r="AJ1939" s="3">
        <f t="shared" si="1039"/>
        <v>4750.9595263855372</v>
      </c>
      <c r="AK1939" s="2">
        <f t="shared" si="1045"/>
        <v>3404.8543272429683</v>
      </c>
      <c r="AL1939" s="8"/>
      <c r="AM1939" s="8"/>
      <c r="AN1939" s="8"/>
      <c r="AO1939" s="8"/>
      <c r="AP1939" s="2">
        <v>248663.18945965377</v>
      </c>
      <c r="AQ1939" s="8"/>
      <c r="AR1939" s="5"/>
      <c r="AS1939" s="1"/>
      <c r="AT1939" s="8"/>
      <c r="AU1939" s="1"/>
      <c r="AV1939" s="1"/>
      <c r="AW1939" s="3"/>
      <c r="AX1939" s="3"/>
      <c r="AY1939" s="4"/>
      <c r="AZ1939" s="4"/>
      <c r="BA1939" s="4"/>
      <c r="BB1939" s="1"/>
      <c r="BC1939" s="1"/>
      <c r="BD1939" s="1"/>
      <c r="BE1939" s="1"/>
      <c r="BF1939" s="1"/>
      <c r="BG1939" s="1"/>
      <c r="BH1939" s="1"/>
      <c r="BI1939" s="1"/>
    </row>
    <row r="1940" spans="1:61" x14ac:dyDescent="0.2">
      <c r="A1940" s="78">
        <f t="shared" si="1056"/>
        <v>43831</v>
      </c>
      <c r="B1940" s="2">
        <f t="shared" si="1032"/>
        <v>248800.64520703195</v>
      </c>
      <c r="C1940" s="3">
        <f t="shared" si="1057"/>
        <v>33588087.102949314</v>
      </c>
      <c r="D1940" s="2">
        <f t="shared" si="1040"/>
        <v>237547.97631927687</v>
      </c>
      <c r="E1940" s="2">
        <f t="shared" si="1058"/>
        <v>0</v>
      </c>
      <c r="F1940" s="33">
        <f t="shared" si="1046"/>
        <v>237547.97631927687</v>
      </c>
      <c r="G1940" s="39">
        <f t="shared" si="1059"/>
        <v>5233.07</v>
      </c>
      <c r="H1940" s="38">
        <f>IF(AND(N1940=1,N1939&gt;1),VLOOKUP(A1939,[1]Plan1!$CW$105:$CY$215,3),H1939)</f>
        <v>5259.76</v>
      </c>
      <c r="I1940" s="127">
        <f t="shared" si="1047"/>
        <v>43749</v>
      </c>
      <c r="J1940" s="127">
        <f t="shared" si="1060"/>
        <v>43780</v>
      </c>
      <c r="K1940" s="34">
        <f t="shared" si="1048"/>
        <v>5.1002566371174396E-3</v>
      </c>
      <c r="L1940" s="212">
        <f t="shared" si="1061"/>
        <v>43840</v>
      </c>
      <c r="M1940" s="1">
        <f t="shared" si="1062"/>
        <v>21</v>
      </c>
      <c r="N1940" s="1">
        <f t="shared" si="1042"/>
        <v>15</v>
      </c>
      <c r="O1940" s="2">
        <f t="shared" si="1049"/>
        <v>1.0036403899999999</v>
      </c>
      <c r="P1940" s="35">
        <f t="shared" si="1037"/>
        <v>1.0008002499999999</v>
      </c>
      <c r="Q1940" s="35">
        <f t="shared" si="1063"/>
        <v>1.0008002499999999</v>
      </c>
      <c r="R1940" s="2">
        <f t="shared" si="1034"/>
        <v>1.00444355</v>
      </c>
      <c r="S1940" s="2">
        <f t="shared" si="1064"/>
        <v>1.2981278000000001</v>
      </c>
      <c r="T1940" s="2">
        <f t="shared" si="1038"/>
        <v>238603.53262945</v>
      </c>
      <c r="U1940" s="2">
        <f t="shared" si="1050"/>
        <v>0</v>
      </c>
      <c r="V1940" s="2">
        <f t="shared" si="1051"/>
        <v>1055.556310173514</v>
      </c>
      <c r="W1940" s="2">
        <f t="shared" si="1052"/>
        <v>238603.53262945038</v>
      </c>
      <c r="X1940" s="36">
        <f t="shared" si="1043"/>
        <v>0</v>
      </c>
      <c r="Y1940" s="2">
        <f t="shared" si="1053"/>
        <v>0</v>
      </c>
      <c r="Z1940" s="37">
        <f t="shared" si="1054"/>
        <v>0</v>
      </c>
      <c r="AA1940" s="2">
        <f t="shared" si="1065"/>
        <v>0</v>
      </c>
      <c r="AB1940" s="4">
        <f t="shared" si="1066"/>
        <v>7.1215000000000001E-2</v>
      </c>
      <c r="AC1940" s="148">
        <f t="shared" si="1044"/>
        <v>30</v>
      </c>
      <c r="AD1940" s="36">
        <v>252</v>
      </c>
      <c r="AE1940" s="35">
        <f t="shared" si="1030"/>
        <v>1.008223332</v>
      </c>
      <c r="AF1940" s="2">
        <f t="shared" si="1041"/>
        <v>1962.1160651800001</v>
      </c>
      <c r="AG1940" s="2">
        <f t="shared" si="1055"/>
        <v>1962.1160651800001</v>
      </c>
      <c r="AH1940" s="3">
        <f t="shared" si="1067"/>
        <v>0</v>
      </c>
      <c r="AI1940" s="3"/>
      <c r="AJ1940" s="3">
        <f t="shared" si="1039"/>
        <v>4750.9595263855372</v>
      </c>
      <c r="AK1940" s="2">
        <f t="shared" si="1045"/>
        <v>3484.0369860160608</v>
      </c>
      <c r="AL1940" s="8"/>
      <c r="AM1940" s="8"/>
      <c r="AN1940" s="8"/>
      <c r="AO1940" s="8"/>
      <c r="AP1940" s="2">
        <v>248800.64520702505</v>
      </c>
      <c r="AQ1940" s="8"/>
      <c r="AR1940" s="5"/>
      <c r="AS1940" s="1"/>
      <c r="AT1940" s="8"/>
      <c r="AU1940" s="1"/>
      <c r="AV1940" s="1"/>
      <c r="AW1940" s="3"/>
      <c r="AX1940" s="3"/>
      <c r="AY1940" s="4"/>
      <c r="AZ1940" s="4"/>
      <c r="BA1940" s="4"/>
      <c r="BB1940" s="1"/>
      <c r="BC1940" s="1"/>
      <c r="BD1940" s="1"/>
      <c r="BE1940" s="1"/>
      <c r="BF1940" s="1"/>
      <c r="BG1940" s="1"/>
      <c r="BH1940" s="1"/>
      <c r="BI1940" s="1"/>
    </row>
    <row r="1941" spans="1:61" x14ac:dyDescent="0.2">
      <c r="A1941" s="78">
        <f t="shared" si="1056"/>
        <v>43832</v>
      </c>
      <c r="B1941" s="2">
        <f t="shared" si="1032"/>
        <v>248945.50897604506</v>
      </c>
      <c r="C1941" s="3">
        <f t="shared" si="1057"/>
        <v>33607643.711766087</v>
      </c>
      <c r="D1941" s="2">
        <f t="shared" si="1040"/>
        <v>237547.97631927687</v>
      </c>
      <c r="E1941" s="2">
        <f t="shared" si="1058"/>
        <v>0</v>
      </c>
      <c r="F1941" s="33">
        <f t="shared" si="1046"/>
        <v>237547.97631927687</v>
      </c>
      <c r="G1941" s="39">
        <f t="shared" si="1059"/>
        <v>5233.07</v>
      </c>
      <c r="H1941" s="38">
        <f>IF(AND(N1941=1,N1940&gt;1),VLOOKUP(A1940,[1]Plan1!$CW$105:$CY$215,3),H1940)</f>
        <v>5259.76</v>
      </c>
      <c r="I1941" s="127">
        <f t="shared" si="1047"/>
        <v>43749</v>
      </c>
      <c r="J1941" s="127">
        <f t="shared" si="1060"/>
        <v>43780</v>
      </c>
      <c r="K1941" s="34">
        <f t="shared" si="1048"/>
        <v>5.1002566371174396E-3</v>
      </c>
      <c r="L1941" s="212">
        <f t="shared" si="1061"/>
        <v>43840</v>
      </c>
      <c r="M1941" s="1">
        <f t="shared" si="1062"/>
        <v>21</v>
      </c>
      <c r="N1941" s="1">
        <f t="shared" si="1042"/>
        <v>15</v>
      </c>
      <c r="O1941" s="2">
        <f t="shared" si="1049"/>
        <v>1.0036403899999999</v>
      </c>
      <c r="P1941" s="35">
        <f t="shared" si="1037"/>
        <v>1.0008002499999999</v>
      </c>
      <c r="Q1941" s="35">
        <f t="shared" si="1063"/>
        <v>1.0008002499999999</v>
      </c>
      <c r="R1941" s="2">
        <f t="shared" si="1034"/>
        <v>1.00444355</v>
      </c>
      <c r="S1941" s="2">
        <f t="shared" si="1064"/>
        <v>1.2981278000000001</v>
      </c>
      <c r="T1941" s="2">
        <f t="shared" si="1038"/>
        <v>238603.53262945</v>
      </c>
      <c r="U1941" s="2">
        <f t="shared" si="1050"/>
        <v>0</v>
      </c>
      <c r="V1941" s="2">
        <f t="shared" si="1051"/>
        <v>1055.556310173514</v>
      </c>
      <c r="W1941" s="2">
        <f t="shared" si="1052"/>
        <v>238603.53262945038</v>
      </c>
      <c r="X1941" s="36">
        <f t="shared" si="1043"/>
        <v>0</v>
      </c>
      <c r="Y1941" s="2">
        <f t="shared" si="1053"/>
        <v>0</v>
      </c>
      <c r="Z1941" s="37">
        <f t="shared" si="1054"/>
        <v>0</v>
      </c>
      <c r="AA1941" s="2">
        <f t="shared" si="1065"/>
        <v>0</v>
      </c>
      <c r="AB1941" s="4">
        <f t="shared" si="1066"/>
        <v>7.1215000000000001E-2</v>
      </c>
      <c r="AC1941" s="148">
        <f t="shared" si="1044"/>
        <v>31</v>
      </c>
      <c r="AD1941" s="36">
        <v>252</v>
      </c>
      <c r="AE1941" s="35">
        <f t="shared" si="1030"/>
        <v>1.008498605</v>
      </c>
      <c r="AF1941" s="2">
        <f t="shared" si="1041"/>
        <v>2027.79717542</v>
      </c>
      <c r="AG1941" s="2">
        <f t="shared" si="1055"/>
        <v>2027.79717542</v>
      </c>
      <c r="AH1941" s="3">
        <f t="shared" si="1067"/>
        <v>0</v>
      </c>
      <c r="AI1941" s="3"/>
      <c r="AJ1941" s="3">
        <f t="shared" si="1039"/>
        <v>4750.9595263855372</v>
      </c>
      <c r="AK1941" s="2">
        <f t="shared" si="1045"/>
        <v>3563.2196447891533</v>
      </c>
      <c r="AL1941" s="8"/>
      <c r="AM1941" s="8"/>
      <c r="AN1941" s="8"/>
      <c r="AO1941" s="8"/>
      <c r="AP1941" s="2">
        <v>248945.50897603817</v>
      </c>
      <c r="AQ1941" s="8"/>
      <c r="AR1941" s="5"/>
      <c r="AS1941" s="1"/>
      <c r="AT1941" s="8"/>
      <c r="AU1941" s="1"/>
      <c r="AV1941" s="1"/>
      <c r="AW1941" s="3"/>
      <c r="AX1941" s="3"/>
      <c r="AY1941" s="4"/>
      <c r="AZ1941" s="4"/>
      <c r="BA1941" s="4"/>
      <c r="BB1941" s="1"/>
      <c r="BC1941" s="1"/>
      <c r="BD1941" s="1"/>
      <c r="BE1941" s="1"/>
      <c r="BF1941" s="1"/>
      <c r="BG1941" s="1"/>
      <c r="BH1941" s="1"/>
      <c r="BI1941" s="1"/>
    </row>
    <row r="1942" spans="1:61" x14ac:dyDescent="0.2">
      <c r="A1942" s="78">
        <f t="shared" si="1056"/>
        <v>43833</v>
      </c>
      <c r="B1942" s="2">
        <f t="shared" si="1032"/>
        <v>249148.70490022548</v>
      </c>
      <c r="C1942" s="3">
        <f t="shared" si="1057"/>
        <v>33635075.161530443</v>
      </c>
      <c r="D1942" s="2">
        <f t="shared" si="1040"/>
        <v>237547.97631927687</v>
      </c>
      <c r="E1942" s="2">
        <f t="shared" si="1058"/>
        <v>0</v>
      </c>
      <c r="F1942" s="33">
        <f t="shared" si="1046"/>
        <v>237547.97631927687</v>
      </c>
      <c r="G1942" s="39">
        <f t="shared" si="1059"/>
        <v>5233.07</v>
      </c>
      <c r="H1942" s="38">
        <f>IF(AND(N1942=1,N1941&gt;1),VLOOKUP(A1941,[1]Plan1!$CW$105:$CY$215,3),H1941)</f>
        <v>5259.76</v>
      </c>
      <c r="I1942" s="127">
        <f t="shared" si="1047"/>
        <v>43749</v>
      </c>
      <c r="J1942" s="127">
        <f t="shared" si="1060"/>
        <v>43780</v>
      </c>
      <c r="K1942" s="34">
        <f t="shared" si="1048"/>
        <v>5.1002566371174396E-3</v>
      </c>
      <c r="L1942" s="212">
        <f t="shared" si="1061"/>
        <v>43840</v>
      </c>
      <c r="M1942" s="1">
        <f t="shared" si="1062"/>
        <v>21</v>
      </c>
      <c r="N1942" s="1">
        <f t="shared" si="1042"/>
        <v>16</v>
      </c>
      <c r="O1942" s="2">
        <f t="shared" si="1049"/>
        <v>1.0038835500000001</v>
      </c>
      <c r="P1942" s="35">
        <f t="shared" si="1037"/>
        <v>1.0008002499999999</v>
      </c>
      <c r="Q1942" s="35">
        <f t="shared" si="1063"/>
        <v>1.0008002499999999</v>
      </c>
      <c r="R1942" s="2">
        <f t="shared" si="1034"/>
        <v>1.0046869</v>
      </c>
      <c r="S1942" s="2">
        <f t="shared" si="1064"/>
        <v>1.2981278000000001</v>
      </c>
      <c r="T1942" s="2">
        <f t="shared" si="1038"/>
        <v>238661.33992947999</v>
      </c>
      <c r="U1942" s="2">
        <f t="shared" si="1050"/>
        <v>0</v>
      </c>
      <c r="V1942" s="2">
        <f t="shared" si="1051"/>
        <v>1113.3636102108305</v>
      </c>
      <c r="W1942" s="2">
        <f t="shared" si="1052"/>
        <v>238661.3399294877</v>
      </c>
      <c r="X1942" s="36">
        <f t="shared" si="1043"/>
        <v>0</v>
      </c>
      <c r="Y1942" s="2">
        <f t="shared" si="1053"/>
        <v>0</v>
      </c>
      <c r="Z1942" s="37">
        <f t="shared" si="1054"/>
        <v>0</v>
      </c>
      <c r="AA1942" s="2">
        <f t="shared" si="1065"/>
        <v>0</v>
      </c>
      <c r="AB1942" s="4">
        <f t="shared" si="1066"/>
        <v>7.1215000000000001E-2</v>
      </c>
      <c r="AC1942" s="148">
        <f t="shared" si="1044"/>
        <v>32</v>
      </c>
      <c r="AD1942" s="36">
        <v>252</v>
      </c>
      <c r="AE1942" s="35">
        <f t="shared" si="1030"/>
        <v>1.0087739520000001</v>
      </c>
      <c r="AF1942" s="2">
        <f t="shared" si="1041"/>
        <v>2094.0031407900001</v>
      </c>
      <c r="AG1942" s="2">
        <f t="shared" si="1055"/>
        <v>2094.0031407900001</v>
      </c>
      <c r="AH1942" s="3">
        <f t="shared" si="1067"/>
        <v>0</v>
      </c>
      <c r="AI1942" s="3"/>
      <c r="AJ1942" s="3">
        <f t="shared" si="1039"/>
        <v>4750.9595263855372</v>
      </c>
      <c r="AK1942" s="2">
        <f t="shared" si="1045"/>
        <v>3642.4023035622454</v>
      </c>
      <c r="AL1942" s="8"/>
      <c r="AM1942" s="8"/>
      <c r="AN1942" s="8"/>
      <c r="AO1942" s="8"/>
      <c r="AP1942" s="2">
        <v>249148.70490021858</v>
      </c>
      <c r="AQ1942" s="8"/>
      <c r="AR1942" s="5"/>
      <c r="AS1942" s="1"/>
      <c r="AT1942" s="8"/>
      <c r="AU1942" s="1"/>
      <c r="AV1942" s="1"/>
      <c r="AW1942" s="3"/>
      <c r="AX1942" s="3"/>
      <c r="AY1942" s="4"/>
      <c r="AZ1942" s="4"/>
      <c r="BA1942" s="4"/>
      <c r="BB1942" s="1"/>
      <c r="BC1942" s="1"/>
      <c r="BD1942" s="1"/>
      <c r="BE1942" s="1"/>
      <c r="BF1942" s="1"/>
      <c r="BG1942" s="1"/>
      <c r="BH1942" s="1"/>
      <c r="BI1942" s="1"/>
    </row>
    <row r="1943" spans="1:61" x14ac:dyDescent="0.2">
      <c r="A1943" s="78">
        <f t="shared" si="1056"/>
        <v>43834</v>
      </c>
      <c r="B1943" s="2">
        <f t="shared" si="1032"/>
        <v>249286.21883176416</v>
      </c>
      <c r="C1943" s="3">
        <f t="shared" si="1057"/>
        <v>33653639.542288162</v>
      </c>
      <c r="D1943" s="2">
        <f t="shared" si="1040"/>
        <v>237547.97631927687</v>
      </c>
      <c r="E1943" s="2">
        <f t="shared" si="1058"/>
        <v>0</v>
      </c>
      <c r="F1943" s="33">
        <f t="shared" si="1046"/>
        <v>237547.97631927687</v>
      </c>
      <c r="G1943" s="39">
        <f t="shared" si="1059"/>
        <v>5233.07</v>
      </c>
      <c r="H1943" s="38">
        <f>IF(AND(N1943=1,N1942&gt;1),VLOOKUP(A1942,[1]Plan1!$CW$105:$CY$215,3),H1942)</f>
        <v>5259.76</v>
      </c>
      <c r="I1943" s="127">
        <f t="shared" si="1047"/>
        <v>43749</v>
      </c>
      <c r="J1943" s="127">
        <f t="shared" si="1060"/>
        <v>43780</v>
      </c>
      <c r="K1943" s="34">
        <f t="shared" si="1048"/>
        <v>5.1002566371174396E-3</v>
      </c>
      <c r="L1943" s="212">
        <f t="shared" si="1061"/>
        <v>43840</v>
      </c>
      <c r="M1943" s="1">
        <f t="shared" si="1062"/>
        <v>21</v>
      </c>
      <c r="N1943" s="1">
        <f t="shared" si="1042"/>
        <v>17</v>
      </c>
      <c r="O1943" s="2">
        <f t="shared" si="1049"/>
        <v>1.0041267700000001</v>
      </c>
      <c r="P1943" s="35">
        <f t="shared" si="1037"/>
        <v>1.0008002499999999</v>
      </c>
      <c r="Q1943" s="35">
        <f t="shared" si="1063"/>
        <v>1.0008002499999999</v>
      </c>
      <c r="R1943" s="2">
        <f t="shared" si="1034"/>
        <v>1.0049303199999999</v>
      </c>
      <c r="S1943" s="2">
        <f t="shared" si="1064"/>
        <v>1.2981278000000001</v>
      </c>
      <c r="T1943" s="2">
        <f t="shared" si="1038"/>
        <v>238719.16385787999</v>
      </c>
      <c r="U1943" s="2">
        <f t="shared" si="1050"/>
        <v>0</v>
      </c>
      <c r="V1943" s="2">
        <f t="shared" si="1051"/>
        <v>1171.1875386064412</v>
      </c>
      <c r="W1943" s="2">
        <f t="shared" si="1052"/>
        <v>238719.16385788331</v>
      </c>
      <c r="X1943" s="36">
        <f t="shared" si="1043"/>
        <v>0</v>
      </c>
      <c r="Y1943" s="2">
        <f t="shared" si="1053"/>
        <v>0</v>
      </c>
      <c r="Z1943" s="37">
        <f t="shared" si="1054"/>
        <v>0</v>
      </c>
      <c r="AA1943" s="2">
        <f t="shared" si="1065"/>
        <v>0</v>
      </c>
      <c r="AB1943" s="4">
        <f t="shared" si="1066"/>
        <v>7.1215000000000001E-2</v>
      </c>
      <c r="AC1943" s="148">
        <f t="shared" si="1044"/>
        <v>32</v>
      </c>
      <c r="AD1943" s="36">
        <v>252</v>
      </c>
      <c r="AE1943" s="35">
        <f t="shared" si="1030"/>
        <v>1.0087739520000001</v>
      </c>
      <c r="AF1943" s="2">
        <f t="shared" si="1041"/>
        <v>2094.5104851599999</v>
      </c>
      <c r="AG1943" s="2">
        <f t="shared" si="1055"/>
        <v>2094.5104851599999</v>
      </c>
      <c r="AH1943" s="3">
        <f t="shared" si="1067"/>
        <v>0</v>
      </c>
      <c r="AI1943" s="3"/>
      <c r="AJ1943" s="3">
        <f t="shared" si="1039"/>
        <v>4750.9595263855372</v>
      </c>
      <c r="AK1943" s="2">
        <f t="shared" si="1045"/>
        <v>3721.5849623353383</v>
      </c>
      <c r="AL1943" s="8"/>
      <c r="AM1943" s="8"/>
      <c r="AN1943" s="8"/>
      <c r="AO1943" s="8"/>
      <c r="AP1943" s="2">
        <v>249286.21883175726</v>
      </c>
      <c r="AQ1943" s="8"/>
      <c r="AR1943" s="5"/>
      <c r="AS1943" s="1"/>
      <c r="AT1943" s="8"/>
      <c r="AU1943" s="1"/>
      <c r="AV1943" s="1"/>
      <c r="AW1943" s="3"/>
      <c r="AX1943" s="3"/>
      <c r="AY1943" s="4"/>
      <c r="AZ1943" s="4"/>
      <c r="BA1943" s="4"/>
      <c r="BB1943" s="1"/>
      <c r="BC1943" s="1"/>
      <c r="BD1943" s="1"/>
      <c r="BE1943" s="1"/>
      <c r="BF1943" s="1"/>
      <c r="BG1943" s="1"/>
      <c r="BH1943" s="1"/>
      <c r="BI1943" s="1"/>
    </row>
    <row r="1944" spans="1:61" x14ac:dyDescent="0.2">
      <c r="A1944" s="78">
        <f t="shared" si="1056"/>
        <v>43835</v>
      </c>
      <c r="B1944" s="2">
        <f t="shared" si="1032"/>
        <v>249365.40149053725</v>
      </c>
      <c r="C1944" s="3">
        <f t="shared" si="1057"/>
        <v>33664329.201222531</v>
      </c>
      <c r="D1944" s="2">
        <f t="shared" si="1040"/>
        <v>237547.97631927687</v>
      </c>
      <c r="E1944" s="2">
        <f t="shared" si="1058"/>
        <v>0</v>
      </c>
      <c r="F1944" s="33">
        <f t="shared" si="1046"/>
        <v>237547.97631927687</v>
      </c>
      <c r="G1944" s="39">
        <f t="shared" si="1059"/>
        <v>5233.07</v>
      </c>
      <c r="H1944" s="38">
        <f>IF(AND(N1944=1,N1943&gt;1),VLOOKUP(A1943,[1]Plan1!$CW$105:$CY$215,3),H1943)</f>
        <v>5259.76</v>
      </c>
      <c r="I1944" s="127">
        <f t="shared" si="1047"/>
        <v>43749</v>
      </c>
      <c r="J1944" s="127">
        <f t="shared" si="1060"/>
        <v>43780</v>
      </c>
      <c r="K1944" s="34">
        <f t="shared" si="1048"/>
        <v>5.1002566371174396E-3</v>
      </c>
      <c r="L1944" s="212">
        <f t="shared" si="1061"/>
        <v>43840</v>
      </c>
      <c r="M1944" s="1">
        <f t="shared" si="1062"/>
        <v>21</v>
      </c>
      <c r="N1944" s="1">
        <f t="shared" si="1042"/>
        <v>17</v>
      </c>
      <c r="O1944" s="2">
        <f t="shared" si="1049"/>
        <v>1.0041267700000001</v>
      </c>
      <c r="P1944" s="35">
        <f t="shared" si="1037"/>
        <v>1.0008002499999999</v>
      </c>
      <c r="Q1944" s="35">
        <f t="shared" si="1063"/>
        <v>1.0008002499999999</v>
      </c>
      <c r="R1944" s="2">
        <f t="shared" si="1034"/>
        <v>1.0049303199999999</v>
      </c>
      <c r="S1944" s="2">
        <f t="shared" si="1064"/>
        <v>1.2981278000000001</v>
      </c>
      <c r="T1944" s="2">
        <f t="shared" si="1038"/>
        <v>238719.16385787999</v>
      </c>
      <c r="U1944" s="2">
        <f t="shared" si="1050"/>
        <v>0</v>
      </c>
      <c r="V1944" s="2">
        <f t="shared" si="1051"/>
        <v>1171.1875386064412</v>
      </c>
      <c r="W1944" s="2">
        <f t="shared" si="1052"/>
        <v>238719.16385788331</v>
      </c>
      <c r="X1944" s="36">
        <f t="shared" si="1043"/>
        <v>0</v>
      </c>
      <c r="Y1944" s="2">
        <f t="shared" si="1053"/>
        <v>0</v>
      </c>
      <c r="Z1944" s="37">
        <f t="shared" si="1054"/>
        <v>0</v>
      </c>
      <c r="AA1944" s="2">
        <f t="shared" si="1065"/>
        <v>0</v>
      </c>
      <c r="AB1944" s="4">
        <f t="shared" si="1066"/>
        <v>7.1215000000000001E-2</v>
      </c>
      <c r="AC1944" s="148">
        <f t="shared" si="1044"/>
        <v>32</v>
      </c>
      <c r="AD1944" s="36">
        <v>252</v>
      </c>
      <c r="AE1944" s="35">
        <f t="shared" si="1030"/>
        <v>1.0087739520000001</v>
      </c>
      <c r="AF1944" s="2">
        <f t="shared" si="1041"/>
        <v>2094.5104851599999</v>
      </c>
      <c r="AG1944" s="2">
        <f t="shared" si="1055"/>
        <v>2094.5104851599999</v>
      </c>
      <c r="AH1944" s="3">
        <f t="shared" si="1067"/>
        <v>0</v>
      </c>
      <c r="AI1944" s="3"/>
      <c r="AJ1944" s="3">
        <f t="shared" si="1039"/>
        <v>4750.9595263855372</v>
      </c>
      <c r="AK1944" s="2">
        <f t="shared" si="1045"/>
        <v>3800.7676211084299</v>
      </c>
      <c r="AL1944" s="8"/>
      <c r="AM1944" s="8"/>
      <c r="AN1944" s="8"/>
      <c r="AO1944" s="8"/>
      <c r="AP1944" s="2">
        <v>249365.40149053035</v>
      </c>
      <c r="AQ1944" s="8"/>
      <c r="AR1944" s="5"/>
      <c r="AS1944" s="1"/>
      <c r="AT1944" s="8"/>
      <c r="AU1944" s="1"/>
      <c r="AV1944" s="1"/>
      <c r="AW1944" s="3"/>
      <c r="AX1944" s="3"/>
      <c r="AY1944" s="4"/>
      <c r="AZ1944" s="4"/>
      <c r="BA1944" s="4"/>
      <c r="BB1944" s="1"/>
      <c r="BC1944" s="1"/>
      <c r="BD1944" s="1"/>
      <c r="BE1944" s="1"/>
      <c r="BF1944" s="1"/>
      <c r="BG1944" s="1"/>
      <c r="BH1944" s="1"/>
      <c r="BI1944" s="1"/>
    </row>
    <row r="1945" spans="1:61" x14ac:dyDescent="0.2">
      <c r="A1945" s="78">
        <f t="shared" si="1056"/>
        <v>43836</v>
      </c>
      <c r="B1945" s="2">
        <f t="shared" si="1032"/>
        <v>249510.33289758035</v>
      </c>
      <c r="C1945" s="3">
        <f t="shared" si="1057"/>
        <v>33683894.941173345</v>
      </c>
      <c r="D1945" s="2">
        <f t="shared" si="1040"/>
        <v>237547.97631927687</v>
      </c>
      <c r="E1945" s="2">
        <f t="shared" si="1058"/>
        <v>0</v>
      </c>
      <c r="F1945" s="33">
        <f t="shared" si="1046"/>
        <v>237547.97631927687</v>
      </c>
      <c r="G1945" s="39">
        <f t="shared" si="1059"/>
        <v>5233.07</v>
      </c>
      <c r="H1945" s="38">
        <f>IF(AND(N1945=1,N1944&gt;1),VLOOKUP(A1944,[1]Plan1!$CW$105:$CY$215,3),H1944)</f>
        <v>5259.76</v>
      </c>
      <c r="I1945" s="127">
        <f t="shared" si="1047"/>
        <v>43749</v>
      </c>
      <c r="J1945" s="127">
        <f t="shared" si="1060"/>
        <v>43780</v>
      </c>
      <c r="K1945" s="34">
        <f t="shared" si="1048"/>
        <v>5.1002566371174396E-3</v>
      </c>
      <c r="L1945" s="212">
        <f t="shared" si="1061"/>
        <v>43840</v>
      </c>
      <c r="M1945" s="1">
        <f t="shared" si="1062"/>
        <v>21</v>
      </c>
      <c r="N1945" s="1">
        <f t="shared" si="1042"/>
        <v>17</v>
      </c>
      <c r="O1945" s="2">
        <f t="shared" si="1049"/>
        <v>1.0041267700000001</v>
      </c>
      <c r="P1945" s="35">
        <f t="shared" si="1037"/>
        <v>1.0008002499999999</v>
      </c>
      <c r="Q1945" s="35">
        <f t="shared" si="1063"/>
        <v>1.0008002499999999</v>
      </c>
      <c r="R1945" s="2">
        <f t="shared" si="1034"/>
        <v>1.0049303199999999</v>
      </c>
      <c r="S1945" s="2">
        <f t="shared" si="1064"/>
        <v>1.2981278000000001</v>
      </c>
      <c r="T1945" s="2">
        <f t="shared" si="1038"/>
        <v>238719.16385787999</v>
      </c>
      <c r="U1945" s="2">
        <f t="shared" si="1050"/>
        <v>0</v>
      </c>
      <c r="V1945" s="2">
        <f t="shared" si="1051"/>
        <v>1171.1875386064412</v>
      </c>
      <c r="W1945" s="2">
        <f t="shared" si="1052"/>
        <v>238719.16385788331</v>
      </c>
      <c r="X1945" s="36">
        <f t="shared" si="1043"/>
        <v>0</v>
      </c>
      <c r="Y1945" s="2">
        <f t="shared" si="1053"/>
        <v>0</v>
      </c>
      <c r="Z1945" s="37">
        <f t="shared" si="1054"/>
        <v>0</v>
      </c>
      <c r="AA1945" s="2">
        <f t="shared" si="1065"/>
        <v>0</v>
      </c>
      <c r="AB1945" s="4">
        <f t="shared" si="1066"/>
        <v>7.1215000000000001E-2</v>
      </c>
      <c r="AC1945" s="148">
        <f t="shared" si="1044"/>
        <v>33</v>
      </c>
      <c r="AD1945" s="36">
        <v>252</v>
      </c>
      <c r="AE1945" s="35">
        <f t="shared" si="1030"/>
        <v>1.009049375</v>
      </c>
      <c r="AF1945" s="2">
        <f t="shared" si="1041"/>
        <v>2160.2592334300002</v>
      </c>
      <c r="AG1945" s="2">
        <f t="shared" si="1055"/>
        <v>2160.2592334300002</v>
      </c>
      <c r="AH1945" s="3">
        <f t="shared" si="1067"/>
        <v>0</v>
      </c>
      <c r="AI1945" s="3"/>
      <c r="AJ1945" s="3">
        <f t="shared" si="1039"/>
        <v>4750.9595263855372</v>
      </c>
      <c r="AK1945" s="2">
        <f t="shared" si="1045"/>
        <v>3879.950279881522</v>
      </c>
      <c r="AL1945" s="8"/>
      <c r="AM1945" s="8"/>
      <c r="AN1945" s="8"/>
      <c r="AO1945" s="8"/>
      <c r="AP1945" s="2">
        <v>249510.33289757345</v>
      </c>
      <c r="AQ1945" s="8"/>
      <c r="AR1945" s="5"/>
      <c r="AS1945" s="1"/>
      <c r="AT1945" s="8"/>
      <c r="AU1945" s="1"/>
      <c r="AV1945" s="1"/>
      <c r="AW1945" s="3"/>
      <c r="AX1945" s="3"/>
      <c r="AY1945" s="4"/>
      <c r="AZ1945" s="4"/>
      <c r="BA1945" s="4"/>
      <c r="BB1945" s="1"/>
      <c r="BC1945" s="1"/>
      <c r="BD1945" s="1"/>
      <c r="BE1945" s="1"/>
      <c r="BF1945" s="1"/>
      <c r="BG1945" s="1"/>
      <c r="BH1945" s="1"/>
      <c r="BI1945" s="1"/>
    </row>
    <row r="1946" spans="1:61" x14ac:dyDescent="0.2">
      <c r="A1946" s="78">
        <f t="shared" si="1056"/>
        <v>43837</v>
      </c>
      <c r="B1946" s="2">
        <f t="shared" si="1032"/>
        <v>249713.65732589792</v>
      </c>
      <c r="C1946" s="3">
        <f t="shared" si="1057"/>
        <v>33711343.738996223</v>
      </c>
      <c r="D1946" s="2">
        <f t="shared" si="1040"/>
        <v>237547.97631927687</v>
      </c>
      <c r="E1946" s="2">
        <f t="shared" si="1058"/>
        <v>0</v>
      </c>
      <c r="F1946" s="33">
        <f t="shared" si="1046"/>
        <v>237547.97631927687</v>
      </c>
      <c r="G1946" s="39">
        <f t="shared" si="1059"/>
        <v>5233.07</v>
      </c>
      <c r="H1946" s="38">
        <f>IF(AND(N1946=1,N1945&gt;1),VLOOKUP(A1945,[1]Plan1!$CW$105:$CY$215,3),H1945)</f>
        <v>5259.76</v>
      </c>
      <c r="I1946" s="127">
        <f t="shared" si="1047"/>
        <v>43749</v>
      </c>
      <c r="J1946" s="127">
        <f t="shared" si="1060"/>
        <v>43780</v>
      </c>
      <c r="K1946" s="34">
        <f t="shared" si="1048"/>
        <v>5.1002566371174396E-3</v>
      </c>
      <c r="L1946" s="212">
        <f t="shared" si="1061"/>
        <v>43840</v>
      </c>
      <c r="M1946" s="1">
        <f t="shared" si="1062"/>
        <v>21</v>
      </c>
      <c r="N1946" s="1">
        <f t="shared" si="1042"/>
        <v>18</v>
      </c>
      <c r="O1946" s="2">
        <f t="shared" si="1049"/>
        <v>1.0043700499999999</v>
      </c>
      <c r="P1946" s="35">
        <f t="shared" si="1037"/>
        <v>1.0008002499999999</v>
      </c>
      <c r="Q1946" s="35">
        <f t="shared" si="1063"/>
        <v>1.0008002499999999</v>
      </c>
      <c r="R1946" s="2">
        <f t="shared" si="1034"/>
        <v>1.00517379</v>
      </c>
      <c r="S1946" s="2">
        <f t="shared" si="1064"/>
        <v>1.2981278000000001</v>
      </c>
      <c r="T1946" s="2">
        <f t="shared" si="1038"/>
        <v>238776.99966366999</v>
      </c>
      <c r="U1946" s="2">
        <f t="shared" si="1050"/>
        <v>0</v>
      </c>
      <c r="V1946" s="2">
        <f t="shared" si="1051"/>
        <v>1229.0233444009011</v>
      </c>
      <c r="W1946" s="2">
        <f t="shared" si="1052"/>
        <v>238776.99966367777</v>
      </c>
      <c r="X1946" s="36">
        <f t="shared" si="1043"/>
        <v>0</v>
      </c>
      <c r="Y1946" s="2">
        <f t="shared" si="1053"/>
        <v>0</v>
      </c>
      <c r="Z1946" s="37">
        <f t="shared" si="1054"/>
        <v>0</v>
      </c>
      <c r="AA1946" s="2">
        <f t="shared" si="1065"/>
        <v>0</v>
      </c>
      <c r="AB1946" s="4">
        <f t="shared" si="1066"/>
        <v>7.1215000000000001E-2</v>
      </c>
      <c r="AC1946" s="148">
        <f t="shared" si="1044"/>
        <v>34</v>
      </c>
      <c r="AD1946" s="36">
        <v>252</v>
      </c>
      <c r="AE1946" s="35">
        <f t="shared" si="1030"/>
        <v>1.009324873</v>
      </c>
      <c r="AF1946" s="2">
        <f t="shared" si="1041"/>
        <v>2226.5651971799998</v>
      </c>
      <c r="AG1946" s="2">
        <f t="shared" si="1055"/>
        <v>2226.5651971799998</v>
      </c>
      <c r="AH1946" s="3">
        <f t="shared" si="1067"/>
        <v>0</v>
      </c>
      <c r="AI1946" s="3"/>
      <c r="AJ1946" s="3">
        <f t="shared" si="1039"/>
        <v>4750.9595263855372</v>
      </c>
      <c r="AK1946" s="2">
        <f t="shared" si="1045"/>
        <v>3959.1329386546145</v>
      </c>
      <c r="AL1946" s="8"/>
      <c r="AM1946" s="8"/>
      <c r="AN1946" s="8"/>
      <c r="AO1946" s="8"/>
      <c r="AP1946" s="2">
        <v>249713.65732589102</v>
      </c>
      <c r="AQ1946" s="8"/>
      <c r="AR1946" s="5"/>
      <c r="AS1946" s="1"/>
      <c r="AT1946" s="8"/>
      <c r="AU1946" s="1"/>
      <c r="AV1946" s="1"/>
      <c r="AW1946" s="3"/>
      <c r="AX1946" s="3"/>
      <c r="AY1946" s="4"/>
      <c r="AZ1946" s="4"/>
      <c r="BA1946" s="4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 x14ac:dyDescent="0.2">
      <c r="A1947" s="78">
        <f t="shared" si="1056"/>
        <v>43838</v>
      </c>
      <c r="B1947" s="2">
        <f t="shared" si="1032"/>
        <v>249917.04856095384</v>
      </c>
      <c r="C1947" s="3">
        <f t="shared" si="1057"/>
        <v>33738801.555728771</v>
      </c>
      <c r="D1947" s="2">
        <f t="shared" si="1040"/>
        <v>237547.97631927687</v>
      </c>
      <c r="E1947" s="2">
        <f t="shared" si="1058"/>
        <v>0</v>
      </c>
      <c r="F1947" s="33">
        <f t="shared" si="1046"/>
        <v>237547.97631927687</v>
      </c>
      <c r="G1947" s="39">
        <f t="shared" si="1059"/>
        <v>5233.07</v>
      </c>
      <c r="H1947" s="38">
        <f>IF(AND(N1947=1,N1946&gt;1),VLOOKUP(A1946,[1]Plan1!$CW$105:$CY$215,3),H1946)</f>
        <v>5259.76</v>
      </c>
      <c r="I1947" s="127">
        <f t="shared" si="1047"/>
        <v>43749</v>
      </c>
      <c r="J1947" s="127">
        <f t="shared" si="1060"/>
        <v>43780</v>
      </c>
      <c r="K1947" s="34">
        <f t="shared" si="1048"/>
        <v>5.1002566371174396E-3</v>
      </c>
      <c r="L1947" s="212">
        <f t="shared" si="1061"/>
        <v>43840</v>
      </c>
      <c r="M1947" s="1">
        <f t="shared" si="1062"/>
        <v>21</v>
      </c>
      <c r="N1947" s="1">
        <f t="shared" si="1042"/>
        <v>19</v>
      </c>
      <c r="O1947" s="2">
        <f t="shared" si="1049"/>
        <v>1.0046133900000001</v>
      </c>
      <c r="P1947" s="35">
        <f t="shared" si="1037"/>
        <v>1.0008002499999999</v>
      </c>
      <c r="Q1947" s="35">
        <f t="shared" si="1063"/>
        <v>1.0008002499999999</v>
      </c>
      <c r="R1947" s="2">
        <f t="shared" si="1034"/>
        <v>1.00541733</v>
      </c>
      <c r="S1947" s="2">
        <f t="shared" si="1064"/>
        <v>1.2981278000000001</v>
      </c>
      <c r="T1947" s="2">
        <f t="shared" si="1038"/>
        <v>238834.85209783001</v>
      </c>
      <c r="U1947" s="2">
        <f t="shared" si="1050"/>
        <v>0</v>
      </c>
      <c r="V1947" s="2">
        <f t="shared" si="1051"/>
        <v>1286.8757785537077</v>
      </c>
      <c r="W1947" s="2">
        <f t="shared" si="1052"/>
        <v>238834.85209783059</v>
      </c>
      <c r="X1947" s="36">
        <f t="shared" si="1043"/>
        <v>0</v>
      </c>
      <c r="Y1947" s="2">
        <f t="shared" si="1053"/>
        <v>0</v>
      </c>
      <c r="Z1947" s="37">
        <f t="shared" si="1054"/>
        <v>0</v>
      </c>
      <c r="AA1947" s="2">
        <f t="shared" si="1065"/>
        <v>0</v>
      </c>
      <c r="AB1947" s="4">
        <f t="shared" si="1066"/>
        <v>7.1215000000000001E-2</v>
      </c>
      <c r="AC1947" s="148">
        <f t="shared" si="1044"/>
        <v>35</v>
      </c>
      <c r="AD1947" s="36">
        <v>252</v>
      </c>
      <c r="AE1947" s="35">
        <f t="shared" si="1030"/>
        <v>1.009600447</v>
      </c>
      <c r="AF1947" s="2">
        <f t="shared" si="1041"/>
        <v>2292.9213393099999</v>
      </c>
      <c r="AG1947" s="2">
        <f t="shared" si="1055"/>
        <v>2292.9213393099999</v>
      </c>
      <c r="AH1947" s="3">
        <f t="shared" si="1067"/>
        <v>0</v>
      </c>
      <c r="AI1947" s="3"/>
      <c r="AJ1947" s="3">
        <f t="shared" si="1039"/>
        <v>4750.9595263855372</v>
      </c>
      <c r="AK1947" s="2">
        <f t="shared" si="1045"/>
        <v>4038.315597427707</v>
      </c>
      <c r="AL1947" s="98" t="s">
        <v>131</v>
      </c>
      <c r="AM1947" s="98" t="s">
        <v>131</v>
      </c>
      <c r="AN1947" s="8"/>
      <c r="AO1947" s="8"/>
      <c r="AP1947" s="2">
        <v>249917.04856094692</v>
      </c>
      <c r="AQ1947" s="8"/>
      <c r="AR1947" s="5"/>
      <c r="AS1947" s="1"/>
      <c r="AT1947" s="8"/>
      <c r="AU1947" s="1"/>
      <c r="AV1947" s="1"/>
      <c r="AW1947" s="3"/>
      <c r="AX1947" s="3"/>
      <c r="AY1947" s="4"/>
      <c r="AZ1947" s="4"/>
      <c r="BA1947" s="4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 x14ac:dyDescent="0.2">
      <c r="A1948" s="78">
        <f t="shared" si="1056"/>
        <v>43839</v>
      </c>
      <c r="B1948" s="2">
        <f t="shared" si="1032"/>
        <v>250120.50135402853</v>
      </c>
      <c r="C1948" s="3">
        <f t="shared" si="1057"/>
        <v>33766267.682793848</v>
      </c>
      <c r="D1948" s="2">
        <f t="shared" si="1040"/>
        <v>237547.97631927687</v>
      </c>
      <c r="E1948" s="2">
        <f t="shared" si="1058"/>
        <v>0</v>
      </c>
      <c r="F1948" s="33">
        <f t="shared" si="1046"/>
        <v>237547.97631927687</v>
      </c>
      <c r="G1948" s="39">
        <f t="shared" si="1059"/>
        <v>5233.07</v>
      </c>
      <c r="H1948" s="38">
        <f>IF(AND(N1948=1,N1947&gt;1),VLOOKUP(A1947,[1]Plan1!$CW$105:$CY$215,3),H1947)</f>
        <v>5259.76</v>
      </c>
      <c r="I1948" s="127">
        <f t="shared" si="1047"/>
        <v>43749</v>
      </c>
      <c r="J1948" s="127">
        <f t="shared" si="1060"/>
        <v>43780</v>
      </c>
      <c r="K1948" s="34">
        <f t="shared" si="1048"/>
        <v>5.1002566371174396E-3</v>
      </c>
      <c r="L1948" s="212">
        <f t="shared" si="1061"/>
        <v>43840</v>
      </c>
      <c r="M1948" s="1">
        <f t="shared" si="1062"/>
        <v>21</v>
      </c>
      <c r="N1948" s="1">
        <f t="shared" si="1042"/>
        <v>20</v>
      </c>
      <c r="O1948" s="2">
        <f t="shared" si="1049"/>
        <v>1.0048567900000001</v>
      </c>
      <c r="P1948" s="35">
        <f t="shared" si="1037"/>
        <v>1.0008002499999999</v>
      </c>
      <c r="Q1948" s="35">
        <f t="shared" si="1063"/>
        <v>1.0008002499999999</v>
      </c>
      <c r="R1948" s="2">
        <f t="shared" si="1034"/>
        <v>1.00566092</v>
      </c>
      <c r="S1948" s="2">
        <f t="shared" si="1064"/>
        <v>1.2981278000000001</v>
      </c>
      <c r="T1948" s="2">
        <f t="shared" si="1038"/>
        <v>238892.71640937999</v>
      </c>
      <c r="U1948" s="2">
        <f t="shared" si="1050"/>
        <v>0</v>
      </c>
      <c r="V1948" s="2">
        <f t="shared" si="1051"/>
        <v>1344.7400901053109</v>
      </c>
      <c r="W1948" s="2">
        <f t="shared" si="1052"/>
        <v>238892.71640938218</v>
      </c>
      <c r="X1948" s="36">
        <f t="shared" si="1043"/>
        <v>0</v>
      </c>
      <c r="Y1948" s="2">
        <f t="shared" si="1053"/>
        <v>0</v>
      </c>
      <c r="Z1948" s="37">
        <f t="shared" si="1054"/>
        <v>0</v>
      </c>
      <c r="AA1948" s="2">
        <f t="shared" si="1065"/>
        <v>0</v>
      </c>
      <c r="AB1948" s="4">
        <f t="shared" si="1066"/>
        <v>7.1215000000000001E-2</v>
      </c>
      <c r="AC1948" s="148">
        <f t="shared" si="1044"/>
        <v>36</v>
      </c>
      <c r="AD1948" s="36">
        <v>252</v>
      </c>
      <c r="AE1948" s="35">
        <f t="shared" si="1030"/>
        <v>1.0098760950000001</v>
      </c>
      <c r="AF1948" s="2">
        <f t="shared" si="1041"/>
        <v>2359.3271620599999</v>
      </c>
      <c r="AG1948" s="2">
        <f t="shared" si="1055"/>
        <v>2359.3271620599999</v>
      </c>
      <c r="AH1948" s="3">
        <f t="shared" si="1067"/>
        <v>0</v>
      </c>
      <c r="AI1948" s="3"/>
      <c r="AJ1948" s="3">
        <f t="shared" si="1039"/>
        <v>4750.9595263855372</v>
      </c>
      <c r="AK1948" s="2">
        <f t="shared" si="1045"/>
        <v>4117.498256200799</v>
      </c>
      <c r="AL1948" s="98" t="s">
        <v>130</v>
      </c>
      <c r="AM1948" s="98" t="s">
        <v>68</v>
      </c>
      <c r="AN1948" s="196" t="s">
        <v>140</v>
      </c>
      <c r="AO1948" s="8"/>
      <c r="AP1948" s="2">
        <v>250120.50135402163</v>
      </c>
      <c r="AQ1948" s="8"/>
      <c r="AR1948" s="5"/>
      <c r="AS1948" s="1"/>
      <c r="AT1948" s="8"/>
      <c r="AU1948" s="1"/>
      <c r="AV1948" s="1"/>
      <c r="AW1948" s="3"/>
      <c r="AX1948" s="3"/>
      <c r="AY1948" s="4"/>
      <c r="AZ1948" s="4"/>
      <c r="BA1948" s="4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 x14ac:dyDescent="0.25">
      <c r="A1949" s="197">
        <f t="shared" si="1056"/>
        <v>43840</v>
      </c>
      <c r="B1949" s="194">
        <f t="shared" si="1032"/>
        <v>250324.02100488156</v>
      </c>
      <c r="C1949" s="198">
        <f t="shared" si="1057"/>
        <v>33793742.835659012</v>
      </c>
      <c r="D1949" s="194">
        <f t="shared" si="1040"/>
        <v>237547.97631927687</v>
      </c>
      <c r="E1949" s="99">
        <f t="shared" si="1058"/>
        <v>0</v>
      </c>
      <c r="F1949" s="199">
        <f t="shared" si="1046"/>
        <v>237547.97631927687</v>
      </c>
      <c r="G1949" s="200">
        <f t="shared" si="1059"/>
        <v>5233.07</v>
      </c>
      <c r="H1949" s="201">
        <f>IF(AND(N1949=1,N1948&gt;1),VLOOKUP(A1948,[1]Plan1!$CW$105:$CY$215,3),H1948)</f>
        <v>5259.76</v>
      </c>
      <c r="I1949" s="202">
        <f t="shared" si="1047"/>
        <v>43749</v>
      </c>
      <c r="J1949" s="202">
        <f t="shared" si="1060"/>
        <v>43780</v>
      </c>
      <c r="K1949" s="203">
        <f t="shared" si="1048"/>
        <v>5.1002566371174396E-3</v>
      </c>
      <c r="L1949" s="216">
        <f t="shared" si="1061"/>
        <v>43840</v>
      </c>
      <c r="M1949" s="204">
        <f t="shared" si="1062"/>
        <v>21</v>
      </c>
      <c r="N1949" s="204">
        <f t="shared" si="1042"/>
        <v>21</v>
      </c>
      <c r="O1949" s="99">
        <f t="shared" si="1049"/>
        <v>1.0051002499999999</v>
      </c>
      <c r="P1949" s="205">
        <f t="shared" si="1037"/>
        <v>1.0008002499999999</v>
      </c>
      <c r="Q1949" s="205">
        <f t="shared" si="1063"/>
        <v>1.0008002499999999</v>
      </c>
      <c r="R1949" s="99">
        <f t="shared" si="1034"/>
        <v>1.0059045799999999</v>
      </c>
      <c r="S1949" s="99">
        <f t="shared" si="1064"/>
        <v>1.2981278000000001</v>
      </c>
      <c r="T1949" s="194">
        <f t="shared" si="1038"/>
        <v>238950.59734929001</v>
      </c>
      <c r="U1949" s="99">
        <f t="shared" si="1050"/>
        <v>0</v>
      </c>
      <c r="V1949" s="99">
        <f t="shared" si="1051"/>
        <v>1402.6210300152609</v>
      </c>
      <c r="W1949" s="99">
        <f t="shared" si="1052"/>
        <v>238950.59734929213</v>
      </c>
      <c r="X1949" s="206">
        <v>64</v>
      </c>
      <c r="Y1949" s="99">
        <f t="shared" si="1053"/>
        <v>0</v>
      </c>
      <c r="Z1949" s="207">
        <f t="shared" si="1054"/>
        <v>0</v>
      </c>
      <c r="AA1949" s="99">
        <f t="shared" si="1065"/>
        <v>0</v>
      </c>
      <c r="AB1949" s="208">
        <f t="shared" si="1066"/>
        <v>7.1215000000000001E-2</v>
      </c>
      <c r="AC1949" s="209">
        <f t="shared" si="1044"/>
        <v>37</v>
      </c>
      <c r="AD1949" s="206">
        <v>252</v>
      </c>
      <c r="AE1949" s="205">
        <f t="shared" si="1030"/>
        <v>1.0101518190000001</v>
      </c>
      <c r="AF1949" s="99">
        <f t="shared" si="1041"/>
        <v>2425.7832142299999</v>
      </c>
      <c r="AG1949" s="99">
        <f t="shared" si="1055"/>
        <v>2425.7832142299999</v>
      </c>
      <c r="AH1949" s="198">
        <f t="shared" si="1067"/>
        <v>0</v>
      </c>
      <c r="AI1949" s="198"/>
      <c r="AJ1949" s="198">
        <f t="shared" si="1039"/>
        <v>4750.9595263855372</v>
      </c>
      <c r="AK1949" s="99">
        <f t="shared" si="1045"/>
        <v>4196.680914973892</v>
      </c>
      <c r="AL1949" s="101">
        <v>8500.9264144000008</v>
      </c>
      <c r="AM1949" s="101">
        <v>1307.5539005999999</v>
      </c>
      <c r="AN1949" s="194">
        <f>AL1949+AM1949-AJ1949-AK1949</f>
        <v>860.83987364057157</v>
      </c>
      <c r="AO1949" s="8"/>
      <c r="AP1949" s="2">
        <v>250324.02100487467</v>
      </c>
      <c r="AQ1949" s="8"/>
      <c r="AR1949" s="5"/>
      <c r="AS1949" s="1"/>
      <c r="AT1949" s="8"/>
      <c r="AU1949" s="1"/>
      <c r="AV1949" s="1"/>
      <c r="AW1949" s="3"/>
      <c r="AX1949" s="3"/>
      <c r="AY1949" s="4"/>
      <c r="AZ1949" s="4"/>
      <c r="BA1949" s="4"/>
      <c r="BB1949" s="1"/>
      <c r="BC1949" s="1"/>
      <c r="BD1949" s="1"/>
      <c r="BE1949" s="1"/>
      <c r="BF1949" s="1"/>
      <c r="BG1949" s="1"/>
      <c r="BH1949" s="1"/>
      <c r="BI1949" s="1"/>
    </row>
    <row r="1950" spans="1:61" ht="18.75" x14ac:dyDescent="0.2">
      <c r="A1950" s="78">
        <f t="shared" si="1056"/>
        <v>43841</v>
      </c>
      <c r="B1950" s="2">
        <f t="shared" si="1032"/>
        <v>240791.42554588683</v>
      </c>
      <c r="C1950" s="3">
        <f t="shared" si="1057"/>
        <v>32506842.448694721</v>
      </c>
      <c r="D1950" s="210">
        <f>W1949+AG1949-AN1949</f>
        <v>240515.54068988157</v>
      </c>
      <c r="E1950" s="2">
        <f t="shared" si="1058"/>
        <v>0</v>
      </c>
      <c r="F1950" s="33">
        <f t="shared" si="1046"/>
        <v>240515.54068988157</v>
      </c>
      <c r="G1950" s="39">
        <f t="shared" si="1059"/>
        <v>5259.76</v>
      </c>
      <c r="H1950" s="38">
        <f>IF(AND(N1950=1,N1949&gt;1),VLOOKUP(A1949,[1]Plan1!$CW$105:$CY$215,3),H1949)</f>
        <v>5320.25</v>
      </c>
      <c r="I1950" s="127">
        <f t="shared" si="1047"/>
        <v>43780</v>
      </c>
      <c r="J1950" s="127">
        <f t="shared" si="1060"/>
        <v>43810</v>
      </c>
      <c r="K1950" s="34">
        <f t="shared" si="1048"/>
        <v>1.1500524738771389E-2</v>
      </c>
      <c r="L1950" s="212">
        <f t="shared" si="1061"/>
        <v>43871</v>
      </c>
      <c r="M1950" s="1">
        <f t="shared" si="1062"/>
        <v>21</v>
      </c>
      <c r="N1950" s="1">
        <f t="shared" si="1042"/>
        <v>1</v>
      </c>
      <c r="O1950" s="2">
        <f t="shared" si="1049"/>
        <v>1.0005446600000001</v>
      </c>
      <c r="P1950" s="35">
        <v>1</v>
      </c>
      <c r="Q1950" s="35">
        <v>1</v>
      </c>
      <c r="R1950" s="2">
        <f t="shared" si="1034"/>
        <v>1.0005446600000001</v>
      </c>
      <c r="S1950" s="2">
        <f t="shared" si="1064"/>
        <v>1.2981278000000001</v>
      </c>
      <c r="T1950" s="2">
        <f t="shared" si="1038"/>
        <v>240646.53988426999</v>
      </c>
      <c r="U1950" s="2">
        <f t="shared" si="1050"/>
        <v>0</v>
      </c>
      <c r="V1950" s="2">
        <f t="shared" si="1051"/>
        <v>130.99919439217149</v>
      </c>
      <c r="W1950" s="2">
        <f t="shared" si="1052"/>
        <v>240646.53988427375</v>
      </c>
      <c r="X1950" s="36">
        <f t="shared" ref="X1950:X1979" si="1068">IF(VLOOKUP(A1950,AT$10:BC$190,10)=VLOOKUP(A1949,AT$10:BC$190,10),0,VLOOKUP(A1950,AT$10:BC$190,10))</f>
        <v>0</v>
      </c>
      <c r="Y1950" s="2">
        <f t="shared" si="1053"/>
        <v>0</v>
      </c>
      <c r="Z1950" s="37">
        <f t="shared" si="1054"/>
        <v>0</v>
      </c>
      <c r="AA1950" s="2">
        <f t="shared" si="1065"/>
        <v>0</v>
      </c>
      <c r="AB1950" s="4">
        <f t="shared" si="1066"/>
        <v>7.1215000000000001E-2</v>
      </c>
      <c r="AC1950" s="211">
        <v>1</v>
      </c>
      <c r="AD1950" s="36">
        <v>252</v>
      </c>
      <c r="AE1950" s="35">
        <f t="shared" si="1030"/>
        <v>1.000273027</v>
      </c>
      <c r="AF1950" s="2">
        <f t="shared" si="1041"/>
        <v>65.703002839999996</v>
      </c>
      <c r="AG1950" s="2">
        <f t="shared" si="1055"/>
        <v>65.703002839999996</v>
      </c>
      <c r="AH1950" s="3">
        <f t="shared" si="1067"/>
        <v>0</v>
      </c>
      <c r="AI1950" s="3"/>
      <c r="AJ1950" s="3">
        <v>0</v>
      </c>
      <c r="AK1950" s="122">
        <f t="shared" ref="AK1950:AK1975" si="1069">((0.01*(A1950-A$1949)/30)*AI$1896)</f>
        <v>79.182658773092285</v>
      </c>
      <c r="AL1950" s="8"/>
      <c r="AM1950" s="8"/>
      <c r="AN1950" s="8"/>
      <c r="AO1950" s="8"/>
      <c r="AP1950" s="2">
        <v>240791.42554587993</v>
      </c>
      <c r="AQ1950" s="8"/>
      <c r="AR1950" s="5"/>
      <c r="AS1950" s="1"/>
      <c r="AT1950" s="8"/>
      <c r="AU1950" s="1"/>
      <c r="AV1950" s="1"/>
      <c r="AW1950" s="3"/>
      <c r="AX1950" s="3"/>
      <c r="AY1950" s="4"/>
      <c r="AZ1950" s="4"/>
      <c r="BA1950" s="4"/>
      <c r="BB1950" s="1"/>
      <c r="BC1950" s="1"/>
      <c r="BD1950" s="1"/>
      <c r="BE1950" s="1"/>
      <c r="BF1950" s="1"/>
      <c r="BG1950" s="1"/>
      <c r="BH1950" s="1"/>
      <c r="BI1950" s="1"/>
    </row>
    <row r="1951" spans="1:61" x14ac:dyDescent="0.2">
      <c r="A1951" s="78">
        <f t="shared" si="1056"/>
        <v>43842</v>
      </c>
      <c r="B1951" s="2">
        <f t="shared" si="1032"/>
        <v>240870.60820465992</v>
      </c>
      <c r="C1951" s="3">
        <f t="shared" si="1057"/>
        <v>32517532.107629091</v>
      </c>
      <c r="D1951" s="2">
        <f>D1950</f>
        <v>240515.54068988157</v>
      </c>
      <c r="E1951" s="2">
        <f t="shared" si="1058"/>
        <v>0</v>
      </c>
      <c r="F1951" s="33">
        <f t="shared" si="1046"/>
        <v>240515.54068988157</v>
      </c>
      <c r="G1951" s="39">
        <f t="shared" si="1059"/>
        <v>5259.76</v>
      </c>
      <c r="H1951" s="38">
        <f>IF(AND(N1951=1,N1950&gt;1),VLOOKUP(A1950,[1]Plan1!$CW$105:$CY$215,3),H1950)</f>
        <v>5320.25</v>
      </c>
      <c r="I1951" s="127">
        <f t="shared" si="1047"/>
        <v>43780</v>
      </c>
      <c r="J1951" s="127">
        <f t="shared" si="1060"/>
        <v>43810</v>
      </c>
      <c r="K1951" s="34">
        <f t="shared" si="1048"/>
        <v>1.1500524738771389E-2</v>
      </c>
      <c r="L1951" s="212">
        <f t="shared" si="1061"/>
        <v>43871</v>
      </c>
      <c r="M1951" s="1">
        <f t="shared" si="1062"/>
        <v>21</v>
      </c>
      <c r="N1951" s="1">
        <f t="shared" ref="N1951:N1975" si="1070">(M1951-(NETWORKDAYS(A1951,L1951,$AT$194:$AT$348)-1))</f>
        <v>1</v>
      </c>
      <c r="O1951" s="2">
        <f t="shared" si="1049"/>
        <v>1.0005446600000001</v>
      </c>
      <c r="P1951" s="35">
        <f t="shared" si="1037"/>
        <v>1</v>
      </c>
      <c r="Q1951" s="35">
        <f t="shared" si="1063"/>
        <v>1</v>
      </c>
      <c r="R1951" s="2">
        <f t="shared" si="1034"/>
        <v>1.0005446600000001</v>
      </c>
      <c r="S1951" s="2">
        <f t="shared" si="1064"/>
        <v>1.2981278000000001</v>
      </c>
      <c r="T1951" s="2">
        <f t="shared" si="1038"/>
        <v>240646.53988426999</v>
      </c>
      <c r="U1951" s="2">
        <f t="shared" si="1050"/>
        <v>0</v>
      </c>
      <c r="V1951" s="2">
        <f t="shared" si="1051"/>
        <v>130.99919439217149</v>
      </c>
      <c r="W1951" s="2">
        <f t="shared" si="1052"/>
        <v>240646.53988427375</v>
      </c>
      <c r="X1951" s="36">
        <f t="shared" si="1068"/>
        <v>0</v>
      </c>
      <c r="Y1951" s="2">
        <f t="shared" si="1053"/>
        <v>0</v>
      </c>
      <c r="Z1951" s="37">
        <f t="shared" si="1054"/>
        <v>0</v>
      </c>
      <c r="AA1951" s="2">
        <f t="shared" si="1065"/>
        <v>0</v>
      </c>
      <c r="AB1951" s="4">
        <f t="shared" si="1066"/>
        <v>7.1215000000000001E-2</v>
      </c>
      <c r="AC1951" s="148">
        <v>1</v>
      </c>
      <c r="AD1951" s="36">
        <v>252</v>
      </c>
      <c r="AE1951" s="35">
        <f t="shared" ref="AE1951:AE2014" si="1071">ROUND((1+AB1951)^TRUNC((AC1951/AD1951),9),9)</f>
        <v>1.000273027</v>
      </c>
      <c r="AF1951" s="2">
        <f t="shared" si="1041"/>
        <v>65.703002839999996</v>
      </c>
      <c r="AG1951" s="2">
        <f t="shared" si="1055"/>
        <v>65.703002839999996</v>
      </c>
      <c r="AH1951" s="3">
        <f t="shared" si="1067"/>
        <v>0</v>
      </c>
      <c r="AI1951" s="3"/>
      <c r="AJ1951" s="3">
        <v>0</v>
      </c>
      <c r="AK1951" s="2">
        <f t="shared" si="1069"/>
        <v>158.36531754618457</v>
      </c>
      <c r="AL1951" s="8"/>
      <c r="AM1951" s="8"/>
      <c r="AN1951" s="8"/>
      <c r="AO1951" s="8"/>
      <c r="AP1951" s="2">
        <v>240870.60820464834</v>
      </c>
      <c r="AQ1951" s="8"/>
      <c r="AR1951" s="5"/>
      <c r="AS1951" s="1"/>
      <c r="AT1951" s="8"/>
      <c r="AU1951" s="1"/>
      <c r="AV1951" s="1"/>
      <c r="AW1951" s="3"/>
      <c r="AX1951" s="3"/>
      <c r="AY1951" s="4"/>
      <c r="AZ1951" s="4"/>
      <c r="BA1951" s="4"/>
      <c r="BB1951" s="1"/>
      <c r="BC1951" s="1"/>
      <c r="BD1951" s="1"/>
      <c r="BE1951" s="1"/>
      <c r="BF1951" s="1"/>
      <c r="BG1951" s="1"/>
      <c r="BH1951" s="1"/>
      <c r="BI1951" s="1"/>
    </row>
    <row r="1952" spans="1:61" x14ac:dyDescent="0.2">
      <c r="A1952" s="78">
        <f t="shared" si="1056"/>
        <v>43843</v>
      </c>
      <c r="B1952" s="2">
        <f t="shared" si="1032"/>
        <v>240949.79086343301</v>
      </c>
      <c r="C1952" s="3">
        <f t="shared" si="1057"/>
        <v>32528221.766563457</v>
      </c>
      <c r="D1952" s="2">
        <f t="shared" ref="D1952:D1975" si="1072">D1951</f>
        <v>240515.54068988157</v>
      </c>
      <c r="E1952" s="2">
        <f t="shared" si="1058"/>
        <v>0</v>
      </c>
      <c r="F1952" s="33">
        <f t="shared" si="1046"/>
        <v>240515.54068988157</v>
      </c>
      <c r="G1952" s="39">
        <f t="shared" si="1059"/>
        <v>5259.76</v>
      </c>
      <c r="H1952" s="38">
        <f>IF(AND(N1952=1,N1951&gt;1),VLOOKUP(A1951,[1]Plan1!$CW$105:$CY$215,3),H1951)</f>
        <v>5320.25</v>
      </c>
      <c r="I1952" s="127">
        <f t="shared" si="1047"/>
        <v>43780</v>
      </c>
      <c r="J1952" s="127">
        <f t="shared" si="1060"/>
        <v>43810</v>
      </c>
      <c r="K1952" s="34">
        <f t="shared" si="1048"/>
        <v>1.1500524738771389E-2</v>
      </c>
      <c r="L1952" s="212">
        <f t="shared" si="1061"/>
        <v>43871</v>
      </c>
      <c r="M1952" s="1">
        <f t="shared" si="1062"/>
        <v>21</v>
      </c>
      <c r="N1952" s="1">
        <f t="shared" si="1070"/>
        <v>1</v>
      </c>
      <c r="O1952" s="2">
        <f t="shared" si="1049"/>
        <v>1.0005446600000001</v>
      </c>
      <c r="P1952" s="35">
        <f t="shared" si="1037"/>
        <v>1</v>
      </c>
      <c r="Q1952" s="35">
        <f t="shared" si="1063"/>
        <v>1</v>
      </c>
      <c r="R1952" s="2">
        <f t="shared" si="1034"/>
        <v>1.0005446600000001</v>
      </c>
      <c r="S1952" s="2">
        <f t="shared" si="1064"/>
        <v>1.2981278000000001</v>
      </c>
      <c r="T1952" s="2">
        <f t="shared" si="1038"/>
        <v>240646.53988426999</v>
      </c>
      <c r="U1952" s="2">
        <f t="shared" si="1050"/>
        <v>0</v>
      </c>
      <c r="V1952" s="2">
        <f t="shared" si="1051"/>
        <v>130.99919439217149</v>
      </c>
      <c r="W1952" s="2">
        <f t="shared" si="1052"/>
        <v>240646.53988427375</v>
      </c>
      <c r="X1952" s="36">
        <f t="shared" si="1068"/>
        <v>0</v>
      </c>
      <c r="Y1952" s="2">
        <f t="shared" si="1053"/>
        <v>0</v>
      </c>
      <c r="Z1952" s="37">
        <f t="shared" si="1054"/>
        <v>0</v>
      </c>
      <c r="AA1952" s="2">
        <f t="shared" si="1065"/>
        <v>0</v>
      </c>
      <c r="AB1952" s="4">
        <f t="shared" si="1066"/>
        <v>7.1215000000000001E-2</v>
      </c>
      <c r="AC1952" s="148">
        <f>NETWORKDAYS(A$1949,A1952,$AT$194:$AT$348)-1</f>
        <v>1</v>
      </c>
      <c r="AD1952" s="36">
        <v>252</v>
      </c>
      <c r="AE1952" s="35">
        <f t="shared" si="1071"/>
        <v>1.000273027</v>
      </c>
      <c r="AF1952" s="2">
        <f t="shared" si="1041"/>
        <v>65.703002839999996</v>
      </c>
      <c r="AG1952" s="2">
        <f t="shared" si="1055"/>
        <v>65.703002839999996</v>
      </c>
      <c r="AH1952" s="3">
        <f t="shared" si="1067"/>
        <v>0</v>
      </c>
      <c r="AI1952" s="3"/>
      <c r="AJ1952" s="3">
        <v>0</v>
      </c>
      <c r="AK1952" s="2">
        <f t="shared" si="1069"/>
        <v>237.54797631927687</v>
      </c>
      <c r="AL1952" s="8"/>
      <c r="AM1952" s="8"/>
      <c r="AN1952" s="8"/>
      <c r="AO1952" s="8"/>
      <c r="AP1952" s="2">
        <v>240949.79086342143</v>
      </c>
      <c r="AQ1952" s="8"/>
      <c r="AR1952" s="5"/>
      <c r="AS1952" s="1"/>
      <c r="AT1952" s="8"/>
      <c r="AU1952" s="1"/>
      <c r="AV1952" s="1"/>
      <c r="AW1952" s="3"/>
      <c r="AX1952" s="3"/>
      <c r="AY1952" s="4"/>
      <c r="AZ1952" s="4"/>
      <c r="BA1952" s="4"/>
      <c r="BB1952" s="1"/>
      <c r="BC1952" s="1"/>
      <c r="BD1952" s="1"/>
      <c r="BE1952" s="1"/>
      <c r="BF1952" s="1"/>
      <c r="BG1952" s="1"/>
      <c r="BH1952" s="1"/>
      <c r="BI1952" s="1"/>
    </row>
    <row r="1953" spans="1:61" x14ac:dyDescent="0.2">
      <c r="A1953" s="78">
        <f t="shared" si="1056"/>
        <v>43844</v>
      </c>
      <c r="B1953" s="2">
        <f t="shared" si="1032"/>
        <v>241225.83991092586</v>
      </c>
      <c r="C1953" s="3">
        <f t="shared" si="1057"/>
        <v>32565488.387974992</v>
      </c>
      <c r="D1953" s="2">
        <f t="shared" si="1072"/>
        <v>240515.54068988157</v>
      </c>
      <c r="E1953" s="2">
        <f t="shared" si="1058"/>
        <v>0</v>
      </c>
      <c r="F1953" s="33">
        <f t="shared" si="1046"/>
        <v>240515.54068988157</v>
      </c>
      <c r="G1953" s="39">
        <f t="shared" si="1059"/>
        <v>5259.76</v>
      </c>
      <c r="H1953" s="38">
        <f>IF(AND(N1953=1,N1952&gt;1),VLOOKUP(A1952,[1]Plan1!$CW$105:$CY$215,3),H1952)</f>
        <v>5320.25</v>
      </c>
      <c r="I1953" s="127">
        <f t="shared" si="1047"/>
        <v>43780</v>
      </c>
      <c r="J1953" s="127">
        <f t="shared" si="1060"/>
        <v>43810</v>
      </c>
      <c r="K1953" s="34">
        <f t="shared" si="1048"/>
        <v>1.1500524738771389E-2</v>
      </c>
      <c r="L1953" s="212">
        <f t="shared" si="1061"/>
        <v>43871</v>
      </c>
      <c r="M1953" s="1">
        <f t="shared" si="1062"/>
        <v>21</v>
      </c>
      <c r="N1953" s="1">
        <f t="shared" si="1070"/>
        <v>2</v>
      </c>
      <c r="O1953" s="2">
        <f t="shared" si="1049"/>
        <v>1.0010896300000001</v>
      </c>
      <c r="P1953" s="35">
        <f t="shared" si="1037"/>
        <v>1</v>
      </c>
      <c r="Q1953" s="35">
        <f t="shared" si="1063"/>
        <v>1</v>
      </c>
      <c r="R1953" s="2">
        <f t="shared" si="1034"/>
        <v>1.0010896300000001</v>
      </c>
      <c r="S1953" s="2">
        <f t="shared" si="1064"/>
        <v>1.2981278000000001</v>
      </c>
      <c r="T1953" s="2">
        <f t="shared" si="1038"/>
        <v>240777.61363847999</v>
      </c>
      <c r="U1953" s="2">
        <f t="shared" si="1050"/>
        <v>0</v>
      </c>
      <c r="V1953" s="2">
        <f t="shared" si="1051"/>
        <v>262.07294860193093</v>
      </c>
      <c r="W1953" s="2">
        <f t="shared" si="1052"/>
        <v>240777.61363848351</v>
      </c>
      <c r="X1953" s="36">
        <f t="shared" si="1068"/>
        <v>0</v>
      </c>
      <c r="Y1953" s="2">
        <f t="shared" si="1053"/>
        <v>0</v>
      </c>
      <c r="Z1953" s="37">
        <f t="shared" si="1054"/>
        <v>0</v>
      </c>
      <c r="AA1953" s="2">
        <f t="shared" si="1065"/>
        <v>0</v>
      </c>
      <c r="AB1953" s="4">
        <f t="shared" si="1066"/>
        <v>7.1215000000000001E-2</v>
      </c>
      <c r="AC1953" s="148">
        <f>NETWORKDAYS(A$1949,A1953,$AT$194:$AT$348)-1</f>
        <v>2</v>
      </c>
      <c r="AD1953" s="36">
        <v>252</v>
      </c>
      <c r="AE1953" s="35">
        <f t="shared" si="1071"/>
        <v>1.000546129</v>
      </c>
      <c r="AF1953" s="2">
        <f t="shared" si="1041"/>
        <v>131.49563735000001</v>
      </c>
      <c r="AG1953" s="2">
        <f t="shared" si="1055"/>
        <v>131.49563735000001</v>
      </c>
      <c r="AH1953" s="3">
        <f t="shared" si="1067"/>
        <v>0</v>
      </c>
      <c r="AI1953" s="3"/>
      <c r="AJ1953" s="3">
        <v>0</v>
      </c>
      <c r="AK1953" s="2">
        <f t="shared" si="1069"/>
        <v>316.73063509236914</v>
      </c>
      <c r="AL1953" s="8"/>
      <c r="AM1953" s="8"/>
      <c r="AN1953" s="8"/>
      <c r="AO1953" s="8"/>
      <c r="AP1953" s="2">
        <v>241225.83991091425</v>
      </c>
      <c r="AQ1953" s="8"/>
      <c r="AR1953" s="5"/>
      <c r="AS1953" s="1"/>
      <c r="AT1953" s="8"/>
      <c r="AU1953" s="1"/>
      <c r="AV1953" s="1"/>
      <c r="AW1953" s="3"/>
      <c r="AX1953" s="3"/>
      <c r="AY1953" s="4"/>
      <c r="AZ1953" s="4"/>
      <c r="BA1953" s="4"/>
      <c r="BB1953" s="1"/>
      <c r="BC1953" s="1"/>
      <c r="BD1953" s="1"/>
      <c r="BE1953" s="1"/>
      <c r="BF1953" s="1"/>
      <c r="BG1953" s="1"/>
      <c r="BH1953" s="1"/>
      <c r="BI1953" s="1"/>
    </row>
    <row r="1954" spans="1:61" x14ac:dyDescent="0.2">
      <c r="A1954" s="78">
        <f t="shared" si="1056"/>
        <v>43845</v>
      </c>
      <c r="B1954" s="2">
        <f t="shared" si="1032"/>
        <v>241502.04842623553</v>
      </c>
      <c r="C1954" s="3">
        <f t="shared" si="1057"/>
        <v>32602776.537541796</v>
      </c>
      <c r="D1954" s="2">
        <f t="shared" si="1072"/>
        <v>240515.54068988157</v>
      </c>
      <c r="E1954" s="2">
        <f t="shared" si="1058"/>
        <v>0</v>
      </c>
      <c r="F1954" s="33">
        <f t="shared" si="1046"/>
        <v>240515.54068988157</v>
      </c>
      <c r="G1954" s="39">
        <f t="shared" si="1059"/>
        <v>5259.76</v>
      </c>
      <c r="H1954" s="38">
        <f>IF(AND(N1954=1,N1953&gt;1),VLOOKUP(A1953,[1]Plan1!$CW$105:$CY$215,3),H1953)</f>
        <v>5320.25</v>
      </c>
      <c r="I1954" s="127">
        <f t="shared" si="1047"/>
        <v>43780</v>
      </c>
      <c r="J1954" s="127">
        <f t="shared" si="1060"/>
        <v>43810</v>
      </c>
      <c r="K1954" s="34">
        <f t="shared" si="1048"/>
        <v>1.1500524738771389E-2</v>
      </c>
      <c r="L1954" s="212">
        <f t="shared" si="1061"/>
        <v>43871</v>
      </c>
      <c r="M1954" s="1">
        <f t="shared" si="1062"/>
        <v>21</v>
      </c>
      <c r="N1954" s="1">
        <f t="shared" si="1070"/>
        <v>3</v>
      </c>
      <c r="O1954" s="2">
        <f t="shared" si="1049"/>
        <v>1.0016348900000001</v>
      </c>
      <c r="P1954" s="35">
        <f t="shared" si="1037"/>
        <v>1</v>
      </c>
      <c r="Q1954" s="35">
        <f t="shared" si="1063"/>
        <v>1</v>
      </c>
      <c r="R1954" s="2">
        <f t="shared" si="1034"/>
        <v>1.0016348900000001</v>
      </c>
      <c r="S1954" s="2">
        <f t="shared" si="1064"/>
        <v>1.2981278000000001</v>
      </c>
      <c r="T1954" s="2">
        <f t="shared" si="1038"/>
        <v>240908.75714219999</v>
      </c>
      <c r="U1954" s="2">
        <f t="shared" si="1050"/>
        <v>0</v>
      </c>
      <c r="V1954" s="2">
        <f t="shared" si="1051"/>
        <v>393.21645231849379</v>
      </c>
      <c r="W1954" s="2">
        <f t="shared" si="1052"/>
        <v>240908.75714220008</v>
      </c>
      <c r="X1954" s="36">
        <f t="shared" si="1068"/>
        <v>0</v>
      </c>
      <c r="Y1954" s="2">
        <f t="shared" si="1053"/>
        <v>0</v>
      </c>
      <c r="Z1954" s="37">
        <f t="shared" si="1054"/>
        <v>0</v>
      </c>
      <c r="AA1954" s="2">
        <f t="shared" si="1065"/>
        <v>0</v>
      </c>
      <c r="AB1954" s="4">
        <f t="shared" si="1066"/>
        <v>7.1215000000000001E-2</v>
      </c>
      <c r="AC1954" s="148">
        <f t="shared" ref="AC1954:AC1975" si="1073">NETWORKDAYS(A$1949,A1954,$AT$194:$AT$348)-1</f>
        <v>3</v>
      </c>
      <c r="AD1954" s="36">
        <v>252</v>
      </c>
      <c r="AE1954" s="35">
        <f t="shared" si="1071"/>
        <v>1.0008193059999999</v>
      </c>
      <c r="AF1954" s="2">
        <f t="shared" si="1041"/>
        <v>197.37799017</v>
      </c>
      <c r="AG1954" s="2">
        <f t="shared" si="1055"/>
        <v>197.37799017</v>
      </c>
      <c r="AH1954" s="3">
        <f t="shared" si="1067"/>
        <v>0</v>
      </c>
      <c r="AI1954" s="3"/>
      <c r="AJ1954" s="3">
        <v>0</v>
      </c>
      <c r="AK1954" s="2">
        <f t="shared" si="1069"/>
        <v>395.91329386546147</v>
      </c>
      <c r="AL1954" s="8"/>
      <c r="AM1954" s="8"/>
      <c r="AN1954" s="8"/>
      <c r="AO1954" s="8"/>
      <c r="AP1954" s="2">
        <v>241502.04842622392</v>
      </c>
      <c r="AQ1954" s="8"/>
      <c r="AR1954" s="5"/>
      <c r="AS1954" s="1"/>
      <c r="AT1954" s="8"/>
      <c r="AU1954" s="1"/>
      <c r="AV1954" s="1"/>
      <c r="AW1954" s="3"/>
      <c r="AX1954" s="3"/>
      <c r="AY1954" s="4"/>
      <c r="AZ1954" s="4"/>
      <c r="BA1954" s="4"/>
      <c r="BB1954" s="1"/>
      <c r="BC1954" s="1"/>
      <c r="BD1954" s="1"/>
      <c r="BE1954" s="1"/>
      <c r="BF1954" s="1"/>
      <c r="BG1954" s="1"/>
      <c r="BH1954" s="1"/>
      <c r="BI1954" s="1"/>
    </row>
    <row r="1955" spans="1:61" x14ac:dyDescent="0.2">
      <c r="A1955" s="78">
        <f t="shared" si="1056"/>
        <v>43846</v>
      </c>
      <c r="B1955" s="2">
        <f t="shared" si="1032"/>
        <v>241778.41625499199</v>
      </c>
      <c r="C1955" s="3">
        <f t="shared" si="1057"/>
        <v>32640086.194423918</v>
      </c>
      <c r="D1955" s="2">
        <f t="shared" si="1072"/>
        <v>240515.54068988157</v>
      </c>
      <c r="E1955" s="2">
        <f t="shared" si="1058"/>
        <v>0</v>
      </c>
      <c r="F1955" s="33">
        <f t="shared" si="1046"/>
        <v>240515.54068988157</v>
      </c>
      <c r="G1955" s="39">
        <f t="shared" si="1059"/>
        <v>5259.76</v>
      </c>
      <c r="H1955" s="38">
        <f>IF(AND(N1955=1,N1954&gt;1),VLOOKUP(A1954,[1]Plan1!$CW$105:$CY$215,3),H1954)</f>
        <v>5320.25</v>
      </c>
      <c r="I1955" s="127">
        <f t="shared" si="1047"/>
        <v>43780</v>
      </c>
      <c r="J1955" s="127">
        <f t="shared" si="1060"/>
        <v>43810</v>
      </c>
      <c r="K1955" s="34">
        <f t="shared" si="1048"/>
        <v>1.1500524738771389E-2</v>
      </c>
      <c r="L1955" s="212">
        <f t="shared" si="1061"/>
        <v>43871</v>
      </c>
      <c r="M1955" s="1">
        <f t="shared" si="1062"/>
        <v>21</v>
      </c>
      <c r="N1955" s="1">
        <f t="shared" si="1070"/>
        <v>4</v>
      </c>
      <c r="O1955" s="2">
        <f t="shared" si="1049"/>
        <v>1.0021804400000001</v>
      </c>
      <c r="P1955" s="35">
        <f t="shared" si="1037"/>
        <v>1</v>
      </c>
      <c r="Q1955" s="35">
        <f t="shared" si="1063"/>
        <v>1</v>
      </c>
      <c r="R1955" s="2">
        <f t="shared" si="1034"/>
        <v>1.0021804400000001</v>
      </c>
      <c r="S1955" s="2">
        <f t="shared" si="1064"/>
        <v>1.2981278000000001</v>
      </c>
      <c r="T1955" s="2">
        <f t="shared" si="1038"/>
        <v>241039.97039542001</v>
      </c>
      <c r="U1955" s="2">
        <f t="shared" si="1050"/>
        <v>0</v>
      </c>
      <c r="V1955" s="2">
        <f t="shared" si="1051"/>
        <v>524.42970554186013</v>
      </c>
      <c r="W1955" s="2">
        <f t="shared" si="1052"/>
        <v>241039.97039542344</v>
      </c>
      <c r="X1955" s="36">
        <f t="shared" si="1068"/>
        <v>0</v>
      </c>
      <c r="Y1955" s="2">
        <f t="shared" si="1053"/>
        <v>0</v>
      </c>
      <c r="Z1955" s="37">
        <f t="shared" si="1054"/>
        <v>0</v>
      </c>
      <c r="AA1955" s="2">
        <f t="shared" si="1065"/>
        <v>0</v>
      </c>
      <c r="AB1955" s="4">
        <f t="shared" si="1066"/>
        <v>7.1215000000000001E-2</v>
      </c>
      <c r="AC1955" s="148">
        <f t="shared" si="1073"/>
        <v>4</v>
      </c>
      <c r="AD1955" s="36">
        <v>252</v>
      </c>
      <c r="AE1955" s="35">
        <f t="shared" si="1071"/>
        <v>1.001092557</v>
      </c>
      <c r="AF1955" s="2">
        <f t="shared" si="1041"/>
        <v>263.34990692999997</v>
      </c>
      <c r="AG1955" s="2">
        <f t="shared" si="1055"/>
        <v>263.34990692999997</v>
      </c>
      <c r="AH1955" s="3">
        <f t="shared" si="1067"/>
        <v>0</v>
      </c>
      <c r="AI1955" s="3"/>
      <c r="AJ1955" s="3">
        <v>0</v>
      </c>
      <c r="AK1955" s="2">
        <f t="shared" si="1069"/>
        <v>475.09595263855374</v>
      </c>
      <c r="AL1955" s="8"/>
      <c r="AM1955" s="8"/>
      <c r="AN1955" s="8"/>
      <c r="AO1955" s="8"/>
      <c r="AP1955" s="2">
        <v>241778.41625498037</v>
      </c>
      <c r="AQ1955" s="8"/>
      <c r="AR1955" s="5"/>
      <c r="AS1955" s="1"/>
      <c r="AT1955" s="8"/>
      <c r="AU1955" s="1"/>
      <c r="AV1955" s="1"/>
      <c r="AW1955" s="3"/>
      <c r="AX1955" s="3"/>
      <c r="AY1955" s="4"/>
      <c r="AZ1955" s="4"/>
      <c r="BA1955" s="4"/>
      <c r="BB1955" s="1"/>
      <c r="BC1955" s="1"/>
      <c r="BD1955" s="1"/>
      <c r="BE1955" s="1"/>
      <c r="BF1955" s="1"/>
      <c r="BG1955" s="1"/>
      <c r="BH1955" s="1"/>
      <c r="BI1955" s="1"/>
    </row>
    <row r="1956" spans="1:61" x14ac:dyDescent="0.2">
      <c r="A1956" s="78">
        <f t="shared" si="1056"/>
        <v>43847</v>
      </c>
      <c r="B1956" s="2">
        <f t="shared" si="1032"/>
        <v>242054.94854154607</v>
      </c>
      <c r="C1956" s="3">
        <f t="shared" si="1057"/>
        <v>32677418.053108718</v>
      </c>
      <c r="D1956" s="2">
        <f t="shared" si="1072"/>
        <v>240515.54068988157</v>
      </c>
      <c r="E1956" s="2">
        <f t="shared" si="1058"/>
        <v>0</v>
      </c>
      <c r="F1956" s="33">
        <f t="shared" si="1046"/>
        <v>240515.54068988157</v>
      </c>
      <c r="G1956" s="39">
        <f t="shared" si="1059"/>
        <v>5259.76</v>
      </c>
      <c r="H1956" s="38">
        <f>IF(AND(N1956=1,N1955&gt;1),VLOOKUP(A1955,[1]Plan1!$CW$105:$CY$215,3),H1955)</f>
        <v>5320.25</v>
      </c>
      <c r="I1956" s="127">
        <f t="shared" si="1047"/>
        <v>43780</v>
      </c>
      <c r="J1956" s="127">
        <f t="shared" si="1060"/>
        <v>43810</v>
      </c>
      <c r="K1956" s="34">
        <f t="shared" si="1048"/>
        <v>1.1500524738771389E-2</v>
      </c>
      <c r="L1956" s="212">
        <f t="shared" si="1061"/>
        <v>43871</v>
      </c>
      <c r="M1956" s="1">
        <f t="shared" si="1062"/>
        <v>21</v>
      </c>
      <c r="N1956" s="1">
        <f t="shared" si="1070"/>
        <v>5</v>
      </c>
      <c r="O1956" s="2">
        <f t="shared" si="1049"/>
        <v>1.0027263</v>
      </c>
      <c r="P1956" s="35">
        <f t="shared" si="1037"/>
        <v>1</v>
      </c>
      <c r="Q1956" s="35">
        <f t="shared" si="1063"/>
        <v>1</v>
      </c>
      <c r="R1956" s="2">
        <f t="shared" si="1034"/>
        <v>1.0027263</v>
      </c>
      <c r="S1956" s="2">
        <f t="shared" si="1064"/>
        <v>1.2981278000000001</v>
      </c>
      <c r="T1956" s="2">
        <f t="shared" si="1038"/>
        <v>241171.25820846</v>
      </c>
      <c r="U1956" s="2">
        <f t="shared" si="1050"/>
        <v>0</v>
      </c>
      <c r="V1956" s="2">
        <f t="shared" si="1051"/>
        <v>655.71751858281436</v>
      </c>
      <c r="W1956" s="2">
        <f t="shared" si="1052"/>
        <v>241171.25820846439</v>
      </c>
      <c r="X1956" s="36">
        <f t="shared" si="1068"/>
        <v>0</v>
      </c>
      <c r="Y1956" s="2">
        <f t="shared" si="1053"/>
        <v>0</v>
      </c>
      <c r="Z1956" s="37">
        <f t="shared" si="1054"/>
        <v>0</v>
      </c>
      <c r="AA1956" s="2">
        <f t="shared" si="1065"/>
        <v>0</v>
      </c>
      <c r="AB1956" s="4">
        <f t="shared" si="1066"/>
        <v>7.1215000000000001E-2</v>
      </c>
      <c r="AC1956" s="148">
        <f t="shared" si="1073"/>
        <v>5</v>
      </c>
      <c r="AD1956" s="36">
        <v>252</v>
      </c>
      <c r="AE1956" s="35">
        <f t="shared" si="1071"/>
        <v>1.0013658830000001</v>
      </c>
      <c r="AF1956" s="2">
        <f t="shared" si="1041"/>
        <v>329.41172167000002</v>
      </c>
      <c r="AG1956" s="2">
        <f t="shared" si="1055"/>
        <v>329.41172167000002</v>
      </c>
      <c r="AH1956" s="3">
        <f t="shared" si="1067"/>
        <v>0</v>
      </c>
      <c r="AI1956" s="3"/>
      <c r="AJ1956" s="3">
        <v>0</v>
      </c>
      <c r="AK1956" s="2">
        <f t="shared" si="1069"/>
        <v>554.27861141164612</v>
      </c>
      <c r="AL1956" s="8"/>
      <c r="AM1956" s="8"/>
      <c r="AN1956" s="8"/>
      <c r="AO1956" s="8"/>
      <c r="AP1956" s="2">
        <v>242054.94854153442</v>
      </c>
      <c r="AQ1956" s="8"/>
      <c r="AR1956" s="5"/>
      <c r="AS1956" s="1"/>
      <c r="AT1956" s="8"/>
      <c r="AU1956" s="1"/>
      <c r="AV1956" s="1"/>
      <c r="AW1956" s="3"/>
      <c r="AX1956" s="3"/>
      <c r="AY1956" s="4"/>
      <c r="AZ1956" s="4"/>
      <c r="BA1956" s="4"/>
      <c r="BB1956" s="1"/>
      <c r="BC1956" s="1"/>
      <c r="BD1956" s="1"/>
      <c r="BE1956" s="1"/>
      <c r="BF1956" s="1"/>
      <c r="BG1956" s="1"/>
      <c r="BH1956" s="1"/>
      <c r="BI1956" s="1"/>
    </row>
    <row r="1957" spans="1:61" x14ac:dyDescent="0.2">
      <c r="A1957" s="78">
        <f t="shared" si="1056"/>
        <v>43848</v>
      </c>
      <c r="B1957" s="2">
        <f t="shared" si="1032"/>
        <v>242265.66818192694</v>
      </c>
      <c r="C1957" s="3">
        <f t="shared" si="1057"/>
        <v>32705865.204560138</v>
      </c>
      <c r="D1957" s="2">
        <f t="shared" si="1072"/>
        <v>240515.54068988157</v>
      </c>
      <c r="E1957" s="2">
        <f t="shared" si="1058"/>
        <v>0</v>
      </c>
      <c r="F1957" s="33">
        <f t="shared" si="1046"/>
        <v>240515.54068988157</v>
      </c>
      <c r="G1957" s="39">
        <f t="shared" si="1059"/>
        <v>5259.76</v>
      </c>
      <c r="H1957" s="38">
        <f>IF(AND(N1957=1,N1956&gt;1),VLOOKUP(A1956,[1]Plan1!$CW$105:$CY$215,3),H1956)</f>
        <v>5320.25</v>
      </c>
      <c r="I1957" s="127">
        <f t="shared" si="1047"/>
        <v>43780</v>
      </c>
      <c r="J1957" s="127">
        <f t="shared" si="1060"/>
        <v>43810</v>
      </c>
      <c r="K1957" s="34">
        <f t="shared" si="1048"/>
        <v>1.1500524738771389E-2</v>
      </c>
      <c r="L1957" s="212">
        <f t="shared" si="1061"/>
        <v>43871</v>
      </c>
      <c r="M1957" s="1">
        <f t="shared" si="1062"/>
        <v>21</v>
      </c>
      <c r="N1957" s="1">
        <f t="shared" si="1070"/>
        <v>6</v>
      </c>
      <c r="O1957" s="2">
        <f t="shared" si="1049"/>
        <v>1.0032724500000001</v>
      </c>
      <c r="P1957" s="35">
        <f t="shared" si="1037"/>
        <v>1</v>
      </c>
      <c r="Q1957" s="35">
        <f t="shared" si="1063"/>
        <v>1</v>
      </c>
      <c r="R1957" s="2">
        <f t="shared" si="1034"/>
        <v>1.0032724500000001</v>
      </c>
      <c r="S1957" s="2">
        <f t="shared" si="1064"/>
        <v>1.2981278000000001</v>
      </c>
      <c r="T1957" s="2">
        <f t="shared" si="1038"/>
        <v>241302.61577100999</v>
      </c>
      <c r="U1957" s="2">
        <f t="shared" si="1050"/>
        <v>0</v>
      </c>
      <c r="V1957" s="2">
        <f t="shared" si="1051"/>
        <v>787.07508113062545</v>
      </c>
      <c r="W1957" s="2">
        <f t="shared" si="1052"/>
        <v>241302.61577101221</v>
      </c>
      <c r="X1957" s="36">
        <f t="shared" si="1068"/>
        <v>0</v>
      </c>
      <c r="Y1957" s="2">
        <f t="shared" si="1053"/>
        <v>0</v>
      </c>
      <c r="Z1957" s="37">
        <f t="shared" si="1054"/>
        <v>0</v>
      </c>
      <c r="AA1957" s="2">
        <f t="shared" si="1065"/>
        <v>0</v>
      </c>
      <c r="AB1957" s="4">
        <f t="shared" si="1066"/>
        <v>7.1215000000000001E-2</v>
      </c>
      <c r="AC1957" s="148">
        <f t="shared" si="1073"/>
        <v>5</v>
      </c>
      <c r="AD1957" s="36">
        <v>252</v>
      </c>
      <c r="AE1957" s="35">
        <f t="shared" si="1071"/>
        <v>1.0013658830000001</v>
      </c>
      <c r="AF1957" s="2">
        <f t="shared" si="1041"/>
        <v>329.59114073000001</v>
      </c>
      <c r="AG1957" s="2">
        <f t="shared" si="1055"/>
        <v>329.59114073000001</v>
      </c>
      <c r="AH1957" s="3">
        <f t="shared" si="1067"/>
        <v>0</v>
      </c>
      <c r="AI1957" s="3"/>
      <c r="AJ1957" s="3">
        <v>0</v>
      </c>
      <c r="AK1957" s="2">
        <f t="shared" si="1069"/>
        <v>633.46127018473828</v>
      </c>
      <c r="AL1957" s="8"/>
      <c r="AM1957" s="8"/>
      <c r="AN1957" s="8"/>
      <c r="AO1957" s="8"/>
      <c r="AP1957" s="2">
        <v>242265.6681819153</v>
      </c>
      <c r="AQ1957" s="8"/>
      <c r="AR1957" s="5"/>
      <c r="AS1957" s="1"/>
      <c r="AT1957" s="8"/>
      <c r="AU1957" s="1"/>
      <c r="AV1957" s="1"/>
      <c r="AW1957" s="3"/>
      <c r="AX1957" s="3"/>
      <c r="AY1957" s="4"/>
      <c r="AZ1957" s="4"/>
      <c r="BA1957" s="4"/>
      <c r="BB1957" s="1"/>
      <c r="BC1957" s="1"/>
      <c r="BD1957" s="1"/>
      <c r="BE1957" s="1"/>
      <c r="BF1957" s="1"/>
      <c r="BG1957" s="1"/>
      <c r="BH1957" s="1"/>
      <c r="BI1957" s="1"/>
    </row>
    <row r="1958" spans="1:61" x14ac:dyDescent="0.2">
      <c r="A1958" s="78">
        <f t="shared" si="1056"/>
        <v>43849</v>
      </c>
      <c r="B1958" s="2">
        <f t="shared" si="1032"/>
        <v>242344.85084070003</v>
      </c>
      <c r="C1958" s="3">
        <f t="shared" si="1057"/>
        <v>32716554.863494504</v>
      </c>
      <c r="D1958" s="2">
        <f t="shared" si="1072"/>
        <v>240515.54068988157</v>
      </c>
      <c r="E1958" s="2">
        <f t="shared" si="1058"/>
        <v>0</v>
      </c>
      <c r="F1958" s="33">
        <f t="shared" si="1046"/>
        <v>240515.54068988157</v>
      </c>
      <c r="G1958" s="39">
        <f t="shared" si="1059"/>
        <v>5259.76</v>
      </c>
      <c r="H1958" s="38">
        <f>IF(AND(N1958=1,N1957&gt;1),VLOOKUP(A1957,[1]Plan1!$CW$105:$CY$215,3),H1957)</f>
        <v>5320.25</v>
      </c>
      <c r="I1958" s="127">
        <f t="shared" si="1047"/>
        <v>43780</v>
      </c>
      <c r="J1958" s="127">
        <f t="shared" si="1060"/>
        <v>43810</v>
      </c>
      <c r="K1958" s="34">
        <f t="shared" si="1048"/>
        <v>1.1500524738771389E-2</v>
      </c>
      <c r="L1958" s="212">
        <f t="shared" si="1061"/>
        <v>43871</v>
      </c>
      <c r="M1958" s="1">
        <f t="shared" si="1062"/>
        <v>21</v>
      </c>
      <c r="N1958" s="1">
        <f t="shared" si="1070"/>
        <v>6</v>
      </c>
      <c r="O1958" s="2">
        <f t="shared" si="1049"/>
        <v>1.0032724500000001</v>
      </c>
      <c r="P1958" s="35">
        <f t="shared" si="1037"/>
        <v>1</v>
      </c>
      <c r="Q1958" s="35">
        <f t="shared" si="1063"/>
        <v>1</v>
      </c>
      <c r="R1958" s="2">
        <f t="shared" si="1034"/>
        <v>1.0032724500000001</v>
      </c>
      <c r="S1958" s="2">
        <f t="shared" si="1064"/>
        <v>1.2981278000000001</v>
      </c>
      <c r="T1958" s="2">
        <f t="shared" si="1038"/>
        <v>241302.61577100999</v>
      </c>
      <c r="U1958" s="2">
        <f t="shared" si="1050"/>
        <v>0</v>
      </c>
      <c r="V1958" s="2">
        <f t="shared" si="1051"/>
        <v>787.07508113062545</v>
      </c>
      <c r="W1958" s="2">
        <f t="shared" si="1052"/>
        <v>241302.61577101221</v>
      </c>
      <c r="X1958" s="36">
        <f t="shared" si="1068"/>
        <v>0</v>
      </c>
      <c r="Y1958" s="2">
        <f t="shared" si="1053"/>
        <v>0</v>
      </c>
      <c r="Z1958" s="37">
        <f t="shared" si="1054"/>
        <v>0</v>
      </c>
      <c r="AA1958" s="2">
        <f t="shared" si="1065"/>
        <v>0</v>
      </c>
      <c r="AB1958" s="4">
        <f t="shared" si="1066"/>
        <v>7.1215000000000001E-2</v>
      </c>
      <c r="AC1958" s="148">
        <f t="shared" si="1073"/>
        <v>5</v>
      </c>
      <c r="AD1958" s="36">
        <v>252</v>
      </c>
      <c r="AE1958" s="35">
        <f t="shared" si="1071"/>
        <v>1.0013658830000001</v>
      </c>
      <c r="AF1958" s="2">
        <f t="shared" si="1041"/>
        <v>329.59114073000001</v>
      </c>
      <c r="AG1958" s="2">
        <f t="shared" si="1055"/>
        <v>329.59114073000001</v>
      </c>
      <c r="AH1958" s="3">
        <f t="shared" si="1067"/>
        <v>0</v>
      </c>
      <c r="AI1958" s="3"/>
      <c r="AJ1958" s="3">
        <v>0</v>
      </c>
      <c r="AK1958" s="2">
        <f t="shared" si="1069"/>
        <v>712.64392895783067</v>
      </c>
      <c r="AL1958" s="8"/>
      <c r="AM1958" s="8"/>
      <c r="AN1958" s="8"/>
      <c r="AO1958" s="8"/>
      <c r="AP1958" s="2">
        <v>242344.85084068839</v>
      </c>
      <c r="AQ1958" s="8"/>
      <c r="AR1958" s="5"/>
      <c r="AS1958" s="1"/>
      <c r="AT1958" s="8"/>
      <c r="AU1958" s="1"/>
      <c r="AV1958" s="1"/>
      <c r="AW1958" s="3"/>
      <c r="AX1958" s="3"/>
      <c r="AY1958" s="4"/>
      <c r="AZ1958" s="4"/>
      <c r="BA1958" s="4"/>
      <c r="BB1958" s="1"/>
      <c r="BC1958" s="1"/>
      <c r="BD1958" s="1"/>
      <c r="BE1958" s="1"/>
      <c r="BF1958" s="1"/>
      <c r="BG1958" s="1"/>
      <c r="BH1958" s="1"/>
      <c r="BI1958" s="1"/>
    </row>
    <row r="1959" spans="1:61" x14ac:dyDescent="0.2">
      <c r="A1959" s="78">
        <f t="shared" si="1056"/>
        <v>43850</v>
      </c>
      <c r="B1959" s="2">
        <f t="shared" si="1032"/>
        <v>242490.00563462314</v>
      </c>
      <c r="C1959" s="3">
        <f t="shared" si="1057"/>
        <v>32736150.760674123</v>
      </c>
      <c r="D1959" s="2">
        <f t="shared" si="1072"/>
        <v>240515.54068988157</v>
      </c>
      <c r="E1959" s="2">
        <f t="shared" si="1058"/>
        <v>0</v>
      </c>
      <c r="F1959" s="33">
        <f t="shared" si="1046"/>
        <v>240515.54068988157</v>
      </c>
      <c r="G1959" s="39">
        <f t="shared" si="1059"/>
        <v>5259.76</v>
      </c>
      <c r="H1959" s="38">
        <f>IF(AND(N1959=1,N1958&gt;1),VLOOKUP(A1958,[1]Plan1!$CW$105:$CY$215,3),H1958)</f>
        <v>5320.25</v>
      </c>
      <c r="I1959" s="127">
        <f t="shared" si="1047"/>
        <v>43780</v>
      </c>
      <c r="J1959" s="127">
        <f t="shared" si="1060"/>
        <v>43810</v>
      </c>
      <c r="K1959" s="34">
        <f t="shared" si="1048"/>
        <v>1.1500524738771389E-2</v>
      </c>
      <c r="L1959" s="212">
        <f t="shared" si="1061"/>
        <v>43871</v>
      </c>
      <c r="M1959" s="1">
        <f t="shared" si="1062"/>
        <v>21</v>
      </c>
      <c r="N1959" s="1">
        <f t="shared" si="1070"/>
        <v>6</v>
      </c>
      <c r="O1959" s="2">
        <f t="shared" si="1049"/>
        <v>1.0032724500000001</v>
      </c>
      <c r="P1959" s="35">
        <f t="shared" si="1037"/>
        <v>1</v>
      </c>
      <c r="Q1959" s="35">
        <f t="shared" si="1063"/>
        <v>1</v>
      </c>
      <c r="R1959" s="2">
        <f t="shared" si="1034"/>
        <v>1.0032724500000001</v>
      </c>
      <c r="S1959" s="2">
        <f t="shared" si="1064"/>
        <v>1.2981278000000001</v>
      </c>
      <c r="T1959" s="2">
        <f t="shared" si="1038"/>
        <v>241302.61577100999</v>
      </c>
      <c r="U1959" s="2">
        <f t="shared" si="1050"/>
        <v>0</v>
      </c>
      <c r="V1959" s="2">
        <f t="shared" si="1051"/>
        <v>787.07508113062545</v>
      </c>
      <c r="W1959" s="2">
        <f t="shared" si="1052"/>
        <v>241302.61577101221</v>
      </c>
      <c r="X1959" s="36">
        <f t="shared" si="1068"/>
        <v>0</v>
      </c>
      <c r="Y1959" s="2">
        <f t="shared" si="1053"/>
        <v>0</v>
      </c>
      <c r="Z1959" s="37">
        <f t="shared" si="1054"/>
        <v>0</v>
      </c>
      <c r="AA1959" s="2">
        <f t="shared" si="1065"/>
        <v>0</v>
      </c>
      <c r="AB1959" s="4">
        <f t="shared" si="1066"/>
        <v>7.1215000000000001E-2</v>
      </c>
      <c r="AC1959" s="148">
        <f t="shared" si="1073"/>
        <v>6</v>
      </c>
      <c r="AD1959" s="36">
        <v>252</v>
      </c>
      <c r="AE1959" s="35">
        <f t="shared" si="1071"/>
        <v>1.001639283</v>
      </c>
      <c r="AF1959" s="2">
        <f t="shared" si="1041"/>
        <v>395.56327587999999</v>
      </c>
      <c r="AG1959" s="2">
        <f t="shared" si="1055"/>
        <v>395.56327587999999</v>
      </c>
      <c r="AH1959" s="3">
        <f t="shared" si="1067"/>
        <v>0</v>
      </c>
      <c r="AI1959" s="3"/>
      <c r="AJ1959" s="3">
        <v>0</v>
      </c>
      <c r="AK1959" s="2">
        <f t="shared" si="1069"/>
        <v>791.82658773092294</v>
      </c>
      <c r="AL1959" s="8"/>
      <c r="AM1959" s="8"/>
      <c r="AN1959" s="8"/>
      <c r="AO1959" s="8"/>
      <c r="AP1959" s="2">
        <v>242490.0056346115</v>
      </c>
      <c r="AQ1959" s="8"/>
      <c r="AR1959" s="5"/>
      <c r="AS1959" s="1"/>
      <c r="AT1959" s="8"/>
      <c r="AU1959" s="1"/>
      <c r="AV1959" s="1"/>
      <c r="AW1959" s="3"/>
      <c r="AX1959" s="3"/>
      <c r="AY1959" s="4"/>
      <c r="AZ1959" s="4"/>
      <c r="BA1959" s="4"/>
      <c r="BB1959" s="1"/>
      <c r="BC1959" s="1"/>
      <c r="BD1959" s="1"/>
      <c r="BE1959" s="1"/>
      <c r="BF1959" s="1"/>
      <c r="BG1959" s="1"/>
      <c r="BH1959" s="1"/>
      <c r="BI1959" s="1"/>
    </row>
    <row r="1960" spans="1:61" x14ac:dyDescent="0.2">
      <c r="A1960" s="78">
        <f t="shared" si="1056"/>
        <v>43851</v>
      </c>
      <c r="B1960" s="2">
        <f t="shared" si="1032"/>
        <v>242766.85963669617</v>
      </c>
      <c r="C1960" s="3">
        <f t="shared" si="1057"/>
        <v>32773526.050953984</v>
      </c>
      <c r="D1960" s="2">
        <f t="shared" si="1072"/>
        <v>240515.54068988157</v>
      </c>
      <c r="E1960" s="2">
        <f t="shared" si="1058"/>
        <v>0</v>
      </c>
      <c r="F1960" s="33">
        <f t="shared" si="1046"/>
        <v>240515.54068988157</v>
      </c>
      <c r="G1960" s="39">
        <f t="shared" si="1059"/>
        <v>5259.76</v>
      </c>
      <c r="H1960" s="38">
        <f>IF(AND(N1960=1,N1959&gt;1),VLOOKUP(A1959,[1]Plan1!$CW$105:$CY$215,3),H1959)</f>
        <v>5320.25</v>
      </c>
      <c r="I1960" s="127">
        <f t="shared" si="1047"/>
        <v>43780</v>
      </c>
      <c r="J1960" s="127">
        <f t="shared" si="1060"/>
        <v>43810</v>
      </c>
      <c r="K1960" s="34">
        <f t="shared" si="1048"/>
        <v>1.1500524738771389E-2</v>
      </c>
      <c r="L1960" s="212">
        <f t="shared" si="1061"/>
        <v>43871</v>
      </c>
      <c r="M1960" s="1">
        <f t="shared" si="1062"/>
        <v>21</v>
      </c>
      <c r="N1960" s="1">
        <f t="shared" si="1070"/>
        <v>7</v>
      </c>
      <c r="O1960" s="2">
        <f t="shared" si="1049"/>
        <v>1.0038189</v>
      </c>
      <c r="P1960" s="35">
        <f t="shared" si="1037"/>
        <v>1</v>
      </c>
      <c r="Q1960" s="35">
        <f t="shared" si="1063"/>
        <v>1</v>
      </c>
      <c r="R1960" s="2">
        <f t="shared" si="1034"/>
        <v>1.0038189</v>
      </c>
      <c r="S1960" s="2">
        <f t="shared" si="1064"/>
        <v>1.2981278000000001</v>
      </c>
      <c r="T1960" s="2">
        <f t="shared" si="1038"/>
        <v>241434.04548822</v>
      </c>
      <c r="U1960" s="2">
        <f t="shared" si="1050"/>
        <v>0</v>
      </c>
      <c r="V1960" s="2">
        <f t="shared" si="1051"/>
        <v>918.50479834057876</v>
      </c>
      <c r="W1960" s="2">
        <f t="shared" si="1052"/>
        <v>241434.04548822215</v>
      </c>
      <c r="X1960" s="36">
        <f t="shared" si="1068"/>
        <v>0</v>
      </c>
      <c r="Y1960" s="2">
        <f t="shared" si="1053"/>
        <v>0</v>
      </c>
      <c r="Z1960" s="37">
        <f t="shared" si="1054"/>
        <v>0</v>
      </c>
      <c r="AA1960" s="2">
        <f t="shared" si="1065"/>
        <v>0</v>
      </c>
      <c r="AB1960" s="4">
        <f t="shared" si="1066"/>
        <v>7.1215000000000001E-2</v>
      </c>
      <c r="AC1960" s="148">
        <f t="shared" si="1073"/>
        <v>7</v>
      </c>
      <c r="AD1960" s="36">
        <v>252</v>
      </c>
      <c r="AE1960" s="35">
        <f t="shared" si="1071"/>
        <v>1.001912758</v>
      </c>
      <c r="AF1960" s="2">
        <f t="shared" si="1041"/>
        <v>461.80490197</v>
      </c>
      <c r="AG1960" s="2">
        <f t="shared" si="1055"/>
        <v>461.80490197</v>
      </c>
      <c r="AH1960" s="3">
        <f t="shared" si="1067"/>
        <v>0</v>
      </c>
      <c r="AI1960" s="3"/>
      <c r="AJ1960" s="3">
        <v>0</v>
      </c>
      <c r="AK1960" s="2">
        <f t="shared" si="1069"/>
        <v>871.00924650401521</v>
      </c>
      <c r="AL1960" s="8"/>
      <c r="AM1960" s="8"/>
      <c r="AN1960" s="8"/>
      <c r="AO1960" s="8"/>
      <c r="AP1960" s="2">
        <v>242766.85963668453</v>
      </c>
      <c r="AQ1960" s="8"/>
      <c r="AR1960" s="5"/>
      <c r="AS1960" s="1"/>
      <c r="AT1960" s="8"/>
      <c r="AU1960" s="1"/>
      <c r="AV1960" s="1"/>
      <c r="AW1960" s="3"/>
      <c r="AX1960" s="3"/>
      <c r="AY1960" s="4"/>
      <c r="AZ1960" s="4"/>
      <c r="BA1960" s="4"/>
      <c r="BB1960" s="1"/>
      <c r="BC1960" s="1"/>
      <c r="BD1960" s="1"/>
      <c r="BE1960" s="1"/>
      <c r="BF1960" s="1"/>
      <c r="BG1960" s="1"/>
      <c r="BH1960" s="1"/>
      <c r="BI1960" s="1"/>
    </row>
    <row r="1961" spans="1:61" x14ac:dyDescent="0.2">
      <c r="A1961" s="78">
        <f t="shared" si="1056"/>
        <v>43852</v>
      </c>
      <c r="B1961" s="2">
        <f t="shared" ref="B1961:B2024" si="1074">(W1961+AG1961+AJ1961+AK1961)</f>
        <v>243043.87595408145</v>
      </c>
      <c r="C1961" s="3">
        <f t="shared" si="1057"/>
        <v>32810923.253800996</v>
      </c>
      <c r="D1961" s="2">
        <f t="shared" si="1072"/>
        <v>240515.54068988157</v>
      </c>
      <c r="E1961" s="2">
        <f t="shared" si="1058"/>
        <v>0</v>
      </c>
      <c r="F1961" s="33">
        <f t="shared" si="1046"/>
        <v>240515.54068988157</v>
      </c>
      <c r="G1961" s="39">
        <f t="shared" si="1059"/>
        <v>5259.76</v>
      </c>
      <c r="H1961" s="38">
        <f>IF(AND(N1961=1,N1960&gt;1),VLOOKUP(A1960,[1]Plan1!$CW$105:$CY$215,3),H1960)</f>
        <v>5320.25</v>
      </c>
      <c r="I1961" s="127">
        <f t="shared" si="1047"/>
        <v>43780</v>
      </c>
      <c r="J1961" s="127">
        <f t="shared" si="1060"/>
        <v>43810</v>
      </c>
      <c r="K1961" s="34">
        <f t="shared" si="1048"/>
        <v>1.1500524738771389E-2</v>
      </c>
      <c r="L1961" s="212">
        <f t="shared" si="1061"/>
        <v>43871</v>
      </c>
      <c r="M1961" s="1">
        <f t="shared" si="1062"/>
        <v>21</v>
      </c>
      <c r="N1961" s="1">
        <f t="shared" si="1070"/>
        <v>8</v>
      </c>
      <c r="O1961" s="2">
        <f t="shared" si="1049"/>
        <v>1.00436565</v>
      </c>
      <c r="P1961" s="35">
        <f t="shared" si="1037"/>
        <v>1</v>
      </c>
      <c r="Q1961" s="35">
        <f t="shared" si="1063"/>
        <v>1</v>
      </c>
      <c r="R1961" s="2">
        <f t="shared" ref="R1961:R2024" si="1075">TRUNC(TRUNC((O1961*Q1961),15),8)</f>
        <v>1.00436565</v>
      </c>
      <c r="S1961" s="2">
        <f t="shared" si="1064"/>
        <v>1.2981278000000001</v>
      </c>
      <c r="T1961" s="2">
        <f t="shared" si="1038"/>
        <v>241565.54736008999</v>
      </c>
      <c r="U1961" s="2">
        <f t="shared" si="1050"/>
        <v>0</v>
      </c>
      <c r="V1961" s="2">
        <f t="shared" si="1051"/>
        <v>1050.0066702127813</v>
      </c>
      <c r="W1961" s="2">
        <f t="shared" si="1052"/>
        <v>241565.54736009435</v>
      </c>
      <c r="X1961" s="36">
        <f t="shared" si="1068"/>
        <v>0</v>
      </c>
      <c r="Y1961" s="2">
        <f t="shared" si="1053"/>
        <v>0</v>
      </c>
      <c r="Z1961" s="37">
        <f t="shared" si="1054"/>
        <v>0</v>
      </c>
      <c r="AA1961" s="2">
        <f t="shared" si="1065"/>
        <v>0</v>
      </c>
      <c r="AB1961" s="4">
        <f t="shared" si="1066"/>
        <v>7.1215000000000001E-2</v>
      </c>
      <c r="AC1961" s="148">
        <f t="shared" si="1073"/>
        <v>8</v>
      </c>
      <c r="AD1961" s="36">
        <v>252</v>
      </c>
      <c r="AE1961" s="35">
        <f t="shared" si="1071"/>
        <v>1.002186308</v>
      </c>
      <c r="AF1961" s="2">
        <f t="shared" si="1041"/>
        <v>528.13668871000004</v>
      </c>
      <c r="AG1961" s="2">
        <f t="shared" si="1055"/>
        <v>528.13668871000004</v>
      </c>
      <c r="AH1961" s="3">
        <f t="shared" si="1067"/>
        <v>0</v>
      </c>
      <c r="AI1961" s="3"/>
      <c r="AJ1961" s="3">
        <v>0</v>
      </c>
      <c r="AK1961" s="2">
        <f t="shared" si="1069"/>
        <v>950.19190527710748</v>
      </c>
      <c r="AL1961" s="8"/>
      <c r="AM1961" s="8"/>
      <c r="AN1961" s="8"/>
      <c r="AO1961" s="8"/>
      <c r="AP1961" s="2">
        <v>243043.87595406981</v>
      </c>
      <c r="AQ1961" s="8"/>
      <c r="AR1961" s="5"/>
      <c r="AS1961" s="1"/>
      <c r="AT1961" s="8"/>
      <c r="AU1961" s="1"/>
      <c r="AV1961" s="1"/>
      <c r="AW1961" s="3"/>
      <c r="AX1961" s="3"/>
      <c r="AY1961" s="4"/>
      <c r="AZ1961" s="4"/>
      <c r="BA1961" s="4"/>
      <c r="BB1961" s="1"/>
      <c r="BC1961" s="1"/>
      <c r="BD1961" s="1"/>
      <c r="BE1961" s="1"/>
      <c r="BF1961" s="1"/>
      <c r="BG1961" s="1"/>
      <c r="BH1961" s="1"/>
      <c r="BI1961" s="1"/>
    </row>
    <row r="1962" spans="1:61" x14ac:dyDescent="0.2">
      <c r="A1962" s="78">
        <f t="shared" si="1056"/>
        <v>43853</v>
      </c>
      <c r="B1962" s="2">
        <f t="shared" si="1074"/>
        <v>243321.05202281356</v>
      </c>
      <c r="C1962" s="3">
        <f t="shared" si="1057"/>
        <v>32848342.023079831</v>
      </c>
      <c r="D1962" s="2">
        <f t="shared" si="1072"/>
        <v>240515.54068988157</v>
      </c>
      <c r="E1962" s="2">
        <f t="shared" si="1058"/>
        <v>0</v>
      </c>
      <c r="F1962" s="33">
        <f t="shared" si="1046"/>
        <v>240515.54068988157</v>
      </c>
      <c r="G1962" s="39">
        <f t="shared" si="1059"/>
        <v>5259.76</v>
      </c>
      <c r="H1962" s="38">
        <f>IF(AND(N1962=1,N1961&gt;1),VLOOKUP(A1961,[1]Plan1!$CW$105:$CY$215,3),H1961)</f>
        <v>5320.25</v>
      </c>
      <c r="I1962" s="127">
        <f t="shared" si="1047"/>
        <v>43780</v>
      </c>
      <c r="J1962" s="127">
        <f t="shared" si="1060"/>
        <v>43810</v>
      </c>
      <c r="K1962" s="34">
        <f t="shared" si="1048"/>
        <v>1.1500524738771389E-2</v>
      </c>
      <c r="L1962" s="212">
        <f t="shared" si="1061"/>
        <v>43871</v>
      </c>
      <c r="M1962" s="1">
        <f t="shared" si="1062"/>
        <v>21</v>
      </c>
      <c r="N1962" s="1">
        <f t="shared" si="1070"/>
        <v>9</v>
      </c>
      <c r="O1962" s="2">
        <f t="shared" si="1049"/>
        <v>1.0049126900000001</v>
      </c>
      <c r="P1962" s="35">
        <f t="shared" ref="P1962:P2025" si="1076">IF(L1962&gt;L1961,O1961,P1961)</f>
        <v>1</v>
      </c>
      <c r="Q1962" s="35">
        <f t="shared" si="1063"/>
        <v>1</v>
      </c>
      <c r="R1962" s="2">
        <f t="shared" si="1075"/>
        <v>1.0049126900000001</v>
      </c>
      <c r="S1962" s="2">
        <f t="shared" si="1064"/>
        <v>1.2981278000000001</v>
      </c>
      <c r="T1962" s="2">
        <f t="shared" ref="T1962:T2025" si="1077">TRUNC(D1962*R1962,8)</f>
        <v>241697.11898147</v>
      </c>
      <c r="U1962" s="2">
        <f t="shared" si="1050"/>
        <v>0</v>
      </c>
      <c r="V1962" s="2">
        <f t="shared" si="1051"/>
        <v>1181.5782915917871</v>
      </c>
      <c r="W1962" s="2">
        <f t="shared" si="1052"/>
        <v>241697.11898147335</v>
      </c>
      <c r="X1962" s="36">
        <f t="shared" si="1068"/>
        <v>0</v>
      </c>
      <c r="Y1962" s="2">
        <f t="shared" si="1053"/>
        <v>0</v>
      </c>
      <c r="Z1962" s="37">
        <f t="shared" si="1054"/>
        <v>0</v>
      </c>
      <c r="AA1962" s="2">
        <f t="shared" si="1065"/>
        <v>0</v>
      </c>
      <c r="AB1962" s="4">
        <f t="shared" si="1066"/>
        <v>7.1215000000000001E-2</v>
      </c>
      <c r="AC1962" s="148">
        <f t="shared" si="1073"/>
        <v>9</v>
      </c>
      <c r="AD1962" s="36">
        <v>252</v>
      </c>
      <c r="AE1962" s="35">
        <f t="shared" si="1071"/>
        <v>1.0024599320000001</v>
      </c>
      <c r="AF1962" s="2">
        <f t="shared" si="1041"/>
        <v>594.55847729000004</v>
      </c>
      <c r="AG1962" s="2">
        <f t="shared" si="1055"/>
        <v>594.55847729000004</v>
      </c>
      <c r="AH1962" s="3">
        <f t="shared" si="1067"/>
        <v>0</v>
      </c>
      <c r="AI1962" s="3"/>
      <c r="AJ1962" s="3">
        <v>0</v>
      </c>
      <c r="AK1962" s="2">
        <f t="shared" si="1069"/>
        <v>1029.3745640501998</v>
      </c>
      <c r="AL1962" s="8"/>
      <c r="AM1962" s="8"/>
      <c r="AN1962" s="8"/>
      <c r="AO1962" s="8"/>
      <c r="AP1962" s="2">
        <v>243321.05202280192</v>
      </c>
      <c r="AQ1962" s="8"/>
      <c r="AR1962" s="5"/>
      <c r="AS1962" s="1"/>
      <c r="AT1962" s="8"/>
      <c r="AU1962" s="1"/>
      <c r="AV1962" s="1"/>
      <c r="AW1962" s="3"/>
      <c r="AX1962" s="3"/>
      <c r="AY1962" s="4"/>
      <c r="AZ1962" s="4"/>
      <c r="BA1962" s="4"/>
      <c r="BB1962" s="1"/>
      <c r="BC1962" s="1"/>
      <c r="BD1962" s="1"/>
      <c r="BE1962" s="1"/>
      <c r="BF1962" s="1"/>
      <c r="BG1962" s="1"/>
      <c r="BH1962" s="1"/>
      <c r="BI1962" s="1"/>
    </row>
    <row r="1963" spans="1:61" x14ac:dyDescent="0.2">
      <c r="A1963" s="78">
        <f t="shared" si="1056"/>
        <v>43854</v>
      </c>
      <c r="B1963" s="2">
        <f t="shared" si="1074"/>
        <v>243598.39299463324</v>
      </c>
      <c r="C1963" s="3">
        <f t="shared" si="1057"/>
        <v>32885783.054275487</v>
      </c>
      <c r="D1963" s="2">
        <f t="shared" si="1072"/>
        <v>240515.54068988157</v>
      </c>
      <c r="E1963" s="2">
        <f t="shared" si="1058"/>
        <v>0</v>
      </c>
      <c r="F1963" s="33">
        <f t="shared" si="1046"/>
        <v>240515.54068988157</v>
      </c>
      <c r="G1963" s="39">
        <f t="shared" si="1059"/>
        <v>5259.76</v>
      </c>
      <c r="H1963" s="38">
        <f>IF(AND(N1963=1,N1962&gt;1),VLOOKUP(A1962,[1]Plan1!$CW$105:$CY$215,3),H1962)</f>
        <v>5320.25</v>
      </c>
      <c r="I1963" s="127">
        <f t="shared" si="1047"/>
        <v>43780</v>
      </c>
      <c r="J1963" s="127">
        <f t="shared" si="1060"/>
        <v>43810</v>
      </c>
      <c r="K1963" s="34">
        <f t="shared" si="1048"/>
        <v>1.1500524738771389E-2</v>
      </c>
      <c r="L1963" s="212">
        <f t="shared" si="1061"/>
        <v>43871</v>
      </c>
      <c r="M1963" s="1">
        <f t="shared" si="1062"/>
        <v>21</v>
      </c>
      <c r="N1963" s="1">
        <f t="shared" si="1070"/>
        <v>10</v>
      </c>
      <c r="O1963" s="2">
        <f t="shared" si="1049"/>
        <v>1.00546004</v>
      </c>
      <c r="P1963" s="35">
        <f t="shared" si="1076"/>
        <v>1</v>
      </c>
      <c r="Q1963" s="35">
        <f t="shared" si="1063"/>
        <v>1</v>
      </c>
      <c r="R1963" s="2">
        <f t="shared" si="1075"/>
        <v>1.00546004</v>
      </c>
      <c r="S1963" s="2">
        <f t="shared" si="1064"/>
        <v>1.2981278000000001</v>
      </c>
      <c r="T1963" s="2">
        <f t="shared" si="1077"/>
        <v>241828.76516267</v>
      </c>
      <c r="U1963" s="2">
        <f t="shared" si="1050"/>
        <v>0</v>
      </c>
      <c r="V1963" s="2">
        <f t="shared" si="1051"/>
        <v>1313.2244727883808</v>
      </c>
      <c r="W1963" s="2">
        <f t="shared" si="1052"/>
        <v>241828.76516266994</v>
      </c>
      <c r="X1963" s="36">
        <f t="shared" si="1068"/>
        <v>0</v>
      </c>
      <c r="Y1963" s="2">
        <f t="shared" si="1053"/>
        <v>0</v>
      </c>
      <c r="Z1963" s="37">
        <f t="shared" si="1054"/>
        <v>0</v>
      </c>
      <c r="AA1963" s="2">
        <f t="shared" si="1065"/>
        <v>0</v>
      </c>
      <c r="AB1963" s="4">
        <f t="shared" si="1066"/>
        <v>7.1215000000000001E-2</v>
      </c>
      <c r="AC1963" s="148">
        <f t="shared" si="1073"/>
        <v>10</v>
      </c>
      <c r="AD1963" s="36">
        <v>252</v>
      </c>
      <c r="AE1963" s="35">
        <f t="shared" si="1071"/>
        <v>1.0027336309999999</v>
      </c>
      <c r="AF1963" s="2">
        <f t="shared" si="1041"/>
        <v>661.07060913999999</v>
      </c>
      <c r="AG1963" s="2">
        <f t="shared" si="1055"/>
        <v>661.07060913999999</v>
      </c>
      <c r="AH1963" s="3">
        <f t="shared" si="1067"/>
        <v>0</v>
      </c>
      <c r="AI1963" s="3"/>
      <c r="AJ1963" s="3">
        <v>0</v>
      </c>
      <c r="AK1963" s="2">
        <f t="shared" si="1069"/>
        <v>1108.5572228232922</v>
      </c>
      <c r="AL1963" s="8"/>
      <c r="AM1963" s="8"/>
      <c r="AN1963" s="8"/>
      <c r="AO1963" s="8"/>
      <c r="AP1963" s="2">
        <v>243598.39299462159</v>
      </c>
      <c r="AQ1963" s="8"/>
      <c r="AR1963" s="5"/>
      <c r="AS1963" s="1"/>
      <c r="AT1963" s="8"/>
      <c r="AU1963" s="1"/>
      <c r="AV1963" s="1"/>
      <c r="AW1963" s="3"/>
      <c r="AX1963" s="3"/>
      <c r="AY1963" s="4"/>
      <c r="AZ1963" s="4"/>
      <c r="BA1963" s="4"/>
      <c r="BB1963" s="1"/>
      <c r="BC1963" s="1"/>
      <c r="BD1963" s="1"/>
      <c r="BE1963" s="1"/>
      <c r="BF1963" s="1"/>
      <c r="BG1963" s="1"/>
      <c r="BH1963" s="1"/>
      <c r="BI1963" s="1"/>
    </row>
    <row r="1964" spans="1:61" x14ac:dyDescent="0.2">
      <c r="A1964" s="78">
        <f t="shared" si="1056"/>
        <v>43855</v>
      </c>
      <c r="B1964" s="2">
        <f t="shared" si="1074"/>
        <v>243809.65164685974</v>
      </c>
      <c r="C1964" s="3">
        <f t="shared" si="1057"/>
        <v>32914302.972326066</v>
      </c>
      <c r="D1964" s="2">
        <f t="shared" si="1072"/>
        <v>240515.54068988157</v>
      </c>
      <c r="E1964" s="2">
        <f t="shared" si="1058"/>
        <v>0</v>
      </c>
      <c r="F1964" s="33">
        <f t="shared" si="1046"/>
        <v>240515.54068988157</v>
      </c>
      <c r="G1964" s="39">
        <f t="shared" si="1059"/>
        <v>5259.76</v>
      </c>
      <c r="H1964" s="38">
        <f>IF(AND(N1964=1,N1963&gt;1),VLOOKUP(A1963,[1]Plan1!$CW$105:$CY$215,3),H1963)</f>
        <v>5320.25</v>
      </c>
      <c r="I1964" s="127">
        <f t="shared" si="1047"/>
        <v>43780</v>
      </c>
      <c r="J1964" s="127">
        <f t="shared" si="1060"/>
        <v>43810</v>
      </c>
      <c r="K1964" s="34">
        <f t="shared" si="1048"/>
        <v>1.1500524738771389E-2</v>
      </c>
      <c r="L1964" s="212">
        <f t="shared" si="1061"/>
        <v>43871</v>
      </c>
      <c r="M1964" s="1">
        <f t="shared" si="1062"/>
        <v>21</v>
      </c>
      <c r="N1964" s="1">
        <f t="shared" si="1070"/>
        <v>11</v>
      </c>
      <c r="O1964" s="2">
        <f t="shared" si="1049"/>
        <v>1.00600768</v>
      </c>
      <c r="P1964" s="35">
        <f t="shared" si="1076"/>
        <v>1</v>
      </c>
      <c r="Q1964" s="35">
        <f t="shared" si="1063"/>
        <v>1</v>
      </c>
      <c r="R1964" s="2">
        <f t="shared" si="1075"/>
        <v>1.00600768</v>
      </c>
      <c r="S1964" s="2">
        <f t="shared" si="1064"/>
        <v>1.2981278000000001</v>
      </c>
      <c r="T1964" s="2">
        <f t="shared" si="1077"/>
        <v>241960.48109337001</v>
      </c>
      <c r="U1964" s="2">
        <f t="shared" si="1050"/>
        <v>0</v>
      </c>
      <c r="V1964" s="2">
        <f t="shared" si="1051"/>
        <v>1444.9404034917779</v>
      </c>
      <c r="W1964" s="2">
        <f t="shared" si="1052"/>
        <v>241960.48109337335</v>
      </c>
      <c r="X1964" s="36">
        <f t="shared" si="1068"/>
        <v>0</v>
      </c>
      <c r="Y1964" s="2">
        <f t="shared" si="1053"/>
        <v>0</v>
      </c>
      <c r="Z1964" s="37">
        <f t="shared" si="1054"/>
        <v>0</v>
      </c>
      <c r="AA1964" s="2">
        <f t="shared" si="1065"/>
        <v>0</v>
      </c>
      <c r="AB1964" s="4">
        <f t="shared" si="1066"/>
        <v>7.1215000000000001E-2</v>
      </c>
      <c r="AC1964" s="148">
        <f t="shared" si="1073"/>
        <v>10</v>
      </c>
      <c r="AD1964" s="36">
        <v>252</v>
      </c>
      <c r="AE1964" s="35">
        <f t="shared" si="1071"/>
        <v>1.0027336309999999</v>
      </c>
      <c r="AF1964" s="2">
        <f t="shared" si="1041"/>
        <v>661.43067188999999</v>
      </c>
      <c r="AG1964" s="2">
        <f t="shared" si="1055"/>
        <v>661.43067188999999</v>
      </c>
      <c r="AH1964" s="3">
        <f t="shared" si="1067"/>
        <v>0</v>
      </c>
      <c r="AI1964" s="3"/>
      <c r="AJ1964" s="3">
        <v>0</v>
      </c>
      <c r="AK1964" s="2">
        <f t="shared" si="1069"/>
        <v>1187.7398815963843</v>
      </c>
      <c r="AL1964" s="8"/>
      <c r="AM1964" s="8"/>
      <c r="AN1964" s="8"/>
      <c r="AO1964" s="8"/>
      <c r="AP1964" s="2">
        <v>243809.65164684807</v>
      </c>
      <c r="AQ1964" s="8"/>
      <c r="AR1964" s="5"/>
      <c r="AS1964" s="1"/>
      <c r="AT1964" s="8"/>
      <c r="AU1964" s="1"/>
      <c r="AV1964" s="1"/>
      <c r="AW1964" s="3"/>
      <c r="AX1964" s="3"/>
      <c r="AY1964" s="4"/>
      <c r="AZ1964" s="4"/>
      <c r="BA1964" s="4"/>
      <c r="BB1964" s="1"/>
      <c r="BC1964" s="1"/>
      <c r="BD1964" s="1"/>
      <c r="BE1964" s="1"/>
      <c r="BF1964" s="1"/>
      <c r="BG1964" s="1"/>
      <c r="BH1964" s="1"/>
      <c r="BI1964" s="1"/>
    </row>
    <row r="1965" spans="1:61" x14ac:dyDescent="0.2">
      <c r="A1965" s="78">
        <f t="shared" si="1056"/>
        <v>43856</v>
      </c>
      <c r="B1965" s="2">
        <f t="shared" si="1074"/>
        <v>243888.83430563283</v>
      </c>
      <c r="C1965" s="3">
        <f t="shared" si="1057"/>
        <v>32924992.631260432</v>
      </c>
      <c r="D1965" s="2">
        <f t="shared" si="1072"/>
        <v>240515.54068988157</v>
      </c>
      <c r="E1965" s="2">
        <f t="shared" si="1058"/>
        <v>0</v>
      </c>
      <c r="F1965" s="33">
        <f t="shared" si="1046"/>
        <v>240515.54068988157</v>
      </c>
      <c r="G1965" s="39">
        <f t="shared" si="1059"/>
        <v>5259.76</v>
      </c>
      <c r="H1965" s="38">
        <f>IF(AND(N1965=1,N1964&gt;1),VLOOKUP(A1964,[1]Plan1!$CW$105:$CY$215,3),H1964)</f>
        <v>5320.25</v>
      </c>
      <c r="I1965" s="127">
        <f t="shared" si="1047"/>
        <v>43780</v>
      </c>
      <c r="J1965" s="127">
        <f t="shared" si="1060"/>
        <v>43810</v>
      </c>
      <c r="K1965" s="34">
        <f t="shared" si="1048"/>
        <v>1.1500524738771389E-2</v>
      </c>
      <c r="L1965" s="212">
        <f t="shared" si="1061"/>
        <v>43871</v>
      </c>
      <c r="M1965" s="1">
        <f t="shared" si="1062"/>
        <v>21</v>
      </c>
      <c r="N1965" s="1">
        <f t="shared" si="1070"/>
        <v>11</v>
      </c>
      <c r="O1965" s="2">
        <f t="shared" si="1049"/>
        <v>1.00600768</v>
      </c>
      <c r="P1965" s="35">
        <f t="shared" si="1076"/>
        <v>1</v>
      </c>
      <c r="Q1965" s="35">
        <f t="shared" si="1063"/>
        <v>1</v>
      </c>
      <c r="R1965" s="2">
        <f t="shared" si="1075"/>
        <v>1.00600768</v>
      </c>
      <c r="S1965" s="2">
        <f t="shared" si="1064"/>
        <v>1.2981278000000001</v>
      </c>
      <c r="T1965" s="2">
        <f t="shared" si="1077"/>
        <v>241960.48109337001</v>
      </c>
      <c r="U1965" s="2">
        <f t="shared" si="1050"/>
        <v>0</v>
      </c>
      <c r="V1965" s="2">
        <f t="shared" si="1051"/>
        <v>1444.9404034917779</v>
      </c>
      <c r="W1965" s="2">
        <f t="shared" si="1052"/>
        <v>241960.48109337335</v>
      </c>
      <c r="X1965" s="36">
        <f t="shared" si="1068"/>
        <v>0</v>
      </c>
      <c r="Y1965" s="2">
        <f t="shared" si="1053"/>
        <v>0</v>
      </c>
      <c r="Z1965" s="37">
        <f t="shared" si="1054"/>
        <v>0</v>
      </c>
      <c r="AA1965" s="2">
        <f t="shared" si="1065"/>
        <v>0</v>
      </c>
      <c r="AB1965" s="4">
        <f t="shared" si="1066"/>
        <v>7.1215000000000001E-2</v>
      </c>
      <c r="AC1965" s="148">
        <f t="shared" si="1073"/>
        <v>10</v>
      </c>
      <c r="AD1965" s="36">
        <v>252</v>
      </c>
      <c r="AE1965" s="35">
        <f t="shared" si="1071"/>
        <v>1.0027336309999999</v>
      </c>
      <c r="AF1965" s="2">
        <f t="shared" si="1041"/>
        <v>661.43067188999999</v>
      </c>
      <c r="AG1965" s="2">
        <f t="shared" si="1055"/>
        <v>661.43067188999999</v>
      </c>
      <c r="AH1965" s="3">
        <f t="shared" si="1067"/>
        <v>0</v>
      </c>
      <c r="AI1965" s="3"/>
      <c r="AJ1965" s="3">
        <v>0</v>
      </c>
      <c r="AK1965" s="2">
        <f t="shared" si="1069"/>
        <v>1266.9225403694766</v>
      </c>
      <c r="AL1965" s="8"/>
      <c r="AM1965" s="8"/>
      <c r="AN1965" s="8"/>
      <c r="AO1965" s="8"/>
      <c r="AP1965" s="2">
        <v>243888.83430562116</v>
      </c>
      <c r="AQ1965" s="8"/>
      <c r="AR1965" s="5"/>
      <c r="AS1965" s="1"/>
      <c r="AT1965" s="8"/>
      <c r="AU1965" s="1"/>
      <c r="AV1965" s="1"/>
      <c r="AW1965" s="3"/>
      <c r="AX1965" s="3"/>
      <c r="AY1965" s="4"/>
      <c r="AZ1965" s="4"/>
      <c r="BA1965" s="4"/>
      <c r="BB1965" s="1"/>
      <c r="BC1965" s="1"/>
      <c r="BD1965" s="1"/>
      <c r="BE1965" s="1"/>
      <c r="BF1965" s="1"/>
      <c r="BG1965" s="1"/>
      <c r="BH1965" s="1"/>
      <c r="BI1965" s="1"/>
    </row>
    <row r="1966" spans="1:61" x14ac:dyDescent="0.2">
      <c r="A1966" s="78">
        <f t="shared" si="1056"/>
        <v>43857</v>
      </c>
      <c r="B1966" s="2">
        <f t="shared" si="1074"/>
        <v>244034.25945315592</v>
      </c>
      <c r="C1966" s="3">
        <f t="shared" si="1057"/>
        <v>32944625.02617605</v>
      </c>
      <c r="D1966" s="2">
        <f t="shared" si="1072"/>
        <v>240515.54068988157</v>
      </c>
      <c r="E1966" s="2">
        <f t="shared" si="1058"/>
        <v>0</v>
      </c>
      <c r="F1966" s="33">
        <f t="shared" si="1046"/>
        <v>240515.54068988157</v>
      </c>
      <c r="G1966" s="39">
        <f t="shared" si="1059"/>
        <v>5259.76</v>
      </c>
      <c r="H1966" s="38">
        <f>IF(AND(N1966=1,N1965&gt;1),VLOOKUP(A1965,[1]Plan1!$CW$105:$CY$215,3),H1965)</f>
        <v>5320.25</v>
      </c>
      <c r="I1966" s="127">
        <f t="shared" si="1047"/>
        <v>43780</v>
      </c>
      <c r="J1966" s="127">
        <f t="shared" si="1060"/>
        <v>43810</v>
      </c>
      <c r="K1966" s="34">
        <f t="shared" si="1048"/>
        <v>1.1500524738771389E-2</v>
      </c>
      <c r="L1966" s="212">
        <f t="shared" si="1061"/>
        <v>43871</v>
      </c>
      <c r="M1966" s="1">
        <f t="shared" si="1062"/>
        <v>21</v>
      </c>
      <c r="N1966" s="1">
        <f t="shared" si="1070"/>
        <v>11</v>
      </c>
      <c r="O1966" s="2">
        <f t="shared" si="1049"/>
        <v>1.00600768</v>
      </c>
      <c r="P1966" s="35">
        <f t="shared" si="1076"/>
        <v>1</v>
      </c>
      <c r="Q1966" s="35">
        <f t="shared" si="1063"/>
        <v>1</v>
      </c>
      <c r="R1966" s="2">
        <f t="shared" si="1075"/>
        <v>1.00600768</v>
      </c>
      <c r="S1966" s="2">
        <f t="shared" si="1064"/>
        <v>1.2981278000000001</v>
      </c>
      <c r="T1966" s="2">
        <f t="shared" si="1077"/>
        <v>241960.48109337001</v>
      </c>
      <c r="U1966" s="2">
        <f t="shared" si="1050"/>
        <v>0</v>
      </c>
      <c r="V1966" s="2">
        <f t="shared" si="1051"/>
        <v>1444.9404034917779</v>
      </c>
      <c r="W1966" s="2">
        <f t="shared" si="1052"/>
        <v>241960.48109337335</v>
      </c>
      <c r="X1966" s="36">
        <f t="shared" si="1068"/>
        <v>0</v>
      </c>
      <c r="Y1966" s="2">
        <f t="shared" si="1053"/>
        <v>0</v>
      </c>
      <c r="Z1966" s="37">
        <f t="shared" si="1054"/>
        <v>0</v>
      </c>
      <c r="AA1966" s="2">
        <f t="shared" si="1065"/>
        <v>0</v>
      </c>
      <c r="AB1966" s="4">
        <f t="shared" si="1066"/>
        <v>7.1215000000000001E-2</v>
      </c>
      <c r="AC1966" s="148">
        <f t="shared" si="1073"/>
        <v>11</v>
      </c>
      <c r="AD1966" s="36">
        <v>252</v>
      </c>
      <c r="AE1966" s="35">
        <f t="shared" si="1071"/>
        <v>1.003007405</v>
      </c>
      <c r="AF1966" s="2">
        <f t="shared" si="1041"/>
        <v>727.67316063999999</v>
      </c>
      <c r="AG1966" s="2">
        <f t="shared" si="1055"/>
        <v>727.67316063999999</v>
      </c>
      <c r="AH1966" s="3">
        <f t="shared" si="1067"/>
        <v>0</v>
      </c>
      <c r="AI1966" s="3"/>
      <c r="AJ1966" s="3">
        <v>0</v>
      </c>
      <c r="AK1966" s="2">
        <f t="shared" si="1069"/>
        <v>1346.1051991425691</v>
      </c>
      <c r="AL1966" s="8"/>
      <c r="AM1966" s="8"/>
      <c r="AN1966" s="8"/>
      <c r="AO1966" s="8"/>
      <c r="AP1966" s="2">
        <v>244034.25945314424</v>
      </c>
      <c r="AQ1966" s="8"/>
      <c r="AR1966" s="5"/>
      <c r="AS1966" s="1"/>
      <c r="AT1966" s="8"/>
      <c r="AU1966" s="1"/>
      <c r="AV1966" s="1"/>
      <c r="AW1966" s="3"/>
      <c r="AX1966" s="3"/>
      <c r="AY1966" s="4"/>
      <c r="AZ1966" s="4"/>
      <c r="BA1966" s="4"/>
      <c r="BB1966" s="1"/>
      <c r="BC1966" s="1"/>
      <c r="BD1966" s="1"/>
      <c r="BE1966" s="1"/>
      <c r="BF1966" s="1"/>
      <c r="BG1966" s="1"/>
      <c r="BH1966" s="1"/>
      <c r="BI1966" s="1"/>
    </row>
    <row r="1967" spans="1:61" x14ac:dyDescent="0.2">
      <c r="A1967" s="78">
        <f t="shared" si="1056"/>
        <v>43858</v>
      </c>
      <c r="B1967" s="2">
        <f t="shared" si="1074"/>
        <v>244311.92302116464</v>
      </c>
      <c r="C1967" s="3">
        <f t="shared" si="1057"/>
        <v>32982109.607857227</v>
      </c>
      <c r="D1967" s="2">
        <f t="shared" si="1072"/>
        <v>240515.54068988157</v>
      </c>
      <c r="E1967" s="2">
        <f t="shared" si="1058"/>
        <v>0</v>
      </c>
      <c r="F1967" s="33">
        <f t="shared" si="1046"/>
        <v>240515.54068988157</v>
      </c>
      <c r="G1967" s="39">
        <f t="shared" si="1059"/>
        <v>5259.76</v>
      </c>
      <c r="H1967" s="38">
        <f>IF(AND(N1967=1,N1966&gt;1),VLOOKUP(A1966,[1]Plan1!$CW$105:$CY$215,3),H1966)</f>
        <v>5320.25</v>
      </c>
      <c r="I1967" s="127">
        <f t="shared" si="1047"/>
        <v>43780</v>
      </c>
      <c r="J1967" s="127">
        <f t="shared" si="1060"/>
        <v>43810</v>
      </c>
      <c r="K1967" s="34">
        <f t="shared" si="1048"/>
        <v>1.1500524738771389E-2</v>
      </c>
      <c r="L1967" s="212">
        <f t="shared" si="1061"/>
        <v>43871</v>
      </c>
      <c r="M1967" s="1">
        <f t="shared" si="1062"/>
        <v>21</v>
      </c>
      <c r="N1967" s="1">
        <f t="shared" si="1070"/>
        <v>12</v>
      </c>
      <c r="O1967" s="2">
        <f t="shared" si="1049"/>
        <v>1.0065556200000001</v>
      </c>
      <c r="P1967" s="35">
        <f t="shared" si="1076"/>
        <v>1</v>
      </c>
      <c r="Q1967" s="35">
        <f t="shared" si="1063"/>
        <v>1</v>
      </c>
      <c r="R1967" s="2">
        <f t="shared" si="1075"/>
        <v>1.0065556200000001</v>
      </c>
      <c r="S1967" s="2">
        <f t="shared" si="1064"/>
        <v>1.2981278000000001</v>
      </c>
      <c r="T1967" s="2">
        <f t="shared" si="1077"/>
        <v>242092.26917873</v>
      </c>
      <c r="U1967" s="2">
        <f t="shared" si="1050"/>
        <v>0</v>
      </c>
      <c r="V1967" s="2">
        <f t="shared" si="1051"/>
        <v>1576.7284888574243</v>
      </c>
      <c r="W1967" s="2">
        <f t="shared" si="1052"/>
        <v>242092.26917873899</v>
      </c>
      <c r="X1967" s="36">
        <f t="shared" si="1068"/>
        <v>0</v>
      </c>
      <c r="Y1967" s="2">
        <f t="shared" si="1053"/>
        <v>0</v>
      </c>
      <c r="Z1967" s="37">
        <f t="shared" si="1054"/>
        <v>0</v>
      </c>
      <c r="AA1967" s="2">
        <f t="shared" si="1065"/>
        <v>0</v>
      </c>
      <c r="AB1967" s="4">
        <f t="shared" si="1066"/>
        <v>7.1215000000000001E-2</v>
      </c>
      <c r="AC1967" s="148">
        <f t="shared" si="1073"/>
        <v>12</v>
      </c>
      <c r="AD1967" s="36">
        <v>252</v>
      </c>
      <c r="AE1967" s="35">
        <f t="shared" si="1071"/>
        <v>1.0032812529999999</v>
      </c>
      <c r="AF1967" s="2">
        <f t="shared" si="1041"/>
        <v>794.36598450999998</v>
      </c>
      <c r="AG1967" s="2">
        <f t="shared" si="1055"/>
        <v>794.36598450999998</v>
      </c>
      <c r="AH1967" s="3">
        <f t="shared" si="1067"/>
        <v>0</v>
      </c>
      <c r="AI1967" s="3"/>
      <c r="AJ1967" s="3">
        <v>0</v>
      </c>
      <c r="AK1967" s="2">
        <f t="shared" si="1069"/>
        <v>1425.2878579156613</v>
      </c>
      <c r="AL1967" s="8"/>
      <c r="AM1967" s="8"/>
      <c r="AN1967" s="8"/>
      <c r="AO1967" s="8"/>
      <c r="AP1967" s="2">
        <v>244311.92302115296</v>
      </c>
      <c r="AQ1967" s="8"/>
      <c r="AR1967" s="5"/>
      <c r="AS1967" s="1"/>
      <c r="AT1967" s="8"/>
      <c r="AU1967" s="1"/>
      <c r="AV1967" s="1"/>
      <c r="AW1967" s="3"/>
      <c r="AX1967" s="3"/>
      <c r="AY1967" s="4"/>
      <c r="AZ1967" s="4"/>
      <c r="BA1967" s="4"/>
      <c r="BB1967" s="1"/>
      <c r="BC1967" s="1"/>
      <c r="BD1967" s="1"/>
      <c r="BE1967" s="1"/>
      <c r="BF1967" s="1"/>
      <c r="BG1967" s="1"/>
      <c r="BH1967" s="1"/>
      <c r="BI1967" s="1"/>
    </row>
    <row r="1968" spans="1:61" x14ac:dyDescent="0.2">
      <c r="A1968" s="78">
        <f t="shared" si="1056"/>
        <v>43859</v>
      </c>
      <c r="B1968" s="2">
        <f t="shared" si="1074"/>
        <v>244589.74717550015</v>
      </c>
      <c r="C1968" s="3">
        <f t="shared" si="1057"/>
        <v>33019615.868692521</v>
      </c>
      <c r="D1968" s="2">
        <f t="shared" si="1072"/>
        <v>240515.54068988157</v>
      </c>
      <c r="E1968" s="2">
        <f t="shared" si="1058"/>
        <v>0</v>
      </c>
      <c r="F1968" s="33">
        <f t="shared" si="1046"/>
        <v>240515.54068988157</v>
      </c>
      <c r="G1968" s="39">
        <f t="shared" si="1059"/>
        <v>5259.76</v>
      </c>
      <c r="H1968" s="38">
        <f>IF(AND(N1968=1,N1967&gt;1),VLOOKUP(A1967,[1]Plan1!$CW$105:$CY$215,3),H1967)</f>
        <v>5320.25</v>
      </c>
      <c r="I1968" s="127">
        <f t="shared" si="1047"/>
        <v>43780</v>
      </c>
      <c r="J1968" s="127">
        <f t="shared" si="1060"/>
        <v>43810</v>
      </c>
      <c r="K1968" s="34">
        <f t="shared" si="1048"/>
        <v>1.1500524738771389E-2</v>
      </c>
      <c r="L1968" s="212">
        <f t="shared" si="1061"/>
        <v>43871</v>
      </c>
      <c r="M1968" s="1">
        <f t="shared" si="1062"/>
        <v>21</v>
      </c>
      <c r="N1968" s="1">
        <f t="shared" si="1070"/>
        <v>13</v>
      </c>
      <c r="O1968" s="2">
        <f t="shared" si="1049"/>
        <v>1.00710385</v>
      </c>
      <c r="P1968" s="35">
        <f t="shared" si="1076"/>
        <v>1</v>
      </c>
      <c r="Q1968" s="35">
        <f t="shared" si="1063"/>
        <v>1</v>
      </c>
      <c r="R1968" s="2">
        <f t="shared" si="1075"/>
        <v>1.00710385</v>
      </c>
      <c r="S1968" s="2">
        <f t="shared" si="1064"/>
        <v>1.2981278000000001</v>
      </c>
      <c r="T1968" s="2">
        <f t="shared" si="1077"/>
        <v>242224.12701361001</v>
      </c>
      <c r="U1968" s="2">
        <f t="shared" si="1050"/>
        <v>0</v>
      </c>
      <c r="V1968" s="2">
        <f t="shared" si="1051"/>
        <v>1708.5863237298206</v>
      </c>
      <c r="W1968" s="2">
        <f t="shared" si="1052"/>
        <v>242224.1270136114</v>
      </c>
      <c r="X1968" s="36">
        <f t="shared" si="1068"/>
        <v>0</v>
      </c>
      <c r="Y1968" s="2">
        <f t="shared" si="1053"/>
        <v>0</v>
      </c>
      <c r="Z1968" s="37">
        <f t="shared" si="1054"/>
        <v>0</v>
      </c>
      <c r="AA1968" s="2">
        <f t="shared" si="1065"/>
        <v>0</v>
      </c>
      <c r="AB1968" s="4">
        <f t="shared" si="1066"/>
        <v>7.1215000000000001E-2</v>
      </c>
      <c r="AC1968" s="148">
        <f t="shared" si="1073"/>
        <v>13</v>
      </c>
      <c r="AD1968" s="36">
        <v>252</v>
      </c>
      <c r="AE1968" s="35">
        <f t="shared" si="1071"/>
        <v>1.003555177</v>
      </c>
      <c r="AF1968" s="2">
        <f t="shared" si="1041"/>
        <v>861.14964520000001</v>
      </c>
      <c r="AG1968" s="2">
        <f t="shared" si="1055"/>
        <v>861.14964520000001</v>
      </c>
      <c r="AH1968" s="3">
        <f t="shared" si="1067"/>
        <v>0</v>
      </c>
      <c r="AI1968" s="3"/>
      <c r="AJ1968" s="3">
        <v>0</v>
      </c>
      <c r="AK1968" s="2">
        <f t="shared" si="1069"/>
        <v>1504.4705166887536</v>
      </c>
      <c r="AL1968" s="8"/>
      <c r="AM1968" s="8"/>
      <c r="AN1968" s="8"/>
      <c r="AO1968" s="8"/>
      <c r="AP1968" s="2">
        <v>244589.74717548848</v>
      </c>
      <c r="AQ1968" s="8"/>
      <c r="AR1968" s="5"/>
      <c r="AS1968" s="1"/>
      <c r="AT1968" s="8"/>
      <c r="AU1968" s="1"/>
      <c r="AV1968" s="1"/>
      <c r="AW1968" s="3"/>
      <c r="AX1968" s="3"/>
      <c r="AY1968" s="4"/>
      <c r="AZ1968" s="4"/>
      <c r="BA1968" s="4"/>
      <c r="BB1968" s="1"/>
      <c r="BC1968" s="1"/>
      <c r="BD1968" s="1"/>
      <c r="BE1968" s="1"/>
      <c r="BF1968" s="1"/>
      <c r="BG1968" s="1"/>
      <c r="BH1968" s="1"/>
      <c r="BI1968" s="1"/>
    </row>
    <row r="1969" spans="1:61" x14ac:dyDescent="0.2">
      <c r="A1969" s="78">
        <f t="shared" si="1056"/>
        <v>43860</v>
      </c>
      <c r="B1969" s="2">
        <f t="shared" si="1074"/>
        <v>244867.73634754325</v>
      </c>
      <c r="C1969" s="3">
        <f t="shared" si="1057"/>
        <v>33057144.406918339</v>
      </c>
      <c r="D1969" s="2">
        <f t="shared" si="1072"/>
        <v>240515.54068988157</v>
      </c>
      <c r="E1969" s="2">
        <f t="shared" si="1058"/>
        <v>0</v>
      </c>
      <c r="F1969" s="33">
        <f t="shared" si="1046"/>
        <v>240515.54068988157</v>
      </c>
      <c r="G1969" s="39">
        <f t="shared" si="1059"/>
        <v>5259.76</v>
      </c>
      <c r="H1969" s="38">
        <f>IF(AND(N1969=1,N1968&gt;1),VLOOKUP(A1968,[1]Plan1!$CW$105:$CY$215,3),H1968)</f>
        <v>5320.25</v>
      </c>
      <c r="I1969" s="127">
        <f t="shared" si="1047"/>
        <v>43780</v>
      </c>
      <c r="J1969" s="127">
        <f t="shared" si="1060"/>
        <v>43810</v>
      </c>
      <c r="K1969" s="34">
        <f t="shared" si="1048"/>
        <v>1.1500524738771389E-2</v>
      </c>
      <c r="L1969" s="212">
        <f t="shared" si="1061"/>
        <v>43871</v>
      </c>
      <c r="M1969" s="1">
        <f t="shared" si="1062"/>
        <v>21</v>
      </c>
      <c r="N1969" s="1">
        <f t="shared" si="1070"/>
        <v>14</v>
      </c>
      <c r="O1969" s="2">
        <f t="shared" si="1049"/>
        <v>1.0076523900000001</v>
      </c>
      <c r="P1969" s="35">
        <f t="shared" si="1076"/>
        <v>1</v>
      </c>
      <c r="Q1969" s="35">
        <f t="shared" si="1063"/>
        <v>1</v>
      </c>
      <c r="R1969" s="2">
        <f t="shared" si="1075"/>
        <v>1.0076523900000001</v>
      </c>
      <c r="S1969" s="2">
        <f t="shared" si="1064"/>
        <v>1.2981278000000001</v>
      </c>
      <c r="T1969" s="2">
        <f t="shared" si="1077"/>
        <v>242356.0594083</v>
      </c>
      <c r="U1969" s="2">
        <f t="shared" si="1050"/>
        <v>0</v>
      </c>
      <c r="V1969" s="2">
        <f t="shared" si="1051"/>
        <v>1840.5187184198583</v>
      </c>
      <c r="W1969" s="2">
        <f t="shared" si="1052"/>
        <v>242356.05940830143</v>
      </c>
      <c r="X1969" s="36">
        <f t="shared" si="1068"/>
        <v>0</v>
      </c>
      <c r="Y1969" s="2">
        <f t="shared" si="1053"/>
        <v>0</v>
      </c>
      <c r="Z1969" s="37">
        <f t="shared" si="1054"/>
        <v>0</v>
      </c>
      <c r="AA1969" s="2">
        <f t="shared" si="1065"/>
        <v>0</v>
      </c>
      <c r="AB1969" s="4">
        <f t="shared" si="1066"/>
        <v>7.1215000000000001E-2</v>
      </c>
      <c r="AC1969" s="148">
        <f t="shared" si="1073"/>
        <v>14</v>
      </c>
      <c r="AD1969" s="36">
        <v>252</v>
      </c>
      <c r="AE1969" s="35">
        <f t="shared" si="1071"/>
        <v>1.0038291749999999</v>
      </c>
      <c r="AF1969" s="2">
        <f t="shared" si="1041"/>
        <v>928.02376377999997</v>
      </c>
      <c r="AG1969" s="2">
        <f t="shared" si="1055"/>
        <v>928.02376377999997</v>
      </c>
      <c r="AH1969" s="3">
        <f t="shared" si="1067"/>
        <v>0</v>
      </c>
      <c r="AI1969" s="3"/>
      <c r="AJ1969" s="3">
        <v>0</v>
      </c>
      <c r="AK1969" s="2">
        <f t="shared" si="1069"/>
        <v>1583.6531754618459</v>
      </c>
      <c r="AL1969" s="8"/>
      <c r="AM1969" s="8"/>
      <c r="AN1969" s="8"/>
      <c r="AO1969" s="8"/>
      <c r="AP1969" s="2">
        <v>244867.73634753158</v>
      </c>
      <c r="AQ1969" s="8"/>
      <c r="AR1969" s="5"/>
      <c r="AS1969" s="1"/>
      <c r="AT1969" s="8"/>
      <c r="AU1969" s="1"/>
      <c r="AV1969" s="1"/>
      <c r="AW1969" s="3"/>
      <c r="AX1969" s="3"/>
      <c r="AY1969" s="4"/>
      <c r="AZ1969" s="4"/>
      <c r="BA1969" s="4"/>
      <c r="BB1969" s="1"/>
      <c r="BC1969" s="1"/>
      <c r="BD1969" s="1"/>
      <c r="BE1969" s="1"/>
      <c r="BF1969" s="1"/>
      <c r="BG1969" s="1"/>
      <c r="BH1969" s="1"/>
      <c r="BI1969" s="1"/>
    </row>
    <row r="1970" spans="1:61" x14ac:dyDescent="0.2">
      <c r="A1970" s="78">
        <f t="shared" si="1056"/>
        <v>43861</v>
      </c>
      <c r="B1970" s="2">
        <f t="shared" si="1074"/>
        <v>245145.88845533857</v>
      </c>
      <c r="C1970" s="3">
        <f t="shared" si="1057"/>
        <v>33094694.941470709</v>
      </c>
      <c r="D1970" s="2">
        <f t="shared" si="1072"/>
        <v>240515.54068988157</v>
      </c>
      <c r="E1970" s="2">
        <f t="shared" si="1058"/>
        <v>0</v>
      </c>
      <c r="F1970" s="33">
        <f t="shared" si="1046"/>
        <v>240515.54068988157</v>
      </c>
      <c r="G1970" s="39">
        <f t="shared" si="1059"/>
        <v>5259.76</v>
      </c>
      <c r="H1970" s="38">
        <f>IF(AND(N1970=1,N1969&gt;1),VLOOKUP(A1969,[1]Plan1!$CW$105:$CY$215,3),H1969)</f>
        <v>5320.25</v>
      </c>
      <c r="I1970" s="127">
        <f t="shared" si="1047"/>
        <v>43780</v>
      </c>
      <c r="J1970" s="127">
        <f t="shared" si="1060"/>
        <v>43810</v>
      </c>
      <c r="K1970" s="34">
        <f t="shared" si="1048"/>
        <v>1.1500524738771389E-2</v>
      </c>
      <c r="L1970" s="212">
        <f t="shared" si="1061"/>
        <v>43871</v>
      </c>
      <c r="M1970" s="1">
        <f t="shared" si="1062"/>
        <v>21</v>
      </c>
      <c r="N1970" s="1">
        <f t="shared" si="1070"/>
        <v>15</v>
      </c>
      <c r="O1970" s="2">
        <f t="shared" si="1049"/>
        <v>1.0082012300000001</v>
      </c>
      <c r="P1970" s="35">
        <f t="shared" si="1076"/>
        <v>1</v>
      </c>
      <c r="Q1970" s="35">
        <f t="shared" si="1063"/>
        <v>1</v>
      </c>
      <c r="R1970" s="2">
        <f t="shared" si="1075"/>
        <v>1.0082012300000001</v>
      </c>
      <c r="S1970" s="2">
        <f t="shared" si="1064"/>
        <v>1.2981278000000001</v>
      </c>
      <c r="T1970" s="2">
        <f t="shared" si="1077"/>
        <v>242488.06395765001</v>
      </c>
      <c r="U1970" s="2">
        <f t="shared" si="1050"/>
        <v>0</v>
      </c>
      <c r="V1970" s="2">
        <f t="shared" si="1051"/>
        <v>1972.5232677720917</v>
      </c>
      <c r="W1970" s="2">
        <f t="shared" si="1052"/>
        <v>242488.06395765365</v>
      </c>
      <c r="X1970" s="36">
        <f t="shared" si="1068"/>
        <v>0</v>
      </c>
      <c r="Y1970" s="2">
        <f t="shared" si="1053"/>
        <v>0</v>
      </c>
      <c r="Z1970" s="37">
        <f t="shared" si="1054"/>
        <v>0</v>
      </c>
      <c r="AA1970" s="2">
        <f t="shared" si="1065"/>
        <v>0</v>
      </c>
      <c r="AB1970" s="4">
        <f t="shared" si="1066"/>
        <v>7.1215000000000001E-2</v>
      </c>
      <c r="AC1970" s="148">
        <f t="shared" si="1073"/>
        <v>15</v>
      </c>
      <c r="AD1970" s="36">
        <v>252</v>
      </c>
      <c r="AE1970" s="35">
        <f t="shared" si="1071"/>
        <v>1.0041032480000001</v>
      </c>
      <c r="AF1970" s="2">
        <f t="shared" si="1041"/>
        <v>994.98866344999999</v>
      </c>
      <c r="AG1970" s="2">
        <f t="shared" si="1055"/>
        <v>994.98866344999999</v>
      </c>
      <c r="AH1970" s="3">
        <f t="shared" si="1067"/>
        <v>0</v>
      </c>
      <c r="AI1970" s="3"/>
      <c r="AJ1970" s="3">
        <v>0</v>
      </c>
      <c r="AK1970" s="2">
        <f t="shared" si="1069"/>
        <v>1662.8358342349381</v>
      </c>
      <c r="AL1970" s="8"/>
      <c r="AM1970" s="8"/>
      <c r="AN1970" s="8"/>
      <c r="AO1970" s="8"/>
      <c r="AP1970" s="2">
        <v>245145.8884553269</v>
      </c>
      <c r="AQ1970" s="8"/>
      <c r="AR1970" s="5"/>
      <c r="AS1970" s="1"/>
      <c r="AT1970" s="8"/>
      <c r="AU1970" s="1"/>
      <c r="AV1970" s="1"/>
      <c r="AW1970" s="3"/>
      <c r="AX1970" s="3"/>
      <c r="AY1970" s="4"/>
      <c r="AZ1970" s="4"/>
      <c r="BA1970" s="4"/>
      <c r="BB1970" s="1"/>
      <c r="BC1970" s="1"/>
      <c r="BD1970" s="1"/>
      <c r="BE1970" s="1"/>
      <c r="BF1970" s="1"/>
      <c r="BG1970" s="1"/>
      <c r="BH1970" s="1"/>
      <c r="BI1970" s="1"/>
    </row>
    <row r="1971" spans="1:61" x14ac:dyDescent="0.2">
      <c r="A1971" s="78">
        <f t="shared" si="1056"/>
        <v>43862</v>
      </c>
      <c r="B1971" s="2">
        <f t="shared" si="1074"/>
        <v>245357.68734658073</v>
      </c>
      <c r="C1971" s="3">
        <f t="shared" si="1057"/>
        <v>33123287.791788399</v>
      </c>
      <c r="D1971" s="2">
        <f t="shared" si="1072"/>
        <v>240515.54068988157</v>
      </c>
      <c r="E1971" s="2">
        <f t="shared" si="1058"/>
        <v>0</v>
      </c>
      <c r="F1971" s="33">
        <f t="shared" si="1046"/>
        <v>240515.54068988157</v>
      </c>
      <c r="G1971" s="39">
        <f t="shared" si="1059"/>
        <v>5259.76</v>
      </c>
      <c r="H1971" s="38">
        <f>IF(AND(N1971=1,N1970&gt;1),VLOOKUP(A1970,[1]Plan1!$CW$105:$CY$215,3),H1970)</f>
        <v>5320.25</v>
      </c>
      <c r="I1971" s="127">
        <f t="shared" si="1047"/>
        <v>43780</v>
      </c>
      <c r="J1971" s="127">
        <f t="shared" si="1060"/>
        <v>43810</v>
      </c>
      <c r="K1971" s="34">
        <f t="shared" si="1048"/>
        <v>1.1500524738771389E-2</v>
      </c>
      <c r="L1971" s="212">
        <f t="shared" si="1061"/>
        <v>43871</v>
      </c>
      <c r="M1971" s="1">
        <f t="shared" si="1062"/>
        <v>21</v>
      </c>
      <c r="N1971" s="1">
        <f t="shared" si="1070"/>
        <v>16</v>
      </c>
      <c r="O1971" s="2">
        <f t="shared" si="1049"/>
        <v>1.0087503600000001</v>
      </c>
      <c r="P1971" s="35">
        <f t="shared" si="1076"/>
        <v>1</v>
      </c>
      <c r="Q1971" s="35">
        <f t="shared" si="1063"/>
        <v>1</v>
      </c>
      <c r="R1971" s="2">
        <f t="shared" si="1075"/>
        <v>1.0087503600000001</v>
      </c>
      <c r="S1971" s="2">
        <f t="shared" si="1064"/>
        <v>1.2981278000000001</v>
      </c>
      <c r="T1971" s="2">
        <f t="shared" si="1077"/>
        <v>242620.13825650999</v>
      </c>
      <c r="U1971" s="2">
        <f t="shared" si="1050"/>
        <v>0</v>
      </c>
      <c r="V1971" s="2">
        <f t="shared" si="1051"/>
        <v>2104.5975666311283</v>
      </c>
      <c r="W1971" s="2">
        <f t="shared" si="1052"/>
        <v>242620.1382565127</v>
      </c>
      <c r="X1971" s="36">
        <f t="shared" si="1068"/>
        <v>0</v>
      </c>
      <c r="Y1971" s="2">
        <f t="shared" si="1053"/>
        <v>0</v>
      </c>
      <c r="Z1971" s="37">
        <f t="shared" si="1054"/>
        <v>0</v>
      </c>
      <c r="AA1971" s="2">
        <f t="shared" si="1065"/>
        <v>0</v>
      </c>
      <c r="AB1971" s="4">
        <f t="shared" si="1066"/>
        <v>7.1215000000000001E-2</v>
      </c>
      <c r="AC1971" s="148">
        <f t="shared" si="1073"/>
        <v>15</v>
      </c>
      <c r="AD1971" s="36">
        <v>252</v>
      </c>
      <c r="AE1971" s="35">
        <f t="shared" si="1071"/>
        <v>1.0041032480000001</v>
      </c>
      <c r="AF1971" s="2">
        <f t="shared" si="1041"/>
        <v>995.53059705999999</v>
      </c>
      <c r="AG1971" s="2">
        <f t="shared" si="1055"/>
        <v>995.53059705999999</v>
      </c>
      <c r="AH1971" s="3">
        <f t="shared" si="1067"/>
        <v>0</v>
      </c>
      <c r="AI1971" s="3"/>
      <c r="AJ1971" s="3">
        <v>0</v>
      </c>
      <c r="AK1971" s="2">
        <f t="shared" si="1069"/>
        <v>1742.0184930080304</v>
      </c>
      <c r="AL1971" s="8"/>
      <c r="AM1971" s="8"/>
      <c r="AN1971" s="8"/>
      <c r="AO1971" s="8"/>
      <c r="AP1971" s="2">
        <v>245357.68734656906</v>
      </c>
      <c r="AQ1971" s="8"/>
      <c r="AR1971" s="5"/>
      <c r="AS1971" s="1"/>
      <c r="AT1971" s="8"/>
      <c r="AU1971" s="1"/>
      <c r="AV1971" s="1"/>
      <c r="AW1971" s="3"/>
      <c r="AX1971" s="3"/>
      <c r="AY1971" s="4"/>
      <c r="AZ1971" s="4"/>
      <c r="BA1971" s="4"/>
      <c r="BB1971" s="1"/>
      <c r="BC1971" s="1"/>
      <c r="BD1971" s="1"/>
      <c r="BE1971" s="1"/>
      <c r="BF1971" s="1"/>
      <c r="BG1971" s="1"/>
      <c r="BH1971" s="1"/>
      <c r="BI1971" s="1"/>
    </row>
    <row r="1972" spans="1:61" x14ac:dyDescent="0.2">
      <c r="A1972" s="78">
        <f t="shared" si="1056"/>
        <v>43863</v>
      </c>
      <c r="B1972" s="2">
        <f t="shared" si="1074"/>
        <v>245436.87000535382</v>
      </c>
      <c r="C1972" s="3">
        <f t="shared" si="1057"/>
        <v>33133977.450722765</v>
      </c>
      <c r="D1972" s="2">
        <f t="shared" si="1072"/>
        <v>240515.54068988157</v>
      </c>
      <c r="E1972" s="2">
        <f t="shared" si="1058"/>
        <v>0</v>
      </c>
      <c r="F1972" s="33">
        <f t="shared" si="1046"/>
        <v>240515.54068988157</v>
      </c>
      <c r="G1972" s="39">
        <f t="shared" si="1059"/>
        <v>5259.76</v>
      </c>
      <c r="H1972" s="38">
        <f>IF(AND(N1972=1,N1971&gt;1),VLOOKUP(A1971,[1]Plan1!$CW$105:$CY$215,3),H1971)</f>
        <v>5320.25</v>
      </c>
      <c r="I1972" s="127">
        <f t="shared" si="1047"/>
        <v>43780</v>
      </c>
      <c r="J1972" s="127">
        <f t="shared" si="1060"/>
        <v>43810</v>
      </c>
      <c r="K1972" s="34">
        <f t="shared" si="1048"/>
        <v>1.1500524738771389E-2</v>
      </c>
      <c r="L1972" s="212">
        <f t="shared" si="1061"/>
        <v>43871</v>
      </c>
      <c r="M1972" s="1">
        <f t="shared" si="1062"/>
        <v>21</v>
      </c>
      <c r="N1972" s="1">
        <f t="shared" si="1070"/>
        <v>16</v>
      </c>
      <c r="O1972" s="2">
        <f t="shared" si="1049"/>
        <v>1.0087503600000001</v>
      </c>
      <c r="P1972" s="35">
        <f t="shared" si="1076"/>
        <v>1</v>
      </c>
      <c r="Q1972" s="35">
        <f t="shared" si="1063"/>
        <v>1</v>
      </c>
      <c r="R1972" s="2">
        <f t="shared" si="1075"/>
        <v>1.0087503600000001</v>
      </c>
      <c r="S1972" s="2">
        <f t="shared" si="1064"/>
        <v>1.2981278000000001</v>
      </c>
      <c r="T1972" s="2">
        <f t="shared" si="1077"/>
        <v>242620.13825650999</v>
      </c>
      <c r="U1972" s="2">
        <f t="shared" si="1050"/>
        <v>0</v>
      </c>
      <c r="V1972" s="2">
        <f t="shared" si="1051"/>
        <v>2104.5975666311283</v>
      </c>
      <c r="W1972" s="2">
        <f t="shared" si="1052"/>
        <v>242620.1382565127</v>
      </c>
      <c r="X1972" s="36">
        <f t="shared" si="1068"/>
        <v>0</v>
      </c>
      <c r="Y1972" s="2">
        <f t="shared" si="1053"/>
        <v>0</v>
      </c>
      <c r="Z1972" s="37">
        <f t="shared" si="1054"/>
        <v>0</v>
      </c>
      <c r="AA1972" s="2">
        <f t="shared" si="1065"/>
        <v>0</v>
      </c>
      <c r="AB1972" s="4">
        <f t="shared" si="1066"/>
        <v>7.1215000000000001E-2</v>
      </c>
      <c r="AC1972" s="148">
        <f t="shared" si="1073"/>
        <v>15</v>
      </c>
      <c r="AD1972" s="36">
        <v>252</v>
      </c>
      <c r="AE1972" s="35">
        <f t="shared" si="1071"/>
        <v>1.0041032480000001</v>
      </c>
      <c r="AF1972" s="2">
        <f t="shared" si="1041"/>
        <v>995.53059705999999</v>
      </c>
      <c r="AG1972" s="2">
        <f t="shared" si="1055"/>
        <v>995.53059705999999</v>
      </c>
      <c r="AH1972" s="3">
        <f t="shared" si="1067"/>
        <v>0</v>
      </c>
      <c r="AI1972" s="3"/>
      <c r="AJ1972" s="3">
        <v>0</v>
      </c>
      <c r="AK1972" s="2">
        <f t="shared" si="1069"/>
        <v>1821.2011517811227</v>
      </c>
      <c r="AL1972" s="8"/>
      <c r="AM1972" s="8"/>
      <c r="AN1972" s="8"/>
      <c r="AO1972" s="8"/>
      <c r="AP1972" s="2">
        <v>245436.87000534215</v>
      </c>
      <c r="AQ1972" s="8"/>
      <c r="AR1972" s="5"/>
      <c r="AS1972" s="1"/>
      <c r="AT1972" s="8"/>
      <c r="AU1972" s="1"/>
      <c r="AV1972" s="1"/>
      <c r="AW1972" s="3"/>
      <c r="AX1972" s="3"/>
      <c r="AY1972" s="4"/>
      <c r="AZ1972" s="4"/>
      <c r="BA1972" s="4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 x14ac:dyDescent="0.2">
      <c r="A1973" s="78">
        <f t="shared" si="1056"/>
        <v>43864</v>
      </c>
      <c r="B1973" s="2">
        <f t="shared" si="1074"/>
        <v>245582.56624716692</v>
      </c>
      <c r="C1973" s="3">
        <f t="shared" si="1057"/>
        <v>33153646.443367533</v>
      </c>
      <c r="D1973" s="2">
        <f t="shared" si="1072"/>
        <v>240515.54068988157</v>
      </c>
      <c r="E1973" s="2">
        <f t="shared" si="1058"/>
        <v>0</v>
      </c>
      <c r="F1973" s="33">
        <f t="shared" si="1046"/>
        <v>240515.54068988157</v>
      </c>
      <c r="G1973" s="39">
        <f t="shared" si="1059"/>
        <v>5259.76</v>
      </c>
      <c r="H1973" s="38">
        <f>IF(AND(N1973=1,N1972&gt;1),VLOOKUP(A1972,[1]Plan1!$CW$105:$CY$215,3),H1972)</f>
        <v>5320.25</v>
      </c>
      <c r="I1973" s="127">
        <f t="shared" si="1047"/>
        <v>43780</v>
      </c>
      <c r="J1973" s="127">
        <f t="shared" si="1060"/>
        <v>43810</v>
      </c>
      <c r="K1973" s="34">
        <f t="shared" si="1048"/>
        <v>1.1500524738771389E-2</v>
      </c>
      <c r="L1973" s="212">
        <f t="shared" si="1061"/>
        <v>43871</v>
      </c>
      <c r="M1973" s="1">
        <f t="shared" si="1062"/>
        <v>21</v>
      </c>
      <c r="N1973" s="1">
        <f t="shared" si="1070"/>
        <v>16</v>
      </c>
      <c r="O1973" s="2">
        <f t="shared" si="1049"/>
        <v>1.0087503600000001</v>
      </c>
      <c r="P1973" s="35">
        <f t="shared" si="1076"/>
        <v>1</v>
      </c>
      <c r="Q1973" s="35">
        <f t="shared" si="1063"/>
        <v>1</v>
      </c>
      <c r="R1973" s="2">
        <f t="shared" si="1075"/>
        <v>1.0087503600000001</v>
      </c>
      <c r="S1973" s="2">
        <f t="shared" si="1064"/>
        <v>1.2981278000000001</v>
      </c>
      <c r="T1973" s="2">
        <f t="shared" si="1077"/>
        <v>242620.13825650999</v>
      </c>
      <c r="U1973" s="2">
        <f t="shared" si="1050"/>
        <v>0</v>
      </c>
      <c r="V1973" s="2">
        <f t="shared" si="1051"/>
        <v>2104.5975666311283</v>
      </c>
      <c r="W1973" s="2">
        <f t="shared" si="1052"/>
        <v>242620.1382565127</v>
      </c>
      <c r="X1973" s="36">
        <f t="shared" si="1068"/>
        <v>0</v>
      </c>
      <c r="Y1973" s="2">
        <f t="shared" si="1053"/>
        <v>0</v>
      </c>
      <c r="Z1973" s="37">
        <f t="shared" si="1054"/>
        <v>0</v>
      </c>
      <c r="AA1973" s="2">
        <f t="shared" si="1065"/>
        <v>0</v>
      </c>
      <c r="AB1973" s="4">
        <f t="shared" si="1066"/>
        <v>7.1215000000000001E-2</v>
      </c>
      <c r="AC1973" s="148">
        <f t="shared" si="1073"/>
        <v>16</v>
      </c>
      <c r="AD1973" s="36">
        <v>252</v>
      </c>
      <c r="AE1973" s="35">
        <f t="shared" si="1071"/>
        <v>1.0043773949999999</v>
      </c>
      <c r="AF1973" s="2">
        <f t="shared" si="1041"/>
        <v>1062.0441800999999</v>
      </c>
      <c r="AG1973" s="2">
        <f t="shared" si="1055"/>
        <v>1062.0441800999999</v>
      </c>
      <c r="AH1973" s="3">
        <f t="shared" si="1067"/>
        <v>0</v>
      </c>
      <c r="AI1973" s="3"/>
      <c r="AJ1973" s="3">
        <v>0</v>
      </c>
      <c r="AK1973" s="2">
        <f t="shared" si="1069"/>
        <v>1900.383810554215</v>
      </c>
      <c r="AL1973" s="98" t="s">
        <v>131</v>
      </c>
      <c r="AM1973" s="98" t="s">
        <v>131</v>
      </c>
      <c r="AN1973" s="8"/>
      <c r="AO1973" s="8"/>
      <c r="AP1973" s="2">
        <v>245582.56624715525</v>
      </c>
      <c r="AQ1973" s="8"/>
      <c r="AR1973" s="5"/>
      <c r="AS1973" s="1"/>
      <c r="AT1973" s="8"/>
      <c r="AU1973" s="1"/>
      <c r="AV1973" s="1"/>
      <c r="AW1973" s="3"/>
      <c r="AX1973" s="3"/>
      <c r="AY1973" s="4"/>
      <c r="AZ1973" s="4"/>
      <c r="BA1973" s="4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 x14ac:dyDescent="0.2">
      <c r="A1974" s="78">
        <f t="shared" si="1056"/>
        <v>43865</v>
      </c>
      <c r="B1974" s="2">
        <f t="shared" si="1074"/>
        <v>245861.04207645127</v>
      </c>
      <c r="C1974" s="3">
        <f t="shared" si="1057"/>
        <v>33191240.680320922</v>
      </c>
      <c r="D1974" s="2">
        <f t="shared" si="1072"/>
        <v>240515.54068988157</v>
      </c>
      <c r="E1974" s="2">
        <f t="shared" si="1058"/>
        <v>0</v>
      </c>
      <c r="F1974" s="33">
        <f t="shared" si="1046"/>
        <v>240515.54068988157</v>
      </c>
      <c r="G1974" s="39">
        <f t="shared" si="1059"/>
        <v>5259.76</v>
      </c>
      <c r="H1974" s="38">
        <f>IF(AND(N1974=1,N1973&gt;1),VLOOKUP(A1973,[1]Plan1!$CW$105:$CY$215,3),H1973)</f>
        <v>5320.25</v>
      </c>
      <c r="I1974" s="127">
        <f t="shared" si="1047"/>
        <v>43780</v>
      </c>
      <c r="J1974" s="127">
        <f t="shared" si="1060"/>
        <v>43810</v>
      </c>
      <c r="K1974" s="34">
        <f t="shared" si="1048"/>
        <v>1.1500524738771389E-2</v>
      </c>
      <c r="L1974" s="212">
        <f t="shared" si="1061"/>
        <v>43871</v>
      </c>
      <c r="M1974" s="1">
        <f t="shared" si="1062"/>
        <v>21</v>
      </c>
      <c r="N1974" s="1">
        <f t="shared" si="1070"/>
        <v>17</v>
      </c>
      <c r="O1974" s="2">
        <f t="shared" si="1049"/>
        <v>1.00929979</v>
      </c>
      <c r="P1974" s="35">
        <f t="shared" si="1076"/>
        <v>1</v>
      </c>
      <c r="Q1974" s="35">
        <f t="shared" si="1063"/>
        <v>1</v>
      </c>
      <c r="R1974" s="2">
        <f t="shared" si="1075"/>
        <v>1.00929979</v>
      </c>
      <c r="S1974" s="2">
        <f t="shared" si="1064"/>
        <v>1.2981278000000001</v>
      </c>
      <c r="T1974" s="2">
        <f t="shared" si="1077"/>
        <v>242752.28471003001</v>
      </c>
      <c r="U1974" s="2">
        <f t="shared" si="1050"/>
        <v>0</v>
      </c>
      <c r="V1974" s="2">
        <f t="shared" si="1051"/>
        <v>2236.7440201523609</v>
      </c>
      <c r="W1974" s="2">
        <f t="shared" si="1052"/>
        <v>242752.28471003394</v>
      </c>
      <c r="X1974" s="36">
        <f t="shared" si="1068"/>
        <v>0</v>
      </c>
      <c r="Y1974" s="2">
        <f t="shared" si="1053"/>
        <v>0</v>
      </c>
      <c r="Z1974" s="37">
        <f t="shared" si="1054"/>
        <v>0</v>
      </c>
      <c r="AA1974" s="2">
        <f t="shared" si="1065"/>
        <v>0</v>
      </c>
      <c r="AB1974" s="4">
        <f t="shared" si="1066"/>
        <v>7.1215000000000001E-2</v>
      </c>
      <c r="AC1974" s="148">
        <f t="shared" si="1073"/>
        <v>17</v>
      </c>
      <c r="AD1974" s="36">
        <v>252</v>
      </c>
      <c r="AE1974" s="35">
        <f t="shared" si="1071"/>
        <v>1.004651618</v>
      </c>
      <c r="AF1974" s="2">
        <f t="shared" si="1041"/>
        <v>1129.1908970899999</v>
      </c>
      <c r="AG1974" s="2">
        <f t="shared" si="1055"/>
        <v>1129.1908970899999</v>
      </c>
      <c r="AH1974" s="3">
        <f t="shared" si="1067"/>
        <v>0</v>
      </c>
      <c r="AI1974" s="3"/>
      <c r="AJ1974" s="3">
        <v>0</v>
      </c>
      <c r="AK1974" s="2">
        <f t="shared" si="1069"/>
        <v>1979.5664693273072</v>
      </c>
      <c r="AL1974" s="98" t="s">
        <v>130</v>
      </c>
      <c r="AM1974" s="98" t="s">
        <v>68</v>
      </c>
      <c r="AN1974" s="196" t="s">
        <v>140</v>
      </c>
      <c r="AO1974" s="8"/>
      <c r="AP1974" s="2">
        <v>245861.04207643957</v>
      </c>
      <c r="AQ1974" s="8"/>
      <c r="AR1974" s="5"/>
      <c r="AS1974" s="1"/>
      <c r="AT1974" s="8"/>
      <c r="AU1974" s="1"/>
      <c r="AV1974" s="1"/>
      <c r="AW1974" s="3"/>
      <c r="AX1974" s="3"/>
      <c r="AY1974" s="4"/>
      <c r="AZ1974" s="4"/>
      <c r="BA1974" s="4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 x14ac:dyDescent="0.25">
      <c r="A1975" s="197">
        <f t="shared" si="1056"/>
        <v>43866</v>
      </c>
      <c r="B1975" s="99">
        <f t="shared" si="1074"/>
        <v>246139.68328148322</v>
      </c>
      <c r="C1975" s="198">
        <f t="shared" si="1057"/>
        <v>33228857.243000235</v>
      </c>
      <c r="D1975" s="99">
        <f t="shared" si="1072"/>
        <v>240515.54068988157</v>
      </c>
      <c r="E1975" s="99">
        <f t="shared" si="1058"/>
        <v>0</v>
      </c>
      <c r="F1975" s="199">
        <f t="shared" ref="F1975" si="1078">(D1975-E1975)</f>
        <v>240515.54068988157</v>
      </c>
      <c r="G1975" s="200">
        <f t="shared" ref="G1975" si="1079">IF(H1975=H1974,G1974,H1974)</f>
        <v>5259.76</v>
      </c>
      <c r="H1975" s="201">
        <f>IF(AND(N1975=1,N1974&gt;1),VLOOKUP(A1974,[1]Plan1!$CW$105:$CY$215,3),H1974)</f>
        <v>5320.25</v>
      </c>
      <c r="I1975" s="202">
        <f t="shared" ref="I1975" si="1080">EDATE(J1975,-1)</f>
        <v>43780</v>
      </c>
      <c r="J1975" s="202">
        <f t="shared" ref="J1975" si="1081">IF(X1974&gt;0,EDATE(A1975,-1),+J1974)</f>
        <v>43810</v>
      </c>
      <c r="K1975" s="203">
        <f t="shared" ref="K1975" si="1082">(H1975/G1975)-1</f>
        <v>1.1500524738771389E-2</v>
      </c>
      <c r="L1975" s="216">
        <f t="shared" si="1061"/>
        <v>43871</v>
      </c>
      <c r="M1975" s="204">
        <f t="shared" si="1062"/>
        <v>21</v>
      </c>
      <c r="N1975" s="204">
        <f t="shared" si="1070"/>
        <v>18</v>
      </c>
      <c r="O1975" s="99">
        <f t="shared" ref="O1975" si="1083">TRUNC((H1975/G1975)^TRUNC((N1975/M1975),9),8)</f>
        <v>1.0098495300000001</v>
      </c>
      <c r="P1975" s="205">
        <f t="shared" ref="P1975" si="1084">IF(L1975&gt;L1974,O1974,P1974)</f>
        <v>1</v>
      </c>
      <c r="Q1975" s="205">
        <f t="shared" ref="Q1975" si="1085">IF(L1975&gt;L1974,Q1974*P1975,Q1974)</f>
        <v>1</v>
      </c>
      <c r="R1975" s="99">
        <f t="shared" ref="R1975" si="1086">TRUNC(TRUNC((O1975*Q1975),15),8)</f>
        <v>1.0098495300000001</v>
      </c>
      <c r="S1975" s="99">
        <f t="shared" ref="S1975" si="1087">IF(AND(X1975&gt;0,MONTH(A1975)=S$9),R1975,S1974)</f>
        <v>1.2981278000000001</v>
      </c>
      <c r="T1975" s="194">
        <f t="shared" si="1077"/>
        <v>242884.50572337001</v>
      </c>
      <c r="U1975" s="99">
        <f t="shared" ref="U1975" si="1088">(E1975*(S1975-1))</f>
        <v>0</v>
      </c>
      <c r="V1975" s="99">
        <f t="shared" ref="V1975" si="1089">(F1975*(R1975-1))</f>
        <v>2368.9650334912349</v>
      </c>
      <c r="W1975" s="99">
        <f t="shared" ref="W1975" si="1090">(D1975+U1975+V1975)</f>
        <v>242884.5057233728</v>
      </c>
      <c r="X1975" s="206">
        <f t="shared" si="1068"/>
        <v>0</v>
      </c>
      <c r="Y1975" s="99">
        <f t="shared" si="1053"/>
        <v>0</v>
      </c>
      <c r="Z1975" s="207">
        <f t="shared" si="1054"/>
        <v>0</v>
      </c>
      <c r="AA1975" s="99">
        <f t="shared" ref="AA1975" si="1091">IF(Z1975&gt;0,TRUNC(Z1975*T1975,8),0)</f>
        <v>0</v>
      </c>
      <c r="AB1975" s="208">
        <f t="shared" si="1066"/>
        <v>7.1215000000000001E-2</v>
      </c>
      <c r="AC1975" s="148">
        <f t="shared" si="1073"/>
        <v>18</v>
      </c>
      <c r="AD1975" s="206">
        <v>252</v>
      </c>
      <c r="AE1975" s="205">
        <f t="shared" ref="AE1975" si="1092">ROUND((1+AB1975)^TRUNC((AC1975/AD1975),9),9)</f>
        <v>1.0049259150000001</v>
      </c>
      <c r="AF1975" s="99">
        <f t="shared" ref="AF1975" si="1093">TRUNC((T1975*(AE1975-1)),8)</f>
        <v>1196.4284300100001</v>
      </c>
      <c r="AG1975" s="99">
        <f t="shared" ref="AG1975" si="1094">TRUNC((W1975*(AE1975-1)),8)</f>
        <v>1196.4284300100001</v>
      </c>
      <c r="AH1975" s="198">
        <f t="shared" ref="AH1975" si="1095">IF(AA1975&gt;0,AA1975+AF1975,0)</f>
        <v>0</v>
      </c>
      <c r="AI1975" s="198"/>
      <c r="AJ1975" s="195">
        <v>0</v>
      </c>
      <c r="AK1975" s="99">
        <f t="shared" si="1069"/>
        <v>2058.7491281003995</v>
      </c>
      <c r="AL1975" s="101">
        <v>4253.8311686200004</v>
      </c>
      <c r="AM1975" s="101">
        <v>1348.5242078199999</v>
      </c>
      <c r="AN1975" s="194">
        <f>AL1975+AM1975-AJ1975-AK1975</f>
        <v>3543.6062483396008</v>
      </c>
      <c r="AO1975" s="8"/>
      <c r="AP1975" s="2">
        <v>246139.68328147152</v>
      </c>
      <c r="AQ1975" s="8"/>
      <c r="AR1975" s="5"/>
      <c r="AS1975" s="1"/>
      <c r="AT1975" s="8"/>
      <c r="AU1975" s="1"/>
      <c r="AV1975" s="1"/>
      <c r="AW1975" s="3"/>
      <c r="AX1975" s="3"/>
      <c r="AY1975" s="4"/>
      <c r="AZ1975" s="4"/>
      <c r="BA1975" s="4"/>
      <c r="BB1975" s="1"/>
      <c r="BC1975" s="1"/>
      <c r="BD1975" s="1"/>
      <c r="BE1975" s="1"/>
      <c r="BF1975" s="1"/>
      <c r="BG1975" s="1"/>
      <c r="BH1975" s="1"/>
      <c r="BI1975" s="1"/>
    </row>
    <row r="1976" spans="1:61" ht="18.75" x14ac:dyDescent="0.2">
      <c r="A1976" s="78">
        <f t="shared" si="1056"/>
        <v>43867</v>
      </c>
      <c r="B1976" s="2">
        <f t="shared" si="1074"/>
        <v>240813.2305794131</v>
      </c>
      <c r="C1976" s="3">
        <f t="shared" si="1057"/>
        <v>32509786.128220767</v>
      </c>
      <c r="D1976" s="210">
        <f>W1975+AG1975-AN1975</f>
        <v>240537.3279050432</v>
      </c>
      <c r="E1976" s="2">
        <f t="shared" si="1058"/>
        <v>0</v>
      </c>
      <c r="F1976" s="33">
        <f t="shared" si="1046"/>
        <v>240537.3279050432</v>
      </c>
      <c r="G1976" s="39">
        <f t="shared" si="1059"/>
        <v>5259.76</v>
      </c>
      <c r="H1976" s="38">
        <f>IF(AND(N1976=1,N1975&gt;1),VLOOKUP(A1975,[1]Plan1!$CW$105:$CY$215,3),H1975)</f>
        <v>5320.25</v>
      </c>
      <c r="I1976" s="127">
        <f t="shared" si="1047"/>
        <v>43780</v>
      </c>
      <c r="J1976" s="127">
        <f t="shared" si="1060"/>
        <v>43810</v>
      </c>
      <c r="K1976" s="34">
        <f t="shared" si="1048"/>
        <v>1.1500524738771389E-2</v>
      </c>
      <c r="L1976" s="212">
        <f t="shared" si="1061"/>
        <v>43871</v>
      </c>
      <c r="M1976" s="1">
        <f t="shared" si="1062"/>
        <v>21</v>
      </c>
      <c r="N1976" s="193">
        <f>(M1976-(NETWORKDAYS(A1976,L1976,$AT$194:$AT$348)-1))-18</f>
        <v>1</v>
      </c>
      <c r="O1976" s="2">
        <f t="shared" si="1049"/>
        <v>1.0005446600000001</v>
      </c>
      <c r="P1976" s="35">
        <f t="shared" si="1076"/>
        <v>1</v>
      </c>
      <c r="Q1976" s="35">
        <f t="shared" si="1063"/>
        <v>1</v>
      </c>
      <c r="R1976" s="2">
        <f t="shared" si="1075"/>
        <v>1.0005446600000001</v>
      </c>
      <c r="S1976" s="2">
        <f t="shared" si="1064"/>
        <v>1.2981278000000001</v>
      </c>
      <c r="T1976" s="2">
        <f t="shared" si="1077"/>
        <v>240668.33896605999</v>
      </c>
      <c r="U1976" s="2">
        <f t="shared" si="1050"/>
        <v>0</v>
      </c>
      <c r="V1976" s="2">
        <f t="shared" si="1051"/>
        <v>131.01106101678144</v>
      </c>
      <c r="W1976" s="2">
        <f t="shared" si="1052"/>
        <v>240668.33896605999</v>
      </c>
      <c r="X1976" s="36">
        <f t="shared" si="1068"/>
        <v>0</v>
      </c>
      <c r="Y1976" s="2">
        <f t="shared" si="1053"/>
        <v>0</v>
      </c>
      <c r="Z1976" s="37">
        <f t="shared" si="1054"/>
        <v>0</v>
      </c>
      <c r="AA1976" s="2">
        <f t="shared" si="1065"/>
        <v>0</v>
      </c>
      <c r="AB1976" s="4">
        <f t="shared" si="1066"/>
        <v>7.1215000000000001E-2</v>
      </c>
      <c r="AC1976" s="211">
        <f>NETWORKDAYS(A$1975,A1976,$AT$194:$AT$348)-1</f>
        <v>1</v>
      </c>
      <c r="AD1976" s="36">
        <v>252</v>
      </c>
      <c r="AE1976" s="35">
        <f t="shared" si="1071"/>
        <v>1.000273027</v>
      </c>
      <c r="AF1976" s="2">
        <f t="shared" si="1041"/>
        <v>65.708954579999997</v>
      </c>
      <c r="AG1976" s="2">
        <f t="shared" si="1055"/>
        <v>65.708954579999997</v>
      </c>
      <c r="AH1976" s="3">
        <f t="shared" si="1067"/>
        <v>0</v>
      </c>
      <c r="AI1976" s="3"/>
      <c r="AJ1976" s="3">
        <v>0</v>
      </c>
      <c r="AK1976" s="122">
        <f>((0.01*(A1976-A$1975)/30)*AI$1896)</f>
        <v>79.182658773092285</v>
      </c>
      <c r="AL1976" s="8"/>
      <c r="AM1976" s="8"/>
      <c r="AN1976" s="8"/>
      <c r="AO1976" s="8"/>
      <c r="AP1976" s="2">
        <v>240813.23057940137</v>
      </c>
      <c r="AQ1976" s="8"/>
      <c r="AR1976" s="5"/>
      <c r="AS1976" s="1"/>
      <c r="AT1976" s="8"/>
      <c r="AU1976" s="1"/>
      <c r="AV1976" s="1"/>
      <c r="AW1976" s="3"/>
      <c r="AX1976" s="3"/>
      <c r="AY1976" s="4"/>
      <c r="AZ1976" s="4"/>
      <c r="BA1976" s="4"/>
      <c r="BB1976" s="1"/>
      <c r="BC1976" s="1"/>
      <c r="BD1976" s="1"/>
      <c r="BE1976" s="1"/>
      <c r="BF1976" s="1"/>
      <c r="BG1976" s="1"/>
      <c r="BH1976" s="1"/>
      <c r="BI1976" s="1"/>
    </row>
    <row r="1977" spans="1:61" x14ac:dyDescent="0.2">
      <c r="A1977" s="78">
        <f t="shared" si="1056"/>
        <v>43868</v>
      </c>
      <c r="B1977" s="2">
        <f t="shared" si="1074"/>
        <v>241089.29746014456</v>
      </c>
      <c r="C1977" s="3">
        <f t="shared" si="1057"/>
        <v>32547055.157119516</v>
      </c>
      <c r="D1977" s="2">
        <f>D1976</f>
        <v>240537.3279050432</v>
      </c>
      <c r="E1977" s="2">
        <f t="shared" si="1058"/>
        <v>0</v>
      </c>
      <c r="F1977" s="33">
        <f t="shared" si="1046"/>
        <v>240537.3279050432</v>
      </c>
      <c r="G1977" s="39">
        <f t="shared" si="1059"/>
        <v>5259.76</v>
      </c>
      <c r="H1977" s="38">
        <f>IF(AND(N1977=1,N1976&gt;1),VLOOKUP(A1976,[1]Plan1!$CW$105:$CY$215,3),H1976)</f>
        <v>5320.25</v>
      </c>
      <c r="I1977" s="127">
        <f t="shared" si="1047"/>
        <v>43780</v>
      </c>
      <c r="J1977" s="127">
        <f t="shared" si="1060"/>
        <v>43810</v>
      </c>
      <c r="K1977" s="34">
        <f t="shared" si="1048"/>
        <v>1.1500524738771389E-2</v>
      </c>
      <c r="L1977" s="212">
        <f t="shared" si="1061"/>
        <v>43871</v>
      </c>
      <c r="M1977" s="1">
        <f t="shared" si="1062"/>
        <v>21</v>
      </c>
      <c r="N1977" s="1">
        <f t="shared" ref="N1977:N1980" si="1096">(M1977-(NETWORKDAYS(A1977,L1977,$AT$194:$AT$348)-1))-18</f>
        <v>2</v>
      </c>
      <c r="O1977" s="2">
        <f t="shared" si="1049"/>
        <v>1.0010896300000001</v>
      </c>
      <c r="P1977" s="35">
        <f t="shared" si="1076"/>
        <v>1</v>
      </c>
      <c r="Q1977" s="35">
        <f t="shared" si="1063"/>
        <v>1</v>
      </c>
      <c r="R1977" s="2">
        <f t="shared" si="1075"/>
        <v>1.0010896300000001</v>
      </c>
      <c r="S1977" s="2">
        <f t="shared" si="1064"/>
        <v>1.2981278000000001</v>
      </c>
      <c r="T1977" s="2">
        <f t="shared" si="1077"/>
        <v>240799.42459364</v>
      </c>
      <c r="U1977" s="2">
        <f t="shared" si="1050"/>
        <v>0</v>
      </c>
      <c r="V1977" s="2">
        <f t="shared" si="1051"/>
        <v>262.09668860518752</v>
      </c>
      <c r="W1977" s="2">
        <f t="shared" si="1052"/>
        <v>240799.42459364838</v>
      </c>
      <c r="X1977" s="36">
        <f t="shared" si="1068"/>
        <v>0</v>
      </c>
      <c r="Y1977" s="2">
        <f t="shared" si="1053"/>
        <v>0</v>
      </c>
      <c r="Z1977" s="37">
        <f t="shared" si="1054"/>
        <v>0</v>
      </c>
      <c r="AA1977" s="2">
        <f t="shared" si="1065"/>
        <v>0</v>
      </c>
      <c r="AB1977" s="4">
        <f t="shared" si="1066"/>
        <v>7.1215000000000001E-2</v>
      </c>
      <c r="AC1977" s="148">
        <f t="shared" ref="AC1977:AC2040" si="1097">NETWORKDAYS(A$1975,A1977,$AT$194:$AT$348)-1</f>
        <v>2</v>
      </c>
      <c r="AD1977" s="36">
        <v>252</v>
      </c>
      <c r="AE1977" s="35">
        <f t="shared" si="1071"/>
        <v>1.000546129</v>
      </c>
      <c r="AF1977" s="2">
        <f t="shared" si="1041"/>
        <v>131.50754895</v>
      </c>
      <c r="AG1977" s="2">
        <f t="shared" si="1055"/>
        <v>131.50754895</v>
      </c>
      <c r="AH1977" s="3">
        <f t="shared" si="1067"/>
        <v>0</v>
      </c>
      <c r="AI1977" s="3"/>
      <c r="AJ1977" s="3">
        <v>0</v>
      </c>
      <c r="AK1977" s="2">
        <f t="shared" ref="AK1977:AK2040" si="1098">((0.01*(A1977-A$1975)/30)*AI$1896)</f>
        <v>158.36531754618457</v>
      </c>
      <c r="AL1977" s="8"/>
      <c r="AM1977" s="8"/>
      <c r="AN1977" s="8"/>
      <c r="AO1977" s="8"/>
      <c r="AP1977" s="2">
        <v>241089.29746013135</v>
      </c>
      <c r="AQ1977" s="8"/>
      <c r="AR1977" s="5"/>
      <c r="AS1977" s="1"/>
      <c r="AT1977" s="8"/>
      <c r="AU1977" s="1"/>
      <c r="AV1977" s="1"/>
      <c r="AW1977" s="3"/>
      <c r="AX1977" s="3"/>
      <c r="AY1977" s="4"/>
      <c r="AZ1977" s="4"/>
      <c r="BA1977" s="4"/>
      <c r="BB1977" s="1"/>
      <c r="BC1977" s="1"/>
      <c r="BD1977" s="1"/>
      <c r="BE1977" s="1"/>
      <c r="BF1977" s="1"/>
      <c r="BG1977" s="1"/>
      <c r="BH1977" s="1"/>
      <c r="BI1977" s="1"/>
    </row>
    <row r="1978" spans="1:61" x14ac:dyDescent="0.2">
      <c r="A1978" s="78">
        <f t="shared" si="1056"/>
        <v>43869</v>
      </c>
      <c r="B1978" s="2">
        <f t="shared" si="1074"/>
        <v>241299.70713009115</v>
      </c>
      <c r="C1978" s="3">
        <f t="shared" si="1057"/>
        <v>32575460.462562304</v>
      </c>
      <c r="D1978" s="2">
        <f t="shared" ref="D1978:D2041" si="1099">D1977</f>
        <v>240537.3279050432</v>
      </c>
      <c r="E1978" s="2">
        <f t="shared" si="1058"/>
        <v>0</v>
      </c>
      <c r="F1978" s="33">
        <f t="shared" si="1046"/>
        <v>240537.3279050432</v>
      </c>
      <c r="G1978" s="39">
        <f t="shared" si="1059"/>
        <v>5259.76</v>
      </c>
      <c r="H1978" s="38">
        <f>IF(AND(N1978=1,N1977&gt;1),VLOOKUP(A1977,[1]Plan1!$CW$105:$CY$215,3),H1977)</f>
        <v>5320.25</v>
      </c>
      <c r="I1978" s="127">
        <f t="shared" si="1047"/>
        <v>43780</v>
      </c>
      <c r="J1978" s="127">
        <f t="shared" si="1060"/>
        <v>43810</v>
      </c>
      <c r="K1978" s="34">
        <f t="shared" si="1048"/>
        <v>1.1500524738771389E-2</v>
      </c>
      <c r="L1978" s="212">
        <f t="shared" si="1061"/>
        <v>43871</v>
      </c>
      <c r="M1978" s="1">
        <f t="shared" si="1062"/>
        <v>21</v>
      </c>
      <c r="N1978" s="1">
        <f t="shared" si="1096"/>
        <v>3</v>
      </c>
      <c r="O1978" s="2">
        <f t="shared" si="1049"/>
        <v>1.0016348900000001</v>
      </c>
      <c r="P1978" s="35">
        <f t="shared" si="1076"/>
        <v>1</v>
      </c>
      <c r="Q1978" s="35">
        <f t="shared" si="1063"/>
        <v>1</v>
      </c>
      <c r="R1978" s="2">
        <f t="shared" si="1075"/>
        <v>1.0016348900000001</v>
      </c>
      <c r="S1978" s="2">
        <f t="shared" si="1064"/>
        <v>1.2981278000000001</v>
      </c>
      <c r="T1978" s="2">
        <f t="shared" si="1077"/>
        <v>240930.57997706</v>
      </c>
      <c r="U1978" s="2">
        <f t="shared" si="1050"/>
        <v>0</v>
      </c>
      <c r="V1978" s="2">
        <f t="shared" si="1051"/>
        <v>393.25207201868943</v>
      </c>
      <c r="W1978" s="2">
        <f t="shared" si="1052"/>
        <v>240930.57997706189</v>
      </c>
      <c r="X1978" s="36">
        <f t="shared" si="1068"/>
        <v>0</v>
      </c>
      <c r="Y1978" s="2">
        <f t="shared" si="1053"/>
        <v>0</v>
      </c>
      <c r="Z1978" s="37">
        <f t="shared" si="1054"/>
        <v>0</v>
      </c>
      <c r="AA1978" s="2">
        <f t="shared" si="1065"/>
        <v>0</v>
      </c>
      <c r="AB1978" s="4">
        <f t="shared" si="1066"/>
        <v>7.1215000000000001E-2</v>
      </c>
      <c r="AC1978" s="148">
        <f t="shared" si="1097"/>
        <v>2</v>
      </c>
      <c r="AD1978" s="36">
        <v>252</v>
      </c>
      <c r="AE1978" s="35">
        <f t="shared" si="1071"/>
        <v>1.000546129</v>
      </c>
      <c r="AF1978" s="2">
        <f t="shared" ref="AF1978:AF2022" si="1100">TRUNC((T1978*(AE1978-1)),8)</f>
        <v>131.57917671000001</v>
      </c>
      <c r="AG1978" s="2">
        <f t="shared" si="1055"/>
        <v>131.57917671000001</v>
      </c>
      <c r="AH1978" s="3">
        <f t="shared" si="1067"/>
        <v>0</v>
      </c>
      <c r="AI1978" s="3"/>
      <c r="AJ1978" s="3">
        <v>0</v>
      </c>
      <c r="AK1978" s="2">
        <f t="shared" si="1098"/>
        <v>237.54797631927687</v>
      </c>
      <c r="AL1978" s="8"/>
      <c r="AM1978" s="8"/>
      <c r="AN1978" s="8"/>
      <c r="AO1978" s="8"/>
      <c r="AP1978" s="2">
        <v>241299.70713007791</v>
      </c>
      <c r="AQ1978" s="8"/>
      <c r="AR1978" s="5"/>
      <c r="AS1978" s="1"/>
      <c r="AT1978" s="8"/>
      <c r="AU1978" s="1"/>
      <c r="AV1978" s="1"/>
      <c r="AW1978" s="3"/>
      <c r="AX1978" s="3"/>
      <c r="AY1978" s="4"/>
      <c r="AZ1978" s="4"/>
      <c r="BA1978" s="4"/>
      <c r="BB1978" s="1"/>
      <c r="BC1978" s="1"/>
      <c r="BD1978" s="1"/>
      <c r="BE1978" s="1"/>
      <c r="BF1978" s="1"/>
      <c r="BG1978" s="1"/>
      <c r="BH1978" s="1"/>
      <c r="BI1978" s="1"/>
    </row>
    <row r="1979" spans="1:61" x14ac:dyDescent="0.2">
      <c r="A1979" s="78">
        <f t="shared" si="1056"/>
        <v>43870</v>
      </c>
      <c r="B1979" s="2">
        <f t="shared" si="1074"/>
        <v>241378.88978886424</v>
      </c>
      <c r="C1979" s="3">
        <f t="shared" si="1057"/>
        <v>32586150.121496674</v>
      </c>
      <c r="D1979" s="2">
        <f t="shared" si="1099"/>
        <v>240537.3279050432</v>
      </c>
      <c r="E1979" s="2">
        <f t="shared" si="1058"/>
        <v>0</v>
      </c>
      <c r="F1979" s="33">
        <f t="shared" si="1046"/>
        <v>240537.3279050432</v>
      </c>
      <c r="G1979" s="39">
        <f t="shared" si="1059"/>
        <v>5259.76</v>
      </c>
      <c r="H1979" s="38">
        <f>IF(AND(N1979=1,N1978&gt;1),VLOOKUP(A1978,[1]Plan1!$CW$105:$CY$215,3),H1978)</f>
        <v>5320.25</v>
      </c>
      <c r="I1979" s="127">
        <f t="shared" si="1047"/>
        <v>43780</v>
      </c>
      <c r="J1979" s="127">
        <f t="shared" si="1060"/>
        <v>43810</v>
      </c>
      <c r="K1979" s="34">
        <f t="shared" si="1048"/>
        <v>1.1500524738771389E-2</v>
      </c>
      <c r="L1979" s="212">
        <f t="shared" si="1061"/>
        <v>43871</v>
      </c>
      <c r="M1979" s="1">
        <f t="shared" si="1062"/>
        <v>21</v>
      </c>
      <c r="N1979" s="1">
        <f t="shared" si="1096"/>
        <v>3</v>
      </c>
      <c r="O1979" s="2">
        <f t="shared" si="1049"/>
        <v>1.0016348900000001</v>
      </c>
      <c r="P1979" s="35">
        <f t="shared" si="1076"/>
        <v>1</v>
      </c>
      <c r="Q1979" s="35">
        <f t="shared" si="1063"/>
        <v>1</v>
      </c>
      <c r="R1979" s="2">
        <f t="shared" si="1075"/>
        <v>1.0016348900000001</v>
      </c>
      <c r="S1979" s="2">
        <f t="shared" si="1064"/>
        <v>1.2981278000000001</v>
      </c>
      <c r="T1979" s="2">
        <f t="shared" si="1077"/>
        <v>240930.57997706</v>
      </c>
      <c r="U1979" s="2">
        <f t="shared" si="1050"/>
        <v>0</v>
      </c>
      <c r="V1979" s="2">
        <f t="shared" si="1051"/>
        <v>393.25207201868943</v>
      </c>
      <c r="W1979" s="2">
        <f t="shared" si="1052"/>
        <v>240930.57997706189</v>
      </c>
      <c r="X1979" s="36">
        <f t="shared" si="1068"/>
        <v>0</v>
      </c>
      <c r="Y1979" s="2">
        <f t="shared" si="1053"/>
        <v>0</v>
      </c>
      <c r="Z1979" s="37">
        <f t="shared" si="1054"/>
        <v>0</v>
      </c>
      <c r="AA1979" s="2">
        <f t="shared" si="1065"/>
        <v>0</v>
      </c>
      <c r="AB1979" s="4">
        <f t="shared" si="1066"/>
        <v>7.1215000000000001E-2</v>
      </c>
      <c r="AC1979" s="148">
        <f t="shared" si="1097"/>
        <v>2</v>
      </c>
      <c r="AD1979" s="36">
        <v>252</v>
      </c>
      <c r="AE1979" s="35">
        <f t="shared" si="1071"/>
        <v>1.000546129</v>
      </c>
      <c r="AF1979" s="2">
        <f t="shared" si="1100"/>
        <v>131.57917671000001</v>
      </c>
      <c r="AG1979" s="2">
        <f t="shared" si="1055"/>
        <v>131.57917671000001</v>
      </c>
      <c r="AH1979" s="3">
        <f t="shared" si="1067"/>
        <v>0</v>
      </c>
      <c r="AI1979" s="3"/>
      <c r="AJ1979" s="3">
        <v>0</v>
      </c>
      <c r="AK1979" s="2">
        <f t="shared" si="1098"/>
        <v>316.73063509236914</v>
      </c>
      <c r="AL1979" s="8"/>
      <c r="AM1979" s="8"/>
      <c r="AN1979" s="8"/>
      <c r="AO1979" s="8"/>
      <c r="AP1979" s="2">
        <v>241378.889788851</v>
      </c>
      <c r="AQ1979" s="8"/>
      <c r="AR1979" s="5"/>
      <c r="AS1979" s="1"/>
      <c r="AT1979" s="8"/>
      <c r="AU1979" s="1"/>
      <c r="AV1979" s="1"/>
      <c r="AW1979" s="3"/>
      <c r="AX1979" s="3"/>
      <c r="AY1979" s="4"/>
      <c r="AZ1979" s="4"/>
      <c r="BA1979" s="4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 x14ac:dyDescent="0.25">
      <c r="A1980" s="109">
        <f t="shared" si="1056"/>
        <v>43871</v>
      </c>
      <c r="B1980" s="121">
        <f t="shared" si="1074"/>
        <v>241523.88914067735</v>
      </c>
      <c r="C1980" s="120">
        <f t="shared" si="1057"/>
        <v>32605725.033991441</v>
      </c>
      <c r="D1980" s="121">
        <f t="shared" si="1099"/>
        <v>240537.3279050432</v>
      </c>
      <c r="E1980" s="110">
        <f t="shared" si="1058"/>
        <v>0</v>
      </c>
      <c r="F1980" s="111">
        <f t="shared" si="1046"/>
        <v>240537.3279050432</v>
      </c>
      <c r="G1980" s="112">
        <f t="shared" si="1059"/>
        <v>5259.76</v>
      </c>
      <c r="H1980" s="113">
        <f>IF(AND(N1980=1,N1979&gt;1),VLOOKUP(A1979,[1]Plan1!$CW$105:$CY$215,3),H1979)</f>
        <v>5320.25</v>
      </c>
      <c r="I1980" s="129">
        <f t="shared" si="1047"/>
        <v>43780</v>
      </c>
      <c r="J1980" s="129">
        <f t="shared" si="1060"/>
        <v>43810</v>
      </c>
      <c r="K1980" s="114">
        <f t="shared" si="1048"/>
        <v>1.1500524738771389E-2</v>
      </c>
      <c r="L1980" s="215">
        <f t="shared" si="1061"/>
        <v>43871</v>
      </c>
      <c r="M1980" s="115">
        <f t="shared" si="1062"/>
        <v>21</v>
      </c>
      <c r="N1980" s="190">
        <f t="shared" si="1096"/>
        <v>3</v>
      </c>
      <c r="O1980" s="110">
        <f t="shared" si="1049"/>
        <v>1.0016348900000001</v>
      </c>
      <c r="P1980" s="116">
        <f t="shared" si="1076"/>
        <v>1</v>
      </c>
      <c r="Q1980" s="116">
        <f t="shared" si="1063"/>
        <v>1</v>
      </c>
      <c r="R1980" s="110">
        <f t="shared" si="1075"/>
        <v>1.0016348900000001</v>
      </c>
      <c r="S1980" s="110">
        <f t="shared" si="1064"/>
        <v>1.2981278000000001</v>
      </c>
      <c r="T1980" s="121">
        <f t="shared" si="1077"/>
        <v>240930.57997706</v>
      </c>
      <c r="U1980" s="110">
        <f t="shared" si="1050"/>
        <v>0</v>
      </c>
      <c r="V1980" s="110">
        <f t="shared" si="1051"/>
        <v>393.25207201868943</v>
      </c>
      <c r="W1980" s="110">
        <f t="shared" si="1052"/>
        <v>240930.57997706189</v>
      </c>
      <c r="X1980" s="117">
        <v>65</v>
      </c>
      <c r="Y1980" s="110">
        <f t="shared" si="1053"/>
        <v>0</v>
      </c>
      <c r="Z1980" s="118">
        <f t="shared" si="1054"/>
        <v>0</v>
      </c>
      <c r="AA1980" s="110">
        <f t="shared" si="1065"/>
        <v>0</v>
      </c>
      <c r="AB1980" s="119">
        <f t="shared" si="1066"/>
        <v>7.1215000000000001E-2</v>
      </c>
      <c r="AC1980" s="191">
        <f t="shared" si="1097"/>
        <v>3</v>
      </c>
      <c r="AD1980" s="117">
        <v>252</v>
      </c>
      <c r="AE1980" s="116">
        <f t="shared" si="1071"/>
        <v>1.0008193059999999</v>
      </c>
      <c r="AF1980" s="110">
        <f t="shared" si="1100"/>
        <v>197.39586975</v>
      </c>
      <c r="AG1980" s="110">
        <f t="shared" si="1055"/>
        <v>197.39586975</v>
      </c>
      <c r="AH1980" s="120">
        <f t="shared" si="1067"/>
        <v>0</v>
      </c>
      <c r="AI1980" s="189"/>
      <c r="AJ1980" s="189">
        <v>0</v>
      </c>
      <c r="AK1980" s="121">
        <f t="shared" si="1098"/>
        <v>395.91329386546147</v>
      </c>
      <c r="AL1980" s="8"/>
      <c r="AM1980" s="8"/>
      <c r="AN1980" s="8"/>
      <c r="AO1980" s="8"/>
      <c r="AP1980" s="2">
        <v>241523.88914066411</v>
      </c>
      <c r="AQ1980" s="8"/>
      <c r="AR1980" s="5"/>
      <c r="AS1980" s="1"/>
      <c r="AT1980" s="8"/>
      <c r="AU1980" s="1"/>
      <c r="AV1980" s="1"/>
      <c r="AW1980" s="3"/>
      <c r="AX1980" s="3"/>
      <c r="AY1980" s="4"/>
      <c r="AZ1980" s="4"/>
      <c r="BA1980" s="4"/>
      <c r="BB1980" s="1"/>
      <c r="BC1980" s="1"/>
      <c r="BD1980" s="1"/>
      <c r="BE1980" s="1"/>
      <c r="BF1980" s="1"/>
      <c r="BG1980" s="1"/>
      <c r="BH1980" s="1"/>
      <c r="BI1980" s="1"/>
    </row>
    <row r="1981" spans="1:61" x14ac:dyDescent="0.2">
      <c r="A1981" s="78">
        <f t="shared" si="1056"/>
        <v>43872</v>
      </c>
      <c r="B1981" s="2">
        <f t="shared" si="1074"/>
        <v>241695.53159158689</v>
      </c>
      <c r="C1981" s="3">
        <f t="shared" si="1057"/>
        <v>32628896.764864229</v>
      </c>
      <c r="D1981" s="2">
        <f t="shared" si="1099"/>
        <v>240537.3279050432</v>
      </c>
      <c r="E1981" s="2">
        <f t="shared" si="1058"/>
        <v>0</v>
      </c>
      <c r="F1981" s="33">
        <f t="shared" si="1046"/>
        <v>240537.3279050432</v>
      </c>
      <c r="G1981" s="39">
        <f t="shared" si="1059"/>
        <v>5320.25</v>
      </c>
      <c r="H1981" s="38">
        <f>IF(AND(N1981=1,N1980&gt;1),VLOOKUP(A1980,[1]Plan1!$CW$105:$CY$215,3),H1980)</f>
        <v>5331.42</v>
      </c>
      <c r="I1981" s="127">
        <f t="shared" si="1047"/>
        <v>43810</v>
      </c>
      <c r="J1981" s="127">
        <f t="shared" si="1060"/>
        <v>43841</v>
      </c>
      <c r="K1981" s="34">
        <f t="shared" si="1048"/>
        <v>2.099525398242541E-3</v>
      </c>
      <c r="L1981" s="212">
        <f t="shared" si="1061"/>
        <v>43900</v>
      </c>
      <c r="M1981" s="1">
        <f t="shared" si="1062"/>
        <v>19</v>
      </c>
      <c r="N1981" s="1">
        <f t="shared" ref="N1981:N2044" si="1101">(M1981-(NETWORKDAYS(A1981,L1981,$AT$194:$AT$348)-1))</f>
        <v>1</v>
      </c>
      <c r="O1981" s="2">
        <f t="shared" si="1049"/>
        <v>1.0001103899999999</v>
      </c>
      <c r="P1981" s="35">
        <f t="shared" si="1076"/>
        <v>1.0016348900000001</v>
      </c>
      <c r="Q1981" s="35">
        <f t="shared" si="1063"/>
        <v>1.0016348900000001</v>
      </c>
      <c r="R1981" s="2">
        <f t="shared" si="1075"/>
        <v>1.00174546</v>
      </c>
      <c r="S1981" s="2">
        <f t="shared" si="1064"/>
        <v>1.2981278000000001</v>
      </c>
      <c r="T1981" s="2">
        <f t="shared" si="1077"/>
        <v>240957.17618939999</v>
      </c>
      <c r="U1981" s="2">
        <f t="shared" si="1050"/>
        <v>0</v>
      </c>
      <c r="V1981" s="2">
        <f t="shared" si="1051"/>
        <v>419.84828436513106</v>
      </c>
      <c r="W1981" s="2">
        <f t="shared" si="1052"/>
        <v>240957.17618940835</v>
      </c>
      <c r="X1981" s="36">
        <f t="shared" ref="X1981:X2008" si="1102">IF(VLOOKUP(A1981,AT$10:BC$190,10)=VLOOKUP(A1980,AT$10:BC$190,10),0,VLOOKUP(A1981,AT$10:BC$190,10))</f>
        <v>0</v>
      </c>
      <c r="Y1981" s="2">
        <f t="shared" si="1053"/>
        <v>0</v>
      </c>
      <c r="Z1981" s="37">
        <f t="shared" si="1054"/>
        <v>0</v>
      </c>
      <c r="AA1981" s="2">
        <f t="shared" si="1065"/>
        <v>0</v>
      </c>
      <c r="AB1981" s="4">
        <f t="shared" si="1066"/>
        <v>7.1215000000000001E-2</v>
      </c>
      <c r="AC1981" s="148">
        <f t="shared" si="1097"/>
        <v>4</v>
      </c>
      <c r="AD1981" s="36">
        <v>252</v>
      </c>
      <c r="AE1981" s="35">
        <f t="shared" si="1071"/>
        <v>1.001092557</v>
      </c>
      <c r="AF1981" s="2">
        <f t="shared" si="1100"/>
        <v>263.25944953999999</v>
      </c>
      <c r="AG1981" s="2">
        <f t="shared" si="1055"/>
        <v>263.25944953999999</v>
      </c>
      <c r="AH1981" s="3">
        <f t="shared" si="1067"/>
        <v>0</v>
      </c>
      <c r="AI1981" s="3"/>
      <c r="AJ1981" s="3">
        <v>0</v>
      </c>
      <c r="AK1981" s="2">
        <f t="shared" si="1098"/>
        <v>475.09595263855374</v>
      </c>
      <c r="AL1981" s="8"/>
      <c r="AM1981" s="8"/>
      <c r="AN1981" s="8"/>
      <c r="AO1981" s="8"/>
      <c r="AP1981" s="2">
        <v>241695.53159157364</v>
      </c>
      <c r="AQ1981" s="8"/>
      <c r="AR1981" s="5"/>
      <c r="AS1981" s="1"/>
      <c r="AT1981" s="8"/>
      <c r="AU1981" s="1"/>
      <c r="AV1981" s="1"/>
      <c r="AW1981" s="3"/>
      <c r="AX1981" s="3"/>
      <c r="AY1981" s="4"/>
      <c r="AZ1981" s="4"/>
      <c r="BA1981" s="4"/>
      <c r="BB1981" s="1"/>
      <c r="BC1981" s="1"/>
      <c r="BD1981" s="1"/>
      <c r="BE1981" s="1"/>
      <c r="BF1981" s="1"/>
      <c r="BG1981" s="1"/>
      <c r="BH1981" s="1"/>
      <c r="BI1981" s="1"/>
    </row>
    <row r="1982" spans="1:61" x14ac:dyDescent="0.2">
      <c r="A1982" s="78">
        <f t="shared" si="1056"/>
        <v>43873</v>
      </c>
      <c r="B1982" s="2">
        <f t="shared" si="1074"/>
        <v>241867.20905981975</v>
      </c>
      <c r="C1982" s="3">
        <f t="shared" si="1057"/>
        <v>32652073.223075666</v>
      </c>
      <c r="D1982" s="2">
        <f t="shared" si="1099"/>
        <v>240537.3279050432</v>
      </c>
      <c r="E1982" s="2">
        <f t="shared" si="1058"/>
        <v>0</v>
      </c>
      <c r="F1982" s="33">
        <f t="shared" si="1046"/>
        <v>240537.3279050432</v>
      </c>
      <c r="G1982" s="39">
        <f t="shared" si="1059"/>
        <v>5320.25</v>
      </c>
      <c r="H1982" s="38">
        <f>IF(AND(N1982=1,N1981&gt;1),VLOOKUP(A1981,[1]Plan1!$CW$105:$CY$215,3),H1981)</f>
        <v>5331.42</v>
      </c>
      <c r="I1982" s="127">
        <f t="shared" si="1047"/>
        <v>43810</v>
      </c>
      <c r="J1982" s="127">
        <f t="shared" si="1060"/>
        <v>43841</v>
      </c>
      <c r="K1982" s="34">
        <f t="shared" si="1048"/>
        <v>2.099525398242541E-3</v>
      </c>
      <c r="L1982" s="212">
        <f t="shared" si="1061"/>
        <v>43900</v>
      </c>
      <c r="M1982" s="1">
        <f t="shared" si="1062"/>
        <v>19</v>
      </c>
      <c r="N1982" s="1">
        <f t="shared" si="1101"/>
        <v>2</v>
      </c>
      <c r="O1982" s="2">
        <f t="shared" si="1049"/>
        <v>1.00022079</v>
      </c>
      <c r="P1982" s="35">
        <f t="shared" si="1076"/>
        <v>1.0016348900000001</v>
      </c>
      <c r="Q1982" s="35">
        <f t="shared" si="1063"/>
        <v>1.0016348900000001</v>
      </c>
      <c r="R1982" s="2">
        <f t="shared" si="1075"/>
        <v>1.0018560400000001</v>
      </c>
      <c r="S1982" s="2">
        <f t="shared" si="1064"/>
        <v>1.2981278000000001</v>
      </c>
      <c r="T1982" s="2">
        <f t="shared" si="1077"/>
        <v>240983.77480712</v>
      </c>
      <c r="U1982" s="2">
        <f t="shared" si="1050"/>
        <v>0</v>
      </c>
      <c r="V1982" s="2">
        <f t="shared" si="1051"/>
        <v>446.4469020848905</v>
      </c>
      <c r="W1982" s="2">
        <f t="shared" si="1052"/>
        <v>240983.77480712809</v>
      </c>
      <c r="X1982" s="36">
        <f t="shared" si="1102"/>
        <v>0</v>
      </c>
      <c r="Y1982" s="2">
        <f t="shared" si="1053"/>
        <v>0</v>
      </c>
      <c r="Z1982" s="37">
        <f t="shared" si="1054"/>
        <v>0</v>
      </c>
      <c r="AA1982" s="2">
        <f t="shared" si="1065"/>
        <v>0</v>
      </c>
      <c r="AB1982" s="4">
        <f t="shared" si="1066"/>
        <v>7.1215000000000001E-2</v>
      </c>
      <c r="AC1982" s="148">
        <f t="shared" si="1097"/>
        <v>5</v>
      </c>
      <c r="AD1982" s="36">
        <v>252</v>
      </c>
      <c r="AE1982" s="35">
        <f t="shared" si="1071"/>
        <v>1.0013658830000001</v>
      </c>
      <c r="AF1982" s="2">
        <f t="shared" si="1100"/>
        <v>329.15564128</v>
      </c>
      <c r="AG1982" s="2">
        <f t="shared" si="1055"/>
        <v>329.15564128</v>
      </c>
      <c r="AH1982" s="3">
        <f t="shared" si="1067"/>
        <v>0</v>
      </c>
      <c r="AI1982" s="3"/>
      <c r="AJ1982" s="3">
        <v>0</v>
      </c>
      <c r="AK1982" s="2">
        <f t="shared" si="1098"/>
        <v>554.27861141164612</v>
      </c>
      <c r="AL1982" s="8"/>
      <c r="AM1982" s="8"/>
      <c r="AN1982" s="8"/>
      <c r="AO1982" s="8"/>
      <c r="AP1982" s="2">
        <v>241867.20905980648</v>
      </c>
      <c r="AQ1982" s="8"/>
      <c r="AR1982" s="5"/>
      <c r="AS1982" s="1"/>
      <c r="AT1982" s="8"/>
      <c r="AU1982" s="1"/>
      <c r="AV1982" s="1"/>
      <c r="AW1982" s="3"/>
      <c r="AX1982" s="3"/>
      <c r="AY1982" s="4"/>
      <c r="AZ1982" s="4"/>
      <c r="BA1982" s="4"/>
      <c r="BB1982" s="1"/>
      <c r="BC1982" s="1"/>
      <c r="BD1982" s="1"/>
      <c r="BE1982" s="1"/>
      <c r="BF1982" s="1"/>
      <c r="BG1982" s="1"/>
      <c r="BH1982" s="1"/>
      <c r="BI1982" s="1"/>
    </row>
    <row r="1983" spans="1:61" x14ac:dyDescent="0.2">
      <c r="A1983" s="78">
        <f t="shared" si="1056"/>
        <v>43874</v>
      </c>
      <c r="B1983" s="2">
        <f t="shared" si="1074"/>
        <v>242038.92372163912</v>
      </c>
      <c r="C1983" s="3">
        <f t="shared" si="1057"/>
        <v>32675254.702421281</v>
      </c>
      <c r="D1983" s="2">
        <f t="shared" si="1099"/>
        <v>240537.3279050432</v>
      </c>
      <c r="E1983" s="2">
        <f t="shared" si="1058"/>
        <v>0</v>
      </c>
      <c r="F1983" s="33">
        <f t="shared" si="1046"/>
        <v>240537.3279050432</v>
      </c>
      <c r="G1983" s="39">
        <f t="shared" si="1059"/>
        <v>5320.25</v>
      </c>
      <c r="H1983" s="38">
        <f>IF(AND(N1983=1,N1982&gt;1),VLOOKUP(A1982,[1]Plan1!$CW$105:$CY$215,3),H1982)</f>
        <v>5331.42</v>
      </c>
      <c r="I1983" s="127">
        <f t="shared" si="1047"/>
        <v>43810</v>
      </c>
      <c r="J1983" s="127">
        <f t="shared" si="1060"/>
        <v>43841</v>
      </c>
      <c r="K1983" s="34">
        <f t="shared" si="1048"/>
        <v>2.099525398242541E-3</v>
      </c>
      <c r="L1983" s="212">
        <f t="shared" si="1061"/>
        <v>43900</v>
      </c>
      <c r="M1983" s="1">
        <f t="shared" si="1062"/>
        <v>19</v>
      </c>
      <c r="N1983" s="1">
        <f t="shared" si="1101"/>
        <v>3</v>
      </c>
      <c r="O1983" s="2">
        <f t="shared" si="1049"/>
        <v>1.0003312099999999</v>
      </c>
      <c r="P1983" s="35">
        <f t="shared" si="1076"/>
        <v>1.0016348900000001</v>
      </c>
      <c r="Q1983" s="35">
        <f t="shared" si="1063"/>
        <v>1.0016348900000001</v>
      </c>
      <c r="R1983" s="2">
        <f t="shared" si="1075"/>
        <v>1.00196664</v>
      </c>
      <c r="S1983" s="2">
        <f t="shared" si="1064"/>
        <v>1.2981278000000001</v>
      </c>
      <c r="T1983" s="2">
        <f t="shared" si="1077"/>
        <v>241010.37823559</v>
      </c>
      <c r="U1983" s="2">
        <f t="shared" si="1050"/>
        <v>0</v>
      </c>
      <c r="V1983" s="2">
        <f t="shared" si="1051"/>
        <v>473.05033055117883</v>
      </c>
      <c r="W1983" s="2">
        <f t="shared" si="1052"/>
        <v>241010.37823559437</v>
      </c>
      <c r="X1983" s="36">
        <f t="shared" si="1102"/>
        <v>0</v>
      </c>
      <c r="Y1983" s="2">
        <f t="shared" si="1053"/>
        <v>0</v>
      </c>
      <c r="Z1983" s="37">
        <f t="shared" si="1054"/>
        <v>0</v>
      </c>
      <c r="AA1983" s="2">
        <f t="shared" si="1065"/>
        <v>0</v>
      </c>
      <c r="AB1983" s="4">
        <f t="shared" si="1066"/>
        <v>7.1215000000000001E-2</v>
      </c>
      <c r="AC1983" s="148">
        <f t="shared" si="1097"/>
        <v>6</v>
      </c>
      <c r="AD1983" s="36">
        <v>252</v>
      </c>
      <c r="AE1983" s="35">
        <f t="shared" si="1071"/>
        <v>1.001639283</v>
      </c>
      <c r="AF1983" s="2">
        <f t="shared" si="1100"/>
        <v>395.08421585999997</v>
      </c>
      <c r="AG1983" s="2">
        <f t="shared" si="1055"/>
        <v>395.08421585999997</v>
      </c>
      <c r="AH1983" s="3">
        <f t="shared" si="1067"/>
        <v>0</v>
      </c>
      <c r="AI1983" s="3"/>
      <c r="AJ1983" s="3">
        <v>0</v>
      </c>
      <c r="AK1983" s="2">
        <f t="shared" si="1098"/>
        <v>633.46127018473828</v>
      </c>
      <c r="AL1983" s="8"/>
      <c r="AM1983" s="8"/>
      <c r="AN1983" s="8"/>
      <c r="AO1983" s="8"/>
      <c r="AP1983" s="2">
        <v>242038.92372162591</v>
      </c>
      <c r="AQ1983" s="8"/>
      <c r="AR1983" s="5"/>
      <c r="AS1983" s="1"/>
      <c r="AT1983" s="8"/>
      <c r="AU1983" s="1"/>
      <c r="AV1983" s="1"/>
      <c r="AW1983" s="3"/>
      <c r="AX1983" s="3"/>
      <c r="AY1983" s="4"/>
      <c r="AZ1983" s="4"/>
      <c r="BA1983" s="4"/>
      <c r="BB1983" s="1"/>
      <c r="BC1983" s="1"/>
      <c r="BD1983" s="1"/>
      <c r="BE1983" s="1"/>
      <c r="BF1983" s="1"/>
      <c r="BG1983" s="1"/>
      <c r="BH1983" s="1"/>
      <c r="BI1983" s="1"/>
    </row>
    <row r="1984" spans="1:61" x14ac:dyDescent="0.2">
      <c r="A1984" s="78">
        <f t="shared" si="1056"/>
        <v>43875</v>
      </c>
      <c r="B1984" s="2">
        <f t="shared" si="1074"/>
        <v>242210.67100798851</v>
      </c>
      <c r="C1984" s="3">
        <f t="shared" si="1057"/>
        <v>32698440.58607845</v>
      </c>
      <c r="D1984" s="2">
        <f t="shared" si="1099"/>
        <v>240537.3279050432</v>
      </c>
      <c r="E1984" s="2">
        <f t="shared" si="1058"/>
        <v>0</v>
      </c>
      <c r="F1984" s="33">
        <f t="shared" si="1046"/>
        <v>240537.3279050432</v>
      </c>
      <c r="G1984" s="39">
        <f t="shared" si="1059"/>
        <v>5320.25</v>
      </c>
      <c r="H1984" s="38">
        <f>IF(AND(N1984=1,N1983&gt;1),VLOOKUP(A1983,[1]Plan1!$CW$105:$CY$215,3),H1983)</f>
        <v>5331.42</v>
      </c>
      <c r="I1984" s="127">
        <f t="shared" si="1047"/>
        <v>43810</v>
      </c>
      <c r="J1984" s="127">
        <f t="shared" si="1060"/>
        <v>43841</v>
      </c>
      <c r="K1984" s="34">
        <f t="shared" si="1048"/>
        <v>2.099525398242541E-3</v>
      </c>
      <c r="L1984" s="212">
        <f t="shared" si="1061"/>
        <v>43900</v>
      </c>
      <c r="M1984" s="1">
        <f t="shared" si="1062"/>
        <v>19</v>
      </c>
      <c r="N1984" s="1">
        <f t="shared" si="1101"/>
        <v>4</v>
      </c>
      <c r="O1984" s="2">
        <f t="shared" si="1049"/>
        <v>1.0004416300000001</v>
      </c>
      <c r="P1984" s="35">
        <f t="shared" si="1076"/>
        <v>1.0016348900000001</v>
      </c>
      <c r="Q1984" s="35">
        <f t="shared" si="1063"/>
        <v>1.0016348900000001</v>
      </c>
      <c r="R1984" s="2">
        <f t="shared" si="1075"/>
        <v>1.00207724</v>
      </c>
      <c r="S1984" s="2">
        <f t="shared" si="1064"/>
        <v>1.2981278000000001</v>
      </c>
      <c r="T1984" s="2">
        <f t="shared" si="1077"/>
        <v>241036.98166406</v>
      </c>
      <c r="U1984" s="2">
        <f t="shared" si="1050"/>
        <v>0</v>
      </c>
      <c r="V1984" s="2">
        <f t="shared" si="1051"/>
        <v>499.65375901746717</v>
      </c>
      <c r="W1984" s="2">
        <f t="shared" si="1052"/>
        <v>241036.98166406067</v>
      </c>
      <c r="X1984" s="36">
        <f t="shared" si="1102"/>
        <v>0</v>
      </c>
      <c r="Y1984" s="2">
        <f t="shared" si="1053"/>
        <v>0</v>
      </c>
      <c r="Z1984" s="37">
        <f t="shared" si="1054"/>
        <v>0</v>
      </c>
      <c r="AA1984" s="2">
        <f t="shared" si="1065"/>
        <v>0</v>
      </c>
      <c r="AB1984" s="4">
        <f t="shared" si="1066"/>
        <v>7.1215000000000001E-2</v>
      </c>
      <c r="AC1984" s="148">
        <f t="shared" si="1097"/>
        <v>7</v>
      </c>
      <c r="AD1984" s="36">
        <v>252</v>
      </c>
      <c r="AE1984" s="35">
        <f t="shared" si="1071"/>
        <v>1.001912758</v>
      </c>
      <c r="AF1984" s="2">
        <f t="shared" si="1100"/>
        <v>461.04541497000002</v>
      </c>
      <c r="AG1984" s="2">
        <f t="shared" si="1055"/>
        <v>461.04541497000002</v>
      </c>
      <c r="AH1984" s="3">
        <f t="shared" si="1067"/>
        <v>0</v>
      </c>
      <c r="AI1984" s="3"/>
      <c r="AJ1984" s="3">
        <v>0</v>
      </c>
      <c r="AK1984" s="2">
        <f t="shared" si="1098"/>
        <v>712.64392895783067</v>
      </c>
      <c r="AL1984" s="8"/>
      <c r="AM1984" s="8"/>
      <c r="AN1984" s="8"/>
      <c r="AO1984" s="8"/>
      <c r="AP1984" s="2">
        <v>242210.67100797527</v>
      </c>
      <c r="AQ1984" s="8"/>
      <c r="AR1984" s="5"/>
      <c r="AS1984" s="1"/>
      <c r="AT1984" s="8"/>
      <c r="AU1984" s="1"/>
      <c r="AV1984" s="1"/>
      <c r="AW1984" s="3"/>
      <c r="AX1984" s="3"/>
      <c r="AY1984" s="4"/>
      <c r="AZ1984" s="4"/>
      <c r="BA1984" s="4"/>
      <c r="BB1984" s="1"/>
      <c r="BC1984" s="1"/>
      <c r="BD1984" s="1"/>
      <c r="BE1984" s="1"/>
      <c r="BF1984" s="1"/>
      <c r="BG1984" s="1"/>
      <c r="BH1984" s="1"/>
      <c r="BI1984" s="1"/>
    </row>
    <row r="1985" spans="1:61" x14ac:dyDescent="0.2">
      <c r="A1985" s="78">
        <f t="shared" si="1056"/>
        <v>43876</v>
      </c>
      <c r="B1985" s="2">
        <f t="shared" si="1074"/>
        <v>242316.51280109448</v>
      </c>
      <c r="C1985" s="3">
        <f t="shared" si="1057"/>
        <v>32712729.228147753</v>
      </c>
      <c r="D1985" s="2">
        <f t="shared" si="1099"/>
        <v>240537.3279050432</v>
      </c>
      <c r="E1985" s="2">
        <f t="shared" si="1058"/>
        <v>0</v>
      </c>
      <c r="F1985" s="33">
        <f t="shared" si="1046"/>
        <v>240537.3279050432</v>
      </c>
      <c r="G1985" s="39">
        <f t="shared" si="1059"/>
        <v>5320.25</v>
      </c>
      <c r="H1985" s="38">
        <f>IF(AND(N1985=1,N1984&gt;1),VLOOKUP(A1984,[1]Plan1!$CW$105:$CY$215,3),H1984)</f>
        <v>5331.42</v>
      </c>
      <c r="I1985" s="127">
        <f t="shared" si="1047"/>
        <v>43810</v>
      </c>
      <c r="J1985" s="127">
        <f t="shared" si="1060"/>
        <v>43841</v>
      </c>
      <c r="K1985" s="34">
        <f t="shared" si="1048"/>
        <v>2.099525398242541E-3</v>
      </c>
      <c r="L1985" s="212">
        <f t="shared" si="1061"/>
        <v>43900</v>
      </c>
      <c r="M1985" s="1">
        <f t="shared" si="1062"/>
        <v>19</v>
      </c>
      <c r="N1985" s="1">
        <f t="shared" si="1101"/>
        <v>5</v>
      </c>
      <c r="O1985" s="2">
        <f t="shared" si="1049"/>
        <v>1.0005520699999999</v>
      </c>
      <c r="P1985" s="35">
        <f t="shared" si="1076"/>
        <v>1.0016348900000001</v>
      </c>
      <c r="Q1985" s="35">
        <f t="shared" si="1063"/>
        <v>1.0016348900000001</v>
      </c>
      <c r="R1985" s="2">
        <f t="shared" si="1075"/>
        <v>1.00218786</v>
      </c>
      <c r="S1985" s="2">
        <f t="shared" si="1064"/>
        <v>1.2981278000000001</v>
      </c>
      <c r="T1985" s="2">
        <f t="shared" si="1077"/>
        <v>241063.58990327001</v>
      </c>
      <c r="U1985" s="2">
        <f t="shared" si="1050"/>
        <v>0</v>
      </c>
      <c r="V1985" s="2">
        <f t="shared" si="1051"/>
        <v>526.26199823033778</v>
      </c>
      <c r="W1985" s="2">
        <f t="shared" si="1052"/>
        <v>241063.58990327353</v>
      </c>
      <c r="X1985" s="36">
        <f t="shared" si="1102"/>
        <v>0</v>
      </c>
      <c r="Y1985" s="2">
        <f t="shared" si="1053"/>
        <v>0</v>
      </c>
      <c r="Z1985" s="37">
        <f t="shared" si="1054"/>
        <v>0</v>
      </c>
      <c r="AA1985" s="2">
        <f t="shared" si="1065"/>
        <v>0</v>
      </c>
      <c r="AB1985" s="4">
        <f t="shared" si="1066"/>
        <v>7.1215000000000001E-2</v>
      </c>
      <c r="AC1985" s="148">
        <f t="shared" si="1097"/>
        <v>7</v>
      </c>
      <c r="AD1985" s="36">
        <v>252</v>
      </c>
      <c r="AE1985" s="35">
        <f t="shared" si="1071"/>
        <v>1.001912758</v>
      </c>
      <c r="AF1985" s="2">
        <f t="shared" si="1100"/>
        <v>461.09631008999997</v>
      </c>
      <c r="AG1985" s="2">
        <f t="shared" si="1055"/>
        <v>461.09631008999997</v>
      </c>
      <c r="AH1985" s="3">
        <f t="shared" si="1067"/>
        <v>0</v>
      </c>
      <c r="AI1985" s="3"/>
      <c r="AJ1985" s="3">
        <v>0</v>
      </c>
      <c r="AK1985" s="2">
        <f t="shared" si="1098"/>
        <v>791.82658773092294</v>
      </c>
      <c r="AL1985" s="8"/>
      <c r="AM1985" s="8"/>
      <c r="AN1985" s="8"/>
      <c r="AO1985" s="8"/>
      <c r="AP1985" s="2">
        <v>242316.51280108123</v>
      </c>
      <c r="AQ1985" s="8"/>
      <c r="AR1985" s="5"/>
      <c r="AS1985" s="1"/>
      <c r="AT1985" s="8"/>
      <c r="AU1985" s="1"/>
      <c r="AV1985" s="1"/>
      <c r="AW1985" s="3"/>
      <c r="AX1985" s="3"/>
      <c r="AY1985" s="4"/>
      <c r="AZ1985" s="4"/>
      <c r="BA1985" s="4"/>
      <c r="BB1985" s="1"/>
      <c r="BC1985" s="1"/>
      <c r="BD1985" s="1"/>
      <c r="BE1985" s="1"/>
      <c r="BF1985" s="1"/>
      <c r="BG1985" s="1"/>
      <c r="BH1985" s="1"/>
      <c r="BI1985" s="1"/>
    </row>
    <row r="1986" spans="1:61" x14ac:dyDescent="0.2">
      <c r="A1986" s="78">
        <f t="shared" si="1056"/>
        <v>43877</v>
      </c>
      <c r="B1986" s="2">
        <f t="shared" si="1074"/>
        <v>242395.69545986757</v>
      </c>
      <c r="C1986" s="3">
        <f t="shared" si="1057"/>
        <v>32723418.887082122</v>
      </c>
      <c r="D1986" s="2">
        <f t="shared" si="1099"/>
        <v>240537.3279050432</v>
      </c>
      <c r="E1986" s="2">
        <f t="shared" si="1058"/>
        <v>0</v>
      </c>
      <c r="F1986" s="33">
        <f t="shared" si="1046"/>
        <v>240537.3279050432</v>
      </c>
      <c r="G1986" s="39">
        <f t="shared" si="1059"/>
        <v>5320.25</v>
      </c>
      <c r="H1986" s="38">
        <f>IF(AND(N1986=1,N1985&gt;1),VLOOKUP(A1985,[1]Plan1!$CW$105:$CY$215,3),H1985)</f>
        <v>5331.42</v>
      </c>
      <c r="I1986" s="127">
        <f t="shared" si="1047"/>
        <v>43810</v>
      </c>
      <c r="J1986" s="127">
        <f t="shared" si="1060"/>
        <v>43841</v>
      </c>
      <c r="K1986" s="34">
        <f t="shared" si="1048"/>
        <v>2.099525398242541E-3</v>
      </c>
      <c r="L1986" s="212">
        <f t="shared" si="1061"/>
        <v>43900</v>
      </c>
      <c r="M1986" s="1">
        <f t="shared" si="1062"/>
        <v>19</v>
      </c>
      <c r="N1986" s="1">
        <f t="shared" si="1101"/>
        <v>5</v>
      </c>
      <c r="O1986" s="2">
        <f t="shared" si="1049"/>
        <v>1.0005520699999999</v>
      </c>
      <c r="P1986" s="35">
        <f t="shared" si="1076"/>
        <v>1.0016348900000001</v>
      </c>
      <c r="Q1986" s="35">
        <f t="shared" si="1063"/>
        <v>1.0016348900000001</v>
      </c>
      <c r="R1986" s="2">
        <f t="shared" si="1075"/>
        <v>1.00218786</v>
      </c>
      <c r="S1986" s="2">
        <f t="shared" si="1064"/>
        <v>1.2981278000000001</v>
      </c>
      <c r="T1986" s="2">
        <f t="shared" si="1077"/>
        <v>241063.58990327001</v>
      </c>
      <c r="U1986" s="2">
        <f t="shared" si="1050"/>
        <v>0</v>
      </c>
      <c r="V1986" s="2">
        <f t="shared" si="1051"/>
        <v>526.26199823033778</v>
      </c>
      <c r="W1986" s="2">
        <f t="shared" si="1052"/>
        <v>241063.58990327353</v>
      </c>
      <c r="X1986" s="36">
        <f t="shared" si="1102"/>
        <v>0</v>
      </c>
      <c r="Y1986" s="2">
        <f t="shared" si="1053"/>
        <v>0</v>
      </c>
      <c r="Z1986" s="37">
        <f t="shared" si="1054"/>
        <v>0</v>
      </c>
      <c r="AA1986" s="2">
        <f t="shared" si="1065"/>
        <v>0</v>
      </c>
      <c r="AB1986" s="4">
        <f t="shared" si="1066"/>
        <v>7.1215000000000001E-2</v>
      </c>
      <c r="AC1986" s="148">
        <f t="shared" si="1097"/>
        <v>7</v>
      </c>
      <c r="AD1986" s="36">
        <v>252</v>
      </c>
      <c r="AE1986" s="35">
        <f t="shared" si="1071"/>
        <v>1.001912758</v>
      </c>
      <c r="AF1986" s="2">
        <f t="shared" si="1100"/>
        <v>461.09631008999997</v>
      </c>
      <c r="AG1986" s="2">
        <f t="shared" si="1055"/>
        <v>461.09631008999997</v>
      </c>
      <c r="AH1986" s="3">
        <f t="shared" si="1067"/>
        <v>0</v>
      </c>
      <c r="AI1986" s="3"/>
      <c r="AJ1986" s="3">
        <v>0</v>
      </c>
      <c r="AK1986" s="2">
        <f t="shared" si="1098"/>
        <v>871.00924650401521</v>
      </c>
      <c r="AL1986" s="8"/>
      <c r="AM1986" s="8"/>
      <c r="AN1986" s="8"/>
      <c r="AO1986" s="8"/>
      <c r="AP1986" s="2">
        <v>242395.69545985432</v>
      </c>
      <c r="AQ1986" s="8"/>
      <c r="AR1986" s="5"/>
      <c r="AS1986" s="1"/>
      <c r="AT1986" s="8"/>
      <c r="AU1986" s="1"/>
      <c r="AV1986" s="1"/>
      <c r="AW1986" s="3"/>
      <c r="AX1986" s="3"/>
      <c r="AY1986" s="4"/>
      <c r="AZ1986" s="4"/>
      <c r="BA1986" s="4"/>
      <c r="BB1986" s="1"/>
      <c r="BC1986" s="1"/>
      <c r="BD1986" s="1"/>
      <c r="BE1986" s="1"/>
      <c r="BF1986" s="1"/>
      <c r="BG1986" s="1"/>
      <c r="BH1986" s="1"/>
      <c r="BI1986" s="1"/>
    </row>
    <row r="1987" spans="1:61" x14ac:dyDescent="0.2">
      <c r="A1987" s="78">
        <f t="shared" si="1056"/>
        <v>43878</v>
      </c>
      <c r="B1987" s="2">
        <f t="shared" si="1074"/>
        <v>242540.82106366064</v>
      </c>
      <c r="C1987" s="3">
        <f t="shared" si="1057"/>
        <v>32743010.843594186</v>
      </c>
      <c r="D1987" s="2">
        <f t="shared" si="1099"/>
        <v>240537.3279050432</v>
      </c>
      <c r="E1987" s="2">
        <f t="shared" si="1058"/>
        <v>0</v>
      </c>
      <c r="F1987" s="33">
        <f t="shared" si="1046"/>
        <v>240537.3279050432</v>
      </c>
      <c r="G1987" s="39">
        <f t="shared" si="1059"/>
        <v>5320.25</v>
      </c>
      <c r="H1987" s="38">
        <f>IF(AND(N1987=1,N1986&gt;1),VLOOKUP(A1986,[1]Plan1!$CW$105:$CY$215,3),H1986)</f>
        <v>5331.42</v>
      </c>
      <c r="I1987" s="127">
        <f t="shared" si="1047"/>
        <v>43810</v>
      </c>
      <c r="J1987" s="127">
        <f t="shared" si="1060"/>
        <v>43841</v>
      </c>
      <c r="K1987" s="34">
        <f t="shared" si="1048"/>
        <v>2.099525398242541E-3</v>
      </c>
      <c r="L1987" s="212">
        <f t="shared" si="1061"/>
        <v>43900</v>
      </c>
      <c r="M1987" s="1">
        <f t="shared" si="1062"/>
        <v>19</v>
      </c>
      <c r="N1987" s="1">
        <f t="shared" si="1101"/>
        <v>5</v>
      </c>
      <c r="O1987" s="2">
        <f t="shared" si="1049"/>
        <v>1.0005520699999999</v>
      </c>
      <c r="P1987" s="35">
        <f t="shared" si="1076"/>
        <v>1.0016348900000001</v>
      </c>
      <c r="Q1987" s="35">
        <f t="shared" si="1063"/>
        <v>1.0016348900000001</v>
      </c>
      <c r="R1987" s="2">
        <f t="shared" si="1075"/>
        <v>1.00218786</v>
      </c>
      <c r="S1987" s="2">
        <f t="shared" si="1064"/>
        <v>1.2981278000000001</v>
      </c>
      <c r="T1987" s="2">
        <f t="shared" si="1077"/>
        <v>241063.58990327001</v>
      </c>
      <c r="U1987" s="2">
        <f t="shared" si="1050"/>
        <v>0</v>
      </c>
      <c r="V1987" s="2">
        <f t="shared" si="1051"/>
        <v>526.26199823033778</v>
      </c>
      <c r="W1987" s="2">
        <f t="shared" si="1052"/>
        <v>241063.58990327353</v>
      </c>
      <c r="X1987" s="36">
        <f t="shared" si="1102"/>
        <v>0</v>
      </c>
      <c r="Y1987" s="2">
        <f t="shared" si="1053"/>
        <v>0</v>
      </c>
      <c r="Z1987" s="37">
        <f t="shared" si="1054"/>
        <v>0</v>
      </c>
      <c r="AA1987" s="2">
        <f t="shared" si="1065"/>
        <v>0</v>
      </c>
      <c r="AB1987" s="4">
        <f t="shared" si="1066"/>
        <v>7.1215000000000001E-2</v>
      </c>
      <c r="AC1987" s="148">
        <f t="shared" si="1097"/>
        <v>8</v>
      </c>
      <c r="AD1987" s="36">
        <v>252</v>
      </c>
      <c r="AE1987" s="35">
        <f t="shared" si="1071"/>
        <v>1.002186308</v>
      </c>
      <c r="AF1987" s="2">
        <f t="shared" si="1100"/>
        <v>527.03925511</v>
      </c>
      <c r="AG1987" s="2">
        <f t="shared" si="1055"/>
        <v>527.03925511</v>
      </c>
      <c r="AH1987" s="3">
        <f t="shared" si="1067"/>
        <v>0</v>
      </c>
      <c r="AI1987" s="3"/>
      <c r="AJ1987" s="3">
        <v>0</v>
      </c>
      <c r="AK1987" s="2">
        <f t="shared" si="1098"/>
        <v>950.19190527710748</v>
      </c>
      <c r="AL1987" s="8"/>
      <c r="AM1987" s="8"/>
      <c r="AN1987" s="8"/>
      <c r="AO1987" s="8"/>
      <c r="AP1987" s="2">
        <v>242540.8210636474</v>
      </c>
      <c r="AQ1987" s="8"/>
      <c r="AR1987" s="5"/>
      <c r="AS1987" s="1"/>
      <c r="AT1987" s="8"/>
      <c r="AU1987" s="1"/>
      <c r="AV1987" s="1"/>
      <c r="AW1987" s="3"/>
      <c r="AX1987" s="3"/>
      <c r="AY1987" s="4"/>
      <c r="AZ1987" s="4"/>
      <c r="BA1987" s="4"/>
      <c r="BB1987" s="1"/>
      <c r="BC1987" s="1"/>
      <c r="BD1987" s="1"/>
      <c r="BE1987" s="1"/>
      <c r="BF1987" s="1"/>
      <c r="BG1987" s="1"/>
      <c r="BH1987" s="1"/>
      <c r="BI1987" s="1"/>
    </row>
    <row r="1988" spans="1:61" x14ac:dyDescent="0.2">
      <c r="A1988" s="78">
        <f t="shared" si="1056"/>
        <v>43879</v>
      </c>
      <c r="B1988" s="2">
        <f t="shared" si="1074"/>
        <v>242712.64302241316</v>
      </c>
      <c r="C1988" s="3">
        <f t="shared" si="1057"/>
        <v>32766206.808025777</v>
      </c>
      <c r="D1988" s="2">
        <f t="shared" si="1099"/>
        <v>240537.3279050432</v>
      </c>
      <c r="E1988" s="2">
        <f t="shared" si="1058"/>
        <v>0</v>
      </c>
      <c r="F1988" s="33">
        <f t="shared" si="1046"/>
        <v>240537.3279050432</v>
      </c>
      <c r="G1988" s="39">
        <f t="shared" si="1059"/>
        <v>5320.25</v>
      </c>
      <c r="H1988" s="38">
        <f>IF(AND(N1988=1,N1987&gt;1),VLOOKUP(A1987,[1]Plan1!$CW$105:$CY$215,3),H1987)</f>
        <v>5331.42</v>
      </c>
      <c r="I1988" s="127">
        <f t="shared" si="1047"/>
        <v>43810</v>
      </c>
      <c r="J1988" s="127">
        <f t="shared" si="1060"/>
        <v>43841</v>
      </c>
      <c r="K1988" s="34">
        <f t="shared" si="1048"/>
        <v>2.099525398242541E-3</v>
      </c>
      <c r="L1988" s="212">
        <f t="shared" si="1061"/>
        <v>43900</v>
      </c>
      <c r="M1988" s="1">
        <f t="shared" si="1062"/>
        <v>19</v>
      </c>
      <c r="N1988" s="1">
        <f t="shared" si="1101"/>
        <v>6</v>
      </c>
      <c r="O1988" s="2">
        <f t="shared" si="1049"/>
        <v>1.0006625300000001</v>
      </c>
      <c r="P1988" s="35">
        <f t="shared" si="1076"/>
        <v>1.0016348900000001</v>
      </c>
      <c r="Q1988" s="35">
        <f t="shared" si="1063"/>
        <v>1.0016348900000001</v>
      </c>
      <c r="R1988" s="2">
        <f t="shared" si="1075"/>
        <v>1.0022985</v>
      </c>
      <c r="S1988" s="2">
        <f t="shared" si="1064"/>
        <v>1.2981278000000001</v>
      </c>
      <c r="T1988" s="2">
        <f t="shared" si="1077"/>
        <v>241090.20295323001</v>
      </c>
      <c r="U1988" s="2">
        <f t="shared" si="1050"/>
        <v>0</v>
      </c>
      <c r="V1988" s="2">
        <f t="shared" si="1051"/>
        <v>552.8750481897373</v>
      </c>
      <c r="W1988" s="2">
        <f t="shared" si="1052"/>
        <v>241090.20295323295</v>
      </c>
      <c r="X1988" s="36">
        <f t="shared" si="1102"/>
        <v>0</v>
      </c>
      <c r="Y1988" s="2">
        <f t="shared" si="1053"/>
        <v>0</v>
      </c>
      <c r="Z1988" s="37">
        <f t="shared" si="1054"/>
        <v>0</v>
      </c>
      <c r="AA1988" s="2">
        <f t="shared" si="1065"/>
        <v>0</v>
      </c>
      <c r="AB1988" s="4">
        <f t="shared" si="1066"/>
        <v>7.1215000000000001E-2</v>
      </c>
      <c r="AC1988" s="148">
        <f t="shared" si="1097"/>
        <v>9</v>
      </c>
      <c r="AD1988" s="36">
        <v>252</v>
      </c>
      <c r="AE1988" s="35">
        <f t="shared" si="1071"/>
        <v>1.0024599320000001</v>
      </c>
      <c r="AF1988" s="2">
        <f t="shared" si="1100"/>
        <v>593.06550513000002</v>
      </c>
      <c r="AG1988" s="2">
        <f t="shared" si="1055"/>
        <v>593.06550513000002</v>
      </c>
      <c r="AH1988" s="3">
        <f t="shared" si="1067"/>
        <v>0</v>
      </c>
      <c r="AI1988" s="3"/>
      <c r="AJ1988" s="3">
        <v>0</v>
      </c>
      <c r="AK1988" s="2">
        <f t="shared" si="1098"/>
        <v>1029.3745640501998</v>
      </c>
      <c r="AL1988" s="8"/>
      <c r="AM1988" s="8"/>
      <c r="AN1988" s="8"/>
      <c r="AO1988" s="8"/>
      <c r="AP1988" s="2">
        <v>242712.64302239992</v>
      </c>
      <c r="AQ1988" s="8"/>
      <c r="AR1988" s="5"/>
      <c r="AS1988" s="1"/>
      <c r="AT1988" s="8"/>
      <c r="AU1988" s="1"/>
      <c r="AV1988" s="1"/>
      <c r="AW1988" s="3"/>
      <c r="AX1988" s="3"/>
      <c r="AY1988" s="4"/>
      <c r="AZ1988" s="4"/>
      <c r="BA1988" s="4"/>
      <c r="BB1988" s="1"/>
      <c r="BC1988" s="1"/>
      <c r="BD1988" s="1"/>
      <c r="BE1988" s="1"/>
      <c r="BF1988" s="1"/>
      <c r="BG1988" s="1"/>
      <c r="BH1988" s="1"/>
      <c r="BI1988" s="1"/>
    </row>
    <row r="1989" spans="1:61" x14ac:dyDescent="0.2">
      <c r="A1989" s="78">
        <f t="shared" si="1056"/>
        <v>43880</v>
      </c>
      <c r="B1989" s="2">
        <f t="shared" si="1074"/>
        <v>242884.49762885564</v>
      </c>
      <c r="C1989" s="3">
        <f t="shared" si="1057"/>
        <v>32789407.179895509</v>
      </c>
      <c r="D1989" s="2">
        <f t="shared" si="1099"/>
        <v>240537.3279050432</v>
      </c>
      <c r="E1989" s="2">
        <f t="shared" si="1058"/>
        <v>0</v>
      </c>
      <c r="F1989" s="33">
        <f t="shared" si="1046"/>
        <v>240537.3279050432</v>
      </c>
      <c r="G1989" s="39">
        <f t="shared" si="1059"/>
        <v>5320.25</v>
      </c>
      <c r="H1989" s="38">
        <f>IF(AND(N1989=1,N1988&gt;1),VLOOKUP(A1988,[1]Plan1!$CW$105:$CY$215,3),H1988)</f>
        <v>5331.42</v>
      </c>
      <c r="I1989" s="127">
        <f t="shared" si="1047"/>
        <v>43810</v>
      </c>
      <c r="J1989" s="127">
        <f t="shared" si="1060"/>
        <v>43841</v>
      </c>
      <c r="K1989" s="34">
        <f t="shared" si="1048"/>
        <v>2.099525398242541E-3</v>
      </c>
      <c r="L1989" s="212">
        <f t="shared" si="1061"/>
        <v>43900</v>
      </c>
      <c r="M1989" s="1">
        <f t="shared" si="1062"/>
        <v>19</v>
      </c>
      <c r="N1989" s="1">
        <f t="shared" si="1101"/>
        <v>7</v>
      </c>
      <c r="O1989" s="2">
        <f t="shared" si="1049"/>
        <v>1.00077299</v>
      </c>
      <c r="P1989" s="35">
        <f t="shared" si="1076"/>
        <v>1.0016348900000001</v>
      </c>
      <c r="Q1989" s="35">
        <f t="shared" si="1063"/>
        <v>1.0016348900000001</v>
      </c>
      <c r="R1989" s="2">
        <f t="shared" si="1075"/>
        <v>1.0024091399999999</v>
      </c>
      <c r="S1989" s="2">
        <f t="shared" si="1064"/>
        <v>1.2981278000000001</v>
      </c>
      <c r="T1989" s="2">
        <f t="shared" si="1077"/>
        <v>241116.81600319</v>
      </c>
      <c r="U1989" s="2">
        <f t="shared" si="1050"/>
        <v>0</v>
      </c>
      <c r="V1989" s="2">
        <f t="shared" si="1051"/>
        <v>579.4880981491367</v>
      </c>
      <c r="W1989" s="2">
        <f t="shared" si="1052"/>
        <v>241116.81600319233</v>
      </c>
      <c r="X1989" s="36">
        <f t="shared" si="1102"/>
        <v>0</v>
      </c>
      <c r="Y1989" s="2">
        <f t="shared" si="1053"/>
        <v>0</v>
      </c>
      <c r="Z1989" s="37">
        <f t="shared" si="1054"/>
        <v>0</v>
      </c>
      <c r="AA1989" s="2">
        <f t="shared" si="1065"/>
        <v>0</v>
      </c>
      <c r="AB1989" s="4">
        <f t="shared" si="1066"/>
        <v>7.1215000000000001E-2</v>
      </c>
      <c r="AC1989" s="148">
        <f t="shared" si="1097"/>
        <v>10</v>
      </c>
      <c r="AD1989" s="36">
        <v>252</v>
      </c>
      <c r="AE1989" s="35">
        <f t="shared" si="1071"/>
        <v>1.0027336309999999</v>
      </c>
      <c r="AF1989" s="2">
        <f t="shared" si="1100"/>
        <v>659.12440284000002</v>
      </c>
      <c r="AG1989" s="2">
        <f t="shared" si="1055"/>
        <v>659.12440284000002</v>
      </c>
      <c r="AH1989" s="3">
        <f t="shared" si="1067"/>
        <v>0</v>
      </c>
      <c r="AI1989" s="3"/>
      <c r="AJ1989" s="3">
        <v>0</v>
      </c>
      <c r="AK1989" s="2">
        <f t="shared" si="1098"/>
        <v>1108.5572228232922</v>
      </c>
      <c r="AL1989" s="8"/>
      <c r="AM1989" s="8"/>
      <c r="AN1989" s="8"/>
      <c r="AO1989" s="8"/>
      <c r="AP1989" s="2">
        <v>242884.49762884239</v>
      </c>
      <c r="AQ1989" s="8"/>
      <c r="AR1989" s="5"/>
      <c r="AS1989" s="1"/>
      <c r="AT1989" s="8"/>
      <c r="AU1989" s="1"/>
      <c r="AV1989" s="1"/>
      <c r="AW1989" s="3"/>
      <c r="AX1989" s="3"/>
      <c r="AY1989" s="4"/>
      <c r="AZ1989" s="4"/>
      <c r="BA1989" s="4"/>
      <c r="BB1989" s="1"/>
      <c r="BC1989" s="1"/>
      <c r="BD1989" s="1"/>
      <c r="BE1989" s="1"/>
      <c r="BF1989" s="1"/>
      <c r="BG1989" s="1"/>
      <c r="BH1989" s="1"/>
      <c r="BI1989" s="1"/>
    </row>
    <row r="1990" spans="1:61" x14ac:dyDescent="0.2">
      <c r="A1990" s="78">
        <f t="shared" si="1056"/>
        <v>43881</v>
      </c>
      <c r="B1990" s="2">
        <f t="shared" si="1074"/>
        <v>243056.38971420471</v>
      </c>
      <c r="C1990" s="3">
        <f t="shared" si="1057"/>
        <v>32812612.611417636</v>
      </c>
      <c r="D1990" s="2">
        <f t="shared" si="1099"/>
        <v>240537.3279050432</v>
      </c>
      <c r="E1990" s="2">
        <f t="shared" si="1058"/>
        <v>0</v>
      </c>
      <c r="F1990" s="33">
        <f t="shared" si="1046"/>
        <v>240537.3279050432</v>
      </c>
      <c r="G1990" s="39">
        <f t="shared" si="1059"/>
        <v>5320.25</v>
      </c>
      <c r="H1990" s="38">
        <f>IF(AND(N1990=1,N1989&gt;1),VLOOKUP(A1989,[1]Plan1!$CW$105:$CY$215,3),H1989)</f>
        <v>5331.42</v>
      </c>
      <c r="I1990" s="127">
        <f t="shared" si="1047"/>
        <v>43810</v>
      </c>
      <c r="J1990" s="127">
        <f t="shared" si="1060"/>
        <v>43841</v>
      </c>
      <c r="K1990" s="34">
        <f t="shared" si="1048"/>
        <v>2.099525398242541E-3</v>
      </c>
      <c r="L1990" s="212">
        <f t="shared" si="1061"/>
        <v>43900</v>
      </c>
      <c r="M1990" s="1">
        <f t="shared" si="1062"/>
        <v>19</v>
      </c>
      <c r="N1990" s="1">
        <f t="shared" si="1101"/>
        <v>8</v>
      </c>
      <c r="O1990" s="2">
        <f t="shared" si="1049"/>
        <v>1.00088347</v>
      </c>
      <c r="P1990" s="35">
        <f t="shared" si="1076"/>
        <v>1.0016348900000001</v>
      </c>
      <c r="Q1990" s="35">
        <f t="shared" si="1063"/>
        <v>1.0016348900000001</v>
      </c>
      <c r="R1990" s="2">
        <f t="shared" si="1075"/>
        <v>1.0025198</v>
      </c>
      <c r="S1990" s="2">
        <f t="shared" si="1064"/>
        <v>1.2981278000000001</v>
      </c>
      <c r="T1990" s="2">
        <f t="shared" si="1077"/>
        <v>241143.43386389001</v>
      </c>
      <c r="U1990" s="2">
        <f t="shared" si="1050"/>
        <v>0</v>
      </c>
      <c r="V1990" s="2">
        <f t="shared" si="1051"/>
        <v>606.1059588551185</v>
      </c>
      <c r="W1990" s="2">
        <f t="shared" si="1052"/>
        <v>241143.43386389833</v>
      </c>
      <c r="X1990" s="36">
        <f t="shared" si="1102"/>
        <v>0</v>
      </c>
      <c r="Y1990" s="2">
        <f t="shared" si="1053"/>
        <v>0</v>
      </c>
      <c r="Z1990" s="37">
        <f t="shared" si="1054"/>
        <v>0</v>
      </c>
      <c r="AA1990" s="2">
        <f t="shared" si="1065"/>
        <v>0</v>
      </c>
      <c r="AB1990" s="4">
        <f t="shared" si="1066"/>
        <v>7.1215000000000001E-2</v>
      </c>
      <c r="AC1990" s="148">
        <f t="shared" si="1097"/>
        <v>11</v>
      </c>
      <c r="AD1990" s="36">
        <v>252</v>
      </c>
      <c r="AE1990" s="35">
        <f t="shared" si="1071"/>
        <v>1.003007405</v>
      </c>
      <c r="AF1990" s="2">
        <f t="shared" si="1100"/>
        <v>725.21596870999997</v>
      </c>
      <c r="AG1990" s="2">
        <f t="shared" si="1055"/>
        <v>725.21596870999997</v>
      </c>
      <c r="AH1990" s="3">
        <f t="shared" si="1067"/>
        <v>0</v>
      </c>
      <c r="AI1990" s="3"/>
      <c r="AJ1990" s="3">
        <v>0</v>
      </c>
      <c r="AK1990" s="2">
        <f t="shared" si="1098"/>
        <v>1187.7398815963843</v>
      </c>
      <c r="AL1990" s="8"/>
      <c r="AM1990" s="8"/>
      <c r="AN1990" s="8"/>
      <c r="AO1990" s="8"/>
      <c r="AP1990" s="2">
        <v>243056.38971419143</v>
      </c>
      <c r="AQ1990" s="8"/>
      <c r="AR1990" s="5"/>
      <c r="AS1990" s="1"/>
      <c r="AT1990" s="8"/>
      <c r="AU1990" s="1"/>
      <c r="AV1990" s="1"/>
      <c r="AW1990" s="3"/>
      <c r="AX1990" s="3"/>
      <c r="AY1990" s="4"/>
      <c r="AZ1990" s="4"/>
      <c r="BA1990" s="4"/>
      <c r="BB1990" s="1"/>
      <c r="BC1990" s="1"/>
      <c r="BD1990" s="1"/>
      <c r="BE1990" s="1"/>
      <c r="BF1990" s="1"/>
      <c r="BG1990" s="1"/>
      <c r="BH1990" s="1"/>
      <c r="BI1990" s="1"/>
    </row>
    <row r="1991" spans="1:61" x14ac:dyDescent="0.2">
      <c r="A1991" s="78">
        <f t="shared" si="1056"/>
        <v>43882</v>
      </c>
      <c r="B1991" s="2">
        <f t="shared" si="1074"/>
        <v>243228.31663396704</v>
      </c>
      <c r="C1991" s="3">
        <f t="shared" si="1057"/>
        <v>32835822.74558555</v>
      </c>
      <c r="D1991" s="2">
        <f t="shared" si="1099"/>
        <v>240537.3279050432</v>
      </c>
      <c r="E1991" s="2">
        <f t="shared" si="1058"/>
        <v>0</v>
      </c>
      <c r="F1991" s="33">
        <f t="shared" si="1046"/>
        <v>240537.3279050432</v>
      </c>
      <c r="G1991" s="39">
        <f t="shared" si="1059"/>
        <v>5320.25</v>
      </c>
      <c r="H1991" s="38">
        <f>IF(AND(N1991=1,N1990&gt;1),VLOOKUP(A1990,[1]Plan1!$CW$105:$CY$215,3),H1990)</f>
        <v>5331.42</v>
      </c>
      <c r="I1991" s="127">
        <f t="shared" si="1047"/>
        <v>43810</v>
      </c>
      <c r="J1991" s="127">
        <f t="shared" si="1060"/>
        <v>43841</v>
      </c>
      <c r="K1991" s="34">
        <f t="shared" si="1048"/>
        <v>2.099525398242541E-3</v>
      </c>
      <c r="L1991" s="212">
        <f t="shared" si="1061"/>
        <v>43900</v>
      </c>
      <c r="M1991" s="1">
        <f t="shared" si="1062"/>
        <v>19</v>
      </c>
      <c r="N1991" s="1">
        <f t="shared" si="1101"/>
        <v>9</v>
      </c>
      <c r="O1991" s="2">
        <f t="shared" si="1049"/>
        <v>1.00099396</v>
      </c>
      <c r="P1991" s="35">
        <f t="shared" si="1076"/>
        <v>1.0016348900000001</v>
      </c>
      <c r="Q1991" s="35">
        <f t="shared" si="1063"/>
        <v>1.0016348900000001</v>
      </c>
      <c r="R1991" s="2">
        <f t="shared" si="1075"/>
        <v>1.0026304699999999</v>
      </c>
      <c r="S1991" s="2">
        <f t="shared" si="1064"/>
        <v>1.2981278000000001</v>
      </c>
      <c r="T1991" s="2">
        <f t="shared" si="1077"/>
        <v>241170.05412997</v>
      </c>
      <c r="U1991" s="2">
        <f t="shared" si="1050"/>
        <v>0</v>
      </c>
      <c r="V1991" s="2">
        <f t="shared" si="1051"/>
        <v>632.72622493436461</v>
      </c>
      <c r="W1991" s="2">
        <f t="shared" si="1052"/>
        <v>241170.05412997757</v>
      </c>
      <c r="X1991" s="36">
        <f t="shared" si="1102"/>
        <v>0</v>
      </c>
      <c r="Y1991" s="2">
        <f t="shared" si="1053"/>
        <v>0</v>
      </c>
      <c r="Z1991" s="37">
        <f t="shared" si="1054"/>
        <v>0</v>
      </c>
      <c r="AA1991" s="2">
        <f t="shared" si="1065"/>
        <v>0</v>
      </c>
      <c r="AB1991" s="4">
        <f t="shared" si="1066"/>
        <v>7.1215000000000001E-2</v>
      </c>
      <c r="AC1991" s="148">
        <f t="shared" si="1097"/>
        <v>12</v>
      </c>
      <c r="AD1991" s="36">
        <v>252</v>
      </c>
      <c r="AE1991" s="35">
        <f t="shared" si="1071"/>
        <v>1.0032812529999999</v>
      </c>
      <c r="AF1991" s="2">
        <f t="shared" si="1100"/>
        <v>791.33996362000005</v>
      </c>
      <c r="AG1991" s="2">
        <f t="shared" si="1055"/>
        <v>791.33996362000005</v>
      </c>
      <c r="AH1991" s="3">
        <f t="shared" si="1067"/>
        <v>0</v>
      </c>
      <c r="AI1991" s="3"/>
      <c r="AJ1991" s="3">
        <v>0</v>
      </c>
      <c r="AK1991" s="2">
        <f t="shared" si="1098"/>
        <v>1266.9225403694766</v>
      </c>
      <c r="AL1991" s="8"/>
      <c r="AM1991" s="8"/>
      <c r="AN1991" s="8"/>
      <c r="AO1991" s="8"/>
      <c r="AP1991" s="2">
        <v>243228.3166339538</v>
      </c>
      <c r="AQ1991" s="8"/>
      <c r="AR1991" s="5"/>
      <c r="AS1991" s="1"/>
      <c r="AT1991" s="8"/>
      <c r="AU1991" s="1"/>
      <c r="AV1991" s="1"/>
      <c r="AW1991" s="3"/>
      <c r="AX1991" s="3"/>
      <c r="AY1991" s="4"/>
      <c r="AZ1991" s="4"/>
      <c r="BA1991" s="4"/>
      <c r="BB1991" s="1"/>
      <c r="BC1991" s="1"/>
      <c r="BD1991" s="1"/>
      <c r="BE1991" s="1"/>
      <c r="BF1991" s="1"/>
      <c r="BG1991" s="1"/>
      <c r="BH1991" s="1"/>
      <c r="BI1991" s="1"/>
    </row>
    <row r="1992" spans="1:61" x14ac:dyDescent="0.2">
      <c r="A1992" s="78">
        <f t="shared" si="1056"/>
        <v>43883</v>
      </c>
      <c r="B1992" s="2">
        <f t="shared" si="1074"/>
        <v>243334.20931991268</v>
      </c>
      <c r="C1992" s="3">
        <f t="shared" si="1057"/>
        <v>32850118.25818821</v>
      </c>
      <c r="D1992" s="2">
        <f t="shared" si="1099"/>
        <v>240537.3279050432</v>
      </c>
      <c r="E1992" s="2">
        <f t="shared" si="1058"/>
        <v>0</v>
      </c>
      <c r="F1992" s="33">
        <f t="shared" si="1046"/>
        <v>240537.3279050432</v>
      </c>
      <c r="G1992" s="39">
        <f t="shared" si="1059"/>
        <v>5320.25</v>
      </c>
      <c r="H1992" s="38">
        <f>IF(AND(N1992=1,N1991&gt;1),VLOOKUP(A1991,[1]Plan1!$CW$105:$CY$215,3),H1991)</f>
        <v>5331.42</v>
      </c>
      <c r="I1992" s="127">
        <f t="shared" si="1047"/>
        <v>43810</v>
      </c>
      <c r="J1992" s="127">
        <f t="shared" si="1060"/>
        <v>43841</v>
      </c>
      <c r="K1992" s="34">
        <f t="shared" si="1048"/>
        <v>2.099525398242541E-3</v>
      </c>
      <c r="L1992" s="212">
        <f t="shared" si="1061"/>
        <v>43900</v>
      </c>
      <c r="M1992" s="1">
        <f t="shared" si="1062"/>
        <v>19</v>
      </c>
      <c r="N1992" s="1">
        <f t="shared" si="1101"/>
        <v>10</v>
      </c>
      <c r="O1992" s="2">
        <f t="shared" si="1049"/>
        <v>1.0011044600000001</v>
      </c>
      <c r="P1992" s="35">
        <f t="shared" si="1076"/>
        <v>1.0016348900000001</v>
      </c>
      <c r="Q1992" s="35">
        <f t="shared" si="1063"/>
        <v>1.0016348900000001</v>
      </c>
      <c r="R1992" s="2">
        <f t="shared" si="1075"/>
        <v>1.0027411500000001</v>
      </c>
      <c r="S1992" s="2">
        <f t="shared" si="1064"/>
        <v>1.2981278000000001</v>
      </c>
      <c r="T1992" s="2">
        <f t="shared" si="1077"/>
        <v>241196.67680143</v>
      </c>
      <c r="U1992" s="2">
        <f t="shared" si="1050"/>
        <v>0</v>
      </c>
      <c r="V1992" s="2">
        <f t="shared" si="1051"/>
        <v>659.34889638692869</v>
      </c>
      <c r="W1992" s="2">
        <f t="shared" si="1052"/>
        <v>241196.67680143012</v>
      </c>
      <c r="X1992" s="36">
        <f t="shared" si="1102"/>
        <v>0</v>
      </c>
      <c r="Y1992" s="2">
        <f t="shared" si="1053"/>
        <v>0</v>
      </c>
      <c r="Z1992" s="37">
        <f t="shared" si="1054"/>
        <v>0</v>
      </c>
      <c r="AA1992" s="2">
        <f t="shared" si="1065"/>
        <v>0</v>
      </c>
      <c r="AB1992" s="4">
        <f t="shared" si="1066"/>
        <v>7.1215000000000001E-2</v>
      </c>
      <c r="AC1992" s="148">
        <f t="shared" si="1097"/>
        <v>12</v>
      </c>
      <c r="AD1992" s="36">
        <v>252</v>
      </c>
      <c r="AE1992" s="35">
        <f t="shared" si="1071"/>
        <v>1.0032812529999999</v>
      </c>
      <c r="AF1992" s="2">
        <f t="shared" si="1100"/>
        <v>791.42731934000005</v>
      </c>
      <c r="AG1992" s="2">
        <f t="shared" si="1055"/>
        <v>791.42731934000005</v>
      </c>
      <c r="AH1992" s="3">
        <f t="shared" si="1067"/>
        <v>0</v>
      </c>
      <c r="AI1992" s="3"/>
      <c r="AJ1992" s="3">
        <v>0</v>
      </c>
      <c r="AK1992" s="2">
        <f t="shared" si="1098"/>
        <v>1346.1051991425691</v>
      </c>
      <c r="AL1992" s="8"/>
      <c r="AM1992" s="8"/>
      <c r="AN1992" s="8"/>
      <c r="AO1992" s="8"/>
      <c r="AP1992" s="2">
        <v>243334.20931989944</v>
      </c>
      <c r="AQ1992" s="8"/>
      <c r="AR1992" s="5"/>
      <c r="AS1992" s="1"/>
      <c r="AT1992" s="8"/>
      <c r="AU1992" s="1"/>
      <c r="AV1992" s="1"/>
      <c r="AW1992" s="3"/>
      <c r="AX1992" s="3"/>
      <c r="AY1992" s="4"/>
      <c r="AZ1992" s="4"/>
      <c r="BA1992" s="4"/>
      <c r="BB1992" s="1"/>
      <c r="BC1992" s="1"/>
      <c r="BD1992" s="1"/>
      <c r="BE1992" s="1"/>
      <c r="BF1992" s="1"/>
      <c r="BG1992" s="1"/>
      <c r="BH1992" s="1"/>
      <c r="BI1992" s="1"/>
    </row>
    <row r="1993" spans="1:61" x14ac:dyDescent="0.2">
      <c r="A1993" s="78">
        <f t="shared" si="1056"/>
        <v>43884</v>
      </c>
      <c r="B1993" s="2">
        <f t="shared" si="1074"/>
        <v>243413.39197868577</v>
      </c>
      <c r="C1993" s="3">
        <f t="shared" si="1057"/>
        <v>32860807.91712258</v>
      </c>
      <c r="D1993" s="2">
        <f t="shared" si="1099"/>
        <v>240537.3279050432</v>
      </c>
      <c r="E1993" s="2">
        <f t="shared" si="1058"/>
        <v>0</v>
      </c>
      <c r="F1993" s="33">
        <f t="shared" si="1046"/>
        <v>240537.3279050432</v>
      </c>
      <c r="G1993" s="39">
        <f t="shared" si="1059"/>
        <v>5320.25</v>
      </c>
      <c r="H1993" s="38">
        <f>IF(AND(N1993=1,N1992&gt;1),VLOOKUP(A1992,[1]Plan1!$CW$105:$CY$215,3),H1992)</f>
        <v>5331.42</v>
      </c>
      <c r="I1993" s="127">
        <f t="shared" si="1047"/>
        <v>43810</v>
      </c>
      <c r="J1993" s="127">
        <f t="shared" si="1060"/>
        <v>43841</v>
      </c>
      <c r="K1993" s="34">
        <f t="shared" si="1048"/>
        <v>2.099525398242541E-3</v>
      </c>
      <c r="L1993" s="212">
        <f t="shared" si="1061"/>
        <v>43900</v>
      </c>
      <c r="M1993" s="1">
        <f t="shared" si="1062"/>
        <v>19</v>
      </c>
      <c r="N1993" s="1">
        <f t="shared" si="1101"/>
        <v>10</v>
      </c>
      <c r="O1993" s="2">
        <f t="shared" si="1049"/>
        <v>1.0011044600000001</v>
      </c>
      <c r="P1993" s="35">
        <f t="shared" si="1076"/>
        <v>1.0016348900000001</v>
      </c>
      <c r="Q1993" s="35">
        <f t="shared" si="1063"/>
        <v>1.0016348900000001</v>
      </c>
      <c r="R1993" s="2">
        <f t="shared" si="1075"/>
        <v>1.0027411500000001</v>
      </c>
      <c r="S1993" s="2">
        <f t="shared" si="1064"/>
        <v>1.2981278000000001</v>
      </c>
      <c r="T1993" s="2">
        <f t="shared" si="1077"/>
        <v>241196.67680143</v>
      </c>
      <c r="U1993" s="2">
        <f t="shared" si="1050"/>
        <v>0</v>
      </c>
      <c r="V1993" s="2">
        <f t="shared" si="1051"/>
        <v>659.34889638692869</v>
      </c>
      <c r="W1993" s="2">
        <f t="shared" si="1052"/>
        <v>241196.67680143012</v>
      </c>
      <c r="X1993" s="36">
        <f t="shared" si="1102"/>
        <v>0</v>
      </c>
      <c r="Y1993" s="2">
        <f t="shared" si="1053"/>
        <v>0</v>
      </c>
      <c r="Z1993" s="37">
        <f t="shared" si="1054"/>
        <v>0</v>
      </c>
      <c r="AA1993" s="2">
        <f t="shared" si="1065"/>
        <v>0</v>
      </c>
      <c r="AB1993" s="4">
        <f t="shared" si="1066"/>
        <v>7.1215000000000001E-2</v>
      </c>
      <c r="AC1993" s="148">
        <f t="shared" si="1097"/>
        <v>12</v>
      </c>
      <c r="AD1993" s="36">
        <v>252</v>
      </c>
      <c r="AE1993" s="35">
        <f t="shared" si="1071"/>
        <v>1.0032812529999999</v>
      </c>
      <c r="AF1993" s="2">
        <f t="shared" si="1100"/>
        <v>791.42731934000005</v>
      </c>
      <c r="AG1993" s="2">
        <f t="shared" si="1055"/>
        <v>791.42731934000005</v>
      </c>
      <c r="AH1993" s="3">
        <f t="shared" si="1067"/>
        <v>0</v>
      </c>
      <c r="AI1993" s="3"/>
      <c r="AJ1993" s="3">
        <v>0</v>
      </c>
      <c r="AK1993" s="2">
        <f t="shared" si="1098"/>
        <v>1425.2878579156613</v>
      </c>
      <c r="AL1993" s="8"/>
      <c r="AM1993" s="8"/>
      <c r="AN1993" s="8"/>
      <c r="AO1993" s="8"/>
      <c r="AP1993" s="2">
        <v>243413.39197867253</v>
      </c>
      <c r="AQ1993" s="8"/>
      <c r="AR1993" s="5"/>
      <c r="AS1993" s="1"/>
      <c r="AT1993" s="8"/>
      <c r="AU1993" s="1"/>
      <c r="AV1993" s="1"/>
      <c r="AW1993" s="3"/>
      <c r="AX1993" s="3"/>
      <c r="AY1993" s="4"/>
      <c r="AZ1993" s="4"/>
      <c r="BA1993" s="4"/>
      <c r="BB1993" s="1"/>
      <c r="BC1993" s="1"/>
      <c r="BD1993" s="1"/>
      <c r="BE1993" s="1"/>
      <c r="BF1993" s="1"/>
      <c r="BG1993" s="1"/>
      <c r="BH1993" s="1"/>
      <c r="BI1993" s="1"/>
    </row>
    <row r="1994" spans="1:61" x14ac:dyDescent="0.2">
      <c r="A1994" s="78">
        <f t="shared" si="1056"/>
        <v>43885</v>
      </c>
      <c r="B1994" s="2">
        <f t="shared" si="1074"/>
        <v>243492.57463745886</v>
      </c>
      <c r="C1994" s="3">
        <f t="shared" si="1057"/>
        <v>32871497.576056946</v>
      </c>
      <c r="D1994" s="2">
        <f t="shared" si="1099"/>
        <v>240537.3279050432</v>
      </c>
      <c r="E1994" s="2">
        <f t="shared" si="1058"/>
        <v>0</v>
      </c>
      <c r="F1994" s="33">
        <f t="shared" ref="F1994:F2057" si="1103">(D1994-E1994)</f>
        <v>240537.3279050432</v>
      </c>
      <c r="G1994" s="39">
        <f t="shared" si="1059"/>
        <v>5320.25</v>
      </c>
      <c r="H1994" s="38">
        <f>IF(AND(N1994=1,N1993&gt;1),VLOOKUP(A1993,[1]Plan1!$CW$105:$CY$215,3),H1993)</f>
        <v>5331.42</v>
      </c>
      <c r="I1994" s="127">
        <f t="shared" ref="I1994:I2057" si="1104">EDATE(J1994,-1)</f>
        <v>43810</v>
      </c>
      <c r="J1994" s="127">
        <f t="shared" si="1060"/>
        <v>43841</v>
      </c>
      <c r="K1994" s="34">
        <f t="shared" ref="K1994:K2057" si="1105">(H1994/G1994)-1</f>
        <v>2.099525398242541E-3</v>
      </c>
      <c r="L1994" s="212">
        <f t="shared" si="1061"/>
        <v>43900</v>
      </c>
      <c r="M1994" s="1">
        <f t="shared" si="1062"/>
        <v>19</v>
      </c>
      <c r="N1994" s="1">
        <f t="shared" si="1101"/>
        <v>10</v>
      </c>
      <c r="O1994" s="2">
        <f t="shared" ref="O1994:O2057" si="1106">TRUNC((H1994/G1994)^TRUNC((N1994/M1994),9),8)</f>
        <v>1.0011044600000001</v>
      </c>
      <c r="P1994" s="35">
        <f t="shared" si="1076"/>
        <v>1.0016348900000001</v>
      </c>
      <c r="Q1994" s="35">
        <f t="shared" si="1063"/>
        <v>1.0016348900000001</v>
      </c>
      <c r="R1994" s="2">
        <f t="shared" si="1075"/>
        <v>1.0027411500000001</v>
      </c>
      <c r="S1994" s="2">
        <f t="shared" si="1064"/>
        <v>1.2981278000000001</v>
      </c>
      <c r="T1994" s="2">
        <f t="shared" si="1077"/>
        <v>241196.67680143</v>
      </c>
      <c r="U1994" s="2">
        <f t="shared" ref="U1994:U2057" si="1107">(E1994*(S1994-1))</f>
        <v>0</v>
      </c>
      <c r="V1994" s="2">
        <f t="shared" ref="V1994:V2057" si="1108">(F1994*(R1994-1))</f>
        <v>659.34889638692869</v>
      </c>
      <c r="W1994" s="2">
        <f t="shared" ref="W1994:W2057" si="1109">(D1994+U1994+V1994)</f>
        <v>241196.67680143012</v>
      </c>
      <c r="X1994" s="36">
        <f t="shared" si="1102"/>
        <v>0</v>
      </c>
      <c r="Y1994" s="2">
        <f t="shared" ref="Y1994:Y2057" si="1110">IF(X1994&gt;0,VLOOKUP(A1994,AT$12:AX$190,5),0)</f>
        <v>0</v>
      </c>
      <c r="Z1994" s="37">
        <f t="shared" ref="Z1994:Z2057" si="1111">IF(X1994&gt;0,VLOOKUP($A1994,$AT$10:$AY$190,6),0)</f>
        <v>0</v>
      </c>
      <c r="AA1994" s="2">
        <f t="shared" si="1065"/>
        <v>0</v>
      </c>
      <c r="AB1994" s="4">
        <f t="shared" si="1066"/>
        <v>7.1215000000000001E-2</v>
      </c>
      <c r="AC1994" s="148">
        <f t="shared" si="1097"/>
        <v>12</v>
      </c>
      <c r="AD1994" s="36">
        <v>252</v>
      </c>
      <c r="AE1994" s="35">
        <f t="shared" si="1071"/>
        <v>1.0032812529999999</v>
      </c>
      <c r="AF1994" s="2">
        <f t="shared" si="1100"/>
        <v>791.42731934000005</v>
      </c>
      <c r="AG1994" s="2">
        <f t="shared" ref="AG1994:AG2057" si="1112">TRUNC((W1994*(AE1994-1)),8)</f>
        <v>791.42731934000005</v>
      </c>
      <c r="AH1994" s="3">
        <f t="shared" si="1067"/>
        <v>0</v>
      </c>
      <c r="AI1994" s="3"/>
      <c r="AJ1994" s="3">
        <v>0</v>
      </c>
      <c r="AK1994" s="2">
        <f t="shared" si="1098"/>
        <v>1504.4705166887536</v>
      </c>
      <c r="AL1994" s="8"/>
      <c r="AM1994" s="8"/>
      <c r="AN1994" s="8"/>
      <c r="AO1994" s="8"/>
      <c r="AP1994" s="2">
        <v>243492.57463744562</v>
      </c>
      <c r="AQ1994" s="8"/>
      <c r="AR1994" s="5"/>
      <c r="AS1994" s="1"/>
      <c r="AT1994" s="8"/>
      <c r="AU1994" s="1"/>
      <c r="AV1994" s="1"/>
      <c r="AW1994" s="3"/>
      <c r="AX1994" s="3"/>
      <c r="AY1994" s="4"/>
      <c r="AZ1994" s="4"/>
      <c r="BA1994" s="4"/>
      <c r="BB1994" s="1"/>
      <c r="BC1994" s="1"/>
      <c r="BD1994" s="1"/>
      <c r="BE1994" s="1"/>
      <c r="BF1994" s="1"/>
      <c r="BG1994" s="1"/>
      <c r="BH1994" s="1"/>
      <c r="BI1994" s="1"/>
    </row>
    <row r="1995" spans="1:61" x14ac:dyDescent="0.2">
      <c r="A1995" s="78">
        <f t="shared" ref="A1995:A2058" si="1113">(A1994+1)</f>
        <v>43886</v>
      </c>
      <c r="B1995" s="2">
        <f t="shared" si="1074"/>
        <v>243571.75729623195</v>
      </c>
      <c r="C1995" s="3">
        <f t="shared" ref="C1995:C2058" si="1114">B1995*135</f>
        <v>32882187.234991312</v>
      </c>
      <c r="D1995" s="2">
        <f t="shared" si="1099"/>
        <v>240537.3279050432</v>
      </c>
      <c r="E1995" s="2">
        <f t="shared" ref="E1995:E2058" si="1115">IF(ISERROR(VLOOKUP(A1995,AZ$12:BB$174,2,FALSE)=TRUE),E1994,VLOOKUP(A1995,AZ$12:BB$174,2,FALSE))</f>
        <v>0</v>
      </c>
      <c r="F1995" s="33">
        <f t="shared" si="1103"/>
        <v>240537.3279050432</v>
      </c>
      <c r="G1995" s="39">
        <f t="shared" ref="G1995:G2058" si="1116">IF(H1995=H1994,G1994,H1994)</f>
        <v>5320.25</v>
      </c>
      <c r="H1995" s="38">
        <f>IF(AND(N1995=1,N1994&gt;1),VLOOKUP(A1994,[1]Plan1!$CW$105:$CY$215,3),H1994)</f>
        <v>5331.42</v>
      </c>
      <c r="I1995" s="127">
        <f t="shared" si="1104"/>
        <v>43810</v>
      </c>
      <c r="J1995" s="127">
        <f t="shared" ref="J1995:J2058" si="1117">IF(X1994&gt;0,EDATE(A1995,-1),+J1994)</f>
        <v>43841</v>
      </c>
      <c r="K1995" s="34">
        <f t="shared" si="1105"/>
        <v>2.099525398242541E-3</v>
      </c>
      <c r="L1995" s="212">
        <f t="shared" ref="L1995:L2058" si="1118">VLOOKUP(A1994,AZ$193:BA$372,2)</f>
        <v>43900</v>
      </c>
      <c r="M1995" s="1">
        <f t="shared" ref="M1995:M2058" si="1119">IF(L1995=L1994,M1994,NETWORKDAYS(L1994,L1995,$AT$194:$AT$348)-1)</f>
        <v>19</v>
      </c>
      <c r="N1995" s="1">
        <f t="shared" si="1101"/>
        <v>10</v>
      </c>
      <c r="O1995" s="2">
        <f t="shared" si="1106"/>
        <v>1.0011044600000001</v>
      </c>
      <c r="P1995" s="35">
        <f t="shared" si="1076"/>
        <v>1.0016348900000001</v>
      </c>
      <c r="Q1995" s="35">
        <f t="shared" ref="Q1995:Q2058" si="1120">IF(L1995&gt;L1994,Q1994*P1995,Q1994)</f>
        <v>1.0016348900000001</v>
      </c>
      <c r="R1995" s="2">
        <f t="shared" si="1075"/>
        <v>1.0027411500000001</v>
      </c>
      <c r="S1995" s="2">
        <f t="shared" ref="S1995:S2058" si="1121">IF(AND(X1995&gt;0,MONTH(A1995)=S$9),R1995,S1994)</f>
        <v>1.2981278000000001</v>
      </c>
      <c r="T1995" s="2">
        <f t="shared" si="1077"/>
        <v>241196.67680143</v>
      </c>
      <c r="U1995" s="2">
        <f t="shared" si="1107"/>
        <v>0</v>
      </c>
      <c r="V1995" s="2">
        <f t="shared" si="1108"/>
        <v>659.34889638692869</v>
      </c>
      <c r="W1995" s="2">
        <f t="shared" si="1109"/>
        <v>241196.67680143012</v>
      </c>
      <c r="X1995" s="36">
        <f t="shared" si="1102"/>
        <v>0</v>
      </c>
      <c r="Y1995" s="2">
        <f t="shared" si="1110"/>
        <v>0</v>
      </c>
      <c r="Z1995" s="37">
        <f t="shared" si="1111"/>
        <v>0</v>
      </c>
      <c r="AA1995" s="2">
        <f t="shared" ref="AA1995:AA2058" si="1122">IF(Z1995&gt;0,TRUNC(Z1995*T1995,8),0)</f>
        <v>0</v>
      </c>
      <c r="AB1995" s="4">
        <f t="shared" ref="AB1995:AB2058" si="1123">(AB1994)</f>
        <v>7.1215000000000001E-2</v>
      </c>
      <c r="AC1995" s="148">
        <f t="shared" si="1097"/>
        <v>12</v>
      </c>
      <c r="AD1995" s="36">
        <v>252</v>
      </c>
      <c r="AE1995" s="35">
        <f t="shared" si="1071"/>
        <v>1.0032812529999999</v>
      </c>
      <c r="AF1995" s="2">
        <f t="shared" si="1100"/>
        <v>791.42731934000005</v>
      </c>
      <c r="AG1995" s="2">
        <f t="shared" si="1112"/>
        <v>791.42731934000005</v>
      </c>
      <c r="AH1995" s="3">
        <f t="shared" ref="AH1995:AH2058" si="1124">IF(AA1995&gt;0,AA1995+AF1995,0)</f>
        <v>0</v>
      </c>
      <c r="AI1995" s="3"/>
      <c r="AJ1995" s="3">
        <v>0</v>
      </c>
      <c r="AK1995" s="2">
        <f t="shared" si="1098"/>
        <v>1583.6531754618459</v>
      </c>
      <c r="AL1995" s="8"/>
      <c r="AM1995" s="8"/>
      <c r="AN1995" s="8"/>
      <c r="AO1995" s="8"/>
      <c r="AP1995" s="2">
        <v>243571.75729621871</v>
      </c>
      <c r="AQ1995" s="8"/>
      <c r="AR1995" s="5"/>
      <c r="AS1995" s="1"/>
      <c r="AT1995" s="8"/>
      <c r="AU1995" s="1"/>
      <c r="AV1995" s="1"/>
      <c r="AW1995" s="3"/>
      <c r="AX1995" s="3"/>
      <c r="AY1995" s="4"/>
      <c r="AZ1995" s="4"/>
      <c r="BA1995" s="4"/>
      <c r="BB1995" s="1"/>
      <c r="BC1995" s="1"/>
      <c r="BD1995" s="1"/>
      <c r="BE1995" s="1"/>
      <c r="BF1995" s="1"/>
      <c r="BG1995" s="1"/>
      <c r="BH1995" s="1"/>
      <c r="BI1995" s="1"/>
    </row>
    <row r="1996" spans="1:61" x14ac:dyDescent="0.2">
      <c r="A1996" s="78">
        <f t="shared" si="1113"/>
        <v>43887</v>
      </c>
      <c r="B1996" s="2">
        <f t="shared" si="1074"/>
        <v>243717.00951350504</v>
      </c>
      <c r="C1996" s="3">
        <f t="shared" si="1114"/>
        <v>32901796.284323178</v>
      </c>
      <c r="D1996" s="2">
        <f t="shared" si="1099"/>
        <v>240537.3279050432</v>
      </c>
      <c r="E1996" s="2">
        <f t="shared" si="1115"/>
        <v>0</v>
      </c>
      <c r="F1996" s="33">
        <f t="shared" si="1103"/>
        <v>240537.3279050432</v>
      </c>
      <c r="G1996" s="39">
        <f t="shared" si="1116"/>
        <v>5320.25</v>
      </c>
      <c r="H1996" s="38">
        <f>IF(AND(N1996=1,N1995&gt;1),VLOOKUP(A1995,[1]Plan1!$CW$105:$CY$215,3),H1995)</f>
        <v>5331.42</v>
      </c>
      <c r="I1996" s="127">
        <f t="shared" si="1104"/>
        <v>43810</v>
      </c>
      <c r="J1996" s="127">
        <f t="shared" si="1117"/>
        <v>43841</v>
      </c>
      <c r="K1996" s="34">
        <f t="shared" si="1105"/>
        <v>2.099525398242541E-3</v>
      </c>
      <c r="L1996" s="212">
        <f t="shared" si="1118"/>
        <v>43900</v>
      </c>
      <c r="M1996" s="1">
        <f t="shared" si="1119"/>
        <v>19</v>
      </c>
      <c r="N1996" s="1">
        <f t="shared" si="1101"/>
        <v>10</v>
      </c>
      <c r="O1996" s="2">
        <f t="shared" si="1106"/>
        <v>1.0011044600000001</v>
      </c>
      <c r="P1996" s="35">
        <f t="shared" si="1076"/>
        <v>1.0016348900000001</v>
      </c>
      <c r="Q1996" s="35">
        <f t="shared" si="1120"/>
        <v>1.0016348900000001</v>
      </c>
      <c r="R1996" s="2">
        <f t="shared" si="1075"/>
        <v>1.0027411500000001</v>
      </c>
      <c r="S1996" s="2">
        <f t="shared" si="1121"/>
        <v>1.2981278000000001</v>
      </c>
      <c r="T1996" s="2">
        <f t="shared" si="1077"/>
        <v>241196.67680143</v>
      </c>
      <c r="U1996" s="2">
        <f t="shared" si="1107"/>
        <v>0</v>
      </c>
      <c r="V1996" s="2">
        <f t="shared" si="1108"/>
        <v>659.34889638692869</v>
      </c>
      <c r="W1996" s="2">
        <f t="shared" si="1109"/>
        <v>241196.67680143012</v>
      </c>
      <c r="X1996" s="36">
        <f t="shared" si="1102"/>
        <v>0</v>
      </c>
      <c r="Y1996" s="2">
        <f t="shared" si="1110"/>
        <v>0</v>
      </c>
      <c r="Z1996" s="37">
        <f t="shared" si="1111"/>
        <v>0</v>
      </c>
      <c r="AA1996" s="2">
        <f t="shared" si="1122"/>
        <v>0</v>
      </c>
      <c r="AB1996" s="4">
        <f t="shared" si="1123"/>
        <v>7.1215000000000001E-2</v>
      </c>
      <c r="AC1996" s="148">
        <f t="shared" si="1097"/>
        <v>13</v>
      </c>
      <c r="AD1996" s="36">
        <v>252</v>
      </c>
      <c r="AE1996" s="35">
        <f t="shared" si="1071"/>
        <v>1.003555177</v>
      </c>
      <c r="AF1996" s="2">
        <f t="shared" si="1100"/>
        <v>857.49687784000002</v>
      </c>
      <c r="AG1996" s="2">
        <f t="shared" si="1112"/>
        <v>857.49687784000002</v>
      </c>
      <c r="AH1996" s="3">
        <f t="shared" si="1124"/>
        <v>0</v>
      </c>
      <c r="AI1996" s="3"/>
      <c r="AJ1996" s="3">
        <v>0</v>
      </c>
      <c r="AK1996" s="2">
        <f t="shared" si="1098"/>
        <v>1662.8358342349381</v>
      </c>
      <c r="AL1996" s="8"/>
      <c r="AM1996" s="8"/>
      <c r="AN1996" s="8"/>
      <c r="AO1996" s="8"/>
      <c r="AP1996" s="2">
        <v>243717.00951349179</v>
      </c>
      <c r="AQ1996" s="8"/>
      <c r="AR1996" s="5"/>
      <c r="AS1996" s="1"/>
      <c r="AT1996" s="8"/>
      <c r="AU1996" s="1"/>
      <c r="AV1996" s="1"/>
      <c r="AW1996" s="3"/>
      <c r="AX1996" s="3"/>
      <c r="AY1996" s="4"/>
      <c r="AZ1996" s="4"/>
      <c r="BA1996" s="4"/>
      <c r="BB1996" s="1"/>
      <c r="BC1996" s="1"/>
      <c r="BD1996" s="1"/>
      <c r="BE1996" s="1"/>
      <c r="BF1996" s="1"/>
      <c r="BG1996" s="1"/>
      <c r="BH1996" s="1"/>
      <c r="BI1996" s="1"/>
    </row>
    <row r="1997" spans="1:61" x14ac:dyDescent="0.2">
      <c r="A1997" s="78">
        <f t="shared" si="1113"/>
        <v>43888</v>
      </c>
      <c r="B1997" s="2">
        <f t="shared" si="1074"/>
        <v>243889.00660822395</v>
      </c>
      <c r="C1997" s="3">
        <f t="shared" si="1114"/>
        <v>32925015.892110232</v>
      </c>
      <c r="D1997" s="2">
        <f t="shared" si="1099"/>
        <v>240537.3279050432</v>
      </c>
      <c r="E1997" s="2">
        <f t="shared" si="1115"/>
        <v>0</v>
      </c>
      <c r="F1997" s="33">
        <f t="shared" si="1103"/>
        <v>240537.3279050432</v>
      </c>
      <c r="G1997" s="39">
        <f t="shared" si="1116"/>
        <v>5320.25</v>
      </c>
      <c r="H1997" s="38">
        <f>IF(AND(N1997=1,N1996&gt;1),VLOOKUP(A1996,[1]Plan1!$CW$105:$CY$215,3),H1996)</f>
        <v>5331.42</v>
      </c>
      <c r="I1997" s="127">
        <f t="shared" si="1104"/>
        <v>43810</v>
      </c>
      <c r="J1997" s="127">
        <f t="shared" si="1117"/>
        <v>43841</v>
      </c>
      <c r="K1997" s="34">
        <f t="shared" si="1105"/>
        <v>2.099525398242541E-3</v>
      </c>
      <c r="L1997" s="212">
        <f t="shared" si="1118"/>
        <v>43900</v>
      </c>
      <c r="M1997" s="1">
        <f t="shared" si="1119"/>
        <v>19</v>
      </c>
      <c r="N1997" s="1">
        <f t="shared" si="1101"/>
        <v>11</v>
      </c>
      <c r="O1997" s="2">
        <f t="shared" si="1106"/>
        <v>1.0012149699999999</v>
      </c>
      <c r="P1997" s="35">
        <f t="shared" si="1076"/>
        <v>1.0016348900000001</v>
      </c>
      <c r="Q1997" s="35">
        <f t="shared" si="1120"/>
        <v>1.0016348900000001</v>
      </c>
      <c r="R1997" s="2">
        <f t="shared" si="1075"/>
        <v>1.0028518399999999</v>
      </c>
      <c r="S1997" s="2">
        <f t="shared" si="1121"/>
        <v>1.2981278000000001</v>
      </c>
      <c r="T1997" s="2">
        <f t="shared" si="1077"/>
        <v>241223.30187825</v>
      </c>
      <c r="U1997" s="2">
        <f t="shared" si="1107"/>
        <v>0</v>
      </c>
      <c r="V1997" s="2">
        <f t="shared" si="1108"/>
        <v>685.97397321270375</v>
      </c>
      <c r="W1997" s="2">
        <f t="shared" si="1109"/>
        <v>241223.30187825591</v>
      </c>
      <c r="X1997" s="36">
        <f t="shared" si="1102"/>
        <v>0</v>
      </c>
      <c r="Y1997" s="2">
        <f t="shared" si="1110"/>
        <v>0</v>
      </c>
      <c r="Z1997" s="37">
        <f t="shared" si="1111"/>
        <v>0</v>
      </c>
      <c r="AA1997" s="2">
        <f t="shared" si="1122"/>
        <v>0</v>
      </c>
      <c r="AB1997" s="4">
        <f t="shared" si="1123"/>
        <v>7.1215000000000001E-2</v>
      </c>
      <c r="AC1997" s="148">
        <f t="shared" si="1097"/>
        <v>14</v>
      </c>
      <c r="AD1997" s="36">
        <v>252</v>
      </c>
      <c r="AE1997" s="35">
        <f t="shared" si="1071"/>
        <v>1.0038291749999999</v>
      </c>
      <c r="AF1997" s="2">
        <f t="shared" si="1100"/>
        <v>923.68623695999997</v>
      </c>
      <c r="AG1997" s="2">
        <f t="shared" si="1112"/>
        <v>923.68623695999997</v>
      </c>
      <c r="AH1997" s="3">
        <f t="shared" si="1124"/>
        <v>0</v>
      </c>
      <c r="AI1997" s="3"/>
      <c r="AJ1997" s="3">
        <v>0</v>
      </c>
      <c r="AK1997" s="2">
        <f t="shared" si="1098"/>
        <v>1742.0184930080304</v>
      </c>
      <c r="AL1997" s="8"/>
      <c r="AM1997" s="8"/>
      <c r="AN1997" s="8"/>
      <c r="AO1997" s="8"/>
      <c r="AP1997" s="2">
        <v>243889.00660821071</v>
      </c>
      <c r="AQ1997" s="8"/>
      <c r="AR1997" s="5"/>
      <c r="AS1997" s="1"/>
      <c r="AT1997" s="8"/>
      <c r="AU1997" s="1"/>
      <c r="AV1997" s="1"/>
      <c r="AW1997" s="3"/>
      <c r="AX1997" s="3"/>
      <c r="AY1997" s="4"/>
      <c r="AZ1997" s="4"/>
      <c r="BA1997" s="4"/>
      <c r="BB1997" s="1"/>
      <c r="BC1997" s="1"/>
      <c r="BD1997" s="1"/>
      <c r="BE1997" s="1"/>
      <c r="BF1997" s="1"/>
      <c r="BG1997" s="1"/>
      <c r="BH1997" s="1"/>
      <c r="BI1997" s="1"/>
    </row>
    <row r="1998" spans="1:61" x14ac:dyDescent="0.2">
      <c r="A1998" s="78">
        <f t="shared" si="1113"/>
        <v>43889</v>
      </c>
      <c r="B1998" s="2">
        <f t="shared" si="1074"/>
        <v>244061.04121761938</v>
      </c>
      <c r="C1998" s="3">
        <f t="shared" si="1114"/>
        <v>32948240.564378615</v>
      </c>
      <c r="D1998" s="2">
        <f t="shared" si="1099"/>
        <v>240537.3279050432</v>
      </c>
      <c r="E1998" s="2">
        <f t="shared" si="1115"/>
        <v>0</v>
      </c>
      <c r="F1998" s="33">
        <f t="shared" si="1103"/>
        <v>240537.3279050432</v>
      </c>
      <c r="G1998" s="39">
        <f t="shared" si="1116"/>
        <v>5320.25</v>
      </c>
      <c r="H1998" s="38">
        <f>IF(AND(N1998=1,N1997&gt;1),VLOOKUP(A1997,[1]Plan1!$CW$105:$CY$215,3),H1997)</f>
        <v>5331.42</v>
      </c>
      <c r="I1998" s="127">
        <f t="shared" si="1104"/>
        <v>43810</v>
      </c>
      <c r="J1998" s="127">
        <f t="shared" si="1117"/>
        <v>43841</v>
      </c>
      <c r="K1998" s="34">
        <f t="shared" si="1105"/>
        <v>2.099525398242541E-3</v>
      </c>
      <c r="L1998" s="212">
        <f t="shared" si="1118"/>
        <v>43900</v>
      </c>
      <c r="M1998" s="1">
        <f t="shared" si="1119"/>
        <v>19</v>
      </c>
      <c r="N1998" s="1">
        <f t="shared" si="1101"/>
        <v>12</v>
      </c>
      <c r="O1998" s="2">
        <f t="shared" si="1106"/>
        <v>1.0013255000000001</v>
      </c>
      <c r="P1998" s="35">
        <f t="shared" si="1076"/>
        <v>1.0016348900000001</v>
      </c>
      <c r="Q1998" s="35">
        <f t="shared" si="1120"/>
        <v>1.0016348900000001</v>
      </c>
      <c r="R1998" s="2">
        <f t="shared" si="1075"/>
        <v>1.0029625499999999</v>
      </c>
      <c r="S1998" s="2">
        <f t="shared" si="1121"/>
        <v>1.2981278000000001</v>
      </c>
      <c r="T1998" s="2">
        <f t="shared" si="1077"/>
        <v>241249.93176581999</v>
      </c>
      <c r="U1998" s="2">
        <f t="shared" si="1107"/>
        <v>0</v>
      </c>
      <c r="V1998" s="2">
        <f t="shared" si="1108"/>
        <v>712.60386078506099</v>
      </c>
      <c r="W1998" s="2">
        <f t="shared" si="1109"/>
        <v>241249.93176582825</v>
      </c>
      <c r="X1998" s="36">
        <f t="shared" si="1102"/>
        <v>0</v>
      </c>
      <c r="Y1998" s="2">
        <f t="shared" si="1110"/>
        <v>0</v>
      </c>
      <c r="Z1998" s="37">
        <f t="shared" si="1111"/>
        <v>0</v>
      </c>
      <c r="AA1998" s="2">
        <f t="shared" si="1122"/>
        <v>0</v>
      </c>
      <c r="AB1998" s="4">
        <f t="shared" si="1123"/>
        <v>7.1215000000000001E-2</v>
      </c>
      <c r="AC1998" s="148">
        <f t="shared" si="1097"/>
        <v>15</v>
      </c>
      <c r="AD1998" s="36">
        <v>252</v>
      </c>
      <c r="AE1998" s="35">
        <f t="shared" si="1071"/>
        <v>1.0041032480000001</v>
      </c>
      <c r="AF1998" s="2">
        <f t="shared" si="1100"/>
        <v>989.90830000999995</v>
      </c>
      <c r="AG1998" s="2">
        <f t="shared" si="1112"/>
        <v>989.90830000999995</v>
      </c>
      <c r="AH1998" s="3">
        <f t="shared" si="1124"/>
        <v>0</v>
      </c>
      <c r="AI1998" s="3"/>
      <c r="AJ1998" s="3">
        <v>0</v>
      </c>
      <c r="AK1998" s="2">
        <f t="shared" si="1098"/>
        <v>1821.2011517811227</v>
      </c>
      <c r="AL1998" s="8"/>
      <c r="AM1998" s="8"/>
      <c r="AN1998" s="8"/>
      <c r="AO1998" s="8"/>
      <c r="AP1998" s="2">
        <v>244061.04121760614</v>
      </c>
      <c r="AQ1998" s="8"/>
      <c r="AR1998" s="5"/>
      <c r="AS1998" s="1"/>
      <c r="AT1998" s="8"/>
      <c r="AU1998" s="1"/>
      <c r="AV1998" s="1"/>
      <c r="AW1998" s="3"/>
      <c r="AX1998" s="3"/>
      <c r="AY1998" s="4"/>
      <c r="AZ1998" s="4"/>
      <c r="BA1998" s="4"/>
      <c r="BB1998" s="1"/>
      <c r="BC1998" s="1"/>
      <c r="BD1998" s="1"/>
      <c r="BE1998" s="1"/>
      <c r="BF1998" s="1"/>
      <c r="BG1998" s="1"/>
      <c r="BH1998" s="1"/>
      <c r="BI1998" s="1"/>
    </row>
    <row r="1999" spans="1:61" x14ac:dyDescent="0.2">
      <c r="A1999" s="78">
        <f t="shared" si="1113"/>
        <v>43890</v>
      </c>
      <c r="B1999" s="2">
        <f t="shared" si="1074"/>
        <v>244166.96544824817</v>
      </c>
      <c r="C1999" s="3">
        <f t="shared" si="1114"/>
        <v>32962540.335513502</v>
      </c>
      <c r="D1999" s="2">
        <f t="shared" si="1099"/>
        <v>240537.3279050432</v>
      </c>
      <c r="E1999" s="2">
        <f t="shared" si="1115"/>
        <v>0</v>
      </c>
      <c r="F1999" s="33">
        <f t="shared" si="1103"/>
        <v>240537.3279050432</v>
      </c>
      <c r="G1999" s="39">
        <f t="shared" si="1116"/>
        <v>5320.25</v>
      </c>
      <c r="H1999" s="38">
        <f>IF(AND(N1999=1,N1998&gt;1),VLOOKUP(A1998,[1]Plan1!$CW$105:$CY$215,3),H1998)</f>
        <v>5331.42</v>
      </c>
      <c r="I1999" s="127">
        <f t="shared" si="1104"/>
        <v>43810</v>
      </c>
      <c r="J1999" s="127">
        <f t="shared" si="1117"/>
        <v>43841</v>
      </c>
      <c r="K1999" s="34">
        <f t="shared" si="1105"/>
        <v>2.099525398242541E-3</v>
      </c>
      <c r="L1999" s="212">
        <f t="shared" si="1118"/>
        <v>43900</v>
      </c>
      <c r="M1999" s="1">
        <f t="shared" si="1119"/>
        <v>19</v>
      </c>
      <c r="N1999" s="1">
        <f t="shared" si="1101"/>
        <v>13</v>
      </c>
      <c r="O1999" s="2">
        <f t="shared" si="1106"/>
        <v>1.00143604</v>
      </c>
      <c r="P1999" s="35">
        <f t="shared" si="1076"/>
        <v>1.0016348900000001</v>
      </c>
      <c r="Q1999" s="35">
        <f t="shared" si="1120"/>
        <v>1.0016348900000001</v>
      </c>
      <c r="R1999" s="2">
        <f t="shared" si="1075"/>
        <v>1.00307327</v>
      </c>
      <c r="S1999" s="2">
        <f t="shared" si="1121"/>
        <v>1.2981278000000001</v>
      </c>
      <c r="T1999" s="2">
        <f t="shared" si="1077"/>
        <v>241276.56405876999</v>
      </c>
      <c r="U1999" s="2">
        <f t="shared" si="1107"/>
        <v>0</v>
      </c>
      <c r="V1999" s="2">
        <f t="shared" si="1108"/>
        <v>739.23615373073619</v>
      </c>
      <c r="W1999" s="2">
        <f t="shared" si="1109"/>
        <v>241276.56405877395</v>
      </c>
      <c r="X1999" s="36">
        <f t="shared" si="1102"/>
        <v>0</v>
      </c>
      <c r="Y1999" s="2">
        <f t="shared" si="1110"/>
        <v>0</v>
      </c>
      <c r="Z1999" s="37">
        <f t="shared" si="1111"/>
        <v>0</v>
      </c>
      <c r="AA1999" s="2">
        <f t="shared" si="1122"/>
        <v>0</v>
      </c>
      <c r="AB1999" s="4">
        <f t="shared" si="1123"/>
        <v>7.1215000000000001E-2</v>
      </c>
      <c r="AC1999" s="148">
        <f t="shared" si="1097"/>
        <v>15</v>
      </c>
      <c r="AD1999" s="36">
        <v>252</v>
      </c>
      <c r="AE1999" s="35">
        <f t="shared" si="1071"/>
        <v>1.0041032480000001</v>
      </c>
      <c r="AF1999" s="2">
        <f t="shared" si="1100"/>
        <v>990.01757892000001</v>
      </c>
      <c r="AG1999" s="2">
        <f t="shared" si="1112"/>
        <v>990.01757892000001</v>
      </c>
      <c r="AH1999" s="3">
        <f t="shared" si="1124"/>
        <v>0</v>
      </c>
      <c r="AI1999" s="3"/>
      <c r="AJ1999" s="3">
        <v>0</v>
      </c>
      <c r="AK1999" s="2">
        <f t="shared" si="1098"/>
        <v>1900.383810554215</v>
      </c>
      <c r="AL1999" s="8"/>
      <c r="AM1999" s="8"/>
      <c r="AN1999" s="8"/>
      <c r="AO1999" s="8"/>
      <c r="AP1999" s="2">
        <v>244166.9654482349</v>
      </c>
      <c r="AQ1999" s="8"/>
      <c r="AR1999" s="5"/>
      <c r="AS1999" s="1"/>
      <c r="AT1999" s="8"/>
      <c r="AU1999" s="1"/>
      <c r="AV1999" s="1"/>
      <c r="AW1999" s="3"/>
      <c r="AX1999" s="3"/>
      <c r="AY1999" s="4"/>
      <c r="AZ1999" s="4"/>
      <c r="BA1999" s="4"/>
      <c r="BB1999" s="1"/>
      <c r="BC1999" s="1"/>
      <c r="BD1999" s="1"/>
      <c r="BE1999" s="1"/>
      <c r="BF1999" s="1"/>
      <c r="BG1999" s="1"/>
      <c r="BH1999" s="1"/>
      <c r="BI1999" s="1"/>
    </row>
    <row r="2000" spans="1:61" x14ac:dyDescent="0.2">
      <c r="A2000" s="78">
        <f t="shared" si="1113"/>
        <v>43891</v>
      </c>
      <c r="B2000" s="2">
        <f t="shared" si="1074"/>
        <v>244246.14810702126</v>
      </c>
      <c r="C2000" s="3">
        <f t="shared" si="1114"/>
        <v>32973229.994447872</v>
      </c>
      <c r="D2000" s="2">
        <f t="shared" si="1099"/>
        <v>240537.3279050432</v>
      </c>
      <c r="E2000" s="2">
        <f t="shared" si="1115"/>
        <v>0</v>
      </c>
      <c r="F2000" s="33">
        <f t="shared" si="1103"/>
        <v>240537.3279050432</v>
      </c>
      <c r="G2000" s="39">
        <f t="shared" si="1116"/>
        <v>5320.25</v>
      </c>
      <c r="H2000" s="38">
        <f>IF(AND(N2000=1,N1999&gt;1),VLOOKUP(A1999,[1]Plan1!$CW$105:$CY$215,3),H1999)</f>
        <v>5331.42</v>
      </c>
      <c r="I2000" s="127">
        <f t="shared" si="1104"/>
        <v>43810</v>
      </c>
      <c r="J2000" s="127">
        <f t="shared" si="1117"/>
        <v>43841</v>
      </c>
      <c r="K2000" s="34">
        <f t="shared" si="1105"/>
        <v>2.099525398242541E-3</v>
      </c>
      <c r="L2000" s="212">
        <f t="shared" si="1118"/>
        <v>43900</v>
      </c>
      <c r="M2000" s="1">
        <f t="shared" si="1119"/>
        <v>19</v>
      </c>
      <c r="N2000" s="1">
        <f t="shared" si="1101"/>
        <v>13</v>
      </c>
      <c r="O2000" s="2">
        <f t="shared" si="1106"/>
        <v>1.00143604</v>
      </c>
      <c r="P2000" s="35">
        <f t="shared" si="1076"/>
        <v>1.0016348900000001</v>
      </c>
      <c r="Q2000" s="35">
        <f t="shared" si="1120"/>
        <v>1.0016348900000001</v>
      </c>
      <c r="R2000" s="2">
        <f t="shared" si="1075"/>
        <v>1.00307327</v>
      </c>
      <c r="S2000" s="2">
        <f t="shared" si="1121"/>
        <v>1.2981278000000001</v>
      </c>
      <c r="T2000" s="2">
        <f t="shared" si="1077"/>
        <v>241276.56405876999</v>
      </c>
      <c r="U2000" s="2">
        <f t="shared" si="1107"/>
        <v>0</v>
      </c>
      <c r="V2000" s="2">
        <f t="shared" si="1108"/>
        <v>739.23615373073619</v>
      </c>
      <c r="W2000" s="2">
        <f t="shared" si="1109"/>
        <v>241276.56405877395</v>
      </c>
      <c r="X2000" s="36">
        <f t="shared" si="1102"/>
        <v>0</v>
      </c>
      <c r="Y2000" s="2">
        <f t="shared" si="1110"/>
        <v>0</v>
      </c>
      <c r="Z2000" s="37">
        <f t="shared" si="1111"/>
        <v>0</v>
      </c>
      <c r="AA2000" s="2">
        <f t="shared" si="1122"/>
        <v>0</v>
      </c>
      <c r="AB2000" s="4">
        <f t="shared" si="1123"/>
        <v>7.1215000000000001E-2</v>
      </c>
      <c r="AC2000" s="148">
        <f t="shared" si="1097"/>
        <v>15</v>
      </c>
      <c r="AD2000" s="36">
        <v>252</v>
      </c>
      <c r="AE2000" s="35">
        <f t="shared" si="1071"/>
        <v>1.0041032480000001</v>
      </c>
      <c r="AF2000" s="2">
        <f t="shared" si="1100"/>
        <v>990.01757892000001</v>
      </c>
      <c r="AG2000" s="2">
        <f t="shared" si="1112"/>
        <v>990.01757892000001</v>
      </c>
      <c r="AH2000" s="3">
        <f t="shared" si="1124"/>
        <v>0</v>
      </c>
      <c r="AI2000" s="3"/>
      <c r="AJ2000" s="3">
        <v>0</v>
      </c>
      <c r="AK2000" s="2">
        <f t="shared" si="1098"/>
        <v>1979.5664693273072</v>
      </c>
      <c r="AL2000" s="8"/>
      <c r="AM2000" s="8"/>
      <c r="AN2000" s="8"/>
      <c r="AO2000" s="8"/>
      <c r="AP2000" s="2">
        <v>244246.14810700799</v>
      </c>
      <c r="AQ2000" s="8"/>
      <c r="AR2000" s="5"/>
      <c r="AS2000" s="1"/>
      <c r="AT2000" s="8"/>
      <c r="AU2000" s="1"/>
      <c r="AV2000" s="1"/>
      <c r="AW2000" s="3"/>
      <c r="AX2000" s="3"/>
      <c r="AY2000" s="4"/>
      <c r="AZ2000" s="4"/>
      <c r="BA2000" s="4"/>
      <c r="BB2000" s="1"/>
      <c r="BC2000" s="1"/>
      <c r="BD2000" s="1"/>
      <c r="BE2000" s="1"/>
      <c r="BF2000" s="1"/>
      <c r="BG2000" s="1"/>
      <c r="BH2000" s="1"/>
      <c r="BI2000" s="1"/>
    </row>
    <row r="2001" spans="1:61" x14ac:dyDescent="0.2">
      <c r="A2001" s="78">
        <f t="shared" si="1113"/>
        <v>43892</v>
      </c>
      <c r="B2001" s="2">
        <f t="shared" si="1074"/>
        <v>244391.47601199435</v>
      </c>
      <c r="C2001" s="3">
        <f t="shared" si="1114"/>
        <v>32992849.261619236</v>
      </c>
      <c r="D2001" s="2">
        <f t="shared" si="1099"/>
        <v>240537.3279050432</v>
      </c>
      <c r="E2001" s="2">
        <f t="shared" si="1115"/>
        <v>0</v>
      </c>
      <c r="F2001" s="33">
        <f t="shared" si="1103"/>
        <v>240537.3279050432</v>
      </c>
      <c r="G2001" s="39">
        <f t="shared" si="1116"/>
        <v>5320.25</v>
      </c>
      <c r="H2001" s="38">
        <f>IF(AND(N2001=1,N2000&gt;1),VLOOKUP(A2000,[1]Plan1!$CW$105:$CY$215,3),H2000)</f>
        <v>5331.42</v>
      </c>
      <c r="I2001" s="127">
        <f t="shared" si="1104"/>
        <v>43810</v>
      </c>
      <c r="J2001" s="127">
        <f t="shared" si="1117"/>
        <v>43841</v>
      </c>
      <c r="K2001" s="34">
        <f t="shared" si="1105"/>
        <v>2.099525398242541E-3</v>
      </c>
      <c r="L2001" s="212">
        <f t="shared" si="1118"/>
        <v>43900</v>
      </c>
      <c r="M2001" s="1">
        <f t="shared" si="1119"/>
        <v>19</v>
      </c>
      <c r="N2001" s="1">
        <f t="shared" si="1101"/>
        <v>13</v>
      </c>
      <c r="O2001" s="2">
        <f t="shared" si="1106"/>
        <v>1.00143604</v>
      </c>
      <c r="P2001" s="35">
        <f t="shared" si="1076"/>
        <v>1.0016348900000001</v>
      </c>
      <c r="Q2001" s="35">
        <f t="shared" si="1120"/>
        <v>1.0016348900000001</v>
      </c>
      <c r="R2001" s="2">
        <f t="shared" si="1075"/>
        <v>1.00307327</v>
      </c>
      <c r="S2001" s="2">
        <f t="shared" si="1121"/>
        <v>1.2981278000000001</v>
      </c>
      <c r="T2001" s="2">
        <f t="shared" si="1077"/>
        <v>241276.56405876999</v>
      </c>
      <c r="U2001" s="2">
        <f t="shared" si="1107"/>
        <v>0</v>
      </c>
      <c r="V2001" s="2">
        <f t="shared" si="1108"/>
        <v>739.23615373073619</v>
      </c>
      <c r="W2001" s="2">
        <f t="shared" si="1109"/>
        <v>241276.56405877395</v>
      </c>
      <c r="X2001" s="36">
        <f t="shared" si="1102"/>
        <v>0</v>
      </c>
      <c r="Y2001" s="2">
        <f t="shared" si="1110"/>
        <v>0</v>
      </c>
      <c r="Z2001" s="37">
        <f t="shared" si="1111"/>
        <v>0</v>
      </c>
      <c r="AA2001" s="2">
        <f t="shared" si="1122"/>
        <v>0</v>
      </c>
      <c r="AB2001" s="4">
        <f t="shared" si="1123"/>
        <v>7.1215000000000001E-2</v>
      </c>
      <c r="AC2001" s="148">
        <f t="shared" si="1097"/>
        <v>16</v>
      </c>
      <c r="AD2001" s="36">
        <v>252</v>
      </c>
      <c r="AE2001" s="35">
        <f t="shared" si="1071"/>
        <v>1.0043773949999999</v>
      </c>
      <c r="AF2001" s="2">
        <f t="shared" si="1100"/>
        <v>1056.16282512</v>
      </c>
      <c r="AG2001" s="2">
        <f t="shared" si="1112"/>
        <v>1056.16282512</v>
      </c>
      <c r="AH2001" s="3">
        <f t="shared" si="1124"/>
        <v>0</v>
      </c>
      <c r="AI2001" s="3"/>
      <c r="AJ2001" s="3">
        <v>0</v>
      </c>
      <c r="AK2001" s="2">
        <f t="shared" si="1098"/>
        <v>2058.7491281003995</v>
      </c>
      <c r="AL2001" s="8"/>
      <c r="AM2001" s="8"/>
      <c r="AN2001" s="8"/>
      <c r="AO2001" s="8"/>
      <c r="AP2001" s="2">
        <v>244391.47601198108</v>
      </c>
      <c r="AQ2001" s="8"/>
      <c r="AR2001" s="5"/>
      <c r="AS2001" s="1"/>
      <c r="AT2001" s="8"/>
      <c r="AU2001" s="1"/>
      <c r="AV2001" s="1"/>
      <c r="AW2001" s="3"/>
      <c r="AX2001" s="3"/>
      <c r="AY2001" s="4"/>
      <c r="AZ2001" s="4"/>
      <c r="BA2001" s="4"/>
      <c r="BB2001" s="1"/>
      <c r="BC2001" s="1"/>
      <c r="BD2001" s="1"/>
      <c r="BE2001" s="1"/>
      <c r="BF2001" s="1"/>
      <c r="BG2001" s="1"/>
      <c r="BH2001" s="1"/>
      <c r="BI2001" s="1"/>
    </row>
    <row r="2002" spans="1:61" x14ac:dyDescent="0.2">
      <c r="A2002" s="78">
        <f t="shared" si="1113"/>
        <v>43893</v>
      </c>
      <c r="B2002" s="2">
        <f t="shared" si="1074"/>
        <v>244563.58084675638</v>
      </c>
      <c r="C2002" s="3">
        <f t="shared" si="1114"/>
        <v>33016083.414312109</v>
      </c>
      <c r="D2002" s="2">
        <f t="shared" si="1099"/>
        <v>240537.3279050432</v>
      </c>
      <c r="E2002" s="2">
        <f t="shared" si="1115"/>
        <v>0</v>
      </c>
      <c r="F2002" s="33">
        <f t="shared" si="1103"/>
        <v>240537.3279050432</v>
      </c>
      <c r="G2002" s="39">
        <f t="shared" si="1116"/>
        <v>5320.25</v>
      </c>
      <c r="H2002" s="38">
        <f>IF(AND(N2002=1,N2001&gt;1),VLOOKUP(A2001,[1]Plan1!$CW$105:$CY$215,3),H2001)</f>
        <v>5331.42</v>
      </c>
      <c r="I2002" s="127">
        <f t="shared" si="1104"/>
        <v>43810</v>
      </c>
      <c r="J2002" s="127">
        <f t="shared" si="1117"/>
        <v>43841</v>
      </c>
      <c r="K2002" s="34">
        <f t="shared" si="1105"/>
        <v>2.099525398242541E-3</v>
      </c>
      <c r="L2002" s="212">
        <f t="shared" si="1118"/>
        <v>43900</v>
      </c>
      <c r="M2002" s="1">
        <f t="shared" si="1119"/>
        <v>19</v>
      </c>
      <c r="N2002" s="1">
        <f t="shared" si="1101"/>
        <v>14</v>
      </c>
      <c r="O2002" s="2">
        <f t="shared" si="1106"/>
        <v>1.00154659</v>
      </c>
      <c r="P2002" s="35">
        <f t="shared" si="1076"/>
        <v>1.0016348900000001</v>
      </c>
      <c r="Q2002" s="35">
        <f t="shared" si="1120"/>
        <v>1.0016348900000001</v>
      </c>
      <c r="R2002" s="2">
        <f t="shared" si="1075"/>
        <v>1.0031840000000001</v>
      </c>
      <c r="S2002" s="2">
        <f t="shared" si="1121"/>
        <v>1.2981278000000001</v>
      </c>
      <c r="T2002" s="2">
        <f t="shared" si="1077"/>
        <v>241303.19875708999</v>
      </c>
      <c r="U2002" s="2">
        <f t="shared" si="1107"/>
        <v>0</v>
      </c>
      <c r="V2002" s="2">
        <f t="shared" si="1108"/>
        <v>765.8708520496757</v>
      </c>
      <c r="W2002" s="2">
        <f t="shared" si="1109"/>
        <v>241303.19875709288</v>
      </c>
      <c r="X2002" s="36">
        <f t="shared" si="1102"/>
        <v>0</v>
      </c>
      <c r="Y2002" s="2">
        <f t="shared" si="1110"/>
        <v>0</v>
      </c>
      <c r="Z2002" s="37">
        <f t="shared" si="1111"/>
        <v>0</v>
      </c>
      <c r="AA2002" s="2">
        <f t="shared" si="1122"/>
        <v>0</v>
      </c>
      <c r="AB2002" s="4">
        <f t="shared" si="1123"/>
        <v>7.1215000000000001E-2</v>
      </c>
      <c r="AC2002" s="148">
        <f t="shared" si="1097"/>
        <v>17</v>
      </c>
      <c r="AD2002" s="36">
        <v>252</v>
      </c>
      <c r="AE2002" s="35">
        <f t="shared" si="1071"/>
        <v>1.004651618</v>
      </c>
      <c r="AF2002" s="2">
        <f t="shared" si="1100"/>
        <v>1122.45030279</v>
      </c>
      <c r="AG2002" s="2">
        <f t="shared" si="1112"/>
        <v>1122.45030279</v>
      </c>
      <c r="AH2002" s="3">
        <f t="shared" si="1124"/>
        <v>0</v>
      </c>
      <c r="AI2002" s="3"/>
      <c r="AJ2002" s="3">
        <v>0</v>
      </c>
      <c r="AK2002" s="2">
        <f t="shared" si="1098"/>
        <v>2137.931786873492</v>
      </c>
      <c r="AL2002" s="8"/>
      <c r="AM2002" s="8"/>
      <c r="AN2002" s="8"/>
      <c r="AO2002" s="8"/>
      <c r="AP2002" s="2">
        <v>244563.58084674313</v>
      </c>
      <c r="AQ2002" s="8"/>
      <c r="AR2002" s="5"/>
      <c r="AS2002" s="1"/>
      <c r="AT2002" s="8"/>
      <c r="AU2002" s="1"/>
      <c r="AV2002" s="1"/>
      <c r="AW2002" s="3"/>
      <c r="AX2002" s="3"/>
      <c r="AY2002" s="4"/>
      <c r="AZ2002" s="4"/>
      <c r="BA2002" s="4"/>
      <c r="BB2002" s="1"/>
      <c r="BC2002" s="1"/>
      <c r="BD2002" s="1"/>
      <c r="BE2002" s="1"/>
      <c r="BF2002" s="1"/>
      <c r="BG2002" s="1"/>
      <c r="BH2002" s="1"/>
      <c r="BI2002" s="1"/>
    </row>
    <row r="2003" spans="1:61" x14ac:dyDescent="0.2">
      <c r="A2003" s="78">
        <f t="shared" si="1113"/>
        <v>43894</v>
      </c>
      <c r="B2003" s="2">
        <f t="shared" si="1074"/>
        <v>244735.72056484167</v>
      </c>
      <c r="C2003" s="3">
        <f t="shared" si="1114"/>
        <v>33039322.276253626</v>
      </c>
      <c r="D2003" s="2">
        <f t="shared" si="1099"/>
        <v>240537.3279050432</v>
      </c>
      <c r="E2003" s="2">
        <f t="shared" si="1115"/>
        <v>0</v>
      </c>
      <c r="F2003" s="33">
        <f t="shared" si="1103"/>
        <v>240537.3279050432</v>
      </c>
      <c r="G2003" s="39">
        <f t="shared" si="1116"/>
        <v>5320.25</v>
      </c>
      <c r="H2003" s="38">
        <f>IF(AND(N2003=1,N2002&gt;1),VLOOKUP(A2002,[1]Plan1!$CW$105:$CY$215,3),H2002)</f>
        <v>5331.42</v>
      </c>
      <c r="I2003" s="127">
        <f t="shared" si="1104"/>
        <v>43810</v>
      </c>
      <c r="J2003" s="127">
        <f t="shared" si="1117"/>
        <v>43841</v>
      </c>
      <c r="K2003" s="34">
        <f t="shared" si="1105"/>
        <v>2.099525398242541E-3</v>
      </c>
      <c r="L2003" s="212">
        <f t="shared" si="1118"/>
        <v>43900</v>
      </c>
      <c r="M2003" s="1">
        <f t="shared" si="1119"/>
        <v>19</v>
      </c>
      <c r="N2003" s="1">
        <f t="shared" si="1101"/>
        <v>15</v>
      </c>
      <c r="O2003" s="2">
        <f t="shared" si="1106"/>
        <v>1.00165715</v>
      </c>
      <c r="P2003" s="35">
        <f t="shared" si="1076"/>
        <v>1.0016348900000001</v>
      </c>
      <c r="Q2003" s="35">
        <f t="shared" si="1120"/>
        <v>1.0016348900000001</v>
      </c>
      <c r="R2003" s="2">
        <f t="shared" si="1075"/>
        <v>1.0032947400000001</v>
      </c>
      <c r="S2003" s="2">
        <f t="shared" si="1121"/>
        <v>1.2981278000000001</v>
      </c>
      <c r="T2003" s="2">
        <f t="shared" si="1077"/>
        <v>241329.83586078</v>
      </c>
      <c r="U2003" s="2">
        <f t="shared" si="1107"/>
        <v>0</v>
      </c>
      <c r="V2003" s="2">
        <f t="shared" si="1108"/>
        <v>792.50795574187975</v>
      </c>
      <c r="W2003" s="2">
        <f t="shared" si="1109"/>
        <v>241329.8358607851</v>
      </c>
      <c r="X2003" s="36">
        <f t="shared" si="1102"/>
        <v>0</v>
      </c>
      <c r="Y2003" s="2">
        <f t="shared" si="1110"/>
        <v>0</v>
      </c>
      <c r="Z2003" s="37">
        <f t="shared" si="1111"/>
        <v>0</v>
      </c>
      <c r="AA2003" s="2">
        <f t="shared" si="1122"/>
        <v>0</v>
      </c>
      <c r="AB2003" s="4">
        <f t="shared" si="1123"/>
        <v>7.1215000000000001E-2</v>
      </c>
      <c r="AC2003" s="148">
        <f t="shared" si="1097"/>
        <v>18</v>
      </c>
      <c r="AD2003" s="36">
        <v>252</v>
      </c>
      <c r="AE2003" s="35">
        <f t="shared" si="1071"/>
        <v>1.0049259150000001</v>
      </c>
      <c r="AF2003" s="2">
        <f t="shared" si="1100"/>
        <v>1188.77025841</v>
      </c>
      <c r="AG2003" s="2">
        <f t="shared" si="1112"/>
        <v>1188.77025841</v>
      </c>
      <c r="AH2003" s="3">
        <f t="shared" si="1124"/>
        <v>0</v>
      </c>
      <c r="AI2003" s="3"/>
      <c r="AJ2003" s="3">
        <v>0</v>
      </c>
      <c r="AK2003" s="2">
        <f t="shared" si="1098"/>
        <v>2217.1144456465845</v>
      </c>
      <c r="AL2003" s="8"/>
      <c r="AM2003" s="8"/>
      <c r="AN2003" s="8"/>
      <c r="AO2003" s="8"/>
      <c r="AP2003" s="2">
        <v>244735.7205648284</v>
      </c>
      <c r="AQ2003" s="8"/>
      <c r="AR2003" s="5"/>
      <c r="AS2003" s="1"/>
      <c r="AT2003" s="8"/>
      <c r="AU2003" s="1"/>
      <c r="AV2003" s="1"/>
      <c r="AW2003" s="3"/>
      <c r="AX2003" s="3"/>
      <c r="AY2003" s="4"/>
      <c r="AZ2003" s="4"/>
      <c r="BA2003" s="4"/>
      <c r="BB2003" s="1"/>
      <c r="BC2003" s="1"/>
      <c r="BD2003" s="1"/>
      <c r="BE2003" s="1"/>
      <c r="BF2003" s="1"/>
      <c r="BG2003" s="1"/>
      <c r="BH2003" s="1"/>
      <c r="BI2003" s="1"/>
    </row>
    <row r="2004" spans="1:61" x14ac:dyDescent="0.2">
      <c r="A2004" s="78">
        <f t="shared" si="1113"/>
        <v>43895</v>
      </c>
      <c r="B2004" s="2">
        <f t="shared" si="1074"/>
        <v>244907.8980747335</v>
      </c>
      <c r="C2004" s="3">
        <f t="shared" si="1114"/>
        <v>33062566.240089022</v>
      </c>
      <c r="D2004" s="2">
        <f t="shared" si="1099"/>
        <v>240537.3279050432</v>
      </c>
      <c r="E2004" s="2">
        <f t="shared" si="1115"/>
        <v>0</v>
      </c>
      <c r="F2004" s="33">
        <f t="shared" si="1103"/>
        <v>240537.3279050432</v>
      </c>
      <c r="G2004" s="39">
        <f t="shared" si="1116"/>
        <v>5320.25</v>
      </c>
      <c r="H2004" s="38">
        <f>IF(AND(N2004=1,N2003&gt;1),VLOOKUP(A2003,[1]Plan1!$CW$105:$CY$215,3),H2003)</f>
        <v>5331.42</v>
      </c>
      <c r="I2004" s="127">
        <f t="shared" si="1104"/>
        <v>43810</v>
      </c>
      <c r="J2004" s="127">
        <f t="shared" si="1117"/>
        <v>43841</v>
      </c>
      <c r="K2004" s="34">
        <f t="shared" si="1105"/>
        <v>2.099525398242541E-3</v>
      </c>
      <c r="L2004" s="212">
        <f t="shared" si="1118"/>
        <v>43900</v>
      </c>
      <c r="M2004" s="1">
        <f t="shared" si="1119"/>
        <v>19</v>
      </c>
      <c r="N2004" s="1">
        <f t="shared" si="1101"/>
        <v>16</v>
      </c>
      <c r="O2004" s="2">
        <f t="shared" si="1106"/>
        <v>1.0017677199999999</v>
      </c>
      <c r="P2004" s="35">
        <f t="shared" si="1076"/>
        <v>1.0016348900000001</v>
      </c>
      <c r="Q2004" s="35">
        <f t="shared" si="1120"/>
        <v>1.0016348900000001</v>
      </c>
      <c r="R2004" s="2">
        <f t="shared" si="1075"/>
        <v>1.0034055</v>
      </c>
      <c r="S2004" s="2">
        <f t="shared" si="1121"/>
        <v>1.2981278000000001</v>
      </c>
      <c r="T2004" s="2">
        <f t="shared" si="1077"/>
        <v>241356.47777522</v>
      </c>
      <c r="U2004" s="2">
        <f t="shared" si="1107"/>
        <v>0</v>
      </c>
      <c r="V2004" s="2">
        <f t="shared" si="1108"/>
        <v>819.14987018061265</v>
      </c>
      <c r="W2004" s="2">
        <f t="shared" si="1109"/>
        <v>241356.47777522382</v>
      </c>
      <c r="X2004" s="36">
        <f t="shared" si="1102"/>
        <v>0</v>
      </c>
      <c r="Y2004" s="2">
        <f t="shared" si="1110"/>
        <v>0</v>
      </c>
      <c r="Z2004" s="37">
        <f t="shared" si="1111"/>
        <v>0</v>
      </c>
      <c r="AA2004" s="2">
        <f t="shared" si="1122"/>
        <v>0</v>
      </c>
      <c r="AB2004" s="4">
        <f t="shared" si="1123"/>
        <v>7.1215000000000001E-2</v>
      </c>
      <c r="AC2004" s="148">
        <f t="shared" si="1097"/>
        <v>19</v>
      </c>
      <c r="AD2004" s="36">
        <v>252</v>
      </c>
      <c r="AE2004" s="35">
        <f t="shared" si="1071"/>
        <v>1.0052002879999999</v>
      </c>
      <c r="AF2004" s="2">
        <f t="shared" si="1100"/>
        <v>1255.1231950900001</v>
      </c>
      <c r="AG2004" s="2">
        <f t="shared" si="1112"/>
        <v>1255.1231950900001</v>
      </c>
      <c r="AH2004" s="3">
        <f t="shared" si="1124"/>
        <v>0</v>
      </c>
      <c r="AI2004" s="3"/>
      <c r="AJ2004" s="3">
        <v>0</v>
      </c>
      <c r="AK2004" s="2">
        <f t="shared" si="1098"/>
        <v>2296.2971044196761</v>
      </c>
      <c r="AL2004" s="8"/>
      <c r="AM2004" s="8"/>
      <c r="AN2004" s="8"/>
      <c r="AO2004" s="8"/>
      <c r="AP2004" s="2">
        <v>244907.89807472023</v>
      </c>
      <c r="AQ2004" s="8"/>
      <c r="AR2004" s="5"/>
      <c r="AS2004" s="1"/>
      <c r="AT2004" s="8"/>
      <c r="AU2004" s="1"/>
      <c r="AV2004" s="1"/>
      <c r="AW2004" s="3"/>
      <c r="AX2004" s="3"/>
      <c r="AY2004" s="4"/>
      <c r="AZ2004" s="4"/>
      <c r="BA2004" s="4"/>
      <c r="BB2004" s="1"/>
      <c r="BC2004" s="1"/>
      <c r="BD2004" s="1"/>
      <c r="BE2004" s="1"/>
      <c r="BF2004" s="1"/>
      <c r="BG2004" s="1"/>
      <c r="BH2004" s="1"/>
      <c r="BI2004" s="1"/>
    </row>
    <row r="2005" spans="1:61" x14ac:dyDescent="0.2">
      <c r="A2005" s="78">
        <f t="shared" si="1113"/>
        <v>43896</v>
      </c>
      <c r="B2005" s="2">
        <f t="shared" si="1074"/>
        <v>245080.11048516861</v>
      </c>
      <c r="C2005" s="3">
        <f t="shared" si="1114"/>
        <v>33085814.915497761</v>
      </c>
      <c r="D2005" s="2">
        <f t="shared" si="1099"/>
        <v>240537.3279050432</v>
      </c>
      <c r="E2005" s="2">
        <f t="shared" si="1115"/>
        <v>0</v>
      </c>
      <c r="F2005" s="33">
        <f t="shared" si="1103"/>
        <v>240537.3279050432</v>
      </c>
      <c r="G2005" s="39">
        <f t="shared" si="1116"/>
        <v>5320.25</v>
      </c>
      <c r="H2005" s="38">
        <f>IF(AND(N2005=1,N2004&gt;1),VLOOKUP(A2004,[1]Plan1!$CW$105:$CY$215,3),H2004)</f>
        <v>5331.42</v>
      </c>
      <c r="I2005" s="127">
        <f t="shared" si="1104"/>
        <v>43810</v>
      </c>
      <c r="J2005" s="127">
        <f t="shared" si="1117"/>
        <v>43841</v>
      </c>
      <c r="K2005" s="34">
        <f t="shared" si="1105"/>
        <v>2.099525398242541E-3</v>
      </c>
      <c r="L2005" s="212">
        <f t="shared" si="1118"/>
        <v>43900</v>
      </c>
      <c r="M2005" s="1">
        <f t="shared" si="1119"/>
        <v>19</v>
      </c>
      <c r="N2005" s="1">
        <f t="shared" si="1101"/>
        <v>17</v>
      </c>
      <c r="O2005" s="2">
        <f t="shared" si="1106"/>
        <v>1.0018783099999999</v>
      </c>
      <c r="P2005" s="35">
        <f t="shared" si="1076"/>
        <v>1.0016348900000001</v>
      </c>
      <c r="Q2005" s="35">
        <f t="shared" si="1120"/>
        <v>1.0016348900000001</v>
      </c>
      <c r="R2005" s="2">
        <f t="shared" si="1075"/>
        <v>1.00351627</v>
      </c>
      <c r="S2005" s="2">
        <f t="shared" si="1121"/>
        <v>1.2981278000000001</v>
      </c>
      <c r="T2005" s="2">
        <f t="shared" si="1077"/>
        <v>241383.12209503</v>
      </c>
      <c r="U2005" s="2">
        <f t="shared" si="1107"/>
        <v>0</v>
      </c>
      <c r="V2005" s="2">
        <f t="shared" si="1108"/>
        <v>845.79418999266341</v>
      </c>
      <c r="W2005" s="2">
        <f t="shared" si="1109"/>
        <v>241383.12209503585</v>
      </c>
      <c r="X2005" s="36">
        <f t="shared" si="1102"/>
        <v>0</v>
      </c>
      <c r="Y2005" s="2">
        <f t="shared" si="1110"/>
        <v>0</v>
      </c>
      <c r="Z2005" s="37">
        <f t="shared" si="1111"/>
        <v>0</v>
      </c>
      <c r="AA2005" s="2">
        <f t="shared" si="1122"/>
        <v>0</v>
      </c>
      <c r="AB2005" s="4">
        <f t="shared" si="1123"/>
        <v>7.1215000000000001E-2</v>
      </c>
      <c r="AC2005" s="148">
        <f t="shared" si="1097"/>
        <v>20</v>
      </c>
      <c r="AD2005" s="36">
        <v>252</v>
      </c>
      <c r="AE2005" s="35">
        <f t="shared" si="1071"/>
        <v>1.005474735</v>
      </c>
      <c r="AF2005" s="2">
        <f t="shared" si="1100"/>
        <v>1321.5086269400001</v>
      </c>
      <c r="AG2005" s="2">
        <f t="shared" si="1112"/>
        <v>1321.5086269400001</v>
      </c>
      <c r="AH2005" s="3">
        <f t="shared" si="1124"/>
        <v>0</v>
      </c>
      <c r="AI2005" s="3"/>
      <c r="AJ2005" s="3">
        <v>0</v>
      </c>
      <c r="AK2005" s="2">
        <f t="shared" si="1098"/>
        <v>2375.4797631927686</v>
      </c>
      <c r="AL2005" s="8"/>
      <c r="AM2005" s="8"/>
      <c r="AN2005" s="8"/>
      <c r="AO2005" s="8"/>
      <c r="AP2005" s="2">
        <v>245080.11048515537</v>
      </c>
      <c r="AQ2005" s="8"/>
      <c r="AR2005" s="5"/>
      <c r="AS2005" s="1"/>
      <c r="AT2005" s="8"/>
      <c r="AU2005" s="1"/>
      <c r="AV2005" s="1"/>
      <c r="AW2005" s="3"/>
      <c r="AX2005" s="3"/>
      <c r="AY2005" s="4"/>
      <c r="AZ2005" s="4"/>
      <c r="BA2005" s="4"/>
      <c r="BB2005" s="1"/>
      <c r="BC2005" s="1"/>
      <c r="BD2005" s="1"/>
      <c r="BE2005" s="1"/>
      <c r="BF2005" s="1"/>
      <c r="BG2005" s="1"/>
      <c r="BH2005" s="1"/>
      <c r="BI2005" s="1"/>
    </row>
    <row r="2006" spans="1:61" x14ac:dyDescent="0.2">
      <c r="A2006" s="78">
        <f t="shared" si="1113"/>
        <v>43897</v>
      </c>
      <c r="B2006" s="2">
        <f t="shared" si="1074"/>
        <v>245186.08575288704</v>
      </c>
      <c r="C2006" s="3">
        <f t="shared" si="1114"/>
        <v>33100121.576639749</v>
      </c>
      <c r="D2006" s="2">
        <f t="shared" si="1099"/>
        <v>240537.3279050432</v>
      </c>
      <c r="E2006" s="2">
        <f t="shared" si="1115"/>
        <v>0</v>
      </c>
      <c r="F2006" s="33">
        <f t="shared" si="1103"/>
        <v>240537.3279050432</v>
      </c>
      <c r="G2006" s="39">
        <f t="shared" si="1116"/>
        <v>5320.25</v>
      </c>
      <c r="H2006" s="38">
        <f>IF(AND(N2006=1,N2005&gt;1),VLOOKUP(A2005,[1]Plan1!$CW$105:$CY$215,3),H2005)</f>
        <v>5331.42</v>
      </c>
      <c r="I2006" s="127">
        <f t="shared" si="1104"/>
        <v>43810</v>
      </c>
      <c r="J2006" s="127">
        <f t="shared" si="1117"/>
        <v>43841</v>
      </c>
      <c r="K2006" s="34">
        <f t="shared" si="1105"/>
        <v>2.099525398242541E-3</v>
      </c>
      <c r="L2006" s="212">
        <f t="shared" si="1118"/>
        <v>43900</v>
      </c>
      <c r="M2006" s="1">
        <f t="shared" si="1119"/>
        <v>19</v>
      </c>
      <c r="N2006" s="1">
        <f t="shared" si="1101"/>
        <v>18</v>
      </c>
      <c r="O2006" s="2">
        <f t="shared" si="1106"/>
        <v>1.0019889099999999</v>
      </c>
      <c r="P2006" s="35">
        <f t="shared" si="1076"/>
        <v>1.0016348900000001</v>
      </c>
      <c r="Q2006" s="35">
        <f t="shared" si="1120"/>
        <v>1.0016348900000001</v>
      </c>
      <c r="R2006" s="2">
        <f t="shared" si="1075"/>
        <v>1.00362705</v>
      </c>
      <c r="S2006" s="2">
        <f t="shared" si="1121"/>
        <v>1.2981278000000001</v>
      </c>
      <c r="T2006" s="2">
        <f t="shared" si="1077"/>
        <v>241409.76882021999</v>
      </c>
      <c r="U2006" s="2">
        <f t="shared" si="1107"/>
        <v>0</v>
      </c>
      <c r="V2006" s="2">
        <f t="shared" si="1108"/>
        <v>872.44091517797858</v>
      </c>
      <c r="W2006" s="2">
        <f t="shared" si="1109"/>
        <v>241409.76882022119</v>
      </c>
      <c r="X2006" s="36">
        <f t="shared" si="1102"/>
        <v>0</v>
      </c>
      <c r="Y2006" s="2">
        <f t="shared" si="1110"/>
        <v>0</v>
      </c>
      <c r="Z2006" s="37">
        <f t="shared" si="1111"/>
        <v>0</v>
      </c>
      <c r="AA2006" s="2">
        <f t="shared" si="1122"/>
        <v>0</v>
      </c>
      <c r="AB2006" s="4">
        <f t="shared" si="1123"/>
        <v>7.1215000000000001E-2</v>
      </c>
      <c r="AC2006" s="148">
        <f t="shared" si="1097"/>
        <v>20</v>
      </c>
      <c r="AD2006" s="36">
        <v>252</v>
      </c>
      <c r="AE2006" s="35">
        <f t="shared" si="1071"/>
        <v>1.005474735</v>
      </c>
      <c r="AF2006" s="2">
        <f t="shared" si="1100"/>
        <v>1321.6545106999999</v>
      </c>
      <c r="AG2006" s="2">
        <f t="shared" si="1112"/>
        <v>1321.6545106999999</v>
      </c>
      <c r="AH2006" s="3">
        <f t="shared" si="1124"/>
        <v>0</v>
      </c>
      <c r="AI2006" s="3"/>
      <c r="AJ2006" s="3">
        <v>0</v>
      </c>
      <c r="AK2006" s="2">
        <f t="shared" si="1098"/>
        <v>2454.6624219658611</v>
      </c>
      <c r="AL2006" s="8"/>
      <c r="AM2006" s="8"/>
      <c r="AN2006" s="8"/>
      <c r="AO2006" s="8"/>
      <c r="AP2006" s="2">
        <v>245186.08575287377</v>
      </c>
      <c r="AQ2006" s="8"/>
      <c r="AR2006" s="5"/>
      <c r="AS2006" s="1"/>
      <c r="AT2006" s="8"/>
      <c r="AU2006" s="1"/>
      <c r="AV2006" s="1"/>
      <c r="AW2006" s="3"/>
      <c r="AX2006" s="3"/>
      <c r="AY2006" s="4"/>
      <c r="AZ2006" s="4"/>
      <c r="BA2006" s="4"/>
      <c r="BB2006" s="1"/>
      <c r="BC2006" s="1"/>
      <c r="BD2006" s="1"/>
      <c r="BE2006" s="1"/>
      <c r="BF2006" s="1"/>
      <c r="BG2006" s="1"/>
      <c r="BH2006" s="1"/>
      <c r="BI2006" s="1"/>
    </row>
    <row r="2007" spans="1:61" x14ac:dyDescent="0.2">
      <c r="A2007" s="78">
        <f t="shared" si="1113"/>
        <v>43898</v>
      </c>
      <c r="B2007" s="2">
        <f t="shared" si="1074"/>
        <v>245265.26841166013</v>
      </c>
      <c r="C2007" s="3">
        <f t="shared" si="1114"/>
        <v>33110811.235574119</v>
      </c>
      <c r="D2007" s="2">
        <f t="shared" si="1099"/>
        <v>240537.3279050432</v>
      </c>
      <c r="E2007" s="2">
        <f t="shared" si="1115"/>
        <v>0</v>
      </c>
      <c r="F2007" s="33">
        <f t="shared" si="1103"/>
        <v>240537.3279050432</v>
      </c>
      <c r="G2007" s="39">
        <f t="shared" si="1116"/>
        <v>5320.25</v>
      </c>
      <c r="H2007" s="38">
        <f>IF(AND(N2007=1,N2006&gt;1),VLOOKUP(A2006,[1]Plan1!$CW$105:$CY$215,3),H2006)</f>
        <v>5331.42</v>
      </c>
      <c r="I2007" s="127">
        <f t="shared" si="1104"/>
        <v>43810</v>
      </c>
      <c r="J2007" s="127">
        <f t="shared" si="1117"/>
        <v>43841</v>
      </c>
      <c r="K2007" s="34">
        <f t="shared" si="1105"/>
        <v>2.099525398242541E-3</v>
      </c>
      <c r="L2007" s="212">
        <f t="shared" si="1118"/>
        <v>43900</v>
      </c>
      <c r="M2007" s="1">
        <f t="shared" si="1119"/>
        <v>19</v>
      </c>
      <c r="N2007" s="1">
        <f t="shared" si="1101"/>
        <v>18</v>
      </c>
      <c r="O2007" s="2">
        <f t="shared" si="1106"/>
        <v>1.0019889099999999</v>
      </c>
      <c r="P2007" s="35">
        <f t="shared" si="1076"/>
        <v>1.0016348900000001</v>
      </c>
      <c r="Q2007" s="35">
        <f t="shared" si="1120"/>
        <v>1.0016348900000001</v>
      </c>
      <c r="R2007" s="2">
        <f t="shared" si="1075"/>
        <v>1.00362705</v>
      </c>
      <c r="S2007" s="2">
        <f t="shared" si="1121"/>
        <v>1.2981278000000001</v>
      </c>
      <c r="T2007" s="2">
        <f t="shared" si="1077"/>
        <v>241409.76882021999</v>
      </c>
      <c r="U2007" s="2">
        <f t="shared" si="1107"/>
        <v>0</v>
      </c>
      <c r="V2007" s="2">
        <f t="shared" si="1108"/>
        <v>872.44091517797858</v>
      </c>
      <c r="W2007" s="2">
        <f t="shared" si="1109"/>
        <v>241409.76882022119</v>
      </c>
      <c r="X2007" s="36">
        <f t="shared" si="1102"/>
        <v>0</v>
      </c>
      <c r="Y2007" s="2">
        <f t="shared" si="1110"/>
        <v>0</v>
      </c>
      <c r="Z2007" s="37">
        <f t="shared" si="1111"/>
        <v>0</v>
      </c>
      <c r="AA2007" s="2">
        <f t="shared" si="1122"/>
        <v>0</v>
      </c>
      <c r="AB2007" s="4">
        <f t="shared" si="1123"/>
        <v>7.1215000000000001E-2</v>
      </c>
      <c r="AC2007" s="148">
        <f t="shared" si="1097"/>
        <v>20</v>
      </c>
      <c r="AD2007" s="36">
        <v>252</v>
      </c>
      <c r="AE2007" s="35">
        <f t="shared" si="1071"/>
        <v>1.005474735</v>
      </c>
      <c r="AF2007" s="2">
        <f t="shared" si="1100"/>
        <v>1321.6545106999999</v>
      </c>
      <c r="AG2007" s="2">
        <f t="shared" si="1112"/>
        <v>1321.6545106999999</v>
      </c>
      <c r="AH2007" s="3">
        <f t="shared" si="1124"/>
        <v>0</v>
      </c>
      <c r="AI2007" s="3"/>
      <c r="AJ2007" s="3">
        <v>0</v>
      </c>
      <c r="AK2007" s="2">
        <f t="shared" si="1098"/>
        <v>2533.8450807389531</v>
      </c>
      <c r="AL2007" s="8"/>
      <c r="AM2007" s="8"/>
      <c r="AN2007" s="8"/>
      <c r="AO2007" s="8"/>
      <c r="AP2007" s="2">
        <v>245265.26841164686</v>
      </c>
      <c r="AQ2007" s="8"/>
      <c r="AR2007" s="5"/>
      <c r="AS2007" s="1"/>
      <c r="AT2007" s="8"/>
      <c r="AU2007" s="1"/>
      <c r="AV2007" s="1"/>
      <c r="AW2007" s="3"/>
      <c r="AX2007" s="3"/>
      <c r="AY2007" s="4"/>
      <c r="AZ2007" s="4"/>
      <c r="BA2007" s="4"/>
      <c r="BB2007" s="1"/>
      <c r="BC2007" s="1"/>
      <c r="BD2007" s="1"/>
      <c r="BE2007" s="1"/>
      <c r="BF2007" s="1"/>
      <c r="BG2007" s="1"/>
      <c r="BH2007" s="1"/>
      <c r="BI2007" s="1"/>
    </row>
    <row r="2008" spans="1:61" x14ac:dyDescent="0.2">
      <c r="A2008" s="78">
        <f t="shared" si="1113"/>
        <v>43899</v>
      </c>
      <c r="B2008" s="2">
        <f t="shared" si="1074"/>
        <v>245410.72336298323</v>
      </c>
      <c r="C2008" s="3">
        <f t="shared" si="1114"/>
        <v>33130447.654002737</v>
      </c>
      <c r="D2008" s="2">
        <f t="shared" si="1099"/>
        <v>240537.3279050432</v>
      </c>
      <c r="E2008" s="2">
        <f t="shared" si="1115"/>
        <v>0</v>
      </c>
      <c r="F2008" s="33">
        <f t="shared" si="1103"/>
        <v>240537.3279050432</v>
      </c>
      <c r="G2008" s="39">
        <f t="shared" si="1116"/>
        <v>5320.25</v>
      </c>
      <c r="H2008" s="38">
        <f>IF(AND(N2008=1,N2007&gt;1),VLOOKUP(A2007,[1]Plan1!$CW$105:$CY$215,3),H2007)</f>
        <v>5331.42</v>
      </c>
      <c r="I2008" s="127">
        <f t="shared" si="1104"/>
        <v>43810</v>
      </c>
      <c r="J2008" s="127">
        <f t="shared" si="1117"/>
        <v>43841</v>
      </c>
      <c r="K2008" s="34">
        <f t="shared" si="1105"/>
        <v>2.099525398242541E-3</v>
      </c>
      <c r="L2008" s="212">
        <f t="shared" si="1118"/>
        <v>43900</v>
      </c>
      <c r="M2008" s="1">
        <f t="shared" si="1119"/>
        <v>19</v>
      </c>
      <c r="N2008" s="1">
        <f t="shared" si="1101"/>
        <v>18</v>
      </c>
      <c r="O2008" s="2">
        <f t="shared" si="1106"/>
        <v>1.0019889099999999</v>
      </c>
      <c r="P2008" s="35">
        <f t="shared" si="1076"/>
        <v>1.0016348900000001</v>
      </c>
      <c r="Q2008" s="35">
        <f t="shared" si="1120"/>
        <v>1.0016348900000001</v>
      </c>
      <c r="R2008" s="2">
        <f t="shared" si="1075"/>
        <v>1.00362705</v>
      </c>
      <c r="S2008" s="2">
        <f t="shared" si="1121"/>
        <v>1.2981278000000001</v>
      </c>
      <c r="T2008" s="2">
        <f t="shared" si="1077"/>
        <v>241409.76882021999</v>
      </c>
      <c r="U2008" s="2">
        <f t="shared" si="1107"/>
        <v>0</v>
      </c>
      <c r="V2008" s="2">
        <f t="shared" si="1108"/>
        <v>872.44091517797858</v>
      </c>
      <c r="W2008" s="2">
        <f t="shared" si="1109"/>
        <v>241409.76882022119</v>
      </c>
      <c r="X2008" s="36">
        <f t="shared" si="1102"/>
        <v>0</v>
      </c>
      <c r="Y2008" s="2">
        <f t="shared" si="1110"/>
        <v>0</v>
      </c>
      <c r="Z2008" s="37">
        <f t="shared" si="1111"/>
        <v>0</v>
      </c>
      <c r="AA2008" s="2">
        <f t="shared" si="1122"/>
        <v>0</v>
      </c>
      <c r="AB2008" s="4">
        <f t="shared" si="1123"/>
        <v>7.1215000000000001E-2</v>
      </c>
      <c r="AC2008" s="148">
        <f t="shared" si="1097"/>
        <v>21</v>
      </c>
      <c r="AD2008" s="36">
        <v>252</v>
      </c>
      <c r="AE2008" s="35">
        <f t="shared" si="1071"/>
        <v>1.005749257</v>
      </c>
      <c r="AF2008" s="2">
        <f t="shared" si="1100"/>
        <v>1387.9268032499999</v>
      </c>
      <c r="AG2008" s="2">
        <f t="shared" si="1112"/>
        <v>1387.9268032499999</v>
      </c>
      <c r="AH2008" s="3">
        <f t="shared" si="1124"/>
        <v>0</v>
      </c>
      <c r="AI2008" s="3"/>
      <c r="AJ2008" s="3">
        <v>0</v>
      </c>
      <c r="AK2008" s="2">
        <f t="shared" si="1098"/>
        <v>2613.0277395120461</v>
      </c>
      <c r="AL2008" s="8"/>
      <c r="AM2008" s="8"/>
      <c r="AN2008" s="8"/>
      <c r="AO2008" s="8"/>
      <c r="AP2008" s="2">
        <v>245410.72336296996</v>
      </c>
      <c r="AQ2008" s="8"/>
      <c r="AR2008" s="5"/>
      <c r="AS2008" s="1"/>
      <c r="AT2008" s="8"/>
      <c r="AU2008" s="1"/>
      <c r="AV2008" s="1"/>
      <c r="AW2008" s="3"/>
      <c r="AX2008" s="3"/>
      <c r="AY2008" s="4"/>
      <c r="AZ2008" s="4"/>
      <c r="BA2008" s="4"/>
      <c r="BB2008" s="1"/>
      <c r="BC2008" s="1"/>
      <c r="BD2008" s="1"/>
      <c r="BE2008" s="1"/>
      <c r="BF2008" s="1"/>
      <c r="BG2008" s="1"/>
      <c r="BH2008" s="1"/>
      <c r="BI2008" s="1"/>
    </row>
    <row r="2009" spans="1:61" ht="15.75" x14ac:dyDescent="0.25">
      <c r="A2009" s="109">
        <f t="shared" si="1113"/>
        <v>43900</v>
      </c>
      <c r="B2009" s="121">
        <f t="shared" si="1074"/>
        <v>245583.00608107494</v>
      </c>
      <c r="C2009" s="120">
        <f t="shared" si="1114"/>
        <v>33153705.820945118</v>
      </c>
      <c r="D2009" s="121">
        <f t="shared" si="1099"/>
        <v>240537.3279050432</v>
      </c>
      <c r="E2009" s="110">
        <f t="shared" si="1115"/>
        <v>0</v>
      </c>
      <c r="F2009" s="111">
        <f t="shared" si="1103"/>
        <v>240537.3279050432</v>
      </c>
      <c r="G2009" s="112">
        <f t="shared" si="1116"/>
        <v>5320.25</v>
      </c>
      <c r="H2009" s="113">
        <f>IF(AND(N2009=1,N2008&gt;1),VLOOKUP(A2008,[1]Plan1!$CW$105:$CY$215,3),H2008)</f>
        <v>5331.42</v>
      </c>
      <c r="I2009" s="129">
        <f t="shared" si="1104"/>
        <v>43810</v>
      </c>
      <c r="J2009" s="129">
        <f t="shared" si="1117"/>
        <v>43841</v>
      </c>
      <c r="K2009" s="114">
        <f t="shared" si="1105"/>
        <v>2.099525398242541E-3</v>
      </c>
      <c r="L2009" s="215">
        <f t="shared" si="1118"/>
        <v>43900</v>
      </c>
      <c r="M2009" s="115">
        <f t="shared" si="1119"/>
        <v>19</v>
      </c>
      <c r="N2009" s="115">
        <f t="shared" si="1101"/>
        <v>19</v>
      </c>
      <c r="O2009" s="110">
        <f t="shared" si="1106"/>
        <v>1.00209952</v>
      </c>
      <c r="P2009" s="116">
        <f t="shared" si="1076"/>
        <v>1.0016348900000001</v>
      </c>
      <c r="Q2009" s="116">
        <f t="shared" si="1120"/>
        <v>1.0016348900000001</v>
      </c>
      <c r="R2009" s="110">
        <f t="shared" si="1075"/>
        <v>1.0037378400000001</v>
      </c>
      <c r="S2009" s="110">
        <f t="shared" si="1121"/>
        <v>1.2981278000000001</v>
      </c>
      <c r="T2009" s="121">
        <f t="shared" si="1077"/>
        <v>241436.41795078001</v>
      </c>
      <c r="U2009" s="110">
        <f t="shared" si="1107"/>
        <v>0</v>
      </c>
      <c r="V2009" s="110">
        <f t="shared" si="1108"/>
        <v>899.0900457366115</v>
      </c>
      <c r="W2009" s="110">
        <f t="shared" si="1109"/>
        <v>241436.41795077981</v>
      </c>
      <c r="X2009" s="117">
        <v>66</v>
      </c>
      <c r="Y2009" s="110">
        <f t="shared" si="1110"/>
        <v>0</v>
      </c>
      <c r="Z2009" s="118">
        <f t="shared" si="1111"/>
        <v>0</v>
      </c>
      <c r="AA2009" s="110">
        <f t="shared" si="1122"/>
        <v>0</v>
      </c>
      <c r="AB2009" s="119">
        <f t="shared" si="1123"/>
        <v>7.1215000000000001E-2</v>
      </c>
      <c r="AC2009" s="148">
        <f t="shared" si="1097"/>
        <v>22</v>
      </c>
      <c r="AD2009" s="117">
        <v>252</v>
      </c>
      <c r="AE2009" s="116">
        <f t="shared" si="1071"/>
        <v>1.0060238539999999</v>
      </c>
      <c r="AF2009" s="110">
        <f t="shared" si="1100"/>
        <v>1454.37773201</v>
      </c>
      <c r="AG2009" s="110">
        <f t="shared" si="1112"/>
        <v>1454.37773201</v>
      </c>
      <c r="AH2009" s="120">
        <f t="shared" si="1124"/>
        <v>0</v>
      </c>
      <c r="AI2009" s="120"/>
      <c r="AJ2009" s="189">
        <v>0</v>
      </c>
      <c r="AK2009" s="121">
        <f t="shared" si="1098"/>
        <v>2692.2103982851381</v>
      </c>
      <c r="AL2009" s="8"/>
      <c r="AM2009" s="8"/>
      <c r="AN2009" s="8"/>
      <c r="AO2009" s="8"/>
      <c r="AP2009" s="2">
        <v>245583.00608106167</v>
      </c>
      <c r="AQ2009" s="8"/>
      <c r="AR2009" s="5"/>
      <c r="AS2009" s="1"/>
      <c r="AT2009" s="8"/>
      <c r="AU2009" s="1"/>
      <c r="AV2009" s="1"/>
      <c r="AW2009" s="3"/>
      <c r="AX2009" s="3"/>
      <c r="AY2009" s="4"/>
      <c r="AZ2009" s="4"/>
      <c r="BA2009" s="4"/>
      <c r="BB2009" s="1"/>
      <c r="BC2009" s="1"/>
      <c r="BD2009" s="1"/>
      <c r="BE2009" s="1"/>
      <c r="BF2009" s="1"/>
      <c r="BG2009" s="1"/>
      <c r="BH2009" s="1"/>
      <c r="BI2009" s="1"/>
    </row>
    <row r="2010" spans="1:61" x14ac:dyDescent="0.2">
      <c r="A2010" s="78">
        <f t="shared" si="1113"/>
        <v>43901</v>
      </c>
      <c r="B2010" s="2">
        <f t="shared" si="1074"/>
        <v>245754.8810091498</v>
      </c>
      <c r="C2010" s="3">
        <f t="shared" si="1114"/>
        <v>33176908.936235223</v>
      </c>
      <c r="D2010" s="2">
        <f t="shared" si="1099"/>
        <v>240537.3279050432</v>
      </c>
      <c r="E2010" s="2">
        <f t="shared" si="1115"/>
        <v>0</v>
      </c>
      <c r="F2010" s="33">
        <f t="shared" si="1103"/>
        <v>240537.3279050432</v>
      </c>
      <c r="G2010" s="39">
        <f t="shared" si="1116"/>
        <v>5331.42</v>
      </c>
      <c r="H2010" s="38">
        <f>IF(AND(N2010=1,N2009&gt;1),VLOOKUP(A2009,[1]Plan1!$CW$105:$CY$215,3),H2009)</f>
        <v>5344.75</v>
      </c>
      <c r="I2010" s="127">
        <f t="shared" si="1104"/>
        <v>43841</v>
      </c>
      <c r="J2010" s="127">
        <f t="shared" si="1117"/>
        <v>43872</v>
      </c>
      <c r="K2010" s="34">
        <f t="shared" si="1105"/>
        <v>2.5002719725701894E-3</v>
      </c>
      <c r="L2010" s="212">
        <f t="shared" si="1118"/>
        <v>43934</v>
      </c>
      <c r="M2010" s="1">
        <f t="shared" si="1119"/>
        <v>23</v>
      </c>
      <c r="N2010" s="1">
        <f t="shared" si="1101"/>
        <v>1</v>
      </c>
      <c r="O2010" s="2">
        <f t="shared" si="1106"/>
        <v>1.0001085700000001</v>
      </c>
      <c r="P2010" s="35">
        <f t="shared" si="1076"/>
        <v>1.00209952</v>
      </c>
      <c r="Q2010" s="35">
        <f t="shared" si="1120"/>
        <v>1.0037378424842529</v>
      </c>
      <c r="R2010" s="2">
        <f t="shared" si="1075"/>
        <v>1.00384681</v>
      </c>
      <c r="S2010" s="2">
        <f t="shared" si="1121"/>
        <v>1.2981278000000001</v>
      </c>
      <c r="T2010" s="2">
        <f t="shared" si="1077"/>
        <v>241462.6293034</v>
      </c>
      <c r="U2010" s="2">
        <f t="shared" si="1107"/>
        <v>0</v>
      </c>
      <c r="V2010" s="2">
        <f t="shared" si="1108"/>
        <v>925.30139835839407</v>
      </c>
      <c r="W2010" s="2">
        <f t="shared" si="1109"/>
        <v>241462.6293034016</v>
      </c>
      <c r="X2010" s="36">
        <f t="shared" ref="X2010:X2042" si="1125">IF(VLOOKUP(A2010,AT$10:BC$190,10)=VLOOKUP(A2009,AT$10:BC$190,10),0,VLOOKUP(A2010,AT$10:BC$190,10))</f>
        <v>0</v>
      </c>
      <c r="Y2010" s="2">
        <f t="shared" si="1110"/>
        <v>0</v>
      </c>
      <c r="Z2010" s="37">
        <f t="shared" si="1111"/>
        <v>0</v>
      </c>
      <c r="AA2010" s="2">
        <f t="shared" si="1122"/>
        <v>0</v>
      </c>
      <c r="AB2010" s="4">
        <f t="shared" si="1123"/>
        <v>7.1215000000000001E-2</v>
      </c>
      <c r="AC2010" s="148">
        <f t="shared" si="1097"/>
        <v>23</v>
      </c>
      <c r="AD2010" s="36">
        <v>252</v>
      </c>
      <c r="AE2010" s="35">
        <f t="shared" si="1071"/>
        <v>1.0062985259999999</v>
      </c>
      <c r="AF2010" s="2">
        <f t="shared" si="1100"/>
        <v>1520.8586486900001</v>
      </c>
      <c r="AG2010" s="2">
        <f t="shared" si="1112"/>
        <v>1520.8586486900001</v>
      </c>
      <c r="AH2010" s="3">
        <f t="shared" si="1124"/>
        <v>0</v>
      </c>
      <c r="AI2010" s="3"/>
      <c r="AJ2010" s="3">
        <v>0</v>
      </c>
      <c r="AK2010" s="2">
        <f t="shared" si="1098"/>
        <v>2771.3930570582302</v>
      </c>
      <c r="AL2010" s="8"/>
      <c r="AM2010" s="8"/>
      <c r="AN2010" s="8"/>
      <c r="AO2010" s="8"/>
      <c r="AP2010" s="2">
        <v>245754.88100913653</v>
      </c>
      <c r="AQ2010" s="8"/>
      <c r="AR2010" s="5"/>
      <c r="AS2010" s="1"/>
      <c r="AT2010" s="8"/>
      <c r="AU2010" s="1"/>
      <c r="AV2010" s="1"/>
      <c r="AW2010" s="3"/>
      <c r="AX2010" s="3"/>
      <c r="AY2010" s="4"/>
      <c r="AZ2010" s="4"/>
      <c r="BA2010" s="4"/>
      <c r="BB2010" s="1"/>
      <c r="BC2010" s="1"/>
      <c r="BD2010" s="1"/>
      <c r="BE2010" s="1"/>
      <c r="BF2010" s="1"/>
      <c r="BG2010" s="1"/>
      <c r="BH2010" s="1"/>
      <c r="BI2010" s="1"/>
    </row>
    <row r="2011" spans="1:61" x14ac:dyDescent="0.2">
      <c r="A2011" s="78">
        <f t="shared" si="1113"/>
        <v>43902</v>
      </c>
      <c r="B2011" s="2">
        <f t="shared" si="1074"/>
        <v>245926.79571148456</v>
      </c>
      <c r="C2011" s="3">
        <f t="shared" si="1114"/>
        <v>33200117.421050414</v>
      </c>
      <c r="D2011" s="2">
        <f t="shared" si="1099"/>
        <v>240537.3279050432</v>
      </c>
      <c r="E2011" s="2">
        <f t="shared" si="1115"/>
        <v>0</v>
      </c>
      <c r="F2011" s="33">
        <f t="shared" si="1103"/>
        <v>240537.3279050432</v>
      </c>
      <c r="G2011" s="39">
        <f t="shared" si="1116"/>
        <v>5331.42</v>
      </c>
      <c r="H2011" s="38">
        <f>IF(AND(N2011=1,N2010&gt;1),VLOOKUP(A2010,[1]Plan1!$CW$105:$CY$215,3),H2010)</f>
        <v>5344.75</v>
      </c>
      <c r="I2011" s="127">
        <f t="shared" si="1104"/>
        <v>43841</v>
      </c>
      <c r="J2011" s="127">
        <f t="shared" si="1117"/>
        <v>43872</v>
      </c>
      <c r="K2011" s="34">
        <f t="shared" si="1105"/>
        <v>2.5002719725701894E-3</v>
      </c>
      <c r="L2011" s="212">
        <f t="shared" si="1118"/>
        <v>43934</v>
      </c>
      <c r="M2011" s="1">
        <f t="shared" si="1119"/>
        <v>23</v>
      </c>
      <c r="N2011" s="1">
        <f t="shared" si="1101"/>
        <v>2</v>
      </c>
      <c r="O2011" s="2">
        <f t="shared" si="1106"/>
        <v>1.00021716</v>
      </c>
      <c r="P2011" s="35">
        <f t="shared" si="1076"/>
        <v>1.00209952</v>
      </c>
      <c r="Q2011" s="35">
        <f t="shared" si="1120"/>
        <v>1.0037378424842529</v>
      </c>
      <c r="R2011" s="2">
        <f t="shared" si="1075"/>
        <v>1.0039558099999999</v>
      </c>
      <c r="S2011" s="2">
        <f t="shared" si="1121"/>
        <v>1.2981278000000001</v>
      </c>
      <c r="T2011" s="2">
        <f t="shared" si="1077"/>
        <v>241488.84787214</v>
      </c>
      <c r="U2011" s="2">
        <f t="shared" si="1107"/>
        <v>0</v>
      </c>
      <c r="V2011" s="2">
        <f t="shared" si="1108"/>
        <v>951.51996710002322</v>
      </c>
      <c r="W2011" s="2">
        <f t="shared" si="1109"/>
        <v>241488.84787214323</v>
      </c>
      <c r="X2011" s="36">
        <f t="shared" si="1125"/>
        <v>0</v>
      </c>
      <c r="Y2011" s="2">
        <f t="shared" si="1110"/>
        <v>0</v>
      </c>
      <c r="Z2011" s="37">
        <f t="shared" si="1111"/>
        <v>0</v>
      </c>
      <c r="AA2011" s="2">
        <f t="shared" si="1122"/>
        <v>0</v>
      </c>
      <c r="AB2011" s="4">
        <f t="shared" si="1123"/>
        <v>7.1215000000000001E-2</v>
      </c>
      <c r="AC2011" s="148">
        <f t="shared" si="1097"/>
        <v>24</v>
      </c>
      <c r="AD2011" s="36">
        <v>252</v>
      </c>
      <c r="AE2011" s="35">
        <f t="shared" si="1071"/>
        <v>1.0065732730000001</v>
      </c>
      <c r="AF2011" s="2">
        <f t="shared" si="1100"/>
        <v>1587.3721235099999</v>
      </c>
      <c r="AG2011" s="2">
        <f t="shared" si="1112"/>
        <v>1587.3721235099999</v>
      </c>
      <c r="AH2011" s="3">
        <f t="shared" si="1124"/>
        <v>0</v>
      </c>
      <c r="AI2011" s="3"/>
      <c r="AJ2011" s="3">
        <v>0</v>
      </c>
      <c r="AK2011" s="2">
        <f t="shared" si="1098"/>
        <v>2850.5757158313227</v>
      </c>
      <c r="AL2011" s="8"/>
      <c r="AM2011" s="8"/>
      <c r="AN2011" s="8"/>
      <c r="AO2011" s="8"/>
      <c r="AP2011" s="2">
        <v>245926.79571147129</v>
      </c>
      <c r="AQ2011" s="8"/>
      <c r="AR2011" s="5"/>
      <c r="AS2011" s="1"/>
      <c r="AT2011" s="8"/>
      <c r="AU2011" s="1"/>
      <c r="AV2011" s="1"/>
      <c r="AW2011" s="3"/>
      <c r="AX2011" s="3"/>
      <c r="AY2011" s="4"/>
      <c r="AZ2011" s="4"/>
      <c r="BA2011" s="4"/>
      <c r="BB2011" s="1"/>
      <c r="BC2011" s="1"/>
      <c r="BD2011" s="1"/>
      <c r="BE2011" s="1"/>
      <c r="BF2011" s="1"/>
      <c r="BG2011" s="1"/>
      <c r="BH2011" s="1"/>
      <c r="BI2011" s="1"/>
    </row>
    <row r="2012" spans="1:61" x14ac:dyDescent="0.2">
      <c r="A2012" s="78">
        <f t="shared" si="1113"/>
        <v>43903</v>
      </c>
      <c r="B2012" s="2">
        <f t="shared" si="1074"/>
        <v>246098.74535625259</v>
      </c>
      <c r="C2012" s="3">
        <f t="shared" si="1114"/>
        <v>33223330.623094101</v>
      </c>
      <c r="D2012" s="2">
        <f t="shared" si="1099"/>
        <v>240537.3279050432</v>
      </c>
      <c r="E2012" s="2">
        <f t="shared" si="1115"/>
        <v>0</v>
      </c>
      <c r="F2012" s="33">
        <f t="shared" si="1103"/>
        <v>240537.3279050432</v>
      </c>
      <c r="G2012" s="39">
        <f t="shared" si="1116"/>
        <v>5331.42</v>
      </c>
      <c r="H2012" s="38">
        <f>IF(AND(N2012=1,N2011&gt;1),VLOOKUP(A2011,[1]Plan1!$CW$105:$CY$215,3),H2011)</f>
        <v>5344.75</v>
      </c>
      <c r="I2012" s="127">
        <f t="shared" si="1104"/>
        <v>43841</v>
      </c>
      <c r="J2012" s="127">
        <f t="shared" si="1117"/>
        <v>43872</v>
      </c>
      <c r="K2012" s="34">
        <f t="shared" si="1105"/>
        <v>2.5002719725701894E-3</v>
      </c>
      <c r="L2012" s="212">
        <f t="shared" si="1118"/>
        <v>43934</v>
      </c>
      <c r="M2012" s="1">
        <f t="shared" si="1119"/>
        <v>23</v>
      </c>
      <c r="N2012" s="1">
        <f t="shared" si="1101"/>
        <v>3</v>
      </c>
      <c r="O2012" s="2">
        <f t="shared" si="1106"/>
        <v>1.00032576</v>
      </c>
      <c r="P2012" s="35">
        <f t="shared" si="1076"/>
        <v>1.00209952</v>
      </c>
      <c r="Q2012" s="35">
        <f t="shared" si="1120"/>
        <v>1.0037378424842529</v>
      </c>
      <c r="R2012" s="2">
        <f t="shared" si="1075"/>
        <v>1.00406482</v>
      </c>
      <c r="S2012" s="2">
        <f t="shared" si="1121"/>
        <v>1.2981278000000001</v>
      </c>
      <c r="T2012" s="2">
        <f t="shared" si="1077"/>
        <v>241515.06884625001</v>
      </c>
      <c r="U2012" s="2">
        <f t="shared" si="1107"/>
        <v>0</v>
      </c>
      <c r="V2012" s="2">
        <f t="shared" si="1108"/>
        <v>977.74094121497023</v>
      </c>
      <c r="W2012" s="2">
        <f t="shared" si="1109"/>
        <v>241515.06884625816</v>
      </c>
      <c r="X2012" s="36">
        <f t="shared" si="1125"/>
        <v>0</v>
      </c>
      <c r="Y2012" s="2">
        <f t="shared" si="1110"/>
        <v>0</v>
      </c>
      <c r="Z2012" s="37">
        <f t="shared" si="1111"/>
        <v>0</v>
      </c>
      <c r="AA2012" s="2">
        <f t="shared" si="1122"/>
        <v>0</v>
      </c>
      <c r="AB2012" s="4">
        <f t="shared" si="1123"/>
        <v>7.1215000000000001E-2</v>
      </c>
      <c r="AC2012" s="148">
        <f t="shared" si="1097"/>
        <v>25</v>
      </c>
      <c r="AD2012" s="36">
        <v>252</v>
      </c>
      <c r="AE2012" s="35">
        <f t="shared" si="1071"/>
        <v>1.0068480950000001</v>
      </c>
      <c r="AF2012" s="2">
        <f t="shared" si="1100"/>
        <v>1653.9181353900001</v>
      </c>
      <c r="AG2012" s="2">
        <f t="shared" si="1112"/>
        <v>1653.9181353900001</v>
      </c>
      <c r="AH2012" s="3">
        <f t="shared" si="1124"/>
        <v>0</v>
      </c>
      <c r="AI2012" s="3"/>
      <c r="AJ2012" s="3">
        <v>0</v>
      </c>
      <c r="AK2012" s="2">
        <f t="shared" si="1098"/>
        <v>2929.7583746044147</v>
      </c>
      <c r="AL2012" s="8"/>
      <c r="AM2012" s="8"/>
      <c r="AN2012" s="8"/>
      <c r="AO2012" s="8"/>
      <c r="AP2012" s="2">
        <v>246098.74535623935</v>
      </c>
      <c r="AQ2012" s="8"/>
      <c r="AR2012" s="5"/>
      <c r="AS2012" s="1"/>
      <c r="AT2012" s="8"/>
      <c r="AU2012" s="1"/>
      <c r="AV2012" s="1"/>
      <c r="AW2012" s="3"/>
      <c r="AX2012" s="3"/>
      <c r="AY2012" s="4"/>
      <c r="AZ2012" s="4"/>
      <c r="BA2012" s="4"/>
      <c r="BB2012" s="1"/>
      <c r="BC2012" s="1"/>
      <c r="BD2012" s="1"/>
      <c r="BE2012" s="1"/>
      <c r="BF2012" s="1"/>
      <c r="BG2012" s="1"/>
      <c r="BH2012" s="1"/>
      <c r="BI2012" s="1"/>
    </row>
    <row r="2013" spans="1:61" x14ac:dyDescent="0.2">
      <c r="A2013" s="78">
        <f t="shared" si="1113"/>
        <v>43904</v>
      </c>
      <c r="B2013" s="2">
        <f t="shared" si="1074"/>
        <v>246204.33097470389</v>
      </c>
      <c r="C2013" s="3">
        <f t="shared" si="1114"/>
        <v>33237584.681585025</v>
      </c>
      <c r="D2013" s="2">
        <f t="shared" si="1099"/>
        <v>240537.3279050432</v>
      </c>
      <c r="E2013" s="2">
        <f t="shared" si="1115"/>
        <v>0</v>
      </c>
      <c r="F2013" s="33">
        <f t="shared" si="1103"/>
        <v>240537.3279050432</v>
      </c>
      <c r="G2013" s="39">
        <f t="shared" si="1116"/>
        <v>5331.42</v>
      </c>
      <c r="H2013" s="38">
        <f>IF(AND(N2013=1,N2012&gt;1),VLOOKUP(A2012,[1]Plan1!$CW$105:$CY$215,3),H2012)</f>
        <v>5344.75</v>
      </c>
      <c r="I2013" s="127">
        <f t="shared" si="1104"/>
        <v>43841</v>
      </c>
      <c r="J2013" s="127">
        <f t="shared" si="1117"/>
        <v>43872</v>
      </c>
      <c r="K2013" s="34">
        <f t="shared" si="1105"/>
        <v>2.5002719725701894E-3</v>
      </c>
      <c r="L2013" s="212">
        <f t="shared" si="1118"/>
        <v>43934</v>
      </c>
      <c r="M2013" s="1">
        <f t="shared" si="1119"/>
        <v>23</v>
      </c>
      <c r="N2013" s="1">
        <f t="shared" si="1101"/>
        <v>4</v>
      </c>
      <c r="O2013" s="2">
        <f t="shared" si="1106"/>
        <v>1.00043438</v>
      </c>
      <c r="P2013" s="35">
        <f t="shared" si="1076"/>
        <v>1.00209952</v>
      </c>
      <c r="Q2013" s="35">
        <f t="shared" si="1120"/>
        <v>1.0037378424842529</v>
      </c>
      <c r="R2013" s="2">
        <f t="shared" si="1075"/>
        <v>1.00417384</v>
      </c>
      <c r="S2013" s="2">
        <f t="shared" si="1121"/>
        <v>1.2981278000000001</v>
      </c>
      <c r="T2013" s="2">
        <f t="shared" si="1077"/>
        <v>241541.29222574001</v>
      </c>
      <c r="U2013" s="2">
        <f t="shared" si="1107"/>
        <v>0</v>
      </c>
      <c r="V2013" s="2">
        <f t="shared" si="1108"/>
        <v>1003.9643207031818</v>
      </c>
      <c r="W2013" s="2">
        <f t="shared" si="1109"/>
        <v>241541.29222574638</v>
      </c>
      <c r="X2013" s="36">
        <f t="shared" si="1125"/>
        <v>0</v>
      </c>
      <c r="Y2013" s="2">
        <f t="shared" si="1110"/>
        <v>0</v>
      </c>
      <c r="Z2013" s="37">
        <f t="shared" si="1111"/>
        <v>0</v>
      </c>
      <c r="AA2013" s="2">
        <f t="shared" si="1122"/>
        <v>0</v>
      </c>
      <c r="AB2013" s="4">
        <f t="shared" si="1123"/>
        <v>7.1215000000000001E-2</v>
      </c>
      <c r="AC2013" s="148">
        <f t="shared" si="1097"/>
        <v>25</v>
      </c>
      <c r="AD2013" s="36">
        <v>252</v>
      </c>
      <c r="AE2013" s="35">
        <f t="shared" si="1071"/>
        <v>1.0068480950000001</v>
      </c>
      <c r="AF2013" s="2">
        <f t="shared" si="1100"/>
        <v>1654.0977155800001</v>
      </c>
      <c r="AG2013" s="2">
        <f t="shared" si="1112"/>
        <v>1654.0977155800001</v>
      </c>
      <c r="AH2013" s="3">
        <f t="shared" si="1124"/>
        <v>0</v>
      </c>
      <c r="AI2013" s="3"/>
      <c r="AJ2013" s="3">
        <v>0</v>
      </c>
      <c r="AK2013" s="2">
        <f t="shared" si="1098"/>
        <v>3008.9410333775072</v>
      </c>
      <c r="AL2013" s="8"/>
      <c r="AM2013" s="8"/>
      <c r="AN2013" s="8"/>
      <c r="AO2013" s="8"/>
      <c r="AP2013" s="2">
        <v>246204.33097469062</v>
      </c>
      <c r="AQ2013" s="8"/>
      <c r="AR2013" s="5"/>
      <c r="AS2013" s="1"/>
      <c r="AT2013" s="8"/>
      <c r="AU2013" s="1"/>
      <c r="AV2013" s="1"/>
      <c r="AW2013" s="3"/>
      <c r="AX2013" s="3"/>
      <c r="AY2013" s="4"/>
      <c r="AZ2013" s="4"/>
      <c r="BA2013" s="4"/>
      <c r="BB2013" s="1"/>
      <c r="BC2013" s="1"/>
      <c r="BD2013" s="1"/>
      <c r="BE2013" s="1"/>
      <c r="BF2013" s="1"/>
      <c r="BG2013" s="1"/>
      <c r="BH2013" s="1"/>
      <c r="BI2013" s="1"/>
    </row>
    <row r="2014" spans="1:61" x14ac:dyDescent="0.2">
      <c r="A2014" s="78">
        <f t="shared" si="1113"/>
        <v>43905</v>
      </c>
      <c r="B2014" s="2">
        <f t="shared" si="1074"/>
        <v>246283.51363347698</v>
      </c>
      <c r="C2014" s="3">
        <f t="shared" si="1114"/>
        <v>33248274.340519391</v>
      </c>
      <c r="D2014" s="2">
        <f t="shared" si="1099"/>
        <v>240537.3279050432</v>
      </c>
      <c r="E2014" s="2">
        <f t="shared" si="1115"/>
        <v>0</v>
      </c>
      <c r="F2014" s="33">
        <f t="shared" si="1103"/>
        <v>240537.3279050432</v>
      </c>
      <c r="G2014" s="39">
        <f t="shared" si="1116"/>
        <v>5331.42</v>
      </c>
      <c r="H2014" s="38">
        <f>IF(AND(N2014=1,N2013&gt;1),VLOOKUP(A2013,[1]Plan1!$CW$105:$CY$215,3),H2013)</f>
        <v>5344.75</v>
      </c>
      <c r="I2014" s="127">
        <f t="shared" si="1104"/>
        <v>43841</v>
      </c>
      <c r="J2014" s="127">
        <f t="shared" si="1117"/>
        <v>43872</v>
      </c>
      <c r="K2014" s="34">
        <f t="shared" si="1105"/>
        <v>2.5002719725701894E-3</v>
      </c>
      <c r="L2014" s="212">
        <f t="shared" si="1118"/>
        <v>43934</v>
      </c>
      <c r="M2014" s="1">
        <f t="shared" si="1119"/>
        <v>23</v>
      </c>
      <c r="N2014" s="1">
        <f t="shared" si="1101"/>
        <v>4</v>
      </c>
      <c r="O2014" s="2">
        <f t="shared" si="1106"/>
        <v>1.00043438</v>
      </c>
      <c r="P2014" s="35">
        <f t="shared" si="1076"/>
        <v>1.00209952</v>
      </c>
      <c r="Q2014" s="35">
        <f t="shared" si="1120"/>
        <v>1.0037378424842529</v>
      </c>
      <c r="R2014" s="2">
        <f t="shared" si="1075"/>
        <v>1.00417384</v>
      </c>
      <c r="S2014" s="2">
        <f t="shared" si="1121"/>
        <v>1.2981278000000001</v>
      </c>
      <c r="T2014" s="2">
        <f t="shared" si="1077"/>
        <v>241541.29222574001</v>
      </c>
      <c r="U2014" s="2">
        <f t="shared" si="1107"/>
        <v>0</v>
      </c>
      <c r="V2014" s="2">
        <f t="shared" si="1108"/>
        <v>1003.9643207031818</v>
      </c>
      <c r="W2014" s="2">
        <f t="shared" si="1109"/>
        <v>241541.29222574638</v>
      </c>
      <c r="X2014" s="36">
        <f t="shared" si="1125"/>
        <v>0</v>
      </c>
      <c r="Y2014" s="2">
        <f t="shared" si="1110"/>
        <v>0</v>
      </c>
      <c r="Z2014" s="37">
        <f t="shared" si="1111"/>
        <v>0</v>
      </c>
      <c r="AA2014" s="2">
        <f t="shared" si="1122"/>
        <v>0</v>
      </c>
      <c r="AB2014" s="4">
        <f t="shared" si="1123"/>
        <v>7.1215000000000001E-2</v>
      </c>
      <c r="AC2014" s="148">
        <f t="shared" si="1097"/>
        <v>25</v>
      </c>
      <c r="AD2014" s="36">
        <v>252</v>
      </c>
      <c r="AE2014" s="35">
        <f t="shared" si="1071"/>
        <v>1.0068480950000001</v>
      </c>
      <c r="AF2014" s="2">
        <f t="shared" si="1100"/>
        <v>1654.0977155800001</v>
      </c>
      <c r="AG2014" s="2">
        <f t="shared" si="1112"/>
        <v>1654.0977155800001</v>
      </c>
      <c r="AH2014" s="3">
        <f t="shared" si="1124"/>
        <v>0</v>
      </c>
      <c r="AI2014" s="3"/>
      <c r="AJ2014" s="3">
        <v>0</v>
      </c>
      <c r="AK2014" s="2">
        <f t="shared" si="1098"/>
        <v>3088.1236921505997</v>
      </c>
      <c r="AL2014" s="8"/>
      <c r="AM2014" s="8"/>
      <c r="AN2014" s="8"/>
      <c r="AO2014" s="8"/>
      <c r="AP2014" s="2">
        <v>246283.51363346371</v>
      </c>
      <c r="AQ2014" s="8"/>
      <c r="AR2014" s="5"/>
      <c r="AS2014" s="1"/>
      <c r="AT2014" s="8"/>
      <c r="AU2014" s="1"/>
      <c r="AV2014" s="1"/>
      <c r="AW2014" s="3"/>
      <c r="AX2014" s="3"/>
      <c r="AY2014" s="4"/>
      <c r="AZ2014" s="4"/>
      <c r="BA2014" s="4"/>
      <c r="BB2014" s="1"/>
      <c r="BC2014" s="1"/>
      <c r="BD2014" s="1"/>
      <c r="BE2014" s="1"/>
      <c r="BF2014" s="1"/>
      <c r="BG2014" s="1"/>
      <c r="BH2014" s="1"/>
      <c r="BI2014" s="1"/>
    </row>
    <row r="2015" spans="1:61" x14ac:dyDescent="0.2">
      <c r="A2015" s="78">
        <f t="shared" si="1113"/>
        <v>43906</v>
      </c>
      <c r="B2015" s="2">
        <f t="shared" si="1074"/>
        <v>246429.09551040007</v>
      </c>
      <c r="C2015" s="3">
        <f t="shared" si="1114"/>
        <v>33267927.893904012</v>
      </c>
      <c r="D2015" s="2">
        <f t="shared" si="1099"/>
        <v>240537.3279050432</v>
      </c>
      <c r="E2015" s="2">
        <f t="shared" si="1115"/>
        <v>0</v>
      </c>
      <c r="F2015" s="33">
        <f t="shared" si="1103"/>
        <v>240537.3279050432</v>
      </c>
      <c r="G2015" s="39">
        <f t="shared" si="1116"/>
        <v>5331.42</v>
      </c>
      <c r="H2015" s="38">
        <f>IF(AND(N2015=1,N2014&gt;1),VLOOKUP(A2014,[1]Plan1!$CW$105:$CY$215,3),H2014)</f>
        <v>5344.75</v>
      </c>
      <c r="I2015" s="127">
        <f t="shared" si="1104"/>
        <v>43841</v>
      </c>
      <c r="J2015" s="127">
        <f t="shared" si="1117"/>
        <v>43872</v>
      </c>
      <c r="K2015" s="34">
        <f t="shared" si="1105"/>
        <v>2.5002719725701894E-3</v>
      </c>
      <c r="L2015" s="212">
        <f t="shared" si="1118"/>
        <v>43934</v>
      </c>
      <c r="M2015" s="1">
        <f t="shared" si="1119"/>
        <v>23</v>
      </c>
      <c r="N2015" s="1">
        <f t="shared" si="1101"/>
        <v>4</v>
      </c>
      <c r="O2015" s="2">
        <f t="shared" si="1106"/>
        <v>1.00043438</v>
      </c>
      <c r="P2015" s="35">
        <f t="shared" si="1076"/>
        <v>1.00209952</v>
      </c>
      <c r="Q2015" s="35">
        <f t="shared" si="1120"/>
        <v>1.0037378424842529</v>
      </c>
      <c r="R2015" s="2">
        <f t="shared" si="1075"/>
        <v>1.00417384</v>
      </c>
      <c r="S2015" s="2">
        <f t="shared" si="1121"/>
        <v>1.2981278000000001</v>
      </c>
      <c r="T2015" s="2">
        <f t="shared" si="1077"/>
        <v>241541.29222574001</v>
      </c>
      <c r="U2015" s="2">
        <f t="shared" si="1107"/>
        <v>0</v>
      </c>
      <c r="V2015" s="2">
        <f t="shared" si="1108"/>
        <v>1003.9643207031818</v>
      </c>
      <c r="W2015" s="2">
        <f t="shared" si="1109"/>
        <v>241541.29222574638</v>
      </c>
      <c r="X2015" s="36">
        <f t="shared" si="1125"/>
        <v>0</v>
      </c>
      <c r="Y2015" s="2">
        <f t="shared" si="1110"/>
        <v>0</v>
      </c>
      <c r="Z2015" s="37">
        <f t="shared" si="1111"/>
        <v>0</v>
      </c>
      <c r="AA2015" s="2">
        <f t="shared" si="1122"/>
        <v>0</v>
      </c>
      <c r="AB2015" s="4">
        <f t="shared" si="1123"/>
        <v>7.1215000000000001E-2</v>
      </c>
      <c r="AC2015" s="148">
        <f t="shared" si="1097"/>
        <v>26</v>
      </c>
      <c r="AD2015" s="36">
        <v>252</v>
      </c>
      <c r="AE2015" s="35">
        <f t="shared" ref="AE2015:AE2078" si="1126">ROUND((1+AB2015)^TRUNC((AC2015/AD2015),9),9)</f>
        <v>1.0071229930000001</v>
      </c>
      <c r="AF2015" s="2">
        <f t="shared" si="1100"/>
        <v>1720.4969337299999</v>
      </c>
      <c r="AG2015" s="2">
        <f t="shared" si="1112"/>
        <v>1720.4969337299999</v>
      </c>
      <c r="AH2015" s="3">
        <f t="shared" si="1124"/>
        <v>0</v>
      </c>
      <c r="AI2015" s="3"/>
      <c r="AJ2015" s="3">
        <v>0</v>
      </c>
      <c r="AK2015" s="2">
        <f t="shared" si="1098"/>
        <v>3167.3063509236918</v>
      </c>
      <c r="AL2015" s="8"/>
      <c r="AM2015" s="8"/>
      <c r="AN2015" s="8"/>
      <c r="AO2015" s="8"/>
      <c r="AP2015" s="2">
        <v>246429.0955103868</v>
      </c>
      <c r="AQ2015" s="8"/>
      <c r="AR2015" s="5"/>
      <c r="AS2015" s="1"/>
      <c r="AT2015" s="8"/>
      <c r="AU2015" s="1"/>
      <c r="AV2015" s="1"/>
      <c r="AW2015" s="3"/>
      <c r="AX2015" s="3"/>
      <c r="AY2015" s="4"/>
      <c r="AZ2015" s="4"/>
      <c r="BA2015" s="4"/>
      <c r="BB2015" s="1"/>
      <c r="BC2015" s="1"/>
      <c r="BD2015" s="1"/>
      <c r="BE2015" s="1"/>
      <c r="BF2015" s="1"/>
      <c r="BG2015" s="1"/>
      <c r="BH2015" s="1"/>
      <c r="BI2015" s="1"/>
    </row>
    <row r="2016" spans="1:61" x14ac:dyDescent="0.2">
      <c r="A2016" s="78">
        <f t="shared" si="1113"/>
        <v>43907</v>
      </c>
      <c r="B2016" s="2">
        <f t="shared" si="1074"/>
        <v>246601.11506367466</v>
      </c>
      <c r="C2016" s="3">
        <f t="shared" si="1114"/>
        <v>33291150.53359608</v>
      </c>
      <c r="D2016" s="2">
        <f t="shared" si="1099"/>
        <v>240537.3279050432</v>
      </c>
      <c r="E2016" s="2">
        <f t="shared" si="1115"/>
        <v>0</v>
      </c>
      <c r="F2016" s="33">
        <f t="shared" si="1103"/>
        <v>240537.3279050432</v>
      </c>
      <c r="G2016" s="39">
        <f t="shared" si="1116"/>
        <v>5331.42</v>
      </c>
      <c r="H2016" s="38">
        <f>IF(AND(N2016=1,N2015&gt;1),VLOOKUP(A2015,[1]Plan1!$CW$105:$CY$215,3),H2015)</f>
        <v>5344.75</v>
      </c>
      <c r="I2016" s="127">
        <f t="shared" si="1104"/>
        <v>43841</v>
      </c>
      <c r="J2016" s="127">
        <f t="shared" si="1117"/>
        <v>43872</v>
      </c>
      <c r="K2016" s="34">
        <f t="shared" si="1105"/>
        <v>2.5002719725701894E-3</v>
      </c>
      <c r="L2016" s="212">
        <f t="shared" si="1118"/>
        <v>43934</v>
      </c>
      <c r="M2016" s="1">
        <f t="shared" si="1119"/>
        <v>23</v>
      </c>
      <c r="N2016" s="1">
        <f t="shared" si="1101"/>
        <v>5</v>
      </c>
      <c r="O2016" s="2">
        <f t="shared" si="1106"/>
        <v>1.000543</v>
      </c>
      <c r="P2016" s="35">
        <f t="shared" si="1076"/>
        <v>1.00209952</v>
      </c>
      <c r="Q2016" s="35">
        <f t="shared" si="1120"/>
        <v>1.0037378424842529</v>
      </c>
      <c r="R2016" s="2">
        <f t="shared" si="1075"/>
        <v>1.0042828699999999</v>
      </c>
      <c r="S2016" s="2">
        <f t="shared" si="1121"/>
        <v>1.2981278000000001</v>
      </c>
      <c r="T2016" s="2">
        <f t="shared" si="1077"/>
        <v>241567.5180106</v>
      </c>
      <c r="U2016" s="2">
        <f t="shared" si="1107"/>
        <v>0</v>
      </c>
      <c r="V2016" s="2">
        <f t="shared" si="1108"/>
        <v>1030.1901055646576</v>
      </c>
      <c r="W2016" s="2">
        <f t="shared" si="1109"/>
        <v>241567.51801060786</v>
      </c>
      <c r="X2016" s="36">
        <f t="shared" si="1125"/>
        <v>0</v>
      </c>
      <c r="Y2016" s="2">
        <f t="shared" si="1110"/>
        <v>0</v>
      </c>
      <c r="Z2016" s="37">
        <f t="shared" si="1111"/>
        <v>0</v>
      </c>
      <c r="AA2016" s="2">
        <f t="shared" si="1122"/>
        <v>0</v>
      </c>
      <c r="AB2016" s="4">
        <f t="shared" si="1123"/>
        <v>7.1215000000000001E-2</v>
      </c>
      <c r="AC2016" s="148">
        <f t="shared" si="1097"/>
        <v>27</v>
      </c>
      <c r="AD2016" s="36">
        <v>252</v>
      </c>
      <c r="AE2016" s="35">
        <f t="shared" si="1126"/>
        <v>1.007397965</v>
      </c>
      <c r="AF2016" s="2">
        <f t="shared" si="1100"/>
        <v>1787.1080433699999</v>
      </c>
      <c r="AG2016" s="2">
        <f t="shared" si="1112"/>
        <v>1787.1080433699999</v>
      </c>
      <c r="AH2016" s="3">
        <f t="shared" si="1124"/>
        <v>0</v>
      </c>
      <c r="AI2016" s="3"/>
      <c r="AJ2016" s="3">
        <v>0</v>
      </c>
      <c r="AK2016" s="2">
        <f t="shared" si="1098"/>
        <v>3246.4890096967843</v>
      </c>
      <c r="AL2016" s="8"/>
      <c r="AM2016" s="8"/>
      <c r="AN2016" s="8"/>
      <c r="AO2016" s="8"/>
      <c r="AP2016" s="2">
        <v>246601.11506366139</v>
      </c>
      <c r="AQ2016" s="8"/>
      <c r="AR2016" s="5"/>
      <c r="AS2016" s="1"/>
      <c r="AT2016" s="8"/>
      <c r="AU2016" s="1"/>
      <c r="AV2016" s="1"/>
      <c r="AW2016" s="3"/>
      <c r="AX2016" s="3"/>
      <c r="AY2016" s="4"/>
      <c r="AZ2016" s="4"/>
      <c r="BA2016" s="4"/>
      <c r="BB2016" s="1"/>
      <c r="BC2016" s="1"/>
      <c r="BD2016" s="1"/>
      <c r="BE2016" s="1"/>
      <c r="BF2016" s="1"/>
      <c r="BG2016" s="1"/>
      <c r="BH2016" s="1"/>
      <c r="BI2016" s="1"/>
    </row>
    <row r="2017" spans="1:61" x14ac:dyDescent="0.2">
      <c r="A2017" s="78">
        <f t="shared" si="1113"/>
        <v>43908</v>
      </c>
      <c r="B2017" s="2">
        <f t="shared" si="1074"/>
        <v>246773.16958303255</v>
      </c>
      <c r="C2017" s="3">
        <f t="shared" si="1114"/>
        <v>33314377.893709395</v>
      </c>
      <c r="D2017" s="2">
        <f t="shared" si="1099"/>
        <v>240537.3279050432</v>
      </c>
      <c r="E2017" s="2">
        <f t="shared" si="1115"/>
        <v>0</v>
      </c>
      <c r="F2017" s="33">
        <f t="shared" si="1103"/>
        <v>240537.3279050432</v>
      </c>
      <c r="G2017" s="39">
        <f t="shared" si="1116"/>
        <v>5331.42</v>
      </c>
      <c r="H2017" s="38">
        <f>IF(AND(N2017=1,N2016&gt;1),VLOOKUP(A2016,[1]Plan1!$CW$105:$CY$215,3),H2016)</f>
        <v>5344.75</v>
      </c>
      <c r="I2017" s="127">
        <f t="shared" si="1104"/>
        <v>43841</v>
      </c>
      <c r="J2017" s="127">
        <f t="shared" si="1117"/>
        <v>43872</v>
      </c>
      <c r="K2017" s="34">
        <f t="shared" si="1105"/>
        <v>2.5002719725701894E-3</v>
      </c>
      <c r="L2017" s="212">
        <f t="shared" si="1118"/>
        <v>43934</v>
      </c>
      <c r="M2017" s="1">
        <f t="shared" si="1119"/>
        <v>23</v>
      </c>
      <c r="N2017" s="1">
        <f t="shared" si="1101"/>
        <v>6</v>
      </c>
      <c r="O2017" s="2">
        <f t="shared" si="1106"/>
        <v>1.0006516400000001</v>
      </c>
      <c r="P2017" s="35">
        <f t="shared" si="1076"/>
        <v>1.00209952</v>
      </c>
      <c r="Q2017" s="35">
        <f t="shared" si="1120"/>
        <v>1.0037378424842529</v>
      </c>
      <c r="R2017" s="2">
        <f t="shared" si="1075"/>
        <v>1.0043919100000001</v>
      </c>
      <c r="S2017" s="2">
        <f t="shared" si="1121"/>
        <v>1.2981278000000001</v>
      </c>
      <c r="T2017" s="2">
        <f t="shared" si="1077"/>
        <v>241593.74620083999</v>
      </c>
      <c r="U2017" s="2">
        <f t="shared" si="1107"/>
        <v>0</v>
      </c>
      <c r="V2017" s="2">
        <f t="shared" si="1108"/>
        <v>1056.4182957994515</v>
      </c>
      <c r="W2017" s="2">
        <f t="shared" si="1109"/>
        <v>241593.74620084267</v>
      </c>
      <c r="X2017" s="36">
        <f t="shared" si="1125"/>
        <v>0</v>
      </c>
      <c r="Y2017" s="2">
        <f t="shared" si="1110"/>
        <v>0</v>
      </c>
      <c r="Z2017" s="37">
        <f t="shared" si="1111"/>
        <v>0</v>
      </c>
      <c r="AA2017" s="2">
        <f t="shared" si="1122"/>
        <v>0</v>
      </c>
      <c r="AB2017" s="4">
        <f t="shared" si="1123"/>
        <v>7.1215000000000001E-2</v>
      </c>
      <c r="AC2017" s="148">
        <f t="shared" si="1097"/>
        <v>28</v>
      </c>
      <c r="AD2017" s="36">
        <v>252</v>
      </c>
      <c r="AE2017" s="35">
        <f t="shared" si="1126"/>
        <v>1.0076730119999999</v>
      </c>
      <c r="AF2017" s="2">
        <f t="shared" si="1100"/>
        <v>1853.75171372</v>
      </c>
      <c r="AG2017" s="2">
        <f t="shared" si="1112"/>
        <v>1853.75171372</v>
      </c>
      <c r="AH2017" s="3">
        <f t="shared" si="1124"/>
        <v>0</v>
      </c>
      <c r="AI2017" s="3"/>
      <c r="AJ2017" s="3">
        <v>0</v>
      </c>
      <c r="AK2017" s="2">
        <f t="shared" si="1098"/>
        <v>3325.6716684698763</v>
      </c>
      <c r="AL2017" s="8"/>
      <c r="AM2017" s="8"/>
      <c r="AN2017" s="8"/>
      <c r="AO2017" s="8"/>
      <c r="AP2017" s="2">
        <v>246773.16958301928</v>
      </c>
      <c r="AQ2017" s="8"/>
      <c r="AR2017" s="5"/>
      <c r="AS2017" s="1"/>
      <c r="AT2017" s="8"/>
      <c r="AU2017" s="1"/>
      <c r="AV2017" s="1"/>
      <c r="AW2017" s="3"/>
      <c r="AX2017" s="3"/>
      <c r="AY2017" s="4"/>
      <c r="AZ2017" s="4"/>
      <c r="BA2017" s="4"/>
      <c r="BB2017" s="1"/>
      <c r="BC2017" s="1"/>
      <c r="BD2017" s="1"/>
      <c r="BE2017" s="1"/>
      <c r="BF2017" s="1"/>
      <c r="BG2017" s="1"/>
      <c r="BH2017" s="1"/>
      <c r="BI2017" s="1"/>
    </row>
    <row r="2018" spans="1:61" x14ac:dyDescent="0.2">
      <c r="A2018" s="78">
        <f t="shared" si="1113"/>
        <v>43909</v>
      </c>
      <c r="B2018" s="2">
        <f t="shared" si="1074"/>
        <v>246945.26150083693</v>
      </c>
      <c r="C2018" s="3">
        <f t="shared" si="1114"/>
        <v>33337610.302612986</v>
      </c>
      <c r="D2018" s="2">
        <f t="shared" si="1099"/>
        <v>240537.3279050432</v>
      </c>
      <c r="E2018" s="2">
        <f t="shared" si="1115"/>
        <v>0</v>
      </c>
      <c r="F2018" s="33">
        <f t="shared" si="1103"/>
        <v>240537.3279050432</v>
      </c>
      <c r="G2018" s="39">
        <f t="shared" si="1116"/>
        <v>5331.42</v>
      </c>
      <c r="H2018" s="38">
        <f>IF(AND(N2018=1,N2017&gt;1),VLOOKUP(A2017,[1]Plan1!$CW$105:$CY$215,3),H2017)</f>
        <v>5344.75</v>
      </c>
      <c r="I2018" s="127">
        <f t="shared" si="1104"/>
        <v>43841</v>
      </c>
      <c r="J2018" s="127">
        <f t="shared" si="1117"/>
        <v>43872</v>
      </c>
      <c r="K2018" s="34">
        <f t="shared" si="1105"/>
        <v>2.5002719725701894E-3</v>
      </c>
      <c r="L2018" s="212">
        <f t="shared" si="1118"/>
        <v>43934</v>
      </c>
      <c r="M2018" s="1">
        <f t="shared" si="1119"/>
        <v>23</v>
      </c>
      <c r="N2018" s="1">
        <f t="shared" si="1101"/>
        <v>7</v>
      </c>
      <c r="O2018" s="2">
        <f t="shared" si="1106"/>
        <v>1.0007602900000001</v>
      </c>
      <c r="P2018" s="35">
        <f t="shared" si="1076"/>
        <v>1.00209952</v>
      </c>
      <c r="Q2018" s="35">
        <f t="shared" si="1120"/>
        <v>1.0037378424842529</v>
      </c>
      <c r="R2018" s="2">
        <f t="shared" si="1075"/>
        <v>1.00450097</v>
      </c>
      <c r="S2018" s="2">
        <f t="shared" si="1121"/>
        <v>1.2981278000000001</v>
      </c>
      <c r="T2018" s="2">
        <f t="shared" si="1077"/>
        <v>241619.97920182001</v>
      </c>
      <c r="U2018" s="2">
        <f t="shared" si="1107"/>
        <v>0</v>
      </c>
      <c r="V2018" s="2">
        <f t="shared" si="1108"/>
        <v>1082.6512967807739</v>
      </c>
      <c r="W2018" s="2">
        <f t="shared" si="1109"/>
        <v>241619.97920182397</v>
      </c>
      <c r="X2018" s="36">
        <f t="shared" si="1125"/>
        <v>0</v>
      </c>
      <c r="Y2018" s="2">
        <f t="shared" si="1110"/>
        <v>0</v>
      </c>
      <c r="Z2018" s="37">
        <f t="shared" si="1111"/>
        <v>0</v>
      </c>
      <c r="AA2018" s="2">
        <f t="shared" si="1122"/>
        <v>0</v>
      </c>
      <c r="AB2018" s="4">
        <f t="shared" si="1123"/>
        <v>7.1215000000000001E-2</v>
      </c>
      <c r="AC2018" s="148">
        <f t="shared" si="1097"/>
        <v>29</v>
      </c>
      <c r="AD2018" s="36">
        <v>252</v>
      </c>
      <c r="AE2018" s="35">
        <f t="shared" si="1126"/>
        <v>1.0079481340000001</v>
      </c>
      <c r="AF2018" s="2">
        <f t="shared" si="1100"/>
        <v>1920.4279717700001</v>
      </c>
      <c r="AG2018" s="2">
        <f t="shared" si="1112"/>
        <v>1920.4279717700001</v>
      </c>
      <c r="AH2018" s="3">
        <f t="shared" si="1124"/>
        <v>0</v>
      </c>
      <c r="AI2018" s="3"/>
      <c r="AJ2018" s="3">
        <v>0</v>
      </c>
      <c r="AK2018" s="2">
        <f t="shared" si="1098"/>
        <v>3404.8543272429683</v>
      </c>
      <c r="AL2018" s="8"/>
      <c r="AM2018" s="8"/>
      <c r="AN2018" s="8"/>
      <c r="AO2018" s="8"/>
      <c r="AP2018" s="2">
        <v>246945.26150082366</v>
      </c>
      <c r="AQ2018" s="8"/>
      <c r="AR2018" s="5"/>
      <c r="AS2018" s="1"/>
      <c r="AT2018" s="8"/>
      <c r="AU2018" s="1"/>
      <c r="AV2018" s="1"/>
      <c r="AW2018" s="3"/>
      <c r="AX2018" s="3"/>
      <c r="AY2018" s="4"/>
      <c r="AZ2018" s="4"/>
      <c r="BA2018" s="4"/>
      <c r="BB2018" s="1"/>
      <c r="BC2018" s="1"/>
      <c r="BD2018" s="1"/>
      <c r="BE2018" s="1"/>
      <c r="BF2018" s="1"/>
      <c r="BG2018" s="1"/>
      <c r="BH2018" s="1"/>
      <c r="BI2018" s="1"/>
    </row>
    <row r="2019" spans="1:61" x14ac:dyDescent="0.2">
      <c r="A2019" s="78">
        <f t="shared" si="1113"/>
        <v>43910</v>
      </c>
      <c r="B2019" s="2">
        <f t="shared" si="1074"/>
        <v>247117.38864345461</v>
      </c>
      <c r="C2019" s="3">
        <f t="shared" si="1114"/>
        <v>33360847.466866374</v>
      </c>
      <c r="D2019" s="2">
        <f t="shared" si="1099"/>
        <v>240537.3279050432</v>
      </c>
      <c r="E2019" s="2">
        <f t="shared" si="1115"/>
        <v>0</v>
      </c>
      <c r="F2019" s="33">
        <f t="shared" si="1103"/>
        <v>240537.3279050432</v>
      </c>
      <c r="G2019" s="39">
        <f t="shared" si="1116"/>
        <v>5331.42</v>
      </c>
      <c r="H2019" s="38">
        <f>IF(AND(N2019=1,N2018&gt;1),VLOOKUP(A2018,[1]Plan1!$CW$105:$CY$215,3),H2018)</f>
        <v>5344.75</v>
      </c>
      <c r="I2019" s="127">
        <f t="shared" si="1104"/>
        <v>43841</v>
      </c>
      <c r="J2019" s="127">
        <f t="shared" si="1117"/>
        <v>43872</v>
      </c>
      <c r="K2019" s="34">
        <f t="shared" si="1105"/>
        <v>2.5002719725701894E-3</v>
      </c>
      <c r="L2019" s="212">
        <f t="shared" si="1118"/>
        <v>43934</v>
      </c>
      <c r="M2019" s="1">
        <f t="shared" si="1119"/>
        <v>23</v>
      </c>
      <c r="N2019" s="1">
        <f t="shared" si="1101"/>
        <v>8</v>
      </c>
      <c r="O2019" s="2">
        <f t="shared" si="1106"/>
        <v>1.0008689500000001</v>
      </c>
      <c r="P2019" s="35">
        <f t="shared" si="1076"/>
        <v>1.00209952</v>
      </c>
      <c r="Q2019" s="35">
        <f t="shared" si="1120"/>
        <v>1.0037378424842529</v>
      </c>
      <c r="R2019" s="2">
        <f t="shared" si="1075"/>
        <v>1.00461004</v>
      </c>
      <c r="S2019" s="2">
        <f t="shared" si="1121"/>
        <v>1.2981278000000001</v>
      </c>
      <c r="T2019" s="2">
        <f t="shared" si="1077"/>
        <v>241646.21460817</v>
      </c>
      <c r="U2019" s="2">
        <f t="shared" si="1107"/>
        <v>0</v>
      </c>
      <c r="V2019" s="2">
        <f t="shared" si="1108"/>
        <v>1108.8867031353611</v>
      </c>
      <c r="W2019" s="2">
        <f t="shared" si="1109"/>
        <v>241646.21460817856</v>
      </c>
      <c r="X2019" s="36">
        <f t="shared" si="1125"/>
        <v>0</v>
      </c>
      <c r="Y2019" s="2">
        <f t="shared" si="1110"/>
        <v>0</v>
      </c>
      <c r="Z2019" s="37">
        <f t="shared" si="1111"/>
        <v>0</v>
      </c>
      <c r="AA2019" s="2">
        <f t="shared" si="1122"/>
        <v>0</v>
      </c>
      <c r="AB2019" s="4">
        <f t="shared" si="1123"/>
        <v>7.1215000000000001E-2</v>
      </c>
      <c r="AC2019" s="148">
        <f t="shared" si="1097"/>
        <v>30</v>
      </c>
      <c r="AD2019" s="36">
        <v>252</v>
      </c>
      <c r="AE2019" s="35">
        <f t="shared" si="1126"/>
        <v>1.008223332</v>
      </c>
      <c r="AF2019" s="2">
        <f t="shared" si="1100"/>
        <v>1987.1370492599999</v>
      </c>
      <c r="AG2019" s="2">
        <f t="shared" si="1112"/>
        <v>1987.1370492599999</v>
      </c>
      <c r="AH2019" s="3">
        <f t="shared" si="1124"/>
        <v>0</v>
      </c>
      <c r="AI2019" s="3"/>
      <c r="AJ2019" s="3">
        <v>0</v>
      </c>
      <c r="AK2019" s="2">
        <f t="shared" si="1098"/>
        <v>3484.0369860160608</v>
      </c>
      <c r="AL2019" s="8"/>
      <c r="AM2019" s="8"/>
      <c r="AN2019" s="8"/>
      <c r="AO2019" s="8"/>
      <c r="AP2019" s="2">
        <v>247117.38864344134</v>
      </c>
      <c r="AQ2019" s="8"/>
      <c r="AR2019" s="5"/>
      <c r="AS2019" s="1"/>
      <c r="AT2019" s="8"/>
      <c r="AU2019" s="1"/>
      <c r="AV2019" s="1"/>
      <c r="AW2019" s="3"/>
      <c r="AX2019" s="3"/>
      <c r="AY2019" s="4"/>
      <c r="AZ2019" s="4"/>
      <c r="BA2019" s="4"/>
      <c r="BB2019" s="1"/>
      <c r="BC2019" s="1"/>
      <c r="BD2019" s="1"/>
      <c r="BE2019" s="1"/>
      <c r="BF2019" s="1"/>
      <c r="BG2019" s="1"/>
      <c r="BH2019" s="1"/>
      <c r="BI2019" s="1"/>
    </row>
    <row r="2020" spans="1:61" x14ac:dyDescent="0.2">
      <c r="A2020" s="78">
        <f t="shared" si="1113"/>
        <v>43911</v>
      </c>
      <c r="B2020" s="2">
        <f t="shared" si="1074"/>
        <v>247223.02245104231</v>
      </c>
      <c r="C2020" s="3">
        <f t="shared" si="1114"/>
        <v>33375108.030890711</v>
      </c>
      <c r="D2020" s="2">
        <f t="shared" si="1099"/>
        <v>240537.3279050432</v>
      </c>
      <c r="E2020" s="2">
        <f t="shared" si="1115"/>
        <v>0</v>
      </c>
      <c r="F2020" s="33">
        <f t="shared" si="1103"/>
        <v>240537.3279050432</v>
      </c>
      <c r="G2020" s="39">
        <f t="shared" si="1116"/>
        <v>5331.42</v>
      </c>
      <c r="H2020" s="38">
        <f>IF(AND(N2020=1,N2019&gt;1),VLOOKUP(A2019,[1]Plan1!$CW$105:$CY$215,3),H2019)</f>
        <v>5344.75</v>
      </c>
      <c r="I2020" s="127">
        <f t="shared" si="1104"/>
        <v>43841</v>
      </c>
      <c r="J2020" s="127">
        <f t="shared" si="1117"/>
        <v>43872</v>
      </c>
      <c r="K2020" s="34">
        <f t="shared" si="1105"/>
        <v>2.5002719725701894E-3</v>
      </c>
      <c r="L2020" s="212">
        <f t="shared" si="1118"/>
        <v>43934</v>
      </c>
      <c r="M2020" s="1">
        <f t="shared" si="1119"/>
        <v>23</v>
      </c>
      <c r="N2020" s="1">
        <f t="shared" si="1101"/>
        <v>9</v>
      </c>
      <c r="O2020" s="2">
        <f t="shared" si="1106"/>
        <v>1.00097762</v>
      </c>
      <c r="P2020" s="35">
        <f t="shared" si="1076"/>
        <v>1.00209952</v>
      </c>
      <c r="Q2020" s="35">
        <f t="shared" si="1120"/>
        <v>1.0037378424842529</v>
      </c>
      <c r="R2020" s="2">
        <f t="shared" si="1075"/>
        <v>1.0047191099999999</v>
      </c>
      <c r="S2020" s="2">
        <f t="shared" si="1121"/>
        <v>1.2981278000000001</v>
      </c>
      <c r="T2020" s="2">
        <f t="shared" si="1077"/>
        <v>241672.45001453001</v>
      </c>
      <c r="U2020" s="2">
        <f t="shared" si="1107"/>
        <v>0</v>
      </c>
      <c r="V2020" s="2">
        <f t="shared" si="1108"/>
        <v>1135.1221094899481</v>
      </c>
      <c r="W2020" s="2">
        <f t="shared" si="1109"/>
        <v>241672.45001453315</v>
      </c>
      <c r="X2020" s="36">
        <f t="shared" si="1125"/>
        <v>0</v>
      </c>
      <c r="Y2020" s="2">
        <f t="shared" si="1110"/>
        <v>0</v>
      </c>
      <c r="Z2020" s="37">
        <f t="shared" si="1111"/>
        <v>0</v>
      </c>
      <c r="AA2020" s="2">
        <f t="shared" si="1122"/>
        <v>0</v>
      </c>
      <c r="AB2020" s="4">
        <f t="shared" si="1123"/>
        <v>7.1215000000000001E-2</v>
      </c>
      <c r="AC2020" s="148">
        <f t="shared" si="1097"/>
        <v>30</v>
      </c>
      <c r="AD2020" s="36">
        <v>252</v>
      </c>
      <c r="AE2020" s="35">
        <f t="shared" si="1126"/>
        <v>1.008223332</v>
      </c>
      <c r="AF2020" s="2">
        <f t="shared" si="1100"/>
        <v>1987.3527917199999</v>
      </c>
      <c r="AG2020" s="2">
        <f t="shared" si="1112"/>
        <v>1987.3527917199999</v>
      </c>
      <c r="AH2020" s="3">
        <f t="shared" si="1124"/>
        <v>0</v>
      </c>
      <c r="AI2020" s="3"/>
      <c r="AJ2020" s="3">
        <v>0</v>
      </c>
      <c r="AK2020" s="2">
        <f t="shared" si="1098"/>
        <v>3563.2196447891533</v>
      </c>
      <c r="AL2020" s="8"/>
      <c r="AM2020" s="8"/>
      <c r="AN2020" s="8"/>
      <c r="AO2020" s="8"/>
      <c r="AP2020" s="2">
        <v>247223.02245102904</v>
      </c>
      <c r="AQ2020" s="8"/>
      <c r="AR2020" s="5"/>
      <c r="AS2020" s="1"/>
      <c r="AT2020" s="8"/>
      <c r="AU2020" s="1"/>
      <c r="AV2020" s="1"/>
      <c r="AW2020" s="3"/>
      <c r="AX2020" s="3"/>
      <c r="AY2020" s="4"/>
      <c r="AZ2020" s="4"/>
      <c r="BA2020" s="4"/>
      <c r="BB2020" s="1"/>
      <c r="BC2020" s="1"/>
      <c r="BD2020" s="1"/>
      <c r="BE2020" s="1"/>
      <c r="BF2020" s="1"/>
      <c r="BG2020" s="1"/>
      <c r="BH2020" s="1"/>
      <c r="BI2020" s="1"/>
    </row>
    <row r="2021" spans="1:61" x14ac:dyDescent="0.2">
      <c r="A2021" s="78">
        <f t="shared" si="1113"/>
        <v>43912</v>
      </c>
      <c r="B2021" s="2">
        <f t="shared" si="1074"/>
        <v>247302.2051098154</v>
      </c>
      <c r="C2021" s="3">
        <f t="shared" si="1114"/>
        <v>33385797.68982508</v>
      </c>
      <c r="D2021" s="2">
        <f t="shared" si="1099"/>
        <v>240537.3279050432</v>
      </c>
      <c r="E2021" s="2">
        <f t="shared" si="1115"/>
        <v>0</v>
      </c>
      <c r="F2021" s="33">
        <f t="shared" si="1103"/>
        <v>240537.3279050432</v>
      </c>
      <c r="G2021" s="39">
        <f t="shared" si="1116"/>
        <v>5331.42</v>
      </c>
      <c r="H2021" s="38">
        <f>IF(AND(N2021=1,N2020&gt;1),VLOOKUP(A2020,[1]Plan1!$CW$105:$CY$215,3),H2020)</f>
        <v>5344.75</v>
      </c>
      <c r="I2021" s="127">
        <f t="shared" si="1104"/>
        <v>43841</v>
      </c>
      <c r="J2021" s="127">
        <f t="shared" si="1117"/>
        <v>43872</v>
      </c>
      <c r="K2021" s="34">
        <f t="shared" si="1105"/>
        <v>2.5002719725701894E-3</v>
      </c>
      <c r="L2021" s="212">
        <f t="shared" si="1118"/>
        <v>43934</v>
      </c>
      <c r="M2021" s="1">
        <f t="shared" si="1119"/>
        <v>23</v>
      </c>
      <c r="N2021" s="1">
        <f t="shared" si="1101"/>
        <v>9</v>
      </c>
      <c r="O2021" s="2">
        <f t="shared" si="1106"/>
        <v>1.00097762</v>
      </c>
      <c r="P2021" s="35">
        <f t="shared" si="1076"/>
        <v>1.00209952</v>
      </c>
      <c r="Q2021" s="35">
        <f t="shared" si="1120"/>
        <v>1.0037378424842529</v>
      </c>
      <c r="R2021" s="2">
        <f t="shared" si="1075"/>
        <v>1.0047191099999999</v>
      </c>
      <c r="S2021" s="2">
        <f t="shared" si="1121"/>
        <v>1.2981278000000001</v>
      </c>
      <c r="T2021" s="2">
        <f t="shared" si="1077"/>
        <v>241672.45001453001</v>
      </c>
      <c r="U2021" s="2">
        <f t="shared" si="1107"/>
        <v>0</v>
      </c>
      <c r="V2021" s="2">
        <f t="shared" si="1108"/>
        <v>1135.1221094899481</v>
      </c>
      <c r="W2021" s="2">
        <f t="shared" si="1109"/>
        <v>241672.45001453315</v>
      </c>
      <c r="X2021" s="36">
        <f t="shared" si="1125"/>
        <v>0</v>
      </c>
      <c r="Y2021" s="2">
        <f t="shared" si="1110"/>
        <v>0</v>
      </c>
      <c r="Z2021" s="37">
        <f t="shared" si="1111"/>
        <v>0</v>
      </c>
      <c r="AA2021" s="2">
        <f t="shared" si="1122"/>
        <v>0</v>
      </c>
      <c r="AB2021" s="4">
        <f t="shared" si="1123"/>
        <v>7.1215000000000001E-2</v>
      </c>
      <c r="AC2021" s="148">
        <f t="shared" si="1097"/>
        <v>30</v>
      </c>
      <c r="AD2021" s="36">
        <v>252</v>
      </c>
      <c r="AE2021" s="35">
        <f t="shared" si="1126"/>
        <v>1.008223332</v>
      </c>
      <c r="AF2021" s="2">
        <f t="shared" si="1100"/>
        <v>1987.3527917199999</v>
      </c>
      <c r="AG2021" s="2">
        <f t="shared" si="1112"/>
        <v>1987.3527917199999</v>
      </c>
      <c r="AH2021" s="3">
        <f t="shared" si="1124"/>
        <v>0</v>
      </c>
      <c r="AI2021" s="3"/>
      <c r="AJ2021" s="3">
        <v>0</v>
      </c>
      <c r="AK2021" s="2">
        <f t="shared" si="1098"/>
        <v>3642.4023035622454</v>
      </c>
      <c r="AL2021" s="8"/>
      <c r="AM2021" s="8"/>
      <c r="AN2021" s="8"/>
      <c r="AO2021" s="8"/>
      <c r="AP2021" s="2">
        <v>247302.20510980213</v>
      </c>
      <c r="AQ2021" s="8"/>
      <c r="AR2021" s="5"/>
      <c r="AS2021" s="1"/>
      <c r="AT2021" s="8"/>
      <c r="AU2021" s="1"/>
      <c r="AV2021" s="1"/>
      <c r="AW2021" s="3"/>
      <c r="AX2021" s="3"/>
      <c r="AY2021" s="4"/>
      <c r="AZ2021" s="4"/>
      <c r="BA2021" s="4"/>
      <c r="BB2021" s="1"/>
      <c r="BC2021" s="1"/>
      <c r="BD2021" s="1"/>
      <c r="BE2021" s="1"/>
      <c r="BF2021" s="1"/>
      <c r="BG2021" s="1"/>
      <c r="BH2021" s="1"/>
      <c r="BI2021" s="1"/>
    </row>
    <row r="2022" spans="1:61" x14ac:dyDescent="0.2">
      <c r="A2022" s="78">
        <f t="shared" si="1113"/>
        <v>43913</v>
      </c>
      <c r="B2022" s="2">
        <f t="shared" si="1074"/>
        <v>247447.91366891848</v>
      </c>
      <c r="C2022" s="3">
        <f t="shared" si="1114"/>
        <v>33405468.345303994</v>
      </c>
      <c r="D2022" s="2">
        <f t="shared" si="1099"/>
        <v>240537.3279050432</v>
      </c>
      <c r="E2022" s="2">
        <f t="shared" si="1115"/>
        <v>0</v>
      </c>
      <c r="F2022" s="33">
        <f t="shared" si="1103"/>
        <v>240537.3279050432</v>
      </c>
      <c r="G2022" s="39">
        <f t="shared" si="1116"/>
        <v>5331.42</v>
      </c>
      <c r="H2022" s="38">
        <f>IF(AND(N2022=1,N2021&gt;1),VLOOKUP(A2021,[1]Plan1!$CW$105:$CY$215,3),H2021)</f>
        <v>5344.75</v>
      </c>
      <c r="I2022" s="127">
        <f t="shared" si="1104"/>
        <v>43841</v>
      </c>
      <c r="J2022" s="127">
        <f t="shared" si="1117"/>
        <v>43872</v>
      </c>
      <c r="K2022" s="34">
        <f t="shared" si="1105"/>
        <v>2.5002719725701894E-3</v>
      </c>
      <c r="L2022" s="212">
        <f t="shared" si="1118"/>
        <v>43934</v>
      </c>
      <c r="M2022" s="1">
        <f t="shared" si="1119"/>
        <v>23</v>
      </c>
      <c r="N2022" s="1">
        <f t="shared" si="1101"/>
        <v>9</v>
      </c>
      <c r="O2022" s="2">
        <f t="shared" si="1106"/>
        <v>1.00097762</v>
      </c>
      <c r="P2022" s="35">
        <f t="shared" si="1076"/>
        <v>1.00209952</v>
      </c>
      <c r="Q2022" s="35">
        <f t="shared" si="1120"/>
        <v>1.0037378424842529</v>
      </c>
      <c r="R2022" s="2">
        <f t="shared" si="1075"/>
        <v>1.0047191099999999</v>
      </c>
      <c r="S2022" s="2">
        <f t="shared" si="1121"/>
        <v>1.2981278000000001</v>
      </c>
      <c r="T2022" s="2">
        <f t="shared" si="1077"/>
        <v>241672.45001453001</v>
      </c>
      <c r="U2022" s="2">
        <f t="shared" si="1107"/>
        <v>0</v>
      </c>
      <c r="V2022" s="2">
        <f t="shared" si="1108"/>
        <v>1135.1221094899481</v>
      </c>
      <c r="W2022" s="2">
        <f t="shared" si="1109"/>
        <v>241672.45001453315</v>
      </c>
      <c r="X2022" s="36">
        <f t="shared" si="1125"/>
        <v>0</v>
      </c>
      <c r="Y2022" s="2">
        <f t="shared" si="1110"/>
        <v>0</v>
      </c>
      <c r="Z2022" s="37">
        <f t="shared" si="1111"/>
        <v>0</v>
      </c>
      <c r="AA2022" s="2">
        <f t="shared" si="1122"/>
        <v>0</v>
      </c>
      <c r="AB2022" s="4">
        <f t="shared" si="1123"/>
        <v>7.1215000000000001E-2</v>
      </c>
      <c r="AC2022" s="148">
        <f t="shared" si="1097"/>
        <v>31</v>
      </c>
      <c r="AD2022" s="36">
        <v>252</v>
      </c>
      <c r="AE2022" s="35">
        <f t="shared" si="1126"/>
        <v>1.008498605</v>
      </c>
      <c r="AF2022" s="2">
        <f t="shared" si="1100"/>
        <v>2053.8786920500002</v>
      </c>
      <c r="AG2022" s="2">
        <f t="shared" si="1112"/>
        <v>2053.8786920500002</v>
      </c>
      <c r="AH2022" s="3">
        <f t="shared" si="1124"/>
        <v>0</v>
      </c>
      <c r="AI2022" s="3"/>
      <c r="AJ2022" s="3">
        <v>0</v>
      </c>
      <c r="AK2022" s="2">
        <f t="shared" si="1098"/>
        <v>3721.5849623353383</v>
      </c>
      <c r="AL2022" s="8"/>
      <c r="AM2022" s="8"/>
      <c r="AN2022" s="8"/>
      <c r="AO2022" s="8"/>
      <c r="AP2022" s="2">
        <v>247447.91366890521</v>
      </c>
      <c r="AQ2022" s="8"/>
      <c r="AR2022" s="5"/>
      <c r="AS2022" s="1"/>
      <c r="AT2022" s="8"/>
      <c r="AU2022" s="1"/>
      <c r="AV2022" s="1"/>
      <c r="AW2022" s="3"/>
      <c r="AX2022" s="3"/>
      <c r="AY2022" s="4"/>
      <c r="AZ2022" s="4"/>
      <c r="BA2022" s="4"/>
      <c r="BB2022" s="1"/>
      <c r="BC2022" s="1"/>
      <c r="BD2022" s="1"/>
      <c r="BE2022" s="1"/>
      <c r="BF2022" s="1"/>
      <c r="BG2022" s="1"/>
      <c r="BH2022" s="1"/>
      <c r="BI2022" s="1"/>
    </row>
    <row r="2023" spans="1:61" x14ac:dyDescent="0.2">
      <c r="A2023" s="78">
        <f t="shared" si="1113"/>
        <v>43914</v>
      </c>
      <c r="B2023" s="2">
        <f t="shared" si="1074"/>
        <v>247620.11055929275</v>
      </c>
      <c r="C2023" s="3">
        <f t="shared" si="1114"/>
        <v>33428714.925504521</v>
      </c>
      <c r="D2023" s="2">
        <f t="shared" si="1099"/>
        <v>240537.3279050432</v>
      </c>
      <c r="E2023" s="2">
        <f t="shared" si="1115"/>
        <v>0</v>
      </c>
      <c r="F2023" s="33">
        <f t="shared" si="1103"/>
        <v>240537.3279050432</v>
      </c>
      <c r="G2023" s="39">
        <f t="shared" si="1116"/>
        <v>5331.42</v>
      </c>
      <c r="H2023" s="38">
        <f>IF(AND(N2023=1,N2022&gt;1),VLOOKUP(A2022,[1]Plan1!$CW$105:$CY$215,3),H2022)</f>
        <v>5344.75</v>
      </c>
      <c r="I2023" s="127">
        <f t="shared" si="1104"/>
        <v>43841</v>
      </c>
      <c r="J2023" s="127">
        <f t="shared" si="1117"/>
        <v>43872</v>
      </c>
      <c r="K2023" s="34">
        <f t="shared" si="1105"/>
        <v>2.5002719725701894E-3</v>
      </c>
      <c r="L2023" s="212">
        <f t="shared" si="1118"/>
        <v>43934</v>
      </c>
      <c r="M2023" s="1">
        <f t="shared" si="1119"/>
        <v>23</v>
      </c>
      <c r="N2023" s="1">
        <f t="shared" si="1101"/>
        <v>10</v>
      </c>
      <c r="O2023" s="2">
        <f t="shared" si="1106"/>
        <v>1.0010863000000001</v>
      </c>
      <c r="P2023" s="35">
        <f t="shared" si="1076"/>
        <v>1.00209952</v>
      </c>
      <c r="Q2023" s="35">
        <f t="shared" si="1120"/>
        <v>1.0037378424842529</v>
      </c>
      <c r="R2023" s="2">
        <f t="shared" si="1075"/>
        <v>1.0048281999999999</v>
      </c>
      <c r="S2023" s="2">
        <f t="shared" si="1121"/>
        <v>1.2981278000000001</v>
      </c>
      <c r="T2023" s="2">
        <f t="shared" si="1077"/>
        <v>241698.69023163</v>
      </c>
      <c r="U2023" s="2">
        <f t="shared" si="1107"/>
        <v>0</v>
      </c>
      <c r="V2023" s="2">
        <f t="shared" si="1108"/>
        <v>1161.3623265911174</v>
      </c>
      <c r="W2023" s="2">
        <f t="shared" si="1109"/>
        <v>241698.69023163433</v>
      </c>
      <c r="X2023" s="36">
        <f t="shared" si="1125"/>
        <v>0</v>
      </c>
      <c r="Y2023" s="2">
        <f t="shared" si="1110"/>
        <v>0</v>
      </c>
      <c r="Z2023" s="37">
        <f t="shared" si="1111"/>
        <v>0</v>
      </c>
      <c r="AA2023" s="2">
        <f t="shared" si="1122"/>
        <v>0</v>
      </c>
      <c r="AB2023" s="4">
        <f t="shared" si="1123"/>
        <v>7.1215000000000001E-2</v>
      </c>
      <c r="AC2023" s="148">
        <f t="shared" si="1097"/>
        <v>32</v>
      </c>
      <c r="AD2023" s="36">
        <v>252</v>
      </c>
      <c r="AE2023" s="35">
        <f t="shared" si="1126"/>
        <v>1.0087739520000001</v>
      </c>
      <c r="AF2023" s="2">
        <f>TRUNC((T2021*(AE2023-1)),8)</f>
        <v>2120.4224761400001</v>
      </c>
      <c r="AG2023" s="2">
        <f t="shared" si="1112"/>
        <v>2120.6527065499999</v>
      </c>
      <c r="AH2023" s="3">
        <f t="shared" si="1124"/>
        <v>0</v>
      </c>
      <c r="AI2023" s="3"/>
      <c r="AJ2023" s="3">
        <v>0</v>
      </c>
      <c r="AK2023" s="2">
        <f t="shared" si="1098"/>
        <v>3800.7676211084299</v>
      </c>
      <c r="AL2023" s="8"/>
      <c r="AM2023" s="8"/>
      <c r="AN2023" s="13"/>
      <c r="AO2023" s="13"/>
      <c r="AP2023" s="218">
        <v>247620.11055927945</v>
      </c>
      <c r="AQ2023" s="8"/>
      <c r="AR2023" s="5"/>
      <c r="AS2023" s="17"/>
      <c r="AT2023" s="13"/>
      <c r="AU2023" s="17"/>
      <c r="AV2023" s="17"/>
      <c r="AW2023" s="25"/>
      <c r="AX2023" s="25"/>
      <c r="AY2023" s="18"/>
      <c r="AZ2023" s="18"/>
      <c r="BA2023" s="18"/>
      <c r="BB2023" s="17"/>
      <c r="BC2023" s="17"/>
      <c r="BD2023" s="17"/>
      <c r="BE2023" s="17"/>
      <c r="BF2023" s="17"/>
      <c r="BG2023" s="17"/>
      <c r="BH2023" s="17"/>
      <c r="BI2023" s="17"/>
    </row>
    <row r="2024" spans="1:61" x14ac:dyDescent="0.2">
      <c r="A2024" s="78">
        <f t="shared" si="1113"/>
        <v>43915</v>
      </c>
      <c r="B2024" s="2">
        <f t="shared" si="1074"/>
        <v>247792.34269823026</v>
      </c>
      <c r="C2024" s="3">
        <f t="shared" si="1114"/>
        <v>33451966.264261086</v>
      </c>
      <c r="D2024" s="2">
        <f t="shared" si="1099"/>
        <v>240537.3279050432</v>
      </c>
      <c r="E2024" s="2">
        <f t="shared" si="1115"/>
        <v>0</v>
      </c>
      <c r="F2024" s="33">
        <f t="shared" si="1103"/>
        <v>240537.3279050432</v>
      </c>
      <c r="G2024" s="39">
        <f t="shared" si="1116"/>
        <v>5331.42</v>
      </c>
      <c r="H2024" s="38">
        <f>IF(AND(N2024=1,N2023&gt;1),VLOOKUP(A2023,[1]Plan1!$CW$105:$CY$215,3),H2023)</f>
        <v>5344.75</v>
      </c>
      <c r="I2024" s="127">
        <f t="shared" si="1104"/>
        <v>43841</v>
      </c>
      <c r="J2024" s="127">
        <f t="shared" si="1117"/>
        <v>43872</v>
      </c>
      <c r="K2024" s="34">
        <f t="shared" si="1105"/>
        <v>2.5002719725701894E-3</v>
      </c>
      <c r="L2024" s="212">
        <f t="shared" si="1118"/>
        <v>43934</v>
      </c>
      <c r="M2024" s="1">
        <f t="shared" si="1119"/>
        <v>23</v>
      </c>
      <c r="N2024" s="1">
        <f t="shared" si="1101"/>
        <v>11</v>
      </c>
      <c r="O2024" s="2">
        <f t="shared" si="1106"/>
        <v>1.0011950000000001</v>
      </c>
      <c r="P2024" s="35">
        <f t="shared" si="1076"/>
        <v>1.00209952</v>
      </c>
      <c r="Q2024" s="35">
        <f t="shared" si="1120"/>
        <v>1.0037378424842529</v>
      </c>
      <c r="R2024" s="2">
        <f t="shared" si="1075"/>
        <v>1.0049372999999999</v>
      </c>
      <c r="S2024" s="2">
        <f t="shared" si="1121"/>
        <v>1.2981278000000001</v>
      </c>
      <c r="T2024" s="2">
        <f t="shared" si="1077"/>
        <v>241724.93285410001</v>
      </c>
      <c r="U2024" s="2">
        <f t="shared" si="1107"/>
        <v>0</v>
      </c>
      <c r="V2024" s="2">
        <f t="shared" si="1108"/>
        <v>1187.6049490655512</v>
      </c>
      <c r="W2024" s="2">
        <f t="shared" si="1109"/>
        <v>241724.93285410875</v>
      </c>
      <c r="X2024" s="36">
        <f t="shared" si="1125"/>
        <v>0</v>
      </c>
      <c r="Y2024" s="2">
        <f t="shared" si="1110"/>
        <v>0</v>
      </c>
      <c r="Z2024" s="37">
        <f t="shared" si="1111"/>
        <v>0</v>
      </c>
      <c r="AA2024" s="2">
        <f t="shared" si="1122"/>
        <v>0</v>
      </c>
      <c r="AB2024" s="4">
        <f t="shared" si="1123"/>
        <v>7.1215000000000001E-2</v>
      </c>
      <c r="AC2024" s="148">
        <f t="shared" si="1097"/>
        <v>33</v>
      </c>
      <c r="AD2024" s="36">
        <v>252</v>
      </c>
      <c r="AE2024" s="35">
        <f t="shared" si="1126"/>
        <v>1.009049375</v>
      </c>
      <c r="AF2024" s="2">
        <f t="shared" ref="AF2024:AF2087" si="1127">TRUNC((T2024*(AE2024-1)),8)</f>
        <v>2187.45956424</v>
      </c>
      <c r="AG2024" s="2">
        <f t="shared" si="1112"/>
        <v>2187.45956424</v>
      </c>
      <c r="AH2024" s="3">
        <f t="shared" si="1124"/>
        <v>0</v>
      </c>
      <c r="AI2024" s="3"/>
      <c r="AJ2024" s="3">
        <v>0</v>
      </c>
      <c r="AK2024" s="2">
        <f t="shared" si="1098"/>
        <v>3879.950279881522</v>
      </c>
      <c r="AL2024" s="8"/>
      <c r="AM2024" s="8"/>
      <c r="AN2024" s="8"/>
      <c r="AO2024" s="8"/>
      <c r="AP2024" s="2">
        <v>247792.34269821699</v>
      </c>
      <c r="AQ2024" s="8"/>
      <c r="AR2024" s="5"/>
      <c r="AS2024" s="1"/>
      <c r="AT2024" s="8"/>
      <c r="AU2024" s="1"/>
      <c r="AV2024" s="1"/>
      <c r="AW2024" s="3"/>
      <c r="AX2024" s="3"/>
      <c r="AY2024" s="4"/>
      <c r="AZ2024" s="4"/>
      <c r="BA2024" s="4"/>
      <c r="BB2024" s="1"/>
      <c r="BC2024" s="1"/>
      <c r="BD2024" s="1"/>
      <c r="BE2024" s="1"/>
      <c r="BF2024" s="1"/>
      <c r="BG2024" s="1"/>
      <c r="BH2024" s="1"/>
      <c r="BI2024" s="1"/>
    </row>
    <row r="2025" spans="1:61" x14ac:dyDescent="0.2">
      <c r="A2025" s="78">
        <f t="shared" si="1113"/>
        <v>43916</v>
      </c>
      <c r="B2025" s="2">
        <f t="shared" ref="B2025:B2088" si="1128">(W2025+AG2025+AJ2025+AK2025)</f>
        <v>247964.61227975439</v>
      </c>
      <c r="C2025" s="3">
        <f t="shared" si="1114"/>
        <v>33475222.657766841</v>
      </c>
      <c r="D2025" s="2">
        <f t="shared" si="1099"/>
        <v>240537.3279050432</v>
      </c>
      <c r="E2025" s="2">
        <f t="shared" si="1115"/>
        <v>0</v>
      </c>
      <c r="F2025" s="33">
        <f t="shared" si="1103"/>
        <v>240537.3279050432</v>
      </c>
      <c r="G2025" s="39">
        <f t="shared" si="1116"/>
        <v>5331.42</v>
      </c>
      <c r="H2025" s="38">
        <f>IF(AND(N2025=1,N2024&gt;1),VLOOKUP(A2024,[1]Plan1!$CW$105:$CY$215,3),H2024)</f>
        <v>5344.75</v>
      </c>
      <c r="I2025" s="127">
        <f t="shared" si="1104"/>
        <v>43841</v>
      </c>
      <c r="J2025" s="127">
        <f t="shared" si="1117"/>
        <v>43872</v>
      </c>
      <c r="K2025" s="34">
        <f t="shared" si="1105"/>
        <v>2.5002719725701894E-3</v>
      </c>
      <c r="L2025" s="212">
        <f t="shared" si="1118"/>
        <v>43934</v>
      </c>
      <c r="M2025" s="1">
        <f t="shared" si="1119"/>
        <v>23</v>
      </c>
      <c r="N2025" s="1">
        <f t="shared" si="1101"/>
        <v>12</v>
      </c>
      <c r="O2025" s="2">
        <f t="shared" si="1106"/>
        <v>1.00130371</v>
      </c>
      <c r="P2025" s="35">
        <f t="shared" si="1076"/>
        <v>1.00209952</v>
      </c>
      <c r="Q2025" s="35">
        <f t="shared" si="1120"/>
        <v>1.0037378424842529</v>
      </c>
      <c r="R2025" s="2">
        <f t="shared" ref="R2025:R2088" si="1129">TRUNC(TRUNC((O2025*Q2025),15),8)</f>
        <v>1.00504642</v>
      </c>
      <c r="S2025" s="2">
        <f t="shared" si="1121"/>
        <v>1.2981278000000001</v>
      </c>
      <c r="T2025" s="2">
        <f t="shared" si="1077"/>
        <v>241751.18028733</v>
      </c>
      <c r="U2025" s="2">
        <f t="shared" si="1107"/>
        <v>0</v>
      </c>
      <c r="V2025" s="2">
        <f t="shared" si="1108"/>
        <v>1213.852382286567</v>
      </c>
      <c r="W2025" s="2">
        <f t="shared" si="1109"/>
        <v>241751.18028732977</v>
      </c>
      <c r="X2025" s="36">
        <f t="shared" si="1125"/>
        <v>0</v>
      </c>
      <c r="Y2025" s="2">
        <f t="shared" si="1110"/>
        <v>0</v>
      </c>
      <c r="Z2025" s="37">
        <f t="shared" si="1111"/>
        <v>0</v>
      </c>
      <c r="AA2025" s="2">
        <f t="shared" si="1122"/>
        <v>0</v>
      </c>
      <c r="AB2025" s="4">
        <f t="shared" si="1123"/>
        <v>7.1215000000000001E-2</v>
      </c>
      <c r="AC2025" s="148">
        <f t="shared" si="1097"/>
        <v>34</v>
      </c>
      <c r="AD2025" s="36">
        <v>252</v>
      </c>
      <c r="AE2025" s="35">
        <f t="shared" si="1126"/>
        <v>1.009324873</v>
      </c>
      <c r="AF2025" s="2">
        <f t="shared" si="1127"/>
        <v>2254.2990537699998</v>
      </c>
      <c r="AG2025" s="2">
        <f t="shared" si="1112"/>
        <v>2254.2990537699998</v>
      </c>
      <c r="AH2025" s="3">
        <f t="shared" si="1124"/>
        <v>0</v>
      </c>
      <c r="AI2025" s="3"/>
      <c r="AJ2025" s="3">
        <v>0</v>
      </c>
      <c r="AK2025" s="2">
        <f t="shared" si="1098"/>
        <v>3959.1329386546145</v>
      </c>
      <c r="AL2025" s="8"/>
      <c r="AM2025" s="8"/>
      <c r="AN2025" s="8"/>
      <c r="AO2025" s="8"/>
      <c r="AP2025" s="2">
        <v>247964.61227974112</v>
      </c>
      <c r="AQ2025" s="8"/>
      <c r="AR2025" s="5"/>
      <c r="AS2025" s="1"/>
      <c r="AT2025" s="8"/>
      <c r="AU2025" s="1"/>
      <c r="AV2025" s="1"/>
      <c r="AW2025" s="3"/>
      <c r="AX2025" s="3"/>
      <c r="AY2025" s="4"/>
      <c r="AZ2025" s="4"/>
      <c r="BA2025" s="4"/>
      <c r="BB2025" s="1"/>
      <c r="BC2025" s="1"/>
      <c r="BD2025" s="1"/>
      <c r="BE2025" s="1"/>
      <c r="BF2025" s="1"/>
      <c r="BG2025" s="1"/>
      <c r="BH2025" s="1"/>
      <c r="BI2025" s="1"/>
    </row>
    <row r="2026" spans="1:61" x14ac:dyDescent="0.2">
      <c r="A2026" s="78">
        <f t="shared" si="1113"/>
        <v>43917</v>
      </c>
      <c r="B2026" s="2">
        <f t="shared" si="1128"/>
        <v>248136.91469859853</v>
      </c>
      <c r="C2026" s="3">
        <f t="shared" si="1114"/>
        <v>33498483.484310802</v>
      </c>
      <c r="D2026" s="2">
        <f t="shared" si="1099"/>
        <v>240537.3279050432</v>
      </c>
      <c r="E2026" s="2">
        <f t="shared" si="1115"/>
        <v>0</v>
      </c>
      <c r="F2026" s="33">
        <f t="shared" si="1103"/>
        <v>240537.3279050432</v>
      </c>
      <c r="G2026" s="39">
        <f t="shared" si="1116"/>
        <v>5331.42</v>
      </c>
      <c r="H2026" s="38">
        <f>IF(AND(N2026=1,N2025&gt;1),VLOOKUP(A2025,[1]Plan1!$CW$105:$CY$215,3),H2025)</f>
        <v>5344.75</v>
      </c>
      <c r="I2026" s="127">
        <f t="shared" si="1104"/>
        <v>43841</v>
      </c>
      <c r="J2026" s="127">
        <f t="shared" si="1117"/>
        <v>43872</v>
      </c>
      <c r="K2026" s="34">
        <f t="shared" si="1105"/>
        <v>2.5002719725701894E-3</v>
      </c>
      <c r="L2026" s="212">
        <f t="shared" si="1118"/>
        <v>43934</v>
      </c>
      <c r="M2026" s="1">
        <f t="shared" si="1119"/>
        <v>23</v>
      </c>
      <c r="N2026" s="1">
        <f t="shared" si="1101"/>
        <v>13</v>
      </c>
      <c r="O2026" s="2">
        <f t="shared" si="1106"/>
        <v>1.0014124200000001</v>
      </c>
      <c r="P2026" s="35">
        <f t="shared" ref="P2026:P2089" si="1130">IF(L2026&gt;L2025,O2025,P2025)</f>
        <v>1.00209952</v>
      </c>
      <c r="Q2026" s="35">
        <f t="shared" si="1120"/>
        <v>1.0037378424842529</v>
      </c>
      <c r="R2026" s="2">
        <f t="shared" si="1129"/>
        <v>1.0051555400000001</v>
      </c>
      <c r="S2026" s="2">
        <f t="shared" si="1121"/>
        <v>1.2981278000000001</v>
      </c>
      <c r="T2026" s="2">
        <f t="shared" ref="T2026:T2089" si="1131">TRUNC(D2026*R2026,8)</f>
        <v>241777.42772055001</v>
      </c>
      <c r="U2026" s="2">
        <f t="shared" si="1107"/>
        <v>0</v>
      </c>
      <c r="V2026" s="2">
        <f t="shared" si="1108"/>
        <v>1240.0998155075831</v>
      </c>
      <c r="W2026" s="2">
        <f t="shared" si="1109"/>
        <v>241777.4277205508</v>
      </c>
      <c r="X2026" s="36">
        <f t="shared" si="1125"/>
        <v>0</v>
      </c>
      <c r="Y2026" s="2">
        <f t="shared" si="1110"/>
        <v>0</v>
      </c>
      <c r="Z2026" s="37">
        <f t="shared" si="1111"/>
        <v>0</v>
      </c>
      <c r="AA2026" s="2">
        <f t="shared" si="1122"/>
        <v>0</v>
      </c>
      <c r="AB2026" s="4">
        <f t="shared" si="1123"/>
        <v>7.1215000000000001E-2</v>
      </c>
      <c r="AC2026" s="148">
        <f t="shared" si="1097"/>
        <v>35</v>
      </c>
      <c r="AD2026" s="36">
        <v>252</v>
      </c>
      <c r="AE2026" s="35">
        <f t="shared" si="1126"/>
        <v>1.009600447</v>
      </c>
      <c r="AF2026" s="2">
        <f t="shared" si="1127"/>
        <v>2321.17138062</v>
      </c>
      <c r="AG2026" s="2">
        <f t="shared" si="1112"/>
        <v>2321.17138062</v>
      </c>
      <c r="AH2026" s="3">
        <f t="shared" si="1124"/>
        <v>0</v>
      </c>
      <c r="AI2026" s="3"/>
      <c r="AJ2026" s="3">
        <v>0</v>
      </c>
      <c r="AK2026" s="2">
        <f t="shared" si="1098"/>
        <v>4038.315597427707</v>
      </c>
      <c r="AL2026" s="8"/>
      <c r="AM2026" s="8"/>
      <c r="AN2026" s="8"/>
      <c r="AO2026" s="8"/>
      <c r="AP2026" s="2">
        <v>248136.91469858523</v>
      </c>
      <c r="AQ2026" s="8"/>
      <c r="AR2026" s="5"/>
      <c r="AS2026" s="1"/>
      <c r="AT2026" s="8"/>
      <c r="AU2026" s="1"/>
      <c r="AV2026" s="1"/>
      <c r="AW2026" s="3"/>
      <c r="AX2026" s="3"/>
      <c r="AY2026" s="4"/>
      <c r="AZ2026" s="4"/>
      <c r="BA2026" s="4"/>
      <c r="BB2026" s="1"/>
      <c r="BC2026" s="1"/>
      <c r="BD2026" s="1"/>
      <c r="BE2026" s="1"/>
      <c r="BF2026" s="1"/>
      <c r="BG2026" s="1"/>
      <c r="BH2026" s="1"/>
      <c r="BI2026" s="1"/>
    </row>
    <row r="2027" spans="1:61" x14ac:dyDescent="0.2">
      <c r="A2027" s="78">
        <f t="shared" si="1113"/>
        <v>43918</v>
      </c>
      <c r="B2027" s="2">
        <f t="shared" si="1128"/>
        <v>248242.60163461912</v>
      </c>
      <c r="C2027" s="3">
        <f t="shared" si="1114"/>
        <v>33512751.22067358</v>
      </c>
      <c r="D2027" s="2">
        <f t="shared" si="1099"/>
        <v>240537.3279050432</v>
      </c>
      <c r="E2027" s="2">
        <f t="shared" si="1115"/>
        <v>0</v>
      </c>
      <c r="F2027" s="33">
        <f t="shared" si="1103"/>
        <v>240537.3279050432</v>
      </c>
      <c r="G2027" s="39">
        <f t="shared" si="1116"/>
        <v>5331.42</v>
      </c>
      <c r="H2027" s="38">
        <f>IF(AND(N2027=1,N2026&gt;1),VLOOKUP(A2026,[1]Plan1!$CW$105:$CY$215,3),H2026)</f>
        <v>5344.75</v>
      </c>
      <c r="I2027" s="127">
        <f t="shared" si="1104"/>
        <v>43841</v>
      </c>
      <c r="J2027" s="127">
        <f t="shared" si="1117"/>
        <v>43872</v>
      </c>
      <c r="K2027" s="34">
        <f t="shared" si="1105"/>
        <v>2.5002719725701894E-3</v>
      </c>
      <c r="L2027" s="212">
        <f t="shared" si="1118"/>
        <v>43934</v>
      </c>
      <c r="M2027" s="1">
        <f t="shared" si="1119"/>
        <v>23</v>
      </c>
      <c r="N2027" s="1">
        <f t="shared" si="1101"/>
        <v>14</v>
      </c>
      <c r="O2027" s="2">
        <f t="shared" si="1106"/>
        <v>1.00152116</v>
      </c>
      <c r="P2027" s="35">
        <f t="shared" si="1130"/>
        <v>1.00209952</v>
      </c>
      <c r="Q2027" s="35">
        <f t="shared" si="1120"/>
        <v>1.0037378424842529</v>
      </c>
      <c r="R2027" s="2">
        <f t="shared" si="1129"/>
        <v>1.00526468</v>
      </c>
      <c r="S2027" s="2">
        <f t="shared" si="1121"/>
        <v>1.2981278000000001</v>
      </c>
      <c r="T2027" s="2">
        <f t="shared" si="1131"/>
        <v>241803.67996451</v>
      </c>
      <c r="U2027" s="2">
        <f t="shared" si="1107"/>
        <v>0</v>
      </c>
      <c r="V2027" s="2">
        <f t="shared" si="1108"/>
        <v>1266.352059475128</v>
      </c>
      <c r="W2027" s="2">
        <f t="shared" si="1109"/>
        <v>241803.67996451832</v>
      </c>
      <c r="X2027" s="36">
        <f t="shared" si="1125"/>
        <v>0</v>
      </c>
      <c r="Y2027" s="2">
        <f t="shared" si="1110"/>
        <v>0</v>
      </c>
      <c r="Z2027" s="37">
        <f t="shared" si="1111"/>
        <v>0</v>
      </c>
      <c r="AA2027" s="2">
        <f t="shared" si="1122"/>
        <v>0</v>
      </c>
      <c r="AB2027" s="4">
        <f t="shared" si="1123"/>
        <v>7.1215000000000001E-2</v>
      </c>
      <c r="AC2027" s="148">
        <f t="shared" si="1097"/>
        <v>35</v>
      </c>
      <c r="AD2027" s="36">
        <v>252</v>
      </c>
      <c r="AE2027" s="35">
        <f t="shared" si="1126"/>
        <v>1.009600447</v>
      </c>
      <c r="AF2027" s="2">
        <f t="shared" si="1127"/>
        <v>2321.4234139</v>
      </c>
      <c r="AG2027" s="2">
        <f t="shared" si="1112"/>
        <v>2321.4234139</v>
      </c>
      <c r="AH2027" s="3">
        <f t="shared" si="1124"/>
        <v>0</v>
      </c>
      <c r="AI2027" s="3"/>
      <c r="AJ2027" s="3">
        <v>0</v>
      </c>
      <c r="AK2027" s="2">
        <f t="shared" si="1098"/>
        <v>4117.498256200799</v>
      </c>
      <c r="AL2027" s="8"/>
      <c r="AM2027" s="8"/>
      <c r="AN2027" s="8"/>
      <c r="AO2027" s="8"/>
      <c r="AP2027" s="2">
        <v>248242.60163460585</v>
      </c>
      <c r="AQ2027" s="8"/>
      <c r="AR2027" s="5"/>
      <c r="AS2027" s="1"/>
      <c r="AT2027" s="8"/>
      <c r="AU2027" s="1"/>
      <c r="AV2027" s="1"/>
      <c r="AW2027" s="3"/>
      <c r="AX2027" s="3"/>
      <c r="AY2027" s="4"/>
      <c r="AZ2027" s="4"/>
      <c r="BA2027" s="4"/>
      <c r="BB2027" s="1"/>
      <c r="BC2027" s="1"/>
      <c r="BD2027" s="1"/>
      <c r="BE2027" s="1"/>
      <c r="BF2027" s="1"/>
      <c r="BG2027" s="1"/>
      <c r="BH2027" s="1"/>
      <c r="BI2027" s="1"/>
    </row>
    <row r="2028" spans="1:61" x14ac:dyDescent="0.2">
      <c r="A2028" s="78">
        <f t="shared" si="1113"/>
        <v>43919</v>
      </c>
      <c r="B2028" s="2">
        <f t="shared" si="1128"/>
        <v>248321.78429339221</v>
      </c>
      <c r="C2028" s="3">
        <f t="shared" si="1114"/>
        <v>33523440.879607949</v>
      </c>
      <c r="D2028" s="2">
        <f t="shared" si="1099"/>
        <v>240537.3279050432</v>
      </c>
      <c r="E2028" s="2">
        <f t="shared" si="1115"/>
        <v>0</v>
      </c>
      <c r="F2028" s="33">
        <f t="shared" si="1103"/>
        <v>240537.3279050432</v>
      </c>
      <c r="G2028" s="39">
        <f t="shared" si="1116"/>
        <v>5331.42</v>
      </c>
      <c r="H2028" s="38">
        <f>IF(AND(N2028=1,N2027&gt;1),VLOOKUP(A2027,[1]Plan1!$CW$105:$CY$215,3),H2027)</f>
        <v>5344.75</v>
      </c>
      <c r="I2028" s="127">
        <f t="shared" si="1104"/>
        <v>43841</v>
      </c>
      <c r="J2028" s="127">
        <f t="shared" si="1117"/>
        <v>43872</v>
      </c>
      <c r="K2028" s="34">
        <f t="shared" si="1105"/>
        <v>2.5002719725701894E-3</v>
      </c>
      <c r="L2028" s="212">
        <f t="shared" si="1118"/>
        <v>43934</v>
      </c>
      <c r="M2028" s="1">
        <f t="shared" si="1119"/>
        <v>23</v>
      </c>
      <c r="N2028" s="1">
        <f t="shared" si="1101"/>
        <v>14</v>
      </c>
      <c r="O2028" s="2">
        <f t="shared" si="1106"/>
        <v>1.00152116</v>
      </c>
      <c r="P2028" s="35">
        <f t="shared" si="1130"/>
        <v>1.00209952</v>
      </c>
      <c r="Q2028" s="35">
        <f t="shared" si="1120"/>
        <v>1.0037378424842529</v>
      </c>
      <c r="R2028" s="2">
        <f t="shared" si="1129"/>
        <v>1.00526468</v>
      </c>
      <c r="S2028" s="2">
        <f t="shared" si="1121"/>
        <v>1.2981278000000001</v>
      </c>
      <c r="T2028" s="2">
        <f t="shared" si="1131"/>
        <v>241803.67996451</v>
      </c>
      <c r="U2028" s="2">
        <f t="shared" si="1107"/>
        <v>0</v>
      </c>
      <c r="V2028" s="2">
        <f t="shared" si="1108"/>
        <v>1266.352059475128</v>
      </c>
      <c r="W2028" s="2">
        <f t="shared" si="1109"/>
        <v>241803.67996451832</v>
      </c>
      <c r="X2028" s="36">
        <f t="shared" si="1125"/>
        <v>0</v>
      </c>
      <c r="Y2028" s="2">
        <f t="shared" si="1110"/>
        <v>0</v>
      </c>
      <c r="Z2028" s="37">
        <f t="shared" si="1111"/>
        <v>0</v>
      </c>
      <c r="AA2028" s="2">
        <f t="shared" si="1122"/>
        <v>0</v>
      </c>
      <c r="AB2028" s="4">
        <f t="shared" si="1123"/>
        <v>7.1215000000000001E-2</v>
      </c>
      <c r="AC2028" s="148">
        <f t="shared" si="1097"/>
        <v>35</v>
      </c>
      <c r="AD2028" s="36">
        <v>252</v>
      </c>
      <c r="AE2028" s="35">
        <f t="shared" si="1126"/>
        <v>1.009600447</v>
      </c>
      <c r="AF2028" s="2">
        <f t="shared" si="1127"/>
        <v>2321.4234139</v>
      </c>
      <c r="AG2028" s="2">
        <f t="shared" si="1112"/>
        <v>2321.4234139</v>
      </c>
      <c r="AH2028" s="3">
        <f t="shared" si="1124"/>
        <v>0</v>
      </c>
      <c r="AI2028" s="3"/>
      <c r="AJ2028" s="3">
        <v>0</v>
      </c>
      <c r="AK2028" s="2">
        <f t="shared" si="1098"/>
        <v>4196.680914973892</v>
      </c>
      <c r="AL2028" s="8"/>
      <c r="AM2028" s="8"/>
      <c r="AN2028" s="8"/>
      <c r="AO2028" s="8"/>
      <c r="AP2028" s="2">
        <v>248321.78429337894</v>
      </c>
      <c r="AQ2028" s="8"/>
      <c r="AR2028" s="5"/>
      <c r="AS2028" s="1"/>
      <c r="AT2028" s="8"/>
      <c r="AU2028" s="1"/>
      <c r="AV2028" s="1"/>
      <c r="AW2028" s="3"/>
      <c r="AX2028" s="3"/>
      <c r="AY2028" s="4"/>
      <c r="AZ2028" s="4"/>
      <c r="BA2028" s="4"/>
      <c r="BB2028" s="1"/>
      <c r="BC2028" s="1"/>
      <c r="BD2028" s="1"/>
      <c r="BE2028" s="1"/>
      <c r="BF2028" s="1"/>
      <c r="BG2028" s="1"/>
      <c r="BH2028" s="1"/>
      <c r="BI2028" s="1"/>
    </row>
    <row r="2029" spans="1:61" x14ac:dyDescent="0.2">
      <c r="A2029" s="78">
        <f t="shared" si="1113"/>
        <v>43920</v>
      </c>
      <c r="B2029" s="2">
        <f t="shared" si="1128"/>
        <v>248467.6196529353</v>
      </c>
      <c r="C2029" s="3">
        <f t="shared" si="1114"/>
        <v>33543128.653146267</v>
      </c>
      <c r="D2029" s="2">
        <f t="shared" si="1099"/>
        <v>240537.3279050432</v>
      </c>
      <c r="E2029" s="2">
        <f t="shared" si="1115"/>
        <v>0</v>
      </c>
      <c r="F2029" s="33">
        <f t="shared" si="1103"/>
        <v>240537.3279050432</v>
      </c>
      <c r="G2029" s="39">
        <f t="shared" si="1116"/>
        <v>5331.42</v>
      </c>
      <c r="H2029" s="38">
        <f>IF(AND(N2029=1,N2028&gt;1),VLOOKUP(A2028,[1]Plan1!$CW$105:$CY$215,3),H2028)</f>
        <v>5344.75</v>
      </c>
      <c r="I2029" s="127">
        <f t="shared" si="1104"/>
        <v>43841</v>
      </c>
      <c r="J2029" s="127">
        <f t="shared" si="1117"/>
        <v>43872</v>
      </c>
      <c r="K2029" s="34">
        <f t="shared" si="1105"/>
        <v>2.5002719725701894E-3</v>
      </c>
      <c r="L2029" s="212">
        <f t="shared" si="1118"/>
        <v>43934</v>
      </c>
      <c r="M2029" s="1">
        <f t="shared" si="1119"/>
        <v>23</v>
      </c>
      <c r="N2029" s="1">
        <f t="shared" si="1101"/>
        <v>14</v>
      </c>
      <c r="O2029" s="2">
        <f t="shared" si="1106"/>
        <v>1.00152116</v>
      </c>
      <c r="P2029" s="35">
        <f t="shared" si="1130"/>
        <v>1.00209952</v>
      </c>
      <c r="Q2029" s="35">
        <f t="shared" si="1120"/>
        <v>1.0037378424842529</v>
      </c>
      <c r="R2029" s="2">
        <f t="shared" si="1129"/>
        <v>1.00526468</v>
      </c>
      <c r="S2029" s="2">
        <f t="shared" si="1121"/>
        <v>1.2981278000000001</v>
      </c>
      <c r="T2029" s="2">
        <f t="shared" si="1131"/>
        <v>241803.67996451</v>
      </c>
      <c r="U2029" s="2">
        <f t="shared" si="1107"/>
        <v>0</v>
      </c>
      <c r="V2029" s="2">
        <f t="shared" si="1108"/>
        <v>1266.352059475128</v>
      </c>
      <c r="W2029" s="2">
        <f t="shared" si="1109"/>
        <v>241803.67996451832</v>
      </c>
      <c r="X2029" s="36">
        <f t="shared" si="1125"/>
        <v>0</v>
      </c>
      <c r="Y2029" s="2">
        <f t="shared" si="1110"/>
        <v>0</v>
      </c>
      <c r="Z2029" s="37">
        <f t="shared" si="1111"/>
        <v>0</v>
      </c>
      <c r="AA2029" s="2">
        <f t="shared" si="1122"/>
        <v>0</v>
      </c>
      <c r="AB2029" s="4">
        <f t="shared" si="1123"/>
        <v>7.1215000000000001E-2</v>
      </c>
      <c r="AC2029" s="148">
        <f t="shared" si="1097"/>
        <v>36</v>
      </c>
      <c r="AD2029" s="36">
        <v>252</v>
      </c>
      <c r="AE2029" s="35">
        <f t="shared" si="1126"/>
        <v>1.0098760950000001</v>
      </c>
      <c r="AF2029" s="2">
        <f t="shared" si="1127"/>
        <v>2388.0761146700002</v>
      </c>
      <c r="AG2029" s="2">
        <f t="shared" si="1112"/>
        <v>2388.0761146700002</v>
      </c>
      <c r="AH2029" s="3">
        <f t="shared" si="1124"/>
        <v>0</v>
      </c>
      <c r="AI2029" s="3"/>
      <c r="AJ2029" s="3">
        <v>0</v>
      </c>
      <c r="AK2029" s="2">
        <f t="shared" si="1098"/>
        <v>4275.863573746984</v>
      </c>
      <c r="AL2029" s="8"/>
      <c r="AM2029" s="8"/>
      <c r="AN2029" s="8"/>
      <c r="AO2029" s="8"/>
      <c r="AP2029" s="2">
        <v>248467.61965292203</v>
      </c>
      <c r="AQ2029" s="8"/>
      <c r="AR2029" s="5"/>
      <c r="AS2029" s="1"/>
      <c r="AT2029" s="8"/>
      <c r="AU2029" s="1"/>
      <c r="AV2029" s="1"/>
      <c r="AW2029" s="3"/>
      <c r="AX2029" s="3"/>
      <c r="AY2029" s="4"/>
      <c r="AZ2029" s="4"/>
      <c r="BA2029" s="4"/>
      <c r="BB2029" s="1"/>
      <c r="BC2029" s="1"/>
      <c r="BD2029" s="1"/>
      <c r="BE2029" s="1"/>
      <c r="BF2029" s="1"/>
      <c r="BG2029" s="1"/>
      <c r="BH2029" s="1"/>
      <c r="BI2029" s="1"/>
    </row>
    <row r="2030" spans="1:61" x14ac:dyDescent="0.2">
      <c r="A2030" s="78">
        <f t="shared" si="1113"/>
        <v>43921</v>
      </c>
      <c r="B2030" s="2">
        <f t="shared" si="1128"/>
        <v>248639.99457135922</v>
      </c>
      <c r="C2030" s="3">
        <f t="shared" si="1114"/>
        <v>33566399.267133497</v>
      </c>
      <c r="D2030" s="2">
        <f t="shared" si="1099"/>
        <v>240537.3279050432</v>
      </c>
      <c r="E2030" s="2">
        <f t="shared" si="1115"/>
        <v>0</v>
      </c>
      <c r="F2030" s="33">
        <f t="shared" si="1103"/>
        <v>240537.3279050432</v>
      </c>
      <c r="G2030" s="39">
        <f t="shared" si="1116"/>
        <v>5331.42</v>
      </c>
      <c r="H2030" s="38">
        <f>IF(AND(N2030=1,N2029&gt;1),VLOOKUP(A2029,[1]Plan1!$CW$105:$CY$215,3),H2029)</f>
        <v>5344.75</v>
      </c>
      <c r="I2030" s="127">
        <f t="shared" si="1104"/>
        <v>43841</v>
      </c>
      <c r="J2030" s="127">
        <f t="shared" si="1117"/>
        <v>43872</v>
      </c>
      <c r="K2030" s="34">
        <f t="shared" si="1105"/>
        <v>2.5002719725701894E-3</v>
      </c>
      <c r="L2030" s="212">
        <f t="shared" si="1118"/>
        <v>43934</v>
      </c>
      <c r="M2030" s="1">
        <f t="shared" si="1119"/>
        <v>23</v>
      </c>
      <c r="N2030" s="1">
        <f t="shared" si="1101"/>
        <v>15</v>
      </c>
      <c r="O2030" s="2">
        <f t="shared" si="1106"/>
        <v>1.0016299</v>
      </c>
      <c r="P2030" s="35">
        <f t="shared" si="1130"/>
        <v>1.00209952</v>
      </c>
      <c r="Q2030" s="35">
        <f t="shared" si="1120"/>
        <v>1.0037378424842529</v>
      </c>
      <c r="R2030" s="2">
        <f t="shared" si="1129"/>
        <v>1.0053738299999999</v>
      </c>
      <c r="S2030" s="2">
        <f t="shared" si="1121"/>
        <v>1.2981278000000001</v>
      </c>
      <c r="T2030" s="2">
        <f t="shared" si="1131"/>
        <v>241829.93461385</v>
      </c>
      <c r="U2030" s="2">
        <f t="shared" si="1107"/>
        <v>0</v>
      </c>
      <c r="V2030" s="2">
        <f t="shared" si="1108"/>
        <v>1292.6067088159373</v>
      </c>
      <c r="W2030" s="2">
        <f t="shared" si="1109"/>
        <v>241829.93461385914</v>
      </c>
      <c r="X2030" s="36">
        <f t="shared" si="1125"/>
        <v>0</v>
      </c>
      <c r="Y2030" s="2">
        <f t="shared" si="1110"/>
        <v>0</v>
      </c>
      <c r="Z2030" s="37">
        <f t="shared" si="1111"/>
        <v>0</v>
      </c>
      <c r="AA2030" s="2">
        <f t="shared" si="1122"/>
        <v>0</v>
      </c>
      <c r="AB2030" s="4">
        <f t="shared" si="1123"/>
        <v>7.1215000000000001E-2</v>
      </c>
      <c r="AC2030" s="148">
        <f t="shared" si="1097"/>
        <v>37</v>
      </c>
      <c r="AD2030" s="36">
        <v>252</v>
      </c>
      <c r="AE2030" s="35">
        <f t="shared" si="1126"/>
        <v>1.0101518190000001</v>
      </c>
      <c r="AF2030" s="2">
        <f t="shared" si="1127"/>
        <v>2455.01372498</v>
      </c>
      <c r="AG2030" s="2">
        <f t="shared" si="1112"/>
        <v>2455.01372498</v>
      </c>
      <c r="AH2030" s="3">
        <f t="shared" si="1124"/>
        <v>0</v>
      </c>
      <c r="AI2030" s="3"/>
      <c r="AJ2030" s="3">
        <v>0</v>
      </c>
      <c r="AK2030" s="2">
        <f t="shared" si="1098"/>
        <v>4355.046232520076</v>
      </c>
      <c r="AL2030" s="8"/>
      <c r="AM2030" s="8"/>
      <c r="AN2030" s="8"/>
      <c r="AO2030" s="8"/>
      <c r="AP2030" s="2">
        <v>248639.99457134595</v>
      </c>
      <c r="AQ2030" s="8"/>
      <c r="AR2030" s="5"/>
      <c r="AS2030" s="1"/>
      <c r="AT2030" s="8"/>
      <c r="AU2030" s="1"/>
      <c r="AV2030" s="1"/>
      <c r="AW2030" s="3"/>
      <c r="AX2030" s="3"/>
      <c r="AY2030" s="4"/>
      <c r="AZ2030" s="4"/>
      <c r="BA2030" s="4"/>
      <c r="BB2030" s="1"/>
      <c r="BC2030" s="1"/>
      <c r="BD2030" s="1"/>
      <c r="BE2030" s="1"/>
      <c r="BF2030" s="1"/>
      <c r="BG2030" s="1"/>
      <c r="BH2030" s="1"/>
      <c r="BI2030" s="1"/>
    </row>
    <row r="2031" spans="1:61" x14ac:dyDescent="0.2">
      <c r="A2031" s="78">
        <f t="shared" si="1113"/>
        <v>43922</v>
      </c>
      <c r="B2031" s="2">
        <f t="shared" si="1128"/>
        <v>248812.40453751644</v>
      </c>
      <c r="C2031" s="3">
        <f t="shared" si="1114"/>
        <v>33589674.61256472</v>
      </c>
      <c r="D2031" s="2">
        <f t="shared" si="1099"/>
        <v>240537.3279050432</v>
      </c>
      <c r="E2031" s="2">
        <f t="shared" si="1115"/>
        <v>0</v>
      </c>
      <c r="F2031" s="33">
        <f t="shared" si="1103"/>
        <v>240537.3279050432</v>
      </c>
      <c r="G2031" s="39">
        <f t="shared" si="1116"/>
        <v>5331.42</v>
      </c>
      <c r="H2031" s="38">
        <f>IF(AND(N2031=1,N2030&gt;1),VLOOKUP(A2030,[1]Plan1!$CW$105:$CY$215,3),H2030)</f>
        <v>5344.75</v>
      </c>
      <c r="I2031" s="127">
        <f t="shared" si="1104"/>
        <v>43841</v>
      </c>
      <c r="J2031" s="127">
        <f t="shared" si="1117"/>
        <v>43872</v>
      </c>
      <c r="K2031" s="34">
        <f t="shared" si="1105"/>
        <v>2.5002719725701894E-3</v>
      </c>
      <c r="L2031" s="212">
        <f t="shared" si="1118"/>
        <v>43934</v>
      </c>
      <c r="M2031" s="1">
        <f t="shared" si="1119"/>
        <v>23</v>
      </c>
      <c r="N2031" s="1">
        <f t="shared" si="1101"/>
        <v>16</v>
      </c>
      <c r="O2031" s="2">
        <f t="shared" si="1106"/>
        <v>1.0017386500000001</v>
      </c>
      <c r="P2031" s="35">
        <f t="shared" si="1130"/>
        <v>1.00209952</v>
      </c>
      <c r="Q2031" s="35">
        <f t="shared" si="1120"/>
        <v>1.0037378424842529</v>
      </c>
      <c r="R2031" s="2">
        <f t="shared" si="1129"/>
        <v>1.00548299</v>
      </c>
      <c r="S2031" s="2">
        <f t="shared" si="1121"/>
        <v>1.2981278000000001</v>
      </c>
      <c r="T2031" s="2">
        <f t="shared" si="1131"/>
        <v>241856.19166857001</v>
      </c>
      <c r="U2031" s="2">
        <f t="shared" si="1107"/>
        <v>0</v>
      </c>
      <c r="V2031" s="2">
        <f t="shared" si="1108"/>
        <v>1318.8637635300645</v>
      </c>
      <c r="W2031" s="2">
        <f t="shared" si="1109"/>
        <v>241856.19166857327</v>
      </c>
      <c r="X2031" s="36">
        <f t="shared" si="1125"/>
        <v>0</v>
      </c>
      <c r="Y2031" s="2">
        <f t="shared" si="1110"/>
        <v>0</v>
      </c>
      <c r="Z2031" s="37">
        <f t="shared" si="1111"/>
        <v>0</v>
      </c>
      <c r="AA2031" s="2">
        <f t="shared" si="1122"/>
        <v>0</v>
      </c>
      <c r="AB2031" s="4">
        <f t="shared" si="1123"/>
        <v>7.1215000000000001E-2</v>
      </c>
      <c r="AC2031" s="148">
        <f t="shared" si="1097"/>
        <v>38</v>
      </c>
      <c r="AD2031" s="36">
        <v>252</v>
      </c>
      <c r="AE2031" s="35">
        <f t="shared" si="1126"/>
        <v>1.010427618</v>
      </c>
      <c r="AF2031" s="2">
        <f t="shared" si="1127"/>
        <v>2521.9839776499998</v>
      </c>
      <c r="AG2031" s="2">
        <f t="shared" si="1112"/>
        <v>2521.9839776499998</v>
      </c>
      <c r="AH2031" s="3">
        <f t="shared" si="1124"/>
        <v>0</v>
      </c>
      <c r="AI2031" s="3"/>
      <c r="AJ2031" s="3">
        <v>0</v>
      </c>
      <c r="AK2031" s="2">
        <f t="shared" si="1098"/>
        <v>4434.228891293169</v>
      </c>
      <c r="AL2031" s="8"/>
      <c r="AM2031" s="8"/>
      <c r="AN2031" s="8"/>
      <c r="AO2031" s="8"/>
      <c r="AP2031" s="2">
        <v>248812.40453750314</v>
      </c>
      <c r="AQ2031" s="8"/>
      <c r="AR2031" s="5"/>
      <c r="AS2031" s="1"/>
      <c r="AT2031" s="8"/>
      <c r="AU2031" s="1"/>
      <c r="AV2031" s="1"/>
      <c r="AW2031" s="3"/>
      <c r="AX2031" s="3"/>
      <c r="AY2031" s="4"/>
      <c r="AZ2031" s="4"/>
      <c r="BA2031" s="4"/>
      <c r="BB2031" s="1"/>
      <c r="BC2031" s="1"/>
      <c r="BD2031" s="1"/>
      <c r="BE2031" s="1"/>
      <c r="BF2031" s="1"/>
      <c r="BG2031" s="1"/>
      <c r="BH2031" s="1"/>
      <c r="BI2031" s="1"/>
    </row>
    <row r="2032" spans="1:61" x14ac:dyDescent="0.2">
      <c r="A2032" s="78">
        <f t="shared" si="1113"/>
        <v>43923</v>
      </c>
      <c r="B2032" s="2">
        <f t="shared" si="1128"/>
        <v>248984.84980119692</v>
      </c>
      <c r="C2032" s="3">
        <f t="shared" si="1114"/>
        <v>33612954.723161586</v>
      </c>
      <c r="D2032" s="2">
        <f t="shared" si="1099"/>
        <v>240537.3279050432</v>
      </c>
      <c r="E2032" s="2">
        <f t="shared" si="1115"/>
        <v>0</v>
      </c>
      <c r="F2032" s="33">
        <f t="shared" si="1103"/>
        <v>240537.3279050432</v>
      </c>
      <c r="G2032" s="39">
        <f t="shared" si="1116"/>
        <v>5331.42</v>
      </c>
      <c r="H2032" s="38">
        <f>IF(AND(N2032=1,N2031&gt;1),VLOOKUP(A2031,[1]Plan1!$CW$105:$CY$215,3),H2031)</f>
        <v>5344.75</v>
      </c>
      <c r="I2032" s="127">
        <f t="shared" si="1104"/>
        <v>43841</v>
      </c>
      <c r="J2032" s="127">
        <f t="shared" si="1117"/>
        <v>43872</v>
      </c>
      <c r="K2032" s="34">
        <f t="shared" si="1105"/>
        <v>2.5002719725701894E-3</v>
      </c>
      <c r="L2032" s="212">
        <f t="shared" si="1118"/>
        <v>43934</v>
      </c>
      <c r="M2032" s="1">
        <f t="shared" si="1119"/>
        <v>23</v>
      </c>
      <c r="N2032" s="1">
        <f t="shared" si="1101"/>
        <v>17</v>
      </c>
      <c r="O2032" s="2">
        <f t="shared" si="1106"/>
        <v>1.00184742</v>
      </c>
      <c r="P2032" s="35">
        <f t="shared" si="1130"/>
        <v>1.00209952</v>
      </c>
      <c r="Q2032" s="35">
        <f t="shared" si="1120"/>
        <v>1.0037378424842529</v>
      </c>
      <c r="R2032" s="2">
        <f t="shared" si="1129"/>
        <v>1.00559216</v>
      </c>
      <c r="S2032" s="2">
        <f t="shared" si="1121"/>
        <v>1.2981278000000001</v>
      </c>
      <c r="T2032" s="2">
        <f t="shared" si="1131"/>
        <v>241882.45112866</v>
      </c>
      <c r="U2032" s="2">
        <f t="shared" si="1107"/>
        <v>0</v>
      </c>
      <c r="V2032" s="2">
        <f t="shared" si="1108"/>
        <v>1345.123223617456</v>
      </c>
      <c r="W2032" s="2">
        <f t="shared" si="1109"/>
        <v>241882.45112866067</v>
      </c>
      <c r="X2032" s="36">
        <f t="shared" si="1125"/>
        <v>0</v>
      </c>
      <c r="Y2032" s="2">
        <f t="shared" si="1110"/>
        <v>0</v>
      </c>
      <c r="Z2032" s="37">
        <f t="shared" si="1111"/>
        <v>0</v>
      </c>
      <c r="AA2032" s="2">
        <f t="shared" si="1122"/>
        <v>0</v>
      </c>
      <c r="AB2032" s="4">
        <f t="shared" si="1123"/>
        <v>7.1215000000000001E-2</v>
      </c>
      <c r="AC2032" s="148">
        <f t="shared" si="1097"/>
        <v>39</v>
      </c>
      <c r="AD2032" s="36">
        <v>252</v>
      </c>
      <c r="AE2032" s="35">
        <f t="shared" si="1126"/>
        <v>1.0107034930000001</v>
      </c>
      <c r="AF2032" s="2">
        <f t="shared" si="1127"/>
        <v>2588.98712247</v>
      </c>
      <c r="AG2032" s="2">
        <f t="shared" si="1112"/>
        <v>2588.98712247</v>
      </c>
      <c r="AH2032" s="3">
        <f t="shared" si="1124"/>
        <v>0</v>
      </c>
      <c r="AI2032" s="3"/>
      <c r="AJ2032" s="3">
        <v>0</v>
      </c>
      <c r="AK2032" s="2">
        <f t="shared" si="1098"/>
        <v>4513.411550066261</v>
      </c>
      <c r="AL2032" s="8"/>
      <c r="AM2032" s="8"/>
      <c r="AN2032" s="8"/>
      <c r="AO2032" s="8"/>
      <c r="AP2032" s="2">
        <v>248984.84980118362</v>
      </c>
      <c r="AQ2032" s="8"/>
      <c r="AR2032" s="5"/>
      <c r="AS2032" s="1"/>
      <c r="AT2032" s="8"/>
      <c r="AU2032" s="1"/>
      <c r="AV2032" s="1"/>
      <c r="AW2032" s="3"/>
      <c r="AX2032" s="3"/>
      <c r="AY2032" s="4"/>
      <c r="AZ2032" s="4"/>
      <c r="BA2032" s="4"/>
      <c r="BB2032" s="1"/>
      <c r="BC2032" s="1"/>
      <c r="BD2032" s="1"/>
      <c r="BE2032" s="1"/>
      <c r="BF2032" s="1"/>
      <c r="BG2032" s="1"/>
      <c r="BH2032" s="1"/>
      <c r="BI2032" s="1"/>
    </row>
    <row r="2033" spans="1:61" x14ac:dyDescent="0.2">
      <c r="A2033" s="78">
        <f t="shared" si="1113"/>
        <v>43924</v>
      </c>
      <c r="B2033" s="2">
        <f t="shared" si="1128"/>
        <v>249157.33256026398</v>
      </c>
      <c r="C2033" s="3">
        <f t="shared" si="1114"/>
        <v>33636239.895635635</v>
      </c>
      <c r="D2033" s="2">
        <f t="shared" si="1099"/>
        <v>240537.3279050432</v>
      </c>
      <c r="E2033" s="2">
        <f t="shared" si="1115"/>
        <v>0</v>
      </c>
      <c r="F2033" s="33">
        <f t="shared" si="1103"/>
        <v>240537.3279050432</v>
      </c>
      <c r="G2033" s="39">
        <f t="shared" si="1116"/>
        <v>5331.42</v>
      </c>
      <c r="H2033" s="38">
        <f>IF(AND(N2033=1,N2032&gt;1),VLOOKUP(A2032,[1]Plan1!$CW$105:$CY$215,3),H2032)</f>
        <v>5344.75</v>
      </c>
      <c r="I2033" s="127">
        <f t="shared" si="1104"/>
        <v>43841</v>
      </c>
      <c r="J2033" s="127">
        <f t="shared" si="1117"/>
        <v>43872</v>
      </c>
      <c r="K2033" s="34">
        <f t="shared" si="1105"/>
        <v>2.5002719725701894E-3</v>
      </c>
      <c r="L2033" s="212">
        <f t="shared" si="1118"/>
        <v>43934</v>
      </c>
      <c r="M2033" s="1">
        <f t="shared" si="1119"/>
        <v>23</v>
      </c>
      <c r="N2033" s="1">
        <f t="shared" si="1101"/>
        <v>18</v>
      </c>
      <c r="O2033" s="2">
        <f t="shared" si="1106"/>
        <v>1.0019562</v>
      </c>
      <c r="P2033" s="35">
        <f t="shared" si="1130"/>
        <v>1.00209952</v>
      </c>
      <c r="Q2033" s="35">
        <f t="shared" si="1120"/>
        <v>1.0037378424842529</v>
      </c>
      <c r="R2033" s="2">
        <f t="shared" si="1129"/>
        <v>1.00570135</v>
      </c>
      <c r="S2033" s="2">
        <f t="shared" si="1121"/>
        <v>1.2981278000000001</v>
      </c>
      <c r="T2033" s="2">
        <f t="shared" si="1131"/>
        <v>241908.71539949</v>
      </c>
      <c r="U2033" s="2">
        <f t="shared" si="1107"/>
        <v>0</v>
      </c>
      <c r="V2033" s="2">
        <f t="shared" si="1108"/>
        <v>1371.38749445143</v>
      </c>
      <c r="W2033" s="2">
        <f t="shared" si="1109"/>
        <v>241908.71539949463</v>
      </c>
      <c r="X2033" s="36">
        <f t="shared" si="1125"/>
        <v>0</v>
      </c>
      <c r="Y2033" s="2">
        <f t="shared" si="1110"/>
        <v>0</v>
      </c>
      <c r="Z2033" s="37">
        <f t="shared" si="1111"/>
        <v>0</v>
      </c>
      <c r="AA2033" s="2">
        <f t="shared" si="1122"/>
        <v>0</v>
      </c>
      <c r="AB2033" s="4">
        <f t="shared" si="1123"/>
        <v>7.1215000000000001E-2</v>
      </c>
      <c r="AC2033" s="148">
        <f t="shared" si="1097"/>
        <v>40</v>
      </c>
      <c r="AD2033" s="36">
        <v>252</v>
      </c>
      <c r="AE2033" s="35">
        <f t="shared" si="1126"/>
        <v>1.0109794430000001</v>
      </c>
      <c r="AF2033" s="2">
        <f t="shared" si="1127"/>
        <v>2656.0229519300001</v>
      </c>
      <c r="AG2033" s="2">
        <f t="shared" si="1112"/>
        <v>2656.0229519300001</v>
      </c>
      <c r="AH2033" s="3">
        <f t="shared" si="1124"/>
        <v>0</v>
      </c>
      <c r="AI2033" s="3"/>
      <c r="AJ2033" s="3">
        <v>0</v>
      </c>
      <c r="AK2033" s="2">
        <f t="shared" si="1098"/>
        <v>4592.5942088393522</v>
      </c>
      <c r="AL2033" s="8"/>
      <c r="AM2033" s="8"/>
      <c r="AN2033" s="8"/>
      <c r="AO2033" s="8"/>
      <c r="AP2033" s="2">
        <v>249157.33256025071</v>
      </c>
      <c r="AQ2033" s="8"/>
      <c r="AR2033" s="5"/>
      <c r="AS2033" s="1"/>
      <c r="AT2033" s="8"/>
      <c r="AU2033" s="1"/>
      <c r="AV2033" s="1"/>
      <c r="AW2033" s="3"/>
      <c r="AX2033" s="3"/>
      <c r="AY2033" s="4"/>
      <c r="AZ2033" s="4"/>
      <c r="BA2033" s="4"/>
      <c r="BB2033" s="1"/>
      <c r="BC2033" s="1"/>
      <c r="BD2033" s="1"/>
      <c r="BE2033" s="1"/>
      <c r="BF2033" s="1"/>
      <c r="BG2033" s="1"/>
      <c r="BH2033" s="1"/>
      <c r="BI2033" s="1"/>
    </row>
    <row r="2034" spans="1:61" x14ac:dyDescent="0.2">
      <c r="A2034" s="78">
        <f t="shared" si="1113"/>
        <v>43925</v>
      </c>
      <c r="B2034" s="2">
        <f t="shared" si="1128"/>
        <v>249263.07028871431</v>
      </c>
      <c r="C2034" s="3">
        <f t="shared" si="1114"/>
        <v>33650514.488976434</v>
      </c>
      <c r="D2034" s="2">
        <f t="shared" si="1099"/>
        <v>240537.3279050432</v>
      </c>
      <c r="E2034" s="2">
        <f t="shared" si="1115"/>
        <v>0</v>
      </c>
      <c r="F2034" s="33">
        <f t="shared" si="1103"/>
        <v>240537.3279050432</v>
      </c>
      <c r="G2034" s="39">
        <f t="shared" si="1116"/>
        <v>5331.42</v>
      </c>
      <c r="H2034" s="38">
        <f>IF(AND(N2034=1,N2033&gt;1),VLOOKUP(A2033,[1]Plan1!$CW$105:$CY$215,3),H2033)</f>
        <v>5344.75</v>
      </c>
      <c r="I2034" s="127">
        <f t="shared" si="1104"/>
        <v>43841</v>
      </c>
      <c r="J2034" s="127">
        <f t="shared" si="1117"/>
        <v>43872</v>
      </c>
      <c r="K2034" s="34">
        <f t="shared" si="1105"/>
        <v>2.5002719725701894E-3</v>
      </c>
      <c r="L2034" s="212">
        <f t="shared" si="1118"/>
        <v>43934</v>
      </c>
      <c r="M2034" s="1">
        <f t="shared" si="1119"/>
        <v>23</v>
      </c>
      <c r="N2034" s="1">
        <f t="shared" si="1101"/>
        <v>19</v>
      </c>
      <c r="O2034" s="2">
        <f t="shared" si="1106"/>
        <v>1.00206499</v>
      </c>
      <c r="P2034" s="35">
        <f t="shared" si="1130"/>
        <v>1.00209952</v>
      </c>
      <c r="Q2034" s="35">
        <f t="shared" si="1120"/>
        <v>1.0037378424842529</v>
      </c>
      <c r="R2034" s="2">
        <f t="shared" si="1129"/>
        <v>1.0058105500000001</v>
      </c>
      <c r="S2034" s="2">
        <f t="shared" si="1121"/>
        <v>1.2981278000000001</v>
      </c>
      <c r="T2034" s="2">
        <f t="shared" si="1131"/>
        <v>241934.98207570001</v>
      </c>
      <c r="U2034" s="2">
        <f t="shared" si="1107"/>
        <v>0</v>
      </c>
      <c r="V2034" s="2">
        <f t="shared" si="1108"/>
        <v>1397.6541706586681</v>
      </c>
      <c r="W2034" s="2">
        <f t="shared" si="1109"/>
        <v>241934.98207570188</v>
      </c>
      <c r="X2034" s="36">
        <f t="shared" si="1125"/>
        <v>0</v>
      </c>
      <c r="Y2034" s="2">
        <f t="shared" si="1110"/>
        <v>0</v>
      </c>
      <c r="Z2034" s="37">
        <f t="shared" si="1111"/>
        <v>0</v>
      </c>
      <c r="AA2034" s="2">
        <f t="shared" si="1122"/>
        <v>0</v>
      </c>
      <c r="AB2034" s="4">
        <f t="shared" si="1123"/>
        <v>7.1215000000000001E-2</v>
      </c>
      <c r="AC2034" s="148">
        <f t="shared" si="1097"/>
        <v>40</v>
      </c>
      <c r="AD2034" s="36">
        <v>252</v>
      </c>
      <c r="AE2034" s="35">
        <f t="shared" si="1126"/>
        <v>1.0109794430000001</v>
      </c>
      <c r="AF2034" s="2">
        <f t="shared" si="1127"/>
        <v>2656.3113453999999</v>
      </c>
      <c r="AG2034" s="2">
        <f t="shared" si="1112"/>
        <v>2656.3113453999999</v>
      </c>
      <c r="AH2034" s="3">
        <f t="shared" si="1124"/>
        <v>0</v>
      </c>
      <c r="AI2034" s="3"/>
      <c r="AJ2034" s="3">
        <v>0</v>
      </c>
      <c r="AK2034" s="2">
        <f t="shared" si="1098"/>
        <v>4671.7768676124451</v>
      </c>
      <c r="AL2034" s="8"/>
      <c r="AM2034" s="8"/>
      <c r="AN2034" s="8"/>
      <c r="AO2034" s="8"/>
      <c r="AP2034" s="2">
        <v>249263.07028870101</v>
      </c>
      <c r="AQ2034" s="8"/>
      <c r="AR2034" s="5"/>
      <c r="AS2034" s="1"/>
      <c r="AT2034" s="8"/>
      <c r="AU2034" s="1"/>
      <c r="AV2034" s="1"/>
      <c r="AW2034" s="3"/>
      <c r="AX2034" s="3"/>
      <c r="AY2034" s="4"/>
      <c r="AZ2034" s="4"/>
      <c r="BA2034" s="4"/>
      <c r="BB2034" s="1"/>
      <c r="BC2034" s="1"/>
      <c r="BD2034" s="1"/>
      <c r="BE2034" s="1"/>
      <c r="BF2034" s="1"/>
      <c r="BG2034" s="1"/>
      <c r="BH2034" s="1"/>
      <c r="BI2034" s="1"/>
    </row>
    <row r="2035" spans="1:61" x14ac:dyDescent="0.2">
      <c r="A2035" s="78">
        <f t="shared" si="1113"/>
        <v>43926</v>
      </c>
      <c r="B2035" s="2">
        <f t="shared" si="1128"/>
        <v>249342.2529474874</v>
      </c>
      <c r="C2035" s="3">
        <f t="shared" si="1114"/>
        <v>33661204.147910796</v>
      </c>
      <c r="D2035" s="2">
        <f t="shared" si="1099"/>
        <v>240537.3279050432</v>
      </c>
      <c r="E2035" s="2">
        <f t="shared" si="1115"/>
        <v>0</v>
      </c>
      <c r="F2035" s="33">
        <f t="shared" si="1103"/>
        <v>240537.3279050432</v>
      </c>
      <c r="G2035" s="39">
        <f t="shared" si="1116"/>
        <v>5331.42</v>
      </c>
      <c r="H2035" s="38">
        <f>IF(AND(N2035=1,N2034&gt;1),VLOOKUP(A2034,[1]Plan1!$CW$105:$CY$215,3),H2034)</f>
        <v>5344.75</v>
      </c>
      <c r="I2035" s="127">
        <f t="shared" si="1104"/>
        <v>43841</v>
      </c>
      <c r="J2035" s="127">
        <f t="shared" si="1117"/>
        <v>43872</v>
      </c>
      <c r="K2035" s="34">
        <f t="shared" si="1105"/>
        <v>2.5002719725701894E-3</v>
      </c>
      <c r="L2035" s="212">
        <f t="shared" si="1118"/>
        <v>43934</v>
      </c>
      <c r="M2035" s="1">
        <f t="shared" si="1119"/>
        <v>23</v>
      </c>
      <c r="N2035" s="1">
        <f t="shared" si="1101"/>
        <v>19</v>
      </c>
      <c r="O2035" s="2">
        <f t="shared" si="1106"/>
        <v>1.00206499</v>
      </c>
      <c r="P2035" s="35">
        <f t="shared" si="1130"/>
        <v>1.00209952</v>
      </c>
      <c r="Q2035" s="35">
        <f t="shared" si="1120"/>
        <v>1.0037378424842529</v>
      </c>
      <c r="R2035" s="2">
        <f t="shared" si="1129"/>
        <v>1.0058105500000001</v>
      </c>
      <c r="S2035" s="2">
        <f t="shared" si="1121"/>
        <v>1.2981278000000001</v>
      </c>
      <c r="T2035" s="2">
        <f t="shared" si="1131"/>
        <v>241934.98207570001</v>
      </c>
      <c r="U2035" s="2">
        <f t="shared" si="1107"/>
        <v>0</v>
      </c>
      <c r="V2035" s="2">
        <f t="shared" si="1108"/>
        <v>1397.6541706586681</v>
      </c>
      <c r="W2035" s="2">
        <f t="shared" si="1109"/>
        <v>241934.98207570188</v>
      </c>
      <c r="X2035" s="36">
        <f t="shared" si="1125"/>
        <v>0</v>
      </c>
      <c r="Y2035" s="2">
        <f t="shared" si="1110"/>
        <v>0</v>
      </c>
      <c r="Z2035" s="37">
        <f t="shared" si="1111"/>
        <v>0</v>
      </c>
      <c r="AA2035" s="2">
        <f t="shared" si="1122"/>
        <v>0</v>
      </c>
      <c r="AB2035" s="4">
        <f t="shared" si="1123"/>
        <v>7.1215000000000001E-2</v>
      </c>
      <c r="AC2035" s="148">
        <f t="shared" si="1097"/>
        <v>40</v>
      </c>
      <c r="AD2035" s="36">
        <v>252</v>
      </c>
      <c r="AE2035" s="35">
        <f t="shared" si="1126"/>
        <v>1.0109794430000001</v>
      </c>
      <c r="AF2035" s="2">
        <f t="shared" si="1127"/>
        <v>2656.3113453999999</v>
      </c>
      <c r="AG2035" s="2">
        <f t="shared" si="1112"/>
        <v>2656.3113453999999</v>
      </c>
      <c r="AH2035" s="3">
        <f t="shared" si="1124"/>
        <v>0</v>
      </c>
      <c r="AI2035" s="3"/>
      <c r="AJ2035" s="3">
        <v>0</v>
      </c>
      <c r="AK2035" s="2">
        <f t="shared" si="1098"/>
        <v>4750.9595263855372</v>
      </c>
      <c r="AL2035" s="8"/>
      <c r="AM2035" s="8"/>
      <c r="AN2035" s="8"/>
      <c r="AO2035" s="8"/>
      <c r="AP2035" s="2">
        <v>249342.2529474741</v>
      </c>
      <c r="AQ2035" s="8"/>
      <c r="AR2035" s="5"/>
      <c r="AS2035" s="1"/>
      <c r="AT2035" s="8"/>
      <c r="AU2035" s="1"/>
      <c r="AV2035" s="1"/>
      <c r="AW2035" s="3"/>
      <c r="AX2035" s="3"/>
      <c r="AY2035" s="4"/>
      <c r="AZ2035" s="4"/>
      <c r="BA2035" s="4"/>
      <c r="BB2035" s="1"/>
      <c r="BC2035" s="1"/>
      <c r="BD2035" s="1"/>
      <c r="BE2035" s="1"/>
      <c r="BF2035" s="1"/>
      <c r="BG2035" s="1"/>
      <c r="BH2035" s="1"/>
      <c r="BI2035" s="1"/>
    </row>
    <row r="2036" spans="1:61" x14ac:dyDescent="0.2">
      <c r="A2036" s="78">
        <f t="shared" si="1113"/>
        <v>43927</v>
      </c>
      <c r="B2036" s="2">
        <f t="shared" si="1128"/>
        <v>249488.2157096905</v>
      </c>
      <c r="C2036" s="3">
        <f t="shared" si="1114"/>
        <v>33680909.120808214</v>
      </c>
      <c r="D2036" s="2">
        <f t="shared" si="1099"/>
        <v>240537.3279050432</v>
      </c>
      <c r="E2036" s="2">
        <f t="shared" si="1115"/>
        <v>0</v>
      </c>
      <c r="F2036" s="33">
        <f t="shared" si="1103"/>
        <v>240537.3279050432</v>
      </c>
      <c r="G2036" s="39">
        <f t="shared" si="1116"/>
        <v>5331.42</v>
      </c>
      <c r="H2036" s="38">
        <f>IF(AND(N2036=1,N2035&gt;1),VLOOKUP(A2035,[1]Plan1!$CW$105:$CY$215,3),H2035)</f>
        <v>5344.75</v>
      </c>
      <c r="I2036" s="127">
        <f t="shared" si="1104"/>
        <v>43841</v>
      </c>
      <c r="J2036" s="127">
        <f t="shared" si="1117"/>
        <v>43872</v>
      </c>
      <c r="K2036" s="34">
        <f t="shared" si="1105"/>
        <v>2.5002719725701894E-3</v>
      </c>
      <c r="L2036" s="212">
        <f t="shared" si="1118"/>
        <v>43934</v>
      </c>
      <c r="M2036" s="1">
        <f t="shared" si="1119"/>
        <v>23</v>
      </c>
      <c r="N2036" s="1">
        <f t="shared" si="1101"/>
        <v>19</v>
      </c>
      <c r="O2036" s="2">
        <f t="shared" si="1106"/>
        <v>1.00206499</v>
      </c>
      <c r="P2036" s="35">
        <f t="shared" si="1130"/>
        <v>1.00209952</v>
      </c>
      <c r="Q2036" s="35">
        <f t="shared" si="1120"/>
        <v>1.0037378424842529</v>
      </c>
      <c r="R2036" s="2">
        <f t="shared" si="1129"/>
        <v>1.0058105500000001</v>
      </c>
      <c r="S2036" s="2">
        <f t="shared" si="1121"/>
        <v>1.2981278000000001</v>
      </c>
      <c r="T2036" s="2">
        <f t="shared" si="1131"/>
        <v>241934.98207570001</v>
      </c>
      <c r="U2036" s="2">
        <f t="shared" si="1107"/>
        <v>0</v>
      </c>
      <c r="V2036" s="2">
        <f t="shared" si="1108"/>
        <v>1397.6541706586681</v>
      </c>
      <c r="W2036" s="2">
        <f t="shared" si="1109"/>
        <v>241934.98207570188</v>
      </c>
      <c r="X2036" s="36">
        <f t="shared" si="1125"/>
        <v>0</v>
      </c>
      <c r="Y2036" s="2">
        <f t="shared" si="1110"/>
        <v>0</v>
      </c>
      <c r="Z2036" s="37">
        <f t="shared" si="1111"/>
        <v>0</v>
      </c>
      <c r="AA2036" s="2">
        <f t="shared" si="1122"/>
        <v>0</v>
      </c>
      <c r="AB2036" s="4">
        <f t="shared" si="1123"/>
        <v>7.1215000000000001E-2</v>
      </c>
      <c r="AC2036" s="148">
        <f t="shared" si="1097"/>
        <v>41</v>
      </c>
      <c r="AD2036" s="36">
        <v>252</v>
      </c>
      <c r="AE2036" s="35">
        <f t="shared" si="1126"/>
        <v>1.0112554680000001</v>
      </c>
      <c r="AF2036" s="2">
        <f t="shared" si="1127"/>
        <v>2723.09144883</v>
      </c>
      <c r="AG2036" s="2">
        <f t="shared" si="1112"/>
        <v>2723.09144883</v>
      </c>
      <c r="AH2036" s="3">
        <f t="shared" si="1124"/>
        <v>0</v>
      </c>
      <c r="AI2036" s="3"/>
      <c r="AJ2036" s="3">
        <v>0</v>
      </c>
      <c r="AK2036" s="2">
        <f t="shared" si="1098"/>
        <v>4830.1421851586292</v>
      </c>
      <c r="AL2036" s="8"/>
      <c r="AM2036" s="8"/>
      <c r="AN2036" s="8"/>
      <c r="AO2036" s="8"/>
      <c r="AP2036" s="2">
        <v>249488.2157096772</v>
      </c>
      <c r="AQ2036" s="8"/>
      <c r="AR2036" s="5"/>
      <c r="AS2036" s="1"/>
      <c r="AT2036" s="8"/>
      <c r="AU2036" s="1"/>
      <c r="AV2036" s="1"/>
      <c r="AW2036" s="3"/>
      <c r="AX2036" s="3"/>
      <c r="AY2036" s="4"/>
      <c r="AZ2036" s="4"/>
      <c r="BA2036" s="4"/>
      <c r="BB2036" s="1"/>
      <c r="BC2036" s="1"/>
      <c r="BD2036" s="1"/>
      <c r="BE2036" s="1"/>
      <c r="BF2036" s="1"/>
      <c r="BG2036" s="1"/>
      <c r="BH2036" s="1"/>
      <c r="BI2036" s="1"/>
    </row>
    <row r="2037" spans="1:61" x14ac:dyDescent="0.2">
      <c r="A2037" s="78">
        <f t="shared" si="1113"/>
        <v>43928</v>
      </c>
      <c r="B2037" s="2">
        <f t="shared" si="1128"/>
        <v>249660.76618918078</v>
      </c>
      <c r="C2037" s="3">
        <f t="shared" si="1114"/>
        <v>33704203.435539402</v>
      </c>
      <c r="D2037" s="2">
        <f t="shared" si="1099"/>
        <v>240537.3279050432</v>
      </c>
      <c r="E2037" s="2">
        <f t="shared" si="1115"/>
        <v>0</v>
      </c>
      <c r="F2037" s="33">
        <f t="shared" si="1103"/>
        <v>240537.3279050432</v>
      </c>
      <c r="G2037" s="39">
        <f t="shared" si="1116"/>
        <v>5331.42</v>
      </c>
      <c r="H2037" s="38">
        <f>IF(AND(N2037=1,N2036&gt;1),VLOOKUP(A2036,[1]Plan1!$CW$105:$CY$215,3),H2036)</f>
        <v>5344.75</v>
      </c>
      <c r="I2037" s="127">
        <f t="shared" si="1104"/>
        <v>43841</v>
      </c>
      <c r="J2037" s="127">
        <f t="shared" si="1117"/>
        <v>43872</v>
      </c>
      <c r="K2037" s="34">
        <f t="shared" si="1105"/>
        <v>2.5002719725701894E-3</v>
      </c>
      <c r="L2037" s="212">
        <f t="shared" si="1118"/>
        <v>43934</v>
      </c>
      <c r="M2037" s="1">
        <f t="shared" si="1119"/>
        <v>23</v>
      </c>
      <c r="N2037" s="1">
        <f t="shared" si="1101"/>
        <v>20</v>
      </c>
      <c r="O2037" s="2">
        <f t="shared" si="1106"/>
        <v>1.0021737900000001</v>
      </c>
      <c r="P2037" s="35">
        <f t="shared" si="1130"/>
        <v>1.00209952</v>
      </c>
      <c r="Q2037" s="35">
        <f t="shared" si="1120"/>
        <v>1.0037378424842529</v>
      </c>
      <c r="R2037" s="2">
        <f t="shared" si="1129"/>
        <v>1.0059197499999999</v>
      </c>
      <c r="S2037" s="2">
        <f t="shared" si="1121"/>
        <v>1.2981278000000001</v>
      </c>
      <c r="T2037" s="2">
        <f t="shared" si="1131"/>
        <v>241961.24875190001</v>
      </c>
      <c r="U2037" s="2">
        <f t="shared" si="1107"/>
        <v>0</v>
      </c>
      <c r="V2037" s="2">
        <f t="shared" si="1108"/>
        <v>1423.920846865853</v>
      </c>
      <c r="W2037" s="2">
        <f t="shared" si="1109"/>
        <v>241961.24875190906</v>
      </c>
      <c r="X2037" s="36">
        <f t="shared" si="1125"/>
        <v>0</v>
      </c>
      <c r="Y2037" s="2">
        <f t="shared" si="1110"/>
        <v>0</v>
      </c>
      <c r="Z2037" s="37">
        <f t="shared" si="1111"/>
        <v>0</v>
      </c>
      <c r="AA2037" s="2">
        <f t="shared" si="1122"/>
        <v>0</v>
      </c>
      <c r="AB2037" s="4">
        <f t="shared" si="1123"/>
        <v>7.1215000000000001E-2</v>
      </c>
      <c r="AC2037" s="148">
        <f t="shared" si="1097"/>
        <v>42</v>
      </c>
      <c r="AD2037" s="36">
        <v>252</v>
      </c>
      <c r="AE2037" s="35">
        <f t="shared" si="1126"/>
        <v>1.0115315680000001</v>
      </c>
      <c r="AF2037" s="2">
        <f t="shared" si="1127"/>
        <v>2790.1925933399998</v>
      </c>
      <c r="AG2037" s="2">
        <f t="shared" si="1112"/>
        <v>2790.1925933399998</v>
      </c>
      <c r="AH2037" s="3">
        <f t="shared" si="1124"/>
        <v>0</v>
      </c>
      <c r="AI2037" s="3"/>
      <c r="AJ2037" s="3">
        <v>0</v>
      </c>
      <c r="AK2037" s="2">
        <f t="shared" si="1098"/>
        <v>4909.3248439317222</v>
      </c>
      <c r="AL2037" s="8"/>
      <c r="AM2037" s="8"/>
      <c r="AN2037" s="8"/>
      <c r="AO2037" s="8"/>
      <c r="AP2037" s="2">
        <v>249660.76618916748</v>
      </c>
      <c r="AQ2037" s="8"/>
      <c r="AR2037" s="5"/>
      <c r="AS2037" s="1"/>
      <c r="AT2037" s="8"/>
      <c r="AU2037" s="1"/>
      <c r="AV2037" s="1"/>
      <c r="AW2037" s="3"/>
      <c r="AX2037" s="3"/>
      <c r="AY2037" s="4"/>
      <c r="AZ2037" s="4"/>
      <c r="BA2037" s="4"/>
      <c r="BB2037" s="1"/>
      <c r="BC2037" s="1"/>
      <c r="BD2037" s="1"/>
      <c r="BE2037" s="1"/>
      <c r="BF2037" s="1"/>
      <c r="BG2037" s="1"/>
      <c r="BH2037" s="1"/>
      <c r="BI2037" s="1"/>
    </row>
    <row r="2038" spans="1:61" x14ac:dyDescent="0.2">
      <c r="A2038" s="78">
        <f t="shared" si="1113"/>
        <v>43929</v>
      </c>
      <c r="B2038" s="2">
        <f t="shared" si="1128"/>
        <v>249833.35443173768</v>
      </c>
      <c r="C2038" s="3">
        <f t="shared" si="1114"/>
        <v>33727502.848284587</v>
      </c>
      <c r="D2038" s="2">
        <f t="shared" si="1099"/>
        <v>240537.3279050432</v>
      </c>
      <c r="E2038" s="2">
        <f t="shared" si="1115"/>
        <v>0</v>
      </c>
      <c r="F2038" s="33">
        <f t="shared" si="1103"/>
        <v>240537.3279050432</v>
      </c>
      <c r="G2038" s="39">
        <f t="shared" si="1116"/>
        <v>5331.42</v>
      </c>
      <c r="H2038" s="38">
        <f>IF(AND(N2038=1,N2037&gt;1),VLOOKUP(A2037,[1]Plan1!$CW$105:$CY$215,3),H2037)</f>
        <v>5344.75</v>
      </c>
      <c r="I2038" s="127">
        <f t="shared" si="1104"/>
        <v>43841</v>
      </c>
      <c r="J2038" s="127">
        <f t="shared" si="1117"/>
        <v>43872</v>
      </c>
      <c r="K2038" s="34">
        <f t="shared" si="1105"/>
        <v>2.5002719725701894E-3</v>
      </c>
      <c r="L2038" s="212">
        <f t="shared" si="1118"/>
        <v>43934</v>
      </c>
      <c r="M2038" s="1">
        <f t="shared" si="1119"/>
        <v>23</v>
      </c>
      <c r="N2038" s="1">
        <f t="shared" si="1101"/>
        <v>21</v>
      </c>
      <c r="O2038" s="2">
        <f t="shared" si="1106"/>
        <v>1.0022826</v>
      </c>
      <c r="P2038" s="35">
        <f t="shared" si="1130"/>
        <v>1.00209952</v>
      </c>
      <c r="Q2038" s="35">
        <f t="shared" si="1120"/>
        <v>1.0037378424842529</v>
      </c>
      <c r="R2038" s="2">
        <f t="shared" si="1129"/>
        <v>1.00602897</v>
      </c>
      <c r="S2038" s="2">
        <f t="shared" si="1121"/>
        <v>1.2981278000000001</v>
      </c>
      <c r="T2038" s="2">
        <f t="shared" si="1131"/>
        <v>241987.52023885999</v>
      </c>
      <c r="U2038" s="2">
        <f t="shared" si="1107"/>
        <v>0</v>
      </c>
      <c r="V2038" s="2">
        <f t="shared" si="1108"/>
        <v>1450.1923338196736</v>
      </c>
      <c r="W2038" s="2">
        <f t="shared" si="1109"/>
        <v>241987.52023886287</v>
      </c>
      <c r="X2038" s="36">
        <f t="shared" si="1125"/>
        <v>0</v>
      </c>
      <c r="Y2038" s="2">
        <f t="shared" si="1110"/>
        <v>0</v>
      </c>
      <c r="Z2038" s="37">
        <f t="shared" si="1111"/>
        <v>0</v>
      </c>
      <c r="AA2038" s="2">
        <f t="shared" si="1122"/>
        <v>0</v>
      </c>
      <c r="AB2038" s="4">
        <f t="shared" si="1123"/>
        <v>7.1215000000000001E-2</v>
      </c>
      <c r="AC2038" s="148">
        <f t="shared" si="1097"/>
        <v>43</v>
      </c>
      <c r="AD2038" s="36">
        <v>252</v>
      </c>
      <c r="AE2038" s="35">
        <f t="shared" si="1126"/>
        <v>1.011807744</v>
      </c>
      <c r="AF2038" s="2">
        <f t="shared" si="1127"/>
        <v>2857.3266901699999</v>
      </c>
      <c r="AG2038" s="2">
        <f t="shared" si="1112"/>
        <v>2857.3266901699999</v>
      </c>
      <c r="AH2038" s="3">
        <f t="shared" si="1124"/>
        <v>0</v>
      </c>
      <c r="AI2038" s="3"/>
      <c r="AJ2038" s="3">
        <v>0</v>
      </c>
      <c r="AK2038" s="2">
        <f t="shared" si="1098"/>
        <v>4988.5075027048142</v>
      </c>
      <c r="AL2038" s="8"/>
      <c r="AM2038" s="8"/>
      <c r="AN2038" s="8"/>
      <c r="AO2038" s="8"/>
      <c r="AP2038" s="2">
        <v>249833.35443172441</v>
      </c>
      <c r="AQ2038" s="8"/>
      <c r="AR2038" s="5"/>
      <c r="AS2038" s="1"/>
      <c r="AT2038" s="8"/>
      <c r="AU2038" s="1"/>
      <c r="AV2038" s="1"/>
      <c r="AW2038" s="3"/>
      <c r="AX2038" s="3"/>
      <c r="AY2038" s="4"/>
      <c r="AZ2038" s="4"/>
      <c r="BA2038" s="4"/>
      <c r="BB2038" s="1"/>
      <c r="BC2038" s="1"/>
      <c r="BD2038" s="1"/>
      <c r="BE2038" s="1"/>
      <c r="BF2038" s="1"/>
      <c r="BG2038" s="1"/>
      <c r="BH2038" s="1"/>
      <c r="BI2038" s="1"/>
    </row>
    <row r="2039" spans="1:61" x14ac:dyDescent="0.2">
      <c r="A2039" s="78">
        <f t="shared" si="1113"/>
        <v>43930</v>
      </c>
      <c r="B2039" s="2">
        <f t="shared" si="1128"/>
        <v>250005.98020531115</v>
      </c>
      <c r="C2039" s="3">
        <f t="shared" si="1114"/>
        <v>33750807.327717006</v>
      </c>
      <c r="D2039" s="2">
        <f t="shared" si="1099"/>
        <v>240537.3279050432</v>
      </c>
      <c r="E2039" s="2">
        <f t="shared" si="1115"/>
        <v>0</v>
      </c>
      <c r="F2039" s="33">
        <f t="shared" si="1103"/>
        <v>240537.3279050432</v>
      </c>
      <c r="G2039" s="39">
        <f t="shared" si="1116"/>
        <v>5331.42</v>
      </c>
      <c r="H2039" s="38">
        <f>IF(AND(N2039=1,N2038&gt;1),VLOOKUP(A2038,[1]Plan1!$CW$105:$CY$215,3),H2038)</f>
        <v>5344.75</v>
      </c>
      <c r="I2039" s="127">
        <f t="shared" si="1104"/>
        <v>43841</v>
      </c>
      <c r="J2039" s="127">
        <f t="shared" si="1117"/>
        <v>43872</v>
      </c>
      <c r="K2039" s="34">
        <f t="shared" si="1105"/>
        <v>2.5002719725701894E-3</v>
      </c>
      <c r="L2039" s="212">
        <f t="shared" si="1118"/>
        <v>43934</v>
      </c>
      <c r="M2039" s="1">
        <f t="shared" si="1119"/>
        <v>23</v>
      </c>
      <c r="N2039" s="1">
        <f t="shared" si="1101"/>
        <v>22</v>
      </c>
      <c r="O2039" s="2">
        <f t="shared" si="1106"/>
        <v>1.0023914300000001</v>
      </c>
      <c r="P2039" s="35">
        <f t="shared" si="1130"/>
        <v>1.00209952</v>
      </c>
      <c r="Q2039" s="35">
        <f t="shared" si="1120"/>
        <v>1.0037378424842529</v>
      </c>
      <c r="R2039" s="2">
        <f t="shared" si="1129"/>
        <v>1.00613821</v>
      </c>
      <c r="S2039" s="2">
        <f t="shared" si="1121"/>
        <v>1.2981278000000001</v>
      </c>
      <c r="T2039" s="2">
        <f t="shared" si="1131"/>
        <v>242013.79653656</v>
      </c>
      <c r="U2039" s="2">
        <f t="shared" si="1107"/>
        <v>0</v>
      </c>
      <c r="V2039" s="2">
        <f t="shared" si="1108"/>
        <v>1476.4686315200231</v>
      </c>
      <c r="W2039" s="2">
        <f t="shared" si="1109"/>
        <v>242013.79653656323</v>
      </c>
      <c r="X2039" s="36">
        <f t="shared" si="1125"/>
        <v>0</v>
      </c>
      <c r="Y2039" s="2">
        <f t="shared" si="1110"/>
        <v>0</v>
      </c>
      <c r="Z2039" s="37">
        <f t="shared" si="1111"/>
        <v>0</v>
      </c>
      <c r="AA2039" s="2">
        <f t="shared" si="1122"/>
        <v>0</v>
      </c>
      <c r="AB2039" s="4">
        <f t="shared" si="1123"/>
        <v>7.1215000000000001E-2</v>
      </c>
      <c r="AC2039" s="148">
        <f t="shared" si="1097"/>
        <v>44</v>
      </c>
      <c r="AD2039" s="36">
        <v>252</v>
      </c>
      <c r="AE2039" s="35">
        <f t="shared" si="1126"/>
        <v>1.012083995</v>
      </c>
      <c r="AF2039" s="2">
        <f t="shared" si="1127"/>
        <v>2924.49350727</v>
      </c>
      <c r="AG2039" s="2">
        <f t="shared" si="1112"/>
        <v>2924.49350727</v>
      </c>
      <c r="AH2039" s="3">
        <f t="shared" si="1124"/>
        <v>0</v>
      </c>
      <c r="AI2039" s="3"/>
      <c r="AJ2039" s="3">
        <v>0</v>
      </c>
      <c r="AK2039" s="2">
        <f t="shared" si="1098"/>
        <v>5067.6901614779063</v>
      </c>
      <c r="AL2039" s="8"/>
      <c r="AM2039" s="8"/>
      <c r="AN2039" s="8"/>
      <c r="AO2039" s="8"/>
      <c r="AP2039" s="2">
        <v>250005.98020529785</v>
      </c>
      <c r="AQ2039" s="8"/>
      <c r="AR2039" s="5"/>
      <c r="AS2039" s="1"/>
      <c r="AT2039" s="8"/>
      <c r="AU2039" s="1"/>
      <c r="AV2039" s="1"/>
      <c r="AW2039" s="3"/>
      <c r="AX2039" s="3"/>
      <c r="AY2039" s="4"/>
      <c r="AZ2039" s="4"/>
      <c r="BA2039" s="4"/>
      <c r="BB2039" s="1"/>
      <c r="BC2039" s="1"/>
      <c r="BD2039" s="1"/>
      <c r="BE2039" s="1"/>
      <c r="BF2039" s="1"/>
      <c r="BG2039" s="1"/>
      <c r="BH2039" s="1"/>
      <c r="BI2039" s="1"/>
    </row>
    <row r="2040" spans="1:61" x14ac:dyDescent="0.2">
      <c r="A2040" s="78">
        <f t="shared" si="1113"/>
        <v>43931</v>
      </c>
      <c r="B2040" s="2">
        <f t="shared" si="1128"/>
        <v>250111.7566844346</v>
      </c>
      <c r="C2040" s="3">
        <f t="shared" si="1114"/>
        <v>33765087.152398668</v>
      </c>
      <c r="D2040" s="2">
        <f t="shared" si="1099"/>
        <v>240537.3279050432</v>
      </c>
      <c r="E2040" s="2">
        <f t="shared" si="1115"/>
        <v>0</v>
      </c>
      <c r="F2040" s="33">
        <f t="shared" si="1103"/>
        <v>240537.3279050432</v>
      </c>
      <c r="G2040" s="39">
        <f t="shared" si="1116"/>
        <v>5331.42</v>
      </c>
      <c r="H2040" s="38">
        <f>IF(AND(N2040=1,N2039&gt;1),VLOOKUP(A2039,[1]Plan1!$CW$105:$CY$215,3),H2039)</f>
        <v>5344.75</v>
      </c>
      <c r="I2040" s="127">
        <f t="shared" si="1104"/>
        <v>43841</v>
      </c>
      <c r="J2040" s="127">
        <f t="shared" si="1117"/>
        <v>43872</v>
      </c>
      <c r="K2040" s="34">
        <f t="shared" si="1105"/>
        <v>2.5002719725701894E-3</v>
      </c>
      <c r="L2040" s="212">
        <f t="shared" si="1118"/>
        <v>43934</v>
      </c>
      <c r="M2040" s="1">
        <f t="shared" si="1119"/>
        <v>23</v>
      </c>
      <c r="N2040" s="1">
        <f t="shared" si="1101"/>
        <v>23</v>
      </c>
      <c r="O2040" s="2">
        <f t="shared" si="1106"/>
        <v>1.0025002700000001</v>
      </c>
      <c r="P2040" s="35">
        <f t="shared" si="1130"/>
        <v>1.00209952</v>
      </c>
      <c r="Q2040" s="35">
        <f t="shared" si="1120"/>
        <v>1.0037378424842529</v>
      </c>
      <c r="R2040" s="2">
        <f t="shared" si="1129"/>
        <v>1.00624745</v>
      </c>
      <c r="S2040" s="2">
        <f t="shared" si="1121"/>
        <v>1.2981278000000001</v>
      </c>
      <c r="T2040" s="2">
        <f t="shared" si="1131"/>
        <v>242040.07283426001</v>
      </c>
      <c r="U2040" s="2">
        <f t="shared" si="1107"/>
        <v>0</v>
      </c>
      <c r="V2040" s="2">
        <f t="shared" si="1108"/>
        <v>1502.7449292203726</v>
      </c>
      <c r="W2040" s="2">
        <f t="shared" si="1109"/>
        <v>242040.07283426358</v>
      </c>
      <c r="X2040" s="36">
        <f t="shared" si="1125"/>
        <v>0</v>
      </c>
      <c r="Y2040" s="2">
        <f t="shared" si="1110"/>
        <v>0</v>
      </c>
      <c r="Z2040" s="37">
        <f t="shared" si="1111"/>
        <v>0</v>
      </c>
      <c r="AA2040" s="2">
        <f t="shared" si="1122"/>
        <v>0</v>
      </c>
      <c r="AB2040" s="4">
        <f t="shared" si="1123"/>
        <v>7.1215000000000001E-2</v>
      </c>
      <c r="AC2040" s="148">
        <f t="shared" si="1097"/>
        <v>44</v>
      </c>
      <c r="AD2040" s="36">
        <v>252</v>
      </c>
      <c r="AE2040" s="35">
        <f t="shared" si="1126"/>
        <v>1.012083995</v>
      </c>
      <c r="AF2040" s="2">
        <f t="shared" si="1127"/>
        <v>2924.8110299199998</v>
      </c>
      <c r="AG2040" s="2">
        <f t="shared" si="1112"/>
        <v>2924.8110299199998</v>
      </c>
      <c r="AH2040" s="3">
        <f t="shared" si="1124"/>
        <v>0</v>
      </c>
      <c r="AI2040" s="3"/>
      <c r="AJ2040" s="3">
        <v>0</v>
      </c>
      <c r="AK2040" s="2">
        <f t="shared" si="1098"/>
        <v>5146.8728202509992</v>
      </c>
      <c r="AL2040" s="8"/>
      <c r="AM2040" s="8"/>
      <c r="AN2040" s="8"/>
      <c r="AO2040" s="8"/>
      <c r="AP2040" s="2">
        <v>250111.7566844213</v>
      </c>
      <c r="AQ2040" s="8"/>
      <c r="AR2040" s="5"/>
      <c r="AS2040" s="1"/>
      <c r="AT2040" s="8"/>
      <c r="AU2040" s="1"/>
      <c r="AV2040" s="1"/>
      <c r="AW2040" s="3"/>
      <c r="AX2040" s="3"/>
      <c r="AY2040" s="4"/>
      <c r="AZ2040" s="4"/>
      <c r="BA2040" s="4"/>
      <c r="BB2040" s="1"/>
      <c r="BC2040" s="1"/>
      <c r="BD2040" s="1"/>
      <c r="BE2040" s="1"/>
      <c r="BF2040" s="1"/>
      <c r="BG2040" s="1"/>
      <c r="BH2040" s="1"/>
      <c r="BI2040" s="1"/>
    </row>
    <row r="2041" spans="1:61" x14ac:dyDescent="0.2">
      <c r="A2041" s="78">
        <f t="shared" si="1113"/>
        <v>43932</v>
      </c>
      <c r="B2041" s="2">
        <f t="shared" si="1128"/>
        <v>250190.93934320769</v>
      </c>
      <c r="C2041" s="3">
        <f t="shared" si="1114"/>
        <v>33775776.811333038</v>
      </c>
      <c r="D2041" s="2">
        <f t="shared" si="1099"/>
        <v>240537.3279050432</v>
      </c>
      <c r="E2041" s="2">
        <f t="shared" si="1115"/>
        <v>0</v>
      </c>
      <c r="F2041" s="33">
        <f t="shared" si="1103"/>
        <v>240537.3279050432</v>
      </c>
      <c r="G2041" s="39">
        <f t="shared" si="1116"/>
        <v>5331.42</v>
      </c>
      <c r="H2041" s="38">
        <f>IF(AND(N2041=1,N2040&gt;1),VLOOKUP(A2040,[1]Plan1!$CW$105:$CY$215,3),H2040)</f>
        <v>5344.75</v>
      </c>
      <c r="I2041" s="127">
        <f t="shared" si="1104"/>
        <v>43841</v>
      </c>
      <c r="J2041" s="127">
        <f t="shared" si="1117"/>
        <v>43872</v>
      </c>
      <c r="K2041" s="34">
        <f t="shared" si="1105"/>
        <v>2.5002719725701894E-3</v>
      </c>
      <c r="L2041" s="212">
        <f t="shared" si="1118"/>
        <v>43934</v>
      </c>
      <c r="M2041" s="1">
        <f t="shared" si="1119"/>
        <v>23</v>
      </c>
      <c r="N2041" s="1">
        <f t="shared" si="1101"/>
        <v>23</v>
      </c>
      <c r="O2041" s="2">
        <f t="shared" si="1106"/>
        <v>1.0025002700000001</v>
      </c>
      <c r="P2041" s="35">
        <f t="shared" si="1130"/>
        <v>1.00209952</v>
      </c>
      <c r="Q2041" s="35">
        <f t="shared" si="1120"/>
        <v>1.0037378424842529</v>
      </c>
      <c r="R2041" s="2">
        <f t="shared" si="1129"/>
        <v>1.00624745</v>
      </c>
      <c r="S2041" s="2">
        <f t="shared" si="1121"/>
        <v>1.2981278000000001</v>
      </c>
      <c r="T2041" s="2">
        <f t="shared" si="1131"/>
        <v>242040.07283426001</v>
      </c>
      <c r="U2041" s="2">
        <f t="shared" si="1107"/>
        <v>0</v>
      </c>
      <c r="V2041" s="2">
        <f t="shared" si="1108"/>
        <v>1502.7449292203726</v>
      </c>
      <c r="W2041" s="2">
        <f t="shared" si="1109"/>
        <v>242040.07283426358</v>
      </c>
      <c r="X2041" s="36">
        <f t="shared" si="1125"/>
        <v>0</v>
      </c>
      <c r="Y2041" s="2">
        <f t="shared" si="1110"/>
        <v>0</v>
      </c>
      <c r="Z2041" s="37">
        <f t="shared" si="1111"/>
        <v>0</v>
      </c>
      <c r="AA2041" s="2">
        <f t="shared" si="1122"/>
        <v>0</v>
      </c>
      <c r="AB2041" s="4">
        <f t="shared" si="1123"/>
        <v>7.1215000000000001E-2</v>
      </c>
      <c r="AC2041" s="148">
        <f t="shared" ref="AC2041:AC2104" si="1132">NETWORKDAYS(A$1975,A2041,$AT$194:$AT$348)-1</f>
        <v>44</v>
      </c>
      <c r="AD2041" s="36">
        <v>252</v>
      </c>
      <c r="AE2041" s="35">
        <f t="shared" si="1126"/>
        <v>1.012083995</v>
      </c>
      <c r="AF2041" s="2">
        <f t="shared" si="1127"/>
        <v>2924.8110299199998</v>
      </c>
      <c r="AG2041" s="2">
        <f t="shared" si="1112"/>
        <v>2924.8110299199998</v>
      </c>
      <c r="AH2041" s="3">
        <f t="shared" si="1124"/>
        <v>0</v>
      </c>
      <c r="AI2041" s="3"/>
      <c r="AJ2041" s="3">
        <v>0</v>
      </c>
      <c r="AK2041" s="2">
        <f t="shared" ref="AK2041:AK2104" si="1133">((0.01*(A2041-A$1975)/30)*AI$1896)</f>
        <v>5226.0554790240922</v>
      </c>
      <c r="AL2041" s="8"/>
      <c r="AM2041" s="8"/>
      <c r="AN2041" s="8"/>
      <c r="AO2041" s="8"/>
      <c r="AP2041" s="2">
        <v>250190.93934319439</v>
      </c>
      <c r="AQ2041" s="8"/>
      <c r="AR2041" s="5"/>
      <c r="AS2041" s="1"/>
      <c r="AT2041" s="8"/>
      <c r="AU2041" s="1"/>
      <c r="AV2041" s="1"/>
      <c r="AW2041" s="3"/>
      <c r="AX2041" s="3"/>
      <c r="AY2041" s="4"/>
      <c r="AZ2041" s="4"/>
      <c r="BA2041" s="4"/>
      <c r="BB2041" s="1"/>
      <c r="BC2041" s="1"/>
      <c r="BD2041" s="1"/>
      <c r="BE2041" s="1"/>
      <c r="BF2041" s="1"/>
      <c r="BG2041" s="1"/>
      <c r="BH2041" s="1"/>
      <c r="BI2041" s="1"/>
    </row>
    <row r="2042" spans="1:61" x14ac:dyDescent="0.2">
      <c r="A2042" s="78">
        <f t="shared" si="1113"/>
        <v>43933</v>
      </c>
      <c r="B2042" s="2">
        <f t="shared" si="1128"/>
        <v>250270.12200198078</v>
      </c>
      <c r="C2042" s="3">
        <f t="shared" si="1114"/>
        <v>33786466.470267408</v>
      </c>
      <c r="D2042" s="2">
        <f t="shared" ref="D2042:D2105" si="1134">D2041</f>
        <v>240537.3279050432</v>
      </c>
      <c r="E2042" s="2">
        <f t="shared" si="1115"/>
        <v>0</v>
      </c>
      <c r="F2042" s="33">
        <f t="shared" si="1103"/>
        <v>240537.3279050432</v>
      </c>
      <c r="G2042" s="39">
        <f t="shared" si="1116"/>
        <v>5331.42</v>
      </c>
      <c r="H2042" s="38">
        <f>IF(AND(N2042=1,N2041&gt;1),VLOOKUP(A2041,[1]Plan1!$CW$105:$CY$215,3),H2041)</f>
        <v>5344.75</v>
      </c>
      <c r="I2042" s="127">
        <f t="shared" si="1104"/>
        <v>43841</v>
      </c>
      <c r="J2042" s="127">
        <f t="shared" si="1117"/>
        <v>43872</v>
      </c>
      <c r="K2042" s="34">
        <f t="shared" si="1105"/>
        <v>2.5002719725701894E-3</v>
      </c>
      <c r="L2042" s="212">
        <f t="shared" si="1118"/>
        <v>43934</v>
      </c>
      <c r="M2042" s="1">
        <f t="shared" si="1119"/>
        <v>23</v>
      </c>
      <c r="N2042" s="1">
        <f t="shared" si="1101"/>
        <v>23</v>
      </c>
      <c r="O2042" s="2">
        <f t="shared" si="1106"/>
        <v>1.0025002700000001</v>
      </c>
      <c r="P2042" s="35">
        <f t="shared" si="1130"/>
        <v>1.00209952</v>
      </c>
      <c r="Q2042" s="35">
        <f t="shared" si="1120"/>
        <v>1.0037378424842529</v>
      </c>
      <c r="R2042" s="2">
        <f t="shared" si="1129"/>
        <v>1.00624745</v>
      </c>
      <c r="S2042" s="2">
        <f t="shared" si="1121"/>
        <v>1.2981278000000001</v>
      </c>
      <c r="T2042" s="2">
        <f t="shared" si="1131"/>
        <v>242040.07283426001</v>
      </c>
      <c r="U2042" s="2">
        <f t="shared" si="1107"/>
        <v>0</v>
      </c>
      <c r="V2042" s="2">
        <f t="shared" si="1108"/>
        <v>1502.7449292203726</v>
      </c>
      <c r="W2042" s="2">
        <f t="shared" si="1109"/>
        <v>242040.07283426358</v>
      </c>
      <c r="X2042" s="36">
        <f t="shared" si="1125"/>
        <v>0</v>
      </c>
      <c r="Y2042" s="2">
        <f t="shared" si="1110"/>
        <v>0</v>
      </c>
      <c r="Z2042" s="37">
        <f t="shared" si="1111"/>
        <v>0</v>
      </c>
      <c r="AA2042" s="2">
        <f t="shared" si="1122"/>
        <v>0</v>
      </c>
      <c r="AB2042" s="4">
        <f t="shared" si="1123"/>
        <v>7.1215000000000001E-2</v>
      </c>
      <c r="AC2042" s="148">
        <f t="shared" si="1132"/>
        <v>44</v>
      </c>
      <c r="AD2042" s="36">
        <v>252</v>
      </c>
      <c r="AE2042" s="35">
        <f t="shared" si="1126"/>
        <v>1.012083995</v>
      </c>
      <c r="AF2042" s="2">
        <f t="shared" si="1127"/>
        <v>2924.8110299199998</v>
      </c>
      <c r="AG2042" s="2">
        <f t="shared" si="1112"/>
        <v>2924.8110299199998</v>
      </c>
      <c r="AH2042" s="3">
        <f t="shared" si="1124"/>
        <v>0</v>
      </c>
      <c r="AI2042" s="3"/>
      <c r="AJ2042" s="3">
        <v>0</v>
      </c>
      <c r="AK2042" s="2">
        <f t="shared" si="1133"/>
        <v>5305.2381377971833</v>
      </c>
      <c r="AL2042" s="8"/>
      <c r="AM2042" s="8"/>
      <c r="AN2042" s="8"/>
      <c r="AO2042" s="8"/>
      <c r="AP2042" s="2">
        <v>250270.12200196748</v>
      </c>
      <c r="AQ2042" s="8"/>
      <c r="AR2042" s="5"/>
      <c r="AS2042" s="1"/>
      <c r="AT2042" s="8"/>
      <c r="AU2042" s="1"/>
      <c r="AV2042" s="1"/>
      <c r="AW2042" s="3"/>
      <c r="AX2042" s="3"/>
      <c r="AY2042" s="4"/>
      <c r="AZ2042" s="4"/>
      <c r="BA2042" s="4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 x14ac:dyDescent="0.25">
      <c r="A2043" s="109">
        <f t="shared" si="1113"/>
        <v>43934</v>
      </c>
      <c r="B2043" s="121">
        <f t="shared" si="1128"/>
        <v>250416.18686796387</v>
      </c>
      <c r="C2043" s="120">
        <f t="shared" si="1114"/>
        <v>33806185.227175124</v>
      </c>
      <c r="D2043" s="121">
        <f t="shared" si="1134"/>
        <v>240537.3279050432</v>
      </c>
      <c r="E2043" s="110">
        <f t="shared" si="1115"/>
        <v>0</v>
      </c>
      <c r="F2043" s="111">
        <f t="shared" si="1103"/>
        <v>240537.3279050432</v>
      </c>
      <c r="G2043" s="112">
        <f t="shared" si="1116"/>
        <v>5331.42</v>
      </c>
      <c r="H2043" s="113">
        <f>IF(AND(N2043=1,N2042&gt;1),VLOOKUP(A2042,[1]Plan1!$CW$105:$CY$215,3),H2042)</f>
        <v>5344.75</v>
      </c>
      <c r="I2043" s="129">
        <f t="shared" si="1104"/>
        <v>43841</v>
      </c>
      <c r="J2043" s="129">
        <f t="shared" si="1117"/>
        <v>43872</v>
      </c>
      <c r="K2043" s="114">
        <f t="shared" si="1105"/>
        <v>2.5002719725701894E-3</v>
      </c>
      <c r="L2043" s="215">
        <f t="shared" si="1118"/>
        <v>43934</v>
      </c>
      <c r="M2043" s="115">
        <f t="shared" si="1119"/>
        <v>23</v>
      </c>
      <c r="N2043" s="115">
        <f t="shared" si="1101"/>
        <v>23</v>
      </c>
      <c r="O2043" s="110">
        <f t="shared" si="1106"/>
        <v>1.0025002700000001</v>
      </c>
      <c r="P2043" s="116">
        <f t="shared" si="1130"/>
        <v>1.00209952</v>
      </c>
      <c r="Q2043" s="116">
        <f t="shared" si="1120"/>
        <v>1.0037378424842529</v>
      </c>
      <c r="R2043" s="110">
        <f t="shared" si="1129"/>
        <v>1.00624745</v>
      </c>
      <c r="S2043" s="110">
        <f t="shared" si="1121"/>
        <v>1.00624745</v>
      </c>
      <c r="T2043" s="121">
        <f t="shared" si="1131"/>
        <v>242040.07283426001</v>
      </c>
      <c r="U2043" s="110">
        <f t="shared" si="1107"/>
        <v>0</v>
      </c>
      <c r="V2043" s="110">
        <f t="shared" si="1108"/>
        <v>1502.7449292203726</v>
      </c>
      <c r="W2043" s="110">
        <f t="shared" si="1109"/>
        <v>242040.07283426358</v>
      </c>
      <c r="X2043" s="117">
        <v>67</v>
      </c>
      <c r="Y2043" s="110">
        <f t="shared" si="1110"/>
        <v>0</v>
      </c>
      <c r="Z2043" s="118">
        <f t="shared" si="1111"/>
        <v>0</v>
      </c>
      <c r="AA2043" s="110">
        <f t="shared" si="1122"/>
        <v>0</v>
      </c>
      <c r="AB2043" s="119">
        <f t="shared" si="1123"/>
        <v>7.1215000000000001E-2</v>
      </c>
      <c r="AC2043" s="148">
        <f t="shared" si="1132"/>
        <v>45</v>
      </c>
      <c r="AD2043" s="117">
        <v>252</v>
      </c>
      <c r="AE2043" s="116">
        <f t="shared" si="1126"/>
        <v>1.0123603219999999</v>
      </c>
      <c r="AF2043" s="110">
        <f t="shared" si="1127"/>
        <v>2991.6932371299999</v>
      </c>
      <c r="AG2043" s="110">
        <f t="shared" si="1112"/>
        <v>2991.6932371299999</v>
      </c>
      <c r="AH2043" s="120">
        <f t="shared" si="1124"/>
        <v>0</v>
      </c>
      <c r="AI2043" s="120"/>
      <c r="AJ2043" s="189">
        <v>0</v>
      </c>
      <c r="AK2043" s="121">
        <f t="shared" si="1133"/>
        <v>5384.4207965702763</v>
      </c>
      <c r="AL2043" s="8"/>
      <c r="AM2043" s="8"/>
      <c r="AN2043" s="8"/>
      <c r="AO2043" s="8"/>
      <c r="AP2043" s="2">
        <v>250416.18686795057</v>
      </c>
      <c r="AQ2043" s="8"/>
      <c r="AR2043" s="5"/>
      <c r="AS2043" s="1"/>
      <c r="AT2043" s="8"/>
      <c r="AU2043" s="1"/>
      <c r="AV2043" s="1"/>
      <c r="AW2043" s="3"/>
      <c r="AX2043" s="3"/>
      <c r="AY2043" s="4"/>
      <c r="AZ2043" s="4"/>
      <c r="BA2043" s="4"/>
      <c r="BB2043" s="1"/>
      <c r="BC2043" s="1"/>
      <c r="BD2043" s="1"/>
      <c r="BE2043" s="1"/>
      <c r="BF2043" s="1"/>
      <c r="BG2043" s="1"/>
      <c r="BH2043" s="1"/>
      <c r="BI2043" s="1"/>
    </row>
    <row r="2044" spans="1:61" x14ac:dyDescent="0.2">
      <c r="A2044" s="78">
        <f t="shared" si="1113"/>
        <v>43935</v>
      </c>
      <c r="B2044" s="2">
        <f t="shared" si="1128"/>
        <v>250571.79618075126</v>
      </c>
      <c r="C2044" s="3">
        <f t="shared" si="1114"/>
        <v>33827192.48440142</v>
      </c>
      <c r="D2044" s="2">
        <f t="shared" si="1134"/>
        <v>240537.3279050432</v>
      </c>
      <c r="E2044" s="2">
        <f t="shared" si="1115"/>
        <v>0</v>
      </c>
      <c r="F2044" s="33">
        <f t="shared" si="1103"/>
        <v>240537.3279050432</v>
      </c>
      <c r="G2044" s="39">
        <f t="shared" si="1116"/>
        <v>5344.75</v>
      </c>
      <c r="H2044" s="38">
        <f>IF(AND(N2044=1,N2043&gt;1),VLOOKUP(A2043,[1]Plan1!$CW$105:$CY$215,3),H2043)</f>
        <v>5348.49</v>
      </c>
      <c r="I2044" s="127">
        <f t="shared" si="1104"/>
        <v>43875</v>
      </c>
      <c r="J2044" s="127">
        <f t="shared" si="1117"/>
        <v>43904</v>
      </c>
      <c r="K2044" s="34">
        <f t="shared" si="1105"/>
        <v>6.9975209317552078E-4</v>
      </c>
      <c r="L2044" s="212">
        <f t="shared" si="1118"/>
        <v>43962</v>
      </c>
      <c r="M2044" s="1">
        <f t="shared" si="1119"/>
        <v>18</v>
      </c>
      <c r="N2044" s="1">
        <f t="shared" si="1101"/>
        <v>1</v>
      </c>
      <c r="O2044" s="2">
        <f t="shared" si="1106"/>
        <v>1.0000388600000001</v>
      </c>
      <c r="P2044" s="35">
        <f t="shared" si="1130"/>
        <v>1.0025002700000001</v>
      </c>
      <c r="Q2044" s="35">
        <f t="shared" si="1120"/>
        <v>1.0062474580996812</v>
      </c>
      <c r="R2044" s="2">
        <f t="shared" si="1129"/>
        <v>1.0062865599999999</v>
      </c>
      <c r="S2044" s="2">
        <f t="shared" si="1121"/>
        <v>1.00624745</v>
      </c>
      <c r="T2044" s="2">
        <f t="shared" si="1131"/>
        <v>242049.48024914999</v>
      </c>
      <c r="U2044" s="2">
        <f t="shared" si="1107"/>
        <v>0</v>
      </c>
      <c r="V2044" s="2">
        <f t="shared" si="1108"/>
        <v>1512.1523441147142</v>
      </c>
      <c r="W2044" s="2">
        <f t="shared" si="1109"/>
        <v>242049.4802491579</v>
      </c>
      <c r="X2044" s="36">
        <f t="shared" ref="X2044:X2070" si="1135">IF(VLOOKUP(A2044,AT$10:BC$190,10)=VLOOKUP(A2043,AT$10:BC$190,10),0,VLOOKUP(A2044,AT$10:BC$190,10))</f>
        <v>0</v>
      </c>
      <c r="Y2044" s="2">
        <f t="shared" si="1110"/>
        <v>0</v>
      </c>
      <c r="Z2044" s="37">
        <f t="shared" si="1111"/>
        <v>0</v>
      </c>
      <c r="AA2044" s="2">
        <f t="shared" si="1122"/>
        <v>0</v>
      </c>
      <c r="AB2044" s="4">
        <f t="shared" si="1123"/>
        <v>7.1215000000000001E-2</v>
      </c>
      <c r="AC2044" s="148">
        <f t="shared" si="1132"/>
        <v>46</v>
      </c>
      <c r="AD2044" s="36">
        <v>252</v>
      </c>
      <c r="AE2044" s="35">
        <f t="shared" si="1126"/>
        <v>1.012636724</v>
      </c>
      <c r="AF2044" s="2">
        <f t="shared" si="1127"/>
        <v>3058.7124762499998</v>
      </c>
      <c r="AG2044" s="2">
        <f t="shared" si="1112"/>
        <v>3058.7124762499998</v>
      </c>
      <c r="AH2044" s="3">
        <f t="shared" si="1124"/>
        <v>0</v>
      </c>
      <c r="AI2044" s="3"/>
      <c r="AJ2044" s="3">
        <v>0</v>
      </c>
      <c r="AK2044" s="2">
        <f t="shared" si="1133"/>
        <v>5463.6034553433692</v>
      </c>
      <c r="AL2044" s="8"/>
      <c r="AM2044" s="8"/>
      <c r="AN2044" s="8"/>
      <c r="AO2044" s="8"/>
      <c r="AP2044" s="2">
        <v>250571.79618073799</v>
      </c>
      <c r="AQ2044" s="8"/>
      <c r="AR2044" s="5"/>
      <c r="AS2044" s="1"/>
      <c r="AT2044" s="8"/>
      <c r="AU2044" s="1"/>
      <c r="AV2044" s="1"/>
      <c r="AW2044" s="3"/>
      <c r="AX2044" s="3"/>
      <c r="AY2044" s="4"/>
      <c r="AZ2044" s="4"/>
      <c r="BA2044" s="4"/>
      <c r="BB2044" s="1"/>
      <c r="BC2044" s="1"/>
      <c r="BD2044" s="1"/>
      <c r="BE2044" s="1"/>
      <c r="BF2044" s="1"/>
      <c r="BG2044" s="1"/>
      <c r="BH2044" s="1"/>
      <c r="BI2044" s="1"/>
    </row>
    <row r="2045" spans="1:61" x14ac:dyDescent="0.2">
      <c r="A2045" s="78">
        <f t="shared" si="1113"/>
        <v>43936</v>
      </c>
      <c r="B2045" s="2">
        <f t="shared" si="1128"/>
        <v>250727.42665403546</v>
      </c>
      <c r="C2045" s="3">
        <f t="shared" si="1114"/>
        <v>33848202.598294787</v>
      </c>
      <c r="D2045" s="2">
        <f t="shared" si="1134"/>
        <v>240537.3279050432</v>
      </c>
      <c r="E2045" s="2">
        <f t="shared" si="1115"/>
        <v>0</v>
      </c>
      <c r="F2045" s="33">
        <f t="shared" si="1103"/>
        <v>240537.3279050432</v>
      </c>
      <c r="G2045" s="39">
        <f t="shared" si="1116"/>
        <v>5344.75</v>
      </c>
      <c r="H2045" s="38">
        <f>IF(AND(N2045=1,N2044&gt;1),VLOOKUP(A2044,[1]Plan1!$CW$105:$CY$215,3),H2044)</f>
        <v>5348.49</v>
      </c>
      <c r="I2045" s="127">
        <f t="shared" si="1104"/>
        <v>43875</v>
      </c>
      <c r="J2045" s="127">
        <f t="shared" si="1117"/>
        <v>43904</v>
      </c>
      <c r="K2045" s="34">
        <f t="shared" si="1105"/>
        <v>6.9975209317552078E-4</v>
      </c>
      <c r="L2045" s="212">
        <f t="shared" si="1118"/>
        <v>43962</v>
      </c>
      <c r="M2045" s="1">
        <f t="shared" si="1119"/>
        <v>18</v>
      </c>
      <c r="N2045" s="1">
        <f t="shared" ref="N2045:N2108" si="1136">(M2045-(NETWORKDAYS(A2045,L2045,$AT$194:$AT$348)-1))</f>
        <v>2</v>
      </c>
      <c r="O2045" s="2">
        <f t="shared" si="1106"/>
        <v>1.0000777199999999</v>
      </c>
      <c r="P2045" s="35">
        <f t="shared" si="1130"/>
        <v>1.0025002700000001</v>
      </c>
      <c r="Q2045" s="35">
        <f t="shared" si="1120"/>
        <v>1.0062474580996812</v>
      </c>
      <c r="R2045" s="2">
        <f t="shared" si="1129"/>
        <v>1.0063256599999999</v>
      </c>
      <c r="S2045" s="2">
        <f t="shared" si="1121"/>
        <v>1.00624745</v>
      </c>
      <c r="T2045" s="2">
        <f t="shared" si="1131"/>
        <v>242058.88525866999</v>
      </c>
      <c r="U2045" s="2">
        <f t="shared" si="1107"/>
        <v>0</v>
      </c>
      <c r="V2045" s="2">
        <f t="shared" si="1108"/>
        <v>1521.5573536357915</v>
      </c>
      <c r="W2045" s="2">
        <f t="shared" si="1109"/>
        <v>242058.88525867899</v>
      </c>
      <c r="X2045" s="36">
        <f t="shared" si="1135"/>
        <v>0</v>
      </c>
      <c r="Y2045" s="2">
        <f t="shared" si="1110"/>
        <v>0</v>
      </c>
      <c r="Z2045" s="37">
        <f t="shared" si="1111"/>
        <v>0</v>
      </c>
      <c r="AA2045" s="2">
        <f t="shared" si="1122"/>
        <v>0</v>
      </c>
      <c r="AB2045" s="4">
        <f t="shared" si="1123"/>
        <v>7.1215000000000001E-2</v>
      </c>
      <c r="AC2045" s="148">
        <f t="shared" si="1132"/>
        <v>47</v>
      </c>
      <c r="AD2045" s="36">
        <v>252</v>
      </c>
      <c r="AE2045" s="35">
        <f t="shared" si="1126"/>
        <v>1.012913202</v>
      </c>
      <c r="AF2045" s="2">
        <f t="shared" si="1127"/>
        <v>3125.7552812399999</v>
      </c>
      <c r="AG2045" s="2">
        <f t="shared" si="1112"/>
        <v>3125.7552812399999</v>
      </c>
      <c r="AH2045" s="3">
        <f t="shared" si="1124"/>
        <v>0</v>
      </c>
      <c r="AI2045" s="3"/>
      <c r="AJ2045" s="3">
        <v>0</v>
      </c>
      <c r="AK2045" s="2">
        <f t="shared" si="1133"/>
        <v>5542.7861141164603</v>
      </c>
      <c r="AL2045" s="8"/>
      <c r="AM2045" s="8"/>
      <c r="AN2045" s="8"/>
      <c r="AO2045" s="8"/>
      <c r="AP2045" s="2">
        <v>250727.42665401215</v>
      </c>
      <c r="AQ2045" s="8"/>
      <c r="AR2045" s="5"/>
      <c r="AS2045" s="1"/>
      <c r="AT2045" s="8"/>
      <c r="AU2045" s="1"/>
      <c r="AV2045" s="1"/>
      <c r="AW2045" s="3"/>
      <c r="AX2045" s="3"/>
      <c r="AY2045" s="4"/>
      <c r="AZ2045" s="4"/>
      <c r="BA2045" s="4"/>
      <c r="BB2045" s="1"/>
      <c r="BC2045" s="1"/>
      <c r="BD2045" s="1"/>
      <c r="BE2045" s="1"/>
      <c r="BF2045" s="1"/>
      <c r="BG2045" s="1"/>
      <c r="BH2045" s="1"/>
      <c r="BI2045" s="1"/>
    </row>
    <row r="2046" spans="1:61" x14ac:dyDescent="0.2">
      <c r="A2046" s="78">
        <f t="shared" si="1113"/>
        <v>43937</v>
      </c>
      <c r="B2046" s="2">
        <f t="shared" si="1128"/>
        <v>250883.08292009294</v>
      </c>
      <c r="C2046" s="3">
        <f t="shared" si="1114"/>
        <v>33869216.194212548</v>
      </c>
      <c r="D2046" s="2">
        <f t="shared" si="1134"/>
        <v>240537.3279050432</v>
      </c>
      <c r="E2046" s="2">
        <f t="shared" si="1115"/>
        <v>0</v>
      </c>
      <c r="F2046" s="33">
        <f t="shared" si="1103"/>
        <v>240537.3279050432</v>
      </c>
      <c r="G2046" s="39">
        <f t="shared" si="1116"/>
        <v>5344.75</v>
      </c>
      <c r="H2046" s="38">
        <f>IF(AND(N2046=1,N2045&gt;1),VLOOKUP(A2045,[1]Plan1!$CW$105:$CY$215,3),H2045)</f>
        <v>5348.49</v>
      </c>
      <c r="I2046" s="127">
        <f t="shared" si="1104"/>
        <v>43875</v>
      </c>
      <c r="J2046" s="127">
        <f t="shared" si="1117"/>
        <v>43904</v>
      </c>
      <c r="K2046" s="34">
        <f t="shared" si="1105"/>
        <v>6.9975209317552078E-4</v>
      </c>
      <c r="L2046" s="212">
        <f t="shared" si="1118"/>
        <v>43962</v>
      </c>
      <c r="M2046" s="1">
        <f t="shared" si="1119"/>
        <v>18</v>
      </c>
      <c r="N2046" s="1">
        <f t="shared" si="1136"/>
        <v>3</v>
      </c>
      <c r="O2046" s="2">
        <f t="shared" si="1106"/>
        <v>1.00011659</v>
      </c>
      <c r="P2046" s="35">
        <f t="shared" si="1130"/>
        <v>1.0025002700000001</v>
      </c>
      <c r="Q2046" s="35">
        <f t="shared" si="1120"/>
        <v>1.0062474580996812</v>
      </c>
      <c r="R2046" s="2">
        <f t="shared" si="1129"/>
        <v>1.00636477</v>
      </c>
      <c r="S2046" s="2">
        <f t="shared" si="1121"/>
        <v>1.00624745</v>
      </c>
      <c r="T2046" s="2">
        <f t="shared" si="1131"/>
        <v>242068.29267356999</v>
      </c>
      <c r="U2046" s="2">
        <f t="shared" si="1107"/>
        <v>0</v>
      </c>
      <c r="V2046" s="2">
        <f t="shared" si="1108"/>
        <v>1530.9647685301866</v>
      </c>
      <c r="W2046" s="2">
        <f t="shared" si="1109"/>
        <v>242068.29267357339</v>
      </c>
      <c r="X2046" s="36">
        <f t="shared" si="1135"/>
        <v>0</v>
      </c>
      <c r="Y2046" s="2">
        <f t="shared" si="1110"/>
        <v>0</v>
      </c>
      <c r="Z2046" s="37">
        <f t="shared" si="1111"/>
        <v>0</v>
      </c>
      <c r="AA2046" s="2">
        <f t="shared" si="1122"/>
        <v>0</v>
      </c>
      <c r="AB2046" s="4">
        <f t="shared" si="1123"/>
        <v>7.1215000000000001E-2</v>
      </c>
      <c r="AC2046" s="148">
        <f t="shared" si="1132"/>
        <v>48</v>
      </c>
      <c r="AD2046" s="36">
        <v>252</v>
      </c>
      <c r="AE2046" s="35">
        <f t="shared" si="1126"/>
        <v>1.013189755</v>
      </c>
      <c r="AF2046" s="2">
        <f t="shared" si="1127"/>
        <v>3192.8214736300001</v>
      </c>
      <c r="AG2046" s="2">
        <f t="shared" si="1112"/>
        <v>3192.8214736300001</v>
      </c>
      <c r="AH2046" s="3">
        <f t="shared" si="1124"/>
        <v>0</v>
      </c>
      <c r="AI2046" s="3"/>
      <c r="AJ2046" s="3">
        <v>0</v>
      </c>
      <c r="AK2046" s="2">
        <f t="shared" si="1133"/>
        <v>5621.9687728895524</v>
      </c>
      <c r="AL2046" s="8"/>
      <c r="AM2046" s="8"/>
      <c r="AN2046" s="8"/>
      <c r="AO2046" s="8"/>
      <c r="AP2046" s="2">
        <v>250883.08292007964</v>
      </c>
      <c r="AQ2046" s="8"/>
      <c r="AR2046" s="5"/>
      <c r="AS2046" s="1"/>
      <c r="AT2046" s="8"/>
      <c r="AU2046" s="1"/>
      <c r="AV2046" s="1"/>
      <c r="AW2046" s="3"/>
      <c r="AX2046" s="3"/>
      <c r="AY2046" s="4"/>
      <c r="AZ2046" s="4"/>
      <c r="BA2046" s="4"/>
      <c r="BB2046" s="1"/>
      <c r="BC2046" s="1"/>
      <c r="BD2046" s="1"/>
      <c r="BE2046" s="1"/>
      <c r="BF2046" s="1"/>
      <c r="BG2046" s="1"/>
      <c r="BH2046" s="1"/>
      <c r="BI2046" s="1"/>
    </row>
    <row r="2047" spans="1:61" x14ac:dyDescent="0.2">
      <c r="A2047" s="78">
        <f t="shared" si="1113"/>
        <v>43938</v>
      </c>
      <c r="B2047" s="2">
        <f t="shared" si="1128"/>
        <v>251038.76010750711</v>
      </c>
      <c r="C2047" s="3">
        <f t="shared" si="1114"/>
        <v>33890232.614513457</v>
      </c>
      <c r="D2047" s="2">
        <f t="shared" si="1134"/>
        <v>240537.3279050432</v>
      </c>
      <c r="E2047" s="2">
        <f t="shared" si="1115"/>
        <v>0</v>
      </c>
      <c r="F2047" s="33">
        <f t="shared" si="1103"/>
        <v>240537.3279050432</v>
      </c>
      <c r="G2047" s="39">
        <f t="shared" si="1116"/>
        <v>5344.75</v>
      </c>
      <c r="H2047" s="38">
        <f>IF(AND(N2047=1,N2046&gt;1),VLOOKUP(A2046,[1]Plan1!$CW$105:$CY$215,3),H2046)</f>
        <v>5348.49</v>
      </c>
      <c r="I2047" s="127">
        <f t="shared" si="1104"/>
        <v>43875</v>
      </c>
      <c r="J2047" s="127">
        <f t="shared" si="1117"/>
        <v>43904</v>
      </c>
      <c r="K2047" s="34">
        <f t="shared" si="1105"/>
        <v>6.9975209317552078E-4</v>
      </c>
      <c r="L2047" s="212">
        <f t="shared" si="1118"/>
        <v>43962</v>
      </c>
      <c r="M2047" s="1">
        <f t="shared" si="1119"/>
        <v>18</v>
      </c>
      <c r="N2047" s="1">
        <f t="shared" si="1136"/>
        <v>4</v>
      </c>
      <c r="O2047" s="2">
        <f t="shared" si="1106"/>
        <v>1.0001554500000001</v>
      </c>
      <c r="P2047" s="35">
        <f t="shared" si="1130"/>
        <v>1.0025002700000001</v>
      </c>
      <c r="Q2047" s="35">
        <f t="shared" si="1120"/>
        <v>1.0062474580996812</v>
      </c>
      <c r="R2047" s="2">
        <f t="shared" si="1129"/>
        <v>1.00640387</v>
      </c>
      <c r="S2047" s="2">
        <f t="shared" si="1121"/>
        <v>1.00624745</v>
      </c>
      <c r="T2047" s="2">
        <f t="shared" si="1131"/>
        <v>242077.69768308999</v>
      </c>
      <c r="U2047" s="2">
        <f t="shared" si="1107"/>
        <v>0</v>
      </c>
      <c r="V2047" s="2">
        <f t="shared" si="1108"/>
        <v>1540.3697780512637</v>
      </c>
      <c r="W2047" s="2">
        <f t="shared" si="1109"/>
        <v>242077.69768309448</v>
      </c>
      <c r="X2047" s="36">
        <f t="shared" si="1135"/>
        <v>0</v>
      </c>
      <c r="Y2047" s="2">
        <f t="shared" si="1110"/>
        <v>0</v>
      </c>
      <c r="Z2047" s="37">
        <f t="shared" si="1111"/>
        <v>0</v>
      </c>
      <c r="AA2047" s="2">
        <f t="shared" si="1122"/>
        <v>0</v>
      </c>
      <c r="AB2047" s="4">
        <f t="shared" si="1123"/>
        <v>7.1215000000000001E-2</v>
      </c>
      <c r="AC2047" s="148">
        <f t="shared" si="1132"/>
        <v>49</v>
      </c>
      <c r="AD2047" s="36">
        <v>252</v>
      </c>
      <c r="AE2047" s="35">
        <f t="shared" si="1126"/>
        <v>1.0134663829999999</v>
      </c>
      <c r="AF2047" s="2">
        <f t="shared" si="1127"/>
        <v>3259.9109927499999</v>
      </c>
      <c r="AG2047" s="2">
        <f t="shared" si="1112"/>
        <v>3259.9109927499999</v>
      </c>
      <c r="AH2047" s="3">
        <f t="shared" si="1124"/>
        <v>0</v>
      </c>
      <c r="AI2047" s="3"/>
      <c r="AJ2047" s="3">
        <v>0</v>
      </c>
      <c r="AK2047" s="2">
        <f t="shared" si="1133"/>
        <v>5701.1514316626453</v>
      </c>
      <c r="AL2047" s="8"/>
      <c r="AM2047" s="8"/>
      <c r="AN2047" s="8"/>
      <c r="AO2047" s="8"/>
      <c r="AP2047" s="2">
        <v>251038.76010749381</v>
      </c>
      <c r="AQ2047" s="8"/>
      <c r="AR2047" s="5"/>
      <c r="AS2047" s="1"/>
      <c r="AT2047" s="8"/>
      <c r="AU2047" s="1"/>
      <c r="AV2047" s="1"/>
      <c r="AW2047" s="3"/>
      <c r="AX2047" s="3"/>
      <c r="AY2047" s="4"/>
      <c r="AZ2047" s="4"/>
      <c r="BA2047" s="4"/>
      <c r="BB2047" s="1"/>
      <c r="BC2047" s="1"/>
      <c r="BD2047" s="1"/>
      <c r="BE2047" s="1"/>
      <c r="BF2047" s="1"/>
      <c r="BG2047" s="1"/>
      <c r="BH2047" s="1"/>
      <c r="BI2047" s="1"/>
    </row>
    <row r="2048" spans="1:61" x14ac:dyDescent="0.2">
      <c r="A2048" s="78">
        <f t="shared" si="1113"/>
        <v>43939</v>
      </c>
      <c r="B2048" s="2">
        <f t="shared" si="1128"/>
        <v>251127.47930279784</v>
      </c>
      <c r="C2048" s="3">
        <f t="shared" si="1114"/>
        <v>33902209.705877706</v>
      </c>
      <c r="D2048" s="2">
        <f t="shared" si="1134"/>
        <v>240537.3279050432</v>
      </c>
      <c r="E2048" s="2">
        <f t="shared" si="1115"/>
        <v>0</v>
      </c>
      <c r="F2048" s="33">
        <f t="shared" si="1103"/>
        <v>240537.3279050432</v>
      </c>
      <c r="G2048" s="39">
        <f t="shared" si="1116"/>
        <v>5344.75</v>
      </c>
      <c r="H2048" s="38">
        <f>IF(AND(N2048=1,N2047&gt;1),VLOOKUP(A2047,[1]Plan1!$CW$105:$CY$215,3),H2047)</f>
        <v>5348.49</v>
      </c>
      <c r="I2048" s="127">
        <f t="shared" si="1104"/>
        <v>43875</v>
      </c>
      <c r="J2048" s="127">
        <f t="shared" si="1117"/>
        <v>43904</v>
      </c>
      <c r="K2048" s="34">
        <f t="shared" si="1105"/>
        <v>6.9975209317552078E-4</v>
      </c>
      <c r="L2048" s="212">
        <f t="shared" si="1118"/>
        <v>43962</v>
      </c>
      <c r="M2048" s="1">
        <f t="shared" si="1119"/>
        <v>18</v>
      </c>
      <c r="N2048" s="1">
        <f t="shared" si="1136"/>
        <v>5</v>
      </c>
      <c r="O2048" s="2">
        <f t="shared" si="1106"/>
        <v>1.0001943200000001</v>
      </c>
      <c r="P2048" s="35">
        <f t="shared" si="1130"/>
        <v>1.0025002700000001</v>
      </c>
      <c r="Q2048" s="35">
        <f t="shared" si="1120"/>
        <v>1.0062474580996812</v>
      </c>
      <c r="R2048" s="2">
        <f t="shared" si="1129"/>
        <v>1.00644299</v>
      </c>
      <c r="S2048" s="2">
        <f t="shared" si="1121"/>
        <v>1.00624745</v>
      </c>
      <c r="T2048" s="2">
        <f t="shared" si="1131"/>
        <v>242087.10750335999</v>
      </c>
      <c r="U2048" s="2">
        <f t="shared" si="1107"/>
        <v>0</v>
      </c>
      <c r="V2048" s="2">
        <f t="shared" si="1108"/>
        <v>1549.7795983189233</v>
      </c>
      <c r="W2048" s="2">
        <f t="shared" si="1109"/>
        <v>242087.10750336212</v>
      </c>
      <c r="X2048" s="36">
        <f t="shared" si="1135"/>
        <v>0</v>
      </c>
      <c r="Y2048" s="2">
        <f t="shared" si="1110"/>
        <v>0</v>
      </c>
      <c r="Z2048" s="37">
        <f t="shared" si="1111"/>
        <v>0</v>
      </c>
      <c r="AA2048" s="2">
        <f t="shared" si="1122"/>
        <v>0</v>
      </c>
      <c r="AB2048" s="4">
        <f t="shared" si="1123"/>
        <v>7.1215000000000001E-2</v>
      </c>
      <c r="AC2048" s="148">
        <f t="shared" si="1132"/>
        <v>49</v>
      </c>
      <c r="AD2048" s="36">
        <v>252</v>
      </c>
      <c r="AE2048" s="35">
        <f t="shared" si="1126"/>
        <v>1.0134663829999999</v>
      </c>
      <c r="AF2048" s="2">
        <f t="shared" si="1127"/>
        <v>3260.0377090000002</v>
      </c>
      <c r="AG2048" s="2">
        <f t="shared" si="1112"/>
        <v>3260.0377090000002</v>
      </c>
      <c r="AH2048" s="3">
        <f t="shared" si="1124"/>
        <v>0</v>
      </c>
      <c r="AI2048" s="3"/>
      <c r="AJ2048" s="3">
        <v>0</v>
      </c>
      <c r="AK2048" s="2">
        <f t="shared" si="1133"/>
        <v>5780.3340904357365</v>
      </c>
      <c r="AL2048" s="8"/>
      <c r="AM2048" s="8"/>
      <c r="AN2048" s="8"/>
      <c r="AO2048" s="8"/>
      <c r="AP2048" s="2">
        <v>251127.47930278454</v>
      </c>
      <c r="AQ2048" s="8"/>
      <c r="AR2048" s="5"/>
      <c r="AS2048" s="1"/>
      <c r="AT2048" s="8"/>
      <c r="AU2048" s="1"/>
      <c r="AV2048" s="1"/>
      <c r="AW2048" s="3"/>
      <c r="AX2048" s="3"/>
      <c r="AY2048" s="4"/>
      <c r="AZ2048" s="4"/>
      <c r="BA2048" s="4"/>
      <c r="BB2048" s="1"/>
      <c r="BC2048" s="1"/>
      <c r="BD2048" s="1"/>
      <c r="BE2048" s="1"/>
      <c r="BF2048" s="1"/>
      <c r="BG2048" s="1"/>
      <c r="BH2048" s="1"/>
      <c r="BI2048" s="1"/>
    </row>
    <row r="2049" spans="1:61" x14ac:dyDescent="0.2">
      <c r="A2049" s="78">
        <f t="shared" si="1113"/>
        <v>43940</v>
      </c>
      <c r="B2049" s="2">
        <f t="shared" si="1128"/>
        <v>251206.66196157094</v>
      </c>
      <c r="C2049" s="3">
        <f t="shared" si="1114"/>
        <v>33912899.364812076</v>
      </c>
      <c r="D2049" s="2">
        <f t="shared" si="1134"/>
        <v>240537.3279050432</v>
      </c>
      <c r="E2049" s="2">
        <f t="shared" si="1115"/>
        <v>0</v>
      </c>
      <c r="F2049" s="33">
        <f t="shared" si="1103"/>
        <v>240537.3279050432</v>
      </c>
      <c r="G2049" s="39">
        <f t="shared" si="1116"/>
        <v>5344.75</v>
      </c>
      <c r="H2049" s="38">
        <f>IF(AND(N2049=1,N2048&gt;1),VLOOKUP(A2048,[1]Plan1!$CW$105:$CY$215,3),H2048)</f>
        <v>5348.49</v>
      </c>
      <c r="I2049" s="127">
        <f t="shared" si="1104"/>
        <v>43875</v>
      </c>
      <c r="J2049" s="127">
        <f t="shared" si="1117"/>
        <v>43904</v>
      </c>
      <c r="K2049" s="34">
        <f t="shared" si="1105"/>
        <v>6.9975209317552078E-4</v>
      </c>
      <c r="L2049" s="212">
        <f t="shared" si="1118"/>
        <v>43962</v>
      </c>
      <c r="M2049" s="1">
        <f t="shared" si="1119"/>
        <v>18</v>
      </c>
      <c r="N2049" s="1">
        <f t="shared" si="1136"/>
        <v>5</v>
      </c>
      <c r="O2049" s="2">
        <f t="shared" si="1106"/>
        <v>1.0001943200000001</v>
      </c>
      <c r="P2049" s="35">
        <f t="shared" si="1130"/>
        <v>1.0025002700000001</v>
      </c>
      <c r="Q2049" s="35">
        <f t="shared" si="1120"/>
        <v>1.0062474580996812</v>
      </c>
      <c r="R2049" s="2">
        <f t="shared" si="1129"/>
        <v>1.00644299</v>
      </c>
      <c r="S2049" s="2">
        <f t="shared" si="1121"/>
        <v>1.00624745</v>
      </c>
      <c r="T2049" s="2">
        <f t="shared" si="1131"/>
        <v>242087.10750335999</v>
      </c>
      <c r="U2049" s="2">
        <f t="shared" si="1107"/>
        <v>0</v>
      </c>
      <c r="V2049" s="2">
        <f t="shared" si="1108"/>
        <v>1549.7795983189233</v>
      </c>
      <c r="W2049" s="2">
        <f t="shared" si="1109"/>
        <v>242087.10750336212</v>
      </c>
      <c r="X2049" s="36">
        <f t="shared" si="1135"/>
        <v>0</v>
      </c>
      <c r="Y2049" s="2">
        <f t="shared" si="1110"/>
        <v>0</v>
      </c>
      <c r="Z2049" s="37">
        <f t="shared" si="1111"/>
        <v>0</v>
      </c>
      <c r="AA2049" s="2">
        <f t="shared" si="1122"/>
        <v>0</v>
      </c>
      <c r="AB2049" s="4">
        <f t="shared" si="1123"/>
        <v>7.1215000000000001E-2</v>
      </c>
      <c r="AC2049" s="148">
        <f t="shared" si="1132"/>
        <v>49</v>
      </c>
      <c r="AD2049" s="36">
        <v>252</v>
      </c>
      <c r="AE2049" s="35">
        <f t="shared" si="1126"/>
        <v>1.0134663829999999</v>
      </c>
      <c r="AF2049" s="2">
        <f t="shared" si="1127"/>
        <v>3260.0377090000002</v>
      </c>
      <c r="AG2049" s="2">
        <f t="shared" si="1112"/>
        <v>3260.0377090000002</v>
      </c>
      <c r="AH2049" s="3">
        <f t="shared" si="1124"/>
        <v>0</v>
      </c>
      <c r="AI2049" s="3"/>
      <c r="AJ2049" s="3">
        <v>0</v>
      </c>
      <c r="AK2049" s="2">
        <f t="shared" si="1133"/>
        <v>5859.5167492088294</v>
      </c>
      <c r="AL2049" s="8"/>
      <c r="AM2049" s="8"/>
      <c r="AN2049" s="8"/>
      <c r="AO2049" s="8"/>
      <c r="AP2049" s="2">
        <v>251206.66196155763</v>
      </c>
      <c r="AQ2049" s="8"/>
      <c r="AR2049" s="5"/>
      <c r="AS2049" s="1"/>
      <c r="AT2049" s="8"/>
      <c r="AU2049" s="1"/>
      <c r="AV2049" s="1"/>
      <c r="AW2049" s="3"/>
      <c r="AX2049" s="3"/>
      <c r="AY2049" s="4"/>
      <c r="AZ2049" s="4"/>
      <c r="BA2049" s="4"/>
      <c r="BB2049" s="1"/>
      <c r="BC2049" s="1"/>
      <c r="BD2049" s="1"/>
      <c r="BE2049" s="1"/>
      <c r="BF2049" s="1"/>
      <c r="BG2049" s="1"/>
      <c r="BH2049" s="1"/>
      <c r="BI2049" s="1"/>
    </row>
    <row r="2050" spans="1:61" x14ac:dyDescent="0.2">
      <c r="A2050" s="78">
        <f t="shared" si="1113"/>
        <v>43941</v>
      </c>
      <c r="B2050" s="2">
        <f t="shared" si="1128"/>
        <v>251352.83109133402</v>
      </c>
      <c r="C2050" s="3">
        <f t="shared" si="1114"/>
        <v>33932632.197330095</v>
      </c>
      <c r="D2050" s="2">
        <f t="shared" si="1134"/>
        <v>240537.3279050432</v>
      </c>
      <c r="E2050" s="2">
        <f t="shared" si="1115"/>
        <v>0</v>
      </c>
      <c r="F2050" s="33">
        <f t="shared" si="1103"/>
        <v>240537.3279050432</v>
      </c>
      <c r="G2050" s="39">
        <f t="shared" si="1116"/>
        <v>5344.75</v>
      </c>
      <c r="H2050" s="38">
        <f>IF(AND(N2050=1,N2049&gt;1),VLOOKUP(A2049,[1]Plan1!$CW$105:$CY$215,3),H2049)</f>
        <v>5348.49</v>
      </c>
      <c r="I2050" s="127">
        <f t="shared" si="1104"/>
        <v>43875</v>
      </c>
      <c r="J2050" s="127">
        <f t="shared" si="1117"/>
        <v>43904</v>
      </c>
      <c r="K2050" s="34">
        <f t="shared" si="1105"/>
        <v>6.9975209317552078E-4</v>
      </c>
      <c r="L2050" s="212">
        <f t="shared" si="1118"/>
        <v>43962</v>
      </c>
      <c r="M2050" s="1">
        <f t="shared" si="1119"/>
        <v>18</v>
      </c>
      <c r="N2050" s="1">
        <f t="shared" si="1136"/>
        <v>5</v>
      </c>
      <c r="O2050" s="2">
        <f t="shared" si="1106"/>
        <v>1.0001943200000001</v>
      </c>
      <c r="P2050" s="35">
        <f t="shared" si="1130"/>
        <v>1.0025002700000001</v>
      </c>
      <c r="Q2050" s="35">
        <f t="shared" si="1120"/>
        <v>1.0062474580996812</v>
      </c>
      <c r="R2050" s="2">
        <f t="shared" si="1129"/>
        <v>1.00644299</v>
      </c>
      <c r="S2050" s="2">
        <f t="shared" si="1121"/>
        <v>1.00624745</v>
      </c>
      <c r="T2050" s="2">
        <f t="shared" si="1131"/>
        <v>242087.10750335999</v>
      </c>
      <c r="U2050" s="2">
        <f t="shared" si="1107"/>
        <v>0</v>
      </c>
      <c r="V2050" s="2">
        <f t="shared" si="1108"/>
        <v>1549.7795983189233</v>
      </c>
      <c r="W2050" s="2">
        <f t="shared" si="1109"/>
        <v>242087.10750336212</v>
      </c>
      <c r="X2050" s="36">
        <f t="shared" si="1135"/>
        <v>0</v>
      </c>
      <c r="Y2050" s="2">
        <f t="shared" si="1110"/>
        <v>0</v>
      </c>
      <c r="Z2050" s="37">
        <f t="shared" si="1111"/>
        <v>0</v>
      </c>
      <c r="AA2050" s="2">
        <f t="shared" si="1122"/>
        <v>0</v>
      </c>
      <c r="AB2050" s="4">
        <f t="shared" si="1123"/>
        <v>7.1215000000000001E-2</v>
      </c>
      <c r="AC2050" s="148">
        <f t="shared" si="1132"/>
        <v>50</v>
      </c>
      <c r="AD2050" s="36">
        <v>252</v>
      </c>
      <c r="AE2050" s="35">
        <f t="shared" si="1126"/>
        <v>1.0137430869999999</v>
      </c>
      <c r="AF2050" s="2">
        <f t="shared" si="1127"/>
        <v>3327.02417999</v>
      </c>
      <c r="AG2050" s="2">
        <f t="shared" si="1112"/>
        <v>3327.02417999</v>
      </c>
      <c r="AH2050" s="3">
        <f t="shared" si="1124"/>
        <v>0</v>
      </c>
      <c r="AI2050" s="3"/>
      <c r="AJ2050" s="3">
        <v>0</v>
      </c>
      <c r="AK2050" s="2">
        <f t="shared" si="1133"/>
        <v>5938.6994079819224</v>
      </c>
      <c r="AL2050" s="8"/>
      <c r="AM2050" s="8"/>
      <c r="AN2050" s="8"/>
      <c r="AO2050" s="8"/>
      <c r="AP2050" s="2">
        <v>251352.83109132072</v>
      </c>
      <c r="AQ2050" s="8"/>
      <c r="AR2050" s="5"/>
      <c r="AS2050" s="1"/>
      <c r="AT2050" s="8"/>
      <c r="AU2050" s="1"/>
      <c r="AV2050" s="1"/>
      <c r="AW2050" s="3"/>
      <c r="AX2050" s="3"/>
      <c r="AY2050" s="4"/>
      <c r="AZ2050" s="4"/>
      <c r="BA2050" s="4"/>
      <c r="BB2050" s="1"/>
      <c r="BC2050" s="1"/>
      <c r="BD2050" s="1"/>
      <c r="BE2050" s="1"/>
      <c r="BF2050" s="1"/>
      <c r="BG2050" s="1"/>
      <c r="BH2050" s="1"/>
      <c r="BI2050" s="1"/>
    </row>
    <row r="2051" spans="1:61" x14ac:dyDescent="0.2">
      <c r="A2051" s="78">
        <f t="shared" si="1113"/>
        <v>43942</v>
      </c>
      <c r="B2051" s="2">
        <f t="shared" si="1128"/>
        <v>251441.55045192147</v>
      </c>
      <c r="C2051" s="3">
        <f t="shared" si="1114"/>
        <v>33944609.3110094</v>
      </c>
      <c r="D2051" s="2">
        <f t="shared" si="1134"/>
        <v>240537.3279050432</v>
      </c>
      <c r="E2051" s="2">
        <f t="shared" si="1115"/>
        <v>0</v>
      </c>
      <c r="F2051" s="33">
        <f t="shared" si="1103"/>
        <v>240537.3279050432</v>
      </c>
      <c r="G2051" s="39">
        <f t="shared" si="1116"/>
        <v>5344.75</v>
      </c>
      <c r="H2051" s="38">
        <f>IF(AND(N2051=1,N2050&gt;1),VLOOKUP(A2050,[1]Plan1!$CW$105:$CY$215,3),H2050)</f>
        <v>5348.49</v>
      </c>
      <c r="I2051" s="127">
        <f t="shared" si="1104"/>
        <v>43875</v>
      </c>
      <c r="J2051" s="127">
        <f t="shared" si="1117"/>
        <v>43904</v>
      </c>
      <c r="K2051" s="34">
        <f t="shared" si="1105"/>
        <v>6.9975209317552078E-4</v>
      </c>
      <c r="L2051" s="212">
        <f t="shared" si="1118"/>
        <v>43962</v>
      </c>
      <c r="M2051" s="1">
        <f t="shared" si="1119"/>
        <v>18</v>
      </c>
      <c r="N2051" s="1">
        <f t="shared" si="1136"/>
        <v>6</v>
      </c>
      <c r="O2051" s="2">
        <f t="shared" si="1106"/>
        <v>1.0002331900000001</v>
      </c>
      <c r="P2051" s="35">
        <f t="shared" si="1130"/>
        <v>1.0025002700000001</v>
      </c>
      <c r="Q2051" s="35">
        <f t="shared" si="1120"/>
        <v>1.0062474580996812</v>
      </c>
      <c r="R2051" s="2">
        <f t="shared" si="1129"/>
        <v>1.0064820999999999</v>
      </c>
      <c r="S2051" s="2">
        <f t="shared" si="1121"/>
        <v>1.00624745</v>
      </c>
      <c r="T2051" s="2">
        <f t="shared" si="1131"/>
        <v>242096.51491825</v>
      </c>
      <c r="U2051" s="2">
        <f t="shared" si="1107"/>
        <v>0</v>
      </c>
      <c r="V2051" s="2">
        <f t="shared" si="1108"/>
        <v>1559.1870132132649</v>
      </c>
      <c r="W2051" s="2">
        <f t="shared" si="1109"/>
        <v>242096.51491825646</v>
      </c>
      <c r="X2051" s="36">
        <f t="shared" si="1135"/>
        <v>0</v>
      </c>
      <c r="Y2051" s="2">
        <f t="shared" si="1110"/>
        <v>0</v>
      </c>
      <c r="Z2051" s="37">
        <f t="shared" si="1111"/>
        <v>0</v>
      </c>
      <c r="AA2051" s="2">
        <f t="shared" si="1122"/>
        <v>0</v>
      </c>
      <c r="AB2051" s="4">
        <f t="shared" si="1123"/>
        <v>7.1215000000000001E-2</v>
      </c>
      <c r="AC2051" s="148">
        <f t="shared" si="1132"/>
        <v>50</v>
      </c>
      <c r="AD2051" s="36">
        <v>252</v>
      </c>
      <c r="AE2051" s="35">
        <f t="shared" si="1126"/>
        <v>1.0137430869999999</v>
      </c>
      <c r="AF2051" s="2">
        <f t="shared" si="1127"/>
        <v>3327.1534669100001</v>
      </c>
      <c r="AG2051" s="2">
        <f t="shared" si="1112"/>
        <v>3327.1534669100001</v>
      </c>
      <c r="AH2051" s="3">
        <f t="shared" si="1124"/>
        <v>0</v>
      </c>
      <c r="AI2051" s="3"/>
      <c r="AJ2051" s="3">
        <v>0</v>
      </c>
      <c r="AK2051" s="2">
        <f t="shared" si="1133"/>
        <v>6017.8820667550144</v>
      </c>
      <c r="AL2051" s="8"/>
      <c r="AM2051" s="8"/>
      <c r="AN2051" s="8"/>
      <c r="AO2051" s="8"/>
      <c r="AP2051" s="2">
        <v>251441.55045190817</v>
      </c>
      <c r="AQ2051" s="8"/>
      <c r="AR2051" s="5"/>
      <c r="AS2051" s="1"/>
      <c r="AT2051" s="8"/>
      <c r="AU2051" s="1"/>
      <c r="AV2051" s="1"/>
      <c r="AW2051" s="3"/>
      <c r="AX2051" s="3"/>
      <c r="AY2051" s="4"/>
      <c r="AZ2051" s="4"/>
      <c r="BA2051" s="4"/>
      <c r="BB2051" s="1"/>
      <c r="BC2051" s="1"/>
      <c r="BD2051" s="1"/>
      <c r="BE2051" s="1"/>
      <c r="BF2051" s="1"/>
      <c r="BG2051" s="1"/>
      <c r="BH2051" s="1"/>
      <c r="BI2051" s="1"/>
    </row>
    <row r="2052" spans="1:61" x14ac:dyDescent="0.2">
      <c r="A2052" s="78">
        <f t="shared" si="1113"/>
        <v>43943</v>
      </c>
      <c r="B2052" s="2">
        <f t="shared" si="1128"/>
        <v>251587.74058409454</v>
      </c>
      <c r="C2052" s="3">
        <f t="shared" si="1114"/>
        <v>33964344.978852764</v>
      </c>
      <c r="D2052" s="2">
        <f t="shared" si="1134"/>
        <v>240537.3279050432</v>
      </c>
      <c r="E2052" s="2">
        <f t="shared" si="1115"/>
        <v>0</v>
      </c>
      <c r="F2052" s="33">
        <f t="shared" si="1103"/>
        <v>240537.3279050432</v>
      </c>
      <c r="G2052" s="39">
        <f t="shared" si="1116"/>
        <v>5344.75</v>
      </c>
      <c r="H2052" s="38">
        <f>IF(AND(N2052=1,N2051&gt;1),VLOOKUP(A2051,[1]Plan1!$CW$105:$CY$215,3),H2051)</f>
        <v>5348.49</v>
      </c>
      <c r="I2052" s="127">
        <f t="shared" si="1104"/>
        <v>43875</v>
      </c>
      <c r="J2052" s="127">
        <f t="shared" si="1117"/>
        <v>43904</v>
      </c>
      <c r="K2052" s="34">
        <f t="shared" si="1105"/>
        <v>6.9975209317552078E-4</v>
      </c>
      <c r="L2052" s="212">
        <f t="shared" si="1118"/>
        <v>43962</v>
      </c>
      <c r="M2052" s="1">
        <f t="shared" si="1119"/>
        <v>18</v>
      </c>
      <c r="N2052" s="1">
        <f t="shared" si="1136"/>
        <v>6</v>
      </c>
      <c r="O2052" s="2">
        <f t="shared" si="1106"/>
        <v>1.0002331900000001</v>
      </c>
      <c r="P2052" s="35">
        <f t="shared" si="1130"/>
        <v>1.0025002700000001</v>
      </c>
      <c r="Q2052" s="35">
        <f t="shared" si="1120"/>
        <v>1.0062474580996812</v>
      </c>
      <c r="R2052" s="2">
        <f t="shared" si="1129"/>
        <v>1.0064820999999999</v>
      </c>
      <c r="S2052" s="2">
        <f t="shared" si="1121"/>
        <v>1.00624745</v>
      </c>
      <c r="T2052" s="2">
        <f t="shared" si="1131"/>
        <v>242096.51491825</v>
      </c>
      <c r="U2052" s="2">
        <f t="shared" si="1107"/>
        <v>0</v>
      </c>
      <c r="V2052" s="2">
        <f t="shared" si="1108"/>
        <v>1559.1870132132649</v>
      </c>
      <c r="W2052" s="2">
        <f t="shared" si="1109"/>
        <v>242096.51491825646</v>
      </c>
      <c r="X2052" s="36">
        <f t="shared" si="1135"/>
        <v>0</v>
      </c>
      <c r="Y2052" s="2">
        <f t="shared" si="1110"/>
        <v>0</v>
      </c>
      <c r="Z2052" s="37">
        <f t="shared" si="1111"/>
        <v>0</v>
      </c>
      <c r="AA2052" s="2">
        <f t="shared" si="1122"/>
        <v>0</v>
      </c>
      <c r="AB2052" s="4">
        <f t="shared" si="1123"/>
        <v>7.1215000000000001E-2</v>
      </c>
      <c r="AC2052" s="148">
        <f t="shared" si="1132"/>
        <v>51</v>
      </c>
      <c r="AD2052" s="36">
        <v>252</v>
      </c>
      <c r="AE2052" s="35">
        <f t="shared" si="1126"/>
        <v>1.014019867</v>
      </c>
      <c r="AF2052" s="2">
        <f t="shared" si="1127"/>
        <v>3394.1609403100001</v>
      </c>
      <c r="AG2052" s="2">
        <f t="shared" si="1112"/>
        <v>3394.1609403100001</v>
      </c>
      <c r="AH2052" s="3">
        <f t="shared" si="1124"/>
        <v>0</v>
      </c>
      <c r="AI2052" s="3"/>
      <c r="AJ2052" s="3">
        <v>0</v>
      </c>
      <c r="AK2052" s="2">
        <f t="shared" si="1133"/>
        <v>6097.0647255281065</v>
      </c>
      <c r="AL2052" s="8"/>
      <c r="AM2052" s="8"/>
      <c r="AN2052" s="8"/>
      <c r="AO2052" s="8"/>
      <c r="AP2052" s="2">
        <v>251587.74058408124</v>
      </c>
      <c r="AQ2052" s="8"/>
      <c r="AR2052" s="5"/>
      <c r="AS2052" s="1"/>
      <c r="AT2052" s="8"/>
      <c r="AU2052" s="1"/>
      <c r="AV2052" s="1"/>
      <c r="AW2052" s="3"/>
      <c r="AX2052" s="3"/>
      <c r="AY2052" s="4"/>
      <c r="AZ2052" s="4"/>
      <c r="BA2052" s="4"/>
      <c r="BB2052" s="1"/>
      <c r="BC2052" s="1"/>
      <c r="BD2052" s="1"/>
      <c r="BE2052" s="1"/>
      <c r="BF2052" s="1"/>
      <c r="BG2052" s="1"/>
      <c r="BH2052" s="1"/>
      <c r="BI2052" s="1"/>
    </row>
    <row r="2053" spans="1:61" x14ac:dyDescent="0.2">
      <c r="A2053" s="78">
        <f t="shared" si="1113"/>
        <v>43944</v>
      </c>
      <c r="B2053" s="2">
        <f t="shared" si="1128"/>
        <v>251743.49078360209</v>
      </c>
      <c r="C2053" s="3">
        <f t="shared" si="1114"/>
        <v>33985371.255786285</v>
      </c>
      <c r="D2053" s="2">
        <f t="shared" si="1134"/>
        <v>240537.3279050432</v>
      </c>
      <c r="E2053" s="2">
        <f t="shared" si="1115"/>
        <v>0</v>
      </c>
      <c r="F2053" s="33">
        <f t="shared" si="1103"/>
        <v>240537.3279050432</v>
      </c>
      <c r="G2053" s="39">
        <f t="shared" si="1116"/>
        <v>5344.75</v>
      </c>
      <c r="H2053" s="38">
        <f>IF(AND(N2053=1,N2052&gt;1),VLOOKUP(A2052,[1]Plan1!$CW$105:$CY$215,3),H2052)</f>
        <v>5348.49</v>
      </c>
      <c r="I2053" s="127">
        <f t="shared" si="1104"/>
        <v>43875</v>
      </c>
      <c r="J2053" s="127">
        <f t="shared" si="1117"/>
        <v>43904</v>
      </c>
      <c r="K2053" s="34">
        <f t="shared" si="1105"/>
        <v>6.9975209317552078E-4</v>
      </c>
      <c r="L2053" s="212">
        <f t="shared" si="1118"/>
        <v>43962</v>
      </c>
      <c r="M2053" s="1">
        <f t="shared" si="1119"/>
        <v>18</v>
      </c>
      <c r="N2053" s="1">
        <f t="shared" si="1136"/>
        <v>7</v>
      </c>
      <c r="O2053" s="2">
        <f t="shared" si="1106"/>
        <v>1.0002720599999999</v>
      </c>
      <c r="P2053" s="35">
        <f t="shared" si="1130"/>
        <v>1.0025002700000001</v>
      </c>
      <c r="Q2053" s="35">
        <f t="shared" si="1120"/>
        <v>1.0062474580996812</v>
      </c>
      <c r="R2053" s="2">
        <f t="shared" si="1129"/>
        <v>1.0065212100000001</v>
      </c>
      <c r="S2053" s="2">
        <f t="shared" si="1121"/>
        <v>1.00624745</v>
      </c>
      <c r="T2053" s="2">
        <f t="shared" si="1131"/>
        <v>242105.92233315</v>
      </c>
      <c r="U2053" s="2">
        <f t="shared" si="1107"/>
        <v>0</v>
      </c>
      <c r="V2053" s="2">
        <f t="shared" si="1108"/>
        <v>1568.59442810766</v>
      </c>
      <c r="W2053" s="2">
        <f t="shared" si="1109"/>
        <v>242105.92233315087</v>
      </c>
      <c r="X2053" s="36">
        <f t="shared" si="1135"/>
        <v>0</v>
      </c>
      <c r="Y2053" s="2">
        <f t="shared" si="1110"/>
        <v>0</v>
      </c>
      <c r="Z2053" s="37">
        <f t="shared" si="1111"/>
        <v>0</v>
      </c>
      <c r="AA2053" s="2">
        <f t="shared" si="1122"/>
        <v>0</v>
      </c>
      <c r="AB2053" s="4">
        <f t="shared" si="1123"/>
        <v>7.1215000000000001E-2</v>
      </c>
      <c r="AC2053" s="148">
        <f t="shared" si="1132"/>
        <v>52</v>
      </c>
      <c r="AD2053" s="36">
        <v>252</v>
      </c>
      <c r="AE2053" s="35">
        <f t="shared" si="1126"/>
        <v>1.0142967220000001</v>
      </c>
      <c r="AF2053" s="2">
        <f t="shared" si="1127"/>
        <v>3461.3210661500002</v>
      </c>
      <c r="AG2053" s="2">
        <f t="shared" si="1112"/>
        <v>3461.3210661500002</v>
      </c>
      <c r="AH2053" s="3">
        <f t="shared" si="1124"/>
        <v>0</v>
      </c>
      <c r="AI2053" s="3"/>
      <c r="AJ2053" s="3">
        <v>0</v>
      </c>
      <c r="AK2053" s="2">
        <f t="shared" si="1133"/>
        <v>6176.2473843011994</v>
      </c>
      <c r="AL2053" s="8"/>
      <c r="AM2053" s="8"/>
      <c r="AN2053" s="8"/>
      <c r="AO2053" s="8"/>
      <c r="AP2053" s="2">
        <v>251743.49078358879</v>
      </c>
      <c r="AQ2053" s="8"/>
      <c r="AR2053" s="5"/>
      <c r="AS2053" s="1"/>
      <c r="AT2053" s="8"/>
      <c r="AU2053" s="1"/>
      <c r="AV2053" s="1"/>
      <c r="AW2053" s="3"/>
      <c r="AX2053" s="3"/>
      <c r="AY2053" s="4"/>
      <c r="AZ2053" s="4"/>
      <c r="BA2053" s="4"/>
      <c r="BB2053" s="1"/>
      <c r="BC2053" s="1"/>
      <c r="BD2053" s="1"/>
      <c r="BE2053" s="1"/>
      <c r="BF2053" s="1"/>
      <c r="BG2053" s="1"/>
      <c r="BH2053" s="1"/>
      <c r="BI2053" s="1"/>
    </row>
    <row r="2054" spans="1:61" x14ac:dyDescent="0.2">
      <c r="A2054" s="78">
        <f t="shared" si="1113"/>
        <v>43945</v>
      </c>
      <c r="B2054" s="2">
        <f t="shared" si="1128"/>
        <v>251899.2694736961</v>
      </c>
      <c r="C2054" s="3">
        <f t="shared" si="1114"/>
        <v>34006401.378948972</v>
      </c>
      <c r="D2054" s="2">
        <f t="shared" si="1134"/>
        <v>240537.3279050432</v>
      </c>
      <c r="E2054" s="2">
        <f t="shared" si="1115"/>
        <v>0</v>
      </c>
      <c r="F2054" s="33">
        <f t="shared" si="1103"/>
        <v>240537.3279050432</v>
      </c>
      <c r="G2054" s="39">
        <f t="shared" si="1116"/>
        <v>5344.75</v>
      </c>
      <c r="H2054" s="38">
        <f>IF(AND(N2054=1,N2053&gt;1),VLOOKUP(A2053,[1]Plan1!$CW$105:$CY$215,3),H2053)</f>
        <v>5348.49</v>
      </c>
      <c r="I2054" s="127">
        <f t="shared" si="1104"/>
        <v>43875</v>
      </c>
      <c r="J2054" s="127">
        <f t="shared" si="1117"/>
        <v>43904</v>
      </c>
      <c r="K2054" s="34">
        <f t="shared" si="1105"/>
        <v>6.9975209317552078E-4</v>
      </c>
      <c r="L2054" s="212">
        <f t="shared" si="1118"/>
        <v>43962</v>
      </c>
      <c r="M2054" s="1">
        <f t="shared" si="1119"/>
        <v>18</v>
      </c>
      <c r="N2054" s="1">
        <f t="shared" si="1136"/>
        <v>8</v>
      </c>
      <c r="O2054" s="2">
        <f t="shared" si="1106"/>
        <v>1.0003109400000001</v>
      </c>
      <c r="P2054" s="35">
        <f t="shared" si="1130"/>
        <v>1.0025002700000001</v>
      </c>
      <c r="Q2054" s="35">
        <f t="shared" si="1120"/>
        <v>1.0062474580996812</v>
      </c>
      <c r="R2054" s="2">
        <f t="shared" si="1129"/>
        <v>1.0065603400000001</v>
      </c>
      <c r="S2054" s="2">
        <f t="shared" si="1121"/>
        <v>1.00624745</v>
      </c>
      <c r="T2054" s="2">
        <f t="shared" si="1131"/>
        <v>242115.33455879</v>
      </c>
      <c r="U2054" s="2">
        <f t="shared" si="1107"/>
        <v>0</v>
      </c>
      <c r="V2054" s="2">
        <f t="shared" si="1108"/>
        <v>1578.0066537485839</v>
      </c>
      <c r="W2054" s="2">
        <f t="shared" si="1109"/>
        <v>242115.3345587918</v>
      </c>
      <c r="X2054" s="36">
        <f t="shared" si="1135"/>
        <v>0</v>
      </c>
      <c r="Y2054" s="2">
        <f t="shared" si="1110"/>
        <v>0</v>
      </c>
      <c r="Z2054" s="37">
        <f t="shared" si="1111"/>
        <v>0</v>
      </c>
      <c r="AA2054" s="2">
        <f t="shared" si="1122"/>
        <v>0</v>
      </c>
      <c r="AB2054" s="4">
        <f t="shared" si="1123"/>
        <v>7.1215000000000001E-2</v>
      </c>
      <c r="AC2054" s="148">
        <f t="shared" si="1132"/>
        <v>53</v>
      </c>
      <c r="AD2054" s="36">
        <v>252</v>
      </c>
      <c r="AE2054" s="35">
        <f t="shared" si="1126"/>
        <v>1.014573653</v>
      </c>
      <c r="AF2054" s="2">
        <f t="shared" si="1127"/>
        <v>3528.50487183</v>
      </c>
      <c r="AG2054" s="2">
        <f t="shared" si="1112"/>
        <v>3528.50487183</v>
      </c>
      <c r="AH2054" s="3">
        <f t="shared" si="1124"/>
        <v>0</v>
      </c>
      <c r="AI2054" s="3"/>
      <c r="AJ2054" s="3">
        <v>0</v>
      </c>
      <c r="AK2054" s="2">
        <f t="shared" si="1133"/>
        <v>6255.4300430742915</v>
      </c>
      <c r="AL2054" s="8"/>
      <c r="AM2054" s="8"/>
      <c r="AN2054" s="8"/>
      <c r="AO2054" s="8"/>
      <c r="AP2054" s="2">
        <v>251899.2694736828</v>
      </c>
      <c r="AQ2054" s="8"/>
      <c r="AR2054" s="5"/>
      <c r="AS2054" s="1"/>
      <c r="AT2054" s="8"/>
      <c r="AU2054" s="1"/>
      <c r="AV2054" s="1"/>
      <c r="AW2054" s="3"/>
      <c r="AX2054" s="3"/>
      <c r="AY2054" s="4"/>
      <c r="AZ2054" s="4"/>
      <c r="BA2054" s="4"/>
      <c r="BB2054" s="1"/>
      <c r="BC2054" s="1"/>
      <c r="BD2054" s="1"/>
      <c r="BE2054" s="1"/>
      <c r="BF2054" s="1"/>
      <c r="BG2054" s="1"/>
      <c r="BH2054" s="1"/>
      <c r="BI2054" s="1"/>
    </row>
    <row r="2055" spans="1:61" x14ac:dyDescent="0.2">
      <c r="A2055" s="78">
        <f t="shared" si="1113"/>
        <v>43946</v>
      </c>
      <c r="B2055" s="2">
        <f t="shared" si="1128"/>
        <v>251987.9966477635</v>
      </c>
      <c r="C2055" s="3">
        <f t="shared" si="1114"/>
        <v>34018379.547448076</v>
      </c>
      <c r="D2055" s="2">
        <f t="shared" si="1134"/>
        <v>240537.3279050432</v>
      </c>
      <c r="E2055" s="2">
        <f t="shared" si="1115"/>
        <v>0</v>
      </c>
      <c r="F2055" s="33">
        <f t="shared" si="1103"/>
        <v>240537.3279050432</v>
      </c>
      <c r="G2055" s="39">
        <f t="shared" si="1116"/>
        <v>5344.75</v>
      </c>
      <c r="H2055" s="38">
        <f>IF(AND(N2055=1,N2054&gt;1),VLOOKUP(A2054,[1]Plan1!$CW$105:$CY$215,3),H2054)</f>
        <v>5348.49</v>
      </c>
      <c r="I2055" s="127">
        <f t="shared" si="1104"/>
        <v>43875</v>
      </c>
      <c r="J2055" s="127">
        <f t="shared" si="1117"/>
        <v>43904</v>
      </c>
      <c r="K2055" s="34">
        <f t="shared" si="1105"/>
        <v>6.9975209317552078E-4</v>
      </c>
      <c r="L2055" s="212">
        <f t="shared" si="1118"/>
        <v>43962</v>
      </c>
      <c r="M2055" s="1">
        <f t="shared" si="1119"/>
        <v>18</v>
      </c>
      <c r="N2055" s="1">
        <f t="shared" si="1136"/>
        <v>9</v>
      </c>
      <c r="O2055" s="2">
        <f t="shared" si="1106"/>
        <v>1.0003498099999999</v>
      </c>
      <c r="P2055" s="35">
        <f t="shared" si="1130"/>
        <v>1.0025002700000001</v>
      </c>
      <c r="Q2055" s="35">
        <f t="shared" si="1120"/>
        <v>1.0062474580996812</v>
      </c>
      <c r="R2055" s="2">
        <f t="shared" si="1129"/>
        <v>1.00659945</v>
      </c>
      <c r="S2055" s="2">
        <f t="shared" si="1121"/>
        <v>1.00624745</v>
      </c>
      <c r="T2055" s="2">
        <f t="shared" si="1131"/>
        <v>242124.74197368001</v>
      </c>
      <c r="U2055" s="2">
        <f t="shared" si="1107"/>
        <v>0</v>
      </c>
      <c r="V2055" s="2">
        <f t="shared" si="1108"/>
        <v>1587.4140686429257</v>
      </c>
      <c r="W2055" s="2">
        <f t="shared" si="1109"/>
        <v>242124.74197368612</v>
      </c>
      <c r="X2055" s="36">
        <f t="shared" si="1135"/>
        <v>0</v>
      </c>
      <c r="Y2055" s="2">
        <f t="shared" si="1110"/>
        <v>0</v>
      </c>
      <c r="Z2055" s="37">
        <f t="shared" si="1111"/>
        <v>0</v>
      </c>
      <c r="AA2055" s="2">
        <f t="shared" si="1122"/>
        <v>0</v>
      </c>
      <c r="AB2055" s="4">
        <f t="shared" si="1123"/>
        <v>7.1215000000000001E-2</v>
      </c>
      <c r="AC2055" s="148">
        <f t="shared" si="1132"/>
        <v>53</v>
      </c>
      <c r="AD2055" s="36">
        <v>252</v>
      </c>
      <c r="AE2055" s="35">
        <f t="shared" si="1126"/>
        <v>1.014573653</v>
      </c>
      <c r="AF2055" s="2">
        <f t="shared" si="1127"/>
        <v>3528.6419722300002</v>
      </c>
      <c r="AG2055" s="2">
        <f t="shared" si="1112"/>
        <v>3528.6419722300002</v>
      </c>
      <c r="AH2055" s="3">
        <f t="shared" si="1124"/>
        <v>0</v>
      </c>
      <c r="AI2055" s="3"/>
      <c r="AJ2055" s="3">
        <v>0</v>
      </c>
      <c r="AK2055" s="2">
        <f t="shared" si="1133"/>
        <v>6334.6127018473835</v>
      </c>
      <c r="AL2055" s="8"/>
      <c r="AM2055" s="8"/>
      <c r="AN2055" s="8"/>
      <c r="AO2055" s="8"/>
      <c r="AP2055" s="2">
        <v>251987.9966477502</v>
      </c>
      <c r="AQ2055" s="8"/>
      <c r="AR2055" s="5"/>
      <c r="AS2055" s="1"/>
      <c r="AT2055" s="8"/>
      <c r="AU2055" s="1"/>
      <c r="AV2055" s="1"/>
      <c r="AW2055" s="3"/>
      <c r="AX2055" s="3"/>
      <c r="AY2055" s="4"/>
      <c r="AZ2055" s="4"/>
      <c r="BA2055" s="4"/>
      <c r="BB2055" s="1"/>
      <c r="BC2055" s="1"/>
      <c r="BD2055" s="1"/>
      <c r="BE2055" s="1"/>
      <c r="BF2055" s="1"/>
      <c r="BG2055" s="1"/>
      <c r="BH2055" s="1"/>
      <c r="BI2055" s="1"/>
    </row>
    <row r="2056" spans="1:61" x14ac:dyDescent="0.2">
      <c r="A2056" s="78">
        <f t="shared" si="1113"/>
        <v>43947</v>
      </c>
      <c r="B2056" s="2">
        <f t="shared" si="1128"/>
        <v>252067.17930653659</v>
      </c>
      <c r="C2056" s="3">
        <f t="shared" si="1114"/>
        <v>34029069.206382439</v>
      </c>
      <c r="D2056" s="2">
        <f t="shared" si="1134"/>
        <v>240537.3279050432</v>
      </c>
      <c r="E2056" s="2">
        <f t="shared" si="1115"/>
        <v>0</v>
      </c>
      <c r="F2056" s="33">
        <f t="shared" si="1103"/>
        <v>240537.3279050432</v>
      </c>
      <c r="G2056" s="39">
        <f t="shared" si="1116"/>
        <v>5344.75</v>
      </c>
      <c r="H2056" s="38">
        <f>IF(AND(N2056=1,N2055&gt;1),VLOOKUP(A2055,[1]Plan1!$CW$105:$CY$215,3),H2055)</f>
        <v>5348.49</v>
      </c>
      <c r="I2056" s="127">
        <f t="shared" si="1104"/>
        <v>43875</v>
      </c>
      <c r="J2056" s="127">
        <f t="shared" si="1117"/>
        <v>43904</v>
      </c>
      <c r="K2056" s="34">
        <f t="shared" si="1105"/>
        <v>6.9975209317552078E-4</v>
      </c>
      <c r="L2056" s="212">
        <f t="shared" si="1118"/>
        <v>43962</v>
      </c>
      <c r="M2056" s="1">
        <f t="shared" si="1119"/>
        <v>18</v>
      </c>
      <c r="N2056" s="1">
        <f t="shared" si="1136"/>
        <v>9</v>
      </c>
      <c r="O2056" s="2">
        <f t="shared" si="1106"/>
        <v>1.0003498099999999</v>
      </c>
      <c r="P2056" s="35">
        <f t="shared" si="1130"/>
        <v>1.0025002700000001</v>
      </c>
      <c r="Q2056" s="35">
        <f t="shared" si="1120"/>
        <v>1.0062474580996812</v>
      </c>
      <c r="R2056" s="2">
        <f t="shared" si="1129"/>
        <v>1.00659945</v>
      </c>
      <c r="S2056" s="2">
        <f t="shared" si="1121"/>
        <v>1.00624745</v>
      </c>
      <c r="T2056" s="2">
        <f t="shared" si="1131"/>
        <v>242124.74197368001</v>
      </c>
      <c r="U2056" s="2">
        <f t="shared" si="1107"/>
        <v>0</v>
      </c>
      <c r="V2056" s="2">
        <f t="shared" si="1108"/>
        <v>1587.4140686429257</v>
      </c>
      <c r="W2056" s="2">
        <f t="shared" si="1109"/>
        <v>242124.74197368612</v>
      </c>
      <c r="X2056" s="36">
        <f t="shared" si="1135"/>
        <v>0</v>
      </c>
      <c r="Y2056" s="2">
        <f t="shared" si="1110"/>
        <v>0</v>
      </c>
      <c r="Z2056" s="37">
        <f t="shared" si="1111"/>
        <v>0</v>
      </c>
      <c r="AA2056" s="2">
        <f t="shared" si="1122"/>
        <v>0</v>
      </c>
      <c r="AB2056" s="4">
        <f t="shared" si="1123"/>
        <v>7.1215000000000001E-2</v>
      </c>
      <c r="AC2056" s="148">
        <f t="shared" si="1132"/>
        <v>53</v>
      </c>
      <c r="AD2056" s="36">
        <v>252</v>
      </c>
      <c r="AE2056" s="35">
        <f t="shared" si="1126"/>
        <v>1.014573653</v>
      </c>
      <c r="AF2056" s="2">
        <f t="shared" si="1127"/>
        <v>3528.6419722300002</v>
      </c>
      <c r="AG2056" s="2">
        <f t="shared" si="1112"/>
        <v>3528.6419722300002</v>
      </c>
      <c r="AH2056" s="3">
        <f t="shared" si="1124"/>
        <v>0</v>
      </c>
      <c r="AI2056" s="3"/>
      <c r="AJ2056" s="3">
        <v>0</v>
      </c>
      <c r="AK2056" s="2">
        <f t="shared" si="1133"/>
        <v>6413.7953606204765</v>
      </c>
      <c r="AL2056" s="8"/>
      <c r="AM2056" s="8"/>
      <c r="AN2056" s="8"/>
      <c r="AO2056" s="8"/>
      <c r="AP2056" s="2">
        <v>252067.17930652329</v>
      </c>
      <c r="AQ2056" s="8"/>
      <c r="AR2056" s="5"/>
      <c r="AS2056" s="1"/>
      <c r="AT2056" s="8"/>
      <c r="AU2056" s="1"/>
      <c r="AV2056" s="1"/>
      <c r="AW2056" s="3"/>
      <c r="AX2056" s="3"/>
      <c r="AY2056" s="4"/>
      <c r="AZ2056" s="4"/>
      <c r="BA2056" s="4"/>
      <c r="BB2056" s="1"/>
      <c r="BC2056" s="1"/>
      <c r="BD2056" s="1"/>
      <c r="BE2056" s="1"/>
      <c r="BF2056" s="1"/>
      <c r="BG2056" s="1"/>
      <c r="BH2056" s="1"/>
      <c r="BI2056" s="1"/>
    </row>
    <row r="2057" spans="1:61" x14ac:dyDescent="0.2">
      <c r="A2057" s="78">
        <f t="shared" si="1113"/>
        <v>43948</v>
      </c>
      <c r="B2057" s="2">
        <f t="shared" si="1128"/>
        <v>252213.43221370969</v>
      </c>
      <c r="C2057" s="3">
        <f t="shared" si="1114"/>
        <v>34048813.348850809</v>
      </c>
      <c r="D2057" s="2">
        <f t="shared" si="1134"/>
        <v>240537.3279050432</v>
      </c>
      <c r="E2057" s="2">
        <f t="shared" si="1115"/>
        <v>0</v>
      </c>
      <c r="F2057" s="33">
        <f t="shared" si="1103"/>
        <v>240537.3279050432</v>
      </c>
      <c r="G2057" s="39">
        <f t="shared" si="1116"/>
        <v>5344.75</v>
      </c>
      <c r="H2057" s="38">
        <f>IF(AND(N2057=1,N2056&gt;1),VLOOKUP(A2056,[1]Plan1!$CW$105:$CY$215,3),H2056)</f>
        <v>5348.49</v>
      </c>
      <c r="I2057" s="127">
        <f t="shared" si="1104"/>
        <v>43875</v>
      </c>
      <c r="J2057" s="127">
        <f t="shared" si="1117"/>
        <v>43904</v>
      </c>
      <c r="K2057" s="34">
        <f t="shared" si="1105"/>
        <v>6.9975209317552078E-4</v>
      </c>
      <c r="L2057" s="212">
        <f t="shared" si="1118"/>
        <v>43962</v>
      </c>
      <c r="M2057" s="1">
        <f t="shared" si="1119"/>
        <v>18</v>
      </c>
      <c r="N2057" s="1">
        <f t="shared" si="1136"/>
        <v>9</v>
      </c>
      <c r="O2057" s="2">
        <f t="shared" si="1106"/>
        <v>1.0003498099999999</v>
      </c>
      <c r="P2057" s="35">
        <f t="shared" si="1130"/>
        <v>1.0025002700000001</v>
      </c>
      <c r="Q2057" s="35">
        <f t="shared" si="1120"/>
        <v>1.0062474580996812</v>
      </c>
      <c r="R2057" s="2">
        <f t="shared" si="1129"/>
        <v>1.00659945</v>
      </c>
      <c r="S2057" s="2">
        <f t="shared" si="1121"/>
        <v>1.00624745</v>
      </c>
      <c r="T2057" s="2">
        <f t="shared" si="1131"/>
        <v>242124.74197368001</v>
      </c>
      <c r="U2057" s="2">
        <f t="shared" si="1107"/>
        <v>0</v>
      </c>
      <c r="V2057" s="2">
        <f t="shared" si="1108"/>
        <v>1587.4140686429257</v>
      </c>
      <c r="W2057" s="2">
        <f t="shared" si="1109"/>
        <v>242124.74197368612</v>
      </c>
      <c r="X2057" s="36">
        <f t="shared" si="1135"/>
        <v>0</v>
      </c>
      <c r="Y2057" s="2">
        <f t="shared" si="1110"/>
        <v>0</v>
      </c>
      <c r="Z2057" s="37">
        <f t="shared" si="1111"/>
        <v>0</v>
      </c>
      <c r="AA2057" s="2">
        <f t="shared" si="1122"/>
        <v>0</v>
      </c>
      <c r="AB2057" s="4">
        <f t="shared" si="1123"/>
        <v>7.1215000000000001E-2</v>
      </c>
      <c r="AC2057" s="148">
        <f t="shared" si="1132"/>
        <v>54</v>
      </c>
      <c r="AD2057" s="36">
        <v>252</v>
      </c>
      <c r="AE2057" s="35">
        <f t="shared" si="1126"/>
        <v>1.01485066</v>
      </c>
      <c r="AF2057" s="2">
        <f t="shared" si="1127"/>
        <v>3595.71222063</v>
      </c>
      <c r="AG2057" s="2">
        <f t="shared" si="1112"/>
        <v>3595.71222063</v>
      </c>
      <c r="AH2057" s="3">
        <f t="shared" si="1124"/>
        <v>0</v>
      </c>
      <c r="AI2057" s="3"/>
      <c r="AJ2057" s="3">
        <v>0</v>
      </c>
      <c r="AK2057" s="2">
        <f t="shared" si="1133"/>
        <v>6492.9780193935685</v>
      </c>
      <c r="AL2057" s="8"/>
      <c r="AM2057" s="8"/>
      <c r="AN2057" s="8"/>
      <c r="AO2057" s="8"/>
      <c r="AP2057" s="2">
        <v>252213.43221369639</v>
      </c>
      <c r="AQ2057" s="8"/>
      <c r="AR2057" s="5"/>
      <c r="AS2057" s="1"/>
      <c r="AT2057" s="8"/>
      <c r="AU2057" s="1"/>
      <c r="AV2057" s="1"/>
      <c r="AW2057" s="3"/>
      <c r="AX2057" s="3"/>
      <c r="AY2057" s="4"/>
      <c r="AZ2057" s="4"/>
      <c r="BA2057" s="4"/>
      <c r="BB2057" s="1"/>
      <c r="BC2057" s="1"/>
      <c r="BD2057" s="1"/>
      <c r="BE2057" s="1"/>
      <c r="BF2057" s="1"/>
      <c r="BG2057" s="1"/>
      <c r="BH2057" s="1"/>
      <c r="BI2057" s="1"/>
    </row>
    <row r="2058" spans="1:61" x14ac:dyDescent="0.2">
      <c r="A2058" s="78">
        <f t="shared" si="1113"/>
        <v>43949</v>
      </c>
      <c r="B2058" s="2">
        <f t="shared" si="1128"/>
        <v>252369.25544984045</v>
      </c>
      <c r="C2058" s="3">
        <f t="shared" si="1114"/>
        <v>34069849.485728458</v>
      </c>
      <c r="D2058" s="2">
        <f t="shared" si="1134"/>
        <v>240537.3279050432</v>
      </c>
      <c r="E2058" s="2">
        <f t="shared" si="1115"/>
        <v>0</v>
      </c>
      <c r="F2058" s="33">
        <f t="shared" ref="F2058:F2121" si="1137">(D2058-E2058)</f>
        <v>240537.3279050432</v>
      </c>
      <c r="G2058" s="39">
        <f t="shared" si="1116"/>
        <v>5344.75</v>
      </c>
      <c r="H2058" s="38">
        <f>IF(AND(N2058=1,N2057&gt;1),VLOOKUP(A2057,[1]Plan1!$CW$105:$CY$215,3),H2057)</f>
        <v>5348.49</v>
      </c>
      <c r="I2058" s="127">
        <f t="shared" ref="I2058:I2121" si="1138">EDATE(J2058,-1)</f>
        <v>43875</v>
      </c>
      <c r="J2058" s="127">
        <f t="shared" si="1117"/>
        <v>43904</v>
      </c>
      <c r="K2058" s="34">
        <f t="shared" ref="K2058:K2121" si="1139">(H2058/G2058)-1</f>
        <v>6.9975209317552078E-4</v>
      </c>
      <c r="L2058" s="212">
        <f t="shared" si="1118"/>
        <v>43962</v>
      </c>
      <c r="M2058" s="1">
        <f t="shared" si="1119"/>
        <v>18</v>
      </c>
      <c r="N2058" s="1">
        <f t="shared" si="1136"/>
        <v>10</v>
      </c>
      <c r="O2058" s="2">
        <f t="shared" ref="O2058:O2121" si="1140">TRUNC((H2058/G2058)^TRUNC((N2058/M2058),9),8)</f>
        <v>1.0003886900000001</v>
      </c>
      <c r="P2058" s="35">
        <f t="shared" si="1130"/>
        <v>1.0025002700000001</v>
      </c>
      <c r="Q2058" s="35">
        <f t="shared" si="1120"/>
        <v>1.0062474580996812</v>
      </c>
      <c r="R2058" s="2">
        <f t="shared" si="1129"/>
        <v>1.00663857</v>
      </c>
      <c r="S2058" s="2">
        <f t="shared" si="1121"/>
        <v>1.00624745</v>
      </c>
      <c r="T2058" s="2">
        <f t="shared" si="1131"/>
        <v>242134.15179395</v>
      </c>
      <c r="U2058" s="2">
        <f t="shared" ref="U2058:U2121" si="1141">(E2058*(S2058-1))</f>
        <v>0</v>
      </c>
      <c r="V2058" s="2">
        <f t="shared" ref="V2058:V2121" si="1142">(F2058*(R2058-1))</f>
        <v>1596.8238889105851</v>
      </c>
      <c r="W2058" s="2">
        <f t="shared" ref="W2058:W2121" si="1143">(D2058+U2058+V2058)</f>
        <v>242134.15179395379</v>
      </c>
      <c r="X2058" s="36">
        <f t="shared" si="1135"/>
        <v>0</v>
      </c>
      <c r="Y2058" s="2">
        <f t="shared" ref="Y2058:Y2121" si="1144">IF(X2058&gt;0,VLOOKUP(A2058,AT$12:AX$190,5),0)</f>
        <v>0</v>
      </c>
      <c r="Z2058" s="37">
        <f t="shared" ref="Z2058:Z2121" si="1145">IF(X2058&gt;0,VLOOKUP($A2058,$AT$10:$AY$190,6),0)</f>
        <v>0</v>
      </c>
      <c r="AA2058" s="2">
        <f t="shared" si="1122"/>
        <v>0</v>
      </c>
      <c r="AB2058" s="4">
        <f t="shared" si="1123"/>
        <v>7.1215000000000001E-2</v>
      </c>
      <c r="AC2058" s="148">
        <f t="shared" si="1132"/>
        <v>55</v>
      </c>
      <c r="AD2058" s="36">
        <v>252</v>
      </c>
      <c r="AE2058" s="35">
        <f t="shared" si="1126"/>
        <v>1.015127742</v>
      </c>
      <c r="AF2058" s="2">
        <f t="shared" si="1127"/>
        <v>3662.9429777199998</v>
      </c>
      <c r="AG2058" s="2">
        <f t="shared" ref="AG2058:AG2121" si="1146">TRUNC((W2058*(AE2058-1)),8)</f>
        <v>3662.9429777199998</v>
      </c>
      <c r="AH2058" s="3">
        <f t="shared" si="1124"/>
        <v>0</v>
      </c>
      <c r="AI2058" s="3"/>
      <c r="AJ2058" s="3">
        <v>0</v>
      </c>
      <c r="AK2058" s="2">
        <f t="shared" si="1133"/>
        <v>6572.1606781666605</v>
      </c>
      <c r="AL2058" s="8"/>
      <c r="AM2058" s="8"/>
      <c r="AN2058" s="8"/>
      <c r="AO2058" s="8"/>
      <c r="AP2058" s="2">
        <v>252369.25544982715</v>
      </c>
      <c r="AQ2058" s="8"/>
      <c r="AR2058" s="5"/>
      <c r="AS2058" s="1"/>
      <c r="AT2058" s="8"/>
      <c r="AU2058" s="1"/>
      <c r="AV2058" s="1"/>
      <c r="AW2058" s="3"/>
      <c r="AX2058" s="3"/>
      <c r="AY2058" s="4"/>
      <c r="AZ2058" s="4"/>
      <c r="BA2058" s="4"/>
      <c r="BB2058" s="1"/>
      <c r="BC2058" s="1"/>
      <c r="BD2058" s="1"/>
      <c r="BE2058" s="1"/>
      <c r="BF2058" s="1"/>
      <c r="BG2058" s="1"/>
      <c r="BH2058" s="1"/>
      <c r="BI2058" s="1"/>
    </row>
    <row r="2059" spans="1:61" x14ac:dyDescent="0.2">
      <c r="A2059" s="78">
        <f t="shared" ref="A2059:A2122" si="1147">(A2058+1)</f>
        <v>43950</v>
      </c>
      <c r="B2059" s="2">
        <f t="shared" si="1128"/>
        <v>252525.09961889789</v>
      </c>
      <c r="C2059" s="3">
        <f t="shared" ref="C2059:C2122" si="1148">B2059*135</f>
        <v>34090888.448551215</v>
      </c>
      <c r="D2059" s="2">
        <f t="shared" si="1134"/>
        <v>240537.3279050432</v>
      </c>
      <c r="E2059" s="2">
        <f t="shared" ref="E2059:E2122" si="1149">IF(ISERROR(VLOOKUP(A2059,AZ$12:BB$174,2,FALSE)=TRUE),E2058,VLOOKUP(A2059,AZ$12:BB$174,2,FALSE))</f>
        <v>0</v>
      </c>
      <c r="F2059" s="33">
        <f t="shared" si="1137"/>
        <v>240537.3279050432</v>
      </c>
      <c r="G2059" s="39">
        <f t="shared" ref="G2059:G2122" si="1150">IF(H2059=H2058,G2058,H2058)</f>
        <v>5344.75</v>
      </c>
      <c r="H2059" s="38">
        <f>IF(AND(N2059=1,N2058&gt;1),VLOOKUP(A2058,[1]Plan1!$CW$105:$CY$215,3),H2058)</f>
        <v>5348.49</v>
      </c>
      <c r="I2059" s="127">
        <f t="shared" si="1138"/>
        <v>43875</v>
      </c>
      <c r="J2059" s="127">
        <f t="shared" ref="J2059:J2122" si="1151">IF(X2058&gt;0,EDATE(A2059,-1),+J2058)</f>
        <v>43904</v>
      </c>
      <c r="K2059" s="34">
        <f t="shared" si="1139"/>
        <v>6.9975209317552078E-4</v>
      </c>
      <c r="L2059" s="212">
        <f t="shared" ref="L2059:L2122" si="1152">VLOOKUP(A2058,AZ$193:BA$372,2)</f>
        <v>43962</v>
      </c>
      <c r="M2059" s="1">
        <f t="shared" ref="M2059:M2122" si="1153">IF(L2059=L2058,M2058,NETWORKDAYS(L2058,L2059,$AT$194:$AT$348)-1)</f>
        <v>18</v>
      </c>
      <c r="N2059" s="1">
        <f t="shared" si="1136"/>
        <v>11</v>
      </c>
      <c r="O2059" s="2">
        <f t="shared" si="1140"/>
        <v>1.0004275600000001</v>
      </c>
      <c r="P2059" s="35">
        <f t="shared" si="1130"/>
        <v>1.0025002700000001</v>
      </c>
      <c r="Q2059" s="35">
        <f t="shared" ref="Q2059:Q2122" si="1154">IF(L2059&gt;L2058,Q2058*P2059,Q2058)</f>
        <v>1.0062474580996812</v>
      </c>
      <c r="R2059" s="2">
        <f t="shared" si="1129"/>
        <v>1.0066776799999999</v>
      </c>
      <c r="S2059" s="2">
        <f t="shared" ref="S2059:S2122" si="1155">IF(AND(X2059&gt;0,MONTH(A2059)=S$9),R2059,S2058)</f>
        <v>1.00624745</v>
      </c>
      <c r="T2059" s="2">
        <f t="shared" si="1131"/>
        <v>242143.55920883999</v>
      </c>
      <c r="U2059" s="2">
        <f t="shared" si="1141"/>
        <v>0</v>
      </c>
      <c r="V2059" s="2">
        <f t="shared" si="1142"/>
        <v>1606.2313038049267</v>
      </c>
      <c r="W2059" s="2">
        <f t="shared" si="1143"/>
        <v>242143.55920884814</v>
      </c>
      <c r="X2059" s="36">
        <f t="shared" si="1135"/>
        <v>0</v>
      </c>
      <c r="Y2059" s="2">
        <f t="shared" si="1144"/>
        <v>0</v>
      </c>
      <c r="Z2059" s="37">
        <f t="shared" si="1145"/>
        <v>0</v>
      </c>
      <c r="AA2059" s="2">
        <f t="shared" ref="AA2059:AA2122" si="1156">IF(Z2059&gt;0,TRUNC(Z2059*T2059,8),0)</f>
        <v>0</v>
      </c>
      <c r="AB2059" s="4">
        <f t="shared" ref="AB2059:AB2122" si="1157">(AB2058)</f>
        <v>7.1215000000000001E-2</v>
      </c>
      <c r="AC2059" s="148">
        <f t="shared" si="1132"/>
        <v>56</v>
      </c>
      <c r="AD2059" s="36">
        <v>252</v>
      </c>
      <c r="AE2059" s="35">
        <f t="shared" si="1126"/>
        <v>1.015404899</v>
      </c>
      <c r="AF2059" s="2">
        <f t="shared" si="1127"/>
        <v>3730.19707311</v>
      </c>
      <c r="AG2059" s="2">
        <f t="shared" si="1146"/>
        <v>3730.19707311</v>
      </c>
      <c r="AH2059" s="3">
        <f t="shared" ref="AH2059:AH2122" si="1158">IF(AA2059&gt;0,AA2059+AF2059,0)</f>
        <v>0</v>
      </c>
      <c r="AI2059" s="3"/>
      <c r="AJ2059" s="3">
        <v>0</v>
      </c>
      <c r="AK2059" s="2">
        <f t="shared" si="1133"/>
        <v>6651.3433369397526</v>
      </c>
      <c r="AL2059" s="8"/>
      <c r="AM2059" s="8"/>
      <c r="AN2059" s="8"/>
      <c r="AO2059" s="8"/>
      <c r="AP2059" s="2">
        <v>252525.09961888459</v>
      </c>
      <c r="AQ2059" s="8"/>
      <c r="AR2059" s="5"/>
      <c r="AS2059" s="1"/>
      <c r="AT2059" s="8"/>
      <c r="AU2059" s="1"/>
      <c r="AV2059" s="1"/>
      <c r="AW2059" s="3"/>
      <c r="AX2059" s="3"/>
      <c r="AY2059" s="4"/>
      <c r="AZ2059" s="4"/>
      <c r="BA2059" s="4"/>
      <c r="BB2059" s="1"/>
      <c r="BC2059" s="1"/>
      <c r="BD2059" s="1"/>
      <c r="BE2059" s="1"/>
      <c r="BF2059" s="1"/>
      <c r="BG2059" s="1"/>
      <c r="BH2059" s="1"/>
      <c r="BI2059" s="1"/>
    </row>
    <row r="2060" spans="1:61" x14ac:dyDescent="0.2">
      <c r="A2060" s="78">
        <f t="shared" si="1147"/>
        <v>43951</v>
      </c>
      <c r="B2060" s="2">
        <f t="shared" si="1128"/>
        <v>252680.9725345819</v>
      </c>
      <c r="C2060" s="3">
        <f t="shared" si="1148"/>
        <v>34111931.292168558</v>
      </c>
      <c r="D2060" s="2">
        <f t="shared" si="1134"/>
        <v>240537.3279050432</v>
      </c>
      <c r="E2060" s="2">
        <f t="shared" si="1149"/>
        <v>0</v>
      </c>
      <c r="F2060" s="33">
        <f t="shared" si="1137"/>
        <v>240537.3279050432</v>
      </c>
      <c r="G2060" s="39">
        <f t="shared" si="1150"/>
        <v>5344.75</v>
      </c>
      <c r="H2060" s="38">
        <f>IF(AND(N2060=1,N2059&gt;1),VLOOKUP(A2059,[1]Plan1!$CW$105:$CY$215,3),H2059)</f>
        <v>5348.49</v>
      </c>
      <c r="I2060" s="127">
        <f t="shared" si="1138"/>
        <v>43875</v>
      </c>
      <c r="J2060" s="127">
        <f t="shared" si="1151"/>
        <v>43904</v>
      </c>
      <c r="K2060" s="34">
        <f t="shared" si="1139"/>
        <v>6.9975209317552078E-4</v>
      </c>
      <c r="L2060" s="212">
        <f t="shared" si="1152"/>
        <v>43962</v>
      </c>
      <c r="M2060" s="1">
        <f t="shared" si="1153"/>
        <v>18</v>
      </c>
      <c r="N2060" s="1">
        <f t="shared" si="1136"/>
        <v>12</v>
      </c>
      <c r="O2060" s="2">
        <f t="shared" si="1140"/>
        <v>1.0004664400000001</v>
      </c>
      <c r="P2060" s="35">
        <f t="shared" si="1130"/>
        <v>1.0025002700000001</v>
      </c>
      <c r="Q2060" s="35">
        <f t="shared" si="1154"/>
        <v>1.0062474580996812</v>
      </c>
      <c r="R2060" s="2">
        <f t="shared" si="1129"/>
        <v>1.0067168099999999</v>
      </c>
      <c r="S2060" s="2">
        <f t="shared" si="1155"/>
        <v>1.00624745</v>
      </c>
      <c r="T2060" s="2">
        <f t="shared" si="1131"/>
        <v>242152.97143447999</v>
      </c>
      <c r="U2060" s="2">
        <f t="shared" si="1141"/>
        <v>0</v>
      </c>
      <c r="V2060" s="2">
        <f t="shared" si="1142"/>
        <v>1615.6435294458508</v>
      </c>
      <c r="W2060" s="2">
        <f t="shared" si="1143"/>
        <v>242152.97143448907</v>
      </c>
      <c r="X2060" s="36">
        <f t="shared" si="1135"/>
        <v>0</v>
      </c>
      <c r="Y2060" s="2">
        <f t="shared" si="1144"/>
        <v>0</v>
      </c>
      <c r="Z2060" s="37">
        <f t="shared" si="1145"/>
        <v>0</v>
      </c>
      <c r="AA2060" s="2">
        <f t="shared" si="1156"/>
        <v>0</v>
      </c>
      <c r="AB2060" s="4">
        <f t="shared" si="1157"/>
        <v>7.1215000000000001E-2</v>
      </c>
      <c r="AC2060" s="148">
        <f t="shared" si="1132"/>
        <v>57</v>
      </c>
      <c r="AD2060" s="36">
        <v>252</v>
      </c>
      <c r="AE2060" s="35">
        <f t="shared" si="1126"/>
        <v>1.0156821330000001</v>
      </c>
      <c r="AF2060" s="2">
        <f t="shared" si="1127"/>
        <v>3797.4751043800002</v>
      </c>
      <c r="AG2060" s="2">
        <f t="shared" si="1146"/>
        <v>3797.4751043800002</v>
      </c>
      <c r="AH2060" s="3">
        <f t="shared" si="1158"/>
        <v>0</v>
      </c>
      <c r="AI2060" s="3"/>
      <c r="AJ2060" s="3">
        <v>0</v>
      </c>
      <c r="AK2060" s="2">
        <f t="shared" si="1133"/>
        <v>6730.5259957128446</v>
      </c>
      <c r="AL2060" s="8"/>
      <c r="AM2060" s="8"/>
      <c r="AN2060" s="8"/>
      <c r="AO2060" s="8"/>
      <c r="AP2060" s="2">
        <v>252680.97253456857</v>
      </c>
      <c r="AQ2060" s="8"/>
      <c r="AR2060" s="5"/>
      <c r="AS2060" s="1"/>
      <c r="AT2060" s="8"/>
      <c r="AU2060" s="1"/>
      <c r="AV2060" s="1"/>
      <c r="AW2060" s="3"/>
      <c r="AX2060" s="3"/>
      <c r="AY2060" s="4"/>
      <c r="AZ2060" s="4"/>
      <c r="BA2060" s="4"/>
      <c r="BB2060" s="1"/>
      <c r="BC2060" s="1"/>
      <c r="BD2060" s="1"/>
      <c r="BE2060" s="1"/>
      <c r="BF2060" s="1"/>
      <c r="BG2060" s="1"/>
      <c r="BH2060" s="1"/>
      <c r="BI2060" s="1"/>
    </row>
    <row r="2061" spans="1:61" x14ac:dyDescent="0.2">
      <c r="A2061" s="78">
        <f t="shared" si="1147"/>
        <v>43952</v>
      </c>
      <c r="B2061" s="2">
        <f t="shared" si="1128"/>
        <v>252769.71257967263</v>
      </c>
      <c r="C2061" s="3">
        <f t="shared" si="1148"/>
        <v>34123911.198255807</v>
      </c>
      <c r="D2061" s="2">
        <f t="shared" si="1134"/>
        <v>240537.3279050432</v>
      </c>
      <c r="E2061" s="2">
        <f t="shared" si="1149"/>
        <v>0</v>
      </c>
      <c r="F2061" s="33">
        <f t="shared" si="1137"/>
        <v>240537.3279050432</v>
      </c>
      <c r="G2061" s="39">
        <f t="shared" si="1150"/>
        <v>5344.75</v>
      </c>
      <c r="H2061" s="38">
        <f>IF(AND(N2061=1,N2060&gt;1),VLOOKUP(A2060,[1]Plan1!$CW$105:$CY$215,3),H2060)</f>
        <v>5348.49</v>
      </c>
      <c r="I2061" s="127">
        <f t="shared" si="1138"/>
        <v>43875</v>
      </c>
      <c r="J2061" s="127">
        <f t="shared" si="1151"/>
        <v>43904</v>
      </c>
      <c r="K2061" s="34">
        <f t="shared" si="1139"/>
        <v>6.9975209317552078E-4</v>
      </c>
      <c r="L2061" s="212">
        <f t="shared" si="1152"/>
        <v>43962</v>
      </c>
      <c r="M2061" s="1">
        <f t="shared" si="1153"/>
        <v>18</v>
      </c>
      <c r="N2061" s="1">
        <f t="shared" si="1136"/>
        <v>13</v>
      </c>
      <c r="O2061" s="2">
        <f t="shared" si="1140"/>
        <v>1.00050532</v>
      </c>
      <c r="P2061" s="35">
        <f t="shared" si="1130"/>
        <v>1.0025002700000001</v>
      </c>
      <c r="Q2061" s="35">
        <f t="shared" si="1154"/>
        <v>1.0062474580996812</v>
      </c>
      <c r="R2061" s="2">
        <f t="shared" si="1129"/>
        <v>1.00675593</v>
      </c>
      <c r="S2061" s="2">
        <f t="shared" si="1155"/>
        <v>1.00624745</v>
      </c>
      <c r="T2061" s="2">
        <f t="shared" si="1131"/>
        <v>242162.38125475001</v>
      </c>
      <c r="U2061" s="2">
        <f t="shared" si="1141"/>
        <v>0</v>
      </c>
      <c r="V2061" s="2">
        <f t="shared" si="1142"/>
        <v>1625.0533497135102</v>
      </c>
      <c r="W2061" s="2">
        <f t="shared" si="1143"/>
        <v>242162.38125475671</v>
      </c>
      <c r="X2061" s="36">
        <f t="shared" si="1135"/>
        <v>0</v>
      </c>
      <c r="Y2061" s="2">
        <f t="shared" si="1144"/>
        <v>0</v>
      </c>
      <c r="Z2061" s="37">
        <f t="shared" si="1145"/>
        <v>0</v>
      </c>
      <c r="AA2061" s="2">
        <f t="shared" si="1156"/>
        <v>0</v>
      </c>
      <c r="AB2061" s="4">
        <f t="shared" si="1157"/>
        <v>7.1215000000000001E-2</v>
      </c>
      <c r="AC2061" s="148">
        <f t="shared" si="1132"/>
        <v>57</v>
      </c>
      <c r="AD2061" s="36">
        <v>252</v>
      </c>
      <c r="AE2061" s="35">
        <f t="shared" si="1126"/>
        <v>1.0156821330000001</v>
      </c>
      <c r="AF2061" s="2">
        <f t="shared" si="1127"/>
        <v>3797.6226704300002</v>
      </c>
      <c r="AG2061" s="2">
        <f t="shared" si="1146"/>
        <v>3797.6226704300002</v>
      </c>
      <c r="AH2061" s="3">
        <f t="shared" si="1158"/>
        <v>0</v>
      </c>
      <c r="AI2061" s="3"/>
      <c r="AJ2061" s="3">
        <v>0</v>
      </c>
      <c r="AK2061" s="2">
        <f t="shared" si="1133"/>
        <v>6809.7086544859367</v>
      </c>
      <c r="AL2061" s="8"/>
      <c r="AM2061" s="8"/>
      <c r="AN2061" s="8"/>
      <c r="AO2061" s="8"/>
      <c r="AP2061" s="2">
        <v>252769.71257965933</v>
      </c>
      <c r="AQ2061" s="8"/>
      <c r="AR2061" s="5"/>
      <c r="AS2061" s="1"/>
      <c r="AT2061" s="8"/>
      <c r="AU2061" s="1"/>
      <c r="AV2061" s="1"/>
      <c r="AW2061" s="3"/>
      <c r="AX2061" s="3"/>
      <c r="AY2061" s="4"/>
      <c r="AZ2061" s="4"/>
      <c r="BA2061" s="4"/>
      <c r="BB2061" s="1"/>
      <c r="BC2061" s="1"/>
      <c r="BD2061" s="1"/>
      <c r="BE2061" s="1"/>
      <c r="BF2061" s="1"/>
      <c r="BG2061" s="1"/>
      <c r="BH2061" s="1"/>
      <c r="BI2061" s="1"/>
    </row>
    <row r="2062" spans="1:61" x14ac:dyDescent="0.2">
      <c r="A2062" s="78">
        <f t="shared" si="1147"/>
        <v>43953</v>
      </c>
      <c r="B2062" s="2">
        <f t="shared" si="1128"/>
        <v>252848.89523844572</v>
      </c>
      <c r="C2062" s="3">
        <f t="shared" si="1148"/>
        <v>34134600.857190169</v>
      </c>
      <c r="D2062" s="2">
        <f t="shared" si="1134"/>
        <v>240537.3279050432</v>
      </c>
      <c r="E2062" s="2">
        <f t="shared" si="1149"/>
        <v>0</v>
      </c>
      <c r="F2062" s="33">
        <f t="shared" si="1137"/>
        <v>240537.3279050432</v>
      </c>
      <c r="G2062" s="39">
        <f t="shared" si="1150"/>
        <v>5344.75</v>
      </c>
      <c r="H2062" s="38">
        <f>IF(AND(N2062=1,N2061&gt;1),VLOOKUP(A2061,[1]Plan1!$CW$105:$CY$215,3),H2061)</f>
        <v>5348.49</v>
      </c>
      <c r="I2062" s="127">
        <f t="shared" si="1138"/>
        <v>43875</v>
      </c>
      <c r="J2062" s="127">
        <f t="shared" si="1151"/>
        <v>43904</v>
      </c>
      <c r="K2062" s="34">
        <f t="shared" si="1139"/>
        <v>6.9975209317552078E-4</v>
      </c>
      <c r="L2062" s="212">
        <f t="shared" si="1152"/>
        <v>43962</v>
      </c>
      <c r="M2062" s="1">
        <f t="shared" si="1153"/>
        <v>18</v>
      </c>
      <c r="N2062" s="1">
        <f t="shared" si="1136"/>
        <v>13</v>
      </c>
      <c r="O2062" s="2">
        <f t="shared" si="1140"/>
        <v>1.00050532</v>
      </c>
      <c r="P2062" s="35">
        <f t="shared" si="1130"/>
        <v>1.0025002700000001</v>
      </c>
      <c r="Q2062" s="35">
        <f t="shared" si="1154"/>
        <v>1.0062474580996812</v>
      </c>
      <c r="R2062" s="2">
        <f t="shared" si="1129"/>
        <v>1.00675593</v>
      </c>
      <c r="S2062" s="2">
        <f t="shared" si="1155"/>
        <v>1.00624745</v>
      </c>
      <c r="T2062" s="2">
        <f t="shared" si="1131"/>
        <v>242162.38125475001</v>
      </c>
      <c r="U2062" s="2">
        <f t="shared" si="1141"/>
        <v>0</v>
      </c>
      <c r="V2062" s="2">
        <f t="shared" si="1142"/>
        <v>1625.0533497135102</v>
      </c>
      <c r="W2062" s="2">
        <f t="shared" si="1143"/>
        <v>242162.38125475671</v>
      </c>
      <c r="X2062" s="36">
        <f t="shared" si="1135"/>
        <v>0</v>
      </c>
      <c r="Y2062" s="2">
        <f t="shared" si="1144"/>
        <v>0</v>
      </c>
      <c r="Z2062" s="37">
        <f t="shared" si="1145"/>
        <v>0</v>
      </c>
      <c r="AA2062" s="2">
        <f t="shared" si="1156"/>
        <v>0</v>
      </c>
      <c r="AB2062" s="4">
        <f t="shared" si="1157"/>
        <v>7.1215000000000001E-2</v>
      </c>
      <c r="AC2062" s="148">
        <f t="shared" si="1132"/>
        <v>57</v>
      </c>
      <c r="AD2062" s="36">
        <v>252</v>
      </c>
      <c r="AE2062" s="35">
        <f t="shared" si="1126"/>
        <v>1.0156821330000001</v>
      </c>
      <c r="AF2062" s="2">
        <f t="shared" si="1127"/>
        <v>3797.6226704300002</v>
      </c>
      <c r="AG2062" s="2">
        <f t="shared" si="1146"/>
        <v>3797.6226704300002</v>
      </c>
      <c r="AH2062" s="3">
        <f t="shared" si="1158"/>
        <v>0</v>
      </c>
      <c r="AI2062" s="3"/>
      <c r="AJ2062" s="3">
        <v>0</v>
      </c>
      <c r="AK2062" s="2">
        <f t="shared" si="1133"/>
        <v>6888.8913132590296</v>
      </c>
      <c r="AL2062" s="8"/>
      <c r="AM2062" s="8"/>
      <c r="AN2062" s="8"/>
      <c r="AO2062" s="8"/>
      <c r="AP2062" s="2">
        <v>252848.89523843242</v>
      </c>
      <c r="AQ2062" s="8"/>
      <c r="AR2062" s="5"/>
      <c r="AS2062" s="1"/>
      <c r="AT2062" s="8"/>
      <c r="AU2062" s="1"/>
      <c r="AV2062" s="1"/>
      <c r="AW2062" s="3"/>
      <c r="AX2062" s="3"/>
      <c r="AY2062" s="4"/>
      <c r="AZ2062" s="4"/>
      <c r="BA2062" s="4"/>
      <c r="BB2062" s="1"/>
      <c r="BC2062" s="1"/>
      <c r="BD2062" s="1"/>
      <c r="BE2062" s="1"/>
      <c r="BF2062" s="1"/>
      <c r="BG2062" s="1"/>
      <c r="BH2062" s="1"/>
      <c r="BI2062" s="1"/>
    </row>
    <row r="2063" spans="1:61" x14ac:dyDescent="0.2">
      <c r="A2063" s="78">
        <f t="shared" si="1147"/>
        <v>43954</v>
      </c>
      <c r="B2063" s="2">
        <f t="shared" si="1128"/>
        <v>252928.07789721881</v>
      </c>
      <c r="C2063" s="3">
        <f t="shared" si="1148"/>
        <v>34145290.516124539</v>
      </c>
      <c r="D2063" s="2">
        <f t="shared" si="1134"/>
        <v>240537.3279050432</v>
      </c>
      <c r="E2063" s="2">
        <f t="shared" si="1149"/>
        <v>0</v>
      </c>
      <c r="F2063" s="33">
        <f t="shared" si="1137"/>
        <v>240537.3279050432</v>
      </c>
      <c r="G2063" s="39">
        <f t="shared" si="1150"/>
        <v>5344.75</v>
      </c>
      <c r="H2063" s="38">
        <f>IF(AND(N2063=1,N2062&gt;1),VLOOKUP(A2062,[1]Plan1!$CW$105:$CY$215,3),H2062)</f>
        <v>5348.49</v>
      </c>
      <c r="I2063" s="127">
        <f t="shared" si="1138"/>
        <v>43875</v>
      </c>
      <c r="J2063" s="127">
        <f t="shared" si="1151"/>
        <v>43904</v>
      </c>
      <c r="K2063" s="34">
        <f t="shared" si="1139"/>
        <v>6.9975209317552078E-4</v>
      </c>
      <c r="L2063" s="212">
        <f t="shared" si="1152"/>
        <v>43962</v>
      </c>
      <c r="M2063" s="1">
        <f t="shared" si="1153"/>
        <v>18</v>
      </c>
      <c r="N2063" s="1">
        <f t="shared" si="1136"/>
        <v>13</v>
      </c>
      <c r="O2063" s="2">
        <f t="shared" si="1140"/>
        <v>1.00050532</v>
      </c>
      <c r="P2063" s="35">
        <f t="shared" si="1130"/>
        <v>1.0025002700000001</v>
      </c>
      <c r="Q2063" s="35">
        <f t="shared" si="1154"/>
        <v>1.0062474580996812</v>
      </c>
      <c r="R2063" s="2">
        <f t="shared" si="1129"/>
        <v>1.00675593</v>
      </c>
      <c r="S2063" s="2">
        <f t="shared" si="1155"/>
        <v>1.00624745</v>
      </c>
      <c r="T2063" s="2">
        <f t="shared" si="1131"/>
        <v>242162.38125475001</v>
      </c>
      <c r="U2063" s="2">
        <f t="shared" si="1141"/>
        <v>0</v>
      </c>
      <c r="V2063" s="2">
        <f t="shared" si="1142"/>
        <v>1625.0533497135102</v>
      </c>
      <c r="W2063" s="2">
        <f t="shared" si="1143"/>
        <v>242162.38125475671</v>
      </c>
      <c r="X2063" s="36">
        <f t="shared" si="1135"/>
        <v>0</v>
      </c>
      <c r="Y2063" s="2">
        <f t="shared" si="1144"/>
        <v>0</v>
      </c>
      <c r="Z2063" s="37">
        <f t="shared" si="1145"/>
        <v>0</v>
      </c>
      <c r="AA2063" s="2">
        <f t="shared" si="1156"/>
        <v>0</v>
      </c>
      <c r="AB2063" s="4">
        <f t="shared" si="1157"/>
        <v>7.1215000000000001E-2</v>
      </c>
      <c r="AC2063" s="148">
        <f t="shared" si="1132"/>
        <v>57</v>
      </c>
      <c r="AD2063" s="36">
        <v>252</v>
      </c>
      <c r="AE2063" s="35">
        <f t="shared" si="1126"/>
        <v>1.0156821330000001</v>
      </c>
      <c r="AF2063" s="2">
        <f t="shared" si="1127"/>
        <v>3797.6226704300002</v>
      </c>
      <c r="AG2063" s="2">
        <f t="shared" si="1146"/>
        <v>3797.6226704300002</v>
      </c>
      <c r="AH2063" s="3">
        <f t="shared" si="1158"/>
        <v>0</v>
      </c>
      <c r="AI2063" s="3"/>
      <c r="AJ2063" s="3">
        <v>0</v>
      </c>
      <c r="AK2063" s="2">
        <f t="shared" si="1133"/>
        <v>6968.0739720321217</v>
      </c>
      <c r="AL2063" s="8"/>
      <c r="AM2063" s="8"/>
      <c r="AN2063" s="8"/>
      <c r="AO2063" s="8"/>
      <c r="AP2063" s="2">
        <v>252928.07789720551</v>
      </c>
      <c r="AQ2063" s="8"/>
      <c r="AR2063" s="5"/>
      <c r="AS2063" s="1"/>
      <c r="AT2063" s="8"/>
      <c r="AU2063" s="1"/>
      <c r="AV2063" s="1"/>
      <c r="AW2063" s="3"/>
      <c r="AX2063" s="3"/>
      <c r="AY2063" s="4"/>
      <c r="AZ2063" s="4"/>
      <c r="BA2063" s="4"/>
      <c r="BB2063" s="1"/>
      <c r="BC2063" s="1"/>
      <c r="BD2063" s="1"/>
      <c r="BE2063" s="1"/>
      <c r="BF2063" s="1"/>
      <c r="BG2063" s="1"/>
      <c r="BH2063" s="1"/>
      <c r="BI2063" s="1"/>
    </row>
    <row r="2064" spans="1:61" x14ac:dyDescent="0.2">
      <c r="A2064" s="78">
        <f t="shared" si="1147"/>
        <v>43955</v>
      </c>
      <c r="B2064" s="2">
        <f t="shared" si="1128"/>
        <v>253074.41436377191</v>
      </c>
      <c r="C2064" s="3">
        <f t="shared" si="1148"/>
        <v>34165045.939109206</v>
      </c>
      <c r="D2064" s="2">
        <f t="shared" si="1134"/>
        <v>240537.3279050432</v>
      </c>
      <c r="E2064" s="2">
        <f t="shared" si="1149"/>
        <v>0</v>
      </c>
      <c r="F2064" s="33">
        <f t="shared" si="1137"/>
        <v>240537.3279050432</v>
      </c>
      <c r="G2064" s="39">
        <f t="shared" si="1150"/>
        <v>5344.75</v>
      </c>
      <c r="H2064" s="38">
        <f>IF(AND(N2064=1,N2063&gt;1),VLOOKUP(A2063,[1]Plan1!$CW$105:$CY$215,3),H2063)</f>
        <v>5348.49</v>
      </c>
      <c r="I2064" s="127">
        <f t="shared" si="1138"/>
        <v>43875</v>
      </c>
      <c r="J2064" s="127">
        <f t="shared" si="1151"/>
        <v>43904</v>
      </c>
      <c r="K2064" s="34">
        <f t="shared" si="1139"/>
        <v>6.9975209317552078E-4</v>
      </c>
      <c r="L2064" s="212">
        <f t="shared" si="1152"/>
        <v>43962</v>
      </c>
      <c r="M2064" s="1">
        <f t="shared" si="1153"/>
        <v>18</v>
      </c>
      <c r="N2064" s="1">
        <f t="shared" si="1136"/>
        <v>13</v>
      </c>
      <c r="O2064" s="2">
        <f t="shared" si="1140"/>
        <v>1.00050532</v>
      </c>
      <c r="P2064" s="35">
        <f t="shared" si="1130"/>
        <v>1.0025002700000001</v>
      </c>
      <c r="Q2064" s="35">
        <f t="shared" si="1154"/>
        <v>1.0062474580996812</v>
      </c>
      <c r="R2064" s="2">
        <f t="shared" si="1129"/>
        <v>1.00675593</v>
      </c>
      <c r="S2064" s="2">
        <f t="shared" si="1155"/>
        <v>1.00624745</v>
      </c>
      <c r="T2064" s="2">
        <f t="shared" si="1131"/>
        <v>242162.38125475001</v>
      </c>
      <c r="U2064" s="2">
        <f t="shared" si="1141"/>
        <v>0</v>
      </c>
      <c r="V2064" s="2">
        <f t="shared" si="1142"/>
        <v>1625.0533497135102</v>
      </c>
      <c r="W2064" s="2">
        <f t="shared" si="1143"/>
        <v>242162.38125475671</v>
      </c>
      <c r="X2064" s="36">
        <f t="shared" si="1135"/>
        <v>0</v>
      </c>
      <c r="Y2064" s="2">
        <f t="shared" si="1144"/>
        <v>0</v>
      </c>
      <c r="Z2064" s="37">
        <f t="shared" si="1145"/>
        <v>0</v>
      </c>
      <c r="AA2064" s="2">
        <f t="shared" si="1156"/>
        <v>0</v>
      </c>
      <c r="AB2064" s="4">
        <f t="shared" si="1157"/>
        <v>7.1215000000000001E-2</v>
      </c>
      <c r="AC2064" s="148">
        <f t="shared" si="1132"/>
        <v>58</v>
      </c>
      <c r="AD2064" s="36">
        <v>252</v>
      </c>
      <c r="AE2064" s="35">
        <f t="shared" si="1126"/>
        <v>1.015959442</v>
      </c>
      <c r="AF2064" s="2">
        <f t="shared" si="1127"/>
        <v>3864.7764782099998</v>
      </c>
      <c r="AG2064" s="2">
        <f t="shared" si="1146"/>
        <v>3864.7764782099998</v>
      </c>
      <c r="AH2064" s="3">
        <f t="shared" si="1158"/>
        <v>0</v>
      </c>
      <c r="AI2064" s="3"/>
      <c r="AJ2064" s="3">
        <v>0</v>
      </c>
      <c r="AK2064" s="2">
        <f t="shared" si="1133"/>
        <v>7047.2566308052137</v>
      </c>
      <c r="AL2064" s="8"/>
      <c r="AM2064" s="8"/>
      <c r="AN2064" s="8"/>
      <c r="AO2064" s="8"/>
      <c r="AP2064" s="2">
        <v>253074.41436375861</v>
      </c>
      <c r="AQ2064" s="8"/>
      <c r="AR2064" s="5"/>
      <c r="AS2064" s="1"/>
      <c r="AT2064" s="8"/>
      <c r="AU2064" s="1"/>
      <c r="AV2064" s="1"/>
      <c r="AW2064" s="3"/>
      <c r="AX2064" s="3"/>
      <c r="AY2064" s="4"/>
      <c r="AZ2064" s="4"/>
      <c r="BA2064" s="4"/>
      <c r="BB2064" s="1"/>
      <c r="BC2064" s="1"/>
      <c r="BD2064" s="1"/>
      <c r="BE2064" s="1"/>
      <c r="BF2064" s="1"/>
      <c r="BG2064" s="1"/>
      <c r="BH2064" s="1"/>
      <c r="BI2064" s="1"/>
    </row>
    <row r="2065" spans="1:61" x14ac:dyDescent="0.2">
      <c r="A2065" s="78">
        <f t="shared" si="1147"/>
        <v>43956</v>
      </c>
      <c r="B2065" s="2">
        <f t="shared" si="1128"/>
        <v>253230.33184056266</v>
      </c>
      <c r="C2065" s="3">
        <f t="shared" si="1148"/>
        <v>34186094.798475958</v>
      </c>
      <c r="D2065" s="2">
        <f t="shared" si="1134"/>
        <v>240537.3279050432</v>
      </c>
      <c r="E2065" s="2">
        <f t="shared" si="1149"/>
        <v>0</v>
      </c>
      <c r="F2065" s="33">
        <f t="shared" si="1137"/>
        <v>240537.3279050432</v>
      </c>
      <c r="G2065" s="39">
        <f t="shared" si="1150"/>
        <v>5344.75</v>
      </c>
      <c r="H2065" s="38">
        <f>IF(AND(N2065=1,N2064&gt;1),VLOOKUP(A2064,[1]Plan1!$CW$105:$CY$215,3),H2064)</f>
        <v>5348.49</v>
      </c>
      <c r="I2065" s="127">
        <f t="shared" si="1138"/>
        <v>43875</v>
      </c>
      <c r="J2065" s="127">
        <f t="shared" si="1151"/>
        <v>43904</v>
      </c>
      <c r="K2065" s="34">
        <f t="shared" si="1139"/>
        <v>6.9975209317552078E-4</v>
      </c>
      <c r="L2065" s="212">
        <f t="shared" si="1152"/>
        <v>43962</v>
      </c>
      <c r="M2065" s="1">
        <f t="shared" si="1153"/>
        <v>18</v>
      </c>
      <c r="N2065" s="1">
        <f t="shared" si="1136"/>
        <v>14</v>
      </c>
      <c r="O2065" s="2">
        <f t="shared" si="1140"/>
        <v>1.0005442</v>
      </c>
      <c r="P2065" s="35">
        <f t="shared" si="1130"/>
        <v>1.0025002700000001</v>
      </c>
      <c r="Q2065" s="35">
        <f t="shared" si="1154"/>
        <v>1.0062474580996812</v>
      </c>
      <c r="R2065" s="2">
        <f t="shared" si="1129"/>
        <v>1.00679505</v>
      </c>
      <c r="S2065" s="2">
        <f t="shared" si="1155"/>
        <v>1.00624745</v>
      </c>
      <c r="T2065" s="2">
        <f t="shared" si="1131"/>
        <v>242171.79107502001</v>
      </c>
      <c r="U2065" s="2">
        <f t="shared" si="1141"/>
        <v>0</v>
      </c>
      <c r="V2065" s="2">
        <f t="shared" si="1142"/>
        <v>1634.4631699811698</v>
      </c>
      <c r="W2065" s="2">
        <f t="shared" si="1143"/>
        <v>242171.79107502438</v>
      </c>
      <c r="X2065" s="36">
        <f t="shared" si="1135"/>
        <v>0</v>
      </c>
      <c r="Y2065" s="2">
        <f t="shared" si="1144"/>
        <v>0</v>
      </c>
      <c r="Z2065" s="37">
        <f t="shared" si="1145"/>
        <v>0</v>
      </c>
      <c r="AA2065" s="2">
        <f t="shared" si="1156"/>
        <v>0</v>
      </c>
      <c r="AB2065" s="4">
        <f t="shared" si="1157"/>
        <v>7.1215000000000001E-2</v>
      </c>
      <c r="AC2065" s="148">
        <f t="shared" si="1132"/>
        <v>59</v>
      </c>
      <c r="AD2065" s="36">
        <v>252</v>
      </c>
      <c r="AE2065" s="35">
        <f t="shared" si="1126"/>
        <v>1.016236827</v>
      </c>
      <c r="AF2065" s="2">
        <f t="shared" si="1127"/>
        <v>3932.1014759599998</v>
      </c>
      <c r="AG2065" s="2">
        <f t="shared" si="1146"/>
        <v>3932.1014759599998</v>
      </c>
      <c r="AH2065" s="3">
        <f t="shared" si="1158"/>
        <v>0</v>
      </c>
      <c r="AI2065" s="3"/>
      <c r="AJ2065" s="3">
        <v>0</v>
      </c>
      <c r="AK2065" s="2">
        <f t="shared" si="1133"/>
        <v>7126.4392895783067</v>
      </c>
      <c r="AL2065" s="8"/>
      <c r="AM2065" s="8"/>
      <c r="AN2065" s="8"/>
      <c r="AO2065" s="8"/>
      <c r="AP2065" s="2">
        <v>253230.33184054936</v>
      </c>
      <c r="AQ2065" s="8"/>
      <c r="AR2065" s="5"/>
      <c r="AS2065" s="1"/>
      <c r="AT2065" s="8"/>
      <c r="AU2065" s="1"/>
      <c r="AV2065" s="1"/>
      <c r="AW2065" s="3"/>
      <c r="AX2065" s="3"/>
      <c r="AY2065" s="4"/>
      <c r="AZ2065" s="4"/>
      <c r="BA2065" s="4"/>
      <c r="BB2065" s="1"/>
      <c r="BC2065" s="1"/>
      <c r="BD2065" s="1"/>
      <c r="BE2065" s="1"/>
      <c r="BF2065" s="1"/>
      <c r="BG2065" s="1"/>
      <c r="BH2065" s="1"/>
      <c r="BI2065" s="1"/>
    </row>
    <row r="2066" spans="1:61" x14ac:dyDescent="0.2">
      <c r="A2066" s="78">
        <f t="shared" si="1147"/>
        <v>43957</v>
      </c>
      <c r="B2066" s="2">
        <f t="shared" si="1128"/>
        <v>253386.27759141996</v>
      </c>
      <c r="C2066" s="3">
        <f t="shared" si="1148"/>
        <v>34207147.474841692</v>
      </c>
      <c r="D2066" s="2">
        <f t="shared" si="1134"/>
        <v>240537.3279050432</v>
      </c>
      <c r="E2066" s="2">
        <f t="shared" si="1149"/>
        <v>0</v>
      </c>
      <c r="F2066" s="33">
        <f t="shared" si="1137"/>
        <v>240537.3279050432</v>
      </c>
      <c r="G2066" s="39">
        <f t="shared" si="1150"/>
        <v>5344.75</v>
      </c>
      <c r="H2066" s="38">
        <f>IF(AND(N2066=1,N2065&gt;1),VLOOKUP(A2065,[1]Plan1!$CW$105:$CY$215,3),H2065)</f>
        <v>5348.49</v>
      </c>
      <c r="I2066" s="127">
        <f t="shared" si="1138"/>
        <v>43875</v>
      </c>
      <c r="J2066" s="127">
        <f t="shared" si="1151"/>
        <v>43904</v>
      </c>
      <c r="K2066" s="34">
        <f t="shared" si="1139"/>
        <v>6.9975209317552078E-4</v>
      </c>
      <c r="L2066" s="212">
        <f t="shared" si="1152"/>
        <v>43962</v>
      </c>
      <c r="M2066" s="1">
        <f t="shared" si="1153"/>
        <v>18</v>
      </c>
      <c r="N2066" s="1">
        <f t="shared" si="1136"/>
        <v>15</v>
      </c>
      <c r="O2066" s="2">
        <f t="shared" si="1140"/>
        <v>1.0005830899999999</v>
      </c>
      <c r="P2066" s="35">
        <f t="shared" si="1130"/>
        <v>1.0025002700000001</v>
      </c>
      <c r="Q2066" s="35">
        <f t="shared" si="1154"/>
        <v>1.0062474580996812</v>
      </c>
      <c r="R2066" s="2">
        <f t="shared" si="1129"/>
        <v>1.00683419</v>
      </c>
      <c r="S2066" s="2">
        <f t="shared" si="1155"/>
        <v>1.00624745</v>
      </c>
      <c r="T2066" s="2">
        <f t="shared" si="1131"/>
        <v>242181.20570603001</v>
      </c>
      <c r="U2066" s="2">
        <f t="shared" si="1141"/>
        <v>0</v>
      </c>
      <c r="V2066" s="2">
        <f t="shared" si="1142"/>
        <v>1643.877800995358</v>
      </c>
      <c r="W2066" s="2">
        <f t="shared" si="1143"/>
        <v>242181.20570603857</v>
      </c>
      <c r="X2066" s="36">
        <f t="shared" si="1135"/>
        <v>0</v>
      </c>
      <c r="Y2066" s="2">
        <f t="shared" si="1144"/>
        <v>0</v>
      </c>
      <c r="Z2066" s="37">
        <f t="shared" si="1145"/>
        <v>0</v>
      </c>
      <c r="AA2066" s="2">
        <f t="shared" si="1156"/>
        <v>0</v>
      </c>
      <c r="AB2066" s="4">
        <f t="shared" si="1157"/>
        <v>7.1215000000000001E-2</v>
      </c>
      <c r="AC2066" s="148">
        <f t="shared" si="1132"/>
        <v>60</v>
      </c>
      <c r="AD2066" s="36">
        <v>252</v>
      </c>
      <c r="AE2066" s="35">
        <f t="shared" si="1126"/>
        <v>1.0165142869999999</v>
      </c>
      <c r="AF2066" s="2">
        <f t="shared" si="1127"/>
        <v>3999.44993703</v>
      </c>
      <c r="AG2066" s="2">
        <f t="shared" si="1146"/>
        <v>3999.44993703</v>
      </c>
      <c r="AH2066" s="3">
        <f t="shared" si="1158"/>
        <v>0</v>
      </c>
      <c r="AI2066" s="3"/>
      <c r="AJ2066" s="3">
        <v>0</v>
      </c>
      <c r="AK2066" s="2">
        <f t="shared" si="1133"/>
        <v>7205.6219483513987</v>
      </c>
      <c r="AL2066" s="8"/>
      <c r="AM2066" s="8"/>
      <c r="AN2066" s="8"/>
      <c r="AO2066" s="8"/>
      <c r="AP2066" s="2">
        <v>253386.27759140666</v>
      </c>
      <c r="AQ2066" s="8"/>
      <c r="AR2066" s="5"/>
      <c r="AS2066" s="1"/>
      <c r="AT2066" s="8"/>
      <c r="AU2066" s="1"/>
      <c r="AV2066" s="1"/>
      <c r="AW2066" s="3"/>
      <c r="AX2066" s="3"/>
      <c r="AY2066" s="4"/>
      <c r="AZ2066" s="4"/>
      <c r="BA2066" s="4"/>
      <c r="BB2066" s="1"/>
      <c r="BC2066" s="1"/>
      <c r="BD2066" s="1"/>
      <c r="BE2066" s="1"/>
      <c r="BF2066" s="1"/>
      <c r="BG2066" s="1"/>
      <c r="BH2066" s="1"/>
      <c r="BI2066" s="1"/>
    </row>
    <row r="2067" spans="1:61" x14ac:dyDescent="0.2">
      <c r="A2067" s="78">
        <f t="shared" si="1147"/>
        <v>43958</v>
      </c>
      <c r="B2067" s="2">
        <f t="shared" si="1128"/>
        <v>253542.24208160071</v>
      </c>
      <c r="C2067" s="3">
        <f t="shared" si="1148"/>
        <v>34228202.681016095</v>
      </c>
      <c r="D2067" s="2">
        <f t="shared" si="1134"/>
        <v>240537.3279050432</v>
      </c>
      <c r="E2067" s="2">
        <f t="shared" si="1149"/>
        <v>0</v>
      </c>
      <c r="F2067" s="33">
        <f t="shared" si="1137"/>
        <v>240537.3279050432</v>
      </c>
      <c r="G2067" s="39">
        <f t="shared" si="1150"/>
        <v>5344.75</v>
      </c>
      <c r="H2067" s="38">
        <f>IF(AND(N2067=1,N2066&gt;1),VLOOKUP(A2066,[1]Plan1!$CW$105:$CY$215,3),H2066)</f>
        <v>5348.49</v>
      </c>
      <c r="I2067" s="127">
        <f t="shared" si="1138"/>
        <v>43875</v>
      </c>
      <c r="J2067" s="127">
        <f t="shared" si="1151"/>
        <v>43904</v>
      </c>
      <c r="K2067" s="34">
        <f t="shared" si="1139"/>
        <v>6.9975209317552078E-4</v>
      </c>
      <c r="L2067" s="212">
        <f t="shared" si="1152"/>
        <v>43962</v>
      </c>
      <c r="M2067" s="1">
        <f t="shared" si="1153"/>
        <v>18</v>
      </c>
      <c r="N2067" s="1">
        <f t="shared" si="1136"/>
        <v>16</v>
      </c>
      <c r="O2067" s="2">
        <f t="shared" si="1140"/>
        <v>1.0006219700000001</v>
      </c>
      <c r="P2067" s="35">
        <f t="shared" si="1130"/>
        <v>1.0025002700000001</v>
      </c>
      <c r="Q2067" s="35">
        <f t="shared" si="1154"/>
        <v>1.0062474580996812</v>
      </c>
      <c r="R2067" s="2">
        <f t="shared" si="1129"/>
        <v>1.00687331</v>
      </c>
      <c r="S2067" s="2">
        <f t="shared" si="1155"/>
        <v>1.00624745</v>
      </c>
      <c r="T2067" s="2">
        <f t="shared" si="1131"/>
        <v>242190.61552630001</v>
      </c>
      <c r="U2067" s="2">
        <f t="shared" si="1141"/>
        <v>0</v>
      </c>
      <c r="V2067" s="2">
        <f t="shared" si="1142"/>
        <v>1653.2876212630176</v>
      </c>
      <c r="W2067" s="2">
        <f t="shared" si="1143"/>
        <v>242190.61552630621</v>
      </c>
      <c r="X2067" s="36">
        <f t="shared" si="1135"/>
        <v>0</v>
      </c>
      <c r="Y2067" s="2">
        <f t="shared" si="1144"/>
        <v>0</v>
      </c>
      <c r="Z2067" s="37">
        <f t="shared" si="1145"/>
        <v>0</v>
      </c>
      <c r="AA2067" s="2">
        <f t="shared" si="1156"/>
        <v>0</v>
      </c>
      <c r="AB2067" s="4">
        <f t="shared" si="1157"/>
        <v>7.1215000000000001E-2</v>
      </c>
      <c r="AC2067" s="148">
        <f t="shared" si="1132"/>
        <v>61</v>
      </c>
      <c r="AD2067" s="36">
        <v>252</v>
      </c>
      <c r="AE2067" s="35">
        <f t="shared" si="1126"/>
        <v>1.0167918229999999</v>
      </c>
      <c r="AF2067" s="2">
        <f t="shared" si="1127"/>
        <v>4066.8219481699998</v>
      </c>
      <c r="AG2067" s="2">
        <f t="shared" si="1146"/>
        <v>4066.8219481699998</v>
      </c>
      <c r="AH2067" s="3">
        <f t="shared" si="1158"/>
        <v>0</v>
      </c>
      <c r="AI2067" s="3"/>
      <c r="AJ2067" s="3">
        <v>0</v>
      </c>
      <c r="AK2067" s="2">
        <f t="shared" si="1133"/>
        <v>7284.8046071244908</v>
      </c>
      <c r="AL2067" s="8"/>
      <c r="AM2067" s="8"/>
      <c r="AN2067" s="8"/>
      <c r="AO2067" s="8"/>
      <c r="AP2067" s="2">
        <v>253542.24208158741</v>
      </c>
      <c r="AQ2067" s="8"/>
      <c r="AR2067" s="5"/>
      <c r="AS2067" s="1"/>
      <c r="AT2067" s="8"/>
      <c r="AU2067" s="1"/>
      <c r="AV2067" s="1"/>
      <c r="AW2067" s="3"/>
      <c r="AX2067" s="3"/>
      <c r="AY2067" s="4"/>
      <c r="AZ2067" s="4"/>
      <c r="BA2067" s="4"/>
      <c r="BB2067" s="1"/>
      <c r="BC2067" s="1"/>
      <c r="BD2067" s="1"/>
      <c r="BE2067" s="1"/>
      <c r="BF2067" s="1"/>
      <c r="BG2067" s="1"/>
      <c r="BH2067" s="1"/>
      <c r="BI2067" s="1"/>
    </row>
    <row r="2068" spans="1:61" x14ac:dyDescent="0.2">
      <c r="A2068" s="78">
        <f t="shared" si="1147"/>
        <v>43959</v>
      </c>
      <c r="B2068" s="2">
        <f t="shared" si="1128"/>
        <v>253698.23264855472</v>
      </c>
      <c r="C2068" s="3">
        <f t="shared" si="1148"/>
        <v>34249261.407554887</v>
      </c>
      <c r="D2068" s="2">
        <f t="shared" si="1134"/>
        <v>240537.3279050432</v>
      </c>
      <c r="E2068" s="2">
        <f t="shared" si="1149"/>
        <v>0</v>
      </c>
      <c r="F2068" s="33">
        <f t="shared" si="1137"/>
        <v>240537.3279050432</v>
      </c>
      <c r="G2068" s="39">
        <f t="shared" si="1150"/>
        <v>5344.75</v>
      </c>
      <c r="H2068" s="38">
        <f>IF(AND(N2068=1,N2067&gt;1),VLOOKUP(A2067,[1]Plan1!$CW$105:$CY$215,3),H2067)</f>
        <v>5348.49</v>
      </c>
      <c r="I2068" s="127">
        <f t="shared" si="1138"/>
        <v>43875</v>
      </c>
      <c r="J2068" s="127">
        <f t="shared" si="1151"/>
        <v>43904</v>
      </c>
      <c r="K2068" s="34">
        <f t="shared" si="1139"/>
        <v>6.9975209317552078E-4</v>
      </c>
      <c r="L2068" s="212">
        <f t="shared" si="1152"/>
        <v>43962</v>
      </c>
      <c r="M2068" s="1">
        <f t="shared" si="1153"/>
        <v>18</v>
      </c>
      <c r="N2068" s="1">
        <f t="shared" si="1136"/>
        <v>17</v>
      </c>
      <c r="O2068" s="2">
        <f t="shared" si="1140"/>
        <v>1.00066086</v>
      </c>
      <c r="P2068" s="35">
        <f t="shared" si="1130"/>
        <v>1.0025002700000001</v>
      </c>
      <c r="Q2068" s="35">
        <f t="shared" si="1154"/>
        <v>1.0062474580996812</v>
      </c>
      <c r="R2068" s="2">
        <f t="shared" si="1129"/>
        <v>1.00691244</v>
      </c>
      <c r="S2068" s="2">
        <f t="shared" si="1155"/>
        <v>1.00624745</v>
      </c>
      <c r="T2068" s="2">
        <f t="shared" si="1131"/>
        <v>242200.02775194001</v>
      </c>
      <c r="U2068" s="2">
        <f t="shared" si="1141"/>
        <v>0</v>
      </c>
      <c r="V2068" s="2">
        <f t="shared" si="1142"/>
        <v>1662.6998469039415</v>
      </c>
      <c r="W2068" s="2">
        <f t="shared" si="1143"/>
        <v>242200.02775194714</v>
      </c>
      <c r="X2068" s="36">
        <f t="shared" si="1135"/>
        <v>0</v>
      </c>
      <c r="Y2068" s="2">
        <f t="shared" si="1144"/>
        <v>0</v>
      </c>
      <c r="Z2068" s="37">
        <f t="shared" si="1145"/>
        <v>0</v>
      </c>
      <c r="AA2068" s="2">
        <f t="shared" si="1156"/>
        <v>0</v>
      </c>
      <c r="AB2068" s="4">
        <f t="shared" si="1157"/>
        <v>7.1215000000000001E-2</v>
      </c>
      <c r="AC2068" s="148">
        <f t="shared" si="1132"/>
        <v>62</v>
      </c>
      <c r="AD2068" s="36">
        <v>252</v>
      </c>
      <c r="AE2068" s="35">
        <f t="shared" si="1126"/>
        <v>1.017069435</v>
      </c>
      <c r="AF2068" s="2">
        <f t="shared" si="1127"/>
        <v>4134.2176307</v>
      </c>
      <c r="AG2068" s="2">
        <f t="shared" si="1146"/>
        <v>4134.2176307099999</v>
      </c>
      <c r="AH2068" s="3">
        <f t="shared" si="1158"/>
        <v>0</v>
      </c>
      <c r="AI2068" s="3"/>
      <c r="AJ2068" s="3">
        <v>0</v>
      </c>
      <c r="AK2068" s="2">
        <f t="shared" si="1133"/>
        <v>7363.9872658975837</v>
      </c>
      <c r="AL2068" s="8"/>
      <c r="AM2068" s="8"/>
      <c r="AN2068" s="8"/>
      <c r="AO2068" s="8"/>
      <c r="AP2068" s="2">
        <v>253698.23264853144</v>
      </c>
      <c r="AQ2068" s="8"/>
      <c r="AR2068" s="5"/>
      <c r="AS2068" s="1"/>
      <c r="AT2068" s="8"/>
      <c r="AU2068" s="1"/>
      <c r="AV2068" s="1"/>
      <c r="AW2068" s="3"/>
      <c r="AX2068" s="3"/>
      <c r="AY2068" s="4"/>
      <c r="AZ2068" s="4"/>
      <c r="BA2068" s="4"/>
      <c r="BB2068" s="1"/>
      <c r="BC2068" s="1"/>
      <c r="BD2068" s="1"/>
      <c r="BE2068" s="1"/>
      <c r="BF2068" s="1"/>
      <c r="BG2068" s="1"/>
      <c r="BH2068" s="1"/>
      <c r="BI2068" s="1"/>
    </row>
    <row r="2069" spans="1:61" x14ac:dyDescent="0.2">
      <c r="A2069" s="78">
        <f t="shared" si="1147"/>
        <v>43960</v>
      </c>
      <c r="B2069" s="2">
        <f t="shared" si="1128"/>
        <v>253786.98819433877</v>
      </c>
      <c r="C2069" s="3">
        <f t="shared" si="1148"/>
        <v>34261243.406235732</v>
      </c>
      <c r="D2069" s="2">
        <f t="shared" si="1134"/>
        <v>240537.3279050432</v>
      </c>
      <c r="E2069" s="2">
        <f t="shared" si="1149"/>
        <v>0</v>
      </c>
      <c r="F2069" s="33">
        <f t="shared" si="1137"/>
        <v>240537.3279050432</v>
      </c>
      <c r="G2069" s="39">
        <f t="shared" si="1150"/>
        <v>5344.75</v>
      </c>
      <c r="H2069" s="38">
        <f>IF(AND(N2069=1,N2068&gt;1),VLOOKUP(A2068,[1]Plan1!$CW$105:$CY$215,3),H2068)</f>
        <v>5348.49</v>
      </c>
      <c r="I2069" s="127">
        <f t="shared" si="1138"/>
        <v>43875</v>
      </c>
      <c r="J2069" s="127">
        <f t="shared" si="1151"/>
        <v>43904</v>
      </c>
      <c r="K2069" s="34">
        <f t="shared" si="1139"/>
        <v>6.9975209317552078E-4</v>
      </c>
      <c r="L2069" s="212">
        <f t="shared" si="1152"/>
        <v>43962</v>
      </c>
      <c r="M2069" s="1">
        <f t="shared" si="1153"/>
        <v>18</v>
      </c>
      <c r="N2069" s="1">
        <f t="shared" si="1136"/>
        <v>18</v>
      </c>
      <c r="O2069" s="2">
        <f t="shared" si="1140"/>
        <v>1.0006997500000001</v>
      </c>
      <c r="P2069" s="35">
        <f t="shared" si="1130"/>
        <v>1.0025002700000001</v>
      </c>
      <c r="Q2069" s="35">
        <f t="shared" si="1154"/>
        <v>1.0062474580996812</v>
      </c>
      <c r="R2069" s="2">
        <f t="shared" si="1129"/>
        <v>1.00695157</v>
      </c>
      <c r="S2069" s="2">
        <f t="shared" si="1155"/>
        <v>1.00624745</v>
      </c>
      <c r="T2069" s="2">
        <f t="shared" si="1131"/>
        <v>242209.43997758001</v>
      </c>
      <c r="U2069" s="2">
        <f t="shared" si="1141"/>
        <v>0</v>
      </c>
      <c r="V2069" s="2">
        <f t="shared" si="1142"/>
        <v>1672.1120725448654</v>
      </c>
      <c r="W2069" s="2">
        <f t="shared" si="1143"/>
        <v>242209.43997758807</v>
      </c>
      <c r="X2069" s="36">
        <f t="shared" si="1135"/>
        <v>0</v>
      </c>
      <c r="Y2069" s="2">
        <f t="shared" si="1144"/>
        <v>0</v>
      </c>
      <c r="Z2069" s="37">
        <f t="shared" si="1145"/>
        <v>0</v>
      </c>
      <c r="AA2069" s="2">
        <f t="shared" si="1156"/>
        <v>0</v>
      </c>
      <c r="AB2069" s="4">
        <f t="shared" si="1157"/>
        <v>7.1215000000000001E-2</v>
      </c>
      <c r="AC2069" s="148">
        <f t="shared" si="1132"/>
        <v>62</v>
      </c>
      <c r="AD2069" s="36">
        <v>252</v>
      </c>
      <c r="AE2069" s="35">
        <f t="shared" si="1126"/>
        <v>1.017069435</v>
      </c>
      <c r="AF2069" s="2">
        <f t="shared" si="1127"/>
        <v>4134.3782920800004</v>
      </c>
      <c r="AG2069" s="2">
        <f t="shared" si="1146"/>
        <v>4134.3782920800004</v>
      </c>
      <c r="AH2069" s="3">
        <f t="shared" si="1158"/>
        <v>0</v>
      </c>
      <c r="AI2069" s="3"/>
      <c r="AJ2069" s="3">
        <v>0</v>
      </c>
      <c r="AK2069" s="2">
        <f t="shared" si="1133"/>
        <v>7443.1699246706767</v>
      </c>
      <c r="AL2069" s="8"/>
      <c r="AM2069" s="8"/>
      <c r="AN2069" s="8"/>
      <c r="AO2069" s="8"/>
      <c r="AP2069" s="2">
        <v>253786.98819432544</v>
      </c>
      <c r="AQ2069" s="8"/>
      <c r="AR2069" s="5"/>
      <c r="AS2069" s="1"/>
      <c r="AT2069" s="8"/>
      <c r="AU2069" s="1"/>
      <c r="AV2069" s="1"/>
      <c r="AW2069" s="3"/>
      <c r="AX2069" s="3"/>
      <c r="AY2069" s="4"/>
      <c r="AZ2069" s="4"/>
      <c r="BA2069" s="4"/>
      <c r="BB2069" s="1"/>
      <c r="BC2069" s="1"/>
      <c r="BD2069" s="1"/>
      <c r="BE2069" s="1"/>
      <c r="BF2069" s="1"/>
      <c r="BG2069" s="1"/>
      <c r="BH2069" s="1"/>
      <c r="BI2069" s="1"/>
    </row>
    <row r="2070" spans="1:61" x14ac:dyDescent="0.2">
      <c r="A2070" s="78">
        <f t="shared" si="1147"/>
        <v>43961</v>
      </c>
      <c r="B2070" s="2">
        <f t="shared" si="1128"/>
        <v>253866.17085311186</v>
      </c>
      <c r="C2070" s="3">
        <f t="shared" si="1148"/>
        <v>34271933.065170102</v>
      </c>
      <c r="D2070" s="2">
        <f t="shared" si="1134"/>
        <v>240537.3279050432</v>
      </c>
      <c r="E2070" s="2">
        <f t="shared" si="1149"/>
        <v>0</v>
      </c>
      <c r="F2070" s="33">
        <f t="shared" si="1137"/>
        <v>240537.3279050432</v>
      </c>
      <c r="G2070" s="39">
        <f t="shared" si="1150"/>
        <v>5344.75</v>
      </c>
      <c r="H2070" s="38">
        <f>IF(AND(N2070=1,N2069&gt;1),VLOOKUP(A2069,[1]Plan1!$CW$105:$CY$215,3),H2069)</f>
        <v>5348.49</v>
      </c>
      <c r="I2070" s="127">
        <f t="shared" si="1138"/>
        <v>43875</v>
      </c>
      <c r="J2070" s="127">
        <f t="shared" si="1151"/>
        <v>43904</v>
      </c>
      <c r="K2070" s="34">
        <f t="shared" si="1139"/>
        <v>6.9975209317552078E-4</v>
      </c>
      <c r="L2070" s="212">
        <f t="shared" si="1152"/>
        <v>43962</v>
      </c>
      <c r="M2070" s="1">
        <f t="shared" si="1153"/>
        <v>18</v>
      </c>
      <c r="N2070" s="1">
        <f t="shared" si="1136"/>
        <v>18</v>
      </c>
      <c r="O2070" s="2">
        <f t="shared" si="1140"/>
        <v>1.0006997500000001</v>
      </c>
      <c r="P2070" s="35">
        <f t="shared" si="1130"/>
        <v>1.0025002700000001</v>
      </c>
      <c r="Q2070" s="35">
        <f t="shared" si="1154"/>
        <v>1.0062474580996812</v>
      </c>
      <c r="R2070" s="2">
        <f t="shared" si="1129"/>
        <v>1.00695157</v>
      </c>
      <c r="S2070" s="2">
        <f t="shared" si="1155"/>
        <v>1.00624745</v>
      </c>
      <c r="T2070" s="2">
        <f t="shared" si="1131"/>
        <v>242209.43997758001</v>
      </c>
      <c r="U2070" s="2">
        <f t="shared" si="1141"/>
        <v>0</v>
      </c>
      <c r="V2070" s="2">
        <f t="shared" si="1142"/>
        <v>1672.1120725448654</v>
      </c>
      <c r="W2070" s="2">
        <f t="shared" si="1143"/>
        <v>242209.43997758807</v>
      </c>
      <c r="X2070" s="36">
        <f t="shared" si="1135"/>
        <v>0</v>
      </c>
      <c r="Y2070" s="2">
        <f t="shared" si="1144"/>
        <v>0</v>
      </c>
      <c r="Z2070" s="37">
        <f t="shared" si="1145"/>
        <v>0</v>
      </c>
      <c r="AA2070" s="2">
        <f t="shared" si="1156"/>
        <v>0</v>
      </c>
      <c r="AB2070" s="4">
        <f t="shared" si="1157"/>
        <v>7.1215000000000001E-2</v>
      </c>
      <c r="AC2070" s="148">
        <f t="shared" si="1132"/>
        <v>62</v>
      </c>
      <c r="AD2070" s="36">
        <v>252</v>
      </c>
      <c r="AE2070" s="35">
        <f t="shared" si="1126"/>
        <v>1.017069435</v>
      </c>
      <c r="AF2070" s="2">
        <f t="shared" si="1127"/>
        <v>4134.3782920800004</v>
      </c>
      <c r="AG2070" s="2">
        <f t="shared" si="1146"/>
        <v>4134.3782920800004</v>
      </c>
      <c r="AH2070" s="3">
        <f t="shared" si="1158"/>
        <v>0</v>
      </c>
      <c r="AI2070" s="3"/>
      <c r="AJ2070" s="3">
        <v>0</v>
      </c>
      <c r="AK2070" s="2">
        <f t="shared" si="1133"/>
        <v>7522.3525834437687</v>
      </c>
      <c r="AL2070" s="8"/>
      <c r="AM2070" s="8"/>
      <c r="AN2070" s="8"/>
      <c r="AO2070" s="8"/>
      <c r="AP2070" s="2">
        <v>253866.17085309853</v>
      </c>
      <c r="AQ2070" s="8"/>
      <c r="AR2070" s="5"/>
      <c r="AS2070" s="1"/>
      <c r="AT2070" s="8"/>
      <c r="AU2070" s="1"/>
      <c r="AV2070" s="1"/>
      <c r="AW2070" s="3"/>
      <c r="AX2070" s="3"/>
      <c r="AY2070" s="4"/>
      <c r="AZ2070" s="4"/>
      <c r="BA2070" s="4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 x14ac:dyDescent="0.25">
      <c r="A2071" s="109">
        <f t="shared" si="1147"/>
        <v>43962</v>
      </c>
      <c r="B2071" s="121">
        <f t="shared" si="1128"/>
        <v>254012.61216685493</v>
      </c>
      <c r="C2071" s="120">
        <f t="shared" si="1148"/>
        <v>34291702.642525412</v>
      </c>
      <c r="D2071" s="121">
        <f t="shared" si="1134"/>
        <v>240537.3279050432</v>
      </c>
      <c r="E2071" s="110">
        <f t="shared" si="1149"/>
        <v>0</v>
      </c>
      <c r="F2071" s="111">
        <f t="shared" si="1137"/>
        <v>240537.3279050432</v>
      </c>
      <c r="G2071" s="112">
        <f t="shared" si="1150"/>
        <v>5344.75</v>
      </c>
      <c r="H2071" s="113">
        <f>IF(AND(N2071=1,N2070&gt;1),VLOOKUP(A2070,[1]Plan1!$CW$105:$CY$215,3),H2070)</f>
        <v>5348.49</v>
      </c>
      <c r="I2071" s="129">
        <f t="shared" si="1138"/>
        <v>43875</v>
      </c>
      <c r="J2071" s="129">
        <f t="shared" si="1151"/>
        <v>43904</v>
      </c>
      <c r="K2071" s="114">
        <f t="shared" si="1139"/>
        <v>6.9975209317552078E-4</v>
      </c>
      <c r="L2071" s="215">
        <f t="shared" si="1152"/>
        <v>43962</v>
      </c>
      <c r="M2071" s="115">
        <f t="shared" si="1153"/>
        <v>18</v>
      </c>
      <c r="N2071" s="115">
        <f t="shared" si="1136"/>
        <v>18</v>
      </c>
      <c r="O2071" s="110">
        <f t="shared" si="1140"/>
        <v>1.0006997500000001</v>
      </c>
      <c r="P2071" s="116">
        <f t="shared" si="1130"/>
        <v>1.0025002700000001</v>
      </c>
      <c r="Q2071" s="116">
        <f t="shared" si="1154"/>
        <v>1.0062474580996812</v>
      </c>
      <c r="R2071" s="110">
        <f t="shared" si="1129"/>
        <v>1.00695157</v>
      </c>
      <c r="S2071" s="110">
        <f t="shared" si="1155"/>
        <v>1.00624745</v>
      </c>
      <c r="T2071" s="121">
        <f t="shared" si="1131"/>
        <v>242209.43997758001</v>
      </c>
      <c r="U2071" s="110">
        <f t="shared" si="1141"/>
        <v>0</v>
      </c>
      <c r="V2071" s="110">
        <f t="shared" si="1142"/>
        <v>1672.1120725448654</v>
      </c>
      <c r="W2071" s="110">
        <f t="shared" si="1143"/>
        <v>242209.43997758807</v>
      </c>
      <c r="X2071" s="117">
        <v>68</v>
      </c>
      <c r="Y2071" s="110">
        <f t="shared" si="1144"/>
        <v>0</v>
      </c>
      <c r="Z2071" s="118">
        <f t="shared" si="1145"/>
        <v>0</v>
      </c>
      <c r="AA2071" s="110">
        <f t="shared" si="1156"/>
        <v>0</v>
      </c>
      <c r="AB2071" s="119">
        <f t="shared" si="1157"/>
        <v>7.1215000000000001E-2</v>
      </c>
      <c r="AC2071" s="148">
        <f t="shared" si="1132"/>
        <v>63</v>
      </c>
      <c r="AD2071" s="117">
        <v>252</v>
      </c>
      <c r="AE2071" s="116">
        <f t="shared" si="1126"/>
        <v>1.017347123</v>
      </c>
      <c r="AF2071" s="110">
        <f t="shared" si="1127"/>
        <v>4201.6369470500003</v>
      </c>
      <c r="AG2071" s="110">
        <f t="shared" si="1146"/>
        <v>4201.6369470500003</v>
      </c>
      <c r="AH2071" s="120">
        <f t="shared" si="1158"/>
        <v>0</v>
      </c>
      <c r="AI2071" s="120"/>
      <c r="AJ2071" s="189">
        <v>0</v>
      </c>
      <c r="AK2071" s="121">
        <f t="shared" si="1133"/>
        <v>7601.5352422168598</v>
      </c>
      <c r="AL2071" s="8"/>
      <c r="AM2071" s="8"/>
      <c r="AN2071" s="8"/>
      <c r="AO2071" s="8"/>
      <c r="AP2071" s="2">
        <v>254012.61216684163</v>
      </c>
      <c r="AQ2071" s="8"/>
      <c r="AR2071" s="5"/>
      <c r="AS2071" s="1"/>
      <c r="AT2071" s="8"/>
      <c r="AU2071" s="1"/>
      <c r="AV2071" s="1"/>
      <c r="AW2071" s="3"/>
      <c r="AX2071" s="3"/>
      <c r="AY2071" s="4"/>
      <c r="AZ2071" s="4"/>
      <c r="BA2071" s="4"/>
      <c r="BB2071" s="1"/>
      <c r="BC2071" s="1"/>
      <c r="BD2071" s="1"/>
      <c r="BE2071" s="1"/>
      <c r="BF2071" s="1"/>
      <c r="BG2071" s="1"/>
      <c r="BH2071" s="1"/>
      <c r="BI2071" s="1"/>
    </row>
    <row r="2072" spans="1:61" x14ac:dyDescent="0.2">
      <c r="A2072" s="78">
        <f t="shared" si="1147"/>
        <v>43963</v>
      </c>
      <c r="B2072" s="2">
        <f t="shared" si="1128"/>
        <v>254124.28910933272</v>
      </c>
      <c r="C2072" s="3">
        <f t="shared" si="1148"/>
        <v>34306779.029759914</v>
      </c>
      <c r="D2072" s="2">
        <f t="shared" si="1134"/>
        <v>240537.3279050432</v>
      </c>
      <c r="E2072" s="2">
        <f t="shared" si="1149"/>
        <v>0</v>
      </c>
      <c r="F2072" s="33">
        <f t="shared" si="1137"/>
        <v>240537.3279050432</v>
      </c>
      <c r="G2072" s="39">
        <f t="shared" si="1150"/>
        <v>5348.49</v>
      </c>
      <c r="H2072" s="38">
        <f>IF(AND(N2072=1,N2071&gt;1),VLOOKUP(A2071,[1]Plan1!$CW$105:$CY$215,3),H2071)</f>
        <v>5331.91</v>
      </c>
      <c r="I2072" s="127">
        <f t="shared" si="1138"/>
        <v>43902</v>
      </c>
      <c r="J2072" s="127">
        <f t="shared" si="1151"/>
        <v>43933</v>
      </c>
      <c r="K2072" s="34">
        <f t="shared" si="1139"/>
        <v>-3.0999403569978989E-3</v>
      </c>
      <c r="L2072" s="212">
        <f t="shared" si="1152"/>
        <v>43992</v>
      </c>
      <c r="M2072" s="1">
        <f t="shared" si="1153"/>
        <v>22</v>
      </c>
      <c r="N2072" s="1">
        <f t="shared" si="1136"/>
        <v>1</v>
      </c>
      <c r="O2072" s="2">
        <f t="shared" si="1140"/>
        <v>0.99985888000000001</v>
      </c>
      <c r="P2072" s="35">
        <f t="shared" si="1130"/>
        <v>1.0006997500000001</v>
      </c>
      <c r="Q2072" s="35">
        <f t="shared" si="1154"/>
        <v>1.0069515797584865</v>
      </c>
      <c r="R2072" s="2">
        <f t="shared" si="1129"/>
        <v>1.0068094700000001</v>
      </c>
      <c r="S2072" s="2">
        <f t="shared" si="1155"/>
        <v>1.00624745</v>
      </c>
      <c r="T2072" s="2">
        <f t="shared" si="1131"/>
        <v>242175.25962329001</v>
      </c>
      <c r="U2072" s="2">
        <f t="shared" si="1141"/>
        <v>0</v>
      </c>
      <c r="V2072" s="2">
        <f t="shared" si="1142"/>
        <v>1637.9317182495774</v>
      </c>
      <c r="W2072" s="2">
        <f t="shared" si="1143"/>
        <v>242175.25962329278</v>
      </c>
      <c r="X2072" s="36">
        <f t="shared" ref="X2072:X2100" si="1159">IF(VLOOKUP(A2072,AT$10:BC$190,10)=VLOOKUP(A2071,AT$10:BC$190,10),0,VLOOKUP(A2072,AT$10:BC$190,10))</f>
        <v>0</v>
      </c>
      <c r="Y2072" s="2">
        <f t="shared" si="1144"/>
        <v>0</v>
      </c>
      <c r="Z2072" s="37">
        <f t="shared" si="1145"/>
        <v>0</v>
      </c>
      <c r="AA2072" s="2">
        <f t="shared" si="1156"/>
        <v>0</v>
      </c>
      <c r="AB2072" s="4">
        <f t="shared" si="1157"/>
        <v>7.1215000000000001E-2</v>
      </c>
      <c r="AC2072" s="148">
        <f t="shared" si="1132"/>
        <v>64</v>
      </c>
      <c r="AD2072" s="36">
        <v>252</v>
      </c>
      <c r="AE2072" s="35">
        <f t="shared" si="1126"/>
        <v>1.017624887</v>
      </c>
      <c r="AF2072" s="2">
        <f t="shared" si="1127"/>
        <v>4268.3115850499998</v>
      </c>
      <c r="AG2072" s="2">
        <f t="shared" si="1146"/>
        <v>4268.3115850499998</v>
      </c>
      <c r="AH2072" s="3">
        <f t="shared" si="1158"/>
        <v>0</v>
      </c>
      <c r="AI2072" s="3"/>
      <c r="AJ2072" s="3">
        <v>0</v>
      </c>
      <c r="AK2072" s="2">
        <f t="shared" si="1133"/>
        <v>7680.7179009899519</v>
      </c>
      <c r="AL2072" s="8"/>
      <c r="AM2072" s="8"/>
      <c r="AN2072" s="8"/>
      <c r="AO2072" s="8"/>
      <c r="AP2072" s="2">
        <v>254124.28910931942</v>
      </c>
      <c r="AQ2072" s="8"/>
      <c r="AR2072" s="5"/>
      <c r="AS2072" s="1"/>
      <c r="AT2072" s="8"/>
      <c r="AU2072" s="1"/>
      <c r="AV2072" s="1"/>
      <c r="AW2072" s="3"/>
      <c r="AX2072" s="3"/>
      <c r="AY2072" s="4"/>
      <c r="AZ2072" s="4"/>
      <c r="BA2072" s="4"/>
      <c r="BB2072" s="1"/>
      <c r="BC2072" s="1"/>
      <c r="BD2072" s="1"/>
      <c r="BE2072" s="1"/>
      <c r="BF2072" s="1"/>
      <c r="BG2072" s="1"/>
      <c r="BH2072" s="1"/>
      <c r="BI2072" s="1"/>
    </row>
    <row r="2073" spans="1:61" x14ac:dyDescent="0.2">
      <c r="A2073" s="78">
        <f t="shared" si="1147"/>
        <v>43964</v>
      </c>
      <c r="B2073" s="2">
        <f t="shared" si="1128"/>
        <v>254235.97012112709</v>
      </c>
      <c r="C2073" s="3">
        <f t="shared" si="1148"/>
        <v>34321855.966352157</v>
      </c>
      <c r="D2073" s="2">
        <f t="shared" si="1134"/>
        <v>240537.3279050432</v>
      </c>
      <c r="E2073" s="2">
        <f t="shared" si="1149"/>
        <v>0</v>
      </c>
      <c r="F2073" s="33">
        <f t="shared" si="1137"/>
        <v>240537.3279050432</v>
      </c>
      <c r="G2073" s="39">
        <f t="shared" si="1150"/>
        <v>5348.49</v>
      </c>
      <c r="H2073" s="38">
        <f>IF(AND(N2073=1,N2072&gt;1),VLOOKUP(A2072,[1]Plan1!$CW$105:$CY$215,3),H2072)</f>
        <v>5331.91</v>
      </c>
      <c r="I2073" s="127">
        <f t="shared" si="1138"/>
        <v>43902</v>
      </c>
      <c r="J2073" s="127">
        <f t="shared" si="1151"/>
        <v>43933</v>
      </c>
      <c r="K2073" s="34">
        <f t="shared" si="1139"/>
        <v>-3.0999403569978989E-3</v>
      </c>
      <c r="L2073" s="212">
        <f t="shared" si="1152"/>
        <v>43992</v>
      </c>
      <c r="M2073" s="1">
        <f t="shared" si="1153"/>
        <v>22</v>
      </c>
      <c r="N2073" s="1">
        <f t="shared" si="1136"/>
        <v>2</v>
      </c>
      <c r="O2073" s="2">
        <f t="shared" si="1140"/>
        <v>0.99971778</v>
      </c>
      <c r="P2073" s="35">
        <f t="shared" si="1130"/>
        <v>1.0006997500000001</v>
      </c>
      <c r="Q2073" s="35">
        <f t="shared" si="1154"/>
        <v>1.0069515797584865</v>
      </c>
      <c r="R2073" s="2">
        <f t="shared" si="1129"/>
        <v>1.0066673900000001</v>
      </c>
      <c r="S2073" s="2">
        <f t="shared" si="1155"/>
        <v>1.00624745</v>
      </c>
      <c r="T2073" s="2">
        <f t="shared" si="1131"/>
        <v>242141.08407973999</v>
      </c>
      <c r="U2073" s="2">
        <f t="shared" si="1141"/>
        <v>0</v>
      </c>
      <c r="V2073" s="2">
        <f t="shared" si="1142"/>
        <v>1603.7561747008183</v>
      </c>
      <c r="W2073" s="2">
        <f t="shared" si="1143"/>
        <v>242141.08407974403</v>
      </c>
      <c r="X2073" s="36">
        <f t="shared" si="1159"/>
        <v>0</v>
      </c>
      <c r="Y2073" s="2">
        <f t="shared" si="1144"/>
        <v>0</v>
      </c>
      <c r="Z2073" s="37">
        <f t="shared" si="1145"/>
        <v>0</v>
      </c>
      <c r="AA2073" s="2">
        <f t="shared" si="1156"/>
        <v>0</v>
      </c>
      <c r="AB2073" s="4">
        <f t="shared" si="1157"/>
        <v>7.1215000000000001E-2</v>
      </c>
      <c r="AC2073" s="148">
        <f t="shared" si="1132"/>
        <v>65</v>
      </c>
      <c r="AD2073" s="36">
        <v>252</v>
      </c>
      <c r="AE2073" s="35">
        <f t="shared" si="1126"/>
        <v>1.017902726</v>
      </c>
      <c r="AF2073" s="2">
        <f t="shared" si="1127"/>
        <v>4334.9854816200004</v>
      </c>
      <c r="AG2073" s="2">
        <f t="shared" si="1146"/>
        <v>4334.9854816200004</v>
      </c>
      <c r="AH2073" s="3">
        <f t="shared" si="1158"/>
        <v>0</v>
      </c>
      <c r="AI2073" s="3"/>
      <c r="AJ2073" s="3">
        <v>0</v>
      </c>
      <c r="AK2073" s="2">
        <f t="shared" si="1133"/>
        <v>7759.9005597630439</v>
      </c>
      <c r="AL2073" s="8"/>
      <c r="AM2073" s="8"/>
      <c r="AN2073" s="8"/>
      <c r="AO2073" s="8"/>
      <c r="AP2073" s="2">
        <v>254235.97012111379</v>
      </c>
      <c r="AQ2073" s="8"/>
      <c r="AR2073" s="5"/>
      <c r="AS2073" s="1"/>
      <c r="AT2073" s="8"/>
      <c r="AU2073" s="1"/>
      <c r="AV2073" s="1"/>
      <c r="AW2073" s="3"/>
      <c r="AX2073" s="3"/>
      <c r="AY2073" s="4"/>
      <c r="AZ2073" s="4"/>
      <c r="BA2073" s="4"/>
      <c r="BB2073" s="1"/>
      <c r="BC2073" s="1"/>
      <c r="BD2073" s="1"/>
      <c r="BE2073" s="1"/>
      <c r="BF2073" s="1"/>
      <c r="BG2073" s="1"/>
      <c r="BH2073" s="1"/>
      <c r="BI2073" s="1"/>
    </row>
    <row r="2074" spans="1:61" x14ac:dyDescent="0.2">
      <c r="A2074" s="78">
        <f t="shared" si="1147"/>
        <v>43965</v>
      </c>
      <c r="B2074" s="2">
        <f t="shared" si="1128"/>
        <v>254347.65813186124</v>
      </c>
      <c r="C2074" s="3">
        <f t="shared" si="1148"/>
        <v>34336933.847801268</v>
      </c>
      <c r="D2074" s="2">
        <f t="shared" si="1134"/>
        <v>240537.3279050432</v>
      </c>
      <c r="E2074" s="2">
        <f t="shared" si="1149"/>
        <v>0</v>
      </c>
      <c r="F2074" s="33">
        <f t="shared" si="1137"/>
        <v>240537.3279050432</v>
      </c>
      <c r="G2074" s="39">
        <f t="shared" si="1150"/>
        <v>5348.49</v>
      </c>
      <c r="H2074" s="38">
        <f>IF(AND(N2074=1,N2073&gt;1),VLOOKUP(A2073,[1]Plan1!$CW$105:$CY$215,3),H2073)</f>
        <v>5331.91</v>
      </c>
      <c r="I2074" s="127">
        <f t="shared" si="1138"/>
        <v>43902</v>
      </c>
      <c r="J2074" s="127">
        <f t="shared" si="1151"/>
        <v>43933</v>
      </c>
      <c r="K2074" s="34">
        <f t="shared" si="1139"/>
        <v>-3.0999403569978989E-3</v>
      </c>
      <c r="L2074" s="212">
        <f t="shared" si="1152"/>
        <v>43992</v>
      </c>
      <c r="M2074" s="1">
        <f t="shared" si="1153"/>
        <v>22</v>
      </c>
      <c r="N2074" s="1">
        <f t="shared" si="1136"/>
        <v>3</v>
      </c>
      <c r="O2074" s="2">
        <f t="shared" si="1140"/>
        <v>0.99957671000000003</v>
      </c>
      <c r="P2074" s="35">
        <f t="shared" si="1130"/>
        <v>1.0006997500000001</v>
      </c>
      <c r="Q2074" s="35">
        <f t="shared" si="1154"/>
        <v>1.0069515797584865</v>
      </c>
      <c r="R2074" s="2">
        <f t="shared" si="1129"/>
        <v>1.00652534</v>
      </c>
      <c r="S2074" s="2">
        <f t="shared" si="1155"/>
        <v>1.00624745</v>
      </c>
      <c r="T2074" s="2">
        <f t="shared" si="1131"/>
        <v>242106.91575230999</v>
      </c>
      <c r="U2074" s="2">
        <f t="shared" si="1141"/>
        <v>0</v>
      </c>
      <c r="V2074" s="2">
        <f t="shared" si="1142"/>
        <v>1569.5878472719057</v>
      </c>
      <c r="W2074" s="2">
        <f t="shared" si="1143"/>
        <v>242106.91575231511</v>
      </c>
      <c r="X2074" s="36">
        <f t="shared" si="1159"/>
        <v>0</v>
      </c>
      <c r="Y2074" s="2">
        <f t="shared" si="1144"/>
        <v>0</v>
      </c>
      <c r="Z2074" s="37">
        <f t="shared" si="1145"/>
        <v>0</v>
      </c>
      <c r="AA2074" s="2">
        <f t="shared" si="1156"/>
        <v>0</v>
      </c>
      <c r="AB2074" s="4">
        <f t="shared" si="1157"/>
        <v>7.1215000000000001E-2</v>
      </c>
      <c r="AC2074" s="148">
        <f t="shared" si="1132"/>
        <v>66</v>
      </c>
      <c r="AD2074" s="36">
        <v>252</v>
      </c>
      <c r="AE2074" s="35">
        <f t="shared" si="1126"/>
        <v>1.0181806419999999</v>
      </c>
      <c r="AF2074" s="2">
        <f t="shared" si="1127"/>
        <v>4401.6591610100004</v>
      </c>
      <c r="AG2074" s="2">
        <f t="shared" si="1146"/>
        <v>4401.6591610100004</v>
      </c>
      <c r="AH2074" s="3">
        <f t="shared" si="1158"/>
        <v>0</v>
      </c>
      <c r="AI2074" s="3"/>
      <c r="AJ2074" s="3">
        <v>0</v>
      </c>
      <c r="AK2074" s="2">
        <f t="shared" si="1133"/>
        <v>7839.0832185361369</v>
      </c>
      <c r="AL2074" s="8"/>
      <c r="AM2074" s="8"/>
      <c r="AN2074" s="8"/>
      <c r="AO2074" s="8"/>
      <c r="AP2074" s="2">
        <v>254347.65813184794</v>
      </c>
      <c r="AQ2074" s="8"/>
      <c r="AR2074" s="5"/>
      <c r="AS2074" s="1"/>
      <c r="AT2074" s="8"/>
      <c r="AU2074" s="1"/>
      <c r="AV2074" s="1"/>
      <c r="AW2074" s="3"/>
      <c r="AX2074" s="3"/>
      <c r="AY2074" s="4"/>
      <c r="AZ2074" s="4"/>
      <c r="BA2074" s="4"/>
      <c r="BB2074" s="1"/>
      <c r="BC2074" s="1"/>
      <c r="BD2074" s="1"/>
      <c r="BE2074" s="1"/>
      <c r="BF2074" s="1"/>
      <c r="BG2074" s="1"/>
      <c r="BH2074" s="1"/>
      <c r="BI2074" s="1"/>
    </row>
    <row r="2075" spans="1:61" x14ac:dyDescent="0.2">
      <c r="A2075" s="78">
        <f t="shared" si="1147"/>
        <v>43966</v>
      </c>
      <c r="B2075" s="2">
        <f t="shared" si="1128"/>
        <v>254459.34775597867</v>
      </c>
      <c r="C2075" s="3">
        <f t="shared" si="1148"/>
        <v>34352011.947057121</v>
      </c>
      <c r="D2075" s="2">
        <f t="shared" si="1134"/>
        <v>240537.3279050432</v>
      </c>
      <c r="E2075" s="2">
        <f t="shared" si="1149"/>
        <v>0</v>
      </c>
      <c r="F2075" s="33">
        <f t="shared" si="1137"/>
        <v>240537.3279050432</v>
      </c>
      <c r="G2075" s="39">
        <f t="shared" si="1150"/>
        <v>5348.49</v>
      </c>
      <c r="H2075" s="38">
        <f>IF(AND(N2075=1,N2074&gt;1),VLOOKUP(A2074,[1]Plan1!$CW$105:$CY$215,3),H2074)</f>
        <v>5331.91</v>
      </c>
      <c r="I2075" s="127">
        <f t="shared" si="1138"/>
        <v>43902</v>
      </c>
      <c r="J2075" s="127">
        <f t="shared" si="1151"/>
        <v>43933</v>
      </c>
      <c r="K2075" s="34">
        <f t="shared" si="1139"/>
        <v>-3.0999403569978989E-3</v>
      </c>
      <c r="L2075" s="212">
        <f t="shared" si="1152"/>
        <v>43992</v>
      </c>
      <c r="M2075" s="1">
        <f t="shared" si="1153"/>
        <v>22</v>
      </c>
      <c r="N2075" s="1">
        <f t="shared" si="1136"/>
        <v>4</v>
      </c>
      <c r="O2075" s="2">
        <f t="shared" si="1140"/>
        <v>0.99943565000000001</v>
      </c>
      <c r="P2075" s="35">
        <f t="shared" si="1130"/>
        <v>1.0006997500000001</v>
      </c>
      <c r="Q2075" s="35">
        <f t="shared" si="1154"/>
        <v>1.0069515797584865</v>
      </c>
      <c r="R2075" s="2">
        <f t="shared" si="1129"/>
        <v>1.0063833</v>
      </c>
      <c r="S2075" s="2">
        <f t="shared" si="1155"/>
        <v>1.00624745</v>
      </c>
      <c r="T2075" s="2">
        <f t="shared" si="1131"/>
        <v>242072.74983024999</v>
      </c>
      <c r="U2075" s="2">
        <f t="shared" si="1141"/>
        <v>0</v>
      </c>
      <c r="V2075" s="2">
        <f t="shared" si="1142"/>
        <v>1535.4219252162577</v>
      </c>
      <c r="W2075" s="2">
        <f t="shared" si="1143"/>
        <v>242072.74983025945</v>
      </c>
      <c r="X2075" s="36">
        <f t="shared" si="1159"/>
        <v>0</v>
      </c>
      <c r="Y2075" s="2">
        <f t="shared" si="1144"/>
        <v>0</v>
      </c>
      <c r="Z2075" s="37">
        <f t="shared" si="1145"/>
        <v>0</v>
      </c>
      <c r="AA2075" s="2">
        <f t="shared" si="1156"/>
        <v>0</v>
      </c>
      <c r="AB2075" s="4">
        <f t="shared" si="1157"/>
        <v>7.1215000000000001E-2</v>
      </c>
      <c r="AC2075" s="148">
        <f t="shared" si="1132"/>
        <v>67</v>
      </c>
      <c r="AD2075" s="36">
        <v>252</v>
      </c>
      <c r="AE2075" s="35">
        <f t="shared" si="1126"/>
        <v>1.0184586330000001</v>
      </c>
      <c r="AF2075" s="2">
        <f t="shared" si="1127"/>
        <v>4468.3320484100004</v>
      </c>
      <c r="AG2075" s="2">
        <f t="shared" si="1146"/>
        <v>4468.3320484100004</v>
      </c>
      <c r="AH2075" s="3">
        <f t="shared" si="1158"/>
        <v>0</v>
      </c>
      <c r="AI2075" s="3"/>
      <c r="AJ2075" s="3">
        <v>0</v>
      </c>
      <c r="AK2075" s="2">
        <f t="shared" si="1133"/>
        <v>7918.2658773092289</v>
      </c>
      <c r="AL2075" s="8"/>
      <c r="AM2075" s="8"/>
      <c r="AN2075" s="8"/>
      <c r="AO2075" s="8"/>
      <c r="AP2075" s="2">
        <v>254459.3477559654</v>
      </c>
      <c r="AQ2075" s="8"/>
      <c r="AR2075" s="5"/>
      <c r="AS2075" s="1"/>
      <c r="AT2075" s="8"/>
      <c r="AU2075" s="1"/>
      <c r="AV2075" s="1"/>
      <c r="AW2075" s="3"/>
      <c r="AX2075" s="3"/>
      <c r="AY2075" s="4"/>
      <c r="AZ2075" s="4"/>
      <c r="BA2075" s="4"/>
      <c r="BB2075" s="1"/>
      <c r="BC2075" s="1"/>
      <c r="BD2075" s="1"/>
      <c r="BE2075" s="1"/>
      <c r="BF2075" s="1"/>
      <c r="BG2075" s="1"/>
      <c r="BH2075" s="1"/>
      <c r="BI2075" s="1"/>
    </row>
    <row r="2076" spans="1:61" x14ac:dyDescent="0.2">
      <c r="A2076" s="78">
        <f t="shared" si="1147"/>
        <v>43967</v>
      </c>
      <c r="B2076" s="2">
        <f t="shared" si="1128"/>
        <v>254503.74118580596</v>
      </c>
      <c r="C2076" s="3">
        <f t="shared" si="1148"/>
        <v>34358005.060083807</v>
      </c>
      <c r="D2076" s="2">
        <f t="shared" si="1134"/>
        <v>240537.3279050432</v>
      </c>
      <c r="E2076" s="2">
        <f t="shared" si="1149"/>
        <v>0</v>
      </c>
      <c r="F2076" s="33">
        <f t="shared" si="1137"/>
        <v>240537.3279050432</v>
      </c>
      <c r="G2076" s="39">
        <f t="shared" si="1150"/>
        <v>5348.49</v>
      </c>
      <c r="H2076" s="38">
        <f>IF(AND(N2076=1,N2075&gt;1),VLOOKUP(A2075,[1]Plan1!$CW$105:$CY$215,3),H2075)</f>
        <v>5331.91</v>
      </c>
      <c r="I2076" s="127">
        <f t="shared" si="1138"/>
        <v>43902</v>
      </c>
      <c r="J2076" s="127">
        <f t="shared" si="1151"/>
        <v>43933</v>
      </c>
      <c r="K2076" s="34">
        <f t="shared" si="1139"/>
        <v>-3.0999403569978989E-3</v>
      </c>
      <c r="L2076" s="212">
        <f t="shared" si="1152"/>
        <v>43992</v>
      </c>
      <c r="M2076" s="1">
        <f t="shared" si="1153"/>
        <v>22</v>
      </c>
      <c r="N2076" s="1">
        <f t="shared" si="1136"/>
        <v>5</v>
      </c>
      <c r="O2076" s="2">
        <f t="shared" si="1140"/>
        <v>0.99929462000000002</v>
      </c>
      <c r="P2076" s="35">
        <f t="shared" si="1130"/>
        <v>1.0006997500000001</v>
      </c>
      <c r="Q2076" s="35">
        <f t="shared" si="1154"/>
        <v>1.0069515797584865</v>
      </c>
      <c r="R2076" s="2">
        <f t="shared" si="1129"/>
        <v>1.00624129</v>
      </c>
      <c r="S2076" s="2">
        <f t="shared" si="1155"/>
        <v>1.00624745</v>
      </c>
      <c r="T2076" s="2">
        <f t="shared" si="1131"/>
        <v>242038.59112432</v>
      </c>
      <c r="U2076" s="2">
        <f t="shared" si="1141"/>
        <v>0</v>
      </c>
      <c r="V2076" s="2">
        <f t="shared" si="1142"/>
        <v>1501.2632192804563</v>
      </c>
      <c r="W2076" s="2">
        <f t="shared" si="1143"/>
        <v>242038.59112432366</v>
      </c>
      <c r="X2076" s="36">
        <f t="shared" si="1159"/>
        <v>0</v>
      </c>
      <c r="Y2076" s="2">
        <f t="shared" si="1144"/>
        <v>0</v>
      </c>
      <c r="Z2076" s="37">
        <f t="shared" si="1145"/>
        <v>0</v>
      </c>
      <c r="AA2076" s="2">
        <f t="shared" si="1156"/>
        <v>0</v>
      </c>
      <c r="AB2076" s="4">
        <f t="shared" si="1157"/>
        <v>7.1215000000000001E-2</v>
      </c>
      <c r="AC2076" s="148">
        <f t="shared" si="1132"/>
        <v>67</v>
      </c>
      <c r="AD2076" s="36">
        <v>252</v>
      </c>
      <c r="AE2076" s="35">
        <f t="shared" si="1126"/>
        <v>1.0184586330000001</v>
      </c>
      <c r="AF2076" s="2">
        <f t="shared" si="1127"/>
        <v>4467.7015253999998</v>
      </c>
      <c r="AG2076" s="2">
        <f t="shared" si="1146"/>
        <v>4467.7015253999998</v>
      </c>
      <c r="AH2076" s="3">
        <f t="shared" si="1158"/>
        <v>0</v>
      </c>
      <c r="AI2076" s="3"/>
      <c r="AJ2076" s="3">
        <v>0</v>
      </c>
      <c r="AK2076" s="2">
        <f t="shared" si="1133"/>
        <v>7997.448536082321</v>
      </c>
      <c r="AL2076" s="8"/>
      <c r="AM2076" s="8"/>
      <c r="AN2076" s="8"/>
      <c r="AO2076" s="8"/>
      <c r="AP2076" s="2">
        <v>254503.74118579269</v>
      </c>
      <c r="AQ2076" s="8"/>
      <c r="AR2076" s="5"/>
      <c r="AS2076" s="1"/>
      <c r="AT2076" s="8"/>
      <c r="AU2076" s="1"/>
      <c r="AV2076" s="1"/>
      <c r="AW2076" s="3"/>
      <c r="AX2076" s="3"/>
      <c r="AY2076" s="4"/>
      <c r="AZ2076" s="4"/>
      <c r="BA2076" s="4"/>
      <c r="BB2076" s="1"/>
      <c r="BC2076" s="1"/>
      <c r="BD2076" s="1"/>
      <c r="BE2076" s="1"/>
      <c r="BF2076" s="1"/>
      <c r="BG2076" s="1"/>
      <c r="BH2076" s="1"/>
      <c r="BI2076" s="1"/>
    </row>
    <row r="2077" spans="1:61" x14ac:dyDescent="0.2">
      <c r="A2077" s="78">
        <f t="shared" si="1147"/>
        <v>43968</v>
      </c>
      <c r="B2077" s="2">
        <f t="shared" si="1128"/>
        <v>254582.92384457905</v>
      </c>
      <c r="C2077" s="3">
        <f t="shared" si="1148"/>
        <v>34368694.719018169</v>
      </c>
      <c r="D2077" s="2">
        <f t="shared" si="1134"/>
        <v>240537.3279050432</v>
      </c>
      <c r="E2077" s="2">
        <f t="shared" si="1149"/>
        <v>0</v>
      </c>
      <c r="F2077" s="33">
        <f t="shared" si="1137"/>
        <v>240537.3279050432</v>
      </c>
      <c r="G2077" s="39">
        <f t="shared" si="1150"/>
        <v>5348.49</v>
      </c>
      <c r="H2077" s="38">
        <f>IF(AND(N2077=1,N2076&gt;1),VLOOKUP(A2076,[1]Plan1!$CW$105:$CY$215,3),H2076)</f>
        <v>5331.91</v>
      </c>
      <c r="I2077" s="127">
        <f t="shared" si="1138"/>
        <v>43902</v>
      </c>
      <c r="J2077" s="127">
        <f t="shared" si="1151"/>
        <v>43933</v>
      </c>
      <c r="K2077" s="34">
        <f t="shared" si="1139"/>
        <v>-3.0999403569978989E-3</v>
      </c>
      <c r="L2077" s="212">
        <f t="shared" si="1152"/>
        <v>43992</v>
      </c>
      <c r="M2077" s="1">
        <f t="shared" si="1153"/>
        <v>22</v>
      </c>
      <c r="N2077" s="1">
        <f t="shared" si="1136"/>
        <v>5</v>
      </c>
      <c r="O2077" s="2">
        <f t="shared" si="1140"/>
        <v>0.99929462000000002</v>
      </c>
      <c r="P2077" s="35">
        <f t="shared" si="1130"/>
        <v>1.0006997500000001</v>
      </c>
      <c r="Q2077" s="35">
        <f t="shared" si="1154"/>
        <v>1.0069515797584865</v>
      </c>
      <c r="R2077" s="2">
        <f t="shared" si="1129"/>
        <v>1.00624129</v>
      </c>
      <c r="S2077" s="2">
        <f t="shared" si="1155"/>
        <v>1.00624745</v>
      </c>
      <c r="T2077" s="2">
        <f t="shared" si="1131"/>
        <v>242038.59112432</v>
      </c>
      <c r="U2077" s="2">
        <f t="shared" si="1141"/>
        <v>0</v>
      </c>
      <c r="V2077" s="2">
        <f t="shared" si="1142"/>
        <v>1501.2632192804563</v>
      </c>
      <c r="W2077" s="2">
        <f t="shared" si="1143"/>
        <v>242038.59112432366</v>
      </c>
      <c r="X2077" s="36">
        <f t="shared" si="1159"/>
        <v>0</v>
      </c>
      <c r="Y2077" s="2">
        <f t="shared" si="1144"/>
        <v>0</v>
      </c>
      <c r="Z2077" s="37">
        <f t="shared" si="1145"/>
        <v>0</v>
      </c>
      <c r="AA2077" s="2">
        <f t="shared" si="1156"/>
        <v>0</v>
      </c>
      <c r="AB2077" s="4">
        <f t="shared" si="1157"/>
        <v>7.1215000000000001E-2</v>
      </c>
      <c r="AC2077" s="148">
        <f t="shared" si="1132"/>
        <v>67</v>
      </c>
      <c r="AD2077" s="36">
        <v>252</v>
      </c>
      <c r="AE2077" s="35">
        <f t="shared" si="1126"/>
        <v>1.0184586330000001</v>
      </c>
      <c r="AF2077" s="2">
        <f t="shared" si="1127"/>
        <v>4467.7015253999998</v>
      </c>
      <c r="AG2077" s="2">
        <f t="shared" si="1146"/>
        <v>4467.7015253999998</v>
      </c>
      <c r="AH2077" s="3">
        <f t="shared" si="1158"/>
        <v>0</v>
      </c>
      <c r="AI2077" s="3"/>
      <c r="AJ2077" s="3">
        <v>0</v>
      </c>
      <c r="AK2077" s="2">
        <f t="shared" si="1133"/>
        <v>8076.6311948554139</v>
      </c>
      <c r="AL2077" s="8"/>
      <c r="AM2077" s="8"/>
      <c r="AN2077" s="8"/>
      <c r="AO2077" s="8"/>
      <c r="AP2077" s="2">
        <v>254582.92384456578</v>
      </c>
      <c r="AQ2077" s="8"/>
      <c r="AR2077" s="5"/>
      <c r="AS2077" s="1"/>
      <c r="AT2077" s="8"/>
      <c r="AU2077" s="1"/>
      <c r="AV2077" s="1"/>
      <c r="AW2077" s="3"/>
      <c r="AX2077" s="3"/>
      <c r="AY2077" s="4"/>
      <c r="AZ2077" s="4"/>
      <c r="BA2077" s="4"/>
      <c r="BB2077" s="1"/>
      <c r="BC2077" s="1"/>
      <c r="BD2077" s="1"/>
      <c r="BE2077" s="1"/>
      <c r="BF2077" s="1"/>
      <c r="BG2077" s="1"/>
      <c r="BH2077" s="1"/>
      <c r="BI2077" s="1"/>
    </row>
    <row r="2078" spans="1:61" x14ac:dyDescent="0.2">
      <c r="A2078" s="78">
        <f t="shared" si="1147"/>
        <v>43969</v>
      </c>
      <c r="B2078" s="2">
        <f t="shared" si="1128"/>
        <v>254729.40944826216</v>
      </c>
      <c r="C2078" s="3">
        <f t="shared" si="1148"/>
        <v>34388470.275515392</v>
      </c>
      <c r="D2078" s="2">
        <f t="shared" si="1134"/>
        <v>240537.3279050432</v>
      </c>
      <c r="E2078" s="2">
        <f t="shared" si="1149"/>
        <v>0</v>
      </c>
      <c r="F2078" s="33">
        <f t="shared" si="1137"/>
        <v>240537.3279050432</v>
      </c>
      <c r="G2078" s="39">
        <f t="shared" si="1150"/>
        <v>5348.49</v>
      </c>
      <c r="H2078" s="38">
        <f>IF(AND(N2078=1,N2077&gt;1),VLOOKUP(A2077,[1]Plan1!$CW$105:$CY$215,3),H2077)</f>
        <v>5331.91</v>
      </c>
      <c r="I2078" s="127">
        <f t="shared" si="1138"/>
        <v>43902</v>
      </c>
      <c r="J2078" s="127">
        <f t="shared" si="1151"/>
        <v>43933</v>
      </c>
      <c r="K2078" s="34">
        <f t="shared" si="1139"/>
        <v>-3.0999403569978989E-3</v>
      </c>
      <c r="L2078" s="212">
        <f t="shared" si="1152"/>
        <v>43992</v>
      </c>
      <c r="M2078" s="1">
        <f t="shared" si="1153"/>
        <v>22</v>
      </c>
      <c r="N2078" s="1">
        <f t="shared" si="1136"/>
        <v>5</v>
      </c>
      <c r="O2078" s="2">
        <f t="shared" si="1140"/>
        <v>0.99929462000000002</v>
      </c>
      <c r="P2078" s="35">
        <f t="shared" si="1130"/>
        <v>1.0006997500000001</v>
      </c>
      <c r="Q2078" s="35">
        <f t="shared" si="1154"/>
        <v>1.0069515797584865</v>
      </c>
      <c r="R2078" s="2">
        <f t="shared" si="1129"/>
        <v>1.00624129</v>
      </c>
      <c r="S2078" s="2">
        <f t="shared" si="1155"/>
        <v>1.00624745</v>
      </c>
      <c r="T2078" s="2">
        <f t="shared" si="1131"/>
        <v>242038.59112432</v>
      </c>
      <c r="U2078" s="2">
        <f t="shared" si="1141"/>
        <v>0</v>
      </c>
      <c r="V2078" s="2">
        <f t="shared" si="1142"/>
        <v>1501.2632192804563</v>
      </c>
      <c r="W2078" s="2">
        <f t="shared" si="1143"/>
        <v>242038.59112432366</v>
      </c>
      <c r="X2078" s="36">
        <f t="shared" si="1159"/>
        <v>0</v>
      </c>
      <c r="Y2078" s="2">
        <f t="shared" si="1144"/>
        <v>0</v>
      </c>
      <c r="Z2078" s="37">
        <f t="shared" si="1145"/>
        <v>0</v>
      </c>
      <c r="AA2078" s="2">
        <f t="shared" si="1156"/>
        <v>0</v>
      </c>
      <c r="AB2078" s="4">
        <f t="shared" si="1157"/>
        <v>7.1215000000000001E-2</v>
      </c>
      <c r="AC2078" s="148">
        <f t="shared" si="1132"/>
        <v>68</v>
      </c>
      <c r="AD2078" s="36">
        <v>252</v>
      </c>
      <c r="AE2078" s="35">
        <f t="shared" si="1126"/>
        <v>1.0187367000000001</v>
      </c>
      <c r="AF2078" s="2">
        <f t="shared" si="1127"/>
        <v>4535.0044703100002</v>
      </c>
      <c r="AG2078" s="2">
        <f t="shared" si="1146"/>
        <v>4535.0044703100002</v>
      </c>
      <c r="AH2078" s="3">
        <f t="shared" si="1158"/>
        <v>0</v>
      </c>
      <c r="AI2078" s="3"/>
      <c r="AJ2078" s="3">
        <v>0</v>
      </c>
      <c r="AK2078" s="2">
        <f t="shared" si="1133"/>
        <v>8155.813853628506</v>
      </c>
      <c r="AL2078" s="8"/>
      <c r="AM2078" s="8"/>
      <c r="AN2078" s="8"/>
      <c r="AO2078" s="8"/>
      <c r="AP2078" s="2">
        <v>254729.40944824886</v>
      </c>
      <c r="AQ2078" s="8"/>
      <c r="AR2078" s="5"/>
      <c r="AS2078" s="1"/>
      <c r="AT2078" s="8"/>
      <c r="AU2078" s="1"/>
      <c r="AV2078" s="1"/>
      <c r="AW2078" s="3"/>
      <c r="AX2078" s="3"/>
      <c r="AY2078" s="4"/>
      <c r="AZ2078" s="4"/>
      <c r="BA2078" s="4"/>
      <c r="BB2078" s="1"/>
      <c r="BC2078" s="1"/>
      <c r="BD2078" s="1"/>
      <c r="BE2078" s="1"/>
      <c r="BF2078" s="1"/>
      <c r="BG2078" s="1"/>
      <c r="BH2078" s="1"/>
      <c r="BI2078" s="1"/>
    </row>
    <row r="2079" spans="1:61" x14ac:dyDescent="0.2">
      <c r="A2079" s="78">
        <f t="shared" si="1147"/>
        <v>43970</v>
      </c>
      <c r="B2079" s="2">
        <f t="shared" si="1128"/>
        <v>254841.10766963277</v>
      </c>
      <c r="C2079" s="3">
        <f t="shared" si="1148"/>
        <v>34403549.53540042</v>
      </c>
      <c r="D2079" s="2">
        <f t="shared" si="1134"/>
        <v>240537.3279050432</v>
      </c>
      <c r="E2079" s="2">
        <f t="shared" si="1149"/>
        <v>0</v>
      </c>
      <c r="F2079" s="33">
        <f t="shared" si="1137"/>
        <v>240537.3279050432</v>
      </c>
      <c r="G2079" s="39">
        <f t="shared" si="1150"/>
        <v>5348.49</v>
      </c>
      <c r="H2079" s="38">
        <f>IF(AND(N2079=1,N2078&gt;1),VLOOKUP(A2078,[1]Plan1!$CW$105:$CY$215,3),H2078)</f>
        <v>5331.91</v>
      </c>
      <c r="I2079" s="127">
        <f t="shared" si="1138"/>
        <v>43902</v>
      </c>
      <c r="J2079" s="127">
        <f t="shared" si="1151"/>
        <v>43933</v>
      </c>
      <c r="K2079" s="34">
        <f t="shared" si="1139"/>
        <v>-3.0999403569978989E-3</v>
      </c>
      <c r="L2079" s="212">
        <f t="shared" si="1152"/>
        <v>43992</v>
      </c>
      <c r="M2079" s="1">
        <f t="shared" si="1153"/>
        <v>22</v>
      </c>
      <c r="N2079" s="1">
        <f t="shared" si="1136"/>
        <v>6</v>
      </c>
      <c r="O2079" s="2">
        <f t="shared" si="1140"/>
        <v>0.99915359999999998</v>
      </c>
      <c r="P2079" s="35">
        <f t="shared" si="1130"/>
        <v>1.0006997500000001</v>
      </c>
      <c r="Q2079" s="35">
        <f t="shared" si="1154"/>
        <v>1.0069515797584865</v>
      </c>
      <c r="R2079" s="2">
        <f t="shared" si="1129"/>
        <v>1.0060992900000001</v>
      </c>
      <c r="S2079" s="2">
        <f t="shared" si="1155"/>
        <v>1.00624745</v>
      </c>
      <c r="T2079" s="2">
        <f t="shared" si="1131"/>
        <v>242004.43482376001</v>
      </c>
      <c r="U2079" s="2">
        <f t="shared" si="1141"/>
        <v>0</v>
      </c>
      <c r="V2079" s="2">
        <f t="shared" si="1142"/>
        <v>1467.1069187179728</v>
      </c>
      <c r="W2079" s="2">
        <f t="shared" si="1143"/>
        <v>242004.43482376117</v>
      </c>
      <c r="X2079" s="36">
        <f t="shared" si="1159"/>
        <v>0</v>
      </c>
      <c r="Y2079" s="2">
        <f t="shared" si="1144"/>
        <v>0</v>
      </c>
      <c r="Z2079" s="37">
        <f t="shared" si="1145"/>
        <v>0</v>
      </c>
      <c r="AA2079" s="2">
        <f t="shared" si="1156"/>
        <v>0</v>
      </c>
      <c r="AB2079" s="4">
        <f t="shared" si="1157"/>
        <v>7.1215000000000001E-2</v>
      </c>
      <c r="AC2079" s="148">
        <f t="shared" si="1132"/>
        <v>69</v>
      </c>
      <c r="AD2079" s="36">
        <v>252</v>
      </c>
      <c r="AE2079" s="35">
        <f t="shared" ref="AE2079:AE2142" si="1160">ROUND((1+AB2079)^TRUNC((AC2079/AD2079),9),9)</f>
        <v>1.0190148429999999</v>
      </c>
      <c r="AF2079" s="2">
        <f t="shared" si="1127"/>
        <v>4601.6763334699999</v>
      </c>
      <c r="AG2079" s="2">
        <f t="shared" si="1146"/>
        <v>4601.6763334699999</v>
      </c>
      <c r="AH2079" s="3">
        <f t="shared" si="1158"/>
        <v>0</v>
      </c>
      <c r="AI2079" s="3"/>
      <c r="AJ2079" s="3">
        <v>0</v>
      </c>
      <c r="AK2079" s="2">
        <f t="shared" si="1133"/>
        <v>8234.996512401598</v>
      </c>
      <c r="AL2079" s="8"/>
      <c r="AM2079" s="8"/>
      <c r="AN2079" s="8"/>
      <c r="AO2079" s="8"/>
      <c r="AP2079" s="2">
        <v>254841.10766961947</v>
      </c>
      <c r="AQ2079" s="8"/>
      <c r="AR2079" s="5"/>
      <c r="AS2079" s="1"/>
      <c r="AT2079" s="8"/>
      <c r="AU2079" s="1"/>
      <c r="AV2079" s="1"/>
      <c r="AW2079" s="3"/>
      <c r="AX2079" s="3"/>
      <c r="AY2079" s="4"/>
      <c r="AZ2079" s="4"/>
      <c r="BA2079" s="4"/>
      <c r="BB2079" s="1"/>
      <c r="BC2079" s="1"/>
      <c r="BD2079" s="1"/>
      <c r="BE2079" s="1"/>
      <c r="BF2079" s="1"/>
      <c r="BG2079" s="1"/>
      <c r="BH2079" s="1"/>
      <c r="BI2079" s="1"/>
    </row>
    <row r="2080" spans="1:61" x14ac:dyDescent="0.2">
      <c r="A2080" s="78">
        <f t="shared" si="1147"/>
        <v>43971</v>
      </c>
      <c r="B2080" s="2">
        <f t="shared" si="1128"/>
        <v>254952.8126354132</v>
      </c>
      <c r="C2080" s="3">
        <f t="shared" si="1148"/>
        <v>34418629.705780782</v>
      </c>
      <c r="D2080" s="2">
        <f t="shared" si="1134"/>
        <v>240537.3279050432</v>
      </c>
      <c r="E2080" s="2">
        <f t="shared" si="1149"/>
        <v>0</v>
      </c>
      <c r="F2080" s="33">
        <f t="shared" si="1137"/>
        <v>240537.3279050432</v>
      </c>
      <c r="G2080" s="39">
        <f t="shared" si="1150"/>
        <v>5348.49</v>
      </c>
      <c r="H2080" s="38">
        <f>IF(AND(N2080=1,N2079&gt;1),VLOOKUP(A2079,[1]Plan1!$CW$105:$CY$215,3),H2079)</f>
        <v>5331.91</v>
      </c>
      <c r="I2080" s="127">
        <f t="shared" si="1138"/>
        <v>43902</v>
      </c>
      <c r="J2080" s="127">
        <f t="shared" si="1151"/>
        <v>43933</v>
      </c>
      <c r="K2080" s="34">
        <f t="shared" si="1139"/>
        <v>-3.0999403569978989E-3</v>
      </c>
      <c r="L2080" s="212">
        <f t="shared" si="1152"/>
        <v>43992</v>
      </c>
      <c r="M2080" s="1">
        <f t="shared" si="1153"/>
        <v>22</v>
      </c>
      <c r="N2080" s="1">
        <f t="shared" si="1136"/>
        <v>7</v>
      </c>
      <c r="O2080" s="2">
        <f t="shared" si="1140"/>
        <v>0.99901260999999997</v>
      </c>
      <c r="P2080" s="35">
        <f t="shared" si="1130"/>
        <v>1.0006997500000001</v>
      </c>
      <c r="Q2080" s="35">
        <f t="shared" si="1154"/>
        <v>1.0069515797584865</v>
      </c>
      <c r="R2080" s="2">
        <f t="shared" si="1129"/>
        <v>1.00595732</v>
      </c>
      <c r="S2080" s="2">
        <f t="shared" si="1155"/>
        <v>1.00624745</v>
      </c>
      <c r="T2080" s="2">
        <f t="shared" si="1131"/>
        <v>241970.28573931</v>
      </c>
      <c r="U2080" s="2">
        <f t="shared" si="1141"/>
        <v>0</v>
      </c>
      <c r="V2080" s="2">
        <f t="shared" si="1142"/>
        <v>1432.9578342752825</v>
      </c>
      <c r="W2080" s="2">
        <f t="shared" si="1143"/>
        <v>241970.2857393185</v>
      </c>
      <c r="X2080" s="36">
        <f t="shared" si="1159"/>
        <v>0</v>
      </c>
      <c r="Y2080" s="2">
        <f t="shared" si="1144"/>
        <v>0</v>
      </c>
      <c r="Z2080" s="37">
        <f t="shared" si="1145"/>
        <v>0</v>
      </c>
      <c r="AA2080" s="2">
        <f t="shared" si="1156"/>
        <v>0</v>
      </c>
      <c r="AB2080" s="4">
        <f t="shared" si="1157"/>
        <v>7.1215000000000001E-2</v>
      </c>
      <c r="AC2080" s="148">
        <f t="shared" si="1132"/>
        <v>70</v>
      </c>
      <c r="AD2080" s="36">
        <v>252</v>
      </c>
      <c r="AE2080" s="35">
        <f t="shared" si="1160"/>
        <v>1.019293062</v>
      </c>
      <c r="AF2080" s="2">
        <f t="shared" si="1127"/>
        <v>4668.3477249199996</v>
      </c>
      <c r="AG2080" s="2">
        <f t="shared" si="1146"/>
        <v>4668.3477249199996</v>
      </c>
      <c r="AH2080" s="3">
        <f t="shared" si="1158"/>
        <v>0</v>
      </c>
      <c r="AI2080" s="3"/>
      <c r="AJ2080" s="3">
        <v>0</v>
      </c>
      <c r="AK2080" s="2">
        <f t="shared" si="1133"/>
        <v>8314.1791711746919</v>
      </c>
      <c r="AL2080" s="8"/>
      <c r="AM2080" s="8"/>
      <c r="AN2080" s="8"/>
      <c r="AO2080" s="8"/>
      <c r="AP2080" s="2">
        <v>254952.81263539987</v>
      </c>
      <c r="AQ2080" s="8"/>
      <c r="AR2080" s="5"/>
      <c r="AS2080" s="1"/>
      <c r="AT2080" s="8"/>
      <c r="AU2080" s="1"/>
      <c r="AV2080" s="1"/>
      <c r="AW2080" s="3"/>
      <c r="AX2080" s="3"/>
      <c r="AY2080" s="4"/>
      <c r="AZ2080" s="4"/>
      <c r="BA2080" s="4"/>
      <c r="BB2080" s="1"/>
      <c r="BC2080" s="1"/>
      <c r="BD2080" s="1"/>
      <c r="BE2080" s="1"/>
      <c r="BF2080" s="1"/>
      <c r="BG2080" s="1"/>
      <c r="BH2080" s="1"/>
      <c r="BI2080" s="1"/>
    </row>
    <row r="2081" spans="1:61" x14ac:dyDescent="0.2">
      <c r="A2081" s="78">
        <f t="shared" si="1147"/>
        <v>43972</v>
      </c>
      <c r="B2081" s="2">
        <f t="shared" si="1128"/>
        <v>255064.51943893684</v>
      </c>
      <c r="C2081" s="3">
        <f t="shared" si="1148"/>
        <v>34433710.124256477</v>
      </c>
      <c r="D2081" s="2">
        <f t="shared" si="1134"/>
        <v>240537.3279050432</v>
      </c>
      <c r="E2081" s="2">
        <f t="shared" si="1149"/>
        <v>0</v>
      </c>
      <c r="F2081" s="33">
        <f t="shared" si="1137"/>
        <v>240537.3279050432</v>
      </c>
      <c r="G2081" s="39">
        <f t="shared" si="1150"/>
        <v>5348.49</v>
      </c>
      <c r="H2081" s="38">
        <f>IF(AND(N2081=1,N2080&gt;1),VLOOKUP(A2080,[1]Plan1!$CW$105:$CY$215,3),H2080)</f>
        <v>5331.91</v>
      </c>
      <c r="I2081" s="127">
        <f t="shared" si="1138"/>
        <v>43902</v>
      </c>
      <c r="J2081" s="127">
        <f t="shared" si="1151"/>
        <v>43933</v>
      </c>
      <c r="K2081" s="34">
        <f t="shared" si="1139"/>
        <v>-3.0999403569978989E-3</v>
      </c>
      <c r="L2081" s="212">
        <f t="shared" si="1152"/>
        <v>43992</v>
      </c>
      <c r="M2081" s="1">
        <f t="shared" si="1153"/>
        <v>22</v>
      </c>
      <c r="N2081" s="1">
        <f t="shared" si="1136"/>
        <v>8</v>
      </c>
      <c r="O2081" s="2">
        <f t="shared" si="1140"/>
        <v>0.99887163000000001</v>
      </c>
      <c r="P2081" s="35">
        <f t="shared" si="1130"/>
        <v>1.0006997500000001</v>
      </c>
      <c r="Q2081" s="35">
        <f t="shared" si="1154"/>
        <v>1.0069515797584865</v>
      </c>
      <c r="R2081" s="2">
        <f t="shared" si="1129"/>
        <v>1.0058153599999999</v>
      </c>
      <c r="S2081" s="2">
        <f t="shared" si="1155"/>
        <v>1.00624745</v>
      </c>
      <c r="T2081" s="2">
        <f t="shared" si="1131"/>
        <v>241936.13906024001</v>
      </c>
      <c r="U2081" s="2">
        <f t="shared" si="1141"/>
        <v>0</v>
      </c>
      <c r="V2081" s="2">
        <f t="shared" si="1142"/>
        <v>1398.8111552058567</v>
      </c>
      <c r="W2081" s="2">
        <f t="shared" si="1143"/>
        <v>241936.13906024906</v>
      </c>
      <c r="X2081" s="36">
        <f t="shared" si="1159"/>
        <v>0</v>
      </c>
      <c r="Y2081" s="2">
        <f t="shared" si="1144"/>
        <v>0</v>
      </c>
      <c r="Z2081" s="37">
        <f t="shared" si="1145"/>
        <v>0</v>
      </c>
      <c r="AA2081" s="2">
        <f t="shared" si="1156"/>
        <v>0</v>
      </c>
      <c r="AB2081" s="4">
        <f t="shared" si="1157"/>
        <v>7.1215000000000001E-2</v>
      </c>
      <c r="AC2081" s="148">
        <f t="shared" si="1132"/>
        <v>71</v>
      </c>
      <c r="AD2081" s="36">
        <v>252</v>
      </c>
      <c r="AE2081" s="35">
        <f t="shared" si="1160"/>
        <v>1.019571357</v>
      </c>
      <c r="AF2081" s="2">
        <f t="shared" si="1127"/>
        <v>4735.0185487400004</v>
      </c>
      <c r="AG2081" s="2">
        <f t="shared" si="1146"/>
        <v>4735.0185487400004</v>
      </c>
      <c r="AH2081" s="3">
        <f t="shared" si="1158"/>
        <v>0</v>
      </c>
      <c r="AI2081" s="3"/>
      <c r="AJ2081" s="3">
        <v>0</v>
      </c>
      <c r="AK2081" s="2">
        <f t="shared" si="1133"/>
        <v>8393.3618299477839</v>
      </c>
      <c r="AL2081" s="8"/>
      <c r="AM2081" s="8"/>
      <c r="AN2081" s="8"/>
      <c r="AO2081" s="8"/>
      <c r="AP2081" s="2">
        <v>255064.51943892354</v>
      </c>
      <c r="AQ2081" s="8"/>
      <c r="AR2081" s="5"/>
      <c r="AS2081" s="1"/>
      <c r="AT2081" s="8"/>
      <c r="AU2081" s="1"/>
      <c r="AV2081" s="1"/>
      <c r="AW2081" s="3"/>
      <c r="AX2081" s="3"/>
      <c r="AY2081" s="4"/>
      <c r="AZ2081" s="4"/>
      <c r="BA2081" s="4"/>
      <c r="BB2081" s="1"/>
      <c r="BC2081" s="1"/>
      <c r="BD2081" s="1"/>
      <c r="BE2081" s="1"/>
      <c r="BF2081" s="1"/>
      <c r="BG2081" s="1"/>
      <c r="BH2081" s="1"/>
      <c r="BI2081" s="1"/>
    </row>
    <row r="2082" spans="1:61" x14ac:dyDescent="0.2">
      <c r="A2082" s="78">
        <f t="shared" si="1147"/>
        <v>43973</v>
      </c>
      <c r="B2082" s="2">
        <f t="shared" si="1128"/>
        <v>255176.23052755708</v>
      </c>
      <c r="C2082" s="3">
        <f t="shared" si="1148"/>
        <v>34448791.121220209</v>
      </c>
      <c r="D2082" s="2">
        <f t="shared" si="1134"/>
        <v>240537.3279050432</v>
      </c>
      <c r="E2082" s="2">
        <f t="shared" si="1149"/>
        <v>0</v>
      </c>
      <c r="F2082" s="33">
        <f t="shared" si="1137"/>
        <v>240537.3279050432</v>
      </c>
      <c r="G2082" s="39">
        <f t="shared" si="1150"/>
        <v>5348.49</v>
      </c>
      <c r="H2082" s="38">
        <f>IF(AND(N2082=1,N2081&gt;1),VLOOKUP(A2081,[1]Plan1!$CW$105:$CY$215,3),H2081)</f>
        <v>5331.91</v>
      </c>
      <c r="I2082" s="127">
        <f t="shared" si="1138"/>
        <v>43902</v>
      </c>
      <c r="J2082" s="127">
        <f t="shared" si="1151"/>
        <v>43933</v>
      </c>
      <c r="K2082" s="34">
        <f t="shared" si="1139"/>
        <v>-3.0999403569978989E-3</v>
      </c>
      <c r="L2082" s="212">
        <f t="shared" si="1152"/>
        <v>43992</v>
      </c>
      <c r="M2082" s="1">
        <f t="shared" si="1153"/>
        <v>22</v>
      </c>
      <c r="N2082" s="1">
        <f t="shared" si="1136"/>
        <v>9</v>
      </c>
      <c r="O2082" s="2">
        <f t="shared" si="1140"/>
        <v>0.99873067000000004</v>
      </c>
      <c r="P2082" s="35">
        <f t="shared" si="1130"/>
        <v>1.0006997500000001</v>
      </c>
      <c r="Q2082" s="35">
        <f t="shared" si="1154"/>
        <v>1.0069515797584865</v>
      </c>
      <c r="R2082" s="2">
        <f t="shared" si="1129"/>
        <v>1.0056734199999999</v>
      </c>
      <c r="S2082" s="2">
        <f t="shared" si="1155"/>
        <v>1.00624745</v>
      </c>
      <c r="T2082" s="2">
        <f t="shared" si="1131"/>
        <v>241901.99719192</v>
      </c>
      <c r="U2082" s="2">
        <f t="shared" si="1141"/>
        <v>0</v>
      </c>
      <c r="V2082" s="2">
        <f t="shared" si="1142"/>
        <v>1364.6692868830132</v>
      </c>
      <c r="W2082" s="2">
        <f t="shared" si="1143"/>
        <v>241901.9971919262</v>
      </c>
      <c r="X2082" s="36">
        <f t="shared" si="1159"/>
        <v>0</v>
      </c>
      <c r="Y2082" s="2">
        <f t="shared" si="1144"/>
        <v>0</v>
      </c>
      <c r="Z2082" s="37">
        <f t="shared" si="1145"/>
        <v>0</v>
      </c>
      <c r="AA2082" s="2">
        <f t="shared" si="1156"/>
        <v>0</v>
      </c>
      <c r="AB2082" s="4">
        <f t="shared" si="1157"/>
        <v>7.1215000000000001E-2</v>
      </c>
      <c r="AC2082" s="148">
        <f t="shared" si="1132"/>
        <v>72</v>
      </c>
      <c r="AD2082" s="36">
        <v>252</v>
      </c>
      <c r="AE2082" s="35">
        <f t="shared" si="1160"/>
        <v>1.0198497280000001</v>
      </c>
      <c r="AF2082" s="2">
        <f t="shared" si="1127"/>
        <v>4801.6888469100004</v>
      </c>
      <c r="AG2082" s="2">
        <f t="shared" si="1146"/>
        <v>4801.6888469100004</v>
      </c>
      <c r="AH2082" s="3">
        <f t="shared" si="1158"/>
        <v>0</v>
      </c>
      <c r="AI2082" s="3"/>
      <c r="AJ2082" s="3">
        <v>0</v>
      </c>
      <c r="AK2082" s="2">
        <f t="shared" si="1133"/>
        <v>8472.5444887208741</v>
      </c>
      <c r="AL2082" s="8"/>
      <c r="AM2082" s="8"/>
      <c r="AN2082" s="8"/>
      <c r="AO2082" s="8"/>
      <c r="AP2082" s="2">
        <v>255176.23052754381</v>
      </c>
      <c r="AQ2082" s="8"/>
      <c r="AR2082" s="5"/>
      <c r="AS2082" s="1"/>
      <c r="AT2082" s="8"/>
      <c r="AU2082" s="1"/>
      <c r="AV2082" s="1"/>
      <c r="AW2082" s="3"/>
      <c r="AX2082" s="3"/>
      <c r="AY2082" s="4"/>
      <c r="AZ2082" s="4"/>
      <c r="BA2082" s="4"/>
      <c r="BB2082" s="1"/>
      <c r="BC2082" s="1"/>
      <c r="BD2082" s="1"/>
      <c r="BE2082" s="1"/>
      <c r="BF2082" s="1"/>
      <c r="BG2082" s="1"/>
      <c r="BH2082" s="1"/>
      <c r="BI2082" s="1"/>
    </row>
    <row r="2083" spans="1:61" x14ac:dyDescent="0.2">
      <c r="A2083" s="78">
        <f t="shared" si="1147"/>
        <v>43974</v>
      </c>
      <c r="B2083" s="2">
        <f t="shared" si="1128"/>
        <v>255220.6009705672</v>
      </c>
      <c r="C2083" s="3">
        <f t="shared" si="1148"/>
        <v>34454781.131026573</v>
      </c>
      <c r="D2083" s="2">
        <f t="shared" si="1134"/>
        <v>240537.3279050432</v>
      </c>
      <c r="E2083" s="2">
        <f t="shared" si="1149"/>
        <v>0</v>
      </c>
      <c r="F2083" s="33">
        <f t="shared" si="1137"/>
        <v>240537.3279050432</v>
      </c>
      <c r="G2083" s="39">
        <f t="shared" si="1150"/>
        <v>5348.49</v>
      </c>
      <c r="H2083" s="38">
        <f>IF(AND(N2083=1,N2082&gt;1),VLOOKUP(A2082,[1]Plan1!$CW$105:$CY$215,3),H2082)</f>
        <v>5331.91</v>
      </c>
      <c r="I2083" s="127">
        <f t="shared" si="1138"/>
        <v>43902</v>
      </c>
      <c r="J2083" s="127">
        <f t="shared" si="1151"/>
        <v>43933</v>
      </c>
      <c r="K2083" s="34">
        <f t="shared" si="1139"/>
        <v>-3.0999403569978989E-3</v>
      </c>
      <c r="L2083" s="212">
        <f t="shared" si="1152"/>
        <v>43992</v>
      </c>
      <c r="M2083" s="1">
        <f t="shared" si="1153"/>
        <v>22</v>
      </c>
      <c r="N2083" s="1">
        <f t="shared" si="1136"/>
        <v>10</v>
      </c>
      <c r="O2083" s="2">
        <f t="shared" si="1140"/>
        <v>0.99858974</v>
      </c>
      <c r="P2083" s="35">
        <f t="shared" si="1130"/>
        <v>1.0006997500000001</v>
      </c>
      <c r="Q2083" s="35">
        <f t="shared" si="1154"/>
        <v>1.0069515797584865</v>
      </c>
      <c r="R2083" s="2">
        <f t="shared" si="1129"/>
        <v>1.00553151</v>
      </c>
      <c r="S2083" s="2">
        <f t="shared" si="1155"/>
        <v>1.00624745</v>
      </c>
      <c r="T2083" s="2">
        <f t="shared" si="1131"/>
        <v>241867.86253971999</v>
      </c>
      <c r="U2083" s="2">
        <f t="shared" si="1141"/>
        <v>0</v>
      </c>
      <c r="V2083" s="2">
        <f t="shared" si="1142"/>
        <v>1330.5346346800163</v>
      </c>
      <c r="W2083" s="2">
        <f t="shared" si="1143"/>
        <v>241867.86253972322</v>
      </c>
      <c r="X2083" s="36">
        <f t="shared" si="1159"/>
        <v>0</v>
      </c>
      <c r="Y2083" s="2">
        <f t="shared" si="1144"/>
        <v>0</v>
      </c>
      <c r="Z2083" s="37">
        <f t="shared" si="1145"/>
        <v>0</v>
      </c>
      <c r="AA2083" s="2">
        <f t="shared" si="1156"/>
        <v>0</v>
      </c>
      <c r="AB2083" s="4">
        <f t="shared" si="1157"/>
        <v>7.1215000000000001E-2</v>
      </c>
      <c r="AC2083" s="148">
        <f t="shared" si="1132"/>
        <v>72</v>
      </c>
      <c r="AD2083" s="36">
        <v>252</v>
      </c>
      <c r="AE2083" s="35">
        <f t="shared" si="1160"/>
        <v>1.0198497280000001</v>
      </c>
      <c r="AF2083" s="2">
        <f t="shared" si="1127"/>
        <v>4801.0112833499998</v>
      </c>
      <c r="AG2083" s="2">
        <f t="shared" si="1146"/>
        <v>4801.0112833499998</v>
      </c>
      <c r="AH2083" s="3">
        <f t="shared" si="1158"/>
        <v>0</v>
      </c>
      <c r="AI2083" s="3"/>
      <c r="AJ2083" s="3">
        <v>0</v>
      </c>
      <c r="AK2083" s="2">
        <f t="shared" si="1133"/>
        <v>8551.727147493968</v>
      </c>
      <c r="AL2083" s="8"/>
      <c r="AM2083" s="8"/>
      <c r="AN2083" s="8"/>
      <c r="AO2083" s="8"/>
      <c r="AP2083" s="2">
        <v>255220.6009705539</v>
      </c>
      <c r="AQ2083" s="8"/>
      <c r="AR2083" s="5"/>
      <c r="AS2083" s="1"/>
      <c r="AT2083" s="8"/>
      <c r="AU2083" s="1"/>
      <c r="AV2083" s="1"/>
      <c r="AW2083" s="3"/>
      <c r="AX2083" s="3"/>
      <c r="AY2083" s="4"/>
      <c r="AZ2083" s="4"/>
      <c r="BA2083" s="4"/>
      <c r="BB2083" s="1"/>
      <c r="BC2083" s="1"/>
      <c r="BD2083" s="1"/>
      <c r="BE2083" s="1"/>
      <c r="BF2083" s="1"/>
      <c r="BG2083" s="1"/>
      <c r="BH2083" s="1"/>
      <c r="BI2083" s="1"/>
    </row>
    <row r="2084" spans="1:61" x14ac:dyDescent="0.2">
      <c r="A2084" s="78">
        <f t="shared" si="1147"/>
        <v>43975</v>
      </c>
      <c r="B2084" s="2">
        <f t="shared" si="1128"/>
        <v>255299.78362934029</v>
      </c>
      <c r="C2084" s="3">
        <f t="shared" si="1148"/>
        <v>34465470.789960943</v>
      </c>
      <c r="D2084" s="2">
        <f t="shared" si="1134"/>
        <v>240537.3279050432</v>
      </c>
      <c r="E2084" s="2">
        <f t="shared" si="1149"/>
        <v>0</v>
      </c>
      <c r="F2084" s="33">
        <f t="shared" si="1137"/>
        <v>240537.3279050432</v>
      </c>
      <c r="G2084" s="39">
        <f t="shared" si="1150"/>
        <v>5348.49</v>
      </c>
      <c r="H2084" s="38">
        <f>IF(AND(N2084=1,N2083&gt;1),VLOOKUP(A2083,[1]Plan1!$CW$105:$CY$215,3),H2083)</f>
        <v>5331.91</v>
      </c>
      <c r="I2084" s="127">
        <f t="shared" si="1138"/>
        <v>43902</v>
      </c>
      <c r="J2084" s="127">
        <f t="shared" si="1151"/>
        <v>43933</v>
      </c>
      <c r="K2084" s="34">
        <f t="shared" si="1139"/>
        <v>-3.0999403569978989E-3</v>
      </c>
      <c r="L2084" s="212">
        <f t="shared" si="1152"/>
        <v>43992</v>
      </c>
      <c r="M2084" s="1">
        <f t="shared" si="1153"/>
        <v>22</v>
      </c>
      <c r="N2084" s="1">
        <f t="shared" si="1136"/>
        <v>10</v>
      </c>
      <c r="O2084" s="2">
        <f t="shared" si="1140"/>
        <v>0.99858974</v>
      </c>
      <c r="P2084" s="35">
        <f t="shared" si="1130"/>
        <v>1.0006997500000001</v>
      </c>
      <c r="Q2084" s="35">
        <f t="shared" si="1154"/>
        <v>1.0069515797584865</v>
      </c>
      <c r="R2084" s="2">
        <f t="shared" si="1129"/>
        <v>1.00553151</v>
      </c>
      <c r="S2084" s="2">
        <f t="shared" si="1155"/>
        <v>1.00624745</v>
      </c>
      <c r="T2084" s="2">
        <f t="shared" si="1131"/>
        <v>241867.86253971999</v>
      </c>
      <c r="U2084" s="2">
        <f t="shared" si="1141"/>
        <v>0</v>
      </c>
      <c r="V2084" s="2">
        <f t="shared" si="1142"/>
        <v>1330.5346346800163</v>
      </c>
      <c r="W2084" s="2">
        <f t="shared" si="1143"/>
        <v>241867.86253972322</v>
      </c>
      <c r="X2084" s="36">
        <f t="shared" si="1159"/>
        <v>0</v>
      </c>
      <c r="Y2084" s="2">
        <f t="shared" si="1144"/>
        <v>0</v>
      </c>
      <c r="Z2084" s="37">
        <f t="shared" si="1145"/>
        <v>0</v>
      </c>
      <c r="AA2084" s="2">
        <f t="shared" si="1156"/>
        <v>0</v>
      </c>
      <c r="AB2084" s="4">
        <f t="shared" si="1157"/>
        <v>7.1215000000000001E-2</v>
      </c>
      <c r="AC2084" s="148">
        <f t="shared" si="1132"/>
        <v>72</v>
      </c>
      <c r="AD2084" s="36">
        <v>252</v>
      </c>
      <c r="AE2084" s="35">
        <f t="shared" si="1160"/>
        <v>1.0198497280000001</v>
      </c>
      <c r="AF2084" s="2">
        <f t="shared" si="1127"/>
        <v>4801.0112833499998</v>
      </c>
      <c r="AG2084" s="2">
        <f t="shared" si="1146"/>
        <v>4801.0112833499998</v>
      </c>
      <c r="AH2084" s="3">
        <f t="shared" si="1158"/>
        <v>0</v>
      </c>
      <c r="AI2084" s="3"/>
      <c r="AJ2084" s="3">
        <v>0</v>
      </c>
      <c r="AK2084" s="2">
        <f t="shared" si="1133"/>
        <v>8630.90980626706</v>
      </c>
      <c r="AL2084" s="8"/>
      <c r="AM2084" s="8"/>
      <c r="AN2084" s="8"/>
      <c r="AO2084" s="8"/>
      <c r="AP2084" s="2">
        <v>255299.78362932699</v>
      </c>
      <c r="AQ2084" s="8"/>
      <c r="AR2084" s="5"/>
      <c r="AS2084" s="1"/>
      <c r="AT2084" s="8"/>
      <c r="AU2084" s="1"/>
      <c r="AV2084" s="1"/>
      <c r="AW2084" s="3"/>
      <c r="AX2084" s="3"/>
      <c r="AY2084" s="4"/>
      <c r="AZ2084" s="4"/>
      <c r="BA2084" s="4"/>
      <c r="BB2084" s="1"/>
      <c r="BC2084" s="1"/>
      <c r="BD2084" s="1"/>
      <c r="BE2084" s="1"/>
      <c r="BF2084" s="1"/>
      <c r="BG2084" s="1"/>
      <c r="BH2084" s="1"/>
      <c r="BI2084" s="1"/>
    </row>
    <row r="2085" spans="1:61" x14ac:dyDescent="0.2">
      <c r="A2085" s="78">
        <f t="shared" si="1147"/>
        <v>43976</v>
      </c>
      <c r="B2085" s="2">
        <f t="shared" si="1128"/>
        <v>255446.31366883338</v>
      </c>
      <c r="C2085" s="3">
        <f t="shared" si="1148"/>
        <v>34485252.345292509</v>
      </c>
      <c r="D2085" s="2">
        <f t="shared" si="1134"/>
        <v>240537.3279050432</v>
      </c>
      <c r="E2085" s="2">
        <f t="shared" si="1149"/>
        <v>0</v>
      </c>
      <c r="F2085" s="33">
        <f t="shared" si="1137"/>
        <v>240537.3279050432</v>
      </c>
      <c r="G2085" s="39">
        <f t="shared" si="1150"/>
        <v>5348.49</v>
      </c>
      <c r="H2085" s="38">
        <f>IF(AND(N2085=1,N2084&gt;1),VLOOKUP(A2084,[1]Plan1!$CW$105:$CY$215,3),H2084)</f>
        <v>5331.91</v>
      </c>
      <c r="I2085" s="127">
        <f t="shared" si="1138"/>
        <v>43902</v>
      </c>
      <c r="J2085" s="127">
        <f t="shared" si="1151"/>
        <v>43933</v>
      </c>
      <c r="K2085" s="34">
        <f t="shared" si="1139"/>
        <v>-3.0999403569978989E-3</v>
      </c>
      <c r="L2085" s="212">
        <f t="shared" si="1152"/>
        <v>43992</v>
      </c>
      <c r="M2085" s="1">
        <f t="shared" si="1153"/>
        <v>22</v>
      </c>
      <c r="N2085" s="1">
        <f t="shared" si="1136"/>
        <v>10</v>
      </c>
      <c r="O2085" s="2">
        <f t="shared" si="1140"/>
        <v>0.99858974</v>
      </c>
      <c r="P2085" s="35">
        <f t="shared" si="1130"/>
        <v>1.0006997500000001</v>
      </c>
      <c r="Q2085" s="35">
        <f t="shared" si="1154"/>
        <v>1.0069515797584865</v>
      </c>
      <c r="R2085" s="2">
        <f t="shared" si="1129"/>
        <v>1.00553151</v>
      </c>
      <c r="S2085" s="2">
        <f t="shared" si="1155"/>
        <v>1.00624745</v>
      </c>
      <c r="T2085" s="2">
        <f t="shared" si="1131"/>
        <v>241867.86253971999</v>
      </c>
      <c r="U2085" s="2">
        <f t="shared" si="1141"/>
        <v>0</v>
      </c>
      <c r="V2085" s="2">
        <f t="shared" si="1142"/>
        <v>1330.5346346800163</v>
      </c>
      <c r="W2085" s="2">
        <f t="shared" si="1143"/>
        <v>241867.86253972322</v>
      </c>
      <c r="X2085" s="36">
        <f t="shared" si="1159"/>
        <v>0</v>
      </c>
      <c r="Y2085" s="2">
        <f t="shared" si="1144"/>
        <v>0</v>
      </c>
      <c r="Z2085" s="37">
        <f t="shared" si="1145"/>
        <v>0</v>
      </c>
      <c r="AA2085" s="2">
        <f t="shared" si="1156"/>
        <v>0</v>
      </c>
      <c r="AB2085" s="4">
        <f t="shared" si="1157"/>
        <v>7.1215000000000001E-2</v>
      </c>
      <c r="AC2085" s="148">
        <f t="shared" si="1132"/>
        <v>73</v>
      </c>
      <c r="AD2085" s="36">
        <v>252</v>
      </c>
      <c r="AE2085" s="35">
        <f t="shared" si="1160"/>
        <v>1.020128175</v>
      </c>
      <c r="AF2085" s="2">
        <f t="shared" si="1127"/>
        <v>4868.3586640699996</v>
      </c>
      <c r="AG2085" s="2">
        <f t="shared" si="1146"/>
        <v>4868.3586640699996</v>
      </c>
      <c r="AH2085" s="3">
        <f t="shared" si="1158"/>
        <v>0</v>
      </c>
      <c r="AI2085" s="3"/>
      <c r="AJ2085" s="3">
        <v>0</v>
      </c>
      <c r="AK2085" s="2">
        <f t="shared" si="1133"/>
        <v>8710.0924650401521</v>
      </c>
      <c r="AL2085" s="8"/>
      <c r="AM2085" s="8"/>
      <c r="AN2085" s="8"/>
      <c r="AO2085" s="8"/>
      <c r="AP2085" s="2">
        <v>255446.31366882008</v>
      </c>
      <c r="AQ2085" s="8"/>
      <c r="AR2085" s="5"/>
      <c r="AS2085" s="1"/>
      <c r="AT2085" s="8"/>
      <c r="AU2085" s="1"/>
      <c r="AV2085" s="1"/>
      <c r="AW2085" s="3"/>
      <c r="AX2085" s="3"/>
      <c r="AY2085" s="4"/>
      <c r="AZ2085" s="4"/>
      <c r="BA2085" s="4"/>
      <c r="BB2085" s="1"/>
      <c r="BC2085" s="1"/>
      <c r="BD2085" s="1"/>
      <c r="BE2085" s="1"/>
      <c r="BF2085" s="1"/>
      <c r="BG2085" s="1"/>
      <c r="BH2085" s="1"/>
      <c r="BI2085" s="1"/>
    </row>
    <row r="2086" spans="1:61" x14ac:dyDescent="0.2">
      <c r="A2086" s="78">
        <f t="shared" si="1147"/>
        <v>43977</v>
      </c>
      <c r="B2086" s="2">
        <f t="shared" si="1128"/>
        <v>255558.03331700672</v>
      </c>
      <c r="C2086" s="3">
        <f t="shared" si="1148"/>
        <v>34500334.49779591</v>
      </c>
      <c r="D2086" s="2">
        <f t="shared" si="1134"/>
        <v>240537.3279050432</v>
      </c>
      <c r="E2086" s="2">
        <f t="shared" si="1149"/>
        <v>0</v>
      </c>
      <c r="F2086" s="33">
        <f t="shared" si="1137"/>
        <v>240537.3279050432</v>
      </c>
      <c r="G2086" s="39">
        <f t="shared" si="1150"/>
        <v>5348.49</v>
      </c>
      <c r="H2086" s="38">
        <f>IF(AND(N2086=1,N2085&gt;1),VLOOKUP(A2085,[1]Plan1!$CW$105:$CY$215,3),H2085)</f>
        <v>5331.91</v>
      </c>
      <c r="I2086" s="127">
        <f t="shared" si="1138"/>
        <v>43902</v>
      </c>
      <c r="J2086" s="127">
        <f t="shared" si="1151"/>
        <v>43933</v>
      </c>
      <c r="K2086" s="34">
        <f t="shared" si="1139"/>
        <v>-3.0999403569978989E-3</v>
      </c>
      <c r="L2086" s="212">
        <f t="shared" si="1152"/>
        <v>43992</v>
      </c>
      <c r="M2086" s="1">
        <f t="shared" si="1153"/>
        <v>22</v>
      </c>
      <c r="N2086" s="1">
        <f t="shared" si="1136"/>
        <v>11</v>
      </c>
      <c r="O2086" s="2">
        <f t="shared" si="1140"/>
        <v>0.99844882000000001</v>
      </c>
      <c r="P2086" s="35">
        <f t="shared" si="1130"/>
        <v>1.0006997500000001</v>
      </c>
      <c r="Q2086" s="35">
        <f t="shared" si="1154"/>
        <v>1.0069515797584865</v>
      </c>
      <c r="R2086" s="2">
        <f t="shared" si="1129"/>
        <v>1.0053896099999999</v>
      </c>
      <c r="S2086" s="2">
        <f t="shared" si="1155"/>
        <v>1.00624745</v>
      </c>
      <c r="T2086" s="2">
        <f t="shared" si="1131"/>
        <v>241833.73029288999</v>
      </c>
      <c r="U2086" s="2">
        <f t="shared" si="1141"/>
        <v>0</v>
      </c>
      <c r="V2086" s="2">
        <f t="shared" si="1142"/>
        <v>1296.402387850284</v>
      </c>
      <c r="W2086" s="2">
        <f t="shared" si="1143"/>
        <v>241833.73029289348</v>
      </c>
      <c r="X2086" s="36">
        <f t="shared" si="1159"/>
        <v>0</v>
      </c>
      <c r="Y2086" s="2">
        <f t="shared" si="1144"/>
        <v>0</v>
      </c>
      <c r="Z2086" s="37">
        <f t="shared" si="1145"/>
        <v>0</v>
      </c>
      <c r="AA2086" s="2">
        <f t="shared" si="1156"/>
        <v>0</v>
      </c>
      <c r="AB2086" s="4">
        <f t="shared" si="1157"/>
        <v>7.1215000000000001E-2</v>
      </c>
      <c r="AC2086" s="148">
        <f t="shared" si="1132"/>
        <v>74</v>
      </c>
      <c r="AD2086" s="36">
        <v>252</v>
      </c>
      <c r="AE2086" s="35">
        <f t="shared" si="1160"/>
        <v>1.0204066979999999</v>
      </c>
      <c r="AF2086" s="2">
        <f t="shared" si="1127"/>
        <v>4935.0279002999996</v>
      </c>
      <c r="AG2086" s="2">
        <f t="shared" si="1146"/>
        <v>4935.0279002999996</v>
      </c>
      <c r="AH2086" s="3">
        <f t="shared" si="1158"/>
        <v>0</v>
      </c>
      <c r="AI2086" s="3"/>
      <c r="AJ2086" s="3">
        <v>0</v>
      </c>
      <c r="AK2086" s="2">
        <f t="shared" si="1133"/>
        <v>8789.275123813246</v>
      </c>
      <c r="AL2086" s="8"/>
      <c r="AM2086" s="8"/>
      <c r="AN2086" s="8"/>
      <c r="AO2086" s="8"/>
      <c r="AP2086" s="2">
        <v>255558.03331699345</v>
      </c>
      <c r="AQ2086" s="8"/>
      <c r="AR2086" s="5"/>
      <c r="AS2086" s="1"/>
      <c r="AT2086" s="8"/>
      <c r="AU2086" s="1"/>
      <c r="AV2086" s="1"/>
      <c r="AW2086" s="3"/>
      <c r="AX2086" s="3"/>
      <c r="AY2086" s="4"/>
      <c r="AZ2086" s="4"/>
      <c r="BA2086" s="4"/>
      <c r="BB2086" s="1"/>
      <c r="BC2086" s="1"/>
      <c r="BD2086" s="1"/>
      <c r="BE2086" s="1"/>
      <c r="BF2086" s="1"/>
      <c r="BG2086" s="1"/>
      <c r="BH2086" s="1"/>
      <c r="BI2086" s="1"/>
    </row>
    <row r="2087" spans="1:61" x14ac:dyDescent="0.2">
      <c r="A2087" s="78">
        <f t="shared" si="1147"/>
        <v>43978</v>
      </c>
      <c r="B2087" s="2">
        <f t="shared" si="1128"/>
        <v>255669.75969409995</v>
      </c>
      <c r="C2087" s="3">
        <f t="shared" si="1148"/>
        <v>34515417.55870349</v>
      </c>
      <c r="D2087" s="2">
        <f t="shared" si="1134"/>
        <v>240537.3279050432</v>
      </c>
      <c r="E2087" s="2">
        <f t="shared" si="1149"/>
        <v>0</v>
      </c>
      <c r="F2087" s="33">
        <f t="shared" si="1137"/>
        <v>240537.3279050432</v>
      </c>
      <c r="G2087" s="39">
        <f t="shared" si="1150"/>
        <v>5348.49</v>
      </c>
      <c r="H2087" s="38">
        <f>IF(AND(N2087=1,N2086&gt;1),VLOOKUP(A2086,[1]Plan1!$CW$105:$CY$215,3),H2086)</f>
        <v>5331.91</v>
      </c>
      <c r="I2087" s="127">
        <f t="shared" si="1138"/>
        <v>43902</v>
      </c>
      <c r="J2087" s="127">
        <f t="shared" si="1151"/>
        <v>43933</v>
      </c>
      <c r="K2087" s="34">
        <f t="shared" si="1139"/>
        <v>-3.0999403569978989E-3</v>
      </c>
      <c r="L2087" s="212">
        <f t="shared" si="1152"/>
        <v>43992</v>
      </c>
      <c r="M2087" s="1">
        <f t="shared" si="1153"/>
        <v>22</v>
      </c>
      <c r="N2087" s="1">
        <f t="shared" si="1136"/>
        <v>12</v>
      </c>
      <c r="O2087" s="2">
        <f t="shared" si="1140"/>
        <v>0.99830792999999995</v>
      </c>
      <c r="P2087" s="35">
        <f t="shared" si="1130"/>
        <v>1.0006997500000001</v>
      </c>
      <c r="Q2087" s="35">
        <f t="shared" si="1154"/>
        <v>1.0069515797584865</v>
      </c>
      <c r="R2087" s="2">
        <f t="shared" si="1129"/>
        <v>1.0052477399999999</v>
      </c>
      <c r="S2087" s="2">
        <f t="shared" si="1155"/>
        <v>1.00624745</v>
      </c>
      <c r="T2087" s="2">
        <f t="shared" si="1131"/>
        <v>241799.60526218</v>
      </c>
      <c r="U2087" s="2">
        <f t="shared" si="1141"/>
        <v>0</v>
      </c>
      <c r="V2087" s="2">
        <f t="shared" si="1142"/>
        <v>1262.2773571403982</v>
      </c>
      <c r="W2087" s="2">
        <f t="shared" si="1143"/>
        <v>241799.60526218361</v>
      </c>
      <c r="X2087" s="36">
        <f t="shared" si="1159"/>
        <v>0</v>
      </c>
      <c r="Y2087" s="2">
        <f t="shared" si="1144"/>
        <v>0</v>
      </c>
      <c r="Z2087" s="37">
        <f t="shared" si="1145"/>
        <v>0</v>
      </c>
      <c r="AA2087" s="2">
        <f t="shared" si="1156"/>
        <v>0</v>
      </c>
      <c r="AB2087" s="4">
        <f t="shared" si="1157"/>
        <v>7.1215000000000001E-2</v>
      </c>
      <c r="AC2087" s="148">
        <f t="shared" si="1132"/>
        <v>75</v>
      </c>
      <c r="AD2087" s="36">
        <v>252</v>
      </c>
      <c r="AE2087" s="35">
        <f t="shared" si="1160"/>
        <v>1.020685297</v>
      </c>
      <c r="AF2087" s="2">
        <f t="shared" si="1127"/>
        <v>5001.6966493299997</v>
      </c>
      <c r="AG2087" s="2">
        <f t="shared" si="1146"/>
        <v>5001.6966493299997</v>
      </c>
      <c r="AH2087" s="3">
        <f t="shared" si="1158"/>
        <v>0</v>
      </c>
      <c r="AI2087" s="3"/>
      <c r="AJ2087" s="3">
        <v>0</v>
      </c>
      <c r="AK2087" s="2">
        <f t="shared" si="1133"/>
        <v>8868.457782586338</v>
      </c>
      <c r="AL2087" s="8"/>
      <c r="AM2087" s="8"/>
      <c r="AN2087" s="8"/>
      <c r="AO2087" s="8"/>
      <c r="AP2087" s="2">
        <v>255669.75969408665</v>
      </c>
      <c r="AQ2087" s="8"/>
      <c r="AR2087" s="5"/>
      <c r="AS2087" s="1"/>
      <c r="AT2087" s="8"/>
      <c r="AU2087" s="1"/>
      <c r="AV2087" s="1"/>
      <c r="AW2087" s="3"/>
      <c r="AX2087" s="3"/>
      <c r="AY2087" s="4"/>
      <c r="AZ2087" s="4"/>
      <c r="BA2087" s="4"/>
      <c r="BB2087" s="1"/>
      <c r="BC2087" s="1"/>
      <c r="BD2087" s="1"/>
      <c r="BE2087" s="1"/>
      <c r="BF2087" s="1"/>
      <c r="BG2087" s="1"/>
      <c r="BH2087" s="1"/>
      <c r="BI2087" s="1"/>
    </row>
    <row r="2088" spans="1:61" x14ac:dyDescent="0.2">
      <c r="A2088" s="78">
        <f t="shared" si="1147"/>
        <v>43979</v>
      </c>
      <c r="B2088" s="2">
        <f t="shared" si="1128"/>
        <v>255781.48788676641</v>
      </c>
      <c r="C2088" s="3">
        <f t="shared" si="1148"/>
        <v>34530500.864713468</v>
      </c>
      <c r="D2088" s="2">
        <f t="shared" si="1134"/>
        <v>240537.3279050432</v>
      </c>
      <c r="E2088" s="2">
        <f t="shared" si="1149"/>
        <v>0</v>
      </c>
      <c r="F2088" s="33">
        <f t="shared" si="1137"/>
        <v>240537.3279050432</v>
      </c>
      <c r="G2088" s="39">
        <f t="shared" si="1150"/>
        <v>5348.49</v>
      </c>
      <c r="H2088" s="38">
        <f>IF(AND(N2088=1,N2087&gt;1),VLOOKUP(A2087,[1]Plan1!$CW$105:$CY$215,3),H2087)</f>
        <v>5331.91</v>
      </c>
      <c r="I2088" s="127">
        <f t="shared" si="1138"/>
        <v>43902</v>
      </c>
      <c r="J2088" s="127">
        <f t="shared" si="1151"/>
        <v>43933</v>
      </c>
      <c r="K2088" s="34">
        <f t="shared" si="1139"/>
        <v>-3.0999403569978989E-3</v>
      </c>
      <c r="L2088" s="212">
        <f t="shared" si="1152"/>
        <v>43992</v>
      </c>
      <c r="M2088" s="1">
        <f t="shared" si="1153"/>
        <v>22</v>
      </c>
      <c r="N2088" s="1">
        <f t="shared" si="1136"/>
        <v>13</v>
      </c>
      <c r="O2088" s="2">
        <f t="shared" si="1140"/>
        <v>0.99816704999999994</v>
      </c>
      <c r="P2088" s="35">
        <f t="shared" si="1130"/>
        <v>1.0006997500000001</v>
      </c>
      <c r="Q2088" s="35">
        <f t="shared" si="1154"/>
        <v>1.0069515797584865</v>
      </c>
      <c r="R2088" s="2">
        <f t="shared" si="1129"/>
        <v>1.0051058799999999</v>
      </c>
      <c r="S2088" s="2">
        <f t="shared" si="1155"/>
        <v>1.00624745</v>
      </c>
      <c r="T2088" s="2">
        <f t="shared" si="1131"/>
        <v>241765.48263684</v>
      </c>
      <c r="U2088" s="2">
        <f t="shared" si="1141"/>
        <v>0</v>
      </c>
      <c r="V2088" s="2">
        <f t="shared" si="1142"/>
        <v>1228.1547318037769</v>
      </c>
      <c r="W2088" s="2">
        <f t="shared" si="1143"/>
        <v>241765.48263684698</v>
      </c>
      <c r="X2088" s="36">
        <f t="shared" si="1159"/>
        <v>0</v>
      </c>
      <c r="Y2088" s="2">
        <f t="shared" si="1144"/>
        <v>0</v>
      </c>
      <c r="Z2088" s="37">
        <f t="shared" si="1145"/>
        <v>0</v>
      </c>
      <c r="AA2088" s="2">
        <f t="shared" si="1156"/>
        <v>0</v>
      </c>
      <c r="AB2088" s="4">
        <f t="shared" si="1157"/>
        <v>7.1215000000000001E-2</v>
      </c>
      <c r="AC2088" s="148">
        <f t="shared" si="1132"/>
        <v>76</v>
      </c>
      <c r="AD2088" s="36">
        <v>252</v>
      </c>
      <c r="AE2088" s="35">
        <f t="shared" si="1160"/>
        <v>1.0209639720000001</v>
      </c>
      <c r="AF2088" s="2">
        <f t="shared" ref="AF2088:AF2151" si="1161">TRUNC((T2088*(AE2088-1)),8)</f>
        <v>5068.3648085599998</v>
      </c>
      <c r="AG2088" s="2">
        <f t="shared" si="1146"/>
        <v>5068.3648085599998</v>
      </c>
      <c r="AH2088" s="3">
        <f t="shared" si="1158"/>
        <v>0</v>
      </c>
      <c r="AI2088" s="3"/>
      <c r="AJ2088" s="3">
        <v>0</v>
      </c>
      <c r="AK2088" s="2">
        <f t="shared" si="1133"/>
        <v>8947.64044135943</v>
      </c>
      <c r="AL2088" s="8"/>
      <c r="AM2088" s="8"/>
      <c r="AN2088" s="8"/>
      <c r="AO2088" s="8"/>
      <c r="AP2088" s="2">
        <v>255781.48788675314</v>
      </c>
      <c r="AQ2088" s="8"/>
      <c r="AR2088" s="5"/>
      <c r="AS2088" s="1"/>
      <c r="AT2088" s="8"/>
      <c r="AU2088" s="1"/>
      <c r="AV2088" s="1"/>
      <c r="AW2088" s="3"/>
      <c r="AX2088" s="3"/>
      <c r="AY2088" s="4"/>
      <c r="AZ2088" s="4"/>
      <c r="BA2088" s="4"/>
      <c r="BB2088" s="1"/>
      <c r="BC2088" s="1"/>
      <c r="BD2088" s="1"/>
      <c r="BE2088" s="1"/>
      <c r="BF2088" s="1"/>
      <c r="BG2088" s="1"/>
      <c r="BH2088" s="1"/>
      <c r="BI2088" s="1"/>
    </row>
    <row r="2089" spans="1:61" x14ac:dyDescent="0.2">
      <c r="A2089" s="78">
        <f t="shared" si="1147"/>
        <v>43980</v>
      </c>
      <c r="B2089" s="2">
        <f t="shared" ref="B2089:B2152" si="1162">(W2089+AG2089+AJ2089+AK2089)</f>
        <v>255893.22034571946</v>
      </c>
      <c r="C2089" s="3">
        <f t="shared" si="1148"/>
        <v>34545584.746672124</v>
      </c>
      <c r="D2089" s="2">
        <f t="shared" si="1134"/>
        <v>240537.3279050432</v>
      </c>
      <c r="E2089" s="2">
        <f t="shared" si="1149"/>
        <v>0</v>
      </c>
      <c r="F2089" s="33">
        <f t="shared" si="1137"/>
        <v>240537.3279050432</v>
      </c>
      <c r="G2089" s="39">
        <f t="shared" si="1150"/>
        <v>5348.49</v>
      </c>
      <c r="H2089" s="38">
        <f>IF(AND(N2089=1,N2088&gt;1),VLOOKUP(A2088,[1]Plan1!$CW$105:$CY$215,3),H2088)</f>
        <v>5331.91</v>
      </c>
      <c r="I2089" s="127">
        <f t="shared" si="1138"/>
        <v>43902</v>
      </c>
      <c r="J2089" s="127">
        <f t="shared" si="1151"/>
        <v>43933</v>
      </c>
      <c r="K2089" s="34">
        <f t="shared" si="1139"/>
        <v>-3.0999403569978989E-3</v>
      </c>
      <c r="L2089" s="212">
        <f t="shared" si="1152"/>
        <v>43992</v>
      </c>
      <c r="M2089" s="1">
        <f t="shared" si="1153"/>
        <v>22</v>
      </c>
      <c r="N2089" s="1">
        <f t="shared" si="1136"/>
        <v>14</v>
      </c>
      <c r="O2089" s="2">
        <f t="shared" si="1140"/>
        <v>0.99802619000000004</v>
      </c>
      <c r="P2089" s="35">
        <f t="shared" si="1130"/>
        <v>1.0006997500000001</v>
      </c>
      <c r="Q2089" s="35">
        <f t="shared" si="1154"/>
        <v>1.0069515797584865</v>
      </c>
      <c r="R2089" s="2">
        <f t="shared" ref="R2089:R2152" si="1163">TRUNC(TRUNC((O2089*Q2089),15),8)</f>
        <v>1.0049640399999999</v>
      </c>
      <c r="S2089" s="2">
        <f t="shared" si="1155"/>
        <v>1.00624745</v>
      </c>
      <c r="T2089" s="2">
        <f t="shared" si="1131"/>
        <v>241731.36482225001</v>
      </c>
      <c r="U2089" s="2">
        <f t="shared" si="1141"/>
        <v>0</v>
      </c>
      <c r="V2089" s="2">
        <f t="shared" si="1142"/>
        <v>1194.036917213738</v>
      </c>
      <c r="W2089" s="2">
        <f t="shared" si="1143"/>
        <v>241731.36482225693</v>
      </c>
      <c r="X2089" s="36">
        <f t="shared" si="1159"/>
        <v>0</v>
      </c>
      <c r="Y2089" s="2">
        <f t="shared" si="1144"/>
        <v>0</v>
      </c>
      <c r="Z2089" s="37">
        <f t="shared" si="1145"/>
        <v>0</v>
      </c>
      <c r="AA2089" s="2">
        <f t="shared" si="1156"/>
        <v>0</v>
      </c>
      <c r="AB2089" s="4">
        <f t="shared" si="1157"/>
        <v>7.1215000000000001E-2</v>
      </c>
      <c r="AC2089" s="148">
        <f t="shared" si="1132"/>
        <v>77</v>
      </c>
      <c r="AD2089" s="36">
        <v>252</v>
      </c>
      <c r="AE2089" s="35">
        <f t="shared" si="1160"/>
        <v>1.0212427230000001</v>
      </c>
      <c r="AF2089" s="2">
        <f t="shared" si="1161"/>
        <v>5135.0324233299998</v>
      </c>
      <c r="AG2089" s="2">
        <f t="shared" si="1146"/>
        <v>5135.0324233299998</v>
      </c>
      <c r="AH2089" s="3">
        <f t="shared" si="1158"/>
        <v>0</v>
      </c>
      <c r="AI2089" s="3"/>
      <c r="AJ2089" s="3">
        <v>0</v>
      </c>
      <c r="AK2089" s="2">
        <f t="shared" si="1133"/>
        <v>9026.8231001325221</v>
      </c>
      <c r="AL2089" s="8"/>
      <c r="AM2089" s="8"/>
      <c r="AN2089" s="8"/>
      <c r="AO2089" s="8"/>
      <c r="AP2089" s="2">
        <v>255893.22034570618</v>
      </c>
      <c r="AQ2089" s="8"/>
      <c r="AR2089" s="5"/>
      <c r="AS2089" s="1"/>
      <c r="AT2089" s="8"/>
      <c r="AU2089" s="1"/>
      <c r="AV2089" s="1"/>
      <c r="AW2089" s="3"/>
      <c r="AX2089" s="3"/>
      <c r="AY2089" s="4"/>
      <c r="AZ2089" s="4"/>
      <c r="BA2089" s="4"/>
      <c r="BB2089" s="1"/>
      <c r="BC2089" s="1"/>
      <c r="BD2089" s="1"/>
      <c r="BE2089" s="1"/>
      <c r="BF2089" s="1"/>
      <c r="BG2089" s="1"/>
      <c r="BH2089" s="1"/>
      <c r="BI2089" s="1"/>
    </row>
    <row r="2090" spans="1:61" x14ac:dyDescent="0.2">
      <c r="A2090" s="78">
        <f t="shared" si="1147"/>
        <v>43981</v>
      </c>
      <c r="B2090" s="2">
        <f t="shared" si="1162"/>
        <v>255937.56780402237</v>
      </c>
      <c r="C2090" s="3">
        <f t="shared" si="1148"/>
        <v>34551571.653543018</v>
      </c>
      <c r="D2090" s="2">
        <f t="shared" si="1134"/>
        <v>240537.3279050432</v>
      </c>
      <c r="E2090" s="2">
        <f t="shared" si="1149"/>
        <v>0</v>
      </c>
      <c r="F2090" s="33">
        <f t="shared" si="1137"/>
        <v>240537.3279050432</v>
      </c>
      <c r="G2090" s="39">
        <f t="shared" si="1150"/>
        <v>5348.49</v>
      </c>
      <c r="H2090" s="38">
        <f>IF(AND(N2090=1,N2089&gt;1),VLOOKUP(A2089,[1]Plan1!$CW$105:$CY$215,3),H2089)</f>
        <v>5331.91</v>
      </c>
      <c r="I2090" s="127">
        <f t="shared" si="1138"/>
        <v>43902</v>
      </c>
      <c r="J2090" s="127">
        <f t="shared" si="1151"/>
        <v>43933</v>
      </c>
      <c r="K2090" s="34">
        <f t="shared" si="1139"/>
        <v>-3.0999403569978989E-3</v>
      </c>
      <c r="L2090" s="212">
        <f t="shared" si="1152"/>
        <v>43992</v>
      </c>
      <c r="M2090" s="1">
        <f t="shared" si="1153"/>
        <v>22</v>
      </c>
      <c r="N2090" s="1">
        <f t="shared" si="1136"/>
        <v>15</v>
      </c>
      <c r="O2090" s="2">
        <f t="shared" si="1140"/>
        <v>0.99788536000000005</v>
      </c>
      <c r="P2090" s="35">
        <f t="shared" ref="P2090:P2153" si="1164">IF(L2090&gt;L2089,O2089,P2089)</f>
        <v>1.0006997500000001</v>
      </c>
      <c r="Q2090" s="35">
        <f t="shared" si="1154"/>
        <v>1.0069515797584865</v>
      </c>
      <c r="R2090" s="2">
        <f t="shared" si="1163"/>
        <v>1.00482223</v>
      </c>
      <c r="S2090" s="2">
        <f t="shared" si="1155"/>
        <v>1.00624745</v>
      </c>
      <c r="T2090" s="2">
        <f t="shared" ref="T2090:T2153" si="1165">TRUNC(D2090*R2090,8)</f>
        <v>241697.25422378001</v>
      </c>
      <c r="U2090" s="2">
        <f t="shared" si="1141"/>
        <v>0</v>
      </c>
      <c r="V2090" s="2">
        <f t="shared" si="1142"/>
        <v>1159.9263187435458</v>
      </c>
      <c r="W2090" s="2">
        <f t="shared" si="1143"/>
        <v>241697.25422378676</v>
      </c>
      <c r="X2090" s="36">
        <f t="shared" si="1159"/>
        <v>0</v>
      </c>
      <c r="Y2090" s="2">
        <f t="shared" si="1144"/>
        <v>0</v>
      </c>
      <c r="Z2090" s="37">
        <f t="shared" si="1145"/>
        <v>0</v>
      </c>
      <c r="AA2090" s="2">
        <f t="shared" si="1156"/>
        <v>0</v>
      </c>
      <c r="AB2090" s="4">
        <f t="shared" si="1157"/>
        <v>7.1215000000000001E-2</v>
      </c>
      <c r="AC2090" s="148">
        <f t="shared" si="1132"/>
        <v>77</v>
      </c>
      <c r="AD2090" s="36">
        <v>252</v>
      </c>
      <c r="AE2090" s="35">
        <f t="shared" si="1160"/>
        <v>1.0212427230000001</v>
      </c>
      <c r="AF2090" s="2">
        <f t="shared" si="1161"/>
        <v>5134.3078213299996</v>
      </c>
      <c r="AG2090" s="2">
        <f t="shared" si="1146"/>
        <v>5134.3078213299996</v>
      </c>
      <c r="AH2090" s="3">
        <f t="shared" si="1158"/>
        <v>0</v>
      </c>
      <c r="AI2090" s="3"/>
      <c r="AJ2090" s="3">
        <v>0</v>
      </c>
      <c r="AK2090" s="2">
        <f t="shared" si="1133"/>
        <v>9106.0057589056141</v>
      </c>
      <c r="AL2090" s="8"/>
      <c r="AM2090" s="8"/>
      <c r="AN2090" s="8"/>
      <c r="AO2090" s="8"/>
      <c r="AP2090" s="2">
        <v>255937.56780400907</v>
      </c>
      <c r="AQ2090" s="8"/>
      <c r="AR2090" s="5"/>
      <c r="AS2090" s="1"/>
      <c r="AT2090" s="8"/>
      <c r="AU2090" s="1"/>
      <c r="AV2090" s="1"/>
      <c r="AW2090" s="3"/>
      <c r="AX2090" s="3"/>
      <c r="AY2090" s="4"/>
      <c r="AZ2090" s="4"/>
      <c r="BA2090" s="4"/>
      <c r="BB2090" s="1"/>
      <c r="BC2090" s="1"/>
      <c r="BD2090" s="1"/>
      <c r="BE2090" s="1"/>
      <c r="BF2090" s="1"/>
      <c r="BG2090" s="1"/>
      <c r="BH2090" s="1"/>
      <c r="BI2090" s="1"/>
    </row>
    <row r="2091" spans="1:61" x14ac:dyDescent="0.2">
      <c r="A2091" s="78">
        <f t="shared" si="1147"/>
        <v>43982</v>
      </c>
      <c r="B2091" s="2">
        <f t="shared" si="1162"/>
        <v>256016.75046279546</v>
      </c>
      <c r="C2091" s="3">
        <f t="shared" si="1148"/>
        <v>34562261.312477387</v>
      </c>
      <c r="D2091" s="2">
        <f t="shared" si="1134"/>
        <v>240537.3279050432</v>
      </c>
      <c r="E2091" s="2">
        <f t="shared" si="1149"/>
        <v>0</v>
      </c>
      <c r="F2091" s="33">
        <f t="shared" si="1137"/>
        <v>240537.3279050432</v>
      </c>
      <c r="G2091" s="39">
        <f t="shared" si="1150"/>
        <v>5348.49</v>
      </c>
      <c r="H2091" s="38">
        <f>IF(AND(N2091=1,N2090&gt;1),VLOOKUP(A2090,[1]Plan1!$CW$105:$CY$215,3),H2090)</f>
        <v>5331.91</v>
      </c>
      <c r="I2091" s="127">
        <f t="shared" si="1138"/>
        <v>43902</v>
      </c>
      <c r="J2091" s="127">
        <f t="shared" si="1151"/>
        <v>43933</v>
      </c>
      <c r="K2091" s="34">
        <f t="shared" si="1139"/>
        <v>-3.0999403569978989E-3</v>
      </c>
      <c r="L2091" s="212">
        <f t="shared" si="1152"/>
        <v>43992</v>
      </c>
      <c r="M2091" s="1">
        <f t="shared" si="1153"/>
        <v>22</v>
      </c>
      <c r="N2091" s="1">
        <f t="shared" si="1136"/>
        <v>15</v>
      </c>
      <c r="O2091" s="2">
        <f t="shared" si="1140"/>
        <v>0.99788536000000005</v>
      </c>
      <c r="P2091" s="35">
        <f t="shared" si="1164"/>
        <v>1.0006997500000001</v>
      </c>
      <c r="Q2091" s="35">
        <f t="shared" si="1154"/>
        <v>1.0069515797584865</v>
      </c>
      <c r="R2091" s="2">
        <f t="shared" si="1163"/>
        <v>1.00482223</v>
      </c>
      <c r="S2091" s="2">
        <f t="shared" si="1155"/>
        <v>1.00624745</v>
      </c>
      <c r="T2091" s="2">
        <f t="shared" si="1165"/>
        <v>241697.25422378001</v>
      </c>
      <c r="U2091" s="2">
        <f t="shared" si="1141"/>
        <v>0</v>
      </c>
      <c r="V2091" s="2">
        <f t="shared" si="1142"/>
        <v>1159.9263187435458</v>
      </c>
      <c r="W2091" s="2">
        <f t="shared" si="1143"/>
        <v>241697.25422378676</v>
      </c>
      <c r="X2091" s="36">
        <f t="shared" si="1159"/>
        <v>0</v>
      </c>
      <c r="Y2091" s="2">
        <f t="shared" si="1144"/>
        <v>0</v>
      </c>
      <c r="Z2091" s="37">
        <f t="shared" si="1145"/>
        <v>0</v>
      </c>
      <c r="AA2091" s="2">
        <f t="shared" si="1156"/>
        <v>0</v>
      </c>
      <c r="AB2091" s="4">
        <f t="shared" si="1157"/>
        <v>7.1215000000000001E-2</v>
      </c>
      <c r="AC2091" s="148">
        <f t="shared" si="1132"/>
        <v>77</v>
      </c>
      <c r="AD2091" s="36">
        <v>252</v>
      </c>
      <c r="AE2091" s="35">
        <f t="shared" si="1160"/>
        <v>1.0212427230000001</v>
      </c>
      <c r="AF2091" s="2">
        <f t="shared" si="1161"/>
        <v>5134.3078213299996</v>
      </c>
      <c r="AG2091" s="2">
        <f t="shared" si="1146"/>
        <v>5134.3078213299996</v>
      </c>
      <c r="AH2091" s="3">
        <f t="shared" si="1158"/>
        <v>0</v>
      </c>
      <c r="AI2091" s="3"/>
      <c r="AJ2091" s="3">
        <v>0</v>
      </c>
      <c r="AK2091" s="2">
        <f t="shared" si="1133"/>
        <v>9185.1884176787044</v>
      </c>
      <c r="AL2091" s="8"/>
      <c r="AM2091" s="8"/>
      <c r="AN2091" s="8"/>
      <c r="AO2091" s="8"/>
      <c r="AP2091" s="2">
        <v>256016.75046278216</v>
      </c>
      <c r="AQ2091" s="8"/>
      <c r="AR2091" s="5"/>
      <c r="AS2091" s="1"/>
      <c r="AT2091" s="8"/>
      <c r="AU2091" s="1"/>
      <c r="AV2091" s="1"/>
      <c r="AW2091" s="3"/>
      <c r="AX2091" s="3"/>
      <c r="AY2091" s="4"/>
      <c r="AZ2091" s="4"/>
      <c r="BA2091" s="4"/>
      <c r="BB2091" s="1"/>
      <c r="BC2091" s="1"/>
      <c r="BD2091" s="1"/>
      <c r="BE2091" s="1"/>
      <c r="BF2091" s="1"/>
      <c r="BG2091" s="1"/>
      <c r="BH2091" s="1"/>
      <c r="BI2091" s="1"/>
    </row>
    <row r="2092" spans="1:61" x14ac:dyDescent="0.2">
      <c r="A2092" s="78">
        <f t="shared" si="1147"/>
        <v>43983</v>
      </c>
      <c r="B2092" s="2">
        <f t="shared" si="1162"/>
        <v>256163.32484186854</v>
      </c>
      <c r="C2092" s="3">
        <f t="shared" si="1148"/>
        <v>34582048.853652254</v>
      </c>
      <c r="D2092" s="2">
        <f t="shared" si="1134"/>
        <v>240537.3279050432</v>
      </c>
      <c r="E2092" s="2">
        <f t="shared" si="1149"/>
        <v>0</v>
      </c>
      <c r="F2092" s="33">
        <f t="shared" si="1137"/>
        <v>240537.3279050432</v>
      </c>
      <c r="G2092" s="39">
        <f t="shared" si="1150"/>
        <v>5348.49</v>
      </c>
      <c r="H2092" s="38">
        <f>IF(AND(N2092=1,N2091&gt;1),VLOOKUP(A2091,[1]Plan1!$CW$105:$CY$215,3),H2091)</f>
        <v>5331.91</v>
      </c>
      <c r="I2092" s="127">
        <f t="shared" si="1138"/>
        <v>43902</v>
      </c>
      <c r="J2092" s="127">
        <f t="shared" si="1151"/>
        <v>43933</v>
      </c>
      <c r="K2092" s="34">
        <f t="shared" si="1139"/>
        <v>-3.0999403569978989E-3</v>
      </c>
      <c r="L2092" s="212">
        <f t="shared" si="1152"/>
        <v>43992</v>
      </c>
      <c r="M2092" s="1">
        <f t="shared" si="1153"/>
        <v>22</v>
      </c>
      <c r="N2092" s="1">
        <f t="shared" si="1136"/>
        <v>15</v>
      </c>
      <c r="O2092" s="2">
        <f t="shared" si="1140"/>
        <v>0.99788536000000005</v>
      </c>
      <c r="P2092" s="35">
        <f t="shared" si="1164"/>
        <v>1.0006997500000001</v>
      </c>
      <c r="Q2092" s="35">
        <f t="shared" si="1154"/>
        <v>1.0069515797584865</v>
      </c>
      <c r="R2092" s="2">
        <f t="shared" si="1163"/>
        <v>1.00482223</v>
      </c>
      <c r="S2092" s="2">
        <f t="shared" si="1155"/>
        <v>1.00624745</v>
      </c>
      <c r="T2092" s="2">
        <f t="shared" si="1165"/>
        <v>241697.25422378001</v>
      </c>
      <c r="U2092" s="2">
        <f t="shared" si="1141"/>
        <v>0</v>
      </c>
      <c r="V2092" s="2">
        <f t="shared" si="1142"/>
        <v>1159.9263187435458</v>
      </c>
      <c r="W2092" s="2">
        <f t="shared" si="1143"/>
        <v>241697.25422378676</v>
      </c>
      <c r="X2092" s="36">
        <f t="shared" si="1159"/>
        <v>0</v>
      </c>
      <c r="Y2092" s="2">
        <f t="shared" si="1144"/>
        <v>0</v>
      </c>
      <c r="Z2092" s="37">
        <f t="shared" si="1145"/>
        <v>0</v>
      </c>
      <c r="AA2092" s="2">
        <f t="shared" si="1156"/>
        <v>0</v>
      </c>
      <c r="AB2092" s="4">
        <f t="shared" si="1157"/>
        <v>7.1215000000000001E-2</v>
      </c>
      <c r="AC2092" s="148">
        <f t="shared" si="1132"/>
        <v>78</v>
      </c>
      <c r="AD2092" s="36">
        <v>252</v>
      </c>
      <c r="AE2092" s="35">
        <f t="shared" si="1160"/>
        <v>1.0215215499999999</v>
      </c>
      <c r="AF2092" s="2">
        <f t="shared" si="1161"/>
        <v>5201.6995416299997</v>
      </c>
      <c r="AG2092" s="2">
        <f t="shared" si="1146"/>
        <v>5201.6995416299997</v>
      </c>
      <c r="AH2092" s="3">
        <f t="shared" si="1158"/>
        <v>0</v>
      </c>
      <c r="AI2092" s="3"/>
      <c r="AJ2092" s="3">
        <v>0</v>
      </c>
      <c r="AK2092" s="2">
        <f t="shared" si="1133"/>
        <v>9264.3710764517982</v>
      </c>
      <c r="AL2092" s="8"/>
      <c r="AM2092" s="8"/>
      <c r="AN2092" s="8"/>
      <c r="AO2092" s="8"/>
      <c r="AP2092" s="2">
        <v>256163.32484185524</v>
      </c>
      <c r="AQ2092" s="8"/>
      <c r="AR2092" s="5"/>
      <c r="AS2092" s="1"/>
      <c r="AT2092" s="8"/>
      <c r="AU2092" s="1"/>
      <c r="AV2092" s="1"/>
      <c r="AW2092" s="3"/>
      <c r="AX2092" s="3"/>
      <c r="AY2092" s="4"/>
      <c r="AZ2092" s="4"/>
      <c r="BA2092" s="4"/>
      <c r="BB2092" s="1"/>
      <c r="BC2092" s="1"/>
      <c r="BD2092" s="1"/>
      <c r="BE2092" s="1"/>
      <c r="BF2092" s="1"/>
      <c r="BG2092" s="1"/>
      <c r="BH2092" s="1"/>
      <c r="BI2092" s="1"/>
    </row>
    <row r="2093" spans="1:61" x14ac:dyDescent="0.2">
      <c r="A2093" s="78">
        <f t="shared" si="1147"/>
        <v>43984</v>
      </c>
      <c r="B2093" s="2">
        <f t="shared" si="1162"/>
        <v>256275.06852225796</v>
      </c>
      <c r="C2093" s="3">
        <f t="shared" si="1148"/>
        <v>34597134.250504822</v>
      </c>
      <c r="D2093" s="2">
        <f t="shared" si="1134"/>
        <v>240537.3279050432</v>
      </c>
      <c r="E2093" s="2">
        <f t="shared" si="1149"/>
        <v>0</v>
      </c>
      <c r="F2093" s="33">
        <f t="shared" si="1137"/>
        <v>240537.3279050432</v>
      </c>
      <c r="G2093" s="39">
        <f t="shared" si="1150"/>
        <v>5348.49</v>
      </c>
      <c r="H2093" s="38">
        <f>IF(AND(N2093=1,N2092&gt;1),VLOOKUP(A2092,[1]Plan1!$CW$105:$CY$215,3),H2092)</f>
        <v>5331.91</v>
      </c>
      <c r="I2093" s="127">
        <f t="shared" si="1138"/>
        <v>43902</v>
      </c>
      <c r="J2093" s="127">
        <f t="shared" si="1151"/>
        <v>43933</v>
      </c>
      <c r="K2093" s="34">
        <f t="shared" si="1139"/>
        <v>-3.0999403569978989E-3</v>
      </c>
      <c r="L2093" s="212">
        <f t="shared" si="1152"/>
        <v>43992</v>
      </c>
      <c r="M2093" s="1">
        <f t="shared" si="1153"/>
        <v>22</v>
      </c>
      <c r="N2093" s="1">
        <f t="shared" si="1136"/>
        <v>16</v>
      </c>
      <c r="O2093" s="2">
        <f t="shared" si="1140"/>
        <v>0.99774454000000001</v>
      </c>
      <c r="P2093" s="35">
        <f t="shared" si="1164"/>
        <v>1.0006997500000001</v>
      </c>
      <c r="Q2093" s="35">
        <f t="shared" si="1154"/>
        <v>1.0069515797584865</v>
      </c>
      <c r="R2093" s="2">
        <f t="shared" si="1163"/>
        <v>1.00468044</v>
      </c>
      <c r="S2093" s="2">
        <f t="shared" si="1155"/>
        <v>1.00624745</v>
      </c>
      <c r="T2093" s="2">
        <f t="shared" si="1165"/>
        <v>241663.14843606</v>
      </c>
      <c r="U2093" s="2">
        <f t="shared" si="1141"/>
        <v>0</v>
      </c>
      <c r="V2093" s="2">
        <f t="shared" si="1142"/>
        <v>1125.8205310198823</v>
      </c>
      <c r="W2093" s="2">
        <f t="shared" si="1143"/>
        <v>241663.14843606309</v>
      </c>
      <c r="X2093" s="36">
        <f t="shared" si="1159"/>
        <v>0</v>
      </c>
      <c r="Y2093" s="2">
        <f t="shared" si="1144"/>
        <v>0</v>
      </c>
      <c r="Z2093" s="37">
        <f t="shared" si="1145"/>
        <v>0</v>
      </c>
      <c r="AA2093" s="2">
        <f t="shared" si="1156"/>
        <v>0</v>
      </c>
      <c r="AB2093" s="4">
        <f t="shared" si="1157"/>
        <v>7.1215000000000001E-2</v>
      </c>
      <c r="AC2093" s="148">
        <f t="shared" si="1132"/>
        <v>79</v>
      </c>
      <c r="AD2093" s="36">
        <v>252</v>
      </c>
      <c r="AE2093" s="35">
        <f t="shared" si="1160"/>
        <v>1.0218004540000001</v>
      </c>
      <c r="AF2093" s="2">
        <f t="shared" si="1161"/>
        <v>5268.36635097</v>
      </c>
      <c r="AG2093" s="2">
        <f t="shared" si="1146"/>
        <v>5268.36635097</v>
      </c>
      <c r="AH2093" s="3">
        <f t="shared" si="1158"/>
        <v>0</v>
      </c>
      <c r="AI2093" s="3"/>
      <c r="AJ2093" s="3">
        <v>0</v>
      </c>
      <c r="AK2093" s="2">
        <f t="shared" si="1133"/>
        <v>9343.5537352248903</v>
      </c>
      <c r="AL2093" s="8"/>
      <c r="AM2093" s="8"/>
      <c r="AN2093" s="8"/>
      <c r="AO2093" s="8"/>
      <c r="AP2093" s="2">
        <v>256275.06852224469</v>
      </c>
      <c r="AQ2093" s="8"/>
      <c r="AR2093" s="5"/>
      <c r="AS2093" s="1"/>
      <c r="AT2093" s="8"/>
      <c r="AU2093" s="1"/>
      <c r="AV2093" s="1"/>
      <c r="AW2093" s="3"/>
      <c r="AX2093" s="3"/>
      <c r="AY2093" s="4"/>
      <c r="AZ2093" s="4"/>
      <c r="BA2093" s="4"/>
      <c r="BB2093" s="1"/>
      <c r="BC2093" s="1"/>
      <c r="BD2093" s="1"/>
      <c r="BE2093" s="1"/>
      <c r="BF2093" s="1"/>
      <c r="BG2093" s="1"/>
      <c r="BH2093" s="1"/>
      <c r="BI2093" s="1"/>
    </row>
    <row r="2094" spans="1:61" x14ac:dyDescent="0.2">
      <c r="A2094" s="78">
        <f t="shared" si="1147"/>
        <v>43985</v>
      </c>
      <c r="B2094" s="2">
        <f t="shared" si="1162"/>
        <v>256386.81375882064</v>
      </c>
      <c r="C2094" s="3">
        <f t="shared" si="1148"/>
        <v>34612219.857440785</v>
      </c>
      <c r="D2094" s="2">
        <f t="shared" si="1134"/>
        <v>240537.3279050432</v>
      </c>
      <c r="E2094" s="2">
        <f t="shared" si="1149"/>
        <v>0</v>
      </c>
      <c r="F2094" s="33">
        <f t="shared" si="1137"/>
        <v>240537.3279050432</v>
      </c>
      <c r="G2094" s="39">
        <f t="shared" si="1150"/>
        <v>5348.49</v>
      </c>
      <c r="H2094" s="38">
        <f>IF(AND(N2094=1,N2093&gt;1),VLOOKUP(A2093,[1]Plan1!$CW$105:$CY$215,3),H2093)</f>
        <v>5331.91</v>
      </c>
      <c r="I2094" s="127">
        <f t="shared" si="1138"/>
        <v>43902</v>
      </c>
      <c r="J2094" s="127">
        <f t="shared" si="1151"/>
        <v>43933</v>
      </c>
      <c r="K2094" s="34">
        <f t="shared" si="1139"/>
        <v>-3.0999403569978989E-3</v>
      </c>
      <c r="L2094" s="212">
        <f t="shared" si="1152"/>
        <v>43992</v>
      </c>
      <c r="M2094" s="1">
        <f t="shared" si="1153"/>
        <v>22</v>
      </c>
      <c r="N2094" s="1">
        <f t="shared" si="1136"/>
        <v>17</v>
      </c>
      <c r="O2094" s="2">
        <f t="shared" si="1140"/>
        <v>0.99760373999999996</v>
      </c>
      <c r="P2094" s="35">
        <f t="shared" si="1164"/>
        <v>1.0006997500000001</v>
      </c>
      <c r="Q2094" s="35">
        <f t="shared" si="1154"/>
        <v>1.0069515797584865</v>
      </c>
      <c r="R2094" s="2">
        <f t="shared" si="1163"/>
        <v>1.0045386599999999</v>
      </c>
      <c r="S2094" s="2">
        <f t="shared" si="1155"/>
        <v>1.00624745</v>
      </c>
      <c r="T2094" s="2">
        <f t="shared" si="1165"/>
        <v>241629.04505371</v>
      </c>
      <c r="U2094" s="2">
        <f t="shared" si="1141"/>
        <v>0</v>
      </c>
      <c r="V2094" s="2">
        <f t="shared" si="1142"/>
        <v>1091.7171486694833</v>
      </c>
      <c r="W2094" s="2">
        <f t="shared" si="1143"/>
        <v>241629.04505371267</v>
      </c>
      <c r="X2094" s="36">
        <f t="shared" si="1159"/>
        <v>0</v>
      </c>
      <c r="Y2094" s="2">
        <f t="shared" si="1144"/>
        <v>0</v>
      </c>
      <c r="Z2094" s="37">
        <f t="shared" si="1145"/>
        <v>0</v>
      </c>
      <c r="AA2094" s="2">
        <f t="shared" si="1156"/>
        <v>0</v>
      </c>
      <c r="AB2094" s="4">
        <f t="shared" si="1157"/>
        <v>7.1215000000000001E-2</v>
      </c>
      <c r="AC2094" s="148">
        <f t="shared" si="1132"/>
        <v>80</v>
      </c>
      <c r="AD2094" s="36">
        <v>252</v>
      </c>
      <c r="AE2094" s="35">
        <f t="shared" si="1160"/>
        <v>1.022079433</v>
      </c>
      <c r="AF2094" s="2">
        <f t="shared" si="1161"/>
        <v>5335.0323111099997</v>
      </c>
      <c r="AG2094" s="2">
        <f t="shared" si="1146"/>
        <v>5335.0323111099997</v>
      </c>
      <c r="AH2094" s="3">
        <f t="shared" si="1158"/>
        <v>0</v>
      </c>
      <c r="AI2094" s="3"/>
      <c r="AJ2094" s="3">
        <v>0</v>
      </c>
      <c r="AK2094" s="2">
        <f t="shared" si="1133"/>
        <v>9422.7363939979823</v>
      </c>
      <c r="AL2094" s="8"/>
      <c r="AM2094" s="8"/>
      <c r="AN2094" s="8"/>
      <c r="AO2094" s="8"/>
      <c r="AP2094" s="2">
        <v>256386.81375880737</v>
      </c>
      <c r="AQ2094" s="8"/>
      <c r="AR2094" s="5"/>
      <c r="AS2094" s="1"/>
      <c r="AT2094" s="8"/>
      <c r="AU2094" s="1"/>
      <c r="AV2094" s="1"/>
      <c r="AW2094" s="3"/>
      <c r="AX2094" s="3"/>
      <c r="AY2094" s="4"/>
      <c r="AZ2094" s="4"/>
      <c r="BA2094" s="4"/>
      <c r="BB2094" s="1"/>
      <c r="BC2094" s="1"/>
      <c r="BD2094" s="1"/>
      <c r="BE2094" s="1"/>
      <c r="BF2094" s="1"/>
      <c r="BG2094" s="1"/>
      <c r="BH2094" s="1"/>
      <c r="BI2094" s="1"/>
    </row>
    <row r="2095" spans="1:61" x14ac:dyDescent="0.2">
      <c r="A2095" s="78">
        <f t="shared" si="1147"/>
        <v>43986</v>
      </c>
      <c r="B2095" s="2">
        <f t="shared" si="1162"/>
        <v>256498.56348824996</v>
      </c>
      <c r="C2095" s="3">
        <f t="shared" si="1148"/>
        <v>34627306.070913747</v>
      </c>
      <c r="D2095" s="2">
        <f t="shared" si="1134"/>
        <v>240537.3279050432</v>
      </c>
      <c r="E2095" s="2">
        <f t="shared" si="1149"/>
        <v>0</v>
      </c>
      <c r="F2095" s="33">
        <f t="shared" si="1137"/>
        <v>240537.3279050432</v>
      </c>
      <c r="G2095" s="39">
        <f t="shared" si="1150"/>
        <v>5348.49</v>
      </c>
      <c r="H2095" s="38">
        <f>IF(AND(N2095=1,N2094&gt;1),VLOOKUP(A2094,[1]Plan1!$CW$105:$CY$215,3),H2094)</f>
        <v>5331.91</v>
      </c>
      <c r="I2095" s="127">
        <f t="shared" si="1138"/>
        <v>43902</v>
      </c>
      <c r="J2095" s="127">
        <f t="shared" si="1151"/>
        <v>43933</v>
      </c>
      <c r="K2095" s="34">
        <f t="shared" si="1139"/>
        <v>-3.0999403569978989E-3</v>
      </c>
      <c r="L2095" s="212">
        <f t="shared" si="1152"/>
        <v>43992</v>
      </c>
      <c r="M2095" s="1">
        <f t="shared" si="1153"/>
        <v>22</v>
      </c>
      <c r="N2095" s="1">
        <f t="shared" si="1136"/>
        <v>18</v>
      </c>
      <c r="O2095" s="2">
        <f t="shared" si="1140"/>
        <v>0.99746296000000001</v>
      </c>
      <c r="P2095" s="35">
        <f t="shared" si="1164"/>
        <v>1.0006997500000001</v>
      </c>
      <c r="Q2095" s="35">
        <f t="shared" si="1154"/>
        <v>1.0069515797584865</v>
      </c>
      <c r="R2095" s="2">
        <f t="shared" si="1163"/>
        <v>1.0043968999999999</v>
      </c>
      <c r="S2095" s="2">
        <f t="shared" si="1155"/>
        <v>1.00624745</v>
      </c>
      <c r="T2095" s="2">
        <f t="shared" si="1165"/>
        <v>241594.9464821</v>
      </c>
      <c r="U2095" s="2">
        <f t="shared" si="1141"/>
        <v>0</v>
      </c>
      <c r="V2095" s="2">
        <f t="shared" si="1142"/>
        <v>1057.6185770656666</v>
      </c>
      <c r="W2095" s="2">
        <f t="shared" si="1143"/>
        <v>241594.94648210888</v>
      </c>
      <c r="X2095" s="36">
        <f t="shared" si="1159"/>
        <v>0</v>
      </c>
      <c r="Y2095" s="2">
        <f t="shared" si="1144"/>
        <v>0</v>
      </c>
      <c r="Z2095" s="37">
        <f t="shared" si="1145"/>
        <v>0</v>
      </c>
      <c r="AA2095" s="2">
        <f t="shared" si="1156"/>
        <v>0</v>
      </c>
      <c r="AB2095" s="4">
        <f t="shared" si="1157"/>
        <v>7.1215000000000001E-2</v>
      </c>
      <c r="AC2095" s="148">
        <f t="shared" si="1132"/>
        <v>81</v>
      </c>
      <c r="AD2095" s="36">
        <v>252</v>
      </c>
      <c r="AE2095" s="35">
        <f t="shared" si="1160"/>
        <v>1.0223584889999999</v>
      </c>
      <c r="AF2095" s="2">
        <f t="shared" si="1161"/>
        <v>5401.6979533699996</v>
      </c>
      <c r="AG2095" s="2">
        <f t="shared" si="1146"/>
        <v>5401.6979533699996</v>
      </c>
      <c r="AH2095" s="3">
        <f t="shared" si="1158"/>
        <v>0</v>
      </c>
      <c r="AI2095" s="3"/>
      <c r="AJ2095" s="3">
        <v>0</v>
      </c>
      <c r="AK2095" s="2">
        <f t="shared" si="1133"/>
        <v>9501.9190527710743</v>
      </c>
      <c r="AL2095" s="8"/>
      <c r="AM2095" s="8"/>
      <c r="AN2095" s="8"/>
      <c r="AO2095" s="8"/>
      <c r="AP2095" s="2">
        <v>256498.56348823669</v>
      </c>
      <c r="AQ2095" s="8"/>
      <c r="AR2095" s="5"/>
      <c r="AS2095" s="1"/>
      <c r="AT2095" s="8"/>
      <c r="AU2095" s="1"/>
      <c r="AV2095" s="1"/>
      <c r="AW2095" s="3"/>
      <c r="AX2095" s="3"/>
      <c r="AY2095" s="4"/>
      <c r="AZ2095" s="4"/>
      <c r="BA2095" s="4"/>
      <c r="BB2095" s="1"/>
      <c r="BC2095" s="1"/>
      <c r="BD2095" s="1"/>
      <c r="BE2095" s="1"/>
      <c r="BF2095" s="1"/>
      <c r="BG2095" s="1"/>
      <c r="BH2095" s="1"/>
      <c r="BI2095" s="1"/>
    </row>
    <row r="2096" spans="1:61" x14ac:dyDescent="0.2">
      <c r="A2096" s="78">
        <f t="shared" si="1147"/>
        <v>43987</v>
      </c>
      <c r="B2096" s="2">
        <f t="shared" si="1162"/>
        <v>256610.31992495907</v>
      </c>
      <c r="C2096" s="3">
        <f t="shared" si="1148"/>
        <v>34642393.189869471</v>
      </c>
      <c r="D2096" s="2">
        <f t="shared" si="1134"/>
        <v>240537.3279050432</v>
      </c>
      <c r="E2096" s="2">
        <f t="shared" si="1149"/>
        <v>0</v>
      </c>
      <c r="F2096" s="33">
        <f t="shared" si="1137"/>
        <v>240537.3279050432</v>
      </c>
      <c r="G2096" s="39">
        <f t="shared" si="1150"/>
        <v>5348.49</v>
      </c>
      <c r="H2096" s="38">
        <f>IF(AND(N2096=1,N2095&gt;1),VLOOKUP(A2095,[1]Plan1!$CW$105:$CY$215,3),H2095)</f>
        <v>5331.91</v>
      </c>
      <c r="I2096" s="127">
        <f t="shared" si="1138"/>
        <v>43902</v>
      </c>
      <c r="J2096" s="127">
        <f t="shared" si="1151"/>
        <v>43933</v>
      </c>
      <c r="K2096" s="34">
        <f t="shared" si="1139"/>
        <v>-3.0999403569978989E-3</v>
      </c>
      <c r="L2096" s="212">
        <f t="shared" si="1152"/>
        <v>43992</v>
      </c>
      <c r="M2096" s="1">
        <f t="shared" si="1153"/>
        <v>22</v>
      </c>
      <c r="N2096" s="1">
        <f t="shared" si="1136"/>
        <v>19</v>
      </c>
      <c r="O2096" s="2">
        <f t="shared" si="1140"/>
        <v>0.99732220999999999</v>
      </c>
      <c r="P2096" s="35">
        <f t="shared" si="1164"/>
        <v>1.0006997500000001</v>
      </c>
      <c r="Q2096" s="35">
        <f t="shared" si="1154"/>
        <v>1.0069515797584865</v>
      </c>
      <c r="R2096" s="2">
        <f t="shared" si="1163"/>
        <v>1.00425517</v>
      </c>
      <c r="S2096" s="2">
        <f t="shared" si="1155"/>
        <v>1.00624745</v>
      </c>
      <c r="T2096" s="2">
        <f t="shared" si="1165"/>
        <v>241560.85512662001</v>
      </c>
      <c r="U2096" s="2">
        <f t="shared" si="1141"/>
        <v>0</v>
      </c>
      <c r="V2096" s="2">
        <f t="shared" si="1142"/>
        <v>1023.5272215816966</v>
      </c>
      <c r="W2096" s="2">
        <f t="shared" si="1143"/>
        <v>241560.8551266249</v>
      </c>
      <c r="X2096" s="36">
        <f t="shared" si="1159"/>
        <v>0</v>
      </c>
      <c r="Y2096" s="2">
        <f t="shared" si="1144"/>
        <v>0</v>
      </c>
      <c r="Z2096" s="37">
        <f t="shared" si="1145"/>
        <v>0</v>
      </c>
      <c r="AA2096" s="2">
        <f t="shared" si="1156"/>
        <v>0</v>
      </c>
      <c r="AB2096" s="4">
        <f t="shared" si="1157"/>
        <v>7.1215000000000001E-2</v>
      </c>
      <c r="AC2096" s="148">
        <f t="shared" si="1132"/>
        <v>82</v>
      </c>
      <c r="AD2096" s="36">
        <v>252</v>
      </c>
      <c r="AE2096" s="35">
        <f t="shared" si="1160"/>
        <v>1.0226376210000001</v>
      </c>
      <c r="AF2096" s="2">
        <f t="shared" si="1161"/>
        <v>5468.3630867900001</v>
      </c>
      <c r="AG2096" s="2">
        <f t="shared" si="1146"/>
        <v>5468.3630867900001</v>
      </c>
      <c r="AH2096" s="3">
        <f t="shared" si="1158"/>
        <v>0</v>
      </c>
      <c r="AI2096" s="3"/>
      <c r="AJ2096" s="3">
        <v>0</v>
      </c>
      <c r="AK2096" s="2">
        <f t="shared" si="1133"/>
        <v>9581.1017115441664</v>
      </c>
      <c r="AL2096" s="8"/>
      <c r="AM2096" s="8"/>
      <c r="AN2096" s="8"/>
      <c r="AO2096" s="8"/>
      <c r="AP2096" s="2">
        <v>256610.3199249458</v>
      </c>
      <c r="AQ2096" s="8"/>
      <c r="AR2096" s="5"/>
      <c r="AS2096" s="1"/>
      <c r="AT2096" s="8"/>
      <c r="AU2096" s="1"/>
      <c r="AV2096" s="1"/>
      <c r="AW2096" s="3"/>
      <c r="AX2096" s="3"/>
      <c r="AY2096" s="4"/>
      <c r="AZ2096" s="4"/>
      <c r="BA2096" s="4"/>
      <c r="BB2096" s="1"/>
      <c r="BC2096" s="1"/>
      <c r="BD2096" s="1"/>
      <c r="BE2096" s="1"/>
      <c r="BF2096" s="1"/>
      <c r="BG2096" s="1"/>
      <c r="BH2096" s="1"/>
      <c r="BI2096" s="1"/>
    </row>
    <row r="2097" spans="1:61" x14ac:dyDescent="0.2">
      <c r="A2097" s="78">
        <f t="shared" si="1147"/>
        <v>43988</v>
      </c>
      <c r="B2097" s="2">
        <f t="shared" si="1162"/>
        <v>256654.64194088144</v>
      </c>
      <c r="C2097" s="3">
        <f t="shared" si="1148"/>
        <v>34648376.662018992</v>
      </c>
      <c r="D2097" s="2">
        <f t="shared" si="1134"/>
        <v>240537.3279050432</v>
      </c>
      <c r="E2097" s="2">
        <f t="shared" si="1149"/>
        <v>0</v>
      </c>
      <c r="F2097" s="33">
        <f t="shared" si="1137"/>
        <v>240537.3279050432</v>
      </c>
      <c r="G2097" s="39">
        <f t="shared" si="1150"/>
        <v>5348.49</v>
      </c>
      <c r="H2097" s="38">
        <f>IF(AND(N2097=1,N2096&gt;1),VLOOKUP(A2096,[1]Plan1!$CW$105:$CY$215,3),H2096)</f>
        <v>5331.91</v>
      </c>
      <c r="I2097" s="127">
        <f t="shared" si="1138"/>
        <v>43902</v>
      </c>
      <c r="J2097" s="127">
        <f t="shared" si="1151"/>
        <v>43933</v>
      </c>
      <c r="K2097" s="34">
        <f t="shared" si="1139"/>
        <v>-3.0999403569978989E-3</v>
      </c>
      <c r="L2097" s="212">
        <f t="shared" si="1152"/>
        <v>43992</v>
      </c>
      <c r="M2097" s="1">
        <f t="shared" si="1153"/>
        <v>22</v>
      </c>
      <c r="N2097" s="1">
        <f t="shared" si="1136"/>
        <v>20</v>
      </c>
      <c r="O2097" s="2">
        <f t="shared" si="1140"/>
        <v>0.99718147000000001</v>
      </c>
      <c r="P2097" s="35">
        <f t="shared" si="1164"/>
        <v>1.0006997500000001</v>
      </c>
      <c r="Q2097" s="35">
        <f t="shared" si="1154"/>
        <v>1.0069515797584865</v>
      </c>
      <c r="R2097" s="2">
        <f t="shared" si="1163"/>
        <v>1.00411345</v>
      </c>
      <c r="S2097" s="2">
        <f t="shared" si="1155"/>
        <v>1.00624745</v>
      </c>
      <c r="T2097" s="2">
        <f t="shared" si="1165"/>
        <v>241526.76617650999</v>
      </c>
      <c r="U2097" s="2">
        <f t="shared" si="1141"/>
        <v>0</v>
      </c>
      <c r="V2097" s="2">
        <f t="shared" si="1142"/>
        <v>989.43827147099103</v>
      </c>
      <c r="W2097" s="2">
        <f t="shared" si="1143"/>
        <v>241526.76617651418</v>
      </c>
      <c r="X2097" s="36">
        <f t="shared" si="1159"/>
        <v>0</v>
      </c>
      <c r="Y2097" s="2">
        <f t="shared" si="1144"/>
        <v>0</v>
      </c>
      <c r="Z2097" s="37">
        <f t="shared" si="1145"/>
        <v>0</v>
      </c>
      <c r="AA2097" s="2">
        <f t="shared" si="1156"/>
        <v>0</v>
      </c>
      <c r="AB2097" s="4">
        <f t="shared" si="1157"/>
        <v>7.1215000000000001E-2</v>
      </c>
      <c r="AC2097" s="148">
        <f t="shared" si="1132"/>
        <v>82</v>
      </c>
      <c r="AD2097" s="36">
        <v>252</v>
      </c>
      <c r="AE2097" s="35">
        <f t="shared" si="1160"/>
        <v>1.0226376210000001</v>
      </c>
      <c r="AF2097" s="2">
        <f t="shared" si="1161"/>
        <v>5467.5913940500004</v>
      </c>
      <c r="AG2097" s="2">
        <f t="shared" si="1146"/>
        <v>5467.5913940500004</v>
      </c>
      <c r="AH2097" s="3">
        <f t="shared" si="1158"/>
        <v>0</v>
      </c>
      <c r="AI2097" s="3"/>
      <c r="AJ2097" s="3">
        <v>0</v>
      </c>
      <c r="AK2097" s="2">
        <f t="shared" si="1133"/>
        <v>9660.2843703172584</v>
      </c>
      <c r="AL2097" s="8"/>
      <c r="AM2097" s="8"/>
      <c r="AN2097" s="8"/>
      <c r="AO2097" s="8"/>
      <c r="AP2097" s="2">
        <v>256654.6419408682</v>
      </c>
      <c r="AQ2097" s="8"/>
      <c r="AR2097" s="5"/>
      <c r="AS2097" s="1"/>
      <c r="AT2097" s="8"/>
      <c r="AU2097" s="1"/>
      <c r="AV2097" s="1"/>
      <c r="AW2097" s="3"/>
      <c r="AX2097" s="3"/>
      <c r="AY2097" s="4"/>
      <c r="AZ2097" s="4"/>
      <c r="BA2097" s="4"/>
      <c r="BB2097" s="1"/>
      <c r="BC2097" s="1"/>
      <c r="BD2097" s="1"/>
      <c r="BE2097" s="1"/>
      <c r="BF2097" s="1"/>
      <c r="BG2097" s="1"/>
      <c r="BH2097" s="1"/>
      <c r="BI2097" s="1"/>
    </row>
    <row r="2098" spans="1:61" x14ac:dyDescent="0.2">
      <c r="A2098" s="78">
        <f t="shared" si="1147"/>
        <v>43989</v>
      </c>
      <c r="B2098" s="2">
        <f t="shared" si="1162"/>
        <v>256733.82459965453</v>
      </c>
      <c r="C2098" s="3">
        <f t="shared" si="1148"/>
        <v>34659066.320953362</v>
      </c>
      <c r="D2098" s="2">
        <f t="shared" si="1134"/>
        <v>240537.3279050432</v>
      </c>
      <c r="E2098" s="2">
        <f t="shared" si="1149"/>
        <v>0</v>
      </c>
      <c r="F2098" s="33">
        <f t="shared" si="1137"/>
        <v>240537.3279050432</v>
      </c>
      <c r="G2098" s="39">
        <f t="shared" si="1150"/>
        <v>5348.49</v>
      </c>
      <c r="H2098" s="38">
        <f>IF(AND(N2098=1,N2097&gt;1),VLOOKUP(A2097,[1]Plan1!$CW$105:$CY$215,3),H2097)</f>
        <v>5331.91</v>
      </c>
      <c r="I2098" s="127">
        <f t="shared" si="1138"/>
        <v>43902</v>
      </c>
      <c r="J2098" s="127">
        <f t="shared" si="1151"/>
        <v>43933</v>
      </c>
      <c r="K2098" s="34">
        <f t="shared" si="1139"/>
        <v>-3.0999403569978989E-3</v>
      </c>
      <c r="L2098" s="212">
        <f t="shared" si="1152"/>
        <v>43992</v>
      </c>
      <c r="M2098" s="1">
        <f t="shared" si="1153"/>
        <v>22</v>
      </c>
      <c r="N2098" s="1">
        <f t="shared" si="1136"/>
        <v>20</v>
      </c>
      <c r="O2098" s="2">
        <f t="shared" si="1140"/>
        <v>0.99718147000000001</v>
      </c>
      <c r="P2098" s="35">
        <f t="shared" si="1164"/>
        <v>1.0006997500000001</v>
      </c>
      <c r="Q2098" s="35">
        <f t="shared" si="1154"/>
        <v>1.0069515797584865</v>
      </c>
      <c r="R2098" s="2">
        <f t="shared" si="1163"/>
        <v>1.00411345</v>
      </c>
      <c r="S2098" s="2">
        <f t="shared" si="1155"/>
        <v>1.00624745</v>
      </c>
      <c r="T2098" s="2">
        <f t="shared" si="1165"/>
        <v>241526.76617650999</v>
      </c>
      <c r="U2098" s="2">
        <f t="shared" si="1141"/>
        <v>0</v>
      </c>
      <c r="V2098" s="2">
        <f t="shared" si="1142"/>
        <v>989.43827147099103</v>
      </c>
      <c r="W2098" s="2">
        <f t="shared" si="1143"/>
        <v>241526.76617651418</v>
      </c>
      <c r="X2098" s="36">
        <f t="shared" si="1159"/>
        <v>0</v>
      </c>
      <c r="Y2098" s="2">
        <f t="shared" si="1144"/>
        <v>0</v>
      </c>
      <c r="Z2098" s="37">
        <f t="shared" si="1145"/>
        <v>0</v>
      </c>
      <c r="AA2098" s="2">
        <f t="shared" si="1156"/>
        <v>0</v>
      </c>
      <c r="AB2098" s="4">
        <f t="shared" si="1157"/>
        <v>7.1215000000000001E-2</v>
      </c>
      <c r="AC2098" s="148">
        <f t="shared" si="1132"/>
        <v>82</v>
      </c>
      <c r="AD2098" s="36">
        <v>252</v>
      </c>
      <c r="AE2098" s="35">
        <f t="shared" si="1160"/>
        <v>1.0226376210000001</v>
      </c>
      <c r="AF2098" s="2">
        <f t="shared" si="1161"/>
        <v>5467.5913940500004</v>
      </c>
      <c r="AG2098" s="2">
        <f t="shared" si="1146"/>
        <v>5467.5913940500004</v>
      </c>
      <c r="AH2098" s="3">
        <f t="shared" si="1158"/>
        <v>0</v>
      </c>
      <c r="AI2098" s="3"/>
      <c r="AJ2098" s="3">
        <v>0</v>
      </c>
      <c r="AK2098" s="2">
        <f t="shared" si="1133"/>
        <v>9739.4670290903523</v>
      </c>
      <c r="AL2098" s="8"/>
      <c r="AM2098" s="8"/>
      <c r="AN2098" s="8"/>
      <c r="AO2098" s="8"/>
      <c r="AP2098" s="2">
        <v>256733.82459964129</v>
      </c>
      <c r="AQ2098" s="8"/>
      <c r="AR2098" s="5"/>
      <c r="AS2098" s="1"/>
      <c r="AT2098" s="8"/>
      <c r="AU2098" s="1"/>
      <c r="AV2098" s="1"/>
      <c r="AW2098" s="3"/>
      <c r="AX2098" s="3"/>
      <c r="AY2098" s="4"/>
      <c r="AZ2098" s="4"/>
      <c r="BA2098" s="4"/>
      <c r="BB2098" s="1"/>
      <c r="BC2098" s="1"/>
      <c r="BD2098" s="1"/>
      <c r="BE2098" s="1"/>
      <c r="BF2098" s="1"/>
      <c r="BG2098" s="1"/>
      <c r="BH2098" s="1"/>
      <c r="BI2098" s="1"/>
    </row>
    <row r="2099" spans="1:61" x14ac:dyDescent="0.2">
      <c r="A2099" s="78">
        <f t="shared" si="1147"/>
        <v>43990</v>
      </c>
      <c r="B2099" s="2">
        <f t="shared" si="1162"/>
        <v>256880.44346376765</v>
      </c>
      <c r="C2099" s="3">
        <f t="shared" si="1148"/>
        <v>34678859.867608629</v>
      </c>
      <c r="D2099" s="2">
        <f t="shared" si="1134"/>
        <v>240537.3279050432</v>
      </c>
      <c r="E2099" s="2">
        <f t="shared" si="1149"/>
        <v>0</v>
      </c>
      <c r="F2099" s="33">
        <f t="shared" si="1137"/>
        <v>240537.3279050432</v>
      </c>
      <c r="G2099" s="39">
        <f t="shared" si="1150"/>
        <v>5348.49</v>
      </c>
      <c r="H2099" s="38">
        <f>IF(AND(N2099=1,N2098&gt;1),VLOOKUP(A2098,[1]Plan1!$CW$105:$CY$215,3),H2098)</f>
        <v>5331.91</v>
      </c>
      <c r="I2099" s="127">
        <f t="shared" si="1138"/>
        <v>43902</v>
      </c>
      <c r="J2099" s="127">
        <f t="shared" si="1151"/>
        <v>43933</v>
      </c>
      <c r="K2099" s="34">
        <f t="shared" si="1139"/>
        <v>-3.0999403569978989E-3</v>
      </c>
      <c r="L2099" s="212">
        <f t="shared" si="1152"/>
        <v>43992</v>
      </c>
      <c r="M2099" s="1">
        <f t="shared" si="1153"/>
        <v>22</v>
      </c>
      <c r="N2099" s="1">
        <f t="shared" si="1136"/>
        <v>20</v>
      </c>
      <c r="O2099" s="2">
        <f t="shared" si="1140"/>
        <v>0.99718147000000001</v>
      </c>
      <c r="P2099" s="35">
        <f t="shared" si="1164"/>
        <v>1.0006997500000001</v>
      </c>
      <c r="Q2099" s="35">
        <f t="shared" si="1154"/>
        <v>1.0069515797584865</v>
      </c>
      <c r="R2099" s="2">
        <f t="shared" si="1163"/>
        <v>1.00411345</v>
      </c>
      <c r="S2099" s="2">
        <f t="shared" si="1155"/>
        <v>1.00624745</v>
      </c>
      <c r="T2099" s="2">
        <f t="shared" si="1165"/>
        <v>241526.76617650999</v>
      </c>
      <c r="U2099" s="2">
        <f t="shared" si="1141"/>
        <v>0</v>
      </c>
      <c r="V2099" s="2">
        <f t="shared" si="1142"/>
        <v>989.43827147099103</v>
      </c>
      <c r="W2099" s="2">
        <f t="shared" si="1143"/>
        <v>241526.76617651418</v>
      </c>
      <c r="X2099" s="36">
        <f t="shared" si="1159"/>
        <v>0</v>
      </c>
      <c r="Y2099" s="2">
        <f t="shared" si="1144"/>
        <v>0</v>
      </c>
      <c r="Z2099" s="37">
        <f t="shared" si="1145"/>
        <v>0</v>
      </c>
      <c r="AA2099" s="2">
        <f t="shared" si="1156"/>
        <v>0</v>
      </c>
      <c r="AB2099" s="4">
        <f t="shared" si="1157"/>
        <v>7.1215000000000001E-2</v>
      </c>
      <c r="AC2099" s="148">
        <f t="shared" si="1132"/>
        <v>83</v>
      </c>
      <c r="AD2099" s="36">
        <v>252</v>
      </c>
      <c r="AE2099" s="35">
        <f t="shared" si="1160"/>
        <v>1.0229168289999999</v>
      </c>
      <c r="AF2099" s="2">
        <f t="shared" si="1161"/>
        <v>5535.0275993900004</v>
      </c>
      <c r="AG2099" s="2">
        <f t="shared" si="1146"/>
        <v>5535.0275993900004</v>
      </c>
      <c r="AH2099" s="3">
        <f t="shared" si="1158"/>
        <v>0</v>
      </c>
      <c r="AI2099" s="3"/>
      <c r="AJ2099" s="3">
        <v>0</v>
      </c>
      <c r="AK2099" s="2">
        <f t="shared" si="1133"/>
        <v>9818.6496878634443</v>
      </c>
      <c r="AL2099" s="8"/>
      <c r="AM2099" s="8"/>
      <c r="AN2099" s="8"/>
      <c r="AO2099" s="8"/>
      <c r="AP2099" s="2">
        <v>256880.44346374439</v>
      </c>
      <c r="AQ2099" s="8"/>
      <c r="AR2099" s="5"/>
      <c r="AS2099" s="1"/>
      <c r="AT2099" s="8"/>
      <c r="AU2099" s="1"/>
      <c r="AV2099" s="1"/>
      <c r="AW2099" s="3"/>
      <c r="AX2099" s="3"/>
      <c r="AY2099" s="4"/>
      <c r="AZ2099" s="4"/>
      <c r="BA2099" s="4"/>
      <c r="BB2099" s="1"/>
      <c r="BC2099" s="1"/>
      <c r="BD2099" s="1"/>
      <c r="BE2099" s="1"/>
      <c r="BF2099" s="1"/>
      <c r="BG2099" s="1"/>
      <c r="BH2099" s="1"/>
      <c r="BI2099" s="1"/>
    </row>
    <row r="2100" spans="1:61" x14ac:dyDescent="0.2">
      <c r="A2100" s="78">
        <f t="shared" si="1147"/>
        <v>43991</v>
      </c>
      <c r="B2100" s="2">
        <f t="shared" si="1162"/>
        <v>256992.20592498663</v>
      </c>
      <c r="C2100" s="3">
        <f t="shared" si="1148"/>
        <v>34693947.799873196</v>
      </c>
      <c r="D2100" s="2">
        <f t="shared" si="1134"/>
        <v>240537.3279050432</v>
      </c>
      <c r="E2100" s="2">
        <f t="shared" si="1149"/>
        <v>0</v>
      </c>
      <c r="F2100" s="33">
        <f t="shared" si="1137"/>
        <v>240537.3279050432</v>
      </c>
      <c r="G2100" s="39">
        <f t="shared" si="1150"/>
        <v>5348.49</v>
      </c>
      <c r="H2100" s="38">
        <f>IF(AND(N2100=1,N2099&gt;1),VLOOKUP(A2099,[1]Plan1!$CW$105:$CY$215,3),H2099)</f>
        <v>5331.91</v>
      </c>
      <c r="I2100" s="127">
        <f t="shared" si="1138"/>
        <v>43902</v>
      </c>
      <c r="J2100" s="127">
        <f t="shared" si="1151"/>
        <v>43933</v>
      </c>
      <c r="K2100" s="34">
        <f t="shared" si="1139"/>
        <v>-3.0999403569978989E-3</v>
      </c>
      <c r="L2100" s="212">
        <f t="shared" si="1152"/>
        <v>43992</v>
      </c>
      <c r="M2100" s="1">
        <f t="shared" si="1153"/>
        <v>22</v>
      </c>
      <c r="N2100" s="1">
        <f t="shared" si="1136"/>
        <v>21</v>
      </c>
      <c r="O2100" s="2">
        <f t="shared" si="1140"/>
        <v>0.99704075000000003</v>
      </c>
      <c r="P2100" s="35">
        <f t="shared" si="1164"/>
        <v>1.0006997500000001</v>
      </c>
      <c r="Q2100" s="35">
        <f t="shared" si="1154"/>
        <v>1.0069515797584865</v>
      </c>
      <c r="R2100" s="2">
        <f t="shared" si="1163"/>
        <v>1.0039717500000001</v>
      </c>
      <c r="S2100" s="2">
        <f t="shared" si="1155"/>
        <v>1.00624745</v>
      </c>
      <c r="T2100" s="2">
        <f t="shared" si="1165"/>
        <v>241492.68203714999</v>
      </c>
      <c r="U2100" s="2">
        <f t="shared" si="1141"/>
        <v>0</v>
      </c>
      <c r="V2100" s="2">
        <f t="shared" si="1142"/>
        <v>955.35413210686772</v>
      </c>
      <c r="W2100" s="2">
        <f t="shared" si="1143"/>
        <v>241492.68203715008</v>
      </c>
      <c r="X2100" s="36">
        <f t="shared" si="1159"/>
        <v>0</v>
      </c>
      <c r="Y2100" s="2">
        <f t="shared" si="1144"/>
        <v>0</v>
      </c>
      <c r="Z2100" s="37">
        <f t="shared" si="1145"/>
        <v>0</v>
      </c>
      <c r="AA2100" s="2">
        <f t="shared" si="1156"/>
        <v>0</v>
      </c>
      <c r="AB2100" s="4">
        <f t="shared" si="1157"/>
        <v>7.1215000000000001E-2</v>
      </c>
      <c r="AC2100" s="148">
        <f t="shared" si="1132"/>
        <v>84</v>
      </c>
      <c r="AD2100" s="36">
        <v>252</v>
      </c>
      <c r="AE2100" s="35">
        <f t="shared" si="1160"/>
        <v>1.023196113</v>
      </c>
      <c r="AF2100" s="2">
        <f t="shared" si="1161"/>
        <v>5601.6915411999998</v>
      </c>
      <c r="AG2100" s="2">
        <f t="shared" si="1146"/>
        <v>5601.6915411999998</v>
      </c>
      <c r="AH2100" s="3">
        <f t="shared" si="1158"/>
        <v>0</v>
      </c>
      <c r="AI2100" s="3"/>
      <c r="AJ2100" s="3">
        <v>0</v>
      </c>
      <c r="AK2100" s="2">
        <f t="shared" si="1133"/>
        <v>9897.8323466365364</v>
      </c>
      <c r="AL2100" s="8"/>
      <c r="AM2100" s="8"/>
      <c r="AN2100" s="8"/>
      <c r="AO2100" s="8"/>
      <c r="AP2100" s="2">
        <v>256992.20592497336</v>
      </c>
      <c r="AQ2100" s="8"/>
      <c r="AR2100" s="5"/>
      <c r="AS2100" s="1"/>
      <c r="AT2100" s="8"/>
      <c r="AU2100" s="1"/>
      <c r="AV2100" s="1"/>
      <c r="AW2100" s="3"/>
      <c r="AX2100" s="3"/>
      <c r="AY2100" s="4"/>
      <c r="AZ2100" s="4"/>
      <c r="BA2100" s="4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 x14ac:dyDescent="0.25">
      <c r="A2101" s="109">
        <f t="shared" si="1147"/>
        <v>43992</v>
      </c>
      <c r="B2101" s="121">
        <f t="shared" si="1162"/>
        <v>257103.97532573537</v>
      </c>
      <c r="C2101" s="120">
        <f t="shared" si="1148"/>
        <v>34709036.668974273</v>
      </c>
      <c r="D2101" s="121">
        <f t="shared" si="1134"/>
        <v>240537.3279050432</v>
      </c>
      <c r="E2101" s="110">
        <f t="shared" si="1149"/>
        <v>0</v>
      </c>
      <c r="F2101" s="111">
        <f t="shared" si="1137"/>
        <v>240537.3279050432</v>
      </c>
      <c r="G2101" s="112">
        <f t="shared" si="1150"/>
        <v>5348.49</v>
      </c>
      <c r="H2101" s="113">
        <f>IF(AND(N2101=1,N2100&gt;1),VLOOKUP(A2100,[1]Plan1!$CW$105:$CY$215,3),H2100)</f>
        <v>5331.91</v>
      </c>
      <c r="I2101" s="129">
        <f t="shared" si="1138"/>
        <v>43902</v>
      </c>
      <c r="J2101" s="129">
        <f t="shared" si="1151"/>
        <v>43933</v>
      </c>
      <c r="K2101" s="114">
        <f t="shared" si="1139"/>
        <v>-3.0999403569978989E-3</v>
      </c>
      <c r="L2101" s="215">
        <f t="shared" si="1152"/>
        <v>43992</v>
      </c>
      <c r="M2101" s="115">
        <f t="shared" si="1153"/>
        <v>22</v>
      </c>
      <c r="N2101" s="115">
        <f t="shared" si="1136"/>
        <v>22</v>
      </c>
      <c r="O2101" s="110">
        <f t="shared" si="1140"/>
        <v>0.99690005000000004</v>
      </c>
      <c r="P2101" s="116">
        <f t="shared" si="1164"/>
        <v>1.0006997500000001</v>
      </c>
      <c r="Q2101" s="116">
        <f t="shared" si="1154"/>
        <v>1.0069515797584865</v>
      </c>
      <c r="R2101" s="110">
        <f t="shared" si="1163"/>
        <v>1.00383008</v>
      </c>
      <c r="S2101" s="110">
        <f t="shared" si="1155"/>
        <v>1.00624745</v>
      </c>
      <c r="T2101" s="121">
        <f t="shared" si="1165"/>
        <v>241458.6051139</v>
      </c>
      <c r="U2101" s="110">
        <f t="shared" si="1141"/>
        <v>0</v>
      </c>
      <c r="V2101" s="110">
        <f t="shared" si="1142"/>
        <v>921.2772088625378</v>
      </c>
      <c r="W2101" s="110">
        <f t="shared" si="1143"/>
        <v>241458.60511390574</v>
      </c>
      <c r="X2101" s="117">
        <v>69</v>
      </c>
      <c r="Y2101" s="110">
        <f t="shared" si="1144"/>
        <v>0</v>
      </c>
      <c r="Z2101" s="118">
        <f t="shared" si="1145"/>
        <v>0</v>
      </c>
      <c r="AA2101" s="110">
        <f t="shared" si="1156"/>
        <v>0</v>
      </c>
      <c r="AB2101" s="119">
        <f t="shared" si="1157"/>
        <v>7.1215000000000001E-2</v>
      </c>
      <c r="AC2101" s="148">
        <f t="shared" si="1132"/>
        <v>85</v>
      </c>
      <c r="AD2101" s="117">
        <v>252</v>
      </c>
      <c r="AE2101" s="116">
        <f t="shared" si="1160"/>
        <v>1.0234754740000001</v>
      </c>
      <c r="AF2101" s="110">
        <f t="shared" si="1161"/>
        <v>5668.3552064200003</v>
      </c>
      <c r="AG2101" s="110">
        <f t="shared" si="1146"/>
        <v>5668.3552064200003</v>
      </c>
      <c r="AH2101" s="120">
        <f t="shared" si="1158"/>
        <v>0</v>
      </c>
      <c r="AI2101" s="120"/>
      <c r="AJ2101" s="189">
        <v>0</v>
      </c>
      <c r="AK2101" s="121">
        <f t="shared" si="1133"/>
        <v>9977.0150054096284</v>
      </c>
      <c r="AL2101" s="8"/>
      <c r="AM2101" s="8"/>
      <c r="AN2101" s="8"/>
      <c r="AO2101" s="8"/>
      <c r="AP2101" s="2">
        <v>257103.9753257221</v>
      </c>
      <c r="AQ2101" s="8"/>
      <c r="AR2101" s="5"/>
      <c r="AS2101" s="1"/>
      <c r="AT2101" s="8"/>
      <c r="AU2101" s="1"/>
      <c r="AV2101" s="1"/>
      <c r="AW2101" s="3"/>
      <c r="AX2101" s="3"/>
      <c r="AY2101" s="4"/>
      <c r="AZ2101" s="4"/>
      <c r="BA2101" s="4"/>
      <c r="BB2101" s="1"/>
      <c r="BC2101" s="1"/>
      <c r="BD2101" s="1"/>
      <c r="BE2101" s="1"/>
      <c r="BF2101" s="1"/>
      <c r="BG2101" s="1"/>
      <c r="BH2101" s="1"/>
      <c r="BI2101" s="1"/>
    </row>
    <row r="2102" spans="1:61" x14ac:dyDescent="0.2">
      <c r="A2102" s="78">
        <f t="shared" si="1147"/>
        <v>43993</v>
      </c>
      <c r="B2102" s="2">
        <f t="shared" si="1162"/>
        <v>257138.35987189962</v>
      </c>
      <c r="C2102" s="3">
        <f t="shared" si="1148"/>
        <v>34713678.582706451</v>
      </c>
      <c r="D2102" s="2">
        <f t="shared" si="1134"/>
        <v>240537.3279050432</v>
      </c>
      <c r="E2102" s="2">
        <f t="shared" si="1149"/>
        <v>0</v>
      </c>
      <c r="F2102" s="33">
        <f t="shared" si="1137"/>
        <v>240537.3279050432</v>
      </c>
      <c r="G2102" s="39">
        <f t="shared" si="1150"/>
        <v>5331.91</v>
      </c>
      <c r="H2102" s="38">
        <f>IF(AND(N2102=1,N2101&gt;1),VLOOKUP(A2101,[1]Plan1!$CW$105:$CY$215,3),H2101)</f>
        <v>5311.65</v>
      </c>
      <c r="I2102" s="127">
        <f t="shared" si="1138"/>
        <v>43932</v>
      </c>
      <c r="J2102" s="127">
        <f t="shared" si="1151"/>
        <v>43962</v>
      </c>
      <c r="K2102" s="34">
        <f t="shared" si="1139"/>
        <v>-3.7997640620340833E-3</v>
      </c>
      <c r="L2102" s="212">
        <f t="shared" si="1152"/>
        <v>44022</v>
      </c>
      <c r="M2102" s="1">
        <f t="shared" si="1153"/>
        <v>21</v>
      </c>
      <c r="N2102" s="1">
        <f t="shared" si="1136"/>
        <v>1</v>
      </c>
      <c r="O2102" s="2">
        <f t="shared" si="1140"/>
        <v>0.99981872999999999</v>
      </c>
      <c r="P2102" s="35">
        <f t="shared" si="1164"/>
        <v>0.99690005000000004</v>
      </c>
      <c r="Q2102" s="35">
        <f t="shared" si="1154"/>
        <v>1.0038300802088143</v>
      </c>
      <c r="R2102" s="2">
        <f t="shared" si="1163"/>
        <v>1.0036481100000001</v>
      </c>
      <c r="S2102" s="2">
        <f t="shared" si="1155"/>
        <v>1.00624745</v>
      </c>
      <c r="T2102" s="2">
        <f t="shared" si="1165"/>
        <v>241414.83453634</v>
      </c>
      <c r="U2102" s="2">
        <f t="shared" si="1141"/>
        <v>0</v>
      </c>
      <c r="V2102" s="2">
        <f t="shared" si="1142"/>
        <v>877.50663130368957</v>
      </c>
      <c r="W2102" s="2">
        <f t="shared" si="1143"/>
        <v>241414.8345363469</v>
      </c>
      <c r="X2102" s="36">
        <f t="shared" ref="X2102:X2130" si="1166">IF(VLOOKUP(A2102,AT$10:BC$190,10)=VLOOKUP(A2101,AT$10:BC$190,10),0,VLOOKUP(A2102,AT$10:BC$190,10))</f>
        <v>0</v>
      </c>
      <c r="Y2102" s="2">
        <f t="shared" si="1144"/>
        <v>0</v>
      </c>
      <c r="Z2102" s="37">
        <f t="shared" si="1145"/>
        <v>0</v>
      </c>
      <c r="AA2102" s="2">
        <f t="shared" si="1156"/>
        <v>0</v>
      </c>
      <c r="AB2102" s="4">
        <f t="shared" si="1157"/>
        <v>7.1215000000000001E-2</v>
      </c>
      <c r="AC2102" s="148">
        <f t="shared" si="1132"/>
        <v>85</v>
      </c>
      <c r="AD2102" s="36">
        <v>252</v>
      </c>
      <c r="AE2102" s="35">
        <f t="shared" si="1160"/>
        <v>1.0234754740000001</v>
      </c>
      <c r="AF2102" s="2">
        <f t="shared" si="1161"/>
        <v>5667.3276713699997</v>
      </c>
      <c r="AG2102" s="2">
        <f t="shared" si="1146"/>
        <v>5667.3276713699997</v>
      </c>
      <c r="AH2102" s="3">
        <f t="shared" si="1158"/>
        <v>0</v>
      </c>
      <c r="AI2102" s="3"/>
      <c r="AJ2102" s="3">
        <v>0</v>
      </c>
      <c r="AK2102" s="2">
        <f t="shared" si="1133"/>
        <v>10056.19766418272</v>
      </c>
      <c r="AL2102" s="8"/>
      <c r="AM2102" s="8"/>
      <c r="AN2102" s="8"/>
      <c r="AO2102" s="8"/>
      <c r="AP2102" s="2">
        <v>257138.35987188635</v>
      </c>
      <c r="AQ2102" s="8"/>
      <c r="AR2102" s="5"/>
      <c r="AS2102" s="1"/>
      <c r="AT2102" s="8"/>
      <c r="AU2102" s="1"/>
      <c r="AV2102" s="1"/>
      <c r="AW2102" s="3"/>
      <c r="AX2102" s="3"/>
      <c r="AY2102" s="4"/>
      <c r="AZ2102" s="4"/>
      <c r="BA2102" s="4"/>
      <c r="BB2102" s="1"/>
      <c r="BC2102" s="1"/>
      <c r="BD2102" s="1"/>
      <c r="BE2102" s="1"/>
      <c r="BF2102" s="1"/>
      <c r="BG2102" s="1"/>
      <c r="BH2102" s="1"/>
      <c r="BI2102" s="1"/>
    </row>
    <row r="2103" spans="1:61" x14ac:dyDescent="0.2">
      <c r="A2103" s="78">
        <f t="shared" si="1147"/>
        <v>43994</v>
      </c>
      <c r="B2103" s="2">
        <f t="shared" si="1162"/>
        <v>257285.0027677927</v>
      </c>
      <c r="C2103" s="3">
        <f t="shared" si="1148"/>
        <v>34733475.373652011</v>
      </c>
      <c r="D2103" s="2">
        <f t="shared" si="1134"/>
        <v>240537.3279050432</v>
      </c>
      <c r="E2103" s="2">
        <f t="shared" si="1149"/>
        <v>0</v>
      </c>
      <c r="F2103" s="33">
        <f t="shared" si="1137"/>
        <v>240537.3279050432</v>
      </c>
      <c r="G2103" s="39">
        <f t="shared" si="1150"/>
        <v>5331.91</v>
      </c>
      <c r="H2103" s="38">
        <f>IF(AND(N2103=1,N2102&gt;1),VLOOKUP(A2102,[1]Plan1!$CW$105:$CY$215,3),H2102)</f>
        <v>5311.65</v>
      </c>
      <c r="I2103" s="127">
        <f t="shared" si="1138"/>
        <v>43932</v>
      </c>
      <c r="J2103" s="127">
        <f t="shared" si="1151"/>
        <v>43962</v>
      </c>
      <c r="K2103" s="34">
        <f t="shared" si="1139"/>
        <v>-3.7997640620340833E-3</v>
      </c>
      <c r="L2103" s="212">
        <f t="shared" si="1152"/>
        <v>44022</v>
      </c>
      <c r="M2103" s="1">
        <f t="shared" si="1153"/>
        <v>21</v>
      </c>
      <c r="N2103" s="1">
        <f t="shared" si="1136"/>
        <v>1</v>
      </c>
      <c r="O2103" s="2">
        <f t="shared" si="1140"/>
        <v>0.99981872999999999</v>
      </c>
      <c r="P2103" s="35">
        <f t="shared" si="1164"/>
        <v>0.99690005000000004</v>
      </c>
      <c r="Q2103" s="35">
        <f t="shared" si="1154"/>
        <v>1.0038300802088143</v>
      </c>
      <c r="R2103" s="2">
        <f t="shared" si="1163"/>
        <v>1.0036481100000001</v>
      </c>
      <c r="S2103" s="2">
        <f t="shared" si="1155"/>
        <v>1.00624745</v>
      </c>
      <c r="T2103" s="2">
        <f t="shared" si="1165"/>
        <v>241414.83453634</v>
      </c>
      <c r="U2103" s="2">
        <f t="shared" si="1141"/>
        <v>0</v>
      </c>
      <c r="V2103" s="2">
        <f t="shared" si="1142"/>
        <v>877.50663130368957</v>
      </c>
      <c r="W2103" s="2">
        <f t="shared" si="1143"/>
        <v>241414.8345363469</v>
      </c>
      <c r="X2103" s="36">
        <f t="shared" si="1166"/>
        <v>0</v>
      </c>
      <c r="Y2103" s="2">
        <f t="shared" si="1144"/>
        <v>0</v>
      </c>
      <c r="Z2103" s="37">
        <f t="shared" si="1145"/>
        <v>0</v>
      </c>
      <c r="AA2103" s="2">
        <f t="shared" si="1156"/>
        <v>0</v>
      </c>
      <c r="AB2103" s="4">
        <f t="shared" si="1157"/>
        <v>7.1215000000000001E-2</v>
      </c>
      <c r="AC2103" s="148">
        <f t="shared" si="1132"/>
        <v>86</v>
      </c>
      <c r="AD2103" s="36">
        <v>252</v>
      </c>
      <c r="AE2103" s="35">
        <f t="shared" si="1160"/>
        <v>1.0237549109999999</v>
      </c>
      <c r="AF2103" s="2">
        <f t="shared" si="1161"/>
        <v>5734.7879084899996</v>
      </c>
      <c r="AG2103" s="2">
        <f t="shared" si="1146"/>
        <v>5734.7879084899996</v>
      </c>
      <c r="AH2103" s="3">
        <f t="shared" si="1158"/>
        <v>0</v>
      </c>
      <c r="AI2103" s="3"/>
      <c r="AJ2103" s="3">
        <v>0</v>
      </c>
      <c r="AK2103" s="2">
        <f t="shared" si="1133"/>
        <v>10135.380322955813</v>
      </c>
      <c r="AL2103" s="8"/>
      <c r="AM2103" s="8"/>
      <c r="AN2103" s="8"/>
      <c r="AO2103" s="8"/>
      <c r="AP2103" s="2">
        <v>257285.00276777943</v>
      </c>
      <c r="AQ2103" s="8"/>
      <c r="AR2103" s="5"/>
      <c r="AS2103" s="1"/>
      <c r="AT2103" s="8"/>
      <c r="AU2103" s="1"/>
      <c r="AV2103" s="1"/>
      <c r="AW2103" s="3"/>
      <c r="AX2103" s="3"/>
      <c r="AY2103" s="4"/>
      <c r="AZ2103" s="4"/>
      <c r="BA2103" s="4"/>
      <c r="BB2103" s="1"/>
      <c r="BC2103" s="1"/>
      <c r="BD2103" s="1"/>
      <c r="BE2103" s="1"/>
      <c r="BF2103" s="1"/>
      <c r="BG2103" s="1"/>
      <c r="BH2103" s="1"/>
      <c r="BI2103" s="1"/>
    </row>
    <row r="2104" spans="1:61" x14ac:dyDescent="0.2">
      <c r="A2104" s="78">
        <f t="shared" si="1147"/>
        <v>43995</v>
      </c>
      <c r="B2104" s="2">
        <f t="shared" si="1162"/>
        <v>257319.38493288</v>
      </c>
      <c r="C2104" s="3">
        <f t="shared" si="1148"/>
        <v>34738116.965938799</v>
      </c>
      <c r="D2104" s="2">
        <f t="shared" si="1134"/>
        <v>240537.3279050432</v>
      </c>
      <c r="E2104" s="2">
        <f t="shared" si="1149"/>
        <v>0</v>
      </c>
      <c r="F2104" s="33">
        <f t="shared" si="1137"/>
        <v>240537.3279050432</v>
      </c>
      <c r="G2104" s="39">
        <f t="shared" si="1150"/>
        <v>5331.91</v>
      </c>
      <c r="H2104" s="38">
        <f>IF(AND(N2104=1,N2103&gt;1),VLOOKUP(A2103,[1]Plan1!$CW$105:$CY$215,3),H2103)</f>
        <v>5311.65</v>
      </c>
      <c r="I2104" s="127">
        <f t="shared" si="1138"/>
        <v>43932</v>
      </c>
      <c r="J2104" s="127">
        <f t="shared" si="1151"/>
        <v>43962</v>
      </c>
      <c r="K2104" s="34">
        <f t="shared" si="1139"/>
        <v>-3.7997640620340833E-3</v>
      </c>
      <c r="L2104" s="212">
        <f t="shared" si="1152"/>
        <v>44022</v>
      </c>
      <c r="M2104" s="1">
        <f t="shared" si="1153"/>
        <v>21</v>
      </c>
      <c r="N2104" s="1">
        <f t="shared" si="1136"/>
        <v>2</v>
      </c>
      <c r="O2104" s="2">
        <f t="shared" si="1140"/>
        <v>0.99963749000000002</v>
      </c>
      <c r="P2104" s="35">
        <f t="shared" si="1164"/>
        <v>0.99690005000000004</v>
      </c>
      <c r="Q2104" s="35">
        <f t="shared" si="1154"/>
        <v>1.0038300802088143</v>
      </c>
      <c r="R2104" s="2">
        <f t="shared" si="1163"/>
        <v>1.00346618</v>
      </c>
      <c r="S2104" s="2">
        <f t="shared" si="1155"/>
        <v>1.00624745</v>
      </c>
      <c r="T2104" s="2">
        <f t="shared" si="1165"/>
        <v>241371.07358028</v>
      </c>
      <c r="U2104" s="2">
        <f t="shared" si="1141"/>
        <v>0</v>
      </c>
      <c r="V2104" s="2">
        <f t="shared" si="1142"/>
        <v>833.74567523789915</v>
      </c>
      <c r="W2104" s="2">
        <f t="shared" si="1143"/>
        <v>241371.07358028111</v>
      </c>
      <c r="X2104" s="36">
        <f t="shared" si="1166"/>
        <v>0</v>
      </c>
      <c r="Y2104" s="2">
        <f t="shared" si="1144"/>
        <v>0</v>
      </c>
      <c r="Z2104" s="37">
        <f t="shared" si="1145"/>
        <v>0</v>
      </c>
      <c r="AA2104" s="2">
        <f t="shared" si="1156"/>
        <v>0</v>
      </c>
      <c r="AB2104" s="4">
        <f t="shared" si="1157"/>
        <v>7.1215000000000001E-2</v>
      </c>
      <c r="AC2104" s="148">
        <f t="shared" si="1132"/>
        <v>86</v>
      </c>
      <c r="AD2104" s="36">
        <v>252</v>
      </c>
      <c r="AE2104" s="35">
        <f t="shared" si="1160"/>
        <v>1.0237549109999999</v>
      </c>
      <c r="AF2104" s="2">
        <f t="shared" si="1161"/>
        <v>5733.7483708700001</v>
      </c>
      <c r="AG2104" s="2">
        <f t="shared" si="1146"/>
        <v>5733.7483708700001</v>
      </c>
      <c r="AH2104" s="3">
        <f t="shared" si="1158"/>
        <v>0</v>
      </c>
      <c r="AI2104" s="3"/>
      <c r="AJ2104" s="3">
        <v>0</v>
      </c>
      <c r="AK2104" s="2">
        <f t="shared" si="1133"/>
        <v>10214.562981728906</v>
      </c>
      <c r="AL2104" s="8"/>
      <c r="AM2104" s="8"/>
      <c r="AN2104" s="8"/>
      <c r="AO2104" s="8"/>
      <c r="AP2104" s="2">
        <v>257319.38493286673</v>
      </c>
      <c r="AQ2104" s="8"/>
      <c r="AR2104" s="5"/>
      <c r="AS2104" s="1"/>
      <c r="AT2104" s="8"/>
      <c r="AU2104" s="1"/>
      <c r="AV2104" s="1"/>
      <c r="AW2104" s="3"/>
      <c r="AX2104" s="3"/>
      <c r="AY2104" s="4"/>
      <c r="AZ2104" s="4"/>
      <c r="BA2104" s="4"/>
      <c r="BB2104" s="1"/>
      <c r="BC2104" s="1"/>
      <c r="BD2104" s="1"/>
      <c r="BE2104" s="1"/>
      <c r="BF2104" s="1"/>
      <c r="BG2104" s="1"/>
      <c r="BH2104" s="1"/>
      <c r="BI2104" s="1"/>
    </row>
    <row r="2105" spans="1:61" x14ac:dyDescent="0.2">
      <c r="A2105" s="78">
        <f t="shared" si="1147"/>
        <v>43996</v>
      </c>
      <c r="B2105" s="2">
        <f t="shared" si="1162"/>
        <v>257398.56759165309</v>
      </c>
      <c r="C2105" s="3">
        <f t="shared" si="1148"/>
        <v>34748806.624873169</v>
      </c>
      <c r="D2105" s="2">
        <f t="shared" si="1134"/>
        <v>240537.3279050432</v>
      </c>
      <c r="E2105" s="2">
        <f t="shared" si="1149"/>
        <v>0</v>
      </c>
      <c r="F2105" s="33">
        <f t="shared" si="1137"/>
        <v>240537.3279050432</v>
      </c>
      <c r="G2105" s="39">
        <f t="shared" si="1150"/>
        <v>5331.91</v>
      </c>
      <c r="H2105" s="38">
        <f>IF(AND(N2105=1,N2104&gt;1),VLOOKUP(A2104,[1]Plan1!$CW$105:$CY$215,3),H2104)</f>
        <v>5311.65</v>
      </c>
      <c r="I2105" s="127">
        <f t="shared" si="1138"/>
        <v>43932</v>
      </c>
      <c r="J2105" s="127">
        <f t="shared" si="1151"/>
        <v>43962</v>
      </c>
      <c r="K2105" s="34">
        <f t="shared" si="1139"/>
        <v>-3.7997640620340833E-3</v>
      </c>
      <c r="L2105" s="212">
        <f t="shared" si="1152"/>
        <v>44022</v>
      </c>
      <c r="M2105" s="1">
        <f t="shared" si="1153"/>
        <v>21</v>
      </c>
      <c r="N2105" s="1">
        <f t="shared" si="1136"/>
        <v>2</v>
      </c>
      <c r="O2105" s="2">
        <f t="shared" si="1140"/>
        <v>0.99963749000000002</v>
      </c>
      <c r="P2105" s="35">
        <f t="shared" si="1164"/>
        <v>0.99690005000000004</v>
      </c>
      <c r="Q2105" s="35">
        <f t="shared" si="1154"/>
        <v>1.0038300802088143</v>
      </c>
      <c r="R2105" s="2">
        <f t="shared" si="1163"/>
        <v>1.00346618</v>
      </c>
      <c r="S2105" s="2">
        <f t="shared" si="1155"/>
        <v>1.00624745</v>
      </c>
      <c r="T2105" s="2">
        <f t="shared" si="1165"/>
        <v>241371.07358028</v>
      </c>
      <c r="U2105" s="2">
        <f t="shared" si="1141"/>
        <v>0</v>
      </c>
      <c r="V2105" s="2">
        <f t="shared" si="1142"/>
        <v>833.74567523789915</v>
      </c>
      <c r="W2105" s="2">
        <f t="shared" si="1143"/>
        <v>241371.07358028111</v>
      </c>
      <c r="X2105" s="36">
        <f t="shared" si="1166"/>
        <v>0</v>
      </c>
      <c r="Y2105" s="2">
        <f t="shared" si="1144"/>
        <v>0</v>
      </c>
      <c r="Z2105" s="37">
        <f t="shared" si="1145"/>
        <v>0</v>
      </c>
      <c r="AA2105" s="2">
        <f t="shared" si="1156"/>
        <v>0</v>
      </c>
      <c r="AB2105" s="4">
        <f t="shared" si="1157"/>
        <v>7.1215000000000001E-2</v>
      </c>
      <c r="AC2105" s="148">
        <f t="shared" ref="AC2105:AC2168" si="1167">NETWORKDAYS(A$1975,A2105,$AT$194:$AT$348)-1</f>
        <v>86</v>
      </c>
      <c r="AD2105" s="36">
        <v>252</v>
      </c>
      <c r="AE2105" s="35">
        <f t="shared" si="1160"/>
        <v>1.0237549109999999</v>
      </c>
      <c r="AF2105" s="2">
        <f t="shared" si="1161"/>
        <v>5733.7483708700001</v>
      </c>
      <c r="AG2105" s="2">
        <f t="shared" si="1146"/>
        <v>5733.7483708700001</v>
      </c>
      <c r="AH2105" s="3">
        <f t="shared" si="1158"/>
        <v>0</v>
      </c>
      <c r="AI2105" s="3"/>
      <c r="AJ2105" s="3">
        <v>0</v>
      </c>
      <c r="AK2105" s="2">
        <f t="shared" ref="AK2105:AK2168" si="1168">((0.01*(A2105-A$1975)/30)*AI$1896)</f>
        <v>10293.745640501998</v>
      </c>
      <c r="AL2105" s="8"/>
      <c r="AM2105" s="8"/>
      <c r="AN2105" s="8"/>
      <c r="AO2105" s="8"/>
      <c r="AP2105" s="2">
        <v>257398.56759163982</v>
      </c>
      <c r="AQ2105" s="8"/>
      <c r="AR2105" s="5"/>
      <c r="AS2105" s="1"/>
      <c r="AT2105" s="8"/>
      <c r="AU2105" s="1"/>
      <c r="AV2105" s="1"/>
      <c r="AW2105" s="3"/>
      <c r="AX2105" s="3"/>
      <c r="AY2105" s="4"/>
      <c r="AZ2105" s="4"/>
      <c r="BA2105" s="4"/>
      <c r="BB2105" s="1"/>
      <c r="BC2105" s="1"/>
      <c r="BD2105" s="1"/>
      <c r="BE2105" s="1"/>
      <c r="BF2105" s="1"/>
      <c r="BG2105" s="1"/>
      <c r="BH2105" s="1"/>
      <c r="BI2105" s="1"/>
    </row>
    <row r="2106" spans="1:61" x14ac:dyDescent="0.2">
      <c r="A2106" s="78">
        <f t="shared" si="1147"/>
        <v>43997</v>
      </c>
      <c r="B2106" s="2">
        <f t="shared" si="1162"/>
        <v>257545.21660331619</v>
      </c>
      <c r="C2106" s="3">
        <f t="shared" si="1148"/>
        <v>34768604.241447687</v>
      </c>
      <c r="D2106" s="2">
        <f t="shared" ref="D2106:D2169" si="1169">D2105</f>
        <v>240537.3279050432</v>
      </c>
      <c r="E2106" s="2">
        <f t="shared" si="1149"/>
        <v>0</v>
      </c>
      <c r="F2106" s="33">
        <f t="shared" si="1137"/>
        <v>240537.3279050432</v>
      </c>
      <c r="G2106" s="39">
        <f t="shared" si="1150"/>
        <v>5331.91</v>
      </c>
      <c r="H2106" s="38">
        <f>IF(AND(N2106=1,N2105&gt;1),VLOOKUP(A2105,[1]Plan1!$CW$105:$CY$215,3),H2105)</f>
        <v>5311.65</v>
      </c>
      <c r="I2106" s="127">
        <f t="shared" si="1138"/>
        <v>43932</v>
      </c>
      <c r="J2106" s="127">
        <f t="shared" si="1151"/>
        <v>43962</v>
      </c>
      <c r="K2106" s="34">
        <f t="shared" si="1139"/>
        <v>-3.7997640620340833E-3</v>
      </c>
      <c r="L2106" s="212">
        <f t="shared" si="1152"/>
        <v>44022</v>
      </c>
      <c r="M2106" s="1">
        <f t="shared" si="1153"/>
        <v>21</v>
      </c>
      <c r="N2106" s="1">
        <f t="shared" si="1136"/>
        <v>2</v>
      </c>
      <c r="O2106" s="2">
        <f t="shared" si="1140"/>
        <v>0.99963749000000002</v>
      </c>
      <c r="P2106" s="35">
        <f t="shared" si="1164"/>
        <v>0.99690005000000004</v>
      </c>
      <c r="Q2106" s="35">
        <f t="shared" si="1154"/>
        <v>1.0038300802088143</v>
      </c>
      <c r="R2106" s="2">
        <f t="shared" si="1163"/>
        <v>1.00346618</v>
      </c>
      <c r="S2106" s="2">
        <f t="shared" si="1155"/>
        <v>1.00624745</v>
      </c>
      <c r="T2106" s="2">
        <f t="shared" si="1165"/>
        <v>241371.07358028</v>
      </c>
      <c r="U2106" s="2">
        <f t="shared" si="1141"/>
        <v>0</v>
      </c>
      <c r="V2106" s="2">
        <f t="shared" si="1142"/>
        <v>833.74567523789915</v>
      </c>
      <c r="W2106" s="2">
        <f t="shared" si="1143"/>
        <v>241371.07358028111</v>
      </c>
      <c r="X2106" s="36">
        <f t="shared" si="1166"/>
        <v>0</v>
      </c>
      <c r="Y2106" s="2">
        <f t="shared" si="1144"/>
        <v>0</v>
      </c>
      <c r="Z2106" s="37">
        <f t="shared" si="1145"/>
        <v>0</v>
      </c>
      <c r="AA2106" s="2">
        <f t="shared" si="1156"/>
        <v>0</v>
      </c>
      <c r="AB2106" s="4">
        <f t="shared" si="1157"/>
        <v>7.1215000000000001E-2</v>
      </c>
      <c r="AC2106" s="148">
        <f t="shared" si="1167"/>
        <v>87</v>
      </c>
      <c r="AD2106" s="36">
        <v>252</v>
      </c>
      <c r="AE2106" s="35">
        <f t="shared" si="1160"/>
        <v>1.0240344240000001</v>
      </c>
      <c r="AF2106" s="2">
        <f t="shared" si="1161"/>
        <v>5801.2147237600002</v>
      </c>
      <c r="AG2106" s="2">
        <f t="shared" si="1146"/>
        <v>5801.2147237600002</v>
      </c>
      <c r="AH2106" s="3">
        <f t="shared" si="1158"/>
        <v>0</v>
      </c>
      <c r="AI2106" s="3"/>
      <c r="AJ2106" s="3">
        <v>0</v>
      </c>
      <c r="AK2106" s="2">
        <f t="shared" si="1168"/>
        <v>10372.92829927509</v>
      </c>
      <c r="AL2106" s="8"/>
      <c r="AM2106" s="8"/>
      <c r="AN2106" s="8"/>
      <c r="AO2106" s="8"/>
      <c r="AP2106" s="2">
        <v>257545.21660330292</v>
      </c>
      <c r="AQ2106" s="8"/>
      <c r="AR2106" s="5"/>
      <c r="AS2106" s="1"/>
      <c r="AT2106" s="8"/>
      <c r="AU2106" s="1"/>
      <c r="AV2106" s="1"/>
      <c r="AW2106" s="3"/>
      <c r="AX2106" s="3"/>
      <c r="AY2106" s="4"/>
      <c r="AZ2106" s="4"/>
      <c r="BA2106" s="4"/>
      <c r="BB2106" s="1"/>
      <c r="BC2106" s="1"/>
      <c r="BD2106" s="1"/>
      <c r="BE2106" s="1"/>
      <c r="BF2106" s="1"/>
      <c r="BG2106" s="1"/>
      <c r="BH2106" s="1"/>
      <c r="BI2106" s="1"/>
    </row>
    <row r="2107" spans="1:61" x14ac:dyDescent="0.2">
      <c r="A2107" s="78">
        <f t="shared" si="1147"/>
        <v>43998</v>
      </c>
      <c r="B2107" s="2">
        <f t="shared" si="1162"/>
        <v>257647.06639023335</v>
      </c>
      <c r="C2107" s="3">
        <f t="shared" si="1148"/>
        <v>34782353.962681502</v>
      </c>
      <c r="D2107" s="2">
        <f t="shared" si="1169"/>
        <v>240537.3279050432</v>
      </c>
      <c r="E2107" s="2">
        <f t="shared" si="1149"/>
        <v>0</v>
      </c>
      <c r="F2107" s="33">
        <f t="shared" si="1137"/>
        <v>240537.3279050432</v>
      </c>
      <c r="G2107" s="39">
        <f t="shared" si="1150"/>
        <v>5331.91</v>
      </c>
      <c r="H2107" s="38">
        <f>IF(AND(N2107=1,N2106&gt;1),VLOOKUP(A2106,[1]Plan1!$CW$105:$CY$215,3),H2106)</f>
        <v>5311.65</v>
      </c>
      <c r="I2107" s="127">
        <f t="shared" si="1138"/>
        <v>43932</v>
      </c>
      <c r="J2107" s="127">
        <f t="shared" si="1151"/>
        <v>43962</v>
      </c>
      <c r="K2107" s="34">
        <f t="shared" si="1139"/>
        <v>-3.7997640620340833E-3</v>
      </c>
      <c r="L2107" s="212">
        <f t="shared" si="1152"/>
        <v>44022</v>
      </c>
      <c r="M2107" s="1">
        <f t="shared" si="1153"/>
        <v>21</v>
      </c>
      <c r="N2107" s="1">
        <f t="shared" si="1136"/>
        <v>3</v>
      </c>
      <c r="O2107" s="2">
        <f t="shared" si="1140"/>
        <v>0.99945629000000002</v>
      </c>
      <c r="P2107" s="35">
        <f t="shared" si="1164"/>
        <v>0.99690005000000004</v>
      </c>
      <c r="Q2107" s="35">
        <f t="shared" si="1154"/>
        <v>1.0038300802088143</v>
      </c>
      <c r="R2107" s="2">
        <f t="shared" si="1163"/>
        <v>1.0032842799999999</v>
      </c>
      <c r="S2107" s="2">
        <f t="shared" si="1155"/>
        <v>1.00624745</v>
      </c>
      <c r="T2107" s="2">
        <f t="shared" si="1165"/>
        <v>241327.31984032999</v>
      </c>
      <c r="U2107" s="2">
        <f t="shared" si="1141"/>
        <v>0</v>
      </c>
      <c r="V2107" s="2">
        <f t="shared" si="1142"/>
        <v>789.99193529195543</v>
      </c>
      <c r="W2107" s="2">
        <f t="shared" si="1143"/>
        <v>241327.31984033517</v>
      </c>
      <c r="X2107" s="36">
        <f t="shared" si="1166"/>
        <v>0</v>
      </c>
      <c r="Y2107" s="2">
        <f t="shared" si="1144"/>
        <v>0</v>
      </c>
      <c r="Z2107" s="37">
        <f t="shared" si="1145"/>
        <v>0</v>
      </c>
      <c r="AA2107" s="2">
        <f t="shared" si="1156"/>
        <v>0</v>
      </c>
      <c r="AB2107" s="4">
        <f t="shared" si="1157"/>
        <v>7.1215000000000001E-2</v>
      </c>
      <c r="AC2107" s="148">
        <f t="shared" si="1167"/>
        <v>88</v>
      </c>
      <c r="AD2107" s="36">
        <v>252</v>
      </c>
      <c r="AE2107" s="35">
        <f t="shared" si="1160"/>
        <v>1.0243140129999999</v>
      </c>
      <c r="AF2107" s="2">
        <f t="shared" si="1161"/>
        <v>5867.6355918500003</v>
      </c>
      <c r="AG2107" s="2">
        <f t="shared" si="1146"/>
        <v>5867.6355918500003</v>
      </c>
      <c r="AH2107" s="3">
        <f t="shared" si="1158"/>
        <v>0</v>
      </c>
      <c r="AI2107" s="3"/>
      <c r="AJ2107" s="3">
        <v>0</v>
      </c>
      <c r="AK2107" s="2">
        <f t="shared" si="1168"/>
        <v>10452.110958048184</v>
      </c>
      <c r="AL2107" s="8"/>
      <c r="AM2107" s="8"/>
      <c r="AN2107" s="8"/>
      <c r="AO2107" s="8"/>
      <c r="AP2107" s="2">
        <v>257647.06639022008</v>
      </c>
      <c r="AQ2107" s="8"/>
      <c r="AR2107" s="5"/>
      <c r="AS2107" s="1"/>
      <c r="AT2107" s="8"/>
      <c r="AU2107" s="1"/>
      <c r="AV2107" s="1"/>
      <c r="AW2107" s="3"/>
      <c r="AX2107" s="3"/>
      <c r="AY2107" s="4"/>
      <c r="AZ2107" s="4"/>
      <c r="BA2107" s="4"/>
      <c r="BB2107" s="1"/>
      <c r="BC2107" s="1"/>
      <c r="BD2107" s="1"/>
      <c r="BE2107" s="1"/>
      <c r="BF2107" s="1"/>
      <c r="BG2107" s="1"/>
      <c r="BH2107" s="1"/>
      <c r="BI2107" s="1"/>
    </row>
    <row r="2108" spans="1:61" x14ac:dyDescent="0.2">
      <c r="A2108" s="78">
        <f t="shared" si="1147"/>
        <v>43999</v>
      </c>
      <c r="B2108" s="2">
        <f t="shared" si="1162"/>
        <v>257748.91768344038</v>
      </c>
      <c r="C2108" s="3">
        <f t="shared" si="1148"/>
        <v>34796103.887264453</v>
      </c>
      <c r="D2108" s="2">
        <f t="shared" si="1169"/>
        <v>240537.3279050432</v>
      </c>
      <c r="E2108" s="2">
        <f t="shared" si="1149"/>
        <v>0</v>
      </c>
      <c r="F2108" s="33">
        <f t="shared" si="1137"/>
        <v>240537.3279050432</v>
      </c>
      <c r="G2108" s="39">
        <f t="shared" si="1150"/>
        <v>5331.91</v>
      </c>
      <c r="H2108" s="38">
        <f>IF(AND(N2108=1,N2107&gt;1),VLOOKUP(A2107,[1]Plan1!$CW$105:$CY$215,3),H2107)</f>
        <v>5311.65</v>
      </c>
      <c r="I2108" s="127">
        <f t="shared" si="1138"/>
        <v>43932</v>
      </c>
      <c r="J2108" s="127">
        <f t="shared" si="1151"/>
        <v>43962</v>
      </c>
      <c r="K2108" s="34">
        <f t="shared" si="1139"/>
        <v>-3.7997640620340833E-3</v>
      </c>
      <c r="L2108" s="212">
        <f t="shared" si="1152"/>
        <v>44022</v>
      </c>
      <c r="M2108" s="1">
        <f t="shared" si="1153"/>
        <v>21</v>
      </c>
      <c r="N2108" s="1">
        <f t="shared" si="1136"/>
        <v>4</v>
      </c>
      <c r="O2108" s="2">
        <f t="shared" si="1140"/>
        <v>0.99927511000000002</v>
      </c>
      <c r="P2108" s="35">
        <f t="shared" si="1164"/>
        <v>0.99690005000000004</v>
      </c>
      <c r="Q2108" s="35">
        <f t="shared" si="1154"/>
        <v>1.0038300802088143</v>
      </c>
      <c r="R2108" s="2">
        <f t="shared" si="1163"/>
        <v>1.0031024100000001</v>
      </c>
      <c r="S2108" s="2">
        <f t="shared" si="1155"/>
        <v>1.00624745</v>
      </c>
      <c r="T2108" s="2">
        <f t="shared" si="1165"/>
        <v>241283.5733165</v>
      </c>
      <c r="U2108" s="2">
        <f t="shared" si="1141"/>
        <v>0</v>
      </c>
      <c r="V2108" s="2">
        <f t="shared" si="1142"/>
        <v>746.24541146591173</v>
      </c>
      <c r="W2108" s="2">
        <f t="shared" si="1143"/>
        <v>241283.57331650911</v>
      </c>
      <c r="X2108" s="36">
        <f t="shared" si="1166"/>
        <v>0</v>
      </c>
      <c r="Y2108" s="2">
        <f t="shared" si="1144"/>
        <v>0</v>
      </c>
      <c r="Z2108" s="37">
        <f t="shared" si="1145"/>
        <v>0</v>
      </c>
      <c r="AA2108" s="2">
        <f t="shared" si="1156"/>
        <v>0</v>
      </c>
      <c r="AB2108" s="4">
        <f t="shared" si="1157"/>
        <v>7.1215000000000001E-2</v>
      </c>
      <c r="AC2108" s="148">
        <f t="shared" si="1167"/>
        <v>89</v>
      </c>
      <c r="AD2108" s="36">
        <v>252</v>
      </c>
      <c r="AE2108" s="35">
        <f t="shared" si="1160"/>
        <v>1.0245936790000001</v>
      </c>
      <c r="AF2108" s="2">
        <f t="shared" si="1161"/>
        <v>5934.0507501100001</v>
      </c>
      <c r="AG2108" s="2">
        <f t="shared" si="1146"/>
        <v>5934.0507501100001</v>
      </c>
      <c r="AH2108" s="3">
        <f t="shared" si="1158"/>
        <v>0</v>
      </c>
      <c r="AI2108" s="3"/>
      <c r="AJ2108" s="3">
        <v>0</v>
      </c>
      <c r="AK2108" s="2">
        <f t="shared" si="1168"/>
        <v>10531.293616821275</v>
      </c>
      <c r="AL2108" s="8"/>
      <c r="AM2108" s="8"/>
      <c r="AN2108" s="8"/>
      <c r="AO2108" s="8"/>
      <c r="AP2108" s="2">
        <v>257748.91768342713</v>
      </c>
      <c r="AQ2108" s="8"/>
      <c r="AR2108" s="5"/>
      <c r="AS2108" s="1"/>
      <c r="AT2108" s="8"/>
      <c r="AU2108" s="1"/>
      <c r="AV2108" s="1"/>
      <c r="AW2108" s="3"/>
      <c r="AX2108" s="3"/>
      <c r="AY2108" s="4"/>
      <c r="AZ2108" s="4"/>
      <c r="BA2108" s="4"/>
      <c r="BB2108" s="1"/>
      <c r="BC2108" s="1"/>
      <c r="BD2108" s="1"/>
      <c r="BE2108" s="1"/>
      <c r="BF2108" s="1"/>
      <c r="BG2108" s="1"/>
      <c r="BH2108" s="1"/>
      <c r="BI2108" s="1"/>
    </row>
    <row r="2109" spans="1:61" x14ac:dyDescent="0.2">
      <c r="A2109" s="78">
        <f t="shared" si="1147"/>
        <v>44000</v>
      </c>
      <c r="B2109" s="2">
        <f t="shared" si="1162"/>
        <v>257850.77516807377</v>
      </c>
      <c r="C2109" s="3">
        <f t="shared" si="1148"/>
        <v>34809854.647689961</v>
      </c>
      <c r="D2109" s="2">
        <f t="shared" si="1169"/>
        <v>240537.3279050432</v>
      </c>
      <c r="E2109" s="2">
        <f t="shared" si="1149"/>
        <v>0</v>
      </c>
      <c r="F2109" s="33">
        <f t="shared" si="1137"/>
        <v>240537.3279050432</v>
      </c>
      <c r="G2109" s="39">
        <f t="shared" si="1150"/>
        <v>5331.91</v>
      </c>
      <c r="H2109" s="38">
        <f>IF(AND(N2109=1,N2108&gt;1),VLOOKUP(A2108,[1]Plan1!$CW$105:$CY$215,3),H2108)</f>
        <v>5311.65</v>
      </c>
      <c r="I2109" s="127">
        <f t="shared" si="1138"/>
        <v>43932</v>
      </c>
      <c r="J2109" s="127">
        <f t="shared" si="1151"/>
        <v>43962</v>
      </c>
      <c r="K2109" s="34">
        <f t="shared" si="1139"/>
        <v>-3.7997640620340833E-3</v>
      </c>
      <c r="L2109" s="212">
        <f t="shared" si="1152"/>
        <v>44022</v>
      </c>
      <c r="M2109" s="1">
        <f t="shared" si="1153"/>
        <v>21</v>
      </c>
      <c r="N2109" s="1">
        <f t="shared" ref="N2109:N2172" si="1170">(M2109-(NETWORKDAYS(A2109,L2109,$AT$194:$AT$348)-1))</f>
        <v>5</v>
      </c>
      <c r="O2109" s="2">
        <f t="shared" si="1140"/>
        <v>0.99909398000000005</v>
      </c>
      <c r="P2109" s="35">
        <f t="shared" si="1164"/>
        <v>0.99690005000000004</v>
      </c>
      <c r="Q2109" s="35">
        <f t="shared" si="1154"/>
        <v>1.0038300802088143</v>
      </c>
      <c r="R2109" s="2">
        <f t="shared" si="1163"/>
        <v>1.00292059</v>
      </c>
      <c r="S2109" s="2">
        <f t="shared" si="1155"/>
        <v>1.00624745</v>
      </c>
      <c r="T2109" s="2">
        <f t="shared" si="1165"/>
        <v>241239.83881953999</v>
      </c>
      <c r="U2109" s="2">
        <f t="shared" si="1141"/>
        <v>0</v>
      </c>
      <c r="V2109" s="2">
        <f t="shared" si="1142"/>
        <v>702.51091450619026</v>
      </c>
      <c r="W2109" s="2">
        <f t="shared" si="1143"/>
        <v>241239.83881954939</v>
      </c>
      <c r="X2109" s="36">
        <f t="shared" si="1166"/>
        <v>0</v>
      </c>
      <c r="Y2109" s="2">
        <f t="shared" si="1144"/>
        <v>0</v>
      </c>
      <c r="Z2109" s="37">
        <f t="shared" si="1145"/>
        <v>0</v>
      </c>
      <c r="AA2109" s="2">
        <f t="shared" si="1156"/>
        <v>0</v>
      </c>
      <c r="AB2109" s="4">
        <f t="shared" si="1157"/>
        <v>7.1215000000000001E-2</v>
      </c>
      <c r="AC2109" s="148">
        <f t="shared" si="1167"/>
        <v>90</v>
      </c>
      <c r="AD2109" s="36">
        <v>252</v>
      </c>
      <c r="AE2109" s="35">
        <f t="shared" si="1160"/>
        <v>1.0248734209999999</v>
      </c>
      <c r="AF2109" s="2">
        <f t="shared" si="1161"/>
        <v>6000.46007293</v>
      </c>
      <c r="AG2109" s="2">
        <f t="shared" si="1146"/>
        <v>6000.46007293</v>
      </c>
      <c r="AH2109" s="3">
        <f t="shared" si="1158"/>
        <v>0</v>
      </c>
      <c r="AI2109" s="3"/>
      <c r="AJ2109" s="3">
        <v>0</v>
      </c>
      <c r="AK2109" s="2">
        <f t="shared" si="1168"/>
        <v>10610.476275594367</v>
      </c>
      <c r="AL2109" s="8"/>
      <c r="AM2109" s="8"/>
      <c r="AN2109" s="8"/>
      <c r="AO2109" s="8"/>
      <c r="AP2109" s="2">
        <v>257850.7751680605</v>
      </c>
      <c r="AQ2109" s="8"/>
      <c r="AR2109" s="5"/>
      <c r="AS2109" s="1"/>
      <c r="AT2109" s="8"/>
      <c r="AU2109" s="1"/>
      <c r="AV2109" s="1"/>
      <c r="AW2109" s="3"/>
      <c r="AX2109" s="3"/>
      <c r="AY2109" s="4"/>
      <c r="AZ2109" s="4"/>
      <c r="BA2109" s="4"/>
      <c r="BB2109" s="1"/>
      <c r="BC2109" s="1"/>
      <c r="BD2109" s="1"/>
      <c r="BE2109" s="1"/>
      <c r="BF2109" s="1"/>
      <c r="BG2109" s="1"/>
      <c r="BH2109" s="1"/>
      <c r="BI2109" s="1"/>
    </row>
    <row r="2110" spans="1:61" x14ac:dyDescent="0.2">
      <c r="A2110" s="78">
        <f t="shared" si="1147"/>
        <v>44001</v>
      </c>
      <c r="B2110" s="2">
        <f t="shared" si="1162"/>
        <v>257952.62922192048</v>
      </c>
      <c r="C2110" s="3">
        <f t="shared" si="1148"/>
        <v>34823604.944959268</v>
      </c>
      <c r="D2110" s="2">
        <f t="shared" si="1169"/>
        <v>240537.3279050432</v>
      </c>
      <c r="E2110" s="2">
        <f t="shared" si="1149"/>
        <v>0</v>
      </c>
      <c r="F2110" s="33">
        <f t="shared" si="1137"/>
        <v>240537.3279050432</v>
      </c>
      <c r="G2110" s="39">
        <f t="shared" si="1150"/>
        <v>5331.91</v>
      </c>
      <c r="H2110" s="38">
        <f>IF(AND(N2110=1,N2109&gt;1),VLOOKUP(A2109,[1]Plan1!$CW$105:$CY$215,3),H2109)</f>
        <v>5311.65</v>
      </c>
      <c r="I2110" s="127">
        <f t="shared" si="1138"/>
        <v>43932</v>
      </c>
      <c r="J2110" s="127">
        <f t="shared" si="1151"/>
        <v>43962</v>
      </c>
      <c r="K2110" s="34">
        <f t="shared" si="1139"/>
        <v>-3.7997640620340833E-3</v>
      </c>
      <c r="L2110" s="212">
        <f t="shared" si="1152"/>
        <v>44022</v>
      </c>
      <c r="M2110" s="1">
        <f t="shared" si="1153"/>
        <v>21</v>
      </c>
      <c r="N2110" s="1">
        <f t="shared" si="1170"/>
        <v>6</v>
      </c>
      <c r="O2110" s="2">
        <f t="shared" si="1140"/>
        <v>0.99891286999999995</v>
      </c>
      <c r="P2110" s="35">
        <f t="shared" si="1164"/>
        <v>0.99690005000000004</v>
      </c>
      <c r="Q2110" s="35">
        <f t="shared" si="1154"/>
        <v>1.0038300802088143</v>
      </c>
      <c r="R2110" s="2">
        <f t="shared" si="1163"/>
        <v>1.0027387800000001</v>
      </c>
      <c r="S2110" s="2">
        <f t="shared" si="1155"/>
        <v>1.00624745</v>
      </c>
      <c r="T2110" s="2">
        <f t="shared" si="1165"/>
        <v>241196.10672796</v>
      </c>
      <c r="U2110" s="2">
        <f t="shared" si="1141"/>
        <v>0</v>
      </c>
      <c r="V2110" s="2">
        <f t="shared" si="1142"/>
        <v>658.77882291978665</v>
      </c>
      <c r="W2110" s="2">
        <f t="shared" si="1143"/>
        <v>241196.10672796299</v>
      </c>
      <c r="X2110" s="36">
        <f t="shared" si="1166"/>
        <v>0</v>
      </c>
      <c r="Y2110" s="2">
        <f t="shared" si="1144"/>
        <v>0</v>
      </c>
      <c r="Z2110" s="37">
        <f t="shared" si="1145"/>
        <v>0</v>
      </c>
      <c r="AA2110" s="2">
        <f t="shared" si="1156"/>
        <v>0</v>
      </c>
      <c r="AB2110" s="4">
        <f t="shared" si="1157"/>
        <v>7.1215000000000001E-2</v>
      </c>
      <c r="AC2110" s="148">
        <f t="shared" si="1167"/>
        <v>91</v>
      </c>
      <c r="AD2110" s="36">
        <v>252</v>
      </c>
      <c r="AE2110" s="35">
        <f t="shared" si="1160"/>
        <v>1.0251532400000001</v>
      </c>
      <c r="AF2110" s="2">
        <f t="shared" si="1161"/>
        <v>6066.8635595899996</v>
      </c>
      <c r="AG2110" s="2">
        <f t="shared" si="1146"/>
        <v>6066.8635595899996</v>
      </c>
      <c r="AH2110" s="3">
        <f t="shared" si="1158"/>
        <v>0</v>
      </c>
      <c r="AI2110" s="3"/>
      <c r="AJ2110" s="3">
        <v>0</v>
      </c>
      <c r="AK2110" s="2">
        <f t="shared" si="1168"/>
        <v>10689.65893436746</v>
      </c>
      <c r="AL2110" s="8"/>
      <c r="AM2110" s="8"/>
      <c r="AN2110" s="8"/>
      <c r="AO2110" s="8"/>
      <c r="AP2110" s="2">
        <v>257952.62922190723</v>
      </c>
      <c r="AQ2110" s="8"/>
      <c r="AR2110" s="5"/>
      <c r="AS2110" s="1"/>
      <c r="AT2110" s="8"/>
      <c r="AU2110" s="1"/>
      <c r="AV2110" s="1"/>
      <c r="AW2110" s="3"/>
      <c r="AX2110" s="3"/>
      <c r="AY2110" s="4"/>
      <c r="AZ2110" s="4"/>
      <c r="BA2110" s="4"/>
      <c r="BB2110" s="1"/>
      <c r="BC2110" s="1"/>
      <c r="BD2110" s="1"/>
      <c r="BE2110" s="1"/>
      <c r="BF2110" s="1"/>
      <c r="BG2110" s="1"/>
      <c r="BH2110" s="1"/>
      <c r="BI2110" s="1"/>
    </row>
    <row r="2111" spans="1:61" x14ac:dyDescent="0.2">
      <c r="A2111" s="78">
        <f t="shared" si="1147"/>
        <v>44002</v>
      </c>
      <c r="B2111" s="2">
        <f t="shared" si="1162"/>
        <v>257986.99211469354</v>
      </c>
      <c r="C2111" s="3">
        <f t="shared" si="1148"/>
        <v>34828243.935483627</v>
      </c>
      <c r="D2111" s="2">
        <f t="shared" si="1169"/>
        <v>240537.3279050432</v>
      </c>
      <c r="E2111" s="2">
        <f t="shared" si="1149"/>
        <v>0</v>
      </c>
      <c r="F2111" s="33">
        <f t="shared" si="1137"/>
        <v>240537.3279050432</v>
      </c>
      <c r="G2111" s="39">
        <f t="shared" si="1150"/>
        <v>5331.91</v>
      </c>
      <c r="H2111" s="38">
        <f>IF(AND(N2111=1,N2110&gt;1),VLOOKUP(A2110,[1]Plan1!$CW$105:$CY$215,3),H2110)</f>
        <v>5311.65</v>
      </c>
      <c r="I2111" s="127">
        <f t="shared" si="1138"/>
        <v>43932</v>
      </c>
      <c r="J2111" s="127">
        <f t="shared" si="1151"/>
        <v>43962</v>
      </c>
      <c r="K2111" s="34">
        <f t="shared" si="1139"/>
        <v>-3.7997640620340833E-3</v>
      </c>
      <c r="L2111" s="212">
        <f t="shared" si="1152"/>
        <v>44022</v>
      </c>
      <c r="M2111" s="1">
        <f t="shared" si="1153"/>
        <v>21</v>
      </c>
      <c r="N2111" s="1">
        <f t="shared" si="1170"/>
        <v>7</v>
      </c>
      <c r="O2111" s="2">
        <f t="shared" si="1140"/>
        <v>0.99873179999999995</v>
      </c>
      <c r="P2111" s="35">
        <f t="shared" si="1164"/>
        <v>0.99690005000000004</v>
      </c>
      <c r="Q2111" s="35">
        <f t="shared" si="1154"/>
        <v>1.0038300802088143</v>
      </c>
      <c r="R2111" s="2">
        <f t="shared" si="1163"/>
        <v>1.00255702</v>
      </c>
      <c r="S2111" s="2">
        <f t="shared" si="1155"/>
        <v>1.00624745</v>
      </c>
      <c r="T2111" s="2">
        <f t="shared" si="1165"/>
        <v>241152.38666324</v>
      </c>
      <c r="U2111" s="2">
        <f t="shared" si="1141"/>
        <v>0</v>
      </c>
      <c r="V2111" s="2">
        <f t="shared" si="1142"/>
        <v>615.05875819975859</v>
      </c>
      <c r="W2111" s="2">
        <f t="shared" si="1143"/>
        <v>241152.38666324297</v>
      </c>
      <c r="X2111" s="36">
        <f t="shared" si="1166"/>
        <v>0</v>
      </c>
      <c r="Y2111" s="2">
        <f t="shared" si="1144"/>
        <v>0</v>
      </c>
      <c r="Z2111" s="37">
        <f t="shared" si="1145"/>
        <v>0</v>
      </c>
      <c r="AA2111" s="2">
        <f t="shared" si="1156"/>
        <v>0</v>
      </c>
      <c r="AB2111" s="4">
        <f t="shared" si="1157"/>
        <v>7.1215000000000001E-2</v>
      </c>
      <c r="AC2111" s="148">
        <f t="shared" si="1167"/>
        <v>91</v>
      </c>
      <c r="AD2111" s="36">
        <v>252</v>
      </c>
      <c r="AE2111" s="35">
        <f t="shared" si="1160"/>
        <v>1.0251532400000001</v>
      </c>
      <c r="AF2111" s="2">
        <f t="shared" si="1161"/>
        <v>6065.7638583099997</v>
      </c>
      <c r="AG2111" s="2">
        <f t="shared" si="1146"/>
        <v>6065.7638583099997</v>
      </c>
      <c r="AH2111" s="3">
        <f t="shared" si="1158"/>
        <v>0</v>
      </c>
      <c r="AI2111" s="3"/>
      <c r="AJ2111" s="3">
        <v>0</v>
      </c>
      <c r="AK2111" s="2">
        <f t="shared" si="1168"/>
        <v>10768.841593140553</v>
      </c>
      <c r="AL2111" s="8"/>
      <c r="AM2111" s="8"/>
      <c r="AN2111" s="8"/>
      <c r="AO2111" s="8"/>
      <c r="AP2111" s="2">
        <v>257986.9921146803</v>
      </c>
      <c r="AQ2111" s="8"/>
      <c r="AR2111" s="5"/>
      <c r="AS2111" s="1"/>
      <c r="AT2111" s="8"/>
      <c r="AU2111" s="1"/>
      <c r="AV2111" s="1"/>
      <c r="AW2111" s="3"/>
      <c r="AX2111" s="3"/>
      <c r="AY2111" s="4"/>
      <c r="AZ2111" s="4"/>
      <c r="BA2111" s="4"/>
      <c r="BB2111" s="1"/>
      <c r="BC2111" s="1"/>
      <c r="BD2111" s="1"/>
      <c r="BE2111" s="1"/>
      <c r="BF2111" s="1"/>
      <c r="BG2111" s="1"/>
      <c r="BH2111" s="1"/>
      <c r="BI2111" s="1"/>
    </row>
    <row r="2112" spans="1:61" x14ac:dyDescent="0.2">
      <c r="A2112" s="78">
        <f t="shared" si="1147"/>
        <v>44003</v>
      </c>
      <c r="B2112" s="2">
        <f t="shared" si="1162"/>
        <v>258066.17477346663</v>
      </c>
      <c r="C2112" s="3">
        <f t="shared" si="1148"/>
        <v>34838933.594417997</v>
      </c>
      <c r="D2112" s="2">
        <f t="shared" si="1169"/>
        <v>240537.3279050432</v>
      </c>
      <c r="E2112" s="2">
        <f t="shared" si="1149"/>
        <v>0</v>
      </c>
      <c r="F2112" s="33">
        <f t="shared" si="1137"/>
        <v>240537.3279050432</v>
      </c>
      <c r="G2112" s="39">
        <f t="shared" si="1150"/>
        <v>5331.91</v>
      </c>
      <c r="H2112" s="38">
        <f>IF(AND(N2112=1,N2111&gt;1),VLOOKUP(A2111,[1]Plan1!$CW$105:$CY$215,3),H2111)</f>
        <v>5311.65</v>
      </c>
      <c r="I2112" s="127">
        <f t="shared" si="1138"/>
        <v>43932</v>
      </c>
      <c r="J2112" s="127">
        <f t="shared" si="1151"/>
        <v>43962</v>
      </c>
      <c r="K2112" s="34">
        <f t="shared" si="1139"/>
        <v>-3.7997640620340833E-3</v>
      </c>
      <c r="L2112" s="212">
        <f t="shared" si="1152"/>
        <v>44022</v>
      </c>
      <c r="M2112" s="1">
        <f t="shared" si="1153"/>
        <v>21</v>
      </c>
      <c r="N2112" s="1">
        <f t="shared" si="1170"/>
        <v>7</v>
      </c>
      <c r="O2112" s="2">
        <f t="shared" si="1140"/>
        <v>0.99873179999999995</v>
      </c>
      <c r="P2112" s="35">
        <f t="shared" si="1164"/>
        <v>0.99690005000000004</v>
      </c>
      <c r="Q2112" s="35">
        <f t="shared" si="1154"/>
        <v>1.0038300802088143</v>
      </c>
      <c r="R2112" s="2">
        <f t="shared" si="1163"/>
        <v>1.00255702</v>
      </c>
      <c r="S2112" s="2">
        <f t="shared" si="1155"/>
        <v>1.00624745</v>
      </c>
      <c r="T2112" s="2">
        <f t="shared" si="1165"/>
        <v>241152.38666324</v>
      </c>
      <c r="U2112" s="2">
        <f t="shared" si="1141"/>
        <v>0</v>
      </c>
      <c r="V2112" s="2">
        <f t="shared" si="1142"/>
        <v>615.05875819975859</v>
      </c>
      <c r="W2112" s="2">
        <f t="shared" si="1143"/>
        <v>241152.38666324297</v>
      </c>
      <c r="X2112" s="36">
        <f t="shared" si="1166"/>
        <v>0</v>
      </c>
      <c r="Y2112" s="2">
        <f t="shared" si="1144"/>
        <v>0</v>
      </c>
      <c r="Z2112" s="37">
        <f t="shared" si="1145"/>
        <v>0</v>
      </c>
      <c r="AA2112" s="2">
        <f t="shared" si="1156"/>
        <v>0</v>
      </c>
      <c r="AB2112" s="4">
        <f t="shared" si="1157"/>
        <v>7.1215000000000001E-2</v>
      </c>
      <c r="AC2112" s="148">
        <f t="shared" si="1167"/>
        <v>91</v>
      </c>
      <c r="AD2112" s="36">
        <v>252</v>
      </c>
      <c r="AE2112" s="35">
        <f t="shared" si="1160"/>
        <v>1.0251532400000001</v>
      </c>
      <c r="AF2112" s="2">
        <f t="shared" si="1161"/>
        <v>6065.7638583099997</v>
      </c>
      <c r="AG2112" s="2">
        <f t="shared" si="1146"/>
        <v>6065.7638583099997</v>
      </c>
      <c r="AH2112" s="3">
        <f t="shared" si="1158"/>
        <v>0</v>
      </c>
      <c r="AI2112" s="3"/>
      <c r="AJ2112" s="3">
        <v>0</v>
      </c>
      <c r="AK2112" s="2">
        <f t="shared" si="1168"/>
        <v>10848.024251913645</v>
      </c>
      <c r="AL2112" s="8"/>
      <c r="AM2112" s="8"/>
      <c r="AN2112" s="8"/>
      <c r="AO2112" s="8"/>
      <c r="AP2112" s="2">
        <v>258066.17477345339</v>
      </c>
      <c r="AQ2112" s="8"/>
      <c r="AR2112" s="5"/>
      <c r="AS2112" s="1"/>
      <c r="AT2112" s="8"/>
      <c r="AU2112" s="1"/>
      <c r="AV2112" s="1"/>
      <c r="AW2112" s="3"/>
      <c r="AX2112" s="3"/>
      <c r="AY2112" s="4"/>
      <c r="AZ2112" s="4"/>
      <c r="BA2112" s="4"/>
      <c r="BB2112" s="1"/>
      <c r="BC2112" s="1"/>
      <c r="BD2112" s="1"/>
      <c r="BE2112" s="1"/>
      <c r="BF2112" s="1"/>
      <c r="BG2112" s="1"/>
      <c r="BH2112" s="1"/>
      <c r="BI2112" s="1"/>
    </row>
    <row r="2113" spans="1:61" x14ac:dyDescent="0.2">
      <c r="A2113" s="78">
        <f t="shared" si="1147"/>
        <v>44004</v>
      </c>
      <c r="B2113" s="2">
        <f t="shared" si="1162"/>
        <v>258212.8547794997</v>
      </c>
      <c r="C2113" s="3">
        <f t="shared" si="1148"/>
        <v>34858735.395232461</v>
      </c>
      <c r="D2113" s="2">
        <f t="shared" si="1169"/>
        <v>240537.3279050432</v>
      </c>
      <c r="E2113" s="2">
        <f t="shared" si="1149"/>
        <v>0</v>
      </c>
      <c r="F2113" s="33">
        <f t="shared" si="1137"/>
        <v>240537.3279050432</v>
      </c>
      <c r="G2113" s="39">
        <f t="shared" si="1150"/>
        <v>5331.91</v>
      </c>
      <c r="H2113" s="38">
        <f>IF(AND(N2113=1,N2112&gt;1),VLOOKUP(A2112,[1]Plan1!$CW$105:$CY$215,3),H2112)</f>
        <v>5311.65</v>
      </c>
      <c r="I2113" s="127">
        <f t="shared" si="1138"/>
        <v>43932</v>
      </c>
      <c r="J2113" s="127">
        <f t="shared" si="1151"/>
        <v>43962</v>
      </c>
      <c r="K2113" s="34">
        <f t="shared" si="1139"/>
        <v>-3.7997640620340833E-3</v>
      </c>
      <c r="L2113" s="212">
        <f t="shared" si="1152"/>
        <v>44022</v>
      </c>
      <c r="M2113" s="1">
        <f t="shared" si="1153"/>
        <v>21</v>
      </c>
      <c r="N2113" s="1">
        <f t="shared" si="1170"/>
        <v>7</v>
      </c>
      <c r="O2113" s="2">
        <f t="shared" si="1140"/>
        <v>0.99873179999999995</v>
      </c>
      <c r="P2113" s="35">
        <f t="shared" si="1164"/>
        <v>0.99690005000000004</v>
      </c>
      <c r="Q2113" s="35">
        <f t="shared" si="1154"/>
        <v>1.0038300802088143</v>
      </c>
      <c r="R2113" s="2">
        <f t="shared" si="1163"/>
        <v>1.00255702</v>
      </c>
      <c r="S2113" s="2">
        <f t="shared" si="1155"/>
        <v>1.00624745</v>
      </c>
      <c r="T2113" s="2">
        <f t="shared" si="1165"/>
        <v>241152.38666324</v>
      </c>
      <c r="U2113" s="2">
        <f t="shared" si="1141"/>
        <v>0</v>
      </c>
      <c r="V2113" s="2">
        <f t="shared" si="1142"/>
        <v>615.05875819975859</v>
      </c>
      <c r="W2113" s="2">
        <f t="shared" si="1143"/>
        <v>241152.38666324297</v>
      </c>
      <c r="X2113" s="36">
        <f t="shared" si="1166"/>
        <v>0</v>
      </c>
      <c r="Y2113" s="2">
        <f t="shared" si="1144"/>
        <v>0</v>
      </c>
      <c r="Z2113" s="37">
        <f t="shared" si="1145"/>
        <v>0</v>
      </c>
      <c r="AA2113" s="2">
        <f t="shared" si="1156"/>
        <v>0</v>
      </c>
      <c r="AB2113" s="4">
        <f t="shared" si="1157"/>
        <v>7.1215000000000001E-2</v>
      </c>
      <c r="AC2113" s="148">
        <f t="shared" si="1167"/>
        <v>92</v>
      </c>
      <c r="AD2113" s="36">
        <v>252</v>
      </c>
      <c r="AE2113" s="35">
        <f t="shared" si="1160"/>
        <v>1.0254331350000001</v>
      </c>
      <c r="AF2113" s="2">
        <f t="shared" si="1161"/>
        <v>6133.2612055700001</v>
      </c>
      <c r="AG2113" s="2">
        <f t="shared" si="1146"/>
        <v>6133.2612055700001</v>
      </c>
      <c r="AH2113" s="3">
        <f t="shared" si="1158"/>
        <v>0</v>
      </c>
      <c r="AI2113" s="3"/>
      <c r="AJ2113" s="3">
        <v>0</v>
      </c>
      <c r="AK2113" s="2">
        <f t="shared" si="1168"/>
        <v>10927.206910686738</v>
      </c>
      <c r="AL2113" s="8"/>
      <c r="AM2113" s="8"/>
      <c r="AN2113" s="8"/>
      <c r="AO2113" s="8"/>
      <c r="AP2113" s="2">
        <v>258212.85477948646</v>
      </c>
      <c r="AQ2113" s="8"/>
      <c r="AR2113" s="5"/>
      <c r="AS2113" s="1"/>
      <c r="AT2113" s="8"/>
      <c r="AU2113" s="1"/>
      <c r="AV2113" s="1"/>
      <c r="AW2113" s="3"/>
      <c r="AX2113" s="3"/>
      <c r="AY2113" s="4"/>
      <c r="AZ2113" s="4"/>
      <c r="BA2113" s="4"/>
      <c r="BB2113" s="1"/>
      <c r="BC2113" s="1"/>
      <c r="BD2113" s="1"/>
      <c r="BE2113" s="1"/>
      <c r="BF2113" s="1"/>
      <c r="BG2113" s="1"/>
      <c r="BH2113" s="1"/>
      <c r="BI2113" s="1"/>
    </row>
    <row r="2114" spans="1:61" x14ac:dyDescent="0.2">
      <c r="A2114" s="78">
        <f t="shared" si="1147"/>
        <v>44005</v>
      </c>
      <c r="B2114" s="2">
        <f t="shared" si="1162"/>
        <v>258314.71380418935</v>
      </c>
      <c r="C2114" s="3">
        <f t="shared" si="1148"/>
        <v>34872486.363565564</v>
      </c>
      <c r="D2114" s="2">
        <f t="shared" si="1169"/>
        <v>240537.3279050432</v>
      </c>
      <c r="E2114" s="2">
        <f t="shared" si="1149"/>
        <v>0</v>
      </c>
      <c r="F2114" s="33">
        <f t="shared" si="1137"/>
        <v>240537.3279050432</v>
      </c>
      <c r="G2114" s="39">
        <f t="shared" si="1150"/>
        <v>5331.91</v>
      </c>
      <c r="H2114" s="38">
        <f>IF(AND(N2114=1,N2113&gt;1),VLOOKUP(A2113,[1]Plan1!$CW$105:$CY$215,3),H2113)</f>
        <v>5311.65</v>
      </c>
      <c r="I2114" s="127">
        <f t="shared" si="1138"/>
        <v>43932</v>
      </c>
      <c r="J2114" s="127">
        <f t="shared" si="1151"/>
        <v>43962</v>
      </c>
      <c r="K2114" s="34">
        <f t="shared" si="1139"/>
        <v>-3.7997640620340833E-3</v>
      </c>
      <c r="L2114" s="212">
        <f t="shared" si="1152"/>
        <v>44022</v>
      </c>
      <c r="M2114" s="1">
        <f t="shared" si="1153"/>
        <v>21</v>
      </c>
      <c r="N2114" s="1">
        <f t="shared" si="1170"/>
        <v>8</v>
      </c>
      <c r="O2114" s="2">
        <f t="shared" si="1140"/>
        <v>0.99855075999999998</v>
      </c>
      <c r="P2114" s="35">
        <f t="shared" si="1164"/>
        <v>0.99690005000000004</v>
      </c>
      <c r="Q2114" s="35">
        <f t="shared" si="1154"/>
        <v>1.0038300802088143</v>
      </c>
      <c r="R2114" s="2">
        <f t="shared" si="1163"/>
        <v>1.0023752800000001</v>
      </c>
      <c r="S2114" s="2">
        <f t="shared" si="1155"/>
        <v>1.00624745</v>
      </c>
      <c r="T2114" s="2">
        <f t="shared" si="1165"/>
        <v>241108.67140927</v>
      </c>
      <c r="U2114" s="2">
        <f t="shared" si="1141"/>
        <v>0</v>
      </c>
      <c r="V2114" s="2">
        <f t="shared" si="1142"/>
        <v>571.3435042263128</v>
      </c>
      <c r="W2114" s="2">
        <f t="shared" si="1143"/>
        <v>241108.6714092695</v>
      </c>
      <c r="X2114" s="36">
        <f t="shared" si="1166"/>
        <v>0</v>
      </c>
      <c r="Y2114" s="2">
        <f t="shared" si="1144"/>
        <v>0</v>
      </c>
      <c r="Z2114" s="37">
        <f t="shared" si="1145"/>
        <v>0</v>
      </c>
      <c r="AA2114" s="2">
        <f t="shared" si="1156"/>
        <v>0</v>
      </c>
      <c r="AB2114" s="4">
        <f t="shared" si="1157"/>
        <v>7.1215000000000001E-2</v>
      </c>
      <c r="AC2114" s="148">
        <f t="shared" si="1167"/>
        <v>93</v>
      </c>
      <c r="AD2114" s="36">
        <v>252</v>
      </c>
      <c r="AE2114" s="35">
        <f t="shared" si="1160"/>
        <v>1.025713106</v>
      </c>
      <c r="AF2114" s="2">
        <f t="shared" si="1161"/>
        <v>6199.6528254599998</v>
      </c>
      <c r="AG2114" s="2">
        <f t="shared" si="1146"/>
        <v>6199.6528254599998</v>
      </c>
      <c r="AH2114" s="3">
        <f t="shared" si="1158"/>
        <v>0</v>
      </c>
      <c r="AI2114" s="3"/>
      <c r="AJ2114" s="3">
        <v>0</v>
      </c>
      <c r="AK2114" s="2">
        <f t="shared" si="1168"/>
        <v>11006.389569459829</v>
      </c>
      <c r="AL2114" s="8"/>
      <c r="AM2114" s="8"/>
      <c r="AN2114" s="8"/>
      <c r="AO2114" s="8"/>
      <c r="AP2114" s="2">
        <v>258314.71380417611</v>
      </c>
      <c r="AQ2114" s="8"/>
      <c r="AR2114" s="5"/>
      <c r="AS2114" s="1"/>
      <c r="AT2114" s="8"/>
      <c r="AU2114" s="1"/>
      <c r="AV2114" s="1"/>
      <c r="AW2114" s="3"/>
      <c r="AX2114" s="3"/>
      <c r="AY2114" s="4"/>
      <c r="AZ2114" s="4"/>
      <c r="BA2114" s="4"/>
      <c r="BB2114" s="1"/>
      <c r="BC2114" s="1"/>
      <c r="BD2114" s="1"/>
      <c r="BE2114" s="1"/>
      <c r="BF2114" s="1"/>
      <c r="BG2114" s="1"/>
      <c r="BH2114" s="1"/>
      <c r="BI2114" s="1"/>
    </row>
    <row r="2115" spans="1:61" x14ac:dyDescent="0.2">
      <c r="A2115" s="78">
        <f t="shared" si="1147"/>
        <v>44006</v>
      </c>
      <c r="B2115" s="2">
        <f t="shared" si="1162"/>
        <v>258416.57678446203</v>
      </c>
      <c r="C2115" s="3">
        <f t="shared" si="1148"/>
        <v>34886237.865902372</v>
      </c>
      <c r="D2115" s="2">
        <f t="shared" si="1169"/>
        <v>240537.3279050432</v>
      </c>
      <c r="E2115" s="2">
        <f t="shared" si="1149"/>
        <v>0</v>
      </c>
      <c r="F2115" s="33">
        <f t="shared" si="1137"/>
        <v>240537.3279050432</v>
      </c>
      <c r="G2115" s="39">
        <f t="shared" si="1150"/>
        <v>5331.91</v>
      </c>
      <c r="H2115" s="38">
        <f>IF(AND(N2115=1,N2114&gt;1),VLOOKUP(A2114,[1]Plan1!$CW$105:$CY$215,3),H2114)</f>
        <v>5311.65</v>
      </c>
      <c r="I2115" s="127">
        <f t="shared" si="1138"/>
        <v>43932</v>
      </c>
      <c r="J2115" s="127">
        <f t="shared" si="1151"/>
        <v>43962</v>
      </c>
      <c r="K2115" s="34">
        <f t="shared" si="1139"/>
        <v>-3.7997640620340833E-3</v>
      </c>
      <c r="L2115" s="212">
        <f t="shared" si="1152"/>
        <v>44022</v>
      </c>
      <c r="M2115" s="1">
        <f t="shared" si="1153"/>
        <v>21</v>
      </c>
      <c r="N2115" s="1">
        <f t="shared" si="1170"/>
        <v>9</v>
      </c>
      <c r="O2115" s="2">
        <f t="shared" si="1140"/>
        <v>0.99836974999999994</v>
      </c>
      <c r="P2115" s="35">
        <f t="shared" si="1164"/>
        <v>0.99690005000000004</v>
      </c>
      <c r="Q2115" s="35">
        <f t="shared" si="1154"/>
        <v>1.0038300802088143</v>
      </c>
      <c r="R2115" s="2">
        <f t="shared" si="1163"/>
        <v>1.0021935799999999</v>
      </c>
      <c r="S2115" s="2">
        <f t="shared" si="1155"/>
        <v>1.00624745</v>
      </c>
      <c r="T2115" s="2">
        <f t="shared" si="1165"/>
        <v>241064.96577678001</v>
      </c>
      <c r="U2115" s="2">
        <f t="shared" si="1141"/>
        <v>0</v>
      </c>
      <c r="V2115" s="2">
        <f t="shared" si="1142"/>
        <v>527.63787174592471</v>
      </c>
      <c r="W2115" s="2">
        <f t="shared" si="1143"/>
        <v>241064.96577678912</v>
      </c>
      <c r="X2115" s="36">
        <f t="shared" si="1166"/>
        <v>0</v>
      </c>
      <c r="Y2115" s="2">
        <f t="shared" si="1144"/>
        <v>0</v>
      </c>
      <c r="Z2115" s="37">
        <f t="shared" si="1145"/>
        <v>0</v>
      </c>
      <c r="AA2115" s="2">
        <f t="shared" si="1156"/>
        <v>0</v>
      </c>
      <c r="AB2115" s="4">
        <f t="shared" si="1157"/>
        <v>7.1215000000000001E-2</v>
      </c>
      <c r="AC2115" s="148">
        <f t="shared" si="1167"/>
        <v>94</v>
      </c>
      <c r="AD2115" s="36">
        <v>252</v>
      </c>
      <c r="AE2115" s="35">
        <f t="shared" si="1160"/>
        <v>1.025993154</v>
      </c>
      <c r="AF2115" s="2">
        <f t="shared" si="1161"/>
        <v>6266.0387794400003</v>
      </c>
      <c r="AG2115" s="2">
        <f t="shared" si="1146"/>
        <v>6266.0387794400003</v>
      </c>
      <c r="AH2115" s="3">
        <f t="shared" si="1158"/>
        <v>0</v>
      </c>
      <c r="AI2115" s="3"/>
      <c r="AJ2115" s="3">
        <v>0</v>
      </c>
      <c r="AK2115" s="2">
        <f t="shared" si="1168"/>
        <v>11085.572228232921</v>
      </c>
      <c r="AL2115" s="8"/>
      <c r="AM2115" s="8"/>
      <c r="AN2115" s="8"/>
      <c r="AO2115" s="8"/>
      <c r="AP2115" s="2">
        <v>258416.57678444879</v>
      </c>
      <c r="AQ2115" s="8"/>
      <c r="AR2115" s="5"/>
      <c r="AS2115" s="1"/>
      <c r="AT2115" s="8"/>
      <c r="AU2115" s="1"/>
      <c r="AV2115" s="1"/>
      <c r="AW2115" s="3"/>
      <c r="AX2115" s="3"/>
      <c r="AY2115" s="4"/>
      <c r="AZ2115" s="4"/>
      <c r="BA2115" s="4"/>
      <c r="BB2115" s="1"/>
      <c r="BC2115" s="1"/>
      <c r="BD2115" s="1"/>
      <c r="BE2115" s="1"/>
      <c r="BF2115" s="1"/>
      <c r="BG2115" s="1"/>
      <c r="BH2115" s="1"/>
      <c r="BI2115" s="1"/>
    </row>
    <row r="2116" spans="1:61" x14ac:dyDescent="0.2">
      <c r="A2116" s="78">
        <f t="shared" si="1147"/>
        <v>44007</v>
      </c>
      <c r="B2116" s="2">
        <f t="shared" si="1162"/>
        <v>258518.44347726792</v>
      </c>
      <c r="C2116" s="3">
        <f t="shared" si="1148"/>
        <v>34899989.869431168</v>
      </c>
      <c r="D2116" s="2">
        <f t="shared" si="1169"/>
        <v>240537.3279050432</v>
      </c>
      <c r="E2116" s="2">
        <f t="shared" si="1149"/>
        <v>0</v>
      </c>
      <c r="F2116" s="33">
        <f t="shared" si="1137"/>
        <v>240537.3279050432</v>
      </c>
      <c r="G2116" s="39">
        <f t="shared" si="1150"/>
        <v>5331.91</v>
      </c>
      <c r="H2116" s="38">
        <f>IF(AND(N2116=1,N2115&gt;1),VLOOKUP(A2115,[1]Plan1!$CW$105:$CY$215,3),H2115)</f>
        <v>5311.65</v>
      </c>
      <c r="I2116" s="127">
        <f t="shared" si="1138"/>
        <v>43932</v>
      </c>
      <c r="J2116" s="127">
        <f t="shared" si="1151"/>
        <v>43962</v>
      </c>
      <c r="K2116" s="34">
        <f t="shared" si="1139"/>
        <v>-3.7997640620340833E-3</v>
      </c>
      <c r="L2116" s="212">
        <f t="shared" si="1152"/>
        <v>44022</v>
      </c>
      <c r="M2116" s="1">
        <f t="shared" si="1153"/>
        <v>21</v>
      </c>
      <c r="N2116" s="1">
        <f t="shared" si="1170"/>
        <v>10</v>
      </c>
      <c r="O2116" s="2">
        <f t="shared" si="1140"/>
        <v>0.99818878</v>
      </c>
      <c r="P2116" s="35">
        <f t="shared" si="1164"/>
        <v>0.99690005000000004</v>
      </c>
      <c r="Q2116" s="35">
        <f t="shared" si="1154"/>
        <v>1.0038300802088143</v>
      </c>
      <c r="R2116" s="2">
        <f t="shared" si="1163"/>
        <v>1.0020119199999999</v>
      </c>
      <c r="S2116" s="2">
        <f t="shared" si="1155"/>
        <v>1.00624745</v>
      </c>
      <c r="T2116" s="2">
        <f t="shared" si="1165"/>
        <v>241021.26976580001</v>
      </c>
      <c r="U2116" s="2">
        <f t="shared" si="1141"/>
        <v>0</v>
      </c>
      <c r="V2116" s="2">
        <f t="shared" si="1142"/>
        <v>483.94186075870124</v>
      </c>
      <c r="W2116" s="2">
        <f t="shared" si="1143"/>
        <v>241021.2697658019</v>
      </c>
      <c r="X2116" s="36">
        <f t="shared" si="1166"/>
        <v>0</v>
      </c>
      <c r="Y2116" s="2">
        <f t="shared" si="1144"/>
        <v>0</v>
      </c>
      <c r="Z2116" s="37">
        <f t="shared" si="1145"/>
        <v>0</v>
      </c>
      <c r="AA2116" s="2">
        <f t="shared" si="1156"/>
        <v>0</v>
      </c>
      <c r="AB2116" s="4">
        <f t="shared" si="1157"/>
        <v>7.1215000000000001E-2</v>
      </c>
      <c r="AC2116" s="148">
        <f t="shared" si="1167"/>
        <v>95</v>
      </c>
      <c r="AD2116" s="36">
        <v>252</v>
      </c>
      <c r="AE2116" s="35">
        <f t="shared" si="1160"/>
        <v>1.0262732779999999</v>
      </c>
      <c r="AF2116" s="2">
        <f t="shared" si="1161"/>
        <v>6332.41882446</v>
      </c>
      <c r="AG2116" s="2">
        <f t="shared" si="1146"/>
        <v>6332.41882446</v>
      </c>
      <c r="AH2116" s="3">
        <f t="shared" si="1158"/>
        <v>0</v>
      </c>
      <c r="AI2116" s="3"/>
      <c r="AJ2116" s="3">
        <v>0</v>
      </c>
      <c r="AK2116" s="2">
        <f t="shared" si="1168"/>
        <v>11164.754887006013</v>
      </c>
      <c r="AL2116" s="8"/>
      <c r="AM2116" s="8"/>
      <c r="AN2116" s="8"/>
      <c r="AO2116" s="8"/>
      <c r="AP2116" s="2">
        <v>258518.44347725468</v>
      </c>
      <c r="AQ2116" s="8"/>
      <c r="AR2116" s="5"/>
      <c r="AS2116" s="1"/>
      <c r="AT2116" s="8"/>
      <c r="AU2116" s="1"/>
      <c r="AV2116" s="1"/>
      <c r="AW2116" s="3"/>
      <c r="AX2116" s="3"/>
      <c r="AY2116" s="4"/>
      <c r="AZ2116" s="4"/>
      <c r="BA2116" s="4"/>
      <c r="BB2116" s="1"/>
      <c r="BC2116" s="1"/>
      <c r="BD2116" s="1"/>
      <c r="BE2116" s="1"/>
      <c r="BF2116" s="1"/>
      <c r="BG2116" s="1"/>
      <c r="BH2116" s="1"/>
      <c r="BI2116" s="1"/>
    </row>
    <row r="2117" spans="1:61" x14ac:dyDescent="0.2">
      <c r="A2117" s="78">
        <f t="shared" si="1147"/>
        <v>44008</v>
      </c>
      <c r="B2117" s="2">
        <f t="shared" si="1162"/>
        <v>258620.31165249363</v>
      </c>
      <c r="C2117" s="3">
        <f t="shared" si="1148"/>
        <v>34913742.073086642</v>
      </c>
      <c r="D2117" s="2">
        <f t="shared" si="1169"/>
        <v>240537.3279050432</v>
      </c>
      <c r="E2117" s="2">
        <f t="shared" si="1149"/>
        <v>0</v>
      </c>
      <c r="F2117" s="33">
        <f t="shared" si="1137"/>
        <v>240537.3279050432</v>
      </c>
      <c r="G2117" s="39">
        <f t="shared" si="1150"/>
        <v>5331.91</v>
      </c>
      <c r="H2117" s="38">
        <f>IF(AND(N2117=1,N2116&gt;1),VLOOKUP(A2116,[1]Plan1!$CW$105:$CY$215,3),H2116)</f>
        <v>5311.65</v>
      </c>
      <c r="I2117" s="127">
        <f t="shared" si="1138"/>
        <v>43932</v>
      </c>
      <c r="J2117" s="127">
        <f t="shared" si="1151"/>
        <v>43962</v>
      </c>
      <c r="K2117" s="34">
        <f t="shared" si="1139"/>
        <v>-3.7997640620340833E-3</v>
      </c>
      <c r="L2117" s="212">
        <f t="shared" si="1152"/>
        <v>44022</v>
      </c>
      <c r="M2117" s="1">
        <f t="shared" si="1153"/>
        <v>21</v>
      </c>
      <c r="N2117" s="1">
        <f t="shared" si="1170"/>
        <v>11</v>
      </c>
      <c r="O2117" s="2">
        <f t="shared" si="1140"/>
        <v>0.99800783999999998</v>
      </c>
      <c r="P2117" s="35">
        <f t="shared" si="1164"/>
        <v>0.99690005000000004</v>
      </c>
      <c r="Q2117" s="35">
        <f t="shared" si="1154"/>
        <v>1.0038300802088143</v>
      </c>
      <c r="R2117" s="2">
        <f t="shared" si="1163"/>
        <v>1.00183029</v>
      </c>
      <c r="S2117" s="2">
        <f t="shared" si="1155"/>
        <v>1.00624745</v>
      </c>
      <c r="T2117" s="2">
        <f t="shared" si="1165"/>
        <v>240977.58097092999</v>
      </c>
      <c r="U2117" s="2">
        <f t="shared" si="1141"/>
        <v>0</v>
      </c>
      <c r="V2117" s="2">
        <f t="shared" si="1142"/>
        <v>440.25306589132447</v>
      </c>
      <c r="W2117" s="2">
        <f t="shared" si="1143"/>
        <v>240977.58097093453</v>
      </c>
      <c r="X2117" s="36">
        <f t="shared" si="1166"/>
        <v>0</v>
      </c>
      <c r="Y2117" s="2">
        <f t="shared" si="1144"/>
        <v>0</v>
      </c>
      <c r="Z2117" s="37">
        <f t="shared" si="1145"/>
        <v>0</v>
      </c>
      <c r="AA2117" s="2">
        <f t="shared" si="1156"/>
        <v>0</v>
      </c>
      <c r="AB2117" s="4">
        <f t="shared" si="1157"/>
        <v>7.1215000000000001E-2</v>
      </c>
      <c r="AC2117" s="148">
        <f t="shared" si="1167"/>
        <v>96</v>
      </c>
      <c r="AD2117" s="36">
        <v>252</v>
      </c>
      <c r="AE2117" s="35">
        <f t="shared" si="1160"/>
        <v>1.0265534789999999</v>
      </c>
      <c r="AF2117" s="2">
        <f t="shared" si="1161"/>
        <v>6398.7931357799998</v>
      </c>
      <c r="AG2117" s="2">
        <f t="shared" si="1146"/>
        <v>6398.7931357799998</v>
      </c>
      <c r="AH2117" s="3">
        <f t="shared" si="1158"/>
        <v>0</v>
      </c>
      <c r="AI2117" s="3"/>
      <c r="AJ2117" s="3">
        <v>0</v>
      </c>
      <c r="AK2117" s="2">
        <f t="shared" si="1168"/>
        <v>11243.937545779105</v>
      </c>
      <c r="AL2117" s="8"/>
      <c r="AM2117" s="8"/>
      <c r="AN2117" s="8"/>
      <c r="AO2117" s="8"/>
      <c r="AP2117" s="2">
        <v>258620.31165248039</v>
      </c>
      <c r="AQ2117" s="8"/>
      <c r="AR2117" s="5"/>
      <c r="AS2117" s="1"/>
      <c r="AT2117" s="8"/>
      <c r="AU2117" s="1"/>
      <c r="AV2117" s="1"/>
      <c r="AW2117" s="3"/>
      <c r="AX2117" s="3"/>
      <c r="AY2117" s="4"/>
      <c r="AZ2117" s="4"/>
      <c r="BA2117" s="4"/>
      <c r="BB2117" s="1"/>
      <c r="BC2117" s="1"/>
      <c r="BD2117" s="1"/>
      <c r="BE2117" s="1"/>
      <c r="BF2117" s="1"/>
      <c r="BG2117" s="1"/>
      <c r="BH2117" s="1"/>
      <c r="BI2117" s="1"/>
    </row>
    <row r="2118" spans="1:61" x14ac:dyDescent="0.2">
      <c r="A2118" s="78">
        <f t="shared" si="1147"/>
        <v>44009</v>
      </c>
      <c r="B2118" s="2">
        <f t="shared" si="1162"/>
        <v>258654.6503653859</v>
      </c>
      <c r="C2118" s="3">
        <f t="shared" si="1148"/>
        <v>34918377.799327098</v>
      </c>
      <c r="D2118" s="2">
        <f t="shared" si="1169"/>
        <v>240537.3279050432</v>
      </c>
      <c r="E2118" s="2">
        <f t="shared" si="1149"/>
        <v>0</v>
      </c>
      <c r="F2118" s="33">
        <f t="shared" si="1137"/>
        <v>240537.3279050432</v>
      </c>
      <c r="G2118" s="39">
        <f t="shared" si="1150"/>
        <v>5331.91</v>
      </c>
      <c r="H2118" s="38">
        <f>IF(AND(N2118=1,N2117&gt;1),VLOOKUP(A2117,[1]Plan1!$CW$105:$CY$215,3),H2117)</f>
        <v>5311.65</v>
      </c>
      <c r="I2118" s="127">
        <f t="shared" si="1138"/>
        <v>43932</v>
      </c>
      <c r="J2118" s="127">
        <f t="shared" si="1151"/>
        <v>43962</v>
      </c>
      <c r="K2118" s="34">
        <f t="shared" si="1139"/>
        <v>-3.7997640620340833E-3</v>
      </c>
      <c r="L2118" s="212">
        <f t="shared" si="1152"/>
        <v>44022</v>
      </c>
      <c r="M2118" s="1">
        <f t="shared" si="1153"/>
        <v>21</v>
      </c>
      <c r="N2118" s="1">
        <f t="shared" si="1170"/>
        <v>12</v>
      </c>
      <c r="O2118" s="2">
        <f t="shared" si="1140"/>
        <v>0.99782693</v>
      </c>
      <c r="P2118" s="35">
        <f t="shared" si="1164"/>
        <v>0.99690005000000004</v>
      </c>
      <c r="Q2118" s="35">
        <f t="shared" si="1154"/>
        <v>1.0038300802088143</v>
      </c>
      <c r="R2118" s="2">
        <f t="shared" si="1163"/>
        <v>1.00164868</v>
      </c>
      <c r="S2118" s="2">
        <f t="shared" si="1155"/>
        <v>1.00624745</v>
      </c>
      <c r="T2118" s="2">
        <f t="shared" si="1165"/>
        <v>240933.89698681</v>
      </c>
      <c r="U2118" s="2">
        <f t="shared" si="1141"/>
        <v>0</v>
      </c>
      <c r="V2118" s="2">
        <f t="shared" si="1142"/>
        <v>396.56908177047649</v>
      </c>
      <c r="W2118" s="2">
        <f t="shared" si="1143"/>
        <v>240933.89698681369</v>
      </c>
      <c r="X2118" s="36">
        <f t="shared" si="1166"/>
        <v>0</v>
      </c>
      <c r="Y2118" s="2">
        <f t="shared" si="1144"/>
        <v>0</v>
      </c>
      <c r="Z2118" s="37">
        <f t="shared" si="1145"/>
        <v>0</v>
      </c>
      <c r="AA2118" s="2">
        <f t="shared" si="1156"/>
        <v>0</v>
      </c>
      <c r="AB2118" s="4">
        <f t="shared" si="1157"/>
        <v>7.1215000000000001E-2</v>
      </c>
      <c r="AC2118" s="148">
        <f t="shared" si="1167"/>
        <v>96</v>
      </c>
      <c r="AD2118" s="36">
        <v>252</v>
      </c>
      <c r="AE2118" s="35">
        <f t="shared" si="1160"/>
        <v>1.0265534789999999</v>
      </c>
      <c r="AF2118" s="2">
        <f t="shared" si="1161"/>
        <v>6397.6331740200003</v>
      </c>
      <c r="AG2118" s="2">
        <f t="shared" si="1146"/>
        <v>6397.6331740200003</v>
      </c>
      <c r="AH2118" s="3">
        <f t="shared" si="1158"/>
        <v>0</v>
      </c>
      <c r="AI2118" s="3"/>
      <c r="AJ2118" s="3">
        <v>0</v>
      </c>
      <c r="AK2118" s="2">
        <f t="shared" si="1168"/>
        <v>11323.120204552197</v>
      </c>
      <c r="AL2118" s="8"/>
      <c r="AM2118" s="8"/>
      <c r="AN2118" s="8"/>
      <c r="AO2118" s="8"/>
      <c r="AP2118" s="2">
        <v>258654.65036537265</v>
      </c>
      <c r="AQ2118" s="8"/>
      <c r="AR2118" s="5"/>
      <c r="AS2118" s="1"/>
      <c r="AT2118" s="8"/>
      <c r="AU2118" s="1"/>
      <c r="AV2118" s="1"/>
      <c r="AW2118" s="3"/>
      <c r="AX2118" s="3"/>
      <c r="AY2118" s="4"/>
      <c r="AZ2118" s="4"/>
      <c r="BA2118" s="4"/>
      <c r="BB2118" s="1"/>
      <c r="BC2118" s="1"/>
      <c r="BD2118" s="1"/>
      <c r="BE2118" s="1"/>
      <c r="BF2118" s="1"/>
      <c r="BG2118" s="1"/>
      <c r="BH2118" s="1"/>
      <c r="BI2118" s="1"/>
    </row>
    <row r="2119" spans="1:61" x14ac:dyDescent="0.2">
      <c r="A2119" s="78">
        <f t="shared" si="1147"/>
        <v>44010</v>
      </c>
      <c r="B2119" s="2">
        <f t="shared" si="1162"/>
        <v>258733.83302415899</v>
      </c>
      <c r="C2119" s="3">
        <f t="shared" si="1148"/>
        <v>34929067.45826146</v>
      </c>
      <c r="D2119" s="2">
        <f t="shared" si="1169"/>
        <v>240537.3279050432</v>
      </c>
      <c r="E2119" s="2">
        <f t="shared" si="1149"/>
        <v>0</v>
      </c>
      <c r="F2119" s="33">
        <f t="shared" si="1137"/>
        <v>240537.3279050432</v>
      </c>
      <c r="G2119" s="39">
        <f t="shared" si="1150"/>
        <v>5331.91</v>
      </c>
      <c r="H2119" s="38">
        <f>IF(AND(N2119=1,N2118&gt;1),VLOOKUP(A2118,[1]Plan1!$CW$105:$CY$215,3),H2118)</f>
        <v>5311.65</v>
      </c>
      <c r="I2119" s="127">
        <f t="shared" si="1138"/>
        <v>43932</v>
      </c>
      <c r="J2119" s="127">
        <f t="shared" si="1151"/>
        <v>43962</v>
      </c>
      <c r="K2119" s="34">
        <f t="shared" si="1139"/>
        <v>-3.7997640620340833E-3</v>
      </c>
      <c r="L2119" s="212">
        <f t="shared" si="1152"/>
        <v>44022</v>
      </c>
      <c r="M2119" s="1">
        <f t="shared" si="1153"/>
        <v>21</v>
      </c>
      <c r="N2119" s="1">
        <f t="shared" si="1170"/>
        <v>12</v>
      </c>
      <c r="O2119" s="2">
        <f t="shared" si="1140"/>
        <v>0.99782693</v>
      </c>
      <c r="P2119" s="35">
        <f t="shared" si="1164"/>
        <v>0.99690005000000004</v>
      </c>
      <c r="Q2119" s="35">
        <f t="shared" si="1154"/>
        <v>1.0038300802088143</v>
      </c>
      <c r="R2119" s="2">
        <f t="shared" si="1163"/>
        <v>1.00164868</v>
      </c>
      <c r="S2119" s="2">
        <f t="shared" si="1155"/>
        <v>1.00624745</v>
      </c>
      <c r="T2119" s="2">
        <f t="shared" si="1165"/>
        <v>240933.89698681</v>
      </c>
      <c r="U2119" s="2">
        <f t="shared" si="1141"/>
        <v>0</v>
      </c>
      <c r="V2119" s="2">
        <f t="shared" si="1142"/>
        <v>396.56908177047649</v>
      </c>
      <c r="W2119" s="2">
        <f t="shared" si="1143"/>
        <v>240933.89698681369</v>
      </c>
      <c r="X2119" s="36">
        <f t="shared" si="1166"/>
        <v>0</v>
      </c>
      <c r="Y2119" s="2">
        <f t="shared" si="1144"/>
        <v>0</v>
      </c>
      <c r="Z2119" s="37">
        <f t="shared" si="1145"/>
        <v>0</v>
      </c>
      <c r="AA2119" s="2">
        <f t="shared" si="1156"/>
        <v>0</v>
      </c>
      <c r="AB2119" s="4">
        <f t="shared" si="1157"/>
        <v>7.1215000000000001E-2</v>
      </c>
      <c r="AC2119" s="148">
        <f t="shared" si="1167"/>
        <v>96</v>
      </c>
      <c r="AD2119" s="36">
        <v>252</v>
      </c>
      <c r="AE2119" s="35">
        <f t="shared" si="1160"/>
        <v>1.0265534789999999</v>
      </c>
      <c r="AF2119" s="2">
        <f t="shared" si="1161"/>
        <v>6397.6331740200003</v>
      </c>
      <c r="AG2119" s="2">
        <f t="shared" si="1146"/>
        <v>6397.6331740200003</v>
      </c>
      <c r="AH2119" s="3">
        <f t="shared" si="1158"/>
        <v>0</v>
      </c>
      <c r="AI2119" s="3"/>
      <c r="AJ2119" s="3">
        <v>0</v>
      </c>
      <c r="AK2119" s="2">
        <f t="shared" si="1168"/>
        <v>11402.302863325291</v>
      </c>
      <c r="AL2119" s="8"/>
      <c r="AM2119" s="8"/>
      <c r="AN2119" s="8"/>
      <c r="AO2119" s="8"/>
      <c r="AP2119" s="2">
        <v>258733.83302414574</v>
      </c>
      <c r="AQ2119" s="8"/>
      <c r="AR2119" s="5"/>
      <c r="AS2119" s="1"/>
      <c r="AT2119" s="8"/>
      <c r="AU2119" s="1"/>
      <c r="AV2119" s="1"/>
      <c r="AW2119" s="3"/>
      <c r="AX2119" s="3"/>
      <c r="AY2119" s="4"/>
      <c r="AZ2119" s="4"/>
      <c r="BA2119" s="4"/>
      <c r="BB2119" s="1"/>
      <c r="BC2119" s="1"/>
      <c r="BD2119" s="1"/>
      <c r="BE2119" s="1"/>
      <c r="BF2119" s="1"/>
      <c r="BG2119" s="1"/>
      <c r="BH2119" s="1"/>
      <c r="BI2119" s="1"/>
    </row>
    <row r="2120" spans="1:61" x14ac:dyDescent="0.2">
      <c r="A2120" s="78">
        <f t="shared" si="1147"/>
        <v>44011</v>
      </c>
      <c r="B2120" s="2">
        <f t="shared" si="1162"/>
        <v>258880.54391278207</v>
      </c>
      <c r="C2120" s="3">
        <f t="shared" si="1148"/>
        <v>34948873.428225577</v>
      </c>
      <c r="D2120" s="2">
        <f t="shared" si="1169"/>
        <v>240537.3279050432</v>
      </c>
      <c r="E2120" s="2">
        <f t="shared" si="1149"/>
        <v>0</v>
      </c>
      <c r="F2120" s="33">
        <f t="shared" si="1137"/>
        <v>240537.3279050432</v>
      </c>
      <c r="G2120" s="39">
        <f t="shared" si="1150"/>
        <v>5331.91</v>
      </c>
      <c r="H2120" s="38">
        <f>IF(AND(N2120=1,N2119&gt;1),VLOOKUP(A2119,[1]Plan1!$CW$105:$CY$215,3),H2119)</f>
        <v>5311.65</v>
      </c>
      <c r="I2120" s="127">
        <f t="shared" si="1138"/>
        <v>43932</v>
      </c>
      <c r="J2120" s="127">
        <f t="shared" si="1151"/>
        <v>43962</v>
      </c>
      <c r="K2120" s="34">
        <f t="shared" si="1139"/>
        <v>-3.7997640620340833E-3</v>
      </c>
      <c r="L2120" s="212">
        <f t="shared" si="1152"/>
        <v>44022</v>
      </c>
      <c r="M2120" s="1">
        <f t="shared" si="1153"/>
        <v>21</v>
      </c>
      <c r="N2120" s="1">
        <f t="shared" si="1170"/>
        <v>12</v>
      </c>
      <c r="O2120" s="2">
        <f t="shared" si="1140"/>
        <v>0.99782693</v>
      </c>
      <c r="P2120" s="35">
        <f t="shared" si="1164"/>
        <v>0.99690005000000004</v>
      </c>
      <c r="Q2120" s="35">
        <f t="shared" si="1154"/>
        <v>1.0038300802088143</v>
      </c>
      <c r="R2120" s="2">
        <f t="shared" si="1163"/>
        <v>1.00164868</v>
      </c>
      <c r="S2120" s="2">
        <f t="shared" si="1155"/>
        <v>1.00624745</v>
      </c>
      <c r="T2120" s="2">
        <f t="shared" si="1165"/>
        <v>240933.89698681</v>
      </c>
      <c r="U2120" s="2">
        <f t="shared" si="1141"/>
        <v>0</v>
      </c>
      <c r="V2120" s="2">
        <f t="shared" si="1142"/>
        <v>396.56908177047649</v>
      </c>
      <c r="W2120" s="2">
        <f t="shared" si="1143"/>
        <v>240933.89698681369</v>
      </c>
      <c r="X2120" s="36">
        <f t="shared" si="1166"/>
        <v>0</v>
      </c>
      <c r="Y2120" s="2">
        <f t="shared" si="1144"/>
        <v>0</v>
      </c>
      <c r="Z2120" s="37">
        <f t="shared" si="1145"/>
        <v>0</v>
      </c>
      <c r="AA2120" s="2">
        <f t="shared" si="1156"/>
        <v>0</v>
      </c>
      <c r="AB2120" s="4">
        <f t="shared" si="1157"/>
        <v>7.1215000000000001E-2</v>
      </c>
      <c r="AC2120" s="148">
        <f t="shared" si="1167"/>
        <v>97</v>
      </c>
      <c r="AD2120" s="36">
        <v>252</v>
      </c>
      <c r="AE2120" s="35">
        <f t="shared" si="1160"/>
        <v>1.026833756</v>
      </c>
      <c r="AF2120" s="2">
        <f t="shared" si="1161"/>
        <v>6465.16140387</v>
      </c>
      <c r="AG2120" s="2">
        <f t="shared" si="1146"/>
        <v>6465.16140387</v>
      </c>
      <c r="AH2120" s="3">
        <f t="shared" si="1158"/>
        <v>0</v>
      </c>
      <c r="AI2120" s="3"/>
      <c r="AJ2120" s="3">
        <v>0</v>
      </c>
      <c r="AK2120" s="2">
        <f t="shared" si="1168"/>
        <v>11481.485522098383</v>
      </c>
      <c r="AL2120" s="8"/>
      <c r="AM2120" s="8"/>
      <c r="AN2120" s="8"/>
      <c r="AO2120" s="8"/>
      <c r="AP2120" s="2">
        <v>258880.54391276883</v>
      </c>
      <c r="AQ2120" s="8"/>
      <c r="AR2120" s="5"/>
      <c r="AS2120" s="1"/>
      <c r="AT2120" s="8"/>
      <c r="AU2120" s="1"/>
      <c r="AV2120" s="1"/>
      <c r="AW2120" s="3"/>
      <c r="AX2120" s="3"/>
      <c r="AY2120" s="4"/>
      <c r="AZ2120" s="4"/>
      <c r="BA2120" s="4"/>
      <c r="BB2120" s="1"/>
      <c r="BC2120" s="1"/>
      <c r="BD2120" s="1"/>
      <c r="BE2120" s="1"/>
      <c r="BF2120" s="1"/>
      <c r="BG2120" s="1"/>
      <c r="BH2120" s="1"/>
      <c r="BI2120" s="1"/>
    </row>
    <row r="2121" spans="1:61" x14ac:dyDescent="0.2">
      <c r="A2121" s="78">
        <f t="shared" si="1147"/>
        <v>44012</v>
      </c>
      <c r="B2121" s="2">
        <f t="shared" si="1162"/>
        <v>258982.41479920744</v>
      </c>
      <c r="C2121" s="3">
        <f t="shared" si="1148"/>
        <v>34962625.997893006</v>
      </c>
      <c r="D2121" s="2">
        <f t="shared" si="1169"/>
        <v>240537.3279050432</v>
      </c>
      <c r="E2121" s="2">
        <f t="shared" si="1149"/>
        <v>0</v>
      </c>
      <c r="F2121" s="33">
        <f t="shared" si="1137"/>
        <v>240537.3279050432</v>
      </c>
      <c r="G2121" s="39">
        <f t="shared" si="1150"/>
        <v>5331.91</v>
      </c>
      <c r="H2121" s="38">
        <f>IF(AND(N2121=1,N2120&gt;1),VLOOKUP(A2120,[1]Plan1!$CW$105:$CY$215,3),H2120)</f>
        <v>5311.65</v>
      </c>
      <c r="I2121" s="127">
        <f t="shared" si="1138"/>
        <v>43932</v>
      </c>
      <c r="J2121" s="127">
        <f t="shared" si="1151"/>
        <v>43962</v>
      </c>
      <c r="K2121" s="34">
        <f t="shared" si="1139"/>
        <v>-3.7997640620340833E-3</v>
      </c>
      <c r="L2121" s="212">
        <f t="shared" si="1152"/>
        <v>44022</v>
      </c>
      <c r="M2121" s="1">
        <f t="shared" si="1153"/>
        <v>21</v>
      </c>
      <c r="N2121" s="1">
        <f t="shared" si="1170"/>
        <v>13</v>
      </c>
      <c r="O2121" s="2">
        <f t="shared" si="1140"/>
        <v>0.99764604999999995</v>
      </c>
      <c r="P2121" s="35">
        <f t="shared" si="1164"/>
        <v>0.99690005000000004</v>
      </c>
      <c r="Q2121" s="35">
        <f t="shared" si="1154"/>
        <v>1.0038300802088143</v>
      </c>
      <c r="R2121" s="2">
        <f t="shared" si="1163"/>
        <v>1.0014671100000001</v>
      </c>
      <c r="S2121" s="2">
        <f t="shared" si="1155"/>
        <v>1.00624745</v>
      </c>
      <c r="T2121" s="2">
        <f t="shared" si="1165"/>
        <v>240890.22262417999</v>
      </c>
      <c r="U2121" s="2">
        <f t="shared" si="1141"/>
        <v>0</v>
      </c>
      <c r="V2121" s="2">
        <f t="shared" si="1142"/>
        <v>352.89471914279312</v>
      </c>
      <c r="W2121" s="2">
        <f t="shared" si="1143"/>
        <v>240890.22262418599</v>
      </c>
      <c r="X2121" s="36">
        <f t="shared" si="1166"/>
        <v>0</v>
      </c>
      <c r="Y2121" s="2">
        <f t="shared" si="1144"/>
        <v>0</v>
      </c>
      <c r="Z2121" s="37">
        <f t="shared" si="1145"/>
        <v>0</v>
      </c>
      <c r="AA2121" s="2">
        <f t="shared" si="1156"/>
        <v>0</v>
      </c>
      <c r="AB2121" s="4">
        <f t="shared" si="1157"/>
        <v>7.1215000000000001E-2</v>
      </c>
      <c r="AC2121" s="148">
        <f t="shared" si="1167"/>
        <v>98</v>
      </c>
      <c r="AD2121" s="36">
        <v>252</v>
      </c>
      <c r="AE2121" s="35">
        <f t="shared" si="1160"/>
        <v>1.0271141100000001</v>
      </c>
      <c r="AF2121" s="2">
        <f t="shared" si="1161"/>
        <v>6531.5239941500004</v>
      </c>
      <c r="AG2121" s="2">
        <f t="shared" si="1146"/>
        <v>6531.5239941500004</v>
      </c>
      <c r="AH2121" s="3">
        <f t="shared" si="1158"/>
        <v>0</v>
      </c>
      <c r="AI2121" s="3"/>
      <c r="AJ2121" s="3">
        <v>0</v>
      </c>
      <c r="AK2121" s="2">
        <f t="shared" si="1168"/>
        <v>11560.668180871473</v>
      </c>
      <c r="AL2121" s="8"/>
      <c r="AM2121" s="8"/>
      <c r="AN2121" s="8"/>
      <c r="AO2121" s="8"/>
      <c r="AP2121" s="2">
        <v>258982.41479919423</v>
      </c>
      <c r="AQ2121" s="8"/>
      <c r="AR2121" s="5"/>
      <c r="AS2121" s="1"/>
      <c r="AT2121" s="8"/>
      <c r="AU2121" s="1"/>
      <c r="AV2121" s="1"/>
      <c r="AW2121" s="3"/>
      <c r="AX2121" s="3"/>
      <c r="AY2121" s="4"/>
      <c r="AZ2121" s="4"/>
      <c r="BA2121" s="4"/>
      <c r="BB2121" s="1"/>
      <c r="BC2121" s="1"/>
      <c r="BD2121" s="1"/>
      <c r="BE2121" s="1"/>
      <c r="BF2121" s="1"/>
      <c r="BG2121" s="1"/>
      <c r="BH2121" s="1"/>
      <c r="BI2121" s="1"/>
    </row>
    <row r="2122" spans="1:61" x14ac:dyDescent="0.2">
      <c r="A2122" s="78">
        <f t="shared" si="1147"/>
        <v>44013</v>
      </c>
      <c r="B2122" s="2">
        <f t="shared" si="1162"/>
        <v>259084.28938647592</v>
      </c>
      <c r="C2122" s="3">
        <f t="shared" si="1148"/>
        <v>34976379.067174248</v>
      </c>
      <c r="D2122" s="2">
        <f t="shared" si="1169"/>
        <v>240537.3279050432</v>
      </c>
      <c r="E2122" s="2">
        <f t="shared" si="1149"/>
        <v>0</v>
      </c>
      <c r="F2122" s="33">
        <f t="shared" ref="F2122:F2185" si="1171">(D2122-E2122)</f>
        <v>240537.3279050432</v>
      </c>
      <c r="G2122" s="39">
        <f t="shared" si="1150"/>
        <v>5331.91</v>
      </c>
      <c r="H2122" s="38">
        <f>IF(AND(N2122=1,N2121&gt;1),VLOOKUP(A2121,[1]Plan1!$CW$105:$CY$215,3),H2121)</f>
        <v>5311.65</v>
      </c>
      <c r="I2122" s="127">
        <f t="shared" ref="I2122:I2185" si="1172">EDATE(J2122,-1)</f>
        <v>43932</v>
      </c>
      <c r="J2122" s="127">
        <f t="shared" si="1151"/>
        <v>43962</v>
      </c>
      <c r="K2122" s="34">
        <f t="shared" ref="K2122:K2185" si="1173">(H2122/G2122)-1</f>
        <v>-3.7997640620340833E-3</v>
      </c>
      <c r="L2122" s="212">
        <f t="shared" si="1152"/>
        <v>44022</v>
      </c>
      <c r="M2122" s="1">
        <f t="shared" si="1153"/>
        <v>21</v>
      </c>
      <c r="N2122" s="1">
        <f t="shared" si="1170"/>
        <v>14</v>
      </c>
      <c r="O2122" s="2">
        <f t="shared" ref="O2122:O2185" si="1174">TRUNC((H2122/G2122)^TRUNC((N2122/M2122),9),8)</f>
        <v>0.99746520999999999</v>
      </c>
      <c r="P2122" s="35">
        <f t="shared" si="1164"/>
        <v>0.99690005000000004</v>
      </c>
      <c r="Q2122" s="35">
        <f t="shared" si="1154"/>
        <v>1.0038300802088143</v>
      </c>
      <c r="R2122" s="2">
        <f t="shared" si="1163"/>
        <v>1.00128558</v>
      </c>
      <c r="S2122" s="2">
        <f t="shared" si="1155"/>
        <v>1.00624745</v>
      </c>
      <c r="T2122" s="2">
        <f t="shared" si="1165"/>
        <v>240846.55788305</v>
      </c>
      <c r="U2122" s="2">
        <f t="shared" ref="U2122:U2185" si="1175">(E2122*(S2122-1))</f>
        <v>0</v>
      </c>
      <c r="V2122" s="2">
        <f t="shared" ref="V2122:V2185" si="1176">(F2122*(R2122-1))</f>
        <v>309.22997800816745</v>
      </c>
      <c r="W2122" s="2">
        <f t="shared" ref="W2122:W2185" si="1177">(D2122+U2122+V2122)</f>
        <v>240846.55788305137</v>
      </c>
      <c r="X2122" s="36">
        <f t="shared" si="1166"/>
        <v>0</v>
      </c>
      <c r="Y2122" s="2">
        <f t="shared" ref="Y2122:Y2185" si="1178">IF(X2122&gt;0,VLOOKUP(A2122,AT$12:AX$190,5),0)</f>
        <v>0</v>
      </c>
      <c r="Z2122" s="37">
        <f t="shared" ref="Z2122:Z2185" si="1179">IF(X2122&gt;0,VLOOKUP($A2122,$AT$10:$AY$190,6),0)</f>
        <v>0</v>
      </c>
      <c r="AA2122" s="2">
        <f t="shared" si="1156"/>
        <v>0</v>
      </c>
      <c r="AB2122" s="4">
        <f t="shared" si="1157"/>
        <v>7.1215000000000001E-2</v>
      </c>
      <c r="AC2122" s="148">
        <f t="shared" si="1167"/>
        <v>99</v>
      </c>
      <c r="AD2122" s="36">
        <v>252</v>
      </c>
      <c r="AE2122" s="35">
        <f t="shared" si="1160"/>
        <v>1.02739454</v>
      </c>
      <c r="AF2122" s="2">
        <f t="shared" si="1161"/>
        <v>6597.8806637799998</v>
      </c>
      <c r="AG2122" s="2">
        <f t="shared" ref="AG2122:AG2185" si="1180">TRUNC((W2122*(AE2122-1)),8)</f>
        <v>6597.8806637799998</v>
      </c>
      <c r="AH2122" s="3">
        <f t="shared" si="1158"/>
        <v>0</v>
      </c>
      <c r="AI2122" s="3"/>
      <c r="AJ2122" s="3">
        <v>0</v>
      </c>
      <c r="AK2122" s="2">
        <f t="shared" si="1168"/>
        <v>11639.850839644567</v>
      </c>
      <c r="AL2122" s="8"/>
      <c r="AM2122" s="8"/>
      <c r="AN2122" s="8"/>
      <c r="AO2122" s="8"/>
      <c r="AP2122" s="2">
        <v>259084.28938646268</v>
      </c>
      <c r="AQ2122" s="8"/>
      <c r="AR2122" s="5"/>
      <c r="AS2122" s="1"/>
      <c r="AT2122" s="8"/>
      <c r="AU2122" s="1"/>
      <c r="AV2122" s="1"/>
      <c r="AW2122" s="3"/>
      <c r="AX2122" s="3"/>
      <c r="AY2122" s="4"/>
      <c r="AZ2122" s="4"/>
      <c r="BA2122" s="4"/>
      <c r="BB2122" s="1"/>
      <c r="BC2122" s="1"/>
      <c r="BD2122" s="1"/>
      <c r="BE2122" s="1"/>
      <c r="BF2122" s="1"/>
      <c r="BG2122" s="1"/>
      <c r="BH2122" s="1"/>
      <c r="BI2122" s="1"/>
    </row>
    <row r="2123" spans="1:61" x14ac:dyDescent="0.2">
      <c r="A2123" s="78">
        <f t="shared" ref="A2123:A2186" si="1181">(A2122+1)</f>
        <v>44014</v>
      </c>
      <c r="B2123" s="2">
        <f t="shared" si="1162"/>
        <v>259186.16296965099</v>
      </c>
      <c r="C2123" s="3">
        <f t="shared" ref="C2123:C2186" si="1182">B2123*135</f>
        <v>34990132.000902884</v>
      </c>
      <c r="D2123" s="2">
        <f t="shared" si="1169"/>
        <v>240537.3279050432</v>
      </c>
      <c r="E2123" s="2">
        <f t="shared" ref="E2123:E2186" si="1183">IF(ISERROR(VLOOKUP(A2123,AZ$12:BB$174,2,FALSE)=TRUE),E2122,VLOOKUP(A2123,AZ$12:BB$174,2,FALSE))</f>
        <v>0</v>
      </c>
      <c r="F2123" s="33">
        <f t="shared" si="1171"/>
        <v>240537.3279050432</v>
      </c>
      <c r="G2123" s="39">
        <f t="shared" ref="G2123:G2186" si="1184">IF(H2123=H2122,G2122,H2122)</f>
        <v>5331.91</v>
      </c>
      <c r="H2123" s="38">
        <f>IF(AND(N2123=1,N2122&gt;1),VLOOKUP(A2122,[1]Plan1!$CW$105:$CY$215,3),H2122)</f>
        <v>5311.65</v>
      </c>
      <c r="I2123" s="127">
        <f t="shared" si="1172"/>
        <v>43932</v>
      </c>
      <c r="J2123" s="127">
        <f t="shared" ref="J2123:J2186" si="1185">IF(X2122&gt;0,EDATE(A2123,-1),+J2122)</f>
        <v>43962</v>
      </c>
      <c r="K2123" s="34">
        <f t="shared" si="1173"/>
        <v>-3.7997640620340833E-3</v>
      </c>
      <c r="L2123" s="212">
        <f t="shared" ref="L2123:L2186" si="1186">VLOOKUP(A2122,AZ$193:BA$372,2)</f>
        <v>44022</v>
      </c>
      <c r="M2123" s="1">
        <f t="shared" ref="M2123:M2186" si="1187">IF(L2123=L2122,M2122,NETWORKDAYS(L2122,L2123,$AT$194:$AT$348)-1)</f>
        <v>21</v>
      </c>
      <c r="N2123" s="1">
        <f t="shared" si="1170"/>
        <v>15</v>
      </c>
      <c r="O2123" s="2">
        <f t="shared" si="1174"/>
        <v>0.99728439999999996</v>
      </c>
      <c r="P2123" s="35">
        <f t="shared" si="1164"/>
        <v>0.99690005000000004</v>
      </c>
      <c r="Q2123" s="35">
        <f t="shared" ref="Q2123:Q2186" si="1188">IF(L2123&gt;L2122,Q2122*P2123,Q2122)</f>
        <v>1.0038300802088143</v>
      </c>
      <c r="R2123" s="2">
        <f t="shared" si="1163"/>
        <v>1.00110407</v>
      </c>
      <c r="S2123" s="2">
        <f t="shared" ref="S2123:S2186" si="1189">IF(AND(X2123&gt;0,MONTH(A2123)=S$9),R2123,S2122)</f>
        <v>1.00624745</v>
      </c>
      <c r="T2123" s="2">
        <f t="shared" si="1165"/>
        <v>240802.89795265999</v>
      </c>
      <c r="U2123" s="2">
        <f t="shared" si="1175"/>
        <v>0</v>
      </c>
      <c r="V2123" s="2">
        <f t="shared" si="1176"/>
        <v>265.57004762012406</v>
      </c>
      <c r="W2123" s="2">
        <f t="shared" si="1177"/>
        <v>240802.89795266333</v>
      </c>
      <c r="X2123" s="36">
        <f t="shared" si="1166"/>
        <v>0</v>
      </c>
      <c r="Y2123" s="2">
        <f t="shared" si="1178"/>
        <v>0</v>
      </c>
      <c r="Z2123" s="37">
        <f t="shared" si="1179"/>
        <v>0</v>
      </c>
      <c r="AA2123" s="2">
        <f t="shared" ref="AA2123:AA2186" si="1190">IF(Z2123&gt;0,TRUNC(Z2123*T2123,8),0)</f>
        <v>0</v>
      </c>
      <c r="AB2123" s="4">
        <f t="shared" ref="AB2123:AB2186" si="1191">(AB2122)</f>
        <v>7.1215000000000001E-2</v>
      </c>
      <c r="AC2123" s="148">
        <f t="shared" si="1167"/>
        <v>100</v>
      </c>
      <c r="AD2123" s="36">
        <v>252</v>
      </c>
      <c r="AE2123" s="35">
        <f t="shared" si="1160"/>
        <v>1.027675047</v>
      </c>
      <c r="AF2123" s="2">
        <f t="shared" si="1161"/>
        <v>6664.2315185699999</v>
      </c>
      <c r="AG2123" s="2">
        <f t="shared" si="1180"/>
        <v>6664.2315185699999</v>
      </c>
      <c r="AH2123" s="3">
        <f t="shared" ref="AH2123:AH2186" si="1192">IF(AA2123&gt;0,AA2123+AF2123,0)</f>
        <v>0</v>
      </c>
      <c r="AI2123" s="3"/>
      <c r="AJ2123" s="3">
        <v>0</v>
      </c>
      <c r="AK2123" s="2">
        <f t="shared" si="1168"/>
        <v>11719.033498417659</v>
      </c>
      <c r="AL2123" s="8"/>
      <c r="AM2123" s="8"/>
      <c r="AN2123" s="8"/>
      <c r="AO2123" s="8"/>
      <c r="AP2123" s="2">
        <v>259186.16296963778</v>
      </c>
      <c r="AQ2123" s="8"/>
      <c r="AR2123" s="5"/>
      <c r="AS2123" s="1"/>
      <c r="AT2123" s="8"/>
      <c r="AU2123" s="1"/>
      <c r="AV2123" s="1"/>
      <c r="AW2123" s="3"/>
      <c r="AX2123" s="3"/>
      <c r="AY2123" s="4"/>
      <c r="AZ2123" s="4"/>
      <c r="BA2123" s="4"/>
      <c r="BB2123" s="1"/>
      <c r="BC2123" s="1"/>
      <c r="BD2123" s="1"/>
      <c r="BE2123" s="1"/>
      <c r="BF2123" s="1"/>
      <c r="BG2123" s="1"/>
      <c r="BH2123" s="1"/>
      <c r="BI2123" s="1"/>
    </row>
    <row r="2124" spans="1:61" x14ac:dyDescent="0.2">
      <c r="A2124" s="78">
        <f t="shared" si="1181"/>
        <v>44015</v>
      </c>
      <c r="B2124" s="2">
        <f t="shared" si="1162"/>
        <v>259288.04296054243</v>
      </c>
      <c r="C2124" s="3">
        <f t="shared" si="1182"/>
        <v>35003885.799673229</v>
      </c>
      <c r="D2124" s="2">
        <f t="shared" si="1169"/>
        <v>240537.3279050432</v>
      </c>
      <c r="E2124" s="2">
        <f t="shared" si="1183"/>
        <v>0</v>
      </c>
      <c r="F2124" s="33">
        <f t="shared" si="1171"/>
        <v>240537.3279050432</v>
      </c>
      <c r="G2124" s="39">
        <f t="shared" si="1184"/>
        <v>5331.91</v>
      </c>
      <c r="H2124" s="38">
        <f>IF(AND(N2124=1,N2123&gt;1),VLOOKUP(A2123,[1]Plan1!$CW$105:$CY$215,3),H2123)</f>
        <v>5311.65</v>
      </c>
      <c r="I2124" s="127">
        <f t="shared" si="1172"/>
        <v>43932</v>
      </c>
      <c r="J2124" s="127">
        <f t="shared" si="1185"/>
        <v>43962</v>
      </c>
      <c r="K2124" s="34">
        <f t="shared" si="1173"/>
        <v>-3.7997640620340833E-3</v>
      </c>
      <c r="L2124" s="212">
        <f t="shared" si="1186"/>
        <v>44022</v>
      </c>
      <c r="M2124" s="1">
        <f t="shared" si="1187"/>
        <v>21</v>
      </c>
      <c r="N2124" s="1">
        <f t="shared" si="1170"/>
        <v>16</v>
      </c>
      <c r="O2124" s="2">
        <f t="shared" si="1174"/>
        <v>0.99710363000000002</v>
      </c>
      <c r="P2124" s="35">
        <f t="shared" si="1164"/>
        <v>0.99690005000000004</v>
      </c>
      <c r="Q2124" s="35">
        <f t="shared" si="1188"/>
        <v>1.0038300802088143</v>
      </c>
      <c r="R2124" s="2">
        <f t="shared" si="1163"/>
        <v>1.0009226099999999</v>
      </c>
      <c r="S2124" s="2">
        <f t="shared" si="1189"/>
        <v>1.00624745</v>
      </c>
      <c r="T2124" s="2">
        <f t="shared" si="1165"/>
        <v>240759.25004914001</v>
      </c>
      <c r="U2124" s="2">
        <f t="shared" si="1175"/>
        <v>0</v>
      </c>
      <c r="V2124" s="2">
        <f t="shared" si="1176"/>
        <v>221.92214409845624</v>
      </c>
      <c r="W2124" s="2">
        <f t="shared" si="1177"/>
        <v>240759.25004914167</v>
      </c>
      <c r="X2124" s="36">
        <f t="shared" si="1166"/>
        <v>0</v>
      </c>
      <c r="Y2124" s="2">
        <f t="shared" si="1178"/>
        <v>0</v>
      </c>
      <c r="Z2124" s="37">
        <f t="shared" si="1179"/>
        <v>0</v>
      </c>
      <c r="AA2124" s="2">
        <f t="shared" si="1190"/>
        <v>0</v>
      </c>
      <c r="AB2124" s="4">
        <f t="shared" si="1191"/>
        <v>7.1215000000000001E-2</v>
      </c>
      <c r="AC2124" s="148">
        <f t="shared" si="1167"/>
        <v>101</v>
      </c>
      <c r="AD2124" s="36">
        <v>252</v>
      </c>
      <c r="AE2124" s="35">
        <f t="shared" si="1160"/>
        <v>1.027955631</v>
      </c>
      <c r="AF2124" s="2">
        <f t="shared" si="1161"/>
        <v>6730.5767542100002</v>
      </c>
      <c r="AG2124" s="2">
        <f t="shared" si="1180"/>
        <v>6730.5767542100002</v>
      </c>
      <c r="AH2124" s="3">
        <f t="shared" si="1192"/>
        <v>0</v>
      </c>
      <c r="AI2124" s="3"/>
      <c r="AJ2124" s="3">
        <v>0</v>
      </c>
      <c r="AK2124" s="2">
        <f t="shared" si="1168"/>
        <v>11798.216157190751</v>
      </c>
      <c r="AL2124" s="8"/>
      <c r="AM2124" s="8"/>
      <c r="AN2124" s="8"/>
      <c r="AO2124" s="8"/>
      <c r="AP2124" s="2">
        <v>259288.04296052919</v>
      </c>
      <c r="AQ2124" s="8"/>
      <c r="AR2124" s="5"/>
      <c r="AS2124" s="1"/>
      <c r="AT2124" s="8"/>
      <c r="AU2124" s="1"/>
      <c r="AV2124" s="1"/>
      <c r="AW2124" s="3"/>
      <c r="AX2124" s="3"/>
      <c r="AY2124" s="4"/>
      <c r="AZ2124" s="4"/>
      <c r="BA2124" s="4"/>
      <c r="BB2124" s="1"/>
      <c r="BC2124" s="1"/>
      <c r="BD2124" s="1"/>
      <c r="BE2124" s="1"/>
      <c r="BF2124" s="1"/>
      <c r="BG2124" s="1"/>
      <c r="BH2124" s="1"/>
      <c r="BI2124" s="1"/>
    </row>
    <row r="2125" spans="1:61" x14ac:dyDescent="0.2">
      <c r="A2125" s="78">
        <f t="shared" si="1181"/>
        <v>44016</v>
      </c>
      <c r="B2125" s="2">
        <f t="shared" si="1162"/>
        <v>259322.36245634043</v>
      </c>
      <c r="C2125" s="3">
        <f t="shared" si="1182"/>
        <v>35008518.931605957</v>
      </c>
      <c r="D2125" s="2">
        <f t="shared" si="1169"/>
        <v>240537.3279050432</v>
      </c>
      <c r="E2125" s="2">
        <f t="shared" si="1183"/>
        <v>0</v>
      </c>
      <c r="F2125" s="33">
        <f t="shared" si="1171"/>
        <v>240537.3279050432</v>
      </c>
      <c r="G2125" s="39">
        <f t="shared" si="1184"/>
        <v>5331.91</v>
      </c>
      <c r="H2125" s="38">
        <f>IF(AND(N2125=1,N2124&gt;1),VLOOKUP(A2124,[1]Plan1!$CW$105:$CY$215,3),H2124)</f>
        <v>5311.65</v>
      </c>
      <c r="I2125" s="127">
        <f t="shared" si="1172"/>
        <v>43932</v>
      </c>
      <c r="J2125" s="127">
        <f t="shared" si="1185"/>
        <v>43962</v>
      </c>
      <c r="K2125" s="34">
        <f t="shared" si="1173"/>
        <v>-3.7997640620340833E-3</v>
      </c>
      <c r="L2125" s="212">
        <f t="shared" si="1186"/>
        <v>44022</v>
      </c>
      <c r="M2125" s="1">
        <f t="shared" si="1187"/>
        <v>21</v>
      </c>
      <c r="N2125" s="1">
        <f t="shared" si="1170"/>
        <v>17</v>
      </c>
      <c r="O2125" s="2">
        <f t="shared" si="1174"/>
        <v>0.99692287999999996</v>
      </c>
      <c r="P2125" s="35">
        <f t="shared" si="1164"/>
        <v>0.99690005000000004</v>
      </c>
      <c r="Q2125" s="35">
        <f t="shared" si="1188"/>
        <v>1.0038300802088143</v>
      </c>
      <c r="R2125" s="2">
        <f t="shared" si="1163"/>
        <v>1.00074117</v>
      </c>
      <c r="S2125" s="2">
        <f t="shared" si="1189"/>
        <v>1.00624745</v>
      </c>
      <c r="T2125" s="2">
        <f t="shared" si="1165"/>
        <v>240715.60695635999</v>
      </c>
      <c r="U2125" s="2">
        <f t="shared" si="1175"/>
        <v>0</v>
      </c>
      <c r="V2125" s="2">
        <f t="shared" si="1176"/>
        <v>178.27905132337071</v>
      </c>
      <c r="W2125" s="2">
        <f t="shared" si="1177"/>
        <v>240715.60695636657</v>
      </c>
      <c r="X2125" s="36">
        <f t="shared" si="1166"/>
        <v>0</v>
      </c>
      <c r="Y2125" s="2">
        <f t="shared" si="1178"/>
        <v>0</v>
      </c>
      <c r="Z2125" s="37">
        <f t="shared" si="1179"/>
        <v>0</v>
      </c>
      <c r="AA2125" s="2">
        <f t="shared" si="1190"/>
        <v>0</v>
      </c>
      <c r="AB2125" s="4">
        <f t="shared" si="1191"/>
        <v>7.1215000000000001E-2</v>
      </c>
      <c r="AC2125" s="148">
        <f t="shared" si="1167"/>
        <v>101</v>
      </c>
      <c r="AD2125" s="36">
        <v>252</v>
      </c>
      <c r="AE2125" s="35">
        <f t="shared" si="1160"/>
        <v>1.027955631</v>
      </c>
      <c r="AF2125" s="2">
        <f t="shared" si="1161"/>
        <v>6729.3566840100002</v>
      </c>
      <c r="AG2125" s="2">
        <f t="shared" si="1180"/>
        <v>6729.3566840100002</v>
      </c>
      <c r="AH2125" s="3">
        <f t="shared" si="1192"/>
        <v>0</v>
      </c>
      <c r="AI2125" s="3"/>
      <c r="AJ2125" s="3">
        <v>0</v>
      </c>
      <c r="AK2125" s="2">
        <f t="shared" si="1168"/>
        <v>11877.398815963845</v>
      </c>
      <c r="AL2125" s="8"/>
      <c r="AM2125" s="8"/>
      <c r="AN2125" s="8"/>
      <c r="AO2125" s="8"/>
      <c r="AP2125" s="2">
        <v>259322.36245632722</v>
      </c>
      <c r="AQ2125" s="8"/>
      <c r="AR2125" s="5"/>
      <c r="AS2125" s="1"/>
      <c r="AT2125" s="8"/>
      <c r="AU2125" s="1"/>
      <c r="AV2125" s="1"/>
      <c r="AW2125" s="3"/>
      <c r="AX2125" s="3"/>
      <c r="AY2125" s="4"/>
      <c r="AZ2125" s="4"/>
      <c r="BA2125" s="4"/>
      <c r="BB2125" s="1"/>
      <c r="BC2125" s="1"/>
      <c r="BD2125" s="1"/>
      <c r="BE2125" s="1"/>
      <c r="BF2125" s="1"/>
      <c r="BG2125" s="1"/>
      <c r="BH2125" s="1"/>
      <c r="BI2125" s="1"/>
    </row>
    <row r="2126" spans="1:61" x14ac:dyDescent="0.2">
      <c r="A2126" s="78">
        <f t="shared" si="1181"/>
        <v>44017</v>
      </c>
      <c r="B2126" s="2">
        <f t="shared" si="1162"/>
        <v>259401.54511511352</v>
      </c>
      <c r="C2126" s="3">
        <f t="shared" si="1182"/>
        <v>35019208.590540327</v>
      </c>
      <c r="D2126" s="2">
        <f t="shared" si="1169"/>
        <v>240537.3279050432</v>
      </c>
      <c r="E2126" s="2">
        <f t="shared" si="1183"/>
        <v>0</v>
      </c>
      <c r="F2126" s="33">
        <f t="shared" si="1171"/>
        <v>240537.3279050432</v>
      </c>
      <c r="G2126" s="39">
        <f t="shared" si="1184"/>
        <v>5331.91</v>
      </c>
      <c r="H2126" s="38">
        <f>IF(AND(N2126=1,N2125&gt;1),VLOOKUP(A2125,[1]Plan1!$CW$105:$CY$215,3),H2125)</f>
        <v>5311.65</v>
      </c>
      <c r="I2126" s="127">
        <f t="shared" si="1172"/>
        <v>43932</v>
      </c>
      <c r="J2126" s="127">
        <f t="shared" si="1185"/>
        <v>43962</v>
      </c>
      <c r="K2126" s="34">
        <f t="shared" si="1173"/>
        <v>-3.7997640620340833E-3</v>
      </c>
      <c r="L2126" s="212">
        <f t="shared" si="1186"/>
        <v>44022</v>
      </c>
      <c r="M2126" s="1">
        <f t="shared" si="1187"/>
        <v>21</v>
      </c>
      <c r="N2126" s="1">
        <f t="shared" si="1170"/>
        <v>17</v>
      </c>
      <c r="O2126" s="2">
        <f t="shared" si="1174"/>
        <v>0.99692287999999996</v>
      </c>
      <c r="P2126" s="35">
        <f t="shared" si="1164"/>
        <v>0.99690005000000004</v>
      </c>
      <c r="Q2126" s="35">
        <f t="shared" si="1188"/>
        <v>1.0038300802088143</v>
      </c>
      <c r="R2126" s="2">
        <f t="shared" si="1163"/>
        <v>1.00074117</v>
      </c>
      <c r="S2126" s="2">
        <f t="shared" si="1189"/>
        <v>1.00624745</v>
      </c>
      <c r="T2126" s="2">
        <f t="shared" si="1165"/>
        <v>240715.60695635999</v>
      </c>
      <c r="U2126" s="2">
        <f t="shared" si="1175"/>
        <v>0</v>
      </c>
      <c r="V2126" s="2">
        <f t="shared" si="1176"/>
        <v>178.27905132337071</v>
      </c>
      <c r="W2126" s="2">
        <f t="shared" si="1177"/>
        <v>240715.60695636657</v>
      </c>
      <c r="X2126" s="36">
        <f t="shared" si="1166"/>
        <v>0</v>
      </c>
      <c r="Y2126" s="2">
        <f t="shared" si="1178"/>
        <v>0</v>
      </c>
      <c r="Z2126" s="37">
        <f t="shared" si="1179"/>
        <v>0</v>
      </c>
      <c r="AA2126" s="2">
        <f t="shared" si="1190"/>
        <v>0</v>
      </c>
      <c r="AB2126" s="4">
        <f t="shared" si="1191"/>
        <v>7.1215000000000001E-2</v>
      </c>
      <c r="AC2126" s="148">
        <f t="shared" si="1167"/>
        <v>101</v>
      </c>
      <c r="AD2126" s="36">
        <v>252</v>
      </c>
      <c r="AE2126" s="35">
        <f t="shared" si="1160"/>
        <v>1.027955631</v>
      </c>
      <c r="AF2126" s="2">
        <f t="shared" si="1161"/>
        <v>6729.3566840100002</v>
      </c>
      <c r="AG2126" s="2">
        <f t="shared" si="1180"/>
        <v>6729.3566840100002</v>
      </c>
      <c r="AH2126" s="3">
        <f t="shared" si="1192"/>
        <v>0</v>
      </c>
      <c r="AI2126" s="3"/>
      <c r="AJ2126" s="3">
        <v>0</v>
      </c>
      <c r="AK2126" s="2">
        <f t="shared" si="1168"/>
        <v>11956.581474736937</v>
      </c>
      <c r="AL2126" s="8"/>
      <c r="AM2126" s="8"/>
      <c r="AN2126" s="8"/>
      <c r="AO2126" s="8"/>
      <c r="AP2126" s="2">
        <v>259401.54511510031</v>
      </c>
      <c r="AQ2126" s="8"/>
      <c r="AR2126" s="5"/>
      <c r="AS2126" s="1"/>
      <c r="AT2126" s="8"/>
      <c r="AU2126" s="1"/>
      <c r="AV2126" s="1"/>
      <c r="AW2126" s="3"/>
      <c r="AX2126" s="3"/>
      <c r="AY2126" s="4"/>
      <c r="AZ2126" s="4"/>
      <c r="BA2126" s="4"/>
      <c r="BB2126" s="1"/>
      <c r="BC2126" s="1"/>
      <c r="BD2126" s="1"/>
      <c r="BE2126" s="1"/>
      <c r="BF2126" s="1"/>
      <c r="BG2126" s="1"/>
      <c r="BH2126" s="1"/>
      <c r="BI2126" s="1"/>
    </row>
    <row r="2127" spans="1:61" x14ac:dyDescent="0.2">
      <c r="A2127" s="78">
        <f t="shared" si="1181"/>
        <v>44018</v>
      </c>
      <c r="B2127" s="2">
        <f t="shared" si="1162"/>
        <v>259548.2870161366</v>
      </c>
      <c r="C2127" s="3">
        <f t="shared" si="1182"/>
        <v>35039018.747178443</v>
      </c>
      <c r="D2127" s="2">
        <f t="shared" si="1169"/>
        <v>240537.3279050432</v>
      </c>
      <c r="E2127" s="2">
        <f t="shared" si="1183"/>
        <v>0</v>
      </c>
      <c r="F2127" s="33">
        <f t="shared" si="1171"/>
        <v>240537.3279050432</v>
      </c>
      <c r="G2127" s="39">
        <f t="shared" si="1184"/>
        <v>5331.91</v>
      </c>
      <c r="H2127" s="38">
        <f>IF(AND(N2127=1,N2126&gt;1),VLOOKUP(A2126,[1]Plan1!$CW$105:$CY$215,3),H2126)</f>
        <v>5311.65</v>
      </c>
      <c r="I2127" s="127">
        <f t="shared" si="1172"/>
        <v>43932</v>
      </c>
      <c r="J2127" s="127">
        <f t="shared" si="1185"/>
        <v>43962</v>
      </c>
      <c r="K2127" s="34">
        <f t="shared" si="1173"/>
        <v>-3.7997640620340833E-3</v>
      </c>
      <c r="L2127" s="212">
        <f t="shared" si="1186"/>
        <v>44022</v>
      </c>
      <c r="M2127" s="1">
        <f t="shared" si="1187"/>
        <v>21</v>
      </c>
      <c r="N2127" s="1">
        <f t="shared" si="1170"/>
        <v>17</v>
      </c>
      <c r="O2127" s="2">
        <f t="shared" si="1174"/>
        <v>0.99692287999999996</v>
      </c>
      <c r="P2127" s="35">
        <f t="shared" si="1164"/>
        <v>0.99690005000000004</v>
      </c>
      <c r="Q2127" s="35">
        <f t="shared" si="1188"/>
        <v>1.0038300802088143</v>
      </c>
      <c r="R2127" s="2">
        <f t="shared" si="1163"/>
        <v>1.00074117</v>
      </c>
      <c r="S2127" s="2">
        <f t="shared" si="1189"/>
        <v>1.00624745</v>
      </c>
      <c r="T2127" s="2">
        <f t="shared" si="1165"/>
        <v>240715.60695635999</v>
      </c>
      <c r="U2127" s="2">
        <f t="shared" si="1175"/>
        <v>0</v>
      </c>
      <c r="V2127" s="2">
        <f t="shared" si="1176"/>
        <v>178.27905132337071</v>
      </c>
      <c r="W2127" s="2">
        <f t="shared" si="1177"/>
        <v>240715.60695636657</v>
      </c>
      <c r="X2127" s="36">
        <f t="shared" si="1166"/>
        <v>0</v>
      </c>
      <c r="Y2127" s="2">
        <f t="shared" si="1178"/>
        <v>0</v>
      </c>
      <c r="Z2127" s="37">
        <f t="shared" si="1179"/>
        <v>0</v>
      </c>
      <c r="AA2127" s="2">
        <f t="shared" si="1190"/>
        <v>0</v>
      </c>
      <c r="AB2127" s="4">
        <f t="shared" si="1191"/>
        <v>7.1215000000000001E-2</v>
      </c>
      <c r="AC2127" s="148">
        <f t="shared" si="1167"/>
        <v>102</v>
      </c>
      <c r="AD2127" s="36">
        <v>252</v>
      </c>
      <c r="AE2127" s="35">
        <f t="shared" si="1160"/>
        <v>1.028236291</v>
      </c>
      <c r="AF2127" s="2">
        <f t="shared" si="1161"/>
        <v>6796.9159262599997</v>
      </c>
      <c r="AG2127" s="2">
        <f t="shared" si="1180"/>
        <v>6796.9159262599997</v>
      </c>
      <c r="AH2127" s="3">
        <f t="shared" si="1192"/>
        <v>0</v>
      </c>
      <c r="AI2127" s="3"/>
      <c r="AJ2127" s="3">
        <v>0</v>
      </c>
      <c r="AK2127" s="2">
        <f t="shared" si="1168"/>
        <v>12035.764133510029</v>
      </c>
      <c r="AL2127" s="8"/>
      <c r="AM2127" s="8"/>
      <c r="AN2127" s="8"/>
      <c r="AO2127" s="8"/>
      <c r="AP2127" s="2">
        <v>259548.28701612339</v>
      </c>
      <c r="AQ2127" s="8"/>
      <c r="AR2127" s="5"/>
      <c r="AS2127" s="1"/>
      <c r="AT2127" s="8"/>
      <c r="AU2127" s="1"/>
      <c r="AV2127" s="1"/>
      <c r="AW2127" s="3"/>
      <c r="AX2127" s="3"/>
      <c r="AY2127" s="4"/>
      <c r="AZ2127" s="4"/>
      <c r="BA2127" s="4"/>
      <c r="BB2127" s="1"/>
      <c r="BC2127" s="1"/>
      <c r="BD2127" s="1"/>
      <c r="BE2127" s="1"/>
      <c r="BF2127" s="1"/>
      <c r="BG2127" s="1"/>
      <c r="BH2127" s="1"/>
      <c r="BI2127" s="1"/>
    </row>
    <row r="2128" spans="1:61" x14ac:dyDescent="0.2">
      <c r="A2128" s="78">
        <f t="shared" si="1181"/>
        <v>44019</v>
      </c>
      <c r="B2128" s="2">
        <f t="shared" si="1162"/>
        <v>259650.16944337773</v>
      </c>
      <c r="C2128" s="3">
        <f t="shared" si="1182"/>
        <v>35052772.874855995</v>
      </c>
      <c r="D2128" s="2">
        <f t="shared" si="1169"/>
        <v>240537.3279050432</v>
      </c>
      <c r="E2128" s="2">
        <f t="shared" si="1183"/>
        <v>0</v>
      </c>
      <c r="F2128" s="33">
        <f t="shared" si="1171"/>
        <v>240537.3279050432</v>
      </c>
      <c r="G2128" s="39">
        <f t="shared" si="1184"/>
        <v>5331.91</v>
      </c>
      <c r="H2128" s="38">
        <f>IF(AND(N2128=1,N2127&gt;1),VLOOKUP(A2127,[1]Plan1!$CW$105:$CY$215,3),H2127)</f>
        <v>5311.65</v>
      </c>
      <c r="I2128" s="127">
        <f t="shared" si="1172"/>
        <v>43932</v>
      </c>
      <c r="J2128" s="127">
        <f t="shared" si="1185"/>
        <v>43962</v>
      </c>
      <c r="K2128" s="34">
        <f t="shared" si="1173"/>
        <v>-3.7997640620340833E-3</v>
      </c>
      <c r="L2128" s="212">
        <f t="shared" si="1186"/>
        <v>44022</v>
      </c>
      <c r="M2128" s="1">
        <f t="shared" si="1187"/>
        <v>21</v>
      </c>
      <c r="N2128" s="1">
        <f t="shared" si="1170"/>
        <v>18</v>
      </c>
      <c r="O2128" s="2">
        <f t="shared" si="1174"/>
        <v>0.99674216999999998</v>
      </c>
      <c r="P2128" s="35">
        <f t="shared" si="1164"/>
        <v>0.99690005000000004</v>
      </c>
      <c r="Q2128" s="35">
        <f t="shared" si="1188"/>
        <v>1.0038300802088143</v>
      </c>
      <c r="R2128" s="2">
        <f t="shared" si="1163"/>
        <v>1.00055977</v>
      </c>
      <c r="S2128" s="2">
        <f t="shared" si="1189"/>
        <v>1.00624745</v>
      </c>
      <c r="T2128" s="2">
        <f t="shared" si="1165"/>
        <v>240671.97348508</v>
      </c>
      <c r="U2128" s="2">
        <f t="shared" si="1175"/>
        <v>0</v>
      </c>
      <c r="V2128" s="2">
        <f t="shared" si="1176"/>
        <v>134.64558004139627</v>
      </c>
      <c r="W2128" s="2">
        <f t="shared" si="1177"/>
        <v>240671.9734850846</v>
      </c>
      <c r="X2128" s="36">
        <f t="shared" si="1166"/>
        <v>0</v>
      </c>
      <c r="Y2128" s="2">
        <f t="shared" si="1178"/>
        <v>0</v>
      </c>
      <c r="Z2128" s="37">
        <f t="shared" si="1179"/>
        <v>0</v>
      </c>
      <c r="AA2128" s="2">
        <f t="shared" si="1190"/>
        <v>0</v>
      </c>
      <c r="AB2128" s="4">
        <f t="shared" si="1191"/>
        <v>7.1215000000000001E-2</v>
      </c>
      <c r="AC2128" s="148">
        <f t="shared" si="1167"/>
        <v>103</v>
      </c>
      <c r="AD2128" s="36">
        <v>252</v>
      </c>
      <c r="AE2128" s="35">
        <f t="shared" si="1160"/>
        <v>1.0285170269999999</v>
      </c>
      <c r="AF2128" s="2">
        <f t="shared" si="1161"/>
        <v>6863.2491660100004</v>
      </c>
      <c r="AG2128" s="2">
        <f t="shared" si="1180"/>
        <v>6863.2491660100004</v>
      </c>
      <c r="AH2128" s="3">
        <f t="shared" si="1192"/>
        <v>0</v>
      </c>
      <c r="AI2128" s="3"/>
      <c r="AJ2128" s="3">
        <v>0</v>
      </c>
      <c r="AK2128" s="2">
        <f t="shared" si="1168"/>
        <v>12114.946792283121</v>
      </c>
      <c r="AL2128" s="8"/>
      <c r="AM2128" s="8"/>
      <c r="AN2128" s="8"/>
      <c r="AO2128" s="8"/>
      <c r="AP2128" s="2">
        <v>259650.16944336452</v>
      </c>
      <c r="AQ2128" s="8"/>
      <c r="AR2128" s="5"/>
      <c r="AS2128" s="1"/>
      <c r="AT2128" s="8"/>
      <c r="AU2128" s="1"/>
      <c r="AV2128" s="1"/>
      <c r="AW2128" s="3"/>
      <c r="AX2128" s="3"/>
      <c r="AY2128" s="4"/>
      <c r="AZ2128" s="4"/>
      <c r="BA2128" s="4"/>
      <c r="BB2128" s="1"/>
      <c r="BC2128" s="1"/>
      <c r="BD2128" s="1"/>
      <c r="BE2128" s="1"/>
      <c r="BF2128" s="1"/>
      <c r="BG2128" s="1"/>
      <c r="BH2128" s="1"/>
      <c r="BI2128" s="1"/>
    </row>
    <row r="2129" spans="1:61" x14ac:dyDescent="0.2">
      <c r="A2129" s="78">
        <f t="shared" si="1181"/>
        <v>44020</v>
      </c>
      <c r="B2129" s="2">
        <f t="shared" si="1162"/>
        <v>259752.0535645987</v>
      </c>
      <c r="C2129" s="3">
        <f t="shared" si="1182"/>
        <v>35066527.231220827</v>
      </c>
      <c r="D2129" s="2">
        <f t="shared" si="1169"/>
        <v>240537.3279050432</v>
      </c>
      <c r="E2129" s="2">
        <f t="shared" si="1183"/>
        <v>0</v>
      </c>
      <c r="F2129" s="33">
        <f t="shared" si="1171"/>
        <v>240537.3279050432</v>
      </c>
      <c r="G2129" s="39">
        <f t="shared" si="1184"/>
        <v>5331.91</v>
      </c>
      <c r="H2129" s="38">
        <f>IF(AND(N2129=1,N2128&gt;1),VLOOKUP(A2128,[1]Plan1!$CW$105:$CY$215,3),H2128)</f>
        <v>5311.65</v>
      </c>
      <c r="I2129" s="127">
        <f t="shared" si="1172"/>
        <v>43932</v>
      </c>
      <c r="J2129" s="127">
        <f t="shared" si="1185"/>
        <v>43962</v>
      </c>
      <c r="K2129" s="34">
        <f t="shared" si="1173"/>
        <v>-3.7997640620340833E-3</v>
      </c>
      <c r="L2129" s="212">
        <f t="shared" si="1186"/>
        <v>44022</v>
      </c>
      <c r="M2129" s="1">
        <f t="shared" si="1187"/>
        <v>21</v>
      </c>
      <c r="N2129" s="1">
        <f t="shared" si="1170"/>
        <v>19</v>
      </c>
      <c r="O2129" s="2">
        <f t="shared" si="1174"/>
        <v>0.99656149000000005</v>
      </c>
      <c r="P2129" s="35">
        <f t="shared" si="1164"/>
        <v>0.99690005000000004</v>
      </c>
      <c r="Q2129" s="35">
        <f t="shared" si="1188"/>
        <v>1.0038300802088143</v>
      </c>
      <c r="R2129" s="2">
        <f t="shared" si="1163"/>
        <v>1.0003784</v>
      </c>
      <c r="S2129" s="2">
        <f t="shared" si="1189"/>
        <v>1.00624745</v>
      </c>
      <c r="T2129" s="2">
        <f t="shared" si="1165"/>
        <v>240628.34722992001</v>
      </c>
      <c r="U2129" s="2">
        <f t="shared" si="1175"/>
        <v>0</v>
      </c>
      <c r="V2129" s="2">
        <f t="shared" si="1176"/>
        <v>91.019324879268581</v>
      </c>
      <c r="W2129" s="2">
        <f t="shared" si="1177"/>
        <v>240628.34722992248</v>
      </c>
      <c r="X2129" s="36">
        <f t="shared" si="1166"/>
        <v>0</v>
      </c>
      <c r="Y2129" s="2">
        <f t="shared" si="1178"/>
        <v>0</v>
      </c>
      <c r="Z2129" s="37">
        <f t="shared" si="1179"/>
        <v>0</v>
      </c>
      <c r="AA2129" s="2">
        <f t="shared" si="1190"/>
        <v>0</v>
      </c>
      <c r="AB2129" s="4">
        <f t="shared" si="1191"/>
        <v>7.1215000000000001E-2</v>
      </c>
      <c r="AC2129" s="148">
        <f t="shared" si="1167"/>
        <v>104</v>
      </c>
      <c r="AD2129" s="36">
        <v>252</v>
      </c>
      <c r="AE2129" s="35">
        <f t="shared" si="1160"/>
        <v>1.028797841</v>
      </c>
      <c r="AF2129" s="2">
        <f t="shared" si="1161"/>
        <v>6929.5768836200004</v>
      </c>
      <c r="AG2129" s="2">
        <f t="shared" si="1180"/>
        <v>6929.5768836200004</v>
      </c>
      <c r="AH2129" s="3">
        <f t="shared" si="1192"/>
        <v>0</v>
      </c>
      <c r="AI2129" s="3"/>
      <c r="AJ2129" s="3">
        <v>0</v>
      </c>
      <c r="AK2129" s="2">
        <f t="shared" si="1168"/>
        <v>12194.129451056213</v>
      </c>
      <c r="AL2129" s="8"/>
      <c r="AM2129" s="8"/>
      <c r="AN2129" s="8"/>
      <c r="AO2129" s="8"/>
      <c r="AP2129" s="2">
        <v>259752.05356457544</v>
      </c>
      <c r="AQ2129" s="8"/>
      <c r="AR2129" s="5"/>
      <c r="AS2129" s="1"/>
      <c r="AT2129" s="8"/>
      <c r="AU2129" s="1"/>
      <c r="AV2129" s="1"/>
      <c r="AW2129" s="3"/>
      <c r="AX2129" s="3"/>
      <c r="AY2129" s="4"/>
      <c r="AZ2129" s="4"/>
      <c r="BA2129" s="4"/>
      <c r="BB2129" s="1"/>
      <c r="BC2129" s="1"/>
      <c r="BD2129" s="1"/>
      <c r="BE2129" s="1"/>
      <c r="BF2129" s="1"/>
      <c r="BG2129" s="1"/>
      <c r="BH2129" s="1"/>
      <c r="BI2129" s="1"/>
    </row>
    <row r="2130" spans="1:61" x14ac:dyDescent="0.2">
      <c r="A2130" s="78">
        <f t="shared" si="1181"/>
        <v>44021</v>
      </c>
      <c r="B2130" s="2">
        <f t="shared" si="1162"/>
        <v>259853.93641915618</v>
      </c>
      <c r="C2130" s="3">
        <f t="shared" si="1182"/>
        <v>35080281.416586086</v>
      </c>
      <c r="D2130" s="2">
        <f t="shared" si="1169"/>
        <v>240537.3279050432</v>
      </c>
      <c r="E2130" s="2">
        <f t="shared" si="1183"/>
        <v>0</v>
      </c>
      <c r="F2130" s="33">
        <f t="shared" si="1171"/>
        <v>240537.3279050432</v>
      </c>
      <c r="G2130" s="39">
        <f t="shared" si="1184"/>
        <v>5331.91</v>
      </c>
      <c r="H2130" s="38">
        <f>IF(AND(N2130=1,N2129&gt;1),VLOOKUP(A2129,[1]Plan1!$CW$105:$CY$215,3),H2129)</f>
        <v>5311.65</v>
      </c>
      <c r="I2130" s="127">
        <f t="shared" si="1172"/>
        <v>43932</v>
      </c>
      <c r="J2130" s="127">
        <f t="shared" si="1185"/>
        <v>43962</v>
      </c>
      <c r="K2130" s="34">
        <f t="shared" si="1173"/>
        <v>-3.7997640620340833E-3</v>
      </c>
      <c r="L2130" s="212">
        <f t="shared" si="1186"/>
        <v>44022</v>
      </c>
      <c r="M2130" s="1">
        <f t="shared" si="1187"/>
        <v>21</v>
      </c>
      <c r="N2130" s="1">
        <f t="shared" si="1170"/>
        <v>20</v>
      </c>
      <c r="O2130" s="2">
        <f t="shared" si="1174"/>
        <v>0.99638084000000005</v>
      </c>
      <c r="P2130" s="35">
        <f t="shared" si="1164"/>
        <v>0.99690005000000004</v>
      </c>
      <c r="Q2130" s="35">
        <f t="shared" si="1188"/>
        <v>1.0038300802088143</v>
      </c>
      <c r="R2130" s="2">
        <f t="shared" si="1163"/>
        <v>1.0001970499999999</v>
      </c>
      <c r="S2130" s="2">
        <f t="shared" si="1189"/>
        <v>1.00624745</v>
      </c>
      <c r="T2130" s="2">
        <f t="shared" si="1165"/>
        <v>240584.72578549999</v>
      </c>
      <c r="U2130" s="2">
        <f t="shared" si="1175"/>
        <v>0</v>
      </c>
      <c r="V2130" s="2">
        <f t="shared" si="1176"/>
        <v>47.397880463669736</v>
      </c>
      <c r="W2130" s="2">
        <f t="shared" si="1177"/>
        <v>240584.72578550686</v>
      </c>
      <c r="X2130" s="36">
        <f t="shared" si="1166"/>
        <v>0</v>
      </c>
      <c r="Y2130" s="2">
        <f t="shared" si="1178"/>
        <v>0</v>
      </c>
      <c r="Z2130" s="37">
        <f t="shared" si="1179"/>
        <v>0</v>
      </c>
      <c r="AA2130" s="2">
        <f t="shared" si="1190"/>
        <v>0</v>
      </c>
      <c r="AB2130" s="4">
        <f t="shared" si="1191"/>
        <v>7.1215000000000001E-2</v>
      </c>
      <c r="AC2130" s="148">
        <f t="shared" si="1167"/>
        <v>105</v>
      </c>
      <c r="AD2130" s="36">
        <v>252</v>
      </c>
      <c r="AE2130" s="35">
        <f t="shared" si="1160"/>
        <v>1.029078731</v>
      </c>
      <c r="AF2130" s="2">
        <f t="shared" si="1161"/>
        <v>6995.8985238200003</v>
      </c>
      <c r="AG2130" s="2">
        <f t="shared" si="1180"/>
        <v>6995.8985238200003</v>
      </c>
      <c r="AH2130" s="3">
        <f t="shared" si="1192"/>
        <v>0</v>
      </c>
      <c r="AI2130" s="3"/>
      <c r="AJ2130" s="3">
        <v>0</v>
      </c>
      <c r="AK2130" s="2">
        <f t="shared" si="1168"/>
        <v>12273.312109829305</v>
      </c>
      <c r="AL2130" s="8"/>
      <c r="AM2130" s="8"/>
      <c r="AN2130" s="8"/>
      <c r="AO2130" s="8"/>
      <c r="AP2130" s="2">
        <v>259853.93641914296</v>
      </c>
      <c r="AQ2130" s="8"/>
      <c r="AR2130" s="5"/>
      <c r="AS2130" s="1"/>
      <c r="AT2130" s="8"/>
      <c r="AU2130" s="1"/>
      <c r="AV2130" s="1"/>
      <c r="AW2130" s="3"/>
      <c r="AX2130" s="3"/>
      <c r="AY2130" s="4"/>
      <c r="AZ2130" s="4"/>
      <c r="BA2130" s="4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 x14ac:dyDescent="0.25">
      <c r="A2131" s="109">
        <f t="shared" si="1181"/>
        <v>44022</v>
      </c>
      <c r="B2131" s="121">
        <f t="shared" si="1162"/>
        <v>259955.82566970011</v>
      </c>
      <c r="C2131" s="120">
        <f t="shared" si="1182"/>
        <v>35094036.465409517</v>
      </c>
      <c r="D2131" s="121">
        <f t="shared" si="1169"/>
        <v>240537.3279050432</v>
      </c>
      <c r="E2131" s="110">
        <f t="shared" si="1183"/>
        <v>0</v>
      </c>
      <c r="F2131" s="111">
        <f t="shared" si="1171"/>
        <v>240537.3279050432</v>
      </c>
      <c r="G2131" s="112">
        <f t="shared" si="1184"/>
        <v>5331.91</v>
      </c>
      <c r="H2131" s="113">
        <f>IF(AND(N2131=1,N2130&gt;1),VLOOKUP(A2130,[1]Plan1!$CW$105:$CY$215,3),H2130)</f>
        <v>5311.65</v>
      </c>
      <c r="I2131" s="129">
        <f t="shared" si="1172"/>
        <v>43932</v>
      </c>
      <c r="J2131" s="129">
        <f t="shared" si="1185"/>
        <v>43962</v>
      </c>
      <c r="K2131" s="114">
        <f t="shared" si="1173"/>
        <v>-3.7997640620340833E-3</v>
      </c>
      <c r="L2131" s="215">
        <f t="shared" si="1186"/>
        <v>44022</v>
      </c>
      <c r="M2131" s="115">
        <f t="shared" si="1187"/>
        <v>21</v>
      </c>
      <c r="N2131" s="115">
        <f t="shared" si="1170"/>
        <v>21</v>
      </c>
      <c r="O2131" s="110">
        <f t="shared" si="1174"/>
        <v>0.99620023000000002</v>
      </c>
      <c r="P2131" s="116">
        <f t="shared" si="1164"/>
        <v>0.99690005000000004</v>
      </c>
      <c r="Q2131" s="116">
        <f t="shared" si="1188"/>
        <v>1.0038300802088143</v>
      </c>
      <c r="R2131" s="110">
        <f t="shared" si="1163"/>
        <v>1.00001575</v>
      </c>
      <c r="S2131" s="110">
        <f t="shared" si="1189"/>
        <v>1.00624745</v>
      </c>
      <c r="T2131" s="121">
        <f t="shared" si="1165"/>
        <v>240541.11636794999</v>
      </c>
      <c r="U2131" s="110">
        <f t="shared" si="1175"/>
        <v>0</v>
      </c>
      <c r="V2131" s="110">
        <f t="shared" si="1176"/>
        <v>3.788462914499874</v>
      </c>
      <c r="W2131" s="110">
        <f t="shared" si="1177"/>
        <v>240541.1163679577</v>
      </c>
      <c r="X2131" s="117">
        <v>70</v>
      </c>
      <c r="Y2131" s="110">
        <f t="shared" si="1178"/>
        <v>0</v>
      </c>
      <c r="Z2131" s="118">
        <f t="shared" si="1179"/>
        <v>0</v>
      </c>
      <c r="AA2131" s="110">
        <f t="shared" si="1190"/>
        <v>0</v>
      </c>
      <c r="AB2131" s="119">
        <f t="shared" si="1191"/>
        <v>7.1215000000000001E-2</v>
      </c>
      <c r="AC2131" s="148">
        <f t="shared" si="1167"/>
        <v>106</v>
      </c>
      <c r="AD2131" s="117">
        <v>252</v>
      </c>
      <c r="AE2131" s="116">
        <f t="shared" si="1160"/>
        <v>1.0293596979999999</v>
      </c>
      <c r="AF2131" s="110">
        <f t="shared" si="1161"/>
        <v>7062.2145331399997</v>
      </c>
      <c r="AG2131" s="110">
        <f t="shared" si="1180"/>
        <v>7062.2145331399997</v>
      </c>
      <c r="AH2131" s="120">
        <f t="shared" si="1192"/>
        <v>0</v>
      </c>
      <c r="AI2131" s="120"/>
      <c r="AJ2131" s="189">
        <v>0</v>
      </c>
      <c r="AK2131" s="121">
        <f t="shared" si="1168"/>
        <v>12352.494768602399</v>
      </c>
      <c r="AL2131" s="8"/>
      <c r="AM2131" s="8"/>
      <c r="AN2131" s="8"/>
      <c r="AO2131" s="8"/>
      <c r="AP2131" s="2">
        <v>259955.82566968689</v>
      </c>
      <c r="AQ2131" s="8"/>
      <c r="AR2131" s="5"/>
      <c r="AS2131" s="1"/>
      <c r="AT2131" s="8"/>
      <c r="AU2131" s="1"/>
      <c r="AV2131" s="1"/>
      <c r="AW2131" s="3"/>
      <c r="AX2131" s="3"/>
      <c r="AY2131" s="4"/>
      <c r="AZ2131" s="4"/>
      <c r="BA2131" s="4"/>
      <c r="BB2131" s="1"/>
      <c r="BC2131" s="1"/>
      <c r="BD2131" s="1"/>
      <c r="BE2131" s="1"/>
      <c r="BF2131" s="1"/>
      <c r="BG2131" s="1"/>
      <c r="BH2131" s="1"/>
      <c r="BI2131" s="1"/>
    </row>
    <row r="2132" spans="1:61" x14ac:dyDescent="0.2">
      <c r="A2132" s="78">
        <f t="shared" si="1181"/>
        <v>44023</v>
      </c>
      <c r="B2132" s="2">
        <f t="shared" si="1162"/>
        <v>260065.62399813862</v>
      </c>
      <c r="C2132" s="3">
        <f t="shared" si="1182"/>
        <v>35108859.239748716</v>
      </c>
      <c r="D2132" s="2">
        <f t="shared" si="1169"/>
        <v>240537.3279050432</v>
      </c>
      <c r="E2132" s="2">
        <f t="shared" si="1183"/>
        <v>0</v>
      </c>
      <c r="F2132" s="33">
        <f t="shared" si="1171"/>
        <v>240537.3279050432</v>
      </c>
      <c r="G2132" s="39">
        <f t="shared" si="1184"/>
        <v>5311.65</v>
      </c>
      <c r="H2132" s="38">
        <f>IF(AND(N2132=1,N2131&gt;1),VLOOKUP(A2131,[1]Plan1!$CW$105:$CY$215,3),H2131)</f>
        <v>5325.46</v>
      </c>
      <c r="I2132" s="127">
        <f t="shared" si="1172"/>
        <v>43962</v>
      </c>
      <c r="J2132" s="127">
        <f t="shared" si="1185"/>
        <v>43993</v>
      </c>
      <c r="K2132" s="34">
        <f t="shared" si="1173"/>
        <v>2.5999454030292135E-3</v>
      </c>
      <c r="L2132" s="212">
        <f t="shared" si="1186"/>
        <v>44053</v>
      </c>
      <c r="M2132" s="1">
        <f t="shared" si="1187"/>
        <v>21</v>
      </c>
      <c r="N2132" s="1">
        <f t="shared" si="1170"/>
        <v>1</v>
      </c>
      <c r="O2132" s="2">
        <f t="shared" si="1174"/>
        <v>1.0001236499999999</v>
      </c>
      <c r="P2132" s="35">
        <f t="shared" si="1164"/>
        <v>0.99620023000000002</v>
      </c>
      <c r="Q2132" s="35">
        <f t="shared" si="1188"/>
        <v>1.0000157567849393</v>
      </c>
      <c r="R2132" s="2">
        <f t="shared" si="1163"/>
        <v>1.0001393999999999</v>
      </c>
      <c r="S2132" s="2">
        <f t="shared" si="1189"/>
        <v>1.00624745</v>
      </c>
      <c r="T2132" s="2">
        <f t="shared" si="1165"/>
        <v>240570.85880854999</v>
      </c>
      <c r="U2132" s="2">
        <f t="shared" si="1175"/>
        <v>0</v>
      </c>
      <c r="V2132" s="2">
        <f t="shared" si="1176"/>
        <v>33.530903509939144</v>
      </c>
      <c r="W2132" s="2">
        <f t="shared" si="1177"/>
        <v>240570.85880855314</v>
      </c>
      <c r="X2132" s="36">
        <f t="shared" ref="X2132:X2161" si="1193">IF(VLOOKUP(A2132,AT$10:BC$190,10)=VLOOKUP(A2131,AT$10:BC$190,10),0,VLOOKUP(A2132,AT$10:BC$190,10))</f>
        <v>0</v>
      </c>
      <c r="Y2132" s="2">
        <f t="shared" si="1178"/>
        <v>0</v>
      </c>
      <c r="Z2132" s="37">
        <f t="shared" si="1179"/>
        <v>0</v>
      </c>
      <c r="AA2132" s="2">
        <f t="shared" si="1190"/>
        <v>0</v>
      </c>
      <c r="AB2132" s="4">
        <f t="shared" si="1191"/>
        <v>7.1215000000000001E-2</v>
      </c>
      <c r="AC2132" s="148">
        <f t="shared" si="1167"/>
        <v>106</v>
      </c>
      <c r="AD2132" s="36">
        <v>252</v>
      </c>
      <c r="AE2132" s="35">
        <f t="shared" si="1160"/>
        <v>1.0293596979999999</v>
      </c>
      <c r="AF2132" s="2">
        <f t="shared" si="1161"/>
        <v>7063.0877622099997</v>
      </c>
      <c r="AG2132" s="2">
        <f t="shared" si="1180"/>
        <v>7063.0877622099997</v>
      </c>
      <c r="AH2132" s="3">
        <f t="shared" si="1192"/>
        <v>0</v>
      </c>
      <c r="AI2132" s="3"/>
      <c r="AJ2132" s="3">
        <v>0</v>
      </c>
      <c r="AK2132" s="2">
        <f t="shared" si="1168"/>
        <v>12431.677427375491</v>
      </c>
      <c r="AL2132" s="8"/>
      <c r="AM2132" s="8"/>
      <c r="AN2132" s="8"/>
      <c r="AO2132" s="8"/>
      <c r="AP2132" s="2">
        <v>260065.6239981254</v>
      </c>
      <c r="AQ2132" s="8"/>
      <c r="AR2132" s="5"/>
      <c r="AS2132" s="1"/>
      <c r="AT2132" s="8"/>
      <c r="AU2132" s="1"/>
      <c r="AV2132" s="1"/>
      <c r="AW2132" s="3"/>
      <c r="AX2132" s="3"/>
      <c r="AY2132" s="4"/>
      <c r="AZ2132" s="4"/>
      <c r="BA2132" s="4"/>
      <c r="BB2132" s="1"/>
      <c r="BC2132" s="1"/>
      <c r="BD2132" s="1"/>
      <c r="BE2132" s="1"/>
      <c r="BF2132" s="1"/>
      <c r="BG2132" s="1"/>
      <c r="BH2132" s="1"/>
      <c r="BI2132" s="1"/>
    </row>
    <row r="2133" spans="1:61" x14ac:dyDescent="0.2">
      <c r="A2133" s="78">
        <f t="shared" si="1181"/>
        <v>44024</v>
      </c>
      <c r="B2133" s="2">
        <f t="shared" si="1162"/>
        <v>260144.80665691171</v>
      </c>
      <c r="C2133" s="3">
        <f t="shared" si="1182"/>
        <v>35119548.898683079</v>
      </c>
      <c r="D2133" s="2">
        <f t="shared" si="1169"/>
        <v>240537.3279050432</v>
      </c>
      <c r="E2133" s="2">
        <f t="shared" si="1183"/>
        <v>0</v>
      </c>
      <c r="F2133" s="33">
        <f t="shared" si="1171"/>
        <v>240537.3279050432</v>
      </c>
      <c r="G2133" s="39">
        <f t="shared" si="1184"/>
        <v>5311.65</v>
      </c>
      <c r="H2133" s="38">
        <f>IF(AND(N2133=1,N2132&gt;1),VLOOKUP(A2132,[1]Plan1!$CW$105:$CY$215,3),H2132)</f>
        <v>5325.46</v>
      </c>
      <c r="I2133" s="127">
        <f t="shared" si="1172"/>
        <v>43962</v>
      </c>
      <c r="J2133" s="127">
        <f t="shared" si="1185"/>
        <v>43993</v>
      </c>
      <c r="K2133" s="34">
        <f t="shared" si="1173"/>
        <v>2.5999454030292135E-3</v>
      </c>
      <c r="L2133" s="212">
        <f t="shared" si="1186"/>
        <v>44053</v>
      </c>
      <c r="M2133" s="1">
        <f t="shared" si="1187"/>
        <v>21</v>
      </c>
      <c r="N2133" s="1">
        <f t="shared" si="1170"/>
        <v>1</v>
      </c>
      <c r="O2133" s="2">
        <f t="shared" si="1174"/>
        <v>1.0001236499999999</v>
      </c>
      <c r="P2133" s="35">
        <f t="shared" si="1164"/>
        <v>0.99620023000000002</v>
      </c>
      <c r="Q2133" s="35">
        <f t="shared" si="1188"/>
        <v>1.0000157567849393</v>
      </c>
      <c r="R2133" s="2">
        <f t="shared" si="1163"/>
        <v>1.0001393999999999</v>
      </c>
      <c r="S2133" s="2">
        <f t="shared" si="1189"/>
        <v>1.00624745</v>
      </c>
      <c r="T2133" s="2">
        <f t="shared" si="1165"/>
        <v>240570.85880854999</v>
      </c>
      <c r="U2133" s="2">
        <f t="shared" si="1175"/>
        <v>0</v>
      </c>
      <c r="V2133" s="2">
        <f t="shared" si="1176"/>
        <v>33.530903509939144</v>
      </c>
      <c r="W2133" s="2">
        <f t="shared" si="1177"/>
        <v>240570.85880855314</v>
      </c>
      <c r="X2133" s="36">
        <f t="shared" si="1193"/>
        <v>0</v>
      </c>
      <c r="Y2133" s="2">
        <f t="shared" si="1178"/>
        <v>0</v>
      </c>
      <c r="Z2133" s="37">
        <f t="shared" si="1179"/>
        <v>0</v>
      </c>
      <c r="AA2133" s="2">
        <f t="shared" si="1190"/>
        <v>0</v>
      </c>
      <c r="AB2133" s="4">
        <f t="shared" si="1191"/>
        <v>7.1215000000000001E-2</v>
      </c>
      <c r="AC2133" s="148">
        <f t="shared" si="1167"/>
        <v>106</v>
      </c>
      <c r="AD2133" s="36">
        <v>252</v>
      </c>
      <c r="AE2133" s="35">
        <f t="shared" si="1160"/>
        <v>1.0293596979999999</v>
      </c>
      <c r="AF2133" s="2">
        <f t="shared" si="1161"/>
        <v>7063.0877622099997</v>
      </c>
      <c r="AG2133" s="2">
        <f t="shared" si="1180"/>
        <v>7063.0877622099997</v>
      </c>
      <c r="AH2133" s="3">
        <f t="shared" si="1192"/>
        <v>0</v>
      </c>
      <c r="AI2133" s="3"/>
      <c r="AJ2133" s="3">
        <v>0</v>
      </c>
      <c r="AK2133" s="2">
        <f t="shared" si="1168"/>
        <v>12510.860086148583</v>
      </c>
      <c r="AL2133" s="8"/>
      <c r="AM2133" s="8"/>
      <c r="AN2133" s="8"/>
      <c r="AO2133" s="8"/>
      <c r="AP2133" s="2">
        <v>260144.80665689849</v>
      </c>
      <c r="AQ2133" s="8"/>
      <c r="AR2133" s="5"/>
      <c r="AS2133" s="1"/>
      <c r="AT2133" s="8"/>
      <c r="AU2133" s="1"/>
      <c r="AV2133" s="1"/>
      <c r="AW2133" s="3"/>
      <c r="AX2133" s="3"/>
      <c r="AY2133" s="4"/>
      <c r="AZ2133" s="4"/>
      <c r="BA2133" s="4"/>
      <c r="BB2133" s="1"/>
      <c r="BC2133" s="1"/>
      <c r="BD2133" s="1"/>
      <c r="BE2133" s="1"/>
      <c r="BF2133" s="1"/>
      <c r="BG2133" s="1"/>
      <c r="BH2133" s="1"/>
      <c r="BI2133" s="1"/>
    </row>
    <row r="2134" spans="1:61" x14ac:dyDescent="0.2">
      <c r="A2134" s="78">
        <f t="shared" si="1181"/>
        <v>44025</v>
      </c>
      <c r="B2134" s="2">
        <f t="shared" si="1162"/>
        <v>260291.60007156481</v>
      </c>
      <c r="C2134" s="3">
        <f t="shared" si="1182"/>
        <v>35139366.00966125</v>
      </c>
      <c r="D2134" s="2">
        <f t="shared" si="1169"/>
        <v>240537.3279050432</v>
      </c>
      <c r="E2134" s="2">
        <f t="shared" si="1183"/>
        <v>0</v>
      </c>
      <c r="F2134" s="33">
        <f t="shared" si="1171"/>
        <v>240537.3279050432</v>
      </c>
      <c r="G2134" s="39">
        <f t="shared" si="1184"/>
        <v>5311.65</v>
      </c>
      <c r="H2134" s="38">
        <f>IF(AND(N2134=1,N2133&gt;1),VLOOKUP(A2133,[1]Plan1!$CW$105:$CY$215,3),H2133)</f>
        <v>5325.46</v>
      </c>
      <c r="I2134" s="127">
        <f t="shared" si="1172"/>
        <v>43962</v>
      </c>
      <c r="J2134" s="127">
        <f t="shared" si="1185"/>
        <v>43993</v>
      </c>
      <c r="K2134" s="34">
        <f t="shared" si="1173"/>
        <v>2.5999454030292135E-3</v>
      </c>
      <c r="L2134" s="212">
        <f t="shared" si="1186"/>
        <v>44053</v>
      </c>
      <c r="M2134" s="1">
        <f t="shared" si="1187"/>
        <v>21</v>
      </c>
      <c r="N2134" s="1">
        <f t="shared" si="1170"/>
        <v>1</v>
      </c>
      <c r="O2134" s="2">
        <f t="shared" si="1174"/>
        <v>1.0001236499999999</v>
      </c>
      <c r="P2134" s="35">
        <f t="shared" si="1164"/>
        <v>0.99620023000000002</v>
      </c>
      <c r="Q2134" s="35">
        <f t="shared" si="1188"/>
        <v>1.0000157567849393</v>
      </c>
      <c r="R2134" s="2">
        <f t="shared" si="1163"/>
        <v>1.0001393999999999</v>
      </c>
      <c r="S2134" s="2">
        <f t="shared" si="1189"/>
        <v>1.00624745</v>
      </c>
      <c r="T2134" s="2">
        <f t="shared" si="1165"/>
        <v>240570.85880854999</v>
      </c>
      <c r="U2134" s="2">
        <f t="shared" si="1175"/>
        <v>0</v>
      </c>
      <c r="V2134" s="2">
        <f t="shared" si="1176"/>
        <v>33.530903509939144</v>
      </c>
      <c r="W2134" s="2">
        <f t="shared" si="1177"/>
        <v>240570.85880855314</v>
      </c>
      <c r="X2134" s="36">
        <f t="shared" si="1193"/>
        <v>0</v>
      </c>
      <c r="Y2134" s="2">
        <f t="shared" si="1178"/>
        <v>0</v>
      </c>
      <c r="Z2134" s="37">
        <f t="shared" si="1179"/>
        <v>0</v>
      </c>
      <c r="AA2134" s="2">
        <f t="shared" si="1190"/>
        <v>0</v>
      </c>
      <c r="AB2134" s="4">
        <f t="shared" si="1191"/>
        <v>7.1215000000000001E-2</v>
      </c>
      <c r="AC2134" s="148">
        <f t="shared" si="1167"/>
        <v>107</v>
      </c>
      <c r="AD2134" s="36">
        <v>252</v>
      </c>
      <c r="AE2134" s="35">
        <f t="shared" si="1160"/>
        <v>1.0296407409999999</v>
      </c>
      <c r="AF2134" s="2">
        <f t="shared" si="1161"/>
        <v>7130.6985180900001</v>
      </c>
      <c r="AG2134" s="2">
        <f t="shared" si="1180"/>
        <v>7130.6985180900001</v>
      </c>
      <c r="AH2134" s="3">
        <f t="shared" si="1192"/>
        <v>0</v>
      </c>
      <c r="AI2134" s="3"/>
      <c r="AJ2134" s="3">
        <v>0</v>
      </c>
      <c r="AK2134" s="2">
        <f t="shared" si="1168"/>
        <v>12590.042744921675</v>
      </c>
      <c r="AL2134" s="8"/>
      <c r="AM2134" s="8"/>
      <c r="AN2134" s="8"/>
      <c r="AO2134" s="8"/>
      <c r="AP2134" s="2">
        <v>260291.6000715516</v>
      </c>
      <c r="AQ2134" s="8"/>
      <c r="AR2134" s="5"/>
      <c r="AS2134" s="1"/>
      <c r="AT2134" s="8"/>
      <c r="AU2134" s="1"/>
      <c r="AV2134" s="1"/>
      <c r="AW2134" s="3"/>
      <c r="AX2134" s="3"/>
      <c r="AY2134" s="4"/>
      <c r="AZ2134" s="4"/>
      <c r="BA2134" s="4"/>
      <c r="BB2134" s="1"/>
      <c r="BC2134" s="1"/>
      <c r="BD2134" s="1"/>
      <c r="BE2134" s="1"/>
      <c r="BF2134" s="1"/>
      <c r="BG2134" s="1"/>
      <c r="BH2134" s="1"/>
      <c r="BI2134" s="1"/>
    </row>
    <row r="2135" spans="1:61" x14ac:dyDescent="0.2">
      <c r="A2135" s="78">
        <f t="shared" si="1181"/>
        <v>44026</v>
      </c>
      <c r="B2135" s="2">
        <f t="shared" si="1162"/>
        <v>260469.05183197322</v>
      </c>
      <c r="C2135" s="3">
        <f t="shared" si="1182"/>
        <v>35163321.997316383</v>
      </c>
      <c r="D2135" s="2">
        <f t="shared" si="1169"/>
        <v>240537.3279050432</v>
      </c>
      <c r="E2135" s="2">
        <f t="shared" si="1183"/>
        <v>0</v>
      </c>
      <c r="F2135" s="33">
        <f t="shared" si="1171"/>
        <v>240537.3279050432</v>
      </c>
      <c r="G2135" s="39">
        <f t="shared" si="1184"/>
        <v>5311.65</v>
      </c>
      <c r="H2135" s="38">
        <f>IF(AND(N2135=1,N2134&gt;1),VLOOKUP(A2134,[1]Plan1!$CW$105:$CY$215,3),H2134)</f>
        <v>5325.46</v>
      </c>
      <c r="I2135" s="127">
        <f t="shared" si="1172"/>
        <v>43962</v>
      </c>
      <c r="J2135" s="127">
        <f t="shared" si="1185"/>
        <v>43993</v>
      </c>
      <c r="K2135" s="34">
        <f t="shared" si="1173"/>
        <v>2.5999454030292135E-3</v>
      </c>
      <c r="L2135" s="212">
        <f t="shared" si="1186"/>
        <v>44053</v>
      </c>
      <c r="M2135" s="1">
        <f t="shared" si="1187"/>
        <v>21</v>
      </c>
      <c r="N2135" s="1">
        <f t="shared" si="1170"/>
        <v>2</v>
      </c>
      <c r="O2135" s="2">
        <f t="shared" si="1174"/>
        <v>1.0002473199999999</v>
      </c>
      <c r="P2135" s="35">
        <f t="shared" si="1164"/>
        <v>0.99620023000000002</v>
      </c>
      <c r="Q2135" s="35">
        <f t="shared" si="1188"/>
        <v>1.0000157567849393</v>
      </c>
      <c r="R2135" s="2">
        <f t="shared" si="1163"/>
        <v>1.0002630800000001</v>
      </c>
      <c r="S2135" s="2">
        <f t="shared" si="1189"/>
        <v>1.00624745</v>
      </c>
      <c r="T2135" s="2">
        <f t="shared" si="1165"/>
        <v>240600.60846526001</v>
      </c>
      <c r="U2135" s="2">
        <f t="shared" si="1175"/>
        <v>0</v>
      </c>
      <c r="V2135" s="2">
        <f t="shared" si="1176"/>
        <v>63.280560225278521</v>
      </c>
      <c r="W2135" s="2">
        <f t="shared" si="1177"/>
        <v>240600.60846526848</v>
      </c>
      <c r="X2135" s="36">
        <f t="shared" si="1193"/>
        <v>0</v>
      </c>
      <c r="Y2135" s="2">
        <f t="shared" si="1178"/>
        <v>0</v>
      </c>
      <c r="Z2135" s="37">
        <f t="shared" si="1179"/>
        <v>0</v>
      </c>
      <c r="AA2135" s="2">
        <f t="shared" si="1190"/>
        <v>0</v>
      </c>
      <c r="AB2135" s="4">
        <f t="shared" si="1191"/>
        <v>7.1215000000000001E-2</v>
      </c>
      <c r="AC2135" s="148">
        <f t="shared" si="1167"/>
        <v>108</v>
      </c>
      <c r="AD2135" s="36">
        <v>252</v>
      </c>
      <c r="AE2135" s="35">
        <f t="shared" si="1160"/>
        <v>1.029921861</v>
      </c>
      <c r="AF2135" s="2">
        <f t="shared" si="1161"/>
        <v>7199.2179630099999</v>
      </c>
      <c r="AG2135" s="2">
        <f t="shared" si="1180"/>
        <v>7199.2179630099999</v>
      </c>
      <c r="AH2135" s="3">
        <f t="shared" si="1192"/>
        <v>0</v>
      </c>
      <c r="AI2135" s="3"/>
      <c r="AJ2135" s="3">
        <v>0</v>
      </c>
      <c r="AK2135" s="2">
        <f t="shared" si="1168"/>
        <v>12669.225403694767</v>
      </c>
      <c r="AL2135" s="8"/>
      <c r="AM2135" s="8"/>
      <c r="AN2135" s="8"/>
      <c r="AO2135" s="8"/>
      <c r="AP2135" s="2">
        <v>260469.05183196001</v>
      </c>
      <c r="AQ2135" s="8"/>
      <c r="AR2135" s="5"/>
      <c r="AS2135" s="1"/>
      <c r="AT2135" s="8"/>
      <c r="AU2135" s="1"/>
      <c r="AV2135" s="1"/>
      <c r="AW2135" s="3"/>
      <c r="AX2135" s="3"/>
      <c r="AY2135" s="4"/>
      <c r="AZ2135" s="4"/>
      <c r="BA2135" s="4"/>
      <c r="BB2135" s="1"/>
      <c r="BC2135" s="1"/>
      <c r="BD2135" s="1"/>
      <c r="BE2135" s="1"/>
      <c r="BF2135" s="1"/>
      <c r="BG2135" s="1"/>
      <c r="BH2135" s="1"/>
      <c r="BI2135" s="1"/>
    </row>
    <row r="2136" spans="1:61" x14ac:dyDescent="0.2">
      <c r="A2136" s="78">
        <f t="shared" si="1181"/>
        <v>44027</v>
      </c>
      <c r="B2136" s="2">
        <f t="shared" si="1162"/>
        <v>260646.5388473616</v>
      </c>
      <c r="C2136" s="3">
        <f t="shared" si="1182"/>
        <v>35187282.744393818</v>
      </c>
      <c r="D2136" s="2">
        <f t="shared" si="1169"/>
        <v>240537.3279050432</v>
      </c>
      <c r="E2136" s="2">
        <f t="shared" si="1183"/>
        <v>0</v>
      </c>
      <c r="F2136" s="33">
        <f t="shared" si="1171"/>
        <v>240537.3279050432</v>
      </c>
      <c r="G2136" s="39">
        <f t="shared" si="1184"/>
        <v>5311.65</v>
      </c>
      <c r="H2136" s="38">
        <f>IF(AND(N2136=1,N2135&gt;1),VLOOKUP(A2135,[1]Plan1!$CW$105:$CY$215,3),H2135)</f>
        <v>5325.46</v>
      </c>
      <c r="I2136" s="127">
        <f t="shared" si="1172"/>
        <v>43962</v>
      </c>
      <c r="J2136" s="127">
        <f t="shared" si="1185"/>
        <v>43993</v>
      </c>
      <c r="K2136" s="34">
        <f t="shared" si="1173"/>
        <v>2.5999454030292135E-3</v>
      </c>
      <c r="L2136" s="212">
        <f t="shared" si="1186"/>
        <v>44053</v>
      </c>
      <c r="M2136" s="1">
        <f t="shared" si="1187"/>
        <v>21</v>
      </c>
      <c r="N2136" s="1">
        <f t="shared" si="1170"/>
        <v>3</v>
      </c>
      <c r="O2136" s="2">
        <f t="shared" si="1174"/>
        <v>1.0003709999999999</v>
      </c>
      <c r="P2136" s="35">
        <f t="shared" si="1164"/>
        <v>0.99620023000000002</v>
      </c>
      <c r="Q2136" s="35">
        <f t="shared" si="1188"/>
        <v>1.0000157567849393</v>
      </c>
      <c r="R2136" s="2">
        <f t="shared" si="1163"/>
        <v>1.00038676</v>
      </c>
      <c r="S2136" s="2">
        <f t="shared" si="1189"/>
        <v>1.00624745</v>
      </c>
      <c r="T2136" s="2">
        <f t="shared" si="1165"/>
        <v>240630.35812198001</v>
      </c>
      <c r="U2136" s="2">
        <f t="shared" si="1175"/>
        <v>0</v>
      </c>
      <c r="V2136" s="2">
        <f t="shared" si="1176"/>
        <v>93.0302169405645</v>
      </c>
      <c r="W2136" s="2">
        <f t="shared" si="1177"/>
        <v>240630.35812198377</v>
      </c>
      <c r="X2136" s="36">
        <f t="shared" si="1193"/>
        <v>0</v>
      </c>
      <c r="Y2136" s="2">
        <f t="shared" si="1178"/>
        <v>0</v>
      </c>
      <c r="Z2136" s="37">
        <f t="shared" si="1179"/>
        <v>0</v>
      </c>
      <c r="AA2136" s="2">
        <f t="shared" si="1190"/>
        <v>0</v>
      </c>
      <c r="AB2136" s="4">
        <f t="shared" si="1191"/>
        <v>7.1215000000000001E-2</v>
      </c>
      <c r="AC2136" s="148">
        <f t="shared" si="1167"/>
        <v>109</v>
      </c>
      <c r="AD2136" s="36">
        <v>252</v>
      </c>
      <c r="AE2136" s="35">
        <f t="shared" si="1160"/>
        <v>1.0302030579999999</v>
      </c>
      <c r="AF2136" s="2">
        <f t="shared" si="1161"/>
        <v>7267.7726629099998</v>
      </c>
      <c r="AG2136" s="2">
        <f t="shared" si="1180"/>
        <v>7267.7726629099998</v>
      </c>
      <c r="AH2136" s="3">
        <f t="shared" si="1192"/>
        <v>0</v>
      </c>
      <c r="AI2136" s="3"/>
      <c r="AJ2136" s="3">
        <v>0</v>
      </c>
      <c r="AK2136" s="2">
        <f t="shared" si="1168"/>
        <v>12748.408062467859</v>
      </c>
      <c r="AL2136" s="8"/>
      <c r="AM2136" s="8"/>
      <c r="AN2136" s="8"/>
      <c r="AO2136" s="8"/>
      <c r="AP2136" s="2">
        <v>260646.53884734839</v>
      </c>
      <c r="AQ2136" s="8"/>
      <c r="AR2136" s="5"/>
      <c r="AS2136" s="1"/>
      <c r="AT2136" s="8"/>
      <c r="AU2136" s="1"/>
      <c r="AV2136" s="1"/>
      <c r="AW2136" s="3"/>
      <c r="AX2136" s="3"/>
      <c r="AY2136" s="4"/>
      <c r="AZ2136" s="4"/>
      <c r="BA2136" s="4"/>
      <c r="BB2136" s="1"/>
      <c r="BC2136" s="1"/>
      <c r="BD2136" s="1"/>
      <c r="BE2136" s="1"/>
      <c r="BF2136" s="1"/>
      <c r="BG2136" s="1"/>
      <c r="BH2136" s="1"/>
      <c r="BI2136" s="1"/>
    </row>
    <row r="2137" spans="1:61" x14ac:dyDescent="0.2">
      <c r="A2137" s="78">
        <f t="shared" si="1181"/>
        <v>44028</v>
      </c>
      <c r="B2137" s="2">
        <f t="shared" si="1162"/>
        <v>260824.06608201659</v>
      </c>
      <c r="C2137" s="3">
        <f t="shared" si="1182"/>
        <v>35211248.921072237</v>
      </c>
      <c r="D2137" s="2">
        <f t="shared" si="1169"/>
        <v>240537.3279050432</v>
      </c>
      <c r="E2137" s="2">
        <f t="shared" si="1183"/>
        <v>0</v>
      </c>
      <c r="F2137" s="33">
        <f t="shared" si="1171"/>
        <v>240537.3279050432</v>
      </c>
      <c r="G2137" s="39">
        <f t="shared" si="1184"/>
        <v>5311.65</v>
      </c>
      <c r="H2137" s="38">
        <f>IF(AND(N2137=1,N2136&gt;1),VLOOKUP(A2136,[1]Plan1!$CW$105:$CY$215,3),H2136)</f>
        <v>5325.46</v>
      </c>
      <c r="I2137" s="127">
        <f t="shared" si="1172"/>
        <v>43962</v>
      </c>
      <c r="J2137" s="127">
        <f t="shared" si="1185"/>
        <v>43993</v>
      </c>
      <c r="K2137" s="34">
        <f t="shared" si="1173"/>
        <v>2.5999454030292135E-3</v>
      </c>
      <c r="L2137" s="212">
        <f t="shared" si="1186"/>
        <v>44053</v>
      </c>
      <c r="M2137" s="1">
        <f t="shared" si="1187"/>
        <v>21</v>
      </c>
      <c r="N2137" s="1">
        <f t="shared" si="1170"/>
        <v>4</v>
      </c>
      <c r="O2137" s="2">
        <f t="shared" si="1174"/>
        <v>1.0004947</v>
      </c>
      <c r="P2137" s="35">
        <f t="shared" si="1164"/>
        <v>0.99620023000000002</v>
      </c>
      <c r="Q2137" s="35">
        <f t="shared" si="1188"/>
        <v>1.0000157567849393</v>
      </c>
      <c r="R2137" s="2">
        <f t="shared" si="1163"/>
        <v>1.0005104600000001</v>
      </c>
      <c r="S2137" s="2">
        <f t="shared" si="1189"/>
        <v>1.00624745</v>
      </c>
      <c r="T2137" s="2">
        <f t="shared" si="1165"/>
        <v>240660.11258943999</v>
      </c>
      <c r="U2137" s="2">
        <f t="shared" si="1175"/>
        <v>0</v>
      </c>
      <c r="V2137" s="2">
        <f t="shared" si="1176"/>
        <v>122.78468440243275</v>
      </c>
      <c r="W2137" s="2">
        <f t="shared" si="1177"/>
        <v>240660.11258944563</v>
      </c>
      <c r="X2137" s="36">
        <f t="shared" si="1193"/>
        <v>0</v>
      </c>
      <c r="Y2137" s="2">
        <f t="shared" si="1178"/>
        <v>0</v>
      </c>
      <c r="Z2137" s="37">
        <f t="shared" si="1179"/>
        <v>0</v>
      </c>
      <c r="AA2137" s="2">
        <f t="shared" si="1190"/>
        <v>0</v>
      </c>
      <c r="AB2137" s="4">
        <f t="shared" si="1191"/>
        <v>7.1215000000000001E-2</v>
      </c>
      <c r="AC2137" s="148">
        <f t="shared" si="1167"/>
        <v>110</v>
      </c>
      <c r="AD2137" s="36">
        <v>252</v>
      </c>
      <c r="AE2137" s="35">
        <f t="shared" si="1160"/>
        <v>1.0304843319999999</v>
      </c>
      <c r="AF2137" s="2">
        <f t="shared" si="1161"/>
        <v>7336.3627713300002</v>
      </c>
      <c r="AG2137" s="2">
        <f t="shared" si="1180"/>
        <v>7336.3627713300002</v>
      </c>
      <c r="AH2137" s="3">
        <f t="shared" si="1192"/>
        <v>0</v>
      </c>
      <c r="AI2137" s="3"/>
      <c r="AJ2137" s="3">
        <v>0</v>
      </c>
      <c r="AK2137" s="2">
        <f t="shared" si="1168"/>
        <v>12827.590721240953</v>
      </c>
      <c r="AL2137" s="8"/>
      <c r="AM2137" s="8"/>
      <c r="AN2137" s="8"/>
      <c r="AO2137" s="8"/>
      <c r="AP2137" s="2">
        <v>260824.06608200338</v>
      </c>
      <c r="AQ2137" s="8"/>
      <c r="AR2137" s="5"/>
      <c r="AS2137" s="1"/>
      <c r="AT2137" s="8"/>
      <c r="AU2137" s="1"/>
      <c r="AV2137" s="1"/>
      <c r="AW2137" s="3"/>
      <c r="AX2137" s="3"/>
      <c r="AY2137" s="4"/>
      <c r="AZ2137" s="4"/>
      <c r="BA2137" s="4"/>
      <c r="BB2137" s="1"/>
      <c r="BC2137" s="1"/>
      <c r="BD2137" s="1"/>
      <c r="BE2137" s="1"/>
      <c r="BF2137" s="1"/>
      <c r="BG2137" s="1"/>
      <c r="BH2137" s="1"/>
      <c r="BI2137" s="1"/>
    </row>
    <row r="2138" spans="1:61" x14ac:dyDescent="0.2">
      <c r="A2138" s="78">
        <f t="shared" si="1181"/>
        <v>44029</v>
      </c>
      <c r="B2138" s="2">
        <f t="shared" si="1162"/>
        <v>261001.63330616808</v>
      </c>
      <c r="C2138" s="3">
        <f t="shared" si="1182"/>
        <v>35235220.49633269</v>
      </c>
      <c r="D2138" s="2">
        <f t="shared" si="1169"/>
        <v>240537.3279050432</v>
      </c>
      <c r="E2138" s="2">
        <f t="shared" si="1183"/>
        <v>0</v>
      </c>
      <c r="F2138" s="33">
        <f t="shared" si="1171"/>
        <v>240537.3279050432</v>
      </c>
      <c r="G2138" s="39">
        <f t="shared" si="1184"/>
        <v>5311.65</v>
      </c>
      <c r="H2138" s="38">
        <f>IF(AND(N2138=1,N2137&gt;1),VLOOKUP(A2137,[1]Plan1!$CW$105:$CY$215,3),H2137)</f>
        <v>5325.46</v>
      </c>
      <c r="I2138" s="127">
        <f t="shared" si="1172"/>
        <v>43962</v>
      </c>
      <c r="J2138" s="127">
        <f t="shared" si="1185"/>
        <v>43993</v>
      </c>
      <c r="K2138" s="34">
        <f t="shared" si="1173"/>
        <v>2.5999454030292135E-3</v>
      </c>
      <c r="L2138" s="212">
        <f t="shared" si="1186"/>
        <v>44053</v>
      </c>
      <c r="M2138" s="1">
        <f t="shared" si="1187"/>
        <v>21</v>
      </c>
      <c r="N2138" s="1">
        <f t="shared" si="1170"/>
        <v>5</v>
      </c>
      <c r="O2138" s="2">
        <f t="shared" si="1174"/>
        <v>1.0006184199999999</v>
      </c>
      <c r="P2138" s="35">
        <f t="shared" si="1164"/>
        <v>0.99620023000000002</v>
      </c>
      <c r="Q2138" s="35">
        <f t="shared" si="1188"/>
        <v>1.0000157567849393</v>
      </c>
      <c r="R2138" s="2">
        <f t="shared" si="1163"/>
        <v>1.00063418</v>
      </c>
      <c r="S2138" s="2">
        <f t="shared" si="1189"/>
        <v>1.00624745</v>
      </c>
      <c r="T2138" s="2">
        <f t="shared" si="1165"/>
        <v>240689.87186765001</v>
      </c>
      <c r="U2138" s="2">
        <f t="shared" si="1175"/>
        <v>0</v>
      </c>
      <c r="V2138" s="2">
        <f t="shared" si="1176"/>
        <v>152.54396261082985</v>
      </c>
      <c r="W2138" s="2">
        <f t="shared" si="1177"/>
        <v>240689.87186765403</v>
      </c>
      <c r="X2138" s="36">
        <f t="shared" si="1193"/>
        <v>0</v>
      </c>
      <c r="Y2138" s="2">
        <f t="shared" si="1178"/>
        <v>0</v>
      </c>
      <c r="Z2138" s="37">
        <f t="shared" si="1179"/>
        <v>0</v>
      </c>
      <c r="AA2138" s="2">
        <f t="shared" si="1190"/>
        <v>0</v>
      </c>
      <c r="AB2138" s="4">
        <f t="shared" si="1191"/>
        <v>7.1215000000000001E-2</v>
      </c>
      <c r="AC2138" s="148">
        <f t="shared" si="1167"/>
        <v>111</v>
      </c>
      <c r="AD2138" s="36">
        <v>252</v>
      </c>
      <c r="AE2138" s="35">
        <f t="shared" si="1160"/>
        <v>1.030765682</v>
      </c>
      <c r="AF2138" s="2">
        <f t="shared" si="1161"/>
        <v>7404.9880585000001</v>
      </c>
      <c r="AG2138" s="2">
        <f t="shared" si="1180"/>
        <v>7404.9880585000001</v>
      </c>
      <c r="AH2138" s="3">
        <f t="shared" si="1192"/>
        <v>0</v>
      </c>
      <c r="AI2138" s="3"/>
      <c r="AJ2138" s="3">
        <v>0</v>
      </c>
      <c r="AK2138" s="2">
        <f t="shared" si="1168"/>
        <v>12906.773380014045</v>
      </c>
      <c r="AL2138" s="8"/>
      <c r="AM2138" s="8"/>
      <c r="AN2138" s="8"/>
      <c r="AO2138" s="8"/>
      <c r="AP2138" s="2">
        <v>261001.63330615486</v>
      </c>
      <c r="AQ2138" s="8"/>
      <c r="AR2138" s="5"/>
      <c r="AS2138" s="1"/>
      <c r="AT2138" s="8"/>
      <c r="AU2138" s="1"/>
      <c r="AV2138" s="1"/>
      <c r="AW2138" s="3"/>
      <c r="AX2138" s="3"/>
      <c r="AY2138" s="4"/>
      <c r="AZ2138" s="4"/>
      <c r="BA2138" s="4"/>
      <c r="BB2138" s="1"/>
      <c r="BC2138" s="1"/>
      <c r="BD2138" s="1"/>
      <c r="BE2138" s="1"/>
      <c r="BF2138" s="1"/>
      <c r="BG2138" s="1"/>
      <c r="BH2138" s="1"/>
      <c r="BI2138" s="1"/>
    </row>
    <row r="2139" spans="1:61" x14ac:dyDescent="0.2">
      <c r="A2139" s="78">
        <f t="shared" si="1181"/>
        <v>44030</v>
      </c>
      <c r="B2139" s="2">
        <f t="shared" si="1162"/>
        <v>261111.49328701283</v>
      </c>
      <c r="C2139" s="3">
        <f t="shared" si="1182"/>
        <v>35250051.593746729</v>
      </c>
      <c r="D2139" s="2">
        <f t="shared" si="1169"/>
        <v>240537.3279050432</v>
      </c>
      <c r="E2139" s="2">
        <f t="shared" si="1183"/>
        <v>0</v>
      </c>
      <c r="F2139" s="33">
        <f t="shared" si="1171"/>
        <v>240537.3279050432</v>
      </c>
      <c r="G2139" s="39">
        <f t="shared" si="1184"/>
        <v>5311.65</v>
      </c>
      <c r="H2139" s="38">
        <f>IF(AND(N2139=1,N2138&gt;1),VLOOKUP(A2138,[1]Plan1!$CW$105:$CY$215,3),H2138)</f>
        <v>5325.46</v>
      </c>
      <c r="I2139" s="127">
        <f t="shared" si="1172"/>
        <v>43962</v>
      </c>
      <c r="J2139" s="127">
        <f t="shared" si="1185"/>
        <v>43993</v>
      </c>
      <c r="K2139" s="34">
        <f t="shared" si="1173"/>
        <v>2.5999454030292135E-3</v>
      </c>
      <c r="L2139" s="212">
        <f t="shared" si="1186"/>
        <v>44053</v>
      </c>
      <c r="M2139" s="1">
        <f t="shared" si="1187"/>
        <v>21</v>
      </c>
      <c r="N2139" s="1">
        <f t="shared" si="1170"/>
        <v>6</v>
      </c>
      <c r="O2139" s="2">
        <f t="shared" si="1174"/>
        <v>1.00074215</v>
      </c>
      <c r="P2139" s="35">
        <f t="shared" si="1164"/>
        <v>0.99620023000000002</v>
      </c>
      <c r="Q2139" s="35">
        <f t="shared" si="1188"/>
        <v>1.0000157567849393</v>
      </c>
      <c r="R2139" s="2">
        <f t="shared" si="1163"/>
        <v>1.0007579099999999</v>
      </c>
      <c r="S2139" s="2">
        <f t="shared" si="1189"/>
        <v>1.00624745</v>
      </c>
      <c r="T2139" s="2">
        <f t="shared" si="1165"/>
        <v>240719.63355123001</v>
      </c>
      <c r="U2139" s="2">
        <f t="shared" si="1175"/>
        <v>0</v>
      </c>
      <c r="V2139" s="2">
        <f t="shared" si="1176"/>
        <v>182.30564619249139</v>
      </c>
      <c r="W2139" s="2">
        <f t="shared" si="1177"/>
        <v>240719.63355123569</v>
      </c>
      <c r="X2139" s="36">
        <f t="shared" si="1193"/>
        <v>0</v>
      </c>
      <c r="Y2139" s="2">
        <f t="shared" si="1178"/>
        <v>0</v>
      </c>
      <c r="Z2139" s="37">
        <f t="shared" si="1179"/>
        <v>0</v>
      </c>
      <c r="AA2139" s="2">
        <f t="shared" si="1190"/>
        <v>0</v>
      </c>
      <c r="AB2139" s="4">
        <f t="shared" si="1191"/>
        <v>7.1215000000000001E-2</v>
      </c>
      <c r="AC2139" s="148">
        <f t="shared" si="1167"/>
        <v>111</v>
      </c>
      <c r="AD2139" s="36">
        <v>252</v>
      </c>
      <c r="AE2139" s="35">
        <f t="shared" si="1160"/>
        <v>1.030765682</v>
      </c>
      <c r="AF2139" s="2">
        <f t="shared" si="1161"/>
        <v>7405.9036969899998</v>
      </c>
      <c r="AG2139" s="2">
        <f t="shared" si="1180"/>
        <v>7405.9036969899998</v>
      </c>
      <c r="AH2139" s="3">
        <f t="shared" si="1192"/>
        <v>0</v>
      </c>
      <c r="AI2139" s="3"/>
      <c r="AJ2139" s="3">
        <v>0</v>
      </c>
      <c r="AK2139" s="2">
        <f t="shared" si="1168"/>
        <v>12985.956038787137</v>
      </c>
      <c r="AL2139" s="8"/>
      <c r="AM2139" s="8"/>
      <c r="AN2139" s="8"/>
      <c r="AO2139" s="8"/>
      <c r="AP2139" s="2">
        <v>261111.49328699961</v>
      </c>
      <c r="AQ2139" s="8"/>
      <c r="AR2139" s="5"/>
      <c r="AS2139" s="1"/>
      <c r="AT2139" s="8"/>
      <c r="AU2139" s="1"/>
      <c r="AV2139" s="1"/>
      <c r="AW2139" s="3"/>
      <c r="AX2139" s="3"/>
      <c r="AY2139" s="4"/>
      <c r="AZ2139" s="4"/>
      <c r="BA2139" s="4"/>
      <c r="BB2139" s="1"/>
      <c r="BC2139" s="1"/>
      <c r="BD2139" s="1"/>
      <c r="BE2139" s="1"/>
      <c r="BF2139" s="1"/>
      <c r="BG2139" s="1"/>
      <c r="BH2139" s="1"/>
      <c r="BI2139" s="1"/>
    </row>
    <row r="2140" spans="1:61" x14ac:dyDescent="0.2">
      <c r="A2140" s="78">
        <f t="shared" si="1181"/>
        <v>44031</v>
      </c>
      <c r="B2140" s="2">
        <f t="shared" si="1162"/>
        <v>261190.67594578592</v>
      </c>
      <c r="C2140" s="3">
        <f t="shared" si="1182"/>
        <v>35260741.252681099</v>
      </c>
      <c r="D2140" s="2">
        <f t="shared" si="1169"/>
        <v>240537.3279050432</v>
      </c>
      <c r="E2140" s="2">
        <f t="shared" si="1183"/>
        <v>0</v>
      </c>
      <c r="F2140" s="33">
        <f t="shared" si="1171"/>
        <v>240537.3279050432</v>
      </c>
      <c r="G2140" s="39">
        <f t="shared" si="1184"/>
        <v>5311.65</v>
      </c>
      <c r="H2140" s="38">
        <f>IF(AND(N2140=1,N2139&gt;1),VLOOKUP(A2139,[1]Plan1!$CW$105:$CY$215,3),H2139)</f>
        <v>5325.46</v>
      </c>
      <c r="I2140" s="127">
        <f t="shared" si="1172"/>
        <v>43962</v>
      </c>
      <c r="J2140" s="127">
        <f t="shared" si="1185"/>
        <v>43993</v>
      </c>
      <c r="K2140" s="34">
        <f t="shared" si="1173"/>
        <v>2.5999454030292135E-3</v>
      </c>
      <c r="L2140" s="212">
        <f t="shared" si="1186"/>
        <v>44053</v>
      </c>
      <c r="M2140" s="1">
        <f t="shared" si="1187"/>
        <v>21</v>
      </c>
      <c r="N2140" s="1">
        <f t="shared" si="1170"/>
        <v>6</v>
      </c>
      <c r="O2140" s="2">
        <f t="shared" si="1174"/>
        <v>1.00074215</v>
      </c>
      <c r="P2140" s="35">
        <f t="shared" si="1164"/>
        <v>0.99620023000000002</v>
      </c>
      <c r="Q2140" s="35">
        <f t="shared" si="1188"/>
        <v>1.0000157567849393</v>
      </c>
      <c r="R2140" s="2">
        <f t="shared" si="1163"/>
        <v>1.0007579099999999</v>
      </c>
      <c r="S2140" s="2">
        <f t="shared" si="1189"/>
        <v>1.00624745</v>
      </c>
      <c r="T2140" s="2">
        <f t="shared" si="1165"/>
        <v>240719.63355123001</v>
      </c>
      <c r="U2140" s="2">
        <f t="shared" si="1175"/>
        <v>0</v>
      </c>
      <c r="V2140" s="2">
        <f t="shared" si="1176"/>
        <v>182.30564619249139</v>
      </c>
      <c r="W2140" s="2">
        <f t="shared" si="1177"/>
        <v>240719.63355123569</v>
      </c>
      <c r="X2140" s="36">
        <f t="shared" si="1193"/>
        <v>0</v>
      </c>
      <c r="Y2140" s="2">
        <f t="shared" si="1178"/>
        <v>0</v>
      </c>
      <c r="Z2140" s="37">
        <f t="shared" si="1179"/>
        <v>0</v>
      </c>
      <c r="AA2140" s="2">
        <f t="shared" si="1190"/>
        <v>0</v>
      </c>
      <c r="AB2140" s="4">
        <f t="shared" si="1191"/>
        <v>7.1215000000000001E-2</v>
      </c>
      <c r="AC2140" s="148">
        <f t="shared" si="1167"/>
        <v>111</v>
      </c>
      <c r="AD2140" s="36">
        <v>252</v>
      </c>
      <c r="AE2140" s="35">
        <f t="shared" si="1160"/>
        <v>1.030765682</v>
      </c>
      <c r="AF2140" s="2">
        <f t="shared" si="1161"/>
        <v>7405.9036969899998</v>
      </c>
      <c r="AG2140" s="2">
        <f t="shared" si="1180"/>
        <v>7405.9036969899998</v>
      </c>
      <c r="AH2140" s="3">
        <f t="shared" si="1192"/>
        <v>0</v>
      </c>
      <c r="AI2140" s="3"/>
      <c r="AJ2140" s="3">
        <v>0</v>
      </c>
      <c r="AK2140" s="2">
        <f t="shared" si="1168"/>
        <v>13065.138697560229</v>
      </c>
      <c r="AL2140" s="8"/>
      <c r="AM2140" s="8"/>
      <c r="AN2140" s="8"/>
      <c r="AO2140" s="8"/>
      <c r="AP2140" s="2">
        <v>261190.6759457727</v>
      </c>
      <c r="AQ2140" s="8"/>
      <c r="AR2140" s="5"/>
      <c r="AS2140" s="1"/>
      <c r="AT2140" s="8"/>
      <c r="AU2140" s="1"/>
      <c r="AV2140" s="1"/>
      <c r="AW2140" s="3"/>
      <c r="AX2140" s="3"/>
      <c r="AY2140" s="4"/>
      <c r="AZ2140" s="4"/>
      <c r="BA2140" s="4"/>
      <c r="BB2140" s="1"/>
      <c r="BC2140" s="1"/>
      <c r="BD2140" s="1"/>
      <c r="BE2140" s="1"/>
      <c r="BF2140" s="1"/>
      <c r="BG2140" s="1"/>
      <c r="BH2140" s="1"/>
      <c r="BI2140" s="1"/>
    </row>
    <row r="2141" spans="1:61" x14ac:dyDescent="0.2">
      <c r="A2141" s="78">
        <f t="shared" si="1181"/>
        <v>44032</v>
      </c>
      <c r="B2141" s="2">
        <f t="shared" si="1162"/>
        <v>261337.60360886902</v>
      </c>
      <c r="C2141" s="3">
        <f t="shared" si="1182"/>
        <v>35280576.487197317</v>
      </c>
      <c r="D2141" s="2">
        <f t="shared" si="1169"/>
        <v>240537.3279050432</v>
      </c>
      <c r="E2141" s="2">
        <f t="shared" si="1183"/>
        <v>0</v>
      </c>
      <c r="F2141" s="33">
        <f t="shared" si="1171"/>
        <v>240537.3279050432</v>
      </c>
      <c r="G2141" s="39">
        <f t="shared" si="1184"/>
        <v>5311.65</v>
      </c>
      <c r="H2141" s="38">
        <f>IF(AND(N2141=1,N2140&gt;1),VLOOKUP(A2140,[1]Plan1!$CW$105:$CY$215,3),H2140)</f>
        <v>5325.46</v>
      </c>
      <c r="I2141" s="127">
        <f t="shared" si="1172"/>
        <v>43962</v>
      </c>
      <c r="J2141" s="127">
        <f t="shared" si="1185"/>
        <v>43993</v>
      </c>
      <c r="K2141" s="34">
        <f t="shared" si="1173"/>
        <v>2.5999454030292135E-3</v>
      </c>
      <c r="L2141" s="212">
        <f t="shared" si="1186"/>
        <v>44053</v>
      </c>
      <c r="M2141" s="1">
        <f t="shared" si="1187"/>
        <v>21</v>
      </c>
      <c r="N2141" s="1">
        <f t="shared" si="1170"/>
        <v>6</v>
      </c>
      <c r="O2141" s="2">
        <f t="shared" si="1174"/>
        <v>1.00074215</v>
      </c>
      <c r="P2141" s="35">
        <f t="shared" si="1164"/>
        <v>0.99620023000000002</v>
      </c>
      <c r="Q2141" s="35">
        <f t="shared" si="1188"/>
        <v>1.0000157567849393</v>
      </c>
      <c r="R2141" s="2">
        <f t="shared" si="1163"/>
        <v>1.0007579099999999</v>
      </c>
      <c r="S2141" s="2">
        <f t="shared" si="1189"/>
        <v>1.00624745</v>
      </c>
      <c r="T2141" s="2">
        <f t="shared" si="1165"/>
        <v>240719.63355123001</v>
      </c>
      <c r="U2141" s="2">
        <f t="shared" si="1175"/>
        <v>0</v>
      </c>
      <c r="V2141" s="2">
        <f t="shared" si="1176"/>
        <v>182.30564619249139</v>
      </c>
      <c r="W2141" s="2">
        <f t="shared" si="1177"/>
        <v>240719.63355123569</v>
      </c>
      <c r="X2141" s="36">
        <f t="shared" si="1193"/>
        <v>0</v>
      </c>
      <c r="Y2141" s="2">
        <f t="shared" si="1178"/>
        <v>0</v>
      </c>
      <c r="Z2141" s="37">
        <f t="shared" si="1179"/>
        <v>0</v>
      </c>
      <c r="AA2141" s="2">
        <f t="shared" si="1190"/>
        <v>0</v>
      </c>
      <c r="AB2141" s="4">
        <f t="shared" si="1191"/>
        <v>7.1215000000000001E-2</v>
      </c>
      <c r="AC2141" s="148">
        <f t="shared" si="1167"/>
        <v>112</v>
      </c>
      <c r="AD2141" s="36">
        <v>252</v>
      </c>
      <c r="AE2141" s="35">
        <f t="shared" si="1160"/>
        <v>1.031047109</v>
      </c>
      <c r="AF2141" s="2">
        <f t="shared" si="1161"/>
        <v>7473.6487012999996</v>
      </c>
      <c r="AG2141" s="2">
        <f t="shared" si="1180"/>
        <v>7473.6487012999996</v>
      </c>
      <c r="AH2141" s="3">
        <f t="shared" si="1192"/>
        <v>0</v>
      </c>
      <c r="AI2141" s="3"/>
      <c r="AJ2141" s="3">
        <v>0</v>
      </c>
      <c r="AK2141" s="2">
        <f t="shared" si="1168"/>
        <v>13144.321356333321</v>
      </c>
      <c r="AL2141" s="8"/>
      <c r="AM2141" s="8"/>
      <c r="AN2141" s="8"/>
      <c r="AO2141" s="8"/>
      <c r="AP2141" s="2">
        <v>261337.6036088558</v>
      </c>
      <c r="AQ2141" s="8"/>
      <c r="AR2141" s="5"/>
      <c r="AS2141" s="1"/>
      <c r="AT2141" s="8"/>
      <c r="AU2141" s="1"/>
      <c r="AV2141" s="1"/>
      <c r="AW2141" s="3"/>
      <c r="AX2141" s="3"/>
      <c r="AY2141" s="4"/>
      <c r="AZ2141" s="4"/>
      <c r="BA2141" s="4"/>
      <c r="BB2141" s="1"/>
      <c r="BC2141" s="1"/>
      <c r="BD2141" s="1"/>
      <c r="BE2141" s="1"/>
      <c r="BF2141" s="1"/>
      <c r="BG2141" s="1"/>
      <c r="BH2141" s="1"/>
      <c r="BI2141" s="1"/>
    </row>
    <row r="2142" spans="1:61" x14ac:dyDescent="0.2">
      <c r="A2142" s="78">
        <f t="shared" si="1181"/>
        <v>44033</v>
      </c>
      <c r="B2142" s="2">
        <f t="shared" si="1162"/>
        <v>261515.24908542034</v>
      </c>
      <c r="C2142" s="3">
        <f t="shared" si="1182"/>
        <v>35304558.626531743</v>
      </c>
      <c r="D2142" s="2">
        <f t="shared" si="1169"/>
        <v>240537.3279050432</v>
      </c>
      <c r="E2142" s="2">
        <f t="shared" si="1183"/>
        <v>0</v>
      </c>
      <c r="F2142" s="33">
        <f t="shared" si="1171"/>
        <v>240537.3279050432</v>
      </c>
      <c r="G2142" s="39">
        <f t="shared" si="1184"/>
        <v>5311.65</v>
      </c>
      <c r="H2142" s="38">
        <f>IF(AND(N2142=1,N2141&gt;1),VLOOKUP(A2141,[1]Plan1!$CW$105:$CY$215,3),H2141)</f>
        <v>5325.46</v>
      </c>
      <c r="I2142" s="127">
        <f t="shared" si="1172"/>
        <v>43962</v>
      </c>
      <c r="J2142" s="127">
        <f t="shared" si="1185"/>
        <v>43993</v>
      </c>
      <c r="K2142" s="34">
        <f t="shared" si="1173"/>
        <v>2.5999454030292135E-3</v>
      </c>
      <c r="L2142" s="212">
        <f t="shared" si="1186"/>
        <v>44053</v>
      </c>
      <c r="M2142" s="1">
        <f t="shared" si="1187"/>
        <v>21</v>
      </c>
      <c r="N2142" s="1">
        <f t="shared" si="1170"/>
        <v>7</v>
      </c>
      <c r="O2142" s="2">
        <f t="shared" si="1174"/>
        <v>1.00086589</v>
      </c>
      <c r="P2142" s="35">
        <f t="shared" si="1164"/>
        <v>0.99620023000000002</v>
      </c>
      <c r="Q2142" s="35">
        <f t="shared" si="1188"/>
        <v>1.0000157567849393</v>
      </c>
      <c r="R2142" s="2">
        <f t="shared" si="1163"/>
        <v>1.0008816599999999</v>
      </c>
      <c r="S2142" s="2">
        <f t="shared" si="1189"/>
        <v>1.00624745</v>
      </c>
      <c r="T2142" s="2">
        <f t="shared" si="1165"/>
        <v>240749.40004556</v>
      </c>
      <c r="U2142" s="2">
        <f t="shared" si="1175"/>
        <v>0</v>
      </c>
      <c r="V2142" s="2">
        <f t="shared" si="1176"/>
        <v>212.07214052073522</v>
      </c>
      <c r="W2142" s="2">
        <f t="shared" si="1177"/>
        <v>240749.40004556393</v>
      </c>
      <c r="X2142" s="36">
        <f t="shared" si="1193"/>
        <v>0</v>
      </c>
      <c r="Y2142" s="2">
        <f t="shared" si="1178"/>
        <v>0</v>
      </c>
      <c r="Z2142" s="37">
        <f t="shared" si="1179"/>
        <v>0</v>
      </c>
      <c r="AA2142" s="2">
        <f t="shared" si="1190"/>
        <v>0</v>
      </c>
      <c r="AB2142" s="4">
        <f t="shared" si="1191"/>
        <v>7.1215000000000001E-2</v>
      </c>
      <c r="AC2142" s="148">
        <f t="shared" si="1167"/>
        <v>113</v>
      </c>
      <c r="AD2142" s="36">
        <v>252</v>
      </c>
      <c r="AE2142" s="35">
        <f t="shared" si="1160"/>
        <v>1.031328614</v>
      </c>
      <c r="AF2142" s="2">
        <f t="shared" si="1161"/>
        <v>7542.3450247500004</v>
      </c>
      <c r="AG2142" s="2">
        <f t="shared" si="1180"/>
        <v>7542.3450247500004</v>
      </c>
      <c r="AH2142" s="3">
        <f t="shared" si="1192"/>
        <v>0</v>
      </c>
      <c r="AI2142" s="3"/>
      <c r="AJ2142" s="3">
        <v>0</v>
      </c>
      <c r="AK2142" s="2">
        <f t="shared" si="1168"/>
        <v>13223.504015106411</v>
      </c>
      <c r="AL2142" s="8"/>
      <c r="AM2142" s="8"/>
      <c r="AN2142" s="8"/>
      <c r="AO2142" s="8"/>
      <c r="AP2142" s="2">
        <v>261515.24908540712</v>
      </c>
      <c r="AQ2142" s="8"/>
      <c r="AR2142" s="5"/>
      <c r="AS2142" s="1"/>
      <c r="AT2142" s="8"/>
      <c r="AU2142" s="1"/>
      <c r="AV2142" s="1"/>
      <c r="AW2142" s="3"/>
      <c r="AX2142" s="3"/>
      <c r="AY2142" s="4"/>
      <c r="AZ2142" s="4"/>
      <c r="BA2142" s="4"/>
      <c r="BB2142" s="1"/>
      <c r="BC2142" s="1"/>
      <c r="BD2142" s="1"/>
      <c r="BE2142" s="1"/>
      <c r="BF2142" s="1"/>
      <c r="BG2142" s="1"/>
      <c r="BH2142" s="1"/>
      <c r="BI2142" s="1"/>
    </row>
    <row r="2143" spans="1:61" x14ac:dyDescent="0.2">
      <c r="A2143" s="78">
        <f t="shared" si="1181"/>
        <v>44034</v>
      </c>
      <c r="B2143" s="2">
        <f t="shared" si="1162"/>
        <v>261692.932101435</v>
      </c>
      <c r="C2143" s="3">
        <f t="shared" si="1182"/>
        <v>35328545.833693728</v>
      </c>
      <c r="D2143" s="2">
        <f t="shared" si="1169"/>
        <v>240537.3279050432</v>
      </c>
      <c r="E2143" s="2">
        <f t="shared" si="1183"/>
        <v>0</v>
      </c>
      <c r="F2143" s="33">
        <f t="shared" si="1171"/>
        <v>240537.3279050432</v>
      </c>
      <c r="G2143" s="39">
        <f t="shared" si="1184"/>
        <v>5311.65</v>
      </c>
      <c r="H2143" s="38">
        <f>IF(AND(N2143=1,N2142&gt;1),VLOOKUP(A2142,[1]Plan1!$CW$105:$CY$215,3),H2142)</f>
        <v>5325.46</v>
      </c>
      <c r="I2143" s="127">
        <f t="shared" si="1172"/>
        <v>43962</v>
      </c>
      <c r="J2143" s="127">
        <f t="shared" si="1185"/>
        <v>43993</v>
      </c>
      <c r="K2143" s="34">
        <f t="shared" si="1173"/>
        <v>2.5999454030292135E-3</v>
      </c>
      <c r="L2143" s="212">
        <f t="shared" si="1186"/>
        <v>44053</v>
      </c>
      <c r="M2143" s="1">
        <f t="shared" si="1187"/>
        <v>21</v>
      </c>
      <c r="N2143" s="1">
        <f t="shared" si="1170"/>
        <v>8</v>
      </c>
      <c r="O2143" s="2">
        <f t="shared" si="1174"/>
        <v>1.00098965</v>
      </c>
      <c r="P2143" s="35">
        <f t="shared" si="1164"/>
        <v>0.99620023000000002</v>
      </c>
      <c r="Q2143" s="35">
        <f t="shared" si="1188"/>
        <v>1.0000157567849393</v>
      </c>
      <c r="R2143" s="2">
        <f t="shared" si="1163"/>
        <v>1.00100542</v>
      </c>
      <c r="S2143" s="2">
        <f t="shared" si="1189"/>
        <v>1.00624745</v>
      </c>
      <c r="T2143" s="2">
        <f t="shared" si="1165"/>
        <v>240779.16894526</v>
      </c>
      <c r="U2143" s="2">
        <f t="shared" si="1175"/>
        <v>0</v>
      </c>
      <c r="V2143" s="2">
        <f t="shared" si="1176"/>
        <v>241.84104022229687</v>
      </c>
      <c r="W2143" s="2">
        <f t="shared" si="1177"/>
        <v>240779.1689452655</v>
      </c>
      <c r="X2143" s="36">
        <f t="shared" si="1193"/>
        <v>0</v>
      </c>
      <c r="Y2143" s="2">
        <f t="shared" si="1178"/>
        <v>0</v>
      </c>
      <c r="Z2143" s="37">
        <f t="shared" si="1179"/>
        <v>0</v>
      </c>
      <c r="AA2143" s="2">
        <f t="shared" si="1190"/>
        <v>0</v>
      </c>
      <c r="AB2143" s="4">
        <f t="shared" si="1191"/>
        <v>7.1215000000000001E-2</v>
      </c>
      <c r="AC2143" s="148">
        <f t="shared" si="1167"/>
        <v>114</v>
      </c>
      <c r="AD2143" s="36">
        <v>252</v>
      </c>
      <c r="AE2143" s="35">
        <f t="shared" ref="AE2143:AE2206" si="1194">ROUND((1+AB2143)^TRUNC((AC2143/AD2143),9),9)</f>
        <v>1.0316101950000001</v>
      </c>
      <c r="AF2143" s="2">
        <f t="shared" si="1161"/>
        <v>7611.0764822900001</v>
      </c>
      <c r="AG2143" s="2">
        <f t="shared" si="1180"/>
        <v>7611.0764822900001</v>
      </c>
      <c r="AH2143" s="3">
        <f t="shared" si="1192"/>
        <v>0</v>
      </c>
      <c r="AI2143" s="3"/>
      <c r="AJ2143" s="3">
        <v>0</v>
      </c>
      <c r="AK2143" s="2">
        <f t="shared" si="1168"/>
        <v>13302.686673879505</v>
      </c>
      <c r="AL2143" s="8"/>
      <c r="AM2143" s="8"/>
      <c r="AN2143" s="8"/>
      <c r="AO2143" s="8"/>
      <c r="AP2143" s="2">
        <v>261692.93210142179</v>
      </c>
      <c r="AQ2143" s="8"/>
      <c r="AR2143" s="5"/>
      <c r="AS2143" s="1"/>
      <c r="AT2143" s="8"/>
      <c r="AU2143" s="1"/>
      <c r="AV2143" s="1"/>
      <c r="AW2143" s="3"/>
      <c r="AX2143" s="3"/>
      <c r="AY2143" s="4"/>
      <c r="AZ2143" s="4"/>
      <c r="BA2143" s="4"/>
      <c r="BB2143" s="1"/>
      <c r="BC2143" s="1"/>
      <c r="BD2143" s="1"/>
      <c r="BE2143" s="1"/>
      <c r="BF2143" s="1"/>
      <c r="BG2143" s="1"/>
      <c r="BH2143" s="1"/>
      <c r="BI2143" s="1"/>
    </row>
    <row r="2144" spans="1:61" x14ac:dyDescent="0.2">
      <c r="A2144" s="78">
        <f t="shared" si="1181"/>
        <v>44035</v>
      </c>
      <c r="B2144" s="2">
        <f t="shared" si="1162"/>
        <v>261870.65514781617</v>
      </c>
      <c r="C2144" s="3">
        <f t="shared" si="1182"/>
        <v>35352538.444955185</v>
      </c>
      <c r="D2144" s="2">
        <f t="shared" si="1169"/>
        <v>240537.3279050432</v>
      </c>
      <c r="E2144" s="2">
        <f t="shared" si="1183"/>
        <v>0</v>
      </c>
      <c r="F2144" s="33">
        <f t="shared" si="1171"/>
        <v>240537.3279050432</v>
      </c>
      <c r="G2144" s="39">
        <f t="shared" si="1184"/>
        <v>5311.65</v>
      </c>
      <c r="H2144" s="38">
        <f>IF(AND(N2144=1,N2143&gt;1),VLOOKUP(A2143,[1]Plan1!$CW$105:$CY$215,3),H2143)</f>
        <v>5325.46</v>
      </c>
      <c r="I2144" s="127">
        <f t="shared" si="1172"/>
        <v>43962</v>
      </c>
      <c r="J2144" s="127">
        <f t="shared" si="1185"/>
        <v>43993</v>
      </c>
      <c r="K2144" s="34">
        <f t="shared" si="1173"/>
        <v>2.5999454030292135E-3</v>
      </c>
      <c r="L2144" s="212">
        <f t="shared" si="1186"/>
        <v>44053</v>
      </c>
      <c r="M2144" s="1">
        <f t="shared" si="1187"/>
        <v>21</v>
      </c>
      <c r="N2144" s="1">
        <f t="shared" si="1170"/>
        <v>9</v>
      </c>
      <c r="O2144" s="2">
        <f t="shared" si="1174"/>
        <v>1.00111343</v>
      </c>
      <c r="P2144" s="35">
        <f t="shared" si="1164"/>
        <v>0.99620023000000002</v>
      </c>
      <c r="Q2144" s="35">
        <f t="shared" si="1188"/>
        <v>1.0000157567849393</v>
      </c>
      <c r="R2144" s="2">
        <f t="shared" si="1163"/>
        <v>1.0011292000000001</v>
      </c>
      <c r="S2144" s="2">
        <f t="shared" si="1189"/>
        <v>1.00624745</v>
      </c>
      <c r="T2144" s="2">
        <f t="shared" si="1165"/>
        <v>240808.94265571001</v>
      </c>
      <c r="U2144" s="2">
        <f t="shared" si="1175"/>
        <v>0</v>
      </c>
      <c r="V2144" s="2">
        <f t="shared" si="1176"/>
        <v>271.61475067038737</v>
      </c>
      <c r="W2144" s="2">
        <f t="shared" si="1177"/>
        <v>240808.94265571359</v>
      </c>
      <c r="X2144" s="36">
        <f t="shared" si="1193"/>
        <v>0</v>
      </c>
      <c r="Y2144" s="2">
        <f t="shared" si="1178"/>
        <v>0</v>
      </c>
      <c r="Z2144" s="37">
        <f t="shared" si="1179"/>
        <v>0</v>
      </c>
      <c r="AA2144" s="2">
        <f t="shared" si="1190"/>
        <v>0</v>
      </c>
      <c r="AB2144" s="4">
        <f t="shared" si="1191"/>
        <v>7.1215000000000001E-2</v>
      </c>
      <c r="AC2144" s="148">
        <f t="shared" si="1167"/>
        <v>115</v>
      </c>
      <c r="AD2144" s="36">
        <v>252</v>
      </c>
      <c r="AE2144" s="35">
        <f t="shared" si="1194"/>
        <v>1.031891852</v>
      </c>
      <c r="AF2144" s="2">
        <f t="shared" si="1161"/>
        <v>7679.8431594499998</v>
      </c>
      <c r="AG2144" s="2">
        <f t="shared" si="1180"/>
        <v>7679.8431594499998</v>
      </c>
      <c r="AH2144" s="3">
        <f t="shared" si="1192"/>
        <v>0</v>
      </c>
      <c r="AI2144" s="3"/>
      <c r="AJ2144" s="3">
        <v>0</v>
      </c>
      <c r="AK2144" s="2">
        <f t="shared" si="1168"/>
        <v>13381.869332652597</v>
      </c>
      <c r="AL2144" s="8"/>
      <c r="AM2144" s="8"/>
      <c r="AN2144" s="8"/>
      <c r="AO2144" s="8"/>
      <c r="AP2144" s="2">
        <v>261870.65514780296</v>
      </c>
      <c r="AQ2144" s="8"/>
      <c r="AR2144" s="5"/>
      <c r="AS2144" s="1"/>
      <c r="AT2144" s="8"/>
      <c r="AU2144" s="1"/>
      <c r="AV2144" s="1"/>
      <c r="AW2144" s="3"/>
      <c r="AX2144" s="3"/>
      <c r="AY2144" s="4"/>
      <c r="AZ2144" s="4"/>
      <c r="BA2144" s="4"/>
      <c r="BB2144" s="1"/>
      <c r="BC2144" s="1"/>
      <c r="BD2144" s="1"/>
      <c r="BE2144" s="1"/>
      <c r="BF2144" s="1"/>
      <c r="BG2144" s="1"/>
      <c r="BH2144" s="1"/>
      <c r="BI2144" s="1"/>
    </row>
    <row r="2145" spans="1:61" x14ac:dyDescent="0.2">
      <c r="A2145" s="78">
        <f t="shared" si="1181"/>
        <v>44036</v>
      </c>
      <c r="B2145" s="2">
        <f t="shared" si="1162"/>
        <v>262048.41623432064</v>
      </c>
      <c r="C2145" s="3">
        <f t="shared" si="1182"/>
        <v>35376536.191633284</v>
      </c>
      <c r="D2145" s="2">
        <f t="shared" si="1169"/>
        <v>240537.3279050432</v>
      </c>
      <c r="E2145" s="2">
        <f t="shared" si="1183"/>
        <v>0</v>
      </c>
      <c r="F2145" s="33">
        <f t="shared" si="1171"/>
        <v>240537.3279050432</v>
      </c>
      <c r="G2145" s="39">
        <f t="shared" si="1184"/>
        <v>5311.65</v>
      </c>
      <c r="H2145" s="38">
        <f>IF(AND(N2145=1,N2144&gt;1),VLOOKUP(A2144,[1]Plan1!$CW$105:$CY$215,3),H2144)</f>
        <v>5325.46</v>
      </c>
      <c r="I2145" s="127">
        <f t="shared" si="1172"/>
        <v>43962</v>
      </c>
      <c r="J2145" s="127">
        <f t="shared" si="1185"/>
        <v>43993</v>
      </c>
      <c r="K2145" s="34">
        <f t="shared" si="1173"/>
        <v>2.5999454030292135E-3</v>
      </c>
      <c r="L2145" s="212">
        <f t="shared" si="1186"/>
        <v>44053</v>
      </c>
      <c r="M2145" s="1">
        <f t="shared" si="1187"/>
        <v>21</v>
      </c>
      <c r="N2145" s="1">
        <f t="shared" si="1170"/>
        <v>10</v>
      </c>
      <c r="O2145" s="2">
        <f t="shared" si="1174"/>
        <v>1.0012372199999999</v>
      </c>
      <c r="P2145" s="35">
        <f t="shared" si="1164"/>
        <v>0.99620023000000002</v>
      </c>
      <c r="Q2145" s="35">
        <f t="shared" si="1188"/>
        <v>1.0000157567849393</v>
      </c>
      <c r="R2145" s="2">
        <f t="shared" si="1163"/>
        <v>1.00125299</v>
      </c>
      <c r="S2145" s="2">
        <f t="shared" si="1189"/>
        <v>1.00624745</v>
      </c>
      <c r="T2145" s="2">
        <f t="shared" si="1165"/>
        <v>240838.71877153</v>
      </c>
      <c r="U2145" s="2">
        <f t="shared" si="1175"/>
        <v>0</v>
      </c>
      <c r="V2145" s="2">
        <f t="shared" si="1176"/>
        <v>301.39086649174232</v>
      </c>
      <c r="W2145" s="2">
        <f t="shared" si="1177"/>
        <v>240838.71877153494</v>
      </c>
      <c r="X2145" s="36">
        <f t="shared" si="1193"/>
        <v>0</v>
      </c>
      <c r="Y2145" s="2">
        <f t="shared" si="1178"/>
        <v>0</v>
      </c>
      <c r="Z2145" s="37">
        <f t="shared" si="1179"/>
        <v>0</v>
      </c>
      <c r="AA2145" s="2">
        <f t="shared" si="1190"/>
        <v>0</v>
      </c>
      <c r="AB2145" s="4">
        <f t="shared" si="1191"/>
        <v>7.1215000000000001E-2</v>
      </c>
      <c r="AC2145" s="148">
        <f t="shared" si="1167"/>
        <v>116</v>
      </c>
      <c r="AD2145" s="36">
        <v>252</v>
      </c>
      <c r="AE2145" s="35">
        <f t="shared" si="1194"/>
        <v>1.0321735869999999</v>
      </c>
      <c r="AF2145" s="2">
        <f t="shared" si="1161"/>
        <v>7748.6454713599996</v>
      </c>
      <c r="AG2145" s="2">
        <f t="shared" si="1180"/>
        <v>7748.6454713599996</v>
      </c>
      <c r="AH2145" s="3">
        <f t="shared" si="1192"/>
        <v>0</v>
      </c>
      <c r="AI2145" s="3"/>
      <c r="AJ2145" s="3">
        <v>0</v>
      </c>
      <c r="AK2145" s="2">
        <f t="shared" si="1168"/>
        <v>13461.051991425689</v>
      </c>
      <c r="AL2145" s="8"/>
      <c r="AM2145" s="8"/>
      <c r="AN2145" s="8"/>
      <c r="AO2145" s="8"/>
      <c r="AP2145" s="2">
        <v>262048.41623430743</v>
      </c>
      <c r="AQ2145" s="8"/>
      <c r="AR2145" s="5"/>
      <c r="AS2145" s="1"/>
      <c r="AT2145" s="8"/>
      <c r="AU2145" s="1"/>
      <c r="AV2145" s="1"/>
      <c r="AW2145" s="3"/>
      <c r="AX2145" s="3"/>
      <c r="AY2145" s="4"/>
      <c r="AZ2145" s="4"/>
      <c r="BA2145" s="4"/>
      <c r="BB2145" s="1"/>
      <c r="BC2145" s="1"/>
      <c r="BD2145" s="1"/>
      <c r="BE2145" s="1"/>
      <c r="BF2145" s="1"/>
      <c r="BG2145" s="1"/>
      <c r="BH2145" s="1"/>
      <c r="BI2145" s="1"/>
    </row>
    <row r="2146" spans="1:61" x14ac:dyDescent="0.2">
      <c r="A2146" s="78">
        <f t="shared" si="1181"/>
        <v>44037</v>
      </c>
      <c r="B2146" s="2">
        <f t="shared" si="1162"/>
        <v>262158.33797889168</v>
      </c>
      <c r="C2146" s="3">
        <f t="shared" si="1182"/>
        <v>35391375.627150379</v>
      </c>
      <c r="D2146" s="2">
        <f t="shared" si="1169"/>
        <v>240537.3279050432</v>
      </c>
      <c r="E2146" s="2">
        <f t="shared" si="1183"/>
        <v>0</v>
      </c>
      <c r="F2146" s="33">
        <f t="shared" si="1171"/>
        <v>240537.3279050432</v>
      </c>
      <c r="G2146" s="39">
        <f t="shared" si="1184"/>
        <v>5311.65</v>
      </c>
      <c r="H2146" s="38">
        <f>IF(AND(N2146=1,N2145&gt;1),VLOOKUP(A2145,[1]Plan1!$CW$105:$CY$215,3),H2145)</f>
        <v>5325.46</v>
      </c>
      <c r="I2146" s="127">
        <f t="shared" si="1172"/>
        <v>43962</v>
      </c>
      <c r="J2146" s="127">
        <f t="shared" si="1185"/>
        <v>43993</v>
      </c>
      <c r="K2146" s="34">
        <f t="shared" si="1173"/>
        <v>2.5999454030292135E-3</v>
      </c>
      <c r="L2146" s="212">
        <f t="shared" si="1186"/>
        <v>44053</v>
      </c>
      <c r="M2146" s="1">
        <f t="shared" si="1187"/>
        <v>21</v>
      </c>
      <c r="N2146" s="1">
        <f t="shared" si="1170"/>
        <v>11</v>
      </c>
      <c r="O2146" s="2">
        <f t="shared" si="1174"/>
        <v>1.00136103</v>
      </c>
      <c r="P2146" s="35">
        <f t="shared" si="1164"/>
        <v>0.99620023000000002</v>
      </c>
      <c r="Q2146" s="35">
        <f t="shared" si="1188"/>
        <v>1.0000157567849393</v>
      </c>
      <c r="R2146" s="2">
        <f t="shared" si="1163"/>
        <v>1.0013768000000001</v>
      </c>
      <c r="S2146" s="2">
        <f t="shared" si="1189"/>
        <v>1.00624745</v>
      </c>
      <c r="T2146" s="2">
        <f t="shared" si="1165"/>
        <v>240868.4996981</v>
      </c>
      <c r="U2146" s="2">
        <f t="shared" si="1175"/>
        <v>0</v>
      </c>
      <c r="V2146" s="2">
        <f t="shared" si="1176"/>
        <v>331.17179305967954</v>
      </c>
      <c r="W2146" s="2">
        <f t="shared" si="1177"/>
        <v>240868.49969810288</v>
      </c>
      <c r="X2146" s="36">
        <f t="shared" si="1193"/>
        <v>0</v>
      </c>
      <c r="Y2146" s="2">
        <f t="shared" si="1178"/>
        <v>0</v>
      </c>
      <c r="Z2146" s="37">
        <f t="shared" si="1179"/>
        <v>0</v>
      </c>
      <c r="AA2146" s="2">
        <f t="shared" si="1190"/>
        <v>0</v>
      </c>
      <c r="AB2146" s="4">
        <f t="shared" si="1191"/>
        <v>7.1215000000000001E-2</v>
      </c>
      <c r="AC2146" s="148">
        <f t="shared" si="1167"/>
        <v>116</v>
      </c>
      <c r="AD2146" s="36">
        <v>252</v>
      </c>
      <c r="AE2146" s="35">
        <f t="shared" si="1194"/>
        <v>1.0321735869999999</v>
      </c>
      <c r="AF2146" s="2">
        <f t="shared" si="1161"/>
        <v>7749.6036305899997</v>
      </c>
      <c r="AG2146" s="2">
        <f t="shared" si="1180"/>
        <v>7749.6036305899997</v>
      </c>
      <c r="AH2146" s="3">
        <f t="shared" si="1192"/>
        <v>0</v>
      </c>
      <c r="AI2146" s="3"/>
      <c r="AJ2146" s="3">
        <v>0</v>
      </c>
      <c r="AK2146" s="2">
        <f t="shared" si="1168"/>
        <v>13540.234650198783</v>
      </c>
      <c r="AL2146" s="8"/>
      <c r="AM2146" s="8"/>
      <c r="AN2146" s="8"/>
      <c r="AO2146" s="8"/>
      <c r="AP2146" s="2">
        <v>262158.33797887841</v>
      </c>
      <c r="AQ2146" s="8"/>
      <c r="AR2146" s="5"/>
      <c r="AS2146" s="1"/>
      <c r="AT2146" s="8"/>
      <c r="AU2146" s="1"/>
      <c r="AV2146" s="1"/>
      <c r="AW2146" s="3"/>
      <c r="AX2146" s="3"/>
      <c r="AY2146" s="4"/>
      <c r="AZ2146" s="4"/>
      <c r="BA2146" s="4"/>
      <c r="BB2146" s="1"/>
      <c r="BC2146" s="1"/>
      <c r="BD2146" s="1"/>
      <c r="BE2146" s="1"/>
      <c r="BF2146" s="1"/>
      <c r="BG2146" s="1"/>
      <c r="BH2146" s="1"/>
      <c r="BI2146" s="1"/>
    </row>
    <row r="2147" spans="1:61" x14ac:dyDescent="0.2">
      <c r="A2147" s="78">
        <f t="shared" si="1181"/>
        <v>44038</v>
      </c>
      <c r="B2147" s="2">
        <f t="shared" si="1162"/>
        <v>262237.52063766477</v>
      </c>
      <c r="C2147" s="3">
        <f t="shared" si="1182"/>
        <v>35402065.286084741</v>
      </c>
      <c r="D2147" s="2">
        <f t="shared" si="1169"/>
        <v>240537.3279050432</v>
      </c>
      <c r="E2147" s="2">
        <f t="shared" si="1183"/>
        <v>0</v>
      </c>
      <c r="F2147" s="33">
        <f t="shared" si="1171"/>
        <v>240537.3279050432</v>
      </c>
      <c r="G2147" s="39">
        <f t="shared" si="1184"/>
        <v>5311.65</v>
      </c>
      <c r="H2147" s="38">
        <f>IF(AND(N2147=1,N2146&gt;1),VLOOKUP(A2146,[1]Plan1!$CW$105:$CY$215,3),H2146)</f>
        <v>5325.46</v>
      </c>
      <c r="I2147" s="127">
        <f t="shared" si="1172"/>
        <v>43962</v>
      </c>
      <c r="J2147" s="127">
        <f t="shared" si="1185"/>
        <v>43993</v>
      </c>
      <c r="K2147" s="34">
        <f t="shared" si="1173"/>
        <v>2.5999454030292135E-3</v>
      </c>
      <c r="L2147" s="212">
        <f t="shared" si="1186"/>
        <v>44053</v>
      </c>
      <c r="M2147" s="1">
        <f t="shared" si="1187"/>
        <v>21</v>
      </c>
      <c r="N2147" s="1">
        <f t="shared" si="1170"/>
        <v>11</v>
      </c>
      <c r="O2147" s="2">
        <f t="shared" si="1174"/>
        <v>1.00136103</v>
      </c>
      <c r="P2147" s="35">
        <f t="shared" si="1164"/>
        <v>0.99620023000000002</v>
      </c>
      <c r="Q2147" s="35">
        <f t="shared" si="1188"/>
        <v>1.0000157567849393</v>
      </c>
      <c r="R2147" s="2">
        <f t="shared" si="1163"/>
        <v>1.0013768000000001</v>
      </c>
      <c r="S2147" s="2">
        <f t="shared" si="1189"/>
        <v>1.00624745</v>
      </c>
      <c r="T2147" s="2">
        <f t="shared" si="1165"/>
        <v>240868.4996981</v>
      </c>
      <c r="U2147" s="2">
        <f t="shared" si="1175"/>
        <v>0</v>
      </c>
      <c r="V2147" s="2">
        <f t="shared" si="1176"/>
        <v>331.17179305967954</v>
      </c>
      <c r="W2147" s="2">
        <f t="shared" si="1177"/>
        <v>240868.49969810288</v>
      </c>
      <c r="X2147" s="36">
        <f t="shared" si="1193"/>
        <v>0</v>
      </c>
      <c r="Y2147" s="2">
        <f t="shared" si="1178"/>
        <v>0</v>
      </c>
      <c r="Z2147" s="37">
        <f t="shared" si="1179"/>
        <v>0</v>
      </c>
      <c r="AA2147" s="2">
        <f t="shared" si="1190"/>
        <v>0</v>
      </c>
      <c r="AB2147" s="4">
        <f t="shared" si="1191"/>
        <v>7.1215000000000001E-2</v>
      </c>
      <c r="AC2147" s="148">
        <f t="shared" si="1167"/>
        <v>116</v>
      </c>
      <c r="AD2147" s="36">
        <v>252</v>
      </c>
      <c r="AE2147" s="35">
        <f t="shared" si="1194"/>
        <v>1.0321735869999999</v>
      </c>
      <c r="AF2147" s="2">
        <f t="shared" si="1161"/>
        <v>7749.6036305899997</v>
      </c>
      <c r="AG2147" s="2">
        <f t="shared" si="1180"/>
        <v>7749.6036305899997</v>
      </c>
      <c r="AH2147" s="3">
        <f t="shared" si="1192"/>
        <v>0</v>
      </c>
      <c r="AI2147" s="3"/>
      <c r="AJ2147" s="3">
        <v>0</v>
      </c>
      <c r="AK2147" s="2">
        <f t="shared" si="1168"/>
        <v>13619.417308971873</v>
      </c>
      <c r="AL2147" s="8"/>
      <c r="AM2147" s="8"/>
      <c r="AN2147" s="8"/>
      <c r="AO2147" s="8"/>
      <c r="AP2147" s="2">
        <v>262237.5206376515</v>
      </c>
      <c r="AQ2147" s="8"/>
      <c r="AR2147" s="5"/>
      <c r="AS2147" s="1"/>
      <c r="AT2147" s="8"/>
      <c r="AU2147" s="1"/>
      <c r="AV2147" s="1"/>
      <c r="AW2147" s="3"/>
      <c r="AX2147" s="3"/>
      <c r="AY2147" s="4"/>
      <c r="AZ2147" s="4"/>
      <c r="BA2147" s="4"/>
      <c r="BB2147" s="1"/>
      <c r="BC2147" s="1"/>
      <c r="BD2147" s="1"/>
      <c r="BE2147" s="1"/>
      <c r="BF2147" s="1"/>
      <c r="BG2147" s="1"/>
      <c r="BH2147" s="1"/>
      <c r="BI2147" s="1"/>
    </row>
    <row r="2148" spans="1:61" x14ac:dyDescent="0.2">
      <c r="A2148" s="78">
        <f t="shared" si="1181"/>
        <v>44039</v>
      </c>
      <c r="B2148" s="2">
        <f t="shared" si="1162"/>
        <v>262384.58293007786</v>
      </c>
      <c r="C2148" s="3">
        <f t="shared" si="1182"/>
        <v>35421918.695560507</v>
      </c>
      <c r="D2148" s="2">
        <f t="shared" si="1169"/>
        <v>240537.3279050432</v>
      </c>
      <c r="E2148" s="2">
        <f t="shared" si="1183"/>
        <v>0</v>
      </c>
      <c r="F2148" s="33">
        <f t="shared" si="1171"/>
        <v>240537.3279050432</v>
      </c>
      <c r="G2148" s="39">
        <f t="shared" si="1184"/>
        <v>5311.65</v>
      </c>
      <c r="H2148" s="38">
        <f>IF(AND(N2148=1,N2147&gt;1),VLOOKUP(A2147,[1]Plan1!$CW$105:$CY$215,3),H2147)</f>
        <v>5325.46</v>
      </c>
      <c r="I2148" s="127">
        <f t="shared" si="1172"/>
        <v>43962</v>
      </c>
      <c r="J2148" s="127">
        <f t="shared" si="1185"/>
        <v>43993</v>
      </c>
      <c r="K2148" s="34">
        <f t="shared" si="1173"/>
        <v>2.5999454030292135E-3</v>
      </c>
      <c r="L2148" s="212">
        <f t="shared" si="1186"/>
        <v>44053</v>
      </c>
      <c r="M2148" s="1">
        <f t="shared" si="1187"/>
        <v>21</v>
      </c>
      <c r="N2148" s="1">
        <f t="shared" si="1170"/>
        <v>11</v>
      </c>
      <c r="O2148" s="2">
        <f t="shared" si="1174"/>
        <v>1.00136103</v>
      </c>
      <c r="P2148" s="35">
        <f t="shared" si="1164"/>
        <v>0.99620023000000002</v>
      </c>
      <c r="Q2148" s="35">
        <f t="shared" si="1188"/>
        <v>1.0000157567849393</v>
      </c>
      <c r="R2148" s="2">
        <f t="shared" si="1163"/>
        <v>1.0013768000000001</v>
      </c>
      <c r="S2148" s="2">
        <f t="shared" si="1189"/>
        <v>1.00624745</v>
      </c>
      <c r="T2148" s="2">
        <f t="shared" si="1165"/>
        <v>240868.4996981</v>
      </c>
      <c r="U2148" s="2">
        <f t="shared" si="1175"/>
        <v>0</v>
      </c>
      <c r="V2148" s="2">
        <f t="shared" si="1176"/>
        <v>331.17179305967954</v>
      </c>
      <c r="W2148" s="2">
        <f t="shared" si="1177"/>
        <v>240868.49969810288</v>
      </c>
      <c r="X2148" s="36">
        <f t="shared" si="1193"/>
        <v>0</v>
      </c>
      <c r="Y2148" s="2">
        <f t="shared" si="1178"/>
        <v>0</v>
      </c>
      <c r="Z2148" s="37">
        <f t="shared" si="1179"/>
        <v>0</v>
      </c>
      <c r="AA2148" s="2">
        <f t="shared" si="1190"/>
        <v>0</v>
      </c>
      <c r="AB2148" s="4">
        <f t="shared" si="1191"/>
        <v>7.1215000000000001E-2</v>
      </c>
      <c r="AC2148" s="148">
        <f t="shared" si="1167"/>
        <v>117</v>
      </c>
      <c r="AD2148" s="36">
        <v>252</v>
      </c>
      <c r="AE2148" s="35">
        <f t="shared" si="1194"/>
        <v>1.0324553990000001</v>
      </c>
      <c r="AF2148" s="2">
        <f t="shared" si="1161"/>
        <v>7817.4832642299998</v>
      </c>
      <c r="AG2148" s="2">
        <f t="shared" si="1180"/>
        <v>7817.4832642299998</v>
      </c>
      <c r="AH2148" s="3">
        <f t="shared" si="1192"/>
        <v>0</v>
      </c>
      <c r="AI2148" s="3"/>
      <c r="AJ2148" s="3">
        <v>0</v>
      </c>
      <c r="AK2148" s="2">
        <f t="shared" si="1168"/>
        <v>13698.599967744965</v>
      </c>
      <c r="AL2148" s="8"/>
      <c r="AM2148" s="8"/>
      <c r="AN2148" s="8"/>
      <c r="AO2148" s="8"/>
      <c r="AP2148" s="2">
        <v>262384.58293006459</v>
      </c>
      <c r="AQ2148" s="8"/>
      <c r="AR2148" s="5"/>
      <c r="AS2148" s="1"/>
      <c r="AT2148" s="8"/>
      <c r="AU2148" s="1"/>
      <c r="AV2148" s="1"/>
      <c r="AW2148" s="3"/>
      <c r="AX2148" s="3"/>
      <c r="AY2148" s="4"/>
      <c r="AZ2148" s="4"/>
      <c r="BA2148" s="4"/>
      <c r="BB2148" s="1"/>
      <c r="BC2148" s="1"/>
      <c r="BD2148" s="1"/>
      <c r="BE2148" s="1"/>
      <c r="BF2148" s="1"/>
      <c r="BG2148" s="1"/>
      <c r="BH2148" s="1"/>
      <c r="BI2148" s="1"/>
    </row>
    <row r="2149" spans="1:61" x14ac:dyDescent="0.2">
      <c r="A2149" s="78">
        <f t="shared" si="1181"/>
        <v>44040</v>
      </c>
      <c r="B2149" s="2">
        <f t="shared" si="1162"/>
        <v>262562.42461093538</v>
      </c>
      <c r="C2149" s="3">
        <f t="shared" si="1182"/>
        <v>35445927.322476275</v>
      </c>
      <c r="D2149" s="2">
        <f t="shared" si="1169"/>
        <v>240537.3279050432</v>
      </c>
      <c r="E2149" s="2">
        <f t="shared" si="1183"/>
        <v>0</v>
      </c>
      <c r="F2149" s="33">
        <f t="shared" si="1171"/>
        <v>240537.3279050432</v>
      </c>
      <c r="G2149" s="39">
        <f t="shared" si="1184"/>
        <v>5311.65</v>
      </c>
      <c r="H2149" s="38">
        <f>IF(AND(N2149=1,N2148&gt;1),VLOOKUP(A2148,[1]Plan1!$CW$105:$CY$215,3),H2148)</f>
        <v>5325.46</v>
      </c>
      <c r="I2149" s="127">
        <f t="shared" si="1172"/>
        <v>43962</v>
      </c>
      <c r="J2149" s="127">
        <f t="shared" si="1185"/>
        <v>43993</v>
      </c>
      <c r="K2149" s="34">
        <f t="shared" si="1173"/>
        <v>2.5999454030292135E-3</v>
      </c>
      <c r="L2149" s="212">
        <f t="shared" si="1186"/>
        <v>44053</v>
      </c>
      <c r="M2149" s="1">
        <f t="shared" si="1187"/>
        <v>21</v>
      </c>
      <c r="N2149" s="1">
        <f t="shared" si="1170"/>
        <v>12</v>
      </c>
      <c r="O2149" s="2">
        <f t="shared" si="1174"/>
        <v>1.00148485</v>
      </c>
      <c r="P2149" s="35">
        <f t="shared" si="1164"/>
        <v>0.99620023000000002</v>
      </c>
      <c r="Q2149" s="35">
        <f t="shared" si="1188"/>
        <v>1.0000157567849393</v>
      </c>
      <c r="R2149" s="2">
        <f t="shared" si="1163"/>
        <v>1.00150063</v>
      </c>
      <c r="S2149" s="2">
        <f t="shared" si="1189"/>
        <v>1.00624745</v>
      </c>
      <c r="T2149" s="2">
        <f t="shared" si="1165"/>
        <v>240898.28543541001</v>
      </c>
      <c r="U2149" s="2">
        <f t="shared" si="1175"/>
        <v>0</v>
      </c>
      <c r="V2149" s="2">
        <f t="shared" si="1176"/>
        <v>360.95753037414568</v>
      </c>
      <c r="W2149" s="2">
        <f t="shared" si="1177"/>
        <v>240898.28543541735</v>
      </c>
      <c r="X2149" s="36">
        <f t="shared" si="1193"/>
        <v>0</v>
      </c>
      <c r="Y2149" s="2">
        <f t="shared" si="1178"/>
        <v>0</v>
      </c>
      <c r="Z2149" s="37">
        <f t="shared" si="1179"/>
        <v>0</v>
      </c>
      <c r="AA2149" s="2">
        <f t="shared" si="1190"/>
        <v>0</v>
      </c>
      <c r="AB2149" s="4">
        <f t="shared" si="1191"/>
        <v>7.1215000000000001E-2</v>
      </c>
      <c r="AC2149" s="148">
        <f t="shared" si="1167"/>
        <v>118</v>
      </c>
      <c r="AD2149" s="36">
        <v>252</v>
      </c>
      <c r="AE2149" s="35">
        <f t="shared" si="1194"/>
        <v>1.0327372880000001</v>
      </c>
      <c r="AF2149" s="2">
        <f t="shared" si="1161"/>
        <v>7886.3565490000001</v>
      </c>
      <c r="AG2149" s="2">
        <f t="shared" si="1180"/>
        <v>7886.3565490000001</v>
      </c>
      <c r="AH2149" s="3">
        <f t="shared" si="1192"/>
        <v>0</v>
      </c>
      <c r="AI2149" s="3"/>
      <c r="AJ2149" s="3">
        <v>0</v>
      </c>
      <c r="AK2149" s="2">
        <f t="shared" si="1168"/>
        <v>13777.782626518059</v>
      </c>
      <c r="AL2149" s="8"/>
      <c r="AM2149" s="8"/>
      <c r="AN2149" s="8"/>
      <c r="AO2149" s="8"/>
      <c r="AP2149" s="2">
        <v>262562.42461092217</v>
      </c>
      <c r="AQ2149" s="8"/>
      <c r="AR2149" s="5"/>
      <c r="AS2149" s="1"/>
      <c r="AT2149" s="8"/>
      <c r="AU2149" s="1"/>
      <c r="AV2149" s="1"/>
      <c r="AW2149" s="3"/>
      <c r="AX2149" s="3"/>
      <c r="AY2149" s="4"/>
      <c r="AZ2149" s="4"/>
      <c r="BA2149" s="4"/>
      <c r="BB2149" s="1"/>
      <c r="BC2149" s="1"/>
      <c r="BD2149" s="1"/>
      <c r="BE2149" s="1"/>
      <c r="BF2149" s="1"/>
      <c r="BG2149" s="1"/>
      <c r="BH2149" s="1"/>
      <c r="BI2149" s="1"/>
    </row>
    <row r="2150" spans="1:61" x14ac:dyDescent="0.2">
      <c r="A2150" s="78">
        <f t="shared" si="1181"/>
        <v>44041</v>
      </c>
      <c r="B2150" s="2">
        <f t="shared" si="1162"/>
        <v>262740.30387966626</v>
      </c>
      <c r="C2150" s="3">
        <f t="shared" si="1182"/>
        <v>35469941.023754947</v>
      </c>
      <c r="D2150" s="2">
        <f t="shared" si="1169"/>
        <v>240537.3279050432</v>
      </c>
      <c r="E2150" s="2">
        <f t="shared" si="1183"/>
        <v>0</v>
      </c>
      <c r="F2150" s="33">
        <f t="shared" si="1171"/>
        <v>240537.3279050432</v>
      </c>
      <c r="G2150" s="39">
        <f t="shared" si="1184"/>
        <v>5311.65</v>
      </c>
      <c r="H2150" s="38">
        <f>IF(AND(N2150=1,N2149&gt;1),VLOOKUP(A2149,[1]Plan1!$CW$105:$CY$215,3),H2149)</f>
        <v>5325.46</v>
      </c>
      <c r="I2150" s="127">
        <f t="shared" si="1172"/>
        <v>43962</v>
      </c>
      <c r="J2150" s="127">
        <f t="shared" si="1185"/>
        <v>43993</v>
      </c>
      <c r="K2150" s="34">
        <f t="shared" si="1173"/>
        <v>2.5999454030292135E-3</v>
      </c>
      <c r="L2150" s="212">
        <f t="shared" si="1186"/>
        <v>44053</v>
      </c>
      <c r="M2150" s="1">
        <f t="shared" si="1187"/>
        <v>21</v>
      </c>
      <c r="N2150" s="1">
        <f t="shared" si="1170"/>
        <v>13</v>
      </c>
      <c r="O2150" s="2">
        <f t="shared" si="1174"/>
        <v>1.0016086900000001</v>
      </c>
      <c r="P2150" s="35">
        <f t="shared" si="1164"/>
        <v>0.99620023000000002</v>
      </c>
      <c r="Q2150" s="35">
        <f t="shared" si="1188"/>
        <v>1.0000157567849393</v>
      </c>
      <c r="R2150" s="2">
        <f t="shared" si="1163"/>
        <v>1.0016244700000001</v>
      </c>
      <c r="S2150" s="2">
        <f t="shared" si="1189"/>
        <v>1.00624745</v>
      </c>
      <c r="T2150" s="2">
        <f t="shared" si="1165"/>
        <v>240928.07357810001</v>
      </c>
      <c r="U2150" s="2">
        <f t="shared" si="1175"/>
        <v>0</v>
      </c>
      <c r="V2150" s="2">
        <f t="shared" si="1176"/>
        <v>390.74567306192961</v>
      </c>
      <c r="W2150" s="2">
        <f t="shared" si="1177"/>
        <v>240928.07357810513</v>
      </c>
      <c r="X2150" s="36">
        <f t="shared" si="1193"/>
        <v>0</v>
      </c>
      <c r="Y2150" s="2">
        <f t="shared" si="1178"/>
        <v>0</v>
      </c>
      <c r="Z2150" s="37">
        <f t="shared" si="1179"/>
        <v>0</v>
      </c>
      <c r="AA2150" s="2">
        <f t="shared" si="1190"/>
        <v>0</v>
      </c>
      <c r="AB2150" s="4">
        <f t="shared" si="1191"/>
        <v>7.1215000000000001E-2</v>
      </c>
      <c r="AC2150" s="148">
        <f t="shared" si="1167"/>
        <v>119</v>
      </c>
      <c r="AD2150" s="36">
        <v>252</v>
      </c>
      <c r="AE2150" s="35">
        <f t="shared" si="1194"/>
        <v>1.033019253</v>
      </c>
      <c r="AF2150" s="2">
        <f t="shared" si="1161"/>
        <v>7955.2650162700002</v>
      </c>
      <c r="AG2150" s="2">
        <f t="shared" si="1180"/>
        <v>7955.2650162700002</v>
      </c>
      <c r="AH2150" s="3">
        <f t="shared" si="1192"/>
        <v>0</v>
      </c>
      <c r="AI2150" s="3"/>
      <c r="AJ2150" s="3">
        <v>0</v>
      </c>
      <c r="AK2150" s="2">
        <f t="shared" si="1168"/>
        <v>13856.965285291151</v>
      </c>
      <c r="AL2150" s="8"/>
      <c r="AM2150" s="8"/>
      <c r="AN2150" s="8"/>
      <c r="AO2150" s="8"/>
      <c r="AP2150" s="2">
        <v>262740.30387965305</v>
      </c>
      <c r="AQ2150" s="8"/>
      <c r="AR2150" s="5"/>
      <c r="AS2150" s="1"/>
      <c r="AT2150" s="8"/>
      <c r="AU2150" s="1"/>
      <c r="AV2150" s="1"/>
      <c r="AW2150" s="3"/>
      <c r="AX2150" s="3"/>
      <c r="AY2150" s="4"/>
      <c r="AZ2150" s="4"/>
      <c r="BA2150" s="4"/>
      <c r="BB2150" s="1"/>
      <c r="BC2150" s="1"/>
      <c r="BD2150" s="1"/>
      <c r="BE2150" s="1"/>
      <c r="BF2150" s="1"/>
      <c r="BG2150" s="1"/>
      <c r="BH2150" s="1"/>
      <c r="BI2150" s="1"/>
    </row>
    <row r="2151" spans="1:61" x14ac:dyDescent="0.2">
      <c r="A2151" s="78">
        <f t="shared" si="1181"/>
        <v>44042</v>
      </c>
      <c r="B2151" s="2">
        <f t="shared" si="1162"/>
        <v>262918.22122702037</v>
      </c>
      <c r="C2151" s="3">
        <f t="shared" si="1182"/>
        <v>35493959.865647748</v>
      </c>
      <c r="D2151" s="2">
        <f t="shared" si="1169"/>
        <v>240537.3279050432</v>
      </c>
      <c r="E2151" s="2">
        <f t="shared" si="1183"/>
        <v>0</v>
      </c>
      <c r="F2151" s="33">
        <f t="shared" si="1171"/>
        <v>240537.3279050432</v>
      </c>
      <c r="G2151" s="39">
        <f t="shared" si="1184"/>
        <v>5311.65</v>
      </c>
      <c r="H2151" s="38">
        <f>IF(AND(N2151=1,N2150&gt;1),VLOOKUP(A2150,[1]Plan1!$CW$105:$CY$215,3),H2150)</f>
        <v>5325.46</v>
      </c>
      <c r="I2151" s="127">
        <f t="shared" si="1172"/>
        <v>43962</v>
      </c>
      <c r="J2151" s="127">
        <f t="shared" si="1185"/>
        <v>43993</v>
      </c>
      <c r="K2151" s="34">
        <f t="shared" si="1173"/>
        <v>2.5999454030292135E-3</v>
      </c>
      <c r="L2151" s="212">
        <f t="shared" si="1186"/>
        <v>44053</v>
      </c>
      <c r="M2151" s="1">
        <f t="shared" si="1187"/>
        <v>21</v>
      </c>
      <c r="N2151" s="1">
        <f t="shared" si="1170"/>
        <v>14</v>
      </c>
      <c r="O2151" s="2">
        <f t="shared" si="1174"/>
        <v>1.0017325399999999</v>
      </c>
      <c r="P2151" s="35">
        <f t="shared" si="1164"/>
        <v>0.99620023000000002</v>
      </c>
      <c r="Q2151" s="35">
        <f t="shared" si="1188"/>
        <v>1.0000157567849393</v>
      </c>
      <c r="R2151" s="2">
        <f t="shared" si="1163"/>
        <v>1.0017483199999999</v>
      </c>
      <c r="S2151" s="2">
        <f t="shared" si="1189"/>
        <v>1.00624745</v>
      </c>
      <c r="T2151" s="2">
        <f t="shared" si="1165"/>
        <v>240957.86412616001</v>
      </c>
      <c r="U2151" s="2">
        <f t="shared" si="1175"/>
        <v>0</v>
      </c>
      <c r="V2151" s="2">
        <f t="shared" si="1176"/>
        <v>420.53622112292453</v>
      </c>
      <c r="W2151" s="2">
        <f t="shared" si="1177"/>
        <v>240957.86412616613</v>
      </c>
      <c r="X2151" s="36">
        <f t="shared" si="1193"/>
        <v>0</v>
      </c>
      <c r="Y2151" s="2">
        <f t="shared" si="1178"/>
        <v>0</v>
      </c>
      <c r="Z2151" s="37">
        <f t="shared" si="1179"/>
        <v>0</v>
      </c>
      <c r="AA2151" s="2">
        <f t="shared" si="1190"/>
        <v>0</v>
      </c>
      <c r="AB2151" s="4">
        <f t="shared" si="1191"/>
        <v>7.1215000000000001E-2</v>
      </c>
      <c r="AC2151" s="148">
        <f t="shared" si="1167"/>
        <v>120</v>
      </c>
      <c r="AD2151" s="36">
        <v>252</v>
      </c>
      <c r="AE2151" s="35">
        <f t="shared" si="1194"/>
        <v>1.0333012960000001</v>
      </c>
      <c r="AF2151" s="2">
        <f t="shared" si="1161"/>
        <v>8024.2091567899997</v>
      </c>
      <c r="AG2151" s="2">
        <f t="shared" si="1180"/>
        <v>8024.2091567899997</v>
      </c>
      <c r="AH2151" s="3">
        <f t="shared" si="1192"/>
        <v>0</v>
      </c>
      <c r="AI2151" s="3"/>
      <c r="AJ2151" s="3">
        <v>0</v>
      </c>
      <c r="AK2151" s="2">
        <f t="shared" si="1168"/>
        <v>13936.147944064243</v>
      </c>
      <c r="AL2151" s="8"/>
      <c r="AM2151" s="8"/>
      <c r="AN2151" s="8"/>
      <c r="AO2151" s="8"/>
      <c r="AP2151" s="2">
        <v>262918.2212270071</v>
      </c>
      <c r="AQ2151" s="8"/>
      <c r="AR2151" s="5"/>
      <c r="AS2151" s="1"/>
      <c r="AT2151" s="8"/>
      <c r="AU2151" s="1"/>
      <c r="AV2151" s="1"/>
      <c r="AW2151" s="3"/>
      <c r="AX2151" s="3"/>
      <c r="AY2151" s="4"/>
      <c r="AZ2151" s="4"/>
      <c r="BA2151" s="4"/>
      <c r="BB2151" s="1"/>
      <c r="BC2151" s="1"/>
      <c r="BD2151" s="1"/>
      <c r="BE2151" s="1"/>
      <c r="BF2151" s="1"/>
      <c r="BG2151" s="1"/>
      <c r="BH2151" s="1"/>
      <c r="BI2151" s="1"/>
    </row>
    <row r="2152" spans="1:61" x14ac:dyDescent="0.2">
      <c r="A2152" s="78">
        <f t="shared" si="1181"/>
        <v>44043</v>
      </c>
      <c r="B2152" s="2">
        <f t="shared" si="1162"/>
        <v>263096.17866617109</v>
      </c>
      <c r="C2152" s="3">
        <f t="shared" si="1182"/>
        <v>35517984.119933099</v>
      </c>
      <c r="D2152" s="2">
        <f t="shared" si="1169"/>
        <v>240537.3279050432</v>
      </c>
      <c r="E2152" s="2">
        <f t="shared" si="1183"/>
        <v>0</v>
      </c>
      <c r="F2152" s="33">
        <f t="shared" si="1171"/>
        <v>240537.3279050432</v>
      </c>
      <c r="G2152" s="39">
        <f t="shared" si="1184"/>
        <v>5311.65</v>
      </c>
      <c r="H2152" s="38">
        <f>IF(AND(N2152=1,N2151&gt;1),VLOOKUP(A2151,[1]Plan1!$CW$105:$CY$215,3),H2151)</f>
        <v>5325.46</v>
      </c>
      <c r="I2152" s="127">
        <f t="shared" si="1172"/>
        <v>43962</v>
      </c>
      <c r="J2152" s="127">
        <f t="shared" si="1185"/>
        <v>43993</v>
      </c>
      <c r="K2152" s="34">
        <f t="shared" si="1173"/>
        <v>2.5999454030292135E-3</v>
      </c>
      <c r="L2152" s="212">
        <f t="shared" si="1186"/>
        <v>44053</v>
      </c>
      <c r="M2152" s="1">
        <f t="shared" si="1187"/>
        <v>21</v>
      </c>
      <c r="N2152" s="1">
        <f t="shared" si="1170"/>
        <v>15</v>
      </c>
      <c r="O2152" s="2">
        <f t="shared" si="1174"/>
        <v>1.00185641</v>
      </c>
      <c r="P2152" s="35">
        <f t="shared" si="1164"/>
        <v>0.99620023000000002</v>
      </c>
      <c r="Q2152" s="35">
        <f t="shared" si="1188"/>
        <v>1.0000157567849393</v>
      </c>
      <c r="R2152" s="2">
        <f t="shared" si="1163"/>
        <v>1.0018721900000001</v>
      </c>
      <c r="S2152" s="2">
        <f t="shared" si="1189"/>
        <v>1.00624745</v>
      </c>
      <c r="T2152" s="2">
        <f t="shared" si="1165"/>
        <v>240987.65948497</v>
      </c>
      <c r="U2152" s="2">
        <f t="shared" si="1175"/>
        <v>0</v>
      </c>
      <c r="V2152" s="2">
        <f t="shared" si="1176"/>
        <v>450.33157993055516</v>
      </c>
      <c r="W2152" s="2">
        <f t="shared" si="1177"/>
        <v>240987.65948497376</v>
      </c>
      <c r="X2152" s="36">
        <f t="shared" si="1193"/>
        <v>0</v>
      </c>
      <c r="Y2152" s="2">
        <f t="shared" si="1178"/>
        <v>0</v>
      </c>
      <c r="Z2152" s="37">
        <f t="shared" si="1179"/>
        <v>0</v>
      </c>
      <c r="AA2152" s="2">
        <f t="shared" si="1190"/>
        <v>0</v>
      </c>
      <c r="AB2152" s="4">
        <f t="shared" si="1191"/>
        <v>7.1215000000000001E-2</v>
      </c>
      <c r="AC2152" s="148">
        <f t="shared" si="1167"/>
        <v>121</v>
      </c>
      <c r="AD2152" s="36">
        <v>252</v>
      </c>
      <c r="AE2152" s="35">
        <f t="shared" si="1194"/>
        <v>1.0335834150000001</v>
      </c>
      <c r="AF2152" s="2">
        <f t="shared" ref="AF2152:AF2215" si="1195">TRUNC((T2152*(AE2152-1)),8)</f>
        <v>8093.1885783600001</v>
      </c>
      <c r="AG2152" s="2">
        <f t="shared" si="1180"/>
        <v>8093.1885783600001</v>
      </c>
      <c r="AH2152" s="3">
        <f t="shared" si="1192"/>
        <v>0</v>
      </c>
      <c r="AI2152" s="3"/>
      <c r="AJ2152" s="3">
        <v>0</v>
      </c>
      <c r="AK2152" s="2">
        <f t="shared" si="1168"/>
        <v>14015.330602837337</v>
      </c>
      <c r="AL2152" s="8"/>
      <c r="AM2152" s="8"/>
      <c r="AN2152" s="8"/>
      <c r="AO2152" s="8"/>
      <c r="AP2152" s="2">
        <v>263096.17866615782</v>
      </c>
      <c r="AQ2152" s="8"/>
      <c r="AR2152" s="5"/>
      <c r="AS2152" s="1"/>
      <c r="AT2152" s="8"/>
      <c r="AU2152" s="1"/>
      <c r="AV2152" s="1"/>
      <c r="AW2152" s="3"/>
      <c r="AX2152" s="3"/>
      <c r="AY2152" s="4"/>
      <c r="AZ2152" s="4"/>
      <c r="BA2152" s="4"/>
      <c r="BB2152" s="1"/>
      <c r="BC2152" s="1"/>
      <c r="BD2152" s="1"/>
      <c r="BE2152" s="1"/>
      <c r="BF2152" s="1"/>
      <c r="BG2152" s="1"/>
      <c r="BH2152" s="1"/>
      <c r="BI2152" s="1"/>
    </row>
    <row r="2153" spans="1:61" x14ac:dyDescent="0.2">
      <c r="A2153" s="78">
        <f t="shared" si="1181"/>
        <v>44044</v>
      </c>
      <c r="B2153" s="2">
        <f t="shared" ref="B2153:B2216" si="1196">(W2153+AG2153+AJ2153+AK2153)</f>
        <v>263206.15979980503</v>
      </c>
      <c r="C2153" s="3">
        <f t="shared" si="1182"/>
        <v>35532831.572973676</v>
      </c>
      <c r="D2153" s="2">
        <f t="shared" si="1169"/>
        <v>240537.3279050432</v>
      </c>
      <c r="E2153" s="2">
        <f t="shared" si="1183"/>
        <v>0</v>
      </c>
      <c r="F2153" s="33">
        <f t="shared" si="1171"/>
        <v>240537.3279050432</v>
      </c>
      <c r="G2153" s="39">
        <f t="shared" si="1184"/>
        <v>5311.65</v>
      </c>
      <c r="H2153" s="38">
        <f>IF(AND(N2153=1,N2152&gt;1),VLOOKUP(A2152,[1]Plan1!$CW$105:$CY$215,3),H2152)</f>
        <v>5325.46</v>
      </c>
      <c r="I2153" s="127">
        <f t="shared" si="1172"/>
        <v>43962</v>
      </c>
      <c r="J2153" s="127">
        <f t="shared" si="1185"/>
        <v>43993</v>
      </c>
      <c r="K2153" s="34">
        <f t="shared" si="1173"/>
        <v>2.5999454030292135E-3</v>
      </c>
      <c r="L2153" s="212">
        <f t="shared" si="1186"/>
        <v>44053</v>
      </c>
      <c r="M2153" s="1">
        <f t="shared" si="1187"/>
        <v>21</v>
      </c>
      <c r="N2153" s="1">
        <f t="shared" si="1170"/>
        <v>16</v>
      </c>
      <c r="O2153" s="2">
        <f t="shared" si="1174"/>
        <v>1.0019802900000001</v>
      </c>
      <c r="P2153" s="35">
        <f t="shared" si="1164"/>
        <v>0.99620023000000002</v>
      </c>
      <c r="Q2153" s="35">
        <f t="shared" si="1188"/>
        <v>1.0000157567849393</v>
      </c>
      <c r="R2153" s="2">
        <f t="shared" ref="R2153:R2216" si="1197">TRUNC(TRUNC((O2153*Q2153),15),8)</f>
        <v>1.0019960699999999</v>
      </c>
      <c r="S2153" s="2">
        <f t="shared" si="1189"/>
        <v>1.00624745</v>
      </c>
      <c r="T2153" s="2">
        <f t="shared" si="1165"/>
        <v>241017.45724915</v>
      </c>
      <c r="U2153" s="2">
        <f t="shared" si="1175"/>
        <v>0</v>
      </c>
      <c r="V2153" s="2">
        <f t="shared" si="1176"/>
        <v>480.12934411139685</v>
      </c>
      <c r="W2153" s="2">
        <f t="shared" si="1177"/>
        <v>241017.4572491546</v>
      </c>
      <c r="X2153" s="36">
        <f t="shared" si="1193"/>
        <v>0</v>
      </c>
      <c r="Y2153" s="2">
        <f t="shared" si="1178"/>
        <v>0</v>
      </c>
      <c r="Z2153" s="37">
        <f t="shared" si="1179"/>
        <v>0</v>
      </c>
      <c r="AA2153" s="2">
        <f t="shared" si="1190"/>
        <v>0</v>
      </c>
      <c r="AB2153" s="4">
        <f t="shared" si="1191"/>
        <v>7.1215000000000001E-2</v>
      </c>
      <c r="AC2153" s="148">
        <f t="shared" si="1167"/>
        <v>121</v>
      </c>
      <c r="AD2153" s="36">
        <v>252</v>
      </c>
      <c r="AE2153" s="35">
        <f t="shared" si="1194"/>
        <v>1.0335834150000001</v>
      </c>
      <c r="AF2153" s="2">
        <f t="shared" si="1195"/>
        <v>8094.1892890400004</v>
      </c>
      <c r="AG2153" s="2">
        <f t="shared" si="1180"/>
        <v>8094.1892890400004</v>
      </c>
      <c r="AH2153" s="3">
        <f t="shared" si="1192"/>
        <v>0</v>
      </c>
      <c r="AI2153" s="3"/>
      <c r="AJ2153" s="3">
        <v>0</v>
      </c>
      <c r="AK2153" s="2">
        <f t="shared" si="1168"/>
        <v>14094.513261610427</v>
      </c>
      <c r="AL2153" s="8"/>
      <c r="AM2153" s="8"/>
      <c r="AN2153" s="8"/>
      <c r="AO2153" s="8"/>
      <c r="AP2153" s="2">
        <v>263206.15979979176</v>
      </c>
      <c r="AQ2153" s="8"/>
      <c r="AR2153" s="5"/>
      <c r="AS2153" s="1"/>
      <c r="AT2153" s="8"/>
      <c r="AU2153" s="1"/>
      <c r="AV2153" s="1"/>
      <c r="AW2153" s="3"/>
      <c r="AX2153" s="3"/>
      <c r="AY2153" s="4"/>
      <c r="AZ2153" s="4"/>
      <c r="BA2153" s="4"/>
      <c r="BB2153" s="1"/>
      <c r="BC2153" s="1"/>
      <c r="BD2153" s="1"/>
      <c r="BE2153" s="1"/>
      <c r="BF2153" s="1"/>
      <c r="BG2153" s="1"/>
      <c r="BH2153" s="1"/>
      <c r="BI2153" s="1"/>
    </row>
    <row r="2154" spans="1:61" x14ac:dyDescent="0.2">
      <c r="A2154" s="78">
        <f t="shared" si="1181"/>
        <v>44045</v>
      </c>
      <c r="B2154" s="2">
        <f t="shared" si="1196"/>
        <v>263285.34245857812</v>
      </c>
      <c r="C2154" s="3">
        <f t="shared" si="1182"/>
        <v>35543521.231908046</v>
      </c>
      <c r="D2154" s="2">
        <f t="shared" si="1169"/>
        <v>240537.3279050432</v>
      </c>
      <c r="E2154" s="2">
        <f t="shared" si="1183"/>
        <v>0</v>
      </c>
      <c r="F2154" s="33">
        <f t="shared" si="1171"/>
        <v>240537.3279050432</v>
      </c>
      <c r="G2154" s="39">
        <f t="shared" si="1184"/>
        <v>5311.65</v>
      </c>
      <c r="H2154" s="38">
        <f>IF(AND(N2154=1,N2153&gt;1),VLOOKUP(A2153,[1]Plan1!$CW$105:$CY$215,3),H2153)</f>
        <v>5325.46</v>
      </c>
      <c r="I2154" s="127">
        <f t="shared" si="1172"/>
        <v>43962</v>
      </c>
      <c r="J2154" s="127">
        <f t="shared" si="1185"/>
        <v>43993</v>
      </c>
      <c r="K2154" s="34">
        <f t="shared" si="1173"/>
        <v>2.5999454030292135E-3</v>
      </c>
      <c r="L2154" s="212">
        <f t="shared" si="1186"/>
        <v>44053</v>
      </c>
      <c r="M2154" s="1">
        <f t="shared" si="1187"/>
        <v>21</v>
      </c>
      <c r="N2154" s="1">
        <f t="shared" si="1170"/>
        <v>16</v>
      </c>
      <c r="O2154" s="2">
        <f t="shared" si="1174"/>
        <v>1.0019802900000001</v>
      </c>
      <c r="P2154" s="35">
        <f t="shared" ref="P2154:P2217" si="1198">IF(L2154&gt;L2153,O2153,P2153)</f>
        <v>0.99620023000000002</v>
      </c>
      <c r="Q2154" s="35">
        <f t="shared" si="1188"/>
        <v>1.0000157567849393</v>
      </c>
      <c r="R2154" s="2">
        <f t="shared" si="1197"/>
        <v>1.0019960699999999</v>
      </c>
      <c r="S2154" s="2">
        <f t="shared" si="1189"/>
        <v>1.00624745</v>
      </c>
      <c r="T2154" s="2">
        <f t="shared" ref="T2154:T2217" si="1199">TRUNC(D2154*R2154,8)</f>
        <v>241017.45724915</v>
      </c>
      <c r="U2154" s="2">
        <f t="shared" si="1175"/>
        <v>0</v>
      </c>
      <c r="V2154" s="2">
        <f t="shared" si="1176"/>
        <v>480.12934411139685</v>
      </c>
      <c r="W2154" s="2">
        <f t="shared" si="1177"/>
        <v>241017.4572491546</v>
      </c>
      <c r="X2154" s="36">
        <f t="shared" si="1193"/>
        <v>0</v>
      </c>
      <c r="Y2154" s="2">
        <f t="shared" si="1178"/>
        <v>0</v>
      </c>
      <c r="Z2154" s="37">
        <f t="shared" si="1179"/>
        <v>0</v>
      </c>
      <c r="AA2154" s="2">
        <f t="shared" si="1190"/>
        <v>0</v>
      </c>
      <c r="AB2154" s="4">
        <f t="shared" si="1191"/>
        <v>7.1215000000000001E-2</v>
      </c>
      <c r="AC2154" s="148">
        <f t="shared" si="1167"/>
        <v>121</v>
      </c>
      <c r="AD2154" s="36">
        <v>252</v>
      </c>
      <c r="AE2154" s="35">
        <f t="shared" si="1194"/>
        <v>1.0335834150000001</v>
      </c>
      <c r="AF2154" s="2">
        <f t="shared" si="1195"/>
        <v>8094.1892890400004</v>
      </c>
      <c r="AG2154" s="2">
        <f t="shared" si="1180"/>
        <v>8094.1892890400004</v>
      </c>
      <c r="AH2154" s="3">
        <f t="shared" si="1192"/>
        <v>0</v>
      </c>
      <c r="AI2154" s="3"/>
      <c r="AJ2154" s="3">
        <v>0</v>
      </c>
      <c r="AK2154" s="2">
        <f t="shared" si="1168"/>
        <v>14173.695920383519</v>
      </c>
      <c r="AL2154" s="8"/>
      <c r="AM2154" s="8"/>
      <c r="AN2154" s="8"/>
      <c r="AO2154" s="8"/>
      <c r="AP2154" s="2">
        <v>263285.34245856485</v>
      </c>
      <c r="AQ2154" s="8"/>
      <c r="AR2154" s="5"/>
      <c r="AS2154" s="1"/>
      <c r="AT2154" s="8"/>
      <c r="AU2154" s="1"/>
      <c r="AV2154" s="1"/>
      <c r="AW2154" s="3"/>
      <c r="AX2154" s="3"/>
      <c r="AY2154" s="4"/>
      <c r="AZ2154" s="4"/>
      <c r="BA2154" s="4"/>
      <c r="BB2154" s="1"/>
      <c r="BC2154" s="1"/>
      <c r="BD2154" s="1"/>
      <c r="BE2154" s="1"/>
      <c r="BF2154" s="1"/>
      <c r="BG2154" s="1"/>
      <c r="BH2154" s="1"/>
      <c r="BI2154" s="1"/>
    </row>
    <row r="2155" spans="1:61" x14ac:dyDescent="0.2">
      <c r="A2155" s="78">
        <f t="shared" si="1181"/>
        <v>44046</v>
      </c>
      <c r="B2155" s="2">
        <f t="shared" si="1196"/>
        <v>263432.5395207312</v>
      </c>
      <c r="C2155" s="3">
        <f t="shared" si="1182"/>
        <v>35563392.83529871</v>
      </c>
      <c r="D2155" s="2">
        <f t="shared" si="1169"/>
        <v>240537.3279050432</v>
      </c>
      <c r="E2155" s="2">
        <f t="shared" si="1183"/>
        <v>0</v>
      </c>
      <c r="F2155" s="33">
        <f t="shared" si="1171"/>
        <v>240537.3279050432</v>
      </c>
      <c r="G2155" s="39">
        <f t="shared" si="1184"/>
        <v>5311.65</v>
      </c>
      <c r="H2155" s="38">
        <f>IF(AND(N2155=1,N2154&gt;1),VLOOKUP(A2154,[1]Plan1!$CW$105:$CY$215,3),H2154)</f>
        <v>5325.46</v>
      </c>
      <c r="I2155" s="127">
        <f t="shared" si="1172"/>
        <v>43962</v>
      </c>
      <c r="J2155" s="127">
        <f t="shared" si="1185"/>
        <v>43993</v>
      </c>
      <c r="K2155" s="34">
        <f t="shared" si="1173"/>
        <v>2.5999454030292135E-3</v>
      </c>
      <c r="L2155" s="212">
        <f t="shared" si="1186"/>
        <v>44053</v>
      </c>
      <c r="M2155" s="1">
        <f t="shared" si="1187"/>
        <v>21</v>
      </c>
      <c r="N2155" s="1">
        <f t="shared" si="1170"/>
        <v>16</v>
      </c>
      <c r="O2155" s="2">
        <f t="shared" si="1174"/>
        <v>1.0019802900000001</v>
      </c>
      <c r="P2155" s="35">
        <f t="shared" si="1198"/>
        <v>0.99620023000000002</v>
      </c>
      <c r="Q2155" s="35">
        <f t="shared" si="1188"/>
        <v>1.0000157567849393</v>
      </c>
      <c r="R2155" s="2">
        <f t="shared" si="1197"/>
        <v>1.0019960699999999</v>
      </c>
      <c r="S2155" s="2">
        <f t="shared" si="1189"/>
        <v>1.00624745</v>
      </c>
      <c r="T2155" s="2">
        <f t="shared" si="1199"/>
        <v>241017.45724915</v>
      </c>
      <c r="U2155" s="2">
        <f t="shared" si="1175"/>
        <v>0</v>
      </c>
      <c r="V2155" s="2">
        <f t="shared" si="1176"/>
        <v>480.12934411139685</v>
      </c>
      <c r="W2155" s="2">
        <f t="shared" si="1177"/>
        <v>241017.4572491546</v>
      </c>
      <c r="X2155" s="36">
        <f t="shared" si="1193"/>
        <v>0</v>
      </c>
      <c r="Y2155" s="2">
        <f t="shared" si="1178"/>
        <v>0</v>
      </c>
      <c r="Z2155" s="37">
        <f t="shared" si="1179"/>
        <v>0</v>
      </c>
      <c r="AA2155" s="2">
        <f t="shared" si="1190"/>
        <v>0</v>
      </c>
      <c r="AB2155" s="4">
        <f t="shared" si="1191"/>
        <v>7.1215000000000001E-2</v>
      </c>
      <c r="AC2155" s="148">
        <f t="shared" si="1167"/>
        <v>122</v>
      </c>
      <c r="AD2155" s="36">
        <v>252</v>
      </c>
      <c r="AE2155" s="35">
        <f t="shared" si="1194"/>
        <v>1.033865612</v>
      </c>
      <c r="AF2155" s="2">
        <f t="shared" si="1195"/>
        <v>8162.2036924200002</v>
      </c>
      <c r="AG2155" s="2">
        <f t="shared" si="1180"/>
        <v>8162.2036924200002</v>
      </c>
      <c r="AH2155" s="3">
        <f t="shared" si="1192"/>
        <v>0</v>
      </c>
      <c r="AI2155" s="3"/>
      <c r="AJ2155" s="3">
        <v>0</v>
      </c>
      <c r="AK2155" s="2">
        <f t="shared" si="1168"/>
        <v>14252.878579156613</v>
      </c>
      <c r="AL2155" s="8"/>
      <c r="AM2155" s="8"/>
      <c r="AN2155" s="8"/>
      <c r="AO2155" s="8"/>
      <c r="AP2155" s="2">
        <v>263432.53952071798</v>
      </c>
      <c r="AQ2155" s="8"/>
      <c r="AR2155" s="5"/>
      <c r="AS2155" s="1"/>
      <c r="AT2155" s="8"/>
      <c r="AU2155" s="1"/>
      <c r="AV2155" s="1"/>
      <c r="AW2155" s="3"/>
      <c r="AX2155" s="3"/>
      <c r="AY2155" s="4"/>
      <c r="AZ2155" s="4"/>
      <c r="BA2155" s="4"/>
      <c r="BB2155" s="1"/>
      <c r="BC2155" s="1"/>
      <c r="BD2155" s="1"/>
      <c r="BE2155" s="1"/>
      <c r="BF2155" s="1"/>
      <c r="BG2155" s="1"/>
      <c r="BH2155" s="1"/>
      <c r="BI2155" s="1"/>
    </row>
    <row r="2156" spans="1:61" x14ac:dyDescent="0.2">
      <c r="A2156" s="78">
        <f t="shared" si="1181"/>
        <v>44047</v>
      </c>
      <c r="B2156" s="2">
        <f t="shared" si="1196"/>
        <v>263610.57541109179</v>
      </c>
      <c r="C2156" s="3">
        <f t="shared" si="1182"/>
        <v>35587427.680497393</v>
      </c>
      <c r="D2156" s="2">
        <f t="shared" si="1169"/>
        <v>240537.3279050432</v>
      </c>
      <c r="E2156" s="2">
        <f t="shared" si="1183"/>
        <v>0</v>
      </c>
      <c r="F2156" s="33">
        <f t="shared" si="1171"/>
        <v>240537.3279050432</v>
      </c>
      <c r="G2156" s="39">
        <f t="shared" si="1184"/>
        <v>5311.65</v>
      </c>
      <c r="H2156" s="38">
        <f>IF(AND(N2156=1,N2155&gt;1),VLOOKUP(A2155,[1]Plan1!$CW$105:$CY$215,3),H2155)</f>
        <v>5325.46</v>
      </c>
      <c r="I2156" s="127">
        <f t="shared" si="1172"/>
        <v>43962</v>
      </c>
      <c r="J2156" s="127">
        <f t="shared" si="1185"/>
        <v>43993</v>
      </c>
      <c r="K2156" s="34">
        <f t="shared" si="1173"/>
        <v>2.5999454030292135E-3</v>
      </c>
      <c r="L2156" s="212">
        <f t="shared" si="1186"/>
        <v>44053</v>
      </c>
      <c r="M2156" s="1">
        <f t="shared" si="1187"/>
        <v>21</v>
      </c>
      <c r="N2156" s="1">
        <f t="shared" si="1170"/>
        <v>17</v>
      </c>
      <c r="O2156" s="2">
        <f t="shared" si="1174"/>
        <v>1.0021041900000001</v>
      </c>
      <c r="P2156" s="35">
        <f t="shared" si="1198"/>
        <v>0.99620023000000002</v>
      </c>
      <c r="Q2156" s="35">
        <f t="shared" si="1188"/>
        <v>1.0000157567849393</v>
      </c>
      <c r="R2156" s="2">
        <f t="shared" si="1197"/>
        <v>1.0021199700000001</v>
      </c>
      <c r="S2156" s="2">
        <f t="shared" si="1189"/>
        <v>1.00624745</v>
      </c>
      <c r="T2156" s="2">
        <f t="shared" si="1199"/>
        <v>241047.25982408001</v>
      </c>
      <c r="U2156" s="2">
        <f t="shared" si="1175"/>
        <v>0</v>
      </c>
      <c r="V2156" s="2">
        <f t="shared" si="1176"/>
        <v>509.93191903887418</v>
      </c>
      <c r="W2156" s="2">
        <f t="shared" si="1177"/>
        <v>241047.25982408208</v>
      </c>
      <c r="X2156" s="36">
        <f t="shared" si="1193"/>
        <v>0</v>
      </c>
      <c r="Y2156" s="2">
        <f t="shared" si="1178"/>
        <v>0</v>
      </c>
      <c r="Z2156" s="37">
        <f t="shared" si="1179"/>
        <v>0</v>
      </c>
      <c r="AA2156" s="2">
        <f t="shared" si="1190"/>
        <v>0</v>
      </c>
      <c r="AB2156" s="4">
        <f t="shared" si="1191"/>
        <v>7.1215000000000001E-2</v>
      </c>
      <c r="AC2156" s="148">
        <f t="shared" si="1167"/>
        <v>123</v>
      </c>
      <c r="AD2156" s="36">
        <v>252</v>
      </c>
      <c r="AE2156" s="35">
        <f t="shared" si="1194"/>
        <v>1.034147886</v>
      </c>
      <c r="AF2156" s="2">
        <f t="shared" si="1195"/>
        <v>8231.2543490799999</v>
      </c>
      <c r="AG2156" s="2">
        <f t="shared" si="1180"/>
        <v>8231.2543490799999</v>
      </c>
      <c r="AH2156" s="3">
        <f t="shared" si="1192"/>
        <v>0</v>
      </c>
      <c r="AI2156" s="3"/>
      <c r="AJ2156" s="3">
        <v>0</v>
      </c>
      <c r="AK2156" s="2">
        <f t="shared" si="1168"/>
        <v>14332.061237929705</v>
      </c>
      <c r="AL2156" s="8"/>
      <c r="AM2156" s="8"/>
      <c r="AN2156" s="8"/>
      <c r="AO2156" s="8"/>
      <c r="AP2156" s="2">
        <v>263610.57541107852</v>
      </c>
      <c r="AQ2156" s="8"/>
      <c r="AR2156" s="5"/>
      <c r="AS2156" s="1"/>
      <c r="AT2156" s="8"/>
      <c r="AU2156" s="1"/>
      <c r="AV2156" s="1"/>
      <c r="AW2156" s="3"/>
      <c r="AX2156" s="3"/>
      <c r="AY2156" s="4"/>
      <c r="AZ2156" s="4"/>
      <c r="BA2156" s="4"/>
      <c r="BB2156" s="1"/>
      <c r="BC2156" s="1"/>
      <c r="BD2156" s="1"/>
      <c r="BE2156" s="1"/>
      <c r="BF2156" s="1"/>
      <c r="BG2156" s="1"/>
      <c r="BH2156" s="1"/>
      <c r="BI2156" s="1"/>
    </row>
    <row r="2157" spans="1:61" x14ac:dyDescent="0.2">
      <c r="A2157" s="78">
        <f t="shared" si="1181"/>
        <v>44048</v>
      </c>
      <c r="B2157" s="2">
        <f t="shared" si="1196"/>
        <v>263788.65391286212</v>
      </c>
      <c r="C2157" s="3">
        <f t="shared" si="1182"/>
        <v>35611468.278236389</v>
      </c>
      <c r="D2157" s="2">
        <f t="shared" si="1169"/>
        <v>240537.3279050432</v>
      </c>
      <c r="E2157" s="2">
        <f t="shared" si="1183"/>
        <v>0</v>
      </c>
      <c r="F2157" s="33">
        <f t="shared" si="1171"/>
        <v>240537.3279050432</v>
      </c>
      <c r="G2157" s="39">
        <f t="shared" si="1184"/>
        <v>5311.65</v>
      </c>
      <c r="H2157" s="38">
        <f>IF(AND(N2157=1,N2156&gt;1),VLOOKUP(A2156,[1]Plan1!$CW$105:$CY$215,3),H2156)</f>
        <v>5325.46</v>
      </c>
      <c r="I2157" s="127">
        <f t="shared" si="1172"/>
        <v>43962</v>
      </c>
      <c r="J2157" s="127">
        <f t="shared" si="1185"/>
        <v>43993</v>
      </c>
      <c r="K2157" s="34">
        <f t="shared" si="1173"/>
        <v>2.5999454030292135E-3</v>
      </c>
      <c r="L2157" s="212">
        <f t="shared" si="1186"/>
        <v>44053</v>
      </c>
      <c r="M2157" s="1">
        <f t="shared" si="1187"/>
        <v>21</v>
      </c>
      <c r="N2157" s="1">
        <f t="shared" si="1170"/>
        <v>18</v>
      </c>
      <c r="O2157" s="2">
        <f t="shared" si="1174"/>
        <v>1.0022281099999999</v>
      </c>
      <c r="P2157" s="35">
        <f t="shared" si="1198"/>
        <v>0.99620023000000002</v>
      </c>
      <c r="Q2157" s="35">
        <f t="shared" si="1188"/>
        <v>1.0000157567849393</v>
      </c>
      <c r="R2157" s="2">
        <f t="shared" si="1197"/>
        <v>1.0022439000000001</v>
      </c>
      <c r="S2157" s="2">
        <f t="shared" si="1189"/>
        <v>1.00624745</v>
      </c>
      <c r="T2157" s="2">
        <f t="shared" si="1199"/>
        <v>241077.06961512001</v>
      </c>
      <c r="U2157" s="2">
        <f t="shared" si="1175"/>
        <v>0</v>
      </c>
      <c r="V2157" s="2">
        <f t="shared" si="1176"/>
        <v>539.74171008614485</v>
      </c>
      <c r="W2157" s="2">
        <f t="shared" si="1177"/>
        <v>241077.06961512935</v>
      </c>
      <c r="X2157" s="36">
        <f t="shared" si="1193"/>
        <v>0</v>
      </c>
      <c r="Y2157" s="2">
        <f t="shared" si="1178"/>
        <v>0</v>
      </c>
      <c r="Z2157" s="37">
        <f t="shared" si="1179"/>
        <v>0</v>
      </c>
      <c r="AA2157" s="2">
        <f t="shared" si="1190"/>
        <v>0</v>
      </c>
      <c r="AB2157" s="4">
        <f t="shared" si="1191"/>
        <v>7.1215000000000001E-2</v>
      </c>
      <c r="AC2157" s="148">
        <f t="shared" si="1167"/>
        <v>124</v>
      </c>
      <c r="AD2157" s="36">
        <v>252</v>
      </c>
      <c r="AE2157" s="35">
        <f t="shared" si="1194"/>
        <v>1.0344302359999999</v>
      </c>
      <c r="AF2157" s="2">
        <f t="shared" si="1195"/>
        <v>8300.3404010300001</v>
      </c>
      <c r="AG2157" s="2">
        <f t="shared" si="1180"/>
        <v>8300.3404010300001</v>
      </c>
      <c r="AH2157" s="3">
        <f t="shared" si="1192"/>
        <v>0</v>
      </c>
      <c r="AI2157" s="3"/>
      <c r="AJ2157" s="3">
        <v>0</v>
      </c>
      <c r="AK2157" s="2">
        <f t="shared" si="1168"/>
        <v>14411.243896702797</v>
      </c>
      <c r="AL2157" s="8"/>
      <c r="AM2157" s="8"/>
      <c r="AN2157" s="8"/>
      <c r="AO2157" s="8"/>
      <c r="AP2157" s="2">
        <v>263788.65391284891</v>
      </c>
      <c r="AQ2157" s="8"/>
      <c r="AR2157" s="5"/>
      <c r="AS2157" s="1"/>
      <c r="AT2157" s="8"/>
      <c r="AU2157" s="1"/>
      <c r="AV2157" s="1"/>
      <c r="AW2157" s="3"/>
      <c r="AX2157" s="3"/>
      <c r="AY2157" s="4"/>
      <c r="AZ2157" s="4"/>
      <c r="BA2157" s="4"/>
      <c r="BB2157" s="1"/>
      <c r="BC2157" s="1"/>
      <c r="BD2157" s="1"/>
      <c r="BE2157" s="1"/>
      <c r="BF2157" s="1"/>
      <c r="BG2157" s="1"/>
      <c r="BH2157" s="1"/>
      <c r="BI2157" s="1"/>
    </row>
    <row r="2158" spans="1:61" x14ac:dyDescent="0.2">
      <c r="A2158" s="78">
        <f t="shared" si="1181"/>
        <v>44049</v>
      </c>
      <c r="B2158" s="2">
        <f t="shared" si="1196"/>
        <v>263966.7680545625</v>
      </c>
      <c r="C2158" s="3">
        <f t="shared" si="1182"/>
        <v>35635513.687365942</v>
      </c>
      <c r="D2158" s="2">
        <f t="shared" si="1169"/>
        <v>240537.3279050432</v>
      </c>
      <c r="E2158" s="2">
        <f t="shared" si="1183"/>
        <v>0</v>
      </c>
      <c r="F2158" s="33">
        <f t="shared" si="1171"/>
        <v>240537.3279050432</v>
      </c>
      <c r="G2158" s="39">
        <f t="shared" si="1184"/>
        <v>5311.65</v>
      </c>
      <c r="H2158" s="38">
        <f>IF(AND(N2158=1,N2157&gt;1),VLOOKUP(A2157,[1]Plan1!$CW$105:$CY$215,3),H2157)</f>
        <v>5325.46</v>
      </c>
      <c r="I2158" s="127">
        <f t="shared" si="1172"/>
        <v>43962</v>
      </c>
      <c r="J2158" s="127">
        <f t="shared" si="1185"/>
        <v>43993</v>
      </c>
      <c r="K2158" s="34">
        <f t="shared" si="1173"/>
        <v>2.5999454030292135E-3</v>
      </c>
      <c r="L2158" s="212">
        <f t="shared" si="1186"/>
        <v>44053</v>
      </c>
      <c r="M2158" s="1">
        <f t="shared" si="1187"/>
        <v>21</v>
      </c>
      <c r="N2158" s="1">
        <f t="shared" si="1170"/>
        <v>19</v>
      </c>
      <c r="O2158" s="2">
        <f t="shared" si="1174"/>
        <v>1.0023520400000001</v>
      </c>
      <c r="P2158" s="35">
        <f t="shared" si="1198"/>
        <v>0.99620023000000002</v>
      </c>
      <c r="Q2158" s="35">
        <f t="shared" si="1188"/>
        <v>1.0000157567849393</v>
      </c>
      <c r="R2158" s="2">
        <f t="shared" si="1197"/>
        <v>1.0023678300000001</v>
      </c>
      <c r="S2158" s="2">
        <f t="shared" si="1189"/>
        <v>1.00624745</v>
      </c>
      <c r="T2158" s="2">
        <f t="shared" si="1199"/>
        <v>241106.87940616999</v>
      </c>
      <c r="U2158" s="2">
        <f t="shared" si="1175"/>
        <v>0</v>
      </c>
      <c r="V2158" s="2">
        <f t="shared" si="1176"/>
        <v>569.5515011334154</v>
      </c>
      <c r="W2158" s="2">
        <f t="shared" si="1177"/>
        <v>241106.87940617662</v>
      </c>
      <c r="X2158" s="36">
        <f t="shared" si="1193"/>
        <v>0</v>
      </c>
      <c r="Y2158" s="2">
        <f t="shared" si="1178"/>
        <v>0</v>
      </c>
      <c r="Z2158" s="37">
        <f t="shared" si="1179"/>
        <v>0</v>
      </c>
      <c r="AA2158" s="2">
        <f t="shared" si="1190"/>
        <v>0</v>
      </c>
      <c r="AB2158" s="4">
        <f t="shared" si="1191"/>
        <v>7.1215000000000001E-2</v>
      </c>
      <c r="AC2158" s="148">
        <f t="shared" si="1167"/>
        <v>125</v>
      </c>
      <c r="AD2158" s="36">
        <v>252</v>
      </c>
      <c r="AE2158" s="35">
        <f t="shared" si="1194"/>
        <v>1.0347126639999999</v>
      </c>
      <c r="AF2158" s="2">
        <f t="shared" si="1195"/>
        <v>8369.4620929100001</v>
      </c>
      <c r="AG2158" s="2">
        <f t="shared" si="1180"/>
        <v>8369.4620929100001</v>
      </c>
      <c r="AH2158" s="3">
        <f t="shared" si="1192"/>
        <v>0</v>
      </c>
      <c r="AI2158" s="3"/>
      <c r="AJ2158" s="3">
        <v>0</v>
      </c>
      <c r="AK2158" s="2">
        <f t="shared" si="1168"/>
        <v>14490.426555475891</v>
      </c>
      <c r="AL2158" s="8"/>
      <c r="AM2158" s="8"/>
      <c r="AN2158" s="8"/>
      <c r="AO2158" s="8"/>
      <c r="AP2158" s="2">
        <v>263966.76805454929</v>
      </c>
      <c r="AQ2158" s="8"/>
      <c r="AR2158" s="5"/>
      <c r="AS2158" s="1"/>
      <c r="AT2158" s="8"/>
      <c r="AU2158" s="1"/>
      <c r="AV2158" s="1"/>
      <c r="AW2158" s="3"/>
      <c r="AX2158" s="3"/>
      <c r="AY2158" s="4"/>
      <c r="AZ2158" s="4"/>
      <c r="BA2158" s="4"/>
      <c r="BB2158" s="1"/>
      <c r="BC2158" s="1"/>
      <c r="BD2158" s="1"/>
      <c r="BE2158" s="1"/>
      <c r="BF2158" s="1"/>
      <c r="BG2158" s="1"/>
      <c r="BH2158" s="1"/>
      <c r="BI2158" s="1"/>
    </row>
    <row r="2159" spans="1:61" x14ac:dyDescent="0.2">
      <c r="A2159" s="78">
        <f t="shared" si="1181"/>
        <v>44050</v>
      </c>
      <c r="B2159" s="2">
        <f t="shared" si="1196"/>
        <v>264144.92009157618</v>
      </c>
      <c r="C2159" s="3">
        <f t="shared" si="1182"/>
        <v>35659564.212362781</v>
      </c>
      <c r="D2159" s="2">
        <f t="shared" si="1169"/>
        <v>240537.3279050432</v>
      </c>
      <c r="E2159" s="2">
        <f t="shared" si="1183"/>
        <v>0</v>
      </c>
      <c r="F2159" s="33">
        <f t="shared" si="1171"/>
        <v>240537.3279050432</v>
      </c>
      <c r="G2159" s="39">
        <f t="shared" si="1184"/>
        <v>5311.65</v>
      </c>
      <c r="H2159" s="38">
        <f>IF(AND(N2159=1,N2158&gt;1),VLOOKUP(A2158,[1]Plan1!$CW$105:$CY$215,3),H2158)</f>
        <v>5325.46</v>
      </c>
      <c r="I2159" s="127">
        <f t="shared" si="1172"/>
        <v>43962</v>
      </c>
      <c r="J2159" s="127">
        <f t="shared" si="1185"/>
        <v>43993</v>
      </c>
      <c r="K2159" s="34">
        <f t="shared" si="1173"/>
        <v>2.5999454030292135E-3</v>
      </c>
      <c r="L2159" s="212">
        <f t="shared" si="1186"/>
        <v>44053</v>
      </c>
      <c r="M2159" s="1">
        <f t="shared" si="1187"/>
        <v>21</v>
      </c>
      <c r="N2159" s="1">
        <f t="shared" si="1170"/>
        <v>20</v>
      </c>
      <c r="O2159" s="2">
        <f t="shared" si="1174"/>
        <v>1.00247598</v>
      </c>
      <c r="P2159" s="35">
        <f t="shared" si="1198"/>
        <v>0.99620023000000002</v>
      </c>
      <c r="Q2159" s="35">
        <f t="shared" si="1188"/>
        <v>1.0000157567849393</v>
      </c>
      <c r="R2159" s="2">
        <f t="shared" si="1197"/>
        <v>1.00249177</v>
      </c>
      <c r="S2159" s="2">
        <f t="shared" si="1189"/>
        <v>1.00624745</v>
      </c>
      <c r="T2159" s="2">
        <f t="shared" si="1199"/>
        <v>241136.69160259</v>
      </c>
      <c r="U2159" s="2">
        <f t="shared" si="1175"/>
        <v>0</v>
      </c>
      <c r="V2159" s="2">
        <f t="shared" si="1176"/>
        <v>599.36369755395049</v>
      </c>
      <c r="W2159" s="2">
        <f t="shared" si="1177"/>
        <v>241136.69160259716</v>
      </c>
      <c r="X2159" s="36">
        <f t="shared" si="1193"/>
        <v>0</v>
      </c>
      <c r="Y2159" s="2">
        <f t="shared" si="1178"/>
        <v>0</v>
      </c>
      <c r="Z2159" s="37">
        <f t="shared" si="1179"/>
        <v>0</v>
      </c>
      <c r="AA2159" s="2">
        <f t="shared" si="1190"/>
        <v>0</v>
      </c>
      <c r="AB2159" s="4">
        <f t="shared" si="1191"/>
        <v>7.1215000000000001E-2</v>
      </c>
      <c r="AC2159" s="148">
        <f t="shared" si="1167"/>
        <v>126</v>
      </c>
      <c r="AD2159" s="36">
        <v>252</v>
      </c>
      <c r="AE2159" s="35">
        <f t="shared" si="1194"/>
        <v>1.0349951690000001</v>
      </c>
      <c r="AF2159" s="2">
        <f t="shared" si="1195"/>
        <v>8438.6192747299992</v>
      </c>
      <c r="AG2159" s="2">
        <f t="shared" si="1180"/>
        <v>8438.6192747299992</v>
      </c>
      <c r="AH2159" s="3">
        <f t="shared" si="1192"/>
        <v>0</v>
      </c>
      <c r="AI2159" s="3"/>
      <c r="AJ2159" s="3">
        <v>0</v>
      </c>
      <c r="AK2159" s="2">
        <f t="shared" si="1168"/>
        <v>14569.609214248982</v>
      </c>
      <c r="AL2159" s="8"/>
      <c r="AM2159" s="8"/>
      <c r="AN2159" s="8"/>
      <c r="AO2159" s="8"/>
      <c r="AP2159" s="2">
        <v>264144.9200915629</v>
      </c>
      <c r="AQ2159" s="8"/>
      <c r="AR2159" s="5"/>
      <c r="AS2159" s="1"/>
      <c r="AT2159" s="8"/>
      <c r="AU2159" s="1"/>
      <c r="AV2159" s="1"/>
      <c r="AW2159" s="3"/>
      <c r="AX2159" s="3"/>
      <c r="AY2159" s="4"/>
      <c r="AZ2159" s="4"/>
      <c r="BA2159" s="4"/>
      <c r="BB2159" s="1"/>
      <c r="BC2159" s="1"/>
      <c r="BD2159" s="1"/>
      <c r="BE2159" s="1"/>
      <c r="BF2159" s="1"/>
      <c r="BG2159" s="1"/>
      <c r="BH2159" s="1"/>
      <c r="BI2159" s="1"/>
    </row>
    <row r="2160" spans="1:61" x14ac:dyDescent="0.2">
      <c r="A2160" s="78">
        <f t="shared" si="1181"/>
        <v>44051</v>
      </c>
      <c r="B2160" s="2">
        <f t="shared" si="1196"/>
        <v>264254.96320871636</v>
      </c>
      <c r="C2160" s="3">
        <f t="shared" si="1182"/>
        <v>35674420.033176705</v>
      </c>
      <c r="D2160" s="2">
        <f t="shared" si="1169"/>
        <v>240537.3279050432</v>
      </c>
      <c r="E2160" s="2">
        <f t="shared" si="1183"/>
        <v>0</v>
      </c>
      <c r="F2160" s="33">
        <f t="shared" si="1171"/>
        <v>240537.3279050432</v>
      </c>
      <c r="G2160" s="39">
        <f t="shared" si="1184"/>
        <v>5311.65</v>
      </c>
      <c r="H2160" s="38">
        <f>IF(AND(N2160=1,N2159&gt;1),VLOOKUP(A2159,[1]Plan1!$CW$105:$CY$215,3),H2159)</f>
        <v>5325.46</v>
      </c>
      <c r="I2160" s="127">
        <f t="shared" si="1172"/>
        <v>43962</v>
      </c>
      <c r="J2160" s="127">
        <f t="shared" si="1185"/>
        <v>43993</v>
      </c>
      <c r="K2160" s="34">
        <f t="shared" si="1173"/>
        <v>2.5999454030292135E-3</v>
      </c>
      <c r="L2160" s="212">
        <f t="shared" si="1186"/>
        <v>44053</v>
      </c>
      <c r="M2160" s="1">
        <f t="shared" si="1187"/>
        <v>21</v>
      </c>
      <c r="N2160" s="1">
        <f t="shared" si="1170"/>
        <v>21</v>
      </c>
      <c r="O2160" s="2">
        <f t="shared" si="1174"/>
        <v>1.0025999400000001</v>
      </c>
      <c r="P2160" s="35">
        <f t="shared" si="1198"/>
        <v>0.99620023000000002</v>
      </c>
      <c r="Q2160" s="35">
        <f t="shared" si="1188"/>
        <v>1.0000157567849393</v>
      </c>
      <c r="R2160" s="2">
        <f t="shared" si="1197"/>
        <v>1.00261573</v>
      </c>
      <c r="S2160" s="2">
        <f t="shared" si="1189"/>
        <v>1.00624745</v>
      </c>
      <c r="T2160" s="2">
        <f t="shared" si="1199"/>
        <v>241166.50860976</v>
      </c>
      <c r="U2160" s="2">
        <f t="shared" si="1175"/>
        <v>0</v>
      </c>
      <c r="V2160" s="2">
        <f t="shared" si="1176"/>
        <v>629.18070472106785</v>
      </c>
      <c r="W2160" s="2">
        <f t="shared" si="1177"/>
        <v>241166.50860976428</v>
      </c>
      <c r="X2160" s="36">
        <f t="shared" si="1193"/>
        <v>0</v>
      </c>
      <c r="Y2160" s="2">
        <f t="shared" si="1178"/>
        <v>0</v>
      </c>
      <c r="Z2160" s="37">
        <f t="shared" si="1179"/>
        <v>0</v>
      </c>
      <c r="AA2160" s="2">
        <f t="shared" si="1190"/>
        <v>0</v>
      </c>
      <c r="AB2160" s="4">
        <f t="shared" si="1191"/>
        <v>7.1215000000000001E-2</v>
      </c>
      <c r="AC2160" s="148">
        <f t="shared" si="1167"/>
        <v>126</v>
      </c>
      <c r="AD2160" s="36">
        <v>252</v>
      </c>
      <c r="AE2160" s="35">
        <f t="shared" si="1194"/>
        <v>1.0349951690000001</v>
      </c>
      <c r="AF2160" s="2">
        <f t="shared" si="1195"/>
        <v>8439.6627259300003</v>
      </c>
      <c r="AG2160" s="2">
        <f t="shared" si="1180"/>
        <v>8439.6627259300003</v>
      </c>
      <c r="AH2160" s="3">
        <f t="shared" si="1192"/>
        <v>0</v>
      </c>
      <c r="AI2160" s="3"/>
      <c r="AJ2160" s="3">
        <v>0</v>
      </c>
      <c r="AK2160" s="2">
        <f t="shared" si="1168"/>
        <v>14648.791873022074</v>
      </c>
      <c r="AL2160" s="8"/>
      <c r="AM2160" s="8"/>
      <c r="AN2160" s="8"/>
      <c r="AO2160" s="8"/>
      <c r="AP2160" s="2">
        <v>264254.96320870315</v>
      </c>
      <c r="AQ2160" s="8"/>
      <c r="AR2160" s="5"/>
      <c r="AS2160" s="1"/>
      <c r="AT2160" s="8"/>
      <c r="AU2160" s="1"/>
      <c r="AV2160" s="1"/>
      <c r="AW2160" s="3"/>
      <c r="AX2160" s="3"/>
      <c r="AY2160" s="4"/>
      <c r="AZ2160" s="4"/>
      <c r="BA2160" s="4"/>
      <c r="BB2160" s="1"/>
      <c r="BC2160" s="1"/>
      <c r="BD2160" s="1"/>
      <c r="BE2160" s="1"/>
      <c r="BF2160" s="1"/>
      <c r="BG2160" s="1"/>
      <c r="BH2160" s="1"/>
      <c r="BI2160" s="1"/>
    </row>
    <row r="2161" spans="1:206" x14ac:dyDescent="0.2">
      <c r="A2161" s="78">
        <f t="shared" si="1181"/>
        <v>44052</v>
      </c>
      <c r="B2161" s="2">
        <f t="shared" si="1196"/>
        <v>264334.14586748945</v>
      </c>
      <c r="C2161" s="3">
        <f t="shared" si="1182"/>
        <v>35685109.692111075</v>
      </c>
      <c r="D2161" s="2">
        <f t="shared" si="1169"/>
        <v>240537.3279050432</v>
      </c>
      <c r="E2161" s="2">
        <f t="shared" si="1183"/>
        <v>0</v>
      </c>
      <c r="F2161" s="33">
        <f t="shared" si="1171"/>
        <v>240537.3279050432</v>
      </c>
      <c r="G2161" s="39">
        <f t="shared" si="1184"/>
        <v>5311.65</v>
      </c>
      <c r="H2161" s="38">
        <f>IF(AND(N2161=1,N2160&gt;1),VLOOKUP(A2160,[1]Plan1!$CW$105:$CY$215,3),H2160)</f>
        <v>5325.46</v>
      </c>
      <c r="I2161" s="127">
        <f t="shared" si="1172"/>
        <v>43962</v>
      </c>
      <c r="J2161" s="127">
        <f t="shared" si="1185"/>
        <v>43993</v>
      </c>
      <c r="K2161" s="34">
        <f t="shared" si="1173"/>
        <v>2.5999454030292135E-3</v>
      </c>
      <c r="L2161" s="212">
        <f t="shared" si="1186"/>
        <v>44053</v>
      </c>
      <c r="M2161" s="1">
        <f t="shared" si="1187"/>
        <v>21</v>
      </c>
      <c r="N2161" s="1">
        <f t="shared" si="1170"/>
        <v>21</v>
      </c>
      <c r="O2161" s="2">
        <f t="shared" si="1174"/>
        <v>1.0025999400000001</v>
      </c>
      <c r="P2161" s="35">
        <f t="shared" si="1198"/>
        <v>0.99620023000000002</v>
      </c>
      <c r="Q2161" s="35">
        <f t="shared" si="1188"/>
        <v>1.0000157567849393</v>
      </c>
      <c r="R2161" s="2">
        <f t="shared" si="1197"/>
        <v>1.00261573</v>
      </c>
      <c r="S2161" s="2">
        <f t="shared" si="1189"/>
        <v>1.00624745</v>
      </c>
      <c r="T2161" s="2">
        <f t="shared" si="1199"/>
        <v>241166.50860976</v>
      </c>
      <c r="U2161" s="2">
        <f t="shared" si="1175"/>
        <v>0</v>
      </c>
      <c r="V2161" s="2">
        <f t="shared" si="1176"/>
        <v>629.18070472106785</v>
      </c>
      <c r="W2161" s="2">
        <f t="shared" si="1177"/>
        <v>241166.50860976428</v>
      </c>
      <c r="X2161" s="36">
        <f t="shared" si="1193"/>
        <v>0</v>
      </c>
      <c r="Y2161" s="2">
        <f t="shared" si="1178"/>
        <v>0</v>
      </c>
      <c r="Z2161" s="37">
        <f t="shared" si="1179"/>
        <v>0</v>
      </c>
      <c r="AA2161" s="2">
        <f t="shared" si="1190"/>
        <v>0</v>
      </c>
      <c r="AB2161" s="4">
        <f t="shared" si="1191"/>
        <v>7.1215000000000001E-2</v>
      </c>
      <c r="AC2161" s="148">
        <f t="shared" si="1167"/>
        <v>126</v>
      </c>
      <c r="AD2161" s="36">
        <v>252</v>
      </c>
      <c r="AE2161" s="35">
        <f t="shared" si="1194"/>
        <v>1.0349951690000001</v>
      </c>
      <c r="AF2161" s="2">
        <f t="shared" si="1195"/>
        <v>8439.6627259300003</v>
      </c>
      <c r="AG2161" s="2">
        <f t="shared" si="1180"/>
        <v>8439.6627259300003</v>
      </c>
      <c r="AH2161" s="3">
        <f t="shared" si="1192"/>
        <v>0</v>
      </c>
      <c r="AI2161" s="3"/>
      <c r="AJ2161" s="3">
        <v>0</v>
      </c>
      <c r="AK2161" s="2">
        <f t="shared" si="1168"/>
        <v>14727.974531795167</v>
      </c>
      <c r="AL2161" s="8"/>
      <c r="AM2161" s="8"/>
      <c r="AN2161" s="8"/>
      <c r="AO2161" s="8"/>
      <c r="AP2161" s="2">
        <v>264334.14586747624</v>
      </c>
      <c r="AQ2161" s="8"/>
      <c r="AR2161" s="5"/>
      <c r="AS2161" s="1"/>
      <c r="AT2161" s="8"/>
      <c r="AU2161" s="1"/>
      <c r="AV2161" s="1"/>
      <c r="AW2161" s="3"/>
      <c r="AX2161" s="3"/>
      <c r="AY2161" s="4"/>
      <c r="AZ2161" s="4"/>
      <c r="BA2161" s="4"/>
      <c r="BB2161" s="1"/>
      <c r="BC2161" s="1"/>
      <c r="BD2161" s="1"/>
      <c r="BE2161" s="1"/>
      <c r="BF2161" s="1"/>
      <c r="BG2161" s="1"/>
      <c r="BH2161" s="1"/>
      <c r="BI2161" s="1"/>
    </row>
    <row r="2162" spans="1:206" ht="15.75" x14ac:dyDescent="0.25">
      <c r="A2162" s="109">
        <f t="shared" si="1181"/>
        <v>44053</v>
      </c>
      <c r="B2162" s="121">
        <f t="shared" si="1196"/>
        <v>264481.47784060257</v>
      </c>
      <c r="C2162" s="120">
        <f t="shared" si="1182"/>
        <v>35704999.508481346</v>
      </c>
      <c r="D2162" s="121">
        <f t="shared" si="1169"/>
        <v>240537.3279050432</v>
      </c>
      <c r="E2162" s="110">
        <f t="shared" si="1183"/>
        <v>0</v>
      </c>
      <c r="F2162" s="111">
        <f t="shared" si="1171"/>
        <v>240537.3279050432</v>
      </c>
      <c r="G2162" s="112">
        <f t="shared" si="1184"/>
        <v>5311.65</v>
      </c>
      <c r="H2162" s="113">
        <f>IF(AND(N2162=1,N2161&gt;1),VLOOKUP(A2161,[1]Plan1!$CW$105:$CY$215,3),H2161)</f>
        <v>5325.46</v>
      </c>
      <c r="I2162" s="129">
        <f t="shared" si="1172"/>
        <v>43962</v>
      </c>
      <c r="J2162" s="129">
        <f t="shared" si="1185"/>
        <v>43993</v>
      </c>
      <c r="K2162" s="114">
        <f t="shared" si="1173"/>
        <v>2.5999454030292135E-3</v>
      </c>
      <c r="L2162" s="215">
        <f t="shared" si="1186"/>
        <v>44053</v>
      </c>
      <c r="M2162" s="115">
        <f t="shared" si="1187"/>
        <v>21</v>
      </c>
      <c r="N2162" s="115">
        <f t="shared" si="1170"/>
        <v>21</v>
      </c>
      <c r="O2162" s="110">
        <f t="shared" si="1174"/>
        <v>1.0025999400000001</v>
      </c>
      <c r="P2162" s="116">
        <f t="shared" si="1198"/>
        <v>0.99620023000000002</v>
      </c>
      <c r="Q2162" s="116">
        <f t="shared" si="1188"/>
        <v>1.0000157567849393</v>
      </c>
      <c r="R2162" s="110">
        <f t="shared" si="1197"/>
        <v>1.00261573</v>
      </c>
      <c r="S2162" s="110">
        <f t="shared" si="1189"/>
        <v>1.00624745</v>
      </c>
      <c r="T2162" s="121">
        <f t="shared" si="1199"/>
        <v>241166.50860976</v>
      </c>
      <c r="U2162" s="110">
        <f t="shared" si="1175"/>
        <v>0</v>
      </c>
      <c r="V2162" s="110">
        <f t="shared" si="1176"/>
        <v>629.18070472106785</v>
      </c>
      <c r="W2162" s="110">
        <f t="shared" si="1177"/>
        <v>241166.50860976428</v>
      </c>
      <c r="X2162" s="117">
        <v>71</v>
      </c>
      <c r="Y2162" s="110">
        <f t="shared" si="1178"/>
        <v>0</v>
      </c>
      <c r="Z2162" s="118">
        <f t="shared" si="1179"/>
        <v>0</v>
      </c>
      <c r="AA2162" s="110">
        <f t="shared" si="1190"/>
        <v>0</v>
      </c>
      <c r="AB2162" s="119">
        <f t="shared" si="1191"/>
        <v>7.1215000000000001E-2</v>
      </c>
      <c r="AC2162" s="148">
        <f t="shared" si="1167"/>
        <v>127</v>
      </c>
      <c r="AD2162" s="117">
        <v>252</v>
      </c>
      <c r="AE2162" s="116">
        <f t="shared" si="1194"/>
        <v>1.035277751</v>
      </c>
      <c r="AF2162" s="110">
        <f t="shared" si="1195"/>
        <v>8507.8120402700006</v>
      </c>
      <c r="AG2162" s="110">
        <f t="shared" si="1180"/>
        <v>8507.8120402700006</v>
      </c>
      <c r="AH2162" s="120">
        <f t="shared" si="1192"/>
        <v>0</v>
      </c>
      <c r="AI2162" s="120"/>
      <c r="AJ2162" s="189">
        <v>0</v>
      </c>
      <c r="AK2162" s="121">
        <f t="shared" si="1168"/>
        <v>14807.157190568259</v>
      </c>
      <c r="AL2162" s="8"/>
      <c r="AM2162" s="8"/>
      <c r="AN2162" s="8"/>
      <c r="AO2162" s="8"/>
      <c r="AP2162" s="2">
        <v>264481.4778405893</v>
      </c>
      <c r="AQ2162" s="8"/>
      <c r="AR2162" s="5"/>
      <c r="AS2162" s="1"/>
      <c r="AT2162" s="8"/>
      <c r="AU2162" s="1"/>
      <c r="AV2162" s="1"/>
      <c r="AW2162" s="3"/>
      <c r="AX2162" s="3"/>
      <c r="AY2162" s="4"/>
      <c r="AZ2162" s="4"/>
      <c r="BA2162" s="4"/>
      <c r="BB2162" s="1"/>
      <c r="BC2162" s="1"/>
      <c r="BD2162" s="1"/>
      <c r="BE2162" s="1"/>
      <c r="BF2162" s="1"/>
      <c r="BG2162" s="1"/>
      <c r="BH2162" s="1"/>
      <c r="BI2162" s="1"/>
    </row>
    <row r="2163" spans="1:206" x14ac:dyDescent="0.2">
      <c r="A2163" s="78">
        <f t="shared" si="1181"/>
        <v>44054</v>
      </c>
      <c r="B2163" s="2">
        <f t="shared" si="1196"/>
        <v>264669.62200577662</v>
      </c>
      <c r="C2163" s="3">
        <f t="shared" si="1182"/>
        <v>35730398.970779844</v>
      </c>
      <c r="D2163" s="2">
        <f t="shared" si="1169"/>
        <v>240537.3279050432</v>
      </c>
      <c r="E2163" s="2">
        <f t="shared" si="1183"/>
        <v>0</v>
      </c>
      <c r="F2163" s="33">
        <f t="shared" si="1171"/>
        <v>240537.3279050432</v>
      </c>
      <c r="G2163" s="39">
        <f t="shared" si="1184"/>
        <v>5325.46</v>
      </c>
      <c r="H2163" s="38">
        <f>IF(AND(N2163=1,N2162&gt;1),VLOOKUP(A2162,[1]Plan1!$CW$105:$CY$215,3),H2162)</f>
        <v>5344.63</v>
      </c>
      <c r="I2163" s="127">
        <f t="shared" si="1172"/>
        <v>43993</v>
      </c>
      <c r="J2163" s="127">
        <f t="shared" si="1185"/>
        <v>44023</v>
      </c>
      <c r="K2163" s="34">
        <f t="shared" si="1173"/>
        <v>3.599689040946652E-3</v>
      </c>
      <c r="L2163" s="212">
        <f t="shared" si="1186"/>
        <v>44084</v>
      </c>
      <c r="M2163" s="1">
        <f t="shared" si="1187"/>
        <v>22</v>
      </c>
      <c r="N2163" s="1">
        <f t="shared" si="1170"/>
        <v>1</v>
      </c>
      <c r="O2163" s="2">
        <f t="shared" si="1174"/>
        <v>1.0001633400000001</v>
      </c>
      <c r="P2163" s="35">
        <f t="shared" si="1198"/>
        <v>1.0025999400000001</v>
      </c>
      <c r="Q2163" s="35">
        <f t="shared" si="1188"/>
        <v>1.0026157377516347</v>
      </c>
      <c r="R2163" s="2">
        <f t="shared" si="1197"/>
        <v>1.0027794999999999</v>
      </c>
      <c r="S2163" s="2">
        <f t="shared" si="1189"/>
        <v>1.00624745</v>
      </c>
      <c r="T2163" s="2">
        <f t="shared" si="1199"/>
        <v>241205.90140795</v>
      </c>
      <c r="U2163" s="2">
        <f t="shared" si="1175"/>
        <v>0</v>
      </c>
      <c r="V2163" s="2">
        <f t="shared" si="1176"/>
        <v>668.57350291205194</v>
      </c>
      <c r="W2163" s="2">
        <f t="shared" si="1177"/>
        <v>241205.90140795524</v>
      </c>
      <c r="X2163" s="36">
        <f t="shared" ref="X2163:X2192" si="1200">IF(VLOOKUP(A2163,AT$10:BC$190,10)=VLOOKUP(A2162,AT$10:BC$190,10),0,VLOOKUP(A2163,AT$10:BC$190,10))</f>
        <v>0</v>
      </c>
      <c r="Y2163" s="2">
        <f t="shared" si="1178"/>
        <v>0</v>
      </c>
      <c r="Z2163" s="37">
        <f t="shared" si="1179"/>
        <v>0</v>
      </c>
      <c r="AA2163" s="2">
        <f t="shared" si="1190"/>
        <v>0</v>
      </c>
      <c r="AB2163" s="4">
        <f t="shared" si="1191"/>
        <v>7.1215000000000001E-2</v>
      </c>
      <c r="AC2163" s="148">
        <f t="shared" si="1167"/>
        <v>128</v>
      </c>
      <c r="AD2163" s="36">
        <v>252</v>
      </c>
      <c r="AE2163" s="35">
        <f t="shared" si="1194"/>
        <v>1.03556041</v>
      </c>
      <c r="AF2163" s="2">
        <f t="shared" si="1195"/>
        <v>8577.38074848</v>
      </c>
      <c r="AG2163" s="2">
        <f t="shared" si="1180"/>
        <v>8577.38074848</v>
      </c>
      <c r="AH2163" s="3">
        <f t="shared" si="1192"/>
        <v>0</v>
      </c>
      <c r="AI2163" s="3"/>
      <c r="AJ2163" s="3">
        <v>0</v>
      </c>
      <c r="AK2163" s="2">
        <f t="shared" si="1168"/>
        <v>14886.339849341353</v>
      </c>
      <c r="AL2163" s="8"/>
      <c r="AM2163" s="8"/>
      <c r="AN2163" s="8"/>
      <c r="AO2163" s="8"/>
      <c r="AP2163" s="2">
        <v>264669.62200576335</v>
      </c>
      <c r="AQ2163" s="8"/>
      <c r="AR2163" s="5"/>
      <c r="AS2163" s="1"/>
      <c r="AT2163" s="8"/>
      <c r="AU2163" s="1"/>
      <c r="AV2163" s="1"/>
      <c r="AW2163" s="3"/>
      <c r="AX2163" s="3"/>
      <c r="AY2163" s="4"/>
      <c r="AZ2163" s="4"/>
      <c r="BA2163" s="4"/>
      <c r="BB2163" s="1"/>
      <c r="BC2163" s="1"/>
      <c r="BD2163" s="1"/>
      <c r="BE2163" s="1"/>
      <c r="BF2163" s="1"/>
      <c r="BG2163" s="1"/>
      <c r="BH2163" s="1"/>
      <c r="BI2163" s="1"/>
    </row>
    <row r="2164" spans="1:206" x14ac:dyDescent="0.2">
      <c r="A2164" s="78">
        <f t="shared" si="1181"/>
        <v>44055</v>
      </c>
      <c r="B2164" s="2">
        <f t="shared" si="1196"/>
        <v>264857.81473231059</v>
      </c>
      <c r="C2164" s="3">
        <f t="shared" si="1182"/>
        <v>35755804.988861933</v>
      </c>
      <c r="D2164" s="2">
        <f t="shared" si="1169"/>
        <v>240537.3279050432</v>
      </c>
      <c r="E2164" s="2">
        <f t="shared" si="1183"/>
        <v>0</v>
      </c>
      <c r="F2164" s="33">
        <f t="shared" si="1171"/>
        <v>240537.3279050432</v>
      </c>
      <c r="G2164" s="39">
        <f t="shared" si="1184"/>
        <v>5325.46</v>
      </c>
      <c r="H2164" s="38">
        <f>IF(AND(N2164=1,N2163&gt;1),VLOOKUP(A2163,[1]Plan1!$CW$105:$CY$215,3),H2163)</f>
        <v>5344.63</v>
      </c>
      <c r="I2164" s="127">
        <f t="shared" si="1172"/>
        <v>43993</v>
      </c>
      <c r="J2164" s="127">
        <f t="shared" si="1185"/>
        <v>44023</v>
      </c>
      <c r="K2164" s="34">
        <f t="shared" si="1173"/>
        <v>3.599689040946652E-3</v>
      </c>
      <c r="L2164" s="212">
        <f t="shared" si="1186"/>
        <v>44084</v>
      </c>
      <c r="M2164" s="1">
        <f t="shared" si="1187"/>
        <v>22</v>
      </c>
      <c r="N2164" s="1">
        <f t="shared" si="1170"/>
        <v>2</v>
      </c>
      <c r="O2164" s="2">
        <f t="shared" si="1174"/>
        <v>1.00032671</v>
      </c>
      <c r="P2164" s="35">
        <f t="shared" si="1198"/>
        <v>1.0025999400000001</v>
      </c>
      <c r="Q2164" s="35">
        <f t="shared" si="1188"/>
        <v>1.0026157377516347</v>
      </c>
      <c r="R2164" s="2">
        <f t="shared" si="1197"/>
        <v>1.0029433000000001</v>
      </c>
      <c r="S2164" s="2">
        <f t="shared" si="1189"/>
        <v>1.00624745</v>
      </c>
      <c r="T2164" s="2">
        <f t="shared" si="1199"/>
        <v>241245.30142226</v>
      </c>
      <c r="U2164" s="2">
        <f t="shared" si="1175"/>
        <v>0</v>
      </c>
      <c r="V2164" s="2">
        <f t="shared" si="1176"/>
        <v>707.97351722293604</v>
      </c>
      <c r="W2164" s="2">
        <f t="shared" si="1177"/>
        <v>241245.30142226614</v>
      </c>
      <c r="X2164" s="36">
        <f t="shared" si="1200"/>
        <v>0</v>
      </c>
      <c r="Y2164" s="2">
        <f t="shared" si="1178"/>
        <v>0</v>
      </c>
      <c r="Z2164" s="37">
        <f t="shared" si="1179"/>
        <v>0</v>
      </c>
      <c r="AA2164" s="2">
        <f t="shared" si="1190"/>
        <v>0</v>
      </c>
      <c r="AB2164" s="4">
        <f t="shared" si="1191"/>
        <v>7.1215000000000001E-2</v>
      </c>
      <c r="AC2164" s="148">
        <f t="shared" si="1167"/>
        <v>129</v>
      </c>
      <c r="AD2164" s="36">
        <v>252</v>
      </c>
      <c r="AE2164" s="35">
        <f t="shared" si="1194"/>
        <v>1.035843147</v>
      </c>
      <c r="AF2164" s="2">
        <f t="shared" si="1195"/>
        <v>8646.9908019300001</v>
      </c>
      <c r="AG2164" s="2">
        <f t="shared" si="1180"/>
        <v>8646.9908019300001</v>
      </c>
      <c r="AH2164" s="3">
        <f t="shared" si="1192"/>
        <v>0</v>
      </c>
      <c r="AI2164" s="3"/>
      <c r="AJ2164" s="3">
        <v>0</v>
      </c>
      <c r="AK2164" s="2">
        <f t="shared" si="1168"/>
        <v>14965.522508114444</v>
      </c>
      <c r="AL2164" s="8"/>
      <c r="AM2164" s="8"/>
      <c r="AN2164" s="8"/>
      <c r="AO2164" s="8"/>
      <c r="AP2164" s="2">
        <v>264857.81473229732</v>
      </c>
      <c r="AQ2164" s="8"/>
      <c r="AR2164" s="5"/>
      <c r="AS2164" s="1"/>
      <c r="AT2164" s="8"/>
      <c r="AU2164" s="1"/>
      <c r="AV2164" s="1"/>
      <c r="AW2164" s="3"/>
      <c r="AX2164" s="3"/>
      <c r="AY2164" s="4"/>
      <c r="AZ2164" s="4"/>
      <c r="BA2164" s="4"/>
      <c r="BB2164" s="1"/>
      <c r="BC2164" s="1"/>
      <c r="BD2164" s="1"/>
      <c r="BE2164" s="1"/>
      <c r="BF2164" s="1"/>
      <c r="BG2164" s="1"/>
      <c r="BH2164" s="1"/>
      <c r="BI2164" s="1"/>
    </row>
    <row r="2165" spans="1:206" x14ac:dyDescent="0.2">
      <c r="A2165" s="78">
        <f t="shared" si="1181"/>
        <v>44056</v>
      </c>
      <c r="B2165" s="2">
        <f t="shared" si="1196"/>
        <v>265046.05056843779</v>
      </c>
      <c r="C2165" s="3">
        <f t="shared" si="1182"/>
        <v>35781216.826739103</v>
      </c>
      <c r="D2165" s="2">
        <f t="shared" si="1169"/>
        <v>240537.3279050432</v>
      </c>
      <c r="E2165" s="2">
        <f t="shared" si="1183"/>
        <v>0</v>
      </c>
      <c r="F2165" s="33">
        <f t="shared" si="1171"/>
        <v>240537.3279050432</v>
      </c>
      <c r="G2165" s="39">
        <f t="shared" si="1184"/>
        <v>5325.46</v>
      </c>
      <c r="H2165" s="38">
        <f>IF(AND(N2165=1,N2164&gt;1),VLOOKUP(A2164,[1]Plan1!$CW$105:$CY$215,3),H2164)</f>
        <v>5344.63</v>
      </c>
      <c r="I2165" s="127">
        <f t="shared" si="1172"/>
        <v>43993</v>
      </c>
      <c r="J2165" s="127">
        <f t="shared" si="1185"/>
        <v>44023</v>
      </c>
      <c r="K2165" s="34">
        <f t="shared" si="1173"/>
        <v>3.599689040946652E-3</v>
      </c>
      <c r="L2165" s="212">
        <f t="shared" si="1186"/>
        <v>44084</v>
      </c>
      <c r="M2165" s="1">
        <f t="shared" si="1187"/>
        <v>22</v>
      </c>
      <c r="N2165" s="1">
        <f t="shared" si="1170"/>
        <v>3</v>
      </c>
      <c r="O2165" s="2">
        <f t="shared" si="1174"/>
        <v>1.0004900999999999</v>
      </c>
      <c r="P2165" s="35">
        <f t="shared" si="1198"/>
        <v>1.0025999400000001</v>
      </c>
      <c r="Q2165" s="35">
        <f t="shared" si="1188"/>
        <v>1.0026157377516347</v>
      </c>
      <c r="R2165" s="2">
        <f t="shared" si="1197"/>
        <v>1.00310711</v>
      </c>
      <c r="S2165" s="2">
        <f t="shared" si="1189"/>
        <v>1.00624745</v>
      </c>
      <c r="T2165" s="2">
        <f t="shared" si="1199"/>
        <v>241284.70384194999</v>
      </c>
      <c r="U2165" s="2">
        <f t="shared" si="1175"/>
        <v>0</v>
      </c>
      <c r="V2165" s="2">
        <f t="shared" si="1176"/>
        <v>747.37593690703125</v>
      </c>
      <c r="W2165" s="2">
        <f t="shared" si="1177"/>
        <v>241284.70384195022</v>
      </c>
      <c r="X2165" s="36">
        <f t="shared" si="1200"/>
        <v>0</v>
      </c>
      <c r="Y2165" s="2">
        <f t="shared" si="1178"/>
        <v>0</v>
      </c>
      <c r="Z2165" s="37">
        <f t="shared" si="1179"/>
        <v>0</v>
      </c>
      <c r="AA2165" s="2">
        <f t="shared" si="1190"/>
        <v>0</v>
      </c>
      <c r="AB2165" s="4">
        <f t="shared" si="1191"/>
        <v>7.1215000000000001E-2</v>
      </c>
      <c r="AC2165" s="148">
        <f t="shared" si="1167"/>
        <v>130</v>
      </c>
      <c r="AD2165" s="36">
        <v>252</v>
      </c>
      <c r="AE2165" s="35">
        <f t="shared" si="1194"/>
        <v>1.0361259599999999</v>
      </c>
      <c r="AF2165" s="2">
        <f t="shared" si="1195"/>
        <v>8716.6415596000006</v>
      </c>
      <c r="AG2165" s="2">
        <f t="shared" si="1180"/>
        <v>8716.6415596000006</v>
      </c>
      <c r="AH2165" s="3">
        <f t="shared" si="1192"/>
        <v>0</v>
      </c>
      <c r="AI2165" s="3"/>
      <c r="AJ2165" s="3">
        <v>0</v>
      </c>
      <c r="AK2165" s="2">
        <f t="shared" si="1168"/>
        <v>15044.705166887537</v>
      </c>
      <c r="AL2165" s="8"/>
      <c r="AM2165" s="8"/>
      <c r="AN2165" s="8"/>
      <c r="AO2165" s="8"/>
      <c r="AP2165" s="2">
        <v>265046.05056842451</v>
      </c>
      <c r="AQ2165" s="8"/>
      <c r="AR2165" s="5"/>
      <c r="AS2165" s="1"/>
      <c r="AT2165" s="8"/>
      <c r="AU2165" s="1"/>
      <c r="AV2165" s="1"/>
      <c r="AW2165" s="3"/>
      <c r="AX2165" s="3"/>
      <c r="AY2165" s="4"/>
      <c r="AZ2165" s="4"/>
      <c r="BA2165" s="4"/>
      <c r="BB2165" s="1"/>
      <c r="BC2165" s="1"/>
      <c r="BD2165" s="1"/>
      <c r="BE2165" s="1"/>
      <c r="BF2165" s="1"/>
      <c r="BG2165" s="1"/>
      <c r="BH2165" s="1"/>
      <c r="BI2165" s="1"/>
    </row>
    <row r="2166" spans="1:206" x14ac:dyDescent="0.2">
      <c r="A2166" s="78">
        <f t="shared" si="1181"/>
        <v>44057</v>
      </c>
      <c r="B2166" s="2">
        <f t="shared" si="1196"/>
        <v>265234.33748667809</v>
      </c>
      <c r="C2166" s="3">
        <f t="shared" si="1182"/>
        <v>35806635.560701542</v>
      </c>
      <c r="D2166" s="2">
        <f t="shared" si="1169"/>
        <v>240537.3279050432</v>
      </c>
      <c r="E2166" s="2">
        <f t="shared" si="1183"/>
        <v>0</v>
      </c>
      <c r="F2166" s="33">
        <f t="shared" si="1171"/>
        <v>240537.3279050432</v>
      </c>
      <c r="G2166" s="39">
        <f t="shared" si="1184"/>
        <v>5325.46</v>
      </c>
      <c r="H2166" s="38">
        <f>IF(AND(N2166=1,N2165&gt;1),VLOOKUP(A2165,[1]Plan1!$CW$105:$CY$215,3),H2165)</f>
        <v>5344.63</v>
      </c>
      <c r="I2166" s="127">
        <f t="shared" si="1172"/>
        <v>43993</v>
      </c>
      <c r="J2166" s="127">
        <f t="shared" si="1185"/>
        <v>44023</v>
      </c>
      <c r="K2166" s="34">
        <f t="shared" si="1173"/>
        <v>3.599689040946652E-3</v>
      </c>
      <c r="L2166" s="212">
        <f t="shared" si="1186"/>
        <v>44084</v>
      </c>
      <c r="M2166" s="1">
        <f t="shared" si="1187"/>
        <v>22</v>
      </c>
      <c r="N2166" s="1">
        <f t="shared" si="1170"/>
        <v>4</v>
      </c>
      <c r="O2166" s="2">
        <f t="shared" si="1174"/>
        <v>1.00065352</v>
      </c>
      <c r="P2166" s="35">
        <f t="shared" si="1198"/>
        <v>1.0025999400000001</v>
      </c>
      <c r="Q2166" s="35">
        <f t="shared" si="1188"/>
        <v>1.0026157377516347</v>
      </c>
      <c r="R2166" s="2">
        <f t="shared" si="1197"/>
        <v>1.00327096</v>
      </c>
      <c r="S2166" s="2">
        <f t="shared" si="1189"/>
        <v>1.00624745</v>
      </c>
      <c r="T2166" s="2">
        <f t="shared" si="1199"/>
        <v>241324.11588311999</v>
      </c>
      <c r="U2166" s="2">
        <f t="shared" si="1175"/>
        <v>0</v>
      </c>
      <c r="V2166" s="2">
        <f t="shared" si="1176"/>
        <v>786.7879780842909</v>
      </c>
      <c r="W2166" s="2">
        <f t="shared" si="1177"/>
        <v>241324.1158831275</v>
      </c>
      <c r="X2166" s="36">
        <f t="shared" si="1200"/>
        <v>0</v>
      </c>
      <c r="Y2166" s="2">
        <f t="shared" si="1178"/>
        <v>0</v>
      </c>
      <c r="Z2166" s="37">
        <f t="shared" si="1179"/>
        <v>0</v>
      </c>
      <c r="AA2166" s="2">
        <f t="shared" si="1190"/>
        <v>0</v>
      </c>
      <c r="AB2166" s="4">
        <f t="shared" si="1191"/>
        <v>7.1215000000000001E-2</v>
      </c>
      <c r="AC2166" s="148">
        <f t="shared" si="1167"/>
        <v>131</v>
      </c>
      <c r="AD2166" s="36">
        <v>252</v>
      </c>
      <c r="AE2166" s="35">
        <f t="shared" si="1194"/>
        <v>1.036408851</v>
      </c>
      <c r="AF2166" s="2">
        <f t="shared" si="1195"/>
        <v>8786.3337778900004</v>
      </c>
      <c r="AG2166" s="2">
        <f t="shared" si="1180"/>
        <v>8786.3337778900004</v>
      </c>
      <c r="AH2166" s="3">
        <f t="shared" si="1192"/>
        <v>0</v>
      </c>
      <c r="AI2166" s="3"/>
      <c r="AJ2166" s="3">
        <v>0</v>
      </c>
      <c r="AK2166" s="2">
        <f t="shared" si="1168"/>
        <v>15123.887825660629</v>
      </c>
      <c r="AL2166" s="8"/>
      <c r="AM2166" s="8"/>
      <c r="AN2166" s="8"/>
      <c r="AO2166" s="8"/>
      <c r="AP2166" s="2">
        <v>265234.33748666482</v>
      </c>
      <c r="AQ2166" s="8"/>
      <c r="AR2166" s="5"/>
      <c r="AS2166" s="1"/>
      <c r="AT2166" s="8"/>
      <c r="AU2166" s="1"/>
      <c r="AV2166" s="1"/>
      <c r="AW2166" s="3"/>
      <c r="AX2166" s="3"/>
      <c r="AY2166" s="4"/>
      <c r="AZ2166" s="4"/>
      <c r="BA2166" s="4"/>
      <c r="BB2166" s="1"/>
      <c r="BC2166" s="1"/>
      <c r="BD2166" s="1"/>
      <c r="BE2166" s="1"/>
      <c r="BF2166" s="1"/>
      <c r="BG2166" s="1"/>
      <c r="BH2166" s="1"/>
      <c r="BI2166" s="1"/>
    </row>
    <row r="2167" spans="1:206" x14ac:dyDescent="0.2">
      <c r="A2167" s="78">
        <f t="shared" si="1181"/>
        <v>44058</v>
      </c>
      <c r="B2167" s="2">
        <f t="shared" si="1196"/>
        <v>265354.3746126183</v>
      </c>
      <c r="C2167" s="3">
        <f t="shared" si="1182"/>
        <v>35822840.572703473</v>
      </c>
      <c r="D2167" s="2">
        <f t="shared" si="1169"/>
        <v>240537.3279050432</v>
      </c>
      <c r="E2167" s="2">
        <f t="shared" si="1183"/>
        <v>0</v>
      </c>
      <c r="F2167" s="33">
        <f t="shared" si="1171"/>
        <v>240537.3279050432</v>
      </c>
      <c r="G2167" s="39">
        <f t="shared" si="1184"/>
        <v>5325.46</v>
      </c>
      <c r="H2167" s="38">
        <f>IF(AND(N2167=1,N2166&gt;1),VLOOKUP(A2166,[1]Plan1!$CW$105:$CY$215,3),H2166)</f>
        <v>5344.63</v>
      </c>
      <c r="I2167" s="127">
        <f t="shared" si="1172"/>
        <v>43993</v>
      </c>
      <c r="J2167" s="127">
        <f t="shared" si="1185"/>
        <v>44023</v>
      </c>
      <c r="K2167" s="34">
        <f t="shared" si="1173"/>
        <v>3.599689040946652E-3</v>
      </c>
      <c r="L2167" s="212">
        <f t="shared" si="1186"/>
        <v>44084</v>
      </c>
      <c r="M2167" s="1">
        <f t="shared" si="1187"/>
        <v>22</v>
      </c>
      <c r="N2167" s="1">
        <f t="shared" si="1170"/>
        <v>5</v>
      </c>
      <c r="O2167" s="2">
        <f t="shared" si="1174"/>
        <v>1.00081697</v>
      </c>
      <c r="P2167" s="35">
        <f t="shared" si="1198"/>
        <v>1.0025999400000001</v>
      </c>
      <c r="Q2167" s="35">
        <f t="shared" si="1188"/>
        <v>1.0026157377516347</v>
      </c>
      <c r="R2167" s="2">
        <f t="shared" si="1197"/>
        <v>1.0034348399999999</v>
      </c>
      <c r="S2167" s="2">
        <f t="shared" si="1189"/>
        <v>1.00624745</v>
      </c>
      <c r="T2167" s="2">
        <f t="shared" si="1199"/>
        <v>241363.53514041999</v>
      </c>
      <c r="U2167" s="2">
        <f t="shared" si="1175"/>
        <v>0</v>
      </c>
      <c r="V2167" s="2">
        <f t="shared" si="1176"/>
        <v>826.20723538134393</v>
      </c>
      <c r="W2167" s="2">
        <f t="shared" si="1177"/>
        <v>241363.53514042456</v>
      </c>
      <c r="X2167" s="36">
        <f t="shared" si="1200"/>
        <v>0</v>
      </c>
      <c r="Y2167" s="2">
        <f t="shared" si="1178"/>
        <v>0</v>
      </c>
      <c r="Z2167" s="37">
        <f t="shared" si="1179"/>
        <v>0</v>
      </c>
      <c r="AA2167" s="2">
        <f t="shared" si="1190"/>
        <v>0</v>
      </c>
      <c r="AB2167" s="4">
        <f t="shared" si="1191"/>
        <v>7.1215000000000001E-2</v>
      </c>
      <c r="AC2167" s="148">
        <f t="shared" si="1167"/>
        <v>131</v>
      </c>
      <c r="AD2167" s="36">
        <v>252</v>
      </c>
      <c r="AE2167" s="35">
        <f t="shared" si="1194"/>
        <v>1.036408851</v>
      </c>
      <c r="AF2167" s="2">
        <f t="shared" si="1195"/>
        <v>8787.7689877600005</v>
      </c>
      <c r="AG2167" s="2">
        <f t="shared" si="1180"/>
        <v>8787.7689877600005</v>
      </c>
      <c r="AH2167" s="3">
        <f t="shared" si="1192"/>
        <v>0</v>
      </c>
      <c r="AI2167" s="3"/>
      <c r="AJ2167" s="3">
        <v>0</v>
      </c>
      <c r="AK2167" s="2">
        <f t="shared" si="1168"/>
        <v>15203.07048443372</v>
      </c>
      <c r="AL2167" s="8"/>
      <c r="AM2167" s="8"/>
      <c r="AN2167" s="8"/>
      <c r="AO2167" s="8"/>
      <c r="AP2167" s="2">
        <v>265354.37461260502</v>
      </c>
      <c r="AQ2167" s="8"/>
      <c r="AR2167" s="5"/>
      <c r="AS2167" s="1"/>
      <c r="AT2167" s="8"/>
      <c r="AU2167" s="1"/>
      <c r="AV2167" s="1"/>
      <c r="AW2167" s="3"/>
      <c r="AX2167" s="3"/>
      <c r="AY2167" s="4"/>
      <c r="AZ2167" s="4"/>
      <c r="BA2167" s="4"/>
      <c r="BB2167" s="1"/>
      <c r="BC2167" s="1"/>
      <c r="BD2167" s="1"/>
      <c r="BE2167" s="1"/>
      <c r="BF2167" s="1"/>
      <c r="BG2167" s="1"/>
      <c r="BH2167" s="1"/>
      <c r="BI2167" s="1"/>
    </row>
    <row r="2168" spans="1:206" x14ac:dyDescent="0.2">
      <c r="A2168" s="78">
        <f t="shared" si="1181"/>
        <v>44059</v>
      </c>
      <c r="B2168" s="2">
        <f t="shared" si="1196"/>
        <v>265433.55727139139</v>
      </c>
      <c r="C2168" s="3">
        <f t="shared" si="1182"/>
        <v>35833530.231637836</v>
      </c>
      <c r="D2168" s="2">
        <f t="shared" si="1169"/>
        <v>240537.3279050432</v>
      </c>
      <c r="E2168" s="2">
        <f t="shared" si="1183"/>
        <v>0</v>
      </c>
      <c r="F2168" s="33">
        <f t="shared" si="1171"/>
        <v>240537.3279050432</v>
      </c>
      <c r="G2168" s="39">
        <f t="shared" si="1184"/>
        <v>5325.46</v>
      </c>
      <c r="H2168" s="38">
        <f>IF(AND(N2168=1,N2167&gt;1),VLOOKUP(A2167,[1]Plan1!$CW$105:$CY$215,3),H2167)</f>
        <v>5344.63</v>
      </c>
      <c r="I2168" s="127">
        <f t="shared" si="1172"/>
        <v>43993</v>
      </c>
      <c r="J2168" s="127">
        <f t="shared" si="1185"/>
        <v>44023</v>
      </c>
      <c r="K2168" s="34">
        <f t="shared" si="1173"/>
        <v>3.599689040946652E-3</v>
      </c>
      <c r="L2168" s="212">
        <f t="shared" si="1186"/>
        <v>44084</v>
      </c>
      <c r="M2168" s="1">
        <f t="shared" si="1187"/>
        <v>22</v>
      </c>
      <c r="N2168" s="1">
        <f t="shared" si="1170"/>
        <v>5</v>
      </c>
      <c r="O2168" s="2">
        <f t="shared" si="1174"/>
        <v>1.00081697</v>
      </c>
      <c r="P2168" s="35">
        <f t="shared" si="1198"/>
        <v>1.0025999400000001</v>
      </c>
      <c r="Q2168" s="35">
        <f t="shared" si="1188"/>
        <v>1.0026157377516347</v>
      </c>
      <c r="R2168" s="2">
        <f t="shared" si="1197"/>
        <v>1.0034348399999999</v>
      </c>
      <c r="S2168" s="2">
        <f t="shared" si="1189"/>
        <v>1.00624745</v>
      </c>
      <c r="T2168" s="2">
        <f t="shared" si="1199"/>
        <v>241363.53514041999</v>
      </c>
      <c r="U2168" s="2">
        <f t="shared" si="1175"/>
        <v>0</v>
      </c>
      <c r="V2168" s="2">
        <f t="shared" si="1176"/>
        <v>826.20723538134393</v>
      </c>
      <c r="W2168" s="2">
        <f t="shared" si="1177"/>
        <v>241363.53514042456</v>
      </c>
      <c r="X2168" s="36">
        <f t="shared" si="1200"/>
        <v>0</v>
      </c>
      <c r="Y2168" s="2">
        <f t="shared" si="1178"/>
        <v>0</v>
      </c>
      <c r="Z2168" s="37">
        <f t="shared" si="1179"/>
        <v>0</v>
      </c>
      <c r="AA2168" s="2">
        <f t="shared" si="1190"/>
        <v>0</v>
      </c>
      <c r="AB2168" s="4">
        <f t="shared" si="1191"/>
        <v>7.1215000000000001E-2</v>
      </c>
      <c r="AC2168" s="148">
        <f t="shared" si="1167"/>
        <v>131</v>
      </c>
      <c r="AD2168" s="36">
        <v>252</v>
      </c>
      <c r="AE2168" s="35">
        <f t="shared" si="1194"/>
        <v>1.036408851</v>
      </c>
      <c r="AF2168" s="2">
        <f t="shared" si="1195"/>
        <v>8787.7689877600005</v>
      </c>
      <c r="AG2168" s="2">
        <f t="shared" si="1180"/>
        <v>8787.7689877600005</v>
      </c>
      <c r="AH2168" s="3">
        <f t="shared" si="1192"/>
        <v>0</v>
      </c>
      <c r="AI2168" s="3"/>
      <c r="AJ2168" s="3">
        <v>0</v>
      </c>
      <c r="AK2168" s="2">
        <f t="shared" si="1168"/>
        <v>15282.25314320681</v>
      </c>
      <c r="AL2168" s="8"/>
      <c r="AM2168" s="8"/>
      <c r="AN2168" s="8"/>
      <c r="AO2168" s="8"/>
      <c r="AP2168" s="2">
        <v>265433.55727137811</v>
      </c>
      <c r="AQ2168" s="8"/>
      <c r="AR2168" s="5"/>
      <c r="AS2168" s="1"/>
      <c r="AT2168" s="8"/>
      <c r="AU2168" s="1"/>
      <c r="AV2168" s="1"/>
      <c r="AW2168" s="3"/>
      <c r="AX2168" s="3"/>
      <c r="AY2168" s="4"/>
      <c r="AZ2168" s="4"/>
      <c r="BA2168" s="4"/>
      <c r="BB2168" s="1"/>
      <c r="BC2168" s="1"/>
      <c r="BD2168" s="1"/>
      <c r="BE2168" s="1"/>
      <c r="BF2168" s="1"/>
      <c r="BG2168" s="1"/>
      <c r="BH2168" s="1"/>
      <c r="BI2168" s="1"/>
    </row>
    <row r="2169" spans="1:206" x14ac:dyDescent="0.2">
      <c r="A2169" s="78">
        <f t="shared" si="1181"/>
        <v>44060</v>
      </c>
      <c r="B2169" s="2">
        <f t="shared" si="1196"/>
        <v>265581.03808697447</v>
      </c>
      <c r="C2169" s="3">
        <f t="shared" si="1182"/>
        <v>35853440.141741551</v>
      </c>
      <c r="D2169" s="2">
        <f t="shared" si="1169"/>
        <v>240537.3279050432</v>
      </c>
      <c r="E2169" s="2">
        <f t="shared" si="1183"/>
        <v>0</v>
      </c>
      <c r="F2169" s="33">
        <f t="shared" si="1171"/>
        <v>240537.3279050432</v>
      </c>
      <c r="G2169" s="39">
        <f t="shared" si="1184"/>
        <v>5325.46</v>
      </c>
      <c r="H2169" s="38">
        <f>IF(AND(N2169=1,N2168&gt;1),VLOOKUP(A2168,[1]Plan1!$CW$105:$CY$215,3),H2168)</f>
        <v>5344.63</v>
      </c>
      <c r="I2169" s="127">
        <f t="shared" si="1172"/>
        <v>43993</v>
      </c>
      <c r="J2169" s="127">
        <f t="shared" si="1185"/>
        <v>44023</v>
      </c>
      <c r="K2169" s="34">
        <f t="shared" si="1173"/>
        <v>3.599689040946652E-3</v>
      </c>
      <c r="L2169" s="212">
        <f t="shared" si="1186"/>
        <v>44084</v>
      </c>
      <c r="M2169" s="1">
        <f t="shared" si="1187"/>
        <v>22</v>
      </c>
      <c r="N2169" s="1">
        <f t="shared" si="1170"/>
        <v>5</v>
      </c>
      <c r="O2169" s="2">
        <f t="shared" si="1174"/>
        <v>1.00081697</v>
      </c>
      <c r="P2169" s="35">
        <f t="shared" si="1198"/>
        <v>1.0025999400000001</v>
      </c>
      <c r="Q2169" s="35">
        <f t="shared" si="1188"/>
        <v>1.0026157377516347</v>
      </c>
      <c r="R2169" s="2">
        <f t="shared" si="1197"/>
        <v>1.0034348399999999</v>
      </c>
      <c r="S2169" s="2">
        <f t="shared" si="1189"/>
        <v>1.00624745</v>
      </c>
      <c r="T2169" s="2">
        <f t="shared" si="1199"/>
        <v>241363.53514041999</v>
      </c>
      <c r="U2169" s="2">
        <f t="shared" si="1175"/>
        <v>0</v>
      </c>
      <c r="V2169" s="2">
        <f t="shared" si="1176"/>
        <v>826.20723538134393</v>
      </c>
      <c r="W2169" s="2">
        <f t="shared" si="1177"/>
        <v>241363.53514042456</v>
      </c>
      <c r="X2169" s="36">
        <f t="shared" si="1200"/>
        <v>0</v>
      </c>
      <c r="Y2169" s="2">
        <f t="shared" si="1178"/>
        <v>0</v>
      </c>
      <c r="Z2169" s="37">
        <f t="shared" si="1179"/>
        <v>0</v>
      </c>
      <c r="AA2169" s="2">
        <f t="shared" si="1190"/>
        <v>0</v>
      </c>
      <c r="AB2169" s="4">
        <f t="shared" si="1191"/>
        <v>7.1215000000000001E-2</v>
      </c>
      <c r="AC2169" s="148">
        <f t="shared" ref="AC2169:AC2232" si="1201">NETWORKDAYS(A$1975,A2169,$AT$194:$AT$348)-1</f>
        <v>132</v>
      </c>
      <c r="AD2169" s="36">
        <v>252</v>
      </c>
      <c r="AE2169" s="35">
        <f t="shared" si="1194"/>
        <v>1.0366918190000001</v>
      </c>
      <c r="AF2169" s="2">
        <f t="shared" si="1195"/>
        <v>8856.0671445700009</v>
      </c>
      <c r="AG2169" s="2">
        <f t="shared" si="1180"/>
        <v>8856.0671445700009</v>
      </c>
      <c r="AH2169" s="3">
        <f t="shared" si="1192"/>
        <v>0</v>
      </c>
      <c r="AI2169" s="3"/>
      <c r="AJ2169" s="3">
        <v>0</v>
      </c>
      <c r="AK2169" s="2">
        <f t="shared" ref="AK2169:AK2232" si="1202">((0.01*(A2169-A$1975)/30)*AI$1896)</f>
        <v>15361.435801979904</v>
      </c>
      <c r="AL2169" s="8"/>
      <c r="AM2169" s="8"/>
      <c r="AN2169" s="8"/>
      <c r="AO2169" s="8"/>
      <c r="AP2169" s="2">
        <v>265581.0380869612</v>
      </c>
      <c r="AQ2169" s="8"/>
      <c r="AR2169" s="5"/>
      <c r="AS2169" s="1"/>
      <c r="AT2169" s="8"/>
      <c r="AU2169" s="1"/>
      <c r="AV2169" s="1"/>
      <c r="AW2169" s="3"/>
      <c r="AX2169" s="3"/>
      <c r="AY2169" s="4"/>
      <c r="AZ2169" s="4"/>
      <c r="BA2169" s="4"/>
      <c r="BB2169" s="1"/>
      <c r="BC2169" s="1"/>
      <c r="BD2169" s="1"/>
      <c r="BE2169" s="1"/>
      <c r="BF2169" s="1"/>
      <c r="BG2169" s="1"/>
      <c r="BH2169" s="1"/>
      <c r="BI2169" s="1"/>
    </row>
    <row r="2170" spans="1:206" x14ac:dyDescent="0.2">
      <c r="A2170" s="78">
        <f t="shared" si="1181"/>
        <v>44061</v>
      </c>
      <c r="B2170" s="2">
        <f t="shared" si="1196"/>
        <v>265769.42174945452</v>
      </c>
      <c r="C2170" s="3">
        <f t="shared" si="1182"/>
        <v>35878871.93617636</v>
      </c>
      <c r="D2170" s="2">
        <f t="shared" ref="D2170:D2233" si="1203">D2169</f>
        <v>240537.3279050432</v>
      </c>
      <c r="E2170" s="2">
        <f t="shared" si="1183"/>
        <v>0</v>
      </c>
      <c r="F2170" s="33">
        <f t="shared" si="1171"/>
        <v>240537.3279050432</v>
      </c>
      <c r="G2170" s="39">
        <f t="shared" si="1184"/>
        <v>5325.46</v>
      </c>
      <c r="H2170" s="38">
        <f>IF(AND(N2170=1,N2169&gt;1),VLOOKUP(A2169,[1]Plan1!$CW$105:$CY$215,3),H2169)</f>
        <v>5344.63</v>
      </c>
      <c r="I2170" s="127">
        <f t="shared" si="1172"/>
        <v>43993</v>
      </c>
      <c r="J2170" s="127">
        <f t="shared" si="1185"/>
        <v>44023</v>
      </c>
      <c r="K2170" s="34">
        <f t="shared" si="1173"/>
        <v>3.599689040946652E-3</v>
      </c>
      <c r="L2170" s="212">
        <f t="shared" si="1186"/>
        <v>44084</v>
      </c>
      <c r="M2170" s="1">
        <f t="shared" si="1187"/>
        <v>22</v>
      </c>
      <c r="N2170" s="1">
        <f t="shared" si="1170"/>
        <v>6</v>
      </c>
      <c r="O2170" s="2">
        <f t="shared" si="1174"/>
        <v>1.0009804499999999</v>
      </c>
      <c r="P2170" s="35">
        <f t="shared" si="1198"/>
        <v>1.0025999400000001</v>
      </c>
      <c r="Q2170" s="35">
        <f t="shared" si="1188"/>
        <v>1.0026157377516347</v>
      </c>
      <c r="R2170" s="2">
        <f t="shared" si="1197"/>
        <v>1.0035987500000001</v>
      </c>
      <c r="S2170" s="2">
        <f t="shared" si="1189"/>
        <v>1.00624745</v>
      </c>
      <c r="T2170" s="2">
        <f t="shared" si="1199"/>
        <v>241402.96161383999</v>
      </c>
      <c r="U2170" s="2">
        <f t="shared" si="1175"/>
        <v>0</v>
      </c>
      <c r="V2170" s="2">
        <f t="shared" si="1176"/>
        <v>865.63370879829711</v>
      </c>
      <c r="W2170" s="2">
        <f t="shared" si="1177"/>
        <v>241402.9616138415</v>
      </c>
      <c r="X2170" s="36">
        <f t="shared" si="1200"/>
        <v>0</v>
      </c>
      <c r="Y2170" s="2">
        <f t="shared" si="1178"/>
        <v>0</v>
      </c>
      <c r="Z2170" s="37">
        <f t="shared" si="1179"/>
        <v>0</v>
      </c>
      <c r="AA2170" s="2">
        <f t="shared" si="1190"/>
        <v>0</v>
      </c>
      <c r="AB2170" s="4">
        <f t="shared" si="1191"/>
        <v>7.1215000000000001E-2</v>
      </c>
      <c r="AC2170" s="148">
        <f t="shared" si="1201"/>
        <v>133</v>
      </c>
      <c r="AD2170" s="36">
        <v>252</v>
      </c>
      <c r="AE2170" s="35">
        <f t="shared" si="1194"/>
        <v>1.0369748640000001</v>
      </c>
      <c r="AF2170" s="2">
        <f t="shared" si="1195"/>
        <v>8925.8416748599993</v>
      </c>
      <c r="AG2170" s="2">
        <f t="shared" si="1180"/>
        <v>8925.8416748599993</v>
      </c>
      <c r="AH2170" s="3">
        <f t="shared" si="1192"/>
        <v>0</v>
      </c>
      <c r="AI2170" s="3"/>
      <c r="AJ2170" s="3">
        <v>0</v>
      </c>
      <c r="AK2170" s="2">
        <f t="shared" si="1202"/>
        <v>15440.618460752998</v>
      </c>
      <c r="AL2170" s="8"/>
      <c r="AM2170" s="8"/>
      <c r="AN2170" s="22"/>
      <c r="AO2170" s="22"/>
      <c r="AP2170" s="219">
        <v>265769.42174944124</v>
      </c>
      <c r="AQ2170" s="8"/>
      <c r="AR2170" s="5"/>
      <c r="AS2170" s="24"/>
      <c r="AT2170" s="22"/>
      <c r="AU2170" s="24"/>
      <c r="AV2170" s="24"/>
      <c r="AW2170" s="9"/>
      <c r="AX2170" s="9"/>
      <c r="AY2170" s="27"/>
      <c r="AZ2170" s="27"/>
      <c r="BA2170" s="27"/>
      <c r="BB2170" s="24"/>
      <c r="BC2170" s="24"/>
      <c r="BD2170" s="24"/>
      <c r="BE2170" s="24"/>
      <c r="BF2170" s="24"/>
      <c r="BG2170" s="24"/>
      <c r="BH2170" s="24"/>
      <c r="BI2170" s="24"/>
      <c r="BJ2170" s="24"/>
      <c r="BK2170" s="24"/>
      <c r="BL2170" s="24"/>
      <c r="BM2170" s="24"/>
      <c r="BN2170" s="24"/>
      <c r="BO2170" s="24"/>
      <c r="BP2170" s="24"/>
      <c r="BQ2170" s="24"/>
      <c r="BR2170" s="24"/>
      <c r="BS2170" s="24"/>
      <c r="BT2170" s="24"/>
      <c r="BU2170" s="24"/>
      <c r="BV2170" s="24"/>
      <c r="BW2170" s="24"/>
      <c r="BX2170" s="24"/>
      <c r="BY2170" s="24"/>
      <c r="BZ2170" s="24"/>
      <c r="CA2170" s="24"/>
      <c r="CB2170" s="24"/>
      <c r="CC2170" s="24"/>
      <c r="CD2170" s="24"/>
      <c r="CE2170" s="24"/>
      <c r="CF2170" s="24"/>
      <c r="CG2170" s="24"/>
      <c r="CH2170" s="24"/>
      <c r="CI2170" s="24"/>
      <c r="CJ2170" s="24"/>
      <c r="CK2170" s="24"/>
      <c r="CL2170" s="24"/>
      <c r="CM2170" s="24"/>
      <c r="CN2170" s="24"/>
      <c r="CO2170" s="24"/>
      <c r="CP2170" s="24"/>
      <c r="CQ2170" s="24"/>
      <c r="CR2170" s="24"/>
      <c r="CS2170" s="24"/>
      <c r="CT2170" s="24"/>
      <c r="CU2170" s="24"/>
      <c r="CV2170" s="24"/>
      <c r="CW2170" s="24"/>
      <c r="CX2170" s="24"/>
      <c r="CY2170" s="24"/>
      <c r="CZ2170" s="24"/>
      <c r="DA2170" s="24"/>
      <c r="DB2170" s="24"/>
      <c r="DC2170" s="24"/>
      <c r="DD2170" s="24"/>
      <c r="DE2170" s="24"/>
      <c r="DF2170" s="24"/>
      <c r="DG2170" s="24"/>
      <c r="DH2170" s="24"/>
      <c r="DI2170" s="24"/>
      <c r="DJ2170" s="24"/>
      <c r="DK2170" s="24"/>
      <c r="DL2170" s="24"/>
      <c r="DM2170" s="24"/>
      <c r="DN2170" s="24"/>
      <c r="DO2170" s="24"/>
      <c r="DP2170" s="24"/>
      <c r="DQ2170" s="24"/>
      <c r="DR2170" s="24"/>
      <c r="DS2170" s="24"/>
      <c r="DT2170" s="24"/>
      <c r="DU2170" s="24"/>
      <c r="DV2170" s="24"/>
      <c r="DW2170" s="24"/>
      <c r="DX2170" s="24"/>
      <c r="DY2170" s="24"/>
      <c r="DZ2170" s="24"/>
      <c r="EA2170" s="24"/>
      <c r="EB2170" s="24"/>
      <c r="EC2170" s="24"/>
      <c r="ED2170" s="24"/>
      <c r="EE2170" s="24"/>
      <c r="EF2170" s="24"/>
      <c r="EG2170" s="24"/>
      <c r="EH2170" s="24"/>
      <c r="EI2170" s="24"/>
      <c r="EJ2170" s="24"/>
      <c r="EK2170" s="24"/>
      <c r="EL2170" s="24"/>
      <c r="EM2170" s="24"/>
      <c r="EN2170" s="24"/>
      <c r="EO2170" s="24"/>
      <c r="EP2170" s="24"/>
      <c r="EQ2170" s="24"/>
      <c r="ER2170" s="24"/>
      <c r="ES2170" s="24"/>
      <c r="ET2170" s="24"/>
      <c r="EU2170" s="24"/>
      <c r="EV2170" s="24"/>
      <c r="EW2170" s="24"/>
      <c r="EX2170" s="24"/>
      <c r="EY2170" s="24"/>
      <c r="EZ2170" s="24"/>
      <c r="FA2170" s="24"/>
      <c r="FB2170" s="24"/>
      <c r="FC2170" s="24"/>
      <c r="FD2170" s="24"/>
      <c r="FE2170" s="24"/>
      <c r="FF2170" s="24"/>
      <c r="FG2170" s="24"/>
      <c r="FH2170" s="24"/>
      <c r="FI2170" s="24"/>
      <c r="FJ2170" s="24"/>
      <c r="FK2170" s="24"/>
      <c r="FL2170" s="24"/>
      <c r="FM2170" s="24"/>
      <c r="FN2170" s="24"/>
      <c r="FO2170" s="24"/>
      <c r="FP2170" s="24"/>
      <c r="FQ2170" s="24"/>
      <c r="FR2170" s="24"/>
      <c r="FS2170" s="24"/>
      <c r="FT2170" s="24"/>
      <c r="FU2170" s="24"/>
      <c r="FV2170" s="24"/>
      <c r="FW2170" s="24"/>
      <c r="FX2170" s="24"/>
      <c r="FY2170" s="24"/>
      <c r="FZ2170" s="24"/>
      <c r="GA2170" s="24"/>
      <c r="GB2170" s="24"/>
      <c r="GC2170" s="24"/>
      <c r="GD2170" s="24"/>
      <c r="GE2170" s="24"/>
      <c r="GF2170" s="24"/>
      <c r="GG2170" s="24"/>
      <c r="GH2170" s="24"/>
      <c r="GI2170" s="24"/>
      <c r="GJ2170" s="24"/>
      <c r="GK2170" s="24"/>
      <c r="GL2170" s="24"/>
      <c r="GM2170" s="24"/>
      <c r="GN2170" s="24"/>
      <c r="GO2170" s="24"/>
      <c r="GP2170" s="24"/>
      <c r="GQ2170" s="24"/>
      <c r="GR2170" s="24"/>
      <c r="GS2170" s="24"/>
      <c r="GT2170" s="24"/>
      <c r="GU2170" s="24"/>
      <c r="GV2170" s="24"/>
      <c r="GW2170" s="24"/>
      <c r="GX2170" s="24"/>
    </row>
    <row r="2171" spans="1:206" x14ac:dyDescent="0.2">
      <c r="A2171" s="78">
        <f t="shared" si="1181"/>
        <v>44062</v>
      </c>
      <c r="B2171" s="2">
        <f t="shared" si="1196"/>
        <v>265957.851553371</v>
      </c>
      <c r="C2171" s="3">
        <f t="shared" si="1182"/>
        <v>35904309.959705085</v>
      </c>
      <c r="D2171" s="2">
        <f t="shared" si="1203"/>
        <v>240537.3279050432</v>
      </c>
      <c r="E2171" s="2">
        <f t="shared" si="1183"/>
        <v>0</v>
      </c>
      <c r="F2171" s="33">
        <f t="shared" si="1171"/>
        <v>240537.3279050432</v>
      </c>
      <c r="G2171" s="39">
        <f t="shared" si="1184"/>
        <v>5325.46</v>
      </c>
      <c r="H2171" s="38">
        <f>IF(AND(N2171=1,N2170&gt;1),VLOOKUP(A2170,[1]Plan1!$CW$105:$CY$215,3),H2170)</f>
        <v>5344.63</v>
      </c>
      <c r="I2171" s="127">
        <f t="shared" si="1172"/>
        <v>43993</v>
      </c>
      <c r="J2171" s="127">
        <f t="shared" si="1185"/>
        <v>44023</v>
      </c>
      <c r="K2171" s="34">
        <f t="shared" si="1173"/>
        <v>3.599689040946652E-3</v>
      </c>
      <c r="L2171" s="212">
        <f t="shared" si="1186"/>
        <v>44084</v>
      </c>
      <c r="M2171" s="1">
        <f t="shared" si="1187"/>
        <v>22</v>
      </c>
      <c r="N2171" s="1">
        <f t="shared" si="1170"/>
        <v>7</v>
      </c>
      <c r="O2171" s="2">
        <f t="shared" si="1174"/>
        <v>1.0011439499999999</v>
      </c>
      <c r="P2171" s="35">
        <f t="shared" si="1198"/>
        <v>1.0025999400000001</v>
      </c>
      <c r="Q2171" s="35">
        <f t="shared" si="1188"/>
        <v>1.0026157377516347</v>
      </c>
      <c r="R2171" s="2">
        <f t="shared" si="1197"/>
        <v>1.0037626799999999</v>
      </c>
      <c r="S2171" s="2">
        <f t="shared" si="1189"/>
        <v>1.00624745</v>
      </c>
      <c r="T2171" s="2">
        <f t="shared" si="1199"/>
        <v>241442.39289799999</v>
      </c>
      <c r="U2171" s="2">
        <f t="shared" si="1175"/>
        <v>0</v>
      </c>
      <c r="V2171" s="2">
        <f t="shared" si="1176"/>
        <v>905.06499296172569</v>
      </c>
      <c r="W2171" s="2">
        <f t="shared" si="1177"/>
        <v>241442.39289800494</v>
      </c>
      <c r="X2171" s="36">
        <f t="shared" si="1200"/>
        <v>0</v>
      </c>
      <c r="Y2171" s="2">
        <f t="shared" si="1178"/>
        <v>0</v>
      </c>
      <c r="Z2171" s="37">
        <f t="shared" si="1179"/>
        <v>0</v>
      </c>
      <c r="AA2171" s="2">
        <f t="shared" si="1190"/>
        <v>0</v>
      </c>
      <c r="AB2171" s="4">
        <f t="shared" si="1191"/>
        <v>7.1215000000000001E-2</v>
      </c>
      <c r="AC2171" s="148">
        <f t="shared" si="1201"/>
        <v>134</v>
      </c>
      <c r="AD2171" s="36">
        <v>252</v>
      </c>
      <c r="AE2171" s="35">
        <f t="shared" si="1194"/>
        <v>1.037257987</v>
      </c>
      <c r="AF2171" s="2">
        <f t="shared" si="1195"/>
        <v>8995.6575358400005</v>
      </c>
      <c r="AG2171" s="2">
        <f t="shared" si="1180"/>
        <v>8995.6575358400005</v>
      </c>
      <c r="AH2171" s="3">
        <f t="shared" si="1192"/>
        <v>0</v>
      </c>
      <c r="AI2171" s="3"/>
      <c r="AJ2171" s="3">
        <v>0</v>
      </c>
      <c r="AK2171" s="2">
        <f t="shared" si="1202"/>
        <v>15519.801119526088</v>
      </c>
      <c r="AL2171" s="8"/>
      <c r="AM2171" s="8"/>
      <c r="AN2171" s="8"/>
      <c r="AO2171" s="8"/>
      <c r="AP2171" s="2">
        <v>265957.85155335773</v>
      </c>
      <c r="AQ2171" s="8"/>
      <c r="AR2171" s="5"/>
      <c r="AS2171" s="1"/>
      <c r="AT2171" s="8"/>
      <c r="AU2171" s="1"/>
      <c r="AV2171" s="1"/>
      <c r="AW2171" s="3"/>
      <c r="AX2171" s="3"/>
      <c r="AY2171" s="4"/>
      <c r="AZ2171" s="4"/>
      <c r="BA2171" s="4"/>
      <c r="BB2171" s="1"/>
      <c r="BC2171" s="1"/>
      <c r="BD2171" s="1"/>
      <c r="BE2171" s="1"/>
      <c r="BF2171" s="1"/>
      <c r="BG2171" s="1"/>
      <c r="BH2171" s="1"/>
      <c r="BI2171" s="1"/>
    </row>
    <row r="2172" spans="1:206" x14ac:dyDescent="0.2">
      <c r="A2172" s="78">
        <f t="shared" si="1181"/>
        <v>44063</v>
      </c>
      <c r="B2172" s="2">
        <f t="shared" si="1196"/>
        <v>266146.32727053418</v>
      </c>
      <c r="C2172" s="3">
        <f t="shared" si="1182"/>
        <v>35929754.181522116</v>
      </c>
      <c r="D2172" s="2">
        <f t="shared" si="1203"/>
        <v>240537.3279050432</v>
      </c>
      <c r="E2172" s="2">
        <f t="shared" si="1183"/>
        <v>0</v>
      </c>
      <c r="F2172" s="33">
        <f t="shared" si="1171"/>
        <v>240537.3279050432</v>
      </c>
      <c r="G2172" s="39">
        <f t="shared" si="1184"/>
        <v>5325.46</v>
      </c>
      <c r="H2172" s="38">
        <f>IF(AND(N2172=1,N2171&gt;1),VLOOKUP(A2171,[1]Plan1!$CW$105:$CY$215,3),H2171)</f>
        <v>5344.63</v>
      </c>
      <c r="I2172" s="127">
        <f t="shared" si="1172"/>
        <v>43993</v>
      </c>
      <c r="J2172" s="127">
        <f t="shared" si="1185"/>
        <v>44023</v>
      </c>
      <c r="K2172" s="34">
        <f t="shared" si="1173"/>
        <v>3.599689040946652E-3</v>
      </c>
      <c r="L2172" s="212">
        <f t="shared" si="1186"/>
        <v>44084</v>
      </c>
      <c r="M2172" s="1">
        <f t="shared" si="1187"/>
        <v>22</v>
      </c>
      <c r="N2172" s="1">
        <f t="shared" si="1170"/>
        <v>8</v>
      </c>
      <c r="O2172" s="2">
        <f t="shared" si="1174"/>
        <v>1.0013074799999999</v>
      </c>
      <c r="P2172" s="35">
        <f t="shared" si="1198"/>
        <v>1.0025999400000001</v>
      </c>
      <c r="Q2172" s="35">
        <f t="shared" si="1188"/>
        <v>1.0026157377516347</v>
      </c>
      <c r="R2172" s="2">
        <f t="shared" si="1197"/>
        <v>1.00392663</v>
      </c>
      <c r="S2172" s="2">
        <f t="shared" si="1189"/>
        <v>1.00624745</v>
      </c>
      <c r="T2172" s="2">
        <f t="shared" si="1199"/>
        <v>241481.82899291001</v>
      </c>
      <c r="U2172" s="2">
        <f t="shared" si="1175"/>
        <v>0</v>
      </c>
      <c r="V2172" s="2">
        <f t="shared" si="1176"/>
        <v>944.50108787178988</v>
      </c>
      <c r="W2172" s="2">
        <f t="shared" si="1177"/>
        <v>241481.82899291499</v>
      </c>
      <c r="X2172" s="36">
        <f t="shared" si="1200"/>
        <v>0</v>
      </c>
      <c r="Y2172" s="2">
        <f t="shared" si="1178"/>
        <v>0</v>
      </c>
      <c r="Z2172" s="37">
        <f t="shared" si="1179"/>
        <v>0</v>
      </c>
      <c r="AA2172" s="2">
        <f t="shared" si="1190"/>
        <v>0</v>
      </c>
      <c r="AB2172" s="4">
        <f t="shared" si="1191"/>
        <v>7.1215000000000001E-2</v>
      </c>
      <c r="AC2172" s="148">
        <f t="shared" si="1201"/>
        <v>135</v>
      </c>
      <c r="AD2172" s="36">
        <v>252</v>
      </c>
      <c r="AE2172" s="35">
        <f t="shared" si="1194"/>
        <v>1.037541187</v>
      </c>
      <c r="AF2172" s="2">
        <f t="shared" si="1195"/>
        <v>9065.5144993199992</v>
      </c>
      <c r="AG2172" s="2">
        <f t="shared" si="1180"/>
        <v>9065.5144993199992</v>
      </c>
      <c r="AH2172" s="3">
        <f t="shared" si="1192"/>
        <v>0</v>
      </c>
      <c r="AI2172" s="3"/>
      <c r="AJ2172" s="3">
        <v>0</v>
      </c>
      <c r="AK2172" s="2">
        <f t="shared" si="1202"/>
        <v>15598.983778299182</v>
      </c>
      <c r="AL2172" s="8"/>
      <c r="AM2172" s="8"/>
      <c r="AN2172" s="8"/>
      <c r="AO2172" s="8"/>
      <c r="AP2172" s="2">
        <v>266146.32727052091</v>
      </c>
      <c r="AQ2172" s="8"/>
      <c r="AR2172" s="5"/>
      <c r="AS2172" s="1"/>
      <c r="AT2172" s="8"/>
      <c r="AU2172" s="1"/>
      <c r="AV2172" s="1"/>
      <c r="AW2172" s="3"/>
      <c r="AX2172" s="3"/>
      <c r="AY2172" s="4"/>
      <c r="AZ2172" s="4"/>
      <c r="BA2172" s="4"/>
      <c r="BB2172" s="1"/>
      <c r="BC2172" s="1"/>
      <c r="BD2172" s="1"/>
      <c r="BE2172" s="1"/>
      <c r="BF2172" s="1"/>
      <c r="BG2172" s="1"/>
      <c r="BH2172" s="1"/>
      <c r="BI2172" s="1"/>
    </row>
    <row r="2173" spans="1:206" x14ac:dyDescent="0.2">
      <c r="A2173" s="78">
        <f t="shared" si="1181"/>
        <v>44064</v>
      </c>
      <c r="B2173" s="2">
        <f t="shared" si="1196"/>
        <v>266334.85141050717</v>
      </c>
      <c r="C2173" s="3">
        <f t="shared" si="1182"/>
        <v>35955204.940418467</v>
      </c>
      <c r="D2173" s="2">
        <f t="shared" si="1203"/>
        <v>240537.3279050432</v>
      </c>
      <c r="E2173" s="2">
        <f t="shared" si="1183"/>
        <v>0</v>
      </c>
      <c r="F2173" s="33">
        <f t="shared" si="1171"/>
        <v>240537.3279050432</v>
      </c>
      <c r="G2173" s="39">
        <f t="shared" si="1184"/>
        <v>5325.46</v>
      </c>
      <c r="H2173" s="38">
        <f>IF(AND(N2173=1,N2172&gt;1),VLOOKUP(A2172,[1]Plan1!$CW$105:$CY$215,3),H2172)</f>
        <v>5344.63</v>
      </c>
      <c r="I2173" s="127">
        <f t="shared" si="1172"/>
        <v>43993</v>
      </c>
      <c r="J2173" s="127">
        <f t="shared" si="1185"/>
        <v>44023</v>
      </c>
      <c r="K2173" s="34">
        <f t="shared" si="1173"/>
        <v>3.599689040946652E-3</v>
      </c>
      <c r="L2173" s="212">
        <f t="shared" si="1186"/>
        <v>44084</v>
      </c>
      <c r="M2173" s="1">
        <f t="shared" si="1187"/>
        <v>22</v>
      </c>
      <c r="N2173" s="1">
        <f t="shared" ref="N2173:N2236" si="1204">(M2173-(NETWORKDAYS(A2173,L2173,$AT$194:$AT$348)-1))</f>
        <v>9</v>
      </c>
      <c r="O2173" s="2">
        <f t="shared" si="1174"/>
        <v>1.00147103</v>
      </c>
      <c r="P2173" s="35">
        <f t="shared" si="1198"/>
        <v>1.0025999400000001</v>
      </c>
      <c r="Q2173" s="35">
        <f t="shared" si="1188"/>
        <v>1.0026157377516347</v>
      </c>
      <c r="R2173" s="2">
        <f t="shared" si="1197"/>
        <v>1.00409061</v>
      </c>
      <c r="S2173" s="2">
        <f t="shared" si="1189"/>
        <v>1.00624745</v>
      </c>
      <c r="T2173" s="2">
        <f t="shared" si="1199"/>
        <v>241521.27230394</v>
      </c>
      <c r="U2173" s="2">
        <f t="shared" si="1175"/>
        <v>0</v>
      </c>
      <c r="V2173" s="2">
        <f t="shared" si="1176"/>
        <v>983.94439890164745</v>
      </c>
      <c r="W2173" s="2">
        <f t="shared" si="1177"/>
        <v>241521.27230394486</v>
      </c>
      <c r="X2173" s="36">
        <f t="shared" si="1200"/>
        <v>0</v>
      </c>
      <c r="Y2173" s="2">
        <f t="shared" si="1178"/>
        <v>0</v>
      </c>
      <c r="Z2173" s="37">
        <f t="shared" si="1179"/>
        <v>0</v>
      </c>
      <c r="AA2173" s="2">
        <f t="shared" si="1190"/>
        <v>0</v>
      </c>
      <c r="AB2173" s="4">
        <f t="shared" si="1191"/>
        <v>7.1215000000000001E-2</v>
      </c>
      <c r="AC2173" s="148">
        <f t="shared" si="1201"/>
        <v>136</v>
      </c>
      <c r="AD2173" s="36">
        <v>252</v>
      </c>
      <c r="AE2173" s="35">
        <f t="shared" si="1194"/>
        <v>1.0378244640000001</v>
      </c>
      <c r="AF2173" s="2">
        <f t="shared" si="1195"/>
        <v>9135.4126694900006</v>
      </c>
      <c r="AG2173" s="2">
        <f t="shared" si="1180"/>
        <v>9135.4126694900006</v>
      </c>
      <c r="AH2173" s="3">
        <f t="shared" si="1192"/>
        <v>0</v>
      </c>
      <c r="AI2173" s="3"/>
      <c r="AJ2173" s="3">
        <v>0</v>
      </c>
      <c r="AK2173" s="2">
        <f t="shared" si="1202"/>
        <v>15678.166437072274</v>
      </c>
      <c r="AL2173" s="8"/>
      <c r="AM2173" s="8"/>
      <c r="AN2173" s="8"/>
      <c r="AO2173" s="8"/>
      <c r="AP2173" s="2">
        <v>266334.85141049389</v>
      </c>
      <c r="AQ2173" s="8"/>
      <c r="AR2173" s="5"/>
      <c r="AS2173" s="1"/>
      <c r="AT2173" s="8"/>
      <c r="AU2173" s="1"/>
      <c r="AV2173" s="1"/>
      <c r="AW2173" s="3"/>
      <c r="AX2173" s="3"/>
      <c r="AY2173" s="4"/>
      <c r="AZ2173" s="4"/>
      <c r="BA2173" s="4"/>
      <c r="BB2173" s="1"/>
      <c r="BC2173" s="1"/>
      <c r="BD2173" s="1"/>
      <c r="BE2173" s="1"/>
      <c r="BF2173" s="1"/>
      <c r="BG2173" s="1"/>
      <c r="BH2173" s="1"/>
      <c r="BI2173" s="1"/>
    </row>
    <row r="2174" spans="1:206" x14ac:dyDescent="0.2">
      <c r="A2174" s="78">
        <f t="shared" si="1181"/>
        <v>44065</v>
      </c>
      <c r="B2174" s="2">
        <f t="shared" si="1196"/>
        <v>266454.9767914699</v>
      </c>
      <c r="C2174" s="3">
        <f t="shared" si="1182"/>
        <v>35971421.866848439</v>
      </c>
      <c r="D2174" s="2">
        <f t="shared" si="1203"/>
        <v>240537.3279050432</v>
      </c>
      <c r="E2174" s="2">
        <f t="shared" si="1183"/>
        <v>0</v>
      </c>
      <c r="F2174" s="33">
        <f t="shared" si="1171"/>
        <v>240537.3279050432</v>
      </c>
      <c r="G2174" s="39">
        <f t="shared" si="1184"/>
        <v>5325.46</v>
      </c>
      <c r="H2174" s="38">
        <f>IF(AND(N2174=1,N2173&gt;1),VLOOKUP(A2173,[1]Plan1!$CW$105:$CY$215,3),H2173)</f>
        <v>5344.63</v>
      </c>
      <c r="I2174" s="127">
        <f t="shared" si="1172"/>
        <v>43993</v>
      </c>
      <c r="J2174" s="127">
        <f t="shared" si="1185"/>
        <v>44023</v>
      </c>
      <c r="K2174" s="34">
        <f t="shared" si="1173"/>
        <v>3.599689040946652E-3</v>
      </c>
      <c r="L2174" s="212">
        <f t="shared" si="1186"/>
        <v>44084</v>
      </c>
      <c r="M2174" s="1">
        <f t="shared" si="1187"/>
        <v>22</v>
      </c>
      <c r="N2174" s="1">
        <f t="shared" si="1204"/>
        <v>10</v>
      </c>
      <c r="O2174" s="2">
        <f t="shared" si="1174"/>
        <v>1.00163461</v>
      </c>
      <c r="P2174" s="35">
        <f t="shared" si="1198"/>
        <v>1.0025999400000001</v>
      </c>
      <c r="Q2174" s="35">
        <f t="shared" si="1188"/>
        <v>1.0026157377516347</v>
      </c>
      <c r="R2174" s="2">
        <f t="shared" si="1197"/>
        <v>1.00425462</v>
      </c>
      <c r="S2174" s="2">
        <f t="shared" si="1189"/>
        <v>1.00624745</v>
      </c>
      <c r="T2174" s="2">
        <f t="shared" si="1199"/>
        <v>241560.72283109001</v>
      </c>
      <c r="U2174" s="2">
        <f t="shared" si="1175"/>
        <v>0</v>
      </c>
      <c r="V2174" s="2">
        <f t="shared" si="1176"/>
        <v>1023.3949260513517</v>
      </c>
      <c r="W2174" s="2">
        <f t="shared" si="1177"/>
        <v>241560.72283109455</v>
      </c>
      <c r="X2174" s="36">
        <f t="shared" si="1200"/>
        <v>0</v>
      </c>
      <c r="Y2174" s="2">
        <f t="shared" si="1178"/>
        <v>0</v>
      </c>
      <c r="Z2174" s="37">
        <f t="shared" si="1179"/>
        <v>0</v>
      </c>
      <c r="AA2174" s="2">
        <f t="shared" si="1190"/>
        <v>0</v>
      </c>
      <c r="AB2174" s="4">
        <f t="shared" si="1191"/>
        <v>7.1215000000000001E-2</v>
      </c>
      <c r="AC2174" s="148">
        <f t="shared" si="1201"/>
        <v>136</v>
      </c>
      <c r="AD2174" s="36">
        <v>252</v>
      </c>
      <c r="AE2174" s="35">
        <f t="shared" si="1194"/>
        <v>1.0378244640000001</v>
      </c>
      <c r="AF2174" s="2">
        <f t="shared" si="1195"/>
        <v>9136.9048645300009</v>
      </c>
      <c r="AG2174" s="2">
        <f t="shared" si="1180"/>
        <v>9136.9048645300009</v>
      </c>
      <c r="AH2174" s="3">
        <f t="shared" si="1192"/>
        <v>0</v>
      </c>
      <c r="AI2174" s="3"/>
      <c r="AJ2174" s="3">
        <v>0</v>
      </c>
      <c r="AK2174" s="2">
        <f t="shared" si="1202"/>
        <v>15757.349095845364</v>
      </c>
      <c r="AL2174" s="8"/>
      <c r="AM2174" s="8"/>
      <c r="AN2174" s="8"/>
      <c r="AO2174" s="8"/>
      <c r="AP2174" s="2">
        <v>266454.97679145663</v>
      </c>
      <c r="AQ2174" s="8"/>
      <c r="AR2174" s="5"/>
      <c r="AS2174" s="1"/>
      <c r="AT2174" s="8"/>
      <c r="AU2174" s="1"/>
      <c r="AV2174" s="1"/>
      <c r="AW2174" s="3"/>
      <c r="AX2174" s="3"/>
      <c r="AY2174" s="4"/>
      <c r="AZ2174" s="4"/>
      <c r="BA2174" s="4"/>
      <c r="BB2174" s="1"/>
      <c r="BC2174" s="1"/>
      <c r="BD2174" s="1"/>
      <c r="BE2174" s="1"/>
      <c r="BF2174" s="1"/>
      <c r="BG2174" s="1"/>
      <c r="BH2174" s="1"/>
      <c r="BI2174" s="1"/>
    </row>
    <row r="2175" spans="1:206" x14ac:dyDescent="0.2">
      <c r="A2175" s="78">
        <f t="shared" si="1181"/>
        <v>44066</v>
      </c>
      <c r="B2175" s="2">
        <f t="shared" si="1196"/>
        <v>266534.15945024299</v>
      </c>
      <c r="C2175" s="3">
        <f t="shared" si="1182"/>
        <v>35982111.525782801</v>
      </c>
      <c r="D2175" s="2">
        <f t="shared" si="1203"/>
        <v>240537.3279050432</v>
      </c>
      <c r="E2175" s="2">
        <f t="shared" si="1183"/>
        <v>0</v>
      </c>
      <c r="F2175" s="33">
        <f t="shared" si="1171"/>
        <v>240537.3279050432</v>
      </c>
      <c r="G2175" s="39">
        <f t="shared" si="1184"/>
        <v>5325.46</v>
      </c>
      <c r="H2175" s="38">
        <f>IF(AND(N2175=1,N2174&gt;1),VLOOKUP(A2174,[1]Plan1!$CW$105:$CY$215,3),H2174)</f>
        <v>5344.63</v>
      </c>
      <c r="I2175" s="127">
        <f t="shared" si="1172"/>
        <v>43993</v>
      </c>
      <c r="J2175" s="127">
        <f t="shared" si="1185"/>
        <v>44023</v>
      </c>
      <c r="K2175" s="34">
        <f t="shared" si="1173"/>
        <v>3.599689040946652E-3</v>
      </c>
      <c r="L2175" s="212">
        <f t="shared" si="1186"/>
        <v>44084</v>
      </c>
      <c r="M2175" s="1">
        <f t="shared" si="1187"/>
        <v>22</v>
      </c>
      <c r="N2175" s="1">
        <f t="shared" si="1204"/>
        <v>10</v>
      </c>
      <c r="O2175" s="2">
        <f t="shared" si="1174"/>
        <v>1.00163461</v>
      </c>
      <c r="P2175" s="35">
        <f t="shared" si="1198"/>
        <v>1.0025999400000001</v>
      </c>
      <c r="Q2175" s="35">
        <f t="shared" si="1188"/>
        <v>1.0026157377516347</v>
      </c>
      <c r="R2175" s="2">
        <f t="shared" si="1197"/>
        <v>1.00425462</v>
      </c>
      <c r="S2175" s="2">
        <f t="shared" si="1189"/>
        <v>1.00624745</v>
      </c>
      <c r="T2175" s="2">
        <f t="shared" si="1199"/>
        <v>241560.72283109001</v>
      </c>
      <c r="U2175" s="2">
        <f t="shared" si="1175"/>
        <v>0</v>
      </c>
      <c r="V2175" s="2">
        <f t="shared" si="1176"/>
        <v>1023.3949260513517</v>
      </c>
      <c r="W2175" s="2">
        <f t="shared" si="1177"/>
        <v>241560.72283109455</v>
      </c>
      <c r="X2175" s="36">
        <f t="shared" si="1200"/>
        <v>0</v>
      </c>
      <c r="Y2175" s="2">
        <f t="shared" si="1178"/>
        <v>0</v>
      </c>
      <c r="Z2175" s="37">
        <f t="shared" si="1179"/>
        <v>0</v>
      </c>
      <c r="AA2175" s="2">
        <f t="shared" si="1190"/>
        <v>0</v>
      </c>
      <c r="AB2175" s="4">
        <f t="shared" si="1191"/>
        <v>7.1215000000000001E-2</v>
      </c>
      <c r="AC2175" s="148">
        <f t="shared" si="1201"/>
        <v>136</v>
      </c>
      <c r="AD2175" s="36">
        <v>252</v>
      </c>
      <c r="AE2175" s="35">
        <f t="shared" si="1194"/>
        <v>1.0378244640000001</v>
      </c>
      <c r="AF2175" s="2">
        <f t="shared" si="1195"/>
        <v>9136.9048645300009</v>
      </c>
      <c r="AG2175" s="2">
        <f t="shared" si="1180"/>
        <v>9136.9048645300009</v>
      </c>
      <c r="AH2175" s="3">
        <f t="shared" si="1192"/>
        <v>0</v>
      </c>
      <c r="AI2175" s="3"/>
      <c r="AJ2175" s="3">
        <v>0</v>
      </c>
      <c r="AK2175" s="2">
        <f t="shared" si="1202"/>
        <v>15836.531754618458</v>
      </c>
      <c r="AL2175" s="8"/>
      <c r="AM2175" s="8"/>
      <c r="AN2175" s="8"/>
      <c r="AO2175" s="8"/>
      <c r="AP2175" s="2">
        <v>266534.15945022972</v>
      </c>
      <c r="AQ2175" s="8"/>
      <c r="AR2175" s="5"/>
      <c r="AS2175" s="1"/>
      <c r="AT2175" s="8"/>
      <c r="AU2175" s="1"/>
      <c r="AV2175" s="1"/>
      <c r="AW2175" s="3"/>
      <c r="AX2175" s="3"/>
      <c r="AY2175" s="4"/>
      <c r="AZ2175" s="4"/>
      <c r="BA2175" s="4"/>
      <c r="BB2175" s="1"/>
      <c r="BC2175" s="1"/>
      <c r="BD2175" s="1"/>
      <c r="BE2175" s="1"/>
      <c r="BF2175" s="1"/>
      <c r="BG2175" s="1"/>
      <c r="BH2175" s="1"/>
      <c r="BI2175" s="1"/>
    </row>
    <row r="2176" spans="1:206" x14ac:dyDescent="0.2">
      <c r="A2176" s="78">
        <f t="shared" si="1181"/>
        <v>44067</v>
      </c>
      <c r="B2176" s="2">
        <f t="shared" si="1196"/>
        <v>266681.78954763612</v>
      </c>
      <c r="C2176" s="3">
        <f t="shared" si="1182"/>
        <v>36002041.588930875</v>
      </c>
      <c r="D2176" s="2">
        <f t="shared" si="1203"/>
        <v>240537.3279050432</v>
      </c>
      <c r="E2176" s="2">
        <f t="shared" si="1183"/>
        <v>0</v>
      </c>
      <c r="F2176" s="33">
        <f t="shared" si="1171"/>
        <v>240537.3279050432</v>
      </c>
      <c r="G2176" s="39">
        <f t="shared" si="1184"/>
        <v>5325.46</v>
      </c>
      <c r="H2176" s="38">
        <f>IF(AND(N2176=1,N2175&gt;1),VLOOKUP(A2175,[1]Plan1!$CW$105:$CY$215,3),H2175)</f>
        <v>5344.63</v>
      </c>
      <c r="I2176" s="127">
        <f t="shared" si="1172"/>
        <v>43993</v>
      </c>
      <c r="J2176" s="127">
        <f t="shared" si="1185"/>
        <v>44023</v>
      </c>
      <c r="K2176" s="34">
        <f t="shared" si="1173"/>
        <v>3.599689040946652E-3</v>
      </c>
      <c r="L2176" s="212">
        <f t="shared" si="1186"/>
        <v>44084</v>
      </c>
      <c r="M2176" s="1">
        <f t="shared" si="1187"/>
        <v>22</v>
      </c>
      <c r="N2176" s="1">
        <f t="shared" si="1204"/>
        <v>10</v>
      </c>
      <c r="O2176" s="2">
        <f t="shared" si="1174"/>
        <v>1.00163461</v>
      </c>
      <c r="P2176" s="35">
        <f t="shared" si="1198"/>
        <v>1.0025999400000001</v>
      </c>
      <c r="Q2176" s="35">
        <f t="shared" si="1188"/>
        <v>1.0026157377516347</v>
      </c>
      <c r="R2176" s="2">
        <f t="shared" si="1197"/>
        <v>1.00425462</v>
      </c>
      <c r="S2176" s="2">
        <f t="shared" si="1189"/>
        <v>1.00624745</v>
      </c>
      <c r="T2176" s="2">
        <f t="shared" si="1199"/>
        <v>241560.72283109001</v>
      </c>
      <c r="U2176" s="2">
        <f t="shared" si="1175"/>
        <v>0</v>
      </c>
      <c r="V2176" s="2">
        <f t="shared" si="1176"/>
        <v>1023.3949260513517</v>
      </c>
      <c r="W2176" s="2">
        <f t="shared" si="1177"/>
        <v>241560.72283109455</v>
      </c>
      <c r="X2176" s="36">
        <f t="shared" si="1200"/>
        <v>0</v>
      </c>
      <c r="Y2176" s="2">
        <f t="shared" si="1178"/>
        <v>0</v>
      </c>
      <c r="Z2176" s="37">
        <f t="shared" si="1179"/>
        <v>0</v>
      </c>
      <c r="AA2176" s="2">
        <f t="shared" si="1190"/>
        <v>0</v>
      </c>
      <c r="AB2176" s="4">
        <f t="shared" si="1191"/>
        <v>7.1215000000000001E-2</v>
      </c>
      <c r="AC2176" s="148">
        <f t="shared" si="1201"/>
        <v>137</v>
      </c>
      <c r="AD2176" s="36">
        <v>252</v>
      </c>
      <c r="AE2176" s="35">
        <f t="shared" si="1194"/>
        <v>1.0381078189999999</v>
      </c>
      <c r="AF2176" s="2">
        <f t="shared" si="1195"/>
        <v>9205.3523031500008</v>
      </c>
      <c r="AG2176" s="2">
        <f t="shared" si="1180"/>
        <v>9205.3523031500008</v>
      </c>
      <c r="AH2176" s="3">
        <f t="shared" si="1192"/>
        <v>0</v>
      </c>
      <c r="AI2176" s="3"/>
      <c r="AJ2176" s="3">
        <v>0</v>
      </c>
      <c r="AK2176" s="2">
        <f t="shared" si="1202"/>
        <v>15915.714413391552</v>
      </c>
      <c r="AL2176" s="8"/>
      <c r="AM2176" s="8"/>
      <c r="AN2176" s="8"/>
      <c r="AO2176" s="8"/>
      <c r="AP2176" s="2">
        <v>266681.78954762284</v>
      </c>
      <c r="AQ2176" s="8"/>
      <c r="AR2176" s="5"/>
      <c r="AS2176" s="1"/>
      <c r="AT2176" s="8"/>
      <c r="AU2176" s="1"/>
      <c r="AV2176" s="1"/>
      <c r="AW2176" s="3"/>
      <c r="AX2176" s="3"/>
      <c r="AY2176" s="4"/>
      <c r="AZ2176" s="4"/>
      <c r="BA2176" s="4"/>
      <c r="BB2176" s="1"/>
      <c r="BC2176" s="1"/>
      <c r="BD2176" s="1"/>
      <c r="BE2176" s="1"/>
      <c r="BF2176" s="1"/>
      <c r="BG2176" s="1"/>
      <c r="BH2176" s="1"/>
      <c r="BI2176" s="1"/>
    </row>
    <row r="2177" spans="1:61" x14ac:dyDescent="0.2">
      <c r="A2177" s="78">
        <f t="shared" si="1181"/>
        <v>44068</v>
      </c>
      <c r="B2177" s="2">
        <f t="shared" si="1196"/>
        <v>266870.41057899874</v>
      </c>
      <c r="C2177" s="3">
        <f t="shared" si="1182"/>
        <v>36027505.428164832</v>
      </c>
      <c r="D2177" s="2">
        <f t="shared" si="1203"/>
        <v>240537.3279050432</v>
      </c>
      <c r="E2177" s="2">
        <f t="shared" si="1183"/>
        <v>0</v>
      </c>
      <c r="F2177" s="33">
        <f t="shared" si="1171"/>
        <v>240537.3279050432</v>
      </c>
      <c r="G2177" s="39">
        <f t="shared" si="1184"/>
        <v>5325.46</v>
      </c>
      <c r="H2177" s="38">
        <f>IF(AND(N2177=1,N2176&gt;1),VLOOKUP(A2176,[1]Plan1!$CW$105:$CY$215,3),H2176)</f>
        <v>5344.63</v>
      </c>
      <c r="I2177" s="127">
        <f t="shared" si="1172"/>
        <v>43993</v>
      </c>
      <c r="J2177" s="127">
        <f t="shared" si="1185"/>
        <v>44023</v>
      </c>
      <c r="K2177" s="34">
        <f t="shared" si="1173"/>
        <v>3.599689040946652E-3</v>
      </c>
      <c r="L2177" s="212">
        <f t="shared" si="1186"/>
        <v>44084</v>
      </c>
      <c r="M2177" s="1">
        <f t="shared" si="1187"/>
        <v>22</v>
      </c>
      <c r="N2177" s="1">
        <f t="shared" si="1204"/>
        <v>11</v>
      </c>
      <c r="O2177" s="2">
        <f t="shared" si="1174"/>
        <v>1.00179822</v>
      </c>
      <c r="P2177" s="35">
        <f t="shared" si="1198"/>
        <v>1.0025999400000001</v>
      </c>
      <c r="Q2177" s="35">
        <f t="shared" si="1188"/>
        <v>1.0026157377516347</v>
      </c>
      <c r="R2177" s="2">
        <f t="shared" si="1197"/>
        <v>1.00441866</v>
      </c>
      <c r="S2177" s="2">
        <f t="shared" si="1189"/>
        <v>1.00624745</v>
      </c>
      <c r="T2177" s="2">
        <f t="shared" si="1199"/>
        <v>241600.18057436001</v>
      </c>
      <c r="U2177" s="2">
        <f t="shared" si="1175"/>
        <v>0</v>
      </c>
      <c r="V2177" s="2">
        <f t="shared" si="1176"/>
        <v>1062.8526693209028</v>
      </c>
      <c r="W2177" s="2">
        <f t="shared" si="1177"/>
        <v>241600.18057436412</v>
      </c>
      <c r="X2177" s="36">
        <f t="shared" si="1200"/>
        <v>0</v>
      </c>
      <c r="Y2177" s="2">
        <f t="shared" si="1178"/>
        <v>0</v>
      </c>
      <c r="Z2177" s="37">
        <f t="shared" si="1179"/>
        <v>0</v>
      </c>
      <c r="AA2177" s="2">
        <f t="shared" si="1190"/>
        <v>0</v>
      </c>
      <c r="AB2177" s="4">
        <f t="shared" si="1191"/>
        <v>7.1215000000000001E-2</v>
      </c>
      <c r="AC2177" s="148">
        <f t="shared" si="1201"/>
        <v>138</v>
      </c>
      <c r="AD2177" s="36">
        <v>252</v>
      </c>
      <c r="AE2177" s="35">
        <f t="shared" si="1194"/>
        <v>1.0383912500000001</v>
      </c>
      <c r="AF2177" s="2">
        <f t="shared" si="1195"/>
        <v>9275.3329324700007</v>
      </c>
      <c r="AG2177" s="2">
        <f t="shared" si="1180"/>
        <v>9275.3329324700007</v>
      </c>
      <c r="AH2177" s="3">
        <f t="shared" si="1192"/>
        <v>0</v>
      </c>
      <c r="AI2177" s="3"/>
      <c r="AJ2177" s="3">
        <v>0</v>
      </c>
      <c r="AK2177" s="2">
        <f t="shared" si="1202"/>
        <v>15994.897072164642</v>
      </c>
      <c r="AL2177" s="8"/>
      <c r="AM2177" s="8"/>
      <c r="AN2177" s="8"/>
      <c r="AO2177" s="8"/>
      <c r="AP2177" s="2">
        <v>266870.41057898547</v>
      </c>
      <c r="AQ2177" s="8"/>
      <c r="AR2177" s="5"/>
      <c r="AS2177" s="1"/>
      <c r="AT2177" s="8"/>
      <c r="AU2177" s="1"/>
      <c r="AV2177" s="1"/>
      <c r="AW2177" s="3"/>
      <c r="AX2177" s="3"/>
      <c r="AY2177" s="4"/>
      <c r="AZ2177" s="4"/>
      <c r="BA2177" s="4"/>
      <c r="BB2177" s="1"/>
      <c r="BC2177" s="1"/>
      <c r="BD2177" s="1"/>
      <c r="BE2177" s="1"/>
      <c r="BF2177" s="1"/>
      <c r="BG2177" s="1"/>
      <c r="BH2177" s="1"/>
      <c r="BI2177" s="1"/>
    </row>
    <row r="2178" spans="1:61" x14ac:dyDescent="0.2">
      <c r="A2178" s="78">
        <f t="shared" si="1181"/>
        <v>44069</v>
      </c>
      <c r="B2178" s="2">
        <f t="shared" si="1196"/>
        <v>267059.07806378789</v>
      </c>
      <c r="C2178" s="3">
        <f t="shared" si="1182"/>
        <v>36052975.538611367</v>
      </c>
      <c r="D2178" s="2">
        <f t="shared" si="1203"/>
        <v>240537.3279050432</v>
      </c>
      <c r="E2178" s="2">
        <f t="shared" si="1183"/>
        <v>0</v>
      </c>
      <c r="F2178" s="33">
        <f t="shared" si="1171"/>
        <v>240537.3279050432</v>
      </c>
      <c r="G2178" s="39">
        <f t="shared" si="1184"/>
        <v>5325.46</v>
      </c>
      <c r="H2178" s="38">
        <f>IF(AND(N2178=1,N2177&gt;1),VLOOKUP(A2177,[1]Plan1!$CW$105:$CY$215,3),H2177)</f>
        <v>5344.63</v>
      </c>
      <c r="I2178" s="127">
        <f t="shared" si="1172"/>
        <v>43993</v>
      </c>
      <c r="J2178" s="127">
        <f t="shared" si="1185"/>
        <v>44023</v>
      </c>
      <c r="K2178" s="34">
        <f t="shared" si="1173"/>
        <v>3.599689040946652E-3</v>
      </c>
      <c r="L2178" s="212">
        <f t="shared" si="1186"/>
        <v>44084</v>
      </c>
      <c r="M2178" s="1">
        <f t="shared" si="1187"/>
        <v>22</v>
      </c>
      <c r="N2178" s="1">
        <f t="shared" si="1204"/>
        <v>12</v>
      </c>
      <c r="O2178" s="2">
        <f t="shared" si="1174"/>
        <v>1.00196186</v>
      </c>
      <c r="P2178" s="35">
        <f t="shared" si="1198"/>
        <v>1.0025999400000001</v>
      </c>
      <c r="Q2178" s="35">
        <f t="shared" si="1188"/>
        <v>1.0026157377516347</v>
      </c>
      <c r="R2178" s="2">
        <f t="shared" si="1197"/>
        <v>1.0045827199999999</v>
      </c>
      <c r="S2178" s="2">
        <f t="shared" si="1189"/>
        <v>1.00624745</v>
      </c>
      <c r="T2178" s="2">
        <f t="shared" si="1199"/>
        <v>241639.64312838</v>
      </c>
      <c r="U2178" s="2">
        <f t="shared" si="1175"/>
        <v>0</v>
      </c>
      <c r="V2178" s="2">
        <f t="shared" si="1176"/>
        <v>1102.3152233369826</v>
      </c>
      <c r="W2178" s="2">
        <f t="shared" si="1177"/>
        <v>241639.64312838018</v>
      </c>
      <c r="X2178" s="36">
        <f t="shared" si="1200"/>
        <v>0</v>
      </c>
      <c r="Y2178" s="2">
        <f t="shared" si="1178"/>
        <v>0</v>
      </c>
      <c r="Z2178" s="37">
        <f t="shared" si="1179"/>
        <v>0</v>
      </c>
      <c r="AA2178" s="2">
        <f t="shared" si="1190"/>
        <v>0</v>
      </c>
      <c r="AB2178" s="4">
        <f t="shared" si="1191"/>
        <v>7.1215000000000001E-2</v>
      </c>
      <c r="AC2178" s="148">
        <f t="shared" si="1201"/>
        <v>139</v>
      </c>
      <c r="AD2178" s="36">
        <v>252</v>
      </c>
      <c r="AE2178" s="35">
        <f t="shared" si="1194"/>
        <v>1.0386747599999999</v>
      </c>
      <c r="AF2178" s="2">
        <f t="shared" si="1195"/>
        <v>9345.3552044700009</v>
      </c>
      <c r="AG2178" s="2">
        <f t="shared" si="1180"/>
        <v>9345.3552044700009</v>
      </c>
      <c r="AH2178" s="3">
        <f t="shared" si="1192"/>
        <v>0</v>
      </c>
      <c r="AI2178" s="3"/>
      <c r="AJ2178" s="3">
        <v>0</v>
      </c>
      <c r="AK2178" s="2">
        <f t="shared" si="1202"/>
        <v>16074.079730937738</v>
      </c>
      <c r="AL2178" s="8"/>
      <c r="AM2178" s="8"/>
      <c r="AN2178" s="8"/>
      <c r="AO2178" s="8"/>
      <c r="AP2178" s="2">
        <v>267059.07806377462</v>
      </c>
      <c r="AQ2178" s="8"/>
      <c r="AR2178" s="5"/>
      <c r="AS2178" s="1"/>
      <c r="AT2178" s="8"/>
      <c r="AU2178" s="1"/>
      <c r="AV2178" s="1"/>
      <c r="AW2178" s="3"/>
      <c r="AX2178" s="3"/>
      <c r="AY2178" s="4"/>
      <c r="AZ2178" s="4"/>
      <c r="BA2178" s="4"/>
      <c r="BB2178" s="1"/>
      <c r="BC2178" s="1"/>
      <c r="BD2178" s="1"/>
      <c r="BE2178" s="1"/>
      <c r="BF2178" s="1"/>
      <c r="BG2178" s="1"/>
      <c r="BH2178" s="1"/>
      <c r="BI2178" s="1"/>
    </row>
    <row r="2179" spans="1:61" x14ac:dyDescent="0.2">
      <c r="A2179" s="78">
        <f t="shared" si="1181"/>
        <v>44070</v>
      </c>
      <c r="B2179" s="2">
        <f t="shared" si="1196"/>
        <v>267247.79378949699</v>
      </c>
      <c r="C2179" s="3">
        <f t="shared" si="1182"/>
        <v>36078452.161582097</v>
      </c>
      <c r="D2179" s="2">
        <f t="shared" si="1203"/>
        <v>240537.3279050432</v>
      </c>
      <c r="E2179" s="2">
        <f t="shared" si="1183"/>
        <v>0</v>
      </c>
      <c r="F2179" s="33">
        <f t="shared" si="1171"/>
        <v>240537.3279050432</v>
      </c>
      <c r="G2179" s="39">
        <f t="shared" si="1184"/>
        <v>5325.46</v>
      </c>
      <c r="H2179" s="38">
        <f>IF(AND(N2179=1,N2178&gt;1),VLOOKUP(A2178,[1]Plan1!$CW$105:$CY$215,3),H2178)</f>
        <v>5344.63</v>
      </c>
      <c r="I2179" s="127">
        <f t="shared" si="1172"/>
        <v>43993</v>
      </c>
      <c r="J2179" s="127">
        <f t="shared" si="1185"/>
        <v>44023</v>
      </c>
      <c r="K2179" s="34">
        <f t="shared" si="1173"/>
        <v>3.599689040946652E-3</v>
      </c>
      <c r="L2179" s="212">
        <f t="shared" si="1186"/>
        <v>44084</v>
      </c>
      <c r="M2179" s="1">
        <f t="shared" si="1187"/>
        <v>22</v>
      </c>
      <c r="N2179" s="1">
        <f t="shared" si="1204"/>
        <v>13</v>
      </c>
      <c r="O2179" s="2">
        <f t="shared" si="1174"/>
        <v>1.0021255200000001</v>
      </c>
      <c r="P2179" s="35">
        <f t="shared" si="1198"/>
        <v>1.0025999400000001</v>
      </c>
      <c r="Q2179" s="35">
        <f t="shared" si="1188"/>
        <v>1.0026157377516347</v>
      </c>
      <c r="R2179" s="2">
        <f t="shared" si="1197"/>
        <v>1.0047468100000001</v>
      </c>
      <c r="S2179" s="2">
        <f t="shared" si="1189"/>
        <v>1.00624745</v>
      </c>
      <c r="T2179" s="2">
        <f t="shared" si="1199"/>
        <v>241679.11289851001</v>
      </c>
      <c r="U2179" s="2">
        <f t="shared" si="1175"/>
        <v>0</v>
      </c>
      <c r="V2179" s="2">
        <f t="shared" si="1176"/>
        <v>1141.7849934729625</v>
      </c>
      <c r="W2179" s="2">
        <f t="shared" si="1177"/>
        <v>241679.11289851618</v>
      </c>
      <c r="X2179" s="36">
        <f t="shared" si="1200"/>
        <v>0</v>
      </c>
      <c r="Y2179" s="2">
        <f t="shared" si="1178"/>
        <v>0</v>
      </c>
      <c r="Z2179" s="37">
        <f t="shared" si="1179"/>
        <v>0</v>
      </c>
      <c r="AA2179" s="2">
        <f t="shared" si="1190"/>
        <v>0</v>
      </c>
      <c r="AB2179" s="4">
        <f t="shared" si="1191"/>
        <v>7.1215000000000001E-2</v>
      </c>
      <c r="AC2179" s="148">
        <f t="shared" si="1201"/>
        <v>140</v>
      </c>
      <c r="AD2179" s="36">
        <v>252</v>
      </c>
      <c r="AE2179" s="35">
        <f t="shared" si="1194"/>
        <v>1.038958346</v>
      </c>
      <c r="AF2179" s="2">
        <f t="shared" si="1195"/>
        <v>9415.41850127</v>
      </c>
      <c r="AG2179" s="2">
        <f t="shared" si="1180"/>
        <v>9415.41850127</v>
      </c>
      <c r="AH2179" s="3">
        <f t="shared" si="1192"/>
        <v>0</v>
      </c>
      <c r="AI2179" s="3"/>
      <c r="AJ2179" s="3">
        <v>0</v>
      </c>
      <c r="AK2179" s="2">
        <f t="shared" si="1202"/>
        <v>16153.262389710828</v>
      </c>
      <c r="AL2179" s="8"/>
      <c r="AM2179" s="8"/>
      <c r="AN2179" s="8"/>
      <c r="AO2179" s="8"/>
      <c r="AP2179" s="2">
        <v>267247.79378948372</v>
      </c>
      <c r="AQ2179" s="8"/>
      <c r="AR2179" s="5"/>
      <c r="AS2179" s="1"/>
      <c r="AT2179" s="8"/>
      <c r="AU2179" s="1"/>
      <c r="AV2179" s="1"/>
      <c r="AW2179" s="3"/>
      <c r="AX2179" s="3"/>
      <c r="AY2179" s="4"/>
      <c r="AZ2179" s="4"/>
      <c r="BA2179" s="4"/>
      <c r="BB2179" s="1"/>
      <c r="BC2179" s="1"/>
      <c r="BD2179" s="1"/>
      <c r="BE2179" s="1"/>
      <c r="BF2179" s="1"/>
      <c r="BG2179" s="1"/>
      <c r="BH2179" s="1"/>
      <c r="BI2179" s="1"/>
    </row>
    <row r="2180" spans="1:61" x14ac:dyDescent="0.2">
      <c r="A2180" s="78">
        <f t="shared" si="1181"/>
        <v>44071</v>
      </c>
      <c r="B2180" s="2">
        <f t="shared" si="1196"/>
        <v>267436.55849641585</v>
      </c>
      <c r="C2180" s="3">
        <f t="shared" si="1182"/>
        <v>36103935.397016138</v>
      </c>
      <c r="D2180" s="2">
        <f t="shared" si="1203"/>
        <v>240537.3279050432</v>
      </c>
      <c r="E2180" s="2">
        <f t="shared" si="1183"/>
        <v>0</v>
      </c>
      <c r="F2180" s="33">
        <f t="shared" si="1171"/>
        <v>240537.3279050432</v>
      </c>
      <c r="G2180" s="39">
        <f t="shared" si="1184"/>
        <v>5325.46</v>
      </c>
      <c r="H2180" s="38">
        <f>IF(AND(N2180=1,N2179&gt;1),VLOOKUP(A2179,[1]Plan1!$CW$105:$CY$215,3),H2179)</f>
        <v>5344.63</v>
      </c>
      <c r="I2180" s="127">
        <f t="shared" si="1172"/>
        <v>43993</v>
      </c>
      <c r="J2180" s="127">
        <f t="shared" si="1185"/>
        <v>44023</v>
      </c>
      <c r="K2180" s="34">
        <f t="shared" si="1173"/>
        <v>3.599689040946652E-3</v>
      </c>
      <c r="L2180" s="212">
        <f t="shared" si="1186"/>
        <v>44084</v>
      </c>
      <c r="M2180" s="1">
        <f t="shared" si="1187"/>
        <v>22</v>
      </c>
      <c r="N2180" s="1">
        <f t="shared" si="1204"/>
        <v>14</v>
      </c>
      <c r="O2180" s="2">
        <f t="shared" si="1174"/>
        <v>1.00228921</v>
      </c>
      <c r="P2180" s="35">
        <f t="shared" si="1198"/>
        <v>1.0025999400000001</v>
      </c>
      <c r="Q2180" s="35">
        <f t="shared" si="1188"/>
        <v>1.0026157377516347</v>
      </c>
      <c r="R2180" s="2">
        <f t="shared" si="1197"/>
        <v>1.0049109300000001</v>
      </c>
      <c r="S2180" s="2">
        <f t="shared" si="1189"/>
        <v>1.00624745</v>
      </c>
      <c r="T2180" s="2">
        <f t="shared" si="1199"/>
        <v>241718.58988476999</v>
      </c>
      <c r="U2180" s="2">
        <f t="shared" si="1175"/>
        <v>0</v>
      </c>
      <c r="V2180" s="2">
        <f t="shared" si="1176"/>
        <v>1181.2619797287357</v>
      </c>
      <c r="W2180" s="2">
        <f t="shared" si="1177"/>
        <v>241718.58988477194</v>
      </c>
      <c r="X2180" s="36">
        <f t="shared" si="1200"/>
        <v>0</v>
      </c>
      <c r="Y2180" s="2">
        <f t="shared" si="1178"/>
        <v>0</v>
      </c>
      <c r="Z2180" s="37">
        <f t="shared" si="1179"/>
        <v>0</v>
      </c>
      <c r="AA2180" s="2">
        <f t="shared" si="1190"/>
        <v>0</v>
      </c>
      <c r="AB2180" s="4">
        <f t="shared" si="1191"/>
        <v>7.1215000000000001E-2</v>
      </c>
      <c r="AC2180" s="148">
        <f t="shared" si="1201"/>
        <v>141</v>
      </c>
      <c r="AD2180" s="36">
        <v>252</v>
      </c>
      <c r="AE2180" s="35">
        <f t="shared" si="1194"/>
        <v>1.039242011</v>
      </c>
      <c r="AF2180" s="2">
        <f t="shared" si="1195"/>
        <v>9485.5235631600008</v>
      </c>
      <c r="AG2180" s="2">
        <f t="shared" si="1180"/>
        <v>9485.5235631600008</v>
      </c>
      <c r="AH2180" s="3">
        <f t="shared" si="1192"/>
        <v>0</v>
      </c>
      <c r="AI2180" s="3"/>
      <c r="AJ2180" s="3">
        <v>0</v>
      </c>
      <c r="AK2180" s="2">
        <f t="shared" si="1202"/>
        <v>16232.445048483918</v>
      </c>
      <c r="AL2180" s="8"/>
      <c r="AM2180" s="8"/>
      <c r="AN2180" s="8"/>
      <c r="AO2180" s="8"/>
      <c r="AP2180" s="2">
        <v>267436.55849640258</v>
      </c>
      <c r="AQ2180" s="8"/>
      <c r="AR2180" s="5"/>
      <c r="AS2180" s="1"/>
      <c r="AT2180" s="8"/>
      <c r="AU2180" s="1"/>
      <c r="AV2180" s="1"/>
      <c r="AW2180" s="3"/>
      <c r="AX2180" s="3"/>
      <c r="AY2180" s="4"/>
      <c r="AZ2180" s="4"/>
      <c r="BA2180" s="4"/>
      <c r="BB2180" s="1"/>
      <c r="BC2180" s="1"/>
      <c r="BD2180" s="1"/>
      <c r="BE2180" s="1"/>
      <c r="BF2180" s="1"/>
      <c r="BG2180" s="1"/>
      <c r="BH2180" s="1"/>
      <c r="BI2180" s="1"/>
    </row>
    <row r="2181" spans="1:61" x14ac:dyDescent="0.2">
      <c r="A2181" s="78">
        <f t="shared" si="1181"/>
        <v>44072</v>
      </c>
      <c r="B2181" s="2">
        <f t="shared" si="1196"/>
        <v>267556.77479706454</v>
      </c>
      <c r="C2181" s="3">
        <f t="shared" si="1182"/>
        <v>36120164.597603716</v>
      </c>
      <c r="D2181" s="2">
        <f t="shared" si="1203"/>
        <v>240537.3279050432</v>
      </c>
      <c r="E2181" s="2">
        <f t="shared" si="1183"/>
        <v>0</v>
      </c>
      <c r="F2181" s="33">
        <f t="shared" si="1171"/>
        <v>240537.3279050432</v>
      </c>
      <c r="G2181" s="39">
        <f t="shared" si="1184"/>
        <v>5325.46</v>
      </c>
      <c r="H2181" s="38">
        <f>IF(AND(N2181=1,N2180&gt;1),VLOOKUP(A2180,[1]Plan1!$CW$105:$CY$215,3),H2180)</f>
        <v>5344.63</v>
      </c>
      <c r="I2181" s="127">
        <f t="shared" si="1172"/>
        <v>43993</v>
      </c>
      <c r="J2181" s="127">
        <f t="shared" si="1185"/>
        <v>44023</v>
      </c>
      <c r="K2181" s="34">
        <f t="shared" si="1173"/>
        <v>3.599689040946652E-3</v>
      </c>
      <c r="L2181" s="212">
        <f t="shared" si="1186"/>
        <v>44084</v>
      </c>
      <c r="M2181" s="1">
        <f t="shared" si="1187"/>
        <v>22</v>
      </c>
      <c r="N2181" s="1">
        <f t="shared" si="1204"/>
        <v>15</v>
      </c>
      <c r="O2181" s="2">
        <f t="shared" si="1174"/>
        <v>1.00245293</v>
      </c>
      <c r="P2181" s="35">
        <f t="shared" si="1198"/>
        <v>1.0025999400000001</v>
      </c>
      <c r="Q2181" s="35">
        <f t="shared" si="1188"/>
        <v>1.0026157377516347</v>
      </c>
      <c r="R2181" s="2">
        <f t="shared" si="1197"/>
        <v>1.0050750799999999</v>
      </c>
      <c r="S2181" s="2">
        <f t="shared" si="1189"/>
        <v>1.00624745</v>
      </c>
      <c r="T2181" s="2">
        <f t="shared" si="1199"/>
        <v>241758.07408714</v>
      </c>
      <c r="U2181" s="2">
        <f t="shared" si="1175"/>
        <v>0</v>
      </c>
      <c r="V2181" s="2">
        <f t="shared" si="1176"/>
        <v>1220.7461821043023</v>
      </c>
      <c r="W2181" s="2">
        <f t="shared" si="1177"/>
        <v>241758.07408714751</v>
      </c>
      <c r="X2181" s="36">
        <f t="shared" si="1200"/>
        <v>0</v>
      </c>
      <c r="Y2181" s="2">
        <f t="shared" si="1178"/>
        <v>0</v>
      </c>
      <c r="Z2181" s="37">
        <f t="shared" si="1179"/>
        <v>0</v>
      </c>
      <c r="AA2181" s="2">
        <f t="shared" si="1190"/>
        <v>0</v>
      </c>
      <c r="AB2181" s="4">
        <f t="shared" si="1191"/>
        <v>7.1215000000000001E-2</v>
      </c>
      <c r="AC2181" s="148">
        <f t="shared" si="1201"/>
        <v>141</v>
      </c>
      <c r="AD2181" s="36">
        <v>252</v>
      </c>
      <c r="AE2181" s="35">
        <f t="shared" si="1194"/>
        <v>1.039242011</v>
      </c>
      <c r="AF2181" s="2">
        <f t="shared" si="1195"/>
        <v>9487.0730026599995</v>
      </c>
      <c r="AG2181" s="2">
        <f t="shared" si="1180"/>
        <v>9487.0730026599995</v>
      </c>
      <c r="AH2181" s="3">
        <f t="shared" si="1192"/>
        <v>0</v>
      </c>
      <c r="AI2181" s="3"/>
      <c r="AJ2181" s="3">
        <v>0</v>
      </c>
      <c r="AK2181" s="2">
        <f t="shared" si="1202"/>
        <v>16311.627707257012</v>
      </c>
      <c r="AL2181" s="8"/>
      <c r="AM2181" s="8"/>
      <c r="AN2181" s="8"/>
      <c r="AO2181" s="8"/>
      <c r="AP2181" s="2">
        <v>267556.77479705121</v>
      </c>
      <c r="AQ2181" s="8"/>
      <c r="AR2181" s="5"/>
      <c r="AS2181" s="1"/>
      <c r="AT2181" s="8"/>
      <c r="AU2181" s="1"/>
      <c r="AV2181" s="1"/>
      <c r="AW2181" s="3"/>
      <c r="AX2181" s="3"/>
      <c r="AY2181" s="4"/>
      <c r="AZ2181" s="4"/>
      <c r="BA2181" s="4"/>
      <c r="BB2181" s="1"/>
      <c r="BC2181" s="1"/>
      <c r="BD2181" s="1"/>
      <c r="BE2181" s="1"/>
      <c r="BF2181" s="1"/>
      <c r="BG2181" s="1"/>
      <c r="BH2181" s="1"/>
      <c r="BI2181" s="1"/>
    </row>
    <row r="2182" spans="1:61" x14ac:dyDescent="0.2">
      <c r="A2182" s="78">
        <f t="shared" si="1181"/>
        <v>44073</v>
      </c>
      <c r="B2182" s="2">
        <f t="shared" si="1196"/>
        <v>267635.95745583763</v>
      </c>
      <c r="C2182" s="3">
        <f t="shared" si="1182"/>
        <v>36130854.256538078</v>
      </c>
      <c r="D2182" s="2">
        <f t="shared" si="1203"/>
        <v>240537.3279050432</v>
      </c>
      <c r="E2182" s="2">
        <f t="shared" si="1183"/>
        <v>0</v>
      </c>
      <c r="F2182" s="33">
        <f t="shared" si="1171"/>
        <v>240537.3279050432</v>
      </c>
      <c r="G2182" s="39">
        <f t="shared" si="1184"/>
        <v>5325.46</v>
      </c>
      <c r="H2182" s="38">
        <f>IF(AND(N2182=1,N2181&gt;1),VLOOKUP(A2181,[1]Plan1!$CW$105:$CY$215,3),H2181)</f>
        <v>5344.63</v>
      </c>
      <c r="I2182" s="127">
        <f t="shared" si="1172"/>
        <v>43993</v>
      </c>
      <c r="J2182" s="127">
        <f t="shared" si="1185"/>
        <v>44023</v>
      </c>
      <c r="K2182" s="34">
        <f t="shared" si="1173"/>
        <v>3.599689040946652E-3</v>
      </c>
      <c r="L2182" s="212">
        <f t="shared" si="1186"/>
        <v>44084</v>
      </c>
      <c r="M2182" s="1">
        <f t="shared" si="1187"/>
        <v>22</v>
      </c>
      <c r="N2182" s="1">
        <f t="shared" si="1204"/>
        <v>15</v>
      </c>
      <c r="O2182" s="2">
        <f t="shared" si="1174"/>
        <v>1.00245293</v>
      </c>
      <c r="P2182" s="35">
        <f t="shared" si="1198"/>
        <v>1.0025999400000001</v>
      </c>
      <c r="Q2182" s="35">
        <f t="shared" si="1188"/>
        <v>1.0026157377516347</v>
      </c>
      <c r="R2182" s="2">
        <f t="shared" si="1197"/>
        <v>1.0050750799999999</v>
      </c>
      <c r="S2182" s="2">
        <f t="shared" si="1189"/>
        <v>1.00624745</v>
      </c>
      <c r="T2182" s="2">
        <f t="shared" si="1199"/>
        <v>241758.07408714</v>
      </c>
      <c r="U2182" s="2">
        <f t="shared" si="1175"/>
        <v>0</v>
      </c>
      <c r="V2182" s="2">
        <f t="shared" si="1176"/>
        <v>1220.7461821043023</v>
      </c>
      <c r="W2182" s="2">
        <f t="shared" si="1177"/>
        <v>241758.07408714751</v>
      </c>
      <c r="X2182" s="36">
        <f t="shared" si="1200"/>
        <v>0</v>
      </c>
      <c r="Y2182" s="2">
        <f t="shared" si="1178"/>
        <v>0</v>
      </c>
      <c r="Z2182" s="37">
        <f t="shared" si="1179"/>
        <v>0</v>
      </c>
      <c r="AA2182" s="2">
        <f t="shared" si="1190"/>
        <v>0</v>
      </c>
      <c r="AB2182" s="4">
        <f t="shared" si="1191"/>
        <v>7.1215000000000001E-2</v>
      </c>
      <c r="AC2182" s="148">
        <f t="shared" si="1201"/>
        <v>141</v>
      </c>
      <c r="AD2182" s="36">
        <v>252</v>
      </c>
      <c r="AE2182" s="35">
        <f t="shared" si="1194"/>
        <v>1.039242011</v>
      </c>
      <c r="AF2182" s="2">
        <f t="shared" si="1195"/>
        <v>9487.0730026599995</v>
      </c>
      <c r="AG2182" s="2">
        <f t="shared" si="1180"/>
        <v>9487.0730026599995</v>
      </c>
      <c r="AH2182" s="3">
        <f t="shared" si="1192"/>
        <v>0</v>
      </c>
      <c r="AI2182" s="3"/>
      <c r="AJ2182" s="3">
        <v>0</v>
      </c>
      <c r="AK2182" s="2">
        <f t="shared" si="1202"/>
        <v>16390.810366030102</v>
      </c>
      <c r="AL2182" s="8"/>
      <c r="AM2182" s="8"/>
      <c r="AN2182" s="8"/>
      <c r="AO2182" s="8"/>
      <c r="AP2182" s="2">
        <v>267635.9574558243</v>
      </c>
      <c r="AQ2182" s="8"/>
      <c r="AR2182" s="5"/>
      <c r="AS2182" s="1"/>
      <c r="AT2182" s="8"/>
      <c r="AU2182" s="1"/>
      <c r="AV2182" s="1"/>
      <c r="AW2182" s="3"/>
      <c r="AX2182" s="3"/>
      <c r="AY2182" s="4"/>
      <c r="AZ2182" s="4"/>
      <c r="BA2182" s="4"/>
      <c r="BB2182" s="1"/>
      <c r="BC2182" s="1"/>
      <c r="BD2182" s="1"/>
      <c r="BE2182" s="1"/>
      <c r="BF2182" s="1"/>
      <c r="BG2182" s="1"/>
      <c r="BH2182" s="1"/>
      <c r="BI2182" s="1"/>
    </row>
    <row r="2183" spans="1:61" x14ac:dyDescent="0.2">
      <c r="A2183" s="78">
        <f t="shared" si="1181"/>
        <v>44074</v>
      </c>
      <c r="B2183" s="2">
        <f t="shared" si="1196"/>
        <v>267783.73679231072</v>
      </c>
      <c r="C2183" s="3">
        <f t="shared" si="1182"/>
        <v>36150804.46696195</v>
      </c>
      <c r="D2183" s="2">
        <f t="shared" si="1203"/>
        <v>240537.3279050432</v>
      </c>
      <c r="E2183" s="2">
        <f t="shared" si="1183"/>
        <v>0</v>
      </c>
      <c r="F2183" s="33">
        <f t="shared" si="1171"/>
        <v>240537.3279050432</v>
      </c>
      <c r="G2183" s="39">
        <f t="shared" si="1184"/>
        <v>5325.46</v>
      </c>
      <c r="H2183" s="38">
        <f>IF(AND(N2183=1,N2182&gt;1),VLOOKUP(A2182,[1]Plan1!$CW$105:$CY$215,3),H2182)</f>
        <v>5344.63</v>
      </c>
      <c r="I2183" s="127">
        <f t="shared" si="1172"/>
        <v>43993</v>
      </c>
      <c r="J2183" s="127">
        <f t="shared" si="1185"/>
        <v>44023</v>
      </c>
      <c r="K2183" s="34">
        <f t="shared" si="1173"/>
        <v>3.599689040946652E-3</v>
      </c>
      <c r="L2183" s="212">
        <f t="shared" si="1186"/>
        <v>44084</v>
      </c>
      <c r="M2183" s="1">
        <f t="shared" si="1187"/>
        <v>22</v>
      </c>
      <c r="N2183" s="1">
        <f t="shared" si="1204"/>
        <v>15</v>
      </c>
      <c r="O2183" s="2">
        <f t="shared" si="1174"/>
        <v>1.00245293</v>
      </c>
      <c r="P2183" s="35">
        <f t="shared" si="1198"/>
        <v>1.0025999400000001</v>
      </c>
      <c r="Q2183" s="35">
        <f t="shared" si="1188"/>
        <v>1.0026157377516347</v>
      </c>
      <c r="R2183" s="2">
        <f t="shared" si="1197"/>
        <v>1.0050750799999999</v>
      </c>
      <c r="S2183" s="2">
        <f t="shared" si="1189"/>
        <v>1.00624745</v>
      </c>
      <c r="T2183" s="2">
        <f t="shared" si="1199"/>
        <v>241758.07408714</v>
      </c>
      <c r="U2183" s="2">
        <f t="shared" si="1175"/>
        <v>0</v>
      </c>
      <c r="V2183" s="2">
        <f t="shared" si="1176"/>
        <v>1220.7461821043023</v>
      </c>
      <c r="W2183" s="2">
        <f t="shared" si="1177"/>
        <v>241758.07408714751</v>
      </c>
      <c r="X2183" s="36">
        <f t="shared" si="1200"/>
        <v>0</v>
      </c>
      <c r="Y2183" s="2">
        <f t="shared" si="1178"/>
        <v>0</v>
      </c>
      <c r="Z2183" s="37">
        <f t="shared" si="1179"/>
        <v>0</v>
      </c>
      <c r="AA2183" s="2">
        <f t="shared" si="1190"/>
        <v>0</v>
      </c>
      <c r="AB2183" s="4">
        <f t="shared" si="1191"/>
        <v>7.1215000000000001E-2</v>
      </c>
      <c r="AC2183" s="148">
        <f t="shared" si="1201"/>
        <v>142</v>
      </c>
      <c r="AD2183" s="36">
        <v>252</v>
      </c>
      <c r="AE2183" s="35">
        <f t="shared" si="1194"/>
        <v>1.0395257520000001</v>
      </c>
      <c r="AF2183" s="2">
        <f t="shared" si="1195"/>
        <v>9555.6696803600007</v>
      </c>
      <c r="AG2183" s="2">
        <f t="shared" si="1180"/>
        <v>9555.6696803600007</v>
      </c>
      <c r="AH2183" s="3">
        <f t="shared" si="1192"/>
        <v>0</v>
      </c>
      <c r="AI2183" s="3"/>
      <c r="AJ2183" s="3">
        <v>0</v>
      </c>
      <c r="AK2183" s="2">
        <f t="shared" si="1202"/>
        <v>16469.993024803196</v>
      </c>
      <c r="AL2183" s="8"/>
      <c r="AM2183" s="8"/>
      <c r="AN2183" s="8"/>
      <c r="AO2183" s="8"/>
      <c r="AP2183" s="2">
        <v>267783.73679229739</v>
      </c>
      <c r="AQ2183" s="8"/>
      <c r="AR2183" s="5"/>
      <c r="AS2183" s="1"/>
      <c r="AT2183" s="8"/>
      <c r="AU2183" s="1"/>
      <c r="AV2183" s="1"/>
      <c r="AW2183" s="3"/>
      <c r="AX2183" s="3"/>
      <c r="AY2183" s="4"/>
      <c r="AZ2183" s="4"/>
      <c r="BA2183" s="4"/>
      <c r="BB2183" s="1"/>
      <c r="BC2183" s="1"/>
      <c r="BD2183" s="1"/>
      <c r="BE2183" s="1"/>
      <c r="BF2183" s="1"/>
      <c r="BG2183" s="1"/>
      <c r="BH2183" s="1"/>
      <c r="BI2183" s="1"/>
    </row>
    <row r="2184" spans="1:61" x14ac:dyDescent="0.2">
      <c r="A2184" s="78">
        <f t="shared" si="1181"/>
        <v>44075</v>
      </c>
      <c r="B2184" s="2">
        <f t="shared" si="1196"/>
        <v>267972.59603970597</v>
      </c>
      <c r="C2184" s="3">
        <f t="shared" si="1182"/>
        <v>36176300.465360306</v>
      </c>
      <c r="D2184" s="2">
        <f t="shared" si="1203"/>
        <v>240537.3279050432</v>
      </c>
      <c r="E2184" s="2">
        <f t="shared" si="1183"/>
        <v>0</v>
      </c>
      <c r="F2184" s="33">
        <f t="shared" si="1171"/>
        <v>240537.3279050432</v>
      </c>
      <c r="G2184" s="39">
        <f t="shared" si="1184"/>
        <v>5325.46</v>
      </c>
      <c r="H2184" s="38">
        <f>IF(AND(N2184=1,N2183&gt;1),VLOOKUP(A2183,[1]Plan1!$CW$105:$CY$215,3),H2183)</f>
        <v>5344.63</v>
      </c>
      <c r="I2184" s="127">
        <f t="shared" si="1172"/>
        <v>43993</v>
      </c>
      <c r="J2184" s="127">
        <f t="shared" si="1185"/>
        <v>44023</v>
      </c>
      <c r="K2184" s="34">
        <f t="shared" si="1173"/>
        <v>3.599689040946652E-3</v>
      </c>
      <c r="L2184" s="212">
        <f t="shared" si="1186"/>
        <v>44084</v>
      </c>
      <c r="M2184" s="1">
        <f t="shared" si="1187"/>
        <v>22</v>
      </c>
      <c r="N2184" s="1">
        <f t="shared" si="1204"/>
        <v>16</v>
      </c>
      <c r="O2184" s="2">
        <f t="shared" si="1174"/>
        <v>1.0026166700000001</v>
      </c>
      <c r="P2184" s="35">
        <f t="shared" si="1198"/>
        <v>1.0025999400000001</v>
      </c>
      <c r="Q2184" s="35">
        <f t="shared" si="1188"/>
        <v>1.0026157377516347</v>
      </c>
      <c r="R2184" s="2">
        <f t="shared" si="1197"/>
        <v>1.00523925</v>
      </c>
      <c r="S2184" s="2">
        <f t="shared" si="1189"/>
        <v>1.00624745</v>
      </c>
      <c r="T2184" s="2">
        <f t="shared" si="1199"/>
        <v>241797.56310027</v>
      </c>
      <c r="U2184" s="2">
        <f t="shared" si="1175"/>
        <v>0</v>
      </c>
      <c r="V2184" s="2">
        <f t="shared" si="1176"/>
        <v>1260.2351952265044</v>
      </c>
      <c r="W2184" s="2">
        <f t="shared" si="1177"/>
        <v>241797.5631002697</v>
      </c>
      <c r="X2184" s="36">
        <f t="shared" si="1200"/>
        <v>0</v>
      </c>
      <c r="Y2184" s="2">
        <f t="shared" si="1178"/>
        <v>0</v>
      </c>
      <c r="Z2184" s="37">
        <f t="shared" si="1179"/>
        <v>0</v>
      </c>
      <c r="AA2184" s="2">
        <f t="shared" si="1190"/>
        <v>0</v>
      </c>
      <c r="AB2184" s="4">
        <f t="shared" si="1191"/>
        <v>7.1215000000000001E-2</v>
      </c>
      <c r="AC2184" s="148">
        <f t="shared" si="1201"/>
        <v>143</v>
      </c>
      <c r="AD2184" s="36">
        <v>252</v>
      </c>
      <c r="AE2184" s="35">
        <f t="shared" si="1194"/>
        <v>1.0398095709999999</v>
      </c>
      <c r="AF2184" s="2">
        <f t="shared" si="1195"/>
        <v>9625.8572558600008</v>
      </c>
      <c r="AG2184" s="2">
        <f t="shared" si="1180"/>
        <v>9625.8572558600008</v>
      </c>
      <c r="AH2184" s="3">
        <f t="shared" si="1192"/>
        <v>0</v>
      </c>
      <c r="AI2184" s="3"/>
      <c r="AJ2184" s="3">
        <v>0</v>
      </c>
      <c r="AK2184" s="2">
        <f t="shared" si="1202"/>
        <v>16549.17568357629</v>
      </c>
      <c r="AL2184" s="8"/>
      <c r="AM2184" s="8"/>
      <c r="AN2184" s="8"/>
      <c r="AO2184" s="8"/>
      <c r="AP2184" s="2">
        <v>267972.5960396927</v>
      </c>
      <c r="AQ2184" s="8"/>
      <c r="AR2184" s="5"/>
      <c r="AS2184" s="1"/>
      <c r="AT2184" s="8"/>
      <c r="AU2184" s="1"/>
      <c r="AV2184" s="1"/>
      <c r="AW2184" s="3"/>
      <c r="AX2184" s="3"/>
      <c r="AY2184" s="4"/>
      <c r="AZ2184" s="4"/>
      <c r="BA2184" s="4"/>
      <c r="BB2184" s="1"/>
      <c r="BC2184" s="1"/>
      <c r="BD2184" s="1"/>
      <c r="BE2184" s="1"/>
      <c r="BF2184" s="1"/>
      <c r="BG2184" s="1"/>
      <c r="BH2184" s="1"/>
      <c r="BI2184" s="1"/>
    </row>
    <row r="2185" spans="1:61" x14ac:dyDescent="0.2">
      <c r="A2185" s="78">
        <f t="shared" si="1181"/>
        <v>44076</v>
      </c>
      <c r="B2185" s="2">
        <f t="shared" si="1196"/>
        <v>268161.50407130108</v>
      </c>
      <c r="C2185" s="3">
        <f t="shared" si="1182"/>
        <v>36201803.049625643</v>
      </c>
      <c r="D2185" s="2">
        <f t="shared" si="1203"/>
        <v>240537.3279050432</v>
      </c>
      <c r="E2185" s="2">
        <f t="shared" si="1183"/>
        <v>0</v>
      </c>
      <c r="F2185" s="33">
        <f t="shared" si="1171"/>
        <v>240537.3279050432</v>
      </c>
      <c r="G2185" s="39">
        <f t="shared" si="1184"/>
        <v>5325.46</v>
      </c>
      <c r="H2185" s="38">
        <f>IF(AND(N2185=1,N2184&gt;1),VLOOKUP(A2184,[1]Plan1!$CW$105:$CY$215,3),H2184)</f>
        <v>5344.63</v>
      </c>
      <c r="I2185" s="127">
        <f t="shared" si="1172"/>
        <v>43993</v>
      </c>
      <c r="J2185" s="127">
        <f t="shared" si="1185"/>
        <v>44023</v>
      </c>
      <c r="K2185" s="34">
        <f t="shared" si="1173"/>
        <v>3.599689040946652E-3</v>
      </c>
      <c r="L2185" s="212">
        <f t="shared" si="1186"/>
        <v>44084</v>
      </c>
      <c r="M2185" s="1">
        <f t="shared" si="1187"/>
        <v>22</v>
      </c>
      <c r="N2185" s="1">
        <f t="shared" si="1204"/>
        <v>17</v>
      </c>
      <c r="O2185" s="2">
        <f t="shared" si="1174"/>
        <v>1.00278044</v>
      </c>
      <c r="P2185" s="35">
        <f t="shared" si="1198"/>
        <v>1.0025999400000001</v>
      </c>
      <c r="Q2185" s="35">
        <f t="shared" si="1188"/>
        <v>1.0026157377516347</v>
      </c>
      <c r="R2185" s="2">
        <f t="shared" si="1197"/>
        <v>1.00540345</v>
      </c>
      <c r="S2185" s="2">
        <f t="shared" si="1189"/>
        <v>1.00624745</v>
      </c>
      <c r="T2185" s="2">
        <f t="shared" si="1199"/>
        <v>241837.05932951</v>
      </c>
      <c r="U2185" s="2">
        <f t="shared" si="1175"/>
        <v>0</v>
      </c>
      <c r="V2185" s="2">
        <f t="shared" si="1176"/>
        <v>1299.7314244685001</v>
      </c>
      <c r="W2185" s="2">
        <f t="shared" si="1177"/>
        <v>241837.05932951171</v>
      </c>
      <c r="X2185" s="36">
        <f t="shared" si="1200"/>
        <v>0</v>
      </c>
      <c r="Y2185" s="2">
        <f t="shared" si="1178"/>
        <v>0</v>
      </c>
      <c r="Z2185" s="37">
        <f t="shared" si="1179"/>
        <v>0</v>
      </c>
      <c r="AA2185" s="2">
        <f t="shared" si="1190"/>
        <v>0</v>
      </c>
      <c r="AB2185" s="4">
        <f t="shared" si="1191"/>
        <v>7.1215000000000001E-2</v>
      </c>
      <c r="AC2185" s="148">
        <f t="shared" si="1201"/>
        <v>144</v>
      </c>
      <c r="AD2185" s="36">
        <v>252</v>
      </c>
      <c r="AE2185" s="35">
        <f t="shared" si="1194"/>
        <v>1.040093468</v>
      </c>
      <c r="AF2185" s="2">
        <f t="shared" si="1195"/>
        <v>9696.0863994400006</v>
      </c>
      <c r="AG2185" s="2">
        <f t="shared" si="1180"/>
        <v>9696.0863994400006</v>
      </c>
      <c r="AH2185" s="3">
        <f t="shared" si="1192"/>
        <v>0</v>
      </c>
      <c r="AI2185" s="3"/>
      <c r="AJ2185" s="3">
        <v>0</v>
      </c>
      <c r="AK2185" s="2">
        <f t="shared" si="1202"/>
        <v>16628.358342349384</v>
      </c>
      <c r="AL2185" s="8"/>
      <c r="AM2185" s="8"/>
      <c r="AN2185" s="8"/>
      <c r="AO2185" s="8"/>
      <c r="AP2185" s="2">
        <v>268161.50407128781</v>
      </c>
      <c r="AQ2185" s="8"/>
      <c r="AR2185" s="5"/>
      <c r="AS2185" s="1"/>
      <c r="AT2185" s="8"/>
      <c r="AU2185" s="1"/>
      <c r="AV2185" s="1"/>
      <c r="AW2185" s="3"/>
      <c r="AX2185" s="3"/>
      <c r="AY2185" s="4"/>
      <c r="AZ2185" s="4"/>
      <c r="BA2185" s="4"/>
      <c r="BB2185" s="1"/>
      <c r="BC2185" s="1"/>
      <c r="BD2185" s="1"/>
      <c r="BE2185" s="1"/>
      <c r="BF2185" s="1"/>
      <c r="BG2185" s="1"/>
      <c r="BH2185" s="1"/>
      <c r="BI2185" s="1"/>
    </row>
    <row r="2186" spans="1:61" x14ac:dyDescent="0.2">
      <c r="A2186" s="78">
        <f t="shared" si="1181"/>
        <v>44077</v>
      </c>
      <c r="B2186" s="2">
        <f t="shared" si="1196"/>
        <v>268350.45565559948</v>
      </c>
      <c r="C2186" s="3">
        <f t="shared" si="1182"/>
        <v>36227311.513505928</v>
      </c>
      <c r="D2186" s="2">
        <f t="shared" si="1203"/>
        <v>240537.3279050432</v>
      </c>
      <c r="E2186" s="2">
        <f t="shared" si="1183"/>
        <v>0</v>
      </c>
      <c r="F2186" s="33">
        <f t="shared" ref="F2186:F2249" si="1205">(D2186-E2186)</f>
        <v>240537.3279050432</v>
      </c>
      <c r="G2186" s="39">
        <f t="shared" si="1184"/>
        <v>5325.46</v>
      </c>
      <c r="H2186" s="38">
        <f>IF(AND(N2186=1,N2185&gt;1),VLOOKUP(A2185,[1]Plan1!$CW$105:$CY$215,3),H2185)</f>
        <v>5344.63</v>
      </c>
      <c r="I2186" s="127">
        <f t="shared" ref="I2186:I2249" si="1206">EDATE(J2186,-1)</f>
        <v>43993</v>
      </c>
      <c r="J2186" s="127">
        <f t="shared" si="1185"/>
        <v>44023</v>
      </c>
      <c r="K2186" s="34">
        <f t="shared" ref="K2186:K2249" si="1207">(H2186/G2186)-1</f>
        <v>3.599689040946652E-3</v>
      </c>
      <c r="L2186" s="212">
        <f t="shared" si="1186"/>
        <v>44084</v>
      </c>
      <c r="M2186" s="1">
        <f t="shared" si="1187"/>
        <v>22</v>
      </c>
      <c r="N2186" s="1">
        <f t="shared" si="1204"/>
        <v>18</v>
      </c>
      <c r="O2186" s="2">
        <f t="shared" ref="O2186:O2249" si="1208">TRUNC((H2186/G2186)^TRUNC((N2186/M2186),9),8)</f>
        <v>1.00294423</v>
      </c>
      <c r="P2186" s="35">
        <f t="shared" si="1198"/>
        <v>1.0025999400000001</v>
      </c>
      <c r="Q2186" s="35">
        <f t="shared" si="1188"/>
        <v>1.0026157377516347</v>
      </c>
      <c r="R2186" s="2">
        <f t="shared" si="1197"/>
        <v>1.0055676600000001</v>
      </c>
      <c r="S2186" s="2">
        <f t="shared" si="1189"/>
        <v>1.00624745</v>
      </c>
      <c r="T2186" s="2">
        <f t="shared" si="1199"/>
        <v>241876.55796412</v>
      </c>
      <c r="U2186" s="2">
        <f t="shared" ref="U2186:U2249" si="1209">(E2186*(S2186-1))</f>
        <v>0</v>
      </c>
      <c r="V2186" s="2">
        <f t="shared" ref="V2186:V2249" si="1210">(F2186*(R2186-1))</f>
        <v>1339.2300590838133</v>
      </c>
      <c r="W2186" s="2">
        <f t="shared" ref="W2186:W2249" si="1211">(D2186+U2186+V2186)</f>
        <v>241876.55796412702</v>
      </c>
      <c r="X2186" s="36">
        <f t="shared" si="1200"/>
        <v>0</v>
      </c>
      <c r="Y2186" s="2">
        <f t="shared" ref="Y2186:Y2249" si="1212">IF(X2186&gt;0,VLOOKUP(A2186,AT$12:AX$190,5),0)</f>
        <v>0</v>
      </c>
      <c r="Z2186" s="37">
        <f t="shared" ref="Z2186:Z2249" si="1213">IF(X2186&gt;0,VLOOKUP($A2186,$AT$10:$AY$190,6),0)</f>
        <v>0</v>
      </c>
      <c r="AA2186" s="2">
        <f t="shared" si="1190"/>
        <v>0</v>
      </c>
      <c r="AB2186" s="4">
        <f t="shared" si="1191"/>
        <v>7.1215000000000001E-2</v>
      </c>
      <c r="AC2186" s="148">
        <f t="shared" si="1201"/>
        <v>145</v>
      </c>
      <c r="AD2186" s="36">
        <v>252</v>
      </c>
      <c r="AE2186" s="35">
        <f t="shared" si="1194"/>
        <v>1.040377442</v>
      </c>
      <c r="AF2186" s="2">
        <f t="shared" si="1195"/>
        <v>9766.3566903499996</v>
      </c>
      <c r="AG2186" s="2">
        <f t="shared" ref="AG2186:AG2249" si="1214">TRUNC((W2186*(AE2186-1)),8)</f>
        <v>9766.3566903499996</v>
      </c>
      <c r="AH2186" s="3">
        <f t="shared" si="1192"/>
        <v>0</v>
      </c>
      <c r="AI2186" s="3"/>
      <c r="AJ2186" s="3">
        <v>0</v>
      </c>
      <c r="AK2186" s="2">
        <f t="shared" si="1202"/>
        <v>16707.541001122474</v>
      </c>
      <c r="AL2186" s="8"/>
      <c r="AM2186" s="8"/>
      <c r="AN2186" s="8"/>
      <c r="AO2186" s="8"/>
      <c r="AP2186" s="2">
        <v>268350.45565558621</v>
      </c>
      <c r="AQ2186" s="8"/>
      <c r="AR2186" s="5"/>
      <c r="AS2186" s="1"/>
      <c r="AT2186" s="8"/>
      <c r="AU2186" s="1"/>
      <c r="AV2186" s="1"/>
      <c r="AW2186" s="3"/>
      <c r="AX2186" s="3"/>
      <c r="AY2186" s="4"/>
      <c r="AZ2186" s="4"/>
      <c r="BA2186" s="4"/>
      <c r="BB2186" s="1"/>
      <c r="BC2186" s="1"/>
      <c r="BD2186" s="1"/>
      <c r="BE2186" s="1"/>
      <c r="BF2186" s="1"/>
      <c r="BG2186" s="1"/>
      <c r="BH2186" s="1"/>
      <c r="BI2186" s="1"/>
    </row>
    <row r="2187" spans="1:61" x14ac:dyDescent="0.2">
      <c r="A2187" s="78">
        <f t="shared" ref="A2187:A2250" si="1215">(A2186+1)</f>
        <v>44078</v>
      </c>
      <c r="B2187" s="2">
        <f t="shared" si="1196"/>
        <v>268539.46081650426</v>
      </c>
      <c r="C2187" s="3">
        <f t="shared" ref="C2187:C2250" si="1216">B2187*135</f>
        <v>36252827.210228078</v>
      </c>
      <c r="D2187" s="2">
        <f t="shared" si="1203"/>
        <v>240537.3279050432</v>
      </c>
      <c r="E2187" s="2">
        <f t="shared" ref="E2187:E2250" si="1217">IF(ISERROR(VLOOKUP(A2187,AZ$12:BB$174,2,FALSE)=TRUE),E2186,VLOOKUP(A2187,AZ$12:BB$174,2,FALSE))</f>
        <v>0</v>
      </c>
      <c r="F2187" s="33">
        <f t="shared" si="1205"/>
        <v>240537.3279050432</v>
      </c>
      <c r="G2187" s="39">
        <f t="shared" ref="G2187:G2250" si="1218">IF(H2187=H2186,G2186,H2186)</f>
        <v>5325.46</v>
      </c>
      <c r="H2187" s="38">
        <f>IF(AND(N2187=1,N2186&gt;1),VLOOKUP(A2186,[1]Plan1!$CW$105:$CY$215,3),H2186)</f>
        <v>5344.63</v>
      </c>
      <c r="I2187" s="127">
        <f t="shared" si="1206"/>
        <v>43993</v>
      </c>
      <c r="J2187" s="127">
        <f t="shared" ref="J2187:J2250" si="1219">IF(X2186&gt;0,EDATE(A2187,-1),+J2186)</f>
        <v>44023</v>
      </c>
      <c r="K2187" s="34">
        <f t="shared" si="1207"/>
        <v>3.599689040946652E-3</v>
      </c>
      <c r="L2187" s="212">
        <f t="shared" ref="L2187:L2250" si="1220">VLOOKUP(A2186,AZ$193:BA$372,2)</f>
        <v>44084</v>
      </c>
      <c r="M2187" s="1">
        <f t="shared" ref="M2187:M2250" si="1221">IF(L2187=L2186,M2186,NETWORKDAYS(L2186,L2187,$AT$194:$AT$348)-1)</f>
        <v>22</v>
      </c>
      <c r="N2187" s="1">
        <f t="shared" si="1204"/>
        <v>19</v>
      </c>
      <c r="O2187" s="2">
        <f t="shared" si="1208"/>
        <v>1.00310806</v>
      </c>
      <c r="P2187" s="35">
        <f t="shared" si="1198"/>
        <v>1.0025999400000001</v>
      </c>
      <c r="Q2187" s="35">
        <f t="shared" ref="Q2187:Q2250" si="1222">IF(L2187&gt;L2186,Q2186*P2187,Q2186)</f>
        <v>1.0026157377516347</v>
      </c>
      <c r="R2187" s="2">
        <f t="shared" si="1197"/>
        <v>1.0057319199999999</v>
      </c>
      <c r="S2187" s="2">
        <f t="shared" ref="S2187:S2250" si="1223">IF(AND(X2187&gt;0,MONTH(A2187)=S$9),R2187,S2186)</f>
        <v>1.00624745</v>
      </c>
      <c r="T2187" s="2">
        <f t="shared" si="1199"/>
        <v>241916.06862559999</v>
      </c>
      <c r="U2187" s="2">
        <f t="shared" si="1209"/>
        <v>0</v>
      </c>
      <c r="V2187" s="2">
        <f t="shared" si="1210"/>
        <v>1378.7407205654488</v>
      </c>
      <c r="W2187" s="2">
        <f t="shared" si="1211"/>
        <v>241916.06862560866</v>
      </c>
      <c r="X2187" s="36">
        <f t="shared" si="1200"/>
        <v>0</v>
      </c>
      <c r="Y2187" s="2">
        <f t="shared" si="1212"/>
        <v>0</v>
      </c>
      <c r="Z2187" s="37">
        <f t="shared" si="1213"/>
        <v>0</v>
      </c>
      <c r="AA2187" s="2">
        <f t="shared" ref="AA2187:AA2250" si="1224">IF(Z2187&gt;0,TRUNC(Z2187*T2187,8),0)</f>
        <v>0</v>
      </c>
      <c r="AB2187" s="4">
        <f t="shared" ref="AB2187:AB2250" si="1225">(AB2186)</f>
        <v>7.1215000000000001E-2</v>
      </c>
      <c r="AC2187" s="148">
        <f t="shared" si="1201"/>
        <v>146</v>
      </c>
      <c r="AD2187" s="36">
        <v>252</v>
      </c>
      <c r="AE2187" s="35">
        <f t="shared" si="1194"/>
        <v>1.040661493</v>
      </c>
      <c r="AF2187" s="2">
        <f t="shared" si="1195"/>
        <v>9836.6685309999993</v>
      </c>
      <c r="AG2187" s="2">
        <f t="shared" si="1214"/>
        <v>9836.6685309999993</v>
      </c>
      <c r="AH2187" s="3">
        <f t="shared" ref="AH2187:AH2250" si="1226">IF(AA2187&gt;0,AA2187+AF2187,0)</f>
        <v>0</v>
      </c>
      <c r="AI2187" s="3"/>
      <c r="AJ2187" s="3">
        <v>0</v>
      </c>
      <c r="AK2187" s="2">
        <f t="shared" si="1202"/>
        <v>16786.723659895568</v>
      </c>
      <c r="AL2187" s="8"/>
      <c r="AM2187" s="8"/>
      <c r="AN2187" s="8"/>
      <c r="AO2187" s="8"/>
      <c r="AP2187" s="2">
        <v>268539.46081649093</v>
      </c>
      <c r="AQ2187" s="8"/>
      <c r="AR2187" s="5"/>
      <c r="AS2187" s="1"/>
      <c r="AT2187" s="8"/>
      <c r="AU2187" s="1"/>
      <c r="AV2187" s="1"/>
      <c r="AW2187" s="3"/>
      <c r="AX2187" s="3"/>
      <c r="AY2187" s="4"/>
      <c r="AZ2187" s="4"/>
      <c r="BA2187" s="4"/>
      <c r="BB2187" s="1"/>
      <c r="BC2187" s="1"/>
      <c r="BD2187" s="1"/>
      <c r="BE2187" s="1"/>
      <c r="BF2187" s="1"/>
      <c r="BG2187" s="1"/>
      <c r="BH2187" s="1"/>
      <c r="BI2187" s="1"/>
    </row>
    <row r="2188" spans="1:61" x14ac:dyDescent="0.2">
      <c r="A2188" s="78">
        <f t="shared" si="1215"/>
        <v>44079</v>
      </c>
      <c r="B2188" s="2">
        <f t="shared" si="1196"/>
        <v>268659.76320242236</v>
      </c>
      <c r="C2188" s="3">
        <f t="shared" si="1216"/>
        <v>36269068.032327019</v>
      </c>
      <c r="D2188" s="2">
        <f t="shared" si="1203"/>
        <v>240537.3279050432</v>
      </c>
      <c r="E2188" s="2">
        <f t="shared" si="1217"/>
        <v>0</v>
      </c>
      <c r="F2188" s="33">
        <f t="shared" si="1205"/>
        <v>240537.3279050432</v>
      </c>
      <c r="G2188" s="39">
        <f t="shared" si="1218"/>
        <v>5325.46</v>
      </c>
      <c r="H2188" s="38">
        <f>IF(AND(N2188=1,N2187&gt;1),VLOOKUP(A2187,[1]Plan1!$CW$105:$CY$215,3),H2187)</f>
        <v>5344.63</v>
      </c>
      <c r="I2188" s="127">
        <f t="shared" si="1206"/>
        <v>43993</v>
      </c>
      <c r="J2188" s="127">
        <f t="shared" si="1219"/>
        <v>44023</v>
      </c>
      <c r="K2188" s="34">
        <f t="shared" si="1207"/>
        <v>3.599689040946652E-3</v>
      </c>
      <c r="L2188" s="212">
        <f t="shared" si="1220"/>
        <v>44084</v>
      </c>
      <c r="M2188" s="1">
        <f t="shared" si="1221"/>
        <v>22</v>
      </c>
      <c r="N2188" s="1">
        <f t="shared" si="1204"/>
        <v>20</v>
      </c>
      <c r="O2188" s="2">
        <f t="shared" si="1208"/>
        <v>1.0032719000000001</v>
      </c>
      <c r="P2188" s="35">
        <f t="shared" si="1198"/>
        <v>1.0025999400000001</v>
      </c>
      <c r="Q2188" s="35">
        <f t="shared" si="1222"/>
        <v>1.0026157377516347</v>
      </c>
      <c r="R2188" s="2">
        <f t="shared" si="1197"/>
        <v>1.0058961900000001</v>
      </c>
      <c r="S2188" s="2">
        <f t="shared" si="1223"/>
        <v>1.00624745</v>
      </c>
      <c r="T2188" s="2">
        <f t="shared" si="1199"/>
        <v>241955.58169245999</v>
      </c>
      <c r="U2188" s="2">
        <f t="shared" si="1209"/>
        <v>0</v>
      </c>
      <c r="V2188" s="2">
        <f t="shared" si="1210"/>
        <v>1418.2537874204556</v>
      </c>
      <c r="W2188" s="2">
        <f t="shared" si="1211"/>
        <v>241955.58169246366</v>
      </c>
      <c r="X2188" s="36">
        <f t="shared" si="1200"/>
        <v>0</v>
      </c>
      <c r="Y2188" s="2">
        <f t="shared" si="1212"/>
        <v>0</v>
      </c>
      <c r="Z2188" s="37">
        <f t="shared" si="1213"/>
        <v>0</v>
      </c>
      <c r="AA2188" s="2">
        <f t="shared" si="1224"/>
        <v>0</v>
      </c>
      <c r="AB2188" s="4">
        <f t="shared" si="1225"/>
        <v>7.1215000000000001E-2</v>
      </c>
      <c r="AC2188" s="148">
        <f t="shared" si="1201"/>
        <v>146</v>
      </c>
      <c r="AD2188" s="36">
        <v>252</v>
      </c>
      <c r="AE2188" s="35">
        <f t="shared" si="1194"/>
        <v>1.040661493</v>
      </c>
      <c r="AF2188" s="2">
        <f t="shared" si="1195"/>
        <v>9838.2751912900003</v>
      </c>
      <c r="AG2188" s="2">
        <f t="shared" si="1214"/>
        <v>9838.2751912900003</v>
      </c>
      <c r="AH2188" s="3">
        <f t="shared" si="1226"/>
        <v>0</v>
      </c>
      <c r="AI2188" s="3"/>
      <c r="AJ2188" s="3">
        <v>0</v>
      </c>
      <c r="AK2188" s="2">
        <f t="shared" si="1202"/>
        <v>16865.906318668658</v>
      </c>
      <c r="AL2188" s="8"/>
      <c r="AM2188" s="8"/>
      <c r="AN2188" s="8"/>
      <c r="AO2188" s="8"/>
      <c r="AP2188" s="2">
        <v>268659.76320240903</v>
      </c>
      <c r="AQ2188" s="8"/>
      <c r="AR2188" s="5"/>
      <c r="AS2188" s="1"/>
      <c r="AT2188" s="8"/>
      <c r="AU2188" s="1"/>
      <c r="AV2188" s="1"/>
      <c r="AW2188" s="3"/>
      <c r="AX2188" s="3"/>
      <c r="AY2188" s="4"/>
      <c r="AZ2188" s="4"/>
      <c r="BA2188" s="4"/>
      <c r="BB2188" s="1"/>
      <c r="BC2188" s="1"/>
      <c r="BD2188" s="1"/>
      <c r="BE2188" s="1"/>
      <c r="BF2188" s="1"/>
      <c r="BG2188" s="1"/>
      <c r="BH2188" s="1"/>
      <c r="BI2188" s="1"/>
    </row>
    <row r="2189" spans="1:61" x14ac:dyDescent="0.2">
      <c r="A2189" s="78">
        <f t="shared" si="1215"/>
        <v>44080</v>
      </c>
      <c r="B2189" s="2">
        <f t="shared" si="1196"/>
        <v>268738.94586119545</v>
      </c>
      <c r="C2189" s="3">
        <f t="shared" si="1216"/>
        <v>36279757.691261388</v>
      </c>
      <c r="D2189" s="2">
        <f t="shared" si="1203"/>
        <v>240537.3279050432</v>
      </c>
      <c r="E2189" s="2">
        <f t="shared" si="1217"/>
        <v>0</v>
      </c>
      <c r="F2189" s="33">
        <f t="shared" si="1205"/>
        <v>240537.3279050432</v>
      </c>
      <c r="G2189" s="39">
        <f t="shared" si="1218"/>
        <v>5325.46</v>
      </c>
      <c r="H2189" s="38">
        <f>IF(AND(N2189=1,N2188&gt;1),VLOOKUP(A2188,[1]Plan1!$CW$105:$CY$215,3),H2188)</f>
        <v>5344.63</v>
      </c>
      <c r="I2189" s="127">
        <f t="shared" si="1206"/>
        <v>43993</v>
      </c>
      <c r="J2189" s="127">
        <f t="shared" si="1219"/>
        <v>44023</v>
      </c>
      <c r="K2189" s="34">
        <f t="shared" si="1207"/>
        <v>3.599689040946652E-3</v>
      </c>
      <c r="L2189" s="212">
        <f t="shared" si="1220"/>
        <v>44084</v>
      </c>
      <c r="M2189" s="1">
        <f t="shared" si="1221"/>
        <v>22</v>
      </c>
      <c r="N2189" s="1">
        <f t="shared" si="1204"/>
        <v>20</v>
      </c>
      <c r="O2189" s="2">
        <f t="shared" si="1208"/>
        <v>1.0032719000000001</v>
      </c>
      <c r="P2189" s="35">
        <f t="shared" si="1198"/>
        <v>1.0025999400000001</v>
      </c>
      <c r="Q2189" s="35">
        <f t="shared" si="1222"/>
        <v>1.0026157377516347</v>
      </c>
      <c r="R2189" s="2">
        <f t="shared" si="1197"/>
        <v>1.0058961900000001</v>
      </c>
      <c r="S2189" s="2">
        <f t="shared" si="1223"/>
        <v>1.00624745</v>
      </c>
      <c r="T2189" s="2">
        <f t="shared" si="1199"/>
        <v>241955.58169245999</v>
      </c>
      <c r="U2189" s="2">
        <f t="shared" si="1209"/>
        <v>0</v>
      </c>
      <c r="V2189" s="2">
        <f t="shared" si="1210"/>
        <v>1418.2537874204556</v>
      </c>
      <c r="W2189" s="2">
        <f t="shared" si="1211"/>
        <v>241955.58169246366</v>
      </c>
      <c r="X2189" s="36">
        <f t="shared" si="1200"/>
        <v>0</v>
      </c>
      <c r="Y2189" s="2">
        <f t="shared" si="1212"/>
        <v>0</v>
      </c>
      <c r="Z2189" s="37">
        <f t="shared" si="1213"/>
        <v>0</v>
      </c>
      <c r="AA2189" s="2">
        <f t="shared" si="1224"/>
        <v>0</v>
      </c>
      <c r="AB2189" s="4">
        <f t="shared" si="1225"/>
        <v>7.1215000000000001E-2</v>
      </c>
      <c r="AC2189" s="148">
        <f t="shared" si="1201"/>
        <v>146</v>
      </c>
      <c r="AD2189" s="36">
        <v>252</v>
      </c>
      <c r="AE2189" s="35">
        <f t="shared" si="1194"/>
        <v>1.040661493</v>
      </c>
      <c r="AF2189" s="2">
        <f t="shared" si="1195"/>
        <v>9838.2751912900003</v>
      </c>
      <c r="AG2189" s="2">
        <f t="shared" si="1214"/>
        <v>9838.2751912900003</v>
      </c>
      <c r="AH2189" s="3">
        <f t="shared" si="1226"/>
        <v>0</v>
      </c>
      <c r="AI2189" s="3"/>
      <c r="AJ2189" s="3">
        <v>0</v>
      </c>
      <c r="AK2189" s="2">
        <f t="shared" si="1202"/>
        <v>16945.088977441748</v>
      </c>
      <c r="AL2189" s="8"/>
      <c r="AM2189" s="8"/>
      <c r="AN2189" s="8"/>
      <c r="AO2189" s="8"/>
      <c r="AP2189" s="2">
        <v>268738.94586118212</v>
      </c>
      <c r="AQ2189" s="8"/>
      <c r="AR2189" s="5"/>
      <c r="AS2189" s="1"/>
      <c r="AT2189" s="8"/>
      <c r="AU2189" s="1"/>
      <c r="AV2189" s="1"/>
      <c r="AW2189" s="3"/>
      <c r="AX2189" s="3"/>
      <c r="AY2189" s="4"/>
      <c r="AZ2189" s="4"/>
      <c r="BA2189" s="4"/>
      <c r="BB2189" s="1"/>
      <c r="BC2189" s="1"/>
      <c r="BD2189" s="1"/>
      <c r="BE2189" s="1"/>
      <c r="BF2189" s="1"/>
      <c r="BG2189" s="1"/>
      <c r="BH2189" s="1"/>
      <c r="BI2189" s="1"/>
    </row>
    <row r="2190" spans="1:61" x14ac:dyDescent="0.2">
      <c r="A2190" s="78">
        <f t="shared" si="1215"/>
        <v>44081</v>
      </c>
      <c r="B2190" s="2">
        <f t="shared" si="1196"/>
        <v>268818.12851996854</v>
      </c>
      <c r="C2190" s="3">
        <f t="shared" si="1216"/>
        <v>36290447.350195751</v>
      </c>
      <c r="D2190" s="2">
        <f t="shared" si="1203"/>
        <v>240537.3279050432</v>
      </c>
      <c r="E2190" s="2">
        <f t="shared" si="1217"/>
        <v>0</v>
      </c>
      <c r="F2190" s="33">
        <f t="shared" si="1205"/>
        <v>240537.3279050432</v>
      </c>
      <c r="G2190" s="39">
        <f t="shared" si="1218"/>
        <v>5325.46</v>
      </c>
      <c r="H2190" s="38">
        <f>IF(AND(N2190=1,N2189&gt;1),VLOOKUP(A2189,[1]Plan1!$CW$105:$CY$215,3),H2189)</f>
        <v>5344.63</v>
      </c>
      <c r="I2190" s="127">
        <f t="shared" si="1206"/>
        <v>43993</v>
      </c>
      <c r="J2190" s="127">
        <f t="shared" si="1219"/>
        <v>44023</v>
      </c>
      <c r="K2190" s="34">
        <f t="shared" si="1207"/>
        <v>3.599689040946652E-3</v>
      </c>
      <c r="L2190" s="212">
        <f t="shared" si="1220"/>
        <v>44084</v>
      </c>
      <c r="M2190" s="1">
        <f t="shared" si="1221"/>
        <v>22</v>
      </c>
      <c r="N2190" s="1">
        <f t="shared" si="1204"/>
        <v>20</v>
      </c>
      <c r="O2190" s="2">
        <f t="shared" si="1208"/>
        <v>1.0032719000000001</v>
      </c>
      <c r="P2190" s="35">
        <f t="shared" si="1198"/>
        <v>1.0025999400000001</v>
      </c>
      <c r="Q2190" s="35">
        <f t="shared" si="1222"/>
        <v>1.0026157377516347</v>
      </c>
      <c r="R2190" s="2">
        <f t="shared" si="1197"/>
        <v>1.0058961900000001</v>
      </c>
      <c r="S2190" s="2">
        <f t="shared" si="1223"/>
        <v>1.00624745</v>
      </c>
      <c r="T2190" s="2">
        <f t="shared" si="1199"/>
        <v>241955.58169245999</v>
      </c>
      <c r="U2190" s="2">
        <f t="shared" si="1209"/>
        <v>0</v>
      </c>
      <c r="V2190" s="2">
        <f t="shared" si="1210"/>
        <v>1418.2537874204556</v>
      </c>
      <c r="W2190" s="2">
        <f t="shared" si="1211"/>
        <v>241955.58169246366</v>
      </c>
      <c r="X2190" s="36">
        <f t="shared" si="1200"/>
        <v>0</v>
      </c>
      <c r="Y2190" s="2">
        <f t="shared" si="1212"/>
        <v>0</v>
      </c>
      <c r="Z2190" s="37">
        <f t="shared" si="1213"/>
        <v>0</v>
      </c>
      <c r="AA2190" s="2">
        <f t="shared" si="1224"/>
        <v>0</v>
      </c>
      <c r="AB2190" s="4">
        <f t="shared" si="1225"/>
        <v>7.1215000000000001E-2</v>
      </c>
      <c r="AC2190" s="148">
        <f t="shared" si="1201"/>
        <v>146</v>
      </c>
      <c r="AD2190" s="36">
        <v>252</v>
      </c>
      <c r="AE2190" s="35">
        <f t="shared" si="1194"/>
        <v>1.040661493</v>
      </c>
      <c r="AF2190" s="2">
        <f t="shared" si="1195"/>
        <v>9838.2751912900003</v>
      </c>
      <c r="AG2190" s="2">
        <f t="shared" si="1214"/>
        <v>9838.2751912900003</v>
      </c>
      <c r="AH2190" s="3">
        <f t="shared" si="1226"/>
        <v>0</v>
      </c>
      <c r="AI2190" s="3"/>
      <c r="AJ2190" s="3">
        <v>0</v>
      </c>
      <c r="AK2190" s="2">
        <f t="shared" si="1202"/>
        <v>17024.271636214842</v>
      </c>
      <c r="AL2190" s="8"/>
      <c r="AM2190" s="8"/>
      <c r="AN2190" s="8"/>
      <c r="AO2190" s="8"/>
      <c r="AP2190" s="2">
        <v>268818.12851995521</v>
      </c>
      <c r="AQ2190" s="8"/>
      <c r="AR2190" s="5"/>
      <c r="AS2190" s="1"/>
      <c r="AT2190" s="8"/>
      <c r="AU2190" s="1"/>
      <c r="AV2190" s="1"/>
      <c r="AW2190" s="3"/>
      <c r="AX2190" s="3"/>
      <c r="AY2190" s="4"/>
      <c r="AZ2190" s="4"/>
      <c r="BA2190" s="4"/>
      <c r="BB2190" s="1"/>
      <c r="BC2190" s="1"/>
      <c r="BD2190" s="1"/>
      <c r="BE2190" s="1"/>
      <c r="BF2190" s="1"/>
      <c r="BG2190" s="1"/>
      <c r="BH2190" s="1"/>
      <c r="BI2190" s="1"/>
    </row>
    <row r="2191" spans="1:61" x14ac:dyDescent="0.2">
      <c r="A2191" s="78">
        <f t="shared" si="1215"/>
        <v>44082</v>
      </c>
      <c r="B2191" s="2">
        <f t="shared" si="1196"/>
        <v>268966.05777621159</v>
      </c>
      <c r="C2191" s="3">
        <f t="shared" si="1216"/>
        <v>36310417.799788564</v>
      </c>
      <c r="D2191" s="2">
        <f t="shared" si="1203"/>
        <v>240537.3279050432</v>
      </c>
      <c r="E2191" s="2">
        <f t="shared" si="1217"/>
        <v>0</v>
      </c>
      <c r="F2191" s="33">
        <f t="shared" si="1205"/>
        <v>240537.3279050432</v>
      </c>
      <c r="G2191" s="39">
        <f t="shared" si="1218"/>
        <v>5325.46</v>
      </c>
      <c r="H2191" s="38">
        <f>IF(AND(N2191=1,N2190&gt;1),VLOOKUP(A2190,[1]Plan1!$CW$105:$CY$215,3),H2190)</f>
        <v>5344.63</v>
      </c>
      <c r="I2191" s="127">
        <f t="shared" si="1206"/>
        <v>43993</v>
      </c>
      <c r="J2191" s="127">
        <f t="shared" si="1219"/>
        <v>44023</v>
      </c>
      <c r="K2191" s="34">
        <f t="shared" si="1207"/>
        <v>3.599689040946652E-3</v>
      </c>
      <c r="L2191" s="212">
        <f t="shared" si="1220"/>
        <v>44084</v>
      </c>
      <c r="M2191" s="1">
        <f t="shared" si="1221"/>
        <v>22</v>
      </c>
      <c r="N2191" s="1">
        <f t="shared" si="1204"/>
        <v>20</v>
      </c>
      <c r="O2191" s="2">
        <f t="shared" si="1208"/>
        <v>1.0032719000000001</v>
      </c>
      <c r="P2191" s="35">
        <f t="shared" si="1198"/>
        <v>1.0025999400000001</v>
      </c>
      <c r="Q2191" s="35">
        <f t="shared" si="1222"/>
        <v>1.0026157377516347</v>
      </c>
      <c r="R2191" s="2">
        <f t="shared" si="1197"/>
        <v>1.0058961900000001</v>
      </c>
      <c r="S2191" s="2">
        <f t="shared" si="1223"/>
        <v>1.00624745</v>
      </c>
      <c r="T2191" s="2">
        <f t="shared" si="1199"/>
        <v>241955.58169245999</v>
      </c>
      <c r="U2191" s="2">
        <f t="shared" si="1209"/>
        <v>0</v>
      </c>
      <c r="V2191" s="2">
        <f t="shared" si="1210"/>
        <v>1418.2537874204556</v>
      </c>
      <c r="W2191" s="2">
        <f t="shared" si="1211"/>
        <v>241955.58169246366</v>
      </c>
      <c r="X2191" s="36">
        <f t="shared" si="1200"/>
        <v>0</v>
      </c>
      <c r="Y2191" s="2">
        <f t="shared" si="1212"/>
        <v>0</v>
      </c>
      <c r="Z2191" s="37">
        <f t="shared" si="1213"/>
        <v>0</v>
      </c>
      <c r="AA2191" s="2">
        <f t="shared" si="1224"/>
        <v>0</v>
      </c>
      <c r="AB2191" s="4">
        <f t="shared" si="1225"/>
        <v>7.1215000000000001E-2</v>
      </c>
      <c r="AC2191" s="148">
        <f t="shared" si="1201"/>
        <v>147</v>
      </c>
      <c r="AD2191" s="36">
        <v>252</v>
      </c>
      <c r="AE2191" s="35">
        <f t="shared" si="1194"/>
        <v>1.040945622</v>
      </c>
      <c r="AF2191" s="2">
        <f t="shared" si="1195"/>
        <v>9907.0217887599993</v>
      </c>
      <c r="AG2191" s="2">
        <f t="shared" si="1214"/>
        <v>9907.0217887599993</v>
      </c>
      <c r="AH2191" s="3">
        <f t="shared" si="1226"/>
        <v>0</v>
      </c>
      <c r="AI2191" s="3"/>
      <c r="AJ2191" s="3">
        <v>0</v>
      </c>
      <c r="AK2191" s="2">
        <f t="shared" si="1202"/>
        <v>17103.454294987936</v>
      </c>
      <c r="AL2191" s="8"/>
      <c r="AM2191" s="8"/>
      <c r="AN2191" s="8"/>
      <c r="AO2191" s="8"/>
      <c r="AP2191" s="2">
        <v>268966.05777619831</v>
      </c>
      <c r="AQ2191" s="8"/>
      <c r="AR2191" s="5"/>
      <c r="AS2191" s="1"/>
      <c r="AT2191" s="8"/>
      <c r="AU2191" s="1"/>
      <c r="AV2191" s="1"/>
      <c r="AW2191" s="3"/>
      <c r="AX2191" s="3"/>
      <c r="AY2191" s="4"/>
      <c r="AZ2191" s="4"/>
      <c r="BA2191" s="4"/>
      <c r="BB2191" s="1"/>
      <c r="BC2191" s="1"/>
      <c r="BD2191" s="1"/>
      <c r="BE2191" s="1"/>
      <c r="BF2191" s="1"/>
      <c r="BG2191" s="1"/>
      <c r="BH2191" s="1"/>
      <c r="BI2191" s="1"/>
    </row>
    <row r="2192" spans="1:61" x14ac:dyDescent="0.2">
      <c r="A2192" s="78">
        <f t="shared" si="1215"/>
        <v>44083</v>
      </c>
      <c r="B2192" s="2">
        <f t="shared" si="1196"/>
        <v>269155.15810702275</v>
      </c>
      <c r="C2192" s="3">
        <f t="shared" si="1216"/>
        <v>36335946.344448075</v>
      </c>
      <c r="D2192" s="2">
        <f t="shared" si="1203"/>
        <v>240537.3279050432</v>
      </c>
      <c r="E2192" s="2">
        <f t="shared" si="1217"/>
        <v>0</v>
      </c>
      <c r="F2192" s="33">
        <f t="shared" si="1205"/>
        <v>240537.3279050432</v>
      </c>
      <c r="G2192" s="39">
        <f t="shared" si="1218"/>
        <v>5325.46</v>
      </c>
      <c r="H2192" s="38">
        <f>IF(AND(N2192=1,N2191&gt;1),VLOOKUP(A2191,[1]Plan1!$CW$105:$CY$215,3),H2191)</f>
        <v>5344.63</v>
      </c>
      <c r="I2192" s="127">
        <f t="shared" si="1206"/>
        <v>43993</v>
      </c>
      <c r="J2192" s="127">
        <f t="shared" si="1219"/>
        <v>44023</v>
      </c>
      <c r="K2192" s="34">
        <f t="shared" si="1207"/>
        <v>3.599689040946652E-3</v>
      </c>
      <c r="L2192" s="212">
        <f t="shared" si="1220"/>
        <v>44084</v>
      </c>
      <c r="M2192" s="1">
        <f t="shared" si="1221"/>
        <v>22</v>
      </c>
      <c r="N2192" s="1">
        <f t="shared" si="1204"/>
        <v>21</v>
      </c>
      <c r="O2192" s="2">
        <f t="shared" si="1208"/>
        <v>1.00343578</v>
      </c>
      <c r="P2192" s="35">
        <f t="shared" si="1198"/>
        <v>1.0025999400000001</v>
      </c>
      <c r="Q2192" s="35">
        <f t="shared" si="1222"/>
        <v>1.0026157377516347</v>
      </c>
      <c r="R2192" s="2">
        <f t="shared" si="1197"/>
        <v>1.0060605</v>
      </c>
      <c r="S2192" s="2">
        <f t="shared" si="1223"/>
        <v>1.00624745</v>
      </c>
      <c r="T2192" s="2">
        <f t="shared" si="1199"/>
        <v>241995.10438080999</v>
      </c>
      <c r="U2192" s="2">
        <f t="shared" si="1209"/>
        <v>0</v>
      </c>
      <c r="V2192" s="2">
        <f t="shared" si="1210"/>
        <v>1457.7764757685202</v>
      </c>
      <c r="W2192" s="2">
        <f t="shared" si="1211"/>
        <v>241995.10438081171</v>
      </c>
      <c r="X2192" s="36">
        <f t="shared" si="1200"/>
        <v>0</v>
      </c>
      <c r="Y2192" s="2">
        <f t="shared" si="1212"/>
        <v>0</v>
      </c>
      <c r="Z2192" s="37">
        <f t="shared" si="1213"/>
        <v>0</v>
      </c>
      <c r="AA2192" s="2">
        <f t="shared" si="1224"/>
        <v>0</v>
      </c>
      <c r="AB2192" s="4">
        <f t="shared" si="1225"/>
        <v>7.1215000000000001E-2</v>
      </c>
      <c r="AC2192" s="148">
        <f t="shared" si="1201"/>
        <v>148</v>
      </c>
      <c r="AD2192" s="36">
        <v>252</v>
      </c>
      <c r="AE2192" s="35">
        <f t="shared" si="1194"/>
        <v>1.0412298289999999</v>
      </c>
      <c r="AF2192" s="2">
        <f t="shared" si="1195"/>
        <v>9977.4167724500003</v>
      </c>
      <c r="AG2192" s="2">
        <f t="shared" si="1214"/>
        <v>9977.4167724500003</v>
      </c>
      <c r="AH2192" s="3">
        <f t="shared" si="1226"/>
        <v>0</v>
      </c>
      <c r="AI2192" s="3"/>
      <c r="AJ2192" s="3">
        <v>0</v>
      </c>
      <c r="AK2192" s="2">
        <f t="shared" si="1202"/>
        <v>17182.636953761026</v>
      </c>
      <c r="AL2192" s="8"/>
      <c r="AM2192" s="8"/>
      <c r="AN2192" s="8"/>
      <c r="AO2192" s="8"/>
      <c r="AP2192" s="2">
        <v>269155.15810700948</v>
      </c>
      <c r="AQ2192" s="8"/>
      <c r="AR2192" s="5"/>
      <c r="AS2192" s="1"/>
      <c r="AT2192" s="8"/>
      <c r="AU2192" s="1"/>
      <c r="AV2192" s="1"/>
      <c r="AW2192" s="3"/>
      <c r="AX2192" s="3"/>
      <c r="AY2192" s="4"/>
      <c r="AZ2192" s="4"/>
      <c r="BA2192" s="4"/>
      <c r="BB2192" s="1"/>
      <c r="BC2192" s="1"/>
      <c r="BD2192" s="1"/>
      <c r="BE2192" s="1"/>
      <c r="BF2192" s="1"/>
      <c r="BG2192" s="1"/>
      <c r="BH2192" s="1"/>
      <c r="BI2192" s="1"/>
    </row>
    <row r="2193" spans="1:206" ht="15.75" x14ac:dyDescent="0.25">
      <c r="A2193" s="109">
        <f t="shared" si="1215"/>
        <v>44084</v>
      </c>
      <c r="B2193" s="121">
        <f t="shared" si="1196"/>
        <v>269344.30455021048</v>
      </c>
      <c r="C2193" s="120">
        <f t="shared" si="1216"/>
        <v>36361481.114278413</v>
      </c>
      <c r="D2193" s="121">
        <f t="shared" si="1203"/>
        <v>240537.3279050432</v>
      </c>
      <c r="E2193" s="110">
        <f t="shared" si="1217"/>
        <v>0</v>
      </c>
      <c r="F2193" s="111">
        <f t="shared" si="1205"/>
        <v>240537.3279050432</v>
      </c>
      <c r="G2193" s="112">
        <f t="shared" si="1218"/>
        <v>5325.46</v>
      </c>
      <c r="H2193" s="113">
        <f>IF(AND(N2193=1,N2192&gt;1),VLOOKUP(A2192,[1]Plan1!$CW$105:$CY$215,3),H2192)</f>
        <v>5344.63</v>
      </c>
      <c r="I2193" s="129">
        <f t="shared" si="1206"/>
        <v>43993</v>
      </c>
      <c r="J2193" s="129">
        <f t="shared" si="1219"/>
        <v>44023</v>
      </c>
      <c r="K2193" s="114">
        <f t="shared" si="1207"/>
        <v>3.599689040946652E-3</v>
      </c>
      <c r="L2193" s="215">
        <f t="shared" si="1220"/>
        <v>44084</v>
      </c>
      <c r="M2193" s="115">
        <f t="shared" si="1221"/>
        <v>22</v>
      </c>
      <c r="N2193" s="115">
        <f t="shared" si="1204"/>
        <v>22</v>
      </c>
      <c r="O2193" s="110">
        <f t="shared" si="1208"/>
        <v>1.00359968</v>
      </c>
      <c r="P2193" s="116">
        <f t="shared" si="1198"/>
        <v>1.0025999400000001</v>
      </c>
      <c r="Q2193" s="116">
        <f t="shared" si="1222"/>
        <v>1.0026157377516347</v>
      </c>
      <c r="R2193" s="110">
        <f t="shared" si="1197"/>
        <v>1.0062248300000001</v>
      </c>
      <c r="S2193" s="110">
        <f t="shared" si="1223"/>
        <v>1.00624745</v>
      </c>
      <c r="T2193" s="121">
        <f t="shared" si="1199"/>
        <v>242034.6318799</v>
      </c>
      <c r="U2193" s="110">
        <f t="shared" si="1209"/>
        <v>0</v>
      </c>
      <c r="V2193" s="110">
        <f t="shared" si="1210"/>
        <v>1497.303974863167</v>
      </c>
      <c r="W2193" s="110">
        <f t="shared" si="1211"/>
        <v>242034.63187990637</v>
      </c>
      <c r="X2193" s="117">
        <v>72</v>
      </c>
      <c r="Y2193" s="110">
        <f t="shared" si="1212"/>
        <v>0</v>
      </c>
      <c r="Z2193" s="118">
        <f t="shared" si="1213"/>
        <v>0</v>
      </c>
      <c r="AA2193" s="110">
        <f t="shared" si="1224"/>
        <v>0</v>
      </c>
      <c r="AB2193" s="119">
        <f t="shared" si="1225"/>
        <v>7.1215000000000001E-2</v>
      </c>
      <c r="AC2193" s="148">
        <f t="shared" si="1201"/>
        <v>149</v>
      </c>
      <c r="AD2193" s="117">
        <v>252</v>
      </c>
      <c r="AE2193" s="116">
        <f t="shared" si="1194"/>
        <v>1.0415141130000001</v>
      </c>
      <c r="AF2193" s="110">
        <f t="shared" si="1195"/>
        <v>10047.85305777</v>
      </c>
      <c r="AG2193" s="110">
        <f t="shared" si="1214"/>
        <v>10047.85305777</v>
      </c>
      <c r="AH2193" s="120">
        <f t="shared" si="1226"/>
        <v>0</v>
      </c>
      <c r="AI2193" s="120"/>
      <c r="AJ2193" s="189">
        <v>0</v>
      </c>
      <c r="AK2193" s="121">
        <f t="shared" si="1202"/>
        <v>17261.81961253412</v>
      </c>
      <c r="AL2193" s="8"/>
      <c r="AM2193" s="8"/>
      <c r="AN2193" s="8"/>
      <c r="AO2193" s="8"/>
      <c r="AP2193" s="2">
        <v>269344.30455019721</v>
      </c>
      <c r="AQ2193" s="8"/>
      <c r="AR2193" s="5"/>
      <c r="AS2193" s="1"/>
      <c r="AT2193" s="8"/>
      <c r="AU2193" s="1"/>
      <c r="AV2193" s="1"/>
      <c r="AW2193" s="3"/>
      <c r="AX2193" s="3"/>
      <c r="AY2193" s="4"/>
      <c r="AZ2193" s="4"/>
      <c r="BA2193" s="4"/>
      <c r="BB2193" s="1"/>
      <c r="BC2193" s="1"/>
      <c r="BD2193" s="1"/>
      <c r="BE2193" s="1"/>
      <c r="BF2193" s="1"/>
      <c r="BG2193" s="1"/>
      <c r="BH2193" s="1"/>
      <c r="BI2193" s="1"/>
    </row>
    <row r="2194" spans="1:206" x14ac:dyDescent="0.2">
      <c r="A2194" s="78">
        <f t="shared" si="1215"/>
        <v>44085</v>
      </c>
      <c r="B2194" s="2">
        <f t="shared" si="1196"/>
        <v>269519.79502215493</v>
      </c>
      <c r="C2194" s="3">
        <f t="shared" si="1216"/>
        <v>36385172.327990912</v>
      </c>
      <c r="D2194" s="2">
        <f t="shared" si="1203"/>
        <v>240537.3279050432</v>
      </c>
      <c r="E2194" s="2">
        <f t="shared" si="1217"/>
        <v>0</v>
      </c>
      <c r="F2194" s="33">
        <f t="shared" si="1205"/>
        <v>240537.3279050432</v>
      </c>
      <c r="G2194" s="39">
        <f t="shared" si="1218"/>
        <v>5344.63</v>
      </c>
      <c r="H2194" s="38">
        <f>IF(AND(N2194=1,N2193&gt;1),VLOOKUP(A2193,[1]Plan1!$CW$105:$CY$215,3),H2193)</f>
        <v>5357.46</v>
      </c>
      <c r="I2194" s="127">
        <f t="shared" si="1206"/>
        <v>44023</v>
      </c>
      <c r="J2194" s="127">
        <f t="shared" si="1219"/>
        <v>44054</v>
      </c>
      <c r="K2194" s="34">
        <f t="shared" si="1207"/>
        <v>2.4005403554596683E-3</v>
      </c>
      <c r="L2194" s="212">
        <f t="shared" si="1220"/>
        <v>44117</v>
      </c>
      <c r="M2194" s="1">
        <f t="shared" si="1221"/>
        <v>22</v>
      </c>
      <c r="N2194" s="1">
        <f t="shared" si="1204"/>
        <v>1</v>
      </c>
      <c r="O2194" s="2">
        <f t="shared" si="1208"/>
        <v>1.00010899</v>
      </c>
      <c r="P2194" s="35">
        <f t="shared" si="1198"/>
        <v>1.00359968</v>
      </c>
      <c r="Q2194" s="35">
        <f t="shared" si="1222"/>
        <v>1.0062248335705044</v>
      </c>
      <c r="R2194" s="2">
        <f t="shared" si="1197"/>
        <v>1.0063344999999999</v>
      </c>
      <c r="S2194" s="2">
        <f t="shared" si="1223"/>
        <v>1.00624745</v>
      </c>
      <c r="T2194" s="2">
        <f t="shared" si="1199"/>
        <v>242061.01160865001</v>
      </c>
      <c r="U2194" s="2">
        <f t="shared" si="1209"/>
        <v>0</v>
      </c>
      <c r="V2194" s="2">
        <f t="shared" si="1210"/>
        <v>1523.6837036144743</v>
      </c>
      <c r="W2194" s="2">
        <f t="shared" si="1211"/>
        <v>242061.01160865769</v>
      </c>
      <c r="X2194" s="36">
        <f t="shared" ref="X2194:X2225" si="1227">IF(VLOOKUP(A2194,AT$10:BC$190,10)=VLOOKUP(A2193,AT$10:BC$190,10),0,VLOOKUP(A2194,AT$10:BC$190,10))</f>
        <v>0</v>
      </c>
      <c r="Y2194" s="2">
        <f t="shared" si="1212"/>
        <v>0</v>
      </c>
      <c r="Z2194" s="37">
        <f t="shared" si="1213"/>
        <v>0</v>
      </c>
      <c r="AA2194" s="2">
        <f t="shared" si="1224"/>
        <v>0</v>
      </c>
      <c r="AB2194" s="4">
        <f t="shared" si="1225"/>
        <v>7.1215000000000001E-2</v>
      </c>
      <c r="AC2194" s="148">
        <f t="shared" si="1201"/>
        <v>150</v>
      </c>
      <c r="AD2194" s="36">
        <v>252</v>
      </c>
      <c r="AE2194" s="35">
        <f t="shared" si="1194"/>
        <v>1.041798475</v>
      </c>
      <c r="AF2194" s="2">
        <f t="shared" si="1195"/>
        <v>10117.781142190001</v>
      </c>
      <c r="AG2194" s="2">
        <f t="shared" si="1214"/>
        <v>10117.781142190001</v>
      </c>
      <c r="AH2194" s="3">
        <f t="shared" si="1226"/>
        <v>0</v>
      </c>
      <c r="AI2194" s="3"/>
      <c r="AJ2194" s="3">
        <v>0</v>
      </c>
      <c r="AK2194" s="2">
        <f t="shared" si="1202"/>
        <v>17341.00227130721</v>
      </c>
      <c r="AL2194" s="8"/>
      <c r="AM2194" s="8"/>
      <c r="AN2194" s="8"/>
      <c r="AO2194" s="8"/>
      <c r="AP2194" s="2">
        <v>269519.7950221416</v>
      </c>
      <c r="AQ2194" s="8"/>
      <c r="AR2194" s="5"/>
      <c r="AS2194" s="1"/>
      <c r="AT2194" s="8"/>
      <c r="AU2194" s="1"/>
      <c r="AV2194" s="1"/>
      <c r="AW2194" s="3"/>
      <c r="AX2194" s="3"/>
      <c r="AY2194" s="4"/>
      <c r="AZ2194" s="4"/>
      <c r="BA2194" s="4"/>
      <c r="BB2194" s="1"/>
      <c r="BC2194" s="1"/>
      <c r="BD2194" s="1"/>
      <c r="BE2194" s="1"/>
      <c r="BF2194" s="1"/>
      <c r="BG2194" s="1"/>
      <c r="BH2194" s="1"/>
      <c r="BI2194" s="1"/>
    </row>
    <row r="2195" spans="1:206" x14ac:dyDescent="0.2">
      <c r="A2195" s="78">
        <f t="shared" si="1215"/>
        <v>44086</v>
      </c>
      <c r="B2195" s="2">
        <f t="shared" si="1196"/>
        <v>269626.46254803258</v>
      </c>
      <c r="C2195" s="3">
        <f t="shared" si="1216"/>
        <v>36399572.443984397</v>
      </c>
      <c r="D2195" s="2">
        <f t="shared" si="1203"/>
        <v>240537.3279050432</v>
      </c>
      <c r="E2195" s="2">
        <f t="shared" si="1217"/>
        <v>0</v>
      </c>
      <c r="F2195" s="33">
        <f t="shared" si="1205"/>
        <v>240537.3279050432</v>
      </c>
      <c r="G2195" s="39">
        <f t="shared" si="1218"/>
        <v>5344.63</v>
      </c>
      <c r="H2195" s="38">
        <f>IF(AND(N2195=1,N2194&gt;1),VLOOKUP(A2194,[1]Plan1!$CW$105:$CY$215,3),H2194)</f>
        <v>5357.46</v>
      </c>
      <c r="I2195" s="127">
        <f t="shared" si="1206"/>
        <v>44023</v>
      </c>
      <c r="J2195" s="127">
        <f t="shared" si="1219"/>
        <v>44054</v>
      </c>
      <c r="K2195" s="34">
        <f t="shared" si="1207"/>
        <v>2.4005403554596683E-3</v>
      </c>
      <c r="L2195" s="212">
        <f t="shared" si="1220"/>
        <v>44117</v>
      </c>
      <c r="M2195" s="1">
        <f t="shared" si="1221"/>
        <v>22</v>
      </c>
      <c r="N2195" s="1">
        <f t="shared" si="1204"/>
        <v>2</v>
      </c>
      <c r="O2195" s="2">
        <f t="shared" si="1208"/>
        <v>1.0002179899999999</v>
      </c>
      <c r="P2195" s="35">
        <f t="shared" si="1198"/>
        <v>1.00359968</v>
      </c>
      <c r="Q2195" s="35">
        <f t="shared" si="1222"/>
        <v>1.0062248335705044</v>
      </c>
      <c r="R2195" s="2">
        <f t="shared" si="1197"/>
        <v>1.0064441799999999</v>
      </c>
      <c r="S2195" s="2">
        <f t="shared" si="1223"/>
        <v>1.00624745</v>
      </c>
      <c r="T2195" s="2">
        <f t="shared" si="1199"/>
        <v>242087.39374278</v>
      </c>
      <c r="U2195" s="2">
        <f t="shared" si="1209"/>
        <v>0</v>
      </c>
      <c r="V2195" s="2">
        <f t="shared" si="1210"/>
        <v>1550.0658377390998</v>
      </c>
      <c r="W2195" s="2">
        <f t="shared" si="1211"/>
        <v>242087.3937427823</v>
      </c>
      <c r="X2195" s="36">
        <f t="shared" si="1227"/>
        <v>0</v>
      </c>
      <c r="Y2195" s="2">
        <f t="shared" si="1212"/>
        <v>0</v>
      </c>
      <c r="Z2195" s="37">
        <f t="shared" si="1213"/>
        <v>0</v>
      </c>
      <c r="AA2195" s="2">
        <f t="shared" si="1224"/>
        <v>0</v>
      </c>
      <c r="AB2195" s="4">
        <f t="shared" si="1225"/>
        <v>7.1215000000000001E-2</v>
      </c>
      <c r="AC2195" s="148">
        <f t="shared" si="1201"/>
        <v>150</v>
      </c>
      <c r="AD2195" s="36">
        <v>252</v>
      </c>
      <c r="AE2195" s="35">
        <f t="shared" si="1194"/>
        <v>1.041798475</v>
      </c>
      <c r="AF2195" s="2">
        <f t="shared" si="1195"/>
        <v>10118.88387517</v>
      </c>
      <c r="AG2195" s="2">
        <f t="shared" si="1214"/>
        <v>10118.88387517</v>
      </c>
      <c r="AH2195" s="3">
        <f t="shared" si="1226"/>
        <v>0</v>
      </c>
      <c r="AI2195" s="3"/>
      <c r="AJ2195" s="3">
        <v>0</v>
      </c>
      <c r="AK2195" s="2">
        <f t="shared" si="1202"/>
        <v>17420.184930080304</v>
      </c>
      <c r="AL2195" s="8"/>
      <c r="AM2195" s="8"/>
      <c r="AN2195" s="8"/>
      <c r="AO2195" s="8"/>
      <c r="AP2195" s="2">
        <v>269626.46254801931</v>
      </c>
      <c r="AQ2195" s="8"/>
      <c r="AR2195" s="5"/>
      <c r="AS2195" s="1"/>
      <c r="AT2195" s="8"/>
      <c r="AU2195" s="1"/>
      <c r="AV2195" s="1"/>
      <c r="AW2195" s="3"/>
      <c r="AX2195" s="3"/>
      <c r="AY2195" s="4"/>
      <c r="AZ2195" s="4"/>
      <c r="BA2195" s="4"/>
      <c r="BB2195" s="1"/>
      <c r="BC2195" s="1"/>
      <c r="BD2195" s="1"/>
      <c r="BE2195" s="1"/>
      <c r="BF2195" s="1"/>
      <c r="BG2195" s="1"/>
      <c r="BH2195" s="1"/>
      <c r="BI2195" s="1"/>
    </row>
    <row r="2196" spans="1:206" x14ac:dyDescent="0.2">
      <c r="A2196" s="78">
        <f t="shared" si="1215"/>
        <v>44087</v>
      </c>
      <c r="B2196" s="2">
        <f t="shared" si="1196"/>
        <v>269705.64520680567</v>
      </c>
      <c r="C2196" s="3">
        <f t="shared" si="1216"/>
        <v>36410262.102918766</v>
      </c>
      <c r="D2196" s="2">
        <f t="shared" si="1203"/>
        <v>240537.3279050432</v>
      </c>
      <c r="E2196" s="2">
        <f t="shared" si="1217"/>
        <v>0</v>
      </c>
      <c r="F2196" s="33">
        <f t="shared" si="1205"/>
        <v>240537.3279050432</v>
      </c>
      <c r="G2196" s="39">
        <f t="shared" si="1218"/>
        <v>5344.63</v>
      </c>
      <c r="H2196" s="38">
        <f>IF(AND(N2196=1,N2195&gt;1),VLOOKUP(A2195,[1]Plan1!$CW$105:$CY$215,3),H2195)</f>
        <v>5357.46</v>
      </c>
      <c r="I2196" s="127">
        <f t="shared" si="1206"/>
        <v>44023</v>
      </c>
      <c r="J2196" s="127">
        <f t="shared" si="1219"/>
        <v>44054</v>
      </c>
      <c r="K2196" s="34">
        <f t="shared" si="1207"/>
        <v>2.4005403554596683E-3</v>
      </c>
      <c r="L2196" s="212">
        <f t="shared" si="1220"/>
        <v>44117</v>
      </c>
      <c r="M2196" s="1">
        <f t="shared" si="1221"/>
        <v>22</v>
      </c>
      <c r="N2196" s="1">
        <f t="shared" si="1204"/>
        <v>2</v>
      </c>
      <c r="O2196" s="2">
        <f t="shared" si="1208"/>
        <v>1.0002179899999999</v>
      </c>
      <c r="P2196" s="35">
        <f t="shared" si="1198"/>
        <v>1.00359968</v>
      </c>
      <c r="Q2196" s="35">
        <f t="shared" si="1222"/>
        <v>1.0062248335705044</v>
      </c>
      <c r="R2196" s="2">
        <f t="shared" si="1197"/>
        <v>1.0064441799999999</v>
      </c>
      <c r="S2196" s="2">
        <f t="shared" si="1223"/>
        <v>1.00624745</v>
      </c>
      <c r="T2196" s="2">
        <f t="shared" si="1199"/>
        <v>242087.39374278</v>
      </c>
      <c r="U2196" s="2">
        <f t="shared" si="1209"/>
        <v>0</v>
      </c>
      <c r="V2196" s="2">
        <f t="shared" si="1210"/>
        <v>1550.0658377390998</v>
      </c>
      <c r="W2196" s="2">
        <f t="shared" si="1211"/>
        <v>242087.3937427823</v>
      </c>
      <c r="X2196" s="36">
        <f t="shared" si="1227"/>
        <v>0</v>
      </c>
      <c r="Y2196" s="2">
        <f t="shared" si="1212"/>
        <v>0</v>
      </c>
      <c r="Z2196" s="37">
        <f t="shared" si="1213"/>
        <v>0</v>
      </c>
      <c r="AA2196" s="2">
        <f t="shared" si="1224"/>
        <v>0</v>
      </c>
      <c r="AB2196" s="4">
        <f t="shared" si="1225"/>
        <v>7.1215000000000001E-2</v>
      </c>
      <c r="AC2196" s="148">
        <f t="shared" si="1201"/>
        <v>150</v>
      </c>
      <c r="AD2196" s="36">
        <v>252</v>
      </c>
      <c r="AE2196" s="35">
        <f t="shared" si="1194"/>
        <v>1.041798475</v>
      </c>
      <c r="AF2196" s="2">
        <f t="shared" si="1195"/>
        <v>10118.88387517</v>
      </c>
      <c r="AG2196" s="2">
        <f t="shared" si="1214"/>
        <v>10118.88387517</v>
      </c>
      <c r="AH2196" s="3">
        <f t="shared" si="1226"/>
        <v>0</v>
      </c>
      <c r="AI2196" s="3"/>
      <c r="AJ2196" s="3">
        <v>0</v>
      </c>
      <c r="AK2196" s="2">
        <f t="shared" si="1202"/>
        <v>17499.367588853398</v>
      </c>
      <c r="AL2196" s="8"/>
      <c r="AM2196" s="8"/>
      <c r="AN2196" s="8"/>
      <c r="AO2196" s="8"/>
      <c r="AP2196" s="2">
        <v>269705.6452067924</v>
      </c>
      <c r="AQ2196" s="8"/>
      <c r="AR2196" s="5"/>
      <c r="AS2196" s="1"/>
      <c r="AT2196" s="8"/>
      <c r="AU2196" s="1"/>
      <c r="AV2196" s="1"/>
      <c r="AW2196" s="3"/>
      <c r="AX2196" s="3"/>
      <c r="AY2196" s="4"/>
      <c r="AZ2196" s="4"/>
      <c r="BA2196" s="4"/>
      <c r="BB2196" s="1"/>
      <c r="BC2196" s="1"/>
      <c r="BD2196" s="1"/>
      <c r="BE2196" s="1"/>
      <c r="BF2196" s="1"/>
      <c r="BG2196" s="1"/>
      <c r="BH2196" s="1"/>
      <c r="BI2196" s="1"/>
    </row>
    <row r="2197" spans="1:206" x14ac:dyDescent="0.2">
      <c r="A2197" s="78">
        <f t="shared" si="1215"/>
        <v>44088</v>
      </c>
      <c r="B2197" s="2">
        <f t="shared" si="1196"/>
        <v>269853.68720384879</v>
      </c>
      <c r="C2197" s="3">
        <f t="shared" si="1216"/>
        <v>36430247.772519588</v>
      </c>
      <c r="D2197" s="2">
        <f t="shared" si="1203"/>
        <v>240537.3279050432</v>
      </c>
      <c r="E2197" s="2">
        <f t="shared" si="1217"/>
        <v>0</v>
      </c>
      <c r="F2197" s="33">
        <f t="shared" si="1205"/>
        <v>240537.3279050432</v>
      </c>
      <c r="G2197" s="39">
        <f t="shared" si="1218"/>
        <v>5344.63</v>
      </c>
      <c r="H2197" s="38">
        <f>IF(AND(N2197=1,N2196&gt;1),VLOOKUP(A2196,[1]Plan1!$CW$105:$CY$215,3),H2196)</f>
        <v>5357.46</v>
      </c>
      <c r="I2197" s="127">
        <f t="shared" si="1206"/>
        <v>44023</v>
      </c>
      <c r="J2197" s="127">
        <f t="shared" si="1219"/>
        <v>44054</v>
      </c>
      <c r="K2197" s="34">
        <f t="shared" si="1207"/>
        <v>2.4005403554596683E-3</v>
      </c>
      <c r="L2197" s="212">
        <f t="shared" si="1220"/>
        <v>44117</v>
      </c>
      <c r="M2197" s="1">
        <f t="shared" si="1221"/>
        <v>22</v>
      </c>
      <c r="N2197" s="1">
        <f t="shared" si="1204"/>
        <v>2</v>
      </c>
      <c r="O2197" s="2">
        <f t="shared" si="1208"/>
        <v>1.0002179899999999</v>
      </c>
      <c r="P2197" s="35">
        <f t="shared" si="1198"/>
        <v>1.00359968</v>
      </c>
      <c r="Q2197" s="35">
        <f t="shared" si="1222"/>
        <v>1.0062248335705044</v>
      </c>
      <c r="R2197" s="2">
        <f t="shared" si="1197"/>
        <v>1.0064441799999999</v>
      </c>
      <c r="S2197" s="2">
        <f t="shared" si="1223"/>
        <v>1.00624745</v>
      </c>
      <c r="T2197" s="2">
        <f t="shared" si="1199"/>
        <v>242087.39374278</v>
      </c>
      <c r="U2197" s="2">
        <f t="shared" si="1209"/>
        <v>0</v>
      </c>
      <c r="V2197" s="2">
        <f t="shared" si="1210"/>
        <v>1550.0658377390998</v>
      </c>
      <c r="W2197" s="2">
        <f t="shared" si="1211"/>
        <v>242087.3937427823</v>
      </c>
      <c r="X2197" s="36">
        <f t="shared" si="1227"/>
        <v>0</v>
      </c>
      <c r="Y2197" s="2">
        <f t="shared" si="1212"/>
        <v>0</v>
      </c>
      <c r="Z2197" s="37">
        <f t="shared" si="1213"/>
        <v>0</v>
      </c>
      <c r="AA2197" s="2">
        <f t="shared" si="1224"/>
        <v>0</v>
      </c>
      <c r="AB2197" s="4">
        <f t="shared" si="1225"/>
        <v>7.1215000000000001E-2</v>
      </c>
      <c r="AC2197" s="148">
        <f t="shared" si="1201"/>
        <v>151</v>
      </c>
      <c r="AD2197" s="36">
        <v>252</v>
      </c>
      <c r="AE2197" s="35">
        <f t="shared" si="1194"/>
        <v>1.0420829149999999</v>
      </c>
      <c r="AF2197" s="2">
        <f t="shared" si="1195"/>
        <v>10187.743213440001</v>
      </c>
      <c r="AG2197" s="2">
        <f t="shared" si="1214"/>
        <v>10187.743213440001</v>
      </c>
      <c r="AH2197" s="3">
        <f t="shared" si="1226"/>
        <v>0</v>
      </c>
      <c r="AI2197" s="3"/>
      <c r="AJ2197" s="3">
        <v>0</v>
      </c>
      <c r="AK2197" s="2">
        <f t="shared" si="1202"/>
        <v>17578.550247626492</v>
      </c>
      <c r="AL2197" s="8"/>
      <c r="AM2197" s="8"/>
      <c r="AN2197" s="8"/>
      <c r="AO2197" s="8"/>
      <c r="AP2197" s="2">
        <v>269853.68720383546</v>
      </c>
      <c r="AQ2197" s="8"/>
      <c r="AR2197" s="5"/>
      <c r="AS2197" s="1"/>
      <c r="AT2197" s="8"/>
      <c r="AU2197" s="1"/>
      <c r="AV2197" s="1"/>
      <c r="AW2197" s="3"/>
      <c r="AX2197" s="3"/>
      <c r="AY2197" s="4"/>
      <c r="AZ2197" s="4"/>
      <c r="BA2197" s="4"/>
      <c r="BB2197" s="1"/>
      <c r="BC2197" s="1"/>
      <c r="BD2197" s="1"/>
      <c r="BE2197" s="1"/>
      <c r="BF2197" s="1"/>
      <c r="BG2197" s="1"/>
      <c r="BH2197" s="1"/>
      <c r="BI2197" s="1"/>
    </row>
    <row r="2198" spans="1:206" x14ac:dyDescent="0.2">
      <c r="A2198" s="78">
        <f t="shared" si="1215"/>
        <v>44089</v>
      </c>
      <c r="B2198" s="2">
        <f t="shared" si="1196"/>
        <v>270029.24771902652</v>
      </c>
      <c r="C2198" s="3">
        <f t="shared" si="1216"/>
        <v>36453948.442068577</v>
      </c>
      <c r="D2198" s="2">
        <f t="shared" si="1203"/>
        <v>240537.3279050432</v>
      </c>
      <c r="E2198" s="2">
        <f t="shared" si="1217"/>
        <v>0</v>
      </c>
      <c r="F2198" s="33">
        <f t="shared" si="1205"/>
        <v>240537.3279050432</v>
      </c>
      <c r="G2198" s="39">
        <f t="shared" si="1218"/>
        <v>5344.63</v>
      </c>
      <c r="H2198" s="38">
        <f>IF(AND(N2198=1,N2197&gt;1),VLOOKUP(A2197,[1]Plan1!$CW$105:$CY$215,3),H2197)</f>
        <v>5357.46</v>
      </c>
      <c r="I2198" s="127">
        <f t="shared" si="1206"/>
        <v>44023</v>
      </c>
      <c r="J2198" s="127">
        <f t="shared" si="1219"/>
        <v>44054</v>
      </c>
      <c r="K2198" s="34">
        <f t="shared" si="1207"/>
        <v>2.4005403554596683E-3</v>
      </c>
      <c r="L2198" s="212">
        <f t="shared" si="1220"/>
        <v>44117</v>
      </c>
      <c r="M2198" s="1">
        <f t="shared" si="1221"/>
        <v>22</v>
      </c>
      <c r="N2198" s="1">
        <f t="shared" si="1204"/>
        <v>3</v>
      </c>
      <c r="O2198" s="2">
        <f t="shared" si="1208"/>
        <v>1.000327</v>
      </c>
      <c r="P2198" s="35">
        <f t="shared" si="1198"/>
        <v>1.00359968</v>
      </c>
      <c r="Q2198" s="35">
        <f t="shared" si="1222"/>
        <v>1.0062248335705044</v>
      </c>
      <c r="R2198" s="2">
        <f t="shared" si="1197"/>
        <v>1.0065538599999999</v>
      </c>
      <c r="S2198" s="2">
        <f t="shared" si="1223"/>
        <v>1.00624745</v>
      </c>
      <c r="T2198" s="2">
        <f t="shared" si="1199"/>
        <v>242113.77587690001</v>
      </c>
      <c r="U2198" s="2">
        <f t="shared" si="1209"/>
        <v>0</v>
      </c>
      <c r="V2198" s="2">
        <f t="shared" si="1210"/>
        <v>1576.4479718637251</v>
      </c>
      <c r="W2198" s="2">
        <f t="shared" si="1211"/>
        <v>242113.77587690693</v>
      </c>
      <c r="X2198" s="36">
        <f t="shared" si="1227"/>
        <v>0</v>
      </c>
      <c r="Y2198" s="2">
        <f t="shared" si="1212"/>
        <v>0</v>
      </c>
      <c r="Z2198" s="37">
        <f t="shared" si="1213"/>
        <v>0</v>
      </c>
      <c r="AA2198" s="2">
        <f t="shared" si="1224"/>
        <v>0</v>
      </c>
      <c r="AB2198" s="4">
        <f t="shared" si="1225"/>
        <v>7.1215000000000001E-2</v>
      </c>
      <c r="AC2198" s="148">
        <f t="shared" si="1201"/>
        <v>152</v>
      </c>
      <c r="AD2198" s="36">
        <v>252</v>
      </c>
      <c r="AE2198" s="35">
        <f t="shared" si="1194"/>
        <v>1.042367432</v>
      </c>
      <c r="AF2198" s="2">
        <f t="shared" si="1195"/>
        <v>10257.738935720001</v>
      </c>
      <c r="AG2198" s="2">
        <f t="shared" si="1214"/>
        <v>10257.738935720001</v>
      </c>
      <c r="AH2198" s="3">
        <f t="shared" si="1226"/>
        <v>0</v>
      </c>
      <c r="AI2198" s="3"/>
      <c r="AJ2198" s="3">
        <v>0</v>
      </c>
      <c r="AK2198" s="2">
        <f t="shared" si="1202"/>
        <v>17657.732906399582</v>
      </c>
      <c r="AL2198" s="8"/>
      <c r="AM2198" s="8"/>
      <c r="AN2198" s="8"/>
      <c r="AO2198" s="8"/>
      <c r="AP2198" s="2">
        <v>270029.24771901319</v>
      </c>
      <c r="AQ2198" s="8"/>
      <c r="AR2198" s="5"/>
      <c r="AS2198" s="1"/>
      <c r="AT2198" s="8"/>
      <c r="AU2198" s="1"/>
      <c r="AV2198" s="1"/>
      <c r="AW2198" s="3"/>
      <c r="AX2198" s="3"/>
      <c r="AY2198" s="4"/>
      <c r="AZ2198" s="4"/>
      <c r="BA2198" s="4"/>
      <c r="BB2198" s="1"/>
      <c r="BC2198" s="1"/>
      <c r="BD2198" s="1"/>
      <c r="BE2198" s="1"/>
      <c r="BF2198" s="1"/>
      <c r="BG2198" s="1"/>
      <c r="BH2198" s="1"/>
      <c r="BI2198" s="1"/>
    </row>
    <row r="2199" spans="1:206" x14ac:dyDescent="0.2">
      <c r="A2199" s="78">
        <f t="shared" si="1215"/>
        <v>44090</v>
      </c>
      <c r="B2199" s="2">
        <f t="shared" si="1196"/>
        <v>270204.84965737408</v>
      </c>
      <c r="C2199" s="3">
        <f t="shared" si="1216"/>
        <v>36477654.703745499</v>
      </c>
      <c r="D2199" s="2">
        <f t="shared" si="1203"/>
        <v>240537.3279050432</v>
      </c>
      <c r="E2199" s="2">
        <f t="shared" si="1217"/>
        <v>0</v>
      </c>
      <c r="F2199" s="33">
        <f t="shared" si="1205"/>
        <v>240537.3279050432</v>
      </c>
      <c r="G2199" s="39">
        <f t="shared" si="1218"/>
        <v>5344.63</v>
      </c>
      <c r="H2199" s="38">
        <f>IF(AND(N2199=1,N2198&gt;1),VLOOKUP(A2198,[1]Plan1!$CW$105:$CY$215,3),H2198)</f>
        <v>5357.46</v>
      </c>
      <c r="I2199" s="127">
        <f t="shared" si="1206"/>
        <v>44023</v>
      </c>
      <c r="J2199" s="127">
        <f t="shared" si="1219"/>
        <v>44054</v>
      </c>
      <c r="K2199" s="34">
        <f t="shared" si="1207"/>
        <v>2.4005403554596683E-3</v>
      </c>
      <c r="L2199" s="212">
        <f t="shared" si="1220"/>
        <v>44117</v>
      </c>
      <c r="M2199" s="1">
        <f t="shared" si="1221"/>
        <v>22</v>
      </c>
      <c r="N2199" s="1">
        <f t="shared" si="1204"/>
        <v>4</v>
      </c>
      <c r="O2199" s="2">
        <f t="shared" si="1208"/>
        <v>1.0004360299999999</v>
      </c>
      <c r="P2199" s="35">
        <f t="shared" si="1198"/>
        <v>1.00359968</v>
      </c>
      <c r="Q2199" s="35">
        <f t="shared" si="1222"/>
        <v>1.0062248335705044</v>
      </c>
      <c r="R2199" s="2">
        <f t="shared" si="1197"/>
        <v>1.00666357</v>
      </c>
      <c r="S2199" s="2">
        <f t="shared" si="1223"/>
        <v>1.00624745</v>
      </c>
      <c r="T2199" s="2">
        <f t="shared" si="1199"/>
        <v>242140.16522714999</v>
      </c>
      <c r="U2199" s="2">
        <f t="shared" si="1209"/>
        <v>0</v>
      </c>
      <c r="V2199" s="2">
        <f t="shared" si="1210"/>
        <v>1602.8373221081972</v>
      </c>
      <c r="W2199" s="2">
        <f t="shared" si="1211"/>
        <v>242140.16522715139</v>
      </c>
      <c r="X2199" s="36">
        <f t="shared" si="1227"/>
        <v>0</v>
      </c>
      <c r="Y2199" s="2">
        <f t="shared" si="1212"/>
        <v>0</v>
      </c>
      <c r="Z2199" s="37">
        <f t="shared" si="1213"/>
        <v>0</v>
      </c>
      <c r="AA2199" s="2">
        <f t="shared" si="1224"/>
        <v>0</v>
      </c>
      <c r="AB2199" s="4">
        <f t="shared" si="1225"/>
        <v>7.1215000000000001E-2</v>
      </c>
      <c r="AC2199" s="148">
        <f t="shared" si="1201"/>
        <v>153</v>
      </c>
      <c r="AD2199" s="36">
        <v>252</v>
      </c>
      <c r="AE2199" s="35">
        <f t="shared" si="1194"/>
        <v>1.0426520269999999</v>
      </c>
      <c r="AF2199" s="2">
        <f t="shared" si="1195"/>
        <v>10327.76886505</v>
      </c>
      <c r="AG2199" s="2">
        <f t="shared" si="1214"/>
        <v>10327.76886505</v>
      </c>
      <c r="AH2199" s="3">
        <f t="shared" si="1226"/>
        <v>0</v>
      </c>
      <c r="AI2199" s="3"/>
      <c r="AJ2199" s="3">
        <v>0</v>
      </c>
      <c r="AK2199" s="2">
        <f t="shared" si="1202"/>
        <v>17736.915565172676</v>
      </c>
      <c r="AL2199" s="8"/>
      <c r="AM2199" s="8"/>
      <c r="AN2199" s="8"/>
      <c r="AO2199" s="8"/>
      <c r="AP2199" s="2">
        <v>270204.84965736076</v>
      </c>
      <c r="AQ2199" s="8"/>
      <c r="AR2199" s="5"/>
      <c r="AS2199" s="1"/>
      <c r="AT2199" s="8"/>
      <c r="AU2199" s="1"/>
      <c r="AV2199" s="1"/>
      <c r="AW2199" s="3"/>
      <c r="AX2199" s="3"/>
      <c r="AY2199" s="4"/>
      <c r="AZ2199" s="4"/>
      <c r="BA2199" s="4"/>
      <c r="BB2199" s="1"/>
      <c r="BC2199" s="1"/>
      <c r="BD2199" s="1"/>
      <c r="BE2199" s="1"/>
      <c r="BF2199" s="1"/>
      <c r="BG2199" s="1"/>
      <c r="BH2199" s="1"/>
      <c r="BI2199" s="1"/>
    </row>
    <row r="2200" spans="1:206" x14ac:dyDescent="0.2">
      <c r="A2200" s="78">
        <f t="shared" si="1215"/>
        <v>44091</v>
      </c>
      <c r="B2200" s="2">
        <f t="shared" si="1196"/>
        <v>270380.4880139149</v>
      </c>
      <c r="C2200" s="3">
        <f t="shared" si="1216"/>
        <v>36501365.88187851</v>
      </c>
      <c r="D2200" s="2">
        <f t="shared" si="1203"/>
        <v>240537.3279050432</v>
      </c>
      <c r="E2200" s="2">
        <f t="shared" si="1217"/>
        <v>0</v>
      </c>
      <c r="F2200" s="33">
        <f t="shared" si="1205"/>
        <v>240537.3279050432</v>
      </c>
      <c r="G2200" s="39">
        <f t="shared" si="1218"/>
        <v>5344.63</v>
      </c>
      <c r="H2200" s="38">
        <f>IF(AND(N2200=1,N2199&gt;1),VLOOKUP(A2199,[1]Plan1!$CW$105:$CY$215,3),H2199)</f>
        <v>5357.46</v>
      </c>
      <c r="I2200" s="127">
        <f t="shared" si="1206"/>
        <v>44023</v>
      </c>
      <c r="J2200" s="127">
        <f t="shared" si="1219"/>
        <v>44054</v>
      </c>
      <c r="K2200" s="34">
        <f t="shared" si="1207"/>
        <v>2.4005403554596683E-3</v>
      </c>
      <c r="L2200" s="212">
        <f t="shared" si="1220"/>
        <v>44117</v>
      </c>
      <c r="M2200" s="1">
        <f t="shared" si="1221"/>
        <v>22</v>
      </c>
      <c r="N2200" s="1">
        <f t="shared" si="1204"/>
        <v>5</v>
      </c>
      <c r="O2200" s="2">
        <f t="shared" si="1208"/>
        <v>1.00054507</v>
      </c>
      <c r="P2200" s="35">
        <f t="shared" si="1198"/>
        <v>1.00359968</v>
      </c>
      <c r="Q2200" s="35">
        <f t="shared" si="1222"/>
        <v>1.0062248335705044</v>
      </c>
      <c r="R2200" s="2">
        <f t="shared" si="1197"/>
        <v>1.0067732899999999</v>
      </c>
      <c r="S2200" s="2">
        <f t="shared" si="1223"/>
        <v>1.00624745</v>
      </c>
      <c r="T2200" s="2">
        <f t="shared" si="1199"/>
        <v>242166.55698276</v>
      </c>
      <c r="U2200" s="2">
        <f t="shared" si="1209"/>
        <v>0</v>
      </c>
      <c r="V2200" s="2">
        <f t="shared" si="1210"/>
        <v>1629.2290777259336</v>
      </c>
      <c r="W2200" s="2">
        <f t="shared" si="1211"/>
        <v>242166.55698276914</v>
      </c>
      <c r="X2200" s="36">
        <f t="shared" si="1227"/>
        <v>0</v>
      </c>
      <c r="Y2200" s="2">
        <f t="shared" si="1212"/>
        <v>0</v>
      </c>
      <c r="Z2200" s="37">
        <f t="shared" si="1213"/>
        <v>0</v>
      </c>
      <c r="AA2200" s="2">
        <f t="shared" si="1224"/>
        <v>0</v>
      </c>
      <c r="AB2200" s="4">
        <f t="shared" si="1225"/>
        <v>7.1215000000000001E-2</v>
      </c>
      <c r="AC2200" s="148">
        <f t="shared" si="1201"/>
        <v>154</v>
      </c>
      <c r="AD2200" s="36">
        <v>252</v>
      </c>
      <c r="AE2200" s="35">
        <f t="shared" si="1194"/>
        <v>1.0429367</v>
      </c>
      <c r="AF2200" s="2">
        <f t="shared" si="1195"/>
        <v>10397.8328072</v>
      </c>
      <c r="AG2200" s="2">
        <f t="shared" si="1214"/>
        <v>10397.8328072</v>
      </c>
      <c r="AH2200" s="3">
        <f t="shared" si="1226"/>
        <v>0</v>
      </c>
      <c r="AI2200" s="3"/>
      <c r="AJ2200" s="3">
        <v>0</v>
      </c>
      <c r="AK2200" s="2">
        <f t="shared" si="1202"/>
        <v>17816.098223945766</v>
      </c>
      <c r="AL2200" s="8"/>
      <c r="AM2200" s="8"/>
      <c r="AN2200" s="8"/>
      <c r="AO2200" s="8"/>
      <c r="AP2200" s="2">
        <v>270380.48801390163</v>
      </c>
      <c r="AQ2200" s="8"/>
      <c r="AR2200" s="5"/>
      <c r="AS2200" s="1"/>
      <c r="AT2200" s="8"/>
      <c r="AU2200" s="1"/>
      <c r="AV2200" s="1"/>
      <c r="AW2200" s="3"/>
      <c r="AX2200" s="3"/>
      <c r="AY2200" s="4"/>
      <c r="AZ2200" s="4"/>
      <c r="BA2200" s="4"/>
      <c r="BB2200" s="1"/>
      <c r="BC2200" s="1"/>
      <c r="BD2200" s="1"/>
      <c r="BE2200" s="1"/>
      <c r="BF2200" s="1"/>
      <c r="BG2200" s="1"/>
      <c r="BH2200" s="1"/>
      <c r="BI2200" s="1"/>
    </row>
    <row r="2201" spans="1:206" x14ac:dyDescent="0.2">
      <c r="A2201" s="78">
        <f t="shared" si="1215"/>
        <v>44092</v>
      </c>
      <c r="B2201" s="2">
        <f t="shared" si="1196"/>
        <v>270556.1625546891</v>
      </c>
      <c r="C2201" s="3">
        <f t="shared" si="1216"/>
        <v>36525081.944883026</v>
      </c>
      <c r="D2201" s="2">
        <f t="shared" si="1203"/>
        <v>240537.3279050432</v>
      </c>
      <c r="E2201" s="2">
        <f t="shared" si="1217"/>
        <v>0</v>
      </c>
      <c r="F2201" s="33">
        <f t="shared" si="1205"/>
        <v>240537.3279050432</v>
      </c>
      <c r="G2201" s="39">
        <f t="shared" si="1218"/>
        <v>5344.63</v>
      </c>
      <c r="H2201" s="38">
        <f>IF(AND(N2201=1,N2200&gt;1),VLOOKUP(A2200,[1]Plan1!$CW$105:$CY$215,3),H2200)</f>
        <v>5357.46</v>
      </c>
      <c r="I2201" s="127">
        <f t="shared" si="1206"/>
        <v>44023</v>
      </c>
      <c r="J2201" s="127">
        <f t="shared" si="1219"/>
        <v>44054</v>
      </c>
      <c r="K2201" s="34">
        <f t="shared" si="1207"/>
        <v>2.4005403554596683E-3</v>
      </c>
      <c r="L2201" s="212">
        <f t="shared" si="1220"/>
        <v>44117</v>
      </c>
      <c r="M2201" s="1">
        <f t="shared" si="1221"/>
        <v>22</v>
      </c>
      <c r="N2201" s="1">
        <f t="shared" si="1204"/>
        <v>6</v>
      </c>
      <c r="O2201" s="2">
        <f t="shared" si="1208"/>
        <v>1.0006541200000001</v>
      </c>
      <c r="P2201" s="35">
        <f t="shared" si="1198"/>
        <v>1.00359968</v>
      </c>
      <c r="Q2201" s="35">
        <f t="shared" si="1222"/>
        <v>1.0062248335705044</v>
      </c>
      <c r="R2201" s="2">
        <f t="shared" si="1197"/>
        <v>1.0068830200000001</v>
      </c>
      <c r="S2201" s="2">
        <f t="shared" si="1223"/>
        <v>1.00624745</v>
      </c>
      <c r="T2201" s="2">
        <f t="shared" si="1199"/>
        <v>242192.95114376</v>
      </c>
      <c r="U2201" s="2">
        <f t="shared" si="1209"/>
        <v>0</v>
      </c>
      <c r="V2201" s="2">
        <f t="shared" si="1210"/>
        <v>1655.623238716988</v>
      </c>
      <c r="W2201" s="2">
        <f t="shared" si="1211"/>
        <v>242192.95114376021</v>
      </c>
      <c r="X2201" s="36">
        <f t="shared" si="1227"/>
        <v>0</v>
      </c>
      <c r="Y2201" s="2">
        <f t="shared" si="1212"/>
        <v>0</v>
      </c>
      <c r="Z2201" s="37">
        <f t="shared" si="1213"/>
        <v>0</v>
      </c>
      <c r="AA2201" s="2">
        <f t="shared" si="1224"/>
        <v>0</v>
      </c>
      <c r="AB2201" s="4">
        <f t="shared" si="1225"/>
        <v>7.1215000000000001E-2</v>
      </c>
      <c r="AC2201" s="148">
        <f t="shared" si="1201"/>
        <v>155</v>
      </c>
      <c r="AD2201" s="36">
        <v>252</v>
      </c>
      <c r="AE2201" s="35">
        <f t="shared" si="1194"/>
        <v>1.0432214500000001</v>
      </c>
      <c r="AF2201" s="2">
        <f t="shared" si="1195"/>
        <v>10467.930528209999</v>
      </c>
      <c r="AG2201" s="2">
        <f t="shared" si="1214"/>
        <v>10467.930528209999</v>
      </c>
      <c r="AH2201" s="3">
        <f t="shared" si="1226"/>
        <v>0</v>
      </c>
      <c r="AI2201" s="3"/>
      <c r="AJ2201" s="3">
        <v>0</v>
      </c>
      <c r="AK2201" s="2">
        <f t="shared" si="1202"/>
        <v>17895.28088271886</v>
      </c>
      <c r="AL2201" s="8"/>
      <c r="AM2201" s="8"/>
      <c r="AN2201" s="13"/>
      <c r="AO2201" s="13"/>
      <c r="AP2201" s="218">
        <v>270556.16255467577</v>
      </c>
      <c r="AQ2201" s="8"/>
      <c r="AR2201" s="5"/>
      <c r="AS2201" s="17"/>
      <c r="AT2201" s="13"/>
      <c r="AU2201" s="17"/>
      <c r="AV2201" s="17"/>
      <c r="AW2201" s="25"/>
      <c r="AX2201" s="25"/>
      <c r="AY2201" s="18"/>
      <c r="AZ2201" s="18"/>
      <c r="BA2201" s="18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  <c r="CY2201" s="17"/>
      <c r="CZ2201" s="17"/>
      <c r="DA2201" s="17"/>
      <c r="DB2201" s="17"/>
      <c r="DC2201" s="17"/>
      <c r="DD2201" s="17"/>
      <c r="DE2201" s="17"/>
      <c r="DF2201" s="17"/>
      <c r="DG2201" s="17"/>
      <c r="DH2201" s="17"/>
      <c r="DI2201" s="17"/>
      <c r="DJ2201" s="17"/>
      <c r="DK2201" s="17"/>
      <c r="DL2201" s="17"/>
      <c r="DM2201" s="17"/>
      <c r="DN2201" s="17"/>
      <c r="DO2201" s="17"/>
      <c r="DP2201" s="17"/>
      <c r="DQ2201" s="17"/>
      <c r="DR2201" s="17"/>
      <c r="DS2201" s="17"/>
      <c r="DT2201" s="17"/>
      <c r="DU2201" s="17"/>
      <c r="DV2201" s="17"/>
      <c r="DW2201" s="17"/>
      <c r="DX2201" s="17"/>
      <c r="DY2201" s="17"/>
      <c r="DZ2201" s="17"/>
      <c r="EA2201" s="17"/>
      <c r="EB2201" s="17"/>
      <c r="EC2201" s="17"/>
      <c r="ED2201" s="17"/>
      <c r="EE2201" s="17"/>
      <c r="EF2201" s="17"/>
      <c r="EG2201" s="17"/>
      <c r="EH2201" s="17"/>
      <c r="EI2201" s="17"/>
      <c r="EJ2201" s="17"/>
      <c r="EK2201" s="17"/>
      <c r="EL2201" s="17"/>
      <c r="EM2201" s="17"/>
      <c r="EN2201" s="17"/>
      <c r="EO2201" s="17"/>
      <c r="EP2201" s="17"/>
      <c r="EQ2201" s="17"/>
      <c r="ER2201" s="17"/>
      <c r="ES2201" s="17"/>
      <c r="ET2201" s="17"/>
      <c r="EU2201" s="17"/>
      <c r="EV2201" s="17"/>
      <c r="EW2201" s="17"/>
      <c r="EX2201" s="17"/>
      <c r="EY2201" s="17"/>
      <c r="EZ2201" s="17"/>
      <c r="FA2201" s="17"/>
      <c r="FB2201" s="17"/>
      <c r="FC2201" s="17"/>
      <c r="FD2201" s="17"/>
      <c r="FE2201" s="17"/>
      <c r="FF2201" s="17"/>
      <c r="FG2201" s="17"/>
      <c r="FH2201" s="17"/>
      <c r="FI2201" s="17"/>
      <c r="FJ2201" s="17"/>
      <c r="FK2201" s="17"/>
      <c r="FL2201" s="17"/>
      <c r="FM2201" s="17"/>
      <c r="FN2201" s="17"/>
      <c r="FO2201" s="17"/>
      <c r="FP2201" s="17"/>
      <c r="FQ2201" s="17"/>
      <c r="FR2201" s="17"/>
      <c r="FS2201" s="17"/>
      <c r="FT2201" s="17"/>
      <c r="FU2201" s="17"/>
      <c r="FV2201" s="17"/>
      <c r="FW2201" s="17"/>
      <c r="FX2201" s="17"/>
      <c r="FY2201" s="17"/>
      <c r="FZ2201" s="17"/>
      <c r="GA2201" s="17"/>
      <c r="GB2201" s="17"/>
      <c r="GC2201" s="17"/>
      <c r="GD2201" s="17"/>
      <c r="GE2201" s="17"/>
      <c r="GF2201" s="17"/>
      <c r="GG2201" s="17"/>
      <c r="GH2201" s="17"/>
      <c r="GI2201" s="17"/>
      <c r="GJ2201" s="17"/>
      <c r="GK2201" s="17"/>
      <c r="GL2201" s="17"/>
      <c r="GM2201" s="17"/>
      <c r="GN2201" s="17"/>
      <c r="GO2201" s="17"/>
      <c r="GP2201" s="17"/>
      <c r="GQ2201" s="17"/>
      <c r="GR2201" s="17"/>
      <c r="GS2201" s="17"/>
      <c r="GT2201" s="17"/>
      <c r="GU2201" s="17"/>
      <c r="GV2201" s="17"/>
      <c r="GW2201" s="17"/>
      <c r="GX2201" s="17"/>
    </row>
    <row r="2202" spans="1:206" x14ac:dyDescent="0.2">
      <c r="A2202" s="78">
        <f t="shared" si="1215"/>
        <v>44093</v>
      </c>
      <c r="B2202" s="2">
        <f t="shared" si="1196"/>
        <v>270662.88267769641</v>
      </c>
      <c r="C2202" s="3">
        <f t="shared" si="1216"/>
        <v>36539489.161489017</v>
      </c>
      <c r="D2202" s="2">
        <f t="shared" si="1203"/>
        <v>240537.3279050432</v>
      </c>
      <c r="E2202" s="2">
        <f t="shared" si="1217"/>
        <v>0</v>
      </c>
      <c r="F2202" s="33">
        <f t="shared" si="1205"/>
        <v>240537.3279050432</v>
      </c>
      <c r="G2202" s="39">
        <f t="shared" si="1218"/>
        <v>5344.63</v>
      </c>
      <c r="H2202" s="38">
        <f>IF(AND(N2202=1,N2201&gt;1),VLOOKUP(A2201,[1]Plan1!$CW$105:$CY$215,3),H2201)</f>
        <v>5357.46</v>
      </c>
      <c r="I2202" s="127">
        <f t="shared" si="1206"/>
        <v>44023</v>
      </c>
      <c r="J2202" s="127">
        <f t="shared" si="1219"/>
        <v>44054</v>
      </c>
      <c r="K2202" s="34">
        <f t="shared" si="1207"/>
        <v>2.4005403554596683E-3</v>
      </c>
      <c r="L2202" s="212">
        <f t="shared" si="1220"/>
        <v>44117</v>
      </c>
      <c r="M2202" s="1">
        <f t="shared" si="1221"/>
        <v>22</v>
      </c>
      <c r="N2202" s="1">
        <f t="shared" si="1204"/>
        <v>7</v>
      </c>
      <c r="O2202" s="2">
        <f t="shared" si="1208"/>
        <v>1.0007631800000001</v>
      </c>
      <c r="P2202" s="35">
        <f t="shared" si="1198"/>
        <v>1.00359968</v>
      </c>
      <c r="Q2202" s="35">
        <f t="shared" si="1222"/>
        <v>1.0062248335705044</v>
      </c>
      <c r="R2202" s="2">
        <f t="shared" si="1197"/>
        <v>1.0069927599999999</v>
      </c>
      <c r="S2202" s="2">
        <f t="shared" si="1223"/>
        <v>1.00624745</v>
      </c>
      <c r="T2202" s="2">
        <f t="shared" si="1199"/>
        <v>242219.34771012</v>
      </c>
      <c r="U2202" s="2">
        <f t="shared" si="1209"/>
        <v>0</v>
      </c>
      <c r="V2202" s="2">
        <f t="shared" si="1210"/>
        <v>1682.0198050812535</v>
      </c>
      <c r="W2202" s="2">
        <f t="shared" si="1211"/>
        <v>242219.34771012445</v>
      </c>
      <c r="X2202" s="36">
        <f t="shared" si="1227"/>
        <v>0</v>
      </c>
      <c r="Y2202" s="2">
        <f t="shared" si="1212"/>
        <v>0</v>
      </c>
      <c r="Z2202" s="37">
        <f t="shared" si="1213"/>
        <v>0</v>
      </c>
      <c r="AA2202" s="2">
        <f t="shared" si="1224"/>
        <v>0</v>
      </c>
      <c r="AB2202" s="4">
        <f t="shared" si="1225"/>
        <v>7.1215000000000001E-2</v>
      </c>
      <c r="AC2202" s="148">
        <f t="shared" si="1201"/>
        <v>155</v>
      </c>
      <c r="AD2202" s="36">
        <v>252</v>
      </c>
      <c r="AE2202" s="35">
        <f t="shared" si="1194"/>
        <v>1.0432214500000001</v>
      </c>
      <c r="AF2202" s="2">
        <f t="shared" si="1195"/>
        <v>10469.07142608</v>
      </c>
      <c r="AG2202" s="2">
        <f t="shared" si="1214"/>
        <v>10469.07142608</v>
      </c>
      <c r="AH2202" s="3">
        <f t="shared" si="1226"/>
        <v>0</v>
      </c>
      <c r="AI2202" s="3"/>
      <c r="AJ2202" s="3">
        <v>0</v>
      </c>
      <c r="AK2202" s="2">
        <f t="shared" si="1202"/>
        <v>17974.46354149195</v>
      </c>
      <c r="AL2202" s="8"/>
      <c r="AM2202" s="8"/>
      <c r="AN2202" s="8"/>
      <c r="AO2202" s="8"/>
      <c r="AP2202" s="2">
        <v>270662.88267768308</v>
      </c>
      <c r="AQ2202" s="8"/>
      <c r="AR2202" s="5"/>
      <c r="AS2202" s="1"/>
      <c r="AT2202" s="8"/>
      <c r="AU2202" s="1"/>
      <c r="AV2202" s="1"/>
      <c r="AW2202" s="3"/>
      <c r="AX2202" s="3"/>
      <c r="AY2202" s="4"/>
      <c r="AZ2202" s="4"/>
      <c r="BA2202" s="4"/>
      <c r="BB2202" s="1"/>
      <c r="BC2202" s="1"/>
      <c r="BD2202" s="1"/>
      <c r="BE2202" s="1"/>
      <c r="BF2202" s="1"/>
      <c r="BG2202" s="1"/>
      <c r="BH2202" s="1"/>
      <c r="BI2202" s="1"/>
    </row>
    <row r="2203" spans="1:206" x14ac:dyDescent="0.2">
      <c r="A2203" s="78">
        <f t="shared" si="1215"/>
        <v>44094</v>
      </c>
      <c r="B2203" s="2">
        <f t="shared" si="1196"/>
        <v>270742.0653364695</v>
      </c>
      <c r="C2203" s="3">
        <f t="shared" si="1216"/>
        <v>36550178.82042338</v>
      </c>
      <c r="D2203" s="2">
        <f t="shared" si="1203"/>
        <v>240537.3279050432</v>
      </c>
      <c r="E2203" s="2">
        <f t="shared" si="1217"/>
        <v>0</v>
      </c>
      <c r="F2203" s="33">
        <f t="shared" si="1205"/>
        <v>240537.3279050432</v>
      </c>
      <c r="G2203" s="39">
        <f t="shared" si="1218"/>
        <v>5344.63</v>
      </c>
      <c r="H2203" s="38">
        <f>IF(AND(N2203=1,N2202&gt;1),VLOOKUP(A2202,[1]Plan1!$CW$105:$CY$215,3),H2202)</f>
        <v>5357.46</v>
      </c>
      <c r="I2203" s="127">
        <f t="shared" si="1206"/>
        <v>44023</v>
      </c>
      <c r="J2203" s="127">
        <f t="shared" si="1219"/>
        <v>44054</v>
      </c>
      <c r="K2203" s="34">
        <f t="shared" si="1207"/>
        <v>2.4005403554596683E-3</v>
      </c>
      <c r="L2203" s="212">
        <f t="shared" si="1220"/>
        <v>44117</v>
      </c>
      <c r="M2203" s="1">
        <f t="shared" si="1221"/>
        <v>22</v>
      </c>
      <c r="N2203" s="1">
        <f t="shared" si="1204"/>
        <v>7</v>
      </c>
      <c r="O2203" s="2">
        <f t="shared" si="1208"/>
        <v>1.0007631800000001</v>
      </c>
      <c r="P2203" s="35">
        <f t="shared" si="1198"/>
        <v>1.00359968</v>
      </c>
      <c r="Q2203" s="35">
        <f t="shared" si="1222"/>
        <v>1.0062248335705044</v>
      </c>
      <c r="R2203" s="2">
        <f t="shared" si="1197"/>
        <v>1.0069927599999999</v>
      </c>
      <c r="S2203" s="2">
        <f t="shared" si="1223"/>
        <v>1.00624745</v>
      </c>
      <c r="T2203" s="2">
        <f t="shared" si="1199"/>
        <v>242219.34771012</v>
      </c>
      <c r="U2203" s="2">
        <f t="shared" si="1209"/>
        <v>0</v>
      </c>
      <c r="V2203" s="2">
        <f t="shared" si="1210"/>
        <v>1682.0198050812535</v>
      </c>
      <c r="W2203" s="2">
        <f t="shared" si="1211"/>
        <v>242219.34771012445</v>
      </c>
      <c r="X2203" s="36">
        <f t="shared" si="1227"/>
        <v>0</v>
      </c>
      <c r="Y2203" s="2">
        <f t="shared" si="1212"/>
        <v>0</v>
      </c>
      <c r="Z2203" s="37">
        <f t="shared" si="1213"/>
        <v>0</v>
      </c>
      <c r="AA2203" s="2">
        <f t="shared" si="1224"/>
        <v>0</v>
      </c>
      <c r="AB2203" s="4">
        <f t="shared" si="1225"/>
        <v>7.1215000000000001E-2</v>
      </c>
      <c r="AC2203" s="148">
        <f t="shared" si="1201"/>
        <v>155</v>
      </c>
      <c r="AD2203" s="36">
        <v>252</v>
      </c>
      <c r="AE2203" s="35">
        <f t="shared" si="1194"/>
        <v>1.0432214500000001</v>
      </c>
      <c r="AF2203" s="2">
        <f t="shared" si="1195"/>
        <v>10469.07142608</v>
      </c>
      <c r="AG2203" s="2">
        <f t="shared" si="1214"/>
        <v>10469.07142608</v>
      </c>
      <c r="AH2203" s="3">
        <f t="shared" si="1226"/>
        <v>0</v>
      </c>
      <c r="AI2203" s="3"/>
      <c r="AJ2203" s="3">
        <v>0</v>
      </c>
      <c r="AK2203" s="2">
        <f t="shared" si="1202"/>
        <v>18053.646200265044</v>
      </c>
      <c r="AL2203" s="8"/>
      <c r="AM2203" s="8"/>
      <c r="AN2203" s="8"/>
      <c r="AO2203" s="8"/>
      <c r="AP2203" s="2">
        <v>270742.06533645617</v>
      </c>
      <c r="AQ2203" s="8"/>
      <c r="AR2203" s="5"/>
      <c r="AS2203" s="1"/>
      <c r="AT2203" s="8"/>
      <c r="AU2203" s="1"/>
      <c r="AV2203" s="1"/>
      <c r="AW2203" s="3"/>
      <c r="AX2203" s="3"/>
      <c r="AY2203" s="4"/>
      <c r="AZ2203" s="4"/>
      <c r="BA2203" s="4"/>
      <c r="BB2203" s="1"/>
      <c r="BC2203" s="1"/>
      <c r="BD2203" s="1"/>
      <c r="BE2203" s="1"/>
      <c r="BF2203" s="1"/>
      <c r="BG2203" s="1"/>
      <c r="BH2203" s="1"/>
      <c r="BI2203" s="1"/>
    </row>
    <row r="2204" spans="1:206" x14ac:dyDescent="0.2">
      <c r="A2204" s="78">
        <f t="shared" si="1215"/>
        <v>44095</v>
      </c>
      <c r="B2204" s="2">
        <f t="shared" si="1196"/>
        <v>270890.23884761258</v>
      </c>
      <c r="C2204" s="3">
        <f t="shared" si="1216"/>
        <v>36570182.244427696</v>
      </c>
      <c r="D2204" s="2">
        <f t="shared" si="1203"/>
        <v>240537.3279050432</v>
      </c>
      <c r="E2204" s="2">
        <f t="shared" si="1217"/>
        <v>0</v>
      </c>
      <c r="F2204" s="33">
        <f t="shared" si="1205"/>
        <v>240537.3279050432</v>
      </c>
      <c r="G2204" s="39">
        <f t="shared" si="1218"/>
        <v>5344.63</v>
      </c>
      <c r="H2204" s="38">
        <f>IF(AND(N2204=1,N2203&gt;1),VLOOKUP(A2203,[1]Plan1!$CW$105:$CY$215,3),H2203)</f>
        <v>5357.46</v>
      </c>
      <c r="I2204" s="127">
        <f t="shared" si="1206"/>
        <v>44023</v>
      </c>
      <c r="J2204" s="127">
        <f t="shared" si="1219"/>
        <v>44054</v>
      </c>
      <c r="K2204" s="34">
        <f t="shared" si="1207"/>
        <v>2.4005403554596683E-3</v>
      </c>
      <c r="L2204" s="212">
        <f t="shared" si="1220"/>
        <v>44117</v>
      </c>
      <c r="M2204" s="1">
        <f t="shared" si="1221"/>
        <v>22</v>
      </c>
      <c r="N2204" s="1">
        <f t="shared" si="1204"/>
        <v>7</v>
      </c>
      <c r="O2204" s="2">
        <f t="shared" si="1208"/>
        <v>1.0007631800000001</v>
      </c>
      <c r="P2204" s="35">
        <f t="shared" si="1198"/>
        <v>1.00359968</v>
      </c>
      <c r="Q2204" s="35">
        <f t="shared" si="1222"/>
        <v>1.0062248335705044</v>
      </c>
      <c r="R2204" s="2">
        <f t="shared" si="1197"/>
        <v>1.0069927599999999</v>
      </c>
      <c r="S2204" s="2">
        <f t="shared" si="1223"/>
        <v>1.00624745</v>
      </c>
      <c r="T2204" s="2">
        <f t="shared" si="1199"/>
        <v>242219.34771012</v>
      </c>
      <c r="U2204" s="2">
        <f t="shared" si="1209"/>
        <v>0</v>
      </c>
      <c r="V2204" s="2">
        <f t="shared" si="1210"/>
        <v>1682.0198050812535</v>
      </c>
      <c r="W2204" s="2">
        <f t="shared" si="1211"/>
        <v>242219.34771012445</v>
      </c>
      <c r="X2204" s="36">
        <f t="shared" si="1227"/>
        <v>0</v>
      </c>
      <c r="Y2204" s="2">
        <f t="shared" si="1212"/>
        <v>0</v>
      </c>
      <c r="Z2204" s="37">
        <f t="shared" si="1213"/>
        <v>0</v>
      </c>
      <c r="AA2204" s="2">
        <f t="shared" si="1224"/>
        <v>0</v>
      </c>
      <c r="AB2204" s="4">
        <f t="shared" si="1225"/>
        <v>7.1215000000000001E-2</v>
      </c>
      <c r="AC2204" s="148">
        <f t="shared" si="1201"/>
        <v>156</v>
      </c>
      <c r="AD2204" s="36">
        <v>252</v>
      </c>
      <c r="AE2204" s="35">
        <f t="shared" si="1194"/>
        <v>1.043506278</v>
      </c>
      <c r="AF2204" s="2">
        <f t="shared" si="1195"/>
        <v>10538.062278449999</v>
      </c>
      <c r="AG2204" s="2">
        <f t="shared" si="1214"/>
        <v>10538.062278449999</v>
      </c>
      <c r="AH2204" s="3">
        <f t="shared" si="1226"/>
        <v>0</v>
      </c>
      <c r="AI2204" s="3"/>
      <c r="AJ2204" s="3">
        <v>0</v>
      </c>
      <c r="AK2204" s="2">
        <f t="shared" si="1202"/>
        <v>18132.828859038134</v>
      </c>
      <c r="AL2204" s="8"/>
      <c r="AM2204" s="8"/>
      <c r="AN2204" s="8"/>
      <c r="AO2204" s="8"/>
      <c r="AP2204" s="2">
        <v>270890.23884759931</v>
      </c>
      <c r="AQ2204" s="8"/>
      <c r="AR2204" s="5"/>
      <c r="AS2204" s="1"/>
      <c r="AT2204" s="8"/>
      <c r="AU2204" s="1"/>
      <c r="AV2204" s="1"/>
      <c r="AW2204" s="3"/>
      <c r="AX2204" s="3"/>
      <c r="AY2204" s="4"/>
      <c r="AZ2204" s="4"/>
      <c r="BA2204" s="4"/>
      <c r="BB2204" s="1"/>
      <c r="BC2204" s="1"/>
      <c r="BD2204" s="1"/>
      <c r="BE2204" s="1"/>
      <c r="BF2204" s="1"/>
      <c r="BG2204" s="1"/>
      <c r="BH2204" s="1"/>
      <c r="BI2204" s="1"/>
    </row>
    <row r="2205" spans="1:206" x14ac:dyDescent="0.2">
      <c r="A2205" s="78">
        <f t="shared" si="1215"/>
        <v>44096</v>
      </c>
      <c r="B2205" s="2">
        <f t="shared" si="1196"/>
        <v>271065.98626583326</v>
      </c>
      <c r="C2205" s="3">
        <f t="shared" si="1216"/>
        <v>36593908.145887487</v>
      </c>
      <c r="D2205" s="2">
        <f t="shared" si="1203"/>
        <v>240537.3279050432</v>
      </c>
      <c r="E2205" s="2">
        <f t="shared" si="1217"/>
        <v>0</v>
      </c>
      <c r="F2205" s="33">
        <f t="shared" si="1205"/>
        <v>240537.3279050432</v>
      </c>
      <c r="G2205" s="39">
        <f t="shared" si="1218"/>
        <v>5344.63</v>
      </c>
      <c r="H2205" s="38">
        <f>IF(AND(N2205=1,N2204&gt;1),VLOOKUP(A2204,[1]Plan1!$CW$105:$CY$215,3),H2204)</f>
        <v>5357.46</v>
      </c>
      <c r="I2205" s="127">
        <f t="shared" si="1206"/>
        <v>44023</v>
      </c>
      <c r="J2205" s="127">
        <f t="shared" si="1219"/>
        <v>44054</v>
      </c>
      <c r="K2205" s="34">
        <f t="shared" si="1207"/>
        <v>2.4005403554596683E-3</v>
      </c>
      <c r="L2205" s="212">
        <f t="shared" si="1220"/>
        <v>44117</v>
      </c>
      <c r="M2205" s="1">
        <f t="shared" si="1221"/>
        <v>22</v>
      </c>
      <c r="N2205" s="1">
        <f t="shared" si="1204"/>
        <v>8</v>
      </c>
      <c r="O2205" s="2">
        <f t="shared" si="1208"/>
        <v>1.00087225</v>
      </c>
      <c r="P2205" s="35">
        <f t="shared" si="1198"/>
        <v>1.00359968</v>
      </c>
      <c r="Q2205" s="35">
        <f t="shared" si="1222"/>
        <v>1.0062248335705044</v>
      </c>
      <c r="R2205" s="2">
        <f t="shared" si="1197"/>
        <v>1.00710251</v>
      </c>
      <c r="S2205" s="2">
        <f t="shared" si="1223"/>
        <v>1.00624745</v>
      </c>
      <c r="T2205" s="2">
        <f t="shared" si="1199"/>
        <v>242245.74668186001</v>
      </c>
      <c r="U2205" s="2">
        <f t="shared" si="1209"/>
        <v>0</v>
      </c>
      <c r="V2205" s="2">
        <f t="shared" si="1210"/>
        <v>1708.4187768188365</v>
      </c>
      <c r="W2205" s="2">
        <f t="shared" si="1211"/>
        <v>242245.74668186205</v>
      </c>
      <c r="X2205" s="36">
        <f t="shared" si="1227"/>
        <v>0</v>
      </c>
      <c r="Y2205" s="2">
        <f t="shared" si="1212"/>
        <v>0</v>
      </c>
      <c r="Z2205" s="37">
        <f t="shared" si="1213"/>
        <v>0</v>
      </c>
      <c r="AA2205" s="2">
        <f t="shared" si="1224"/>
        <v>0</v>
      </c>
      <c r="AB2205" s="4">
        <f t="shared" si="1225"/>
        <v>7.1215000000000001E-2</v>
      </c>
      <c r="AC2205" s="148">
        <f t="shared" si="1201"/>
        <v>157</v>
      </c>
      <c r="AD2205" s="36">
        <v>252</v>
      </c>
      <c r="AE2205" s="35">
        <f t="shared" si="1194"/>
        <v>1.043791184</v>
      </c>
      <c r="AF2205" s="2">
        <f t="shared" si="1195"/>
        <v>10608.22806616</v>
      </c>
      <c r="AG2205" s="2">
        <f t="shared" si="1214"/>
        <v>10608.22806616</v>
      </c>
      <c r="AH2205" s="3">
        <f t="shared" si="1226"/>
        <v>0</v>
      </c>
      <c r="AI2205" s="3"/>
      <c r="AJ2205" s="3">
        <v>0</v>
      </c>
      <c r="AK2205" s="2">
        <f t="shared" si="1202"/>
        <v>18212.011517811228</v>
      </c>
      <c r="AL2205" s="8"/>
      <c r="AM2205" s="8"/>
      <c r="AN2205" s="8"/>
      <c r="AO2205" s="8"/>
      <c r="AP2205" s="2">
        <v>271065.98626581999</v>
      </c>
      <c r="AQ2205" s="8"/>
      <c r="AR2205" s="5"/>
      <c r="AS2205" s="1"/>
      <c r="AT2205" s="8"/>
      <c r="AU2205" s="1"/>
      <c r="AV2205" s="1"/>
      <c r="AW2205" s="3"/>
      <c r="AX2205" s="3"/>
      <c r="AY2205" s="4"/>
      <c r="AZ2205" s="4"/>
      <c r="BA2205" s="4"/>
      <c r="BB2205" s="1"/>
      <c r="BC2205" s="1"/>
      <c r="BD2205" s="1"/>
      <c r="BE2205" s="1"/>
      <c r="BF2205" s="1"/>
      <c r="BG2205" s="1"/>
      <c r="BH2205" s="1"/>
      <c r="BI2205" s="1"/>
    </row>
    <row r="2206" spans="1:206" x14ac:dyDescent="0.2">
      <c r="A2206" s="78">
        <f t="shared" si="1215"/>
        <v>44097</v>
      </c>
      <c r="B2206" s="2">
        <f t="shared" si="1196"/>
        <v>271241.7724042405</v>
      </c>
      <c r="C2206" s="3">
        <f t="shared" si="1216"/>
        <v>36617639.274572469</v>
      </c>
      <c r="D2206" s="2">
        <f t="shared" si="1203"/>
        <v>240537.3279050432</v>
      </c>
      <c r="E2206" s="2">
        <f t="shared" si="1217"/>
        <v>0</v>
      </c>
      <c r="F2206" s="33">
        <f t="shared" si="1205"/>
        <v>240537.3279050432</v>
      </c>
      <c r="G2206" s="39">
        <f t="shared" si="1218"/>
        <v>5344.63</v>
      </c>
      <c r="H2206" s="38">
        <f>IF(AND(N2206=1,N2205&gt;1),VLOOKUP(A2205,[1]Plan1!$CW$105:$CY$215,3),H2205)</f>
        <v>5357.46</v>
      </c>
      <c r="I2206" s="127">
        <f t="shared" si="1206"/>
        <v>44023</v>
      </c>
      <c r="J2206" s="127">
        <f t="shared" si="1219"/>
        <v>44054</v>
      </c>
      <c r="K2206" s="34">
        <f t="shared" si="1207"/>
        <v>2.4005403554596683E-3</v>
      </c>
      <c r="L2206" s="212">
        <f t="shared" si="1220"/>
        <v>44117</v>
      </c>
      <c r="M2206" s="1">
        <f t="shared" si="1221"/>
        <v>22</v>
      </c>
      <c r="N2206" s="1">
        <f t="shared" si="1204"/>
        <v>9</v>
      </c>
      <c r="O2206" s="2">
        <f t="shared" si="1208"/>
        <v>1.0009813400000001</v>
      </c>
      <c r="P2206" s="35">
        <f t="shared" si="1198"/>
        <v>1.00359968</v>
      </c>
      <c r="Q2206" s="35">
        <f t="shared" si="1222"/>
        <v>1.0062248335705044</v>
      </c>
      <c r="R2206" s="2">
        <f t="shared" si="1197"/>
        <v>1.0072122800000001</v>
      </c>
      <c r="S2206" s="2">
        <f t="shared" si="1223"/>
        <v>1.00624745</v>
      </c>
      <c r="T2206" s="2">
        <f t="shared" si="1199"/>
        <v>242272.15046434</v>
      </c>
      <c r="U2206" s="2">
        <f t="shared" si="1209"/>
        <v>0</v>
      </c>
      <c r="V2206" s="2">
        <f t="shared" si="1210"/>
        <v>1734.822559303002</v>
      </c>
      <c r="W2206" s="2">
        <f t="shared" si="1211"/>
        <v>242272.1504643462</v>
      </c>
      <c r="X2206" s="36">
        <f t="shared" si="1227"/>
        <v>0</v>
      </c>
      <c r="Y2206" s="2">
        <f t="shared" si="1212"/>
        <v>0</v>
      </c>
      <c r="Z2206" s="37">
        <f t="shared" si="1213"/>
        <v>0</v>
      </c>
      <c r="AA2206" s="2">
        <f t="shared" si="1224"/>
        <v>0</v>
      </c>
      <c r="AB2206" s="4">
        <f t="shared" si="1225"/>
        <v>7.1215000000000001E-2</v>
      </c>
      <c r="AC2206" s="148">
        <f t="shared" si="1201"/>
        <v>158</v>
      </c>
      <c r="AD2206" s="36">
        <v>252</v>
      </c>
      <c r="AE2206" s="35">
        <f t="shared" si="1194"/>
        <v>1.0440761670000001</v>
      </c>
      <c r="AF2206" s="2">
        <f t="shared" si="1195"/>
        <v>10678.427763309999</v>
      </c>
      <c r="AG2206" s="2">
        <f t="shared" si="1214"/>
        <v>10678.427763309999</v>
      </c>
      <c r="AH2206" s="3">
        <f t="shared" si="1226"/>
        <v>0</v>
      </c>
      <c r="AI2206" s="3"/>
      <c r="AJ2206" s="3">
        <v>0</v>
      </c>
      <c r="AK2206" s="2">
        <f t="shared" si="1202"/>
        <v>18291.194176584318</v>
      </c>
      <c r="AL2206" s="8"/>
      <c r="AM2206" s="8"/>
      <c r="AN2206" s="8"/>
      <c r="AO2206" s="8"/>
      <c r="AP2206" s="2">
        <v>271241.77240422723</v>
      </c>
      <c r="AQ2206" s="8"/>
      <c r="AR2206" s="5"/>
      <c r="AS2206" s="1"/>
      <c r="AT2206" s="8"/>
      <c r="AU2206" s="1"/>
      <c r="AV2206" s="1"/>
      <c r="AW2206" s="3"/>
      <c r="AX2206" s="3"/>
      <c r="AY2206" s="4"/>
      <c r="AZ2206" s="4"/>
      <c r="BA2206" s="4"/>
      <c r="BB2206" s="1"/>
      <c r="BC2206" s="1"/>
      <c r="BD2206" s="1"/>
      <c r="BE2206" s="1"/>
      <c r="BF2206" s="1"/>
      <c r="BG2206" s="1"/>
      <c r="BH2206" s="1"/>
      <c r="BI2206" s="1"/>
    </row>
    <row r="2207" spans="1:206" x14ac:dyDescent="0.2">
      <c r="A2207" s="78">
        <f t="shared" si="1215"/>
        <v>44098</v>
      </c>
      <c r="B2207" s="2">
        <f t="shared" si="1196"/>
        <v>271417.59524557099</v>
      </c>
      <c r="C2207" s="3">
        <f t="shared" si="1216"/>
        <v>36641375.358152084</v>
      </c>
      <c r="D2207" s="2">
        <f t="shared" si="1203"/>
        <v>240537.3279050432</v>
      </c>
      <c r="E2207" s="2">
        <f t="shared" si="1217"/>
        <v>0</v>
      </c>
      <c r="F2207" s="33">
        <f t="shared" si="1205"/>
        <v>240537.3279050432</v>
      </c>
      <c r="G2207" s="39">
        <f t="shared" si="1218"/>
        <v>5344.63</v>
      </c>
      <c r="H2207" s="38">
        <f>IF(AND(N2207=1,N2206&gt;1),VLOOKUP(A2206,[1]Plan1!$CW$105:$CY$215,3),H2206)</f>
        <v>5357.46</v>
      </c>
      <c r="I2207" s="127">
        <f t="shared" si="1206"/>
        <v>44023</v>
      </c>
      <c r="J2207" s="127">
        <f t="shared" si="1219"/>
        <v>44054</v>
      </c>
      <c r="K2207" s="34">
        <f t="shared" si="1207"/>
        <v>2.4005403554596683E-3</v>
      </c>
      <c r="L2207" s="212">
        <f t="shared" si="1220"/>
        <v>44117</v>
      </c>
      <c r="M2207" s="1">
        <f t="shared" si="1221"/>
        <v>22</v>
      </c>
      <c r="N2207" s="1">
        <f t="shared" si="1204"/>
        <v>10</v>
      </c>
      <c r="O2207" s="2">
        <f t="shared" si="1208"/>
        <v>1.00109044</v>
      </c>
      <c r="P2207" s="35">
        <f t="shared" si="1198"/>
        <v>1.00359968</v>
      </c>
      <c r="Q2207" s="35">
        <f t="shared" si="1222"/>
        <v>1.0062248335705044</v>
      </c>
      <c r="R2207" s="2">
        <f t="shared" si="1197"/>
        <v>1.0073220599999999</v>
      </c>
      <c r="S2207" s="2">
        <f t="shared" si="1223"/>
        <v>1.00624745</v>
      </c>
      <c r="T2207" s="2">
        <f t="shared" si="1199"/>
        <v>242298.5566522</v>
      </c>
      <c r="U2207" s="2">
        <f t="shared" si="1209"/>
        <v>0</v>
      </c>
      <c r="V2207" s="2">
        <f t="shared" si="1210"/>
        <v>1761.2287471603786</v>
      </c>
      <c r="W2207" s="2">
        <f t="shared" si="1211"/>
        <v>242298.55665220358</v>
      </c>
      <c r="X2207" s="36">
        <f t="shared" si="1227"/>
        <v>0</v>
      </c>
      <c r="Y2207" s="2">
        <f t="shared" si="1212"/>
        <v>0</v>
      </c>
      <c r="Z2207" s="37">
        <f t="shared" si="1213"/>
        <v>0</v>
      </c>
      <c r="AA2207" s="2">
        <f t="shared" si="1224"/>
        <v>0</v>
      </c>
      <c r="AB2207" s="4">
        <f t="shared" si="1225"/>
        <v>7.1215000000000001E-2</v>
      </c>
      <c r="AC2207" s="148">
        <f t="shared" si="1201"/>
        <v>159</v>
      </c>
      <c r="AD2207" s="36">
        <v>252</v>
      </c>
      <c r="AE2207" s="35">
        <f t="shared" ref="AE2207:AE2270" si="1228">ROUND((1+AB2207)^TRUNC((AC2207/AD2207),9),9)</f>
        <v>1.0443612289999999</v>
      </c>
      <c r="AF2207" s="2">
        <f t="shared" si="1195"/>
        <v>10748.661758009999</v>
      </c>
      <c r="AG2207" s="2">
        <f t="shared" si="1214"/>
        <v>10748.661758009999</v>
      </c>
      <c r="AH2207" s="3">
        <f t="shared" si="1226"/>
        <v>0</v>
      </c>
      <c r="AI2207" s="3"/>
      <c r="AJ2207" s="3">
        <v>0</v>
      </c>
      <c r="AK2207" s="2">
        <f t="shared" si="1202"/>
        <v>18370.376835357409</v>
      </c>
      <c r="AL2207" s="8"/>
      <c r="AM2207" s="8"/>
      <c r="AN2207" s="8"/>
      <c r="AO2207" s="8"/>
      <c r="AP2207" s="2">
        <v>271417.59524555766</v>
      </c>
      <c r="AQ2207" s="8"/>
      <c r="AR2207" s="5"/>
      <c r="AS2207" s="1"/>
      <c r="AT2207" s="8"/>
      <c r="AU2207" s="1"/>
      <c r="AV2207" s="1"/>
      <c r="AW2207" s="3"/>
      <c r="AX2207" s="3"/>
      <c r="AY2207" s="4"/>
      <c r="AZ2207" s="4"/>
      <c r="BA2207" s="4"/>
      <c r="BB2207" s="1"/>
      <c r="BC2207" s="1"/>
      <c r="BD2207" s="1"/>
      <c r="BE2207" s="1"/>
      <c r="BF2207" s="1"/>
      <c r="BG2207" s="1"/>
      <c r="BH2207" s="1"/>
      <c r="BI2207" s="1"/>
    </row>
    <row r="2208" spans="1:206" x14ac:dyDescent="0.2">
      <c r="A2208" s="78">
        <f t="shared" si="1215"/>
        <v>44099</v>
      </c>
      <c r="B2208" s="2">
        <f t="shared" si="1196"/>
        <v>271593.45431349479</v>
      </c>
      <c r="C2208" s="3">
        <f t="shared" si="1216"/>
        <v>36665116.332321793</v>
      </c>
      <c r="D2208" s="2">
        <f t="shared" si="1203"/>
        <v>240537.3279050432</v>
      </c>
      <c r="E2208" s="2">
        <f t="shared" si="1217"/>
        <v>0</v>
      </c>
      <c r="F2208" s="33">
        <f t="shared" si="1205"/>
        <v>240537.3279050432</v>
      </c>
      <c r="G2208" s="39">
        <f t="shared" si="1218"/>
        <v>5344.63</v>
      </c>
      <c r="H2208" s="38">
        <f>IF(AND(N2208=1,N2207&gt;1),VLOOKUP(A2207,[1]Plan1!$CW$105:$CY$215,3),H2207)</f>
        <v>5357.46</v>
      </c>
      <c r="I2208" s="127">
        <f t="shared" si="1206"/>
        <v>44023</v>
      </c>
      <c r="J2208" s="127">
        <f t="shared" si="1219"/>
        <v>44054</v>
      </c>
      <c r="K2208" s="34">
        <f t="shared" si="1207"/>
        <v>2.4005403554596683E-3</v>
      </c>
      <c r="L2208" s="212">
        <f t="shared" si="1220"/>
        <v>44117</v>
      </c>
      <c r="M2208" s="1">
        <f t="shared" si="1221"/>
        <v>22</v>
      </c>
      <c r="N2208" s="1">
        <f t="shared" si="1204"/>
        <v>11</v>
      </c>
      <c r="O2208" s="2">
        <f t="shared" si="1208"/>
        <v>1.0011995499999999</v>
      </c>
      <c r="P2208" s="35">
        <f t="shared" si="1198"/>
        <v>1.00359968</v>
      </c>
      <c r="Q2208" s="35">
        <f t="shared" si="1222"/>
        <v>1.0062248335705044</v>
      </c>
      <c r="R2208" s="2">
        <f t="shared" si="1197"/>
        <v>1.0074318499999999</v>
      </c>
      <c r="S2208" s="2">
        <f t="shared" si="1223"/>
        <v>1.00624745</v>
      </c>
      <c r="T2208" s="2">
        <f t="shared" si="1199"/>
        <v>242324.96524543001</v>
      </c>
      <c r="U2208" s="2">
        <f t="shared" si="1209"/>
        <v>0</v>
      </c>
      <c r="V2208" s="2">
        <f t="shared" si="1210"/>
        <v>1787.6373403910729</v>
      </c>
      <c r="W2208" s="2">
        <f t="shared" si="1211"/>
        <v>242324.96524543429</v>
      </c>
      <c r="X2208" s="36">
        <f t="shared" si="1227"/>
        <v>0</v>
      </c>
      <c r="Y2208" s="2">
        <f t="shared" si="1212"/>
        <v>0</v>
      </c>
      <c r="Z2208" s="37">
        <f t="shared" si="1213"/>
        <v>0</v>
      </c>
      <c r="AA2208" s="2">
        <f t="shared" si="1224"/>
        <v>0</v>
      </c>
      <c r="AB2208" s="4">
        <f t="shared" si="1225"/>
        <v>7.1215000000000001E-2</v>
      </c>
      <c r="AC2208" s="148">
        <f t="shared" si="1201"/>
        <v>160</v>
      </c>
      <c r="AD2208" s="36">
        <v>252</v>
      </c>
      <c r="AE2208" s="35">
        <f t="shared" si="1228"/>
        <v>1.044646368</v>
      </c>
      <c r="AF2208" s="2">
        <f t="shared" si="1195"/>
        <v>10818.92957393</v>
      </c>
      <c r="AG2208" s="2">
        <f t="shared" si="1214"/>
        <v>10818.92957393</v>
      </c>
      <c r="AH2208" s="3">
        <f t="shared" si="1226"/>
        <v>0</v>
      </c>
      <c r="AI2208" s="3"/>
      <c r="AJ2208" s="3">
        <v>0</v>
      </c>
      <c r="AK2208" s="2">
        <f t="shared" si="1202"/>
        <v>18449.559494130506</v>
      </c>
      <c r="AL2208" s="8"/>
      <c r="AM2208" s="8"/>
      <c r="AN2208" s="8"/>
      <c r="AO2208" s="8"/>
      <c r="AP2208" s="2">
        <v>271593.45431348146</v>
      </c>
      <c r="AQ2208" s="8"/>
      <c r="AR2208" s="5"/>
      <c r="AS2208" s="1"/>
      <c r="AT2208" s="8"/>
      <c r="AU2208" s="1"/>
      <c r="AV2208" s="1"/>
      <c r="AW2208" s="3"/>
      <c r="AX2208" s="3"/>
      <c r="AY2208" s="4"/>
      <c r="AZ2208" s="4"/>
      <c r="BA2208" s="4"/>
      <c r="BB2208" s="1"/>
      <c r="BC2208" s="1"/>
      <c r="BD2208" s="1"/>
      <c r="BE2208" s="1"/>
      <c r="BF2208" s="1"/>
      <c r="BG2208" s="1"/>
      <c r="BH2208" s="1"/>
      <c r="BI2208" s="1"/>
    </row>
    <row r="2209" spans="1:192" x14ac:dyDescent="0.2">
      <c r="A2209" s="78">
        <f t="shared" si="1215"/>
        <v>44100</v>
      </c>
      <c r="B2209" s="2">
        <f t="shared" si="1196"/>
        <v>271700.22461326857</v>
      </c>
      <c r="C2209" s="3">
        <f t="shared" si="1216"/>
        <v>36679530.322791256</v>
      </c>
      <c r="D2209" s="2">
        <f t="shared" si="1203"/>
        <v>240537.3279050432</v>
      </c>
      <c r="E2209" s="2">
        <f t="shared" si="1217"/>
        <v>0</v>
      </c>
      <c r="F2209" s="33">
        <f t="shared" si="1205"/>
        <v>240537.3279050432</v>
      </c>
      <c r="G2209" s="39">
        <f t="shared" si="1218"/>
        <v>5344.63</v>
      </c>
      <c r="H2209" s="38">
        <f>IF(AND(N2209=1,N2208&gt;1),VLOOKUP(A2208,[1]Plan1!$CW$105:$CY$215,3),H2208)</f>
        <v>5357.46</v>
      </c>
      <c r="I2209" s="127">
        <f t="shared" si="1206"/>
        <v>44023</v>
      </c>
      <c r="J2209" s="127">
        <f t="shared" si="1219"/>
        <v>44054</v>
      </c>
      <c r="K2209" s="34">
        <f t="shared" si="1207"/>
        <v>2.4005403554596683E-3</v>
      </c>
      <c r="L2209" s="212">
        <f t="shared" si="1220"/>
        <v>44117</v>
      </c>
      <c r="M2209" s="1">
        <f t="shared" si="1221"/>
        <v>22</v>
      </c>
      <c r="N2209" s="1">
        <f t="shared" si="1204"/>
        <v>12</v>
      </c>
      <c r="O2209" s="2">
        <f t="shared" si="1208"/>
        <v>1.00130867</v>
      </c>
      <c r="P2209" s="35">
        <f t="shared" si="1198"/>
        <v>1.00359968</v>
      </c>
      <c r="Q2209" s="35">
        <f t="shared" si="1222"/>
        <v>1.0062248335705044</v>
      </c>
      <c r="R2209" s="2">
        <f t="shared" si="1197"/>
        <v>1.0075416399999999</v>
      </c>
      <c r="S2209" s="2">
        <f t="shared" si="1223"/>
        <v>1.00624745</v>
      </c>
      <c r="T2209" s="2">
        <f t="shared" si="1199"/>
        <v>242351.37383865999</v>
      </c>
      <c r="U2209" s="2">
        <f t="shared" si="1209"/>
        <v>0</v>
      </c>
      <c r="V2209" s="2">
        <f t="shared" si="1210"/>
        <v>1814.0459336217673</v>
      </c>
      <c r="W2209" s="2">
        <f t="shared" si="1211"/>
        <v>242351.37383866496</v>
      </c>
      <c r="X2209" s="36">
        <f t="shared" si="1227"/>
        <v>0</v>
      </c>
      <c r="Y2209" s="2">
        <f t="shared" si="1212"/>
        <v>0</v>
      </c>
      <c r="Z2209" s="37">
        <f t="shared" si="1213"/>
        <v>0</v>
      </c>
      <c r="AA2209" s="2">
        <f t="shared" si="1224"/>
        <v>0</v>
      </c>
      <c r="AB2209" s="4">
        <f t="shared" si="1225"/>
        <v>7.1215000000000001E-2</v>
      </c>
      <c r="AC2209" s="148">
        <f t="shared" si="1201"/>
        <v>160</v>
      </c>
      <c r="AD2209" s="36">
        <v>252</v>
      </c>
      <c r="AE2209" s="35">
        <f t="shared" si="1228"/>
        <v>1.044646368</v>
      </c>
      <c r="AF2209" s="2">
        <f t="shared" si="1195"/>
        <v>10820.108621699999</v>
      </c>
      <c r="AG2209" s="2">
        <f t="shared" si="1214"/>
        <v>10820.108621699999</v>
      </c>
      <c r="AH2209" s="3">
        <f t="shared" si="1226"/>
        <v>0</v>
      </c>
      <c r="AI2209" s="3"/>
      <c r="AJ2209" s="3">
        <v>0</v>
      </c>
      <c r="AK2209" s="2">
        <f t="shared" si="1202"/>
        <v>18528.742152903596</v>
      </c>
      <c r="AL2209" s="8"/>
      <c r="AM2209" s="8"/>
      <c r="AN2209" s="8"/>
      <c r="AO2209" s="8"/>
      <c r="AP2209" s="2">
        <v>271700.22461325524</v>
      </c>
      <c r="AQ2209" s="8"/>
      <c r="AR2209" s="5"/>
      <c r="AS2209" s="1"/>
      <c r="AT2209" s="8"/>
      <c r="AU2209" s="1"/>
      <c r="AV2209" s="1"/>
      <c r="AW2209" s="3"/>
      <c r="AX2209" s="3"/>
      <c r="AY2209" s="4"/>
      <c r="AZ2209" s="4"/>
      <c r="BA2209" s="4"/>
      <c r="BB2209" s="1"/>
      <c r="BC2209" s="1"/>
      <c r="BD2209" s="1"/>
      <c r="BE2209" s="1"/>
      <c r="BF2209" s="1"/>
      <c r="BG2209" s="1"/>
      <c r="BH2209" s="1"/>
      <c r="BI2209" s="1"/>
    </row>
    <row r="2210" spans="1:192" x14ac:dyDescent="0.2">
      <c r="A2210" s="78">
        <f t="shared" si="1215"/>
        <v>44101</v>
      </c>
      <c r="B2210" s="2">
        <f t="shared" si="1196"/>
        <v>271779.40727204166</v>
      </c>
      <c r="C2210" s="3">
        <f t="shared" si="1216"/>
        <v>36690219.981725626</v>
      </c>
      <c r="D2210" s="2">
        <f t="shared" si="1203"/>
        <v>240537.3279050432</v>
      </c>
      <c r="E2210" s="2">
        <f t="shared" si="1217"/>
        <v>0</v>
      </c>
      <c r="F2210" s="33">
        <f t="shared" si="1205"/>
        <v>240537.3279050432</v>
      </c>
      <c r="G2210" s="39">
        <f t="shared" si="1218"/>
        <v>5344.63</v>
      </c>
      <c r="H2210" s="38">
        <f>IF(AND(N2210=1,N2209&gt;1),VLOOKUP(A2209,[1]Plan1!$CW$105:$CY$215,3),H2209)</f>
        <v>5357.46</v>
      </c>
      <c r="I2210" s="127">
        <f t="shared" si="1206"/>
        <v>44023</v>
      </c>
      <c r="J2210" s="127">
        <f t="shared" si="1219"/>
        <v>44054</v>
      </c>
      <c r="K2210" s="34">
        <f t="shared" si="1207"/>
        <v>2.4005403554596683E-3</v>
      </c>
      <c r="L2210" s="212">
        <f t="shared" si="1220"/>
        <v>44117</v>
      </c>
      <c r="M2210" s="1">
        <f t="shared" si="1221"/>
        <v>22</v>
      </c>
      <c r="N2210" s="1">
        <f t="shared" si="1204"/>
        <v>12</v>
      </c>
      <c r="O2210" s="2">
        <f t="shared" si="1208"/>
        <v>1.00130867</v>
      </c>
      <c r="P2210" s="35">
        <f t="shared" si="1198"/>
        <v>1.00359968</v>
      </c>
      <c r="Q2210" s="35">
        <f t="shared" si="1222"/>
        <v>1.0062248335705044</v>
      </c>
      <c r="R2210" s="2">
        <f t="shared" si="1197"/>
        <v>1.0075416399999999</v>
      </c>
      <c r="S2210" s="2">
        <f t="shared" si="1223"/>
        <v>1.00624745</v>
      </c>
      <c r="T2210" s="2">
        <f t="shared" si="1199"/>
        <v>242351.37383865999</v>
      </c>
      <c r="U2210" s="2">
        <f t="shared" si="1209"/>
        <v>0</v>
      </c>
      <c r="V2210" s="2">
        <f t="shared" si="1210"/>
        <v>1814.0459336217673</v>
      </c>
      <c r="W2210" s="2">
        <f t="shared" si="1211"/>
        <v>242351.37383866496</v>
      </c>
      <c r="X2210" s="36">
        <f t="shared" si="1227"/>
        <v>0</v>
      </c>
      <c r="Y2210" s="2">
        <f t="shared" si="1212"/>
        <v>0</v>
      </c>
      <c r="Z2210" s="37">
        <f t="shared" si="1213"/>
        <v>0</v>
      </c>
      <c r="AA2210" s="2">
        <f t="shared" si="1224"/>
        <v>0</v>
      </c>
      <c r="AB2210" s="4">
        <f t="shared" si="1225"/>
        <v>7.1215000000000001E-2</v>
      </c>
      <c r="AC2210" s="148">
        <f t="shared" si="1201"/>
        <v>160</v>
      </c>
      <c r="AD2210" s="36">
        <v>252</v>
      </c>
      <c r="AE2210" s="35">
        <f t="shared" si="1228"/>
        <v>1.044646368</v>
      </c>
      <c r="AF2210" s="2">
        <f t="shared" si="1195"/>
        <v>10820.108621699999</v>
      </c>
      <c r="AG2210" s="2">
        <f t="shared" si="1214"/>
        <v>10820.108621699999</v>
      </c>
      <c r="AH2210" s="3">
        <f t="shared" si="1226"/>
        <v>0</v>
      </c>
      <c r="AI2210" s="3"/>
      <c r="AJ2210" s="3">
        <v>0</v>
      </c>
      <c r="AK2210" s="2">
        <f t="shared" si="1202"/>
        <v>18607.92481167669</v>
      </c>
      <c r="AL2210" s="8"/>
      <c r="AM2210" s="8"/>
      <c r="AN2210" s="8"/>
      <c r="AO2210" s="8"/>
      <c r="AP2210" s="2">
        <v>271779.40727202833</v>
      </c>
      <c r="AQ2210" s="8"/>
      <c r="AR2210" s="5"/>
      <c r="AS2210" s="1"/>
      <c r="AT2210" s="8"/>
      <c r="AU2210" s="1"/>
      <c r="AV2210" s="1"/>
      <c r="AW2210" s="3"/>
      <c r="AX2210" s="3"/>
      <c r="AY2210" s="4"/>
      <c r="AZ2210" s="4"/>
      <c r="BA2210" s="4"/>
      <c r="BB2210" s="1"/>
      <c r="BC2210" s="1"/>
      <c r="BD2210" s="1"/>
      <c r="BE2210" s="1"/>
      <c r="BF2210" s="1"/>
      <c r="BG2210" s="1"/>
      <c r="BH2210" s="1"/>
      <c r="BI2210" s="1"/>
    </row>
    <row r="2211" spans="1:192" x14ac:dyDescent="0.2">
      <c r="A2211" s="78">
        <f t="shared" si="1215"/>
        <v>44102</v>
      </c>
      <c r="B2211" s="2">
        <f t="shared" si="1196"/>
        <v>271927.71266260475</v>
      </c>
      <c r="C2211" s="3">
        <f t="shared" si="1216"/>
        <v>36710241.209451638</v>
      </c>
      <c r="D2211" s="2">
        <f t="shared" si="1203"/>
        <v>240537.3279050432</v>
      </c>
      <c r="E2211" s="2">
        <f t="shared" si="1217"/>
        <v>0</v>
      </c>
      <c r="F2211" s="33">
        <f t="shared" si="1205"/>
        <v>240537.3279050432</v>
      </c>
      <c r="G2211" s="39">
        <f t="shared" si="1218"/>
        <v>5344.63</v>
      </c>
      <c r="H2211" s="38">
        <f>IF(AND(N2211=1,N2210&gt;1),VLOOKUP(A2210,[1]Plan1!$CW$105:$CY$215,3),H2210)</f>
        <v>5357.46</v>
      </c>
      <c r="I2211" s="127">
        <f t="shared" si="1206"/>
        <v>44023</v>
      </c>
      <c r="J2211" s="127">
        <f t="shared" si="1219"/>
        <v>44054</v>
      </c>
      <c r="K2211" s="34">
        <f t="shared" si="1207"/>
        <v>2.4005403554596683E-3</v>
      </c>
      <c r="L2211" s="212">
        <f t="shared" si="1220"/>
        <v>44117</v>
      </c>
      <c r="M2211" s="1">
        <f t="shared" si="1221"/>
        <v>22</v>
      </c>
      <c r="N2211" s="1">
        <f t="shared" si="1204"/>
        <v>12</v>
      </c>
      <c r="O2211" s="2">
        <f t="shared" si="1208"/>
        <v>1.00130867</v>
      </c>
      <c r="P2211" s="35">
        <f t="shared" si="1198"/>
        <v>1.00359968</v>
      </c>
      <c r="Q2211" s="35">
        <f t="shared" si="1222"/>
        <v>1.0062248335705044</v>
      </c>
      <c r="R2211" s="2">
        <f t="shared" si="1197"/>
        <v>1.0075416399999999</v>
      </c>
      <c r="S2211" s="2">
        <f t="shared" si="1223"/>
        <v>1.00624745</v>
      </c>
      <c r="T2211" s="2">
        <f t="shared" si="1199"/>
        <v>242351.37383865999</v>
      </c>
      <c r="U2211" s="2">
        <f t="shared" si="1209"/>
        <v>0</v>
      </c>
      <c r="V2211" s="2">
        <f t="shared" si="1210"/>
        <v>1814.0459336217673</v>
      </c>
      <c r="W2211" s="2">
        <f t="shared" si="1211"/>
        <v>242351.37383866496</v>
      </c>
      <c r="X2211" s="36">
        <f t="shared" si="1227"/>
        <v>0</v>
      </c>
      <c r="Y2211" s="2">
        <f t="shared" si="1212"/>
        <v>0</v>
      </c>
      <c r="Z2211" s="37">
        <f t="shared" si="1213"/>
        <v>0</v>
      </c>
      <c r="AA2211" s="2">
        <f t="shared" si="1224"/>
        <v>0</v>
      </c>
      <c r="AB2211" s="4">
        <f t="shared" si="1225"/>
        <v>7.1215000000000001E-2</v>
      </c>
      <c r="AC2211" s="148">
        <f t="shared" si="1201"/>
        <v>161</v>
      </c>
      <c r="AD2211" s="36">
        <v>252</v>
      </c>
      <c r="AE2211" s="35">
        <f t="shared" si="1228"/>
        <v>1.0449315850000001</v>
      </c>
      <c r="AF2211" s="2">
        <f t="shared" si="1195"/>
        <v>10889.23135349</v>
      </c>
      <c r="AG2211" s="2">
        <f t="shared" si="1214"/>
        <v>10889.23135349</v>
      </c>
      <c r="AH2211" s="3">
        <f t="shared" si="1226"/>
        <v>0</v>
      </c>
      <c r="AI2211" s="3"/>
      <c r="AJ2211" s="3">
        <v>0</v>
      </c>
      <c r="AK2211" s="2">
        <f t="shared" si="1202"/>
        <v>18687.107470449781</v>
      </c>
      <c r="AL2211" s="8"/>
      <c r="AM2211" s="8"/>
      <c r="AN2211" s="8"/>
      <c r="AO2211" s="8"/>
      <c r="AP2211" s="2">
        <v>271927.71266259142</v>
      </c>
      <c r="AQ2211" s="8"/>
      <c r="AR2211" s="5"/>
      <c r="AS2211" s="1"/>
      <c r="AT2211" s="8"/>
      <c r="AU2211" s="1"/>
      <c r="AV2211" s="1"/>
      <c r="AW2211" s="3"/>
      <c r="AX2211" s="3"/>
      <c r="AY2211" s="4"/>
      <c r="AZ2211" s="4"/>
      <c r="BA2211" s="4"/>
      <c r="BB2211" s="1"/>
      <c r="BC2211" s="1"/>
      <c r="BD2211" s="1"/>
      <c r="BE2211" s="1"/>
      <c r="BF2211" s="1"/>
      <c r="BG2211" s="1"/>
      <c r="BH2211" s="1"/>
      <c r="BI2211" s="1"/>
    </row>
    <row r="2212" spans="1:192" x14ac:dyDescent="0.2">
      <c r="A2212" s="78">
        <f t="shared" si="1215"/>
        <v>44103</v>
      </c>
      <c r="B2212" s="2">
        <f t="shared" si="1196"/>
        <v>272103.64469227509</v>
      </c>
      <c r="C2212" s="3">
        <f t="shared" si="1216"/>
        <v>36733992.033457138</v>
      </c>
      <c r="D2212" s="2">
        <f t="shared" si="1203"/>
        <v>240537.3279050432</v>
      </c>
      <c r="E2212" s="2">
        <f t="shared" si="1217"/>
        <v>0</v>
      </c>
      <c r="F2212" s="33">
        <f t="shared" si="1205"/>
        <v>240537.3279050432</v>
      </c>
      <c r="G2212" s="39">
        <f t="shared" si="1218"/>
        <v>5344.63</v>
      </c>
      <c r="H2212" s="38">
        <f>IF(AND(N2212=1,N2211&gt;1),VLOOKUP(A2211,[1]Plan1!$CW$105:$CY$215,3),H2211)</f>
        <v>5357.46</v>
      </c>
      <c r="I2212" s="127">
        <f t="shared" si="1206"/>
        <v>44023</v>
      </c>
      <c r="J2212" s="127">
        <f t="shared" si="1219"/>
        <v>44054</v>
      </c>
      <c r="K2212" s="34">
        <f t="shared" si="1207"/>
        <v>2.4005403554596683E-3</v>
      </c>
      <c r="L2212" s="212">
        <f t="shared" si="1220"/>
        <v>44117</v>
      </c>
      <c r="M2212" s="1">
        <f t="shared" si="1221"/>
        <v>22</v>
      </c>
      <c r="N2212" s="1">
        <f t="shared" si="1204"/>
        <v>13</v>
      </c>
      <c r="O2212" s="2">
        <f t="shared" si="1208"/>
        <v>1.0014178</v>
      </c>
      <c r="P2212" s="35">
        <f t="shared" si="1198"/>
        <v>1.00359968</v>
      </c>
      <c r="Q2212" s="35">
        <f t="shared" si="1222"/>
        <v>1.0062248335705044</v>
      </c>
      <c r="R2212" s="2">
        <f t="shared" si="1197"/>
        <v>1.00765145</v>
      </c>
      <c r="S2212" s="2">
        <f t="shared" si="1223"/>
        <v>1.00624745</v>
      </c>
      <c r="T2212" s="2">
        <f t="shared" si="1199"/>
        <v>242377.78724264001</v>
      </c>
      <c r="U2212" s="2">
        <f t="shared" si="1209"/>
        <v>0</v>
      </c>
      <c r="V2212" s="2">
        <f t="shared" si="1210"/>
        <v>1840.4593375990437</v>
      </c>
      <c r="W2212" s="2">
        <f t="shared" si="1211"/>
        <v>242377.78724264225</v>
      </c>
      <c r="X2212" s="36">
        <f t="shared" si="1227"/>
        <v>0</v>
      </c>
      <c r="Y2212" s="2">
        <f t="shared" si="1212"/>
        <v>0</v>
      </c>
      <c r="Z2212" s="37">
        <f t="shared" si="1213"/>
        <v>0</v>
      </c>
      <c r="AA2212" s="2">
        <f t="shared" si="1224"/>
        <v>0</v>
      </c>
      <c r="AB2212" s="4">
        <f t="shared" si="1225"/>
        <v>7.1215000000000001E-2</v>
      </c>
      <c r="AC2212" s="148">
        <f t="shared" si="1201"/>
        <v>162</v>
      </c>
      <c r="AD2212" s="36">
        <v>252</v>
      </c>
      <c r="AE2212" s="35">
        <f t="shared" si="1228"/>
        <v>1.0452168799999999</v>
      </c>
      <c r="AF2212" s="2">
        <f t="shared" si="1195"/>
        <v>10959.56732041</v>
      </c>
      <c r="AG2212" s="2">
        <f t="shared" si="1214"/>
        <v>10959.56732041</v>
      </c>
      <c r="AH2212" s="3">
        <f t="shared" si="1226"/>
        <v>0</v>
      </c>
      <c r="AI2212" s="3"/>
      <c r="AJ2212" s="3">
        <v>0</v>
      </c>
      <c r="AK2212" s="2">
        <f t="shared" si="1202"/>
        <v>18766.290129222874</v>
      </c>
      <c r="AL2212" s="8"/>
      <c r="AM2212" s="8"/>
      <c r="AN2212" s="8"/>
      <c r="AO2212" s="8"/>
      <c r="AP2212" s="2">
        <v>272103.64469226176</v>
      </c>
      <c r="AQ2212" s="8"/>
      <c r="AR2212" s="5"/>
      <c r="AS2212" s="1"/>
      <c r="AT2212" s="8"/>
      <c r="AU2212" s="1"/>
      <c r="AV2212" s="1"/>
      <c r="AW2212" s="3"/>
      <c r="AX2212" s="3"/>
      <c r="AY2212" s="4"/>
      <c r="AZ2212" s="4"/>
      <c r="BA2212" s="4"/>
      <c r="BB2212" s="1"/>
      <c r="BC2212" s="1"/>
      <c r="BD2212" s="1"/>
      <c r="BE2212" s="1"/>
      <c r="BF2212" s="1"/>
      <c r="BG2212" s="1"/>
      <c r="BH2212" s="1"/>
      <c r="BI2212" s="1"/>
    </row>
    <row r="2213" spans="1:192" x14ac:dyDescent="0.2">
      <c r="A2213" s="78">
        <f t="shared" si="1215"/>
        <v>44104</v>
      </c>
      <c r="B2213" s="2">
        <f t="shared" si="1196"/>
        <v>272279.61573034199</v>
      </c>
      <c r="C2213" s="3">
        <f t="shared" si="1216"/>
        <v>36757748.123596169</v>
      </c>
      <c r="D2213" s="2">
        <f t="shared" si="1203"/>
        <v>240537.3279050432</v>
      </c>
      <c r="E2213" s="2">
        <f t="shared" si="1217"/>
        <v>0</v>
      </c>
      <c r="F2213" s="33">
        <f t="shared" si="1205"/>
        <v>240537.3279050432</v>
      </c>
      <c r="G2213" s="39">
        <f t="shared" si="1218"/>
        <v>5344.63</v>
      </c>
      <c r="H2213" s="38">
        <f>IF(AND(N2213=1,N2212&gt;1),VLOOKUP(A2212,[1]Plan1!$CW$105:$CY$215,3),H2212)</f>
        <v>5357.46</v>
      </c>
      <c r="I2213" s="127">
        <f t="shared" si="1206"/>
        <v>44023</v>
      </c>
      <c r="J2213" s="127">
        <f t="shared" si="1219"/>
        <v>44054</v>
      </c>
      <c r="K2213" s="34">
        <f t="shared" si="1207"/>
        <v>2.4005403554596683E-3</v>
      </c>
      <c r="L2213" s="212">
        <f t="shared" si="1220"/>
        <v>44117</v>
      </c>
      <c r="M2213" s="1">
        <f t="shared" si="1221"/>
        <v>22</v>
      </c>
      <c r="N2213" s="1">
        <f t="shared" si="1204"/>
        <v>14</v>
      </c>
      <c r="O2213" s="2">
        <f t="shared" si="1208"/>
        <v>1.0015269499999999</v>
      </c>
      <c r="P2213" s="35">
        <f t="shared" si="1198"/>
        <v>1.00359968</v>
      </c>
      <c r="Q2213" s="35">
        <f t="shared" si="1222"/>
        <v>1.0062248335705044</v>
      </c>
      <c r="R2213" s="2">
        <f t="shared" si="1197"/>
        <v>1.00776128</v>
      </c>
      <c r="S2213" s="2">
        <f t="shared" si="1223"/>
        <v>1.00624745</v>
      </c>
      <c r="T2213" s="2">
        <f t="shared" si="1199"/>
        <v>242404.20545735999</v>
      </c>
      <c r="U2213" s="2">
        <f t="shared" si="1209"/>
        <v>0</v>
      </c>
      <c r="V2213" s="2">
        <f t="shared" si="1210"/>
        <v>1866.8775523228492</v>
      </c>
      <c r="W2213" s="2">
        <f t="shared" si="1211"/>
        <v>242404.20545736604</v>
      </c>
      <c r="X2213" s="36">
        <f t="shared" si="1227"/>
        <v>0</v>
      </c>
      <c r="Y2213" s="2">
        <f t="shared" si="1212"/>
        <v>0</v>
      </c>
      <c r="Z2213" s="37">
        <f t="shared" si="1213"/>
        <v>0</v>
      </c>
      <c r="AA2213" s="2">
        <f t="shared" si="1224"/>
        <v>0</v>
      </c>
      <c r="AB2213" s="4">
        <f t="shared" si="1225"/>
        <v>7.1215000000000001E-2</v>
      </c>
      <c r="AC2213" s="148">
        <f t="shared" si="1201"/>
        <v>163</v>
      </c>
      <c r="AD2213" s="36">
        <v>252</v>
      </c>
      <c r="AE2213" s="35">
        <f t="shared" si="1228"/>
        <v>1.045502253</v>
      </c>
      <c r="AF2213" s="2">
        <f t="shared" si="1195"/>
        <v>11029.937484980001</v>
      </c>
      <c r="AG2213" s="2">
        <f t="shared" si="1214"/>
        <v>11029.937484980001</v>
      </c>
      <c r="AH2213" s="3">
        <f t="shared" si="1226"/>
        <v>0</v>
      </c>
      <c r="AI2213" s="3"/>
      <c r="AJ2213" s="3">
        <v>0</v>
      </c>
      <c r="AK2213" s="2">
        <f t="shared" si="1202"/>
        <v>18845.472787995965</v>
      </c>
      <c r="AL2213" s="8"/>
      <c r="AM2213" s="8"/>
      <c r="AN2213" s="8"/>
      <c r="AO2213" s="8"/>
      <c r="AP2213" s="2">
        <v>272279.61573032872</v>
      </c>
      <c r="AQ2213" s="8"/>
      <c r="AR2213" s="5"/>
      <c r="AS2213" s="1"/>
      <c r="AT2213" s="8"/>
      <c r="AU2213" s="1"/>
      <c r="AV2213" s="1"/>
      <c r="AW2213" s="3"/>
      <c r="AX2213" s="3"/>
      <c r="AY2213" s="4"/>
      <c r="AZ2213" s="4"/>
      <c r="BA2213" s="4"/>
      <c r="BB2213" s="1"/>
      <c r="BC2213" s="1"/>
      <c r="BD2213" s="1"/>
      <c r="BE2213" s="1"/>
      <c r="BF2213" s="1"/>
      <c r="BG2213" s="1"/>
      <c r="BH2213" s="1"/>
      <c r="BI2213" s="1"/>
    </row>
    <row r="2214" spans="1:192" x14ac:dyDescent="0.2">
      <c r="A2214" s="78">
        <f t="shared" si="1215"/>
        <v>44105</v>
      </c>
      <c r="B2214" s="2">
        <f t="shared" si="1196"/>
        <v>272455.62075608893</v>
      </c>
      <c r="C2214" s="3">
        <f t="shared" si="1216"/>
        <v>36781508.802072003</v>
      </c>
      <c r="D2214" s="2">
        <f t="shared" si="1203"/>
        <v>240537.3279050432</v>
      </c>
      <c r="E2214" s="2">
        <f t="shared" si="1217"/>
        <v>0</v>
      </c>
      <c r="F2214" s="33">
        <f t="shared" si="1205"/>
        <v>240537.3279050432</v>
      </c>
      <c r="G2214" s="39">
        <f t="shared" si="1218"/>
        <v>5344.63</v>
      </c>
      <c r="H2214" s="38">
        <f>IF(AND(N2214=1,N2213&gt;1),VLOOKUP(A2213,[1]Plan1!$CW$105:$CY$215,3),H2213)</f>
        <v>5357.46</v>
      </c>
      <c r="I2214" s="127">
        <f t="shared" si="1206"/>
        <v>44023</v>
      </c>
      <c r="J2214" s="127">
        <f t="shared" si="1219"/>
        <v>44054</v>
      </c>
      <c r="K2214" s="34">
        <f t="shared" si="1207"/>
        <v>2.4005403554596683E-3</v>
      </c>
      <c r="L2214" s="212">
        <f t="shared" si="1220"/>
        <v>44117</v>
      </c>
      <c r="M2214" s="1">
        <f t="shared" si="1221"/>
        <v>22</v>
      </c>
      <c r="N2214" s="1">
        <f t="shared" si="1204"/>
        <v>15</v>
      </c>
      <c r="O2214" s="2">
        <f t="shared" si="1208"/>
        <v>1.0016361</v>
      </c>
      <c r="P2214" s="35">
        <f t="shared" si="1198"/>
        <v>1.00359968</v>
      </c>
      <c r="Q2214" s="35">
        <f t="shared" si="1222"/>
        <v>1.0062248335705044</v>
      </c>
      <c r="R2214" s="2">
        <f t="shared" si="1197"/>
        <v>1.00787111</v>
      </c>
      <c r="S2214" s="2">
        <f t="shared" si="1223"/>
        <v>1.00624745</v>
      </c>
      <c r="T2214" s="2">
        <f t="shared" si="1199"/>
        <v>242430.62367209001</v>
      </c>
      <c r="U2214" s="2">
        <f t="shared" si="1209"/>
        <v>0</v>
      </c>
      <c r="V2214" s="2">
        <f t="shared" si="1210"/>
        <v>1893.2957670466546</v>
      </c>
      <c r="W2214" s="2">
        <f t="shared" si="1211"/>
        <v>242430.62367208986</v>
      </c>
      <c r="X2214" s="36">
        <f t="shared" si="1227"/>
        <v>0</v>
      </c>
      <c r="Y2214" s="2">
        <f t="shared" si="1212"/>
        <v>0</v>
      </c>
      <c r="Z2214" s="37">
        <f t="shared" si="1213"/>
        <v>0</v>
      </c>
      <c r="AA2214" s="2">
        <f t="shared" si="1224"/>
        <v>0</v>
      </c>
      <c r="AB2214" s="4">
        <f t="shared" si="1225"/>
        <v>7.1215000000000001E-2</v>
      </c>
      <c r="AC2214" s="148">
        <f t="shared" si="1201"/>
        <v>164</v>
      </c>
      <c r="AD2214" s="36">
        <v>252</v>
      </c>
      <c r="AE2214" s="35">
        <f t="shared" si="1228"/>
        <v>1.0457877040000001</v>
      </c>
      <c r="AF2214" s="2">
        <f t="shared" si="1195"/>
        <v>11100.34163723</v>
      </c>
      <c r="AG2214" s="2">
        <f t="shared" si="1214"/>
        <v>11100.34163723</v>
      </c>
      <c r="AH2214" s="3">
        <f t="shared" si="1226"/>
        <v>0</v>
      </c>
      <c r="AI2214" s="3"/>
      <c r="AJ2214" s="3">
        <v>0</v>
      </c>
      <c r="AK2214" s="2">
        <f t="shared" si="1202"/>
        <v>18924.655446769058</v>
      </c>
      <c r="AL2214" s="8"/>
      <c r="AM2214" s="8"/>
      <c r="AN2214" s="8"/>
      <c r="AO2214" s="8"/>
      <c r="AP2214" s="2">
        <v>272455.6207560756</v>
      </c>
      <c r="AQ2214" s="8"/>
      <c r="AR2214" s="5"/>
      <c r="AS2214" s="1"/>
      <c r="AT2214" s="8"/>
      <c r="AU2214" s="1"/>
      <c r="AV2214" s="1"/>
      <c r="AW2214" s="3"/>
      <c r="AX2214" s="3"/>
      <c r="AY2214" s="4"/>
      <c r="AZ2214" s="4"/>
      <c r="BA2214" s="4"/>
      <c r="BB2214" s="1"/>
      <c r="BC2214" s="1"/>
      <c r="BD2214" s="1"/>
      <c r="BE2214" s="1"/>
      <c r="BF2214" s="1"/>
      <c r="BG2214" s="1"/>
      <c r="BH2214" s="1"/>
      <c r="BI2214" s="1"/>
    </row>
    <row r="2215" spans="1:192" x14ac:dyDescent="0.2">
      <c r="A2215" s="78">
        <f t="shared" si="1215"/>
        <v>44106</v>
      </c>
      <c r="B2215" s="2">
        <f t="shared" si="1196"/>
        <v>272631.66456563235</v>
      </c>
      <c r="C2215" s="3">
        <f t="shared" si="1216"/>
        <v>36805274.716360368</v>
      </c>
      <c r="D2215" s="2">
        <f t="shared" si="1203"/>
        <v>240537.3279050432</v>
      </c>
      <c r="E2215" s="2">
        <f t="shared" si="1217"/>
        <v>0</v>
      </c>
      <c r="F2215" s="33">
        <f t="shared" si="1205"/>
        <v>240537.3279050432</v>
      </c>
      <c r="G2215" s="39">
        <f t="shared" si="1218"/>
        <v>5344.63</v>
      </c>
      <c r="H2215" s="38">
        <f>IF(AND(N2215=1,N2214&gt;1),VLOOKUP(A2214,[1]Plan1!$CW$105:$CY$215,3),H2214)</f>
        <v>5357.46</v>
      </c>
      <c r="I2215" s="127">
        <f t="shared" si="1206"/>
        <v>44023</v>
      </c>
      <c r="J2215" s="127">
        <f t="shared" si="1219"/>
        <v>44054</v>
      </c>
      <c r="K2215" s="34">
        <f t="shared" si="1207"/>
        <v>2.4005403554596683E-3</v>
      </c>
      <c r="L2215" s="212">
        <f t="shared" si="1220"/>
        <v>44117</v>
      </c>
      <c r="M2215" s="1">
        <f t="shared" si="1221"/>
        <v>22</v>
      </c>
      <c r="N2215" s="1">
        <f t="shared" si="1204"/>
        <v>16</v>
      </c>
      <c r="O2215" s="2">
        <f t="shared" si="1208"/>
        <v>1.00174527</v>
      </c>
      <c r="P2215" s="35">
        <f t="shared" si="1198"/>
        <v>1.00359968</v>
      </c>
      <c r="Q2215" s="35">
        <f t="shared" si="1222"/>
        <v>1.0062248335705044</v>
      </c>
      <c r="R2215" s="2">
        <f t="shared" si="1197"/>
        <v>1.00798096</v>
      </c>
      <c r="S2215" s="2">
        <f t="shared" si="1223"/>
        <v>1.00624745</v>
      </c>
      <c r="T2215" s="2">
        <f t="shared" si="1199"/>
        <v>242457.04669756</v>
      </c>
      <c r="U2215" s="2">
        <f t="shared" si="1209"/>
        <v>0</v>
      </c>
      <c r="V2215" s="2">
        <f t="shared" si="1210"/>
        <v>1919.7187925170424</v>
      </c>
      <c r="W2215" s="2">
        <f t="shared" si="1211"/>
        <v>242457.04669756023</v>
      </c>
      <c r="X2215" s="36">
        <f t="shared" si="1227"/>
        <v>0</v>
      </c>
      <c r="Y2215" s="2">
        <f t="shared" si="1212"/>
        <v>0</v>
      </c>
      <c r="Z2215" s="37">
        <f t="shared" si="1213"/>
        <v>0</v>
      </c>
      <c r="AA2215" s="2">
        <f t="shared" si="1224"/>
        <v>0</v>
      </c>
      <c r="AB2215" s="4">
        <f t="shared" si="1225"/>
        <v>7.1215000000000001E-2</v>
      </c>
      <c r="AC2215" s="148">
        <f t="shared" si="1201"/>
        <v>165</v>
      </c>
      <c r="AD2215" s="36">
        <v>252</v>
      </c>
      <c r="AE2215" s="35">
        <f t="shared" si="1228"/>
        <v>1.0460732319999999</v>
      </c>
      <c r="AF2215" s="2">
        <f t="shared" si="1195"/>
        <v>11170.779762530001</v>
      </c>
      <c r="AG2215" s="2">
        <f t="shared" si="1214"/>
        <v>11170.779762530001</v>
      </c>
      <c r="AH2215" s="3">
        <f t="shared" si="1226"/>
        <v>0</v>
      </c>
      <c r="AI2215" s="3"/>
      <c r="AJ2215" s="3">
        <v>0</v>
      </c>
      <c r="AK2215" s="2">
        <f t="shared" si="1202"/>
        <v>19003.838105542149</v>
      </c>
      <c r="AL2215" s="8"/>
      <c r="AM2215" s="8"/>
      <c r="AN2215" s="8"/>
      <c r="AO2215" s="8"/>
      <c r="AP2215" s="2">
        <v>272631.66456561908</v>
      </c>
      <c r="AQ2215" s="8"/>
      <c r="AR2215" s="5"/>
      <c r="AS2215" s="1"/>
      <c r="AT2215" s="8"/>
      <c r="AU2215" s="1"/>
      <c r="AV2215" s="1"/>
      <c r="AW2215" s="3"/>
      <c r="AX2215" s="3"/>
      <c r="AY2215" s="4"/>
      <c r="AZ2215" s="4"/>
      <c r="BA2215" s="4"/>
      <c r="BB2215" s="1"/>
      <c r="BC2215" s="1"/>
      <c r="BD2215" s="1"/>
      <c r="BE2215" s="1"/>
      <c r="BF2215" s="1"/>
      <c r="BG2215" s="1"/>
      <c r="BH2215" s="1"/>
      <c r="BI2215" s="1"/>
    </row>
    <row r="2216" spans="1:192" x14ac:dyDescent="0.2">
      <c r="A2216" s="78">
        <f t="shared" si="1215"/>
        <v>44107</v>
      </c>
      <c r="B2216" s="2">
        <f t="shared" si="1196"/>
        <v>272738.49016024917</v>
      </c>
      <c r="C2216" s="3">
        <f t="shared" si="1216"/>
        <v>36819696.171633638</v>
      </c>
      <c r="D2216" s="2">
        <f t="shared" si="1203"/>
        <v>240537.3279050432</v>
      </c>
      <c r="E2216" s="2">
        <f t="shared" si="1217"/>
        <v>0</v>
      </c>
      <c r="F2216" s="33">
        <f t="shared" si="1205"/>
        <v>240537.3279050432</v>
      </c>
      <c r="G2216" s="39">
        <f t="shared" si="1218"/>
        <v>5344.63</v>
      </c>
      <c r="H2216" s="38">
        <f>IF(AND(N2216=1,N2215&gt;1),VLOOKUP(A2215,[1]Plan1!$CW$105:$CY$215,3),H2215)</f>
        <v>5357.46</v>
      </c>
      <c r="I2216" s="127">
        <f t="shared" si="1206"/>
        <v>44023</v>
      </c>
      <c r="J2216" s="127">
        <f t="shared" si="1219"/>
        <v>44054</v>
      </c>
      <c r="K2216" s="34">
        <f t="shared" si="1207"/>
        <v>2.4005403554596683E-3</v>
      </c>
      <c r="L2216" s="212">
        <f t="shared" si="1220"/>
        <v>44117</v>
      </c>
      <c r="M2216" s="1">
        <f t="shared" si="1221"/>
        <v>22</v>
      </c>
      <c r="N2216" s="1">
        <f t="shared" si="1204"/>
        <v>17</v>
      </c>
      <c r="O2216" s="2">
        <f t="shared" si="1208"/>
        <v>1.00185445</v>
      </c>
      <c r="P2216" s="35">
        <f t="shared" si="1198"/>
        <v>1.00359968</v>
      </c>
      <c r="Q2216" s="35">
        <f t="shared" si="1222"/>
        <v>1.0062248335705044</v>
      </c>
      <c r="R2216" s="2">
        <f t="shared" si="1197"/>
        <v>1.0080908200000001</v>
      </c>
      <c r="S2216" s="2">
        <f t="shared" si="1223"/>
        <v>1.00624745</v>
      </c>
      <c r="T2216" s="2">
        <f t="shared" si="1199"/>
        <v>242483.4721284</v>
      </c>
      <c r="U2216" s="2">
        <f t="shared" si="1209"/>
        <v>0</v>
      </c>
      <c r="V2216" s="2">
        <f t="shared" si="1210"/>
        <v>1946.1442233606947</v>
      </c>
      <c r="W2216" s="2">
        <f t="shared" si="1211"/>
        <v>242483.4721284039</v>
      </c>
      <c r="X2216" s="36">
        <f t="shared" si="1227"/>
        <v>0</v>
      </c>
      <c r="Y2216" s="2">
        <f t="shared" si="1212"/>
        <v>0</v>
      </c>
      <c r="Z2216" s="37">
        <f t="shared" si="1213"/>
        <v>0</v>
      </c>
      <c r="AA2216" s="2">
        <f t="shared" si="1224"/>
        <v>0</v>
      </c>
      <c r="AB2216" s="4">
        <f t="shared" si="1225"/>
        <v>7.1215000000000001E-2</v>
      </c>
      <c r="AC2216" s="148">
        <f t="shared" si="1201"/>
        <v>165</v>
      </c>
      <c r="AD2216" s="36">
        <v>252</v>
      </c>
      <c r="AE2216" s="35">
        <f t="shared" si="1228"/>
        <v>1.0460732319999999</v>
      </c>
      <c r="AF2216" s="2">
        <f t="shared" ref="AF2216:AF2279" si="1229">TRUNC((T2216*(AE2216-1)),8)</f>
        <v>11171.99726753</v>
      </c>
      <c r="AG2216" s="2">
        <f t="shared" si="1214"/>
        <v>11171.99726753</v>
      </c>
      <c r="AH2216" s="3">
        <f t="shared" si="1226"/>
        <v>0</v>
      </c>
      <c r="AI2216" s="3"/>
      <c r="AJ2216" s="3">
        <v>0</v>
      </c>
      <c r="AK2216" s="2">
        <f t="shared" si="1202"/>
        <v>19083.020764315243</v>
      </c>
      <c r="AL2216" s="8"/>
      <c r="AM2216" s="8"/>
      <c r="AN2216" s="8"/>
      <c r="AO2216" s="8"/>
      <c r="AP2216" s="2">
        <v>272738.49016023584</v>
      </c>
      <c r="AQ2216" s="8"/>
      <c r="AR2216" s="5"/>
      <c r="AS2216" s="1"/>
      <c r="AT2216" s="8"/>
      <c r="AU2216" s="1"/>
      <c r="AV2216" s="1"/>
      <c r="AW2216" s="3"/>
      <c r="AX2216" s="3"/>
      <c r="AY2216" s="4"/>
      <c r="AZ2216" s="4"/>
      <c r="BA2216" s="4"/>
      <c r="BB2216" s="1"/>
      <c r="BC2216" s="1"/>
      <c r="BD2216" s="1"/>
      <c r="BE2216" s="1"/>
      <c r="BF2216" s="1"/>
      <c r="BG2216" s="1"/>
      <c r="BH2216" s="1"/>
      <c r="BI2216" s="1"/>
    </row>
    <row r="2217" spans="1:192" x14ac:dyDescent="0.2">
      <c r="A2217" s="78">
        <f t="shared" si="1215"/>
        <v>44108</v>
      </c>
      <c r="B2217" s="2">
        <f t="shared" ref="B2217:B2280" si="1230">(W2217+AG2217+AJ2217+AK2217)</f>
        <v>272817.67281902226</v>
      </c>
      <c r="C2217" s="3">
        <f t="shared" si="1216"/>
        <v>36830385.830568008</v>
      </c>
      <c r="D2217" s="2">
        <f t="shared" si="1203"/>
        <v>240537.3279050432</v>
      </c>
      <c r="E2217" s="2">
        <f t="shared" si="1217"/>
        <v>0</v>
      </c>
      <c r="F2217" s="33">
        <f t="shared" si="1205"/>
        <v>240537.3279050432</v>
      </c>
      <c r="G2217" s="39">
        <f t="shared" si="1218"/>
        <v>5344.63</v>
      </c>
      <c r="H2217" s="38">
        <f>IF(AND(N2217=1,N2216&gt;1),VLOOKUP(A2216,[1]Plan1!$CW$105:$CY$215,3),H2216)</f>
        <v>5357.46</v>
      </c>
      <c r="I2217" s="127">
        <f t="shared" si="1206"/>
        <v>44023</v>
      </c>
      <c r="J2217" s="127">
        <f t="shared" si="1219"/>
        <v>44054</v>
      </c>
      <c r="K2217" s="34">
        <f t="shared" si="1207"/>
        <v>2.4005403554596683E-3</v>
      </c>
      <c r="L2217" s="212">
        <f t="shared" si="1220"/>
        <v>44117</v>
      </c>
      <c r="M2217" s="1">
        <f t="shared" si="1221"/>
        <v>22</v>
      </c>
      <c r="N2217" s="1">
        <f t="shared" si="1204"/>
        <v>17</v>
      </c>
      <c r="O2217" s="2">
        <f t="shared" si="1208"/>
        <v>1.00185445</v>
      </c>
      <c r="P2217" s="35">
        <f t="shared" si="1198"/>
        <v>1.00359968</v>
      </c>
      <c r="Q2217" s="35">
        <f t="shared" si="1222"/>
        <v>1.0062248335705044</v>
      </c>
      <c r="R2217" s="2">
        <f t="shared" ref="R2217:R2280" si="1231">TRUNC(TRUNC((O2217*Q2217),15),8)</f>
        <v>1.0080908200000001</v>
      </c>
      <c r="S2217" s="2">
        <f t="shared" si="1223"/>
        <v>1.00624745</v>
      </c>
      <c r="T2217" s="2">
        <f t="shared" si="1199"/>
        <v>242483.4721284</v>
      </c>
      <c r="U2217" s="2">
        <f t="shared" si="1209"/>
        <v>0</v>
      </c>
      <c r="V2217" s="2">
        <f t="shared" si="1210"/>
        <v>1946.1442233606947</v>
      </c>
      <c r="W2217" s="2">
        <f t="shared" si="1211"/>
        <v>242483.4721284039</v>
      </c>
      <c r="X2217" s="36">
        <f t="shared" si="1227"/>
        <v>0</v>
      </c>
      <c r="Y2217" s="2">
        <f t="shared" si="1212"/>
        <v>0</v>
      </c>
      <c r="Z2217" s="37">
        <f t="shared" si="1213"/>
        <v>0</v>
      </c>
      <c r="AA2217" s="2">
        <f t="shared" si="1224"/>
        <v>0</v>
      </c>
      <c r="AB2217" s="4">
        <f t="shared" si="1225"/>
        <v>7.1215000000000001E-2</v>
      </c>
      <c r="AC2217" s="148">
        <f t="shared" si="1201"/>
        <v>165</v>
      </c>
      <c r="AD2217" s="36">
        <v>252</v>
      </c>
      <c r="AE2217" s="35">
        <f t="shared" si="1228"/>
        <v>1.0460732319999999</v>
      </c>
      <c r="AF2217" s="2">
        <f t="shared" si="1229"/>
        <v>11171.99726753</v>
      </c>
      <c r="AG2217" s="2">
        <f t="shared" si="1214"/>
        <v>11171.99726753</v>
      </c>
      <c r="AH2217" s="3">
        <f t="shared" si="1226"/>
        <v>0</v>
      </c>
      <c r="AI2217" s="3"/>
      <c r="AJ2217" s="3">
        <v>0</v>
      </c>
      <c r="AK2217" s="2">
        <f t="shared" si="1202"/>
        <v>19162.203423088333</v>
      </c>
      <c r="AL2217" s="8"/>
      <c r="AM2217" s="8"/>
      <c r="AN2217" s="8"/>
      <c r="AO2217" s="8"/>
      <c r="AP2217" s="2">
        <v>272817.67281900893</v>
      </c>
      <c r="AQ2217" s="8"/>
      <c r="AR2217" s="5"/>
      <c r="AS2217" s="1"/>
      <c r="AT2217" s="8"/>
      <c r="AU2217" s="1"/>
      <c r="AV2217" s="1"/>
      <c r="AW2217" s="3"/>
      <c r="AX2217" s="3"/>
      <c r="AY2217" s="4"/>
      <c r="AZ2217" s="4"/>
      <c r="BA2217" s="4"/>
      <c r="BB2217" s="1"/>
      <c r="BC2217" s="1"/>
      <c r="BD2217" s="1"/>
      <c r="BE2217" s="1"/>
      <c r="BF2217" s="1"/>
      <c r="BG2217" s="1"/>
      <c r="BH2217" s="1"/>
      <c r="BI2217" s="1"/>
    </row>
    <row r="2218" spans="1:192" x14ac:dyDescent="0.2">
      <c r="A2218" s="78">
        <f t="shared" si="1215"/>
        <v>44109</v>
      </c>
      <c r="B2218" s="2">
        <f t="shared" si="1230"/>
        <v>272966.11045482534</v>
      </c>
      <c r="C2218" s="3">
        <f t="shared" si="1216"/>
        <v>36850424.911401421</v>
      </c>
      <c r="D2218" s="2">
        <f t="shared" si="1203"/>
        <v>240537.3279050432</v>
      </c>
      <c r="E2218" s="2">
        <f t="shared" si="1217"/>
        <v>0</v>
      </c>
      <c r="F2218" s="33">
        <f t="shared" si="1205"/>
        <v>240537.3279050432</v>
      </c>
      <c r="G2218" s="39">
        <f t="shared" si="1218"/>
        <v>5344.63</v>
      </c>
      <c r="H2218" s="38">
        <f>IF(AND(N2218=1,N2217&gt;1),VLOOKUP(A2217,[1]Plan1!$CW$105:$CY$215,3),H2217)</f>
        <v>5357.46</v>
      </c>
      <c r="I2218" s="127">
        <f t="shared" si="1206"/>
        <v>44023</v>
      </c>
      <c r="J2218" s="127">
        <f t="shared" si="1219"/>
        <v>44054</v>
      </c>
      <c r="K2218" s="34">
        <f t="shared" si="1207"/>
        <v>2.4005403554596683E-3</v>
      </c>
      <c r="L2218" s="212">
        <f t="shared" si="1220"/>
        <v>44117</v>
      </c>
      <c r="M2218" s="1">
        <f t="shared" si="1221"/>
        <v>22</v>
      </c>
      <c r="N2218" s="1">
        <f t="shared" si="1204"/>
        <v>17</v>
      </c>
      <c r="O2218" s="2">
        <f t="shared" si="1208"/>
        <v>1.00185445</v>
      </c>
      <c r="P2218" s="35">
        <f t="shared" ref="P2218:P2281" si="1232">IF(L2218&gt;L2217,O2217,P2217)</f>
        <v>1.00359968</v>
      </c>
      <c r="Q2218" s="35">
        <f t="shared" si="1222"/>
        <v>1.0062248335705044</v>
      </c>
      <c r="R2218" s="2">
        <f t="shared" si="1231"/>
        <v>1.0080908200000001</v>
      </c>
      <c r="S2218" s="2">
        <f t="shared" si="1223"/>
        <v>1.00624745</v>
      </c>
      <c r="T2218" s="2">
        <f t="shared" ref="T2218:T2281" si="1233">TRUNC(D2218*R2218,8)</f>
        <v>242483.4721284</v>
      </c>
      <c r="U2218" s="2">
        <f t="shared" si="1209"/>
        <v>0</v>
      </c>
      <c r="V2218" s="2">
        <f t="shared" si="1210"/>
        <v>1946.1442233606947</v>
      </c>
      <c r="W2218" s="2">
        <f t="shared" si="1211"/>
        <v>242483.4721284039</v>
      </c>
      <c r="X2218" s="36">
        <f t="shared" si="1227"/>
        <v>0</v>
      </c>
      <c r="Y2218" s="2">
        <f t="shared" si="1212"/>
        <v>0</v>
      </c>
      <c r="Z2218" s="37">
        <f t="shared" si="1213"/>
        <v>0</v>
      </c>
      <c r="AA2218" s="2">
        <f t="shared" si="1224"/>
        <v>0</v>
      </c>
      <c r="AB2218" s="4">
        <f t="shared" si="1225"/>
        <v>7.1215000000000001E-2</v>
      </c>
      <c r="AC2218" s="148">
        <f t="shared" si="1201"/>
        <v>166</v>
      </c>
      <c r="AD2218" s="36">
        <v>252</v>
      </c>
      <c r="AE2218" s="35">
        <f t="shared" si="1228"/>
        <v>1.046358839</v>
      </c>
      <c r="AF2218" s="2">
        <f t="shared" si="1229"/>
        <v>11241.252244560001</v>
      </c>
      <c r="AG2218" s="2">
        <f t="shared" si="1214"/>
        <v>11241.252244560001</v>
      </c>
      <c r="AH2218" s="3">
        <f t="shared" si="1226"/>
        <v>0</v>
      </c>
      <c r="AI2218" s="3"/>
      <c r="AJ2218" s="3">
        <v>0</v>
      </c>
      <c r="AK2218" s="2">
        <f t="shared" si="1202"/>
        <v>19241.386081861427</v>
      </c>
      <c r="AL2218" s="8"/>
      <c r="AM2218" s="8"/>
      <c r="AN2218" s="8"/>
      <c r="AO2218" s="8"/>
      <c r="AP2218" s="2">
        <v>272966.11045481201</v>
      </c>
      <c r="AQ2218" s="8"/>
      <c r="AR2218" s="5"/>
      <c r="AS2218" s="1"/>
      <c r="AT2218" s="8"/>
      <c r="AU2218" s="1"/>
      <c r="AV2218" s="1"/>
      <c r="AW2218" s="3"/>
      <c r="AX2218" s="3"/>
      <c r="AY2218" s="4"/>
      <c r="AZ2218" s="4"/>
      <c r="BA2218" s="4"/>
      <c r="BB2218" s="1"/>
      <c r="BC2218" s="1"/>
      <c r="BD2218" s="1"/>
      <c r="BE2218" s="1"/>
      <c r="BF2218" s="1"/>
      <c r="BG2218" s="1"/>
      <c r="BH2218" s="1"/>
      <c r="BI2218" s="1"/>
    </row>
    <row r="2219" spans="1:192" x14ac:dyDescent="0.2">
      <c r="A2219" s="78">
        <f t="shared" si="1215"/>
        <v>44110</v>
      </c>
      <c r="B2219" s="2">
        <f t="shared" si="1230"/>
        <v>273142.23007195862</v>
      </c>
      <c r="C2219" s="3">
        <f t="shared" si="1216"/>
        <v>36874201.059714414</v>
      </c>
      <c r="D2219" s="2">
        <f t="shared" si="1203"/>
        <v>240537.3279050432</v>
      </c>
      <c r="E2219" s="2">
        <f t="shared" si="1217"/>
        <v>0</v>
      </c>
      <c r="F2219" s="33">
        <f t="shared" si="1205"/>
        <v>240537.3279050432</v>
      </c>
      <c r="G2219" s="39">
        <f t="shared" si="1218"/>
        <v>5344.63</v>
      </c>
      <c r="H2219" s="38">
        <f>IF(AND(N2219=1,N2218&gt;1),VLOOKUP(A2218,[1]Plan1!$CW$105:$CY$215,3),H2218)</f>
        <v>5357.46</v>
      </c>
      <c r="I2219" s="127">
        <f t="shared" si="1206"/>
        <v>44023</v>
      </c>
      <c r="J2219" s="127">
        <f t="shared" si="1219"/>
        <v>44054</v>
      </c>
      <c r="K2219" s="34">
        <f t="shared" si="1207"/>
        <v>2.4005403554596683E-3</v>
      </c>
      <c r="L2219" s="212">
        <f t="shared" si="1220"/>
        <v>44117</v>
      </c>
      <c r="M2219" s="1">
        <f t="shared" si="1221"/>
        <v>22</v>
      </c>
      <c r="N2219" s="1">
        <f t="shared" si="1204"/>
        <v>18</v>
      </c>
      <c r="O2219" s="2">
        <f t="shared" si="1208"/>
        <v>1.00196365</v>
      </c>
      <c r="P2219" s="35">
        <f t="shared" si="1232"/>
        <v>1.00359968</v>
      </c>
      <c r="Q2219" s="35">
        <f t="shared" si="1222"/>
        <v>1.0062248335705044</v>
      </c>
      <c r="R2219" s="2">
        <f t="shared" si="1231"/>
        <v>1.0082006999999999</v>
      </c>
      <c r="S2219" s="2">
        <f t="shared" si="1223"/>
        <v>1.00624745</v>
      </c>
      <c r="T2219" s="2">
        <f t="shared" si="1233"/>
        <v>242509.90236999001</v>
      </c>
      <c r="U2219" s="2">
        <f t="shared" si="1209"/>
        <v>0</v>
      </c>
      <c r="V2219" s="2">
        <f t="shared" si="1210"/>
        <v>1972.5744649508756</v>
      </c>
      <c r="W2219" s="2">
        <f t="shared" si="1211"/>
        <v>242509.90236999409</v>
      </c>
      <c r="X2219" s="36">
        <f t="shared" si="1227"/>
        <v>0</v>
      </c>
      <c r="Y2219" s="2">
        <f t="shared" si="1212"/>
        <v>0</v>
      </c>
      <c r="Z2219" s="37">
        <f t="shared" si="1213"/>
        <v>0</v>
      </c>
      <c r="AA2219" s="2">
        <f t="shared" si="1224"/>
        <v>0</v>
      </c>
      <c r="AB2219" s="4">
        <f t="shared" si="1225"/>
        <v>7.1215000000000001E-2</v>
      </c>
      <c r="AC2219" s="148">
        <f t="shared" si="1201"/>
        <v>167</v>
      </c>
      <c r="AD2219" s="36">
        <v>252</v>
      </c>
      <c r="AE2219" s="35">
        <f t="shared" si="1228"/>
        <v>1.046644524</v>
      </c>
      <c r="AF2219" s="2">
        <f t="shared" si="1229"/>
        <v>11311.758961330001</v>
      </c>
      <c r="AG2219" s="2">
        <f t="shared" si="1214"/>
        <v>11311.758961330001</v>
      </c>
      <c r="AH2219" s="3">
        <f t="shared" si="1226"/>
        <v>0</v>
      </c>
      <c r="AI2219" s="3"/>
      <c r="AJ2219" s="3">
        <v>0</v>
      </c>
      <c r="AK2219" s="2">
        <f t="shared" si="1202"/>
        <v>19320.568740634517</v>
      </c>
      <c r="AL2219" s="8"/>
      <c r="AM2219" s="8"/>
      <c r="AN2219" s="8"/>
      <c r="AO2219" s="8"/>
      <c r="AP2219" s="2">
        <v>273142.23007194529</v>
      </c>
      <c r="AQ2219" s="8"/>
      <c r="AR2219" s="5"/>
      <c r="AS2219" s="1"/>
      <c r="AT2219" s="8"/>
      <c r="AU2219" s="1"/>
      <c r="AV2219" s="1"/>
      <c r="AW2219" s="3"/>
      <c r="AX2219" s="3"/>
      <c r="AY2219" s="4"/>
      <c r="AZ2219" s="4"/>
      <c r="BA2219" s="4"/>
      <c r="BB2219" s="1"/>
      <c r="BC2219" s="1"/>
      <c r="BD2219" s="1"/>
      <c r="BE2219" s="1"/>
      <c r="BF2219" s="1"/>
      <c r="BG2219" s="1"/>
      <c r="BH2219" s="1"/>
      <c r="BI2219" s="1"/>
    </row>
    <row r="2220" spans="1:192" x14ac:dyDescent="0.2">
      <c r="A2220" s="78">
        <f t="shared" si="1215"/>
        <v>44111</v>
      </c>
      <c r="B2220" s="2">
        <f t="shared" si="1230"/>
        <v>273318.38346584194</v>
      </c>
      <c r="C2220" s="3">
        <f t="shared" si="1216"/>
        <v>36897981.767888658</v>
      </c>
      <c r="D2220" s="2">
        <f t="shared" si="1203"/>
        <v>240537.3279050432</v>
      </c>
      <c r="E2220" s="2">
        <f t="shared" si="1217"/>
        <v>0</v>
      </c>
      <c r="F2220" s="33">
        <f t="shared" si="1205"/>
        <v>240537.3279050432</v>
      </c>
      <c r="G2220" s="39">
        <f t="shared" si="1218"/>
        <v>5344.63</v>
      </c>
      <c r="H2220" s="38">
        <f>IF(AND(N2220=1,N2219&gt;1),VLOOKUP(A2219,[1]Plan1!$CW$105:$CY$215,3),H2219)</f>
        <v>5357.46</v>
      </c>
      <c r="I2220" s="127">
        <f t="shared" si="1206"/>
        <v>44023</v>
      </c>
      <c r="J2220" s="127">
        <f t="shared" si="1219"/>
        <v>44054</v>
      </c>
      <c r="K2220" s="34">
        <f t="shared" si="1207"/>
        <v>2.4005403554596683E-3</v>
      </c>
      <c r="L2220" s="212">
        <f t="shared" si="1220"/>
        <v>44117</v>
      </c>
      <c r="M2220" s="1">
        <f t="shared" si="1221"/>
        <v>22</v>
      </c>
      <c r="N2220" s="1">
        <f t="shared" si="1204"/>
        <v>19</v>
      </c>
      <c r="O2220" s="2">
        <f t="shared" si="1208"/>
        <v>1.00207285</v>
      </c>
      <c r="P2220" s="35">
        <f t="shared" si="1232"/>
        <v>1.00359968</v>
      </c>
      <c r="Q2220" s="35">
        <f t="shared" si="1222"/>
        <v>1.0062248335705044</v>
      </c>
      <c r="R2220" s="2">
        <f t="shared" si="1231"/>
        <v>1.0083105800000001</v>
      </c>
      <c r="S2220" s="2">
        <f t="shared" si="1223"/>
        <v>1.00624745</v>
      </c>
      <c r="T2220" s="2">
        <f t="shared" si="1233"/>
        <v>242536.33261158</v>
      </c>
      <c r="U2220" s="2">
        <f t="shared" si="1209"/>
        <v>0</v>
      </c>
      <c r="V2220" s="2">
        <f t="shared" si="1210"/>
        <v>1999.0047065411102</v>
      </c>
      <c r="W2220" s="2">
        <f t="shared" si="1211"/>
        <v>242536.33261158431</v>
      </c>
      <c r="X2220" s="36">
        <f t="shared" si="1227"/>
        <v>0</v>
      </c>
      <c r="Y2220" s="2">
        <f t="shared" si="1212"/>
        <v>0</v>
      </c>
      <c r="Z2220" s="37">
        <f t="shared" si="1213"/>
        <v>0</v>
      </c>
      <c r="AA2220" s="2">
        <f t="shared" si="1224"/>
        <v>0</v>
      </c>
      <c r="AB2220" s="4">
        <f t="shared" si="1225"/>
        <v>7.1215000000000001E-2</v>
      </c>
      <c r="AC2220" s="148">
        <f t="shared" si="1201"/>
        <v>168</v>
      </c>
      <c r="AD2220" s="36">
        <v>252</v>
      </c>
      <c r="AE2220" s="35">
        <f t="shared" si="1228"/>
        <v>1.046930286</v>
      </c>
      <c r="AF2220" s="2">
        <f t="shared" si="1229"/>
        <v>11382.299454849999</v>
      </c>
      <c r="AG2220" s="2">
        <f t="shared" si="1214"/>
        <v>11382.299454849999</v>
      </c>
      <c r="AH2220" s="3">
        <f t="shared" si="1226"/>
        <v>0</v>
      </c>
      <c r="AI2220" s="3"/>
      <c r="AJ2220" s="3">
        <v>0</v>
      </c>
      <c r="AK2220" s="2">
        <f t="shared" si="1202"/>
        <v>19399.751399407614</v>
      </c>
      <c r="AL2220" s="8"/>
      <c r="AM2220" s="8"/>
      <c r="AN2220" s="8"/>
      <c r="AO2220" s="8"/>
      <c r="AP2220" s="2">
        <v>273318.38346582861</v>
      </c>
      <c r="AQ2220" s="8"/>
      <c r="AR2220" s="5"/>
      <c r="AS2220" s="1"/>
      <c r="AT2220" s="8"/>
      <c r="AU2220" s="1"/>
      <c r="AV2220" s="1"/>
      <c r="AW2220" s="3"/>
      <c r="AX2220" s="3"/>
      <c r="AY2220" s="4"/>
      <c r="AZ2220" s="4"/>
      <c r="BA2220" s="4"/>
      <c r="BB2220" s="1"/>
      <c r="BC2220" s="1"/>
      <c r="BD2220" s="1"/>
      <c r="BE2220" s="1"/>
      <c r="BF2220" s="1"/>
      <c r="BG2220" s="1"/>
      <c r="BH2220" s="1"/>
      <c r="BI2220" s="1"/>
    </row>
    <row r="2221" spans="1:192" x14ac:dyDescent="0.2">
      <c r="A2221" s="78">
        <f t="shared" si="1215"/>
        <v>44112</v>
      </c>
      <c r="B2221" s="2">
        <f t="shared" si="1230"/>
        <v>273494.57616559177</v>
      </c>
      <c r="C2221" s="3">
        <f t="shared" si="1216"/>
        <v>36921767.782354891</v>
      </c>
      <c r="D2221" s="2">
        <f t="shared" si="1203"/>
        <v>240537.3279050432</v>
      </c>
      <c r="E2221" s="2">
        <f t="shared" si="1217"/>
        <v>0</v>
      </c>
      <c r="F2221" s="33">
        <f t="shared" si="1205"/>
        <v>240537.3279050432</v>
      </c>
      <c r="G2221" s="39">
        <f t="shared" si="1218"/>
        <v>5344.63</v>
      </c>
      <c r="H2221" s="38">
        <f>IF(AND(N2221=1,N2220&gt;1),VLOOKUP(A2220,[1]Plan1!$CW$105:$CY$215,3),H2220)</f>
        <v>5357.46</v>
      </c>
      <c r="I2221" s="127">
        <f t="shared" si="1206"/>
        <v>44023</v>
      </c>
      <c r="J2221" s="127">
        <f t="shared" si="1219"/>
        <v>44054</v>
      </c>
      <c r="K2221" s="34">
        <f t="shared" si="1207"/>
        <v>2.4005403554596683E-3</v>
      </c>
      <c r="L2221" s="212">
        <f t="shared" si="1220"/>
        <v>44117</v>
      </c>
      <c r="M2221" s="1">
        <f t="shared" si="1221"/>
        <v>22</v>
      </c>
      <c r="N2221" s="1">
        <f t="shared" si="1204"/>
        <v>20</v>
      </c>
      <c r="O2221" s="2">
        <f t="shared" si="1208"/>
        <v>1.0021820699999999</v>
      </c>
      <c r="P2221" s="35">
        <f t="shared" si="1232"/>
        <v>1.00359968</v>
      </c>
      <c r="Q2221" s="35">
        <f t="shared" si="1222"/>
        <v>1.0062248335705044</v>
      </c>
      <c r="R2221" s="2">
        <f t="shared" si="1231"/>
        <v>1.0084204800000001</v>
      </c>
      <c r="S2221" s="2">
        <f t="shared" si="1223"/>
        <v>1.00624745</v>
      </c>
      <c r="T2221" s="2">
        <f t="shared" si="1233"/>
        <v>242562.76766392001</v>
      </c>
      <c r="U2221" s="2">
        <f t="shared" si="1209"/>
        <v>0</v>
      </c>
      <c r="V2221" s="2">
        <f t="shared" si="1210"/>
        <v>2025.4397588778734</v>
      </c>
      <c r="W2221" s="2">
        <f t="shared" si="1211"/>
        <v>242562.76766392108</v>
      </c>
      <c r="X2221" s="36">
        <f t="shared" si="1227"/>
        <v>0</v>
      </c>
      <c r="Y2221" s="2">
        <f t="shared" si="1212"/>
        <v>0</v>
      </c>
      <c r="Z2221" s="37">
        <f t="shared" si="1213"/>
        <v>0</v>
      </c>
      <c r="AA2221" s="2">
        <f t="shared" si="1224"/>
        <v>0</v>
      </c>
      <c r="AB2221" s="4">
        <f t="shared" si="1225"/>
        <v>7.1215000000000001E-2</v>
      </c>
      <c r="AC2221" s="148">
        <f t="shared" si="1201"/>
        <v>169</v>
      </c>
      <c r="AD2221" s="36">
        <v>252</v>
      </c>
      <c r="AE2221" s="35">
        <f t="shared" si="1228"/>
        <v>1.047216127</v>
      </c>
      <c r="AF2221" s="2">
        <f t="shared" si="1229"/>
        <v>11452.87444349</v>
      </c>
      <c r="AG2221" s="2">
        <f t="shared" si="1214"/>
        <v>11452.87444349</v>
      </c>
      <c r="AH2221" s="3">
        <f t="shared" si="1226"/>
        <v>0</v>
      </c>
      <c r="AI2221" s="3"/>
      <c r="AJ2221" s="3">
        <v>0</v>
      </c>
      <c r="AK2221" s="2">
        <f t="shared" si="1202"/>
        <v>19478.934058180705</v>
      </c>
      <c r="AL2221" s="8"/>
      <c r="AM2221" s="8"/>
      <c r="AN2221" s="13"/>
      <c r="AO2221" s="13"/>
      <c r="AP2221" s="218">
        <v>273494.57616557844</v>
      </c>
      <c r="AQ2221" s="8"/>
      <c r="AR2221" s="5"/>
      <c r="AS2221" s="17"/>
      <c r="AT2221" s="13"/>
      <c r="AU2221" s="17"/>
      <c r="AV2221" s="17"/>
      <c r="AW2221" s="25"/>
      <c r="AX2221" s="25"/>
      <c r="AY2221" s="18"/>
      <c r="AZ2221" s="18"/>
      <c r="BA2221" s="18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  <c r="CK2221" s="17"/>
      <c r="CL2221" s="17"/>
      <c r="CM2221" s="17"/>
      <c r="CN2221" s="17"/>
      <c r="CO2221" s="17"/>
      <c r="CP2221" s="17"/>
      <c r="CQ2221" s="17"/>
      <c r="CR2221" s="17"/>
      <c r="CS2221" s="17"/>
      <c r="CT2221" s="17"/>
      <c r="CU2221" s="17"/>
      <c r="CV2221" s="17"/>
      <c r="CW2221" s="17"/>
      <c r="CX2221" s="17"/>
      <c r="CY2221" s="17"/>
      <c r="CZ2221" s="17"/>
      <c r="DA2221" s="17"/>
      <c r="DB2221" s="17"/>
      <c r="DC2221" s="17"/>
      <c r="DD2221" s="17"/>
      <c r="DE2221" s="17"/>
      <c r="DF2221" s="17"/>
      <c r="DG2221" s="17"/>
      <c r="DH2221" s="17"/>
      <c r="DI2221" s="17"/>
      <c r="DJ2221" s="17"/>
      <c r="DK2221" s="17"/>
      <c r="DL2221" s="17"/>
      <c r="DM2221" s="17"/>
      <c r="DN2221" s="17"/>
      <c r="DO2221" s="17"/>
      <c r="DP2221" s="17"/>
      <c r="DQ2221" s="17"/>
      <c r="DR2221" s="17"/>
      <c r="DS2221" s="17"/>
      <c r="DT2221" s="17"/>
      <c r="DU2221" s="17"/>
      <c r="DV2221" s="17"/>
      <c r="DW2221" s="17"/>
      <c r="DX2221" s="17"/>
      <c r="DY2221" s="17"/>
      <c r="DZ2221" s="17"/>
      <c r="EA2221" s="17"/>
      <c r="EB2221" s="17"/>
      <c r="EC2221" s="17"/>
      <c r="ED2221" s="17"/>
      <c r="EE2221" s="17"/>
      <c r="EF2221" s="17"/>
      <c r="EG2221" s="17"/>
      <c r="EH2221" s="17"/>
      <c r="EI2221" s="17"/>
      <c r="EJ2221" s="17"/>
      <c r="EK2221" s="17"/>
      <c r="EL2221" s="17"/>
      <c r="EM2221" s="17"/>
      <c r="EN2221" s="17"/>
      <c r="EO2221" s="17"/>
      <c r="EP2221" s="17"/>
      <c r="EQ2221" s="17"/>
      <c r="ER2221" s="17"/>
      <c r="ES2221" s="17"/>
      <c r="ET2221" s="17"/>
      <c r="EU2221" s="17"/>
      <c r="EV2221" s="17"/>
      <c r="EW2221" s="17"/>
      <c r="EX2221" s="17"/>
      <c r="EY2221" s="17"/>
      <c r="EZ2221" s="17"/>
      <c r="FA2221" s="17"/>
      <c r="FB2221" s="17"/>
      <c r="FC2221" s="17"/>
      <c r="FD2221" s="17"/>
      <c r="FE2221" s="17"/>
      <c r="FF2221" s="17"/>
      <c r="FG2221" s="17"/>
      <c r="FH2221" s="17"/>
      <c r="FI2221" s="17"/>
      <c r="FJ2221" s="17"/>
      <c r="FK2221" s="17"/>
      <c r="FL2221" s="17"/>
      <c r="FM2221" s="17"/>
      <c r="FN2221" s="17"/>
      <c r="FO2221" s="17"/>
      <c r="FP2221" s="17"/>
      <c r="FQ2221" s="17"/>
      <c r="FR2221" s="17"/>
      <c r="FS2221" s="17"/>
      <c r="FT2221" s="17"/>
      <c r="FU2221" s="17"/>
      <c r="FV2221" s="17"/>
      <c r="FW2221" s="17"/>
      <c r="FX2221" s="17"/>
      <c r="FY2221" s="17"/>
      <c r="FZ2221" s="17"/>
      <c r="GA2221" s="17"/>
      <c r="GB2221" s="17"/>
      <c r="GC2221" s="17"/>
      <c r="GD2221" s="17"/>
      <c r="GE2221" s="17"/>
      <c r="GF2221" s="17"/>
      <c r="GG2221" s="17"/>
      <c r="GH2221" s="17"/>
      <c r="GI2221" s="17"/>
      <c r="GJ2221" s="17"/>
    </row>
    <row r="2222" spans="1:192" x14ac:dyDescent="0.2">
      <c r="A2222" s="78">
        <f t="shared" si="1215"/>
        <v>44113</v>
      </c>
      <c r="B2222" s="2">
        <f t="shared" si="1230"/>
        <v>273670.80289974163</v>
      </c>
      <c r="C2222" s="3">
        <f t="shared" si="1216"/>
        <v>36945558.39146512</v>
      </c>
      <c r="D2222" s="2">
        <f t="shared" si="1203"/>
        <v>240537.3279050432</v>
      </c>
      <c r="E2222" s="2">
        <f t="shared" si="1217"/>
        <v>0</v>
      </c>
      <c r="F2222" s="33">
        <f t="shared" si="1205"/>
        <v>240537.3279050432</v>
      </c>
      <c r="G2222" s="39">
        <f t="shared" si="1218"/>
        <v>5344.63</v>
      </c>
      <c r="H2222" s="38">
        <f>IF(AND(N2222=1,N2221&gt;1),VLOOKUP(A2221,[1]Plan1!$CW$105:$CY$215,3),H2221)</f>
        <v>5357.46</v>
      </c>
      <c r="I2222" s="127">
        <f t="shared" si="1206"/>
        <v>44023</v>
      </c>
      <c r="J2222" s="127">
        <f t="shared" si="1219"/>
        <v>44054</v>
      </c>
      <c r="K2222" s="34">
        <f t="shared" si="1207"/>
        <v>2.4005403554596683E-3</v>
      </c>
      <c r="L2222" s="212">
        <f t="shared" si="1220"/>
        <v>44117</v>
      </c>
      <c r="M2222" s="1">
        <f t="shared" si="1221"/>
        <v>22</v>
      </c>
      <c r="N2222" s="1">
        <f t="shared" si="1204"/>
        <v>21</v>
      </c>
      <c r="O2222" s="2">
        <f t="shared" si="1208"/>
        <v>1.0022912900000001</v>
      </c>
      <c r="P2222" s="35">
        <f t="shared" si="1232"/>
        <v>1.00359968</v>
      </c>
      <c r="Q2222" s="35">
        <f t="shared" si="1222"/>
        <v>1.0062248335705044</v>
      </c>
      <c r="R2222" s="2">
        <f t="shared" si="1231"/>
        <v>1.0085303800000001</v>
      </c>
      <c r="S2222" s="2">
        <f t="shared" si="1223"/>
        <v>1.00624745</v>
      </c>
      <c r="T2222" s="2">
        <f t="shared" si="1233"/>
        <v>242589.20271625</v>
      </c>
      <c r="U2222" s="2">
        <f t="shared" si="1209"/>
        <v>0</v>
      </c>
      <c r="V2222" s="2">
        <f t="shared" si="1210"/>
        <v>2051.8748112146368</v>
      </c>
      <c r="W2222" s="2">
        <f t="shared" si="1211"/>
        <v>242589.20271625783</v>
      </c>
      <c r="X2222" s="36">
        <f t="shared" si="1227"/>
        <v>0</v>
      </c>
      <c r="Y2222" s="2">
        <f t="shared" si="1212"/>
        <v>0</v>
      </c>
      <c r="Z2222" s="37">
        <f t="shared" si="1213"/>
        <v>0</v>
      </c>
      <c r="AA2222" s="2">
        <f t="shared" si="1224"/>
        <v>0</v>
      </c>
      <c r="AB2222" s="4">
        <f t="shared" si="1225"/>
        <v>7.1215000000000001E-2</v>
      </c>
      <c r="AC2222" s="148">
        <f t="shared" si="1201"/>
        <v>170</v>
      </c>
      <c r="AD2222" s="36">
        <v>252</v>
      </c>
      <c r="AE2222" s="35">
        <f t="shared" si="1228"/>
        <v>1.047502046</v>
      </c>
      <c r="AF2222" s="2">
        <f t="shared" si="1229"/>
        <v>11523.48346653</v>
      </c>
      <c r="AG2222" s="2">
        <f t="shared" si="1214"/>
        <v>11523.48346653</v>
      </c>
      <c r="AH2222" s="3">
        <f t="shared" si="1226"/>
        <v>0</v>
      </c>
      <c r="AI2222" s="3"/>
      <c r="AJ2222" s="3">
        <v>0</v>
      </c>
      <c r="AK2222" s="2">
        <f t="shared" si="1202"/>
        <v>19558.116716953798</v>
      </c>
      <c r="AL2222" s="8"/>
      <c r="AM2222" s="8"/>
      <c r="AN2222" s="8"/>
      <c r="AO2222" s="8"/>
      <c r="AP2222" s="2">
        <v>273670.8028997283</v>
      </c>
      <c r="AQ2222" s="8"/>
      <c r="AR2222" s="5"/>
      <c r="AS2222" s="1"/>
      <c r="AT2222" s="8"/>
      <c r="AU2222" s="1"/>
      <c r="AV2222" s="1"/>
      <c r="AW2222" s="3"/>
      <c r="AX2222" s="3"/>
      <c r="AY2222" s="4"/>
      <c r="AZ2222" s="4"/>
      <c r="BA2222" s="4"/>
      <c r="BB2222" s="1"/>
      <c r="BC2222" s="1"/>
      <c r="BD2222" s="1"/>
      <c r="BE2222" s="1"/>
      <c r="BF2222" s="1"/>
      <c r="BG2222" s="1"/>
      <c r="BH2222" s="1"/>
      <c r="BI2222" s="1"/>
    </row>
    <row r="2223" spans="1:192" x14ac:dyDescent="0.2">
      <c r="A2223" s="78">
        <f t="shared" si="1215"/>
        <v>44114</v>
      </c>
      <c r="B2223" s="2">
        <f t="shared" si="1230"/>
        <v>273777.68388882134</v>
      </c>
      <c r="C2223" s="3">
        <f t="shared" si="1216"/>
        <v>36959987.324990883</v>
      </c>
      <c r="D2223" s="2">
        <f t="shared" si="1203"/>
        <v>240537.3279050432</v>
      </c>
      <c r="E2223" s="2">
        <f t="shared" si="1217"/>
        <v>0</v>
      </c>
      <c r="F2223" s="33">
        <f t="shared" si="1205"/>
        <v>240537.3279050432</v>
      </c>
      <c r="G2223" s="39">
        <f t="shared" si="1218"/>
        <v>5344.63</v>
      </c>
      <c r="H2223" s="38">
        <f>IF(AND(N2223=1,N2222&gt;1),VLOOKUP(A2222,[1]Plan1!$CW$105:$CY$215,3),H2222)</f>
        <v>5357.46</v>
      </c>
      <c r="I2223" s="127">
        <f t="shared" si="1206"/>
        <v>44023</v>
      </c>
      <c r="J2223" s="127">
        <f t="shared" si="1219"/>
        <v>44054</v>
      </c>
      <c r="K2223" s="34">
        <f t="shared" si="1207"/>
        <v>2.4005403554596683E-3</v>
      </c>
      <c r="L2223" s="212">
        <f t="shared" si="1220"/>
        <v>44117</v>
      </c>
      <c r="M2223" s="1">
        <f t="shared" si="1221"/>
        <v>22</v>
      </c>
      <c r="N2223" s="1">
        <f t="shared" si="1204"/>
        <v>22</v>
      </c>
      <c r="O2223" s="2">
        <f t="shared" si="1208"/>
        <v>1.00240054</v>
      </c>
      <c r="P2223" s="35">
        <f t="shared" si="1232"/>
        <v>1.00359968</v>
      </c>
      <c r="Q2223" s="35">
        <f t="shared" si="1222"/>
        <v>1.0062248335705044</v>
      </c>
      <c r="R2223" s="2">
        <f t="shared" si="1231"/>
        <v>1.0086403100000001</v>
      </c>
      <c r="S2223" s="2">
        <f t="shared" si="1223"/>
        <v>1.00624745</v>
      </c>
      <c r="T2223" s="2">
        <f t="shared" si="1233"/>
        <v>242615.64498471</v>
      </c>
      <c r="U2223" s="2">
        <f t="shared" si="1209"/>
        <v>0</v>
      </c>
      <c r="V2223" s="2">
        <f t="shared" si="1210"/>
        <v>2078.3170796712466</v>
      </c>
      <c r="W2223" s="2">
        <f t="shared" si="1211"/>
        <v>242615.64498471445</v>
      </c>
      <c r="X2223" s="36">
        <f t="shared" si="1227"/>
        <v>0</v>
      </c>
      <c r="Y2223" s="2">
        <f t="shared" si="1212"/>
        <v>0</v>
      </c>
      <c r="Z2223" s="37">
        <f t="shared" si="1213"/>
        <v>0</v>
      </c>
      <c r="AA2223" s="2">
        <f t="shared" si="1224"/>
        <v>0</v>
      </c>
      <c r="AB2223" s="4">
        <f t="shared" si="1225"/>
        <v>7.1215000000000001E-2</v>
      </c>
      <c r="AC2223" s="148">
        <f t="shared" si="1201"/>
        <v>170</v>
      </c>
      <c r="AD2223" s="36">
        <v>252</v>
      </c>
      <c r="AE2223" s="35">
        <f t="shared" si="1228"/>
        <v>1.047502046</v>
      </c>
      <c r="AF2223" s="2">
        <f t="shared" si="1229"/>
        <v>11524.73952838</v>
      </c>
      <c r="AG2223" s="2">
        <f t="shared" si="1214"/>
        <v>11524.73952838</v>
      </c>
      <c r="AH2223" s="3">
        <f t="shared" si="1226"/>
        <v>0</v>
      </c>
      <c r="AI2223" s="3"/>
      <c r="AJ2223" s="3">
        <v>0</v>
      </c>
      <c r="AK2223" s="2">
        <f t="shared" si="1202"/>
        <v>19637.299375726889</v>
      </c>
      <c r="AL2223" s="8"/>
      <c r="AM2223" s="8"/>
      <c r="AN2223" s="8"/>
      <c r="AO2223" s="8"/>
      <c r="AP2223" s="2">
        <v>273777.68388880801</v>
      </c>
      <c r="AQ2223" s="8"/>
      <c r="AR2223" s="5"/>
      <c r="AS2223" s="1"/>
      <c r="AT2223" s="8"/>
      <c r="AU2223" s="1"/>
      <c r="AV2223" s="1"/>
      <c r="AW2223" s="3"/>
      <c r="AX2223" s="3"/>
      <c r="AY2223" s="4"/>
      <c r="AZ2223" s="4"/>
      <c r="BA2223" s="4"/>
      <c r="BB2223" s="1"/>
      <c r="BC2223" s="1"/>
      <c r="BD2223" s="1"/>
      <c r="BE2223" s="1"/>
      <c r="BF2223" s="1"/>
      <c r="BG2223" s="1"/>
      <c r="BH2223" s="1"/>
      <c r="BI2223" s="1"/>
    </row>
    <row r="2224" spans="1:192" x14ac:dyDescent="0.2">
      <c r="A2224" s="78">
        <f t="shared" si="1215"/>
        <v>44115</v>
      </c>
      <c r="B2224" s="2">
        <f t="shared" si="1230"/>
        <v>273856.86654759443</v>
      </c>
      <c r="C2224" s="3">
        <f t="shared" si="1216"/>
        <v>36970676.983925246</v>
      </c>
      <c r="D2224" s="2">
        <f t="shared" si="1203"/>
        <v>240537.3279050432</v>
      </c>
      <c r="E2224" s="2">
        <f t="shared" si="1217"/>
        <v>0</v>
      </c>
      <c r="F2224" s="33">
        <f t="shared" si="1205"/>
        <v>240537.3279050432</v>
      </c>
      <c r="G2224" s="39">
        <f t="shared" si="1218"/>
        <v>5344.63</v>
      </c>
      <c r="H2224" s="38">
        <f>IF(AND(N2224=1,N2223&gt;1),VLOOKUP(A2223,[1]Plan1!$CW$105:$CY$215,3),H2223)</f>
        <v>5357.46</v>
      </c>
      <c r="I2224" s="127">
        <f t="shared" si="1206"/>
        <v>44023</v>
      </c>
      <c r="J2224" s="127">
        <f t="shared" si="1219"/>
        <v>44054</v>
      </c>
      <c r="K2224" s="34">
        <f t="shared" si="1207"/>
        <v>2.4005403554596683E-3</v>
      </c>
      <c r="L2224" s="212">
        <f t="shared" si="1220"/>
        <v>44117</v>
      </c>
      <c r="M2224" s="1">
        <f t="shared" si="1221"/>
        <v>22</v>
      </c>
      <c r="N2224" s="1">
        <f t="shared" si="1204"/>
        <v>22</v>
      </c>
      <c r="O2224" s="2">
        <f t="shared" si="1208"/>
        <v>1.00240054</v>
      </c>
      <c r="P2224" s="35">
        <f t="shared" si="1232"/>
        <v>1.00359968</v>
      </c>
      <c r="Q2224" s="35">
        <f t="shared" si="1222"/>
        <v>1.0062248335705044</v>
      </c>
      <c r="R2224" s="2">
        <f t="shared" si="1231"/>
        <v>1.0086403100000001</v>
      </c>
      <c r="S2224" s="2">
        <f t="shared" si="1223"/>
        <v>1.00624745</v>
      </c>
      <c r="T2224" s="2">
        <f t="shared" si="1233"/>
        <v>242615.64498471</v>
      </c>
      <c r="U2224" s="2">
        <f t="shared" si="1209"/>
        <v>0</v>
      </c>
      <c r="V2224" s="2">
        <f t="shared" si="1210"/>
        <v>2078.3170796712466</v>
      </c>
      <c r="W2224" s="2">
        <f t="shared" si="1211"/>
        <v>242615.64498471445</v>
      </c>
      <c r="X2224" s="36">
        <f t="shared" si="1227"/>
        <v>0</v>
      </c>
      <c r="Y2224" s="2">
        <f t="shared" si="1212"/>
        <v>0</v>
      </c>
      <c r="Z2224" s="37">
        <f t="shared" si="1213"/>
        <v>0</v>
      </c>
      <c r="AA2224" s="2">
        <f t="shared" si="1224"/>
        <v>0</v>
      </c>
      <c r="AB2224" s="4">
        <f t="shared" si="1225"/>
        <v>7.1215000000000001E-2</v>
      </c>
      <c r="AC2224" s="148">
        <f t="shared" si="1201"/>
        <v>170</v>
      </c>
      <c r="AD2224" s="36">
        <v>252</v>
      </c>
      <c r="AE2224" s="35">
        <f t="shared" si="1228"/>
        <v>1.047502046</v>
      </c>
      <c r="AF2224" s="2">
        <f t="shared" si="1229"/>
        <v>11524.73952838</v>
      </c>
      <c r="AG2224" s="2">
        <f t="shared" si="1214"/>
        <v>11524.73952838</v>
      </c>
      <c r="AH2224" s="3">
        <f t="shared" si="1226"/>
        <v>0</v>
      </c>
      <c r="AI2224" s="3"/>
      <c r="AJ2224" s="3">
        <v>0</v>
      </c>
      <c r="AK2224" s="2">
        <f t="shared" si="1202"/>
        <v>19716.482034499983</v>
      </c>
      <c r="AL2224" s="8"/>
      <c r="AM2224" s="8"/>
      <c r="AN2224" s="8"/>
      <c r="AO2224" s="8"/>
      <c r="AP2224" s="2">
        <v>273856.8665475811</v>
      </c>
      <c r="AQ2224" s="8"/>
      <c r="AR2224" s="5"/>
      <c r="AS2224" s="1"/>
      <c r="AT2224" s="8"/>
      <c r="AU2224" s="1"/>
      <c r="AV2224" s="1"/>
      <c r="AW2224" s="3"/>
      <c r="AX2224" s="3"/>
      <c r="AY2224" s="4"/>
      <c r="AZ2224" s="4"/>
      <c r="BA2224" s="4"/>
      <c r="BB2224" s="1"/>
      <c r="BC2224" s="1"/>
      <c r="BD2224" s="1"/>
      <c r="BE2224" s="1"/>
      <c r="BF2224" s="1"/>
      <c r="BG2224" s="1"/>
      <c r="BH2224" s="1"/>
      <c r="BI2224" s="1"/>
    </row>
    <row r="2225" spans="1:206" x14ac:dyDescent="0.2">
      <c r="A2225" s="78">
        <f t="shared" si="1215"/>
        <v>44116</v>
      </c>
      <c r="B2225" s="2">
        <f t="shared" si="1230"/>
        <v>273936.04920636752</v>
      </c>
      <c r="C2225" s="3">
        <f t="shared" si="1216"/>
        <v>36981366.642859615</v>
      </c>
      <c r="D2225" s="2">
        <f t="shared" si="1203"/>
        <v>240537.3279050432</v>
      </c>
      <c r="E2225" s="2">
        <f t="shared" si="1217"/>
        <v>0</v>
      </c>
      <c r="F2225" s="33">
        <f t="shared" si="1205"/>
        <v>240537.3279050432</v>
      </c>
      <c r="G2225" s="39">
        <f t="shared" si="1218"/>
        <v>5344.63</v>
      </c>
      <c r="H2225" s="38">
        <f>IF(AND(N2225=1,N2224&gt;1),VLOOKUP(A2224,[1]Plan1!$CW$105:$CY$215,3),H2224)</f>
        <v>5357.46</v>
      </c>
      <c r="I2225" s="127">
        <f t="shared" si="1206"/>
        <v>44023</v>
      </c>
      <c r="J2225" s="127">
        <f t="shared" si="1219"/>
        <v>44054</v>
      </c>
      <c r="K2225" s="34">
        <f t="shared" si="1207"/>
        <v>2.4005403554596683E-3</v>
      </c>
      <c r="L2225" s="212">
        <f t="shared" si="1220"/>
        <v>44117</v>
      </c>
      <c r="M2225" s="1">
        <f t="shared" si="1221"/>
        <v>22</v>
      </c>
      <c r="N2225" s="1">
        <f t="shared" si="1204"/>
        <v>22</v>
      </c>
      <c r="O2225" s="2">
        <f t="shared" si="1208"/>
        <v>1.00240054</v>
      </c>
      <c r="P2225" s="35">
        <f t="shared" si="1232"/>
        <v>1.00359968</v>
      </c>
      <c r="Q2225" s="35">
        <f t="shared" si="1222"/>
        <v>1.0062248335705044</v>
      </c>
      <c r="R2225" s="2">
        <f t="shared" si="1231"/>
        <v>1.0086403100000001</v>
      </c>
      <c r="S2225" s="2">
        <f t="shared" si="1223"/>
        <v>1.00624745</v>
      </c>
      <c r="T2225" s="2">
        <f t="shared" si="1233"/>
        <v>242615.64498471</v>
      </c>
      <c r="U2225" s="2">
        <f t="shared" si="1209"/>
        <v>0</v>
      </c>
      <c r="V2225" s="2">
        <f t="shared" si="1210"/>
        <v>2078.3170796712466</v>
      </c>
      <c r="W2225" s="2">
        <f t="shared" si="1211"/>
        <v>242615.64498471445</v>
      </c>
      <c r="X2225" s="36">
        <f t="shared" si="1227"/>
        <v>0</v>
      </c>
      <c r="Y2225" s="2">
        <f t="shared" si="1212"/>
        <v>0</v>
      </c>
      <c r="Z2225" s="37">
        <f t="shared" si="1213"/>
        <v>0</v>
      </c>
      <c r="AA2225" s="2">
        <f t="shared" si="1224"/>
        <v>0</v>
      </c>
      <c r="AB2225" s="4">
        <f t="shared" si="1225"/>
        <v>7.1215000000000001E-2</v>
      </c>
      <c r="AC2225" s="148">
        <f t="shared" si="1201"/>
        <v>170</v>
      </c>
      <c r="AD2225" s="36">
        <v>252</v>
      </c>
      <c r="AE2225" s="35">
        <f t="shared" si="1228"/>
        <v>1.047502046</v>
      </c>
      <c r="AF2225" s="2">
        <f t="shared" si="1229"/>
        <v>11524.73952838</v>
      </c>
      <c r="AG2225" s="2">
        <f t="shared" si="1214"/>
        <v>11524.73952838</v>
      </c>
      <c r="AH2225" s="3">
        <f t="shared" si="1226"/>
        <v>0</v>
      </c>
      <c r="AI2225" s="3"/>
      <c r="AJ2225" s="3">
        <v>0</v>
      </c>
      <c r="AK2225" s="2">
        <f t="shared" si="1202"/>
        <v>19795.664693273073</v>
      </c>
      <c r="AL2225" s="8"/>
      <c r="AM2225" s="8"/>
      <c r="AN2225" s="8"/>
      <c r="AO2225" s="8"/>
      <c r="AP2225" s="2">
        <v>273936.04920635419</v>
      </c>
      <c r="AQ2225" s="8"/>
      <c r="AR2225" s="5"/>
      <c r="AS2225" s="1"/>
      <c r="AT2225" s="8"/>
      <c r="AU2225" s="1"/>
      <c r="AV2225" s="1"/>
      <c r="AW2225" s="3"/>
      <c r="AX2225" s="3"/>
      <c r="AY2225" s="4"/>
      <c r="AZ2225" s="4"/>
      <c r="BA2225" s="4"/>
      <c r="BB2225" s="1"/>
      <c r="BC2225" s="1"/>
      <c r="BD2225" s="1"/>
      <c r="BE2225" s="1"/>
      <c r="BF2225" s="1"/>
      <c r="BG2225" s="1"/>
      <c r="BH2225" s="1"/>
      <c r="BI2225" s="1"/>
    </row>
    <row r="2226" spans="1:206" ht="15.75" x14ac:dyDescent="0.25">
      <c r="A2226" s="109">
        <f t="shared" si="1215"/>
        <v>44117</v>
      </c>
      <c r="B2226" s="121">
        <f t="shared" si="1230"/>
        <v>274084.61921176058</v>
      </c>
      <c r="C2226" s="120">
        <f t="shared" si="1216"/>
        <v>37001423.593587682</v>
      </c>
      <c r="D2226" s="121">
        <f t="shared" si="1203"/>
        <v>240537.3279050432</v>
      </c>
      <c r="E2226" s="110">
        <f t="shared" si="1217"/>
        <v>0</v>
      </c>
      <c r="F2226" s="111">
        <f t="shared" si="1205"/>
        <v>240537.3279050432</v>
      </c>
      <c r="G2226" s="112">
        <f t="shared" si="1218"/>
        <v>5344.63</v>
      </c>
      <c r="H2226" s="113">
        <f>IF(AND(N2226=1,N2225&gt;1),VLOOKUP(A2225,[1]Plan1!$CW$105:$CY$215,3),H2225)</f>
        <v>5357.46</v>
      </c>
      <c r="I2226" s="129">
        <f t="shared" si="1206"/>
        <v>44023</v>
      </c>
      <c r="J2226" s="129">
        <f t="shared" si="1219"/>
        <v>44054</v>
      </c>
      <c r="K2226" s="114">
        <f t="shared" si="1207"/>
        <v>2.4005403554596683E-3</v>
      </c>
      <c r="L2226" s="215">
        <f t="shared" si="1220"/>
        <v>44117</v>
      </c>
      <c r="M2226" s="115">
        <f t="shared" si="1221"/>
        <v>22</v>
      </c>
      <c r="N2226" s="115">
        <f t="shared" si="1204"/>
        <v>22</v>
      </c>
      <c r="O2226" s="110">
        <f t="shared" si="1208"/>
        <v>1.00240054</v>
      </c>
      <c r="P2226" s="116">
        <f t="shared" si="1232"/>
        <v>1.00359968</v>
      </c>
      <c r="Q2226" s="116">
        <f t="shared" si="1222"/>
        <v>1.0062248335705044</v>
      </c>
      <c r="R2226" s="110">
        <f t="shared" si="1231"/>
        <v>1.0086403100000001</v>
      </c>
      <c r="S2226" s="110">
        <f t="shared" si="1223"/>
        <v>1.00624745</v>
      </c>
      <c r="T2226" s="110">
        <f t="shared" si="1233"/>
        <v>242615.64498471</v>
      </c>
      <c r="U2226" s="110">
        <f t="shared" si="1209"/>
        <v>0</v>
      </c>
      <c r="V2226" s="110">
        <f t="shared" si="1210"/>
        <v>2078.3170796712466</v>
      </c>
      <c r="W2226" s="110">
        <f t="shared" si="1211"/>
        <v>242615.64498471445</v>
      </c>
      <c r="X2226" s="117">
        <v>73</v>
      </c>
      <c r="Y2226" s="110">
        <f t="shared" si="1212"/>
        <v>0</v>
      </c>
      <c r="Z2226" s="118">
        <f t="shared" si="1213"/>
        <v>0</v>
      </c>
      <c r="AA2226" s="110">
        <f t="shared" si="1224"/>
        <v>0</v>
      </c>
      <c r="AB2226" s="119">
        <f t="shared" si="1225"/>
        <v>7.1215000000000001E-2</v>
      </c>
      <c r="AC2226" s="148">
        <f t="shared" si="1201"/>
        <v>171</v>
      </c>
      <c r="AD2226" s="117">
        <v>252</v>
      </c>
      <c r="AE2226" s="116">
        <f t="shared" si="1228"/>
        <v>1.0477880429999999</v>
      </c>
      <c r="AF2226" s="110">
        <f t="shared" si="1229"/>
        <v>11594.126875</v>
      </c>
      <c r="AG2226" s="110">
        <f t="shared" si="1214"/>
        <v>11594.126875</v>
      </c>
      <c r="AH2226" s="120">
        <f t="shared" si="1226"/>
        <v>0</v>
      </c>
      <c r="AI2226" s="120"/>
      <c r="AJ2226" s="189">
        <v>0</v>
      </c>
      <c r="AK2226" s="121">
        <f t="shared" si="1202"/>
        <v>19874.847352046167</v>
      </c>
      <c r="AL2226" s="8"/>
      <c r="AM2226" s="8"/>
      <c r="AN2226" s="8"/>
      <c r="AO2226" s="8"/>
      <c r="AP2226" s="2">
        <v>274084.61921174725</v>
      </c>
      <c r="AQ2226" s="8"/>
      <c r="AR2226" s="5"/>
      <c r="AS2226" s="1"/>
      <c r="AT2226" s="8"/>
      <c r="AU2226" s="1"/>
      <c r="AV2226" s="1"/>
      <c r="AW2226" s="3"/>
      <c r="AX2226" s="3"/>
      <c r="AY2226" s="4"/>
      <c r="AZ2226" s="4"/>
      <c r="BA2226" s="4"/>
      <c r="BB2226" s="1"/>
      <c r="BC2226" s="1"/>
      <c r="BD2226" s="1"/>
      <c r="BE2226" s="1"/>
      <c r="BF2226" s="1"/>
      <c r="BG2226" s="1"/>
      <c r="BH2226" s="1"/>
      <c r="BI2226" s="1"/>
    </row>
    <row r="2227" spans="1:206" x14ac:dyDescent="0.2">
      <c r="A2227" s="78">
        <f t="shared" si="1215"/>
        <v>44118</v>
      </c>
      <c r="B2227" s="2">
        <f t="shared" si="1230"/>
        <v>274318.60457352822</v>
      </c>
      <c r="C2227" s="3">
        <f t="shared" si="1216"/>
        <v>37033011.617426313</v>
      </c>
      <c r="D2227" s="2">
        <f t="shared" si="1203"/>
        <v>240537.3279050432</v>
      </c>
      <c r="E2227" s="2">
        <f t="shared" si="1217"/>
        <v>0</v>
      </c>
      <c r="F2227" s="33">
        <f t="shared" si="1205"/>
        <v>240537.3279050432</v>
      </c>
      <c r="G2227" s="39">
        <f t="shared" si="1218"/>
        <v>5357.46</v>
      </c>
      <c r="H2227" s="38">
        <f>IF(AND(N2227=1,N2226&gt;1),VLOOKUP(A2226,[1]Plan1!$CW$105:$CY$215,3),H2226)</f>
        <v>5391.75</v>
      </c>
      <c r="I2227" s="127">
        <f t="shared" si="1206"/>
        <v>44057</v>
      </c>
      <c r="J2227" s="127">
        <f t="shared" si="1219"/>
        <v>44088</v>
      </c>
      <c r="K2227" s="34">
        <f t="shared" si="1207"/>
        <v>6.4004210950712181E-3</v>
      </c>
      <c r="L2227" s="212">
        <f t="shared" si="1220"/>
        <v>44145</v>
      </c>
      <c r="M2227" s="1">
        <f t="shared" si="1221"/>
        <v>19</v>
      </c>
      <c r="N2227" s="1">
        <f t="shared" si="1204"/>
        <v>1</v>
      </c>
      <c r="O2227" s="2">
        <f t="shared" si="1208"/>
        <v>1.00033584</v>
      </c>
      <c r="P2227" s="35">
        <f t="shared" si="1232"/>
        <v>1.00240054</v>
      </c>
      <c r="Q2227" s="35">
        <f t="shared" si="1222"/>
        <v>1.0086403165324838</v>
      </c>
      <c r="R2227" s="2">
        <f t="shared" si="1231"/>
        <v>1.00897905</v>
      </c>
      <c r="S2227" s="2">
        <f t="shared" si="1223"/>
        <v>1.00624745</v>
      </c>
      <c r="T2227" s="2">
        <f t="shared" si="1233"/>
        <v>242697.12459915999</v>
      </c>
      <c r="U2227" s="2">
        <f t="shared" si="1209"/>
        <v>0</v>
      </c>
      <c r="V2227" s="2">
        <f t="shared" si="1210"/>
        <v>2159.7966941257755</v>
      </c>
      <c r="W2227" s="2">
        <f t="shared" si="1211"/>
        <v>242697.12459916898</v>
      </c>
      <c r="X2227" s="36">
        <f t="shared" ref="X2227:X2253" si="1234">IF(VLOOKUP(A2227,AT$10:BC$190,10)=VLOOKUP(A2226,AT$10:BC$190,10),0,VLOOKUP(A2227,AT$10:BC$190,10))</f>
        <v>0</v>
      </c>
      <c r="Y2227" s="2">
        <f t="shared" si="1212"/>
        <v>0</v>
      </c>
      <c r="Z2227" s="37">
        <f t="shared" si="1213"/>
        <v>0</v>
      </c>
      <c r="AA2227" s="2">
        <f t="shared" si="1224"/>
        <v>0</v>
      </c>
      <c r="AB2227" s="4">
        <f t="shared" si="1225"/>
        <v>7.1215000000000001E-2</v>
      </c>
      <c r="AC2227" s="148">
        <f t="shared" si="1201"/>
        <v>172</v>
      </c>
      <c r="AD2227" s="36">
        <v>252</v>
      </c>
      <c r="AE2227" s="35">
        <f t="shared" si="1228"/>
        <v>1.0480741170000001</v>
      </c>
      <c r="AF2227" s="2">
        <f t="shared" si="1229"/>
        <v>11667.449963540001</v>
      </c>
      <c r="AG2227" s="2">
        <f t="shared" si="1214"/>
        <v>11667.449963540001</v>
      </c>
      <c r="AH2227" s="3">
        <f t="shared" si="1226"/>
        <v>0</v>
      </c>
      <c r="AI2227" s="3"/>
      <c r="AJ2227" s="3">
        <v>0</v>
      </c>
      <c r="AK2227" s="2">
        <f t="shared" si="1202"/>
        <v>19954.030010819257</v>
      </c>
      <c r="AL2227" s="8"/>
      <c r="AM2227" s="8"/>
      <c r="AN2227" s="15"/>
      <c r="AO2227" s="15"/>
      <c r="AP2227" s="220">
        <v>274318.60457351489</v>
      </c>
      <c r="AQ2227" s="8"/>
      <c r="AR2227" s="5"/>
      <c r="AS2227" s="16"/>
      <c r="AT2227" s="15"/>
      <c r="AU2227" s="16"/>
      <c r="AV2227" s="16"/>
      <c r="AW2227" s="26"/>
      <c r="AX2227" s="26"/>
      <c r="AY2227" s="28"/>
      <c r="AZ2227" s="28"/>
      <c r="BA2227" s="28"/>
      <c r="BB2227" s="16"/>
      <c r="BC2227" s="16"/>
      <c r="BD2227" s="16"/>
      <c r="BE2227" s="16"/>
      <c r="BF2227" s="16"/>
      <c r="BG2227" s="16"/>
      <c r="BH2227" s="16"/>
      <c r="BI2227" s="16"/>
      <c r="BJ2227" s="16"/>
      <c r="BK2227" s="16"/>
      <c r="BL2227" s="16"/>
      <c r="BM2227" s="16"/>
      <c r="BN2227" s="16"/>
      <c r="BO2227" s="16"/>
      <c r="BP2227" s="16"/>
      <c r="BQ2227" s="16"/>
      <c r="BR2227" s="16"/>
      <c r="BS2227" s="16"/>
      <c r="BT2227" s="16"/>
      <c r="BU2227" s="16"/>
      <c r="BV2227" s="16"/>
      <c r="BW2227" s="16"/>
      <c r="BX2227" s="16"/>
      <c r="BY2227" s="16"/>
      <c r="BZ2227" s="16"/>
      <c r="CA2227" s="16"/>
      <c r="CB2227" s="16"/>
      <c r="CC2227" s="16"/>
      <c r="CD2227" s="16"/>
      <c r="CE2227" s="16"/>
      <c r="CF2227" s="16"/>
      <c r="CG2227" s="16"/>
      <c r="CH2227" s="16"/>
      <c r="CI2227" s="16"/>
      <c r="CJ2227" s="16"/>
      <c r="CK2227" s="16"/>
      <c r="CL2227" s="16"/>
      <c r="CM2227" s="16"/>
      <c r="CN2227" s="16"/>
      <c r="CO2227" s="16"/>
      <c r="CP2227" s="16"/>
      <c r="CQ2227" s="16"/>
      <c r="CR2227" s="16"/>
      <c r="CS2227" s="16"/>
      <c r="CT2227" s="16"/>
      <c r="CU2227" s="16"/>
      <c r="CV2227" s="16"/>
      <c r="CW2227" s="16"/>
      <c r="CX2227" s="16"/>
      <c r="CY2227" s="16"/>
      <c r="CZ2227" s="16"/>
      <c r="DA2227" s="16"/>
      <c r="DB2227" s="16"/>
      <c r="DC2227" s="16"/>
      <c r="DD2227" s="16"/>
      <c r="DE2227" s="16"/>
      <c r="DF2227" s="16"/>
      <c r="DG2227" s="16"/>
      <c r="DH2227" s="16"/>
      <c r="DI2227" s="16"/>
      <c r="DJ2227" s="16"/>
      <c r="DK2227" s="16"/>
      <c r="DL2227" s="16"/>
      <c r="DM2227" s="16"/>
      <c r="DN2227" s="16"/>
      <c r="DO2227" s="16"/>
      <c r="DP2227" s="16"/>
      <c r="DQ2227" s="16"/>
      <c r="DR2227" s="16"/>
      <c r="DS2227" s="16"/>
      <c r="DT2227" s="16"/>
      <c r="DU2227" s="16"/>
      <c r="DV2227" s="16"/>
      <c r="DW2227" s="16"/>
      <c r="DX2227" s="16"/>
      <c r="DY2227" s="16"/>
      <c r="DZ2227" s="16"/>
      <c r="EA2227" s="16"/>
      <c r="EB2227" s="16"/>
      <c r="EC2227" s="16"/>
      <c r="ED2227" s="16"/>
      <c r="EE2227" s="16"/>
      <c r="EF2227" s="16"/>
      <c r="EG2227" s="16"/>
      <c r="EH2227" s="16"/>
      <c r="EI2227" s="16"/>
      <c r="EJ2227" s="16"/>
      <c r="EK2227" s="16"/>
      <c r="EL2227" s="16"/>
      <c r="EM2227" s="16"/>
      <c r="EN2227" s="16"/>
      <c r="EO2227" s="16"/>
      <c r="EP2227" s="16"/>
      <c r="EQ2227" s="16"/>
      <c r="ER2227" s="16"/>
      <c r="ES2227" s="16"/>
      <c r="ET2227" s="16"/>
      <c r="EU2227" s="16"/>
      <c r="EV2227" s="16"/>
      <c r="EW2227" s="16"/>
      <c r="EX2227" s="16"/>
      <c r="EY2227" s="16"/>
      <c r="EZ2227" s="16"/>
      <c r="FA2227" s="16"/>
      <c r="FB2227" s="16"/>
      <c r="FC2227" s="16"/>
      <c r="FD2227" s="16"/>
      <c r="FE2227" s="16"/>
      <c r="FF2227" s="16"/>
      <c r="FG2227" s="16"/>
      <c r="FH2227" s="16"/>
      <c r="FI2227" s="16"/>
      <c r="FJ2227" s="16"/>
      <c r="FK2227" s="16"/>
      <c r="FL2227" s="16"/>
      <c r="FM2227" s="16"/>
      <c r="FN2227" s="16"/>
      <c r="FO2227" s="16"/>
      <c r="FP2227" s="16"/>
      <c r="FQ2227" s="16"/>
      <c r="FR2227" s="16"/>
      <c r="FS2227" s="16"/>
      <c r="FT2227" s="16"/>
      <c r="FU2227" s="16"/>
      <c r="FV2227" s="16"/>
      <c r="FW2227" s="16"/>
      <c r="FX2227" s="16"/>
      <c r="FY2227" s="16"/>
      <c r="FZ2227" s="16"/>
      <c r="GA2227" s="16"/>
      <c r="GB2227" s="16"/>
      <c r="GC2227" s="16"/>
      <c r="GD2227" s="16"/>
      <c r="GE2227" s="16"/>
      <c r="GF2227" s="16"/>
      <c r="GG2227" s="16"/>
      <c r="GH2227" s="16"/>
      <c r="GI2227" s="16"/>
      <c r="GJ2227" s="16"/>
      <c r="GK2227" s="16"/>
      <c r="GL2227" s="16"/>
      <c r="GM2227" s="16"/>
      <c r="GN2227" s="16"/>
      <c r="GO2227" s="16"/>
      <c r="GP2227" s="16"/>
      <c r="GQ2227" s="16"/>
      <c r="GR2227" s="16"/>
      <c r="GS2227" s="16"/>
      <c r="GT2227" s="16"/>
      <c r="GU2227" s="16"/>
      <c r="GV2227" s="16"/>
      <c r="GW2227" s="16"/>
      <c r="GX2227" s="16"/>
    </row>
    <row r="2228" spans="1:206" x14ac:dyDescent="0.2">
      <c r="A2228" s="78">
        <f t="shared" si="1215"/>
        <v>44119</v>
      </c>
      <c r="B2228" s="2">
        <f t="shared" si="1230"/>
        <v>274552.68851527851</v>
      </c>
      <c r="C2228" s="3">
        <f t="shared" si="1216"/>
        <v>37064612.949562602</v>
      </c>
      <c r="D2228" s="2">
        <f t="shared" si="1203"/>
        <v>240537.3279050432</v>
      </c>
      <c r="E2228" s="2">
        <f t="shared" si="1217"/>
        <v>0</v>
      </c>
      <c r="F2228" s="33">
        <f t="shared" si="1205"/>
        <v>240537.3279050432</v>
      </c>
      <c r="G2228" s="39">
        <f t="shared" si="1218"/>
        <v>5357.46</v>
      </c>
      <c r="H2228" s="38">
        <f>IF(AND(N2228=1,N2227&gt;1),VLOOKUP(A2227,[1]Plan1!$CW$105:$CY$215,3),H2227)</f>
        <v>5391.75</v>
      </c>
      <c r="I2228" s="127">
        <f t="shared" si="1206"/>
        <v>44057</v>
      </c>
      <c r="J2228" s="127">
        <f t="shared" si="1219"/>
        <v>44088</v>
      </c>
      <c r="K2228" s="34">
        <f t="shared" si="1207"/>
        <v>6.4004210950712181E-3</v>
      </c>
      <c r="L2228" s="212">
        <f t="shared" si="1220"/>
        <v>44145</v>
      </c>
      <c r="M2228" s="1">
        <f t="shared" si="1221"/>
        <v>19</v>
      </c>
      <c r="N2228" s="1">
        <f t="shared" si="1204"/>
        <v>2</v>
      </c>
      <c r="O2228" s="2">
        <f t="shared" si="1208"/>
        <v>1.0006717999999999</v>
      </c>
      <c r="P2228" s="35">
        <f t="shared" si="1232"/>
        <v>1.00240054</v>
      </c>
      <c r="Q2228" s="35">
        <f t="shared" si="1222"/>
        <v>1.0086403165324838</v>
      </c>
      <c r="R2228" s="2">
        <f t="shared" si="1231"/>
        <v>1.00931792</v>
      </c>
      <c r="S2228" s="2">
        <f t="shared" si="1223"/>
        <v>1.00624745</v>
      </c>
      <c r="T2228" s="2">
        <f t="shared" si="1233"/>
        <v>242778.63548346999</v>
      </c>
      <c r="U2228" s="2">
        <f t="shared" si="1209"/>
        <v>0</v>
      </c>
      <c r="V2228" s="2">
        <f t="shared" si="1210"/>
        <v>2241.3075784329553</v>
      </c>
      <c r="W2228" s="2">
        <f t="shared" si="1211"/>
        <v>242778.63548347616</v>
      </c>
      <c r="X2228" s="36">
        <f t="shared" si="1234"/>
        <v>0</v>
      </c>
      <c r="Y2228" s="2">
        <f t="shared" si="1212"/>
        <v>0</v>
      </c>
      <c r="Z2228" s="37">
        <f t="shared" si="1213"/>
        <v>0</v>
      </c>
      <c r="AA2228" s="2">
        <f t="shared" si="1224"/>
        <v>0</v>
      </c>
      <c r="AB2228" s="4">
        <f t="shared" si="1225"/>
        <v>7.1215000000000001E-2</v>
      </c>
      <c r="AC2228" s="148">
        <f t="shared" si="1201"/>
        <v>173</v>
      </c>
      <c r="AD2228" s="36">
        <v>252</v>
      </c>
      <c r="AE2228" s="35">
        <f t="shared" si="1228"/>
        <v>1.0483602700000001</v>
      </c>
      <c r="AF2228" s="2">
        <f t="shared" si="1229"/>
        <v>11740.84036221</v>
      </c>
      <c r="AG2228" s="2">
        <f t="shared" si="1214"/>
        <v>11740.84036221</v>
      </c>
      <c r="AH2228" s="3">
        <f t="shared" si="1226"/>
        <v>0</v>
      </c>
      <c r="AI2228" s="3"/>
      <c r="AJ2228" s="3">
        <v>0</v>
      </c>
      <c r="AK2228" s="2">
        <f t="shared" si="1202"/>
        <v>20033.212669592351</v>
      </c>
      <c r="AL2228" s="8"/>
      <c r="AM2228" s="8"/>
      <c r="AN2228" s="8"/>
      <c r="AO2228" s="8"/>
      <c r="AP2228" s="2">
        <v>274552.68851526518</v>
      </c>
      <c r="AQ2228" s="8"/>
      <c r="AR2228" s="5"/>
      <c r="AS2228" s="1"/>
      <c r="AT2228" s="8"/>
      <c r="AU2228" s="1"/>
      <c r="AV2228" s="1"/>
      <c r="AW2228" s="3"/>
      <c r="AX2228" s="3"/>
      <c r="AY2228" s="4"/>
      <c r="AZ2228" s="4"/>
      <c r="BA2228" s="4"/>
      <c r="BB2228" s="1"/>
      <c r="BC2228" s="1"/>
      <c r="BD2228" s="1"/>
      <c r="BE2228" s="1"/>
      <c r="BF2228" s="1"/>
      <c r="BG2228" s="1"/>
      <c r="BH2228" s="1"/>
      <c r="BI2228" s="1"/>
    </row>
    <row r="2229" spans="1:206" x14ac:dyDescent="0.2">
      <c r="A2229" s="78">
        <f t="shared" si="1215"/>
        <v>44120</v>
      </c>
      <c r="B2229" s="2">
        <f t="shared" si="1230"/>
        <v>274786.86327315157</v>
      </c>
      <c r="C2229" s="3">
        <f t="shared" si="1216"/>
        <v>37096226.541875459</v>
      </c>
      <c r="D2229" s="2">
        <f t="shared" si="1203"/>
        <v>240537.3279050432</v>
      </c>
      <c r="E2229" s="2">
        <f t="shared" si="1217"/>
        <v>0</v>
      </c>
      <c r="F2229" s="33">
        <f t="shared" si="1205"/>
        <v>240537.3279050432</v>
      </c>
      <c r="G2229" s="39">
        <f t="shared" si="1218"/>
        <v>5357.46</v>
      </c>
      <c r="H2229" s="38">
        <f>IF(AND(N2229=1,N2228&gt;1),VLOOKUP(A2228,[1]Plan1!$CW$105:$CY$215,3),H2228)</f>
        <v>5391.75</v>
      </c>
      <c r="I2229" s="127">
        <f t="shared" si="1206"/>
        <v>44057</v>
      </c>
      <c r="J2229" s="127">
        <f t="shared" si="1219"/>
        <v>44088</v>
      </c>
      <c r="K2229" s="34">
        <f t="shared" si="1207"/>
        <v>6.4004210950712181E-3</v>
      </c>
      <c r="L2229" s="212">
        <f t="shared" si="1220"/>
        <v>44145</v>
      </c>
      <c r="M2229" s="1">
        <f t="shared" si="1221"/>
        <v>19</v>
      </c>
      <c r="N2229" s="1">
        <f t="shared" si="1204"/>
        <v>3</v>
      </c>
      <c r="O2229" s="2">
        <f t="shared" si="1208"/>
        <v>1.00100787</v>
      </c>
      <c r="P2229" s="35">
        <f t="shared" si="1232"/>
        <v>1.00240054</v>
      </c>
      <c r="Q2229" s="35">
        <f t="shared" si="1222"/>
        <v>1.0086403165324838</v>
      </c>
      <c r="R2229" s="2">
        <f t="shared" si="1231"/>
        <v>1.00965689</v>
      </c>
      <c r="S2229" s="2">
        <f t="shared" si="1223"/>
        <v>1.00624745</v>
      </c>
      <c r="T2229" s="2">
        <f t="shared" si="1233"/>
        <v>242860.17042151</v>
      </c>
      <c r="U2229" s="2">
        <f t="shared" si="1209"/>
        <v>0</v>
      </c>
      <c r="V2229" s="2">
        <f t="shared" si="1210"/>
        <v>2322.8425164729397</v>
      </c>
      <c r="W2229" s="2">
        <f t="shared" si="1211"/>
        <v>242860.17042151614</v>
      </c>
      <c r="X2229" s="36">
        <f t="shared" si="1234"/>
        <v>0</v>
      </c>
      <c r="Y2229" s="2">
        <f t="shared" si="1212"/>
        <v>0</v>
      </c>
      <c r="Z2229" s="37">
        <f t="shared" si="1213"/>
        <v>0</v>
      </c>
      <c r="AA2229" s="2">
        <f t="shared" si="1224"/>
        <v>0</v>
      </c>
      <c r="AB2229" s="4">
        <f t="shared" si="1225"/>
        <v>7.1215000000000001E-2</v>
      </c>
      <c r="AC2229" s="148">
        <f t="shared" si="1201"/>
        <v>174</v>
      </c>
      <c r="AD2229" s="36">
        <v>252</v>
      </c>
      <c r="AE2229" s="35">
        <f t="shared" si="1228"/>
        <v>1.0486465009999999</v>
      </c>
      <c r="AF2229" s="2">
        <f t="shared" si="1229"/>
        <v>11814.297523269999</v>
      </c>
      <c r="AG2229" s="2">
        <f t="shared" si="1214"/>
        <v>11814.297523269999</v>
      </c>
      <c r="AH2229" s="3">
        <f t="shared" si="1226"/>
        <v>0</v>
      </c>
      <c r="AI2229" s="3"/>
      <c r="AJ2229" s="3">
        <v>0</v>
      </c>
      <c r="AK2229" s="2">
        <f t="shared" si="1202"/>
        <v>20112.395328365441</v>
      </c>
      <c r="AL2229" s="8"/>
      <c r="AM2229" s="8"/>
      <c r="AN2229" s="8"/>
      <c r="AO2229" s="8"/>
      <c r="AP2229" s="2">
        <v>274786.86327312829</v>
      </c>
      <c r="AQ2229" s="8"/>
      <c r="AR2229" s="5"/>
      <c r="AS2229" s="1"/>
      <c r="AT2229" s="8"/>
      <c r="AU2229" s="1"/>
      <c r="AV2229" s="1"/>
      <c r="AW2229" s="3"/>
      <c r="AX2229" s="3"/>
      <c r="AY2229" s="4"/>
      <c r="AZ2229" s="4"/>
      <c r="BA2229" s="4"/>
      <c r="BB2229" s="1"/>
      <c r="BC2229" s="1"/>
      <c r="BD2229" s="1"/>
      <c r="BE2229" s="1"/>
      <c r="BF2229" s="1"/>
      <c r="BG2229" s="1"/>
      <c r="BH2229" s="1"/>
      <c r="BI2229" s="1"/>
    </row>
    <row r="2230" spans="1:206" x14ac:dyDescent="0.2">
      <c r="A2230" s="78">
        <f t="shared" si="1215"/>
        <v>44121</v>
      </c>
      <c r="B2230" s="2">
        <f t="shared" si="1230"/>
        <v>274951.577528044</v>
      </c>
      <c r="C2230" s="3">
        <f t="shared" si="1216"/>
        <v>37118462.966285937</v>
      </c>
      <c r="D2230" s="2">
        <f t="shared" si="1203"/>
        <v>240537.3279050432</v>
      </c>
      <c r="E2230" s="2">
        <f t="shared" si="1217"/>
        <v>0</v>
      </c>
      <c r="F2230" s="33">
        <f t="shared" si="1205"/>
        <v>240537.3279050432</v>
      </c>
      <c r="G2230" s="39">
        <f t="shared" si="1218"/>
        <v>5357.46</v>
      </c>
      <c r="H2230" s="38">
        <f>IF(AND(N2230=1,N2229&gt;1),VLOOKUP(A2229,[1]Plan1!$CW$105:$CY$215,3),H2229)</f>
        <v>5391.75</v>
      </c>
      <c r="I2230" s="127">
        <f t="shared" si="1206"/>
        <v>44057</v>
      </c>
      <c r="J2230" s="127">
        <f t="shared" si="1219"/>
        <v>44088</v>
      </c>
      <c r="K2230" s="34">
        <f t="shared" si="1207"/>
        <v>6.4004210950712181E-3</v>
      </c>
      <c r="L2230" s="212">
        <f t="shared" si="1220"/>
        <v>44145</v>
      </c>
      <c r="M2230" s="1">
        <f t="shared" si="1221"/>
        <v>19</v>
      </c>
      <c r="N2230" s="1">
        <f t="shared" si="1204"/>
        <v>4</v>
      </c>
      <c r="O2230" s="2">
        <f t="shared" si="1208"/>
        <v>1.0013440600000001</v>
      </c>
      <c r="P2230" s="35">
        <f t="shared" si="1232"/>
        <v>1.00240054</v>
      </c>
      <c r="Q2230" s="35">
        <f t="shared" si="1222"/>
        <v>1.0086403165324838</v>
      </c>
      <c r="R2230" s="2">
        <f t="shared" si="1231"/>
        <v>1.00999598</v>
      </c>
      <c r="S2230" s="2">
        <f t="shared" si="1223"/>
        <v>1.00624745</v>
      </c>
      <c r="T2230" s="2">
        <f t="shared" si="1233"/>
        <v>242941.73422402999</v>
      </c>
      <c r="U2230" s="2">
        <f t="shared" si="1209"/>
        <v>0</v>
      </c>
      <c r="V2230" s="2">
        <f t="shared" si="1210"/>
        <v>2404.4063189922576</v>
      </c>
      <c r="W2230" s="2">
        <f t="shared" si="1211"/>
        <v>242941.73422403546</v>
      </c>
      <c r="X2230" s="36">
        <f t="shared" si="1234"/>
        <v>0</v>
      </c>
      <c r="Y2230" s="2">
        <f t="shared" si="1212"/>
        <v>0</v>
      </c>
      <c r="Z2230" s="37">
        <f t="shared" si="1213"/>
        <v>0</v>
      </c>
      <c r="AA2230" s="2">
        <f t="shared" si="1224"/>
        <v>0</v>
      </c>
      <c r="AB2230" s="4">
        <f t="shared" si="1225"/>
        <v>7.1215000000000001E-2</v>
      </c>
      <c r="AC2230" s="148">
        <f t="shared" si="1201"/>
        <v>174</v>
      </c>
      <c r="AD2230" s="36">
        <v>252</v>
      </c>
      <c r="AE2230" s="35">
        <f t="shared" si="1228"/>
        <v>1.0486465009999999</v>
      </c>
      <c r="AF2230" s="2">
        <f t="shared" si="1229"/>
        <v>11818.26531687</v>
      </c>
      <c r="AG2230" s="2">
        <f t="shared" si="1214"/>
        <v>11818.26531687</v>
      </c>
      <c r="AH2230" s="3">
        <f t="shared" si="1226"/>
        <v>0</v>
      </c>
      <c r="AI2230" s="3"/>
      <c r="AJ2230" s="3">
        <v>0</v>
      </c>
      <c r="AK2230" s="2">
        <f t="shared" si="1202"/>
        <v>20191.577987138535</v>
      </c>
      <c r="AL2230" s="8"/>
      <c r="AM2230" s="8"/>
      <c r="AN2230" s="8"/>
      <c r="AO2230" s="8"/>
      <c r="AP2230" s="2">
        <v>274951.57752803067</v>
      </c>
      <c r="AQ2230" s="8"/>
      <c r="AR2230" s="5"/>
      <c r="AS2230" s="1"/>
      <c r="AT2230" s="8"/>
      <c r="AU2230" s="1"/>
      <c r="AV2230" s="1"/>
      <c r="AW2230" s="3"/>
      <c r="AX2230" s="3"/>
      <c r="AY2230" s="4"/>
      <c r="AZ2230" s="4"/>
      <c r="BA2230" s="4"/>
      <c r="BB2230" s="1"/>
      <c r="BC2230" s="1"/>
      <c r="BD2230" s="1"/>
      <c r="BE2230" s="1"/>
      <c r="BF2230" s="1"/>
      <c r="BG2230" s="1"/>
      <c r="BH2230" s="1"/>
      <c r="BI2230" s="1"/>
    </row>
    <row r="2231" spans="1:206" x14ac:dyDescent="0.2">
      <c r="A2231" s="78">
        <f t="shared" si="1215"/>
        <v>44122</v>
      </c>
      <c r="B2231" s="2">
        <f t="shared" si="1230"/>
        <v>275030.76018681709</v>
      </c>
      <c r="C2231" s="3">
        <f t="shared" si="1216"/>
        <v>37129152.625220306</v>
      </c>
      <c r="D2231" s="2">
        <f t="shared" si="1203"/>
        <v>240537.3279050432</v>
      </c>
      <c r="E2231" s="2">
        <f t="shared" si="1217"/>
        <v>0</v>
      </c>
      <c r="F2231" s="33">
        <f t="shared" si="1205"/>
        <v>240537.3279050432</v>
      </c>
      <c r="G2231" s="39">
        <f t="shared" si="1218"/>
        <v>5357.46</v>
      </c>
      <c r="H2231" s="38">
        <f>IF(AND(N2231=1,N2230&gt;1),VLOOKUP(A2230,[1]Plan1!$CW$105:$CY$215,3),H2230)</f>
        <v>5391.75</v>
      </c>
      <c r="I2231" s="127">
        <f t="shared" si="1206"/>
        <v>44057</v>
      </c>
      <c r="J2231" s="127">
        <f t="shared" si="1219"/>
        <v>44088</v>
      </c>
      <c r="K2231" s="34">
        <f t="shared" si="1207"/>
        <v>6.4004210950712181E-3</v>
      </c>
      <c r="L2231" s="212">
        <f t="shared" si="1220"/>
        <v>44145</v>
      </c>
      <c r="M2231" s="1">
        <f t="shared" si="1221"/>
        <v>19</v>
      </c>
      <c r="N2231" s="1">
        <f t="shared" si="1204"/>
        <v>4</v>
      </c>
      <c r="O2231" s="2">
        <f t="shared" si="1208"/>
        <v>1.0013440600000001</v>
      </c>
      <c r="P2231" s="35">
        <f t="shared" si="1232"/>
        <v>1.00240054</v>
      </c>
      <c r="Q2231" s="35">
        <f t="shared" si="1222"/>
        <v>1.0086403165324838</v>
      </c>
      <c r="R2231" s="2">
        <f t="shared" si="1231"/>
        <v>1.00999598</v>
      </c>
      <c r="S2231" s="2">
        <f t="shared" si="1223"/>
        <v>1.00624745</v>
      </c>
      <c r="T2231" s="2">
        <f t="shared" si="1233"/>
        <v>242941.73422402999</v>
      </c>
      <c r="U2231" s="2">
        <f t="shared" si="1209"/>
        <v>0</v>
      </c>
      <c r="V2231" s="2">
        <f t="shared" si="1210"/>
        <v>2404.4063189922576</v>
      </c>
      <c r="W2231" s="2">
        <f t="shared" si="1211"/>
        <v>242941.73422403546</v>
      </c>
      <c r="X2231" s="36">
        <f t="shared" si="1234"/>
        <v>0</v>
      </c>
      <c r="Y2231" s="2">
        <f t="shared" si="1212"/>
        <v>0</v>
      </c>
      <c r="Z2231" s="37">
        <f t="shared" si="1213"/>
        <v>0</v>
      </c>
      <c r="AA2231" s="2">
        <f t="shared" si="1224"/>
        <v>0</v>
      </c>
      <c r="AB2231" s="4">
        <f t="shared" si="1225"/>
        <v>7.1215000000000001E-2</v>
      </c>
      <c r="AC2231" s="148">
        <f t="shared" si="1201"/>
        <v>174</v>
      </c>
      <c r="AD2231" s="36">
        <v>252</v>
      </c>
      <c r="AE2231" s="35">
        <f t="shared" si="1228"/>
        <v>1.0486465009999999</v>
      </c>
      <c r="AF2231" s="2">
        <f t="shared" si="1229"/>
        <v>11818.26531687</v>
      </c>
      <c r="AG2231" s="2">
        <f t="shared" si="1214"/>
        <v>11818.26531687</v>
      </c>
      <c r="AH2231" s="3">
        <f t="shared" si="1226"/>
        <v>0</v>
      </c>
      <c r="AI2231" s="3"/>
      <c r="AJ2231" s="3">
        <v>0</v>
      </c>
      <c r="AK2231" s="2">
        <f t="shared" si="1202"/>
        <v>20270.760645911625</v>
      </c>
      <c r="AL2231" s="8"/>
      <c r="AM2231" s="8"/>
      <c r="AN2231" s="8"/>
      <c r="AO2231" s="8"/>
      <c r="AP2231" s="2">
        <v>275030.76018680376</v>
      </c>
      <c r="AQ2231" s="8"/>
      <c r="AR2231" s="5"/>
      <c r="AS2231" s="1"/>
      <c r="AT2231" s="8"/>
      <c r="AU2231" s="1"/>
      <c r="AV2231" s="1"/>
      <c r="AW2231" s="3"/>
      <c r="AX2231" s="3"/>
      <c r="AY2231" s="4"/>
      <c r="AZ2231" s="4"/>
      <c r="BA2231" s="4"/>
      <c r="BB2231" s="1"/>
      <c r="BC2231" s="1"/>
      <c r="BD2231" s="1"/>
      <c r="BE2231" s="1"/>
      <c r="BF2231" s="1"/>
      <c r="BG2231" s="1"/>
      <c r="BH2231" s="1"/>
      <c r="BI2231" s="1"/>
    </row>
    <row r="2232" spans="1:206" x14ac:dyDescent="0.2">
      <c r="A2232" s="78">
        <f t="shared" si="1215"/>
        <v>44123</v>
      </c>
      <c r="B2232" s="2">
        <f t="shared" si="1230"/>
        <v>275179.49949351017</v>
      </c>
      <c r="C2232" s="3">
        <f t="shared" si="1216"/>
        <v>37149232.431623876</v>
      </c>
      <c r="D2232" s="2">
        <f t="shared" si="1203"/>
        <v>240537.3279050432</v>
      </c>
      <c r="E2232" s="2">
        <f t="shared" si="1217"/>
        <v>0</v>
      </c>
      <c r="F2232" s="33">
        <f t="shared" si="1205"/>
        <v>240537.3279050432</v>
      </c>
      <c r="G2232" s="39">
        <f t="shared" si="1218"/>
        <v>5357.46</v>
      </c>
      <c r="H2232" s="38">
        <f>IF(AND(N2232=1,N2231&gt;1),VLOOKUP(A2231,[1]Plan1!$CW$105:$CY$215,3),H2231)</f>
        <v>5391.75</v>
      </c>
      <c r="I2232" s="127">
        <f t="shared" si="1206"/>
        <v>44057</v>
      </c>
      <c r="J2232" s="127">
        <f t="shared" si="1219"/>
        <v>44088</v>
      </c>
      <c r="K2232" s="34">
        <f t="shared" si="1207"/>
        <v>6.4004210950712181E-3</v>
      </c>
      <c r="L2232" s="212">
        <f t="shared" si="1220"/>
        <v>44145</v>
      </c>
      <c r="M2232" s="1">
        <f t="shared" si="1221"/>
        <v>19</v>
      </c>
      <c r="N2232" s="1">
        <f t="shared" si="1204"/>
        <v>4</v>
      </c>
      <c r="O2232" s="2">
        <f t="shared" si="1208"/>
        <v>1.0013440600000001</v>
      </c>
      <c r="P2232" s="35">
        <f t="shared" si="1232"/>
        <v>1.00240054</v>
      </c>
      <c r="Q2232" s="35">
        <f t="shared" si="1222"/>
        <v>1.0086403165324838</v>
      </c>
      <c r="R2232" s="2">
        <f t="shared" si="1231"/>
        <v>1.00999598</v>
      </c>
      <c r="S2232" s="2">
        <f t="shared" si="1223"/>
        <v>1.00624745</v>
      </c>
      <c r="T2232" s="2">
        <f t="shared" si="1233"/>
        <v>242941.73422402999</v>
      </c>
      <c r="U2232" s="2">
        <f t="shared" si="1209"/>
        <v>0</v>
      </c>
      <c r="V2232" s="2">
        <f t="shared" si="1210"/>
        <v>2404.4063189922576</v>
      </c>
      <c r="W2232" s="2">
        <f t="shared" si="1211"/>
        <v>242941.73422403546</v>
      </c>
      <c r="X2232" s="36">
        <f t="shared" si="1234"/>
        <v>0</v>
      </c>
      <c r="Y2232" s="2">
        <f t="shared" si="1212"/>
        <v>0</v>
      </c>
      <c r="Z2232" s="37">
        <f t="shared" si="1213"/>
        <v>0</v>
      </c>
      <c r="AA2232" s="2">
        <f t="shared" si="1224"/>
        <v>0</v>
      </c>
      <c r="AB2232" s="4">
        <f t="shared" si="1225"/>
        <v>7.1215000000000001E-2</v>
      </c>
      <c r="AC2232" s="148">
        <f t="shared" si="1201"/>
        <v>175</v>
      </c>
      <c r="AD2232" s="36">
        <v>252</v>
      </c>
      <c r="AE2232" s="35">
        <f t="shared" si="1228"/>
        <v>1.048932811</v>
      </c>
      <c r="AF2232" s="2">
        <f t="shared" si="1229"/>
        <v>11887.82196479</v>
      </c>
      <c r="AG2232" s="2">
        <f t="shared" si="1214"/>
        <v>11887.82196479</v>
      </c>
      <c r="AH2232" s="3">
        <f t="shared" si="1226"/>
        <v>0</v>
      </c>
      <c r="AI2232" s="3"/>
      <c r="AJ2232" s="3">
        <v>0</v>
      </c>
      <c r="AK2232" s="2">
        <f t="shared" si="1202"/>
        <v>20349.943304684715</v>
      </c>
      <c r="AL2232" s="8"/>
      <c r="AM2232" s="8"/>
      <c r="AN2232" s="8"/>
      <c r="AO2232" s="8"/>
      <c r="AP2232" s="2">
        <v>275179.49949349684</v>
      </c>
      <c r="AQ2232" s="8"/>
      <c r="AR2232" s="5"/>
      <c r="AS2232" s="1"/>
      <c r="AT2232" s="8"/>
      <c r="AU2232" s="1"/>
      <c r="AV2232" s="1"/>
      <c r="AW2232" s="3"/>
      <c r="AX2232" s="3"/>
      <c r="AY2232" s="4"/>
      <c r="AZ2232" s="4"/>
      <c r="BA2232" s="4"/>
      <c r="BB2232" s="1"/>
      <c r="BC2232" s="1"/>
      <c r="BD2232" s="1"/>
      <c r="BE2232" s="1"/>
      <c r="BF2232" s="1"/>
      <c r="BG2232" s="1"/>
      <c r="BH2232" s="1"/>
      <c r="BI2232" s="1"/>
    </row>
    <row r="2233" spans="1:206" x14ac:dyDescent="0.2">
      <c r="A2233" s="78">
        <f t="shared" si="1215"/>
        <v>44124</v>
      </c>
      <c r="B2233" s="2">
        <f t="shared" si="1230"/>
        <v>275413.8660993519</v>
      </c>
      <c r="C2233" s="3">
        <f t="shared" si="1216"/>
        <v>37180871.923412509</v>
      </c>
      <c r="D2233" s="2">
        <f t="shared" si="1203"/>
        <v>240537.3279050432</v>
      </c>
      <c r="E2233" s="2">
        <f t="shared" si="1217"/>
        <v>0</v>
      </c>
      <c r="F2233" s="33">
        <f t="shared" si="1205"/>
        <v>240537.3279050432</v>
      </c>
      <c r="G2233" s="39">
        <f t="shared" si="1218"/>
        <v>5357.46</v>
      </c>
      <c r="H2233" s="38">
        <f>IF(AND(N2233=1,N2232&gt;1),VLOOKUP(A2232,[1]Plan1!$CW$105:$CY$215,3),H2232)</f>
        <v>5391.75</v>
      </c>
      <c r="I2233" s="127">
        <f t="shared" si="1206"/>
        <v>44057</v>
      </c>
      <c r="J2233" s="127">
        <f t="shared" si="1219"/>
        <v>44088</v>
      </c>
      <c r="K2233" s="34">
        <f t="shared" si="1207"/>
        <v>6.4004210950712181E-3</v>
      </c>
      <c r="L2233" s="212">
        <f t="shared" si="1220"/>
        <v>44145</v>
      </c>
      <c r="M2233" s="1">
        <f t="shared" si="1221"/>
        <v>19</v>
      </c>
      <c r="N2233" s="1">
        <f t="shared" si="1204"/>
        <v>5</v>
      </c>
      <c r="O2233" s="2">
        <f t="shared" si="1208"/>
        <v>1.0016803599999999</v>
      </c>
      <c r="P2233" s="35">
        <f t="shared" si="1232"/>
        <v>1.00240054</v>
      </c>
      <c r="Q2233" s="35">
        <f t="shared" si="1222"/>
        <v>1.0086403165324838</v>
      </c>
      <c r="R2233" s="2">
        <f t="shared" si="1231"/>
        <v>1.0103351899999999</v>
      </c>
      <c r="S2233" s="2">
        <f t="shared" si="1223"/>
        <v>1.00624745</v>
      </c>
      <c r="T2233" s="2">
        <f t="shared" si="1233"/>
        <v>243023.32689103001</v>
      </c>
      <c r="U2233" s="2">
        <f t="shared" si="1209"/>
        <v>0</v>
      </c>
      <c r="V2233" s="2">
        <f t="shared" si="1210"/>
        <v>2485.9989859909087</v>
      </c>
      <c r="W2233" s="2">
        <f t="shared" si="1211"/>
        <v>243023.32689103411</v>
      </c>
      <c r="X2233" s="36">
        <f t="shared" si="1234"/>
        <v>0</v>
      </c>
      <c r="Y2233" s="2">
        <f t="shared" si="1212"/>
        <v>0</v>
      </c>
      <c r="Z2233" s="37">
        <f t="shared" si="1213"/>
        <v>0</v>
      </c>
      <c r="AA2233" s="2">
        <f t="shared" si="1224"/>
        <v>0</v>
      </c>
      <c r="AB2233" s="4">
        <f t="shared" si="1225"/>
        <v>7.1215000000000001E-2</v>
      </c>
      <c r="AC2233" s="148">
        <f t="shared" ref="AC2233:AC2296" si="1235">NETWORKDAYS(A$1975,A2233,$AT$194:$AT$348)-1</f>
        <v>176</v>
      </c>
      <c r="AD2233" s="36">
        <v>252</v>
      </c>
      <c r="AE2233" s="35">
        <f t="shared" si="1228"/>
        <v>1.0492191980000001</v>
      </c>
      <c r="AF2233" s="2">
        <f t="shared" si="1229"/>
        <v>11961.413244859999</v>
      </c>
      <c r="AG2233" s="2">
        <f t="shared" si="1214"/>
        <v>11961.413244859999</v>
      </c>
      <c r="AH2233" s="3">
        <f t="shared" si="1226"/>
        <v>0</v>
      </c>
      <c r="AI2233" s="3"/>
      <c r="AJ2233" s="3">
        <v>0</v>
      </c>
      <c r="AK2233" s="2">
        <f t="shared" ref="AK2233:AK2296" si="1236">((0.01*(A2233-A$1975)/30)*AI$1896)</f>
        <v>20429.125963457813</v>
      </c>
      <c r="AL2233" s="8"/>
      <c r="AM2233" s="8"/>
      <c r="AN2233" s="8"/>
      <c r="AO2233" s="8"/>
      <c r="AP2233" s="2">
        <v>275413.86609933857</v>
      </c>
      <c r="AQ2233" s="8"/>
      <c r="AR2233" s="5"/>
      <c r="AS2233" s="1"/>
      <c r="AT2233" s="8"/>
      <c r="AU2233" s="1"/>
      <c r="AV2233" s="1"/>
      <c r="AW2233" s="3"/>
      <c r="AX2233" s="3"/>
      <c r="AY2233" s="4"/>
      <c r="AZ2233" s="4"/>
      <c r="BA2233" s="4"/>
      <c r="BB2233" s="1"/>
      <c r="BC2233" s="1"/>
      <c r="BD2233" s="1"/>
      <c r="BE2233" s="1"/>
      <c r="BF2233" s="1"/>
      <c r="BG2233" s="1"/>
      <c r="BH2233" s="1"/>
      <c r="BI2233" s="1"/>
    </row>
    <row r="2234" spans="1:206" x14ac:dyDescent="0.2">
      <c r="A2234" s="78">
        <f t="shared" si="1215"/>
        <v>44125</v>
      </c>
      <c r="B2234" s="2">
        <f t="shared" si="1230"/>
        <v>275648.32641362981</v>
      </c>
      <c r="C2234" s="3">
        <f t="shared" si="1216"/>
        <v>37212524.065840021</v>
      </c>
      <c r="D2234" s="2">
        <f t="shared" ref="D2234:D2297" si="1237">D2233</f>
        <v>240537.3279050432</v>
      </c>
      <c r="E2234" s="2">
        <f t="shared" si="1217"/>
        <v>0</v>
      </c>
      <c r="F2234" s="33">
        <f t="shared" si="1205"/>
        <v>240537.3279050432</v>
      </c>
      <c r="G2234" s="39">
        <f t="shared" si="1218"/>
        <v>5357.46</v>
      </c>
      <c r="H2234" s="38">
        <f>IF(AND(N2234=1,N2233&gt;1),VLOOKUP(A2233,[1]Plan1!$CW$105:$CY$215,3),H2233)</f>
        <v>5391.75</v>
      </c>
      <c r="I2234" s="127">
        <f t="shared" si="1206"/>
        <v>44057</v>
      </c>
      <c r="J2234" s="127">
        <f t="shared" si="1219"/>
        <v>44088</v>
      </c>
      <c r="K2234" s="34">
        <f t="shared" si="1207"/>
        <v>6.4004210950712181E-3</v>
      </c>
      <c r="L2234" s="212">
        <f t="shared" si="1220"/>
        <v>44145</v>
      </c>
      <c r="M2234" s="1">
        <f t="shared" si="1221"/>
        <v>19</v>
      </c>
      <c r="N2234" s="1">
        <f t="shared" si="1204"/>
        <v>6</v>
      </c>
      <c r="O2234" s="2">
        <f t="shared" si="1208"/>
        <v>1.00201677</v>
      </c>
      <c r="P2234" s="35">
        <f t="shared" si="1232"/>
        <v>1.00240054</v>
      </c>
      <c r="Q2234" s="35">
        <f t="shared" si="1222"/>
        <v>1.0086403165324838</v>
      </c>
      <c r="R2234" s="2">
        <f t="shared" si="1231"/>
        <v>1.0106745100000001</v>
      </c>
      <c r="S2234" s="2">
        <f t="shared" si="1223"/>
        <v>1.00624745</v>
      </c>
      <c r="T2234" s="2">
        <f t="shared" si="1233"/>
        <v>243104.94601712999</v>
      </c>
      <c r="U2234" s="2">
        <f t="shared" si="1209"/>
        <v>0</v>
      </c>
      <c r="V2234" s="2">
        <f t="shared" si="1210"/>
        <v>2567.6181120956821</v>
      </c>
      <c r="W2234" s="2">
        <f t="shared" si="1211"/>
        <v>243104.94601713889</v>
      </c>
      <c r="X2234" s="36">
        <f t="shared" si="1234"/>
        <v>0</v>
      </c>
      <c r="Y2234" s="2">
        <f t="shared" si="1212"/>
        <v>0</v>
      </c>
      <c r="Z2234" s="37">
        <f t="shared" si="1213"/>
        <v>0</v>
      </c>
      <c r="AA2234" s="2">
        <f t="shared" si="1224"/>
        <v>0</v>
      </c>
      <c r="AB2234" s="4">
        <f t="shared" si="1225"/>
        <v>7.1215000000000001E-2</v>
      </c>
      <c r="AC2234" s="148">
        <f t="shared" si="1235"/>
        <v>177</v>
      </c>
      <c r="AD2234" s="36">
        <v>252</v>
      </c>
      <c r="AE2234" s="35">
        <f t="shared" si="1228"/>
        <v>1.049505664</v>
      </c>
      <c r="AF2234" s="2">
        <f t="shared" si="1229"/>
        <v>12035.071774260001</v>
      </c>
      <c r="AG2234" s="2">
        <f t="shared" si="1214"/>
        <v>12035.071774260001</v>
      </c>
      <c r="AH2234" s="3">
        <f t="shared" si="1226"/>
        <v>0</v>
      </c>
      <c r="AI2234" s="3"/>
      <c r="AJ2234" s="3">
        <v>0</v>
      </c>
      <c r="AK2234" s="2">
        <f t="shared" si="1236"/>
        <v>20508.308622230903</v>
      </c>
      <c r="AL2234" s="8"/>
      <c r="AM2234" s="8"/>
      <c r="AN2234" s="8"/>
      <c r="AO2234" s="8"/>
      <c r="AP2234" s="2">
        <v>275648.32641361642</v>
      </c>
      <c r="AQ2234" s="8"/>
      <c r="AR2234" s="5"/>
      <c r="AS2234" s="1"/>
      <c r="AT2234" s="8"/>
      <c r="AU2234" s="1"/>
      <c r="AV2234" s="1"/>
      <c r="AW2234" s="3"/>
      <c r="AX2234" s="3"/>
      <c r="AY2234" s="4"/>
      <c r="AZ2234" s="4"/>
      <c r="BA2234" s="4"/>
      <c r="BB2234" s="1"/>
      <c r="BC2234" s="1"/>
      <c r="BD2234" s="1"/>
      <c r="BE2234" s="1"/>
      <c r="BF2234" s="1"/>
      <c r="BG2234" s="1"/>
      <c r="BH2234" s="1"/>
      <c r="BI2234" s="1"/>
    </row>
    <row r="2235" spans="1:206" x14ac:dyDescent="0.2">
      <c r="A2235" s="78">
        <f t="shared" si="1215"/>
        <v>44126</v>
      </c>
      <c r="B2235" s="2">
        <f t="shared" si="1230"/>
        <v>275882.88023522368</v>
      </c>
      <c r="C2235" s="3">
        <f t="shared" si="1216"/>
        <v>37244188.831755199</v>
      </c>
      <c r="D2235" s="2">
        <f t="shared" si="1237"/>
        <v>240537.3279050432</v>
      </c>
      <c r="E2235" s="2">
        <f t="shared" si="1217"/>
        <v>0</v>
      </c>
      <c r="F2235" s="33">
        <f t="shared" si="1205"/>
        <v>240537.3279050432</v>
      </c>
      <c r="G2235" s="39">
        <f t="shared" si="1218"/>
        <v>5357.46</v>
      </c>
      <c r="H2235" s="38">
        <f>IF(AND(N2235=1,N2234&gt;1),VLOOKUP(A2234,[1]Plan1!$CW$105:$CY$215,3),H2234)</f>
        <v>5391.75</v>
      </c>
      <c r="I2235" s="127">
        <f t="shared" si="1206"/>
        <v>44057</v>
      </c>
      <c r="J2235" s="127">
        <f t="shared" si="1219"/>
        <v>44088</v>
      </c>
      <c r="K2235" s="34">
        <f t="shared" si="1207"/>
        <v>6.4004210950712181E-3</v>
      </c>
      <c r="L2235" s="212">
        <f t="shared" si="1220"/>
        <v>44145</v>
      </c>
      <c r="M2235" s="1">
        <f t="shared" si="1221"/>
        <v>19</v>
      </c>
      <c r="N2235" s="1">
        <f t="shared" si="1204"/>
        <v>7</v>
      </c>
      <c r="O2235" s="2">
        <f t="shared" si="1208"/>
        <v>1.0023533</v>
      </c>
      <c r="P2235" s="35">
        <f t="shared" si="1232"/>
        <v>1.00240054</v>
      </c>
      <c r="Q2235" s="35">
        <f t="shared" si="1222"/>
        <v>1.0086403165324838</v>
      </c>
      <c r="R2235" s="2">
        <f t="shared" si="1231"/>
        <v>1.01101394</v>
      </c>
      <c r="S2235" s="2">
        <f t="shared" si="1223"/>
        <v>1.00624745</v>
      </c>
      <c r="T2235" s="2">
        <f t="shared" si="1233"/>
        <v>243186.59160235</v>
      </c>
      <c r="U2235" s="2">
        <f t="shared" si="1209"/>
        <v>0</v>
      </c>
      <c r="V2235" s="2">
        <f t="shared" si="1210"/>
        <v>2649.2636973064714</v>
      </c>
      <c r="W2235" s="2">
        <f t="shared" si="1211"/>
        <v>243186.59160234968</v>
      </c>
      <c r="X2235" s="36">
        <f t="shared" si="1234"/>
        <v>0</v>
      </c>
      <c r="Y2235" s="2">
        <f t="shared" si="1212"/>
        <v>0</v>
      </c>
      <c r="Z2235" s="37">
        <f t="shared" si="1213"/>
        <v>0</v>
      </c>
      <c r="AA2235" s="2">
        <f t="shared" si="1224"/>
        <v>0</v>
      </c>
      <c r="AB2235" s="4">
        <f t="shared" si="1225"/>
        <v>7.1215000000000001E-2</v>
      </c>
      <c r="AC2235" s="148">
        <f t="shared" si="1235"/>
        <v>178</v>
      </c>
      <c r="AD2235" s="36">
        <v>252</v>
      </c>
      <c r="AE2235" s="35">
        <f t="shared" si="1228"/>
        <v>1.0497922079999999</v>
      </c>
      <c r="AF2235" s="2">
        <f t="shared" si="1229"/>
        <v>12108.79735187</v>
      </c>
      <c r="AG2235" s="2">
        <f t="shared" si="1214"/>
        <v>12108.79735187</v>
      </c>
      <c r="AH2235" s="3">
        <f t="shared" si="1226"/>
        <v>0</v>
      </c>
      <c r="AI2235" s="3"/>
      <c r="AJ2235" s="3">
        <v>0</v>
      </c>
      <c r="AK2235" s="2">
        <f t="shared" si="1236"/>
        <v>20587.491281003997</v>
      </c>
      <c r="AL2235" s="8"/>
      <c r="AM2235" s="8"/>
      <c r="AN2235" s="8"/>
      <c r="AO2235" s="8"/>
      <c r="AP2235" s="2">
        <v>275882.88023521029</v>
      </c>
      <c r="AQ2235" s="8"/>
      <c r="AR2235" s="5"/>
      <c r="AS2235" s="1"/>
      <c r="AT2235" s="8"/>
      <c r="AU2235" s="1"/>
      <c r="AV2235" s="1"/>
      <c r="AW2235" s="3"/>
      <c r="AX2235" s="3"/>
      <c r="AY2235" s="4"/>
      <c r="AZ2235" s="4"/>
      <c r="BA2235" s="4"/>
      <c r="BB2235" s="1"/>
      <c r="BC2235" s="1"/>
      <c r="BD2235" s="1"/>
      <c r="BE2235" s="1"/>
      <c r="BF2235" s="1"/>
      <c r="BG2235" s="1"/>
      <c r="BH2235" s="1"/>
      <c r="BI2235" s="1"/>
    </row>
    <row r="2236" spans="1:206" x14ac:dyDescent="0.2">
      <c r="A2236" s="78">
        <f t="shared" si="1215"/>
        <v>44127</v>
      </c>
      <c r="B2236" s="2">
        <f t="shared" si="1230"/>
        <v>276117.52760599361</v>
      </c>
      <c r="C2236" s="3">
        <f t="shared" si="1216"/>
        <v>37275866.226809137</v>
      </c>
      <c r="D2236" s="2">
        <f t="shared" si="1237"/>
        <v>240537.3279050432</v>
      </c>
      <c r="E2236" s="2">
        <f t="shared" si="1217"/>
        <v>0</v>
      </c>
      <c r="F2236" s="33">
        <f t="shared" si="1205"/>
        <v>240537.3279050432</v>
      </c>
      <c r="G2236" s="39">
        <f t="shared" si="1218"/>
        <v>5357.46</v>
      </c>
      <c r="H2236" s="38">
        <f>IF(AND(N2236=1,N2235&gt;1),VLOOKUP(A2235,[1]Plan1!$CW$105:$CY$215,3),H2235)</f>
        <v>5391.75</v>
      </c>
      <c r="I2236" s="127">
        <f t="shared" si="1206"/>
        <v>44057</v>
      </c>
      <c r="J2236" s="127">
        <f t="shared" si="1219"/>
        <v>44088</v>
      </c>
      <c r="K2236" s="34">
        <f t="shared" si="1207"/>
        <v>6.4004210950712181E-3</v>
      </c>
      <c r="L2236" s="212">
        <f t="shared" si="1220"/>
        <v>44145</v>
      </c>
      <c r="M2236" s="1">
        <f t="shared" si="1221"/>
        <v>19</v>
      </c>
      <c r="N2236" s="1">
        <f t="shared" si="1204"/>
        <v>8</v>
      </c>
      <c r="O2236" s="2">
        <f t="shared" si="1208"/>
        <v>1.0026899300000001</v>
      </c>
      <c r="P2236" s="35">
        <f t="shared" si="1232"/>
        <v>1.00240054</v>
      </c>
      <c r="Q2236" s="35">
        <f t="shared" si="1222"/>
        <v>1.0086403165324838</v>
      </c>
      <c r="R2236" s="2">
        <f t="shared" si="1231"/>
        <v>1.0113534799999999</v>
      </c>
      <c r="S2236" s="2">
        <f t="shared" si="1223"/>
        <v>1.00624745</v>
      </c>
      <c r="T2236" s="2">
        <f t="shared" si="1233"/>
        <v>243268.26364665999</v>
      </c>
      <c r="U2236" s="2">
        <f t="shared" si="1209"/>
        <v>0</v>
      </c>
      <c r="V2236" s="2">
        <f t="shared" si="1210"/>
        <v>2730.9357416233297</v>
      </c>
      <c r="W2236" s="2">
        <f t="shared" si="1211"/>
        <v>243268.26364666654</v>
      </c>
      <c r="X2236" s="36">
        <f t="shared" si="1234"/>
        <v>0</v>
      </c>
      <c r="Y2236" s="2">
        <f t="shared" si="1212"/>
        <v>0</v>
      </c>
      <c r="Z2236" s="37">
        <f t="shared" si="1213"/>
        <v>0</v>
      </c>
      <c r="AA2236" s="2">
        <f t="shared" si="1224"/>
        <v>0</v>
      </c>
      <c r="AB2236" s="4">
        <f t="shared" si="1225"/>
        <v>7.1215000000000001E-2</v>
      </c>
      <c r="AC2236" s="148">
        <f t="shared" si="1235"/>
        <v>179</v>
      </c>
      <c r="AD2236" s="36">
        <v>252</v>
      </c>
      <c r="AE2236" s="35">
        <f t="shared" si="1228"/>
        <v>1.0500788299999999</v>
      </c>
      <c r="AF2236" s="2">
        <f t="shared" si="1229"/>
        <v>12182.59001955</v>
      </c>
      <c r="AG2236" s="2">
        <f t="shared" si="1214"/>
        <v>12182.59001955</v>
      </c>
      <c r="AH2236" s="3">
        <f t="shared" si="1226"/>
        <v>0</v>
      </c>
      <c r="AI2236" s="3"/>
      <c r="AJ2236" s="3">
        <v>0</v>
      </c>
      <c r="AK2236" s="2">
        <f t="shared" si="1236"/>
        <v>20666.673939777087</v>
      </c>
      <c r="AL2236" s="8"/>
      <c r="AM2236" s="8"/>
      <c r="AN2236" s="8"/>
      <c r="AO2236" s="8"/>
      <c r="AP2236" s="2">
        <v>276117.52760598023</v>
      </c>
      <c r="AQ2236" s="8"/>
      <c r="AR2236" s="5"/>
      <c r="AS2236" s="1"/>
      <c r="AT2236" s="8"/>
      <c r="AU2236" s="1"/>
      <c r="AV2236" s="1"/>
      <c r="AW2236" s="3"/>
      <c r="AX2236" s="3"/>
      <c r="AY2236" s="4"/>
      <c r="AZ2236" s="4"/>
      <c r="BA2236" s="4"/>
      <c r="BB2236" s="1"/>
      <c r="BC2236" s="1"/>
      <c r="BD2236" s="1"/>
      <c r="BE2236" s="1"/>
      <c r="BF2236" s="1"/>
      <c r="BG2236" s="1"/>
      <c r="BH2236" s="1"/>
      <c r="BI2236" s="1"/>
    </row>
    <row r="2237" spans="1:206" x14ac:dyDescent="0.2">
      <c r="A2237" s="78">
        <f t="shared" si="1215"/>
        <v>44128</v>
      </c>
      <c r="B2237" s="2">
        <f t="shared" si="1230"/>
        <v>276282.50265948294</v>
      </c>
      <c r="C2237" s="3">
        <f t="shared" si="1216"/>
        <v>37298137.859030195</v>
      </c>
      <c r="D2237" s="2">
        <f t="shared" si="1237"/>
        <v>240537.3279050432</v>
      </c>
      <c r="E2237" s="2">
        <f t="shared" si="1217"/>
        <v>0</v>
      </c>
      <c r="F2237" s="33">
        <f t="shared" si="1205"/>
        <v>240537.3279050432</v>
      </c>
      <c r="G2237" s="39">
        <f t="shared" si="1218"/>
        <v>5357.46</v>
      </c>
      <c r="H2237" s="38">
        <f>IF(AND(N2237=1,N2236&gt;1),VLOOKUP(A2236,[1]Plan1!$CW$105:$CY$215,3),H2236)</f>
        <v>5391.75</v>
      </c>
      <c r="I2237" s="127">
        <f t="shared" si="1206"/>
        <v>44057</v>
      </c>
      <c r="J2237" s="127">
        <f t="shared" si="1219"/>
        <v>44088</v>
      </c>
      <c r="K2237" s="34">
        <f t="shared" si="1207"/>
        <v>6.4004210950712181E-3</v>
      </c>
      <c r="L2237" s="212">
        <f t="shared" si="1220"/>
        <v>44145</v>
      </c>
      <c r="M2237" s="1">
        <f t="shared" si="1221"/>
        <v>19</v>
      </c>
      <c r="N2237" s="1">
        <f t="shared" ref="N2237:N2300" si="1238">(M2237-(NETWORKDAYS(A2237,L2237,$AT$194:$AT$348)-1))</f>
        <v>9</v>
      </c>
      <c r="O2237" s="2">
        <f t="shared" si="1208"/>
        <v>1.0030266800000001</v>
      </c>
      <c r="P2237" s="35">
        <f t="shared" si="1232"/>
        <v>1.00240054</v>
      </c>
      <c r="Q2237" s="35">
        <f t="shared" si="1222"/>
        <v>1.0086403165324838</v>
      </c>
      <c r="R2237" s="2">
        <f t="shared" si="1231"/>
        <v>1.01169314</v>
      </c>
      <c r="S2237" s="2">
        <f t="shared" si="1223"/>
        <v>1.00624745</v>
      </c>
      <c r="T2237" s="2">
        <f t="shared" si="1233"/>
        <v>243349.96455546</v>
      </c>
      <c r="U2237" s="2">
        <f t="shared" si="1209"/>
        <v>0</v>
      </c>
      <c r="V2237" s="2">
        <f t="shared" si="1210"/>
        <v>2812.6366504195748</v>
      </c>
      <c r="W2237" s="2">
        <f t="shared" si="1211"/>
        <v>243349.96455546276</v>
      </c>
      <c r="X2237" s="36">
        <f t="shared" si="1234"/>
        <v>0</v>
      </c>
      <c r="Y2237" s="2">
        <f t="shared" si="1212"/>
        <v>0</v>
      </c>
      <c r="Z2237" s="37">
        <f t="shared" si="1213"/>
        <v>0</v>
      </c>
      <c r="AA2237" s="2">
        <f t="shared" si="1224"/>
        <v>0</v>
      </c>
      <c r="AB2237" s="4">
        <f t="shared" si="1225"/>
        <v>7.1215000000000001E-2</v>
      </c>
      <c r="AC2237" s="148">
        <f t="shared" si="1235"/>
        <v>179</v>
      </c>
      <c r="AD2237" s="36">
        <v>252</v>
      </c>
      <c r="AE2237" s="35">
        <f t="shared" si="1228"/>
        <v>1.0500788299999999</v>
      </c>
      <c r="AF2237" s="2">
        <f t="shared" si="1229"/>
        <v>12186.68150547</v>
      </c>
      <c r="AG2237" s="2">
        <f t="shared" si="1214"/>
        <v>12186.68150547</v>
      </c>
      <c r="AH2237" s="3">
        <f t="shared" si="1226"/>
        <v>0</v>
      </c>
      <c r="AI2237" s="3"/>
      <c r="AJ2237" s="3">
        <v>0</v>
      </c>
      <c r="AK2237" s="2">
        <f t="shared" si="1236"/>
        <v>20745.856598550181</v>
      </c>
      <c r="AL2237" s="8"/>
      <c r="AM2237" s="8"/>
      <c r="AN2237" s="8"/>
      <c r="AO2237" s="8"/>
      <c r="AP2237" s="2">
        <v>276282.50265946961</v>
      </c>
      <c r="AQ2237" s="8"/>
      <c r="AR2237" s="5"/>
      <c r="AS2237" s="1"/>
      <c r="AT2237" s="8"/>
      <c r="AU2237" s="1"/>
      <c r="AV2237" s="1"/>
      <c r="AW2237" s="3"/>
      <c r="AX2237" s="3"/>
      <c r="AY2237" s="4"/>
      <c r="AZ2237" s="4"/>
      <c r="BA2237" s="4"/>
      <c r="BB2237" s="1"/>
      <c r="BC2237" s="1"/>
      <c r="BD2237" s="1"/>
      <c r="BE2237" s="1"/>
      <c r="BF2237" s="1"/>
      <c r="BG2237" s="1"/>
      <c r="BH2237" s="1"/>
      <c r="BI2237" s="1"/>
    </row>
    <row r="2238" spans="1:206" x14ac:dyDescent="0.2">
      <c r="A2238" s="78">
        <f t="shared" si="1215"/>
        <v>44129</v>
      </c>
      <c r="B2238" s="2">
        <f t="shared" si="1230"/>
        <v>276361.68531825603</v>
      </c>
      <c r="C2238" s="3">
        <f t="shared" si="1216"/>
        <v>37308827.517964564</v>
      </c>
      <c r="D2238" s="2">
        <f t="shared" si="1237"/>
        <v>240537.3279050432</v>
      </c>
      <c r="E2238" s="2">
        <f t="shared" si="1217"/>
        <v>0</v>
      </c>
      <c r="F2238" s="33">
        <f t="shared" si="1205"/>
        <v>240537.3279050432</v>
      </c>
      <c r="G2238" s="39">
        <f t="shared" si="1218"/>
        <v>5357.46</v>
      </c>
      <c r="H2238" s="38">
        <f>IF(AND(N2238=1,N2237&gt;1),VLOOKUP(A2237,[1]Plan1!$CW$105:$CY$215,3),H2237)</f>
        <v>5391.75</v>
      </c>
      <c r="I2238" s="127">
        <f t="shared" si="1206"/>
        <v>44057</v>
      </c>
      <c r="J2238" s="127">
        <f t="shared" si="1219"/>
        <v>44088</v>
      </c>
      <c r="K2238" s="34">
        <f t="shared" si="1207"/>
        <v>6.4004210950712181E-3</v>
      </c>
      <c r="L2238" s="212">
        <f t="shared" si="1220"/>
        <v>44145</v>
      </c>
      <c r="M2238" s="1">
        <f t="shared" si="1221"/>
        <v>19</v>
      </c>
      <c r="N2238" s="1">
        <f t="shared" si="1238"/>
        <v>9</v>
      </c>
      <c r="O2238" s="2">
        <f t="shared" si="1208"/>
        <v>1.0030266800000001</v>
      </c>
      <c r="P2238" s="35">
        <f t="shared" si="1232"/>
        <v>1.00240054</v>
      </c>
      <c r="Q2238" s="35">
        <f t="shared" si="1222"/>
        <v>1.0086403165324838</v>
      </c>
      <c r="R2238" s="2">
        <f t="shared" si="1231"/>
        <v>1.01169314</v>
      </c>
      <c r="S2238" s="2">
        <f t="shared" si="1223"/>
        <v>1.00624745</v>
      </c>
      <c r="T2238" s="2">
        <f t="shared" si="1233"/>
        <v>243349.96455546</v>
      </c>
      <c r="U2238" s="2">
        <f t="shared" si="1209"/>
        <v>0</v>
      </c>
      <c r="V2238" s="2">
        <f t="shared" si="1210"/>
        <v>2812.6366504195748</v>
      </c>
      <c r="W2238" s="2">
        <f t="shared" si="1211"/>
        <v>243349.96455546276</v>
      </c>
      <c r="X2238" s="36">
        <f t="shared" si="1234"/>
        <v>0</v>
      </c>
      <c r="Y2238" s="2">
        <f t="shared" si="1212"/>
        <v>0</v>
      </c>
      <c r="Z2238" s="37">
        <f t="shared" si="1213"/>
        <v>0</v>
      </c>
      <c r="AA2238" s="2">
        <f t="shared" si="1224"/>
        <v>0</v>
      </c>
      <c r="AB2238" s="4">
        <f t="shared" si="1225"/>
        <v>7.1215000000000001E-2</v>
      </c>
      <c r="AC2238" s="148">
        <f t="shared" si="1235"/>
        <v>179</v>
      </c>
      <c r="AD2238" s="36">
        <v>252</v>
      </c>
      <c r="AE2238" s="35">
        <f t="shared" si="1228"/>
        <v>1.0500788299999999</v>
      </c>
      <c r="AF2238" s="2">
        <f t="shared" si="1229"/>
        <v>12186.68150547</v>
      </c>
      <c r="AG2238" s="2">
        <f t="shared" si="1214"/>
        <v>12186.68150547</v>
      </c>
      <c r="AH2238" s="3">
        <f t="shared" si="1226"/>
        <v>0</v>
      </c>
      <c r="AI2238" s="3"/>
      <c r="AJ2238" s="3">
        <v>0</v>
      </c>
      <c r="AK2238" s="2">
        <f t="shared" si="1236"/>
        <v>20825.039257323271</v>
      </c>
      <c r="AL2238" s="8"/>
      <c r="AM2238" s="8"/>
      <c r="AN2238" s="8"/>
      <c r="AO2238" s="8"/>
      <c r="AP2238" s="2">
        <v>276361.6853182427</v>
      </c>
      <c r="AQ2238" s="8"/>
      <c r="AR2238" s="5"/>
      <c r="AS2238" s="1"/>
      <c r="AT2238" s="8"/>
      <c r="AU2238" s="1"/>
      <c r="AV2238" s="1"/>
      <c r="AW2238" s="3"/>
      <c r="AX2238" s="3"/>
      <c r="AY2238" s="4"/>
      <c r="AZ2238" s="4"/>
      <c r="BA2238" s="4"/>
      <c r="BB2238" s="1"/>
      <c r="BC2238" s="1"/>
      <c r="BD2238" s="1"/>
      <c r="BE2238" s="1"/>
      <c r="BF2238" s="1"/>
      <c r="BG2238" s="1"/>
      <c r="BH2238" s="1"/>
      <c r="BI2238" s="1"/>
    </row>
    <row r="2239" spans="1:206" x14ac:dyDescent="0.2">
      <c r="A2239" s="78">
        <f t="shared" si="1215"/>
        <v>44130</v>
      </c>
      <c r="B2239" s="2">
        <f t="shared" si="1230"/>
        <v>276510.63641186914</v>
      </c>
      <c r="C2239" s="3">
        <f t="shared" si="1216"/>
        <v>37328935.915602334</v>
      </c>
      <c r="D2239" s="2">
        <f t="shared" si="1237"/>
        <v>240537.3279050432</v>
      </c>
      <c r="E2239" s="2">
        <f t="shared" si="1217"/>
        <v>0</v>
      </c>
      <c r="F2239" s="33">
        <f t="shared" si="1205"/>
        <v>240537.3279050432</v>
      </c>
      <c r="G2239" s="39">
        <f t="shared" si="1218"/>
        <v>5357.46</v>
      </c>
      <c r="H2239" s="38">
        <f>IF(AND(N2239=1,N2238&gt;1),VLOOKUP(A2238,[1]Plan1!$CW$105:$CY$215,3),H2238)</f>
        <v>5391.75</v>
      </c>
      <c r="I2239" s="127">
        <f t="shared" si="1206"/>
        <v>44057</v>
      </c>
      <c r="J2239" s="127">
        <f t="shared" si="1219"/>
        <v>44088</v>
      </c>
      <c r="K2239" s="34">
        <f t="shared" si="1207"/>
        <v>6.4004210950712181E-3</v>
      </c>
      <c r="L2239" s="212">
        <f t="shared" si="1220"/>
        <v>44145</v>
      </c>
      <c r="M2239" s="1">
        <f t="shared" si="1221"/>
        <v>19</v>
      </c>
      <c r="N2239" s="1">
        <f t="shared" si="1238"/>
        <v>9</v>
      </c>
      <c r="O2239" s="2">
        <f t="shared" si="1208"/>
        <v>1.0030266800000001</v>
      </c>
      <c r="P2239" s="35">
        <f t="shared" si="1232"/>
        <v>1.00240054</v>
      </c>
      <c r="Q2239" s="35">
        <f t="shared" si="1222"/>
        <v>1.0086403165324838</v>
      </c>
      <c r="R2239" s="2">
        <f t="shared" si="1231"/>
        <v>1.01169314</v>
      </c>
      <c r="S2239" s="2">
        <f t="shared" si="1223"/>
        <v>1.00624745</v>
      </c>
      <c r="T2239" s="2">
        <f t="shared" si="1233"/>
        <v>243349.96455546</v>
      </c>
      <c r="U2239" s="2">
        <f t="shared" si="1209"/>
        <v>0</v>
      </c>
      <c r="V2239" s="2">
        <f t="shared" si="1210"/>
        <v>2812.6366504195748</v>
      </c>
      <c r="W2239" s="2">
        <f t="shared" si="1211"/>
        <v>243349.96455546276</v>
      </c>
      <c r="X2239" s="36">
        <f t="shared" si="1234"/>
        <v>0</v>
      </c>
      <c r="Y2239" s="2">
        <f t="shared" si="1212"/>
        <v>0</v>
      </c>
      <c r="Z2239" s="37">
        <f t="shared" si="1213"/>
        <v>0</v>
      </c>
      <c r="AA2239" s="2">
        <f t="shared" si="1224"/>
        <v>0</v>
      </c>
      <c r="AB2239" s="4">
        <f t="shared" si="1225"/>
        <v>7.1215000000000001E-2</v>
      </c>
      <c r="AC2239" s="148">
        <f t="shared" si="1235"/>
        <v>180</v>
      </c>
      <c r="AD2239" s="36">
        <v>252</v>
      </c>
      <c r="AE2239" s="35">
        <f t="shared" si="1228"/>
        <v>1.0503655300000001</v>
      </c>
      <c r="AF2239" s="2">
        <f t="shared" si="1229"/>
        <v>12256.44994031</v>
      </c>
      <c r="AG2239" s="2">
        <f t="shared" si="1214"/>
        <v>12256.44994031</v>
      </c>
      <c r="AH2239" s="3">
        <f t="shared" si="1226"/>
        <v>0</v>
      </c>
      <c r="AI2239" s="3"/>
      <c r="AJ2239" s="3">
        <v>0</v>
      </c>
      <c r="AK2239" s="2">
        <f t="shared" si="1236"/>
        <v>20904.221916096369</v>
      </c>
      <c r="AL2239" s="8"/>
      <c r="AM2239" s="8"/>
      <c r="AN2239" s="8"/>
      <c r="AO2239" s="8"/>
      <c r="AP2239" s="2">
        <v>276510.63641185575</v>
      </c>
      <c r="AQ2239" s="8"/>
      <c r="AR2239" s="5"/>
      <c r="AS2239" s="1"/>
      <c r="AT2239" s="8"/>
      <c r="AU2239" s="1"/>
      <c r="AV2239" s="1"/>
      <c r="AW2239" s="3"/>
      <c r="AX2239" s="3"/>
      <c r="AY2239" s="4"/>
      <c r="AZ2239" s="4"/>
      <c r="BA2239" s="4"/>
      <c r="BB2239" s="1"/>
      <c r="BC2239" s="1"/>
      <c r="BD2239" s="1"/>
      <c r="BE2239" s="1"/>
      <c r="BF2239" s="1"/>
      <c r="BG2239" s="1"/>
      <c r="BH2239" s="1"/>
      <c r="BI2239" s="1"/>
    </row>
    <row r="2240" spans="1:206" x14ac:dyDescent="0.2">
      <c r="A2240" s="78">
        <f t="shared" si="1215"/>
        <v>44131</v>
      </c>
      <c r="B2240" s="2">
        <f t="shared" si="1230"/>
        <v>276745.4763051378</v>
      </c>
      <c r="C2240" s="3">
        <f t="shared" si="1216"/>
        <v>37360639.301193602</v>
      </c>
      <c r="D2240" s="2">
        <f t="shared" si="1237"/>
        <v>240537.3279050432</v>
      </c>
      <c r="E2240" s="2">
        <f t="shared" si="1217"/>
        <v>0</v>
      </c>
      <c r="F2240" s="33">
        <f t="shared" si="1205"/>
        <v>240537.3279050432</v>
      </c>
      <c r="G2240" s="39">
        <f t="shared" si="1218"/>
        <v>5357.46</v>
      </c>
      <c r="H2240" s="38">
        <f>IF(AND(N2240=1,N2239&gt;1),VLOOKUP(A2239,[1]Plan1!$CW$105:$CY$215,3),H2239)</f>
        <v>5391.75</v>
      </c>
      <c r="I2240" s="127">
        <f t="shared" si="1206"/>
        <v>44057</v>
      </c>
      <c r="J2240" s="127">
        <f t="shared" si="1219"/>
        <v>44088</v>
      </c>
      <c r="K2240" s="34">
        <f t="shared" si="1207"/>
        <v>6.4004210950712181E-3</v>
      </c>
      <c r="L2240" s="212">
        <f t="shared" si="1220"/>
        <v>44145</v>
      </c>
      <c r="M2240" s="1">
        <f t="shared" si="1221"/>
        <v>19</v>
      </c>
      <c r="N2240" s="1">
        <f t="shared" si="1238"/>
        <v>10</v>
      </c>
      <c r="O2240" s="2">
        <f t="shared" si="1208"/>
        <v>1.00336355</v>
      </c>
      <c r="P2240" s="35">
        <f t="shared" si="1232"/>
        <v>1.00240054</v>
      </c>
      <c r="Q2240" s="35">
        <f t="shared" si="1222"/>
        <v>1.0086403165324838</v>
      </c>
      <c r="R2240" s="2">
        <f t="shared" si="1231"/>
        <v>1.01203292</v>
      </c>
      <c r="S2240" s="2">
        <f t="shared" si="1223"/>
        <v>1.00624745</v>
      </c>
      <c r="T2240" s="2">
        <f t="shared" si="1233"/>
        <v>243431.69432872999</v>
      </c>
      <c r="U2240" s="2">
        <f t="shared" si="1209"/>
        <v>0</v>
      </c>
      <c r="V2240" s="2">
        <f t="shared" si="1210"/>
        <v>2894.3664236951531</v>
      </c>
      <c r="W2240" s="2">
        <f t="shared" si="1211"/>
        <v>243431.69432873835</v>
      </c>
      <c r="X2240" s="36">
        <f t="shared" si="1234"/>
        <v>0</v>
      </c>
      <c r="Y2240" s="2">
        <f t="shared" si="1212"/>
        <v>0</v>
      </c>
      <c r="Z2240" s="37">
        <f t="shared" si="1213"/>
        <v>0</v>
      </c>
      <c r="AA2240" s="2">
        <f t="shared" si="1224"/>
        <v>0</v>
      </c>
      <c r="AB2240" s="4">
        <f t="shared" si="1225"/>
        <v>7.1215000000000001E-2</v>
      </c>
      <c r="AC2240" s="148">
        <f t="shared" si="1235"/>
        <v>181</v>
      </c>
      <c r="AD2240" s="36">
        <v>252</v>
      </c>
      <c r="AE2240" s="35">
        <f t="shared" si="1228"/>
        <v>1.050652309</v>
      </c>
      <c r="AF2240" s="2">
        <f t="shared" si="1229"/>
        <v>12330.37740153</v>
      </c>
      <c r="AG2240" s="2">
        <f t="shared" si="1214"/>
        <v>12330.37740153</v>
      </c>
      <c r="AH2240" s="3">
        <f t="shared" si="1226"/>
        <v>0</v>
      </c>
      <c r="AI2240" s="3"/>
      <c r="AJ2240" s="3">
        <v>0</v>
      </c>
      <c r="AK2240" s="2">
        <f t="shared" si="1236"/>
        <v>20983.404574869459</v>
      </c>
      <c r="AL2240" s="8"/>
      <c r="AM2240" s="8"/>
      <c r="AN2240" s="8"/>
      <c r="AO2240" s="8"/>
      <c r="AP2240" s="2">
        <v>276745.47630512441</v>
      </c>
      <c r="AQ2240" s="8"/>
      <c r="AR2240" s="5"/>
      <c r="AS2240" s="1"/>
      <c r="AT2240" s="8"/>
      <c r="AU2240" s="1"/>
      <c r="AV2240" s="1"/>
      <c r="AW2240" s="3"/>
      <c r="AX2240" s="3"/>
      <c r="AY2240" s="4"/>
      <c r="AZ2240" s="4"/>
      <c r="BA2240" s="4"/>
      <c r="BB2240" s="1"/>
      <c r="BC2240" s="1"/>
      <c r="BD2240" s="1"/>
      <c r="BE2240" s="1"/>
      <c r="BF2240" s="1"/>
      <c r="BG2240" s="1"/>
      <c r="BH2240" s="1"/>
      <c r="BI2240" s="1"/>
    </row>
    <row r="2241" spans="1:206" x14ac:dyDescent="0.2">
      <c r="A2241" s="78">
        <f t="shared" si="1215"/>
        <v>44132</v>
      </c>
      <c r="B2241" s="2">
        <f t="shared" si="1230"/>
        <v>276980.40963261254</v>
      </c>
      <c r="C2241" s="3">
        <f t="shared" si="1216"/>
        <v>37392355.300402693</v>
      </c>
      <c r="D2241" s="2">
        <f t="shared" si="1237"/>
        <v>240537.3279050432</v>
      </c>
      <c r="E2241" s="2">
        <f t="shared" si="1217"/>
        <v>0</v>
      </c>
      <c r="F2241" s="33">
        <f t="shared" si="1205"/>
        <v>240537.3279050432</v>
      </c>
      <c r="G2241" s="39">
        <f t="shared" si="1218"/>
        <v>5357.46</v>
      </c>
      <c r="H2241" s="38">
        <f>IF(AND(N2241=1,N2240&gt;1),VLOOKUP(A2240,[1]Plan1!$CW$105:$CY$215,3),H2240)</f>
        <v>5391.75</v>
      </c>
      <c r="I2241" s="127">
        <f t="shared" si="1206"/>
        <v>44057</v>
      </c>
      <c r="J2241" s="127">
        <f t="shared" si="1219"/>
        <v>44088</v>
      </c>
      <c r="K2241" s="34">
        <f t="shared" si="1207"/>
        <v>6.4004210950712181E-3</v>
      </c>
      <c r="L2241" s="212">
        <f t="shared" si="1220"/>
        <v>44145</v>
      </c>
      <c r="M2241" s="1">
        <f t="shared" si="1221"/>
        <v>19</v>
      </c>
      <c r="N2241" s="1">
        <f t="shared" si="1238"/>
        <v>11</v>
      </c>
      <c r="O2241" s="2">
        <f t="shared" si="1208"/>
        <v>1.00370052</v>
      </c>
      <c r="P2241" s="35">
        <f t="shared" si="1232"/>
        <v>1.00240054</v>
      </c>
      <c r="Q2241" s="35">
        <f t="shared" si="1222"/>
        <v>1.0086403165324838</v>
      </c>
      <c r="R2241" s="2">
        <f t="shared" si="1231"/>
        <v>1.01237281</v>
      </c>
      <c r="S2241" s="2">
        <f t="shared" si="1223"/>
        <v>1.00624745</v>
      </c>
      <c r="T2241" s="2">
        <f t="shared" si="1233"/>
        <v>243513.45056112</v>
      </c>
      <c r="U2241" s="2">
        <f t="shared" si="1209"/>
        <v>0</v>
      </c>
      <c r="V2241" s="2">
        <f t="shared" si="1210"/>
        <v>2976.1226560768005</v>
      </c>
      <c r="W2241" s="2">
        <f t="shared" si="1211"/>
        <v>243513.45056112</v>
      </c>
      <c r="X2241" s="36">
        <f t="shared" si="1234"/>
        <v>0</v>
      </c>
      <c r="Y2241" s="2">
        <f t="shared" si="1212"/>
        <v>0</v>
      </c>
      <c r="Z2241" s="37">
        <f t="shared" si="1213"/>
        <v>0</v>
      </c>
      <c r="AA2241" s="2">
        <f t="shared" si="1224"/>
        <v>0</v>
      </c>
      <c r="AB2241" s="4">
        <f t="shared" si="1225"/>
        <v>7.1215000000000001E-2</v>
      </c>
      <c r="AC2241" s="148">
        <f t="shared" si="1235"/>
        <v>182</v>
      </c>
      <c r="AD2241" s="36">
        <v>252</v>
      </c>
      <c r="AE2241" s="35">
        <f t="shared" si="1228"/>
        <v>1.050939165</v>
      </c>
      <c r="AF2241" s="2">
        <f t="shared" si="1229"/>
        <v>12404.37183785</v>
      </c>
      <c r="AG2241" s="2">
        <f t="shared" si="1214"/>
        <v>12404.37183785</v>
      </c>
      <c r="AH2241" s="3">
        <f t="shared" si="1226"/>
        <v>0</v>
      </c>
      <c r="AI2241" s="3"/>
      <c r="AJ2241" s="3">
        <v>0</v>
      </c>
      <c r="AK2241" s="2">
        <f t="shared" si="1236"/>
        <v>21062.587233642549</v>
      </c>
      <c r="AL2241" s="8"/>
      <c r="AM2241" s="8"/>
      <c r="AN2241" s="8"/>
      <c r="AO2241" s="8"/>
      <c r="AP2241" s="2">
        <v>276980.40963259916</v>
      </c>
      <c r="AQ2241" s="8"/>
      <c r="AR2241" s="5"/>
      <c r="AS2241" s="1"/>
      <c r="AT2241" s="8"/>
      <c r="AU2241" s="1"/>
      <c r="AV2241" s="1"/>
      <c r="AW2241" s="3"/>
      <c r="AX2241" s="3"/>
      <c r="AY2241" s="4"/>
      <c r="AZ2241" s="4"/>
      <c r="BA2241" s="4"/>
      <c r="BB2241" s="1"/>
      <c r="BC2241" s="1"/>
      <c r="BD2241" s="1"/>
      <c r="BE2241" s="1"/>
      <c r="BF2241" s="1"/>
      <c r="BG2241" s="1"/>
      <c r="BH2241" s="1"/>
      <c r="BI2241" s="1"/>
    </row>
    <row r="2242" spans="1:206" x14ac:dyDescent="0.2">
      <c r="A2242" s="78">
        <f t="shared" si="1215"/>
        <v>44133</v>
      </c>
      <c r="B2242" s="2">
        <f t="shared" si="1230"/>
        <v>277215.43716673338</v>
      </c>
      <c r="C2242" s="3">
        <f t="shared" si="1216"/>
        <v>37424084.017509006</v>
      </c>
      <c r="D2242" s="2">
        <f t="shared" si="1237"/>
        <v>240537.3279050432</v>
      </c>
      <c r="E2242" s="2">
        <f t="shared" si="1217"/>
        <v>0</v>
      </c>
      <c r="F2242" s="33">
        <f t="shared" si="1205"/>
        <v>240537.3279050432</v>
      </c>
      <c r="G2242" s="39">
        <f t="shared" si="1218"/>
        <v>5357.46</v>
      </c>
      <c r="H2242" s="38">
        <f>IF(AND(N2242=1,N2241&gt;1),VLOOKUP(A2241,[1]Plan1!$CW$105:$CY$215,3),H2241)</f>
        <v>5391.75</v>
      </c>
      <c r="I2242" s="127">
        <f t="shared" si="1206"/>
        <v>44057</v>
      </c>
      <c r="J2242" s="127">
        <f t="shared" si="1219"/>
        <v>44088</v>
      </c>
      <c r="K2242" s="34">
        <f t="shared" si="1207"/>
        <v>6.4004210950712181E-3</v>
      </c>
      <c r="L2242" s="212">
        <f t="shared" si="1220"/>
        <v>44145</v>
      </c>
      <c r="M2242" s="1">
        <f t="shared" si="1221"/>
        <v>19</v>
      </c>
      <c r="N2242" s="1">
        <f t="shared" si="1238"/>
        <v>12</v>
      </c>
      <c r="O2242" s="2">
        <f t="shared" si="1208"/>
        <v>1.0040376099999999</v>
      </c>
      <c r="P2242" s="35">
        <f t="shared" si="1232"/>
        <v>1.00240054</v>
      </c>
      <c r="Q2242" s="35">
        <f t="shared" si="1222"/>
        <v>1.0086403165324838</v>
      </c>
      <c r="R2242" s="2">
        <f t="shared" si="1231"/>
        <v>1.01271281</v>
      </c>
      <c r="S2242" s="2">
        <f t="shared" si="1223"/>
        <v>1.00624745</v>
      </c>
      <c r="T2242" s="2">
        <f t="shared" si="1233"/>
        <v>243595.23325260001</v>
      </c>
      <c r="U2242" s="2">
        <f t="shared" si="1209"/>
        <v>0</v>
      </c>
      <c r="V2242" s="2">
        <f t="shared" si="1210"/>
        <v>3057.9053475645169</v>
      </c>
      <c r="W2242" s="2">
        <f t="shared" si="1211"/>
        <v>243595.23325260772</v>
      </c>
      <c r="X2242" s="36">
        <f t="shared" si="1234"/>
        <v>0</v>
      </c>
      <c r="Y2242" s="2">
        <f t="shared" si="1212"/>
        <v>0</v>
      </c>
      <c r="Z2242" s="37">
        <f t="shared" si="1213"/>
        <v>0</v>
      </c>
      <c r="AA2242" s="2">
        <f t="shared" si="1224"/>
        <v>0</v>
      </c>
      <c r="AB2242" s="4">
        <f t="shared" si="1225"/>
        <v>7.1215000000000001E-2</v>
      </c>
      <c r="AC2242" s="148">
        <f t="shared" si="1235"/>
        <v>183</v>
      </c>
      <c r="AD2242" s="36">
        <v>252</v>
      </c>
      <c r="AE2242" s="35">
        <f t="shared" si="1228"/>
        <v>1.0512261009999999</v>
      </c>
      <c r="AF2242" s="2">
        <f t="shared" si="1229"/>
        <v>12478.43402171</v>
      </c>
      <c r="AG2242" s="2">
        <f t="shared" si="1214"/>
        <v>12478.43402171</v>
      </c>
      <c r="AH2242" s="3">
        <f t="shared" si="1226"/>
        <v>0</v>
      </c>
      <c r="AI2242" s="3"/>
      <c r="AJ2242" s="3">
        <v>0</v>
      </c>
      <c r="AK2242" s="2">
        <f t="shared" si="1236"/>
        <v>21141.769892415639</v>
      </c>
      <c r="AL2242" s="8"/>
      <c r="AM2242" s="8"/>
      <c r="AN2242" s="8"/>
      <c r="AO2242" s="8"/>
      <c r="AP2242" s="2">
        <v>277215.43716671999</v>
      </c>
      <c r="AQ2242" s="8"/>
      <c r="AR2242" s="5"/>
      <c r="AS2242" s="1"/>
      <c r="AT2242" s="8"/>
      <c r="AU2242" s="1"/>
      <c r="AV2242" s="1"/>
      <c r="AW2242" s="3"/>
      <c r="AX2242" s="3"/>
      <c r="AY2242" s="4"/>
      <c r="AZ2242" s="4"/>
      <c r="BA2242" s="4"/>
      <c r="BB2242" s="1"/>
      <c r="BC2242" s="1"/>
      <c r="BD2242" s="1"/>
      <c r="BE2242" s="1"/>
      <c r="BF2242" s="1"/>
      <c r="BG2242" s="1"/>
      <c r="BH2242" s="1"/>
      <c r="BI2242" s="1"/>
    </row>
    <row r="2243" spans="1:206" x14ac:dyDescent="0.2">
      <c r="A2243" s="78">
        <f t="shared" si="1215"/>
        <v>44134</v>
      </c>
      <c r="B2243" s="2">
        <f t="shared" si="1230"/>
        <v>277450.56074816349</v>
      </c>
      <c r="C2243" s="3">
        <f t="shared" si="1216"/>
        <v>37455825.701002069</v>
      </c>
      <c r="D2243" s="2">
        <f t="shared" si="1237"/>
        <v>240537.3279050432</v>
      </c>
      <c r="E2243" s="2">
        <f t="shared" si="1217"/>
        <v>0</v>
      </c>
      <c r="F2243" s="33">
        <f t="shared" si="1205"/>
        <v>240537.3279050432</v>
      </c>
      <c r="G2243" s="39">
        <f t="shared" si="1218"/>
        <v>5357.46</v>
      </c>
      <c r="H2243" s="38">
        <f>IF(AND(N2243=1,N2242&gt;1),VLOOKUP(A2242,[1]Plan1!$CW$105:$CY$215,3),H2242)</f>
        <v>5391.75</v>
      </c>
      <c r="I2243" s="127">
        <f t="shared" si="1206"/>
        <v>44057</v>
      </c>
      <c r="J2243" s="127">
        <f t="shared" si="1219"/>
        <v>44088</v>
      </c>
      <c r="K2243" s="34">
        <f t="shared" si="1207"/>
        <v>6.4004210950712181E-3</v>
      </c>
      <c r="L2243" s="212">
        <f t="shared" si="1220"/>
        <v>44145</v>
      </c>
      <c r="M2243" s="1">
        <f t="shared" si="1221"/>
        <v>19</v>
      </c>
      <c r="N2243" s="1">
        <f t="shared" si="1238"/>
        <v>13</v>
      </c>
      <c r="O2243" s="2">
        <f t="shared" si="1208"/>
        <v>1.00437482</v>
      </c>
      <c r="P2243" s="35">
        <f t="shared" si="1232"/>
        <v>1.00240054</v>
      </c>
      <c r="Q2243" s="35">
        <f t="shared" si="1222"/>
        <v>1.0086403165324838</v>
      </c>
      <c r="R2243" s="2">
        <f t="shared" si="1231"/>
        <v>1.01305293</v>
      </c>
      <c r="S2243" s="2">
        <f t="shared" si="1223"/>
        <v>1.00624745</v>
      </c>
      <c r="T2243" s="2">
        <f t="shared" si="1233"/>
        <v>243677.04480857</v>
      </c>
      <c r="U2243" s="2">
        <f t="shared" si="1209"/>
        <v>0</v>
      </c>
      <c r="V2243" s="2">
        <f t="shared" si="1210"/>
        <v>3139.7169035315665</v>
      </c>
      <c r="W2243" s="2">
        <f t="shared" si="1211"/>
        <v>243677.04480857478</v>
      </c>
      <c r="X2243" s="36">
        <f t="shared" si="1234"/>
        <v>0</v>
      </c>
      <c r="Y2243" s="2">
        <f t="shared" si="1212"/>
        <v>0</v>
      </c>
      <c r="Z2243" s="37">
        <f t="shared" si="1213"/>
        <v>0</v>
      </c>
      <c r="AA2243" s="2">
        <f t="shared" si="1224"/>
        <v>0</v>
      </c>
      <c r="AB2243" s="4">
        <f t="shared" si="1225"/>
        <v>7.1215000000000001E-2</v>
      </c>
      <c r="AC2243" s="148">
        <f t="shared" si="1235"/>
        <v>184</v>
      </c>
      <c r="AD2243" s="36">
        <v>252</v>
      </c>
      <c r="AE2243" s="35">
        <f t="shared" si="1228"/>
        <v>1.051513114</v>
      </c>
      <c r="AF2243" s="2">
        <f t="shared" si="1229"/>
        <v>12552.5633884</v>
      </c>
      <c r="AG2243" s="2">
        <f t="shared" si="1214"/>
        <v>12552.5633884</v>
      </c>
      <c r="AH2243" s="3">
        <f t="shared" si="1226"/>
        <v>0</v>
      </c>
      <c r="AI2243" s="3"/>
      <c r="AJ2243" s="3">
        <v>0</v>
      </c>
      <c r="AK2243" s="2">
        <f t="shared" si="1236"/>
        <v>21220.952551188733</v>
      </c>
      <c r="AL2243" s="8"/>
      <c r="AM2243" s="8"/>
      <c r="AN2243" s="8"/>
      <c r="AO2243" s="8"/>
      <c r="AP2243" s="2">
        <v>277450.56074815011</v>
      </c>
      <c r="AQ2243" s="8"/>
      <c r="AR2243" s="5"/>
      <c r="AS2243" s="1"/>
      <c r="AT2243" s="8"/>
      <c r="AU2243" s="1"/>
      <c r="AV2243" s="1"/>
      <c r="AW2243" s="3"/>
      <c r="AX2243" s="3"/>
      <c r="AY2243" s="4"/>
      <c r="AZ2243" s="4"/>
      <c r="BA2243" s="4"/>
      <c r="BB2243" s="1"/>
      <c r="BC2243" s="1"/>
      <c r="BD2243" s="1"/>
      <c r="BE2243" s="1"/>
      <c r="BF2243" s="1"/>
      <c r="BG2243" s="1"/>
      <c r="BH2243" s="1"/>
      <c r="BI2243" s="1"/>
    </row>
    <row r="2244" spans="1:206" x14ac:dyDescent="0.2">
      <c r="A2244" s="78">
        <f t="shared" si="1215"/>
        <v>44135</v>
      </c>
      <c r="B2244" s="2">
        <f t="shared" si="1230"/>
        <v>277615.79715300968</v>
      </c>
      <c r="C2244" s="3">
        <f t="shared" si="1216"/>
        <v>37478132.615656309</v>
      </c>
      <c r="D2244" s="2">
        <f t="shared" si="1237"/>
        <v>240537.3279050432</v>
      </c>
      <c r="E2244" s="2">
        <f t="shared" si="1217"/>
        <v>0</v>
      </c>
      <c r="F2244" s="33">
        <f t="shared" si="1205"/>
        <v>240537.3279050432</v>
      </c>
      <c r="G2244" s="39">
        <f t="shared" si="1218"/>
        <v>5357.46</v>
      </c>
      <c r="H2244" s="38">
        <f>IF(AND(N2244=1,N2243&gt;1),VLOOKUP(A2243,[1]Plan1!$CW$105:$CY$215,3),H2243)</f>
        <v>5391.75</v>
      </c>
      <c r="I2244" s="127">
        <f t="shared" si="1206"/>
        <v>44057</v>
      </c>
      <c r="J2244" s="127">
        <f t="shared" si="1219"/>
        <v>44088</v>
      </c>
      <c r="K2244" s="34">
        <f t="shared" si="1207"/>
        <v>6.4004210950712181E-3</v>
      </c>
      <c r="L2244" s="212">
        <f t="shared" si="1220"/>
        <v>44145</v>
      </c>
      <c r="M2244" s="1">
        <f t="shared" si="1221"/>
        <v>19</v>
      </c>
      <c r="N2244" s="1">
        <f t="shared" si="1238"/>
        <v>14</v>
      </c>
      <c r="O2244" s="2">
        <f t="shared" si="1208"/>
        <v>1.0047121299999999</v>
      </c>
      <c r="P2244" s="35">
        <f t="shared" si="1232"/>
        <v>1.00240054</v>
      </c>
      <c r="Q2244" s="35">
        <f t="shared" si="1222"/>
        <v>1.0086403165324838</v>
      </c>
      <c r="R2244" s="2">
        <f t="shared" si="1231"/>
        <v>1.0133931599999999</v>
      </c>
      <c r="S2244" s="2">
        <f t="shared" si="1223"/>
        <v>1.00624745</v>
      </c>
      <c r="T2244" s="2">
        <f t="shared" si="1233"/>
        <v>243758.88282363999</v>
      </c>
      <c r="U2244" s="2">
        <f t="shared" si="1209"/>
        <v>0</v>
      </c>
      <c r="V2244" s="2">
        <f t="shared" si="1210"/>
        <v>3221.5549186046856</v>
      </c>
      <c r="W2244" s="2">
        <f t="shared" si="1211"/>
        <v>243758.8828236479</v>
      </c>
      <c r="X2244" s="36">
        <f t="shared" si="1234"/>
        <v>0</v>
      </c>
      <c r="Y2244" s="2">
        <f t="shared" si="1212"/>
        <v>0</v>
      </c>
      <c r="Z2244" s="37">
        <f t="shared" si="1213"/>
        <v>0</v>
      </c>
      <c r="AA2244" s="2">
        <f t="shared" si="1224"/>
        <v>0</v>
      </c>
      <c r="AB2244" s="4">
        <f t="shared" si="1225"/>
        <v>7.1215000000000001E-2</v>
      </c>
      <c r="AC2244" s="148">
        <f t="shared" si="1235"/>
        <v>184</v>
      </c>
      <c r="AD2244" s="36">
        <v>252</v>
      </c>
      <c r="AE2244" s="35">
        <f t="shared" si="1228"/>
        <v>1.051513114</v>
      </c>
      <c r="AF2244" s="2">
        <f t="shared" si="1229"/>
        <v>12556.7791194</v>
      </c>
      <c r="AG2244" s="2">
        <f t="shared" si="1214"/>
        <v>12556.7791194</v>
      </c>
      <c r="AH2244" s="3">
        <f t="shared" si="1226"/>
        <v>0</v>
      </c>
      <c r="AI2244" s="3"/>
      <c r="AJ2244" s="3">
        <v>0</v>
      </c>
      <c r="AK2244" s="2">
        <f t="shared" si="1236"/>
        <v>21300.135209961823</v>
      </c>
      <c r="AL2244" s="8"/>
      <c r="AM2244" s="8"/>
      <c r="AN2244" s="8"/>
      <c r="AO2244" s="8"/>
      <c r="AP2244" s="2">
        <v>277615.7971529963</v>
      </c>
      <c r="AQ2244" s="8"/>
      <c r="AR2244" s="5"/>
      <c r="AS2244" s="1"/>
      <c r="AT2244" s="8"/>
      <c r="AU2244" s="1"/>
      <c r="AV2244" s="1"/>
      <c r="AW2244" s="3"/>
      <c r="AX2244" s="3"/>
      <c r="AY2244" s="4"/>
      <c r="AZ2244" s="4"/>
      <c r="BA2244" s="4"/>
      <c r="BB2244" s="1"/>
      <c r="BC2244" s="1"/>
      <c r="BD2244" s="1"/>
      <c r="BE2244" s="1"/>
      <c r="BF2244" s="1"/>
      <c r="BG2244" s="1"/>
      <c r="BH2244" s="1"/>
      <c r="BI2244" s="1"/>
    </row>
    <row r="2245" spans="1:206" x14ac:dyDescent="0.2">
      <c r="A2245" s="78">
        <f t="shared" si="1215"/>
        <v>44136</v>
      </c>
      <c r="B2245" s="2">
        <f t="shared" si="1230"/>
        <v>277694.97981178283</v>
      </c>
      <c r="C2245" s="3">
        <f t="shared" si="1216"/>
        <v>37488822.274590686</v>
      </c>
      <c r="D2245" s="2">
        <f t="shared" si="1237"/>
        <v>240537.3279050432</v>
      </c>
      <c r="E2245" s="2">
        <f t="shared" si="1217"/>
        <v>0</v>
      </c>
      <c r="F2245" s="33">
        <f t="shared" si="1205"/>
        <v>240537.3279050432</v>
      </c>
      <c r="G2245" s="39">
        <f t="shared" si="1218"/>
        <v>5357.46</v>
      </c>
      <c r="H2245" s="38">
        <f>IF(AND(N2245=1,N2244&gt;1),VLOOKUP(A2244,[1]Plan1!$CW$105:$CY$215,3),H2244)</f>
        <v>5391.75</v>
      </c>
      <c r="I2245" s="127">
        <f t="shared" si="1206"/>
        <v>44057</v>
      </c>
      <c r="J2245" s="127">
        <f t="shared" si="1219"/>
        <v>44088</v>
      </c>
      <c r="K2245" s="34">
        <f t="shared" si="1207"/>
        <v>6.4004210950712181E-3</v>
      </c>
      <c r="L2245" s="212">
        <f t="shared" si="1220"/>
        <v>44145</v>
      </c>
      <c r="M2245" s="1">
        <f t="shared" si="1221"/>
        <v>19</v>
      </c>
      <c r="N2245" s="1">
        <f t="shared" si="1238"/>
        <v>14</v>
      </c>
      <c r="O2245" s="2">
        <f t="shared" si="1208"/>
        <v>1.0047121299999999</v>
      </c>
      <c r="P2245" s="35">
        <f t="shared" si="1232"/>
        <v>1.00240054</v>
      </c>
      <c r="Q2245" s="35">
        <f t="shared" si="1222"/>
        <v>1.0086403165324838</v>
      </c>
      <c r="R2245" s="2">
        <f t="shared" si="1231"/>
        <v>1.0133931599999999</v>
      </c>
      <c r="S2245" s="2">
        <f t="shared" si="1223"/>
        <v>1.00624745</v>
      </c>
      <c r="T2245" s="2">
        <f t="shared" si="1233"/>
        <v>243758.88282363999</v>
      </c>
      <c r="U2245" s="2">
        <f t="shared" si="1209"/>
        <v>0</v>
      </c>
      <c r="V2245" s="2">
        <f t="shared" si="1210"/>
        <v>3221.5549186046856</v>
      </c>
      <c r="W2245" s="2">
        <f t="shared" si="1211"/>
        <v>243758.8828236479</v>
      </c>
      <c r="X2245" s="36">
        <f t="shared" si="1234"/>
        <v>0</v>
      </c>
      <c r="Y2245" s="2">
        <f t="shared" si="1212"/>
        <v>0</v>
      </c>
      <c r="Z2245" s="37">
        <f t="shared" si="1213"/>
        <v>0</v>
      </c>
      <c r="AA2245" s="2">
        <f t="shared" si="1224"/>
        <v>0</v>
      </c>
      <c r="AB2245" s="4">
        <f t="shared" si="1225"/>
        <v>7.1215000000000001E-2</v>
      </c>
      <c r="AC2245" s="148">
        <f t="shared" si="1235"/>
        <v>184</v>
      </c>
      <c r="AD2245" s="36">
        <v>252</v>
      </c>
      <c r="AE2245" s="35">
        <f t="shared" si="1228"/>
        <v>1.051513114</v>
      </c>
      <c r="AF2245" s="2">
        <f t="shared" si="1229"/>
        <v>12556.7791194</v>
      </c>
      <c r="AG2245" s="2">
        <f t="shared" si="1214"/>
        <v>12556.7791194</v>
      </c>
      <c r="AH2245" s="3">
        <f t="shared" si="1226"/>
        <v>0</v>
      </c>
      <c r="AI2245" s="3"/>
      <c r="AJ2245" s="3">
        <v>0</v>
      </c>
      <c r="AK2245" s="2">
        <f t="shared" si="1236"/>
        <v>21379.317868734921</v>
      </c>
      <c r="AL2245" s="8"/>
      <c r="AM2245" s="8"/>
      <c r="AN2245" s="8"/>
      <c r="AO2245" s="8"/>
      <c r="AP2245" s="2">
        <v>277694.97981176939</v>
      </c>
      <c r="AQ2245" s="8"/>
      <c r="AR2245" s="5"/>
      <c r="AS2245" s="1"/>
      <c r="AT2245" s="8"/>
      <c r="AU2245" s="1"/>
      <c r="AV2245" s="1"/>
      <c r="AW2245" s="3"/>
      <c r="AX2245" s="3"/>
      <c r="AY2245" s="4"/>
      <c r="AZ2245" s="4"/>
      <c r="BA2245" s="4"/>
      <c r="BB2245" s="1"/>
      <c r="BC2245" s="1"/>
      <c r="BD2245" s="1"/>
      <c r="BE2245" s="1"/>
      <c r="BF2245" s="1"/>
      <c r="BG2245" s="1"/>
      <c r="BH2245" s="1"/>
      <c r="BI2245" s="1"/>
    </row>
    <row r="2246" spans="1:206" x14ac:dyDescent="0.2">
      <c r="A2246" s="78">
        <f t="shared" si="1215"/>
        <v>44137</v>
      </c>
      <c r="B2246" s="2">
        <f t="shared" si="1230"/>
        <v>277774.16247055592</v>
      </c>
      <c r="C2246" s="3">
        <f t="shared" si="1216"/>
        <v>37499511.933525048</v>
      </c>
      <c r="D2246" s="2">
        <f t="shared" si="1237"/>
        <v>240537.3279050432</v>
      </c>
      <c r="E2246" s="2">
        <f t="shared" si="1217"/>
        <v>0</v>
      </c>
      <c r="F2246" s="33">
        <f t="shared" si="1205"/>
        <v>240537.3279050432</v>
      </c>
      <c r="G2246" s="39">
        <f t="shared" si="1218"/>
        <v>5357.46</v>
      </c>
      <c r="H2246" s="38">
        <f>IF(AND(N2246=1,N2245&gt;1),VLOOKUP(A2245,[1]Plan1!$CW$105:$CY$215,3),H2245)</f>
        <v>5391.75</v>
      </c>
      <c r="I2246" s="127">
        <f t="shared" si="1206"/>
        <v>44057</v>
      </c>
      <c r="J2246" s="127">
        <f t="shared" si="1219"/>
        <v>44088</v>
      </c>
      <c r="K2246" s="34">
        <f t="shared" si="1207"/>
        <v>6.4004210950712181E-3</v>
      </c>
      <c r="L2246" s="212">
        <f t="shared" si="1220"/>
        <v>44145</v>
      </c>
      <c r="M2246" s="1">
        <f t="shared" si="1221"/>
        <v>19</v>
      </c>
      <c r="N2246" s="1">
        <f t="shared" si="1238"/>
        <v>14</v>
      </c>
      <c r="O2246" s="2">
        <f t="shared" si="1208"/>
        <v>1.0047121299999999</v>
      </c>
      <c r="P2246" s="35">
        <f t="shared" si="1232"/>
        <v>1.00240054</v>
      </c>
      <c r="Q2246" s="35">
        <f t="shared" si="1222"/>
        <v>1.0086403165324838</v>
      </c>
      <c r="R2246" s="2">
        <f t="shared" si="1231"/>
        <v>1.0133931599999999</v>
      </c>
      <c r="S2246" s="2">
        <f t="shared" si="1223"/>
        <v>1.00624745</v>
      </c>
      <c r="T2246" s="2">
        <f t="shared" si="1233"/>
        <v>243758.88282363999</v>
      </c>
      <c r="U2246" s="2">
        <f t="shared" si="1209"/>
        <v>0</v>
      </c>
      <c r="V2246" s="2">
        <f t="shared" si="1210"/>
        <v>3221.5549186046856</v>
      </c>
      <c r="W2246" s="2">
        <f t="shared" si="1211"/>
        <v>243758.8828236479</v>
      </c>
      <c r="X2246" s="36">
        <f t="shared" si="1234"/>
        <v>0</v>
      </c>
      <c r="Y2246" s="2">
        <f t="shared" si="1212"/>
        <v>0</v>
      </c>
      <c r="Z2246" s="37">
        <f t="shared" si="1213"/>
        <v>0</v>
      </c>
      <c r="AA2246" s="2">
        <f t="shared" si="1224"/>
        <v>0</v>
      </c>
      <c r="AB2246" s="4">
        <f t="shared" si="1225"/>
        <v>7.1215000000000001E-2</v>
      </c>
      <c r="AC2246" s="148">
        <f t="shared" si="1235"/>
        <v>184</v>
      </c>
      <c r="AD2246" s="36">
        <v>252</v>
      </c>
      <c r="AE2246" s="35">
        <f t="shared" si="1228"/>
        <v>1.051513114</v>
      </c>
      <c r="AF2246" s="2">
        <f t="shared" si="1229"/>
        <v>12556.7791194</v>
      </c>
      <c r="AG2246" s="2">
        <f t="shared" si="1214"/>
        <v>12556.7791194</v>
      </c>
      <c r="AH2246" s="3">
        <f t="shared" si="1226"/>
        <v>0</v>
      </c>
      <c r="AI2246" s="3"/>
      <c r="AJ2246" s="3">
        <v>0</v>
      </c>
      <c r="AK2246" s="2">
        <f t="shared" si="1236"/>
        <v>21458.500527508011</v>
      </c>
      <c r="AL2246" s="8"/>
      <c r="AM2246" s="8"/>
      <c r="AN2246" s="8"/>
      <c r="AO2246" s="8"/>
      <c r="AP2246" s="2">
        <v>277774.16247054248</v>
      </c>
      <c r="AQ2246" s="8"/>
      <c r="AR2246" s="5"/>
      <c r="AS2246" s="1"/>
      <c r="AT2246" s="8"/>
      <c r="AU2246" s="1"/>
      <c r="AV2246" s="1"/>
      <c r="AW2246" s="3"/>
      <c r="AX2246" s="3"/>
      <c r="AY2246" s="4"/>
      <c r="AZ2246" s="4"/>
      <c r="BA2246" s="4"/>
      <c r="BB2246" s="1"/>
      <c r="BC2246" s="1"/>
      <c r="BD2246" s="1"/>
      <c r="BE2246" s="1"/>
      <c r="BF2246" s="1"/>
      <c r="BG2246" s="1"/>
      <c r="BH2246" s="1"/>
      <c r="BI2246" s="1"/>
    </row>
    <row r="2247" spans="1:206" x14ac:dyDescent="0.2">
      <c r="A2247" s="78">
        <f t="shared" si="1215"/>
        <v>44138</v>
      </c>
      <c r="B2247" s="2">
        <f t="shared" si="1230"/>
        <v>277923.326354519</v>
      </c>
      <c r="C2247" s="3">
        <f t="shared" si="1216"/>
        <v>37519649.057860062</v>
      </c>
      <c r="D2247" s="2">
        <f t="shared" si="1237"/>
        <v>240537.3279050432</v>
      </c>
      <c r="E2247" s="2">
        <f t="shared" si="1217"/>
        <v>0</v>
      </c>
      <c r="F2247" s="33">
        <f t="shared" si="1205"/>
        <v>240537.3279050432</v>
      </c>
      <c r="G2247" s="39">
        <f t="shared" si="1218"/>
        <v>5357.46</v>
      </c>
      <c r="H2247" s="38">
        <f>IF(AND(N2247=1,N2246&gt;1),VLOOKUP(A2246,[1]Plan1!$CW$105:$CY$215,3),H2246)</f>
        <v>5391.75</v>
      </c>
      <c r="I2247" s="127">
        <f t="shared" si="1206"/>
        <v>44057</v>
      </c>
      <c r="J2247" s="127">
        <f t="shared" si="1219"/>
        <v>44088</v>
      </c>
      <c r="K2247" s="34">
        <f t="shared" si="1207"/>
        <v>6.4004210950712181E-3</v>
      </c>
      <c r="L2247" s="212">
        <f t="shared" si="1220"/>
        <v>44145</v>
      </c>
      <c r="M2247" s="1">
        <f t="shared" si="1221"/>
        <v>19</v>
      </c>
      <c r="N2247" s="1">
        <f t="shared" si="1238"/>
        <v>14</v>
      </c>
      <c r="O2247" s="2">
        <f t="shared" si="1208"/>
        <v>1.0047121299999999</v>
      </c>
      <c r="P2247" s="35">
        <f t="shared" si="1232"/>
        <v>1.00240054</v>
      </c>
      <c r="Q2247" s="35">
        <f t="shared" si="1222"/>
        <v>1.0086403165324838</v>
      </c>
      <c r="R2247" s="2">
        <f t="shared" si="1231"/>
        <v>1.0133931599999999</v>
      </c>
      <c r="S2247" s="2">
        <f t="shared" si="1223"/>
        <v>1.00624745</v>
      </c>
      <c r="T2247" s="2">
        <f t="shared" si="1233"/>
        <v>243758.88282363999</v>
      </c>
      <c r="U2247" s="2">
        <f t="shared" si="1209"/>
        <v>0</v>
      </c>
      <c r="V2247" s="2">
        <f t="shared" si="1210"/>
        <v>3221.5549186046856</v>
      </c>
      <c r="W2247" s="2">
        <f t="shared" si="1211"/>
        <v>243758.8828236479</v>
      </c>
      <c r="X2247" s="36">
        <f t="shared" si="1234"/>
        <v>0</v>
      </c>
      <c r="Y2247" s="2">
        <f t="shared" si="1212"/>
        <v>0</v>
      </c>
      <c r="Z2247" s="37">
        <f t="shared" si="1213"/>
        <v>0</v>
      </c>
      <c r="AA2247" s="2">
        <f t="shared" si="1224"/>
        <v>0</v>
      </c>
      <c r="AB2247" s="4">
        <f t="shared" si="1225"/>
        <v>7.1215000000000001E-2</v>
      </c>
      <c r="AC2247" s="148">
        <f t="shared" si="1235"/>
        <v>185</v>
      </c>
      <c r="AD2247" s="36">
        <v>252</v>
      </c>
      <c r="AE2247" s="35">
        <f t="shared" si="1228"/>
        <v>1.051800206</v>
      </c>
      <c r="AF2247" s="2">
        <f t="shared" si="1229"/>
        <v>12626.76034459</v>
      </c>
      <c r="AG2247" s="2">
        <f t="shared" si="1214"/>
        <v>12626.76034459</v>
      </c>
      <c r="AH2247" s="3">
        <f t="shared" si="1226"/>
        <v>0</v>
      </c>
      <c r="AI2247" s="3"/>
      <c r="AJ2247" s="3">
        <v>0</v>
      </c>
      <c r="AK2247" s="2">
        <f t="shared" si="1236"/>
        <v>21537.683186281105</v>
      </c>
      <c r="AL2247" s="8"/>
      <c r="AM2247" s="8"/>
      <c r="AN2247" s="8"/>
      <c r="AO2247" s="8"/>
      <c r="AP2247" s="2">
        <v>277923.32635450561</v>
      </c>
      <c r="AQ2247" s="8"/>
      <c r="AR2247" s="5"/>
      <c r="AS2247" s="1"/>
      <c r="AT2247" s="8"/>
      <c r="AU2247" s="1"/>
      <c r="AV2247" s="1"/>
      <c r="AW2247" s="3"/>
      <c r="AX2247" s="3"/>
      <c r="AY2247" s="4"/>
      <c r="AZ2247" s="4"/>
      <c r="BA2247" s="4"/>
      <c r="BB2247" s="1"/>
      <c r="BC2247" s="1"/>
      <c r="BD2247" s="1"/>
      <c r="BE2247" s="1"/>
      <c r="BF2247" s="1"/>
      <c r="BG2247" s="1"/>
      <c r="BH2247" s="1"/>
      <c r="BI2247" s="1"/>
    </row>
    <row r="2248" spans="1:206" x14ac:dyDescent="0.2">
      <c r="A2248" s="78">
        <f t="shared" si="1215"/>
        <v>44139</v>
      </c>
      <c r="B2248" s="2">
        <f t="shared" si="1230"/>
        <v>278158.63783150131</v>
      </c>
      <c r="C2248" s="3">
        <f t="shared" si="1216"/>
        <v>37551416.10725268</v>
      </c>
      <c r="D2248" s="2">
        <f t="shared" si="1237"/>
        <v>240537.3279050432</v>
      </c>
      <c r="E2248" s="2">
        <f t="shared" si="1217"/>
        <v>0</v>
      </c>
      <c r="F2248" s="33">
        <f t="shared" si="1205"/>
        <v>240537.3279050432</v>
      </c>
      <c r="G2248" s="39">
        <f t="shared" si="1218"/>
        <v>5357.46</v>
      </c>
      <c r="H2248" s="38">
        <f>IF(AND(N2248=1,N2247&gt;1),VLOOKUP(A2247,[1]Plan1!$CW$105:$CY$215,3),H2247)</f>
        <v>5391.75</v>
      </c>
      <c r="I2248" s="127">
        <f t="shared" si="1206"/>
        <v>44057</v>
      </c>
      <c r="J2248" s="127">
        <f t="shared" si="1219"/>
        <v>44088</v>
      </c>
      <c r="K2248" s="34">
        <f t="shared" si="1207"/>
        <v>6.4004210950712181E-3</v>
      </c>
      <c r="L2248" s="212">
        <f t="shared" si="1220"/>
        <v>44145</v>
      </c>
      <c r="M2248" s="1">
        <f t="shared" si="1221"/>
        <v>19</v>
      </c>
      <c r="N2248" s="1">
        <f t="shared" si="1238"/>
        <v>15</v>
      </c>
      <c r="O2248" s="2">
        <f t="shared" si="1208"/>
        <v>1.00504956</v>
      </c>
      <c r="P2248" s="35">
        <f t="shared" si="1232"/>
        <v>1.00240054</v>
      </c>
      <c r="Q2248" s="35">
        <f t="shared" si="1222"/>
        <v>1.0086403165324838</v>
      </c>
      <c r="R2248" s="2">
        <f t="shared" si="1231"/>
        <v>1.0137335000000001</v>
      </c>
      <c r="S2248" s="2">
        <f t="shared" si="1223"/>
        <v>1.00624745</v>
      </c>
      <c r="T2248" s="2">
        <f t="shared" si="1233"/>
        <v>243840.74729781999</v>
      </c>
      <c r="U2248" s="2">
        <f t="shared" si="1209"/>
        <v>0</v>
      </c>
      <c r="V2248" s="2">
        <f t="shared" si="1210"/>
        <v>3303.4193927839265</v>
      </c>
      <c r="W2248" s="2">
        <f t="shared" si="1211"/>
        <v>243840.74729782713</v>
      </c>
      <c r="X2248" s="36">
        <f t="shared" si="1234"/>
        <v>0</v>
      </c>
      <c r="Y2248" s="2">
        <f t="shared" si="1212"/>
        <v>0</v>
      </c>
      <c r="Z2248" s="37">
        <f t="shared" si="1213"/>
        <v>0</v>
      </c>
      <c r="AA2248" s="2">
        <f t="shared" si="1224"/>
        <v>0</v>
      </c>
      <c r="AB2248" s="4">
        <f t="shared" si="1225"/>
        <v>7.1215000000000001E-2</v>
      </c>
      <c r="AC2248" s="148">
        <f t="shared" si="1235"/>
        <v>186</v>
      </c>
      <c r="AD2248" s="36">
        <v>252</v>
      </c>
      <c r="AE2248" s="35">
        <f t="shared" si="1228"/>
        <v>1.052087376</v>
      </c>
      <c r="AF2248" s="2">
        <f t="shared" si="1229"/>
        <v>12701.02468862</v>
      </c>
      <c r="AG2248" s="2">
        <f t="shared" si="1214"/>
        <v>12701.02468862</v>
      </c>
      <c r="AH2248" s="3">
        <f t="shared" si="1226"/>
        <v>0</v>
      </c>
      <c r="AI2248" s="3"/>
      <c r="AJ2248" s="3">
        <v>0</v>
      </c>
      <c r="AK2248" s="2">
        <f t="shared" si="1236"/>
        <v>21616.865845054195</v>
      </c>
      <c r="AL2248" s="8"/>
      <c r="AM2248" s="8"/>
      <c r="AN2248" s="8"/>
      <c r="AO2248" s="8"/>
      <c r="AP2248" s="2">
        <v>278158.63783148793</v>
      </c>
      <c r="AQ2248" s="8"/>
      <c r="AR2248" s="5"/>
      <c r="AS2248" s="1"/>
      <c r="AT2248" s="8"/>
      <c r="AU2248" s="1"/>
      <c r="AV2248" s="1"/>
      <c r="AW2248" s="3"/>
      <c r="AX2248" s="3"/>
      <c r="AY2248" s="4"/>
      <c r="AZ2248" s="4"/>
      <c r="BA2248" s="4"/>
      <c r="BB2248" s="1"/>
      <c r="BC2248" s="1"/>
      <c r="BD2248" s="1"/>
      <c r="BE2248" s="1"/>
      <c r="BF2248" s="1"/>
      <c r="BG2248" s="1"/>
      <c r="BH2248" s="1"/>
      <c r="BI2248" s="1"/>
    </row>
    <row r="2249" spans="1:206" x14ac:dyDescent="0.2">
      <c r="A2249" s="78">
        <f t="shared" si="1215"/>
        <v>44140</v>
      </c>
      <c r="B2249" s="2">
        <f t="shared" si="1230"/>
        <v>278394.04850400629</v>
      </c>
      <c r="C2249" s="3">
        <f t="shared" si="1216"/>
        <v>37583196.548040852</v>
      </c>
      <c r="D2249" s="2">
        <f t="shared" si="1237"/>
        <v>240537.3279050432</v>
      </c>
      <c r="E2249" s="2">
        <f t="shared" si="1217"/>
        <v>0</v>
      </c>
      <c r="F2249" s="33">
        <f t="shared" si="1205"/>
        <v>240537.3279050432</v>
      </c>
      <c r="G2249" s="39">
        <f t="shared" si="1218"/>
        <v>5357.46</v>
      </c>
      <c r="H2249" s="38">
        <f>IF(AND(N2249=1,N2248&gt;1),VLOOKUP(A2248,[1]Plan1!$CW$105:$CY$215,3),H2248)</f>
        <v>5391.75</v>
      </c>
      <c r="I2249" s="127">
        <f t="shared" si="1206"/>
        <v>44057</v>
      </c>
      <c r="J2249" s="127">
        <f t="shared" si="1219"/>
        <v>44088</v>
      </c>
      <c r="K2249" s="34">
        <f t="shared" si="1207"/>
        <v>6.4004210950712181E-3</v>
      </c>
      <c r="L2249" s="212">
        <f t="shared" si="1220"/>
        <v>44145</v>
      </c>
      <c r="M2249" s="1">
        <f t="shared" si="1221"/>
        <v>19</v>
      </c>
      <c r="N2249" s="1">
        <f t="shared" si="1238"/>
        <v>16</v>
      </c>
      <c r="O2249" s="2">
        <f t="shared" si="1208"/>
        <v>1.00538711</v>
      </c>
      <c r="P2249" s="35">
        <f t="shared" si="1232"/>
        <v>1.00240054</v>
      </c>
      <c r="Q2249" s="35">
        <f t="shared" si="1222"/>
        <v>1.0086403165324838</v>
      </c>
      <c r="R2249" s="2">
        <f t="shared" si="1231"/>
        <v>1.0140739700000001</v>
      </c>
      <c r="S2249" s="2">
        <f t="shared" si="1223"/>
        <v>1.00624745</v>
      </c>
      <c r="T2249" s="2">
        <f t="shared" si="1233"/>
        <v>243922.64304185001</v>
      </c>
      <c r="U2249" s="2">
        <f t="shared" si="1209"/>
        <v>0</v>
      </c>
      <c r="V2249" s="2">
        <f t="shared" si="1210"/>
        <v>3385.3151368157655</v>
      </c>
      <c r="W2249" s="2">
        <f t="shared" si="1211"/>
        <v>243922.64304185897</v>
      </c>
      <c r="X2249" s="36">
        <f t="shared" si="1234"/>
        <v>0</v>
      </c>
      <c r="Y2249" s="2">
        <f t="shared" si="1212"/>
        <v>0</v>
      </c>
      <c r="Z2249" s="37">
        <f t="shared" si="1213"/>
        <v>0</v>
      </c>
      <c r="AA2249" s="2">
        <f t="shared" si="1224"/>
        <v>0</v>
      </c>
      <c r="AB2249" s="4">
        <f t="shared" si="1225"/>
        <v>7.1215000000000001E-2</v>
      </c>
      <c r="AC2249" s="148">
        <f t="shared" si="1235"/>
        <v>187</v>
      </c>
      <c r="AD2249" s="36">
        <v>252</v>
      </c>
      <c r="AE2249" s="35">
        <f t="shared" si="1228"/>
        <v>1.0523746249999999</v>
      </c>
      <c r="AF2249" s="2">
        <f t="shared" si="1229"/>
        <v>12775.356958320001</v>
      </c>
      <c r="AG2249" s="2">
        <f t="shared" si="1214"/>
        <v>12775.356958320001</v>
      </c>
      <c r="AH2249" s="3">
        <f t="shared" si="1226"/>
        <v>0</v>
      </c>
      <c r="AI2249" s="3"/>
      <c r="AJ2249" s="3">
        <v>0</v>
      </c>
      <c r="AK2249" s="2">
        <f t="shared" si="1236"/>
        <v>21696.048503827289</v>
      </c>
      <c r="AL2249" s="8"/>
      <c r="AM2249" s="8"/>
      <c r="AN2249" s="8"/>
      <c r="AO2249" s="8"/>
      <c r="AP2249" s="2">
        <v>278394.04850399285</v>
      </c>
      <c r="AQ2249" s="8"/>
      <c r="AR2249" s="5"/>
      <c r="AS2249" s="1"/>
      <c r="AT2249" s="8"/>
      <c r="AU2249" s="1"/>
      <c r="AV2249" s="1"/>
      <c r="AW2249" s="3"/>
      <c r="AX2249" s="3"/>
      <c r="AY2249" s="4"/>
      <c r="AZ2249" s="4"/>
      <c r="BA2249" s="4"/>
      <c r="BB2249" s="1"/>
      <c r="BC2249" s="1"/>
      <c r="BD2249" s="1"/>
      <c r="BE2249" s="1"/>
      <c r="BF2249" s="1"/>
      <c r="BG2249" s="1"/>
      <c r="BH2249" s="1"/>
      <c r="BI2249" s="1"/>
    </row>
    <row r="2250" spans="1:206" x14ac:dyDescent="0.2">
      <c r="A2250" s="78">
        <f t="shared" si="1215"/>
        <v>44141</v>
      </c>
      <c r="B2250" s="2">
        <f t="shared" si="1230"/>
        <v>278629.55057826394</v>
      </c>
      <c r="C2250" s="3">
        <f t="shared" si="1216"/>
        <v>37614989.328065634</v>
      </c>
      <c r="D2250" s="2">
        <f t="shared" si="1237"/>
        <v>240537.3279050432</v>
      </c>
      <c r="E2250" s="2">
        <f t="shared" si="1217"/>
        <v>0</v>
      </c>
      <c r="F2250" s="33">
        <f t="shared" ref="F2250:F2305" si="1239">(D2250-E2250)</f>
        <v>240537.3279050432</v>
      </c>
      <c r="G2250" s="39">
        <f t="shared" si="1218"/>
        <v>5357.46</v>
      </c>
      <c r="H2250" s="38">
        <f>IF(AND(N2250=1,N2249&gt;1),VLOOKUP(A2249,[1]Plan1!$CW$105:$CY$215,3),H2249)</f>
        <v>5391.75</v>
      </c>
      <c r="I2250" s="127">
        <f t="shared" ref="I2250:I2305" si="1240">EDATE(J2250,-1)</f>
        <v>44057</v>
      </c>
      <c r="J2250" s="127">
        <f t="shared" si="1219"/>
        <v>44088</v>
      </c>
      <c r="K2250" s="34">
        <f t="shared" ref="K2250:K2305" si="1241">(H2250/G2250)-1</f>
        <v>6.4004210950712181E-3</v>
      </c>
      <c r="L2250" s="212">
        <f t="shared" si="1220"/>
        <v>44145</v>
      </c>
      <c r="M2250" s="1">
        <f t="shared" si="1221"/>
        <v>19</v>
      </c>
      <c r="N2250" s="1">
        <f t="shared" si="1238"/>
        <v>17</v>
      </c>
      <c r="O2250" s="2">
        <f t="shared" ref="O2250:O2305" si="1242">TRUNC((H2250/G2250)^TRUNC((N2250/M2250),9),8)</f>
        <v>1.0057247600000001</v>
      </c>
      <c r="P2250" s="35">
        <f t="shared" si="1232"/>
        <v>1.00240054</v>
      </c>
      <c r="Q2250" s="35">
        <f t="shared" si="1222"/>
        <v>1.0086403165324838</v>
      </c>
      <c r="R2250" s="2">
        <f t="shared" si="1231"/>
        <v>1.01441454</v>
      </c>
      <c r="S2250" s="2">
        <f t="shared" si="1223"/>
        <v>1.00624745</v>
      </c>
      <c r="T2250" s="2">
        <f t="shared" si="1233"/>
        <v>244004.56283961999</v>
      </c>
      <c r="U2250" s="2">
        <f t="shared" ref="U2250:U2305" si="1243">(E2250*(S2250-1))</f>
        <v>0</v>
      </c>
      <c r="V2250" s="2">
        <f t="shared" ref="V2250:V2305" si="1244">(F2250*(R2250-1))</f>
        <v>3467.2349345803555</v>
      </c>
      <c r="W2250" s="2">
        <f t="shared" ref="W2250:W2305" si="1245">(D2250+U2250+V2250)</f>
        <v>244004.56283962357</v>
      </c>
      <c r="X2250" s="36">
        <f t="shared" si="1234"/>
        <v>0</v>
      </c>
      <c r="Y2250" s="2">
        <f t="shared" ref="Y2250:Y2305" si="1246">IF(X2250&gt;0,VLOOKUP(A2250,AT$12:AX$190,5),0)</f>
        <v>0</v>
      </c>
      <c r="Z2250" s="37">
        <f t="shared" ref="Z2250:Z2305" si="1247">IF(X2250&gt;0,VLOOKUP($A2250,$AT$10:$AY$190,6),0)</f>
        <v>0</v>
      </c>
      <c r="AA2250" s="2">
        <f t="shared" si="1224"/>
        <v>0</v>
      </c>
      <c r="AB2250" s="4">
        <f t="shared" si="1225"/>
        <v>7.1215000000000001E-2</v>
      </c>
      <c r="AC2250" s="148">
        <f t="shared" si="1235"/>
        <v>188</v>
      </c>
      <c r="AD2250" s="36">
        <v>252</v>
      </c>
      <c r="AE2250" s="35">
        <f t="shared" si="1228"/>
        <v>1.052661952</v>
      </c>
      <c r="AF2250" s="2">
        <f t="shared" si="1229"/>
        <v>12849.756576039999</v>
      </c>
      <c r="AG2250" s="2">
        <f t="shared" ref="AG2250:AG2305" si="1248">TRUNC((W2250*(AE2250-1)),8)</f>
        <v>12849.756576039999</v>
      </c>
      <c r="AH2250" s="3">
        <f t="shared" si="1226"/>
        <v>0</v>
      </c>
      <c r="AI2250" s="3"/>
      <c r="AJ2250" s="3">
        <v>0</v>
      </c>
      <c r="AK2250" s="2">
        <f t="shared" si="1236"/>
        <v>21775.231162600379</v>
      </c>
      <c r="AL2250" s="8"/>
      <c r="AM2250" s="8"/>
      <c r="AN2250" s="8"/>
      <c r="AO2250" s="8"/>
      <c r="AP2250" s="2">
        <v>278629.55057825055</v>
      </c>
      <c r="AQ2250" s="8"/>
      <c r="AR2250" s="5"/>
      <c r="AS2250" s="1"/>
      <c r="AT2250" s="8"/>
      <c r="AU2250" s="1"/>
      <c r="AV2250" s="1"/>
      <c r="AW2250" s="3"/>
      <c r="AX2250" s="3"/>
      <c r="AY2250" s="4"/>
      <c r="AZ2250" s="4"/>
      <c r="BA2250" s="4"/>
      <c r="BB2250" s="1"/>
      <c r="BC2250" s="1"/>
      <c r="BD2250" s="1"/>
      <c r="BE2250" s="1"/>
      <c r="BF2250" s="1"/>
      <c r="BG2250" s="1"/>
      <c r="BH2250" s="1"/>
      <c r="BI2250" s="1"/>
    </row>
    <row r="2251" spans="1:206" x14ac:dyDescent="0.2">
      <c r="A2251" s="78">
        <f t="shared" ref="A2251:A2314" si="1249">(A2250+1)</f>
        <v>44142</v>
      </c>
      <c r="B2251" s="2">
        <f t="shared" si="1230"/>
        <v>278794.99494374776</v>
      </c>
      <c r="C2251" s="3">
        <f t="shared" ref="C2251:C2305" si="1250">B2251*135</f>
        <v>37637324.317405947</v>
      </c>
      <c r="D2251" s="2">
        <f t="shared" si="1237"/>
        <v>240537.3279050432</v>
      </c>
      <c r="E2251" s="2">
        <f t="shared" ref="E2251:E2305" si="1251">IF(ISERROR(VLOOKUP(A2251,AZ$12:BB$174,2,FALSE)=TRUE),E2250,VLOOKUP(A2251,AZ$12:BB$174,2,FALSE))</f>
        <v>0</v>
      </c>
      <c r="F2251" s="33">
        <f t="shared" si="1239"/>
        <v>240537.3279050432</v>
      </c>
      <c r="G2251" s="39">
        <f t="shared" ref="G2251:G2305" si="1252">IF(H2251=H2250,G2250,H2250)</f>
        <v>5357.46</v>
      </c>
      <c r="H2251" s="38">
        <f>IF(AND(N2251=1,N2250&gt;1),VLOOKUP(A2250,[1]Plan1!$CW$105:$CY$215,3),H2250)</f>
        <v>5391.75</v>
      </c>
      <c r="I2251" s="127">
        <f t="shared" si="1240"/>
        <v>44057</v>
      </c>
      <c r="J2251" s="127">
        <f t="shared" ref="J2251:J2305" si="1253">IF(X2250&gt;0,EDATE(A2251,-1),+J2250)</f>
        <v>44088</v>
      </c>
      <c r="K2251" s="34">
        <f t="shared" si="1241"/>
        <v>6.4004210950712181E-3</v>
      </c>
      <c r="L2251" s="212">
        <f t="shared" ref="L2251:L2305" si="1254">VLOOKUP(A2250,AZ$193:BA$372,2)</f>
        <v>44145</v>
      </c>
      <c r="M2251" s="1">
        <f t="shared" ref="M2251:M2305" si="1255">IF(L2251=L2250,M2250,NETWORKDAYS(L2250,L2251,$AT$194:$AT$348)-1)</f>
        <v>19</v>
      </c>
      <c r="N2251" s="1">
        <f t="shared" si="1238"/>
        <v>18</v>
      </c>
      <c r="O2251" s="2">
        <f t="shared" si="1242"/>
        <v>1.0060625299999999</v>
      </c>
      <c r="P2251" s="35">
        <f t="shared" si="1232"/>
        <v>1.00240054</v>
      </c>
      <c r="Q2251" s="35">
        <f t="shared" ref="Q2251:Q2305" si="1256">IF(L2251&gt;L2250,Q2250*P2251,Q2250)</f>
        <v>1.0086403165324838</v>
      </c>
      <c r="R2251" s="2">
        <f t="shared" si="1231"/>
        <v>1.0147552200000001</v>
      </c>
      <c r="S2251" s="2">
        <f t="shared" ref="S2251:S2305" si="1257">IF(AND(X2251&gt;0,MONTH(A2251)=S$9),R2251,S2250)</f>
        <v>1.00624745</v>
      </c>
      <c r="T2251" s="2">
        <f t="shared" si="1233"/>
        <v>244086.50909648999</v>
      </c>
      <c r="U2251" s="2">
        <f t="shared" si="1243"/>
        <v>0</v>
      </c>
      <c r="V2251" s="2">
        <f t="shared" si="1244"/>
        <v>3549.1811914510681</v>
      </c>
      <c r="W2251" s="2">
        <f t="shared" si="1245"/>
        <v>244086.50909649426</v>
      </c>
      <c r="X2251" s="36">
        <f t="shared" si="1234"/>
        <v>0</v>
      </c>
      <c r="Y2251" s="2">
        <f t="shared" si="1246"/>
        <v>0</v>
      </c>
      <c r="Z2251" s="37">
        <f t="shared" si="1247"/>
        <v>0</v>
      </c>
      <c r="AA2251" s="2">
        <f t="shared" ref="AA2251:AA2305" si="1258">IF(Z2251&gt;0,TRUNC(Z2251*T2251,8),0)</f>
        <v>0</v>
      </c>
      <c r="AB2251" s="4">
        <f t="shared" ref="AB2251:AB2314" si="1259">(AB2250)</f>
        <v>7.1215000000000001E-2</v>
      </c>
      <c r="AC2251" s="148">
        <f t="shared" si="1235"/>
        <v>188</v>
      </c>
      <c r="AD2251" s="36">
        <v>252</v>
      </c>
      <c r="AE2251" s="35">
        <f t="shared" si="1228"/>
        <v>1.052661952</v>
      </c>
      <c r="AF2251" s="2">
        <f t="shared" si="1229"/>
        <v>12854.072025879999</v>
      </c>
      <c r="AG2251" s="2">
        <f t="shared" si="1248"/>
        <v>12854.072025879999</v>
      </c>
      <c r="AH2251" s="3">
        <f t="shared" ref="AH2251:AH2305" si="1260">IF(AA2251&gt;0,AA2251+AF2251,0)</f>
        <v>0</v>
      </c>
      <c r="AI2251" s="3"/>
      <c r="AJ2251" s="3">
        <v>0</v>
      </c>
      <c r="AK2251" s="2">
        <f t="shared" si="1236"/>
        <v>21854.413821373477</v>
      </c>
      <c r="AL2251" s="8"/>
      <c r="AM2251" s="8"/>
      <c r="AN2251" s="8"/>
      <c r="AO2251" s="8"/>
      <c r="AP2251" s="2">
        <v>278794.99494373437</v>
      </c>
      <c r="AQ2251" s="8"/>
      <c r="AR2251" s="5"/>
      <c r="AS2251" s="1"/>
      <c r="AT2251" s="8"/>
      <c r="AU2251" s="1"/>
      <c r="AV2251" s="1"/>
      <c r="AW2251" s="3"/>
      <c r="AX2251" s="3"/>
      <c r="AY2251" s="4"/>
      <c r="AZ2251" s="4"/>
      <c r="BA2251" s="4"/>
      <c r="BB2251" s="1"/>
      <c r="BC2251" s="1"/>
      <c r="BD2251" s="1"/>
      <c r="BE2251" s="1"/>
      <c r="BF2251" s="1"/>
      <c r="BG2251" s="1"/>
      <c r="BH2251" s="1"/>
      <c r="BI2251" s="1"/>
    </row>
    <row r="2252" spans="1:206" x14ac:dyDescent="0.2">
      <c r="A2252" s="78">
        <f t="shared" si="1249"/>
        <v>44143</v>
      </c>
      <c r="B2252" s="2">
        <f t="shared" si="1230"/>
        <v>278874.17760252085</v>
      </c>
      <c r="C2252" s="3">
        <f t="shared" si="1250"/>
        <v>37648013.976340316</v>
      </c>
      <c r="D2252" s="2">
        <f t="shared" si="1237"/>
        <v>240537.3279050432</v>
      </c>
      <c r="E2252" s="2">
        <f t="shared" si="1251"/>
        <v>0</v>
      </c>
      <c r="F2252" s="33">
        <f t="shared" si="1239"/>
        <v>240537.3279050432</v>
      </c>
      <c r="G2252" s="39">
        <f t="shared" si="1252"/>
        <v>5357.46</v>
      </c>
      <c r="H2252" s="38">
        <f>IF(AND(N2252=1,N2251&gt;1),VLOOKUP(A2251,[1]Plan1!$CW$105:$CY$215,3),H2251)</f>
        <v>5391.75</v>
      </c>
      <c r="I2252" s="127">
        <f t="shared" si="1240"/>
        <v>44057</v>
      </c>
      <c r="J2252" s="127">
        <f t="shared" si="1253"/>
        <v>44088</v>
      </c>
      <c r="K2252" s="34">
        <f t="shared" si="1241"/>
        <v>6.4004210950712181E-3</v>
      </c>
      <c r="L2252" s="212">
        <f t="shared" si="1254"/>
        <v>44145</v>
      </c>
      <c r="M2252" s="1">
        <f t="shared" si="1255"/>
        <v>19</v>
      </c>
      <c r="N2252" s="1">
        <f t="shared" si="1238"/>
        <v>18</v>
      </c>
      <c r="O2252" s="2">
        <f t="shared" si="1242"/>
        <v>1.0060625299999999</v>
      </c>
      <c r="P2252" s="35">
        <f t="shared" si="1232"/>
        <v>1.00240054</v>
      </c>
      <c r="Q2252" s="35">
        <f t="shared" si="1256"/>
        <v>1.0086403165324838</v>
      </c>
      <c r="R2252" s="2">
        <f t="shared" si="1231"/>
        <v>1.0147552200000001</v>
      </c>
      <c r="S2252" s="2">
        <f t="shared" si="1257"/>
        <v>1.00624745</v>
      </c>
      <c r="T2252" s="2">
        <f t="shared" si="1233"/>
        <v>244086.50909648999</v>
      </c>
      <c r="U2252" s="2">
        <f t="shared" si="1243"/>
        <v>0</v>
      </c>
      <c r="V2252" s="2">
        <f t="shared" si="1244"/>
        <v>3549.1811914510681</v>
      </c>
      <c r="W2252" s="2">
        <f t="shared" si="1245"/>
        <v>244086.50909649426</v>
      </c>
      <c r="X2252" s="36">
        <f t="shared" si="1234"/>
        <v>0</v>
      </c>
      <c r="Y2252" s="2">
        <f t="shared" si="1246"/>
        <v>0</v>
      </c>
      <c r="Z2252" s="37">
        <f t="shared" si="1247"/>
        <v>0</v>
      </c>
      <c r="AA2252" s="2">
        <f t="shared" si="1258"/>
        <v>0</v>
      </c>
      <c r="AB2252" s="4">
        <f t="shared" si="1259"/>
        <v>7.1215000000000001E-2</v>
      </c>
      <c r="AC2252" s="148">
        <f t="shared" si="1235"/>
        <v>188</v>
      </c>
      <c r="AD2252" s="36">
        <v>252</v>
      </c>
      <c r="AE2252" s="35">
        <f t="shared" si="1228"/>
        <v>1.052661952</v>
      </c>
      <c r="AF2252" s="2">
        <f t="shared" si="1229"/>
        <v>12854.072025879999</v>
      </c>
      <c r="AG2252" s="2">
        <f t="shared" si="1248"/>
        <v>12854.072025879999</v>
      </c>
      <c r="AH2252" s="3">
        <f t="shared" si="1260"/>
        <v>0</v>
      </c>
      <c r="AI2252" s="3"/>
      <c r="AJ2252" s="3">
        <v>0</v>
      </c>
      <c r="AK2252" s="2">
        <f t="shared" si="1236"/>
        <v>21933.596480146567</v>
      </c>
      <c r="AL2252" s="8"/>
      <c r="AM2252" s="8"/>
      <c r="AN2252" s="8"/>
      <c r="AO2252" s="8"/>
      <c r="AP2252" s="2">
        <v>278874.17760250747</v>
      </c>
      <c r="AQ2252" s="8"/>
      <c r="AR2252" s="5"/>
      <c r="AS2252" s="1"/>
      <c r="AT2252" s="8"/>
      <c r="AU2252" s="1"/>
      <c r="AV2252" s="1"/>
      <c r="AW2252" s="3"/>
      <c r="AX2252" s="3"/>
      <c r="AY2252" s="4"/>
      <c r="AZ2252" s="4"/>
      <c r="BA2252" s="4"/>
      <c r="BB2252" s="1"/>
      <c r="BC2252" s="1"/>
      <c r="BD2252" s="1"/>
      <c r="BE2252" s="1"/>
      <c r="BF2252" s="1"/>
      <c r="BG2252" s="1"/>
      <c r="BH2252" s="1"/>
      <c r="BI2252" s="1"/>
    </row>
    <row r="2253" spans="1:206" x14ac:dyDescent="0.2">
      <c r="A2253" s="78">
        <f t="shared" si="1249"/>
        <v>44144</v>
      </c>
      <c r="B2253" s="2">
        <f t="shared" si="1230"/>
        <v>279023.5121885339</v>
      </c>
      <c r="C2253" s="3">
        <f t="shared" si="1250"/>
        <v>37668174.145452075</v>
      </c>
      <c r="D2253" s="2">
        <f t="shared" si="1237"/>
        <v>240537.3279050432</v>
      </c>
      <c r="E2253" s="2">
        <f t="shared" si="1251"/>
        <v>0</v>
      </c>
      <c r="F2253" s="33">
        <f t="shared" si="1239"/>
        <v>240537.3279050432</v>
      </c>
      <c r="G2253" s="39">
        <f t="shared" si="1252"/>
        <v>5357.46</v>
      </c>
      <c r="H2253" s="38">
        <f>IF(AND(N2253=1,N2252&gt;1),VLOOKUP(A2252,[1]Plan1!$CW$105:$CY$215,3),H2252)</f>
        <v>5391.75</v>
      </c>
      <c r="I2253" s="127">
        <f t="shared" si="1240"/>
        <v>44057</v>
      </c>
      <c r="J2253" s="127">
        <f t="shared" si="1253"/>
        <v>44088</v>
      </c>
      <c r="K2253" s="34">
        <f t="shared" si="1241"/>
        <v>6.4004210950712181E-3</v>
      </c>
      <c r="L2253" s="212">
        <f t="shared" si="1254"/>
        <v>44145</v>
      </c>
      <c r="M2253" s="1">
        <f t="shared" si="1255"/>
        <v>19</v>
      </c>
      <c r="N2253" s="1">
        <f t="shared" si="1238"/>
        <v>18</v>
      </c>
      <c r="O2253" s="2">
        <f t="shared" si="1242"/>
        <v>1.0060625299999999</v>
      </c>
      <c r="P2253" s="35">
        <f t="shared" si="1232"/>
        <v>1.00240054</v>
      </c>
      <c r="Q2253" s="35">
        <f t="shared" si="1256"/>
        <v>1.0086403165324838</v>
      </c>
      <c r="R2253" s="2">
        <f t="shared" si="1231"/>
        <v>1.0147552200000001</v>
      </c>
      <c r="S2253" s="2">
        <f t="shared" si="1257"/>
        <v>1.00624745</v>
      </c>
      <c r="T2253" s="2">
        <f t="shared" si="1233"/>
        <v>244086.50909648999</v>
      </c>
      <c r="U2253" s="2">
        <f t="shared" si="1243"/>
        <v>0</v>
      </c>
      <c r="V2253" s="2">
        <f t="shared" si="1244"/>
        <v>3549.1811914510681</v>
      </c>
      <c r="W2253" s="2">
        <f t="shared" si="1245"/>
        <v>244086.50909649426</v>
      </c>
      <c r="X2253" s="36">
        <f t="shared" si="1234"/>
        <v>0</v>
      </c>
      <c r="Y2253" s="2">
        <f t="shared" si="1246"/>
        <v>0</v>
      </c>
      <c r="Z2253" s="37">
        <f t="shared" si="1247"/>
        <v>0</v>
      </c>
      <c r="AA2253" s="2">
        <f t="shared" si="1258"/>
        <v>0</v>
      </c>
      <c r="AB2253" s="4">
        <f t="shared" si="1259"/>
        <v>7.1215000000000001E-2</v>
      </c>
      <c r="AC2253" s="148">
        <f t="shared" si="1235"/>
        <v>189</v>
      </c>
      <c r="AD2253" s="36">
        <v>252</v>
      </c>
      <c r="AE2253" s="35">
        <f t="shared" si="1228"/>
        <v>1.052949358</v>
      </c>
      <c r="AF2253" s="2">
        <f t="shared" si="1229"/>
        <v>12924.223953119999</v>
      </c>
      <c r="AG2253" s="2">
        <f t="shared" si="1248"/>
        <v>12924.223953119999</v>
      </c>
      <c r="AH2253" s="3">
        <f t="shared" si="1260"/>
        <v>0</v>
      </c>
      <c r="AI2253" s="3"/>
      <c r="AJ2253" s="3">
        <v>0</v>
      </c>
      <c r="AK2253" s="2">
        <f t="shared" si="1236"/>
        <v>22012.779138919657</v>
      </c>
      <c r="AL2253" s="8"/>
      <c r="AM2253" s="8"/>
      <c r="AN2253" s="8"/>
      <c r="AO2253" s="8"/>
      <c r="AP2253" s="2">
        <v>279023.5121885105</v>
      </c>
      <c r="AQ2253" s="8"/>
      <c r="AR2253" s="5"/>
      <c r="AS2253" s="1"/>
      <c r="AT2253" s="8"/>
      <c r="AU2253" s="1"/>
      <c r="AV2253" s="1"/>
      <c r="AW2253" s="3"/>
      <c r="AX2253" s="3"/>
      <c r="AY2253" s="4"/>
      <c r="AZ2253" s="4"/>
      <c r="BA2253" s="4"/>
      <c r="BB2253" s="1"/>
      <c r="BC2253" s="1"/>
      <c r="BD2253" s="1"/>
      <c r="BE2253" s="1"/>
      <c r="BF2253" s="1"/>
      <c r="BG2253" s="1"/>
      <c r="BH2253" s="1"/>
      <c r="BI2253" s="1"/>
    </row>
    <row r="2254" spans="1:206" ht="15.75" x14ac:dyDescent="0.25">
      <c r="A2254" s="109">
        <f t="shared" si="1249"/>
        <v>44145</v>
      </c>
      <c r="B2254" s="121">
        <f t="shared" si="1230"/>
        <v>279259.20756464032</v>
      </c>
      <c r="C2254" s="120">
        <f t="shared" si="1250"/>
        <v>37699993.021226443</v>
      </c>
      <c r="D2254" s="121">
        <f t="shared" si="1237"/>
        <v>240537.3279050432</v>
      </c>
      <c r="E2254" s="110">
        <f t="shared" si="1251"/>
        <v>0</v>
      </c>
      <c r="F2254" s="111">
        <f t="shared" si="1239"/>
        <v>240537.3279050432</v>
      </c>
      <c r="G2254" s="112">
        <f t="shared" si="1252"/>
        <v>5357.46</v>
      </c>
      <c r="H2254" s="113">
        <f>IF(AND(N2254=1,N2253&gt;1),VLOOKUP(A2253,[1]Plan1!$CW$105:$CY$215,3),H2253)</f>
        <v>5391.75</v>
      </c>
      <c r="I2254" s="129">
        <f t="shared" si="1240"/>
        <v>44057</v>
      </c>
      <c r="J2254" s="129">
        <f t="shared" si="1253"/>
        <v>44088</v>
      </c>
      <c r="K2254" s="114">
        <f t="shared" si="1241"/>
        <v>6.4004210950712181E-3</v>
      </c>
      <c r="L2254" s="215">
        <f t="shared" si="1254"/>
        <v>44145</v>
      </c>
      <c r="M2254" s="115">
        <f t="shared" si="1255"/>
        <v>19</v>
      </c>
      <c r="N2254" s="115">
        <f t="shared" si="1238"/>
        <v>19</v>
      </c>
      <c r="O2254" s="110">
        <f t="shared" si="1242"/>
        <v>1.0064004200000001</v>
      </c>
      <c r="P2254" s="116">
        <f t="shared" si="1232"/>
        <v>1.00240054</v>
      </c>
      <c r="Q2254" s="116">
        <f t="shared" si="1256"/>
        <v>1.0086403165324838</v>
      </c>
      <c r="R2254" s="110">
        <f t="shared" si="1231"/>
        <v>1.01509603</v>
      </c>
      <c r="S2254" s="110">
        <f t="shared" si="1257"/>
        <v>1.00624745</v>
      </c>
      <c r="T2254" s="121">
        <f t="shared" si="1233"/>
        <v>244168.48662320999</v>
      </c>
      <c r="U2254" s="110">
        <f t="shared" si="1243"/>
        <v>0</v>
      </c>
      <c r="V2254" s="110">
        <f t="shared" si="1244"/>
        <v>3631.1587181743785</v>
      </c>
      <c r="W2254" s="110">
        <f t="shared" si="1245"/>
        <v>244168.48662321758</v>
      </c>
      <c r="X2254" s="117">
        <v>74</v>
      </c>
      <c r="Y2254" s="110">
        <f t="shared" si="1246"/>
        <v>0</v>
      </c>
      <c r="Z2254" s="118">
        <f t="shared" si="1247"/>
        <v>0</v>
      </c>
      <c r="AA2254" s="110">
        <f t="shared" si="1258"/>
        <v>0</v>
      </c>
      <c r="AB2254" s="119">
        <f t="shared" si="1259"/>
        <v>7.1215000000000001E-2</v>
      </c>
      <c r="AC2254" s="148">
        <f t="shared" si="1235"/>
        <v>190</v>
      </c>
      <c r="AD2254" s="117">
        <v>252</v>
      </c>
      <c r="AE2254" s="116">
        <f t="shared" si="1228"/>
        <v>1.053236842</v>
      </c>
      <c r="AF2254" s="110">
        <f t="shared" si="1229"/>
        <v>12998.75914373</v>
      </c>
      <c r="AG2254" s="110">
        <f t="shared" si="1248"/>
        <v>12998.75914373</v>
      </c>
      <c r="AH2254" s="120">
        <f t="shared" si="1260"/>
        <v>0</v>
      </c>
      <c r="AI2254" s="120"/>
      <c r="AJ2254" s="189">
        <v>0</v>
      </c>
      <c r="AK2254" s="121">
        <f t="shared" si="1236"/>
        <v>22091.961797692747</v>
      </c>
      <c r="AL2254" s="8"/>
      <c r="AM2254" s="8"/>
      <c r="AN2254" s="8"/>
      <c r="AO2254" s="8"/>
      <c r="AP2254" s="2">
        <v>279259.20756462694</v>
      </c>
      <c r="AQ2254" s="8"/>
      <c r="AR2254" s="5"/>
      <c r="AS2254" s="1"/>
      <c r="AT2254" s="8"/>
      <c r="AU2254" s="1"/>
      <c r="AV2254" s="1"/>
      <c r="AW2254" s="3"/>
      <c r="AX2254" s="3"/>
      <c r="AY2254" s="4"/>
      <c r="AZ2254" s="4"/>
      <c r="BA2254" s="4"/>
      <c r="BB2254" s="1"/>
      <c r="BC2254" s="1"/>
      <c r="BD2254" s="1"/>
      <c r="BE2254" s="1"/>
      <c r="BF2254" s="1"/>
      <c r="BG2254" s="1"/>
      <c r="BH2254" s="1"/>
      <c r="BI2254" s="1"/>
    </row>
    <row r="2255" spans="1:206" x14ac:dyDescent="0.2">
      <c r="A2255" s="78">
        <f t="shared" si="1249"/>
        <v>44146</v>
      </c>
      <c r="B2255" s="2">
        <f t="shared" si="1230"/>
        <v>279508.75220244151</v>
      </c>
      <c r="C2255" s="3">
        <f t="shared" si="1250"/>
        <v>37733681.547329605</v>
      </c>
      <c r="D2255" s="2">
        <f t="shared" si="1237"/>
        <v>240537.3279050432</v>
      </c>
      <c r="E2255" s="2">
        <f t="shared" si="1251"/>
        <v>0</v>
      </c>
      <c r="F2255" s="33">
        <f t="shared" si="1239"/>
        <v>240537.3279050432</v>
      </c>
      <c r="G2255" s="39">
        <f t="shared" si="1252"/>
        <v>5391.75</v>
      </c>
      <c r="H2255" s="38">
        <f>IF(AND(N2255=1,N2254&gt;1),VLOOKUP(A2254,[1]Plan1!$CW$105:$CY$215,3),H2254)</f>
        <v>5438.12</v>
      </c>
      <c r="I2255" s="127">
        <f t="shared" si="1240"/>
        <v>44085</v>
      </c>
      <c r="J2255" s="127">
        <f t="shared" si="1253"/>
        <v>44115</v>
      </c>
      <c r="K2255" s="34">
        <f t="shared" si="1241"/>
        <v>8.6001761951128852E-3</v>
      </c>
      <c r="L2255" s="212">
        <f t="shared" si="1254"/>
        <v>44175</v>
      </c>
      <c r="M2255" s="1">
        <f t="shared" si="1255"/>
        <v>22</v>
      </c>
      <c r="N2255" s="1">
        <f t="shared" si="1238"/>
        <v>1</v>
      </c>
      <c r="O2255" s="2">
        <f t="shared" si="1242"/>
        <v>1.00038932</v>
      </c>
      <c r="P2255" s="35">
        <f t="shared" si="1232"/>
        <v>1.0064004200000001</v>
      </c>
      <c r="Q2255" s="35">
        <f t="shared" si="1256"/>
        <v>1.0150960381872247</v>
      </c>
      <c r="R2255" s="2">
        <f t="shared" si="1231"/>
        <v>1.0154912300000001</v>
      </c>
      <c r="S2255" s="2">
        <f t="shared" si="1257"/>
        <v>1.00624745</v>
      </c>
      <c r="T2255" s="2">
        <f t="shared" si="1233"/>
        <v>244263.54697520001</v>
      </c>
      <c r="U2255" s="2">
        <f t="shared" si="1243"/>
        <v>0</v>
      </c>
      <c r="V2255" s="2">
        <f t="shared" si="1244"/>
        <v>3726.2190701624613</v>
      </c>
      <c r="W2255" s="2">
        <f t="shared" si="1245"/>
        <v>244263.54697520565</v>
      </c>
      <c r="X2255" s="36">
        <f t="shared" ref="X2255:X2283" si="1261">IF(VLOOKUP(A2255,AT$10:BC$190,10)=VLOOKUP(A2254,AT$10:BC$190,10),0,VLOOKUP(A2255,AT$10:BC$190,10))</f>
        <v>0</v>
      </c>
      <c r="Y2255" s="2">
        <f t="shared" si="1246"/>
        <v>0</v>
      </c>
      <c r="Z2255" s="37">
        <f t="shared" si="1247"/>
        <v>0</v>
      </c>
      <c r="AA2255" s="2">
        <f t="shared" si="1258"/>
        <v>0</v>
      </c>
      <c r="AB2255" s="4">
        <f t="shared" si="1259"/>
        <v>7.1215000000000001E-2</v>
      </c>
      <c r="AC2255" s="148">
        <f t="shared" si="1235"/>
        <v>191</v>
      </c>
      <c r="AD2255" s="36">
        <v>252</v>
      </c>
      <c r="AE2255" s="35">
        <f t="shared" si="1228"/>
        <v>1.053524404</v>
      </c>
      <c r="AF2255" s="2">
        <f t="shared" si="1229"/>
        <v>13074.06077077</v>
      </c>
      <c r="AG2255" s="2">
        <f t="shared" si="1248"/>
        <v>13074.06077077</v>
      </c>
      <c r="AH2255" s="3">
        <f t="shared" si="1260"/>
        <v>0</v>
      </c>
      <c r="AI2255" s="3"/>
      <c r="AJ2255" s="3">
        <v>0</v>
      </c>
      <c r="AK2255" s="2">
        <f t="shared" si="1236"/>
        <v>22171.144456465841</v>
      </c>
      <c r="AL2255" s="8"/>
      <c r="AM2255" s="8"/>
      <c r="AN2255" s="13"/>
      <c r="AO2255" s="13"/>
      <c r="AP2255" s="218">
        <v>279508.75220242806</v>
      </c>
      <c r="AQ2255" s="8"/>
      <c r="AR2255" s="5"/>
      <c r="AS2255" s="17"/>
      <c r="AT2255" s="13"/>
      <c r="AU2255" s="17"/>
      <c r="AV2255" s="17"/>
      <c r="AW2255" s="25"/>
      <c r="AX2255" s="25"/>
      <c r="AY2255" s="18"/>
      <c r="AZ2255" s="18"/>
      <c r="BA2255" s="18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  <c r="DX2255" s="17"/>
      <c r="DY2255" s="17"/>
      <c r="DZ2255" s="17"/>
      <c r="EA2255" s="17"/>
      <c r="EB2255" s="17"/>
      <c r="EC2255" s="17"/>
      <c r="ED2255" s="17"/>
      <c r="EE2255" s="17"/>
      <c r="EF2255" s="17"/>
      <c r="EG2255" s="17"/>
      <c r="EH2255" s="17"/>
      <c r="EI2255" s="17"/>
      <c r="EJ2255" s="17"/>
      <c r="EK2255" s="17"/>
      <c r="EL2255" s="17"/>
      <c r="EM2255" s="17"/>
      <c r="EN2255" s="17"/>
      <c r="EO2255" s="17"/>
      <c r="EP2255" s="17"/>
      <c r="EQ2255" s="17"/>
      <c r="ER2255" s="17"/>
      <c r="ES2255" s="17"/>
      <c r="ET2255" s="17"/>
      <c r="EU2255" s="17"/>
      <c r="EV2255" s="17"/>
      <c r="EW2255" s="17"/>
      <c r="EX2255" s="17"/>
      <c r="EY2255" s="17"/>
      <c r="EZ2255" s="17"/>
      <c r="FA2255" s="17"/>
      <c r="FB2255" s="17"/>
      <c r="FC2255" s="17"/>
      <c r="FD2255" s="17"/>
      <c r="FE2255" s="17"/>
      <c r="FF2255" s="17"/>
      <c r="FG2255" s="17"/>
      <c r="FH2255" s="17"/>
      <c r="FI2255" s="17"/>
      <c r="FJ2255" s="17"/>
      <c r="FK2255" s="17"/>
      <c r="FL2255" s="17"/>
      <c r="FM2255" s="17"/>
      <c r="FN2255" s="17"/>
      <c r="FO2255" s="17"/>
      <c r="FP2255" s="17"/>
      <c r="FQ2255" s="17"/>
      <c r="FR2255" s="17"/>
      <c r="FS2255" s="17"/>
      <c r="FT2255" s="17"/>
      <c r="FU2255" s="17"/>
      <c r="FV2255" s="17"/>
      <c r="FW2255" s="17"/>
      <c r="FX2255" s="17"/>
      <c r="FY2255" s="17"/>
      <c r="FZ2255" s="17"/>
      <c r="GA2255" s="17"/>
      <c r="GB2255" s="17"/>
      <c r="GC2255" s="17"/>
      <c r="GD2255" s="17"/>
      <c r="GE2255" s="17"/>
      <c r="GF2255" s="17"/>
      <c r="GG2255" s="17"/>
      <c r="GH2255" s="17"/>
      <c r="GI2255" s="17"/>
      <c r="GJ2255" s="17"/>
      <c r="GK2255" s="17"/>
      <c r="GL2255" s="17"/>
      <c r="GM2255" s="17"/>
      <c r="GN2255" s="17"/>
      <c r="GO2255" s="17"/>
      <c r="GP2255" s="17"/>
      <c r="GQ2255" s="17"/>
      <c r="GR2255" s="17"/>
      <c r="GS2255" s="17"/>
      <c r="GT2255" s="17"/>
      <c r="GU2255" s="17"/>
      <c r="GV2255" s="17"/>
      <c r="GW2255" s="17"/>
      <c r="GX2255" s="17"/>
    </row>
    <row r="2256" spans="1:206" x14ac:dyDescent="0.2">
      <c r="A2256" s="78">
        <f t="shared" si="1249"/>
        <v>44147</v>
      </c>
      <c r="B2256" s="2">
        <f t="shared" si="1230"/>
        <v>279758.40883822186</v>
      </c>
      <c r="C2256" s="3">
        <f t="shared" si="1250"/>
        <v>37767385.193159953</v>
      </c>
      <c r="D2256" s="2">
        <f t="shared" si="1237"/>
        <v>240537.3279050432</v>
      </c>
      <c r="E2256" s="2">
        <f t="shared" si="1251"/>
        <v>0</v>
      </c>
      <c r="F2256" s="33">
        <f t="shared" si="1239"/>
        <v>240537.3279050432</v>
      </c>
      <c r="G2256" s="39">
        <f t="shared" si="1252"/>
        <v>5391.75</v>
      </c>
      <c r="H2256" s="38">
        <f>IF(AND(N2256=1,N2255&gt;1),VLOOKUP(A2255,[1]Plan1!$CW$105:$CY$215,3),H2255)</f>
        <v>5438.12</v>
      </c>
      <c r="I2256" s="127">
        <f t="shared" si="1240"/>
        <v>44085</v>
      </c>
      <c r="J2256" s="127">
        <f t="shared" si="1253"/>
        <v>44115</v>
      </c>
      <c r="K2256" s="34">
        <f t="shared" si="1241"/>
        <v>8.6001761951128852E-3</v>
      </c>
      <c r="L2256" s="212">
        <f t="shared" si="1254"/>
        <v>44175</v>
      </c>
      <c r="M2256" s="1">
        <f t="shared" si="1255"/>
        <v>22</v>
      </c>
      <c r="N2256" s="1">
        <f t="shared" si="1238"/>
        <v>2</v>
      </c>
      <c r="O2256" s="2">
        <f t="shared" si="1242"/>
        <v>1.00077879</v>
      </c>
      <c r="P2256" s="35">
        <f t="shared" si="1232"/>
        <v>1.0064004200000001</v>
      </c>
      <c r="Q2256" s="35">
        <f t="shared" si="1256"/>
        <v>1.0150960381872247</v>
      </c>
      <c r="R2256" s="2">
        <f t="shared" si="1231"/>
        <v>1.0158865800000001</v>
      </c>
      <c r="S2256" s="2">
        <f t="shared" si="1257"/>
        <v>1.00624745</v>
      </c>
      <c r="T2256" s="2">
        <f t="shared" si="1233"/>
        <v>244358.64340778999</v>
      </c>
      <c r="U2256" s="2">
        <f t="shared" si="1243"/>
        <v>0</v>
      </c>
      <c r="V2256" s="2">
        <f t="shared" si="1244"/>
        <v>3821.3155027497241</v>
      </c>
      <c r="W2256" s="2">
        <f t="shared" si="1245"/>
        <v>244358.64340779293</v>
      </c>
      <c r="X2256" s="36">
        <f t="shared" si="1261"/>
        <v>0</v>
      </c>
      <c r="Y2256" s="2">
        <f t="shared" si="1246"/>
        <v>0</v>
      </c>
      <c r="Z2256" s="37">
        <f t="shared" si="1247"/>
        <v>0</v>
      </c>
      <c r="AA2256" s="2">
        <f t="shared" si="1258"/>
        <v>0</v>
      </c>
      <c r="AB2256" s="4">
        <f t="shared" si="1259"/>
        <v>7.1215000000000001E-2</v>
      </c>
      <c r="AC2256" s="148">
        <f t="shared" si="1235"/>
        <v>192</v>
      </c>
      <c r="AD2256" s="36">
        <v>252</v>
      </c>
      <c r="AE2256" s="35">
        <f t="shared" si="1228"/>
        <v>1.0538120449999999</v>
      </c>
      <c r="AF2256" s="2">
        <f t="shared" si="1229"/>
        <v>13149.43831519</v>
      </c>
      <c r="AG2256" s="2">
        <f t="shared" si="1248"/>
        <v>13149.43831519</v>
      </c>
      <c r="AH2256" s="3">
        <f t="shared" si="1260"/>
        <v>0</v>
      </c>
      <c r="AI2256" s="3"/>
      <c r="AJ2256" s="3">
        <v>0</v>
      </c>
      <c r="AK2256" s="2">
        <f t="shared" si="1236"/>
        <v>22250.327115238932</v>
      </c>
      <c r="AL2256" s="8"/>
      <c r="AM2256" s="8"/>
      <c r="AN2256" s="8"/>
      <c r="AO2256" s="8"/>
      <c r="AP2256" s="2">
        <v>279758.40883820842</v>
      </c>
      <c r="AQ2256" s="8"/>
      <c r="AR2256" s="5"/>
      <c r="AS2256" s="1"/>
      <c r="AT2256" s="8"/>
      <c r="AU2256" s="1"/>
      <c r="AV2256" s="1"/>
      <c r="AW2256" s="3"/>
      <c r="AX2256" s="3"/>
      <c r="AY2256" s="4"/>
      <c r="AZ2256" s="4"/>
      <c r="BA2256" s="4"/>
      <c r="BB2256" s="1"/>
      <c r="BC2256" s="1"/>
      <c r="BD2256" s="1"/>
      <c r="BE2256" s="1"/>
      <c r="BF2256" s="1"/>
      <c r="BG2256" s="1"/>
      <c r="BH2256" s="1"/>
      <c r="BI2256" s="1"/>
    </row>
    <row r="2257" spans="1:61" x14ac:dyDescent="0.2">
      <c r="A2257" s="78">
        <f t="shared" si="1249"/>
        <v>44148</v>
      </c>
      <c r="B2257" s="2">
        <f t="shared" si="1230"/>
        <v>280008.17752567137</v>
      </c>
      <c r="C2257" s="3">
        <f t="shared" si="1250"/>
        <v>37801103.965965636</v>
      </c>
      <c r="D2257" s="2">
        <f t="shared" si="1237"/>
        <v>240537.3279050432</v>
      </c>
      <c r="E2257" s="2">
        <f t="shared" si="1251"/>
        <v>0</v>
      </c>
      <c r="F2257" s="33">
        <f t="shared" si="1239"/>
        <v>240537.3279050432</v>
      </c>
      <c r="G2257" s="39">
        <f t="shared" si="1252"/>
        <v>5391.75</v>
      </c>
      <c r="H2257" s="38">
        <f>IF(AND(N2257=1,N2256&gt;1),VLOOKUP(A2256,[1]Plan1!$CW$105:$CY$215,3),H2256)</f>
        <v>5438.12</v>
      </c>
      <c r="I2257" s="127">
        <f t="shared" si="1240"/>
        <v>44085</v>
      </c>
      <c r="J2257" s="127">
        <f t="shared" si="1253"/>
        <v>44115</v>
      </c>
      <c r="K2257" s="34">
        <f t="shared" si="1241"/>
        <v>8.6001761951128852E-3</v>
      </c>
      <c r="L2257" s="212">
        <f t="shared" si="1254"/>
        <v>44175</v>
      </c>
      <c r="M2257" s="1">
        <f t="shared" si="1255"/>
        <v>22</v>
      </c>
      <c r="N2257" s="1">
        <f t="shared" si="1238"/>
        <v>3</v>
      </c>
      <c r="O2257" s="2">
        <f t="shared" si="1242"/>
        <v>1.00116841</v>
      </c>
      <c r="P2257" s="35">
        <f t="shared" si="1232"/>
        <v>1.0064004200000001</v>
      </c>
      <c r="Q2257" s="35">
        <f t="shared" si="1256"/>
        <v>1.0150960381872247</v>
      </c>
      <c r="R2257" s="2">
        <f t="shared" si="1231"/>
        <v>1.0162820800000001</v>
      </c>
      <c r="S2257" s="2">
        <f t="shared" si="1257"/>
        <v>1.00624745</v>
      </c>
      <c r="T2257" s="2">
        <f t="shared" si="1233"/>
        <v>244453.77592096999</v>
      </c>
      <c r="U2257" s="2">
        <f t="shared" si="1243"/>
        <v>0</v>
      </c>
      <c r="V2257" s="2">
        <f t="shared" si="1244"/>
        <v>3916.4480159361669</v>
      </c>
      <c r="W2257" s="2">
        <f t="shared" si="1245"/>
        <v>244453.77592097936</v>
      </c>
      <c r="X2257" s="36">
        <f t="shared" si="1261"/>
        <v>0</v>
      </c>
      <c r="Y2257" s="2">
        <f t="shared" si="1246"/>
        <v>0</v>
      </c>
      <c r="Z2257" s="37">
        <f t="shared" si="1247"/>
        <v>0</v>
      </c>
      <c r="AA2257" s="2">
        <f t="shared" si="1258"/>
        <v>0</v>
      </c>
      <c r="AB2257" s="4">
        <f t="shared" si="1259"/>
        <v>7.1215000000000001E-2</v>
      </c>
      <c r="AC2257" s="148">
        <f t="shared" si="1235"/>
        <v>193</v>
      </c>
      <c r="AD2257" s="36">
        <v>252</v>
      </c>
      <c r="AE2257" s="35">
        <f t="shared" si="1228"/>
        <v>1.0540997649999999</v>
      </c>
      <c r="AF2257" s="2">
        <f t="shared" si="1229"/>
        <v>13224.891830680001</v>
      </c>
      <c r="AG2257" s="2">
        <f t="shared" si="1248"/>
        <v>13224.891830680001</v>
      </c>
      <c r="AH2257" s="3">
        <f t="shared" si="1260"/>
        <v>0</v>
      </c>
      <c r="AI2257" s="3"/>
      <c r="AJ2257" s="3">
        <v>0</v>
      </c>
      <c r="AK2257" s="2">
        <f t="shared" si="1236"/>
        <v>22329.509774012025</v>
      </c>
      <c r="AL2257" s="8"/>
      <c r="AM2257" s="8"/>
      <c r="AN2257" s="8"/>
      <c r="AO2257" s="8"/>
      <c r="AP2257" s="2">
        <v>280008.17752565793</v>
      </c>
      <c r="AQ2257" s="8"/>
      <c r="AR2257" s="5"/>
      <c r="AS2257" s="1"/>
      <c r="AT2257" s="8"/>
      <c r="AU2257" s="1"/>
      <c r="AV2257" s="1"/>
      <c r="AW2257" s="3"/>
      <c r="AX2257" s="3"/>
      <c r="AY2257" s="4"/>
      <c r="AZ2257" s="4"/>
      <c r="BA2257" s="4"/>
      <c r="BB2257" s="1"/>
      <c r="BC2257" s="1"/>
      <c r="BD2257" s="1"/>
      <c r="BE2257" s="1"/>
      <c r="BF2257" s="1"/>
      <c r="BG2257" s="1"/>
      <c r="BH2257" s="1"/>
      <c r="BI2257" s="1"/>
    </row>
    <row r="2258" spans="1:61" x14ac:dyDescent="0.2">
      <c r="A2258" s="78">
        <f t="shared" si="1249"/>
        <v>44149</v>
      </c>
      <c r="B2258" s="2">
        <f t="shared" si="1230"/>
        <v>280187.68244779663</v>
      </c>
      <c r="C2258" s="3">
        <f t="shared" si="1250"/>
        <v>37825337.130452543</v>
      </c>
      <c r="D2258" s="2">
        <f t="shared" si="1237"/>
        <v>240537.3279050432</v>
      </c>
      <c r="E2258" s="2">
        <f t="shared" si="1251"/>
        <v>0</v>
      </c>
      <c r="F2258" s="33">
        <f t="shared" si="1239"/>
        <v>240537.3279050432</v>
      </c>
      <c r="G2258" s="39">
        <f t="shared" si="1252"/>
        <v>5391.75</v>
      </c>
      <c r="H2258" s="38">
        <f>IF(AND(N2258=1,N2257&gt;1),VLOOKUP(A2257,[1]Plan1!$CW$105:$CY$215,3),H2257)</f>
        <v>5438.12</v>
      </c>
      <c r="I2258" s="127">
        <f t="shared" si="1240"/>
        <v>44085</v>
      </c>
      <c r="J2258" s="127">
        <f t="shared" si="1253"/>
        <v>44115</v>
      </c>
      <c r="K2258" s="34">
        <f t="shared" si="1241"/>
        <v>8.6001761951128852E-3</v>
      </c>
      <c r="L2258" s="212">
        <f t="shared" si="1254"/>
        <v>44175</v>
      </c>
      <c r="M2258" s="1">
        <f t="shared" si="1255"/>
        <v>22</v>
      </c>
      <c r="N2258" s="1">
        <f t="shared" si="1238"/>
        <v>4</v>
      </c>
      <c r="O2258" s="2">
        <f t="shared" si="1242"/>
        <v>1.0015581899999999</v>
      </c>
      <c r="P2258" s="35">
        <f t="shared" si="1232"/>
        <v>1.0064004200000001</v>
      </c>
      <c r="Q2258" s="35">
        <f t="shared" si="1256"/>
        <v>1.0150960381872247</v>
      </c>
      <c r="R2258" s="2">
        <f t="shared" si="1231"/>
        <v>1.0166777499999999</v>
      </c>
      <c r="S2258" s="2">
        <f t="shared" si="1257"/>
        <v>1.00624745</v>
      </c>
      <c r="T2258" s="2">
        <f t="shared" si="1233"/>
        <v>244548.94932551001</v>
      </c>
      <c r="U2258" s="2">
        <f t="shared" si="1243"/>
        <v>0</v>
      </c>
      <c r="V2258" s="2">
        <f t="shared" si="1244"/>
        <v>4011.6214204683188</v>
      </c>
      <c r="W2258" s="2">
        <f t="shared" si="1245"/>
        <v>244548.94932551152</v>
      </c>
      <c r="X2258" s="36">
        <f t="shared" si="1261"/>
        <v>0</v>
      </c>
      <c r="Y2258" s="2">
        <f t="shared" si="1246"/>
        <v>0</v>
      </c>
      <c r="Z2258" s="37">
        <f t="shared" si="1247"/>
        <v>0</v>
      </c>
      <c r="AA2258" s="2">
        <f t="shared" si="1258"/>
        <v>0</v>
      </c>
      <c r="AB2258" s="4">
        <f t="shared" si="1259"/>
        <v>7.1215000000000001E-2</v>
      </c>
      <c r="AC2258" s="148">
        <f t="shared" si="1235"/>
        <v>193</v>
      </c>
      <c r="AD2258" s="36">
        <v>252</v>
      </c>
      <c r="AE2258" s="35">
        <f t="shared" si="1228"/>
        <v>1.0540997649999999</v>
      </c>
      <c r="AF2258" s="2">
        <f t="shared" si="1229"/>
        <v>13230.0406895</v>
      </c>
      <c r="AG2258" s="2">
        <f t="shared" si="1248"/>
        <v>13230.0406895</v>
      </c>
      <c r="AH2258" s="3">
        <f t="shared" si="1260"/>
        <v>0</v>
      </c>
      <c r="AI2258" s="3"/>
      <c r="AJ2258" s="3">
        <v>0</v>
      </c>
      <c r="AK2258" s="2">
        <f t="shared" si="1236"/>
        <v>22408.692432785119</v>
      </c>
      <c r="AL2258" s="8"/>
      <c r="AM2258" s="8"/>
      <c r="AN2258" s="8"/>
      <c r="AO2258" s="8"/>
      <c r="AP2258" s="2">
        <v>280187.68244778318</v>
      </c>
      <c r="AQ2258" s="8"/>
      <c r="AR2258" s="5"/>
      <c r="AS2258" s="1"/>
      <c r="AT2258" s="8"/>
      <c r="AU2258" s="1"/>
      <c r="AV2258" s="1"/>
      <c r="AW2258" s="3"/>
      <c r="AX2258" s="3"/>
      <c r="AY2258" s="4"/>
      <c r="AZ2258" s="4"/>
      <c r="BA2258" s="4"/>
      <c r="BB2258" s="1"/>
      <c r="BC2258" s="1"/>
      <c r="BD2258" s="1"/>
      <c r="BE2258" s="1"/>
      <c r="BF2258" s="1"/>
      <c r="BG2258" s="1"/>
      <c r="BH2258" s="1"/>
      <c r="BI2258" s="1"/>
    </row>
    <row r="2259" spans="1:61" x14ac:dyDescent="0.2">
      <c r="A2259" s="78">
        <f t="shared" si="1249"/>
        <v>44150</v>
      </c>
      <c r="B2259" s="2">
        <f t="shared" si="1230"/>
        <v>280266.86510656972</v>
      </c>
      <c r="C2259" s="3">
        <f t="shared" si="1250"/>
        <v>37836026.789386913</v>
      </c>
      <c r="D2259" s="2">
        <f t="shared" si="1237"/>
        <v>240537.3279050432</v>
      </c>
      <c r="E2259" s="2">
        <f t="shared" si="1251"/>
        <v>0</v>
      </c>
      <c r="F2259" s="33">
        <f t="shared" si="1239"/>
        <v>240537.3279050432</v>
      </c>
      <c r="G2259" s="39">
        <f t="shared" si="1252"/>
        <v>5391.75</v>
      </c>
      <c r="H2259" s="38">
        <f>IF(AND(N2259=1,N2258&gt;1),VLOOKUP(A2258,[1]Plan1!$CW$105:$CY$215,3),H2258)</f>
        <v>5438.12</v>
      </c>
      <c r="I2259" s="127">
        <f t="shared" si="1240"/>
        <v>44085</v>
      </c>
      <c r="J2259" s="127">
        <f t="shared" si="1253"/>
        <v>44115</v>
      </c>
      <c r="K2259" s="34">
        <f t="shared" si="1241"/>
        <v>8.6001761951128852E-3</v>
      </c>
      <c r="L2259" s="212">
        <f t="shared" si="1254"/>
        <v>44175</v>
      </c>
      <c r="M2259" s="1">
        <f t="shared" si="1255"/>
        <v>22</v>
      </c>
      <c r="N2259" s="1">
        <f t="shared" si="1238"/>
        <v>4</v>
      </c>
      <c r="O2259" s="2">
        <f t="shared" si="1242"/>
        <v>1.0015581899999999</v>
      </c>
      <c r="P2259" s="35">
        <f t="shared" si="1232"/>
        <v>1.0064004200000001</v>
      </c>
      <c r="Q2259" s="35">
        <f t="shared" si="1256"/>
        <v>1.0150960381872247</v>
      </c>
      <c r="R2259" s="2">
        <f t="shared" si="1231"/>
        <v>1.0166777499999999</v>
      </c>
      <c r="S2259" s="2">
        <f t="shared" si="1257"/>
        <v>1.00624745</v>
      </c>
      <c r="T2259" s="2">
        <f t="shared" si="1233"/>
        <v>244548.94932551001</v>
      </c>
      <c r="U2259" s="2">
        <f t="shared" si="1243"/>
        <v>0</v>
      </c>
      <c r="V2259" s="2">
        <f t="shared" si="1244"/>
        <v>4011.6214204683188</v>
      </c>
      <c r="W2259" s="2">
        <f t="shared" si="1245"/>
        <v>244548.94932551152</v>
      </c>
      <c r="X2259" s="36">
        <f t="shared" si="1261"/>
        <v>0</v>
      </c>
      <c r="Y2259" s="2">
        <f t="shared" si="1246"/>
        <v>0</v>
      </c>
      <c r="Z2259" s="37">
        <f t="shared" si="1247"/>
        <v>0</v>
      </c>
      <c r="AA2259" s="2">
        <f t="shared" si="1258"/>
        <v>0</v>
      </c>
      <c r="AB2259" s="4">
        <f t="shared" si="1259"/>
        <v>7.1215000000000001E-2</v>
      </c>
      <c r="AC2259" s="148">
        <f t="shared" si="1235"/>
        <v>193</v>
      </c>
      <c r="AD2259" s="36">
        <v>252</v>
      </c>
      <c r="AE2259" s="35">
        <f t="shared" si="1228"/>
        <v>1.0540997649999999</v>
      </c>
      <c r="AF2259" s="2">
        <f t="shared" si="1229"/>
        <v>13230.0406895</v>
      </c>
      <c r="AG2259" s="2">
        <f t="shared" si="1248"/>
        <v>13230.0406895</v>
      </c>
      <c r="AH2259" s="3">
        <f t="shared" si="1260"/>
        <v>0</v>
      </c>
      <c r="AI2259" s="3"/>
      <c r="AJ2259" s="3">
        <v>0</v>
      </c>
      <c r="AK2259" s="2">
        <f t="shared" si="1236"/>
        <v>22487.87509155821</v>
      </c>
      <c r="AL2259" s="8"/>
      <c r="AM2259" s="8"/>
      <c r="AN2259" s="8"/>
      <c r="AO2259" s="8"/>
      <c r="AP2259" s="2">
        <v>280266.86510655627</v>
      </c>
      <c r="AQ2259" s="8"/>
      <c r="AR2259" s="5"/>
      <c r="AS2259" s="1"/>
      <c r="AT2259" s="8"/>
      <c r="AU2259" s="1"/>
      <c r="AV2259" s="1"/>
      <c r="AW2259" s="3"/>
      <c r="AX2259" s="3"/>
      <c r="AY2259" s="4"/>
      <c r="AZ2259" s="4"/>
      <c r="BA2259" s="4"/>
      <c r="BB2259" s="1"/>
      <c r="BC2259" s="1"/>
      <c r="BD2259" s="1"/>
      <c r="BE2259" s="1"/>
      <c r="BF2259" s="1"/>
      <c r="BG2259" s="1"/>
      <c r="BH2259" s="1"/>
      <c r="BI2259" s="1"/>
    </row>
    <row r="2260" spans="1:61" x14ac:dyDescent="0.2">
      <c r="A2260" s="78">
        <f t="shared" si="1249"/>
        <v>44151</v>
      </c>
      <c r="B2260" s="2">
        <f t="shared" si="1230"/>
        <v>280416.42846386286</v>
      </c>
      <c r="C2260" s="3">
        <f t="shared" si="1250"/>
        <v>37856217.842621483</v>
      </c>
      <c r="D2260" s="2">
        <f t="shared" si="1237"/>
        <v>240537.3279050432</v>
      </c>
      <c r="E2260" s="2">
        <f t="shared" si="1251"/>
        <v>0</v>
      </c>
      <c r="F2260" s="33">
        <f t="shared" si="1239"/>
        <v>240537.3279050432</v>
      </c>
      <c r="G2260" s="39">
        <f t="shared" si="1252"/>
        <v>5391.75</v>
      </c>
      <c r="H2260" s="38">
        <f>IF(AND(N2260=1,N2259&gt;1),VLOOKUP(A2259,[1]Plan1!$CW$105:$CY$215,3),H2259)</f>
        <v>5438.12</v>
      </c>
      <c r="I2260" s="127">
        <f t="shared" si="1240"/>
        <v>44085</v>
      </c>
      <c r="J2260" s="127">
        <f t="shared" si="1253"/>
        <v>44115</v>
      </c>
      <c r="K2260" s="34">
        <f t="shared" si="1241"/>
        <v>8.6001761951128852E-3</v>
      </c>
      <c r="L2260" s="212">
        <f t="shared" si="1254"/>
        <v>44175</v>
      </c>
      <c r="M2260" s="1">
        <f t="shared" si="1255"/>
        <v>22</v>
      </c>
      <c r="N2260" s="1">
        <f t="shared" si="1238"/>
        <v>4</v>
      </c>
      <c r="O2260" s="2">
        <f t="shared" si="1242"/>
        <v>1.0015581899999999</v>
      </c>
      <c r="P2260" s="35">
        <f t="shared" si="1232"/>
        <v>1.0064004200000001</v>
      </c>
      <c r="Q2260" s="35">
        <f t="shared" si="1256"/>
        <v>1.0150960381872247</v>
      </c>
      <c r="R2260" s="2">
        <f t="shared" si="1231"/>
        <v>1.0166777499999999</v>
      </c>
      <c r="S2260" s="2">
        <f t="shared" si="1257"/>
        <v>1.00624745</v>
      </c>
      <c r="T2260" s="2">
        <f t="shared" si="1233"/>
        <v>244548.94932551001</v>
      </c>
      <c r="U2260" s="2">
        <f t="shared" si="1243"/>
        <v>0</v>
      </c>
      <c r="V2260" s="2">
        <f t="shared" si="1244"/>
        <v>4011.6214204683188</v>
      </c>
      <c r="W2260" s="2">
        <f t="shared" si="1245"/>
        <v>244548.94932551152</v>
      </c>
      <c r="X2260" s="36">
        <f t="shared" si="1261"/>
        <v>0</v>
      </c>
      <c r="Y2260" s="2">
        <f t="shared" si="1246"/>
        <v>0</v>
      </c>
      <c r="Z2260" s="37">
        <f t="shared" si="1247"/>
        <v>0</v>
      </c>
      <c r="AA2260" s="2">
        <f t="shared" si="1258"/>
        <v>0</v>
      </c>
      <c r="AB2260" s="4">
        <f t="shared" si="1259"/>
        <v>7.1215000000000001E-2</v>
      </c>
      <c r="AC2260" s="148">
        <f t="shared" si="1235"/>
        <v>194</v>
      </c>
      <c r="AD2260" s="36">
        <v>252</v>
      </c>
      <c r="AE2260" s="35">
        <f t="shared" si="1228"/>
        <v>1.0543875629999999</v>
      </c>
      <c r="AF2260" s="2">
        <f t="shared" si="1229"/>
        <v>13300.42138802</v>
      </c>
      <c r="AG2260" s="2">
        <f t="shared" si="1248"/>
        <v>13300.42138802</v>
      </c>
      <c r="AH2260" s="3">
        <f t="shared" si="1260"/>
        <v>0</v>
      </c>
      <c r="AI2260" s="3"/>
      <c r="AJ2260" s="3">
        <v>0</v>
      </c>
      <c r="AK2260" s="2">
        <f t="shared" si="1236"/>
        <v>22567.057750331303</v>
      </c>
      <c r="AL2260" s="8"/>
      <c r="AM2260" s="8"/>
      <c r="AN2260" s="8"/>
      <c r="AO2260" s="8"/>
      <c r="AP2260" s="2">
        <v>280416.42846384941</v>
      </c>
      <c r="AQ2260" s="8"/>
      <c r="AR2260" s="5"/>
      <c r="AS2260" s="1"/>
      <c r="AT2260" s="8"/>
      <c r="AU2260" s="1"/>
      <c r="AV2260" s="1"/>
      <c r="AW2260" s="3"/>
      <c r="AX2260" s="3"/>
      <c r="AY2260" s="4"/>
      <c r="AZ2260" s="4"/>
      <c r="BA2260" s="4"/>
      <c r="BB2260" s="1"/>
      <c r="BC2260" s="1"/>
      <c r="BD2260" s="1"/>
      <c r="BE2260" s="1"/>
      <c r="BF2260" s="1"/>
      <c r="BG2260" s="1"/>
      <c r="BH2260" s="1"/>
      <c r="BI2260" s="1"/>
    </row>
    <row r="2261" spans="1:61" x14ac:dyDescent="0.2">
      <c r="A2261" s="78">
        <f t="shared" si="1249"/>
        <v>44152</v>
      </c>
      <c r="B2261" s="2">
        <f t="shared" si="1230"/>
        <v>280666.42370925401</v>
      </c>
      <c r="C2261" s="3">
        <f t="shared" si="1250"/>
        <v>37889967.200749293</v>
      </c>
      <c r="D2261" s="2">
        <f t="shared" si="1237"/>
        <v>240537.3279050432</v>
      </c>
      <c r="E2261" s="2">
        <f t="shared" si="1251"/>
        <v>0</v>
      </c>
      <c r="F2261" s="33">
        <f t="shared" si="1239"/>
        <v>240537.3279050432</v>
      </c>
      <c r="G2261" s="39">
        <f t="shared" si="1252"/>
        <v>5391.75</v>
      </c>
      <c r="H2261" s="38">
        <f>IF(AND(N2261=1,N2260&gt;1),VLOOKUP(A2260,[1]Plan1!$CW$105:$CY$215,3),H2260)</f>
        <v>5438.12</v>
      </c>
      <c r="I2261" s="127">
        <f t="shared" si="1240"/>
        <v>44085</v>
      </c>
      <c r="J2261" s="127">
        <f t="shared" si="1253"/>
        <v>44115</v>
      </c>
      <c r="K2261" s="34">
        <f t="shared" si="1241"/>
        <v>8.6001761951128852E-3</v>
      </c>
      <c r="L2261" s="212">
        <f t="shared" si="1254"/>
        <v>44175</v>
      </c>
      <c r="M2261" s="1">
        <f t="shared" si="1255"/>
        <v>22</v>
      </c>
      <c r="N2261" s="1">
        <f t="shared" si="1238"/>
        <v>5</v>
      </c>
      <c r="O2261" s="2">
        <f t="shared" si="1242"/>
        <v>1.00194812</v>
      </c>
      <c r="P2261" s="35">
        <f t="shared" si="1232"/>
        <v>1.0064004200000001</v>
      </c>
      <c r="Q2261" s="35">
        <f t="shared" si="1256"/>
        <v>1.0150960381872247</v>
      </c>
      <c r="R2261" s="2">
        <f t="shared" si="1231"/>
        <v>1.01707356</v>
      </c>
      <c r="S2261" s="2">
        <f t="shared" si="1257"/>
        <v>1.00624745</v>
      </c>
      <c r="T2261" s="2">
        <f t="shared" si="1233"/>
        <v>244644.15640527001</v>
      </c>
      <c r="U2261" s="2">
        <f t="shared" si="1243"/>
        <v>0</v>
      </c>
      <c r="V2261" s="2">
        <f t="shared" si="1244"/>
        <v>4106.8285002264402</v>
      </c>
      <c r="W2261" s="2">
        <f t="shared" si="1245"/>
        <v>244644.15640526963</v>
      </c>
      <c r="X2261" s="36">
        <f t="shared" si="1261"/>
        <v>0</v>
      </c>
      <c r="Y2261" s="2">
        <f t="shared" si="1246"/>
        <v>0</v>
      </c>
      <c r="Z2261" s="37">
        <f t="shared" si="1247"/>
        <v>0</v>
      </c>
      <c r="AA2261" s="2">
        <f t="shared" si="1258"/>
        <v>0</v>
      </c>
      <c r="AB2261" s="4">
        <f t="shared" si="1259"/>
        <v>7.1215000000000001E-2</v>
      </c>
      <c r="AC2261" s="148">
        <f t="shared" si="1235"/>
        <v>195</v>
      </c>
      <c r="AD2261" s="36">
        <v>252</v>
      </c>
      <c r="AE2261" s="35">
        <f t="shared" si="1228"/>
        <v>1.05467544</v>
      </c>
      <c r="AF2261" s="2">
        <f t="shared" si="1229"/>
        <v>13376.02689488</v>
      </c>
      <c r="AG2261" s="2">
        <f t="shared" si="1248"/>
        <v>13376.02689488</v>
      </c>
      <c r="AH2261" s="3">
        <f t="shared" si="1260"/>
        <v>0</v>
      </c>
      <c r="AI2261" s="3"/>
      <c r="AJ2261" s="3">
        <v>0</v>
      </c>
      <c r="AK2261" s="2">
        <f t="shared" si="1236"/>
        <v>22646.240409104394</v>
      </c>
      <c r="AL2261" s="8"/>
      <c r="AM2261" s="8"/>
      <c r="AN2261" s="8"/>
      <c r="AO2261" s="8"/>
      <c r="AP2261" s="2">
        <v>280666.42370924063</v>
      </c>
      <c r="AQ2261" s="8"/>
      <c r="AR2261" s="5"/>
      <c r="AS2261" s="1"/>
      <c r="AT2261" s="8"/>
      <c r="AU2261" s="1"/>
      <c r="AV2261" s="1"/>
      <c r="AW2261" s="3"/>
      <c r="AX2261" s="3"/>
      <c r="AY2261" s="4"/>
      <c r="AZ2261" s="4"/>
      <c r="BA2261" s="4"/>
      <c r="BB2261" s="1"/>
      <c r="BC2261" s="1"/>
      <c r="BD2261" s="1"/>
      <c r="BE2261" s="1"/>
      <c r="BF2261" s="1"/>
      <c r="BG2261" s="1"/>
      <c r="BH2261" s="1"/>
      <c r="BI2261" s="1"/>
    </row>
    <row r="2262" spans="1:61" x14ac:dyDescent="0.2">
      <c r="A2262" s="78">
        <f t="shared" si="1249"/>
        <v>44153</v>
      </c>
      <c r="B2262" s="2">
        <f t="shared" si="1230"/>
        <v>280916.53346146771</v>
      </c>
      <c r="C2262" s="3">
        <f t="shared" si="1250"/>
        <v>37923732.01729814</v>
      </c>
      <c r="D2262" s="2">
        <f t="shared" si="1237"/>
        <v>240537.3279050432</v>
      </c>
      <c r="E2262" s="2">
        <f t="shared" si="1251"/>
        <v>0</v>
      </c>
      <c r="F2262" s="33">
        <f t="shared" si="1239"/>
        <v>240537.3279050432</v>
      </c>
      <c r="G2262" s="39">
        <f t="shared" si="1252"/>
        <v>5391.75</v>
      </c>
      <c r="H2262" s="38">
        <f>IF(AND(N2262=1,N2261&gt;1),VLOOKUP(A2261,[1]Plan1!$CW$105:$CY$215,3),H2261)</f>
        <v>5438.12</v>
      </c>
      <c r="I2262" s="127">
        <f t="shared" si="1240"/>
        <v>44085</v>
      </c>
      <c r="J2262" s="127">
        <f t="shared" si="1253"/>
        <v>44115</v>
      </c>
      <c r="K2262" s="34">
        <f t="shared" si="1241"/>
        <v>8.6001761951128852E-3</v>
      </c>
      <c r="L2262" s="212">
        <f t="shared" si="1254"/>
        <v>44175</v>
      </c>
      <c r="M2262" s="1">
        <f t="shared" si="1255"/>
        <v>22</v>
      </c>
      <c r="N2262" s="1">
        <f t="shared" si="1238"/>
        <v>6</v>
      </c>
      <c r="O2262" s="2">
        <f t="shared" si="1242"/>
        <v>1.0023382000000001</v>
      </c>
      <c r="P2262" s="35">
        <f t="shared" si="1232"/>
        <v>1.0064004200000001</v>
      </c>
      <c r="Q2262" s="35">
        <f t="shared" si="1256"/>
        <v>1.0150960381872247</v>
      </c>
      <c r="R2262" s="2">
        <f t="shared" si="1231"/>
        <v>1.0174695300000001</v>
      </c>
      <c r="S2262" s="2">
        <f t="shared" si="1257"/>
        <v>1.00624745</v>
      </c>
      <c r="T2262" s="2">
        <f t="shared" si="1233"/>
        <v>244739.40197100001</v>
      </c>
      <c r="U2262" s="2">
        <f t="shared" si="1243"/>
        <v>0</v>
      </c>
      <c r="V2262" s="2">
        <f t="shared" si="1244"/>
        <v>4202.0740659570056</v>
      </c>
      <c r="W2262" s="2">
        <f t="shared" si="1245"/>
        <v>244739.40197100022</v>
      </c>
      <c r="X2262" s="36">
        <f t="shared" si="1261"/>
        <v>0</v>
      </c>
      <c r="Y2262" s="2">
        <f t="shared" si="1246"/>
        <v>0</v>
      </c>
      <c r="Z2262" s="37">
        <f t="shared" si="1247"/>
        <v>0</v>
      </c>
      <c r="AA2262" s="2">
        <f t="shared" si="1258"/>
        <v>0</v>
      </c>
      <c r="AB2262" s="4">
        <f t="shared" si="1259"/>
        <v>7.1215000000000001E-2</v>
      </c>
      <c r="AC2262" s="148">
        <f t="shared" si="1235"/>
        <v>196</v>
      </c>
      <c r="AD2262" s="36">
        <v>252</v>
      </c>
      <c r="AE2262" s="35">
        <f t="shared" si="1228"/>
        <v>1.0549633949999999</v>
      </c>
      <c r="AF2262" s="2">
        <f t="shared" si="1229"/>
        <v>13451.70842259</v>
      </c>
      <c r="AG2262" s="2">
        <f t="shared" si="1248"/>
        <v>13451.70842259</v>
      </c>
      <c r="AH2262" s="3">
        <f t="shared" si="1260"/>
        <v>0</v>
      </c>
      <c r="AI2262" s="3"/>
      <c r="AJ2262" s="3">
        <v>0</v>
      </c>
      <c r="AK2262" s="2">
        <f t="shared" si="1236"/>
        <v>22725.423067877487</v>
      </c>
      <c r="AL2262" s="8"/>
      <c r="AM2262" s="8"/>
      <c r="AN2262" s="8"/>
      <c r="AO2262" s="8"/>
      <c r="AP2262" s="2">
        <v>280916.53346145427</v>
      </c>
      <c r="AQ2262" s="8"/>
      <c r="AR2262" s="5"/>
      <c r="AS2262" s="1"/>
      <c r="AT2262" s="8"/>
      <c r="AU2262" s="1"/>
      <c r="AV2262" s="1"/>
      <c r="AW2262" s="3"/>
      <c r="AX2262" s="3"/>
      <c r="AY2262" s="4"/>
      <c r="AZ2262" s="4"/>
      <c r="BA2262" s="4"/>
      <c r="BB2262" s="1"/>
      <c r="BC2262" s="1"/>
      <c r="BD2262" s="1"/>
      <c r="BE2262" s="1"/>
      <c r="BF2262" s="1"/>
      <c r="BG2262" s="1"/>
      <c r="BH2262" s="1"/>
      <c r="BI2262" s="1"/>
    </row>
    <row r="2263" spans="1:61" x14ac:dyDescent="0.2">
      <c r="A2263" s="78">
        <f t="shared" si="1249"/>
        <v>44154</v>
      </c>
      <c r="B2263" s="2">
        <f t="shared" si="1230"/>
        <v>281166.75548260054</v>
      </c>
      <c r="C2263" s="3">
        <f t="shared" si="1250"/>
        <v>37957511.99015107</v>
      </c>
      <c r="D2263" s="2">
        <f t="shared" si="1237"/>
        <v>240537.3279050432</v>
      </c>
      <c r="E2263" s="2">
        <f t="shared" si="1251"/>
        <v>0</v>
      </c>
      <c r="F2263" s="33">
        <f t="shared" si="1239"/>
        <v>240537.3279050432</v>
      </c>
      <c r="G2263" s="39">
        <f t="shared" si="1252"/>
        <v>5391.75</v>
      </c>
      <c r="H2263" s="38">
        <f>IF(AND(N2263=1,N2262&gt;1),VLOOKUP(A2262,[1]Plan1!$CW$105:$CY$215,3),H2262)</f>
        <v>5438.12</v>
      </c>
      <c r="I2263" s="127">
        <f t="shared" si="1240"/>
        <v>44085</v>
      </c>
      <c r="J2263" s="127">
        <f t="shared" si="1253"/>
        <v>44115</v>
      </c>
      <c r="K2263" s="34">
        <f t="shared" si="1241"/>
        <v>8.6001761951128852E-3</v>
      </c>
      <c r="L2263" s="212">
        <f t="shared" si="1254"/>
        <v>44175</v>
      </c>
      <c r="M2263" s="1">
        <f t="shared" si="1255"/>
        <v>22</v>
      </c>
      <c r="N2263" s="1">
        <f t="shared" si="1238"/>
        <v>7</v>
      </c>
      <c r="O2263" s="2">
        <f t="shared" si="1242"/>
        <v>1.0027284299999999</v>
      </c>
      <c r="P2263" s="35">
        <f t="shared" si="1232"/>
        <v>1.0064004200000001</v>
      </c>
      <c r="Q2263" s="35">
        <f t="shared" si="1256"/>
        <v>1.0150960381872247</v>
      </c>
      <c r="R2263" s="2">
        <f t="shared" si="1231"/>
        <v>1.0178656500000001</v>
      </c>
      <c r="S2263" s="2">
        <f t="shared" si="1257"/>
        <v>1.00624745</v>
      </c>
      <c r="T2263" s="2">
        <f t="shared" si="1233"/>
        <v>244834.68361733001</v>
      </c>
      <c r="U2263" s="2">
        <f t="shared" si="1243"/>
        <v>0</v>
      </c>
      <c r="V2263" s="2">
        <f t="shared" si="1244"/>
        <v>4297.3557122867514</v>
      </c>
      <c r="W2263" s="2">
        <f t="shared" si="1245"/>
        <v>244834.68361732995</v>
      </c>
      <c r="X2263" s="36">
        <f t="shared" si="1261"/>
        <v>0</v>
      </c>
      <c r="Y2263" s="2">
        <f t="shared" si="1246"/>
        <v>0</v>
      </c>
      <c r="Z2263" s="37">
        <f t="shared" si="1247"/>
        <v>0</v>
      </c>
      <c r="AA2263" s="2">
        <f t="shared" si="1258"/>
        <v>0</v>
      </c>
      <c r="AB2263" s="4">
        <f t="shared" si="1259"/>
        <v>7.1215000000000001E-2</v>
      </c>
      <c r="AC2263" s="148">
        <f t="shared" si="1235"/>
        <v>197</v>
      </c>
      <c r="AD2263" s="36">
        <v>252</v>
      </c>
      <c r="AE2263" s="35">
        <f t="shared" si="1228"/>
        <v>1.0552514289999999</v>
      </c>
      <c r="AF2263" s="2">
        <f t="shared" si="1229"/>
        <v>13527.46613862</v>
      </c>
      <c r="AG2263" s="2">
        <f t="shared" si="1248"/>
        <v>13527.46613862</v>
      </c>
      <c r="AH2263" s="3">
        <f t="shared" si="1260"/>
        <v>0</v>
      </c>
      <c r="AI2263" s="3"/>
      <c r="AJ2263" s="3">
        <v>0</v>
      </c>
      <c r="AK2263" s="2">
        <f t="shared" si="1236"/>
        <v>22804.605726650581</v>
      </c>
      <c r="AL2263" s="8"/>
      <c r="AM2263" s="8"/>
      <c r="AN2263" s="8"/>
      <c r="AO2263" s="8"/>
      <c r="AP2263" s="2">
        <v>281166.75548257708</v>
      </c>
      <c r="AQ2263" s="8"/>
      <c r="AR2263" s="5"/>
      <c r="AS2263" s="1"/>
      <c r="AT2263" s="8"/>
      <c r="AU2263" s="1"/>
      <c r="AV2263" s="1"/>
      <c r="AW2263" s="3"/>
      <c r="AX2263" s="3"/>
      <c r="AY2263" s="4"/>
      <c r="AZ2263" s="4"/>
      <c r="BA2263" s="4"/>
      <c r="BB2263" s="1"/>
      <c r="BC2263" s="1"/>
      <c r="BD2263" s="1"/>
      <c r="BE2263" s="1"/>
      <c r="BF2263" s="1"/>
      <c r="BG2263" s="1"/>
      <c r="BH2263" s="1"/>
      <c r="BI2263" s="1"/>
    </row>
    <row r="2264" spans="1:61" x14ac:dyDescent="0.2">
      <c r="A2264" s="78">
        <f t="shared" si="1249"/>
        <v>44155</v>
      </c>
      <c r="B2264" s="2">
        <f t="shared" si="1230"/>
        <v>281417.08982639253</v>
      </c>
      <c r="C2264" s="3">
        <f t="shared" si="1250"/>
        <v>37991307.12656299</v>
      </c>
      <c r="D2264" s="2">
        <f t="shared" si="1237"/>
        <v>240537.3279050432</v>
      </c>
      <c r="E2264" s="2">
        <f t="shared" si="1251"/>
        <v>0</v>
      </c>
      <c r="F2264" s="33">
        <f t="shared" si="1239"/>
        <v>240537.3279050432</v>
      </c>
      <c r="G2264" s="39">
        <f t="shared" si="1252"/>
        <v>5391.75</v>
      </c>
      <c r="H2264" s="38">
        <f>IF(AND(N2264=1,N2263&gt;1),VLOOKUP(A2263,[1]Plan1!$CW$105:$CY$215,3),H2263)</f>
        <v>5438.12</v>
      </c>
      <c r="I2264" s="127">
        <f t="shared" si="1240"/>
        <v>44085</v>
      </c>
      <c r="J2264" s="127">
        <f t="shared" si="1253"/>
        <v>44115</v>
      </c>
      <c r="K2264" s="34">
        <f t="shared" si="1241"/>
        <v>8.6001761951128852E-3</v>
      </c>
      <c r="L2264" s="212">
        <f t="shared" si="1254"/>
        <v>44175</v>
      </c>
      <c r="M2264" s="1">
        <f t="shared" si="1255"/>
        <v>22</v>
      </c>
      <c r="N2264" s="1">
        <f t="shared" si="1238"/>
        <v>8</v>
      </c>
      <c r="O2264" s="2">
        <f t="shared" si="1242"/>
        <v>1.0031188099999999</v>
      </c>
      <c r="P2264" s="35">
        <f t="shared" si="1232"/>
        <v>1.0064004200000001</v>
      </c>
      <c r="Q2264" s="35">
        <f t="shared" si="1256"/>
        <v>1.0150960381872247</v>
      </c>
      <c r="R2264" s="2">
        <f t="shared" si="1231"/>
        <v>1.01826192</v>
      </c>
      <c r="S2264" s="2">
        <f t="shared" si="1257"/>
        <v>1.00624745</v>
      </c>
      <c r="T2264" s="2">
        <f t="shared" si="1233"/>
        <v>244930.00134424999</v>
      </c>
      <c r="U2264" s="2">
        <f t="shared" si="1243"/>
        <v>0</v>
      </c>
      <c r="V2264" s="2">
        <f t="shared" si="1244"/>
        <v>4392.6734392156768</v>
      </c>
      <c r="W2264" s="2">
        <f t="shared" si="1245"/>
        <v>244930.00134425887</v>
      </c>
      <c r="X2264" s="36">
        <f t="shared" si="1261"/>
        <v>0</v>
      </c>
      <c r="Y2264" s="2">
        <f t="shared" si="1246"/>
        <v>0</v>
      </c>
      <c r="Z2264" s="37">
        <f t="shared" si="1247"/>
        <v>0</v>
      </c>
      <c r="AA2264" s="2">
        <f t="shared" si="1258"/>
        <v>0</v>
      </c>
      <c r="AB2264" s="4">
        <f t="shared" si="1259"/>
        <v>7.1215000000000001E-2</v>
      </c>
      <c r="AC2264" s="148">
        <f t="shared" si="1235"/>
        <v>198</v>
      </c>
      <c r="AD2264" s="36">
        <v>252</v>
      </c>
      <c r="AE2264" s="35">
        <f t="shared" si="1228"/>
        <v>1.055539542</v>
      </c>
      <c r="AF2264" s="2">
        <f t="shared" si="1229"/>
        <v>13603.30009671</v>
      </c>
      <c r="AG2264" s="2">
        <f t="shared" si="1248"/>
        <v>13603.30009671</v>
      </c>
      <c r="AH2264" s="3">
        <f t="shared" si="1260"/>
        <v>0</v>
      </c>
      <c r="AI2264" s="3"/>
      <c r="AJ2264" s="3">
        <v>0</v>
      </c>
      <c r="AK2264" s="2">
        <f t="shared" si="1236"/>
        <v>22883.788385423675</v>
      </c>
      <c r="AL2264" s="8"/>
      <c r="AM2264" s="8"/>
      <c r="AN2264" s="8"/>
      <c r="AO2264" s="8"/>
      <c r="AP2264" s="2">
        <v>281417.08982637909</v>
      </c>
      <c r="AQ2264" s="8"/>
      <c r="AR2264" s="5"/>
      <c r="AS2264" s="1"/>
      <c r="AT2264" s="8"/>
      <c r="AU2264" s="1"/>
      <c r="AV2264" s="1"/>
      <c r="AW2264" s="3"/>
      <c r="AX2264" s="3"/>
      <c r="AY2264" s="4"/>
      <c r="AZ2264" s="4"/>
      <c r="BA2264" s="4"/>
      <c r="BB2264" s="1"/>
      <c r="BC2264" s="1"/>
      <c r="BD2264" s="1"/>
      <c r="BE2264" s="1"/>
      <c r="BF2264" s="1"/>
      <c r="BG2264" s="1"/>
      <c r="BH2264" s="1"/>
      <c r="BI2264" s="1"/>
    </row>
    <row r="2265" spans="1:61" x14ac:dyDescent="0.2">
      <c r="A2265" s="78">
        <f t="shared" si="1249"/>
        <v>44156</v>
      </c>
      <c r="B2265" s="2">
        <f t="shared" si="1230"/>
        <v>281596.92727743031</v>
      </c>
      <c r="C2265" s="3">
        <f t="shared" si="1250"/>
        <v>38015585.182453088</v>
      </c>
      <c r="D2265" s="2">
        <f t="shared" si="1237"/>
        <v>240537.3279050432</v>
      </c>
      <c r="E2265" s="2">
        <f t="shared" si="1251"/>
        <v>0</v>
      </c>
      <c r="F2265" s="33">
        <f t="shared" si="1239"/>
        <v>240537.3279050432</v>
      </c>
      <c r="G2265" s="39">
        <f t="shared" si="1252"/>
        <v>5391.75</v>
      </c>
      <c r="H2265" s="38">
        <f>IF(AND(N2265=1,N2264&gt;1),VLOOKUP(A2264,[1]Plan1!$CW$105:$CY$215,3),H2264)</f>
        <v>5438.12</v>
      </c>
      <c r="I2265" s="127">
        <f t="shared" si="1240"/>
        <v>44085</v>
      </c>
      <c r="J2265" s="127">
        <f t="shared" si="1253"/>
        <v>44115</v>
      </c>
      <c r="K2265" s="34">
        <f t="shared" si="1241"/>
        <v>8.6001761951128852E-3</v>
      </c>
      <c r="L2265" s="212">
        <f t="shared" si="1254"/>
        <v>44175</v>
      </c>
      <c r="M2265" s="1">
        <f t="shared" si="1255"/>
        <v>22</v>
      </c>
      <c r="N2265" s="1">
        <f t="shared" si="1238"/>
        <v>9</v>
      </c>
      <c r="O2265" s="2">
        <f t="shared" si="1242"/>
        <v>1.0035093500000001</v>
      </c>
      <c r="P2265" s="35">
        <f t="shared" si="1232"/>
        <v>1.0064004200000001</v>
      </c>
      <c r="Q2265" s="35">
        <f t="shared" si="1256"/>
        <v>1.0150960381872247</v>
      </c>
      <c r="R2265" s="2">
        <f t="shared" si="1231"/>
        <v>1.0186583600000001</v>
      </c>
      <c r="S2265" s="2">
        <f t="shared" si="1257"/>
        <v>1.00624745</v>
      </c>
      <c r="T2265" s="2">
        <f t="shared" si="1233"/>
        <v>245025.35996253</v>
      </c>
      <c r="U2265" s="2">
        <f t="shared" si="1243"/>
        <v>0</v>
      </c>
      <c r="V2265" s="2">
        <f t="shared" si="1244"/>
        <v>4488.0320574903653</v>
      </c>
      <c r="W2265" s="2">
        <f t="shared" si="1245"/>
        <v>245025.35996253358</v>
      </c>
      <c r="X2265" s="36">
        <f t="shared" si="1261"/>
        <v>0</v>
      </c>
      <c r="Y2265" s="2">
        <f t="shared" si="1246"/>
        <v>0</v>
      </c>
      <c r="Z2265" s="37">
        <f t="shared" si="1247"/>
        <v>0</v>
      </c>
      <c r="AA2265" s="2">
        <f t="shared" si="1258"/>
        <v>0</v>
      </c>
      <c r="AB2265" s="4">
        <f t="shared" si="1259"/>
        <v>7.1215000000000001E-2</v>
      </c>
      <c r="AC2265" s="148">
        <f t="shared" si="1235"/>
        <v>198</v>
      </c>
      <c r="AD2265" s="36">
        <v>252</v>
      </c>
      <c r="AE2265" s="35">
        <f t="shared" si="1228"/>
        <v>1.055539542</v>
      </c>
      <c r="AF2265" s="2">
        <f t="shared" si="1229"/>
        <v>13608.5962707</v>
      </c>
      <c r="AG2265" s="2">
        <f t="shared" si="1248"/>
        <v>13608.5962707</v>
      </c>
      <c r="AH2265" s="3">
        <f t="shared" si="1260"/>
        <v>0</v>
      </c>
      <c r="AI2265" s="3"/>
      <c r="AJ2265" s="3">
        <v>0</v>
      </c>
      <c r="AK2265" s="2">
        <f t="shared" si="1236"/>
        <v>22962.971044196765</v>
      </c>
      <c r="AL2265" s="8"/>
      <c r="AM2265" s="8"/>
      <c r="AN2265" s="8"/>
      <c r="AO2265" s="8"/>
      <c r="AP2265" s="2">
        <v>281596.92727741686</v>
      </c>
      <c r="AQ2265" s="8"/>
      <c r="AR2265" s="5"/>
      <c r="AS2265" s="1"/>
      <c r="AT2265" s="8"/>
      <c r="AU2265" s="1"/>
      <c r="AV2265" s="1"/>
      <c r="AW2265" s="3"/>
      <c r="AX2265" s="3"/>
      <c r="AY2265" s="4"/>
      <c r="AZ2265" s="4"/>
      <c r="BA2265" s="4"/>
      <c r="BB2265" s="1"/>
      <c r="BC2265" s="1"/>
      <c r="BD2265" s="1"/>
      <c r="BE2265" s="1"/>
      <c r="BF2265" s="1"/>
      <c r="BG2265" s="1"/>
      <c r="BH2265" s="1"/>
      <c r="BI2265" s="1"/>
    </row>
    <row r="2266" spans="1:61" x14ac:dyDescent="0.2">
      <c r="A2266" s="78">
        <f t="shared" si="1249"/>
        <v>44157</v>
      </c>
      <c r="B2266" s="2">
        <f t="shared" si="1230"/>
        <v>281676.1099362034</v>
      </c>
      <c r="C2266" s="3">
        <f t="shared" si="1250"/>
        <v>38026274.841387458</v>
      </c>
      <c r="D2266" s="2">
        <f t="shared" si="1237"/>
        <v>240537.3279050432</v>
      </c>
      <c r="E2266" s="2">
        <f t="shared" si="1251"/>
        <v>0</v>
      </c>
      <c r="F2266" s="33">
        <f t="shared" si="1239"/>
        <v>240537.3279050432</v>
      </c>
      <c r="G2266" s="39">
        <f t="shared" si="1252"/>
        <v>5391.75</v>
      </c>
      <c r="H2266" s="38">
        <f>IF(AND(N2266=1,N2265&gt;1),VLOOKUP(A2265,[1]Plan1!$CW$105:$CY$215,3),H2265)</f>
        <v>5438.12</v>
      </c>
      <c r="I2266" s="127">
        <f t="shared" si="1240"/>
        <v>44085</v>
      </c>
      <c r="J2266" s="127">
        <f t="shared" si="1253"/>
        <v>44115</v>
      </c>
      <c r="K2266" s="34">
        <f t="shared" si="1241"/>
        <v>8.6001761951128852E-3</v>
      </c>
      <c r="L2266" s="212">
        <f t="shared" si="1254"/>
        <v>44175</v>
      </c>
      <c r="M2266" s="1">
        <f t="shared" si="1255"/>
        <v>22</v>
      </c>
      <c r="N2266" s="1">
        <f t="shared" si="1238"/>
        <v>9</v>
      </c>
      <c r="O2266" s="2">
        <f t="shared" si="1242"/>
        <v>1.0035093500000001</v>
      </c>
      <c r="P2266" s="35">
        <f t="shared" si="1232"/>
        <v>1.0064004200000001</v>
      </c>
      <c r="Q2266" s="35">
        <f t="shared" si="1256"/>
        <v>1.0150960381872247</v>
      </c>
      <c r="R2266" s="2">
        <f t="shared" si="1231"/>
        <v>1.0186583600000001</v>
      </c>
      <c r="S2266" s="2">
        <f t="shared" si="1257"/>
        <v>1.00624745</v>
      </c>
      <c r="T2266" s="2">
        <f t="shared" si="1233"/>
        <v>245025.35996253</v>
      </c>
      <c r="U2266" s="2">
        <f t="shared" si="1243"/>
        <v>0</v>
      </c>
      <c r="V2266" s="2">
        <f t="shared" si="1244"/>
        <v>4488.0320574903653</v>
      </c>
      <c r="W2266" s="2">
        <f t="shared" si="1245"/>
        <v>245025.35996253358</v>
      </c>
      <c r="X2266" s="36">
        <f t="shared" si="1261"/>
        <v>0</v>
      </c>
      <c r="Y2266" s="2">
        <f t="shared" si="1246"/>
        <v>0</v>
      </c>
      <c r="Z2266" s="37">
        <f t="shared" si="1247"/>
        <v>0</v>
      </c>
      <c r="AA2266" s="2">
        <f t="shared" si="1258"/>
        <v>0</v>
      </c>
      <c r="AB2266" s="4">
        <f t="shared" si="1259"/>
        <v>7.1215000000000001E-2</v>
      </c>
      <c r="AC2266" s="148">
        <f t="shared" si="1235"/>
        <v>198</v>
      </c>
      <c r="AD2266" s="36">
        <v>252</v>
      </c>
      <c r="AE2266" s="35">
        <f t="shared" si="1228"/>
        <v>1.055539542</v>
      </c>
      <c r="AF2266" s="2">
        <f t="shared" si="1229"/>
        <v>13608.5962707</v>
      </c>
      <c r="AG2266" s="2">
        <f t="shared" si="1248"/>
        <v>13608.5962707</v>
      </c>
      <c r="AH2266" s="3">
        <f t="shared" si="1260"/>
        <v>0</v>
      </c>
      <c r="AI2266" s="3"/>
      <c r="AJ2266" s="3">
        <v>0</v>
      </c>
      <c r="AK2266" s="2">
        <f t="shared" si="1236"/>
        <v>23042.153702969856</v>
      </c>
      <c r="AL2266" s="8"/>
      <c r="AM2266" s="8"/>
      <c r="AN2266" s="8"/>
      <c r="AO2266" s="8"/>
      <c r="AP2266" s="2">
        <v>281676.10993618995</v>
      </c>
      <c r="AQ2266" s="8"/>
      <c r="AR2266" s="5"/>
      <c r="AS2266" s="1"/>
      <c r="AT2266" s="8"/>
      <c r="AU2266" s="1"/>
      <c r="AV2266" s="1"/>
      <c r="AW2266" s="3"/>
      <c r="AX2266" s="3"/>
      <c r="AY2266" s="4"/>
      <c r="AZ2266" s="4"/>
      <c r="BA2266" s="4"/>
      <c r="BB2266" s="1"/>
      <c r="BC2266" s="1"/>
      <c r="BD2266" s="1"/>
      <c r="BE2266" s="1"/>
      <c r="BF2266" s="1"/>
      <c r="BG2266" s="1"/>
      <c r="BH2266" s="1"/>
      <c r="BI2266" s="1"/>
    </row>
    <row r="2267" spans="1:61" x14ac:dyDescent="0.2">
      <c r="A2267" s="78">
        <f t="shared" si="1249"/>
        <v>44158</v>
      </c>
      <c r="B2267" s="2">
        <f t="shared" si="1230"/>
        <v>281825.90669848653</v>
      </c>
      <c r="C2267" s="3">
        <f t="shared" si="1250"/>
        <v>38046497.404295683</v>
      </c>
      <c r="D2267" s="2">
        <f t="shared" si="1237"/>
        <v>240537.3279050432</v>
      </c>
      <c r="E2267" s="2">
        <f t="shared" si="1251"/>
        <v>0</v>
      </c>
      <c r="F2267" s="33">
        <f t="shared" si="1239"/>
        <v>240537.3279050432</v>
      </c>
      <c r="G2267" s="39">
        <f t="shared" si="1252"/>
        <v>5391.75</v>
      </c>
      <c r="H2267" s="38">
        <f>IF(AND(N2267=1,N2266&gt;1),VLOOKUP(A2266,[1]Plan1!$CW$105:$CY$215,3),H2266)</f>
        <v>5438.12</v>
      </c>
      <c r="I2267" s="127">
        <f t="shared" si="1240"/>
        <v>44085</v>
      </c>
      <c r="J2267" s="127">
        <f t="shared" si="1253"/>
        <v>44115</v>
      </c>
      <c r="K2267" s="34">
        <f t="shared" si="1241"/>
        <v>8.6001761951128852E-3</v>
      </c>
      <c r="L2267" s="212">
        <f t="shared" si="1254"/>
        <v>44175</v>
      </c>
      <c r="M2267" s="1">
        <f t="shared" si="1255"/>
        <v>22</v>
      </c>
      <c r="N2267" s="1">
        <f t="shared" si="1238"/>
        <v>9</v>
      </c>
      <c r="O2267" s="2">
        <f t="shared" si="1242"/>
        <v>1.0035093500000001</v>
      </c>
      <c r="P2267" s="35">
        <f t="shared" si="1232"/>
        <v>1.0064004200000001</v>
      </c>
      <c r="Q2267" s="35">
        <f t="shared" si="1256"/>
        <v>1.0150960381872247</v>
      </c>
      <c r="R2267" s="2">
        <f t="shared" si="1231"/>
        <v>1.0186583600000001</v>
      </c>
      <c r="S2267" s="2">
        <f t="shared" si="1257"/>
        <v>1.00624745</v>
      </c>
      <c r="T2267" s="2">
        <f t="shared" si="1233"/>
        <v>245025.35996253</v>
      </c>
      <c r="U2267" s="2">
        <f t="shared" si="1243"/>
        <v>0</v>
      </c>
      <c r="V2267" s="2">
        <f t="shared" si="1244"/>
        <v>4488.0320574903653</v>
      </c>
      <c r="W2267" s="2">
        <f t="shared" si="1245"/>
        <v>245025.35996253358</v>
      </c>
      <c r="X2267" s="36">
        <f t="shared" si="1261"/>
        <v>0</v>
      </c>
      <c r="Y2267" s="2">
        <f t="shared" si="1246"/>
        <v>0</v>
      </c>
      <c r="Z2267" s="37">
        <f t="shared" si="1247"/>
        <v>0</v>
      </c>
      <c r="AA2267" s="2">
        <f t="shared" si="1258"/>
        <v>0</v>
      </c>
      <c r="AB2267" s="4">
        <f t="shared" si="1259"/>
        <v>7.1215000000000001E-2</v>
      </c>
      <c r="AC2267" s="148">
        <f t="shared" si="1235"/>
        <v>199</v>
      </c>
      <c r="AD2267" s="36">
        <v>252</v>
      </c>
      <c r="AE2267" s="35">
        <f t="shared" si="1228"/>
        <v>1.0558277330000001</v>
      </c>
      <c r="AF2267" s="2">
        <f t="shared" si="1229"/>
        <v>13679.210374210001</v>
      </c>
      <c r="AG2267" s="2">
        <f t="shared" si="1248"/>
        <v>13679.210374210001</v>
      </c>
      <c r="AH2267" s="3">
        <f t="shared" si="1260"/>
        <v>0</v>
      </c>
      <c r="AI2267" s="3"/>
      <c r="AJ2267" s="3">
        <v>0</v>
      </c>
      <c r="AK2267" s="2">
        <f t="shared" si="1236"/>
        <v>23121.336361742946</v>
      </c>
      <c r="AL2267" s="8"/>
      <c r="AM2267" s="8"/>
      <c r="AN2267" s="8"/>
      <c r="AO2267" s="8"/>
      <c r="AP2267" s="2">
        <v>281825.90669847303</v>
      </c>
      <c r="AQ2267" s="8"/>
      <c r="AR2267" s="5"/>
      <c r="AS2267" s="1"/>
      <c r="AT2267" s="8"/>
      <c r="AU2267" s="1"/>
      <c r="AV2267" s="1"/>
      <c r="AW2267" s="3"/>
      <c r="AX2267" s="3"/>
      <c r="AY2267" s="4"/>
      <c r="AZ2267" s="4"/>
      <c r="BA2267" s="4"/>
      <c r="BB2267" s="1"/>
      <c r="BC2267" s="1"/>
      <c r="BD2267" s="1"/>
      <c r="BE2267" s="1"/>
      <c r="BF2267" s="1"/>
      <c r="BG2267" s="1"/>
      <c r="BH2267" s="1"/>
      <c r="BI2267" s="1"/>
    </row>
    <row r="2268" spans="1:61" x14ac:dyDescent="0.2">
      <c r="A2268" s="78">
        <f t="shared" si="1249"/>
        <v>44159</v>
      </c>
      <c r="B2268" s="2">
        <f t="shared" si="1230"/>
        <v>282076.4706858634</v>
      </c>
      <c r="C2268" s="3">
        <f t="shared" si="1250"/>
        <v>38080323.542591557</v>
      </c>
      <c r="D2268" s="2">
        <f t="shared" si="1237"/>
        <v>240537.3279050432</v>
      </c>
      <c r="E2268" s="2">
        <f t="shared" si="1251"/>
        <v>0</v>
      </c>
      <c r="F2268" s="33">
        <f t="shared" si="1239"/>
        <v>240537.3279050432</v>
      </c>
      <c r="G2268" s="39">
        <f t="shared" si="1252"/>
        <v>5391.75</v>
      </c>
      <c r="H2268" s="38">
        <f>IF(AND(N2268=1,N2267&gt;1),VLOOKUP(A2267,[1]Plan1!$CW$105:$CY$215,3),H2267)</f>
        <v>5438.12</v>
      </c>
      <c r="I2268" s="127">
        <f t="shared" si="1240"/>
        <v>44085</v>
      </c>
      <c r="J2268" s="127">
        <f t="shared" si="1253"/>
        <v>44115</v>
      </c>
      <c r="K2268" s="34">
        <f t="shared" si="1241"/>
        <v>8.6001761951128852E-3</v>
      </c>
      <c r="L2268" s="212">
        <f t="shared" si="1254"/>
        <v>44175</v>
      </c>
      <c r="M2268" s="1">
        <f t="shared" si="1255"/>
        <v>22</v>
      </c>
      <c r="N2268" s="1">
        <f t="shared" si="1238"/>
        <v>10</v>
      </c>
      <c r="O2268" s="2">
        <f t="shared" si="1242"/>
        <v>1.00390004</v>
      </c>
      <c r="P2268" s="35">
        <f t="shared" si="1232"/>
        <v>1.0064004200000001</v>
      </c>
      <c r="Q2268" s="35">
        <f t="shared" si="1256"/>
        <v>1.0150960381872247</v>
      </c>
      <c r="R2268" s="2">
        <f t="shared" si="1231"/>
        <v>1.0190549499999999</v>
      </c>
      <c r="S2268" s="2">
        <f t="shared" si="1257"/>
        <v>1.00624745</v>
      </c>
      <c r="T2268" s="2">
        <f t="shared" si="1233"/>
        <v>245120.75466139999</v>
      </c>
      <c r="U2268" s="2">
        <f t="shared" si="1243"/>
        <v>0</v>
      </c>
      <c r="V2268" s="2">
        <f t="shared" si="1244"/>
        <v>4583.4267563641797</v>
      </c>
      <c r="W2268" s="2">
        <f t="shared" si="1245"/>
        <v>245120.75466140738</v>
      </c>
      <c r="X2268" s="36">
        <f t="shared" si="1261"/>
        <v>0</v>
      </c>
      <c r="Y2268" s="2">
        <f t="shared" si="1246"/>
        <v>0</v>
      </c>
      <c r="Z2268" s="37">
        <f t="shared" si="1247"/>
        <v>0</v>
      </c>
      <c r="AA2268" s="2">
        <f t="shared" si="1258"/>
        <v>0</v>
      </c>
      <c r="AB2268" s="4">
        <f t="shared" si="1259"/>
        <v>7.1215000000000001E-2</v>
      </c>
      <c r="AC2268" s="148">
        <f t="shared" si="1235"/>
        <v>200</v>
      </c>
      <c r="AD2268" s="36">
        <v>252</v>
      </c>
      <c r="AE2268" s="35">
        <f t="shared" si="1228"/>
        <v>1.0561160030000001</v>
      </c>
      <c r="AF2268" s="2">
        <f t="shared" si="1229"/>
        <v>13755.19700394</v>
      </c>
      <c r="AG2268" s="2">
        <f t="shared" si="1248"/>
        <v>13755.19700394</v>
      </c>
      <c r="AH2268" s="3">
        <f t="shared" si="1260"/>
        <v>0</v>
      </c>
      <c r="AI2268" s="3"/>
      <c r="AJ2268" s="3">
        <v>0</v>
      </c>
      <c r="AK2268" s="2">
        <f t="shared" si="1236"/>
        <v>23200.51902051604</v>
      </c>
      <c r="AL2268" s="8"/>
      <c r="AM2268" s="8"/>
      <c r="AN2268" s="8"/>
      <c r="AO2268" s="8"/>
      <c r="AP2268" s="2">
        <v>282076.47068584996</v>
      </c>
      <c r="AQ2268" s="8"/>
      <c r="AR2268" s="5"/>
      <c r="AS2268" s="1"/>
      <c r="AT2268" s="8"/>
      <c r="AU2268" s="1"/>
      <c r="AV2268" s="1"/>
      <c r="AW2268" s="3"/>
      <c r="AX2268" s="3"/>
      <c r="AY2268" s="4"/>
      <c r="AZ2268" s="4"/>
      <c r="BA2268" s="4"/>
      <c r="BB2268" s="1"/>
      <c r="BC2268" s="1"/>
      <c r="BD2268" s="1"/>
      <c r="BE2268" s="1"/>
      <c r="BF2268" s="1"/>
      <c r="BG2268" s="1"/>
      <c r="BH2268" s="1"/>
      <c r="BI2268" s="1"/>
    </row>
    <row r="2269" spans="1:61" x14ac:dyDescent="0.2">
      <c r="A2269" s="78">
        <f t="shared" si="1249"/>
        <v>44160</v>
      </c>
      <c r="B2269" s="2">
        <f t="shared" si="1230"/>
        <v>282327.14691464952</v>
      </c>
      <c r="C2269" s="3">
        <f t="shared" si="1250"/>
        <v>38114164.833477683</v>
      </c>
      <c r="D2269" s="2">
        <f t="shared" si="1237"/>
        <v>240537.3279050432</v>
      </c>
      <c r="E2269" s="2">
        <f t="shared" si="1251"/>
        <v>0</v>
      </c>
      <c r="F2269" s="33">
        <f t="shared" si="1239"/>
        <v>240537.3279050432</v>
      </c>
      <c r="G2269" s="39">
        <f t="shared" si="1252"/>
        <v>5391.75</v>
      </c>
      <c r="H2269" s="38">
        <f>IF(AND(N2269=1,N2268&gt;1),VLOOKUP(A2268,[1]Plan1!$CW$105:$CY$215,3),H2268)</f>
        <v>5438.12</v>
      </c>
      <c r="I2269" s="127">
        <f t="shared" si="1240"/>
        <v>44085</v>
      </c>
      <c r="J2269" s="127">
        <f t="shared" si="1253"/>
        <v>44115</v>
      </c>
      <c r="K2269" s="34">
        <f t="shared" si="1241"/>
        <v>8.6001761951128852E-3</v>
      </c>
      <c r="L2269" s="212">
        <f t="shared" si="1254"/>
        <v>44175</v>
      </c>
      <c r="M2269" s="1">
        <f t="shared" si="1255"/>
        <v>22</v>
      </c>
      <c r="N2269" s="1">
        <f t="shared" si="1238"/>
        <v>11</v>
      </c>
      <c r="O2269" s="2">
        <f t="shared" si="1242"/>
        <v>1.0042908800000001</v>
      </c>
      <c r="P2269" s="35">
        <f t="shared" si="1232"/>
        <v>1.0064004200000001</v>
      </c>
      <c r="Q2269" s="35">
        <f t="shared" si="1256"/>
        <v>1.0150960381872247</v>
      </c>
      <c r="R2269" s="2">
        <f t="shared" si="1231"/>
        <v>1.0194516899999999</v>
      </c>
      <c r="S2269" s="2">
        <f t="shared" si="1257"/>
        <v>1.00624745</v>
      </c>
      <c r="T2269" s="2">
        <f t="shared" si="1233"/>
        <v>245216.18544088001</v>
      </c>
      <c r="U2269" s="2">
        <f t="shared" si="1243"/>
        <v>0</v>
      </c>
      <c r="V2269" s="2">
        <f t="shared" si="1244"/>
        <v>4678.8575358372282</v>
      </c>
      <c r="W2269" s="2">
        <f t="shared" si="1245"/>
        <v>245216.18544088042</v>
      </c>
      <c r="X2269" s="36">
        <f t="shared" si="1261"/>
        <v>0</v>
      </c>
      <c r="Y2269" s="2">
        <f t="shared" si="1246"/>
        <v>0</v>
      </c>
      <c r="Z2269" s="37">
        <f t="shared" si="1247"/>
        <v>0</v>
      </c>
      <c r="AA2269" s="2">
        <f t="shared" si="1258"/>
        <v>0</v>
      </c>
      <c r="AB2269" s="4">
        <f t="shared" si="1259"/>
        <v>7.1215000000000001E-2</v>
      </c>
      <c r="AC2269" s="148">
        <f t="shared" si="1235"/>
        <v>201</v>
      </c>
      <c r="AD2269" s="36">
        <v>252</v>
      </c>
      <c r="AE2269" s="35">
        <f t="shared" si="1228"/>
        <v>1.0564043510000001</v>
      </c>
      <c r="AF2269" s="2">
        <f t="shared" si="1229"/>
        <v>13831.25979448</v>
      </c>
      <c r="AG2269" s="2">
        <f t="shared" si="1248"/>
        <v>13831.25979448</v>
      </c>
      <c r="AH2269" s="3">
        <f t="shared" si="1260"/>
        <v>0</v>
      </c>
      <c r="AI2269" s="3"/>
      <c r="AJ2269" s="3">
        <v>0</v>
      </c>
      <c r="AK2269" s="2">
        <f t="shared" si="1236"/>
        <v>23279.701679289134</v>
      </c>
      <c r="AL2269" s="8"/>
      <c r="AM2269" s="8"/>
      <c r="AN2269" s="8"/>
      <c r="AO2269" s="8"/>
      <c r="AP2269" s="2">
        <v>282327.14691463608</v>
      </c>
      <c r="AQ2269" s="8"/>
      <c r="AR2269" s="5"/>
      <c r="AS2269" s="1"/>
      <c r="AT2269" s="8"/>
      <c r="AU2269" s="1"/>
      <c r="AV2269" s="1"/>
      <c r="AW2269" s="3"/>
      <c r="AX2269" s="3"/>
      <c r="AY2269" s="4"/>
      <c r="AZ2269" s="4"/>
      <c r="BA2269" s="4"/>
      <c r="BB2269" s="1"/>
      <c r="BC2269" s="1"/>
      <c r="BD2269" s="1"/>
      <c r="BE2269" s="1"/>
      <c r="BF2269" s="1"/>
      <c r="BG2269" s="1"/>
      <c r="BH2269" s="1"/>
      <c r="BI2269" s="1"/>
    </row>
    <row r="2270" spans="1:61" x14ac:dyDescent="0.2">
      <c r="A2270" s="78">
        <f t="shared" si="1249"/>
        <v>44161</v>
      </c>
      <c r="B2270" s="2">
        <f t="shared" si="1230"/>
        <v>282577.93592903489</v>
      </c>
      <c r="C2270" s="3">
        <f t="shared" si="1250"/>
        <v>38148021.350419708</v>
      </c>
      <c r="D2270" s="2">
        <f t="shared" si="1237"/>
        <v>240537.3279050432</v>
      </c>
      <c r="E2270" s="2">
        <f t="shared" si="1251"/>
        <v>0</v>
      </c>
      <c r="F2270" s="33">
        <f t="shared" si="1239"/>
        <v>240537.3279050432</v>
      </c>
      <c r="G2270" s="39">
        <f t="shared" si="1252"/>
        <v>5391.75</v>
      </c>
      <c r="H2270" s="38">
        <f>IF(AND(N2270=1,N2269&gt;1),VLOOKUP(A2269,[1]Plan1!$CW$105:$CY$215,3),H2269)</f>
        <v>5438.12</v>
      </c>
      <c r="I2270" s="127">
        <f t="shared" si="1240"/>
        <v>44085</v>
      </c>
      <c r="J2270" s="127">
        <f t="shared" si="1253"/>
        <v>44115</v>
      </c>
      <c r="K2270" s="34">
        <f t="shared" si="1241"/>
        <v>8.6001761951128852E-3</v>
      </c>
      <c r="L2270" s="212">
        <f t="shared" si="1254"/>
        <v>44175</v>
      </c>
      <c r="M2270" s="1">
        <f t="shared" si="1255"/>
        <v>22</v>
      </c>
      <c r="N2270" s="1">
        <f t="shared" si="1238"/>
        <v>12</v>
      </c>
      <c r="O2270" s="2">
        <f t="shared" si="1242"/>
        <v>1.00468187</v>
      </c>
      <c r="P2270" s="35">
        <f t="shared" si="1232"/>
        <v>1.0064004200000001</v>
      </c>
      <c r="Q2270" s="35">
        <f t="shared" si="1256"/>
        <v>1.0150960381872247</v>
      </c>
      <c r="R2270" s="2">
        <f t="shared" si="1231"/>
        <v>1.0198485799999999</v>
      </c>
      <c r="S2270" s="2">
        <f t="shared" si="1257"/>
        <v>1.00624745</v>
      </c>
      <c r="T2270" s="2">
        <f t="shared" si="1233"/>
        <v>245311.65230094999</v>
      </c>
      <c r="U2270" s="2">
        <f t="shared" si="1243"/>
        <v>0</v>
      </c>
      <c r="V2270" s="2">
        <f t="shared" si="1244"/>
        <v>4774.3243959094571</v>
      </c>
      <c r="W2270" s="2">
        <f t="shared" si="1245"/>
        <v>245311.65230095267</v>
      </c>
      <c r="X2270" s="36">
        <f t="shared" si="1261"/>
        <v>0</v>
      </c>
      <c r="Y2270" s="2">
        <f t="shared" si="1246"/>
        <v>0</v>
      </c>
      <c r="Z2270" s="37">
        <f t="shared" si="1247"/>
        <v>0</v>
      </c>
      <c r="AA2270" s="2">
        <f t="shared" si="1258"/>
        <v>0</v>
      </c>
      <c r="AB2270" s="4">
        <f t="shared" si="1259"/>
        <v>7.1215000000000001E-2</v>
      </c>
      <c r="AC2270" s="148">
        <f t="shared" si="1235"/>
        <v>202</v>
      </c>
      <c r="AD2270" s="36">
        <v>252</v>
      </c>
      <c r="AE2270" s="35">
        <f t="shared" si="1228"/>
        <v>1.056692779</v>
      </c>
      <c r="AF2270" s="2">
        <f t="shared" si="1229"/>
        <v>13907.399290019999</v>
      </c>
      <c r="AG2270" s="2">
        <f t="shared" si="1248"/>
        <v>13907.399290019999</v>
      </c>
      <c r="AH2270" s="3">
        <f t="shared" si="1260"/>
        <v>0</v>
      </c>
      <c r="AI2270" s="3"/>
      <c r="AJ2270" s="3">
        <v>0</v>
      </c>
      <c r="AK2270" s="2">
        <f t="shared" si="1236"/>
        <v>23358.884338062227</v>
      </c>
      <c r="AL2270" s="8"/>
      <c r="AM2270" s="8"/>
      <c r="AN2270" s="8"/>
      <c r="AO2270" s="8"/>
      <c r="AP2270" s="2">
        <v>282577.93592902145</v>
      </c>
      <c r="AQ2270" s="8"/>
      <c r="AR2270" s="5"/>
      <c r="AS2270" s="1"/>
      <c r="AT2270" s="8"/>
      <c r="AU2270" s="1"/>
      <c r="AV2270" s="1"/>
      <c r="AW2270" s="3"/>
      <c r="AX2270" s="3"/>
      <c r="AY2270" s="4"/>
      <c r="AZ2270" s="4"/>
      <c r="BA2270" s="4"/>
      <c r="BB2270" s="1"/>
      <c r="BC2270" s="1"/>
      <c r="BD2270" s="1"/>
      <c r="BE2270" s="1"/>
      <c r="BF2270" s="1"/>
      <c r="BG2270" s="1"/>
      <c r="BH2270" s="1"/>
      <c r="BI2270" s="1"/>
    </row>
    <row r="2271" spans="1:61" x14ac:dyDescent="0.2">
      <c r="A2271" s="78">
        <f t="shared" si="1249"/>
        <v>44162</v>
      </c>
      <c r="B2271" s="2">
        <f t="shared" si="1230"/>
        <v>282828.83983475273</v>
      </c>
      <c r="C2271" s="3">
        <f t="shared" si="1250"/>
        <v>38181893.377691619</v>
      </c>
      <c r="D2271" s="2">
        <f t="shared" si="1237"/>
        <v>240537.3279050432</v>
      </c>
      <c r="E2271" s="2">
        <f t="shared" si="1251"/>
        <v>0</v>
      </c>
      <c r="F2271" s="33">
        <f t="shared" si="1239"/>
        <v>240537.3279050432</v>
      </c>
      <c r="G2271" s="39">
        <f t="shared" si="1252"/>
        <v>5391.75</v>
      </c>
      <c r="H2271" s="38">
        <f>IF(AND(N2271=1,N2270&gt;1),VLOOKUP(A2270,[1]Plan1!$CW$105:$CY$215,3),H2270)</f>
        <v>5438.12</v>
      </c>
      <c r="I2271" s="127">
        <f t="shared" si="1240"/>
        <v>44085</v>
      </c>
      <c r="J2271" s="127">
        <f t="shared" si="1253"/>
        <v>44115</v>
      </c>
      <c r="K2271" s="34">
        <f t="shared" si="1241"/>
        <v>8.6001761951128852E-3</v>
      </c>
      <c r="L2271" s="212">
        <f t="shared" si="1254"/>
        <v>44175</v>
      </c>
      <c r="M2271" s="1">
        <f t="shared" si="1255"/>
        <v>22</v>
      </c>
      <c r="N2271" s="1">
        <f t="shared" si="1238"/>
        <v>13</v>
      </c>
      <c r="O2271" s="2">
        <f t="shared" si="1242"/>
        <v>1.00507301</v>
      </c>
      <c r="P2271" s="35">
        <f t="shared" si="1232"/>
        <v>1.0064004200000001</v>
      </c>
      <c r="Q2271" s="35">
        <f t="shared" si="1256"/>
        <v>1.0150960381872247</v>
      </c>
      <c r="R2271" s="2">
        <f t="shared" si="1231"/>
        <v>1.02024563</v>
      </c>
      <c r="S2271" s="2">
        <f t="shared" si="1257"/>
        <v>1.00624745</v>
      </c>
      <c r="T2271" s="2">
        <f t="shared" si="1233"/>
        <v>245407.15764699</v>
      </c>
      <c r="U2271" s="2">
        <f t="shared" si="1243"/>
        <v>0</v>
      </c>
      <c r="V2271" s="2">
        <f t="shared" si="1244"/>
        <v>4869.8297419541832</v>
      </c>
      <c r="W2271" s="2">
        <f t="shared" si="1245"/>
        <v>245407.1576469974</v>
      </c>
      <c r="X2271" s="36">
        <f t="shared" si="1261"/>
        <v>0</v>
      </c>
      <c r="Y2271" s="2">
        <f t="shared" si="1246"/>
        <v>0</v>
      </c>
      <c r="Z2271" s="37">
        <f t="shared" si="1247"/>
        <v>0</v>
      </c>
      <c r="AA2271" s="2">
        <f t="shared" si="1258"/>
        <v>0</v>
      </c>
      <c r="AB2271" s="4">
        <f t="shared" si="1259"/>
        <v>7.1215000000000001E-2</v>
      </c>
      <c r="AC2271" s="148">
        <f t="shared" si="1235"/>
        <v>203</v>
      </c>
      <c r="AD2271" s="36">
        <v>252</v>
      </c>
      <c r="AE2271" s="35">
        <f t="shared" ref="AE2271:AE2305" si="1262">ROUND((1+AB2271)^TRUNC((AC2271/AD2271),9),9)</f>
        <v>1.056981285</v>
      </c>
      <c r="AF2271" s="2">
        <f t="shared" si="1229"/>
        <v>13983.61519092</v>
      </c>
      <c r="AG2271" s="2">
        <f t="shared" si="1248"/>
        <v>13983.61519092</v>
      </c>
      <c r="AH2271" s="3">
        <f t="shared" si="1260"/>
        <v>0</v>
      </c>
      <c r="AI2271" s="3"/>
      <c r="AJ2271" s="3">
        <v>0</v>
      </c>
      <c r="AK2271" s="2">
        <f t="shared" si="1236"/>
        <v>23438.066996835318</v>
      </c>
      <c r="AL2271" s="8"/>
      <c r="AM2271" s="8"/>
      <c r="AN2271" s="8"/>
      <c r="AO2271" s="8"/>
      <c r="AP2271" s="2">
        <v>282828.83983473922</v>
      </c>
      <c r="AQ2271" s="8"/>
      <c r="AR2271" s="5"/>
      <c r="AS2271" s="1"/>
      <c r="AT2271" s="8"/>
      <c r="AU2271" s="1"/>
      <c r="AV2271" s="1"/>
      <c r="AW2271" s="3"/>
      <c r="AX2271" s="3"/>
      <c r="AY2271" s="4"/>
      <c r="AZ2271" s="4"/>
      <c r="BA2271" s="4"/>
      <c r="BB2271" s="1"/>
      <c r="BC2271" s="1"/>
      <c r="BD2271" s="1"/>
      <c r="BE2271" s="1"/>
      <c r="BF2271" s="1"/>
      <c r="BG2271" s="1"/>
      <c r="BH2271" s="1"/>
      <c r="BI2271" s="1"/>
    </row>
    <row r="2272" spans="1:61" x14ac:dyDescent="0.2">
      <c r="A2272" s="78">
        <f t="shared" si="1249"/>
        <v>44163</v>
      </c>
      <c r="B2272" s="2">
        <f t="shared" si="1230"/>
        <v>283009.00799342967</v>
      </c>
      <c r="C2272" s="3">
        <f t="shared" si="1250"/>
        <v>38206216.079113007</v>
      </c>
      <c r="D2272" s="2">
        <f t="shared" si="1237"/>
        <v>240537.3279050432</v>
      </c>
      <c r="E2272" s="2">
        <f t="shared" si="1251"/>
        <v>0</v>
      </c>
      <c r="F2272" s="33">
        <f t="shared" si="1239"/>
        <v>240537.3279050432</v>
      </c>
      <c r="G2272" s="39">
        <f t="shared" si="1252"/>
        <v>5391.75</v>
      </c>
      <c r="H2272" s="38">
        <f>IF(AND(N2272=1,N2271&gt;1),VLOOKUP(A2271,[1]Plan1!$CW$105:$CY$215,3),H2271)</f>
        <v>5438.12</v>
      </c>
      <c r="I2272" s="127">
        <f t="shared" si="1240"/>
        <v>44085</v>
      </c>
      <c r="J2272" s="127">
        <f t="shared" si="1253"/>
        <v>44115</v>
      </c>
      <c r="K2272" s="34">
        <f t="shared" si="1241"/>
        <v>8.6001761951128852E-3</v>
      </c>
      <c r="L2272" s="212">
        <f t="shared" si="1254"/>
        <v>44175</v>
      </c>
      <c r="M2272" s="1">
        <f t="shared" si="1255"/>
        <v>22</v>
      </c>
      <c r="N2272" s="1">
        <f t="shared" si="1238"/>
        <v>14</v>
      </c>
      <c r="O2272" s="2">
        <f t="shared" si="1242"/>
        <v>1.00546431</v>
      </c>
      <c r="P2272" s="35">
        <f t="shared" si="1232"/>
        <v>1.0064004200000001</v>
      </c>
      <c r="Q2272" s="35">
        <f t="shared" si="1256"/>
        <v>1.0150960381872247</v>
      </c>
      <c r="R2272" s="2">
        <f t="shared" si="1231"/>
        <v>1.0206428299999999</v>
      </c>
      <c r="S2272" s="2">
        <f t="shared" si="1257"/>
        <v>1.00624745</v>
      </c>
      <c r="T2272" s="2">
        <f t="shared" si="1233"/>
        <v>245502.69907363999</v>
      </c>
      <c r="U2272" s="2">
        <f t="shared" si="1243"/>
        <v>0</v>
      </c>
      <c r="V2272" s="2">
        <f t="shared" si="1244"/>
        <v>4965.3711685980361</v>
      </c>
      <c r="W2272" s="2">
        <f t="shared" si="1245"/>
        <v>245502.69907364124</v>
      </c>
      <c r="X2272" s="36">
        <f t="shared" si="1261"/>
        <v>0</v>
      </c>
      <c r="Y2272" s="2">
        <f t="shared" si="1246"/>
        <v>0</v>
      </c>
      <c r="Z2272" s="37">
        <f t="shared" si="1247"/>
        <v>0</v>
      </c>
      <c r="AA2272" s="2">
        <f t="shared" si="1258"/>
        <v>0</v>
      </c>
      <c r="AB2272" s="4">
        <f t="shared" si="1259"/>
        <v>7.1215000000000001E-2</v>
      </c>
      <c r="AC2272" s="148">
        <f t="shared" si="1235"/>
        <v>203</v>
      </c>
      <c r="AD2272" s="36">
        <v>252</v>
      </c>
      <c r="AE2272" s="35">
        <f t="shared" si="1262"/>
        <v>1.056981285</v>
      </c>
      <c r="AF2272" s="2">
        <f t="shared" si="1229"/>
        <v>13989.059264179999</v>
      </c>
      <c r="AG2272" s="2">
        <f t="shared" si="1248"/>
        <v>13989.059264179999</v>
      </c>
      <c r="AH2272" s="3">
        <f t="shared" si="1260"/>
        <v>0</v>
      </c>
      <c r="AI2272" s="3"/>
      <c r="AJ2272" s="3">
        <v>0</v>
      </c>
      <c r="AK2272" s="2">
        <f t="shared" si="1236"/>
        <v>23517.249655608412</v>
      </c>
      <c r="AL2272" s="8"/>
      <c r="AM2272" s="8"/>
      <c r="AN2272" s="8"/>
      <c r="AO2272" s="8"/>
      <c r="AP2272" s="2">
        <v>283009.00799341616</v>
      </c>
      <c r="AQ2272" s="8"/>
      <c r="AR2272" s="5"/>
      <c r="AS2272" s="1"/>
      <c r="AT2272" s="8"/>
      <c r="AU2272" s="1"/>
      <c r="AV2272" s="1"/>
      <c r="AW2272" s="3"/>
      <c r="AX2272" s="3"/>
      <c r="AY2272" s="4"/>
      <c r="AZ2272" s="4"/>
      <c r="BA2272" s="4"/>
      <c r="BB2272" s="1"/>
      <c r="BC2272" s="1"/>
      <c r="BD2272" s="1"/>
      <c r="BE2272" s="1"/>
      <c r="BF2272" s="1"/>
      <c r="BG2272" s="1"/>
      <c r="BH2272" s="1"/>
      <c r="BI2272" s="1"/>
    </row>
    <row r="2273" spans="1:61" x14ac:dyDescent="0.2">
      <c r="A2273" s="78">
        <f t="shared" si="1249"/>
        <v>44164</v>
      </c>
      <c r="B2273" s="2">
        <f t="shared" si="1230"/>
        <v>283088.19065220276</v>
      </c>
      <c r="C2273" s="3">
        <f t="shared" si="1250"/>
        <v>38216905.738047369</v>
      </c>
      <c r="D2273" s="2">
        <f t="shared" si="1237"/>
        <v>240537.3279050432</v>
      </c>
      <c r="E2273" s="2">
        <f t="shared" si="1251"/>
        <v>0</v>
      </c>
      <c r="F2273" s="33">
        <f t="shared" si="1239"/>
        <v>240537.3279050432</v>
      </c>
      <c r="G2273" s="39">
        <f t="shared" si="1252"/>
        <v>5391.75</v>
      </c>
      <c r="H2273" s="38">
        <f>IF(AND(N2273=1,N2272&gt;1),VLOOKUP(A2272,[1]Plan1!$CW$105:$CY$215,3),H2272)</f>
        <v>5438.12</v>
      </c>
      <c r="I2273" s="127">
        <f t="shared" si="1240"/>
        <v>44085</v>
      </c>
      <c r="J2273" s="127">
        <f t="shared" si="1253"/>
        <v>44115</v>
      </c>
      <c r="K2273" s="34">
        <f t="shared" si="1241"/>
        <v>8.6001761951128852E-3</v>
      </c>
      <c r="L2273" s="212">
        <f t="shared" si="1254"/>
        <v>44175</v>
      </c>
      <c r="M2273" s="1">
        <f t="shared" si="1255"/>
        <v>22</v>
      </c>
      <c r="N2273" s="1">
        <f t="shared" si="1238"/>
        <v>14</v>
      </c>
      <c r="O2273" s="2">
        <f t="shared" si="1242"/>
        <v>1.00546431</v>
      </c>
      <c r="P2273" s="35">
        <f t="shared" si="1232"/>
        <v>1.0064004200000001</v>
      </c>
      <c r="Q2273" s="35">
        <f t="shared" si="1256"/>
        <v>1.0150960381872247</v>
      </c>
      <c r="R2273" s="2">
        <f t="shared" si="1231"/>
        <v>1.0206428299999999</v>
      </c>
      <c r="S2273" s="2">
        <f t="shared" si="1257"/>
        <v>1.00624745</v>
      </c>
      <c r="T2273" s="2">
        <f t="shared" si="1233"/>
        <v>245502.69907363999</v>
      </c>
      <c r="U2273" s="2">
        <f t="shared" si="1243"/>
        <v>0</v>
      </c>
      <c r="V2273" s="2">
        <f t="shared" si="1244"/>
        <v>4965.3711685980361</v>
      </c>
      <c r="W2273" s="2">
        <f t="shared" si="1245"/>
        <v>245502.69907364124</v>
      </c>
      <c r="X2273" s="36">
        <f t="shared" si="1261"/>
        <v>0</v>
      </c>
      <c r="Y2273" s="2">
        <f t="shared" si="1246"/>
        <v>0</v>
      </c>
      <c r="Z2273" s="37">
        <f t="shared" si="1247"/>
        <v>0</v>
      </c>
      <c r="AA2273" s="2">
        <f t="shared" si="1258"/>
        <v>0</v>
      </c>
      <c r="AB2273" s="4">
        <f t="shared" si="1259"/>
        <v>7.1215000000000001E-2</v>
      </c>
      <c r="AC2273" s="148">
        <f t="shared" si="1235"/>
        <v>203</v>
      </c>
      <c r="AD2273" s="36">
        <v>252</v>
      </c>
      <c r="AE2273" s="35">
        <f t="shared" si="1262"/>
        <v>1.056981285</v>
      </c>
      <c r="AF2273" s="2">
        <f t="shared" si="1229"/>
        <v>13989.059264179999</v>
      </c>
      <c r="AG2273" s="2">
        <f t="shared" si="1248"/>
        <v>13989.059264179999</v>
      </c>
      <c r="AH2273" s="3">
        <f t="shared" si="1260"/>
        <v>0</v>
      </c>
      <c r="AI2273" s="3"/>
      <c r="AJ2273" s="3">
        <v>0</v>
      </c>
      <c r="AK2273" s="2">
        <f t="shared" si="1236"/>
        <v>23596.432314381502</v>
      </c>
      <c r="AL2273" s="8"/>
      <c r="AM2273" s="8"/>
      <c r="AN2273" s="8"/>
      <c r="AO2273" s="8"/>
      <c r="AP2273" s="2">
        <v>283088.19065218925</v>
      </c>
      <c r="AQ2273" s="8"/>
      <c r="AR2273" s="5"/>
      <c r="AS2273" s="1"/>
      <c r="AT2273" s="8"/>
      <c r="AU2273" s="1"/>
      <c r="AV2273" s="1"/>
      <c r="AW2273" s="3"/>
      <c r="AX2273" s="3"/>
      <c r="AY2273" s="4"/>
      <c r="AZ2273" s="4"/>
      <c r="BA2273" s="4"/>
      <c r="BB2273" s="1"/>
      <c r="BC2273" s="1"/>
      <c r="BD2273" s="1"/>
      <c r="BE2273" s="1"/>
      <c r="BF2273" s="1"/>
      <c r="BG2273" s="1"/>
      <c r="BH2273" s="1"/>
      <c r="BI2273" s="1"/>
    </row>
    <row r="2274" spans="1:61" x14ac:dyDescent="0.2">
      <c r="A2274" s="78">
        <f t="shared" si="1249"/>
        <v>44165</v>
      </c>
      <c r="B2274" s="2">
        <f t="shared" si="1230"/>
        <v>283238.22170738585</v>
      </c>
      <c r="C2274" s="3">
        <f t="shared" si="1250"/>
        <v>38237159.930497088</v>
      </c>
      <c r="D2274" s="2">
        <f t="shared" si="1237"/>
        <v>240537.3279050432</v>
      </c>
      <c r="E2274" s="2">
        <f t="shared" si="1251"/>
        <v>0</v>
      </c>
      <c r="F2274" s="33">
        <f t="shared" si="1239"/>
        <v>240537.3279050432</v>
      </c>
      <c r="G2274" s="39">
        <f t="shared" si="1252"/>
        <v>5391.75</v>
      </c>
      <c r="H2274" s="38">
        <f>IF(AND(N2274=1,N2273&gt;1),VLOOKUP(A2273,[1]Plan1!$CW$105:$CY$215,3),H2273)</f>
        <v>5438.12</v>
      </c>
      <c r="I2274" s="127">
        <f t="shared" si="1240"/>
        <v>44085</v>
      </c>
      <c r="J2274" s="127">
        <f t="shared" si="1253"/>
        <v>44115</v>
      </c>
      <c r="K2274" s="34">
        <f t="shared" si="1241"/>
        <v>8.6001761951128852E-3</v>
      </c>
      <c r="L2274" s="212">
        <f t="shared" si="1254"/>
        <v>44175</v>
      </c>
      <c r="M2274" s="1">
        <f t="shared" si="1255"/>
        <v>22</v>
      </c>
      <c r="N2274" s="1">
        <f t="shared" si="1238"/>
        <v>14</v>
      </c>
      <c r="O2274" s="2">
        <f t="shared" si="1242"/>
        <v>1.00546431</v>
      </c>
      <c r="P2274" s="35">
        <f t="shared" si="1232"/>
        <v>1.0064004200000001</v>
      </c>
      <c r="Q2274" s="35">
        <f t="shared" si="1256"/>
        <v>1.0150960381872247</v>
      </c>
      <c r="R2274" s="2">
        <f t="shared" si="1231"/>
        <v>1.0206428299999999</v>
      </c>
      <c r="S2274" s="2">
        <f t="shared" si="1257"/>
        <v>1.00624745</v>
      </c>
      <c r="T2274" s="2">
        <f t="shared" si="1233"/>
        <v>245502.69907363999</v>
      </c>
      <c r="U2274" s="2">
        <f t="shared" si="1243"/>
        <v>0</v>
      </c>
      <c r="V2274" s="2">
        <f t="shared" si="1244"/>
        <v>4965.3711685980361</v>
      </c>
      <c r="W2274" s="2">
        <f t="shared" si="1245"/>
        <v>245502.69907364124</v>
      </c>
      <c r="X2274" s="36">
        <f t="shared" si="1261"/>
        <v>0</v>
      </c>
      <c r="Y2274" s="2">
        <f t="shared" si="1246"/>
        <v>0</v>
      </c>
      <c r="Z2274" s="37">
        <f t="shared" si="1247"/>
        <v>0</v>
      </c>
      <c r="AA2274" s="2">
        <f t="shared" si="1258"/>
        <v>0</v>
      </c>
      <c r="AB2274" s="4">
        <f t="shared" si="1259"/>
        <v>7.1215000000000001E-2</v>
      </c>
      <c r="AC2274" s="148">
        <f t="shared" si="1235"/>
        <v>204</v>
      </c>
      <c r="AD2274" s="36">
        <v>252</v>
      </c>
      <c r="AE2274" s="35">
        <f t="shared" si="1262"/>
        <v>1.0572698700000001</v>
      </c>
      <c r="AF2274" s="2">
        <f t="shared" si="1229"/>
        <v>14059.907660590001</v>
      </c>
      <c r="AG2274" s="2">
        <f t="shared" si="1248"/>
        <v>14059.907660590001</v>
      </c>
      <c r="AH2274" s="3">
        <f t="shared" si="1260"/>
        <v>0</v>
      </c>
      <c r="AI2274" s="3"/>
      <c r="AJ2274" s="3">
        <v>0</v>
      </c>
      <c r="AK2274" s="2">
        <f t="shared" si="1236"/>
        <v>23675.614973154596</v>
      </c>
      <c r="AL2274" s="8"/>
      <c r="AM2274" s="8"/>
      <c r="AN2274" s="8"/>
      <c r="AO2274" s="8"/>
      <c r="AP2274" s="2">
        <v>283238.22170737234</v>
      </c>
      <c r="AQ2274" s="8"/>
      <c r="AR2274" s="5"/>
      <c r="AS2274" s="1"/>
      <c r="AT2274" s="8"/>
      <c r="AU2274" s="1"/>
      <c r="AV2274" s="1"/>
      <c r="AW2274" s="3"/>
      <c r="AX2274" s="3"/>
      <c r="AY2274" s="4"/>
      <c r="AZ2274" s="4"/>
      <c r="BA2274" s="4"/>
      <c r="BB2274" s="1"/>
      <c r="BC2274" s="1"/>
      <c r="BD2274" s="1"/>
      <c r="BE2274" s="1"/>
      <c r="BF2274" s="1"/>
      <c r="BG2274" s="1"/>
      <c r="BH2274" s="1"/>
      <c r="BI2274" s="1"/>
    </row>
    <row r="2275" spans="1:61" x14ac:dyDescent="0.2">
      <c r="A2275" s="78">
        <f t="shared" si="1249"/>
        <v>44166</v>
      </c>
      <c r="B2275" s="2">
        <f t="shared" si="1230"/>
        <v>283489.35326395527</v>
      </c>
      <c r="C2275" s="3">
        <f t="shared" si="1250"/>
        <v>38271062.69063396</v>
      </c>
      <c r="D2275" s="2">
        <f t="shared" si="1237"/>
        <v>240537.3279050432</v>
      </c>
      <c r="E2275" s="2">
        <f t="shared" si="1251"/>
        <v>0</v>
      </c>
      <c r="F2275" s="33">
        <f t="shared" si="1239"/>
        <v>240537.3279050432</v>
      </c>
      <c r="G2275" s="39">
        <f t="shared" si="1252"/>
        <v>5391.75</v>
      </c>
      <c r="H2275" s="38">
        <f>IF(AND(N2275=1,N2274&gt;1),VLOOKUP(A2274,[1]Plan1!$CW$105:$CY$215,3),H2274)</f>
        <v>5438.12</v>
      </c>
      <c r="I2275" s="127">
        <f t="shared" si="1240"/>
        <v>44085</v>
      </c>
      <c r="J2275" s="127">
        <f t="shared" si="1253"/>
        <v>44115</v>
      </c>
      <c r="K2275" s="34">
        <f t="shared" si="1241"/>
        <v>8.6001761951128852E-3</v>
      </c>
      <c r="L2275" s="212">
        <f t="shared" si="1254"/>
        <v>44175</v>
      </c>
      <c r="M2275" s="1">
        <f t="shared" si="1255"/>
        <v>22</v>
      </c>
      <c r="N2275" s="1">
        <f t="shared" si="1238"/>
        <v>15</v>
      </c>
      <c r="O2275" s="2">
        <f t="shared" si="1242"/>
        <v>1.00585576</v>
      </c>
      <c r="P2275" s="35">
        <f t="shared" si="1232"/>
        <v>1.0064004200000001</v>
      </c>
      <c r="Q2275" s="35">
        <f t="shared" si="1256"/>
        <v>1.0150960381872247</v>
      </c>
      <c r="R2275" s="2">
        <f t="shared" si="1231"/>
        <v>1.0210401899999999</v>
      </c>
      <c r="S2275" s="2">
        <f t="shared" si="1257"/>
        <v>1.00624745</v>
      </c>
      <c r="T2275" s="2">
        <f t="shared" si="1233"/>
        <v>245598.27898624999</v>
      </c>
      <c r="U2275" s="2">
        <f t="shared" si="1243"/>
        <v>0</v>
      </c>
      <c r="V2275" s="2">
        <f t="shared" si="1244"/>
        <v>5060.9510812143881</v>
      </c>
      <c r="W2275" s="2">
        <f t="shared" si="1245"/>
        <v>245598.27898625759</v>
      </c>
      <c r="X2275" s="36">
        <f t="shared" si="1261"/>
        <v>0</v>
      </c>
      <c r="Y2275" s="2">
        <f t="shared" si="1246"/>
        <v>0</v>
      </c>
      <c r="Z2275" s="37">
        <f t="shared" si="1247"/>
        <v>0</v>
      </c>
      <c r="AA2275" s="2">
        <f t="shared" si="1258"/>
        <v>0</v>
      </c>
      <c r="AB2275" s="4">
        <f t="shared" si="1259"/>
        <v>7.1215000000000001E-2</v>
      </c>
      <c r="AC2275" s="148">
        <f t="shared" si="1235"/>
        <v>205</v>
      </c>
      <c r="AD2275" s="36">
        <v>252</v>
      </c>
      <c r="AE2275" s="35">
        <f t="shared" si="1262"/>
        <v>1.0575585329999999</v>
      </c>
      <c r="AF2275" s="2">
        <f t="shared" si="1229"/>
        <v>14136.27664577</v>
      </c>
      <c r="AG2275" s="2">
        <f t="shared" si="1248"/>
        <v>14136.27664577</v>
      </c>
      <c r="AH2275" s="3">
        <f t="shared" si="1260"/>
        <v>0</v>
      </c>
      <c r="AI2275" s="3"/>
      <c r="AJ2275" s="3">
        <v>0</v>
      </c>
      <c r="AK2275" s="2">
        <f t="shared" si="1236"/>
        <v>23754.79763192769</v>
      </c>
      <c r="AL2275" s="8"/>
      <c r="AM2275" s="8"/>
      <c r="AN2275" s="8"/>
      <c r="AO2275" s="8"/>
      <c r="AP2275" s="2">
        <v>283489.35326394183</v>
      </c>
      <c r="AQ2275" s="8"/>
      <c r="AR2275" s="5"/>
      <c r="AS2275" s="1"/>
      <c r="AT2275" s="8"/>
      <c r="AU2275" s="1"/>
      <c r="AV2275" s="1"/>
      <c r="AW2275" s="3"/>
      <c r="AX2275" s="3"/>
      <c r="AY2275" s="4"/>
      <c r="AZ2275" s="4"/>
      <c r="BA2275" s="4"/>
      <c r="BB2275" s="1"/>
      <c r="BC2275" s="1"/>
      <c r="BD2275" s="1"/>
      <c r="BE2275" s="1"/>
      <c r="BF2275" s="1"/>
      <c r="BG2275" s="1"/>
      <c r="BH2275" s="1"/>
      <c r="BI2275" s="1"/>
    </row>
    <row r="2276" spans="1:61" x14ac:dyDescent="0.2">
      <c r="A2276" s="78">
        <f t="shared" si="1249"/>
        <v>44167</v>
      </c>
      <c r="B2276" s="2">
        <f t="shared" si="1230"/>
        <v>283740.59782456391</v>
      </c>
      <c r="C2276" s="3">
        <f t="shared" si="1250"/>
        <v>38304980.706316128</v>
      </c>
      <c r="D2276" s="2">
        <f t="shared" si="1237"/>
        <v>240537.3279050432</v>
      </c>
      <c r="E2276" s="2">
        <f t="shared" si="1251"/>
        <v>0</v>
      </c>
      <c r="F2276" s="33">
        <f t="shared" si="1239"/>
        <v>240537.3279050432</v>
      </c>
      <c r="G2276" s="39">
        <f t="shared" si="1252"/>
        <v>5391.75</v>
      </c>
      <c r="H2276" s="38">
        <f>IF(AND(N2276=1,N2275&gt;1),VLOOKUP(A2275,[1]Plan1!$CW$105:$CY$215,3),H2275)</f>
        <v>5438.12</v>
      </c>
      <c r="I2276" s="127">
        <f t="shared" si="1240"/>
        <v>44085</v>
      </c>
      <c r="J2276" s="127">
        <f t="shared" si="1253"/>
        <v>44115</v>
      </c>
      <c r="K2276" s="34">
        <f t="shared" si="1241"/>
        <v>8.6001761951128852E-3</v>
      </c>
      <c r="L2276" s="212">
        <f t="shared" si="1254"/>
        <v>44175</v>
      </c>
      <c r="M2276" s="1">
        <f t="shared" si="1255"/>
        <v>22</v>
      </c>
      <c r="N2276" s="1">
        <f t="shared" si="1238"/>
        <v>16</v>
      </c>
      <c r="O2276" s="2">
        <f t="shared" si="1242"/>
        <v>1.0062473599999999</v>
      </c>
      <c r="P2276" s="35">
        <f t="shared" si="1232"/>
        <v>1.0064004200000001</v>
      </c>
      <c r="Q2276" s="35">
        <f t="shared" si="1256"/>
        <v>1.0150960381872247</v>
      </c>
      <c r="R2276" s="2">
        <f t="shared" si="1231"/>
        <v>1.0214376999999999</v>
      </c>
      <c r="S2276" s="2">
        <f t="shared" si="1257"/>
        <v>1.00624745</v>
      </c>
      <c r="T2276" s="2">
        <f t="shared" si="1233"/>
        <v>245693.89497947</v>
      </c>
      <c r="U2276" s="2">
        <f t="shared" si="1243"/>
        <v>0</v>
      </c>
      <c r="V2276" s="2">
        <f t="shared" si="1244"/>
        <v>5156.5670744299186</v>
      </c>
      <c r="W2276" s="2">
        <f t="shared" si="1245"/>
        <v>245693.89497947312</v>
      </c>
      <c r="X2276" s="36">
        <f t="shared" si="1261"/>
        <v>0</v>
      </c>
      <c r="Y2276" s="2">
        <f t="shared" si="1246"/>
        <v>0</v>
      </c>
      <c r="Z2276" s="37">
        <f t="shared" si="1247"/>
        <v>0</v>
      </c>
      <c r="AA2276" s="2">
        <f t="shared" si="1258"/>
        <v>0</v>
      </c>
      <c r="AB2276" s="4">
        <f t="shared" si="1259"/>
        <v>7.1215000000000001E-2</v>
      </c>
      <c r="AC2276" s="148">
        <f t="shared" si="1235"/>
        <v>206</v>
      </c>
      <c r="AD2276" s="36">
        <v>252</v>
      </c>
      <c r="AE2276" s="35">
        <f t="shared" si="1262"/>
        <v>1.0578472759999999</v>
      </c>
      <c r="AF2276" s="2">
        <f t="shared" si="1229"/>
        <v>14212.72255439</v>
      </c>
      <c r="AG2276" s="2">
        <f t="shared" si="1248"/>
        <v>14212.72255439</v>
      </c>
      <c r="AH2276" s="3">
        <f t="shared" si="1260"/>
        <v>0</v>
      </c>
      <c r="AI2276" s="3"/>
      <c r="AJ2276" s="3">
        <v>0</v>
      </c>
      <c r="AK2276" s="2">
        <f t="shared" si="1236"/>
        <v>23833.980290700783</v>
      </c>
      <c r="AL2276" s="8"/>
      <c r="AM2276" s="8"/>
      <c r="AN2276" s="8"/>
      <c r="AO2276" s="8"/>
      <c r="AP2276" s="2">
        <v>283740.59782455041</v>
      </c>
      <c r="AQ2276" s="8"/>
      <c r="AR2276" s="5"/>
      <c r="AS2276" s="1"/>
      <c r="AT2276" s="8"/>
      <c r="AU2276" s="1"/>
      <c r="AV2276" s="1"/>
      <c r="AW2276" s="3"/>
      <c r="AX2276" s="3"/>
      <c r="AY2276" s="4"/>
      <c r="AZ2276" s="4"/>
      <c r="BA2276" s="4"/>
      <c r="BB2276" s="1"/>
      <c r="BC2276" s="1"/>
      <c r="BD2276" s="1"/>
      <c r="BE2276" s="1"/>
      <c r="BF2276" s="1"/>
      <c r="BG2276" s="1"/>
      <c r="BH2276" s="1"/>
      <c r="BI2276" s="1"/>
    </row>
    <row r="2277" spans="1:61" x14ac:dyDescent="0.2">
      <c r="A2277" s="78">
        <f t="shared" si="1249"/>
        <v>44168</v>
      </c>
      <c r="B2277" s="2">
        <f t="shared" si="1230"/>
        <v>283991.95749704505</v>
      </c>
      <c r="C2277" s="3">
        <f t="shared" si="1250"/>
        <v>38338914.262101084</v>
      </c>
      <c r="D2277" s="2">
        <f t="shared" si="1237"/>
        <v>240537.3279050432</v>
      </c>
      <c r="E2277" s="2">
        <f t="shared" si="1251"/>
        <v>0</v>
      </c>
      <c r="F2277" s="33">
        <f t="shared" si="1239"/>
        <v>240537.3279050432</v>
      </c>
      <c r="G2277" s="39">
        <f t="shared" si="1252"/>
        <v>5391.75</v>
      </c>
      <c r="H2277" s="38">
        <f>IF(AND(N2277=1,N2276&gt;1),VLOOKUP(A2276,[1]Plan1!$CW$105:$CY$215,3),H2276)</f>
        <v>5438.12</v>
      </c>
      <c r="I2277" s="127">
        <f t="shared" si="1240"/>
        <v>44085</v>
      </c>
      <c r="J2277" s="127">
        <f t="shared" si="1253"/>
        <v>44115</v>
      </c>
      <c r="K2277" s="34">
        <f t="shared" si="1241"/>
        <v>8.6001761951128852E-3</v>
      </c>
      <c r="L2277" s="212">
        <f t="shared" si="1254"/>
        <v>44175</v>
      </c>
      <c r="M2277" s="1">
        <f t="shared" si="1255"/>
        <v>22</v>
      </c>
      <c r="N2277" s="1">
        <f t="shared" si="1238"/>
        <v>17</v>
      </c>
      <c r="O2277" s="2">
        <f t="shared" si="1242"/>
        <v>1.0066391100000001</v>
      </c>
      <c r="P2277" s="35">
        <f t="shared" si="1232"/>
        <v>1.0064004200000001</v>
      </c>
      <c r="Q2277" s="35">
        <f t="shared" si="1256"/>
        <v>1.0150960381872247</v>
      </c>
      <c r="R2277" s="2">
        <f t="shared" si="1231"/>
        <v>1.02183537</v>
      </c>
      <c r="S2277" s="2">
        <f t="shared" si="1257"/>
        <v>1.00624745</v>
      </c>
      <c r="T2277" s="2">
        <f t="shared" si="1233"/>
        <v>245789.54945866001</v>
      </c>
      <c r="U2277" s="2">
        <f t="shared" si="1243"/>
        <v>0</v>
      </c>
      <c r="V2277" s="2">
        <f t="shared" si="1244"/>
        <v>5252.2215536179483</v>
      </c>
      <c r="W2277" s="2">
        <f t="shared" si="1245"/>
        <v>245789.54945866115</v>
      </c>
      <c r="X2277" s="36">
        <f t="shared" si="1261"/>
        <v>0</v>
      </c>
      <c r="Y2277" s="2">
        <f t="shared" si="1246"/>
        <v>0</v>
      </c>
      <c r="Z2277" s="37">
        <f t="shared" si="1247"/>
        <v>0</v>
      </c>
      <c r="AA2277" s="2">
        <f t="shared" si="1258"/>
        <v>0</v>
      </c>
      <c r="AB2277" s="4">
        <f t="shared" si="1259"/>
        <v>7.1215000000000001E-2</v>
      </c>
      <c r="AC2277" s="148">
        <f t="shared" si="1235"/>
        <v>207</v>
      </c>
      <c r="AD2277" s="36">
        <v>252</v>
      </c>
      <c r="AE2277" s="35">
        <f t="shared" si="1262"/>
        <v>1.058136097</v>
      </c>
      <c r="AF2277" s="2">
        <f t="shared" si="1229"/>
        <v>14289.24508891</v>
      </c>
      <c r="AG2277" s="2">
        <f t="shared" si="1248"/>
        <v>14289.24508891</v>
      </c>
      <c r="AH2277" s="3">
        <f t="shared" si="1260"/>
        <v>0</v>
      </c>
      <c r="AI2277" s="3"/>
      <c r="AJ2277" s="3">
        <v>0</v>
      </c>
      <c r="AK2277" s="2">
        <f t="shared" si="1236"/>
        <v>23913.162949473874</v>
      </c>
      <c r="AL2277" s="8"/>
      <c r="AM2277" s="8"/>
      <c r="AN2277" s="8"/>
      <c r="AO2277" s="8"/>
      <c r="AP2277" s="2">
        <v>283991.95749703154</v>
      </c>
      <c r="AQ2277" s="8"/>
      <c r="AR2277" s="5"/>
      <c r="AS2277" s="1"/>
      <c r="AT2277" s="8"/>
      <c r="AU2277" s="1"/>
      <c r="AV2277" s="1"/>
      <c r="AW2277" s="3"/>
      <c r="AX2277" s="3"/>
      <c r="AY2277" s="4"/>
      <c r="AZ2277" s="4"/>
      <c r="BA2277" s="4"/>
      <c r="BB2277" s="1"/>
      <c r="BC2277" s="1"/>
      <c r="BD2277" s="1"/>
      <c r="BE2277" s="1"/>
      <c r="BF2277" s="1"/>
      <c r="BG2277" s="1"/>
      <c r="BH2277" s="1"/>
      <c r="BI2277" s="1"/>
    </row>
    <row r="2278" spans="1:61" x14ac:dyDescent="0.2">
      <c r="A2278" s="78">
        <f t="shared" si="1249"/>
        <v>44169</v>
      </c>
      <c r="B2278" s="2">
        <f t="shared" si="1230"/>
        <v>284243.43003711523</v>
      </c>
      <c r="C2278" s="3">
        <f t="shared" si="1250"/>
        <v>38372863.055010557</v>
      </c>
      <c r="D2278" s="2">
        <f t="shared" si="1237"/>
        <v>240537.3279050432</v>
      </c>
      <c r="E2278" s="2">
        <f t="shared" si="1251"/>
        <v>0</v>
      </c>
      <c r="F2278" s="33">
        <f t="shared" si="1239"/>
        <v>240537.3279050432</v>
      </c>
      <c r="G2278" s="39">
        <f t="shared" si="1252"/>
        <v>5391.75</v>
      </c>
      <c r="H2278" s="38">
        <f>IF(AND(N2278=1,N2277&gt;1),VLOOKUP(A2277,[1]Plan1!$CW$105:$CY$215,3),H2277)</f>
        <v>5438.12</v>
      </c>
      <c r="I2278" s="127">
        <f t="shared" si="1240"/>
        <v>44085</v>
      </c>
      <c r="J2278" s="127">
        <f t="shared" si="1253"/>
        <v>44115</v>
      </c>
      <c r="K2278" s="34">
        <f t="shared" si="1241"/>
        <v>8.6001761951128852E-3</v>
      </c>
      <c r="L2278" s="212">
        <f t="shared" si="1254"/>
        <v>44175</v>
      </c>
      <c r="M2278" s="1">
        <f t="shared" si="1255"/>
        <v>22</v>
      </c>
      <c r="N2278" s="1">
        <f t="shared" si="1238"/>
        <v>18</v>
      </c>
      <c r="O2278" s="2">
        <f t="shared" si="1242"/>
        <v>1.0070310200000001</v>
      </c>
      <c r="P2278" s="35">
        <f t="shared" si="1232"/>
        <v>1.0064004200000001</v>
      </c>
      <c r="Q2278" s="35">
        <f t="shared" si="1256"/>
        <v>1.0150960381872247</v>
      </c>
      <c r="R2278" s="2">
        <f t="shared" si="1231"/>
        <v>1.0222331899999999</v>
      </c>
      <c r="S2278" s="2">
        <f t="shared" si="1257"/>
        <v>1.00624745</v>
      </c>
      <c r="T2278" s="2">
        <f t="shared" si="1233"/>
        <v>245885.24001844</v>
      </c>
      <c r="U2278" s="2">
        <f t="shared" si="1243"/>
        <v>0</v>
      </c>
      <c r="V2278" s="2">
        <f t="shared" si="1244"/>
        <v>5347.9121134051038</v>
      </c>
      <c r="W2278" s="2">
        <f t="shared" si="1245"/>
        <v>245885.2400184483</v>
      </c>
      <c r="X2278" s="36">
        <f t="shared" si="1261"/>
        <v>0</v>
      </c>
      <c r="Y2278" s="2">
        <f t="shared" si="1246"/>
        <v>0</v>
      </c>
      <c r="Z2278" s="37">
        <f t="shared" si="1247"/>
        <v>0</v>
      </c>
      <c r="AA2278" s="2">
        <f t="shared" si="1258"/>
        <v>0</v>
      </c>
      <c r="AB2278" s="4">
        <f t="shared" si="1259"/>
        <v>7.1215000000000001E-2</v>
      </c>
      <c r="AC2278" s="148">
        <f t="shared" si="1235"/>
        <v>208</v>
      </c>
      <c r="AD2278" s="36">
        <v>252</v>
      </c>
      <c r="AE2278" s="35">
        <f t="shared" si="1262"/>
        <v>1.0584249969999999</v>
      </c>
      <c r="AF2278" s="2">
        <f t="shared" si="1229"/>
        <v>14365.844410420001</v>
      </c>
      <c r="AG2278" s="2">
        <f t="shared" si="1248"/>
        <v>14365.844410420001</v>
      </c>
      <c r="AH2278" s="3">
        <f t="shared" si="1260"/>
        <v>0</v>
      </c>
      <c r="AI2278" s="3"/>
      <c r="AJ2278" s="3">
        <v>0</v>
      </c>
      <c r="AK2278" s="2">
        <f t="shared" si="1236"/>
        <v>23992.345608246967</v>
      </c>
      <c r="AL2278" s="8"/>
      <c r="AM2278" s="8"/>
      <c r="AN2278" s="8"/>
      <c r="AO2278" s="8"/>
      <c r="AP2278" s="2">
        <v>284243.43003710173</v>
      </c>
      <c r="AQ2278" s="8"/>
      <c r="AR2278" s="5"/>
      <c r="AS2278" s="1"/>
      <c r="AT2278" s="8"/>
      <c r="AU2278" s="1"/>
      <c r="AV2278" s="1"/>
      <c r="AW2278" s="3"/>
      <c r="AX2278" s="3"/>
      <c r="AY2278" s="4"/>
      <c r="AZ2278" s="4"/>
      <c r="BA2278" s="4"/>
      <c r="BB2278" s="1"/>
      <c r="BC2278" s="1"/>
      <c r="BD2278" s="1"/>
      <c r="BE2278" s="1"/>
      <c r="BF2278" s="1"/>
      <c r="BG2278" s="1"/>
      <c r="BH2278" s="1"/>
      <c r="BI2278" s="1"/>
    </row>
    <row r="2279" spans="1:61" x14ac:dyDescent="0.2">
      <c r="A2279" s="78">
        <f t="shared" si="1249"/>
        <v>44170</v>
      </c>
      <c r="B2279" s="2">
        <f t="shared" si="1230"/>
        <v>284423.93471085798</v>
      </c>
      <c r="C2279" s="3">
        <f t="shared" si="1250"/>
        <v>38397231.185965829</v>
      </c>
      <c r="D2279" s="2">
        <f t="shared" si="1237"/>
        <v>240537.3279050432</v>
      </c>
      <c r="E2279" s="2">
        <f t="shared" si="1251"/>
        <v>0</v>
      </c>
      <c r="F2279" s="33">
        <f t="shared" si="1239"/>
        <v>240537.3279050432</v>
      </c>
      <c r="G2279" s="39">
        <f t="shared" si="1252"/>
        <v>5391.75</v>
      </c>
      <c r="H2279" s="38">
        <f>IF(AND(N2279=1,N2278&gt;1),VLOOKUP(A2278,[1]Plan1!$CW$105:$CY$215,3),H2278)</f>
        <v>5438.12</v>
      </c>
      <c r="I2279" s="127">
        <f t="shared" si="1240"/>
        <v>44085</v>
      </c>
      <c r="J2279" s="127">
        <f t="shared" si="1253"/>
        <v>44115</v>
      </c>
      <c r="K2279" s="34">
        <f t="shared" si="1241"/>
        <v>8.6001761951128852E-3</v>
      </c>
      <c r="L2279" s="212">
        <f t="shared" si="1254"/>
        <v>44175</v>
      </c>
      <c r="M2279" s="1">
        <f t="shared" si="1255"/>
        <v>22</v>
      </c>
      <c r="N2279" s="1">
        <f t="shared" si="1238"/>
        <v>19</v>
      </c>
      <c r="O2279" s="2">
        <f t="shared" si="1242"/>
        <v>1.0074230799999999</v>
      </c>
      <c r="P2279" s="35">
        <f t="shared" si="1232"/>
        <v>1.0064004200000001</v>
      </c>
      <c r="Q2279" s="35">
        <f t="shared" si="1256"/>
        <v>1.0150960381872247</v>
      </c>
      <c r="R2279" s="2">
        <f t="shared" si="1231"/>
        <v>1.0226311699999999</v>
      </c>
      <c r="S2279" s="2">
        <f t="shared" si="1257"/>
        <v>1.00624745</v>
      </c>
      <c r="T2279" s="2">
        <f t="shared" si="1233"/>
        <v>245980.96906420001</v>
      </c>
      <c r="U2279" s="2">
        <f t="shared" si="1243"/>
        <v>0</v>
      </c>
      <c r="V2279" s="2">
        <f t="shared" si="1244"/>
        <v>5443.6411591647584</v>
      </c>
      <c r="W2279" s="2">
        <f t="shared" si="1245"/>
        <v>245980.96906420795</v>
      </c>
      <c r="X2279" s="36">
        <f t="shared" si="1261"/>
        <v>0</v>
      </c>
      <c r="Y2279" s="2">
        <f t="shared" si="1246"/>
        <v>0</v>
      </c>
      <c r="Z2279" s="37">
        <f t="shared" si="1247"/>
        <v>0</v>
      </c>
      <c r="AA2279" s="2">
        <f t="shared" si="1258"/>
        <v>0</v>
      </c>
      <c r="AB2279" s="4">
        <f t="shared" si="1259"/>
        <v>7.1215000000000001E-2</v>
      </c>
      <c r="AC2279" s="148">
        <f t="shared" si="1235"/>
        <v>208</v>
      </c>
      <c r="AD2279" s="36">
        <v>252</v>
      </c>
      <c r="AE2279" s="35">
        <f t="shared" si="1262"/>
        <v>1.0584249969999999</v>
      </c>
      <c r="AF2279" s="2">
        <f t="shared" si="1229"/>
        <v>14371.437379630001</v>
      </c>
      <c r="AG2279" s="2">
        <f t="shared" si="1248"/>
        <v>14371.437379630001</v>
      </c>
      <c r="AH2279" s="3">
        <f t="shared" si="1260"/>
        <v>0</v>
      </c>
      <c r="AI2279" s="3"/>
      <c r="AJ2279" s="3">
        <v>0</v>
      </c>
      <c r="AK2279" s="2">
        <f t="shared" si="1236"/>
        <v>24071.528267020058</v>
      </c>
      <c r="AL2279" s="8"/>
      <c r="AM2279" s="8"/>
      <c r="AN2279" s="8"/>
      <c r="AO2279" s="8"/>
      <c r="AP2279" s="2">
        <v>284423.93471084448</v>
      </c>
      <c r="AQ2279" s="8"/>
      <c r="AR2279" s="5"/>
      <c r="AS2279" s="1"/>
      <c r="AT2279" s="8"/>
      <c r="AU2279" s="1"/>
      <c r="AV2279" s="1"/>
      <c r="AW2279" s="3"/>
      <c r="AX2279" s="3"/>
      <c r="AY2279" s="4"/>
      <c r="AZ2279" s="4"/>
      <c r="BA2279" s="4"/>
      <c r="BB2279" s="1"/>
      <c r="BC2279" s="1"/>
      <c r="BD2279" s="1"/>
      <c r="BE2279" s="1"/>
      <c r="BF2279" s="1"/>
      <c r="BG2279" s="1"/>
      <c r="BH2279" s="1"/>
      <c r="BI2279" s="1"/>
    </row>
    <row r="2280" spans="1:61" x14ac:dyDescent="0.2">
      <c r="A2280" s="78">
        <f t="shared" si="1249"/>
        <v>44171</v>
      </c>
      <c r="B2280" s="2">
        <f t="shared" si="1230"/>
        <v>284503.11736963107</v>
      </c>
      <c r="C2280" s="3">
        <f t="shared" si="1250"/>
        <v>38407920.844900198</v>
      </c>
      <c r="D2280" s="2">
        <f t="shared" si="1237"/>
        <v>240537.3279050432</v>
      </c>
      <c r="E2280" s="2">
        <f t="shared" si="1251"/>
        <v>0</v>
      </c>
      <c r="F2280" s="33">
        <f t="shared" si="1239"/>
        <v>240537.3279050432</v>
      </c>
      <c r="G2280" s="39">
        <f t="shared" si="1252"/>
        <v>5391.75</v>
      </c>
      <c r="H2280" s="38">
        <f>IF(AND(N2280=1,N2279&gt;1),VLOOKUP(A2279,[1]Plan1!$CW$105:$CY$215,3),H2279)</f>
        <v>5438.12</v>
      </c>
      <c r="I2280" s="127">
        <f t="shared" si="1240"/>
        <v>44085</v>
      </c>
      <c r="J2280" s="127">
        <f t="shared" si="1253"/>
        <v>44115</v>
      </c>
      <c r="K2280" s="34">
        <f t="shared" si="1241"/>
        <v>8.6001761951128852E-3</v>
      </c>
      <c r="L2280" s="212">
        <f t="shared" si="1254"/>
        <v>44175</v>
      </c>
      <c r="M2280" s="1">
        <f t="shared" si="1255"/>
        <v>22</v>
      </c>
      <c r="N2280" s="1">
        <f t="shared" si="1238"/>
        <v>19</v>
      </c>
      <c r="O2280" s="2">
        <f t="shared" si="1242"/>
        <v>1.0074230799999999</v>
      </c>
      <c r="P2280" s="35">
        <f t="shared" si="1232"/>
        <v>1.0064004200000001</v>
      </c>
      <c r="Q2280" s="35">
        <f t="shared" si="1256"/>
        <v>1.0150960381872247</v>
      </c>
      <c r="R2280" s="2">
        <f t="shared" si="1231"/>
        <v>1.0226311699999999</v>
      </c>
      <c r="S2280" s="2">
        <f t="shared" si="1257"/>
        <v>1.00624745</v>
      </c>
      <c r="T2280" s="2">
        <f t="shared" si="1233"/>
        <v>245980.96906420001</v>
      </c>
      <c r="U2280" s="2">
        <f t="shared" si="1243"/>
        <v>0</v>
      </c>
      <c r="V2280" s="2">
        <f t="shared" si="1244"/>
        <v>5443.6411591647584</v>
      </c>
      <c r="W2280" s="2">
        <f t="shared" si="1245"/>
        <v>245980.96906420795</v>
      </c>
      <c r="X2280" s="36">
        <f t="shared" si="1261"/>
        <v>0</v>
      </c>
      <c r="Y2280" s="2">
        <f t="shared" si="1246"/>
        <v>0</v>
      </c>
      <c r="Z2280" s="37">
        <f t="shared" si="1247"/>
        <v>0</v>
      </c>
      <c r="AA2280" s="2">
        <f t="shared" si="1258"/>
        <v>0</v>
      </c>
      <c r="AB2280" s="4">
        <f t="shared" si="1259"/>
        <v>7.1215000000000001E-2</v>
      </c>
      <c r="AC2280" s="148">
        <f t="shared" si="1235"/>
        <v>208</v>
      </c>
      <c r="AD2280" s="36">
        <v>252</v>
      </c>
      <c r="AE2280" s="35">
        <f t="shared" si="1262"/>
        <v>1.0584249969999999</v>
      </c>
      <c r="AF2280" s="2">
        <f t="shared" ref="AF2280:AF2305" si="1263">TRUNC((T2280*(AE2280-1)),8)</f>
        <v>14371.437379630001</v>
      </c>
      <c r="AG2280" s="2">
        <f t="shared" si="1248"/>
        <v>14371.437379630001</v>
      </c>
      <c r="AH2280" s="3">
        <f t="shared" si="1260"/>
        <v>0</v>
      </c>
      <c r="AI2280" s="3"/>
      <c r="AJ2280" s="3">
        <v>0</v>
      </c>
      <c r="AK2280" s="2">
        <f t="shared" si="1236"/>
        <v>24150.710925793148</v>
      </c>
      <c r="AL2280" s="8"/>
      <c r="AM2280" s="8"/>
      <c r="AN2280" s="8"/>
      <c r="AO2280" s="8"/>
      <c r="AP2280" s="2">
        <v>284503.11736961757</v>
      </c>
      <c r="AQ2280" s="8"/>
      <c r="AR2280" s="5"/>
      <c r="AS2280" s="1"/>
      <c r="AT2280" s="8"/>
      <c r="AU2280" s="1"/>
      <c r="AV2280" s="1"/>
      <c r="AW2280" s="3"/>
      <c r="AX2280" s="3"/>
      <c r="AY2280" s="4"/>
      <c r="AZ2280" s="4"/>
      <c r="BA2280" s="4"/>
      <c r="BB2280" s="1"/>
      <c r="BC2280" s="1"/>
      <c r="BD2280" s="1"/>
      <c r="BE2280" s="1"/>
      <c r="BF2280" s="1"/>
      <c r="BG2280" s="1"/>
      <c r="BH2280" s="1"/>
      <c r="BI2280" s="1"/>
    </row>
    <row r="2281" spans="1:61" x14ac:dyDescent="0.2">
      <c r="A2281" s="78">
        <f t="shared" si="1249"/>
        <v>44172</v>
      </c>
      <c r="B2281" s="2">
        <f t="shared" ref="B2281:B2305" si="1264">(W2281+AG2281+AJ2281+AK2281)</f>
        <v>284653.3833628642</v>
      </c>
      <c r="C2281" s="3">
        <f t="shared" si="1250"/>
        <v>38428206.753986664</v>
      </c>
      <c r="D2281" s="2">
        <f t="shared" si="1237"/>
        <v>240537.3279050432</v>
      </c>
      <c r="E2281" s="2">
        <f t="shared" si="1251"/>
        <v>0</v>
      </c>
      <c r="F2281" s="33">
        <f t="shared" si="1239"/>
        <v>240537.3279050432</v>
      </c>
      <c r="G2281" s="39">
        <f t="shared" si="1252"/>
        <v>5391.75</v>
      </c>
      <c r="H2281" s="38">
        <f>IF(AND(N2281=1,N2280&gt;1),VLOOKUP(A2280,[1]Plan1!$CW$105:$CY$215,3),H2280)</f>
        <v>5438.12</v>
      </c>
      <c r="I2281" s="127">
        <f t="shared" si="1240"/>
        <v>44085</v>
      </c>
      <c r="J2281" s="127">
        <f t="shared" si="1253"/>
        <v>44115</v>
      </c>
      <c r="K2281" s="34">
        <f t="shared" si="1241"/>
        <v>8.6001761951128852E-3</v>
      </c>
      <c r="L2281" s="212">
        <f t="shared" si="1254"/>
        <v>44175</v>
      </c>
      <c r="M2281" s="1">
        <f t="shared" si="1255"/>
        <v>22</v>
      </c>
      <c r="N2281" s="1">
        <f t="shared" si="1238"/>
        <v>19</v>
      </c>
      <c r="O2281" s="2">
        <f t="shared" si="1242"/>
        <v>1.0074230799999999</v>
      </c>
      <c r="P2281" s="35">
        <f t="shared" si="1232"/>
        <v>1.0064004200000001</v>
      </c>
      <c r="Q2281" s="35">
        <f t="shared" si="1256"/>
        <v>1.0150960381872247</v>
      </c>
      <c r="R2281" s="2">
        <f t="shared" ref="R2281:R2305" si="1265">TRUNC(TRUNC((O2281*Q2281),15),8)</f>
        <v>1.0226311699999999</v>
      </c>
      <c r="S2281" s="2">
        <f t="shared" si="1257"/>
        <v>1.00624745</v>
      </c>
      <c r="T2281" s="2">
        <f t="shared" si="1233"/>
        <v>245980.96906420001</v>
      </c>
      <c r="U2281" s="2">
        <f t="shared" si="1243"/>
        <v>0</v>
      </c>
      <c r="V2281" s="2">
        <f t="shared" si="1244"/>
        <v>5443.6411591647584</v>
      </c>
      <c r="W2281" s="2">
        <f t="shared" si="1245"/>
        <v>245980.96906420795</v>
      </c>
      <c r="X2281" s="36">
        <f t="shared" si="1261"/>
        <v>0</v>
      </c>
      <c r="Y2281" s="2">
        <f t="shared" si="1246"/>
        <v>0</v>
      </c>
      <c r="Z2281" s="37">
        <f t="shared" si="1247"/>
        <v>0</v>
      </c>
      <c r="AA2281" s="2">
        <f t="shared" si="1258"/>
        <v>0</v>
      </c>
      <c r="AB2281" s="4">
        <f t="shared" si="1259"/>
        <v>7.1215000000000001E-2</v>
      </c>
      <c r="AC2281" s="148">
        <f t="shared" si="1235"/>
        <v>209</v>
      </c>
      <c r="AD2281" s="36">
        <v>252</v>
      </c>
      <c r="AE2281" s="35">
        <f t="shared" si="1262"/>
        <v>1.0587139759999999</v>
      </c>
      <c r="AF2281" s="2">
        <f t="shared" si="1263"/>
        <v>14442.52071409</v>
      </c>
      <c r="AG2281" s="2">
        <f t="shared" si="1248"/>
        <v>14442.52071409</v>
      </c>
      <c r="AH2281" s="3">
        <f t="shared" si="1260"/>
        <v>0</v>
      </c>
      <c r="AI2281" s="3"/>
      <c r="AJ2281" s="3">
        <v>0</v>
      </c>
      <c r="AK2281" s="2">
        <f t="shared" si="1236"/>
        <v>24229.893584566242</v>
      </c>
      <c r="AL2281" s="8"/>
      <c r="AM2281" s="8"/>
      <c r="AN2281" s="8"/>
      <c r="AO2281" s="8"/>
      <c r="AP2281" s="2">
        <v>284653.3833628507</v>
      </c>
      <c r="AQ2281" s="8"/>
      <c r="AR2281" s="5"/>
      <c r="AS2281" s="1"/>
      <c r="AT2281" s="8"/>
      <c r="AU2281" s="1"/>
      <c r="AV2281" s="1"/>
      <c r="AW2281" s="3"/>
      <c r="AX2281" s="3"/>
      <c r="AY2281" s="4"/>
      <c r="AZ2281" s="4"/>
      <c r="BA2281" s="4"/>
      <c r="BB2281" s="1"/>
      <c r="BC2281" s="1"/>
      <c r="BD2281" s="1"/>
      <c r="BE2281" s="1"/>
      <c r="BF2281" s="1"/>
      <c r="BG2281" s="1"/>
      <c r="BH2281" s="1"/>
      <c r="BI2281" s="1"/>
    </row>
    <row r="2282" spans="1:61" x14ac:dyDescent="0.2">
      <c r="A2282" s="78">
        <f t="shared" si="1249"/>
        <v>44173</v>
      </c>
      <c r="B2282" s="2">
        <f t="shared" si="1264"/>
        <v>284905.08434795612</v>
      </c>
      <c r="C2282" s="3">
        <f t="shared" si="1250"/>
        <v>38462186.386974074</v>
      </c>
      <c r="D2282" s="2">
        <f t="shared" si="1237"/>
        <v>240537.3279050432</v>
      </c>
      <c r="E2282" s="2">
        <f t="shared" si="1251"/>
        <v>0</v>
      </c>
      <c r="F2282" s="33">
        <f t="shared" si="1239"/>
        <v>240537.3279050432</v>
      </c>
      <c r="G2282" s="39">
        <f t="shared" si="1252"/>
        <v>5391.75</v>
      </c>
      <c r="H2282" s="38">
        <f>IF(AND(N2282=1,N2281&gt;1),VLOOKUP(A2281,[1]Plan1!$CW$105:$CY$215,3),H2281)</f>
        <v>5438.12</v>
      </c>
      <c r="I2282" s="127">
        <f t="shared" si="1240"/>
        <v>44085</v>
      </c>
      <c r="J2282" s="127">
        <f t="shared" si="1253"/>
        <v>44115</v>
      </c>
      <c r="K2282" s="34">
        <f t="shared" si="1241"/>
        <v>8.6001761951128852E-3</v>
      </c>
      <c r="L2282" s="212">
        <f t="shared" si="1254"/>
        <v>44175</v>
      </c>
      <c r="M2282" s="1">
        <f t="shared" si="1255"/>
        <v>22</v>
      </c>
      <c r="N2282" s="1">
        <f t="shared" si="1238"/>
        <v>20</v>
      </c>
      <c r="O2282" s="2">
        <f t="shared" si="1242"/>
        <v>1.0078152899999999</v>
      </c>
      <c r="P2282" s="35">
        <f t="shared" ref="P2282:P2305" si="1266">IF(L2282&gt;L2281,O2281,P2281)</f>
        <v>1.0064004200000001</v>
      </c>
      <c r="Q2282" s="35">
        <f t="shared" si="1256"/>
        <v>1.0150960381872247</v>
      </c>
      <c r="R2282" s="2">
        <f t="shared" si="1265"/>
        <v>1.0230292999999999</v>
      </c>
      <c r="S2282" s="2">
        <f t="shared" si="1257"/>
        <v>1.00624745</v>
      </c>
      <c r="T2282" s="2">
        <f t="shared" ref="T2282:T2345" si="1267">TRUNC(D2282*R2282,8)</f>
        <v>246076.73419056</v>
      </c>
      <c r="U2282" s="2">
        <f t="shared" si="1243"/>
        <v>0</v>
      </c>
      <c r="V2282" s="2">
        <f t="shared" si="1244"/>
        <v>5539.4062855235916</v>
      </c>
      <c r="W2282" s="2">
        <f t="shared" si="1245"/>
        <v>246076.73419056679</v>
      </c>
      <c r="X2282" s="36">
        <f t="shared" si="1261"/>
        <v>0</v>
      </c>
      <c r="Y2282" s="2">
        <f t="shared" si="1246"/>
        <v>0</v>
      </c>
      <c r="Z2282" s="37">
        <f t="shared" si="1247"/>
        <v>0</v>
      </c>
      <c r="AA2282" s="2">
        <f t="shared" si="1258"/>
        <v>0</v>
      </c>
      <c r="AB2282" s="4">
        <f t="shared" si="1259"/>
        <v>7.1215000000000001E-2</v>
      </c>
      <c r="AC2282" s="148">
        <f t="shared" si="1235"/>
        <v>210</v>
      </c>
      <c r="AD2282" s="36">
        <v>252</v>
      </c>
      <c r="AE2282" s="35">
        <f t="shared" si="1262"/>
        <v>1.0590030340000001</v>
      </c>
      <c r="AF2282" s="2">
        <f t="shared" si="1263"/>
        <v>14519.27391405</v>
      </c>
      <c r="AG2282" s="2">
        <f t="shared" si="1248"/>
        <v>14519.27391405</v>
      </c>
      <c r="AH2282" s="3">
        <f t="shared" si="1260"/>
        <v>0</v>
      </c>
      <c r="AI2282" s="3"/>
      <c r="AJ2282" s="3">
        <v>0</v>
      </c>
      <c r="AK2282" s="2">
        <f t="shared" si="1236"/>
        <v>24309.076243339336</v>
      </c>
      <c r="AL2282" s="8"/>
      <c r="AM2282" s="8"/>
      <c r="AN2282" s="8"/>
      <c r="AO2282" s="8"/>
      <c r="AP2282" s="2">
        <v>284905.08434794261</v>
      </c>
      <c r="AQ2282" s="8"/>
      <c r="AR2282" s="5"/>
      <c r="AS2282" s="1"/>
      <c r="AT2282" s="8"/>
      <c r="AU2282" s="1"/>
      <c r="AV2282" s="1"/>
      <c r="AW2282" s="3"/>
      <c r="AX2282" s="3"/>
      <c r="AY2282" s="4"/>
      <c r="AZ2282" s="4"/>
      <c r="BA2282" s="4"/>
      <c r="BB2282" s="1"/>
      <c r="BC2282" s="1"/>
      <c r="BD2282" s="1"/>
      <c r="BE2282" s="1"/>
      <c r="BF2282" s="1"/>
      <c r="BG2282" s="1"/>
      <c r="BH2282" s="1"/>
      <c r="BI2282" s="1"/>
    </row>
    <row r="2283" spans="1:61" x14ac:dyDescent="0.2">
      <c r="A2283" s="78">
        <f t="shared" si="1249"/>
        <v>44174</v>
      </c>
      <c r="B2283" s="2">
        <f t="shared" si="1264"/>
        <v>285156.90091192053</v>
      </c>
      <c r="C2283" s="3">
        <f t="shared" si="1250"/>
        <v>38496181.623109274</v>
      </c>
      <c r="D2283" s="2">
        <f t="shared" si="1237"/>
        <v>240537.3279050432</v>
      </c>
      <c r="E2283" s="2">
        <f t="shared" si="1251"/>
        <v>0</v>
      </c>
      <c r="F2283" s="33">
        <f t="shared" si="1239"/>
        <v>240537.3279050432</v>
      </c>
      <c r="G2283" s="39">
        <f t="shared" si="1252"/>
        <v>5391.75</v>
      </c>
      <c r="H2283" s="38">
        <f>IF(AND(N2283=1,N2282&gt;1),VLOOKUP(A2282,[1]Plan1!$CW$105:$CY$215,3),H2282)</f>
        <v>5438.12</v>
      </c>
      <c r="I2283" s="127">
        <f t="shared" si="1240"/>
        <v>44085</v>
      </c>
      <c r="J2283" s="127">
        <f t="shared" si="1253"/>
        <v>44115</v>
      </c>
      <c r="K2283" s="34">
        <f t="shared" si="1241"/>
        <v>8.6001761951128852E-3</v>
      </c>
      <c r="L2283" s="212">
        <f t="shared" si="1254"/>
        <v>44175</v>
      </c>
      <c r="M2283" s="1">
        <f t="shared" si="1255"/>
        <v>22</v>
      </c>
      <c r="N2283" s="1">
        <f t="shared" si="1238"/>
        <v>21</v>
      </c>
      <c r="O2283" s="2">
        <f t="shared" si="1242"/>
        <v>1.0082076499999999</v>
      </c>
      <c r="P2283" s="35">
        <f t="shared" si="1266"/>
        <v>1.0064004200000001</v>
      </c>
      <c r="Q2283" s="35">
        <f t="shared" si="1256"/>
        <v>1.0150960381872247</v>
      </c>
      <c r="R2283" s="2">
        <f t="shared" si="1265"/>
        <v>1.0234275900000001</v>
      </c>
      <c r="S2283" s="2">
        <f t="shared" si="1257"/>
        <v>1.00624745</v>
      </c>
      <c r="T2283" s="2">
        <f t="shared" si="1267"/>
        <v>246172.53780289</v>
      </c>
      <c r="U2283" s="2">
        <f t="shared" si="1243"/>
        <v>0</v>
      </c>
      <c r="V2283" s="2">
        <f t="shared" si="1244"/>
        <v>5635.2098978549238</v>
      </c>
      <c r="W2283" s="2">
        <f t="shared" si="1245"/>
        <v>246172.53780289812</v>
      </c>
      <c r="X2283" s="36">
        <f t="shared" si="1261"/>
        <v>0</v>
      </c>
      <c r="Y2283" s="2">
        <f t="shared" si="1246"/>
        <v>0</v>
      </c>
      <c r="Z2283" s="37">
        <f t="shared" si="1247"/>
        <v>0</v>
      </c>
      <c r="AA2283" s="2">
        <f t="shared" si="1258"/>
        <v>0</v>
      </c>
      <c r="AB2283" s="4">
        <f t="shared" si="1259"/>
        <v>7.1215000000000001E-2</v>
      </c>
      <c r="AC2283" s="148">
        <f t="shared" si="1235"/>
        <v>211</v>
      </c>
      <c r="AD2283" s="36">
        <v>252</v>
      </c>
      <c r="AE2283" s="35">
        <f t="shared" si="1262"/>
        <v>1.0592921710000001</v>
      </c>
      <c r="AF2283" s="2">
        <f t="shared" si="1263"/>
        <v>14596.10420691</v>
      </c>
      <c r="AG2283" s="2">
        <f t="shared" si="1248"/>
        <v>14596.10420691</v>
      </c>
      <c r="AH2283" s="3">
        <f t="shared" si="1260"/>
        <v>0</v>
      </c>
      <c r="AI2283" s="3"/>
      <c r="AJ2283" s="3">
        <v>0</v>
      </c>
      <c r="AK2283" s="2">
        <f t="shared" si="1236"/>
        <v>24388.258902112426</v>
      </c>
      <c r="AL2283" s="8"/>
      <c r="AM2283" s="8"/>
      <c r="AN2283" s="8"/>
      <c r="AO2283" s="8"/>
      <c r="AP2283" s="2">
        <v>285156.90091190703</v>
      </c>
      <c r="AQ2283" s="8"/>
      <c r="AR2283" s="5"/>
      <c r="AS2283" s="1"/>
      <c r="AT2283" s="8"/>
      <c r="AU2283" s="1"/>
      <c r="AV2283" s="1"/>
      <c r="AW2283" s="3"/>
      <c r="AX2283" s="3"/>
      <c r="AY2283" s="4"/>
      <c r="AZ2283" s="4"/>
      <c r="BA2283" s="4"/>
      <c r="BB2283" s="1"/>
      <c r="BC2283" s="1"/>
      <c r="BD2283" s="1"/>
      <c r="BE2283" s="1"/>
      <c r="BF2283" s="1"/>
      <c r="BG2283" s="1"/>
      <c r="BH2283" s="1"/>
      <c r="BI2283" s="1"/>
    </row>
    <row r="2284" spans="1:61" ht="15.75" x14ac:dyDescent="0.25">
      <c r="A2284" s="109">
        <f t="shared" si="1249"/>
        <v>44175</v>
      </c>
      <c r="B2284" s="110">
        <f t="shared" si="1264"/>
        <v>285408.83056215406</v>
      </c>
      <c r="C2284" s="120">
        <f t="shared" si="1250"/>
        <v>38530192.125890799</v>
      </c>
      <c r="D2284" s="121">
        <f t="shared" si="1237"/>
        <v>240537.3279050432</v>
      </c>
      <c r="E2284" s="110">
        <f t="shared" si="1251"/>
        <v>0</v>
      </c>
      <c r="F2284" s="111">
        <f t="shared" si="1239"/>
        <v>240537.3279050432</v>
      </c>
      <c r="G2284" s="112">
        <f t="shared" si="1252"/>
        <v>5391.75</v>
      </c>
      <c r="H2284" s="113">
        <f>IF(AND(N2284=1,N2283&gt;1),VLOOKUP(A2283,[1]Plan1!$CW$105:$CY$215,3),H2283)</f>
        <v>5438.12</v>
      </c>
      <c r="I2284" s="129">
        <f t="shared" si="1240"/>
        <v>44085</v>
      </c>
      <c r="J2284" s="129">
        <f t="shared" si="1253"/>
        <v>44115</v>
      </c>
      <c r="K2284" s="114">
        <f t="shared" si="1241"/>
        <v>8.6001761951128852E-3</v>
      </c>
      <c r="L2284" s="215">
        <f t="shared" si="1254"/>
        <v>44175</v>
      </c>
      <c r="M2284" s="115">
        <f t="shared" si="1255"/>
        <v>22</v>
      </c>
      <c r="N2284" s="115">
        <f t="shared" si="1238"/>
        <v>22</v>
      </c>
      <c r="O2284" s="110">
        <f t="shared" si="1242"/>
        <v>1.00860017</v>
      </c>
      <c r="P2284" s="116">
        <f t="shared" si="1266"/>
        <v>1.0064004200000001</v>
      </c>
      <c r="Q2284" s="116">
        <f t="shared" si="1256"/>
        <v>1.0150960381872247</v>
      </c>
      <c r="R2284" s="110">
        <f t="shared" si="1265"/>
        <v>1.0238260299999999</v>
      </c>
      <c r="S2284" s="110">
        <f t="shared" si="1257"/>
        <v>1.00624745</v>
      </c>
      <c r="T2284" s="121">
        <f t="shared" si="1267"/>
        <v>246268.37749581999</v>
      </c>
      <c r="U2284" s="110">
        <f t="shared" si="1243"/>
        <v>0</v>
      </c>
      <c r="V2284" s="110">
        <f t="shared" si="1244"/>
        <v>5731.0495907853829</v>
      </c>
      <c r="W2284" s="110">
        <f t="shared" si="1245"/>
        <v>246268.37749582858</v>
      </c>
      <c r="X2284" s="117">
        <v>75</v>
      </c>
      <c r="Y2284" s="110">
        <f t="shared" si="1246"/>
        <v>0</v>
      </c>
      <c r="Z2284" s="118">
        <f t="shared" si="1247"/>
        <v>0</v>
      </c>
      <c r="AA2284" s="110">
        <f t="shared" si="1258"/>
        <v>0</v>
      </c>
      <c r="AB2284" s="119">
        <f t="shared" si="1259"/>
        <v>7.1215000000000001E-2</v>
      </c>
      <c r="AC2284" s="148">
        <f t="shared" si="1235"/>
        <v>212</v>
      </c>
      <c r="AD2284" s="117">
        <v>252</v>
      </c>
      <c r="AE2284" s="116">
        <f t="shared" si="1262"/>
        <v>1.0595813869999999</v>
      </c>
      <c r="AF2284" s="110">
        <f t="shared" si="1263"/>
        <v>14673.011505439999</v>
      </c>
      <c r="AG2284" s="110">
        <f t="shared" si="1248"/>
        <v>14673.011505439999</v>
      </c>
      <c r="AH2284" s="120">
        <f t="shared" si="1260"/>
        <v>0</v>
      </c>
      <c r="AI2284" s="120"/>
      <c r="AJ2284" s="189">
        <v>0</v>
      </c>
      <c r="AK2284" s="121">
        <f t="shared" si="1236"/>
        <v>24467.441560885516</v>
      </c>
      <c r="AL2284" s="8"/>
      <c r="AM2284" s="8"/>
      <c r="AN2284" s="8"/>
      <c r="AO2284" s="8"/>
      <c r="AP2284" s="2">
        <v>285408.83056214056</v>
      </c>
      <c r="AQ2284" s="8"/>
      <c r="AR2284" s="5"/>
      <c r="AS2284" s="1"/>
      <c r="AT2284" s="8"/>
      <c r="AU2284" s="1"/>
      <c r="AV2284" s="1"/>
      <c r="AW2284" s="3"/>
      <c r="AX2284" s="3"/>
      <c r="AY2284" s="4"/>
      <c r="AZ2284" s="4"/>
      <c r="BA2284" s="4"/>
      <c r="BB2284" s="1"/>
      <c r="BC2284" s="1"/>
      <c r="BD2284" s="1"/>
      <c r="BE2284" s="1"/>
      <c r="BF2284" s="1"/>
      <c r="BG2284" s="1"/>
      <c r="BH2284" s="1"/>
      <c r="BI2284" s="1"/>
    </row>
    <row r="2285" spans="1:61" x14ac:dyDescent="0.2">
      <c r="A2285" s="78">
        <f t="shared" si="1249"/>
        <v>44176</v>
      </c>
      <c r="B2285" s="2">
        <f t="shared" si="1264"/>
        <v>285674.92046191444</v>
      </c>
      <c r="C2285" s="3">
        <f t="shared" si="1250"/>
        <v>38566114.262358449</v>
      </c>
      <c r="D2285" s="2">
        <f t="shared" si="1237"/>
        <v>240537.3279050432</v>
      </c>
      <c r="E2285" s="2">
        <f t="shared" si="1251"/>
        <v>0</v>
      </c>
      <c r="F2285" s="33">
        <f t="shared" si="1239"/>
        <v>240537.3279050432</v>
      </c>
      <c r="G2285" s="39">
        <f t="shared" si="1252"/>
        <v>5438.12</v>
      </c>
      <c r="H2285" s="38">
        <f>IF(AND(N2285=1,N2284&gt;1),VLOOKUP(A2284,[1]Plan1!$CW$105:$CY$215,3),H2284)</f>
        <v>5486.52</v>
      </c>
      <c r="I2285" s="127">
        <f t="shared" si="1240"/>
        <v>44115</v>
      </c>
      <c r="J2285" s="127">
        <f t="shared" si="1253"/>
        <v>44146</v>
      </c>
      <c r="K2285" s="34">
        <f t="shared" si="1241"/>
        <v>8.9001346053416697E-3</v>
      </c>
      <c r="L2285" s="212">
        <f t="shared" si="1254"/>
        <v>44207</v>
      </c>
      <c r="M2285" s="1">
        <f t="shared" si="1255"/>
        <v>20</v>
      </c>
      <c r="N2285" s="1">
        <f t="shared" si="1238"/>
        <v>1</v>
      </c>
      <c r="O2285" s="2">
        <f t="shared" si="1242"/>
        <v>1.0004431300000001</v>
      </c>
      <c r="P2285" s="35">
        <f t="shared" si="1266"/>
        <v>1.00860017</v>
      </c>
      <c r="Q2285" s="35">
        <f t="shared" si="1256"/>
        <v>1.0238260366819614</v>
      </c>
      <c r="R2285" s="2">
        <f t="shared" si="1265"/>
        <v>1.02427972</v>
      </c>
      <c r="S2285" s="2">
        <f t="shared" si="1257"/>
        <v>1.00624745</v>
      </c>
      <c r="T2285" s="2">
        <f t="shared" si="1267"/>
        <v>246377.50687611999</v>
      </c>
      <c r="U2285" s="2">
        <f t="shared" si="1243"/>
        <v>0</v>
      </c>
      <c r="V2285" s="2">
        <f t="shared" si="1244"/>
        <v>5840.178971082637</v>
      </c>
      <c r="W2285" s="2">
        <f t="shared" si="1245"/>
        <v>246377.50687612584</v>
      </c>
      <c r="X2285" s="36">
        <f t="shared" ref="X2285:X2305" si="1268">IF(VLOOKUP(A2285,AT$10:BC$190,10)=VLOOKUP(A2284,AT$10:BC$190,10),0,VLOOKUP(A2285,AT$10:BC$190,10))</f>
        <v>0</v>
      </c>
      <c r="Y2285" s="2">
        <f t="shared" si="1246"/>
        <v>0</v>
      </c>
      <c r="Z2285" s="37">
        <f t="shared" si="1247"/>
        <v>0</v>
      </c>
      <c r="AA2285" s="2">
        <f t="shared" si="1258"/>
        <v>0</v>
      </c>
      <c r="AB2285" s="4">
        <f t="shared" si="1259"/>
        <v>7.1215000000000001E-2</v>
      </c>
      <c r="AC2285" s="148">
        <f t="shared" si="1235"/>
        <v>213</v>
      </c>
      <c r="AD2285" s="36">
        <v>252</v>
      </c>
      <c r="AE2285" s="35">
        <f t="shared" si="1262"/>
        <v>1.0598706819999999</v>
      </c>
      <c r="AF2285" s="2">
        <f t="shared" si="1263"/>
        <v>14750.78936613</v>
      </c>
      <c r="AG2285" s="2">
        <f t="shared" si="1248"/>
        <v>14750.78936613</v>
      </c>
      <c r="AH2285" s="3">
        <f t="shared" si="1260"/>
        <v>0</v>
      </c>
      <c r="AI2285" s="3"/>
      <c r="AJ2285" s="3">
        <v>0</v>
      </c>
      <c r="AK2285" s="2">
        <f t="shared" si="1236"/>
        <v>24546.62421965861</v>
      </c>
      <c r="AL2285" s="8"/>
      <c r="AM2285" s="8"/>
      <c r="AN2285" s="8"/>
      <c r="AO2285" s="8"/>
      <c r="AP2285" s="2">
        <v>285674.92046190088</v>
      </c>
      <c r="AQ2285" s="8"/>
      <c r="AR2285" s="5"/>
      <c r="AS2285" s="1"/>
      <c r="AT2285" s="8"/>
      <c r="AU2285" s="1"/>
      <c r="AV2285" s="1"/>
      <c r="AW2285" s="3"/>
      <c r="AX2285" s="3"/>
      <c r="AY2285" s="4"/>
      <c r="AZ2285" s="4"/>
      <c r="BA2285" s="4"/>
      <c r="BB2285" s="1"/>
      <c r="BC2285" s="1"/>
      <c r="BD2285" s="1"/>
      <c r="BE2285" s="1"/>
      <c r="BF2285" s="1"/>
      <c r="BG2285" s="1"/>
      <c r="BH2285" s="1"/>
      <c r="BI2285" s="1"/>
    </row>
    <row r="2286" spans="1:61" x14ac:dyDescent="0.2">
      <c r="A2286" s="78">
        <f t="shared" si="1249"/>
        <v>44177</v>
      </c>
      <c r="B2286" s="2">
        <f t="shared" si="1264"/>
        <v>285869.81713910034</v>
      </c>
      <c r="C2286" s="3">
        <f t="shared" si="1250"/>
        <v>38592425.313778549</v>
      </c>
      <c r="D2286" s="2">
        <f t="shared" si="1237"/>
        <v>240537.3279050432</v>
      </c>
      <c r="E2286" s="2">
        <f t="shared" si="1251"/>
        <v>0</v>
      </c>
      <c r="F2286" s="33">
        <f t="shared" si="1239"/>
        <v>240537.3279050432</v>
      </c>
      <c r="G2286" s="39">
        <f t="shared" si="1252"/>
        <v>5438.12</v>
      </c>
      <c r="H2286" s="38">
        <f>IF(AND(N2286=1,N2285&gt;1),VLOOKUP(A2285,[1]Plan1!$CW$105:$CY$215,3),H2285)</f>
        <v>5486.52</v>
      </c>
      <c r="I2286" s="127">
        <f t="shared" si="1240"/>
        <v>44115</v>
      </c>
      <c r="J2286" s="127">
        <f t="shared" si="1253"/>
        <v>44146</v>
      </c>
      <c r="K2286" s="34">
        <f t="shared" si="1241"/>
        <v>8.9001346053416697E-3</v>
      </c>
      <c r="L2286" s="212">
        <f t="shared" si="1254"/>
        <v>44207</v>
      </c>
      <c r="M2286" s="1">
        <f t="shared" si="1255"/>
        <v>20</v>
      </c>
      <c r="N2286" s="1">
        <f t="shared" si="1238"/>
        <v>2</v>
      </c>
      <c r="O2286" s="2">
        <f t="shared" si="1242"/>
        <v>1.00088646</v>
      </c>
      <c r="P2286" s="35">
        <f t="shared" si="1266"/>
        <v>1.00860017</v>
      </c>
      <c r="Q2286" s="35">
        <f t="shared" si="1256"/>
        <v>1.0238260366819614</v>
      </c>
      <c r="R2286" s="2">
        <f t="shared" si="1265"/>
        <v>1.02473361</v>
      </c>
      <c r="S2286" s="2">
        <f t="shared" si="1257"/>
        <v>1.00624745</v>
      </c>
      <c r="T2286" s="2">
        <f t="shared" si="1267"/>
        <v>246486.68436387999</v>
      </c>
      <c r="U2286" s="2">
        <f t="shared" si="1243"/>
        <v>0</v>
      </c>
      <c r="V2286" s="2">
        <f t="shared" si="1244"/>
        <v>5949.3564588454465</v>
      </c>
      <c r="W2286" s="2">
        <f t="shared" si="1245"/>
        <v>246486.68436388863</v>
      </c>
      <c r="X2286" s="36">
        <f t="shared" si="1268"/>
        <v>0</v>
      </c>
      <c r="Y2286" s="2">
        <f t="shared" si="1246"/>
        <v>0</v>
      </c>
      <c r="Z2286" s="37">
        <f t="shared" si="1247"/>
        <v>0</v>
      </c>
      <c r="AA2286" s="2">
        <f t="shared" si="1258"/>
        <v>0</v>
      </c>
      <c r="AB2286" s="4">
        <f t="shared" si="1259"/>
        <v>7.1215000000000001E-2</v>
      </c>
      <c r="AC2286" s="148">
        <f t="shared" si="1235"/>
        <v>213</v>
      </c>
      <c r="AD2286" s="36">
        <v>252</v>
      </c>
      <c r="AE2286" s="35">
        <f t="shared" si="1262"/>
        <v>1.0598706819999999</v>
      </c>
      <c r="AF2286" s="2">
        <f t="shared" si="1263"/>
        <v>14757.325896779999</v>
      </c>
      <c r="AG2286" s="2">
        <f t="shared" si="1248"/>
        <v>14757.325896779999</v>
      </c>
      <c r="AH2286" s="3">
        <f t="shared" si="1260"/>
        <v>0</v>
      </c>
      <c r="AI2286" s="3"/>
      <c r="AJ2286" s="3">
        <v>0</v>
      </c>
      <c r="AK2286" s="2">
        <f t="shared" si="1236"/>
        <v>24625.8068784317</v>
      </c>
      <c r="AL2286" s="8"/>
      <c r="AM2286" s="8"/>
      <c r="AN2286" s="8"/>
      <c r="AO2286" s="8"/>
      <c r="AP2286" s="2">
        <v>285869.81713908678</v>
      </c>
      <c r="AQ2286" s="8"/>
      <c r="AR2286" s="5"/>
      <c r="AS2286" s="1"/>
      <c r="AT2286" s="8"/>
      <c r="AU2286" s="1"/>
      <c r="AV2286" s="1"/>
      <c r="AW2286" s="3"/>
      <c r="AX2286" s="3"/>
      <c r="AY2286" s="4"/>
      <c r="AZ2286" s="4"/>
      <c r="BA2286" s="4"/>
      <c r="BB2286" s="1"/>
      <c r="BC2286" s="1"/>
      <c r="BD2286" s="1"/>
      <c r="BE2286" s="1"/>
      <c r="BF2286" s="1"/>
      <c r="BG2286" s="1"/>
      <c r="BH2286" s="1"/>
      <c r="BI2286" s="1"/>
    </row>
    <row r="2287" spans="1:61" x14ac:dyDescent="0.2">
      <c r="A2287" s="78">
        <f t="shared" si="1249"/>
        <v>44178</v>
      </c>
      <c r="B2287" s="2">
        <f t="shared" si="1264"/>
        <v>285948.99979787343</v>
      </c>
      <c r="C2287" s="3">
        <f t="shared" si="1250"/>
        <v>38603114.972712912</v>
      </c>
      <c r="D2287" s="2">
        <f t="shared" si="1237"/>
        <v>240537.3279050432</v>
      </c>
      <c r="E2287" s="2">
        <f t="shared" si="1251"/>
        <v>0</v>
      </c>
      <c r="F2287" s="33">
        <f t="shared" si="1239"/>
        <v>240537.3279050432</v>
      </c>
      <c r="G2287" s="39">
        <f t="shared" si="1252"/>
        <v>5438.12</v>
      </c>
      <c r="H2287" s="38">
        <f>IF(AND(N2287=1,N2286&gt;1),VLOOKUP(A2286,[1]Plan1!$CW$105:$CY$215,3),H2286)</f>
        <v>5486.52</v>
      </c>
      <c r="I2287" s="127">
        <f t="shared" si="1240"/>
        <v>44115</v>
      </c>
      <c r="J2287" s="127">
        <f t="shared" si="1253"/>
        <v>44146</v>
      </c>
      <c r="K2287" s="34">
        <f t="shared" si="1241"/>
        <v>8.9001346053416697E-3</v>
      </c>
      <c r="L2287" s="212">
        <f t="shared" si="1254"/>
        <v>44207</v>
      </c>
      <c r="M2287" s="1">
        <f t="shared" si="1255"/>
        <v>20</v>
      </c>
      <c r="N2287" s="1">
        <f t="shared" si="1238"/>
        <v>2</v>
      </c>
      <c r="O2287" s="2">
        <f t="shared" si="1242"/>
        <v>1.00088646</v>
      </c>
      <c r="P2287" s="35">
        <f t="shared" si="1266"/>
        <v>1.00860017</v>
      </c>
      <c r="Q2287" s="35">
        <f t="shared" si="1256"/>
        <v>1.0238260366819614</v>
      </c>
      <c r="R2287" s="2">
        <f t="shared" si="1265"/>
        <v>1.02473361</v>
      </c>
      <c r="S2287" s="2">
        <f t="shared" si="1257"/>
        <v>1.00624745</v>
      </c>
      <c r="T2287" s="2">
        <f t="shared" si="1267"/>
        <v>246486.68436387999</v>
      </c>
      <c r="U2287" s="2">
        <f t="shared" si="1243"/>
        <v>0</v>
      </c>
      <c r="V2287" s="2">
        <f t="shared" si="1244"/>
        <v>5949.3564588454465</v>
      </c>
      <c r="W2287" s="2">
        <f t="shared" si="1245"/>
        <v>246486.68436388863</v>
      </c>
      <c r="X2287" s="36">
        <f t="shared" si="1268"/>
        <v>0</v>
      </c>
      <c r="Y2287" s="2">
        <f t="shared" si="1246"/>
        <v>0</v>
      </c>
      <c r="Z2287" s="37">
        <f t="shared" si="1247"/>
        <v>0</v>
      </c>
      <c r="AA2287" s="2">
        <f t="shared" si="1258"/>
        <v>0</v>
      </c>
      <c r="AB2287" s="4">
        <f t="shared" si="1259"/>
        <v>7.1215000000000001E-2</v>
      </c>
      <c r="AC2287" s="148">
        <f t="shared" si="1235"/>
        <v>213</v>
      </c>
      <c r="AD2287" s="36">
        <v>252</v>
      </c>
      <c r="AE2287" s="35">
        <f t="shared" si="1262"/>
        <v>1.0598706819999999</v>
      </c>
      <c r="AF2287" s="2">
        <f t="shared" si="1263"/>
        <v>14757.325896779999</v>
      </c>
      <c r="AG2287" s="2">
        <f t="shared" si="1248"/>
        <v>14757.325896779999</v>
      </c>
      <c r="AH2287" s="3">
        <f t="shared" si="1260"/>
        <v>0</v>
      </c>
      <c r="AI2287" s="3"/>
      <c r="AJ2287" s="3">
        <v>0</v>
      </c>
      <c r="AK2287" s="2">
        <f t="shared" si="1236"/>
        <v>24704.989537204798</v>
      </c>
      <c r="AL2287" s="8"/>
      <c r="AM2287" s="8"/>
      <c r="AN2287" s="8"/>
      <c r="AO2287" s="8"/>
      <c r="AP2287" s="2">
        <v>285948.99979785993</v>
      </c>
      <c r="AQ2287" s="8"/>
      <c r="AR2287" s="5"/>
      <c r="AS2287" s="1"/>
      <c r="AT2287" s="8"/>
      <c r="AU2287" s="1"/>
      <c r="AV2287" s="1"/>
      <c r="AW2287" s="3"/>
      <c r="AX2287" s="3"/>
      <c r="AY2287" s="4"/>
      <c r="AZ2287" s="4"/>
      <c r="BA2287" s="4"/>
      <c r="BB2287" s="1"/>
      <c r="BC2287" s="1"/>
      <c r="BD2287" s="1"/>
      <c r="BE2287" s="1"/>
      <c r="BF2287" s="1"/>
      <c r="BG2287" s="1"/>
      <c r="BH2287" s="1"/>
      <c r="BI2287" s="1"/>
    </row>
    <row r="2288" spans="1:61" x14ac:dyDescent="0.2">
      <c r="A2288" s="78">
        <f t="shared" si="1249"/>
        <v>44179</v>
      </c>
      <c r="B2288" s="2">
        <f t="shared" si="1264"/>
        <v>286099.50929444656</v>
      </c>
      <c r="C2288" s="3">
        <f t="shared" si="1250"/>
        <v>38623433.754750282</v>
      </c>
      <c r="D2288" s="2">
        <f t="shared" si="1237"/>
        <v>240537.3279050432</v>
      </c>
      <c r="E2288" s="2">
        <f t="shared" si="1251"/>
        <v>0</v>
      </c>
      <c r="F2288" s="33">
        <f t="shared" si="1239"/>
        <v>240537.3279050432</v>
      </c>
      <c r="G2288" s="39">
        <f t="shared" si="1252"/>
        <v>5438.12</v>
      </c>
      <c r="H2288" s="38">
        <f>IF(AND(N2288=1,N2287&gt;1),VLOOKUP(A2287,[1]Plan1!$CW$105:$CY$215,3),H2287)</f>
        <v>5486.52</v>
      </c>
      <c r="I2288" s="127">
        <f t="shared" si="1240"/>
        <v>44115</v>
      </c>
      <c r="J2288" s="127">
        <f t="shared" si="1253"/>
        <v>44146</v>
      </c>
      <c r="K2288" s="34">
        <f t="shared" si="1241"/>
        <v>8.9001346053416697E-3</v>
      </c>
      <c r="L2288" s="212">
        <f t="shared" si="1254"/>
        <v>44207</v>
      </c>
      <c r="M2288" s="1">
        <f t="shared" si="1255"/>
        <v>20</v>
      </c>
      <c r="N2288" s="1">
        <f t="shared" si="1238"/>
        <v>2</v>
      </c>
      <c r="O2288" s="2">
        <f t="shared" si="1242"/>
        <v>1.00088646</v>
      </c>
      <c r="P2288" s="35">
        <f t="shared" si="1266"/>
        <v>1.00860017</v>
      </c>
      <c r="Q2288" s="35">
        <f t="shared" si="1256"/>
        <v>1.0238260366819614</v>
      </c>
      <c r="R2288" s="2">
        <f t="shared" si="1265"/>
        <v>1.02473361</v>
      </c>
      <c r="S2288" s="2">
        <f t="shared" si="1257"/>
        <v>1.00624745</v>
      </c>
      <c r="T2288" s="2">
        <f t="shared" si="1267"/>
        <v>246486.68436387999</v>
      </c>
      <c r="U2288" s="2">
        <f t="shared" si="1243"/>
        <v>0</v>
      </c>
      <c r="V2288" s="2">
        <f t="shared" si="1244"/>
        <v>5949.3564588454465</v>
      </c>
      <c r="W2288" s="2">
        <f t="shared" si="1245"/>
        <v>246486.68436388863</v>
      </c>
      <c r="X2288" s="36">
        <f t="shared" si="1268"/>
        <v>0</v>
      </c>
      <c r="Y2288" s="2">
        <f t="shared" si="1246"/>
        <v>0</v>
      </c>
      <c r="Z2288" s="37">
        <f t="shared" si="1247"/>
        <v>0</v>
      </c>
      <c r="AA2288" s="2">
        <f t="shared" si="1258"/>
        <v>0</v>
      </c>
      <c r="AB2288" s="4">
        <f t="shared" si="1259"/>
        <v>7.1215000000000001E-2</v>
      </c>
      <c r="AC2288" s="148">
        <f t="shared" si="1235"/>
        <v>214</v>
      </c>
      <c r="AD2288" s="36">
        <v>252</v>
      </c>
      <c r="AE2288" s="35">
        <f t="shared" si="1262"/>
        <v>1.060160056</v>
      </c>
      <c r="AF2288" s="2">
        <f t="shared" si="1263"/>
        <v>14828.65273458</v>
      </c>
      <c r="AG2288" s="2">
        <f t="shared" si="1248"/>
        <v>14828.65273458</v>
      </c>
      <c r="AH2288" s="3">
        <f t="shared" si="1260"/>
        <v>0</v>
      </c>
      <c r="AI2288" s="3"/>
      <c r="AJ2288" s="3">
        <v>0</v>
      </c>
      <c r="AK2288" s="2">
        <f t="shared" si="1236"/>
        <v>24784.172195977888</v>
      </c>
      <c r="AL2288" s="8"/>
      <c r="AM2288" s="8"/>
      <c r="AN2288" s="8"/>
      <c r="AO2288" s="8"/>
      <c r="AP2288" s="2">
        <v>286099.509294433</v>
      </c>
      <c r="AQ2288" s="8"/>
      <c r="AR2288" s="5"/>
      <c r="AS2288" s="1"/>
      <c r="AT2288" s="8"/>
      <c r="AU2288" s="1"/>
      <c r="AV2288" s="1"/>
      <c r="AW2288" s="3"/>
      <c r="AX2288" s="3"/>
      <c r="AY2288" s="4"/>
      <c r="AZ2288" s="4"/>
      <c r="BA2288" s="4"/>
      <c r="BB2288" s="1"/>
      <c r="BC2288" s="1"/>
      <c r="BD2288" s="1"/>
      <c r="BE2288" s="1"/>
      <c r="BF2288" s="1"/>
      <c r="BG2288" s="1"/>
      <c r="BH2288" s="1"/>
      <c r="BI2288" s="1"/>
    </row>
    <row r="2289" spans="1:61" x14ac:dyDescent="0.2">
      <c r="A2289" s="78">
        <f t="shared" si="1249"/>
        <v>44180</v>
      </c>
      <c r="B2289" s="2">
        <f t="shared" si="1264"/>
        <v>286365.86879648134</v>
      </c>
      <c r="C2289" s="3">
        <f t="shared" si="1250"/>
        <v>38659392.287524983</v>
      </c>
      <c r="D2289" s="2">
        <f t="shared" si="1237"/>
        <v>240537.3279050432</v>
      </c>
      <c r="E2289" s="2">
        <f t="shared" si="1251"/>
        <v>0</v>
      </c>
      <c r="F2289" s="33">
        <f t="shared" si="1239"/>
        <v>240537.3279050432</v>
      </c>
      <c r="G2289" s="39">
        <f t="shared" si="1252"/>
        <v>5438.12</v>
      </c>
      <c r="H2289" s="38">
        <f>IF(AND(N2289=1,N2288&gt;1),VLOOKUP(A2288,[1]Plan1!$CW$105:$CY$215,3),H2288)</f>
        <v>5486.52</v>
      </c>
      <c r="I2289" s="127">
        <f t="shared" si="1240"/>
        <v>44115</v>
      </c>
      <c r="J2289" s="127">
        <f t="shared" si="1253"/>
        <v>44146</v>
      </c>
      <c r="K2289" s="34">
        <f t="shared" si="1241"/>
        <v>8.9001346053416697E-3</v>
      </c>
      <c r="L2289" s="212">
        <f t="shared" si="1254"/>
        <v>44207</v>
      </c>
      <c r="M2289" s="1">
        <f t="shared" si="1255"/>
        <v>20</v>
      </c>
      <c r="N2289" s="1">
        <f t="shared" si="1238"/>
        <v>3</v>
      </c>
      <c r="O2289" s="2">
        <f t="shared" si="1242"/>
        <v>1.0013299899999999</v>
      </c>
      <c r="P2289" s="35">
        <f t="shared" si="1266"/>
        <v>1.00860017</v>
      </c>
      <c r="Q2289" s="35">
        <f t="shared" si="1256"/>
        <v>1.0238260366819614</v>
      </c>
      <c r="R2289" s="2">
        <f t="shared" si="1265"/>
        <v>1.02518771</v>
      </c>
      <c r="S2289" s="2">
        <f t="shared" si="1257"/>
        <v>1.00624745</v>
      </c>
      <c r="T2289" s="2">
        <f t="shared" si="1267"/>
        <v>246595.91236449001</v>
      </c>
      <c r="U2289" s="2">
        <f t="shared" si="1243"/>
        <v>0</v>
      </c>
      <c r="V2289" s="2">
        <f t="shared" si="1244"/>
        <v>6058.5844594471291</v>
      </c>
      <c r="W2289" s="2">
        <f t="shared" si="1245"/>
        <v>246595.91236449033</v>
      </c>
      <c r="X2289" s="36">
        <f t="shared" si="1268"/>
        <v>0</v>
      </c>
      <c r="Y2289" s="2">
        <f t="shared" si="1246"/>
        <v>0</v>
      </c>
      <c r="Z2289" s="37">
        <f t="shared" si="1247"/>
        <v>0</v>
      </c>
      <c r="AA2289" s="2">
        <f t="shared" si="1258"/>
        <v>0</v>
      </c>
      <c r="AB2289" s="4">
        <f t="shared" si="1259"/>
        <v>7.1215000000000001E-2</v>
      </c>
      <c r="AC2289" s="148">
        <f t="shared" si="1235"/>
        <v>215</v>
      </c>
      <c r="AD2289" s="36">
        <v>252</v>
      </c>
      <c r="AE2289" s="35">
        <f t="shared" si="1262"/>
        <v>1.060449508</v>
      </c>
      <c r="AF2289" s="2">
        <f t="shared" si="1263"/>
        <v>14906.601577240001</v>
      </c>
      <c r="AG2289" s="2">
        <f t="shared" si="1248"/>
        <v>14906.601577240001</v>
      </c>
      <c r="AH2289" s="3">
        <f t="shared" si="1260"/>
        <v>0</v>
      </c>
      <c r="AI2289" s="3"/>
      <c r="AJ2289" s="3">
        <v>0</v>
      </c>
      <c r="AK2289" s="2">
        <f t="shared" si="1236"/>
        <v>24863.354854750982</v>
      </c>
      <c r="AL2289" s="8"/>
      <c r="AM2289" s="8"/>
      <c r="AN2289" s="8"/>
      <c r="AO2289" s="8"/>
      <c r="AP2289" s="2">
        <v>286365.86879646778</v>
      </c>
      <c r="AQ2289" s="8"/>
      <c r="AR2289" s="5"/>
      <c r="AS2289" s="1"/>
      <c r="AT2289" s="8"/>
      <c r="AU2289" s="1"/>
      <c r="AV2289" s="1"/>
      <c r="AW2289" s="3"/>
      <c r="AX2289" s="3"/>
      <c r="AY2289" s="4"/>
      <c r="AZ2289" s="4"/>
      <c r="BA2289" s="4"/>
      <c r="BB2289" s="1"/>
      <c r="BC2289" s="1"/>
      <c r="BD2289" s="1"/>
      <c r="BE2289" s="1"/>
      <c r="BF2289" s="1"/>
      <c r="BG2289" s="1"/>
      <c r="BH2289" s="1"/>
      <c r="BI2289" s="1"/>
    </row>
    <row r="2290" spans="1:61" x14ac:dyDescent="0.2">
      <c r="A2290" s="78">
        <f t="shared" si="1249"/>
        <v>44181</v>
      </c>
      <c r="B2290" s="2">
        <f t="shared" si="1264"/>
        <v>286632.36229692172</v>
      </c>
      <c r="C2290" s="3">
        <f t="shared" si="1250"/>
        <v>38695368.910084434</v>
      </c>
      <c r="D2290" s="2">
        <f t="shared" si="1237"/>
        <v>240537.3279050432</v>
      </c>
      <c r="E2290" s="2">
        <f t="shared" si="1251"/>
        <v>0</v>
      </c>
      <c r="F2290" s="33">
        <f t="shared" si="1239"/>
        <v>240537.3279050432</v>
      </c>
      <c r="G2290" s="39">
        <f t="shared" si="1252"/>
        <v>5438.12</v>
      </c>
      <c r="H2290" s="38">
        <f>IF(AND(N2290=1,N2289&gt;1),VLOOKUP(A2289,[1]Plan1!$CW$105:$CY$215,3),H2289)</f>
        <v>5486.52</v>
      </c>
      <c r="I2290" s="127">
        <f t="shared" si="1240"/>
        <v>44115</v>
      </c>
      <c r="J2290" s="127">
        <f t="shared" si="1253"/>
        <v>44146</v>
      </c>
      <c r="K2290" s="34">
        <f t="shared" si="1241"/>
        <v>8.9001346053416697E-3</v>
      </c>
      <c r="L2290" s="212">
        <f t="shared" si="1254"/>
        <v>44207</v>
      </c>
      <c r="M2290" s="1">
        <f t="shared" si="1255"/>
        <v>20</v>
      </c>
      <c r="N2290" s="1">
        <f t="shared" si="1238"/>
        <v>4</v>
      </c>
      <c r="O2290" s="2">
        <f t="shared" si="1242"/>
        <v>1.0017737200000001</v>
      </c>
      <c r="P2290" s="35">
        <f t="shared" si="1266"/>
        <v>1.00860017</v>
      </c>
      <c r="Q2290" s="35">
        <f t="shared" si="1256"/>
        <v>1.0238260366819614</v>
      </c>
      <c r="R2290" s="2">
        <f t="shared" si="1265"/>
        <v>1.0256420100000001</v>
      </c>
      <c r="S2290" s="2">
        <f t="shared" si="1257"/>
        <v>1.00624745</v>
      </c>
      <c r="T2290" s="2">
        <f t="shared" si="1267"/>
        <v>246705.18847255001</v>
      </c>
      <c r="U2290" s="2">
        <f t="shared" si="1243"/>
        <v>0</v>
      </c>
      <c r="V2290" s="2">
        <f t="shared" si="1244"/>
        <v>6167.8605675144217</v>
      </c>
      <c r="W2290" s="2">
        <f t="shared" si="1245"/>
        <v>246705.18847255764</v>
      </c>
      <c r="X2290" s="36">
        <f t="shared" si="1268"/>
        <v>0</v>
      </c>
      <c r="Y2290" s="2">
        <f t="shared" si="1246"/>
        <v>0</v>
      </c>
      <c r="Z2290" s="37">
        <f t="shared" si="1247"/>
        <v>0</v>
      </c>
      <c r="AA2290" s="2">
        <f t="shared" si="1258"/>
        <v>0</v>
      </c>
      <c r="AB2290" s="4">
        <f t="shared" si="1259"/>
        <v>7.1215000000000001E-2</v>
      </c>
      <c r="AC2290" s="148">
        <f t="shared" si="1235"/>
        <v>216</v>
      </c>
      <c r="AD2290" s="36">
        <v>252</v>
      </c>
      <c r="AE2290" s="35">
        <f t="shared" si="1262"/>
        <v>1.0607390400000001</v>
      </c>
      <c r="AF2290" s="2">
        <f t="shared" si="1263"/>
        <v>14984.63631084</v>
      </c>
      <c r="AG2290" s="2">
        <f t="shared" si="1248"/>
        <v>14984.63631084</v>
      </c>
      <c r="AH2290" s="3">
        <f t="shared" si="1260"/>
        <v>0</v>
      </c>
      <c r="AI2290" s="3"/>
      <c r="AJ2290" s="3">
        <v>0</v>
      </c>
      <c r="AK2290" s="2">
        <f t="shared" si="1236"/>
        <v>24942.537513524072</v>
      </c>
      <c r="AL2290" s="8"/>
      <c r="AM2290" s="8"/>
      <c r="AN2290" s="8"/>
      <c r="AO2290" s="8"/>
      <c r="AP2290" s="2">
        <v>286632.36229690816</v>
      </c>
      <c r="AQ2290" s="8"/>
      <c r="AR2290" s="5"/>
      <c r="AS2290" s="1"/>
      <c r="AT2290" s="8"/>
      <c r="AU2290" s="1"/>
      <c r="AV2290" s="1"/>
      <c r="AW2290" s="3"/>
      <c r="AX2290" s="3"/>
      <c r="AY2290" s="4"/>
      <c r="AZ2290" s="4"/>
      <c r="BA2290" s="4"/>
      <c r="BB2290" s="1"/>
      <c r="BC2290" s="1"/>
      <c r="BD2290" s="1"/>
      <c r="BE2290" s="1"/>
      <c r="BF2290" s="1"/>
      <c r="BG2290" s="1"/>
      <c r="BH2290" s="1"/>
      <c r="BI2290" s="1"/>
    </row>
    <row r="2291" spans="1:61" x14ac:dyDescent="0.2">
      <c r="A2291" s="78">
        <f t="shared" si="1249"/>
        <v>44182</v>
      </c>
      <c r="B2291" s="2">
        <f t="shared" si="1264"/>
        <v>286898.98961695755</v>
      </c>
      <c r="C2291" s="3">
        <f t="shared" si="1250"/>
        <v>38731363.598289266</v>
      </c>
      <c r="D2291" s="2">
        <f t="shared" si="1237"/>
        <v>240537.3279050432</v>
      </c>
      <c r="E2291" s="2">
        <f t="shared" si="1251"/>
        <v>0</v>
      </c>
      <c r="F2291" s="33">
        <f t="shared" si="1239"/>
        <v>240537.3279050432</v>
      </c>
      <c r="G2291" s="39">
        <f t="shared" si="1252"/>
        <v>5438.12</v>
      </c>
      <c r="H2291" s="38">
        <f>IF(AND(N2291=1,N2290&gt;1),VLOOKUP(A2290,[1]Plan1!$CW$105:$CY$215,3),H2290)</f>
        <v>5486.52</v>
      </c>
      <c r="I2291" s="127">
        <f t="shared" si="1240"/>
        <v>44115</v>
      </c>
      <c r="J2291" s="127">
        <f t="shared" si="1253"/>
        <v>44146</v>
      </c>
      <c r="K2291" s="34">
        <f t="shared" si="1241"/>
        <v>8.9001346053416697E-3</v>
      </c>
      <c r="L2291" s="212">
        <f t="shared" si="1254"/>
        <v>44207</v>
      </c>
      <c r="M2291" s="1">
        <f t="shared" si="1255"/>
        <v>20</v>
      </c>
      <c r="N2291" s="1">
        <f t="shared" si="1238"/>
        <v>5</v>
      </c>
      <c r="O2291" s="2">
        <f t="shared" si="1242"/>
        <v>1.00221764</v>
      </c>
      <c r="P2291" s="35">
        <f t="shared" si="1266"/>
        <v>1.00860017</v>
      </c>
      <c r="Q2291" s="35">
        <f t="shared" si="1256"/>
        <v>1.0238260366819614</v>
      </c>
      <c r="R2291" s="2">
        <f t="shared" si="1265"/>
        <v>1.0260965099999999</v>
      </c>
      <c r="S2291" s="2">
        <f t="shared" si="1257"/>
        <v>1.00624745</v>
      </c>
      <c r="T2291" s="2">
        <f t="shared" si="1267"/>
        <v>246814.51268809001</v>
      </c>
      <c r="U2291" s="2">
        <f t="shared" si="1243"/>
        <v>0</v>
      </c>
      <c r="V2291" s="2">
        <f t="shared" si="1244"/>
        <v>6277.1847830472161</v>
      </c>
      <c r="W2291" s="2">
        <f t="shared" si="1245"/>
        <v>246814.51268809041</v>
      </c>
      <c r="X2291" s="36">
        <f t="shared" si="1268"/>
        <v>0</v>
      </c>
      <c r="Y2291" s="2">
        <f t="shared" si="1246"/>
        <v>0</v>
      </c>
      <c r="Z2291" s="37">
        <f t="shared" si="1247"/>
        <v>0</v>
      </c>
      <c r="AA2291" s="2">
        <f t="shared" si="1258"/>
        <v>0</v>
      </c>
      <c r="AB2291" s="4">
        <f t="shared" si="1259"/>
        <v>7.1215000000000001E-2</v>
      </c>
      <c r="AC2291" s="148">
        <f t="shared" si="1235"/>
        <v>217</v>
      </c>
      <c r="AD2291" s="36">
        <v>252</v>
      </c>
      <c r="AE2291" s="35">
        <f t="shared" si="1262"/>
        <v>1.061028651</v>
      </c>
      <c r="AF2291" s="2">
        <f t="shared" si="1263"/>
        <v>15062.756756569999</v>
      </c>
      <c r="AG2291" s="2">
        <f t="shared" si="1248"/>
        <v>15062.756756569999</v>
      </c>
      <c r="AH2291" s="3">
        <f t="shared" si="1260"/>
        <v>0</v>
      </c>
      <c r="AI2291" s="3"/>
      <c r="AJ2291" s="3">
        <v>0</v>
      </c>
      <c r="AK2291" s="2">
        <f t="shared" si="1236"/>
        <v>25021.720172297166</v>
      </c>
      <c r="AL2291" s="8"/>
      <c r="AM2291" s="8"/>
      <c r="AN2291" s="8"/>
      <c r="AO2291" s="8"/>
      <c r="AP2291" s="2">
        <v>286898.98961694399</v>
      </c>
      <c r="AQ2291" s="8"/>
      <c r="AR2291" s="5"/>
      <c r="AS2291" s="1"/>
      <c r="AT2291" s="8"/>
      <c r="AU2291" s="1"/>
      <c r="AV2291" s="1"/>
      <c r="AW2291" s="3"/>
      <c r="AX2291" s="3"/>
      <c r="AY2291" s="4"/>
      <c r="AZ2291" s="4"/>
      <c r="BA2291" s="4"/>
      <c r="BB2291" s="1"/>
      <c r="BC2291" s="1"/>
      <c r="BD2291" s="1"/>
      <c r="BE2291" s="1"/>
      <c r="BF2291" s="1"/>
      <c r="BG2291" s="1"/>
      <c r="BH2291" s="1"/>
      <c r="BI2291" s="1"/>
    </row>
    <row r="2292" spans="1:61" x14ac:dyDescent="0.2">
      <c r="A2292" s="78">
        <f t="shared" si="1249"/>
        <v>44183</v>
      </c>
      <c r="B2292" s="2">
        <f t="shared" si="1264"/>
        <v>287165.75082430913</v>
      </c>
      <c r="C2292" s="3">
        <f t="shared" si="1250"/>
        <v>38767376.36128173</v>
      </c>
      <c r="D2292" s="2">
        <f t="shared" si="1237"/>
        <v>240537.3279050432</v>
      </c>
      <c r="E2292" s="2">
        <f t="shared" si="1251"/>
        <v>0</v>
      </c>
      <c r="F2292" s="33">
        <f t="shared" si="1239"/>
        <v>240537.3279050432</v>
      </c>
      <c r="G2292" s="39">
        <f t="shared" si="1252"/>
        <v>5438.12</v>
      </c>
      <c r="H2292" s="38">
        <f>IF(AND(N2292=1,N2291&gt;1),VLOOKUP(A2291,[1]Plan1!$CW$105:$CY$215,3),H2291)</f>
        <v>5486.52</v>
      </c>
      <c r="I2292" s="127">
        <f t="shared" si="1240"/>
        <v>44115</v>
      </c>
      <c r="J2292" s="127">
        <f t="shared" si="1253"/>
        <v>44146</v>
      </c>
      <c r="K2292" s="34">
        <f t="shared" si="1241"/>
        <v>8.9001346053416697E-3</v>
      </c>
      <c r="L2292" s="212">
        <f t="shared" si="1254"/>
        <v>44207</v>
      </c>
      <c r="M2292" s="1">
        <f t="shared" si="1255"/>
        <v>20</v>
      </c>
      <c r="N2292" s="1">
        <f t="shared" si="1238"/>
        <v>6</v>
      </c>
      <c r="O2292" s="2">
        <f t="shared" si="1242"/>
        <v>1.0026617600000001</v>
      </c>
      <c r="P2292" s="35">
        <f t="shared" si="1266"/>
        <v>1.00860017</v>
      </c>
      <c r="Q2292" s="35">
        <f t="shared" si="1256"/>
        <v>1.0238260366819614</v>
      </c>
      <c r="R2292" s="2">
        <f t="shared" si="1265"/>
        <v>1.02655121</v>
      </c>
      <c r="S2292" s="2">
        <f t="shared" si="1257"/>
        <v>1.00624745</v>
      </c>
      <c r="T2292" s="2">
        <f t="shared" si="1267"/>
        <v>246923.88501108001</v>
      </c>
      <c r="U2292" s="2">
        <f t="shared" si="1243"/>
        <v>0</v>
      </c>
      <c r="V2292" s="2">
        <f t="shared" si="1244"/>
        <v>6386.5571060456732</v>
      </c>
      <c r="W2292" s="2">
        <f t="shared" si="1245"/>
        <v>246923.88501108889</v>
      </c>
      <c r="X2292" s="36">
        <f t="shared" si="1268"/>
        <v>0</v>
      </c>
      <c r="Y2292" s="2">
        <f t="shared" si="1246"/>
        <v>0</v>
      </c>
      <c r="Z2292" s="37">
        <f t="shared" si="1247"/>
        <v>0</v>
      </c>
      <c r="AA2292" s="2">
        <f t="shared" si="1258"/>
        <v>0</v>
      </c>
      <c r="AB2292" s="4">
        <f t="shared" si="1259"/>
        <v>7.1215000000000001E-2</v>
      </c>
      <c r="AC2292" s="148">
        <f t="shared" si="1235"/>
        <v>218</v>
      </c>
      <c r="AD2292" s="36">
        <v>252</v>
      </c>
      <c r="AE2292" s="35">
        <f t="shared" si="1262"/>
        <v>1.061318341</v>
      </c>
      <c r="AF2292" s="2">
        <f t="shared" si="1263"/>
        <v>15140.96298215</v>
      </c>
      <c r="AG2292" s="2">
        <f t="shared" si="1248"/>
        <v>15140.96298215</v>
      </c>
      <c r="AH2292" s="3">
        <f t="shared" si="1260"/>
        <v>0</v>
      </c>
      <c r="AI2292" s="3"/>
      <c r="AJ2292" s="3">
        <v>0</v>
      </c>
      <c r="AK2292" s="2">
        <f t="shared" si="1236"/>
        <v>25100.902831070256</v>
      </c>
      <c r="AL2292" s="8"/>
      <c r="AM2292" s="8"/>
      <c r="AN2292" s="8"/>
      <c r="AO2292" s="8"/>
      <c r="AP2292" s="2">
        <v>287165.75082429557</v>
      </c>
      <c r="AQ2292" s="8"/>
      <c r="AR2292" s="5"/>
      <c r="AS2292" s="1"/>
      <c r="AT2292" s="8"/>
      <c r="AU2292" s="1"/>
      <c r="AV2292" s="1"/>
      <c r="AW2292" s="3"/>
      <c r="AX2292" s="3"/>
      <c r="AY2292" s="4"/>
      <c r="AZ2292" s="4"/>
      <c r="BA2292" s="4"/>
      <c r="BB2292" s="1"/>
      <c r="BC2292" s="1"/>
      <c r="BD2292" s="1"/>
      <c r="BE2292" s="1"/>
      <c r="BF2292" s="1"/>
      <c r="BG2292" s="1"/>
      <c r="BH2292" s="1"/>
      <c r="BI2292" s="1"/>
    </row>
    <row r="2293" spans="1:61" x14ac:dyDescent="0.2">
      <c r="A2293" s="78">
        <f t="shared" si="1249"/>
        <v>44184</v>
      </c>
      <c r="B2293" s="2">
        <f t="shared" si="1264"/>
        <v>287361.0659456795</v>
      </c>
      <c r="C2293" s="3">
        <f t="shared" si="1250"/>
        <v>38793743.902666733</v>
      </c>
      <c r="D2293" s="2">
        <f t="shared" si="1237"/>
        <v>240537.3279050432</v>
      </c>
      <c r="E2293" s="2">
        <f t="shared" si="1251"/>
        <v>0</v>
      </c>
      <c r="F2293" s="33">
        <f t="shared" si="1239"/>
        <v>240537.3279050432</v>
      </c>
      <c r="G2293" s="39">
        <f t="shared" si="1252"/>
        <v>5438.12</v>
      </c>
      <c r="H2293" s="38">
        <f>IF(AND(N2293=1,N2292&gt;1),VLOOKUP(A2292,[1]Plan1!$CW$105:$CY$215,3),H2292)</f>
        <v>5486.52</v>
      </c>
      <c r="I2293" s="127">
        <f t="shared" si="1240"/>
        <v>44115</v>
      </c>
      <c r="J2293" s="127">
        <f t="shared" si="1253"/>
        <v>44146</v>
      </c>
      <c r="K2293" s="34">
        <f t="shared" si="1241"/>
        <v>8.9001346053416697E-3</v>
      </c>
      <c r="L2293" s="212">
        <f t="shared" si="1254"/>
        <v>44207</v>
      </c>
      <c r="M2293" s="1">
        <f t="shared" si="1255"/>
        <v>20</v>
      </c>
      <c r="N2293" s="1">
        <f t="shared" si="1238"/>
        <v>7</v>
      </c>
      <c r="O2293" s="2">
        <f t="shared" si="1242"/>
        <v>1.00310608</v>
      </c>
      <c r="P2293" s="35">
        <f t="shared" si="1266"/>
        <v>1.00860017</v>
      </c>
      <c r="Q2293" s="35">
        <f t="shared" si="1256"/>
        <v>1.0238260366819614</v>
      </c>
      <c r="R2293" s="2">
        <f t="shared" si="1265"/>
        <v>1.02700612</v>
      </c>
      <c r="S2293" s="2">
        <f t="shared" si="1257"/>
        <v>1.00624745</v>
      </c>
      <c r="T2293" s="2">
        <f t="shared" si="1267"/>
        <v>247033.30784692001</v>
      </c>
      <c r="U2293" s="2">
        <f t="shared" si="1243"/>
        <v>0</v>
      </c>
      <c r="V2293" s="2">
        <f t="shared" si="1244"/>
        <v>6495.9799418829507</v>
      </c>
      <c r="W2293" s="2">
        <f t="shared" si="1245"/>
        <v>247033.30784692615</v>
      </c>
      <c r="X2293" s="36">
        <f t="shared" si="1268"/>
        <v>0</v>
      </c>
      <c r="Y2293" s="2">
        <f t="shared" si="1246"/>
        <v>0</v>
      </c>
      <c r="Z2293" s="37">
        <f t="shared" si="1247"/>
        <v>0</v>
      </c>
      <c r="AA2293" s="2">
        <f t="shared" si="1258"/>
        <v>0</v>
      </c>
      <c r="AB2293" s="4">
        <f t="shared" si="1259"/>
        <v>7.1215000000000001E-2</v>
      </c>
      <c r="AC2293" s="148">
        <f t="shared" si="1235"/>
        <v>218</v>
      </c>
      <c r="AD2293" s="36">
        <v>252</v>
      </c>
      <c r="AE2293" s="35">
        <f t="shared" si="1262"/>
        <v>1.061318341</v>
      </c>
      <c r="AF2293" s="2">
        <f t="shared" si="1263"/>
        <v>15147.672608909999</v>
      </c>
      <c r="AG2293" s="2">
        <f t="shared" si="1248"/>
        <v>15147.672608909999</v>
      </c>
      <c r="AH2293" s="3">
        <f t="shared" si="1260"/>
        <v>0</v>
      </c>
      <c r="AI2293" s="3"/>
      <c r="AJ2293" s="3">
        <v>0</v>
      </c>
      <c r="AK2293" s="2">
        <f t="shared" si="1236"/>
        <v>25180.08548984335</v>
      </c>
      <c r="AL2293" s="8"/>
      <c r="AM2293" s="8"/>
      <c r="AN2293" s="8"/>
      <c r="AO2293" s="8"/>
      <c r="AP2293" s="2">
        <v>287361.06594566593</v>
      </c>
      <c r="AQ2293" s="8"/>
      <c r="AR2293" s="5"/>
      <c r="AS2293" s="1"/>
      <c r="AT2293" s="8"/>
      <c r="AU2293" s="1"/>
      <c r="AV2293" s="1"/>
      <c r="AW2293" s="3"/>
      <c r="AX2293" s="3"/>
      <c r="AY2293" s="4"/>
      <c r="AZ2293" s="4"/>
      <c r="BA2293" s="4"/>
      <c r="BB2293" s="1"/>
      <c r="BC2293" s="1"/>
      <c r="BD2293" s="1"/>
      <c r="BE2293" s="1"/>
      <c r="BF2293" s="1"/>
      <c r="BG2293" s="1"/>
      <c r="BH2293" s="1"/>
      <c r="BI2293" s="1"/>
    </row>
    <row r="2294" spans="1:61" x14ac:dyDescent="0.2">
      <c r="A2294" s="78">
        <f t="shared" si="1249"/>
        <v>44185</v>
      </c>
      <c r="B2294" s="2">
        <f t="shared" si="1264"/>
        <v>287440.24860445259</v>
      </c>
      <c r="C2294" s="3">
        <f t="shared" si="1250"/>
        <v>38804433.561601102</v>
      </c>
      <c r="D2294" s="2">
        <f t="shared" si="1237"/>
        <v>240537.3279050432</v>
      </c>
      <c r="E2294" s="2">
        <f t="shared" si="1251"/>
        <v>0</v>
      </c>
      <c r="F2294" s="33">
        <f t="shared" si="1239"/>
        <v>240537.3279050432</v>
      </c>
      <c r="G2294" s="39">
        <f t="shared" si="1252"/>
        <v>5438.12</v>
      </c>
      <c r="H2294" s="38">
        <f>IF(AND(N2294=1,N2293&gt;1),VLOOKUP(A2293,[1]Plan1!$CW$105:$CY$215,3),H2293)</f>
        <v>5486.52</v>
      </c>
      <c r="I2294" s="127">
        <f t="shared" si="1240"/>
        <v>44115</v>
      </c>
      <c r="J2294" s="127">
        <f t="shared" si="1253"/>
        <v>44146</v>
      </c>
      <c r="K2294" s="34">
        <f t="shared" si="1241"/>
        <v>8.9001346053416697E-3</v>
      </c>
      <c r="L2294" s="212">
        <f t="shared" si="1254"/>
        <v>44207</v>
      </c>
      <c r="M2294" s="1">
        <f t="shared" si="1255"/>
        <v>20</v>
      </c>
      <c r="N2294" s="1">
        <f t="shared" si="1238"/>
        <v>7</v>
      </c>
      <c r="O2294" s="2">
        <f t="shared" si="1242"/>
        <v>1.00310608</v>
      </c>
      <c r="P2294" s="35">
        <f t="shared" si="1266"/>
        <v>1.00860017</v>
      </c>
      <c r="Q2294" s="35">
        <f t="shared" si="1256"/>
        <v>1.0238260366819614</v>
      </c>
      <c r="R2294" s="2">
        <f t="shared" si="1265"/>
        <v>1.02700612</v>
      </c>
      <c r="S2294" s="2">
        <f t="shared" si="1257"/>
        <v>1.00624745</v>
      </c>
      <c r="T2294" s="2">
        <f t="shared" si="1267"/>
        <v>247033.30784692001</v>
      </c>
      <c r="U2294" s="2">
        <f t="shared" si="1243"/>
        <v>0</v>
      </c>
      <c r="V2294" s="2">
        <f t="shared" si="1244"/>
        <v>6495.9799418829507</v>
      </c>
      <c r="W2294" s="2">
        <f t="shared" si="1245"/>
        <v>247033.30784692615</v>
      </c>
      <c r="X2294" s="36">
        <f t="shared" si="1268"/>
        <v>0</v>
      </c>
      <c r="Y2294" s="2">
        <f t="shared" si="1246"/>
        <v>0</v>
      </c>
      <c r="Z2294" s="37">
        <f t="shared" si="1247"/>
        <v>0</v>
      </c>
      <c r="AA2294" s="2">
        <f t="shared" si="1258"/>
        <v>0</v>
      </c>
      <c r="AB2294" s="4">
        <f t="shared" si="1259"/>
        <v>7.1215000000000001E-2</v>
      </c>
      <c r="AC2294" s="148">
        <f t="shared" si="1235"/>
        <v>218</v>
      </c>
      <c r="AD2294" s="36">
        <v>252</v>
      </c>
      <c r="AE2294" s="35">
        <f t="shared" si="1262"/>
        <v>1.061318341</v>
      </c>
      <c r="AF2294" s="2">
        <f t="shared" si="1263"/>
        <v>15147.672608909999</v>
      </c>
      <c r="AG2294" s="2">
        <f t="shared" si="1248"/>
        <v>15147.672608909999</v>
      </c>
      <c r="AH2294" s="3">
        <f t="shared" si="1260"/>
        <v>0</v>
      </c>
      <c r="AI2294" s="3"/>
      <c r="AJ2294" s="3">
        <v>0</v>
      </c>
      <c r="AK2294" s="2">
        <f t="shared" si="1236"/>
        <v>25259.26814861644</v>
      </c>
      <c r="AL2294" s="8"/>
      <c r="AM2294" s="8"/>
      <c r="AN2294" s="8"/>
      <c r="AO2294" s="8"/>
      <c r="AP2294" s="2">
        <v>287440.24860443902</v>
      </c>
      <c r="AQ2294" s="8"/>
      <c r="AR2294" s="5"/>
      <c r="AS2294" s="1"/>
      <c r="AT2294" s="8"/>
      <c r="AU2294" s="1"/>
      <c r="AV2294" s="1"/>
      <c r="AW2294" s="3"/>
      <c r="AX2294" s="3"/>
      <c r="AY2294" s="4"/>
      <c r="AZ2294" s="4"/>
      <c r="BA2294" s="4"/>
      <c r="BB2294" s="1"/>
      <c r="BC2294" s="1"/>
      <c r="BD2294" s="1"/>
      <c r="BE2294" s="1"/>
      <c r="BF2294" s="1"/>
      <c r="BG2294" s="1"/>
      <c r="BH2294" s="1"/>
      <c r="BI2294" s="1"/>
    </row>
    <row r="2295" spans="1:61" x14ac:dyDescent="0.2">
      <c r="A2295" s="78">
        <f t="shared" si="1249"/>
        <v>44186</v>
      </c>
      <c r="B2295" s="2">
        <f t="shared" si="1264"/>
        <v>287591.01385780569</v>
      </c>
      <c r="C2295" s="3">
        <f t="shared" si="1250"/>
        <v>38824786.870803766</v>
      </c>
      <c r="D2295" s="2">
        <f t="shared" si="1237"/>
        <v>240537.3279050432</v>
      </c>
      <c r="E2295" s="2">
        <f t="shared" si="1251"/>
        <v>0</v>
      </c>
      <c r="F2295" s="33">
        <f t="shared" si="1239"/>
        <v>240537.3279050432</v>
      </c>
      <c r="G2295" s="39">
        <f t="shared" si="1252"/>
        <v>5438.12</v>
      </c>
      <c r="H2295" s="38">
        <f>IF(AND(N2295=1,N2294&gt;1),VLOOKUP(A2294,[1]Plan1!$CW$105:$CY$215,3),H2294)</f>
        <v>5486.52</v>
      </c>
      <c r="I2295" s="127">
        <f t="shared" si="1240"/>
        <v>44115</v>
      </c>
      <c r="J2295" s="127">
        <f t="shared" si="1253"/>
        <v>44146</v>
      </c>
      <c r="K2295" s="34">
        <f t="shared" si="1241"/>
        <v>8.9001346053416697E-3</v>
      </c>
      <c r="L2295" s="212">
        <f t="shared" si="1254"/>
        <v>44207</v>
      </c>
      <c r="M2295" s="1">
        <f t="shared" si="1255"/>
        <v>20</v>
      </c>
      <c r="N2295" s="1">
        <f t="shared" si="1238"/>
        <v>7</v>
      </c>
      <c r="O2295" s="2">
        <f t="shared" si="1242"/>
        <v>1.00310608</v>
      </c>
      <c r="P2295" s="35">
        <f t="shared" si="1266"/>
        <v>1.00860017</v>
      </c>
      <c r="Q2295" s="35">
        <f t="shared" si="1256"/>
        <v>1.0238260366819614</v>
      </c>
      <c r="R2295" s="2">
        <f t="shared" si="1265"/>
        <v>1.02700612</v>
      </c>
      <c r="S2295" s="2">
        <f t="shared" si="1257"/>
        <v>1.00624745</v>
      </c>
      <c r="T2295" s="2">
        <f t="shared" si="1267"/>
        <v>247033.30784692001</v>
      </c>
      <c r="U2295" s="2">
        <f t="shared" si="1243"/>
        <v>0</v>
      </c>
      <c r="V2295" s="2">
        <f t="shared" si="1244"/>
        <v>6495.9799418829507</v>
      </c>
      <c r="W2295" s="2">
        <f t="shared" si="1245"/>
        <v>247033.30784692615</v>
      </c>
      <c r="X2295" s="36">
        <f t="shared" si="1268"/>
        <v>0</v>
      </c>
      <c r="Y2295" s="2">
        <f t="shared" si="1246"/>
        <v>0</v>
      </c>
      <c r="Z2295" s="37">
        <f t="shared" si="1247"/>
        <v>0</v>
      </c>
      <c r="AA2295" s="2">
        <f t="shared" si="1258"/>
        <v>0</v>
      </c>
      <c r="AB2295" s="4">
        <f t="shared" si="1259"/>
        <v>7.1215000000000001E-2</v>
      </c>
      <c r="AC2295" s="148">
        <f t="shared" si="1235"/>
        <v>219</v>
      </c>
      <c r="AD2295" s="36">
        <v>252</v>
      </c>
      <c r="AE2295" s="35">
        <f t="shared" si="1262"/>
        <v>1.0616081100000001</v>
      </c>
      <c r="AF2295" s="2">
        <f t="shared" si="1263"/>
        <v>15219.25520349</v>
      </c>
      <c r="AG2295" s="2">
        <f t="shared" si="1248"/>
        <v>15219.25520349</v>
      </c>
      <c r="AH2295" s="3">
        <f t="shared" si="1260"/>
        <v>0</v>
      </c>
      <c r="AI2295" s="3"/>
      <c r="AJ2295" s="3">
        <v>0</v>
      </c>
      <c r="AK2295" s="2">
        <f t="shared" si="1236"/>
        <v>25338.450807389534</v>
      </c>
      <c r="AL2295" s="8"/>
      <c r="AM2295" s="8"/>
      <c r="AN2295" s="8"/>
      <c r="AO2295" s="8"/>
      <c r="AP2295" s="2">
        <v>287591.01385779207</v>
      </c>
      <c r="AQ2295" s="8"/>
      <c r="AR2295" s="5"/>
      <c r="AS2295" s="1"/>
      <c r="AT2295" s="8"/>
      <c r="AU2295" s="1"/>
      <c r="AV2295" s="1"/>
      <c r="AW2295" s="3"/>
      <c r="AX2295" s="3"/>
      <c r="AY2295" s="4"/>
      <c r="AZ2295" s="4"/>
      <c r="BA2295" s="4"/>
      <c r="BB2295" s="1"/>
      <c r="BC2295" s="1"/>
      <c r="BD2295" s="1"/>
      <c r="BE2295" s="1"/>
      <c r="BF2295" s="1"/>
      <c r="BG2295" s="1"/>
      <c r="BH2295" s="1"/>
      <c r="BI2295" s="1"/>
    </row>
    <row r="2296" spans="1:61" x14ac:dyDescent="0.2">
      <c r="A2296" s="78">
        <f t="shared" si="1249"/>
        <v>44187</v>
      </c>
      <c r="B2296" s="2">
        <f t="shared" si="1264"/>
        <v>287858.04304368835</v>
      </c>
      <c r="C2296" s="3">
        <f t="shared" si="1250"/>
        <v>38860835.810897924</v>
      </c>
      <c r="D2296" s="2">
        <f t="shared" si="1237"/>
        <v>240537.3279050432</v>
      </c>
      <c r="E2296" s="2">
        <f t="shared" si="1251"/>
        <v>0</v>
      </c>
      <c r="F2296" s="33">
        <f t="shared" si="1239"/>
        <v>240537.3279050432</v>
      </c>
      <c r="G2296" s="39">
        <f t="shared" si="1252"/>
        <v>5438.12</v>
      </c>
      <c r="H2296" s="38">
        <f>IF(AND(N2296=1,N2295&gt;1),VLOOKUP(A2295,[1]Plan1!$CW$105:$CY$215,3),H2295)</f>
        <v>5486.52</v>
      </c>
      <c r="I2296" s="127">
        <f t="shared" si="1240"/>
        <v>44115</v>
      </c>
      <c r="J2296" s="127">
        <f t="shared" si="1253"/>
        <v>44146</v>
      </c>
      <c r="K2296" s="34">
        <f t="shared" si="1241"/>
        <v>8.9001346053416697E-3</v>
      </c>
      <c r="L2296" s="212">
        <f t="shared" si="1254"/>
        <v>44207</v>
      </c>
      <c r="M2296" s="1">
        <f t="shared" si="1255"/>
        <v>20</v>
      </c>
      <c r="N2296" s="1">
        <f t="shared" si="1238"/>
        <v>8</v>
      </c>
      <c r="O2296" s="2">
        <f t="shared" si="1242"/>
        <v>1.0035505899999999</v>
      </c>
      <c r="P2296" s="35">
        <f t="shared" si="1266"/>
        <v>1.00860017</v>
      </c>
      <c r="Q2296" s="35">
        <f t="shared" si="1256"/>
        <v>1.0238260366819614</v>
      </c>
      <c r="R2296" s="2">
        <f t="shared" si="1265"/>
        <v>1.02746122</v>
      </c>
      <c r="S2296" s="2">
        <f t="shared" si="1257"/>
        <v>1.00624745</v>
      </c>
      <c r="T2296" s="2">
        <f t="shared" si="1267"/>
        <v>247142.77638485</v>
      </c>
      <c r="U2296" s="2">
        <f t="shared" si="1243"/>
        <v>0</v>
      </c>
      <c r="V2296" s="2">
        <f t="shared" si="1244"/>
        <v>6605.4484798125195</v>
      </c>
      <c r="W2296" s="2">
        <f t="shared" si="1245"/>
        <v>247142.77638485574</v>
      </c>
      <c r="X2296" s="36">
        <f t="shared" si="1268"/>
        <v>0</v>
      </c>
      <c r="Y2296" s="2">
        <f t="shared" si="1246"/>
        <v>0</v>
      </c>
      <c r="Z2296" s="37">
        <f t="shared" si="1247"/>
        <v>0</v>
      </c>
      <c r="AA2296" s="2">
        <f t="shared" si="1258"/>
        <v>0</v>
      </c>
      <c r="AB2296" s="4">
        <f t="shared" si="1259"/>
        <v>7.1215000000000001E-2</v>
      </c>
      <c r="AC2296" s="148">
        <f t="shared" si="1235"/>
        <v>220</v>
      </c>
      <c r="AD2296" s="36">
        <v>252</v>
      </c>
      <c r="AE2296" s="35">
        <f t="shared" si="1262"/>
        <v>1.0618979580000001</v>
      </c>
      <c r="AF2296" s="2">
        <f t="shared" si="1263"/>
        <v>15297.63319267</v>
      </c>
      <c r="AG2296" s="2">
        <f t="shared" si="1248"/>
        <v>15297.63319267</v>
      </c>
      <c r="AH2296" s="3">
        <f t="shared" si="1260"/>
        <v>0</v>
      </c>
      <c r="AI2296" s="3"/>
      <c r="AJ2296" s="3">
        <v>0</v>
      </c>
      <c r="AK2296" s="2">
        <f t="shared" si="1236"/>
        <v>25417.633466162624</v>
      </c>
      <c r="AL2296" s="8"/>
      <c r="AM2296" s="8"/>
      <c r="AN2296" s="8"/>
      <c r="AO2296" s="8"/>
      <c r="AP2296" s="2">
        <v>287858.04304367473</v>
      </c>
      <c r="AQ2296" s="8"/>
      <c r="AR2296" s="5"/>
      <c r="AS2296" s="1"/>
      <c r="AT2296" s="8"/>
      <c r="AU2296" s="1"/>
      <c r="AV2296" s="1"/>
      <c r="AW2296" s="3"/>
      <c r="AX2296" s="3"/>
      <c r="AY2296" s="4"/>
      <c r="AZ2296" s="4"/>
      <c r="BA2296" s="4"/>
      <c r="BB2296" s="1"/>
      <c r="BC2296" s="1"/>
      <c r="BD2296" s="1"/>
      <c r="BE2296" s="1"/>
      <c r="BF2296" s="1"/>
      <c r="BG2296" s="1"/>
      <c r="BH2296" s="1"/>
      <c r="BI2296" s="1"/>
    </row>
    <row r="2297" spans="1:61" x14ac:dyDescent="0.2">
      <c r="A2297" s="78">
        <f t="shared" si="1249"/>
        <v>44188</v>
      </c>
      <c r="B2297" s="2">
        <f t="shared" si="1264"/>
        <v>288125.20632013661</v>
      </c>
      <c r="C2297" s="3">
        <f t="shared" si="1250"/>
        <v>38896902.853218444</v>
      </c>
      <c r="D2297" s="2">
        <f t="shared" si="1237"/>
        <v>240537.3279050432</v>
      </c>
      <c r="E2297" s="2">
        <f t="shared" si="1251"/>
        <v>0</v>
      </c>
      <c r="F2297" s="33">
        <f t="shared" si="1239"/>
        <v>240537.3279050432</v>
      </c>
      <c r="G2297" s="39">
        <f t="shared" si="1252"/>
        <v>5438.12</v>
      </c>
      <c r="H2297" s="38">
        <f>IF(AND(N2297=1,N2296&gt;1),VLOOKUP(A2296,[1]Plan1!$CW$105:$CY$215,3),H2296)</f>
        <v>5486.52</v>
      </c>
      <c r="I2297" s="127">
        <f t="shared" si="1240"/>
        <v>44115</v>
      </c>
      <c r="J2297" s="127">
        <f t="shared" si="1253"/>
        <v>44146</v>
      </c>
      <c r="K2297" s="34">
        <f t="shared" si="1241"/>
        <v>8.9001346053416697E-3</v>
      </c>
      <c r="L2297" s="212">
        <f t="shared" si="1254"/>
        <v>44207</v>
      </c>
      <c r="M2297" s="1">
        <f t="shared" si="1255"/>
        <v>20</v>
      </c>
      <c r="N2297" s="1">
        <f t="shared" si="1238"/>
        <v>9</v>
      </c>
      <c r="O2297" s="2">
        <f t="shared" si="1242"/>
        <v>1.0039952999999999</v>
      </c>
      <c r="P2297" s="35">
        <f t="shared" si="1266"/>
        <v>1.00860017</v>
      </c>
      <c r="Q2297" s="35">
        <f t="shared" si="1256"/>
        <v>1.0238260366819614</v>
      </c>
      <c r="R2297" s="2">
        <f t="shared" si="1265"/>
        <v>1.02791652</v>
      </c>
      <c r="S2297" s="2">
        <f t="shared" si="1257"/>
        <v>1.00624745</v>
      </c>
      <c r="T2297" s="2">
        <f t="shared" si="1267"/>
        <v>247252.29303025</v>
      </c>
      <c r="U2297" s="2">
        <f t="shared" si="1243"/>
        <v>0</v>
      </c>
      <c r="V2297" s="2">
        <f t="shared" si="1244"/>
        <v>6714.9651252076965</v>
      </c>
      <c r="W2297" s="2">
        <f t="shared" si="1245"/>
        <v>247252.2930302509</v>
      </c>
      <c r="X2297" s="36">
        <f t="shared" si="1268"/>
        <v>0</v>
      </c>
      <c r="Y2297" s="2">
        <f t="shared" si="1246"/>
        <v>0</v>
      </c>
      <c r="Z2297" s="37">
        <f t="shared" si="1247"/>
        <v>0</v>
      </c>
      <c r="AA2297" s="2">
        <f t="shared" si="1258"/>
        <v>0</v>
      </c>
      <c r="AB2297" s="4">
        <f t="shared" si="1259"/>
        <v>7.1215000000000001E-2</v>
      </c>
      <c r="AC2297" s="148">
        <f t="shared" ref="AC2297:AC2305" si="1269">NETWORKDAYS(A$1975,A2297,$AT$194:$AT$348)-1</f>
        <v>221</v>
      </c>
      <c r="AD2297" s="36">
        <v>252</v>
      </c>
      <c r="AE2297" s="35">
        <f t="shared" si="1262"/>
        <v>1.0621878849999999</v>
      </c>
      <c r="AF2297" s="2">
        <f t="shared" si="1263"/>
        <v>15376.097164950001</v>
      </c>
      <c r="AG2297" s="2">
        <f t="shared" si="1248"/>
        <v>15376.097164950001</v>
      </c>
      <c r="AH2297" s="3">
        <f t="shared" si="1260"/>
        <v>0</v>
      </c>
      <c r="AI2297" s="3"/>
      <c r="AJ2297" s="3">
        <v>0</v>
      </c>
      <c r="AK2297" s="2">
        <f t="shared" ref="AK2297:AK2305" si="1270">((0.01*(A2297-A$1975)/30)*AI$1896)</f>
        <v>25496.816124935718</v>
      </c>
      <c r="AL2297" s="8"/>
      <c r="AM2297" s="8"/>
      <c r="AN2297" s="8"/>
      <c r="AO2297" s="8"/>
      <c r="AP2297" s="2">
        <v>288125.20632012299</v>
      </c>
      <c r="AQ2297" s="8"/>
      <c r="AR2297" s="5"/>
      <c r="AS2297" s="1"/>
      <c r="AT2297" s="8"/>
      <c r="AU2297" s="1"/>
      <c r="AV2297" s="1"/>
      <c r="AW2297" s="3"/>
      <c r="AX2297" s="3"/>
      <c r="AY2297" s="4"/>
      <c r="AZ2297" s="4"/>
      <c r="BA2297" s="4"/>
      <c r="BB2297" s="1"/>
      <c r="BC2297" s="1"/>
      <c r="BD2297" s="1"/>
      <c r="BE2297" s="1"/>
      <c r="BF2297" s="1"/>
      <c r="BG2297" s="1"/>
      <c r="BH2297" s="1"/>
      <c r="BI2297" s="1"/>
    </row>
    <row r="2298" spans="1:61" x14ac:dyDescent="0.2">
      <c r="A2298" s="78">
        <f t="shared" si="1249"/>
        <v>44189</v>
      </c>
      <c r="B2298" s="2">
        <f t="shared" si="1264"/>
        <v>288392.50400231039</v>
      </c>
      <c r="C2298" s="3">
        <f t="shared" si="1250"/>
        <v>38932988.040311903</v>
      </c>
      <c r="D2298" s="2">
        <f t="shared" ref="D2298:D2361" si="1271">D2297</f>
        <v>240537.3279050432</v>
      </c>
      <c r="E2298" s="2">
        <f t="shared" si="1251"/>
        <v>0</v>
      </c>
      <c r="F2298" s="33">
        <f t="shared" si="1239"/>
        <v>240537.3279050432</v>
      </c>
      <c r="G2298" s="39">
        <f t="shared" si="1252"/>
        <v>5438.12</v>
      </c>
      <c r="H2298" s="38">
        <f>IF(AND(N2298=1,N2297&gt;1),VLOOKUP(A2297,[1]Plan1!$CW$105:$CY$215,3),H2297)</f>
        <v>5486.52</v>
      </c>
      <c r="I2298" s="127">
        <f t="shared" si="1240"/>
        <v>44115</v>
      </c>
      <c r="J2298" s="127">
        <f t="shared" si="1253"/>
        <v>44146</v>
      </c>
      <c r="K2298" s="34">
        <f t="shared" si="1241"/>
        <v>8.9001346053416697E-3</v>
      </c>
      <c r="L2298" s="212">
        <f t="shared" si="1254"/>
        <v>44207</v>
      </c>
      <c r="M2298" s="1">
        <f t="shared" si="1255"/>
        <v>20</v>
      </c>
      <c r="N2298" s="1">
        <f t="shared" si="1238"/>
        <v>10</v>
      </c>
      <c r="O2298" s="2">
        <f t="shared" si="1242"/>
        <v>1.0044401999999999</v>
      </c>
      <c r="P2298" s="35">
        <f t="shared" si="1266"/>
        <v>1.00860017</v>
      </c>
      <c r="Q2298" s="35">
        <f t="shared" si="1256"/>
        <v>1.0238260366819614</v>
      </c>
      <c r="R2298" s="2">
        <f t="shared" si="1265"/>
        <v>1.0283720199999999</v>
      </c>
      <c r="S2298" s="2">
        <f t="shared" si="1257"/>
        <v>1.00624745</v>
      </c>
      <c r="T2298" s="2">
        <f t="shared" si="1267"/>
        <v>247361.85778311</v>
      </c>
      <c r="U2298" s="2">
        <f t="shared" si="1243"/>
        <v>0</v>
      </c>
      <c r="V2298" s="2">
        <f t="shared" si="1244"/>
        <v>6824.5298780684298</v>
      </c>
      <c r="W2298" s="2">
        <f t="shared" si="1245"/>
        <v>247361.85778311163</v>
      </c>
      <c r="X2298" s="36">
        <f t="shared" si="1268"/>
        <v>0</v>
      </c>
      <c r="Y2298" s="2">
        <f t="shared" si="1246"/>
        <v>0</v>
      </c>
      <c r="Z2298" s="37">
        <f t="shared" si="1247"/>
        <v>0</v>
      </c>
      <c r="AA2298" s="2">
        <f t="shared" si="1258"/>
        <v>0</v>
      </c>
      <c r="AB2298" s="4">
        <f t="shared" si="1259"/>
        <v>7.1215000000000001E-2</v>
      </c>
      <c r="AC2298" s="148">
        <f t="shared" si="1269"/>
        <v>222</v>
      </c>
      <c r="AD2298" s="36">
        <v>252</v>
      </c>
      <c r="AE2298" s="35">
        <f t="shared" si="1262"/>
        <v>1.062477892</v>
      </c>
      <c r="AF2298" s="2">
        <f t="shared" si="1263"/>
        <v>15454.64743549</v>
      </c>
      <c r="AG2298" s="2">
        <f t="shared" si="1248"/>
        <v>15454.64743549</v>
      </c>
      <c r="AH2298" s="3">
        <f t="shared" si="1260"/>
        <v>0</v>
      </c>
      <c r="AI2298" s="3"/>
      <c r="AJ2298" s="3">
        <v>0</v>
      </c>
      <c r="AK2298" s="2">
        <f t="shared" si="1270"/>
        <v>25575.998783708808</v>
      </c>
      <c r="AL2298" s="8"/>
      <c r="AM2298" s="8"/>
      <c r="AN2298" s="8"/>
      <c r="AO2298" s="8"/>
      <c r="AP2298" s="2">
        <v>288392.50400229683</v>
      </c>
      <c r="AQ2298" s="8"/>
      <c r="AR2298" s="5"/>
      <c r="AS2298" s="1"/>
      <c r="AT2298" s="8"/>
      <c r="AU2298" s="1"/>
      <c r="AV2298" s="1"/>
      <c r="AW2298" s="3"/>
      <c r="AX2298" s="3"/>
      <c r="AY2298" s="4"/>
      <c r="AZ2298" s="4"/>
      <c r="BA2298" s="4"/>
      <c r="BB2298" s="1"/>
      <c r="BC2298" s="1"/>
      <c r="BD2298" s="1"/>
      <c r="BE2298" s="1"/>
      <c r="BF2298" s="1"/>
      <c r="BG2298" s="1"/>
      <c r="BH2298" s="1"/>
      <c r="BI2298" s="1"/>
    </row>
    <row r="2299" spans="1:61" x14ac:dyDescent="0.2">
      <c r="A2299" s="78">
        <f t="shared" si="1249"/>
        <v>44190</v>
      </c>
      <c r="B2299" s="2">
        <f t="shared" si="1264"/>
        <v>288588.15301316651</v>
      </c>
      <c r="C2299" s="3">
        <f t="shared" si="1250"/>
        <v>38959400.656777479</v>
      </c>
      <c r="D2299" s="2">
        <f t="shared" si="1271"/>
        <v>240537.3279050432</v>
      </c>
      <c r="E2299" s="2">
        <f t="shared" si="1251"/>
        <v>0</v>
      </c>
      <c r="F2299" s="33">
        <f t="shared" si="1239"/>
        <v>240537.3279050432</v>
      </c>
      <c r="G2299" s="39">
        <f t="shared" si="1252"/>
        <v>5438.12</v>
      </c>
      <c r="H2299" s="38">
        <f>IF(AND(N2299=1,N2298&gt;1),VLOOKUP(A2298,[1]Plan1!$CW$105:$CY$215,3),H2298)</f>
        <v>5486.52</v>
      </c>
      <c r="I2299" s="127">
        <f t="shared" si="1240"/>
        <v>44115</v>
      </c>
      <c r="J2299" s="127">
        <f t="shared" si="1253"/>
        <v>44146</v>
      </c>
      <c r="K2299" s="34">
        <f t="shared" si="1241"/>
        <v>8.9001346053416697E-3</v>
      </c>
      <c r="L2299" s="212">
        <f t="shared" si="1254"/>
        <v>44207</v>
      </c>
      <c r="M2299" s="1">
        <f t="shared" si="1255"/>
        <v>20</v>
      </c>
      <c r="N2299" s="1">
        <f t="shared" si="1238"/>
        <v>11</v>
      </c>
      <c r="O2299" s="2">
        <f t="shared" si="1242"/>
        <v>1.0048853099999999</v>
      </c>
      <c r="P2299" s="35">
        <f t="shared" si="1266"/>
        <v>1.00860017</v>
      </c>
      <c r="Q2299" s="35">
        <f t="shared" si="1256"/>
        <v>1.0238260366819614</v>
      </c>
      <c r="R2299" s="2">
        <f t="shared" si="1265"/>
        <v>1.0288277400000001</v>
      </c>
      <c r="S2299" s="2">
        <f t="shared" si="1257"/>
        <v>1.00624745</v>
      </c>
      <c r="T2299" s="2">
        <f t="shared" si="1267"/>
        <v>247471.47545418001</v>
      </c>
      <c r="U2299" s="2">
        <f t="shared" si="1243"/>
        <v>0</v>
      </c>
      <c r="V2299" s="2">
        <f t="shared" si="1244"/>
        <v>6934.1475491413548</v>
      </c>
      <c r="W2299" s="2">
        <f t="shared" si="1245"/>
        <v>247471.47545418455</v>
      </c>
      <c r="X2299" s="36">
        <f t="shared" si="1268"/>
        <v>0</v>
      </c>
      <c r="Y2299" s="2">
        <f t="shared" si="1246"/>
        <v>0</v>
      </c>
      <c r="Z2299" s="37">
        <f t="shared" si="1247"/>
        <v>0</v>
      </c>
      <c r="AA2299" s="2">
        <f t="shared" si="1258"/>
        <v>0</v>
      </c>
      <c r="AB2299" s="4">
        <f t="shared" si="1259"/>
        <v>7.1215000000000001E-2</v>
      </c>
      <c r="AC2299" s="148">
        <f t="shared" si="1269"/>
        <v>222</v>
      </c>
      <c r="AD2299" s="36">
        <v>252</v>
      </c>
      <c r="AE2299" s="35">
        <f t="shared" si="1262"/>
        <v>1.062477892</v>
      </c>
      <c r="AF2299" s="2">
        <f t="shared" si="1263"/>
        <v>15461.4961165</v>
      </c>
      <c r="AG2299" s="2">
        <f t="shared" si="1248"/>
        <v>15461.4961165</v>
      </c>
      <c r="AH2299" s="3">
        <f t="shared" si="1260"/>
        <v>0</v>
      </c>
      <c r="AI2299" s="3"/>
      <c r="AJ2299" s="3">
        <v>0</v>
      </c>
      <c r="AK2299" s="2">
        <f t="shared" si="1270"/>
        <v>25655.181442481906</v>
      </c>
      <c r="AL2299" s="8"/>
      <c r="AM2299" s="8"/>
      <c r="AN2299" s="8"/>
      <c r="AO2299" s="8"/>
      <c r="AP2299" s="2">
        <v>288588.15301315289</v>
      </c>
      <c r="AQ2299" s="8"/>
      <c r="AR2299" s="5"/>
      <c r="AS2299" s="1"/>
      <c r="AT2299" s="8"/>
      <c r="AU2299" s="1"/>
      <c r="AV2299" s="1"/>
      <c r="AW2299" s="3"/>
      <c r="AX2299" s="3"/>
      <c r="AY2299" s="4"/>
      <c r="AZ2299" s="4"/>
      <c r="BA2299" s="4"/>
      <c r="BB2299" s="1"/>
      <c r="BC2299" s="1"/>
      <c r="BD2299" s="1"/>
      <c r="BE2299" s="1"/>
      <c r="BF2299" s="1"/>
      <c r="BG2299" s="1"/>
      <c r="BH2299" s="1"/>
      <c r="BI2299" s="1"/>
    </row>
    <row r="2300" spans="1:61" x14ac:dyDescent="0.2">
      <c r="A2300" s="78">
        <f t="shared" si="1249"/>
        <v>44191</v>
      </c>
      <c r="B2300" s="2">
        <f t="shared" si="1264"/>
        <v>288667.3356719396</v>
      </c>
      <c r="C2300" s="3">
        <f t="shared" si="1250"/>
        <v>38970090.315711848</v>
      </c>
      <c r="D2300" s="2">
        <f t="shared" si="1271"/>
        <v>240537.3279050432</v>
      </c>
      <c r="E2300" s="2">
        <f t="shared" si="1251"/>
        <v>0</v>
      </c>
      <c r="F2300" s="33">
        <f t="shared" si="1239"/>
        <v>240537.3279050432</v>
      </c>
      <c r="G2300" s="39">
        <f t="shared" si="1252"/>
        <v>5438.12</v>
      </c>
      <c r="H2300" s="38">
        <f>IF(AND(N2300=1,N2299&gt;1),VLOOKUP(A2299,[1]Plan1!$CW$105:$CY$215,3),H2299)</f>
        <v>5486.52</v>
      </c>
      <c r="I2300" s="127">
        <f t="shared" si="1240"/>
        <v>44115</v>
      </c>
      <c r="J2300" s="127">
        <f t="shared" si="1253"/>
        <v>44146</v>
      </c>
      <c r="K2300" s="34">
        <f t="shared" si="1241"/>
        <v>8.9001346053416697E-3</v>
      </c>
      <c r="L2300" s="212">
        <f t="shared" si="1254"/>
        <v>44207</v>
      </c>
      <c r="M2300" s="1">
        <f t="shared" si="1255"/>
        <v>20</v>
      </c>
      <c r="N2300" s="1">
        <f t="shared" si="1238"/>
        <v>11</v>
      </c>
      <c r="O2300" s="2">
        <f t="shared" si="1242"/>
        <v>1.0048853099999999</v>
      </c>
      <c r="P2300" s="35">
        <f t="shared" si="1266"/>
        <v>1.00860017</v>
      </c>
      <c r="Q2300" s="35">
        <f t="shared" si="1256"/>
        <v>1.0238260366819614</v>
      </c>
      <c r="R2300" s="2">
        <f t="shared" si="1265"/>
        <v>1.0288277400000001</v>
      </c>
      <c r="S2300" s="2">
        <f t="shared" si="1257"/>
        <v>1.00624745</v>
      </c>
      <c r="T2300" s="2">
        <f t="shared" si="1267"/>
        <v>247471.47545418001</v>
      </c>
      <c r="U2300" s="2">
        <f t="shared" si="1243"/>
        <v>0</v>
      </c>
      <c r="V2300" s="2">
        <f t="shared" si="1244"/>
        <v>6934.1475491413548</v>
      </c>
      <c r="W2300" s="2">
        <f t="shared" si="1245"/>
        <v>247471.47545418455</v>
      </c>
      <c r="X2300" s="36">
        <f t="shared" si="1268"/>
        <v>0</v>
      </c>
      <c r="Y2300" s="2">
        <f t="shared" si="1246"/>
        <v>0</v>
      </c>
      <c r="Z2300" s="37">
        <f t="shared" si="1247"/>
        <v>0</v>
      </c>
      <c r="AA2300" s="2">
        <f t="shared" si="1258"/>
        <v>0</v>
      </c>
      <c r="AB2300" s="4">
        <f t="shared" si="1259"/>
        <v>7.1215000000000001E-2</v>
      </c>
      <c r="AC2300" s="148">
        <f t="shared" si="1269"/>
        <v>222</v>
      </c>
      <c r="AD2300" s="36">
        <v>252</v>
      </c>
      <c r="AE2300" s="35">
        <f t="shared" si="1262"/>
        <v>1.062477892</v>
      </c>
      <c r="AF2300" s="2">
        <f t="shared" si="1263"/>
        <v>15461.4961165</v>
      </c>
      <c r="AG2300" s="2">
        <f t="shared" si="1248"/>
        <v>15461.4961165</v>
      </c>
      <c r="AH2300" s="3">
        <f t="shared" si="1260"/>
        <v>0</v>
      </c>
      <c r="AI2300" s="3"/>
      <c r="AJ2300" s="3">
        <v>0</v>
      </c>
      <c r="AK2300" s="2">
        <f t="shared" si="1270"/>
        <v>25734.364101254996</v>
      </c>
      <c r="AL2300" s="8"/>
      <c r="AM2300" s="8"/>
      <c r="AN2300" s="8"/>
      <c r="AO2300" s="8"/>
      <c r="AP2300" s="2">
        <v>288667.33567192598</v>
      </c>
      <c r="AQ2300" s="8"/>
      <c r="AR2300" s="5"/>
      <c r="AS2300" s="1"/>
      <c r="AT2300" s="8"/>
      <c r="AU2300" s="1"/>
      <c r="AV2300" s="1"/>
      <c r="AW2300" s="3"/>
      <c r="AX2300" s="3"/>
      <c r="AY2300" s="4"/>
      <c r="AZ2300" s="4"/>
      <c r="BA2300" s="4"/>
      <c r="BB2300" s="1"/>
      <c r="BC2300" s="1"/>
      <c r="BD2300" s="1"/>
      <c r="BE2300" s="1"/>
      <c r="BF2300" s="1"/>
      <c r="BG2300" s="1"/>
      <c r="BH2300" s="1"/>
      <c r="BI2300" s="1"/>
    </row>
    <row r="2301" spans="1:61" x14ac:dyDescent="0.2">
      <c r="A2301" s="78">
        <f t="shared" si="1249"/>
        <v>44192</v>
      </c>
      <c r="B2301" s="2">
        <f t="shared" si="1264"/>
        <v>288746.51833071269</v>
      </c>
      <c r="C2301" s="3">
        <f t="shared" si="1250"/>
        <v>38980779.974646211</v>
      </c>
      <c r="D2301" s="2">
        <f t="shared" si="1271"/>
        <v>240537.3279050432</v>
      </c>
      <c r="E2301" s="2">
        <f t="shared" si="1251"/>
        <v>0</v>
      </c>
      <c r="F2301" s="33">
        <f t="shared" si="1239"/>
        <v>240537.3279050432</v>
      </c>
      <c r="G2301" s="39">
        <f t="shared" si="1252"/>
        <v>5438.12</v>
      </c>
      <c r="H2301" s="38">
        <f>IF(AND(N2301=1,N2300&gt;1),VLOOKUP(A2300,[1]Plan1!$CW$105:$CY$215,3),H2300)</f>
        <v>5486.52</v>
      </c>
      <c r="I2301" s="127">
        <f t="shared" si="1240"/>
        <v>44115</v>
      </c>
      <c r="J2301" s="127">
        <f t="shared" si="1253"/>
        <v>44146</v>
      </c>
      <c r="K2301" s="34">
        <f t="shared" si="1241"/>
        <v>8.9001346053416697E-3</v>
      </c>
      <c r="L2301" s="212">
        <f t="shared" si="1254"/>
        <v>44207</v>
      </c>
      <c r="M2301" s="1">
        <f t="shared" si="1255"/>
        <v>20</v>
      </c>
      <c r="N2301" s="1">
        <f t="shared" ref="N2301:N2305" si="1272">(M2301-(NETWORKDAYS(A2301,L2301,$AT$194:$AT$348)-1))</f>
        <v>11</v>
      </c>
      <c r="O2301" s="2">
        <f t="shared" si="1242"/>
        <v>1.0048853099999999</v>
      </c>
      <c r="P2301" s="35">
        <f t="shared" si="1266"/>
        <v>1.00860017</v>
      </c>
      <c r="Q2301" s="35">
        <f t="shared" si="1256"/>
        <v>1.0238260366819614</v>
      </c>
      <c r="R2301" s="2">
        <f t="shared" si="1265"/>
        <v>1.0288277400000001</v>
      </c>
      <c r="S2301" s="2">
        <f t="shared" si="1257"/>
        <v>1.00624745</v>
      </c>
      <c r="T2301" s="2">
        <f t="shared" si="1267"/>
        <v>247471.47545418001</v>
      </c>
      <c r="U2301" s="2">
        <f t="shared" si="1243"/>
        <v>0</v>
      </c>
      <c r="V2301" s="2">
        <f t="shared" si="1244"/>
        <v>6934.1475491413548</v>
      </c>
      <c r="W2301" s="2">
        <f t="shared" si="1245"/>
        <v>247471.47545418455</v>
      </c>
      <c r="X2301" s="36">
        <f t="shared" si="1268"/>
        <v>0</v>
      </c>
      <c r="Y2301" s="2">
        <f t="shared" si="1246"/>
        <v>0</v>
      </c>
      <c r="Z2301" s="37">
        <f t="shared" si="1247"/>
        <v>0</v>
      </c>
      <c r="AA2301" s="2">
        <f t="shared" si="1258"/>
        <v>0</v>
      </c>
      <c r="AB2301" s="4">
        <f t="shared" si="1259"/>
        <v>7.1215000000000001E-2</v>
      </c>
      <c r="AC2301" s="148">
        <f t="shared" si="1269"/>
        <v>222</v>
      </c>
      <c r="AD2301" s="36">
        <v>252</v>
      </c>
      <c r="AE2301" s="35">
        <f t="shared" si="1262"/>
        <v>1.062477892</v>
      </c>
      <c r="AF2301" s="2">
        <f t="shared" si="1263"/>
        <v>15461.4961165</v>
      </c>
      <c r="AG2301" s="2">
        <f t="shared" si="1248"/>
        <v>15461.4961165</v>
      </c>
      <c r="AH2301" s="3">
        <f t="shared" si="1260"/>
        <v>0</v>
      </c>
      <c r="AI2301" s="3"/>
      <c r="AJ2301" s="3">
        <v>0</v>
      </c>
      <c r="AK2301" s="2">
        <f t="shared" si="1270"/>
        <v>25813.54676002809</v>
      </c>
      <c r="AL2301" s="8"/>
      <c r="AM2301" s="8"/>
      <c r="AN2301" s="8"/>
      <c r="AO2301" s="8"/>
      <c r="AP2301" s="2">
        <v>288746.51833069907</v>
      </c>
      <c r="AQ2301" s="8"/>
      <c r="AR2301" s="5"/>
      <c r="AS2301" s="1"/>
      <c r="AT2301" s="8"/>
      <c r="AU2301" s="1"/>
      <c r="AV2301" s="1"/>
      <c r="AW2301" s="3"/>
      <c r="AX2301" s="3"/>
      <c r="AY2301" s="4"/>
      <c r="AZ2301" s="4"/>
      <c r="BA2301" s="4"/>
      <c r="BB2301" s="1"/>
      <c r="BC2301" s="1"/>
      <c r="BD2301" s="1"/>
      <c r="BE2301" s="1"/>
      <c r="BF2301" s="1"/>
      <c r="BG2301" s="1"/>
      <c r="BH2301" s="1"/>
      <c r="BI2301" s="1"/>
    </row>
    <row r="2302" spans="1:61" x14ac:dyDescent="0.2">
      <c r="A2302" s="78">
        <f t="shared" si="1249"/>
        <v>44193</v>
      </c>
      <c r="B2302" s="2">
        <f t="shared" si="1264"/>
        <v>288897.48875244573</v>
      </c>
      <c r="C2302" s="3">
        <f t="shared" si="1250"/>
        <v>39001160.981580175</v>
      </c>
      <c r="D2302" s="2">
        <f t="shared" si="1271"/>
        <v>240537.3279050432</v>
      </c>
      <c r="E2302" s="2">
        <f t="shared" si="1251"/>
        <v>0</v>
      </c>
      <c r="F2302" s="33">
        <f t="shared" si="1239"/>
        <v>240537.3279050432</v>
      </c>
      <c r="G2302" s="39">
        <f t="shared" si="1252"/>
        <v>5438.12</v>
      </c>
      <c r="H2302" s="38">
        <f>IF(AND(N2302=1,N2301&gt;1),VLOOKUP(A2301,[1]Plan1!$CW$105:$CY$215,3),H2301)</f>
        <v>5486.52</v>
      </c>
      <c r="I2302" s="127">
        <f t="shared" si="1240"/>
        <v>44115</v>
      </c>
      <c r="J2302" s="127">
        <f t="shared" si="1253"/>
        <v>44146</v>
      </c>
      <c r="K2302" s="34">
        <f t="shared" si="1241"/>
        <v>8.9001346053416697E-3</v>
      </c>
      <c r="L2302" s="212">
        <f t="shared" si="1254"/>
        <v>44207</v>
      </c>
      <c r="M2302" s="1">
        <f t="shared" si="1255"/>
        <v>20</v>
      </c>
      <c r="N2302" s="1">
        <f t="shared" si="1272"/>
        <v>11</v>
      </c>
      <c r="O2302" s="2">
        <f t="shared" si="1242"/>
        <v>1.0048853099999999</v>
      </c>
      <c r="P2302" s="35">
        <f t="shared" si="1266"/>
        <v>1.00860017</v>
      </c>
      <c r="Q2302" s="35">
        <f t="shared" si="1256"/>
        <v>1.0238260366819614</v>
      </c>
      <c r="R2302" s="2">
        <f t="shared" si="1265"/>
        <v>1.0288277400000001</v>
      </c>
      <c r="S2302" s="2">
        <f t="shared" si="1257"/>
        <v>1.00624745</v>
      </c>
      <c r="T2302" s="2">
        <f t="shared" si="1267"/>
        <v>247471.47545418001</v>
      </c>
      <c r="U2302" s="2">
        <f t="shared" si="1243"/>
        <v>0</v>
      </c>
      <c r="V2302" s="2">
        <f t="shared" si="1244"/>
        <v>6934.1475491413548</v>
      </c>
      <c r="W2302" s="2">
        <f t="shared" si="1245"/>
        <v>247471.47545418455</v>
      </c>
      <c r="X2302" s="36">
        <f t="shared" si="1268"/>
        <v>0</v>
      </c>
      <c r="Y2302" s="2">
        <f t="shared" si="1246"/>
        <v>0</v>
      </c>
      <c r="Z2302" s="37">
        <f t="shared" si="1247"/>
        <v>0</v>
      </c>
      <c r="AA2302" s="2">
        <f t="shared" si="1258"/>
        <v>0</v>
      </c>
      <c r="AB2302" s="4">
        <f t="shared" si="1259"/>
        <v>7.1215000000000001E-2</v>
      </c>
      <c r="AC2302" s="148">
        <f t="shared" si="1269"/>
        <v>223</v>
      </c>
      <c r="AD2302" s="36">
        <v>252</v>
      </c>
      <c r="AE2302" s="35">
        <f t="shared" si="1262"/>
        <v>1.062767977</v>
      </c>
      <c r="AF2302" s="2">
        <f t="shared" si="1263"/>
        <v>15533.283879459999</v>
      </c>
      <c r="AG2302" s="2">
        <f t="shared" si="1248"/>
        <v>15533.283879459999</v>
      </c>
      <c r="AH2302" s="3">
        <f t="shared" si="1260"/>
        <v>0</v>
      </c>
      <c r="AI2302" s="3"/>
      <c r="AJ2302" s="3">
        <v>0</v>
      </c>
      <c r="AK2302" s="2">
        <f t="shared" si="1270"/>
        <v>25892.72941880118</v>
      </c>
      <c r="AL2302" s="8"/>
      <c r="AM2302" s="8"/>
      <c r="AN2302" s="8"/>
      <c r="AO2302" s="8"/>
      <c r="AP2302" s="2">
        <v>288897.48875243217</v>
      </c>
      <c r="AQ2302" s="8"/>
      <c r="AR2302" s="5"/>
      <c r="AS2302" s="1"/>
      <c r="AT2302" s="8"/>
      <c r="AU2302" s="1"/>
      <c r="AV2302" s="1"/>
      <c r="AW2302" s="3"/>
      <c r="AX2302" s="3"/>
      <c r="AY2302" s="4"/>
      <c r="AZ2302" s="4"/>
      <c r="BA2302" s="4"/>
      <c r="BB2302" s="1"/>
      <c r="BC2302" s="1"/>
      <c r="BD2302" s="1"/>
      <c r="BE2302" s="1"/>
      <c r="BF2302" s="1"/>
      <c r="BG2302" s="1"/>
      <c r="BH2302" s="1"/>
      <c r="BI2302" s="1"/>
    </row>
    <row r="2303" spans="1:61" x14ac:dyDescent="0.2">
      <c r="A2303" s="78">
        <f t="shared" si="1249"/>
        <v>44194</v>
      </c>
      <c r="B2303" s="2">
        <f t="shared" si="1264"/>
        <v>289165.05751361401</v>
      </c>
      <c r="C2303" s="3">
        <f t="shared" si="1250"/>
        <v>39037282.76433789</v>
      </c>
      <c r="D2303" s="2">
        <f t="shared" si="1271"/>
        <v>240537.3279050432</v>
      </c>
      <c r="E2303" s="2">
        <f t="shared" si="1251"/>
        <v>0</v>
      </c>
      <c r="F2303" s="33">
        <f t="shared" si="1239"/>
        <v>240537.3279050432</v>
      </c>
      <c r="G2303" s="39">
        <f t="shared" si="1252"/>
        <v>5438.12</v>
      </c>
      <c r="H2303" s="38">
        <f>IF(AND(N2303=1,N2302&gt;1),VLOOKUP(A2302,[1]Plan1!$CW$105:$CY$215,3),H2302)</f>
        <v>5486.52</v>
      </c>
      <c r="I2303" s="127">
        <f t="shared" si="1240"/>
        <v>44115</v>
      </c>
      <c r="J2303" s="127">
        <f t="shared" si="1253"/>
        <v>44146</v>
      </c>
      <c r="K2303" s="34">
        <f t="shared" si="1241"/>
        <v>8.9001346053416697E-3</v>
      </c>
      <c r="L2303" s="212">
        <f t="shared" si="1254"/>
        <v>44207</v>
      </c>
      <c r="M2303" s="1">
        <f t="shared" si="1255"/>
        <v>20</v>
      </c>
      <c r="N2303" s="1">
        <f t="shared" si="1272"/>
        <v>12</v>
      </c>
      <c r="O2303" s="2">
        <f t="shared" si="1242"/>
        <v>1.0053306099999999</v>
      </c>
      <c r="P2303" s="35">
        <f t="shared" si="1266"/>
        <v>1.00860017</v>
      </c>
      <c r="Q2303" s="35">
        <f t="shared" si="1256"/>
        <v>1.0238260366819614</v>
      </c>
      <c r="R2303" s="2">
        <f t="shared" si="1265"/>
        <v>1.02928365</v>
      </c>
      <c r="S2303" s="2">
        <f t="shared" si="1257"/>
        <v>1.00624745</v>
      </c>
      <c r="T2303" s="2">
        <f t="shared" si="1267"/>
        <v>247581.13882734999</v>
      </c>
      <c r="U2303" s="2">
        <f t="shared" si="1243"/>
        <v>0</v>
      </c>
      <c r="V2303" s="2">
        <f t="shared" si="1244"/>
        <v>7043.8109223065167</v>
      </c>
      <c r="W2303" s="2">
        <f t="shared" si="1245"/>
        <v>247581.13882734973</v>
      </c>
      <c r="X2303" s="36">
        <f t="shared" si="1268"/>
        <v>0</v>
      </c>
      <c r="Y2303" s="2">
        <f t="shared" si="1246"/>
        <v>0</v>
      </c>
      <c r="Z2303" s="37">
        <f t="shared" si="1247"/>
        <v>0</v>
      </c>
      <c r="AA2303" s="2">
        <f t="shared" si="1258"/>
        <v>0</v>
      </c>
      <c r="AB2303" s="4">
        <f t="shared" si="1259"/>
        <v>7.1215000000000001E-2</v>
      </c>
      <c r="AC2303" s="148">
        <f t="shared" si="1269"/>
        <v>224</v>
      </c>
      <c r="AD2303" s="36">
        <v>252</v>
      </c>
      <c r="AE2303" s="35">
        <f t="shared" si="1262"/>
        <v>1.063058142</v>
      </c>
      <c r="AF2303" s="2">
        <f t="shared" si="1263"/>
        <v>15612.006608690001</v>
      </c>
      <c r="AG2303" s="2">
        <f t="shared" si="1248"/>
        <v>15612.006608690001</v>
      </c>
      <c r="AH2303" s="3">
        <f t="shared" si="1260"/>
        <v>0</v>
      </c>
      <c r="AI2303" s="3"/>
      <c r="AJ2303" s="3">
        <v>0</v>
      </c>
      <c r="AK2303" s="2">
        <f t="shared" si="1270"/>
        <v>25971.912077574274</v>
      </c>
      <c r="AL2303" s="8"/>
      <c r="AM2303" s="8"/>
      <c r="AN2303" s="8"/>
      <c r="AO2303" s="8"/>
      <c r="AP2303" s="2">
        <v>289165.05751360039</v>
      </c>
      <c r="AQ2303" s="8"/>
      <c r="AR2303" s="5"/>
      <c r="AS2303" s="1"/>
      <c r="AT2303" s="8"/>
      <c r="AU2303" s="1"/>
      <c r="AV2303" s="1"/>
      <c r="AW2303" s="3"/>
      <c r="AX2303" s="3"/>
      <c r="AY2303" s="4"/>
      <c r="AZ2303" s="4"/>
      <c r="BA2303" s="4"/>
      <c r="BB2303" s="1"/>
      <c r="BC2303" s="1"/>
      <c r="BD2303" s="1"/>
      <c r="BE2303" s="1"/>
      <c r="BF2303" s="1"/>
      <c r="BG2303" s="1"/>
      <c r="BH2303" s="1"/>
      <c r="BI2303" s="1"/>
    </row>
    <row r="2304" spans="1:61" x14ac:dyDescent="0.2">
      <c r="A2304" s="78">
        <f t="shared" si="1249"/>
        <v>44195</v>
      </c>
      <c r="B2304" s="2">
        <f t="shared" si="1264"/>
        <v>289432.76063829788</v>
      </c>
      <c r="C2304" s="3">
        <f t="shared" si="1250"/>
        <v>39073422.686170213</v>
      </c>
      <c r="D2304" s="2">
        <f t="shared" si="1271"/>
        <v>240537.3279050432</v>
      </c>
      <c r="E2304" s="2">
        <f t="shared" si="1251"/>
        <v>0</v>
      </c>
      <c r="F2304" s="33">
        <f t="shared" si="1239"/>
        <v>240537.3279050432</v>
      </c>
      <c r="G2304" s="39">
        <f t="shared" si="1252"/>
        <v>5438.12</v>
      </c>
      <c r="H2304" s="38">
        <f>IF(AND(N2304=1,N2303&gt;1),VLOOKUP(A2303,[1]Plan1!$CW$105:$CY$215,3),H2303)</f>
        <v>5486.52</v>
      </c>
      <c r="I2304" s="127">
        <f t="shared" si="1240"/>
        <v>44115</v>
      </c>
      <c r="J2304" s="127">
        <f t="shared" si="1253"/>
        <v>44146</v>
      </c>
      <c r="K2304" s="34">
        <f t="shared" si="1241"/>
        <v>8.9001346053416697E-3</v>
      </c>
      <c r="L2304" s="212">
        <f t="shared" si="1254"/>
        <v>44207</v>
      </c>
      <c r="M2304" s="1">
        <f t="shared" si="1255"/>
        <v>20</v>
      </c>
      <c r="N2304" s="1">
        <f t="shared" si="1272"/>
        <v>13</v>
      </c>
      <c r="O2304" s="2">
        <f t="shared" si="1242"/>
        <v>1.00577611</v>
      </c>
      <c r="P2304" s="35">
        <f t="shared" si="1266"/>
        <v>1.00860017</v>
      </c>
      <c r="Q2304" s="35">
        <f t="shared" si="1256"/>
        <v>1.0238260366819614</v>
      </c>
      <c r="R2304" s="2">
        <f t="shared" si="1265"/>
        <v>1.02973976</v>
      </c>
      <c r="S2304" s="2">
        <f t="shared" si="1257"/>
        <v>1.00624745</v>
      </c>
      <c r="T2304" s="2">
        <f t="shared" si="1267"/>
        <v>247690.85030798</v>
      </c>
      <c r="U2304" s="2">
        <f t="shared" si="1243"/>
        <v>0</v>
      </c>
      <c r="V2304" s="2">
        <f t="shared" si="1244"/>
        <v>7153.5224029372885</v>
      </c>
      <c r="W2304" s="2">
        <f t="shared" si="1245"/>
        <v>247690.85030798049</v>
      </c>
      <c r="X2304" s="36">
        <f t="shared" si="1268"/>
        <v>0</v>
      </c>
      <c r="Y2304" s="2">
        <f t="shared" si="1246"/>
        <v>0</v>
      </c>
      <c r="Z2304" s="37">
        <f t="shared" si="1247"/>
        <v>0</v>
      </c>
      <c r="AA2304" s="2">
        <f t="shared" si="1258"/>
        <v>0</v>
      </c>
      <c r="AB2304" s="4">
        <f t="shared" si="1259"/>
        <v>7.1215000000000001E-2</v>
      </c>
      <c r="AC2304" s="148">
        <f t="shared" si="1269"/>
        <v>225</v>
      </c>
      <c r="AD2304" s="36">
        <v>252</v>
      </c>
      <c r="AE2304" s="35">
        <f t="shared" si="1262"/>
        <v>1.0633483859999999</v>
      </c>
      <c r="AF2304" s="2">
        <f t="shared" si="1263"/>
        <v>15690.815593969999</v>
      </c>
      <c r="AG2304" s="2">
        <f t="shared" si="1248"/>
        <v>15690.815593969999</v>
      </c>
      <c r="AH2304" s="3">
        <f t="shared" si="1260"/>
        <v>0</v>
      </c>
      <c r="AI2304" s="3"/>
      <c r="AJ2304" s="3">
        <v>0</v>
      </c>
      <c r="AK2304" s="2">
        <f t="shared" si="1270"/>
        <v>26051.094736347364</v>
      </c>
      <c r="AL2304" s="8"/>
      <c r="AM2304" s="8"/>
      <c r="AN2304" s="8"/>
      <c r="AO2304" s="8"/>
      <c r="AP2304" s="2">
        <v>289432.76063828426</v>
      </c>
      <c r="AQ2304" s="8"/>
      <c r="AR2304" s="5"/>
      <c r="AS2304" s="1"/>
      <c r="AT2304" s="8"/>
      <c r="AU2304" s="1"/>
      <c r="AV2304" s="1"/>
      <c r="AW2304" s="3"/>
      <c r="AX2304" s="3"/>
      <c r="AY2304" s="4"/>
      <c r="AZ2304" s="4"/>
      <c r="BA2304" s="4"/>
      <c r="BB2304" s="1"/>
      <c r="BC2304" s="1"/>
      <c r="BD2304" s="1"/>
      <c r="BE2304" s="1"/>
      <c r="BF2304" s="1"/>
      <c r="BG2304" s="1"/>
      <c r="BH2304" s="1"/>
      <c r="BI2304" s="1"/>
    </row>
    <row r="2305" spans="1:61" ht="15.75" x14ac:dyDescent="0.25">
      <c r="A2305" s="86">
        <f t="shared" si="1249"/>
        <v>44196</v>
      </c>
      <c r="B2305" s="87">
        <f t="shared" si="1264"/>
        <v>289700.59819438728</v>
      </c>
      <c r="C2305" s="97">
        <f t="shared" si="1250"/>
        <v>39109580.756242283</v>
      </c>
      <c r="D2305" s="87">
        <f t="shared" si="1271"/>
        <v>240537.3279050432</v>
      </c>
      <c r="E2305" s="87">
        <f t="shared" si="1251"/>
        <v>0</v>
      </c>
      <c r="F2305" s="88">
        <f t="shared" si="1239"/>
        <v>240537.3279050432</v>
      </c>
      <c r="G2305" s="89">
        <f t="shared" si="1252"/>
        <v>5438.12</v>
      </c>
      <c r="H2305" s="90">
        <f>IF(AND(N2305=1,N2304&gt;1),VLOOKUP(A2304,[1]Plan1!$CW$105:$CY$215,3),H2304)</f>
        <v>5486.52</v>
      </c>
      <c r="I2305" s="128">
        <f t="shared" si="1240"/>
        <v>44115</v>
      </c>
      <c r="J2305" s="128">
        <f t="shared" si="1253"/>
        <v>44146</v>
      </c>
      <c r="K2305" s="91">
        <f t="shared" si="1241"/>
        <v>8.9001346053416697E-3</v>
      </c>
      <c r="L2305" s="214">
        <f t="shared" si="1254"/>
        <v>44207</v>
      </c>
      <c r="M2305" s="92">
        <f t="shared" si="1255"/>
        <v>20</v>
      </c>
      <c r="N2305" s="92">
        <f t="shared" si="1272"/>
        <v>14</v>
      </c>
      <c r="O2305" s="87">
        <f t="shared" si="1242"/>
        <v>1.0062218000000001</v>
      </c>
      <c r="P2305" s="93">
        <f t="shared" si="1266"/>
        <v>1.00860017</v>
      </c>
      <c r="Q2305" s="93">
        <f t="shared" si="1256"/>
        <v>1.0238260366819614</v>
      </c>
      <c r="R2305" s="87">
        <f t="shared" si="1265"/>
        <v>1.0301960699999999</v>
      </c>
      <c r="S2305" s="87">
        <f t="shared" si="1257"/>
        <v>1.00624745</v>
      </c>
      <c r="T2305" s="87">
        <f t="shared" si="1267"/>
        <v>247800.60989607</v>
      </c>
      <c r="U2305" s="87">
        <f t="shared" si="1243"/>
        <v>0</v>
      </c>
      <c r="V2305" s="87">
        <f t="shared" si="1244"/>
        <v>7263.2819910336157</v>
      </c>
      <c r="W2305" s="87">
        <f t="shared" si="1245"/>
        <v>247800.60989607681</v>
      </c>
      <c r="X2305" s="94">
        <f t="shared" si="1268"/>
        <v>0</v>
      </c>
      <c r="Y2305" s="87">
        <f t="shared" si="1246"/>
        <v>0</v>
      </c>
      <c r="Z2305" s="95">
        <f t="shared" si="1247"/>
        <v>0</v>
      </c>
      <c r="AA2305" s="87">
        <f t="shared" si="1258"/>
        <v>0</v>
      </c>
      <c r="AB2305" s="96">
        <f t="shared" si="1259"/>
        <v>7.1215000000000001E-2</v>
      </c>
      <c r="AC2305" s="217">
        <f t="shared" si="1269"/>
        <v>226</v>
      </c>
      <c r="AD2305" s="94">
        <v>252</v>
      </c>
      <c r="AE2305" s="93">
        <f t="shared" si="1262"/>
        <v>1.0636387089999999</v>
      </c>
      <c r="AF2305" s="87">
        <f t="shared" si="1263"/>
        <v>15769.71090319</v>
      </c>
      <c r="AG2305" s="87">
        <f t="shared" si="1248"/>
        <v>15769.71090319</v>
      </c>
      <c r="AH2305" s="97">
        <f t="shared" si="1260"/>
        <v>0</v>
      </c>
      <c r="AI2305" s="97"/>
      <c r="AJ2305" s="97">
        <v>0</v>
      </c>
      <c r="AK2305" s="87">
        <f t="shared" si="1270"/>
        <v>26130.277395120458</v>
      </c>
      <c r="AL2305" s="8"/>
      <c r="AM2305" s="8"/>
      <c r="AN2305" s="8"/>
      <c r="AO2305" s="8"/>
      <c r="AP2305" s="2">
        <v>289700.59819437366</v>
      </c>
      <c r="AQ2305" s="8"/>
      <c r="AR2305" s="5"/>
      <c r="AS2305" s="1"/>
      <c r="AT2305" s="8"/>
      <c r="AU2305" s="1"/>
      <c r="AV2305" s="1"/>
      <c r="AW2305" s="3"/>
      <c r="AX2305" s="3"/>
      <c r="AY2305" s="4"/>
      <c r="AZ2305" s="4"/>
      <c r="BA2305" s="4"/>
      <c r="BB2305" s="1"/>
      <c r="BC2305" s="1"/>
      <c r="BD2305" s="1"/>
      <c r="BE2305" s="1"/>
      <c r="BF2305" s="1"/>
      <c r="BG2305" s="1"/>
      <c r="BH2305" s="1"/>
      <c r="BI2305" s="1"/>
    </row>
    <row r="2306" spans="1:61" x14ac:dyDescent="0.2">
      <c r="A2306" s="78">
        <f t="shared" si="1249"/>
        <v>44197</v>
      </c>
      <c r="B2306" s="2">
        <f t="shared" ref="B2306:B2369" si="1273">(W2306+AG2306+AJ2306+AK2306)</f>
        <v>289896.58168560889</v>
      </c>
      <c r="C2306" s="3">
        <f t="shared" ref="C2306:C2369" si="1274">B2306*135</f>
        <v>39136038.527557202</v>
      </c>
      <c r="D2306" s="2">
        <f t="shared" si="1271"/>
        <v>240537.3279050432</v>
      </c>
      <c r="E2306" s="2">
        <f t="shared" ref="E2306:E2369" si="1275">IF(ISERROR(VLOOKUP(A2306,AZ$12:BB$174,2,FALSE)=TRUE),E2305,VLOOKUP(A2306,AZ$12:BB$174,2,FALSE))</f>
        <v>0</v>
      </c>
      <c r="F2306" s="33">
        <f t="shared" ref="F2306:F2369" si="1276">(D2306-E2306)</f>
        <v>240537.3279050432</v>
      </c>
      <c r="G2306" s="39">
        <f t="shared" ref="G2306:G2369" si="1277">IF(H2306=H2305,G2305,H2305)</f>
        <v>5438.12</v>
      </c>
      <c r="H2306" s="38">
        <f>IF(AND(N2306=1,N2305&gt;1),VLOOKUP(A2305,[1]Plan1!$CW$105:$CY$215,3),H2305)</f>
        <v>5486.52</v>
      </c>
      <c r="I2306" s="127">
        <f t="shared" ref="I2306:I2369" si="1278">EDATE(J2306,-1)</f>
        <v>44115</v>
      </c>
      <c r="J2306" s="127">
        <f t="shared" ref="J2306:J2369" si="1279">IF(X2305&gt;0,EDATE(A2306,-1),+J2305)</f>
        <v>44146</v>
      </c>
      <c r="K2306" s="34">
        <f t="shared" ref="K2306:K2369" si="1280">(H2306/G2306)-1</f>
        <v>8.9001346053416697E-3</v>
      </c>
      <c r="L2306" s="212">
        <f t="shared" ref="L2306:L2369" si="1281">VLOOKUP(A2305,AZ$193:BA$372,2)</f>
        <v>44207</v>
      </c>
      <c r="M2306" s="1">
        <f t="shared" ref="M2306:M2369" si="1282">IF(L2306=L2305,M2305,NETWORKDAYS(L2305,L2306,$AT$194:$AT$348)-1)</f>
        <v>20</v>
      </c>
      <c r="N2306" s="1">
        <f t="shared" ref="N2306:N2369" si="1283">(M2306-(NETWORKDAYS(A2306,L2306,$AT$194:$AT$348)-1))</f>
        <v>15</v>
      </c>
      <c r="O2306" s="2">
        <f t="shared" ref="O2306:O2369" si="1284">TRUNC((H2306/G2306)^TRUNC((N2306/M2306),9),8)</f>
        <v>1.0066676999999999</v>
      </c>
      <c r="P2306" s="35">
        <f t="shared" ref="P2306:P2369" si="1285">IF(L2306&gt;L2305,O2305,P2305)</f>
        <v>1.00860017</v>
      </c>
      <c r="Q2306" s="35">
        <f t="shared" ref="Q2306:Q2369" si="1286">IF(L2306&gt;L2305,Q2305*P2306,Q2305)</f>
        <v>1.0238260366819614</v>
      </c>
      <c r="R2306" s="2">
        <f t="shared" ref="R2306:R2369" si="1287">TRUNC(TRUNC((O2306*Q2306),15),8)</f>
        <v>1.0306526</v>
      </c>
      <c r="S2306" s="2">
        <f t="shared" ref="S2306:S2369" si="1288">IF(AND(X2306&gt;0,MONTH(A2306)=S$9),R2306,S2305)</f>
        <v>1.00624745</v>
      </c>
      <c r="T2306" s="2">
        <f t="shared" si="1267"/>
        <v>247910.42240238001</v>
      </c>
      <c r="U2306" s="2">
        <f t="shared" ref="U2306:U2369" si="1289">(E2306*(S2306-1))</f>
        <v>0</v>
      </c>
      <c r="V2306" s="2">
        <f t="shared" ref="V2306:V2369" si="1290">(F2306*(R2306-1))</f>
        <v>7373.0944973421347</v>
      </c>
      <c r="W2306" s="2">
        <f t="shared" ref="W2306:W2369" si="1291">(D2306+U2306+V2306)</f>
        <v>247910.42240238533</v>
      </c>
      <c r="X2306" s="36">
        <f t="shared" ref="X2306:X2369" si="1292">IF(VLOOKUP(A2306,AT$10:BC$190,10)=VLOOKUP(A2305,AT$10:BC$190,10),0,VLOOKUP(A2306,AT$10:BC$190,10))</f>
        <v>0</v>
      </c>
      <c r="Y2306" s="2">
        <f t="shared" ref="Y2306:Y2369" si="1293">IF(X2306&gt;0,VLOOKUP(A2306,AT$12:AX$190,5),0)</f>
        <v>0</v>
      </c>
      <c r="Z2306" s="37">
        <f t="shared" ref="Z2306:Z2369" si="1294">IF(X2306&gt;0,VLOOKUP($A2306,$AT$10:$AY$190,6),0)</f>
        <v>0</v>
      </c>
      <c r="AA2306" s="2">
        <f t="shared" ref="AA2306:AA2369" si="1295">IF(Z2306&gt;0,TRUNC(Z2306*T2306,8),0)</f>
        <v>0</v>
      </c>
      <c r="AB2306" s="4">
        <f t="shared" si="1259"/>
        <v>7.1215000000000001E-2</v>
      </c>
      <c r="AC2306" s="148">
        <f t="shared" ref="AC2306:AC2369" si="1296">NETWORKDAYS(A$1975,A2306,$AT$194:$AT$348)-1</f>
        <v>226</v>
      </c>
      <c r="AD2306" s="36">
        <v>252</v>
      </c>
      <c r="AE2306" s="35">
        <f t="shared" ref="AE2306:AE2369" si="1297">ROUND((1+AB2306)^TRUNC((AC2306/AD2306),9),9)</f>
        <v>1.0636387089999999</v>
      </c>
      <c r="AF2306" s="2">
        <f t="shared" ref="AF2306:AF2369" si="1298">TRUNC((T2306*(AE2306-1)),8)</f>
        <v>15776.699229330001</v>
      </c>
      <c r="AG2306" s="2">
        <f t="shared" ref="AG2306:AG2369" si="1299">TRUNC((W2306*(AE2306-1)),8)</f>
        <v>15776.699229330001</v>
      </c>
      <c r="AH2306" s="3">
        <f t="shared" ref="AH2306:AH2369" si="1300">IF(AA2306&gt;0,AA2306+AF2306,0)</f>
        <v>0</v>
      </c>
      <c r="AI2306" s="3"/>
      <c r="AJ2306" s="3">
        <v>0</v>
      </c>
      <c r="AK2306" s="2">
        <f t="shared" ref="AK2306:AK2369" si="1301">((0.01*(A2306-A$1975)/30)*AI$1896)</f>
        <v>26209.460053893548</v>
      </c>
      <c r="AL2306" s="8"/>
      <c r="AM2306" s="8"/>
      <c r="AN2306" s="8"/>
      <c r="AO2306" s="8"/>
      <c r="AP2306" s="8"/>
      <c r="AQ2306" s="8"/>
      <c r="AR2306" s="5"/>
      <c r="AS2306" s="1"/>
      <c r="AT2306" s="8"/>
      <c r="AU2306" s="1"/>
      <c r="AV2306" s="1"/>
      <c r="AW2306" s="3"/>
      <c r="AX2306" s="3"/>
      <c r="AY2306" s="4"/>
      <c r="AZ2306" s="4"/>
      <c r="BA2306" s="4"/>
      <c r="BB2306" s="1"/>
      <c r="BC2306" s="1"/>
      <c r="BD2306" s="1"/>
      <c r="BE2306" s="1"/>
      <c r="BF2306" s="1"/>
      <c r="BG2306" s="1"/>
      <c r="BH2306" s="1"/>
      <c r="BI2306" s="1"/>
    </row>
    <row r="2307" spans="1:61" x14ac:dyDescent="0.2">
      <c r="A2307" s="78">
        <f t="shared" si="1249"/>
        <v>44198</v>
      </c>
      <c r="B2307" s="2">
        <f t="shared" si="1273"/>
        <v>289975.76434438198</v>
      </c>
      <c r="C2307" s="3">
        <f t="shared" si="1274"/>
        <v>39146728.186491571</v>
      </c>
      <c r="D2307" s="2">
        <f t="shared" si="1271"/>
        <v>240537.3279050432</v>
      </c>
      <c r="E2307" s="2">
        <f t="shared" si="1275"/>
        <v>0</v>
      </c>
      <c r="F2307" s="33">
        <f t="shared" si="1276"/>
        <v>240537.3279050432</v>
      </c>
      <c r="G2307" s="39">
        <f t="shared" si="1277"/>
        <v>5438.12</v>
      </c>
      <c r="H2307" s="38">
        <f>IF(AND(N2307=1,N2306&gt;1),VLOOKUP(A2306,[1]Plan1!$CW$105:$CY$215,3),H2306)</f>
        <v>5486.52</v>
      </c>
      <c r="I2307" s="127">
        <f t="shared" si="1278"/>
        <v>44115</v>
      </c>
      <c r="J2307" s="127">
        <f t="shared" si="1279"/>
        <v>44146</v>
      </c>
      <c r="K2307" s="34">
        <f t="shared" si="1280"/>
        <v>8.9001346053416697E-3</v>
      </c>
      <c r="L2307" s="212">
        <f t="shared" si="1281"/>
        <v>44207</v>
      </c>
      <c r="M2307" s="1">
        <f t="shared" si="1282"/>
        <v>20</v>
      </c>
      <c r="N2307" s="1">
        <f t="shared" si="1283"/>
        <v>15</v>
      </c>
      <c r="O2307" s="2">
        <f t="shared" si="1284"/>
        <v>1.0066676999999999</v>
      </c>
      <c r="P2307" s="35">
        <f t="shared" si="1285"/>
        <v>1.00860017</v>
      </c>
      <c r="Q2307" s="35">
        <f t="shared" si="1286"/>
        <v>1.0238260366819614</v>
      </c>
      <c r="R2307" s="2">
        <f t="shared" si="1287"/>
        <v>1.0306526</v>
      </c>
      <c r="S2307" s="2">
        <f t="shared" si="1288"/>
        <v>1.00624745</v>
      </c>
      <c r="T2307" s="2">
        <f t="shared" si="1267"/>
        <v>247910.42240238001</v>
      </c>
      <c r="U2307" s="2">
        <f t="shared" si="1289"/>
        <v>0</v>
      </c>
      <c r="V2307" s="2">
        <f t="shared" si="1290"/>
        <v>7373.0944973421347</v>
      </c>
      <c r="W2307" s="2">
        <f t="shared" si="1291"/>
        <v>247910.42240238533</v>
      </c>
      <c r="X2307" s="36">
        <f t="shared" si="1292"/>
        <v>0</v>
      </c>
      <c r="Y2307" s="2">
        <f t="shared" si="1293"/>
        <v>0</v>
      </c>
      <c r="Z2307" s="37">
        <f t="shared" si="1294"/>
        <v>0</v>
      </c>
      <c r="AA2307" s="2">
        <f t="shared" si="1295"/>
        <v>0</v>
      </c>
      <c r="AB2307" s="4">
        <f t="shared" si="1259"/>
        <v>7.1215000000000001E-2</v>
      </c>
      <c r="AC2307" s="148">
        <f t="shared" si="1296"/>
        <v>226</v>
      </c>
      <c r="AD2307" s="36">
        <v>252</v>
      </c>
      <c r="AE2307" s="35">
        <f t="shared" si="1297"/>
        <v>1.0636387089999999</v>
      </c>
      <c r="AF2307" s="2">
        <f t="shared" si="1298"/>
        <v>15776.699229330001</v>
      </c>
      <c r="AG2307" s="2">
        <f t="shared" si="1299"/>
        <v>15776.699229330001</v>
      </c>
      <c r="AH2307" s="3">
        <f t="shared" si="1300"/>
        <v>0</v>
      </c>
      <c r="AI2307" s="3"/>
      <c r="AJ2307" s="3">
        <v>0</v>
      </c>
      <c r="AK2307" s="2">
        <f t="shared" si="1301"/>
        <v>26288.642712666642</v>
      </c>
      <c r="AL2307" s="8"/>
      <c r="AM2307" s="8"/>
      <c r="AN2307" s="8"/>
      <c r="AO2307" s="8"/>
      <c r="AP2307" s="8"/>
      <c r="AQ2307" s="8"/>
      <c r="AR2307" s="5"/>
      <c r="AS2307" s="1"/>
      <c r="AT2307" s="8"/>
      <c r="AU2307" s="1"/>
      <c r="AV2307" s="1"/>
      <c r="AW2307" s="3"/>
      <c r="AX2307" s="3"/>
      <c r="AY2307" s="4"/>
      <c r="AZ2307" s="4"/>
      <c r="BA2307" s="4"/>
      <c r="BB2307" s="1"/>
      <c r="BC2307" s="1"/>
      <c r="BD2307" s="1"/>
      <c r="BE2307" s="1"/>
      <c r="BF2307" s="1"/>
      <c r="BG2307" s="1"/>
      <c r="BH2307" s="1"/>
      <c r="BI2307" s="1"/>
    </row>
    <row r="2308" spans="1:61" x14ac:dyDescent="0.2">
      <c r="A2308" s="78">
        <f t="shared" si="1249"/>
        <v>44199</v>
      </c>
      <c r="B2308" s="2">
        <f t="shared" si="1273"/>
        <v>290054.94700315507</v>
      </c>
      <c r="C2308" s="3">
        <f t="shared" si="1274"/>
        <v>39157417.845425934</v>
      </c>
      <c r="D2308" s="2">
        <f t="shared" si="1271"/>
        <v>240537.3279050432</v>
      </c>
      <c r="E2308" s="2">
        <f t="shared" si="1275"/>
        <v>0</v>
      </c>
      <c r="F2308" s="33">
        <f t="shared" si="1276"/>
        <v>240537.3279050432</v>
      </c>
      <c r="G2308" s="39">
        <f t="shared" si="1277"/>
        <v>5438.12</v>
      </c>
      <c r="H2308" s="38">
        <f>IF(AND(N2308=1,N2307&gt;1),VLOOKUP(A2307,[1]Plan1!$CW$105:$CY$215,3),H2307)</f>
        <v>5486.52</v>
      </c>
      <c r="I2308" s="127">
        <f t="shared" si="1278"/>
        <v>44115</v>
      </c>
      <c r="J2308" s="127">
        <f t="shared" si="1279"/>
        <v>44146</v>
      </c>
      <c r="K2308" s="34">
        <f t="shared" si="1280"/>
        <v>8.9001346053416697E-3</v>
      </c>
      <c r="L2308" s="212">
        <f t="shared" si="1281"/>
        <v>44207</v>
      </c>
      <c r="M2308" s="1">
        <f t="shared" si="1282"/>
        <v>20</v>
      </c>
      <c r="N2308" s="1">
        <f t="shared" si="1283"/>
        <v>15</v>
      </c>
      <c r="O2308" s="2">
        <f t="shared" si="1284"/>
        <v>1.0066676999999999</v>
      </c>
      <c r="P2308" s="35">
        <f t="shared" si="1285"/>
        <v>1.00860017</v>
      </c>
      <c r="Q2308" s="35">
        <f t="shared" si="1286"/>
        <v>1.0238260366819614</v>
      </c>
      <c r="R2308" s="2">
        <f t="shared" si="1287"/>
        <v>1.0306526</v>
      </c>
      <c r="S2308" s="2">
        <f t="shared" si="1288"/>
        <v>1.00624745</v>
      </c>
      <c r="T2308" s="2">
        <f t="shared" si="1267"/>
        <v>247910.42240238001</v>
      </c>
      <c r="U2308" s="2">
        <f t="shared" si="1289"/>
        <v>0</v>
      </c>
      <c r="V2308" s="2">
        <f t="shared" si="1290"/>
        <v>7373.0944973421347</v>
      </c>
      <c r="W2308" s="2">
        <f t="shared" si="1291"/>
        <v>247910.42240238533</v>
      </c>
      <c r="X2308" s="36">
        <f t="shared" si="1292"/>
        <v>0</v>
      </c>
      <c r="Y2308" s="2">
        <f t="shared" si="1293"/>
        <v>0</v>
      </c>
      <c r="Z2308" s="37">
        <f t="shared" si="1294"/>
        <v>0</v>
      </c>
      <c r="AA2308" s="2">
        <f t="shared" si="1295"/>
        <v>0</v>
      </c>
      <c r="AB2308" s="4">
        <f t="shared" si="1259"/>
        <v>7.1215000000000001E-2</v>
      </c>
      <c r="AC2308" s="148">
        <f t="shared" si="1296"/>
        <v>226</v>
      </c>
      <c r="AD2308" s="36">
        <v>252</v>
      </c>
      <c r="AE2308" s="35">
        <f t="shared" si="1297"/>
        <v>1.0636387089999999</v>
      </c>
      <c r="AF2308" s="2">
        <f t="shared" si="1298"/>
        <v>15776.699229330001</v>
      </c>
      <c r="AG2308" s="2">
        <f t="shared" si="1299"/>
        <v>15776.699229330001</v>
      </c>
      <c r="AH2308" s="3">
        <f t="shared" si="1300"/>
        <v>0</v>
      </c>
      <c r="AI2308" s="3"/>
      <c r="AJ2308" s="3">
        <v>0</v>
      </c>
      <c r="AK2308" s="2">
        <f t="shared" si="1301"/>
        <v>26367.825371439732</v>
      </c>
      <c r="AL2308" s="8"/>
      <c r="AM2308" s="8"/>
      <c r="AN2308" s="8"/>
      <c r="AO2308" s="8"/>
      <c r="AP2308" s="8"/>
      <c r="AQ2308" s="8"/>
      <c r="AR2308" s="5"/>
      <c r="AS2308" s="1"/>
      <c r="AT2308" s="8"/>
      <c r="AU2308" s="1"/>
      <c r="AV2308" s="1"/>
      <c r="AW2308" s="3"/>
      <c r="AX2308" s="3"/>
      <c r="AY2308" s="4"/>
      <c r="AZ2308" s="4"/>
      <c r="BA2308" s="4"/>
      <c r="BB2308" s="1"/>
      <c r="BC2308" s="1"/>
      <c r="BD2308" s="1"/>
      <c r="BE2308" s="1"/>
      <c r="BF2308" s="1"/>
      <c r="BG2308" s="1"/>
      <c r="BH2308" s="1"/>
      <c r="BI2308" s="1"/>
    </row>
    <row r="2309" spans="1:61" x14ac:dyDescent="0.2">
      <c r="A2309" s="78">
        <f t="shared" si="1249"/>
        <v>44200</v>
      </c>
      <c r="B2309" s="2">
        <f t="shared" si="1273"/>
        <v>290206.12359231815</v>
      </c>
      <c r="C2309" s="3">
        <f t="shared" si="1274"/>
        <v>39177826.684962951</v>
      </c>
      <c r="D2309" s="2">
        <f t="shared" si="1271"/>
        <v>240537.3279050432</v>
      </c>
      <c r="E2309" s="2">
        <f t="shared" si="1275"/>
        <v>0</v>
      </c>
      <c r="F2309" s="33">
        <f t="shared" si="1276"/>
        <v>240537.3279050432</v>
      </c>
      <c r="G2309" s="39">
        <f t="shared" si="1277"/>
        <v>5438.12</v>
      </c>
      <c r="H2309" s="38">
        <f>IF(AND(N2309=1,N2308&gt;1),VLOOKUP(A2308,[1]Plan1!$CW$105:$CY$215,3),H2308)</f>
        <v>5486.52</v>
      </c>
      <c r="I2309" s="127">
        <f t="shared" si="1278"/>
        <v>44115</v>
      </c>
      <c r="J2309" s="127">
        <f t="shared" si="1279"/>
        <v>44146</v>
      </c>
      <c r="K2309" s="34">
        <f t="shared" si="1280"/>
        <v>8.9001346053416697E-3</v>
      </c>
      <c r="L2309" s="212">
        <f t="shared" si="1281"/>
        <v>44207</v>
      </c>
      <c r="M2309" s="1">
        <f t="shared" si="1282"/>
        <v>20</v>
      </c>
      <c r="N2309" s="1">
        <f t="shared" si="1283"/>
        <v>15</v>
      </c>
      <c r="O2309" s="2">
        <f t="shared" si="1284"/>
        <v>1.0066676999999999</v>
      </c>
      <c r="P2309" s="35">
        <f t="shared" si="1285"/>
        <v>1.00860017</v>
      </c>
      <c r="Q2309" s="35">
        <f t="shared" si="1286"/>
        <v>1.0238260366819614</v>
      </c>
      <c r="R2309" s="2">
        <f t="shared" si="1287"/>
        <v>1.0306526</v>
      </c>
      <c r="S2309" s="2">
        <f t="shared" si="1288"/>
        <v>1.00624745</v>
      </c>
      <c r="T2309" s="2">
        <f t="shared" si="1267"/>
        <v>247910.42240238001</v>
      </c>
      <c r="U2309" s="2">
        <f t="shared" si="1289"/>
        <v>0</v>
      </c>
      <c r="V2309" s="2">
        <f t="shared" si="1290"/>
        <v>7373.0944973421347</v>
      </c>
      <c r="W2309" s="2">
        <f t="shared" si="1291"/>
        <v>247910.42240238533</v>
      </c>
      <c r="X2309" s="36">
        <f t="shared" si="1292"/>
        <v>0</v>
      </c>
      <c r="Y2309" s="2">
        <f t="shared" si="1293"/>
        <v>0</v>
      </c>
      <c r="Z2309" s="37">
        <f t="shared" si="1294"/>
        <v>0</v>
      </c>
      <c r="AA2309" s="2">
        <f t="shared" si="1295"/>
        <v>0</v>
      </c>
      <c r="AB2309" s="4">
        <f t="shared" si="1259"/>
        <v>7.1215000000000001E-2</v>
      </c>
      <c r="AC2309" s="148">
        <f t="shared" si="1296"/>
        <v>227</v>
      </c>
      <c r="AD2309" s="36">
        <v>252</v>
      </c>
      <c r="AE2309" s="35">
        <f t="shared" si="1297"/>
        <v>1.0639291120000001</v>
      </c>
      <c r="AF2309" s="2">
        <f t="shared" si="1298"/>
        <v>15848.69315972</v>
      </c>
      <c r="AG2309" s="2">
        <f t="shared" si="1299"/>
        <v>15848.69315972</v>
      </c>
      <c r="AH2309" s="3">
        <f t="shared" si="1300"/>
        <v>0</v>
      </c>
      <c r="AI2309" s="3"/>
      <c r="AJ2309" s="3">
        <v>0</v>
      </c>
      <c r="AK2309" s="2">
        <f t="shared" si="1301"/>
        <v>26447.008030212823</v>
      </c>
      <c r="AL2309" s="8"/>
      <c r="AM2309" s="8"/>
      <c r="AN2309" s="8"/>
      <c r="AO2309" s="8"/>
      <c r="AP2309" s="8"/>
      <c r="AQ2309" s="8"/>
      <c r="AR2309" s="5"/>
      <c r="AS2309" s="1"/>
      <c r="AT2309" s="8"/>
      <c r="AU2309" s="1"/>
      <c r="AV2309" s="1"/>
      <c r="AW2309" s="3"/>
      <c r="AX2309" s="3"/>
      <c r="AY2309" s="4"/>
      <c r="AZ2309" s="4"/>
      <c r="BA2309" s="4"/>
      <c r="BB2309" s="1"/>
      <c r="BC2309" s="1"/>
      <c r="BD2309" s="1"/>
      <c r="BE2309" s="1"/>
      <c r="BF2309" s="1"/>
      <c r="BG2309" s="1"/>
      <c r="BH2309" s="1"/>
      <c r="BI2309" s="1"/>
    </row>
    <row r="2310" spans="1:61" x14ac:dyDescent="0.2">
      <c r="A2310" s="78">
        <f t="shared" si="1249"/>
        <v>44201</v>
      </c>
      <c r="B2310" s="2">
        <f t="shared" si="1273"/>
        <v>290474.23302436207</v>
      </c>
      <c r="C2310" s="3">
        <f t="shared" si="1274"/>
        <v>39214021.458288878</v>
      </c>
      <c r="D2310" s="2">
        <f t="shared" si="1271"/>
        <v>240537.3279050432</v>
      </c>
      <c r="E2310" s="2">
        <f t="shared" si="1275"/>
        <v>0</v>
      </c>
      <c r="F2310" s="33">
        <f t="shared" si="1276"/>
        <v>240537.3279050432</v>
      </c>
      <c r="G2310" s="39">
        <f t="shared" si="1277"/>
        <v>5438.12</v>
      </c>
      <c r="H2310" s="38">
        <f>IF(AND(N2310=1,N2309&gt;1),VLOOKUP(A2309,[1]Plan1!$CW$105:$CY$215,3),H2309)</f>
        <v>5486.52</v>
      </c>
      <c r="I2310" s="127">
        <f t="shared" si="1278"/>
        <v>44115</v>
      </c>
      <c r="J2310" s="127">
        <f t="shared" si="1279"/>
        <v>44146</v>
      </c>
      <c r="K2310" s="34">
        <f t="shared" si="1280"/>
        <v>8.9001346053416697E-3</v>
      </c>
      <c r="L2310" s="212">
        <f t="shared" si="1281"/>
        <v>44207</v>
      </c>
      <c r="M2310" s="1">
        <f t="shared" si="1282"/>
        <v>20</v>
      </c>
      <c r="N2310" s="1">
        <f t="shared" si="1283"/>
        <v>16</v>
      </c>
      <c r="O2310" s="2">
        <f t="shared" si="1284"/>
        <v>1.00711379</v>
      </c>
      <c r="P2310" s="35">
        <f t="shared" si="1285"/>
        <v>1.00860017</v>
      </c>
      <c r="Q2310" s="35">
        <f t="shared" si="1286"/>
        <v>1.0238260366819614</v>
      </c>
      <c r="R2310" s="2">
        <f t="shared" si="1287"/>
        <v>1.0311093200000001</v>
      </c>
      <c r="S2310" s="2">
        <f t="shared" si="1288"/>
        <v>1.00624745</v>
      </c>
      <c r="T2310" s="2">
        <f t="shared" si="1267"/>
        <v>248020.28061078</v>
      </c>
      <c r="U2310" s="2">
        <f t="shared" si="1289"/>
        <v>0</v>
      </c>
      <c r="V2310" s="2">
        <f t="shared" si="1290"/>
        <v>7482.9527057429441</v>
      </c>
      <c r="W2310" s="2">
        <f t="shared" si="1291"/>
        <v>248020.28061078614</v>
      </c>
      <c r="X2310" s="36">
        <f t="shared" si="1292"/>
        <v>0</v>
      </c>
      <c r="Y2310" s="2">
        <f t="shared" si="1293"/>
        <v>0</v>
      </c>
      <c r="Z2310" s="37">
        <f t="shared" si="1294"/>
        <v>0</v>
      </c>
      <c r="AA2310" s="2">
        <f t="shared" si="1295"/>
        <v>0</v>
      </c>
      <c r="AB2310" s="4">
        <f t="shared" si="1259"/>
        <v>7.1215000000000001E-2</v>
      </c>
      <c r="AC2310" s="148">
        <f t="shared" si="1296"/>
        <v>228</v>
      </c>
      <c r="AD2310" s="36">
        <v>252</v>
      </c>
      <c r="AE2310" s="35">
        <f t="shared" si="1297"/>
        <v>1.0642195940000001</v>
      </c>
      <c r="AF2310" s="2">
        <f t="shared" si="1298"/>
        <v>15927.76172459</v>
      </c>
      <c r="AG2310" s="2">
        <f t="shared" si="1299"/>
        <v>15927.76172459</v>
      </c>
      <c r="AH2310" s="3">
        <f t="shared" si="1300"/>
        <v>0</v>
      </c>
      <c r="AI2310" s="3"/>
      <c r="AJ2310" s="3">
        <v>0</v>
      </c>
      <c r="AK2310" s="2">
        <f t="shared" si="1301"/>
        <v>26526.190688985916</v>
      </c>
      <c r="AL2310" s="8"/>
      <c r="AM2310" s="8"/>
      <c r="AN2310" s="8"/>
      <c r="AO2310" s="8"/>
      <c r="AP2310" s="8"/>
      <c r="AQ2310" s="8"/>
      <c r="AR2310" s="5"/>
      <c r="AS2310" s="1"/>
      <c r="AT2310" s="8"/>
      <c r="AU2310" s="1"/>
      <c r="AV2310" s="1"/>
      <c r="AW2310" s="3"/>
      <c r="AX2310" s="3"/>
      <c r="AY2310" s="4"/>
      <c r="AZ2310" s="4"/>
      <c r="BA2310" s="4"/>
      <c r="BB2310" s="1"/>
      <c r="BC2310" s="1"/>
      <c r="BD2310" s="1"/>
      <c r="BE2310" s="1"/>
      <c r="BF2310" s="1"/>
      <c r="BG2310" s="1"/>
      <c r="BH2310" s="1"/>
      <c r="BI2310" s="1"/>
    </row>
    <row r="2311" spans="1:61" x14ac:dyDescent="0.2">
      <c r="A2311" s="78">
        <f t="shared" si="1249"/>
        <v>44202</v>
      </c>
      <c r="B2311" s="2">
        <f t="shared" si="1273"/>
        <v>290742.4770932215</v>
      </c>
      <c r="C2311" s="3">
        <f t="shared" si="1274"/>
        <v>39250234.407584906</v>
      </c>
      <c r="D2311" s="2">
        <f t="shared" si="1271"/>
        <v>240537.3279050432</v>
      </c>
      <c r="E2311" s="2">
        <f t="shared" si="1275"/>
        <v>0</v>
      </c>
      <c r="F2311" s="33">
        <f t="shared" si="1276"/>
        <v>240537.3279050432</v>
      </c>
      <c r="G2311" s="39">
        <f t="shared" si="1277"/>
        <v>5438.12</v>
      </c>
      <c r="H2311" s="38">
        <f>IF(AND(N2311=1,N2310&gt;1),VLOOKUP(A2310,[1]Plan1!$CW$105:$CY$215,3),H2310)</f>
        <v>5486.52</v>
      </c>
      <c r="I2311" s="127">
        <f t="shared" si="1278"/>
        <v>44115</v>
      </c>
      <c r="J2311" s="127">
        <f t="shared" si="1279"/>
        <v>44146</v>
      </c>
      <c r="K2311" s="34">
        <f t="shared" si="1280"/>
        <v>8.9001346053416697E-3</v>
      </c>
      <c r="L2311" s="212">
        <f t="shared" si="1281"/>
        <v>44207</v>
      </c>
      <c r="M2311" s="1">
        <f t="shared" si="1282"/>
        <v>20</v>
      </c>
      <c r="N2311" s="1">
        <f t="shared" si="1283"/>
        <v>17</v>
      </c>
      <c r="O2311" s="2">
        <f t="shared" si="1284"/>
        <v>1.00756008</v>
      </c>
      <c r="P2311" s="35">
        <f t="shared" si="1285"/>
        <v>1.00860017</v>
      </c>
      <c r="Q2311" s="35">
        <f t="shared" si="1286"/>
        <v>1.0238260366819614</v>
      </c>
      <c r="R2311" s="2">
        <f t="shared" si="1287"/>
        <v>1.0315662400000001</v>
      </c>
      <c r="S2311" s="2">
        <f t="shared" si="1288"/>
        <v>1.00624745</v>
      </c>
      <c r="T2311" s="2">
        <f t="shared" si="1267"/>
        <v>248130.18692665</v>
      </c>
      <c r="U2311" s="2">
        <f t="shared" si="1289"/>
        <v>0</v>
      </c>
      <c r="V2311" s="2">
        <f t="shared" si="1290"/>
        <v>7592.8590216093098</v>
      </c>
      <c r="W2311" s="2">
        <f t="shared" si="1291"/>
        <v>248130.1869266525</v>
      </c>
      <c r="X2311" s="36">
        <f t="shared" si="1292"/>
        <v>0</v>
      </c>
      <c r="Y2311" s="2">
        <f t="shared" si="1293"/>
        <v>0</v>
      </c>
      <c r="Z2311" s="37">
        <f t="shared" si="1294"/>
        <v>0</v>
      </c>
      <c r="AA2311" s="2">
        <f t="shared" si="1295"/>
        <v>0</v>
      </c>
      <c r="AB2311" s="4">
        <f t="shared" si="1259"/>
        <v>7.1215000000000001E-2</v>
      </c>
      <c r="AC2311" s="148">
        <f t="shared" si="1296"/>
        <v>229</v>
      </c>
      <c r="AD2311" s="36">
        <v>252</v>
      </c>
      <c r="AE2311" s="35">
        <f t="shared" si="1297"/>
        <v>1.064510155</v>
      </c>
      <c r="AF2311" s="2">
        <f t="shared" si="1298"/>
        <v>16006.916818809999</v>
      </c>
      <c r="AG2311" s="2">
        <f t="shared" si="1299"/>
        <v>16006.916818809999</v>
      </c>
      <c r="AH2311" s="3">
        <f t="shared" si="1300"/>
        <v>0</v>
      </c>
      <c r="AI2311" s="3"/>
      <c r="AJ2311" s="3">
        <v>0</v>
      </c>
      <c r="AK2311" s="2">
        <f t="shared" si="1301"/>
        <v>26605.37334775901</v>
      </c>
      <c r="AL2311" s="8"/>
      <c r="AM2311" s="8"/>
      <c r="AN2311" s="8"/>
      <c r="AO2311" s="8"/>
      <c r="AP2311" s="8"/>
      <c r="AQ2311" s="8"/>
      <c r="AR2311" s="5"/>
      <c r="AS2311" s="1"/>
      <c r="AT2311" s="8"/>
      <c r="AU2311" s="1"/>
      <c r="AV2311" s="1"/>
      <c r="AW2311" s="3"/>
      <c r="AX2311" s="3"/>
      <c r="AY2311" s="4"/>
      <c r="AZ2311" s="4"/>
      <c r="BA2311" s="4"/>
      <c r="BB2311" s="1"/>
      <c r="BC2311" s="1"/>
      <c r="BD2311" s="1"/>
      <c r="BE2311" s="1"/>
      <c r="BF2311" s="1"/>
      <c r="BG2311" s="1"/>
      <c r="BH2311" s="1"/>
      <c r="BI2311" s="1"/>
    </row>
    <row r="2312" spans="1:61" x14ac:dyDescent="0.2">
      <c r="A2312" s="78">
        <f t="shared" si="1249"/>
        <v>44203</v>
      </c>
      <c r="B2312" s="2">
        <f t="shared" si="1273"/>
        <v>291010.85586690652</v>
      </c>
      <c r="C2312" s="3">
        <f t="shared" si="1274"/>
        <v>39286465.542032383</v>
      </c>
      <c r="D2312" s="2">
        <f t="shared" si="1271"/>
        <v>240537.3279050432</v>
      </c>
      <c r="E2312" s="2">
        <f t="shared" si="1275"/>
        <v>0</v>
      </c>
      <c r="F2312" s="33">
        <f t="shared" si="1276"/>
        <v>240537.3279050432</v>
      </c>
      <c r="G2312" s="39">
        <f t="shared" si="1277"/>
        <v>5438.12</v>
      </c>
      <c r="H2312" s="38">
        <f>IF(AND(N2312=1,N2311&gt;1),VLOOKUP(A2311,[1]Plan1!$CW$105:$CY$215,3),H2311)</f>
        <v>5486.52</v>
      </c>
      <c r="I2312" s="127">
        <f t="shared" si="1278"/>
        <v>44115</v>
      </c>
      <c r="J2312" s="127">
        <f t="shared" si="1279"/>
        <v>44146</v>
      </c>
      <c r="K2312" s="34">
        <f t="shared" si="1280"/>
        <v>8.9001346053416697E-3</v>
      </c>
      <c r="L2312" s="212">
        <f t="shared" si="1281"/>
        <v>44207</v>
      </c>
      <c r="M2312" s="1">
        <f t="shared" si="1282"/>
        <v>20</v>
      </c>
      <c r="N2312" s="1">
        <f t="shared" si="1283"/>
        <v>18</v>
      </c>
      <c r="O2312" s="2">
        <f t="shared" si="1284"/>
        <v>1.0080065600000001</v>
      </c>
      <c r="P2312" s="35">
        <f t="shared" si="1285"/>
        <v>1.00860017</v>
      </c>
      <c r="Q2312" s="35">
        <f t="shared" si="1286"/>
        <v>1.0238260366819614</v>
      </c>
      <c r="R2312" s="2">
        <f t="shared" si="1287"/>
        <v>1.0320233599999999</v>
      </c>
      <c r="S2312" s="2">
        <f t="shared" si="1288"/>
        <v>1.00624745</v>
      </c>
      <c r="T2312" s="2">
        <f t="shared" si="1267"/>
        <v>248240.14134998</v>
      </c>
      <c r="U2312" s="2">
        <f t="shared" si="1289"/>
        <v>0</v>
      </c>
      <c r="V2312" s="2">
        <f t="shared" si="1290"/>
        <v>7702.813444941231</v>
      </c>
      <c r="W2312" s="2">
        <f t="shared" si="1291"/>
        <v>248240.14134998442</v>
      </c>
      <c r="X2312" s="36">
        <f t="shared" si="1292"/>
        <v>0</v>
      </c>
      <c r="Y2312" s="2">
        <f t="shared" si="1293"/>
        <v>0</v>
      </c>
      <c r="Z2312" s="37">
        <f t="shared" si="1294"/>
        <v>0</v>
      </c>
      <c r="AA2312" s="2">
        <f t="shared" si="1295"/>
        <v>0</v>
      </c>
      <c r="AB2312" s="4">
        <f t="shared" si="1259"/>
        <v>7.1215000000000001E-2</v>
      </c>
      <c r="AC2312" s="148">
        <f t="shared" si="1296"/>
        <v>230</v>
      </c>
      <c r="AD2312" s="36">
        <v>252</v>
      </c>
      <c r="AE2312" s="35">
        <f t="shared" si="1297"/>
        <v>1.064800795</v>
      </c>
      <c r="AF2312" s="2">
        <f t="shared" si="1298"/>
        <v>16086.15851039</v>
      </c>
      <c r="AG2312" s="2">
        <f t="shared" si="1299"/>
        <v>16086.15851039</v>
      </c>
      <c r="AH2312" s="3">
        <f t="shared" si="1300"/>
        <v>0</v>
      </c>
      <c r="AI2312" s="3"/>
      <c r="AJ2312" s="3">
        <v>0</v>
      </c>
      <c r="AK2312" s="2">
        <f t="shared" si="1301"/>
        <v>26684.556006532104</v>
      </c>
      <c r="AL2312" s="8"/>
      <c r="AM2312" s="8"/>
      <c r="AN2312" s="8"/>
      <c r="AO2312" s="8"/>
      <c r="AP2312" s="8"/>
      <c r="AQ2312" s="8"/>
      <c r="AR2312" s="5"/>
      <c r="AS2312" s="1"/>
      <c r="AT2312" s="8"/>
      <c r="AU2312" s="1"/>
      <c r="AV2312" s="1"/>
      <c r="AW2312" s="3"/>
      <c r="AX2312" s="3"/>
      <c r="AY2312" s="4"/>
      <c r="AZ2312" s="4"/>
      <c r="BA2312" s="4"/>
      <c r="BB2312" s="1"/>
      <c r="BC2312" s="1"/>
      <c r="BD2312" s="1"/>
      <c r="BE2312" s="1"/>
      <c r="BF2312" s="1"/>
      <c r="BG2312" s="1"/>
      <c r="BH2312" s="1"/>
      <c r="BI2312" s="1"/>
    </row>
    <row r="2313" spans="1:61" x14ac:dyDescent="0.2">
      <c r="A2313" s="78">
        <f t="shared" si="1249"/>
        <v>44204</v>
      </c>
      <c r="B2313" s="2">
        <f t="shared" si="1273"/>
        <v>291279.37222369044</v>
      </c>
      <c r="C2313" s="3">
        <f t="shared" si="1274"/>
        <v>39322715.250198208</v>
      </c>
      <c r="D2313" s="2">
        <f t="shared" si="1271"/>
        <v>240537.3279050432</v>
      </c>
      <c r="E2313" s="2">
        <f t="shared" si="1275"/>
        <v>0</v>
      </c>
      <c r="F2313" s="33">
        <f t="shared" si="1276"/>
        <v>240537.3279050432</v>
      </c>
      <c r="G2313" s="39">
        <f t="shared" si="1277"/>
        <v>5438.12</v>
      </c>
      <c r="H2313" s="38">
        <f>IF(AND(N2313=1,N2312&gt;1),VLOOKUP(A2312,[1]Plan1!$CW$105:$CY$215,3),H2312)</f>
        <v>5486.52</v>
      </c>
      <c r="I2313" s="127">
        <f t="shared" si="1278"/>
        <v>44115</v>
      </c>
      <c r="J2313" s="127">
        <f t="shared" si="1279"/>
        <v>44146</v>
      </c>
      <c r="K2313" s="34">
        <f t="shared" si="1280"/>
        <v>8.9001346053416697E-3</v>
      </c>
      <c r="L2313" s="212">
        <f t="shared" si="1281"/>
        <v>44207</v>
      </c>
      <c r="M2313" s="1">
        <f t="shared" si="1282"/>
        <v>20</v>
      </c>
      <c r="N2313" s="1">
        <f t="shared" si="1283"/>
        <v>19</v>
      </c>
      <c r="O2313" s="2">
        <f t="shared" si="1284"/>
        <v>1.0084532500000001</v>
      </c>
      <c r="P2313" s="35">
        <f t="shared" si="1285"/>
        <v>1.00860017</v>
      </c>
      <c r="Q2313" s="35">
        <f t="shared" si="1286"/>
        <v>1.0238260366819614</v>
      </c>
      <c r="R2313" s="2">
        <f t="shared" si="1287"/>
        <v>1.0324806900000001</v>
      </c>
      <c r="S2313" s="2">
        <f t="shared" si="1288"/>
        <v>1.00624745</v>
      </c>
      <c r="T2313" s="2">
        <f t="shared" si="1267"/>
        <v>248350.14628615</v>
      </c>
      <c r="U2313" s="2">
        <f t="shared" si="1289"/>
        <v>0</v>
      </c>
      <c r="V2313" s="2">
        <f t="shared" si="1290"/>
        <v>7812.8183811120789</v>
      </c>
      <c r="W2313" s="2">
        <f t="shared" si="1291"/>
        <v>248350.14628615527</v>
      </c>
      <c r="X2313" s="36">
        <f t="shared" si="1292"/>
        <v>0</v>
      </c>
      <c r="Y2313" s="2">
        <f t="shared" si="1293"/>
        <v>0</v>
      </c>
      <c r="Z2313" s="37">
        <f t="shared" si="1294"/>
        <v>0</v>
      </c>
      <c r="AA2313" s="2">
        <f t="shared" si="1295"/>
        <v>0</v>
      </c>
      <c r="AB2313" s="4">
        <f t="shared" si="1259"/>
        <v>7.1215000000000001E-2</v>
      </c>
      <c r="AC2313" s="148">
        <f t="shared" si="1296"/>
        <v>231</v>
      </c>
      <c r="AD2313" s="36">
        <v>252</v>
      </c>
      <c r="AE2313" s="35">
        <f t="shared" si="1297"/>
        <v>1.065091515</v>
      </c>
      <c r="AF2313" s="2">
        <f t="shared" si="1298"/>
        <v>16165.487272230001</v>
      </c>
      <c r="AG2313" s="2">
        <f t="shared" si="1299"/>
        <v>16165.487272230001</v>
      </c>
      <c r="AH2313" s="3">
        <f t="shared" si="1300"/>
        <v>0</v>
      </c>
      <c r="AI2313" s="3"/>
      <c r="AJ2313" s="3">
        <v>0</v>
      </c>
      <c r="AK2313" s="2">
        <f t="shared" si="1301"/>
        <v>26763.738665305194</v>
      </c>
      <c r="AL2313" s="8"/>
      <c r="AM2313" s="8"/>
      <c r="AN2313" s="8"/>
      <c r="AO2313" s="8"/>
      <c r="AP2313" s="8"/>
      <c r="AQ2313" s="8"/>
      <c r="AR2313" s="5"/>
      <c r="AS2313" s="1"/>
      <c r="AT2313" s="8"/>
      <c r="AU2313" s="1"/>
      <c r="AV2313" s="1"/>
      <c r="AW2313" s="3"/>
      <c r="AX2313" s="3"/>
      <c r="AY2313" s="4"/>
      <c r="AZ2313" s="4"/>
      <c r="BA2313" s="4"/>
      <c r="BB2313" s="1"/>
      <c r="BC2313" s="1"/>
      <c r="BD2313" s="1"/>
      <c r="BE2313" s="1"/>
      <c r="BF2313" s="1"/>
      <c r="BG2313" s="1"/>
      <c r="BH2313" s="1"/>
      <c r="BI2313" s="1"/>
    </row>
    <row r="2314" spans="1:61" x14ac:dyDescent="0.2">
      <c r="A2314" s="78">
        <f t="shared" si="1249"/>
        <v>44205</v>
      </c>
      <c r="B2314" s="2">
        <f t="shared" si="1273"/>
        <v>291475.7714454399</v>
      </c>
      <c r="C2314" s="3">
        <f t="shared" si="1274"/>
        <v>39349229.145134389</v>
      </c>
      <c r="D2314" s="2">
        <f t="shared" si="1271"/>
        <v>240537.3279050432</v>
      </c>
      <c r="E2314" s="2">
        <f t="shared" si="1275"/>
        <v>0</v>
      </c>
      <c r="F2314" s="33">
        <f t="shared" si="1276"/>
        <v>240537.3279050432</v>
      </c>
      <c r="G2314" s="39">
        <f t="shared" si="1277"/>
        <v>5438.12</v>
      </c>
      <c r="H2314" s="38">
        <f>IF(AND(N2314=1,N2313&gt;1),VLOOKUP(A2313,[1]Plan1!$CW$105:$CY$215,3),H2313)</f>
        <v>5486.52</v>
      </c>
      <c r="I2314" s="127">
        <f t="shared" si="1278"/>
        <v>44115</v>
      </c>
      <c r="J2314" s="127">
        <f t="shared" si="1279"/>
        <v>44146</v>
      </c>
      <c r="K2314" s="34">
        <f t="shared" si="1280"/>
        <v>8.9001346053416697E-3</v>
      </c>
      <c r="L2314" s="212">
        <f t="shared" si="1281"/>
        <v>44207</v>
      </c>
      <c r="M2314" s="1">
        <f t="shared" si="1282"/>
        <v>20</v>
      </c>
      <c r="N2314" s="1">
        <f t="shared" si="1283"/>
        <v>20</v>
      </c>
      <c r="O2314" s="2">
        <f t="shared" si="1284"/>
        <v>1.00890013</v>
      </c>
      <c r="P2314" s="35">
        <f t="shared" si="1285"/>
        <v>1.00860017</v>
      </c>
      <c r="Q2314" s="35">
        <f t="shared" si="1286"/>
        <v>1.0238260366819614</v>
      </c>
      <c r="R2314" s="2">
        <f t="shared" si="1287"/>
        <v>1.0329382199999999</v>
      </c>
      <c r="S2314" s="2">
        <f t="shared" si="1288"/>
        <v>1.00624745</v>
      </c>
      <c r="T2314" s="2">
        <f t="shared" si="1267"/>
        <v>248460.19932978999</v>
      </c>
      <c r="U2314" s="2">
        <f t="shared" si="1289"/>
        <v>0</v>
      </c>
      <c r="V2314" s="2">
        <f t="shared" si="1290"/>
        <v>7922.8714247484295</v>
      </c>
      <c r="W2314" s="2">
        <f t="shared" si="1291"/>
        <v>248460.19932979162</v>
      </c>
      <c r="X2314" s="36">
        <f t="shared" si="1292"/>
        <v>0</v>
      </c>
      <c r="Y2314" s="2">
        <f t="shared" si="1293"/>
        <v>0</v>
      </c>
      <c r="Z2314" s="37">
        <f t="shared" si="1294"/>
        <v>0</v>
      </c>
      <c r="AA2314" s="2">
        <f t="shared" si="1295"/>
        <v>0</v>
      </c>
      <c r="AB2314" s="4">
        <f t="shared" si="1259"/>
        <v>7.1215000000000001E-2</v>
      </c>
      <c r="AC2314" s="148">
        <f t="shared" si="1296"/>
        <v>231</v>
      </c>
      <c r="AD2314" s="36">
        <v>252</v>
      </c>
      <c r="AE2314" s="35">
        <f t="shared" si="1297"/>
        <v>1.065091515</v>
      </c>
      <c r="AF2314" s="2">
        <f t="shared" si="1298"/>
        <v>16172.65079157</v>
      </c>
      <c r="AG2314" s="2">
        <f t="shared" si="1299"/>
        <v>16172.65079157</v>
      </c>
      <c r="AH2314" s="3">
        <f t="shared" si="1300"/>
        <v>0</v>
      </c>
      <c r="AI2314" s="3"/>
      <c r="AJ2314" s="3">
        <v>0</v>
      </c>
      <c r="AK2314" s="2">
        <f t="shared" si="1301"/>
        <v>26842.921324078288</v>
      </c>
      <c r="AL2314" s="8"/>
      <c r="AM2314" s="8"/>
      <c r="AN2314" s="8"/>
      <c r="AO2314" s="8"/>
      <c r="AP2314" s="8"/>
      <c r="AQ2314" s="8"/>
      <c r="AR2314" s="5"/>
      <c r="AS2314" s="1"/>
      <c r="AT2314" s="8"/>
      <c r="AU2314" s="1"/>
      <c r="AV2314" s="1"/>
      <c r="AW2314" s="3"/>
      <c r="AX2314" s="3"/>
      <c r="AY2314" s="4"/>
      <c r="AZ2314" s="4"/>
      <c r="BA2314" s="4"/>
      <c r="BB2314" s="1"/>
      <c r="BC2314" s="1"/>
      <c r="BD2314" s="1"/>
      <c r="BE2314" s="1"/>
      <c r="BF2314" s="1"/>
      <c r="BG2314" s="1"/>
      <c r="BH2314" s="1"/>
      <c r="BI2314" s="1"/>
    </row>
    <row r="2315" spans="1:61" x14ac:dyDescent="0.2">
      <c r="A2315" s="78">
        <f t="shared" ref="A2315:A2378" si="1302">(A2314+1)</f>
        <v>44206</v>
      </c>
      <c r="B2315" s="2">
        <f t="shared" si="1273"/>
        <v>291554.95410421299</v>
      </c>
      <c r="C2315" s="3">
        <f t="shared" si="1274"/>
        <v>39359918.804068752</v>
      </c>
      <c r="D2315" s="2">
        <f t="shared" si="1271"/>
        <v>240537.3279050432</v>
      </c>
      <c r="E2315" s="2">
        <f t="shared" si="1275"/>
        <v>0</v>
      </c>
      <c r="F2315" s="33">
        <f t="shared" si="1276"/>
        <v>240537.3279050432</v>
      </c>
      <c r="G2315" s="39">
        <f t="shared" si="1277"/>
        <v>5438.12</v>
      </c>
      <c r="H2315" s="38">
        <f>IF(AND(N2315=1,N2314&gt;1),VLOOKUP(A2314,[1]Plan1!$CW$105:$CY$215,3),H2314)</f>
        <v>5486.52</v>
      </c>
      <c r="I2315" s="127">
        <f t="shared" si="1278"/>
        <v>44115</v>
      </c>
      <c r="J2315" s="127">
        <f t="shared" si="1279"/>
        <v>44146</v>
      </c>
      <c r="K2315" s="34">
        <f t="shared" si="1280"/>
        <v>8.9001346053416697E-3</v>
      </c>
      <c r="L2315" s="212">
        <f t="shared" si="1281"/>
        <v>44207</v>
      </c>
      <c r="M2315" s="1">
        <f t="shared" si="1282"/>
        <v>20</v>
      </c>
      <c r="N2315" s="1">
        <f t="shared" si="1283"/>
        <v>20</v>
      </c>
      <c r="O2315" s="2">
        <f t="shared" si="1284"/>
        <v>1.00890013</v>
      </c>
      <c r="P2315" s="35">
        <f t="shared" si="1285"/>
        <v>1.00860017</v>
      </c>
      <c r="Q2315" s="35">
        <f t="shared" si="1286"/>
        <v>1.0238260366819614</v>
      </c>
      <c r="R2315" s="2">
        <f t="shared" si="1287"/>
        <v>1.0329382199999999</v>
      </c>
      <c r="S2315" s="2">
        <f t="shared" si="1288"/>
        <v>1.00624745</v>
      </c>
      <c r="T2315" s="2">
        <f t="shared" si="1267"/>
        <v>248460.19932978999</v>
      </c>
      <c r="U2315" s="2">
        <f t="shared" si="1289"/>
        <v>0</v>
      </c>
      <c r="V2315" s="2">
        <f t="shared" si="1290"/>
        <v>7922.8714247484295</v>
      </c>
      <c r="W2315" s="2">
        <f t="shared" si="1291"/>
        <v>248460.19932979162</v>
      </c>
      <c r="X2315" s="36">
        <f t="shared" si="1292"/>
        <v>0</v>
      </c>
      <c r="Y2315" s="2">
        <f t="shared" si="1293"/>
        <v>0</v>
      </c>
      <c r="Z2315" s="37">
        <f t="shared" si="1294"/>
        <v>0</v>
      </c>
      <c r="AA2315" s="2">
        <f t="shared" si="1295"/>
        <v>0</v>
      </c>
      <c r="AB2315" s="4">
        <f t="shared" ref="AB2315:AB2378" si="1303">(AB2314)</f>
        <v>7.1215000000000001E-2</v>
      </c>
      <c r="AC2315" s="148">
        <f t="shared" si="1296"/>
        <v>231</v>
      </c>
      <c r="AD2315" s="36">
        <v>252</v>
      </c>
      <c r="AE2315" s="35">
        <f t="shared" si="1297"/>
        <v>1.065091515</v>
      </c>
      <c r="AF2315" s="2">
        <f t="shared" si="1298"/>
        <v>16172.65079157</v>
      </c>
      <c r="AG2315" s="2">
        <f t="shared" si="1299"/>
        <v>16172.65079157</v>
      </c>
      <c r="AH2315" s="3">
        <f t="shared" si="1300"/>
        <v>0</v>
      </c>
      <c r="AI2315" s="3"/>
      <c r="AJ2315" s="3">
        <v>0</v>
      </c>
      <c r="AK2315" s="2">
        <f t="shared" si="1301"/>
        <v>26922.103982851379</v>
      </c>
      <c r="AL2315" s="8"/>
      <c r="AM2315" s="8"/>
      <c r="AN2315" s="8"/>
      <c r="AO2315" s="8"/>
      <c r="AP2315" s="8"/>
      <c r="AQ2315" s="8"/>
      <c r="AR2315" s="5"/>
      <c r="AS2315" s="1"/>
      <c r="AT2315" s="8"/>
      <c r="AU2315" s="1"/>
      <c r="AV2315" s="1"/>
      <c r="AW2315" s="3"/>
      <c r="AX2315" s="3"/>
      <c r="AY2315" s="4"/>
      <c r="AZ2315" s="4"/>
      <c r="BA2315" s="4"/>
      <c r="BB2315" s="1"/>
      <c r="BC2315" s="1"/>
      <c r="BD2315" s="1"/>
      <c r="BE2315" s="1"/>
      <c r="BF2315" s="1"/>
      <c r="BG2315" s="1"/>
      <c r="BH2315" s="1"/>
      <c r="BI2315" s="1"/>
    </row>
    <row r="2316" spans="1:61" x14ac:dyDescent="0.2">
      <c r="A2316" s="78">
        <f t="shared" si="1302"/>
        <v>44207</v>
      </c>
      <c r="B2316" s="2">
        <f t="shared" si="1273"/>
        <v>291706.38874049607</v>
      </c>
      <c r="C2316" s="3">
        <f t="shared" si="1274"/>
        <v>39380362.479966968</v>
      </c>
      <c r="D2316" s="2">
        <f t="shared" si="1271"/>
        <v>240537.3279050432</v>
      </c>
      <c r="E2316" s="2">
        <f t="shared" si="1275"/>
        <v>0</v>
      </c>
      <c r="F2316" s="33">
        <f t="shared" si="1276"/>
        <v>240537.3279050432</v>
      </c>
      <c r="G2316" s="39">
        <f t="shared" si="1277"/>
        <v>5438.12</v>
      </c>
      <c r="H2316" s="38">
        <f>IF(AND(N2316=1,N2315&gt;1),VLOOKUP(A2315,[1]Plan1!$CW$105:$CY$215,3),H2315)</f>
        <v>5486.52</v>
      </c>
      <c r="I2316" s="127">
        <f t="shared" si="1278"/>
        <v>44115</v>
      </c>
      <c r="J2316" s="127">
        <f t="shared" si="1279"/>
        <v>44146</v>
      </c>
      <c r="K2316" s="34">
        <f t="shared" si="1280"/>
        <v>8.9001346053416697E-3</v>
      </c>
      <c r="L2316" s="212">
        <f t="shared" si="1281"/>
        <v>44207</v>
      </c>
      <c r="M2316" s="1">
        <f t="shared" si="1282"/>
        <v>20</v>
      </c>
      <c r="N2316" s="1">
        <f t="shared" si="1283"/>
        <v>20</v>
      </c>
      <c r="O2316" s="2">
        <f t="shared" si="1284"/>
        <v>1.00890013</v>
      </c>
      <c r="P2316" s="35">
        <f t="shared" si="1285"/>
        <v>1.00860017</v>
      </c>
      <c r="Q2316" s="35">
        <f t="shared" si="1286"/>
        <v>1.0238260366819614</v>
      </c>
      <c r="R2316" s="2">
        <f t="shared" si="1287"/>
        <v>1.0329382199999999</v>
      </c>
      <c r="S2316" s="2">
        <f t="shared" si="1288"/>
        <v>1.00624745</v>
      </c>
      <c r="T2316" s="2">
        <f t="shared" si="1267"/>
        <v>248460.19932978999</v>
      </c>
      <c r="U2316" s="2">
        <f t="shared" si="1289"/>
        <v>0</v>
      </c>
      <c r="V2316" s="2">
        <f t="shared" si="1290"/>
        <v>7922.8714247484295</v>
      </c>
      <c r="W2316" s="2">
        <f t="shared" si="1291"/>
        <v>248460.19932979162</v>
      </c>
      <c r="X2316" s="36">
        <f t="shared" si="1292"/>
        <v>76</v>
      </c>
      <c r="Y2316" s="2">
        <f t="shared" si="1293"/>
        <v>0</v>
      </c>
      <c r="Z2316" s="37">
        <f t="shared" si="1294"/>
        <v>0</v>
      </c>
      <c r="AA2316" s="2">
        <f t="shared" si="1295"/>
        <v>0</v>
      </c>
      <c r="AB2316" s="4">
        <f t="shared" si="1303"/>
        <v>7.1215000000000001E-2</v>
      </c>
      <c r="AC2316" s="148">
        <f t="shared" si="1296"/>
        <v>232</v>
      </c>
      <c r="AD2316" s="36">
        <v>252</v>
      </c>
      <c r="AE2316" s="35">
        <f t="shared" si="1297"/>
        <v>1.0653823140000001</v>
      </c>
      <c r="AF2316" s="2">
        <f t="shared" si="1298"/>
        <v>16244.902769079999</v>
      </c>
      <c r="AG2316" s="2">
        <f t="shared" si="1299"/>
        <v>16244.902769079999</v>
      </c>
      <c r="AH2316" s="3">
        <f t="shared" si="1300"/>
        <v>0</v>
      </c>
      <c r="AI2316" s="3"/>
      <c r="AJ2316" s="3">
        <v>0</v>
      </c>
      <c r="AK2316" s="2">
        <f t="shared" si="1301"/>
        <v>27001.286641624472</v>
      </c>
      <c r="AL2316" s="8"/>
      <c r="AM2316" s="8"/>
      <c r="AN2316" s="8"/>
      <c r="AO2316" s="8"/>
      <c r="AP2316" s="8"/>
      <c r="AQ2316" s="8"/>
      <c r="AR2316" s="5"/>
      <c r="AS2316" s="1"/>
      <c r="AT2316" s="8"/>
      <c r="AU2316" s="1"/>
      <c r="AV2316" s="1"/>
      <c r="AW2316" s="3"/>
      <c r="AX2316" s="3"/>
      <c r="AY2316" s="4"/>
      <c r="AZ2316" s="4"/>
      <c r="BA2316" s="4"/>
      <c r="BB2316" s="1"/>
      <c r="BC2316" s="1"/>
      <c r="BD2316" s="1"/>
      <c r="BE2316" s="1"/>
      <c r="BF2316" s="1"/>
      <c r="BG2316" s="1"/>
      <c r="BH2316" s="1"/>
      <c r="BI2316" s="1"/>
    </row>
    <row r="2317" spans="1:61" x14ac:dyDescent="0.2">
      <c r="A2317" s="78">
        <f t="shared" si="1302"/>
        <v>44208</v>
      </c>
      <c r="B2317" s="2">
        <f t="shared" si="1273"/>
        <v>292019.28508491709</v>
      </c>
      <c r="C2317" s="3">
        <f t="shared" si="1274"/>
        <v>39422603.486463808</v>
      </c>
      <c r="D2317" s="2">
        <f t="shared" si="1271"/>
        <v>240537.3279050432</v>
      </c>
      <c r="E2317" s="2">
        <f t="shared" si="1275"/>
        <v>0</v>
      </c>
      <c r="F2317" s="33">
        <f t="shared" si="1276"/>
        <v>240537.3279050432</v>
      </c>
      <c r="G2317" s="39">
        <f t="shared" si="1277"/>
        <v>5486.52</v>
      </c>
      <c r="H2317" s="38">
        <f>IF(AND(N2317=1,N2316&gt;1),VLOOKUP(A2316,[1]Plan1!$CW$105:$CY$215,3),H2316)</f>
        <v>5560.59</v>
      </c>
      <c r="I2317" s="127">
        <f t="shared" si="1278"/>
        <v>44147</v>
      </c>
      <c r="J2317" s="127">
        <f t="shared" si="1279"/>
        <v>44177</v>
      </c>
      <c r="K2317" s="34">
        <f t="shared" si="1280"/>
        <v>1.3500360884495022E-2</v>
      </c>
      <c r="L2317" s="212">
        <f t="shared" si="1281"/>
        <v>44237</v>
      </c>
      <c r="M2317" s="1">
        <f t="shared" si="1282"/>
        <v>22</v>
      </c>
      <c r="N2317" s="1">
        <f t="shared" si="1283"/>
        <v>1</v>
      </c>
      <c r="O2317" s="2">
        <f t="shared" si="1284"/>
        <v>1.0006097300000001</v>
      </c>
      <c r="P2317" s="35">
        <f t="shared" si="1285"/>
        <v>1.00890013</v>
      </c>
      <c r="Q2317" s="35">
        <f t="shared" si="1286"/>
        <v>1.0329382215058156</v>
      </c>
      <c r="R2317" s="2">
        <f t="shared" si="1287"/>
        <v>1.0335680300000001</v>
      </c>
      <c r="S2317" s="2">
        <f t="shared" si="1288"/>
        <v>1.00624745</v>
      </c>
      <c r="T2317" s="2">
        <f t="shared" si="1267"/>
        <v>248611.69214428001</v>
      </c>
      <c r="U2317" s="2">
        <f t="shared" si="1289"/>
        <v>0</v>
      </c>
      <c r="V2317" s="2">
        <f t="shared" si="1290"/>
        <v>8074.3642392363472</v>
      </c>
      <c r="W2317" s="2">
        <f t="shared" si="1291"/>
        <v>248611.69214427954</v>
      </c>
      <c r="X2317" s="36">
        <f t="shared" si="1292"/>
        <v>0</v>
      </c>
      <c r="Y2317" s="2">
        <f t="shared" si="1293"/>
        <v>0</v>
      </c>
      <c r="Z2317" s="37">
        <f t="shared" si="1294"/>
        <v>0</v>
      </c>
      <c r="AA2317" s="2">
        <f t="shared" si="1295"/>
        <v>0</v>
      </c>
      <c r="AB2317" s="4">
        <f t="shared" si="1303"/>
        <v>7.1215000000000001E-2</v>
      </c>
      <c r="AC2317" s="148">
        <f t="shared" si="1296"/>
        <v>233</v>
      </c>
      <c r="AD2317" s="36">
        <v>252</v>
      </c>
      <c r="AE2317" s="35">
        <f t="shared" si="1297"/>
        <v>1.0656731930000001</v>
      </c>
      <c r="AF2317" s="2">
        <f t="shared" si="1298"/>
        <v>16327.123640240001</v>
      </c>
      <c r="AG2317" s="2">
        <f t="shared" si="1299"/>
        <v>16327.123640240001</v>
      </c>
      <c r="AH2317" s="3">
        <f t="shared" si="1300"/>
        <v>0</v>
      </c>
      <c r="AI2317" s="3"/>
      <c r="AJ2317" s="3">
        <v>0</v>
      </c>
      <c r="AK2317" s="2">
        <f t="shared" si="1301"/>
        <v>27080.469300397566</v>
      </c>
      <c r="AL2317" s="8"/>
      <c r="AM2317" s="8"/>
      <c r="AN2317" s="8"/>
      <c r="AO2317" s="8"/>
      <c r="AP2317" s="8"/>
      <c r="AQ2317" s="8"/>
      <c r="AR2317" s="5"/>
      <c r="AS2317" s="1"/>
      <c r="AT2317" s="8"/>
      <c r="AU2317" s="1"/>
      <c r="AV2317" s="1"/>
      <c r="AW2317" s="3"/>
      <c r="AX2317" s="3"/>
      <c r="AY2317" s="4"/>
      <c r="AZ2317" s="4"/>
      <c r="BA2317" s="4"/>
      <c r="BB2317" s="1"/>
      <c r="BC2317" s="1"/>
      <c r="BD2317" s="1"/>
      <c r="BE2317" s="1"/>
      <c r="BF2317" s="1"/>
      <c r="BG2317" s="1"/>
      <c r="BH2317" s="1"/>
      <c r="BI2317" s="1"/>
    </row>
    <row r="2318" spans="1:61" x14ac:dyDescent="0.2">
      <c r="A2318" s="78">
        <f t="shared" si="1302"/>
        <v>44209</v>
      </c>
      <c r="B2318" s="2">
        <f t="shared" si="1273"/>
        <v>292332.38921141595</v>
      </c>
      <c r="C2318" s="3">
        <f t="shared" si="1274"/>
        <v>39464872.543541156</v>
      </c>
      <c r="D2318" s="2">
        <f t="shared" si="1271"/>
        <v>240537.3279050432</v>
      </c>
      <c r="E2318" s="2">
        <f t="shared" si="1275"/>
        <v>0</v>
      </c>
      <c r="F2318" s="33">
        <f t="shared" si="1276"/>
        <v>240537.3279050432</v>
      </c>
      <c r="G2318" s="39">
        <f t="shared" si="1277"/>
        <v>5486.52</v>
      </c>
      <c r="H2318" s="38">
        <f>IF(AND(N2318=1,N2317&gt;1),VLOOKUP(A2317,[1]Plan1!$CW$105:$CY$215,3),H2317)</f>
        <v>5560.59</v>
      </c>
      <c r="I2318" s="127">
        <f t="shared" si="1278"/>
        <v>44147</v>
      </c>
      <c r="J2318" s="127">
        <f t="shared" si="1279"/>
        <v>44177</v>
      </c>
      <c r="K2318" s="34">
        <f t="shared" si="1280"/>
        <v>1.3500360884495022E-2</v>
      </c>
      <c r="L2318" s="212">
        <f t="shared" si="1281"/>
        <v>44237</v>
      </c>
      <c r="M2318" s="1">
        <f t="shared" si="1282"/>
        <v>22</v>
      </c>
      <c r="N2318" s="1">
        <f t="shared" si="1283"/>
        <v>2</v>
      </c>
      <c r="O2318" s="2">
        <f t="shared" si="1284"/>
        <v>1.0012198299999999</v>
      </c>
      <c r="P2318" s="35">
        <f t="shared" si="1285"/>
        <v>1.00890013</v>
      </c>
      <c r="Q2318" s="35">
        <f t="shared" si="1286"/>
        <v>1.0329382215058156</v>
      </c>
      <c r="R2318" s="2">
        <f t="shared" si="1287"/>
        <v>1.0341982300000001</v>
      </c>
      <c r="S2318" s="2">
        <f t="shared" si="1288"/>
        <v>1.00624745</v>
      </c>
      <c r="T2318" s="2">
        <f t="shared" si="1267"/>
        <v>248763.27876831999</v>
      </c>
      <c r="U2318" s="2">
        <f t="shared" si="1289"/>
        <v>0</v>
      </c>
      <c r="V2318" s="2">
        <f t="shared" si="1290"/>
        <v>8225.9508632821107</v>
      </c>
      <c r="W2318" s="2">
        <f t="shared" si="1291"/>
        <v>248763.27876832531</v>
      </c>
      <c r="X2318" s="36">
        <f t="shared" si="1292"/>
        <v>0</v>
      </c>
      <c r="Y2318" s="2">
        <f t="shared" si="1293"/>
        <v>0</v>
      </c>
      <c r="Z2318" s="37">
        <f t="shared" si="1294"/>
        <v>0</v>
      </c>
      <c r="AA2318" s="2">
        <f t="shared" si="1295"/>
        <v>0</v>
      </c>
      <c r="AB2318" s="4">
        <f t="shared" si="1303"/>
        <v>7.1215000000000001E-2</v>
      </c>
      <c r="AC2318" s="148">
        <f t="shared" si="1296"/>
        <v>234</v>
      </c>
      <c r="AD2318" s="36">
        <v>252</v>
      </c>
      <c r="AE2318" s="35">
        <f t="shared" si="1297"/>
        <v>1.065964151</v>
      </c>
      <c r="AF2318" s="2">
        <f t="shared" si="1298"/>
        <v>16409.45848392</v>
      </c>
      <c r="AG2318" s="2">
        <f t="shared" si="1299"/>
        <v>16409.45848392</v>
      </c>
      <c r="AH2318" s="3">
        <f t="shared" si="1300"/>
        <v>0</v>
      </c>
      <c r="AI2318" s="3"/>
      <c r="AJ2318" s="3">
        <v>0</v>
      </c>
      <c r="AK2318" s="2">
        <f t="shared" si="1301"/>
        <v>27159.651959170656</v>
      </c>
      <c r="AL2318" s="8"/>
      <c r="AM2318" s="8"/>
      <c r="AN2318" s="8"/>
      <c r="AO2318" s="8"/>
      <c r="AP2318" s="8"/>
      <c r="AQ2318" s="8"/>
      <c r="AR2318" s="5"/>
      <c r="AS2318" s="1"/>
      <c r="AT2318" s="8"/>
      <c r="AU2318" s="1"/>
      <c r="AV2318" s="1"/>
      <c r="AW2318" s="3"/>
      <c r="AX2318" s="3"/>
      <c r="AY2318" s="4"/>
      <c r="AZ2318" s="4"/>
      <c r="BA2318" s="4"/>
      <c r="BB2318" s="1"/>
      <c r="BC2318" s="1"/>
      <c r="BD2318" s="1"/>
      <c r="BE2318" s="1"/>
      <c r="BF2318" s="1"/>
      <c r="BG2318" s="1"/>
      <c r="BH2318" s="1"/>
      <c r="BI2318" s="1"/>
    </row>
    <row r="2319" spans="1:61" x14ac:dyDescent="0.2">
      <c r="A2319" s="78">
        <f t="shared" si="1302"/>
        <v>44210</v>
      </c>
      <c r="B2319" s="2">
        <f t="shared" si="1273"/>
        <v>292645.69867305941</v>
      </c>
      <c r="C2319" s="3">
        <f t="shared" si="1274"/>
        <v>39507169.320863023</v>
      </c>
      <c r="D2319" s="2">
        <f t="shared" si="1271"/>
        <v>240537.3279050432</v>
      </c>
      <c r="E2319" s="2">
        <f t="shared" si="1275"/>
        <v>0</v>
      </c>
      <c r="F2319" s="33">
        <f t="shared" si="1276"/>
        <v>240537.3279050432</v>
      </c>
      <c r="G2319" s="39">
        <f t="shared" si="1277"/>
        <v>5486.52</v>
      </c>
      <c r="H2319" s="38">
        <f>IF(AND(N2319=1,N2318&gt;1),VLOOKUP(A2318,[1]Plan1!$CW$105:$CY$215,3),H2318)</f>
        <v>5560.59</v>
      </c>
      <c r="I2319" s="127">
        <f t="shared" si="1278"/>
        <v>44147</v>
      </c>
      <c r="J2319" s="127">
        <f t="shared" si="1279"/>
        <v>44177</v>
      </c>
      <c r="K2319" s="34">
        <f t="shared" si="1280"/>
        <v>1.3500360884495022E-2</v>
      </c>
      <c r="L2319" s="212">
        <f t="shared" si="1281"/>
        <v>44237</v>
      </c>
      <c r="M2319" s="1">
        <f t="shared" si="1282"/>
        <v>22</v>
      </c>
      <c r="N2319" s="1">
        <f t="shared" si="1283"/>
        <v>3</v>
      </c>
      <c r="O2319" s="2">
        <f t="shared" si="1284"/>
        <v>1.0018303099999999</v>
      </c>
      <c r="P2319" s="35">
        <f t="shared" si="1285"/>
        <v>1.00890013</v>
      </c>
      <c r="Q2319" s="35">
        <f t="shared" si="1286"/>
        <v>1.0329382215058156</v>
      </c>
      <c r="R2319" s="2">
        <f t="shared" si="1287"/>
        <v>1.03482881</v>
      </c>
      <c r="S2319" s="2">
        <f t="shared" si="1288"/>
        <v>1.00624745</v>
      </c>
      <c r="T2319" s="2">
        <f t="shared" si="1267"/>
        <v>248914.95679654999</v>
      </c>
      <c r="U2319" s="2">
        <f t="shared" si="1289"/>
        <v>0</v>
      </c>
      <c r="V2319" s="2">
        <f t="shared" si="1290"/>
        <v>8377.6288915124587</v>
      </c>
      <c r="W2319" s="2">
        <f t="shared" si="1291"/>
        <v>248914.95679655566</v>
      </c>
      <c r="X2319" s="36">
        <f t="shared" si="1292"/>
        <v>0</v>
      </c>
      <c r="Y2319" s="2">
        <f t="shared" si="1293"/>
        <v>0</v>
      </c>
      <c r="Z2319" s="37">
        <f t="shared" si="1294"/>
        <v>0</v>
      </c>
      <c r="AA2319" s="2">
        <f t="shared" si="1295"/>
        <v>0</v>
      </c>
      <c r="AB2319" s="4">
        <f t="shared" si="1303"/>
        <v>7.1215000000000001E-2</v>
      </c>
      <c r="AC2319" s="148">
        <f t="shared" si="1296"/>
        <v>235</v>
      </c>
      <c r="AD2319" s="36">
        <v>252</v>
      </c>
      <c r="AE2319" s="35">
        <f t="shared" si="1297"/>
        <v>1.066255188</v>
      </c>
      <c r="AF2319" s="2">
        <f t="shared" si="1298"/>
        <v>16491.907258560001</v>
      </c>
      <c r="AG2319" s="2">
        <f t="shared" si="1299"/>
        <v>16491.907258560001</v>
      </c>
      <c r="AH2319" s="3">
        <f t="shared" si="1300"/>
        <v>0</v>
      </c>
      <c r="AI2319" s="3"/>
      <c r="AJ2319" s="3">
        <v>0</v>
      </c>
      <c r="AK2319" s="2">
        <f t="shared" si="1301"/>
        <v>27238.834617943747</v>
      </c>
      <c r="AL2319" s="8"/>
      <c r="AM2319" s="8"/>
      <c r="AN2319" s="8"/>
      <c r="AO2319" s="8"/>
      <c r="AP2319" s="8"/>
      <c r="AQ2319" s="8"/>
      <c r="AR2319" s="5"/>
      <c r="AS2319" s="1"/>
      <c r="AT2319" s="8"/>
      <c r="AU2319" s="1"/>
      <c r="AV2319" s="1"/>
      <c r="AW2319" s="3"/>
      <c r="AX2319" s="3"/>
      <c r="AY2319" s="4"/>
      <c r="AZ2319" s="4"/>
      <c r="BA2319" s="4"/>
      <c r="BB2319" s="1"/>
      <c r="BC2319" s="1"/>
      <c r="BD2319" s="1"/>
      <c r="BE2319" s="1"/>
      <c r="BF2319" s="1"/>
      <c r="BG2319" s="1"/>
      <c r="BH2319" s="1"/>
      <c r="BI2319" s="1"/>
    </row>
    <row r="2320" spans="1:61" x14ac:dyDescent="0.2">
      <c r="A2320" s="78">
        <f t="shared" si="1302"/>
        <v>44211</v>
      </c>
      <c r="B2320" s="2">
        <f t="shared" si="1273"/>
        <v>292959.21640011074</v>
      </c>
      <c r="C2320" s="3">
        <f t="shared" si="1274"/>
        <v>39549494.214014947</v>
      </c>
      <c r="D2320" s="2">
        <f t="shared" si="1271"/>
        <v>240537.3279050432</v>
      </c>
      <c r="E2320" s="2">
        <f t="shared" si="1275"/>
        <v>0</v>
      </c>
      <c r="F2320" s="33">
        <f t="shared" si="1276"/>
        <v>240537.3279050432</v>
      </c>
      <c r="G2320" s="39">
        <f t="shared" si="1277"/>
        <v>5486.52</v>
      </c>
      <c r="H2320" s="38">
        <f>IF(AND(N2320=1,N2319&gt;1),VLOOKUP(A2319,[1]Plan1!$CW$105:$CY$215,3),H2319)</f>
        <v>5560.59</v>
      </c>
      <c r="I2320" s="127">
        <f t="shared" si="1278"/>
        <v>44147</v>
      </c>
      <c r="J2320" s="127">
        <f t="shared" si="1279"/>
        <v>44177</v>
      </c>
      <c r="K2320" s="34">
        <f t="shared" si="1280"/>
        <v>1.3500360884495022E-2</v>
      </c>
      <c r="L2320" s="212">
        <f t="shared" si="1281"/>
        <v>44237</v>
      </c>
      <c r="M2320" s="1">
        <f t="shared" si="1282"/>
        <v>22</v>
      </c>
      <c r="N2320" s="1">
        <f t="shared" si="1283"/>
        <v>4</v>
      </c>
      <c r="O2320" s="2">
        <f t="shared" si="1284"/>
        <v>1.0024411600000001</v>
      </c>
      <c r="P2320" s="35">
        <f t="shared" si="1285"/>
        <v>1.00890013</v>
      </c>
      <c r="Q2320" s="35">
        <f t="shared" si="1286"/>
        <v>1.0329382215058156</v>
      </c>
      <c r="R2320" s="2">
        <f t="shared" si="1287"/>
        <v>1.0354597800000001</v>
      </c>
      <c r="S2320" s="2">
        <f t="shared" si="1288"/>
        <v>1.00624745</v>
      </c>
      <c r="T2320" s="2">
        <f t="shared" si="1267"/>
        <v>249066.72863433999</v>
      </c>
      <c r="U2320" s="2">
        <f t="shared" si="1289"/>
        <v>0</v>
      </c>
      <c r="V2320" s="2">
        <f t="shared" si="1290"/>
        <v>8529.4007293007053</v>
      </c>
      <c r="W2320" s="2">
        <f t="shared" si="1291"/>
        <v>249066.72863434392</v>
      </c>
      <c r="X2320" s="36">
        <f t="shared" si="1292"/>
        <v>0</v>
      </c>
      <c r="Y2320" s="2">
        <f t="shared" si="1293"/>
        <v>0</v>
      </c>
      <c r="Z2320" s="37">
        <f t="shared" si="1294"/>
        <v>0</v>
      </c>
      <c r="AA2320" s="2">
        <f t="shared" si="1295"/>
        <v>0</v>
      </c>
      <c r="AB2320" s="4">
        <f t="shared" si="1303"/>
        <v>7.1215000000000001E-2</v>
      </c>
      <c r="AC2320" s="148">
        <f t="shared" si="1296"/>
        <v>236</v>
      </c>
      <c r="AD2320" s="36">
        <v>252</v>
      </c>
      <c r="AE2320" s="35">
        <f t="shared" si="1297"/>
        <v>1.0665463049999999</v>
      </c>
      <c r="AF2320" s="2">
        <f t="shared" si="1298"/>
        <v>16574.47048905</v>
      </c>
      <c r="AG2320" s="2">
        <f t="shared" si="1299"/>
        <v>16574.47048905</v>
      </c>
      <c r="AH2320" s="3">
        <f t="shared" si="1300"/>
        <v>0</v>
      </c>
      <c r="AI2320" s="3"/>
      <c r="AJ2320" s="3">
        <v>0</v>
      </c>
      <c r="AK2320" s="2">
        <f t="shared" si="1301"/>
        <v>27318.017276716841</v>
      </c>
      <c r="AL2320" s="8"/>
      <c r="AM2320" s="8"/>
      <c r="AN2320" s="8"/>
      <c r="AO2320" s="8"/>
      <c r="AP2320" s="8"/>
      <c r="AQ2320" s="8"/>
      <c r="AR2320" s="5"/>
      <c r="AS2320" s="1"/>
      <c r="AT2320" s="8"/>
      <c r="AU2320" s="1"/>
      <c r="AV2320" s="1"/>
      <c r="AW2320" s="3"/>
      <c r="AX2320" s="3"/>
      <c r="AY2320" s="4"/>
      <c r="AZ2320" s="4"/>
      <c r="BA2320" s="4"/>
      <c r="BB2320" s="1"/>
      <c r="BC2320" s="1"/>
      <c r="BD2320" s="1"/>
      <c r="BE2320" s="1"/>
      <c r="BF2320" s="1"/>
      <c r="BG2320" s="1"/>
      <c r="BH2320" s="1"/>
      <c r="BI2320" s="1"/>
    </row>
    <row r="2321" spans="1:61" x14ac:dyDescent="0.2">
      <c r="A2321" s="78">
        <f t="shared" si="1302"/>
        <v>44212</v>
      </c>
      <c r="B2321" s="2">
        <f t="shared" si="1273"/>
        <v>293200.37080391991</v>
      </c>
      <c r="C2321" s="3">
        <f t="shared" si="1274"/>
        <v>39582050.058529191</v>
      </c>
      <c r="D2321" s="2">
        <f t="shared" si="1271"/>
        <v>240537.3279050432</v>
      </c>
      <c r="E2321" s="2">
        <f t="shared" si="1275"/>
        <v>0</v>
      </c>
      <c r="F2321" s="33">
        <f t="shared" si="1276"/>
        <v>240537.3279050432</v>
      </c>
      <c r="G2321" s="39">
        <f t="shared" si="1277"/>
        <v>5486.52</v>
      </c>
      <c r="H2321" s="38">
        <f>IF(AND(N2321=1,N2320&gt;1),VLOOKUP(A2320,[1]Plan1!$CW$105:$CY$215,3),H2320)</f>
        <v>5560.59</v>
      </c>
      <c r="I2321" s="127">
        <f t="shared" si="1278"/>
        <v>44147</v>
      </c>
      <c r="J2321" s="127">
        <f t="shared" si="1279"/>
        <v>44177</v>
      </c>
      <c r="K2321" s="34">
        <f t="shared" si="1280"/>
        <v>1.3500360884495022E-2</v>
      </c>
      <c r="L2321" s="212">
        <f t="shared" si="1281"/>
        <v>44237</v>
      </c>
      <c r="M2321" s="1">
        <f t="shared" si="1282"/>
        <v>22</v>
      </c>
      <c r="N2321" s="1">
        <f t="shared" si="1283"/>
        <v>5</v>
      </c>
      <c r="O2321" s="2">
        <f t="shared" si="1284"/>
        <v>1.00305238</v>
      </c>
      <c r="P2321" s="35">
        <f t="shared" si="1285"/>
        <v>1.00890013</v>
      </c>
      <c r="Q2321" s="35">
        <f t="shared" si="1286"/>
        <v>1.0329382215058156</v>
      </c>
      <c r="R2321" s="2">
        <f t="shared" si="1287"/>
        <v>1.0360911399999999</v>
      </c>
      <c r="S2321" s="2">
        <f t="shared" si="1288"/>
        <v>1.00624745</v>
      </c>
      <c r="T2321" s="2">
        <f t="shared" si="1267"/>
        <v>249218.59428168999</v>
      </c>
      <c r="U2321" s="2">
        <f t="shared" si="1289"/>
        <v>0</v>
      </c>
      <c r="V2321" s="2">
        <f t="shared" si="1290"/>
        <v>8681.2663766467995</v>
      </c>
      <c r="W2321" s="2">
        <f t="shared" si="1291"/>
        <v>249218.59428168999</v>
      </c>
      <c r="X2321" s="36">
        <f t="shared" si="1292"/>
        <v>0</v>
      </c>
      <c r="Y2321" s="2">
        <f t="shared" si="1293"/>
        <v>0</v>
      </c>
      <c r="Z2321" s="37">
        <f t="shared" si="1294"/>
        <v>0</v>
      </c>
      <c r="AA2321" s="2">
        <f t="shared" si="1295"/>
        <v>0</v>
      </c>
      <c r="AB2321" s="4">
        <f t="shared" si="1303"/>
        <v>7.1215000000000001E-2</v>
      </c>
      <c r="AC2321" s="148">
        <f t="shared" si="1296"/>
        <v>236</v>
      </c>
      <c r="AD2321" s="36">
        <v>252</v>
      </c>
      <c r="AE2321" s="35">
        <f t="shared" si="1297"/>
        <v>1.0665463049999999</v>
      </c>
      <c r="AF2321" s="2">
        <f t="shared" si="1298"/>
        <v>16584.57658674</v>
      </c>
      <c r="AG2321" s="2">
        <f t="shared" si="1299"/>
        <v>16584.57658674</v>
      </c>
      <c r="AH2321" s="3">
        <f t="shared" si="1300"/>
        <v>0</v>
      </c>
      <c r="AI2321" s="3"/>
      <c r="AJ2321" s="3">
        <v>0</v>
      </c>
      <c r="AK2321" s="2">
        <f t="shared" si="1301"/>
        <v>27397.199935489931</v>
      </c>
      <c r="AL2321" s="8"/>
      <c r="AM2321" s="8"/>
      <c r="AN2321" s="8"/>
      <c r="AO2321" s="8"/>
      <c r="AP2321" s="8"/>
      <c r="AQ2321" s="8"/>
      <c r="AR2321" s="5"/>
      <c r="AS2321" s="1"/>
      <c r="AT2321" s="8"/>
      <c r="AU2321" s="1"/>
      <c r="AV2321" s="1"/>
      <c r="AW2321" s="3"/>
      <c r="AX2321" s="3"/>
      <c r="AY2321" s="4"/>
      <c r="AZ2321" s="4"/>
      <c r="BA2321" s="4"/>
      <c r="BB2321" s="1"/>
      <c r="BC2321" s="1"/>
      <c r="BD2321" s="1"/>
      <c r="BE2321" s="1"/>
      <c r="BF2321" s="1"/>
      <c r="BG2321" s="1"/>
      <c r="BH2321" s="1"/>
      <c r="BI2321" s="1"/>
    </row>
    <row r="2322" spans="1:61" x14ac:dyDescent="0.2">
      <c r="A2322" s="78">
        <f t="shared" si="1302"/>
        <v>44213</v>
      </c>
      <c r="B2322" s="2">
        <f t="shared" si="1273"/>
        <v>293279.553462693</v>
      </c>
      <c r="C2322" s="3">
        <f t="shared" si="1274"/>
        <v>39592739.717463553</v>
      </c>
      <c r="D2322" s="2">
        <f t="shared" si="1271"/>
        <v>240537.3279050432</v>
      </c>
      <c r="E2322" s="2">
        <f t="shared" si="1275"/>
        <v>0</v>
      </c>
      <c r="F2322" s="33">
        <f t="shared" si="1276"/>
        <v>240537.3279050432</v>
      </c>
      <c r="G2322" s="39">
        <f t="shared" si="1277"/>
        <v>5486.52</v>
      </c>
      <c r="H2322" s="38">
        <f>IF(AND(N2322=1,N2321&gt;1),VLOOKUP(A2321,[1]Plan1!$CW$105:$CY$215,3),H2321)</f>
        <v>5560.59</v>
      </c>
      <c r="I2322" s="127">
        <f t="shared" si="1278"/>
        <v>44147</v>
      </c>
      <c r="J2322" s="127">
        <f t="shared" si="1279"/>
        <v>44177</v>
      </c>
      <c r="K2322" s="34">
        <f t="shared" si="1280"/>
        <v>1.3500360884495022E-2</v>
      </c>
      <c r="L2322" s="212">
        <f t="shared" si="1281"/>
        <v>44237</v>
      </c>
      <c r="M2322" s="1">
        <f t="shared" si="1282"/>
        <v>22</v>
      </c>
      <c r="N2322" s="1">
        <f t="shared" si="1283"/>
        <v>5</v>
      </c>
      <c r="O2322" s="2">
        <f t="shared" si="1284"/>
        <v>1.00305238</v>
      </c>
      <c r="P2322" s="35">
        <f t="shared" si="1285"/>
        <v>1.00890013</v>
      </c>
      <c r="Q2322" s="35">
        <f t="shared" si="1286"/>
        <v>1.0329382215058156</v>
      </c>
      <c r="R2322" s="2">
        <f t="shared" si="1287"/>
        <v>1.0360911399999999</v>
      </c>
      <c r="S2322" s="2">
        <f t="shared" si="1288"/>
        <v>1.00624745</v>
      </c>
      <c r="T2322" s="2">
        <f t="shared" si="1267"/>
        <v>249218.59428168999</v>
      </c>
      <c r="U2322" s="2">
        <f t="shared" si="1289"/>
        <v>0</v>
      </c>
      <c r="V2322" s="2">
        <f t="shared" si="1290"/>
        <v>8681.2663766467995</v>
      </c>
      <c r="W2322" s="2">
        <f t="shared" si="1291"/>
        <v>249218.59428168999</v>
      </c>
      <c r="X2322" s="36">
        <f t="shared" si="1292"/>
        <v>0</v>
      </c>
      <c r="Y2322" s="2">
        <f t="shared" si="1293"/>
        <v>0</v>
      </c>
      <c r="Z2322" s="37">
        <f t="shared" si="1294"/>
        <v>0</v>
      </c>
      <c r="AA2322" s="2">
        <f t="shared" si="1295"/>
        <v>0</v>
      </c>
      <c r="AB2322" s="4">
        <f t="shared" si="1303"/>
        <v>7.1215000000000001E-2</v>
      </c>
      <c r="AC2322" s="148">
        <f t="shared" si="1296"/>
        <v>236</v>
      </c>
      <c r="AD2322" s="36">
        <v>252</v>
      </c>
      <c r="AE2322" s="35">
        <f t="shared" si="1297"/>
        <v>1.0665463049999999</v>
      </c>
      <c r="AF2322" s="2">
        <f t="shared" si="1298"/>
        <v>16584.57658674</v>
      </c>
      <c r="AG2322" s="2">
        <f t="shared" si="1299"/>
        <v>16584.57658674</v>
      </c>
      <c r="AH2322" s="3">
        <f t="shared" si="1300"/>
        <v>0</v>
      </c>
      <c r="AI2322" s="3"/>
      <c r="AJ2322" s="3">
        <v>0</v>
      </c>
      <c r="AK2322" s="2">
        <f t="shared" si="1301"/>
        <v>27476.382594263025</v>
      </c>
      <c r="AL2322" s="8"/>
      <c r="AM2322" s="8"/>
      <c r="AN2322" s="8"/>
      <c r="AO2322" s="8"/>
      <c r="AP2322" s="8"/>
      <c r="AQ2322" s="8"/>
      <c r="AR2322" s="5"/>
      <c r="AS2322" s="1"/>
      <c r="AT2322" s="8"/>
      <c r="AU2322" s="1"/>
      <c r="AV2322" s="1"/>
      <c r="AW2322" s="3"/>
      <c r="AX2322" s="3"/>
      <c r="AY2322" s="4"/>
      <c r="AZ2322" s="4"/>
      <c r="BA2322" s="4"/>
      <c r="BB2322" s="1"/>
      <c r="BC2322" s="1"/>
      <c r="BD2322" s="1"/>
      <c r="BE2322" s="1"/>
      <c r="BF2322" s="1"/>
      <c r="BG2322" s="1"/>
      <c r="BH2322" s="1"/>
      <c r="BI2322" s="1"/>
    </row>
    <row r="2323" spans="1:61" x14ac:dyDescent="0.2">
      <c r="A2323" s="78">
        <f t="shared" si="1302"/>
        <v>44214</v>
      </c>
      <c r="B2323" s="2">
        <f t="shared" si="1273"/>
        <v>293431.30782845611</v>
      </c>
      <c r="C2323" s="3">
        <f t="shared" si="1274"/>
        <v>39613226.556841575</v>
      </c>
      <c r="D2323" s="2">
        <f t="shared" si="1271"/>
        <v>240537.3279050432</v>
      </c>
      <c r="E2323" s="2">
        <f t="shared" si="1275"/>
        <v>0</v>
      </c>
      <c r="F2323" s="33">
        <f t="shared" si="1276"/>
        <v>240537.3279050432</v>
      </c>
      <c r="G2323" s="39">
        <f t="shared" si="1277"/>
        <v>5486.52</v>
      </c>
      <c r="H2323" s="38">
        <f>IF(AND(N2323=1,N2322&gt;1),VLOOKUP(A2322,[1]Plan1!$CW$105:$CY$215,3),H2322)</f>
        <v>5560.59</v>
      </c>
      <c r="I2323" s="127">
        <f t="shared" si="1278"/>
        <v>44147</v>
      </c>
      <c r="J2323" s="127">
        <f t="shared" si="1279"/>
        <v>44177</v>
      </c>
      <c r="K2323" s="34">
        <f t="shared" si="1280"/>
        <v>1.3500360884495022E-2</v>
      </c>
      <c r="L2323" s="212">
        <f t="shared" si="1281"/>
        <v>44237</v>
      </c>
      <c r="M2323" s="1">
        <f t="shared" si="1282"/>
        <v>22</v>
      </c>
      <c r="N2323" s="1">
        <f t="shared" si="1283"/>
        <v>5</v>
      </c>
      <c r="O2323" s="2">
        <f t="shared" si="1284"/>
        <v>1.00305238</v>
      </c>
      <c r="P2323" s="35">
        <f t="shared" si="1285"/>
        <v>1.00890013</v>
      </c>
      <c r="Q2323" s="35">
        <f t="shared" si="1286"/>
        <v>1.0329382215058156</v>
      </c>
      <c r="R2323" s="2">
        <f t="shared" si="1287"/>
        <v>1.0360911399999999</v>
      </c>
      <c r="S2323" s="2">
        <f t="shared" si="1288"/>
        <v>1.00624745</v>
      </c>
      <c r="T2323" s="2">
        <f t="shared" si="1267"/>
        <v>249218.59428168999</v>
      </c>
      <c r="U2323" s="2">
        <f t="shared" si="1289"/>
        <v>0</v>
      </c>
      <c r="V2323" s="2">
        <f t="shared" si="1290"/>
        <v>8681.2663766467995</v>
      </c>
      <c r="W2323" s="2">
        <f t="shared" si="1291"/>
        <v>249218.59428168999</v>
      </c>
      <c r="X2323" s="36">
        <f t="shared" si="1292"/>
        <v>0</v>
      </c>
      <c r="Y2323" s="2">
        <f t="shared" si="1293"/>
        <v>0</v>
      </c>
      <c r="Z2323" s="37">
        <f t="shared" si="1294"/>
        <v>0</v>
      </c>
      <c r="AA2323" s="2">
        <f t="shared" si="1295"/>
        <v>0</v>
      </c>
      <c r="AB2323" s="4">
        <f t="shared" si="1303"/>
        <v>7.1215000000000001E-2</v>
      </c>
      <c r="AC2323" s="148">
        <f t="shared" si="1296"/>
        <v>237</v>
      </c>
      <c r="AD2323" s="36">
        <v>252</v>
      </c>
      <c r="AE2323" s="35">
        <f t="shared" si="1297"/>
        <v>1.066837502</v>
      </c>
      <c r="AF2323" s="2">
        <f t="shared" si="1298"/>
        <v>16657.148293729999</v>
      </c>
      <c r="AG2323" s="2">
        <f t="shared" si="1299"/>
        <v>16657.148293729999</v>
      </c>
      <c r="AH2323" s="3">
        <f t="shared" si="1300"/>
        <v>0</v>
      </c>
      <c r="AI2323" s="3"/>
      <c r="AJ2323" s="3">
        <v>0</v>
      </c>
      <c r="AK2323" s="2">
        <f t="shared" si="1301"/>
        <v>27555.565253036119</v>
      </c>
      <c r="AL2323" s="8"/>
      <c r="AM2323" s="8"/>
      <c r="AN2323" s="8"/>
      <c r="AO2323" s="8"/>
      <c r="AP2323" s="8"/>
      <c r="AQ2323" s="8"/>
      <c r="AR2323" s="5"/>
      <c r="AS2323" s="1"/>
      <c r="AT2323" s="8"/>
      <c r="AU2323" s="1"/>
      <c r="AV2323" s="1"/>
      <c r="AW2323" s="3"/>
      <c r="AX2323" s="3"/>
      <c r="AY2323" s="4"/>
      <c r="AZ2323" s="4"/>
      <c r="BA2323" s="4"/>
      <c r="BB2323" s="1"/>
      <c r="BC2323" s="1"/>
      <c r="BD2323" s="1"/>
      <c r="BE2323" s="1"/>
      <c r="BF2323" s="1"/>
      <c r="BG2323" s="1"/>
      <c r="BH2323" s="1"/>
      <c r="BI2323" s="1"/>
    </row>
    <row r="2324" spans="1:61" x14ac:dyDescent="0.2">
      <c r="A2324" s="78">
        <f t="shared" si="1302"/>
        <v>44215</v>
      </c>
      <c r="B2324" s="2">
        <f t="shared" si="1273"/>
        <v>293745.23937583994</v>
      </c>
      <c r="C2324" s="3">
        <f t="shared" si="1274"/>
        <v>39655607.315738395</v>
      </c>
      <c r="D2324" s="2">
        <f t="shared" si="1271"/>
        <v>240537.3279050432</v>
      </c>
      <c r="E2324" s="2">
        <f t="shared" si="1275"/>
        <v>0</v>
      </c>
      <c r="F2324" s="33">
        <f t="shared" si="1276"/>
        <v>240537.3279050432</v>
      </c>
      <c r="G2324" s="39">
        <f t="shared" si="1277"/>
        <v>5486.52</v>
      </c>
      <c r="H2324" s="38">
        <f>IF(AND(N2324=1,N2323&gt;1),VLOOKUP(A2323,[1]Plan1!$CW$105:$CY$215,3),H2323)</f>
        <v>5560.59</v>
      </c>
      <c r="I2324" s="127">
        <f t="shared" si="1278"/>
        <v>44147</v>
      </c>
      <c r="J2324" s="127">
        <f t="shared" si="1279"/>
        <v>44177</v>
      </c>
      <c r="K2324" s="34">
        <f t="shared" si="1280"/>
        <v>1.3500360884495022E-2</v>
      </c>
      <c r="L2324" s="212">
        <f t="shared" si="1281"/>
        <v>44237</v>
      </c>
      <c r="M2324" s="1">
        <f t="shared" si="1282"/>
        <v>22</v>
      </c>
      <c r="N2324" s="1">
        <f t="shared" si="1283"/>
        <v>6</v>
      </c>
      <c r="O2324" s="2">
        <f t="shared" si="1284"/>
        <v>1.00366398</v>
      </c>
      <c r="P2324" s="35">
        <f t="shared" si="1285"/>
        <v>1.00890013</v>
      </c>
      <c r="Q2324" s="35">
        <f t="shared" si="1286"/>
        <v>1.0329382215058156</v>
      </c>
      <c r="R2324" s="2">
        <f t="shared" si="1287"/>
        <v>1.0367228799999999</v>
      </c>
      <c r="S2324" s="2">
        <f t="shared" si="1288"/>
        <v>1.00624745</v>
      </c>
      <c r="T2324" s="2">
        <f t="shared" si="1267"/>
        <v>249370.55133322001</v>
      </c>
      <c r="U2324" s="2">
        <f t="shared" si="1289"/>
        <v>0</v>
      </c>
      <c r="V2324" s="2">
        <f t="shared" si="1290"/>
        <v>8833.2234281775291</v>
      </c>
      <c r="W2324" s="2">
        <f t="shared" si="1291"/>
        <v>249370.55133322073</v>
      </c>
      <c r="X2324" s="36">
        <f t="shared" si="1292"/>
        <v>0</v>
      </c>
      <c r="Y2324" s="2">
        <f t="shared" si="1293"/>
        <v>0</v>
      </c>
      <c r="Z2324" s="37">
        <f t="shared" si="1294"/>
        <v>0</v>
      </c>
      <c r="AA2324" s="2">
        <f t="shared" si="1295"/>
        <v>0</v>
      </c>
      <c r="AB2324" s="4">
        <f t="shared" si="1303"/>
        <v>7.1215000000000001E-2</v>
      </c>
      <c r="AC2324" s="148">
        <f t="shared" si="1296"/>
        <v>238</v>
      </c>
      <c r="AD2324" s="36">
        <v>252</v>
      </c>
      <c r="AE2324" s="35">
        <f t="shared" si="1297"/>
        <v>1.067128777</v>
      </c>
      <c r="AF2324" s="2">
        <f t="shared" si="1298"/>
        <v>16739.940130809999</v>
      </c>
      <c r="AG2324" s="2">
        <f t="shared" si="1299"/>
        <v>16739.940130809999</v>
      </c>
      <c r="AH2324" s="3">
        <f t="shared" si="1300"/>
        <v>0</v>
      </c>
      <c r="AI2324" s="3"/>
      <c r="AJ2324" s="3">
        <v>0</v>
      </c>
      <c r="AK2324" s="2">
        <f t="shared" si="1301"/>
        <v>27634.747911809212</v>
      </c>
      <c r="AL2324" s="8"/>
      <c r="AM2324" s="8"/>
      <c r="AN2324" s="8"/>
      <c r="AO2324" s="8"/>
      <c r="AP2324" s="8"/>
      <c r="AQ2324" s="8"/>
      <c r="AR2324" s="5"/>
      <c r="AS2324" s="1"/>
      <c r="AT2324" s="8"/>
      <c r="AU2324" s="1"/>
      <c r="AV2324" s="1"/>
      <c r="AW2324" s="3"/>
      <c r="AX2324" s="3"/>
      <c r="AY2324" s="4"/>
      <c r="AZ2324" s="4"/>
      <c r="BA2324" s="4"/>
      <c r="BB2324" s="1"/>
      <c r="BC2324" s="1"/>
      <c r="BD2324" s="1"/>
      <c r="BE2324" s="1"/>
      <c r="BF2324" s="1"/>
      <c r="BG2324" s="1"/>
      <c r="BH2324" s="1"/>
      <c r="BI2324" s="1"/>
    </row>
    <row r="2325" spans="1:61" x14ac:dyDescent="0.2">
      <c r="A2325" s="78">
        <f t="shared" si="1302"/>
        <v>44216</v>
      </c>
      <c r="B2325" s="2">
        <f t="shared" si="1273"/>
        <v>294059.37722378835</v>
      </c>
      <c r="C2325" s="3">
        <f t="shared" si="1274"/>
        <v>39698015.92521143</v>
      </c>
      <c r="D2325" s="2">
        <f t="shared" si="1271"/>
        <v>240537.3279050432</v>
      </c>
      <c r="E2325" s="2">
        <f t="shared" si="1275"/>
        <v>0</v>
      </c>
      <c r="F2325" s="33">
        <f t="shared" si="1276"/>
        <v>240537.3279050432</v>
      </c>
      <c r="G2325" s="39">
        <f t="shared" si="1277"/>
        <v>5486.52</v>
      </c>
      <c r="H2325" s="38">
        <f>IF(AND(N2325=1,N2324&gt;1),VLOOKUP(A2324,[1]Plan1!$CW$105:$CY$215,3),H2324)</f>
        <v>5560.59</v>
      </c>
      <c r="I2325" s="127">
        <f t="shared" si="1278"/>
        <v>44147</v>
      </c>
      <c r="J2325" s="127">
        <f t="shared" si="1279"/>
        <v>44177</v>
      </c>
      <c r="K2325" s="34">
        <f t="shared" si="1280"/>
        <v>1.3500360884495022E-2</v>
      </c>
      <c r="L2325" s="212">
        <f t="shared" si="1281"/>
        <v>44237</v>
      </c>
      <c r="M2325" s="1">
        <f t="shared" si="1282"/>
        <v>22</v>
      </c>
      <c r="N2325" s="1">
        <f t="shared" si="1283"/>
        <v>7</v>
      </c>
      <c r="O2325" s="2">
        <f t="shared" si="1284"/>
        <v>1.0042759400000001</v>
      </c>
      <c r="P2325" s="35">
        <f t="shared" si="1285"/>
        <v>1.00890013</v>
      </c>
      <c r="Q2325" s="35">
        <f t="shared" si="1286"/>
        <v>1.0329382215058156</v>
      </c>
      <c r="R2325" s="2">
        <f t="shared" si="1287"/>
        <v>1.037355</v>
      </c>
      <c r="S2325" s="2">
        <f t="shared" si="1288"/>
        <v>1.00624745</v>
      </c>
      <c r="T2325" s="2">
        <f t="shared" si="1267"/>
        <v>249522.59978893001</v>
      </c>
      <c r="U2325" s="2">
        <f t="shared" si="1289"/>
        <v>0</v>
      </c>
      <c r="V2325" s="2">
        <f t="shared" si="1290"/>
        <v>8985.2718838928959</v>
      </c>
      <c r="W2325" s="2">
        <f t="shared" si="1291"/>
        <v>249522.59978893609</v>
      </c>
      <c r="X2325" s="36">
        <f t="shared" si="1292"/>
        <v>0</v>
      </c>
      <c r="Y2325" s="2">
        <f t="shared" si="1293"/>
        <v>0</v>
      </c>
      <c r="Z2325" s="37">
        <f t="shared" si="1294"/>
        <v>0</v>
      </c>
      <c r="AA2325" s="2">
        <f t="shared" si="1295"/>
        <v>0</v>
      </c>
      <c r="AB2325" s="4">
        <f t="shared" si="1303"/>
        <v>7.1215000000000001E-2</v>
      </c>
      <c r="AC2325" s="148">
        <f t="shared" si="1296"/>
        <v>239</v>
      </c>
      <c r="AD2325" s="36">
        <v>252</v>
      </c>
      <c r="AE2325" s="35">
        <f t="shared" si="1297"/>
        <v>1.0674201329999999</v>
      </c>
      <c r="AF2325" s="2">
        <f t="shared" si="1298"/>
        <v>16822.846864269999</v>
      </c>
      <c r="AG2325" s="2">
        <f t="shared" si="1299"/>
        <v>16822.846864269999</v>
      </c>
      <c r="AH2325" s="3">
        <f t="shared" si="1300"/>
        <v>0</v>
      </c>
      <c r="AI2325" s="3"/>
      <c r="AJ2325" s="3">
        <v>0</v>
      </c>
      <c r="AK2325" s="2">
        <f t="shared" si="1301"/>
        <v>27713.930570582303</v>
      </c>
      <c r="AL2325" s="8"/>
      <c r="AM2325" s="8"/>
      <c r="AN2325" s="8"/>
      <c r="AO2325" s="8"/>
      <c r="AP2325" s="8"/>
      <c r="AQ2325" s="8"/>
      <c r="AR2325" s="5"/>
      <c r="AS2325" s="1"/>
      <c r="AT2325" s="8"/>
      <c r="AU2325" s="1"/>
      <c r="AV2325" s="1"/>
      <c r="AW2325" s="3"/>
      <c r="AX2325" s="3"/>
      <c r="AY2325" s="4"/>
      <c r="AZ2325" s="4"/>
      <c r="BA2325" s="4"/>
      <c r="BB2325" s="1"/>
      <c r="BC2325" s="1"/>
      <c r="BD2325" s="1"/>
      <c r="BE2325" s="1"/>
      <c r="BF2325" s="1"/>
      <c r="BG2325" s="1"/>
      <c r="BH2325" s="1"/>
      <c r="BI2325" s="1"/>
    </row>
    <row r="2326" spans="1:61" x14ac:dyDescent="0.2">
      <c r="A2326" s="78">
        <f t="shared" si="1302"/>
        <v>44217</v>
      </c>
      <c r="B2326" s="2">
        <f t="shared" si="1273"/>
        <v>294373.72355804476</v>
      </c>
      <c r="C2326" s="3">
        <f t="shared" si="1274"/>
        <v>39740452.680336043</v>
      </c>
      <c r="D2326" s="2">
        <f t="shared" si="1271"/>
        <v>240537.3279050432</v>
      </c>
      <c r="E2326" s="2">
        <f t="shared" si="1275"/>
        <v>0</v>
      </c>
      <c r="F2326" s="33">
        <f t="shared" si="1276"/>
        <v>240537.3279050432</v>
      </c>
      <c r="G2326" s="39">
        <f t="shared" si="1277"/>
        <v>5486.52</v>
      </c>
      <c r="H2326" s="38">
        <f>IF(AND(N2326=1,N2325&gt;1),VLOOKUP(A2325,[1]Plan1!$CW$105:$CY$215,3),H2325)</f>
        <v>5560.59</v>
      </c>
      <c r="I2326" s="127">
        <f t="shared" si="1278"/>
        <v>44147</v>
      </c>
      <c r="J2326" s="127">
        <f t="shared" si="1279"/>
        <v>44177</v>
      </c>
      <c r="K2326" s="34">
        <f t="shared" si="1280"/>
        <v>1.3500360884495022E-2</v>
      </c>
      <c r="L2326" s="212">
        <f t="shared" si="1281"/>
        <v>44237</v>
      </c>
      <c r="M2326" s="1">
        <f t="shared" si="1282"/>
        <v>22</v>
      </c>
      <c r="N2326" s="1">
        <f t="shared" si="1283"/>
        <v>8</v>
      </c>
      <c r="O2326" s="2">
        <f t="shared" si="1284"/>
        <v>1.0048882800000001</v>
      </c>
      <c r="P2326" s="35">
        <f t="shared" si="1285"/>
        <v>1.00890013</v>
      </c>
      <c r="Q2326" s="35">
        <f t="shared" si="1286"/>
        <v>1.0329382215058156</v>
      </c>
      <c r="R2326" s="2">
        <f t="shared" si="1287"/>
        <v>1.03798751</v>
      </c>
      <c r="S2326" s="2">
        <f t="shared" si="1288"/>
        <v>1.00624745</v>
      </c>
      <c r="T2326" s="2">
        <f t="shared" si="1267"/>
        <v>249674.7420542</v>
      </c>
      <c r="U2326" s="2">
        <f t="shared" si="1289"/>
        <v>0</v>
      </c>
      <c r="V2326" s="2">
        <f t="shared" si="1290"/>
        <v>9137.4141491661085</v>
      </c>
      <c r="W2326" s="2">
        <f t="shared" si="1291"/>
        <v>249674.74205420932</v>
      </c>
      <c r="X2326" s="36">
        <f t="shared" si="1292"/>
        <v>0</v>
      </c>
      <c r="Y2326" s="2">
        <f t="shared" si="1293"/>
        <v>0</v>
      </c>
      <c r="Z2326" s="37">
        <f t="shared" si="1294"/>
        <v>0</v>
      </c>
      <c r="AA2326" s="2">
        <f t="shared" si="1295"/>
        <v>0</v>
      </c>
      <c r="AB2326" s="4">
        <f t="shared" si="1303"/>
        <v>7.1215000000000001E-2</v>
      </c>
      <c r="AC2326" s="148">
        <f t="shared" si="1296"/>
        <v>240</v>
      </c>
      <c r="AD2326" s="36">
        <v>252</v>
      </c>
      <c r="AE2326" s="35">
        <f t="shared" si="1297"/>
        <v>1.067711568</v>
      </c>
      <c r="AF2326" s="2">
        <f t="shared" si="1298"/>
        <v>16905.868274479999</v>
      </c>
      <c r="AG2326" s="2">
        <f t="shared" si="1299"/>
        <v>16905.868274479999</v>
      </c>
      <c r="AH2326" s="3">
        <f t="shared" si="1300"/>
        <v>0</v>
      </c>
      <c r="AI2326" s="3"/>
      <c r="AJ2326" s="3">
        <v>0</v>
      </c>
      <c r="AK2326" s="2">
        <f t="shared" si="1301"/>
        <v>27793.113229355396</v>
      </c>
      <c r="AL2326" s="8"/>
      <c r="AM2326" s="8"/>
      <c r="AN2326" s="8"/>
      <c r="AO2326" s="8"/>
      <c r="AP2326" s="8"/>
      <c r="AQ2326" s="8"/>
      <c r="AR2326" s="5"/>
      <c r="AS2326" s="1"/>
      <c r="AT2326" s="8"/>
      <c r="AU2326" s="1"/>
      <c r="AV2326" s="1"/>
      <c r="AW2326" s="3"/>
      <c r="AX2326" s="3"/>
      <c r="AY2326" s="4"/>
      <c r="AZ2326" s="4"/>
      <c r="BA2326" s="4"/>
      <c r="BB2326" s="1"/>
      <c r="BC2326" s="1"/>
      <c r="BD2326" s="1"/>
      <c r="BE2326" s="1"/>
      <c r="BF2326" s="1"/>
      <c r="BG2326" s="1"/>
      <c r="BH2326" s="1"/>
      <c r="BI2326" s="1"/>
    </row>
    <row r="2327" spans="1:61" x14ac:dyDescent="0.2">
      <c r="A2327" s="78">
        <f t="shared" si="1302"/>
        <v>44218</v>
      </c>
      <c r="B2327" s="2">
        <f t="shared" si="1273"/>
        <v>294688.27849668893</v>
      </c>
      <c r="C2327" s="3">
        <f t="shared" si="1274"/>
        <v>39782917.597053006</v>
      </c>
      <c r="D2327" s="2">
        <f t="shared" si="1271"/>
        <v>240537.3279050432</v>
      </c>
      <c r="E2327" s="2">
        <f t="shared" si="1275"/>
        <v>0</v>
      </c>
      <c r="F2327" s="33">
        <f t="shared" si="1276"/>
        <v>240537.3279050432</v>
      </c>
      <c r="G2327" s="39">
        <f t="shared" si="1277"/>
        <v>5486.52</v>
      </c>
      <c r="H2327" s="38">
        <f>IF(AND(N2327=1,N2326&gt;1),VLOOKUP(A2326,[1]Plan1!$CW$105:$CY$215,3),H2326)</f>
        <v>5560.59</v>
      </c>
      <c r="I2327" s="127">
        <f t="shared" si="1278"/>
        <v>44147</v>
      </c>
      <c r="J2327" s="127">
        <f t="shared" si="1279"/>
        <v>44177</v>
      </c>
      <c r="K2327" s="34">
        <f t="shared" si="1280"/>
        <v>1.3500360884495022E-2</v>
      </c>
      <c r="L2327" s="212">
        <f t="shared" si="1281"/>
        <v>44237</v>
      </c>
      <c r="M2327" s="1">
        <f t="shared" si="1282"/>
        <v>22</v>
      </c>
      <c r="N2327" s="1">
        <f t="shared" si="1283"/>
        <v>9</v>
      </c>
      <c r="O2327" s="2">
        <f t="shared" si="1284"/>
        <v>1.005501</v>
      </c>
      <c r="P2327" s="35">
        <f t="shared" si="1285"/>
        <v>1.00890013</v>
      </c>
      <c r="Q2327" s="35">
        <f t="shared" si="1286"/>
        <v>1.0329382215058156</v>
      </c>
      <c r="R2327" s="2">
        <f t="shared" si="1287"/>
        <v>1.03862041</v>
      </c>
      <c r="S2327" s="2">
        <f t="shared" si="1288"/>
        <v>1.00624745</v>
      </c>
      <c r="T2327" s="2">
        <f t="shared" si="1267"/>
        <v>249826.97812904001</v>
      </c>
      <c r="U2327" s="2">
        <f t="shared" si="1289"/>
        <v>0</v>
      </c>
      <c r="V2327" s="2">
        <f t="shared" si="1290"/>
        <v>9289.6502239972215</v>
      </c>
      <c r="W2327" s="2">
        <f t="shared" si="1291"/>
        <v>249826.97812904042</v>
      </c>
      <c r="X2327" s="36">
        <f t="shared" si="1292"/>
        <v>0</v>
      </c>
      <c r="Y2327" s="2">
        <f t="shared" si="1293"/>
        <v>0</v>
      </c>
      <c r="Z2327" s="37">
        <f t="shared" si="1294"/>
        <v>0</v>
      </c>
      <c r="AA2327" s="2">
        <f t="shared" si="1295"/>
        <v>0</v>
      </c>
      <c r="AB2327" s="4">
        <f t="shared" si="1303"/>
        <v>7.1215000000000001E-2</v>
      </c>
      <c r="AC2327" s="148">
        <f t="shared" si="1296"/>
        <v>241</v>
      </c>
      <c r="AD2327" s="36">
        <v>252</v>
      </c>
      <c r="AE2327" s="35">
        <f t="shared" si="1297"/>
        <v>1.0680030819999999</v>
      </c>
      <c r="AF2327" s="2">
        <f t="shared" si="1298"/>
        <v>16989.004479520001</v>
      </c>
      <c r="AG2327" s="2">
        <f t="shared" si="1299"/>
        <v>16989.004479520001</v>
      </c>
      <c r="AH2327" s="3">
        <f t="shared" si="1300"/>
        <v>0</v>
      </c>
      <c r="AI2327" s="3"/>
      <c r="AJ2327" s="3">
        <v>0</v>
      </c>
      <c r="AK2327" s="2">
        <f t="shared" si="1301"/>
        <v>27872.295888128487</v>
      </c>
      <c r="AL2327" s="8"/>
      <c r="AM2327" s="8"/>
      <c r="AN2327" s="8"/>
      <c r="AO2327" s="8"/>
      <c r="AP2327" s="8"/>
      <c r="AQ2327" s="8"/>
      <c r="AR2327" s="5"/>
      <c r="AS2327" s="1"/>
      <c r="AT2327" s="8"/>
      <c r="AU2327" s="1"/>
      <c r="AV2327" s="1"/>
      <c r="AW2327" s="3"/>
      <c r="AX2327" s="3"/>
      <c r="AY2327" s="4"/>
      <c r="AZ2327" s="4"/>
      <c r="BA2327" s="4"/>
      <c r="BB2327" s="1"/>
      <c r="BC2327" s="1"/>
      <c r="BD2327" s="1"/>
      <c r="BE2327" s="1"/>
      <c r="BF2327" s="1"/>
      <c r="BG2327" s="1"/>
      <c r="BH2327" s="1"/>
      <c r="BI2327" s="1"/>
    </row>
    <row r="2328" spans="1:61" x14ac:dyDescent="0.2">
      <c r="A2328" s="78">
        <f t="shared" si="1302"/>
        <v>44219</v>
      </c>
      <c r="B2328" s="2">
        <f t="shared" si="1273"/>
        <v>294930.14480357443</v>
      </c>
      <c r="C2328" s="3">
        <f t="shared" si="1274"/>
        <v>39815569.548482545</v>
      </c>
      <c r="D2328" s="2">
        <f t="shared" si="1271"/>
        <v>240537.3279050432</v>
      </c>
      <c r="E2328" s="2">
        <f t="shared" si="1275"/>
        <v>0</v>
      </c>
      <c r="F2328" s="33">
        <f t="shared" si="1276"/>
        <v>240537.3279050432</v>
      </c>
      <c r="G2328" s="39">
        <f t="shared" si="1277"/>
        <v>5486.52</v>
      </c>
      <c r="H2328" s="38">
        <f>IF(AND(N2328=1,N2327&gt;1),VLOOKUP(A2327,[1]Plan1!$CW$105:$CY$215,3),H2327)</f>
        <v>5560.59</v>
      </c>
      <c r="I2328" s="127">
        <f t="shared" si="1278"/>
        <v>44147</v>
      </c>
      <c r="J2328" s="127">
        <f t="shared" si="1279"/>
        <v>44177</v>
      </c>
      <c r="K2328" s="34">
        <f t="shared" si="1280"/>
        <v>1.3500360884495022E-2</v>
      </c>
      <c r="L2328" s="212">
        <f t="shared" si="1281"/>
        <v>44237</v>
      </c>
      <c r="M2328" s="1">
        <f t="shared" si="1282"/>
        <v>22</v>
      </c>
      <c r="N2328" s="1">
        <f t="shared" si="1283"/>
        <v>10</v>
      </c>
      <c r="O2328" s="2">
        <f t="shared" si="1284"/>
        <v>1.0061140799999999</v>
      </c>
      <c r="P2328" s="35">
        <f t="shared" si="1285"/>
        <v>1.00890013</v>
      </c>
      <c r="Q2328" s="35">
        <f t="shared" si="1286"/>
        <v>1.0329382215058156</v>
      </c>
      <c r="R2328" s="2">
        <f t="shared" si="1287"/>
        <v>1.0392536800000001</v>
      </c>
      <c r="S2328" s="2">
        <f t="shared" si="1288"/>
        <v>1.00624745</v>
      </c>
      <c r="T2328" s="2">
        <f t="shared" si="1267"/>
        <v>249979.30320267999</v>
      </c>
      <c r="U2328" s="2">
        <f t="shared" si="1289"/>
        <v>0</v>
      </c>
      <c r="V2328" s="2">
        <f t="shared" si="1290"/>
        <v>9441.9752976396521</v>
      </c>
      <c r="W2328" s="2">
        <f t="shared" si="1291"/>
        <v>249979.30320268284</v>
      </c>
      <c r="X2328" s="36">
        <f t="shared" si="1292"/>
        <v>0</v>
      </c>
      <c r="Y2328" s="2">
        <f t="shared" si="1293"/>
        <v>0</v>
      </c>
      <c r="Z2328" s="37">
        <f t="shared" si="1294"/>
        <v>0</v>
      </c>
      <c r="AA2328" s="2">
        <f t="shared" si="1295"/>
        <v>0</v>
      </c>
      <c r="AB2328" s="4">
        <f t="shared" si="1303"/>
        <v>7.1215000000000001E-2</v>
      </c>
      <c r="AC2328" s="148">
        <f t="shared" si="1296"/>
        <v>241</v>
      </c>
      <c r="AD2328" s="36">
        <v>252</v>
      </c>
      <c r="AE2328" s="35">
        <f t="shared" si="1297"/>
        <v>1.0680030819999999</v>
      </c>
      <c r="AF2328" s="2">
        <f t="shared" si="1298"/>
        <v>16999.36305399</v>
      </c>
      <c r="AG2328" s="2">
        <f t="shared" si="1299"/>
        <v>16999.36305399</v>
      </c>
      <c r="AH2328" s="3">
        <f t="shared" si="1300"/>
        <v>0</v>
      </c>
      <c r="AI2328" s="3"/>
      <c r="AJ2328" s="3">
        <v>0</v>
      </c>
      <c r="AK2328" s="2">
        <f t="shared" si="1301"/>
        <v>27951.478546901581</v>
      </c>
      <c r="AL2328" s="8"/>
      <c r="AM2328" s="8"/>
      <c r="AN2328" s="8"/>
      <c r="AO2328" s="8"/>
      <c r="AP2328" s="8"/>
      <c r="AQ2328" s="8"/>
      <c r="AR2328" s="5"/>
      <c r="AS2328" s="1"/>
      <c r="AT2328" s="8"/>
      <c r="AU2328" s="1"/>
      <c r="AV2328" s="1"/>
      <c r="AW2328" s="3"/>
      <c r="AX2328" s="3"/>
      <c r="AY2328" s="4"/>
      <c r="AZ2328" s="4"/>
      <c r="BA2328" s="4"/>
      <c r="BB2328" s="1"/>
      <c r="BC2328" s="1"/>
      <c r="BD2328" s="1"/>
      <c r="BE2328" s="1"/>
      <c r="BF2328" s="1"/>
      <c r="BG2328" s="1"/>
      <c r="BH2328" s="1"/>
      <c r="BI2328" s="1"/>
    </row>
    <row r="2329" spans="1:61" x14ac:dyDescent="0.2">
      <c r="A2329" s="78">
        <f t="shared" si="1302"/>
        <v>44220</v>
      </c>
      <c r="B2329" s="2">
        <f t="shared" si="1273"/>
        <v>295009.32746234752</v>
      </c>
      <c r="C2329" s="3">
        <f t="shared" si="1274"/>
        <v>39826259.207416914</v>
      </c>
      <c r="D2329" s="2">
        <f t="shared" si="1271"/>
        <v>240537.3279050432</v>
      </c>
      <c r="E2329" s="2">
        <f t="shared" si="1275"/>
        <v>0</v>
      </c>
      <c r="F2329" s="33">
        <f t="shared" si="1276"/>
        <v>240537.3279050432</v>
      </c>
      <c r="G2329" s="39">
        <f t="shared" si="1277"/>
        <v>5486.52</v>
      </c>
      <c r="H2329" s="38">
        <f>IF(AND(N2329=1,N2328&gt;1),VLOOKUP(A2328,[1]Plan1!$CW$105:$CY$215,3),H2328)</f>
        <v>5560.59</v>
      </c>
      <c r="I2329" s="127">
        <f t="shared" si="1278"/>
        <v>44147</v>
      </c>
      <c r="J2329" s="127">
        <f t="shared" si="1279"/>
        <v>44177</v>
      </c>
      <c r="K2329" s="34">
        <f t="shared" si="1280"/>
        <v>1.3500360884495022E-2</v>
      </c>
      <c r="L2329" s="212">
        <f t="shared" si="1281"/>
        <v>44237</v>
      </c>
      <c r="M2329" s="1">
        <f t="shared" si="1282"/>
        <v>22</v>
      </c>
      <c r="N2329" s="1">
        <f t="shared" si="1283"/>
        <v>10</v>
      </c>
      <c r="O2329" s="2">
        <f t="shared" si="1284"/>
        <v>1.0061140799999999</v>
      </c>
      <c r="P2329" s="35">
        <f t="shared" si="1285"/>
        <v>1.00890013</v>
      </c>
      <c r="Q2329" s="35">
        <f t="shared" si="1286"/>
        <v>1.0329382215058156</v>
      </c>
      <c r="R2329" s="2">
        <f t="shared" si="1287"/>
        <v>1.0392536800000001</v>
      </c>
      <c r="S2329" s="2">
        <f t="shared" si="1288"/>
        <v>1.00624745</v>
      </c>
      <c r="T2329" s="2">
        <f t="shared" si="1267"/>
        <v>249979.30320267999</v>
      </c>
      <c r="U2329" s="2">
        <f t="shared" si="1289"/>
        <v>0</v>
      </c>
      <c r="V2329" s="2">
        <f t="shared" si="1290"/>
        <v>9441.9752976396521</v>
      </c>
      <c r="W2329" s="2">
        <f t="shared" si="1291"/>
        <v>249979.30320268284</v>
      </c>
      <c r="X2329" s="36">
        <f t="shared" si="1292"/>
        <v>0</v>
      </c>
      <c r="Y2329" s="2">
        <f t="shared" si="1293"/>
        <v>0</v>
      </c>
      <c r="Z2329" s="37">
        <f t="shared" si="1294"/>
        <v>0</v>
      </c>
      <c r="AA2329" s="2">
        <f t="shared" si="1295"/>
        <v>0</v>
      </c>
      <c r="AB2329" s="4">
        <f t="shared" si="1303"/>
        <v>7.1215000000000001E-2</v>
      </c>
      <c r="AC2329" s="148">
        <f t="shared" si="1296"/>
        <v>241</v>
      </c>
      <c r="AD2329" s="36">
        <v>252</v>
      </c>
      <c r="AE2329" s="35">
        <f t="shared" si="1297"/>
        <v>1.0680030819999999</v>
      </c>
      <c r="AF2329" s="2">
        <f t="shared" si="1298"/>
        <v>16999.36305399</v>
      </c>
      <c r="AG2329" s="2">
        <f t="shared" si="1299"/>
        <v>16999.36305399</v>
      </c>
      <c r="AH2329" s="3">
        <f t="shared" si="1300"/>
        <v>0</v>
      </c>
      <c r="AI2329" s="3"/>
      <c r="AJ2329" s="3">
        <v>0</v>
      </c>
      <c r="AK2329" s="2">
        <f t="shared" si="1301"/>
        <v>28030.661205674674</v>
      </c>
      <c r="AL2329" s="8"/>
      <c r="AM2329" s="8"/>
      <c r="AN2329" s="8"/>
      <c r="AO2329" s="8"/>
      <c r="AP2329" s="8"/>
      <c r="AQ2329" s="8"/>
      <c r="AR2329" s="5"/>
      <c r="AS2329" s="1"/>
      <c r="AT2329" s="8"/>
      <c r="AU2329" s="1"/>
      <c r="AV2329" s="1"/>
      <c r="AW2329" s="3"/>
      <c r="AX2329" s="3"/>
      <c r="AY2329" s="4"/>
      <c r="AZ2329" s="4"/>
      <c r="BA2329" s="4"/>
      <c r="BB2329" s="1"/>
      <c r="BC2329" s="1"/>
      <c r="BD2329" s="1"/>
      <c r="BE2329" s="1"/>
      <c r="BF2329" s="1"/>
      <c r="BG2329" s="1"/>
      <c r="BH2329" s="1"/>
      <c r="BI2329" s="1"/>
    </row>
    <row r="2330" spans="1:61" x14ac:dyDescent="0.2">
      <c r="A2330" s="78">
        <f t="shared" si="1302"/>
        <v>44221</v>
      </c>
      <c r="B2330" s="2">
        <f t="shared" si="1273"/>
        <v>295161.40258606063</v>
      </c>
      <c r="C2330" s="3">
        <f t="shared" si="1274"/>
        <v>39846789.349118188</v>
      </c>
      <c r="D2330" s="2">
        <f t="shared" si="1271"/>
        <v>240537.3279050432</v>
      </c>
      <c r="E2330" s="2">
        <f t="shared" si="1275"/>
        <v>0</v>
      </c>
      <c r="F2330" s="33">
        <f t="shared" si="1276"/>
        <v>240537.3279050432</v>
      </c>
      <c r="G2330" s="39">
        <f t="shared" si="1277"/>
        <v>5486.52</v>
      </c>
      <c r="H2330" s="38">
        <f>IF(AND(N2330=1,N2329&gt;1),VLOOKUP(A2329,[1]Plan1!$CW$105:$CY$215,3),H2329)</f>
        <v>5560.59</v>
      </c>
      <c r="I2330" s="127">
        <f t="shared" si="1278"/>
        <v>44147</v>
      </c>
      <c r="J2330" s="127">
        <f t="shared" si="1279"/>
        <v>44177</v>
      </c>
      <c r="K2330" s="34">
        <f t="shared" si="1280"/>
        <v>1.3500360884495022E-2</v>
      </c>
      <c r="L2330" s="212">
        <f t="shared" si="1281"/>
        <v>44237</v>
      </c>
      <c r="M2330" s="1">
        <f t="shared" si="1282"/>
        <v>22</v>
      </c>
      <c r="N2330" s="1">
        <f t="shared" si="1283"/>
        <v>10</v>
      </c>
      <c r="O2330" s="2">
        <f t="shared" si="1284"/>
        <v>1.0061140799999999</v>
      </c>
      <c r="P2330" s="35">
        <f t="shared" si="1285"/>
        <v>1.00890013</v>
      </c>
      <c r="Q2330" s="35">
        <f t="shared" si="1286"/>
        <v>1.0329382215058156</v>
      </c>
      <c r="R2330" s="2">
        <f t="shared" si="1287"/>
        <v>1.0392536800000001</v>
      </c>
      <c r="S2330" s="2">
        <f t="shared" si="1288"/>
        <v>1.00624745</v>
      </c>
      <c r="T2330" s="2">
        <f t="shared" si="1267"/>
        <v>249979.30320267999</v>
      </c>
      <c r="U2330" s="2">
        <f t="shared" si="1289"/>
        <v>0</v>
      </c>
      <c r="V2330" s="2">
        <f t="shared" si="1290"/>
        <v>9441.9752976396521</v>
      </c>
      <c r="W2330" s="2">
        <f t="shared" si="1291"/>
        <v>249979.30320268284</v>
      </c>
      <c r="X2330" s="36">
        <f t="shared" si="1292"/>
        <v>0</v>
      </c>
      <c r="Y2330" s="2">
        <f t="shared" si="1293"/>
        <v>0</v>
      </c>
      <c r="Z2330" s="37">
        <f t="shared" si="1294"/>
        <v>0</v>
      </c>
      <c r="AA2330" s="2">
        <f t="shared" si="1295"/>
        <v>0</v>
      </c>
      <c r="AB2330" s="4">
        <f t="shared" si="1303"/>
        <v>7.1215000000000001E-2</v>
      </c>
      <c r="AC2330" s="148">
        <f t="shared" si="1296"/>
        <v>242</v>
      </c>
      <c r="AD2330" s="36">
        <v>252</v>
      </c>
      <c r="AE2330" s="35">
        <f t="shared" si="1297"/>
        <v>1.0682946760000001</v>
      </c>
      <c r="AF2330" s="2">
        <f t="shared" si="1298"/>
        <v>17072.25551893</v>
      </c>
      <c r="AG2330" s="2">
        <f t="shared" si="1299"/>
        <v>17072.25551893</v>
      </c>
      <c r="AH2330" s="3">
        <f t="shared" si="1300"/>
        <v>0</v>
      </c>
      <c r="AI2330" s="3"/>
      <c r="AJ2330" s="3">
        <v>0</v>
      </c>
      <c r="AK2330" s="2">
        <f t="shared" si="1301"/>
        <v>28109.843864447765</v>
      </c>
      <c r="AL2330" s="8"/>
      <c r="AM2330" s="8"/>
      <c r="AN2330" s="8"/>
      <c r="AO2330" s="8"/>
      <c r="AP2330" s="8"/>
      <c r="AQ2330" s="8"/>
      <c r="AR2330" s="5"/>
      <c r="AS2330" s="1"/>
      <c r="AT2330" s="8"/>
      <c r="AU2330" s="1"/>
      <c r="AV2330" s="1"/>
      <c r="AW2330" s="3"/>
      <c r="AX2330" s="3"/>
      <c r="AY2330" s="4"/>
      <c r="AZ2330" s="4"/>
      <c r="BA2330" s="4"/>
      <c r="BB2330" s="1"/>
      <c r="BC2330" s="1"/>
      <c r="BD2330" s="1"/>
      <c r="BE2330" s="1"/>
      <c r="BF2330" s="1"/>
      <c r="BG2330" s="1"/>
      <c r="BH2330" s="1"/>
      <c r="BI2330" s="1"/>
    </row>
    <row r="2331" spans="1:61" x14ac:dyDescent="0.2">
      <c r="A2331" s="78">
        <f t="shared" si="1302"/>
        <v>44222</v>
      </c>
      <c r="B2331" s="2">
        <f t="shared" si="1273"/>
        <v>295476.3755868806</v>
      </c>
      <c r="C2331" s="3">
        <f t="shared" si="1274"/>
        <v>39889310.704228878</v>
      </c>
      <c r="D2331" s="2">
        <f t="shared" si="1271"/>
        <v>240537.3279050432</v>
      </c>
      <c r="E2331" s="2">
        <f t="shared" si="1275"/>
        <v>0</v>
      </c>
      <c r="F2331" s="33">
        <f t="shared" si="1276"/>
        <v>240537.3279050432</v>
      </c>
      <c r="G2331" s="39">
        <f t="shared" si="1277"/>
        <v>5486.52</v>
      </c>
      <c r="H2331" s="38">
        <f>IF(AND(N2331=1,N2330&gt;1),VLOOKUP(A2330,[1]Plan1!$CW$105:$CY$215,3),H2330)</f>
        <v>5560.59</v>
      </c>
      <c r="I2331" s="127">
        <f t="shared" si="1278"/>
        <v>44147</v>
      </c>
      <c r="J2331" s="127">
        <f t="shared" si="1279"/>
        <v>44177</v>
      </c>
      <c r="K2331" s="34">
        <f t="shared" si="1280"/>
        <v>1.3500360884495022E-2</v>
      </c>
      <c r="L2331" s="212">
        <f t="shared" si="1281"/>
        <v>44237</v>
      </c>
      <c r="M2331" s="1">
        <f t="shared" si="1282"/>
        <v>22</v>
      </c>
      <c r="N2331" s="1">
        <f t="shared" si="1283"/>
        <v>11</v>
      </c>
      <c r="O2331" s="2">
        <f t="shared" si="1284"/>
        <v>1.0067275499999999</v>
      </c>
      <c r="P2331" s="35">
        <f t="shared" si="1285"/>
        <v>1.00890013</v>
      </c>
      <c r="Q2331" s="35">
        <f t="shared" si="1286"/>
        <v>1.0329382215058156</v>
      </c>
      <c r="R2331" s="2">
        <f t="shared" si="1287"/>
        <v>1.03988736</v>
      </c>
      <c r="S2331" s="2">
        <f t="shared" si="1288"/>
        <v>1.00624745</v>
      </c>
      <c r="T2331" s="2">
        <f t="shared" si="1267"/>
        <v>250131.72689662999</v>
      </c>
      <c r="U2331" s="2">
        <f t="shared" si="1289"/>
        <v>0</v>
      </c>
      <c r="V2331" s="2">
        <f t="shared" si="1290"/>
        <v>9594.3989915865131</v>
      </c>
      <c r="W2331" s="2">
        <f t="shared" si="1291"/>
        <v>250131.72689662973</v>
      </c>
      <c r="X2331" s="36">
        <f t="shared" si="1292"/>
        <v>0</v>
      </c>
      <c r="Y2331" s="2">
        <f t="shared" si="1293"/>
        <v>0</v>
      </c>
      <c r="Z2331" s="37">
        <f t="shared" si="1294"/>
        <v>0</v>
      </c>
      <c r="AA2331" s="2">
        <f t="shared" si="1295"/>
        <v>0</v>
      </c>
      <c r="AB2331" s="4">
        <f t="shared" si="1303"/>
        <v>7.1215000000000001E-2</v>
      </c>
      <c r="AC2331" s="148">
        <f t="shared" si="1296"/>
        <v>243</v>
      </c>
      <c r="AD2331" s="36">
        <v>252</v>
      </c>
      <c r="AE2331" s="35">
        <f t="shared" si="1297"/>
        <v>1.0685863499999999</v>
      </c>
      <c r="AF2331" s="2">
        <f t="shared" si="1298"/>
        <v>17155.62216703</v>
      </c>
      <c r="AG2331" s="2">
        <f t="shared" si="1299"/>
        <v>17155.62216703</v>
      </c>
      <c r="AH2331" s="3">
        <f t="shared" si="1300"/>
        <v>0</v>
      </c>
      <c r="AI2331" s="3"/>
      <c r="AJ2331" s="3">
        <v>0</v>
      </c>
      <c r="AK2331" s="2">
        <f t="shared" si="1301"/>
        <v>28189.026523220855</v>
      </c>
      <c r="AL2331" s="8"/>
      <c r="AM2331" s="8"/>
      <c r="AN2331" s="8"/>
      <c r="AO2331" s="8"/>
      <c r="AP2331" s="8"/>
      <c r="AQ2331" s="8"/>
      <c r="AR2331" s="5"/>
      <c r="AS2331" s="1"/>
      <c r="AT2331" s="8"/>
      <c r="AU2331" s="1"/>
      <c r="AV2331" s="1"/>
      <c r="AW2331" s="3"/>
      <c r="AX2331" s="3"/>
      <c r="AY2331" s="4"/>
      <c r="AZ2331" s="4"/>
      <c r="BA2331" s="4"/>
      <c r="BB2331" s="1"/>
      <c r="BC2331" s="1"/>
      <c r="BD2331" s="1"/>
      <c r="BE2331" s="1"/>
      <c r="BF2331" s="1"/>
      <c r="BG2331" s="1"/>
      <c r="BH2331" s="1"/>
      <c r="BI2331" s="1"/>
    </row>
    <row r="2332" spans="1:61" x14ac:dyDescent="0.2">
      <c r="A2332" s="78">
        <f t="shared" si="1302"/>
        <v>44223</v>
      </c>
      <c r="B2332" s="2">
        <f t="shared" si="1273"/>
        <v>295791.55265537184</v>
      </c>
      <c r="C2332" s="3">
        <f t="shared" si="1274"/>
        <v>39931859.608475201</v>
      </c>
      <c r="D2332" s="2">
        <f t="shared" si="1271"/>
        <v>240537.3279050432</v>
      </c>
      <c r="E2332" s="2">
        <f t="shared" si="1275"/>
        <v>0</v>
      </c>
      <c r="F2332" s="33">
        <f t="shared" si="1276"/>
        <v>240537.3279050432</v>
      </c>
      <c r="G2332" s="39">
        <f t="shared" si="1277"/>
        <v>5486.52</v>
      </c>
      <c r="H2332" s="38">
        <f>IF(AND(N2332=1,N2331&gt;1),VLOOKUP(A2331,[1]Plan1!$CW$105:$CY$215,3),H2331)</f>
        <v>5560.59</v>
      </c>
      <c r="I2332" s="127">
        <f t="shared" si="1278"/>
        <v>44147</v>
      </c>
      <c r="J2332" s="127">
        <f t="shared" si="1279"/>
        <v>44177</v>
      </c>
      <c r="K2332" s="34">
        <f t="shared" si="1280"/>
        <v>1.3500360884495022E-2</v>
      </c>
      <c r="L2332" s="212">
        <f t="shared" si="1281"/>
        <v>44237</v>
      </c>
      <c r="M2332" s="1">
        <f t="shared" si="1282"/>
        <v>22</v>
      </c>
      <c r="N2332" s="1">
        <f t="shared" si="1283"/>
        <v>12</v>
      </c>
      <c r="O2332" s="2">
        <f t="shared" si="1284"/>
        <v>1.00734138</v>
      </c>
      <c r="P2332" s="35">
        <f t="shared" si="1285"/>
        <v>1.00890013</v>
      </c>
      <c r="Q2332" s="35">
        <f t="shared" si="1286"/>
        <v>1.0329382215058156</v>
      </c>
      <c r="R2332" s="2">
        <f t="shared" si="1287"/>
        <v>1.04052141</v>
      </c>
      <c r="S2332" s="2">
        <f t="shared" si="1288"/>
        <v>1.00624745</v>
      </c>
      <c r="T2332" s="2">
        <f t="shared" si="1267"/>
        <v>250284.23958938001</v>
      </c>
      <c r="U2332" s="2">
        <f t="shared" si="1289"/>
        <v>0</v>
      </c>
      <c r="V2332" s="2">
        <f t="shared" si="1290"/>
        <v>9746.9116843446918</v>
      </c>
      <c r="W2332" s="2">
        <f t="shared" si="1291"/>
        <v>250284.2395893879</v>
      </c>
      <c r="X2332" s="36">
        <f t="shared" si="1292"/>
        <v>0</v>
      </c>
      <c r="Y2332" s="2">
        <f t="shared" si="1293"/>
        <v>0</v>
      </c>
      <c r="Z2332" s="37">
        <f t="shared" si="1294"/>
        <v>0</v>
      </c>
      <c r="AA2332" s="2">
        <f t="shared" si="1295"/>
        <v>0</v>
      </c>
      <c r="AB2332" s="4">
        <f t="shared" si="1303"/>
        <v>7.1215000000000001E-2</v>
      </c>
      <c r="AC2332" s="148">
        <f t="shared" si="1296"/>
        <v>244</v>
      </c>
      <c r="AD2332" s="36">
        <v>252</v>
      </c>
      <c r="AE2332" s="35">
        <f t="shared" si="1297"/>
        <v>1.0688781039999999</v>
      </c>
      <c r="AF2332" s="2">
        <f t="shared" si="1298"/>
        <v>17239.103883989999</v>
      </c>
      <c r="AG2332" s="2">
        <f t="shared" si="1299"/>
        <v>17239.103883989999</v>
      </c>
      <c r="AH2332" s="3">
        <f t="shared" si="1300"/>
        <v>0</v>
      </c>
      <c r="AI2332" s="3"/>
      <c r="AJ2332" s="3">
        <v>0</v>
      </c>
      <c r="AK2332" s="2">
        <f t="shared" si="1301"/>
        <v>28268.209181993949</v>
      </c>
      <c r="AL2332" s="8"/>
      <c r="AM2332" s="8"/>
      <c r="AN2332" s="8"/>
      <c r="AO2332" s="8"/>
      <c r="AP2332" s="8"/>
      <c r="AQ2332" s="8"/>
      <c r="AR2332" s="5"/>
      <c r="AS2332" s="1"/>
      <c r="AT2332" s="8"/>
      <c r="AU2332" s="1"/>
      <c r="AV2332" s="1"/>
      <c r="AW2332" s="3"/>
      <c r="AX2332" s="3"/>
      <c r="AY2332" s="4"/>
      <c r="AZ2332" s="4"/>
      <c r="BA2332" s="4"/>
      <c r="BB2332" s="1"/>
      <c r="BC2332" s="1"/>
      <c r="BD2332" s="1"/>
      <c r="BE2332" s="1"/>
      <c r="BF2332" s="1"/>
      <c r="BG2332" s="1"/>
      <c r="BH2332" s="1"/>
      <c r="BI2332" s="1"/>
    </row>
    <row r="2333" spans="1:61" x14ac:dyDescent="0.2">
      <c r="A2333" s="78">
        <f t="shared" si="1302"/>
        <v>44224</v>
      </c>
      <c r="B2333" s="2">
        <f t="shared" si="1273"/>
        <v>296106.93879911106</v>
      </c>
      <c r="C2333" s="3">
        <f t="shared" si="1274"/>
        <v>39974436.737879992</v>
      </c>
      <c r="D2333" s="2">
        <f t="shared" si="1271"/>
        <v>240537.3279050432</v>
      </c>
      <c r="E2333" s="2">
        <f t="shared" si="1275"/>
        <v>0</v>
      </c>
      <c r="F2333" s="33">
        <f t="shared" si="1276"/>
        <v>240537.3279050432</v>
      </c>
      <c r="G2333" s="39">
        <f t="shared" si="1277"/>
        <v>5486.52</v>
      </c>
      <c r="H2333" s="38">
        <f>IF(AND(N2333=1,N2332&gt;1),VLOOKUP(A2332,[1]Plan1!$CW$105:$CY$215,3),H2332)</f>
        <v>5560.59</v>
      </c>
      <c r="I2333" s="127">
        <f t="shared" si="1278"/>
        <v>44147</v>
      </c>
      <c r="J2333" s="127">
        <f t="shared" si="1279"/>
        <v>44177</v>
      </c>
      <c r="K2333" s="34">
        <f t="shared" si="1280"/>
        <v>1.3500360884495022E-2</v>
      </c>
      <c r="L2333" s="212">
        <f t="shared" si="1281"/>
        <v>44237</v>
      </c>
      <c r="M2333" s="1">
        <f t="shared" si="1282"/>
        <v>22</v>
      </c>
      <c r="N2333" s="1">
        <f t="shared" si="1283"/>
        <v>13</v>
      </c>
      <c r="O2333" s="2">
        <f t="shared" si="1284"/>
        <v>1.0079555899999999</v>
      </c>
      <c r="P2333" s="35">
        <f t="shared" si="1285"/>
        <v>1.00890013</v>
      </c>
      <c r="Q2333" s="35">
        <f t="shared" si="1286"/>
        <v>1.0329382215058156</v>
      </c>
      <c r="R2333" s="2">
        <f t="shared" si="1287"/>
        <v>1.04115585</v>
      </c>
      <c r="S2333" s="2">
        <f t="shared" si="1288"/>
        <v>1.00624745</v>
      </c>
      <c r="T2333" s="2">
        <f t="shared" si="1267"/>
        <v>250436.84609169999</v>
      </c>
      <c r="U2333" s="2">
        <f t="shared" si="1289"/>
        <v>0</v>
      </c>
      <c r="V2333" s="2">
        <f t="shared" si="1290"/>
        <v>9899.5181866607709</v>
      </c>
      <c r="W2333" s="2">
        <f t="shared" si="1291"/>
        <v>250436.84609170398</v>
      </c>
      <c r="X2333" s="36">
        <f t="shared" si="1292"/>
        <v>0</v>
      </c>
      <c r="Y2333" s="2">
        <f t="shared" si="1293"/>
        <v>0</v>
      </c>
      <c r="Z2333" s="37">
        <f t="shared" si="1294"/>
        <v>0</v>
      </c>
      <c r="AA2333" s="2">
        <f t="shared" si="1295"/>
        <v>0</v>
      </c>
      <c r="AB2333" s="4">
        <f t="shared" si="1303"/>
        <v>7.1215000000000001E-2</v>
      </c>
      <c r="AC2333" s="148">
        <f t="shared" si="1296"/>
        <v>245</v>
      </c>
      <c r="AD2333" s="36">
        <v>252</v>
      </c>
      <c r="AE2333" s="35">
        <f t="shared" si="1297"/>
        <v>1.0691699370000001</v>
      </c>
      <c r="AF2333" s="2">
        <f t="shared" si="1298"/>
        <v>17322.70086664</v>
      </c>
      <c r="AG2333" s="2">
        <f t="shared" si="1299"/>
        <v>17322.70086664</v>
      </c>
      <c r="AH2333" s="3">
        <f t="shared" si="1300"/>
        <v>0</v>
      </c>
      <c r="AI2333" s="3"/>
      <c r="AJ2333" s="3">
        <v>0</v>
      </c>
      <c r="AK2333" s="2">
        <f t="shared" si="1301"/>
        <v>28347.391840767039</v>
      </c>
      <c r="AL2333" s="8"/>
      <c r="AM2333" s="8"/>
      <c r="AN2333" s="8"/>
      <c r="AO2333" s="8"/>
      <c r="AP2333" s="8"/>
      <c r="AQ2333" s="8"/>
      <c r="AR2333" s="5"/>
      <c r="AS2333" s="1"/>
      <c r="AT2333" s="8"/>
      <c r="AU2333" s="1"/>
      <c r="AV2333" s="1"/>
      <c r="AW2333" s="3"/>
      <c r="AX2333" s="3"/>
      <c r="AY2333" s="4"/>
      <c r="AZ2333" s="4"/>
      <c r="BA2333" s="4"/>
      <c r="BB2333" s="1"/>
      <c r="BC2333" s="1"/>
      <c r="BD2333" s="1"/>
      <c r="BE2333" s="1"/>
      <c r="BF2333" s="1"/>
      <c r="BG2333" s="1"/>
      <c r="BH2333" s="1"/>
      <c r="BI2333" s="1"/>
    </row>
    <row r="2334" spans="1:61" x14ac:dyDescent="0.2">
      <c r="A2334" s="78">
        <f t="shared" si="1302"/>
        <v>44225</v>
      </c>
      <c r="B2334" s="2">
        <f t="shared" si="1273"/>
        <v>296422.5315639248</v>
      </c>
      <c r="C2334" s="3">
        <f t="shared" si="1274"/>
        <v>40017041.761129849</v>
      </c>
      <c r="D2334" s="2">
        <f t="shared" si="1271"/>
        <v>240537.3279050432</v>
      </c>
      <c r="E2334" s="2">
        <f t="shared" si="1275"/>
        <v>0</v>
      </c>
      <c r="F2334" s="33">
        <f t="shared" si="1276"/>
        <v>240537.3279050432</v>
      </c>
      <c r="G2334" s="39">
        <f t="shared" si="1277"/>
        <v>5486.52</v>
      </c>
      <c r="H2334" s="38">
        <f>IF(AND(N2334=1,N2333&gt;1),VLOOKUP(A2333,[1]Plan1!$CW$105:$CY$215,3),H2333)</f>
        <v>5560.59</v>
      </c>
      <c r="I2334" s="127">
        <f t="shared" si="1278"/>
        <v>44147</v>
      </c>
      <c r="J2334" s="127">
        <f t="shared" si="1279"/>
        <v>44177</v>
      </c>
      <c r="K2334" s="34">
        <f t="shared" si="1280"/>
        <v>1.3500360884495022E-2</v>
      </c>
      <c r="L2334" s="212">
        <f t="shared" si="1281"/>
        <v>44237</v>
      </c>
      <c r="M2334" s="1">
        <f t="shared" si="1282"/>
        <v>22</v>
      </c>
      <c r="N2334" s="1">
        <f t="shared" si="1283"/>
        <v>14</v>
      </c>
      <c r="O2334" s="2">
        <f t="shared" si="1284"/>
        <v>1.00857017</v>
      </c>
      <c r="P2334" s="35">
        <f t="shared" si="1285"/>
        <v>1.00890013</v>
      </c>
      <c r="Q2334" s="35">
        <f t="shared" si="1286"/>
        <v>1.0329382215058156</v>
      </c>
      <c r="R2334" s="2">
        <f t="shared" si="1287"/>
        <v>1.0417906699999999</v>
      </c>
      <c r="S2334" s="2">
        <f t="shared" si="1288"/>
        <v>1.00624745</v>
      </c>
      <c r="T2334" s="2">
        <f t="shared" si="1267"/>
        <v>250589.54399820001</v>
      </c>
      <c r="U2334" s="2">
        <f t="shared" si="1289"/>
        <v>0</v>
      </c>
      <c r="V2334" s="2">
        <f t="shared" si="1290"/>
        <v>10052.216093161433</v>
      </c>
      <c r="W2334" s="2">
        <f t="shared" si="1291"/>
        <v>250589.54399820464</v>
      </c>
      <c r="X2334" s="36">
        <f t="shared" si="1292"/>
        <v>0</v>
      </c>
      <c r="Y2334" s="2">
        <f t="shared" si="1293"/>
        <v>0</v>
      </c>
      <c r="Z2334" s="37">
        <f t="shared" si="1294"/>
        <v>0</v>
      </c>
      <c r="AA2334" s="2">
        <f t="shared" si="1295"/>
        <v>0</v>
      </c>
      <c r="AB2334" s="4">
        <f t="shared" si="1303"/>
        <v>7.1215000000000001E-2</v>
      </c>
      <c r="AC2334" s="148">
        <f t="shared" si="1296"/>
        <v>246</v>
      </c>
      <c r="AD2334" s="36">
        <v>252</v>
      </c>
      <c r="AE2334" s="35">
        <f t="shared" si="1297"/>
        <v>1.0694618490000001</v>
      </c>
      <c r="AF2334" s="2">
        <f t="shared" si="1298"/>
        <v>17406.413066180001</v>
      </c>
      <c r="AG2334" s="2">
        <f t="shared" si="1299"/>
        <v>17406.413066180001</v>
      </c>
      <c r="AH2334" s="3">
        <f t="shared" si="1300"/>
        <v>0</v>
      </c>
      <c r="AI2334" s="3"/>
      <c r="AJ2334" s="3">
        <v>0</v>
      </c>
      <c r="AK2334" s="2">
        <f t="shared" si="1301"/>
        <v>28426.574499540129</v>
      </c>
      <c r="AL2334" s="8"/>
      <c r="AM2334" s="8"/>
      <c r="AN2334" s="8"/>
      <c r="AO2334" s="8"/>
      <c r="AP2334" s="8"/>
      <c r="AQ2334" s="8"/>
      <c r="AR2334" s="5"/>
      <c r="AS2334" s="1"/>
      <c r="AT2334" s="8"/>
      <c r="AU2334" s="1"/>
      <c r="AV2334" s="1"/>
      <c r="AW2334" s="3"/>
      <c r="AX2334" s="3"/>
      <c r="AY2334" s="4"/>
      <c r="AZ2334" s="4"/>
      <c r="BA2334" s="4"/>
      <c r="BB2334" s="1"/>
      <c r="BC2334" s="1"/>
      <c r="BD2334" s="1"/>
      <c r="BE2334" s="1"/>
      <c r="BF2334" s="1"/>
      <c r="BG2334" s="1"/>
      <c r="BH2334" s="1"/>
      <c r="BI2334" s="1"/>
    </row>
    <row r="2335" spans="1:61" x14ac:dyDescent="0.2">
      <c r="A2335" s="78">
        <f t="shared" si="1302"/>
        <v>44226</v>
      </c>
      <c r="B2335" s="2">
        <f t="shared" si="1273"/>
        <v>296665.12170631974</v>
      </c>
      <c r="C2335" s="3">
        <f t="shared" si="1274"/>
        <v>40049791.430353165</v>
      </c>
      <c r="D2335" s="2">
        <f t="shared" si="1271"/>
        <v>240537.3279050432</v>
      </c>
      <c r="E2335" s="2">
        <f t="shared" si="1275"/>
        <v>0</v>
      </c>
      <c r="F2335" s="33">
        <f t="shared" si="1276"/>
        <v>240537.3279050432</v>
      </c>
      <c r="G2335" s="39">
        <f t="shared" si="1277"/>
        <v>5486.52</v>
      </c>
      <c r="H2335" s="38">
        <f>IF(AND(N2335=1,N2334&gt;1),VLOOKUP(A2334,[1]Plan1!$CW$105:$CY$215,3),H2334)</f>
        <v>5560.59</v>
      </c>
      <c r="I2335" s="127">
        <f t="shared" si="1278"/>
        <v>44147</v>
      </c>
      <c r="J2335" s="127">
        <f t="shared" si="1279"/>
        <v>44177</v>
      </c>
      <c r="K2335" s="34">
        <f t="shared" si="1280"/>
        <v>1.3500360884495022E-2</v>
      </c>
      <c r="L2335" s="212">
        <f t="shared" si="1281"/>
        <v>44237</v>
      </c>
      <c r="M2335" s="1">
        <f t="shared" si="1282"/>
        <v>22</v>
      </c>
      <c r="N2335" s="1">
        <f t="shared" si="1283"/>
        <v>15</v>
      </c>
      <c r="O2335" s="2">
        <f t="shared" si="1284"/>
        <v>1.0091851300000001</v>
      </c>
      <c r="P2335" s="35">
        <f t="shared" si="1285"/>
        <v>1.00890013</v>
      </c>
      <c r="Q2335" s="35">
        <f t="shared" si="1286"/>
        <v>1.0329382215058156</v>
      </c>
      <c r="R2335" s="2">
        <f t="shared" si="1287"/>
        <v>1.0424258900000001</v>
      </c>
      <c r="S2335" s="2">
        <f t="shared" si="1288"/>
        <v>1.00624745</v>
      </c>
      <c r="T2335" s="2">
        <f t="shared" si="1267"/>
        <v>250742.33811963</v>
      </c>
      <c r="U2335" s="2">
        <f t="shared" si="1289"/>
        <v>0</v>
      </c>
      <c r="V2335" s="2">
        <f t="shared" si="1290"/>
        <v>10205.010214593312</v>
      </c>
      <c r="W2335" s="2">
        <f t="shared" si="1291"/>
        <v>250742.33811963652</v>
      </c>
      <c r="X2335" s="36">
        <f t="shared" si="1292"/>
        <v>0</v>
      </c>
      <c r="Y2335" s="2">
        <f t="shared" si="1293"/>
        <v>0</v>
      </c>
      <c r="Z2335" s="37">
        <f t="shared" si="1294"/>
        <v>0</v>
      </c>
      <c r="AA2335" s="2">
        <f t="shared" si="1295"/>
        <v>0</v>
      </c>
      <c r="AB2335" s="4">
        <f t="shared" si="1303"/>
        <v>7.1215000000000001E-2</v>
      </c>
      <c r="AC2335" s="148">
        <f t="shared" si="1296"/>
        <v>246</v>
      </c>
      <c r="AD2335" s="36">
        <v>252</v>
      </c>
      <c r="AE2335" s="35">
        <f t="shared" si="1297"/>
        <v>1.0694618490000001</v>
      </c>
      <c r="AF2335" s="2">
        <f t="shared" si="1298"/>
        <v>17417.026428370002</v>
      </c>
      <c r="AG2335" s="2">
        <f t="shared" si="1299"/>
        <v>17417.026428370002</v>
      </c>
      <c r="AH2335" s="3">
        <f t="shared" si="1300"/>
        <v>0</v>
      </c>
      <c r="AI2335" s="3"/>
      <c r="AJ2335" s="3">
        <v>0</v>
      </c>
      <c r="AK2335" s="2">
        <f t="shared" si="1301"/>
        <v>28505.757158313227</v>
      </c>
      <c r="AL2335" s="8"/>
      <c r="AM2335" s="8"/>
      <c r="AN2335" s="8"/>
      <c r="AO2335" s="8"/>
      <c r="AP2335" s="8"/>
      <c r="AQ2335" s="8"/>
      <c r="AR2335" s="5"/>
      <c r="AS2335" s="1"/>
      <c r="AT2335" s="8"/>
      <c r="AU2335" s="1"/>
      <c r="AV2335" s="1"/>
      <c r="AW2335" s="3"/>
      <c r="AX2335" s="3"/>
      <c r="AY2335" s="4"/>
      <c r="AZ2335" s="4"/>
      <c r="BA2335" s="4"/>
      <c r="BB2335" s="1"/>
      <c r="BC2335" s="1"/>
      <c r="BD2335" s="1"/>
      <c r="BE2335" s="1"/>
      <c r="BF2335" s="1"/>
      <c r="BG2335" s="1"/>
      <c r="BH2335" s="1"/>
      <c r="BI2335" s="1"/>
    </row>
    <row r="2336" spans="1:61" x14ac:dyDescent="0.2">
      <c r="A2336" s="78">
        <f t="shared" si="1302"/>
        <v>44227</v>
      </c>
      <c r="B2336" s="2">
        <f t="shared" si="1273"/>
        <v>296744.30436509283</v>
      </c>
      <c r="C2336" s="3">
        <f t="shared" si="1274"/>
        <v>40060481.089287534</v>
      </c>
      <c r="D2336" s="2">
        <f t="shared" si="1271"/>
        <v>240537.3279050432</v>
      </c>
      <c r="E2336" s="2">
        <f t="shared" si="1275"/>
        <v>0</v>
      </c>
      <c r="F2336" s="33">
        <f t="shared" si="1276"/>
        <v>240537.3279050432</v>
      </c>
      <c r="G2336" s="39">
        <f t="shared" si="1277"/>
        <v>5486.52</v>
      </c>
      <c r="H2336" s="38">
        <f>IF(AND(N2336=1,N2335&gt;1),VLOOKUP(A2335,[1]Plan1!$CW$105:$CY$215,3),H2335)</f>
        <v>5560.59</v>
      </c>
      <c r="I2336" s="127">
        <f t="shared" si="1278"/>
        <v>44147</v>
      </c>
      <c r="J2336" s="127">
        <f t="shared" si="1279"/>
        <v>44177</v>
      </c>
      <c r="K2336" s="34">
        <f t="shared" si="1280"/>
        <v>1.3500360884495022E-2</v>
      </c>
      <c r="L2336" s="212">
        <f t="shared" si="1281"/>
        <v>44237</v>
      </c>
      <c r="M2336" s="1">
        <f t="shared" si="1282"/>
        <v>22</v>
      </c>
      <c r="N2336" s="1">
        <f t="shared" si="1283"/>
        <v>15</v>
      </c>
      <c r="O2336" s="2">
        <f t="shared" si="1284"/>
        <v>1.0091851300000001</v>
      </c>
      <c r="P2336" s="35">
        <f t="shared" si="1285"/>
        <v>1.00890013</v>
      </c>
      <c r="Q2336" s="35">
        <f t="shared" si="1286"/>
        <v>1.0329382215058156</v>
      </c>
      <c r="R2336" s="2">
        <f t="shared" si="1287"/>
        <v>1.0424258900000001</v>
      </c>
      <c r="S2336" s="2">
        <f t="shared" si="1288"/>
        <v>1.00624745</v>
      </c>
      <c r="T2336" s="2">
        <f t="shared" si="1267"/>
        <v>250742.33811963</v>
      </c>
      <c r="U2336" s="2">
        <f t="shared" si="1289"/>
        <v>0</v>
      </c>
      <c r="V2336" s="2">
        <f t="shared" si="1290"/>
        <v>10205.010214593312</v>
      </c>
      <c r="W2336" s="2">
        <f t="shared" si="1291"/>
        <v>250742.33811963652</v>
      </c>
      <c r="X2336" s="36">
        <f t="shared" si="1292"/>
        <v>0</v>
      </c>
      <c r="Y2336" s="2">
        <f t="shared" si="1293"/>
        <v>0</v>
      </c>
      <c r="Z2336" s="37">
        <f t="shared" si="1294"/>
        <v>0</v>
      </c>
      <c r="AA2336" s="2">
        <f t="shared" si="1295"/>
        <v>0</v>
      </c>
      <c r="AB2336" s="4">
        <f t="shared" si="1303"/>
        <v>7.1215000000000001E-2</v>
      </c>
      <c r="AC2336" s="148">
        <f t="shared" si="1296"/>
        <v>246</v>
      </c>
      <c r="AD2336" s="36">
        <v>252</v>
      </c>
      <c r="AE2336" s="35">
        <f t="shared" si="1297"/>
        <v>1.0694618490000001</v>
      </c>
      <c r="AF2336" s="2">
        <f t="shared" si="1298"/>
        <v>17417.026428370002</v>
      </c>
      <c r="AG2336" s="2">
        <f t="shared" si="1299"/>
        <v>17417.026428370002</v>
      </c>
      <c r="AH2336" s="3">
        <f t="shared" si="1300"/>
        <v>0</v>
      </c>
      <c r="AI2336" s="3"/>
      <c r="AJ2336" s="3">
        <v>0</v>
      </c>
      <c r="AK2336" s="2">
        <f t="shared" si="1301"/>
        <v>28584.939817086317</v>
      </c>
      <c r="AL2336" s="8"/>
      <c r="AM2336" s="8"/>
      <c r="AN2336" s="8"/>
      <c r="AO2336" s="8"/>
      <c r="AP2336" s="8"/>
      <c r="AQ2336" s="8"/>
      <c r="AR2336" s="5"/>
      <c r="AS2336" s="1"/>
      <c r="AT2336" s="8"/>
      <c r="AU2336" s="1"/>
      <c r="AV2336" s="1"/>
      <c r="AW2336" s="3"/>
      <c r="AX2336" s="3"/>
      <c r="AY2336" s="4"/>
      <c r="AZ2336" s="4"/>
      <c r="BA2336" s="4"/>
      <c r="BB2336" s="1"/>
      <c r="BC2336" s="1"/>
      <c r="BD2336" s="1"/>
      <c r="BE2336" s="1"/>
      <c r="BF2336" s="1"/>
      <c r="BG2336" s="1"/>
      <c r="BH2336" s="1"/>
      <c r="BI2336" s="1"/>
    </row>
    <row r="2337" spans="1:61" x14ac:dyDescent="0.2">
      <c r="A2337" s="78">
        <f t="shared" si="1302"/>
        <v>44228</v>
      </c>
      <c r="B2337" s="2">
        <f t="shared" si="1273"/>
        <v>296896.70203139592</v>
      </c>
      <c r="C2337" s="3">
        <f t="shared" si="1274"/>
        <v>40081054.774238452</v>
      </c>
      <c r="D2337" s="2">
        <f t="shared" si="1271"/>
        <v>240537.3279050432</v>
      </c>
      <c r="E2337" s="2">
        <f t="shared" si="1275"/>
        <v>0</v>
      </c>
      <c r="F2337" s="33">
        <f t="shared" si="1276"/>
        <v>240537.3279050432</v>
      </c>
      <c r="G2337" s="39">
        <f t="shared" si="1277"/>
        <v>5486.52</v>
      </c>
      <c r="H2337" s="38">
        <f>IF(AND(N2337=1,N2336&gt;1),VLOOKUP(A2336,[1]Plan1!$CW$105:$CY$215,3),H2336)</f>
        <v>5560.59</v>
      </c>
      <c r="I2337" s="127">
        <f t="shared" si="1278"/>
        <v>44147</v>
      </c>
      <c r="J2337" s="127">
        <f t="shared" si="1279"/>
        <v>44177</v>
      </c>
      <c r="K2337" s="34">
        <f t="shared" si="1280"/>
        <v>1.3500360884495022E-2</v>
      </c>
      <c r="L2337" s="212">
        <f t="shared" si="1281"/>
        <v>44237</v>
      </c>
      <c r="M2337" s="1">
        <f t="shared" si="1282"/>
        <v>22</v>
      </c>
      <c r="N2337" s="1">
        <f t="shared" si="1283"/>
        <v>15</v>
      </c>
      <c r="O2337" s="2">
        <f t="shared" si="1284"/>
        <v>1.0091851300000001</v>
      </c>
      <c r="P2337" s="35">
        <f t="shared" si="1285"/>
        <v>1.00890013</v>
      </c>
      <c r="Q2337" s="35">
        <f t="shared" si="1286"/>
        <v>1.0329382215058156</v>
      </c>
      <c r="R2337" s="2">
        <f t="shared" si="1287"/>
        <v>1.0424258900000001</v>
      </c>
      <c r="S2337" s="2">
        <f t="shared" si="1288"/>
        <v>1.00624745</v>
      </c>
      <c r="T2337" s="2">
        <f t="shared" si="1267"/>
        <v>250742.33811963</v>
      </c>
      <c r="U2337" s="2">
        <f t="shared" si="1289"/>
        <v>0</v>
      </c>
      <c r="V2337" s="2">
        <f t="shared" si="1290"/>
        <v>10205.010214593312</v>
      </c>
      <c r="W2337" s="2">
        <f t="shared" si="1291"/>
        <v>250742.33811963652</v>
      </c>
      <c r="X2337" s="36">
        <f t="shared" si="1292"/>
        <v>0</v>
      </c>
      <c r="Y2337" s="2">
        <f t="shared" si="1293"/>
        <v>0</v>
      </c>
      <c r="Z2337" s="37">
        <f t="shared" si="1294"/>
        <v>0</v>
      </c>
      <c r="AA2337" s="2">
        <f t="shared" si="1295"/>
        <v>0</v>
      </c>
      <c r="AB2337" s="4">
        <f t="shared" si="1303"/>
        <v>7.1215000000000001E-2</v>
      </c>
      <c r="AC2337" s="148">
        <f t="shared" si="1296"/>
        <v>247</v>
      </c>
      <c r="AD2337" s="36">
        <v>252</v>
      </c>
      <c r="AE2337" s="35">
        <f t="shared" si="1297"/>
        <v>1.0697538419999999</v>
      </c>
      <c r="AF2337" s="2">
        <f t="shared" si="1298"/>
        <v>17490.241435899999</v>
      </c>
      <c r="AG2337" s="2">
        <f t="shared" si="1299"/>
        <v>17490.241435899999</v>
      </c>
      <c r="AH2337" s="3">
        <f t="shared" si="1300"/>
        <v>0</v>
      </c>
      <c r="AI2337" s="3"/>
      <c r="AJ2337" s="3">
        <v>0</v>
      </c>
      <c r="AK2337" s="2">
        <f t="shared" si="1301"/>
        <v>28664.122475859411</v>
      </c>
      <c r="AL2337" s="8"/>
      <c r="AM2337" s="8"/>
      <c r="AN2337" s="8"/>
      <c r="AO2337" s="8"/>
      <c r="AP2337" s="8"/>
      <c r="AQ2337" s="8"/>
      <c r="AR2337" s="5"/>
      <c r="AS2337" s="1"/>
      <c r="AT2337" s="8"/>
      <c r="AU2337" s="1"/>
      <c r="AV2337" s="1"/>
      <c r="AW2337" s="3"/>
      <c r="AX2337" s="3"/>
      <c r="AY2337" s="4"/>
      <c r="AZ2337" s="4"/>
      <c r="BA2337" s="4"/>
      <c r="BB2337" s="1"/>
      <c r="BC2337" s="1"/>
      <c r="BD2337" s="1"/>
      <c r="BE2337" s="1"/>
      <c r="BF2337" s="1"/>
      <c r="BG2337" s="1"/>
      <c r="BH2337" s="1"/>
      <c r="BI2337" s="1"/>
    </row>
    <row r="2338" spans="1:61" x14ac:dyDescent="0.2">
      <c r="A2338" s="78">
        <f t="shared" si="1302"/>
        <v>44229</v>
      </c>
      <c r="B2338" s="2">
        <f t="shared" si="1273"/>
        <v>297212.71661220875</v>
      </c>
      <c r="C2338" s="3">
        <f t="shared" si="1274"/>
        <v>40123716.742648184</v>
      </c>
      <c r="D2338" s="2">
        <f t="shared" si="1271"/>
        <v>240537.3279050432</v>
      </c>
      <c r="E2338" s="2">
        <f t="shared" si="1275"/>
        <v>0</v>
      </c>
      <c r="F2338" s="33">
        <f t="shared" si="1276"/>
        <v>240537.3279050432</v>
      </c>
      <c r="G2338" s="39">
        <f t="shared" si="1277"/>
        <v>5486.52</v>
      </c>
      <c r="H2338" s="38">
        <f>IF(AND(N2338=1,N2337&gt;1),VLOOKUP(A2337,[1]Plan1!$CW$105:$CY$215,3),H2337)</f>
        <v>5560.59</v>
      </c>
      <c r="I2338" s="127">
        <f t="shared" si="1278"/>
        <v>44147</v>
      </c>
      <c r="J2338" s="127">
        <f t="shared" si="1279"/>
        <v>44177</v>
      </c>
      <c r="K2338" s="34">
        <f t="shared" si="1280"/>
        <v>1.3500360884495022E-2</v>
      </c>
      <c r="L2338" s="212">
        <f t="shared" si="1281"/>
        <v>44237</v>
      </c>
      <c r="M2338" s="1">
        <f t="shared" si="1282"/>
        <v>22</v>
      </c>
      <c r="N2338" s="1">
        <f t="shared" si="1283"/>
        <v>16</v>
      </c>
      <c r="O2338" s="2">
        <f t="shared" si="1284"/>
        <v>1.0098004700000001</v>
      </c>
      <c r="P2338" s="35">
        <f t="shared" si="1285"/>
        <v>1.00890013</v>
      </c>
      <c r="Q2338" s="35">
        <f t="shared" si="1286"/>
        <v>1.0329382215058156</v>
      </c>
      <c r="R2338" s="2">
        <f t="shared" si="1287"/>
        <v>1.0430615000000001</v>
      </c>
      <c r="S2338" s="2">
        <f t="shared" si="1288"/>
        <v>1.00624745</v>
      </c>
      <c r="T2338" s="2">
        <f t="shared" si="1267"/>
        <v>250895.22605062</v>
      </c>
      <c r="U2338" s="2">
        <f t="shared" si="1289"/>
        <v>0</v>
      </c>
      <c r="V2338" s="2">
        <f t="shared" si="1290"/>
        <v>10357.898145583038</v>
      </c>
      <c r="W2338" s="2">
        <f t="shared" si="1291"/>
        <v>250895.22605062625</v>
      </c>
      <c r="X2338" s="36">
        <f t="shared" si="1292"/>
        <v>0</v>
      </c>
      <c r="Y2338" s="2">
        <f t="shared" si="1293"/>
        <v>0</v>
      </c>
      <c r="Z2338" s="37">
        <f t="shared" si="1294"/>
        <v>0</v>
      </c>
      <c r="AA2338" s="2">
        <f t="shared" si="1295"/>
        <v>0</v>
      </c>
      <c r="AB2338" s="4">
        <f t="shared" si="1303"/>
        <v>7.1215000000000001E-2</v>
      </c>
      <c r="AC2338" s="148">
        <f t="shared" si="1296"/>
        <v>248</v>
      </c>
      <c r="AD2338" s="36">
        <v>252</v>
      </c>
      <c r="AE2338" s="35">
        <f t="shared" si="1297"/>
        <v>1.070045914</v>
      </c>
      <c r="AF2338" s="2">
        <f t="shared" si="1298"/>
        <v>17574.18542695</v>
      </c>
      <c r="AG2338" s="2">
        <f t="shared" si="1299"/>
        <v>17574.18542695</v>
      </c>
      <c r="AH2338" s="3">
        <f t="shared" si="1300"/>
        <v>0</v>
      </c>
      <c r="AI2338" s="3"/>
      <c r="AJ2338" s="3">
        <v>0</v>
      </c>
      <c r="AK2338" s="2">
        <f t="shared" si="1301"/>
        <v>28743.305134632501</v>
      </c>
      <c r="AL2338" s="8"/>
      <c r="AM2338" s="8"/>
      <c r="AN2338" s="8"/>
      <c r="AO2338" s="8"/>
      <c r="AP2338" s="8"/>
      <c r="AQ2338" s="8"/>
      <c r="AR2338" s="5"/>
      <c r="AS2338" s="1"/>
      <c r="AT2338" s="8"/>
      <c r="AU2338" s="1"/>
      <c r="AV2338" s="1"/>
      <c r="AW2338" s="3"/>
      <c r="AX2338" s="3"/>
      <c r="AY2338" s="4"/>
      <c r="AZ2338" s="4"/>
      <c r="BA2338" s="4"/>
      <c r="BB2338" s="1"/>
      <c r="BC2338" s="1"/>
      <c r="BD2338" s="1"/>
      <c r="BE2338" s="1"/>
      <c r="BF2338" s="1"/>
      <c r="BG2338" s="1"/>
      <c r="BH2338" s="1"/>
      <c r="BI2338" s="1"/>
    </row>
    <row r="2339" spans="1:61" x14ac:dyDescent="0.2">
      <c r="A2339" s="78">
        <f t="shared" si="1302"/>
        <v>44230</v>
      </c>
      <c r="B2339" s="2">
        <f t="shared" si="1273"/>
        <v>297528.93841880612</v>
      </c>
      <c r="C2339" s="3">
        <f t="shared" si="1274"/>
        <v>40166406.686538823</v>
      </c>
      <c r="D2339" s="2">
        <f t="shared" si="1271"/>
        <v>240537.3279050432</v>
      </c>
      <c r="E2339" s="2">
        <f t="shared" si="1275"/>
        <v>0</v>
      </c>
      <c r="F2339" s="33">
        <f t="shared" si="1276"/>
        <v>240537.3279050432</v>
      </c>
      <c r="G2339" s="39">
        <f t="shared" si="1277"/>
        <v>5486.52</v>
      </c>
      <c r="H2339" s="38">
        <f>IF(AND(N2339=1,N2338&gt;1),VLOOKUP(A2338,[1]Plan1!$CW$105:$CY$215,3),H2338)</f>
        <v>5560.59</v>
      </c>
      <c r="I2339" s="127">
        <f t="shared" si="1278"/>
        <v>44147</v>
      </c>
      <c r="J2339" s="127">
        <f t="shared" si="1279"/>
        <v>44177</v>
      </c>
      <c r="K2339" s="34">
        <f t="shared" si="1280"/>
        <v>1.3500360884495022E-2</v>
      </c>
      <c r="L2339" s="212">
        <f t="shared" si="1281"/>
        <v>44237</v>
      </c>
      <c r="M2339" s="1">
        <f t="shared" si="1282"/>
        <v>22</v>
      </c>
      <c r="N2339" s="1">
        <f t="shared" si="1283"/>
        <v>17</v>
      </c>
      <c r="O2339" s="2">
        <f t="shared" si="1284"/>
        <v>1.01041618</v>
      </c>
      <c r="P2339" s="35">
        <f t="shared" si="1285"/>
        <v>1.00890013</v>
      </c>
      <c r="Q2339" s="35">
        <f t="shared" si="1286"/>
        <v>1.0329382215058156</v>
      </c>
      <c r="R2339" s="2">
        <f t="shared" si="1287"/>
        <v>1.04369749</v>
      </c>
      <c r="S2339" s="2">
        <f t="shared" si="1288"/>
        <v>1.00624745</v>
      </c>
      <c r="T2339" s="2">
        <f t="shared" si="1267"/>
        <v>251048.20538580001</v>
      </c>
      <c r="U2339" s="2">
        <f t="shared" si="1289"/>
        <v>0</v>
      </c>
      <c r="V2339" s="2">
        <f t="shared" si="1290"/>
        <v>10510.877480757348</v>
      </c>
      <c r="W2339" s="2">
        <f t="shared" si="1291"/>
        <v>251048.20538580054</v>
      </c>
      <c r="X2339" s="36">
        <f t="shared" si="1292"/>
        <v>0</v>
      </c>
      <c r="Y2339" s="2">
        <f t="shared" si="1293"/>
        <v>0</v>
      </c>
      <c r="Z2339" s="37">
        <f t="shared" si="1294"/>
        <v>0</v>
      </c>
      <c r="AA2339" s="2">
        <f t="shared" si="1295"/>
        <v>0</v>
      </c>
      <c r="AB2339" s="4">
        <f t="shared" si="1303"/>
        <v>7.1215000000000001E-2</v>
      </c>
      <c r="AC2339" s="148">
        <f t="shared" si="1296"/>
        <v>249</v>
      </c>
      <c r="AD2339" s="36">
        <v>252</v>
      </c>
      <c r="AE2339" s="35">
        <f t="shared" si="1297"/>
        <v>1.0703380659999999</v>
      </c>
      <c r="AF2339" s="2">
        <f t="shared" si="1298"/>
        <v>17658.245239600001</v>
      </c>
      <c r="AG2339" s="2">
        <f t="shared" si="1299"/>
        <v>17658.245239600001</v>
      </c>
      <c r="AH2339" s="3">
        <f t="shared" si="1300"/>
        <v>0</v>
      </c>
      <c r="AI2339" s="3"/>
      <c r="AJ2339" s="3">
        <v>0</v>
      </c>
      <c r="AK2339" s="2">
        <f t="shared" si="1301"/>
        <v>28822.487793405595</v>
      </c>
      <c r="AL2339" s="8"/>
      <c r="AM2339" s="8"/>
      <c r="AN2339" s="8"/>
      <c r="AO2339" s="8"/>
      <c r="AP2339" s="8"/>
      <c r="AQ2339" s="8"/>
      <c r="AR2339" s="5"/>
      <c r="AS2339" s="1"/>
      <c r="AT2339" s="8"/>
      <c r="AU2339" s="1"/>
      <c r="AV2339" s="1"/>
      <c r="AW2339" s="3"/>
      <c r="AX2339" s="3"/>
      <c r="AY2339" s="4"/>
      <c r="AZ2339" s="4"/>
      <c r="BA2339" s="4"/>
      <c r="BB2339" s="1"/>
      <c r="BC2339" s="1"/>
      <c r="BD2339" s="1"/>
      <c r="BE2339" s="1"/>
      <c r="BF2339" s="1"/>
      <c r="BG2339" s="1"/>
      <c r="BH2339" s="1"/>
      <c r="BI2339" s="1"/>
    </row>
    <row r="2340" spans="1:61" x14ac:dyDescent="0.2">
      <c r="A2340" s="78">
        <f t="shared" si="1302"/>
        <v>44231</v>
      </c>
      <c r="B2340" s="2">
        <f t="shared" si="1273"/>
        <v>297845.36731682817</v>
      </c>
      <c r="C2340" s="3">
        <f t="shared" si="1274"/>
        <v>40209124.587771803</v>
      </c>
      <c r="D2340" s="2">
        <f t="shared" si="1271"/>
        <v>240537.3279050432</v>
      </c>
      <c r="E2340" s="2">
        <f t="shared" si="1275"/>
        <v>0</v>
      </c>
      <c r="F2340" s="33">
        <f t="shared" si="1276"/>
        <v>240537.3279050432</v>
      </c>
      <c r="G2340" s="39">
        <f t="shared" si="1277"/>
        <v>5486.52</v>
      </c>
      <c r="H2340" s="38">
        <f>IF(AND(N2340=1,N2339&gt;1),VLOOKUP(A2339,[1]Plan1!$CW$105:$CY$215,3),H2339)</f>
        <v>5560.59</v>
      </c>
      <c r="I2340" s="127">
        <f t="shared" si="1278"/>
        <v>44147</v>
      </c>
      <c r="J2340" s="127">
        <f t="shared" si="1279"/>
        <v>44177</v>
      </c>
      <c r="K2340" s="34">
        <f t="shared" si="1280"/>
        <v>1.3500360884495022E-2</v>
      </c>
      <c r="L2340" s="212">
        <f t="shared" si="1281"/>
        <v>44237</v>
      </c>
      <c r="M2340" s="1">
        <f t="shared" si="1282"/>
        <v>22</v>
      </c>
      <c r="N2340" s="1">
        <f t="shared" si="1283"/>
        <v>18</v>
      </c>
      <c r="O2340" s="2">
        <f t="shared" si="1284"/>
        <v>1.0110322599999999</v>
      </c>
      <c r="P2340" s="35">
        <f t="shared" si="1285"/>
        <v>1.00890013</v>
      </c>
      <c r="Q2340" s="35">
        <f t="shared" si="1286"/>
        <v>1.0329382215058156</v>
      </c>
      <c r="R2340" s="2">
        <f t="shared" si="1287"/>
        <v>1.0443338600000001</v>
      </c>
      <c r="S2340" s="2">
        <f t="shared" si="1288"/>
        <v>1.00624745</v>
      </c>
      <c r="T2340" s="2">
        <f t="shared" si="1267"/>
        <v>251201.27612515001</v>
      </c>
      <c r="U2340" s="2">
        <f t="shared" si="1289"/>
        <v>0</v>
      </c>
      <c r="V2340" s="2">
        <f t="shared" si="1290"/>
        <v>10663.948220116292</v>
      </c>
      <c r="W2340" s="2">
        <f t="shared" si="1291"/>
        <v>251201.27612515949</v>
      </c>
      <c r="X2340" s="36">
        <f t="shared" si="1292"/>
        <v>0</v>
      </c>
      <c r="Y2340" s="2">
        <f t="shared" si="1293"/>
        <v>0</v>
      </c>
      <c r="Z2340" s="37">
        <f t="shared" si="1294"/>
        <v>0</v>
      </c>
      <c r="AA2340" s="2">
        <f t="shared" si="1295"/>
        <v>0</v>
      </c>
      <c r="AB2340" s="4">
        <f t="shared" si="1303"/>
        <v>7.1215000000000001E-2</v>
      </c>
      <c r="AC2340" s="148">
        <f t="shared" si="1296"/>
        <v>250</v>
      </c>
      <c r="AD2340" s="36">
        <v>252</v>
      </c>
      <c r="AE2340" s="35">
        <f t="shared" si="1297"/>
        <v>1.0706302969999999</v>
      </c>
      <c r="AF2340" s="2">
        <f t="shared" si="1298"/>
        <v>17742.42073949</v>
      </c>
      <c r="AG2340" s="2">
        <f t="shared" si="1299"/>
        <v>17742.42073949</v>
      </c>
      <c r="AH2340" s="3">
        <f t="shared" si="1300"/>
        <v>0</v>
      </c>
      <c r="AI2340" s="3"/>
      <c r="AJ2340" s="3">
        <v>0</v>
      </c>
      <c r="AK2340" s="2">
        <f t="shared" si="1301"/>
        <v>28901.670452178685</v>
      </c>
      <c r="AL2340" s="8"/>
      <c r="AM2340" s="8"/>
      <c r="AN2340" s="8"/>
      <c r="AO2340" s="8"/>
      <c r="AP2340" s="8"/>
      <c r="AQ2340" s="8"/>
      <c r="AR2340" s="5"/>
      <c r="AS2340" s="1"/>
      <c r="AT2340" s="8"/>
      <c r="AU2340" s="1"/>
      <c r="AV2340" s="1"/>
      <c r="AW2340" s="3"/>
      <c r="AX2340" s="3"/>
      <c r="AY2340" s="4"/>
      <c r="AZ2340" s="4"/>
      <c r="BA2340" s="4"/>
      <c r="BB2340" s="1"/>
      <c r="BC2340" s="1"/>
      <c r="BD2340" s="1"/>
      <c r="BE2340" s="1"/>
      <c r="BF2340" s="1"/>
      <c r="BG2340" s="1"/>
      <c r="BH2340" s="1"/>
      <c r="BI2340" s="1"/>
    </row>
    <row r="2341" spans="1:61" x14ac:dyDescent="0.2">
      <c r="A2341" s="78">
        <f t="shared" si="1302"/>
        <v>44232</v>
      </c>
      <c r="B2341" s="2">
        <f t="shared" si="1273"/>
        <v>298162.00650136807</v>
      </c>
      <c r="C2341" s="3">
        <f t="shared" si="1274"/>
        <v>40251870.87768469</v>
      </c>
      <c r="D2341" s="2">
        <f t="shared" si="1271"/>
        <v>240537.3279050432</v>
      </c>
      <c r="E2341" s="2">
        <f t="shared" si="1275"/>
        <v>0</v>
      </c>
      <c r="F2341" s="33">
        <f t="shared" si="1276"/>
        <v>240537.3279050432</v>
      </c>
      <c r="G2341" s="39">
        <f t="shared" si="1277"/>
        <v>5486.52</v>
      </c>
      <c r="H2341" s="38">
        <f>IF(AND(N2341=1,N2340&gt;1),VLOOKUP(A2340,[1]Plan1!$CW$105:$CY$215,3),H2340)</f>
        <v>5560.59</v>
      </c>
      <c r="I2341" s="127">
        <f t="shared" si="1278"/>
        <v>44147</v>
      </c>
      <c r="J2341" s="127">
        <f t="shared" si="1279"/>
        <v>44177</v>
      </c>
      <c r="K2341" s="34">
        <f t="shared" si="1280"/>
        <v>1.3500360884495022E-2</v>
      </c>
      <c r="L2341" s="212">
        <f t="shared" si="1281"/>
        <v>44237</v>
      </c>
      <c r="M2341" s="1">
        <f t="shared" si="1282"/>
        <v>22</v>
      </c>
      <c r="N2341" s="1">
        <f t="shared" si="1283"/>
        <v>19</v>
      </c>
      <c r="O2341" s="2">
        <f t="shared" si="1284"/>
        <v>1.0116487199999999</v>
      </c>
      <c r="P2341" s="35">
        <f t="shared" si="1285"/>
        <v>1.00890013</v>
      </c>
      <c r="Q2341" s="35">
        <f t="shared" si="1286"/>
        <v>1.0329382215058156</v>
      </c>
      <c r="R2341" s="2">
        <f t="shared" si="1287"/>
        <v>1.04497062</v>
      </c>
      <c r="S2341" s="2">
        <f t="shared" si="1288"/>
        <v>1.00624745</v>
      </c>
      <c r="T2341" s="2">
        <f t="shared" si="1267"/>
        <v>251354.44067407001</v>
      </c>
      <c r="U2341" s="2">
        <f t="shared" si="1289"/>
        <v>0</v>
      </c>
      <c r="V2341" s="2">
        <f t="shared" si="1290"/>
        <v>10817.112769033085</v>
      </c>
      <c r="W2341" s="2">
        <f t="shared" si="1291"/>
        <v>251354.44067407629</v>
      </c>
      <c r="X2341" s="36">
        <f t="shared" si="1292"/>
        <v>0</v>
      </c>
      <c r="Y2341" s="2">
        <f t="shared" si="1293"/>
        <v>0</v>
      </c>
      <c r="Z2341" s="37">
        <f t="shared" si="1294"/>
        <v>0</v>
      </c>
      <c r="AA2341" s="2">
        <f t="shared" si="1295"/>
        <v>0</v>
      </c>
      <c r="AB2341" s="4">
        <f t="shared" si="1303"/>
        <v>7.1215000000000001E-2</v>
      </c>
      <c r="AC2341" s="148">
        <f t="shared" si="1296"/>
        <v>251</v>
      </c>
      <c r="AD2341" s="36">
        <v>252</v>
      </c>
      <c r="AE2341" s="35">
        <f t="shared" si="1297"/>
        <v>1.0709226089999999</v>
      </c>
      <c r="AF2341" s="2">
        <f t="shared" si="1298"/>
        <v>17826.71271634</v>
      </c>
      <c r="AG2341" s="2">
        <f t="shared" si="1299"/>
        <v>17826.71271634</v>
      </c>
      <c r="AH2341" s="3">
        <f t="shared" si="1300"/>
        <v>0</v>
      </c>
      <c r="AI2341" s="3"/>
      <c r="AJ2341" s="3">
        <v>0</v>
      </c>
      <c r="AK2341" s="2">
        <f t="shared" si="1301"/>
        <v>28980.853110951783</v>
      </c>
      <c r="AL2341" s="8"/>
      <c r="AM2341" s="8"/>
      <c r="AN2341" s="8"/>
      <c r="AO2341" s="8"/>
      <c r="AP2341" s="8"/>
      <c r="AQ2341" s="8"/>
      <c r="AR2341" s="5"/>
      <c r="AS2341" s="1"/>
      <c r="AT2341" s="8"/>
      <c r="AU2341" s="1"/>
      <c r="AV2341" s="1"/>
      <c r="AW2341" s="3"/>
      <c r="AX2341" s="3"/>
      <c r="AY2341" s="4"/>
      <c r="AZ2341" s="4"/>
      <c r="BA2341" s="4"/>
      <c r="BB2341" s="1"/>
      <c r="BC2341" s="1"/>
      <c r="BD2341" s="1"/>
      <c r="BE2341" s="1"/>
      <c r="BF2341" s="1"/>
      <c r="BG2341" s="1"/>
      <c r="BH2341" s="1"/>
      <c r="BI2341" s="1"/>
    </row>
    <row r="2342" spans="1:61" x14ac:dyDescent="0.2">
      <c r="A2342" s="78">
        <f t="shared" si="1302"/>
        <v>44233</v>
      </c>
      <c r="B2342" s="2">
        <f t="shared" si="1273"/>
        <v>298405.31957721914</v>
      </c>
      <c r="C2342" s="3">
        <f t="shared" si="1274"/>
        <v>40284718.142924584</v>
      </c>
      <c r="D2342" s="2">
        <f t="shared" si="1271"/>
        <v>240537.3279050432</v>
      </c>
      <c r="E2342" s="2">
        <f t="shared" si="1275"/>
        <v>0</v>
      </c>
      <c r="F2342" s="33">
        <f t="shared" si="1276"/>
        <v>240537.3279050432</v>
      </c>
      <c r="G2342" s="39">
        <f t="shared" si="1277"/>
        <v>5486.52</v>
      </c>
      <c r="H2342" s="38">
        <f>IF(AND(N2342=1,N2341&gt;1),VLOOKUP(A2341,[1]Plan1!$CW$105:$CY$215,3),H2341)</f>
        <v>5560.59</v>
      </c>
      <c r="I2342" s="127">
        <f t="shared" si="1278"/>
        <v>44147</v>
      </c>
      <c r="J2342" s="127">
        <f t="shared" si="1279"/>
        <v>44177</v>
      </c>
      <c r="K2342" s="34">
        <f t="shared" si="1280"/>
        <v>1.3500360884495022E-2</v>
      </c>
      <c r="L2342" s="212">
        <f t="shared" si="1281"/>
        <v>44237</v>
      </c>
      <c r="M2342" s="1">
        <f t="shared" si="1282"/>
        <v>22</v>
      </c>
      <c r="N2342" s="1">
        <f t="shared" si="1283"/>
        <v>20</v>
      </c>
      <c r="O2342" s="2">
        <f t="shared" si="1284"/>
        <v>1.0122655599999999</v>
      </c>
      <c r="P2342" s="35">
        <f t="shared" si="1285"/>
        <v>1.00890013</v>
      </c>
      <c r="Q2342" s="35">
        <f t="shared" si="1286"/>
        <v>1.0329382215058156</v>
      </c>
      <c r="R2342" s="2">
        <f t="shared" si="1287"/>
        <v>1.0456077800000001</v>
      </c>
      <c r="S2342" s="2">
        <f t="shared" si="1288"/>
        <v>1.00624745</v>
      </c>
      <c r="T2342" s="2">
        <f t="shared" si="1267"/>
        <v>251507.70143792001</v>
      </c>
      <c r="U2342" s="2">
        <f t="shared" si="1289"/>
        <v>0</v>
      </c>
      <c r="V2342" s="2">
        <f t="shared" si="1290"/>
        <v>10970.373532881094</v>
      </c>
      <c r="W2342" s="2">
        <f t="shared" si="1291"/>
        <v>251507.70143792429</v>
      </c>
      <c r="X2342" s="36">
        <f t="shared" si="1292"/>
        <v>0</v>
      </c>
      <c r="Y2342" s="2">
        <f t="shared" si="1293"/>
        <v>0</v>
      </c>
      <c r="Z2342" s="37">
        <f t="shared" si="1294"/>
        <v>0</v>
      </c>
      <c r="AA2342" s="2">
        <f t="shared" si="1295"/>
        <v>0</v>
      </c>
      <c r="AB2342" s="4">
        <f t="shared" si="1303"/>
        <v>7.1215000000000001E-2</v>
      </c>
      <c r="AC2342" s="148">
        <f t="shared" si="1296"/>
        <v>251</v>
      </c>
      <c r="AD2342" s="36">
        <v>252</v>
      </c>
      <c r="AE2342" s="35">
        <f t="shared" si="1297"/>
        <v>1.0709226089999999</v>
      </c>
      <c r="AF2342" s="2">
        <f t="shared" si="1298"/>
        <v>17837.582369569998</v>
      </c>
      <c r="AG2342" s="2">
        <f t="shared" si="1299"/>
        <v>17837.582369569998</v>
      </c>
      <c r="AH2342" s="3">
        <f t="shared" si="1300"/>
        <v>0</v>
      </c>
      <c r="AI2342" s="3"/>
      <c r="AJ2342" s="3">
        <v>0</v>
      </c>
      <c r="AK2342" s="2">
        <f t="shared" si="1301"/>
        <v>29060.035769724873</v>
      </c>
      <c r="AL2342" s="8"/>
      <c r="AM2342" s="8"/>
      <c r="AN2342" s="8"/>
      <c r="AO2342" s="8"/>
      <c r="AP2342" s="8"/>
      <c r="AQ2342" s="8"/>
      <c r="AR2342" s="5"/>
      <c r="AS2342" s="1"/>
      <c r="AT2342" s="8"/>
      <c r="AU2342" s="1"/>
      <c r="AV2342" s="1"/>
      <c r="AW2342" s="3"/>
      <c r="AX2342" s="3"/>
      <c r="AY2342" s="4"/>
      <c r="AZ2342" s="4"/>
      <c r="BA2342" s="4"/>
      <c r="BB2342" s="1"/>
      <c r="BC2342" s="1"/>
      <c r="BD2342" s="1"/>
      <c r="BE2342" s="1"/>
      <c r="BF2342" s="1"/>
      <c r="BG2342" s="1"/>
      <c r="BH2342" s="1"/>
      <c r="BI2342" s="1"/>
    </row>
    <row r="2343" spans="1:61" x14ac:dyDescent="0.2">
      <c r="A2343" s="78">
        <f t="shared" si="1302"/>
        <v>44234</v>
      </c>
      <c r="B2343" s="2">
        <f t="shared" si="1273"/>
        <v>298484.50223599223</v>
      </c>
      <c r="C2343" s="3">
        <f t="shared" si="1274"/>
        <v>40295407.801858954</v>
      </c>
      <c r="D2343" s="2">
        <f t="shared" si="1271"/>
        <v>240537.3279050432</v>
      </c>
      <c r="E2343" s="2">
        <f t="shared" si="1275"/>
        <v>0</v>
      </c>
      <c r="F2343" s="33">
        <f t="shared" si="1276"/>
        <v>240537.3279050432</v>
      </c>
      <c r="G2343" s="39">
        <f t="shared" si="1277"/>
        <v>5486.52</v>
      </c>
      <c r="H2343" s="38">
        <f>IF(AND(N2343=1,N2342&gt;1),VLOOKUP(A2342,[1]Plan1!$CW$105:$CY$215,3),H2342)</f>
        <v>5560.59</v>
      </c>
      <c r="I2343" s="127">
        <f t="shared" si="1278"/>
        <v>44147</v>
      </c>
      <c r="J2343" s="127">
        <f t="shared" si="1279"/>
        <v>44177</v>
      </c>
      <c r="K2343" s="34">
        <f t="shared" si="1280"/>
        <v>1.3500360884495022E-2</v>
      </c>
      <c r="L2343" s="212">
        <f t="shared" si="1281"/>
        <v>44237</v>
      </c>
      <c r="M2343" s="1">
        <f t="shared" si="1282"/>
        <v>22</v>
      </c>
      <c r="N2343" s="1">
        <f t="shared" si="1283"/>
        <v>20</v>
      </c>
      <c r="O2343" s="2">
        <f t="shared" si="1284"/>
        <v>1.0122655599999999</v>
      </c>
      <c r="P2343" s="35">
        <f t="shared" si="1285"/>
        <v>1.00890013</v>
      </c>
      <c r="Q2343" s="35">
        <f t="shared" si="1286"/>
        <v>1.0329382215058156</v>
      </c>
      <c r="R2343" s="2">
        <f t="shared" si="1287"/>
        <v>1.0456077800000001</v>
      </c>
      <c r="S2343" s="2">
        <f t="shared" si="1288"/>
        <v>1.00624745</v>
      </c>
      <c r="T2343" s="2">
        <f t="shared" si="1267"/>
        <v>251507.70143792001</v>
      </c>
      <c r="U2343" s="2">
        <f t="shared" si="1289"/>
        <v>0</v>
      </c>
      <c r="V2343" s="2">
        <f t="shared" si="1290"/>
        <v>10970.373532881094</v>
      </c>
      <c r="W2343" s="2">
        <f t="shared" si="1291"/>
        <v>251507.70143792429</v>
      </c>
      <c r="X2343" s="36">
        <f t="shared" si="1292"/>
        <v>0</v>
      </c>
      <c r="Y2343" s="2">
        <f t="shared" si="1293"/>
        <v>0</v>
      </c>
      <c r="Z2343" s="37">
        <f t="shared" si="1294"/>
        <v>0</v>
      </c>
      <c r="AA2343" s="2">
        <f t="shared" si="1295"/>
        <v>0</v>
      </c>
      <c r="AB2343" s="4">
        <f t="shared" si="1303"/>
        <v>7.1215000000000001E-2</v>
      </c>
      <c r="AC2343" s="148">
        <f t="shared" si="1296"/>
        <v>251</v>
      </c>
      <c r="AD2343" s="36">
        <v>252</v>
      </c>
      <c r="AE2343" s="35">
        <f t="shared" si="1297"/>
        <v>1.0709226089999999</v>
      </c>
      <c r="AF2343" s="2">
        <f t="shared" si="1298"/>
        <v>17837.582369569998</v>
      </c>
      <c r="AG2343" s="2">
        <f t="shared" si="1299"/>
        <v>17837.582369569998</v>
      </c>
      <c r="AH2343" s="3">
        <f t="shared" si="1300"/>
        <v>0</v>
      </c>
      <c r="AI2343" s="3"/>
      <c r="AJ2343" s="3">
        <v>0</v>
      </c>
      <c r="AK2343" s="2">
        <f t="shared" si="1301"/>
        <v>29139.218428497963</v>
      </c>
      <c r="AL2343" s="8"/>
      <c r="AM2343" s="8"/>
      <c r="AN2343" s="8"/>
      <c r="AO2343" s="8"/>
      <c r="AP2343" s="8"/>
      <c r="AQ2343" s="8"/>
      <c r="AR2343" s="5"/>
      <c r="AS2343" s="1"/>
      <c r="AT2343" s="8"/>
      <c r="AU2343" s="1"/>
      <c r="AV2343" s="1"/>
      <c r="AW2343" s="3"/>
      <c r="AX2343" s="3"/>
      <c r="AY2343" s="4"/>
      <c r="AZ2343" s="4"/>
      <c r="BA2343" s="4"/>
      <c r="BB2343" s="1"/>
      <c r="BC2343" s="1"/>
      <c r="BD2343" s="1"/>
      <c r="BE2343" s="1"/>
      <c r="BF2343" s="1"/>
      <c r="BG2343" s="1"/>
      <c r="BH2343" s="1"/>
      <c r="BI2343" s="1"/>
    </row>
    <row r="2344" spans="1:61" x14ac:dyDescent="0.2">
      <c r="A2344" s="78">
        <f t="shared" si="1302"/>
        <v>44235</v>
      </c>
      <c r="B2344" s="2">
        <f t="shared" si="1273"/>
        <v>298637.22348309535</v>
      </c>
      <c r="C2344" s="3">
        <f t="shared" si="1274"/>
        <v>40316025.170217872</v>
      </c>
      <c r="D2344" s="2">
        <f t="shared" si="1271"/>
        <v>240537.3279050432</v>
      </c>
      <c r="E2344" s="2">
        <f t="shared" si="1275"/>
        <v>0</v>
      </c>
      <c r="F2344" s="33">
        <f t="shared" si="1276"/>
        <v>240537.3279050432</v>
      </c>
      <c r="G2344" s="39">
        <f t="shared" si="1277"/>
        <v>5486.52</v>
      </c>
      <c r="H2344" s="38">
        <f>IF(AND(N2344=1,N2343&gt;1),VLOOKUP(A2343,[1]Plan1!$CW$105:$CY$215,3),H2343)</f>
        <v>5560.59</v>
      </c>
      <c r="I2344" s="127">
        <f t="shared" si="1278"/>
        <v>44147</v>
      </c>
      <c r="J2344" s="127">
        <f t="shared" si="1279"/>
        <v>44177</v>
      </c>
      <c r="K2344" s="34">
        <f t="shared" si="1280"/>
        <v>1.3500360884495022E-2</v>
      </c>
      <c r="L2344" s="212">
        <f t="shared" si="1281"/>
        <v>44237</v>
      </c>
      <c r="M2344" s="1">
        <f t="shared" si="1282"/>
        <v>22</v>
      </c>
      <c r="N2344" s="1">
        <f t="shared" si="1283"/>
        <v>20</v>
      </c>
      <c r="O2344" s="2">
        <f t="shared" si="1284"/>
        <v>1.0122655599999999</v>
      </c>
      <c r="P2344" s="35">
        <f t="shared" si="1285"/>
        <v>1.00890013</v>
      </c>
      <c r="Q2344" s="35">
        <f t="shared" si="1286"/>
        <v>1.0329382215058156</v>
      </c>
      <c r="R2344" s="2">
        <f t="shared" si="1287"/>
        <v>1.0456077800000001</v>
      </c>
      <c r="S2344" s="2">
        <f t="shared" si="1288"/>
        <v>1.00624745</v>
      </c>
      <c r="T2344" s="2">
        <f t="shared" si="1267"/>
        <v>251507.70143792001</v>
      </c>
      <c r="U2344" s="2">
        <f t="shared" si="1289"/>
        <v>0</v>
      </c>
      <c r="V2344" s="2">
        <f t="shared" si="1290"/>
        <v>10970.373532881094</v>
      </c>
      <c r="W2344" s="2">
        <f t="shared" si="1291"/>
        <v>251507.70143792429</v>
      </c>
      <c r="X2344" s="36">
        <f t="shared" si="1292"/>
        <v>0</v>
      </c>
      <c r="Y2344" s="2">
        <f t="shared" si="1293"/>
        <v>0</v>
      </c>
      <c r="Z2344" s="37">
        <f t="shared" si="1294"/>
        <v>0</v>
      </c>
      <c r="AA2344" s="2">
        <f t="shared" si="1295"/>
        <v>0</v>
      </c>
      <c r="AB2344" s="4">
        <f t="shared" si="1303"/>
        <v>7.1215000000000001E-2</v>
      </c>
      <c r="AC2344" s="148">
        <f t="shared" si="1296"/>
        <v>252</v>
      </c>
      <c r="AD2344" s="36">
        <v>252</v>
      </c>
      <c r="AE2344" s="35">
        <f t="shared" si="1297"/>
        <v>1.071215</v>
      </c>
      <c r="AF2344" s="2">
        <f t="shared" si="1298"/>
        <v>17911.120957899999</v>
      </c>
      <c r="AG2344" s="2">
        <f t="shared" si="1299"/>
        <v>17911.120957899999</v>
      </c>
      <c r="AH2344" s="3">
        <f t="shared" si="1300"/>
        <v>0</v>
      </c>
      <c r="AI2344" s="3"/>
      <c r="AJ2344" s="3">
        <v>0</v>
      </c>
      <c r="AK2344" s="2">
        <f t="shared" si="1301"/>
        <v>29218.401087271053</v>
      </c>
      <c r="AL2344" s="8"/>
      <c r="AM2344" s="8"/>
      <c r="AN2344" s="8"/>
      <c r="AO2344" s="8"/>
      <c r="AP2344" s="8"/>
      <c r="AQ2344" s="8"/>
      <c r="AR2344" s="5"/>
      <c r="AS2344" s="1"/>
      <c r="AT2344" s="8"/>
      <c r="AU2344" s="1"/>
      <c r="AV2344" s="1"/>
      <c r="AW2344" s="3"/>
      <c r="AX2344" s="3"/>
      <c r="AY2344" s="4"/>
      <c r="AZ2344" s="4"/>
      <c r="BA2344" s="4"/>
      <c r="BB2344" s="1"/>
      <c r="BC2344" s="1"/>
      <c r="BD2344" s="1"/>
      <c r="BE2344" s="1"/>
      <c r="BF2344" s="1"/>
      <c r="BG2344" s="1"/>
      <c r="BH2344" s="1"/>
      <c r="BI2344" s="1"/>
    </row>
    <row r="2345" spans="1:61" x14ac:dyDescent="0.2">
      <c r="A2345" s="78">
        <f t="shared" si="1302"/>
        <v>44236</v>
      </c>
      <c r="B2345" s="2">
        <f t="shared" si="1273"/>
        <v>298954.28284455097</v>
      </c>
      <c r="C2345" s="3">
        <f t="shared" si="1274"/>
        <v>40358828.18401438</v>
      </c>
      <c r="D2345" s="2">
        <f t="shared" si="1271"/>
        <v>240537.3279050432</v>
      </c>
      <c r="E2345" s="2">
        <f t="shared" si="1275"/>
        <v>0</v>
      </c>
      <c r="F2345" s="33">
        <f t="shared" si="1276"/>
        <v>240537.3279050432</v>
      </c>
      <c r="G2345" s="39">
        <f t="shared" si="1277"/>
        <v>5486.52</v>
      </c>
      <c r="H2345" s="38">
        <f>IF(AND(N2345=1,N2344&gt;1),VLOOKUP(A2344,[1]Plan1!$CW$105:$CY$215,3),H2344)</f>
        <v>5560.59</v>
      </c>
      <c r="I2345" s="127">
        <f t="shared" si="1278"/>
        <v>44147</v>
      </c>
      <c r="J2345" s="127">
        <f t="shared" si="1279"/>
        <v>44177</v>
      </c>
      <c r="K2345" s="34">
        <f t="shared" si="1280"/>
        <v>1.3500360884495022E-2</v>
      </c>
      <c r="L2345" s="212">
        <f t="shared" si="1281"/>
        <v>44237</v>
      </c>
      <c r="M2345" s="1">
        <f t="shared" si="1282"/>
        <v>22</v>
      </c>
      <c r="N2345" s="1">
        <f t="shared" si="1283"/>
        <v>21</v>
      </c>
      <c r="O2345" s="2">
        <f t="shared" si="1284"/>
        <v>1.01288277</v>
      </c>
      <c r="P2345" s="35">
        <f t="shared" si="1285"/>
        <v>1.00890013</v>
      </c>
      <c r="Q2345" s="35">
        <f t="shared" si="1286"/>
        <v>1.0329382215058156</v>
      </c>
      <c r="R2345" s="2">
        <f t="shared" si="1287"/>
        <v>1.0462453199999999</v>
      </c>
      <c r="S2345" s="2">
        <f t="shared" si="1288"/>
        <v>1.00624745</v>
      </c>
      <c r="T2345" s="2">
        <f t="shared" si="1267"/>
        <v>251661.05360595</v>
      </c>
      <c r="U2345" s="2">
        <f t="shared" si="1289"/>
        <v>0</v>
      </c>
      <c r="V2345" s="2">
        <f t="shared" si="1290"/>
        <v>11123.725700913634</v>
      </c>
      <c r="W2345" s="2">
        <f t="shared" si="1291"/>
        <v>251661.05360595684</v>
      </c>
      <c r="X2345" s="36">
        <f t="shared" si="1292"/>
        <v>0</v>
      </c>
      <c r="Y2345" s="2">
        <f t="shared" si="1293"/>
        <v>0</v>
      </c>
      <c r="Z2345" s="37">
        <f t="shared" si="1294"/>
        <v>0</v>
      </c>
      <c r="AA2345" s="2">
        <f t="shared" si="1295"/>
        <v>0</v>
      </c>
      <c r="AB2345" s="4">
        <f t="shared" si="1303"/>
        <v>7.1215000000000001E-2</v>
      </c>
      <c r="AC2345" s="148">
        <f t="shared" si="1296"/>
        <v>253</v>
      </c>
      <c r="AD2345" s="36">
        <v>252</v>
      </c>
      <c r="AE2345" s="35">
        <f t="shared" si="1297"/>
        <v>1.0715074710000001</v>
      </c>
      <c r="AF2345" s="2">
        <f t="shared" si="1298"/>
        <v>17995.64549255</v>
      </c>
      <c r="AG2345" s="2">
        <f t="shared" si="1299"/>
        <v>17995.64549255</v>
      </c>
      <c r="AH2345" s="3">
        <f t="shared" si="1300"/>
        <v>0</v>
      </c>
      <c r="AI2345" s="3"/>
      <c r="AJ2345" s="3">
        <v>0</v>
      </c>
      <c r="AK2345" s="2">
        <f t="shared" si="1301"/>
        <v>29297.583746044147</v>
      </c>
      <c r="AL2345" s="8"/>
      <c r="AM2345" s="8"/>
      <c r="AN2345" s="8"/>
      <c r="AO2345" s="8"/>
      <c r="AP2345" s="8"/>
      <c r="AQ2345" s="8"/>
      <c r="AR2345" s="5"/>
      <c r="AS2345" s="1"/>
      <c r="AT2345" s="8"/>
      <c r="AU2345" s="1"/>
      <c r="AV2345" s="1"/>
      <c r="AW2345" s="3"/>
      <c r="AX2345" s="3"/>
      <c r="AY2345" s="4"/>
      <c r="AZ2345" s="4"/>
      <c r="BA2345" s="4"/>
      <c r="BB2345" s="1"/>
      <c r="BC2345" s="1"/>
      <c r="BD2345" s="1"/>
      <c r="BE2345" s="1"/>
      <c r="BF2345" s="1"/>
      <c r="BG2345" s="1"/>
      <c r="BH2345" s="1"/>
      <c r="BI2345" s="1"/>
    </row>
    <row r="2346" spans="1:61" x14ac:dyDescent="0.2">
      <c r="A2346" s="78">
        <f t="shared" si="1302"/>
        <v>44237</v>
      </c>
      <c r="B2346" s="2">
        <f t="shared" si="1273"/>
        <v>299271.55259837455</v>
      </c>
      <c r="C2346" s="3">
        <f t="shared" si="1274"/>
        <v>40401659.600780562</v>
      </c>
      <c r="D2346" s="2">
        <f t="shared" si="1271"/>
        <v>240537.3279050432</v>
      </c>
      <c r="E2346" s="2">
        <f t="shared" si="1275"/>
        <v>0</v>
      </c>
      <c r="F2346" s="33">
        <f t="shared" si="1276"/>
        <v>240537.3279050432</v>
      </c>
      <c r="G2346" s="39">
        <f t="shared" si="1277"/>
        <v>5486.52</v>
      </c>
      <c r="H2346" s="38">
        <f>IF(AND(N2346=1,N2345&gt;1),VLOOKUP(A2345,[1]Plan1!$CW$105:$CY$215,3),H2345)</f>
        <v>5560.59</v>
      </c>
      <c r="I2346" s="127">
        <f t="shared" si="1278"/>
        <v>44147</v>
      </c>
      <c r="J2346" s="127">
        <f t="shared" si="1279"/>
        <v>44177</v>
      </c>
      <c r="K2346" s="34">
        <f t="shared" si="1280"/>
        <v>1.3500360884495022E-2</v>
      </c>
      <c r="L2346" s="212">
        <f t="shared" si="1281"/>
        <v>44237</v>
      </c>
      <c r="M2346" s="1">
        <f t="shared" si="1282"/>
        <v>22</v>
      </c>
      <c r="N2346" s="1">
        <f t="shared" si="1283"/>
        <v>22</v>
      </c>
      <c r="O2346" s="2">
        <f t="shared" si="1284"/>
        <v>1.0135003600000001</v>
      </c>
      <c r="P2346" s="35">
        <f t="shared" si="1285"/>
        <v>1.00890013</v>
      </c>
      <c r="Q2346" s="35">
        <f t="shared" si="1286"/>
        <v>1.0329382215058156</v>
      </c>
      <c r="R2346" s="2">
        <f t="shared" si="1287"/>
        <v>1.04688325</v>
      </c>
      <c r="S2346" s="2">
        <f t="shared" si="1288"/>
        <v>1.00624745</v>
      </c>
      <c r="T2346" s="2">
        <f t="shared" ref="T2346:T2407" si="1304">TRUNC(D2346*R2346,8)</f>
        <v>251814.49958353999</v>
      </c>
      <c r="U2346" s="2">
        <f t="shared" si="1289"/>
        <v>0</v>
      </c>
      <c r="V2346" s="2">
        <f t="shared" si="1290"/>
        <v>11277.171678504126</v>
      </c>
      <c r="W2346" s="2">
        <f t="shared" si="1291"/>
        <v>251814.49958354732</v>
      </c>
      <c r="X2346" s="36">
        <f t="shared" si="1292"/>
        <v>77</v>
      </c>
      <c r="Y2346" s="2">
        <f t="shared" si="1293"/>
        <v>0</v>
      </c>
      <c r="Z2346" s="37">
        <f t="shared" si="1294"/>
        <v>0</v>
      </c>
      <c r="AA2346" s="2">
        <f t="shared" si="1295"/>
        <v>0</v>
      </c>
      <c r="AB2346" s="4">
        <f t="shared" si="1303"/>
        <v>7.1215000000000001E-2</v>
      </c>
      <c r="AC2346" s="148">
        <f t="shared" si="1296"/>
        <v>254</v>
      </c>
      <c r="AD2346" s="36">
        <v>252</v>
      </c>
      <c r="AE2346" s="35">
        <f t="shared" si="1297"/>
        <v>1.0718000219999999</v>
      </c>
      <c r="AF2346" s="2">
        <f t="shared" si="1298"/>
        <v>18080.28661001</v>
      </c>
      <c r="AG2346" s="2">
        <f t="shared" si="1299"/>
        <v>18080.28661001</v>
      </c>
      <c r="AH2346" s="3">
        <f t="shared" si="1300"/>
        <v>0</v>
      </c>
      <c r="AI2346" s="3"/>
      <c r="AJ2346" s="3">
        <v>0</v>
      </c>
      <c r="AK2346" s="2">
        <f t="shared" si="1301"/>
        <v>29376.766404817237</v>
      </c>
      <c r="AL2346" s="8"/>
      <c r="AM2346" s="8"/>
      <c r="AN2346" s="8"/>
      <c r="AO2346" s="8"/>
      <c r="AP2346" s="8"/>
      <c r="AQ2346" s="8"/>
      <c r="AR2346" s="5"/>
      <c r="AS2346" s="1"/>
      <c r="AT2346" s="8"/>
      <c r="AU2346" s="1"/>
      <c r="AV2346" s="1"/>
      <c r="AW2346" s="3"/>
      <c r="AX2346" s="3"/>
      <c r="AY2346" s="4"/>
      <c r="AZ2346" s="4"/>
      <c r="BA2346" s="4"/>
      <c r="BB2346" s="1"/>
      <c r="BC2346" s="1"/>
      <c r="BD2346" s="1"/>
      <c r="BE2346" s="1"/>
      <c r="BF2346" s="1"/>
      <c r="BG2346" s="1"/>
      <c r="BH2346" s="1"/>
      <c r="BI2346" s="1"/>
    </row>
    <row r="2347" spans="1:61" x14ac:dyDescent="0.2">
      <c r="A2347" s="78">
        <f t="shared" si="1302"/>
        <v>44238</v>
      </c>
      <c r="B2347" s="2">
        <f t="shared" si="1273"/>
        <v>299461.87307299604</v>
      </c>
      <c r="C2347" s="3">
        <f t="shared" si="1274"/>
        <v>40427352.864854462</v>
      </c>
      <c r="D2347" s="2">
        <f t="shared" si="1271"/>
        <v>240537.3279050432</v>
      </c>
      <c r="E2347" s="2">
        <f t="shared" si="1275"/>
        <v>0</v>
      </c>
      <c r="F2347" s="33">
        <f t="shared" si="1276"/>
        <v>240537.3279050432</v>
      </c>
      <c r="G2347" s="39">
        <f t="shared" si="1277"/>
        <v>5560.59</v>
      </c>
      <c r="H2347" s="38">
        <f>IF(AND(N2347=1,N2346&gt;1),VLOOKUP(A2346,[1]Plan1!$CW$105:$CY$215,3),H2346)</f>
        <v>5574.49</v>
      </c>
      <c r="I2347" s="127">
        <f t="shared" si="1278"/>
        <v>44176</v>
      </c>
      <c r="J2347" s="127">
        <f t="shared" si="1279"/>
        <v>44207</v>
      </c>
      <c r="K2347" s="34">
        <f t="shared" si="1280"/>
        <v>2.4997347403781234E-3</v>
      </c>
      <c r="L2347" s="212">
        <f t="shared" si="1281"/>
        <v>44265</v>
      </c>
      <c r="M2347" s="1">
        <f t="shared" si="1282"/>
        <v>18</v>
      </c>
      <c r="N2347" s="1">
        <f t="shared" si="1283"/>
        <v>1</v>
      </c>
      <c r="O2347" s="2">
        <f t="shared" si="1284"/>
        <v>1.0001387100000001</v>
      </c>
      <c r="P2347" s="35">
        <f t="shared" si="1285"/>
        <v>1.0135003600000001</v>
      </c>
      <c r="Q2347" s="35">
        <f t="shared" si="1286"/>
        <v>1.0468832593539039</v>
      </c>
      <c r="R2347" s="2">
        <f t="shared" si="1287"/>
        <v>1.0470284700000001</v>
      </c>
      <c r="S2347" s="2">
        <f t="shared" si="1288"/>
        <v>1.00624745</v>
      </c>
      <c r="T2347" s="2">
        <f t="shared" si="1304"/>
        <v>251849.4304143</v>
      </c>
      <c r="U2347" s="2">
        <f t="shared" si="1289"/>
        <v>0</v>
      </c>
      <c r="V2347" s="2">
        <f t="shared" si="1290"/>
        <v>11312.102509262511</v>
      </c>
      <c r="W2347" s="2">
        <f t="shared" si="1291"/>
        <v>251849.43041430571</v>
      </c>
      <c r="X2347" s="36">
        <f t="shared" si="1292"/>
        <v>0</v>
      </c>
      <c r="Y2347" s="2">
        <f t="shared" si="1293"/>
        <v>0</v>
      </c>
      <c r="Z2347" s="37">
        <f t="shared" si="1294"/>
        <v>0</v>
      </c>
      <c r="AA2347" s="2">
        <f t="shared" si="1295"/>
        <v>0</v>
      </c>
      <c r="AB2347" s="4">
        <f t="shared" si="1303"/>
        <v>7.1215000000000001E-2</v>
      </c>
      <c r="AC2347" s="148">
        <f t="shared" si="1296"/>
        <v>255</v>
      </c>
      <c r="AD2347" s="36">
        <v>252</v>
      </c>
      <c r="AE2347" s="35">
        <f t="shared" si="1297"/>
        <v>1.0720926529999999</v>
      </c>
      <c r="AF2347" s="2">
        <f t="shared" si="1298"/>
        <v>18156.493595100001</v>
      </c>
      <c r="AG2347" s="2">
        <f t="shared" si="1299"/>
        <v>18156.493595100001</v>
      </c>
      <c r="AH2347" s="3">
        <f t="shared" si="1300"/>
        <v>0</v>
      </c>
      <c r="AI2347" s="3"/>
      <c r="AJ2347" s="3">
        <v>0</v>
      </c>
      <c r="AK2347" s="2">
        <f t="shared" si="1301"/>
        <v>29455.949063590335</v>
      </c>
      <c r="AL2347" s="8"/>
      <c r="AM2347" s="8"/>
      <c r="AN2347" s="8"/>
      <c r="AO2347" s="8"/>
      <c r="AP2347" s="8"/>
      <c r="AQ2347" s="8"/>
      <c r="AR2347" s="5"/>
      <c r="AS2347" s="1"/>
      <c r="AT2347" s="8"/>
      <c r="AU2347" s="1"/>
      <c r="AV2347" s="1"/>
      <c r="AW2347" s="3"/>
      <c r="AX2347" s="3"/>
      <c r="AY2347" s="4"/>
      <c r="AZ2347" s="4"/>
      <c r="BA2347" s="4"/>
      <c r="BB2347" s="1"/>
      <c r="BC2347" s="1"/>
      <c r="BD2347" s="1"/>
      <c r="BE2347" s="1"/>
      <c r="BF2347" s="1"/>
      <c r="BG2347" s="1"/>
      <c r="BH2347" s="1"/>
      <c r="BI2347" s="1"/>
    </row>
    <row r="2348" spans="1:61" x14ac:dyDescent="0.2">
      <c r="A2348" s="78">
        <f t="shared" si="1302"/>
        <v>44239</v>
      </c>
      <c r="B2348" s="2">
        <f t="shared" si="1273"/>
        <v>299652.23646966077</v>
      </c>
      <c r="C2348" s="3">
        <f t="shared" si="1274"/>
        <v>40453051.923404202</v>
      </c>
      <c r="D2348" s="2">
        <f t="shared" si="1271"/>
        <v>240537.3279050432</v>
      </c>
      <c r="E2348" s="2">
        <f t="shared" si="1275"/>
        <v>0</v>
      </c>
      <c r="F2348" s="33">
        <f t="shared" si="1276"/>
        <v>240537.3279050432</v>
      </c>
      <c r="G2348" s="39">
        <f t="shared" si="1277"/>
        <v>5560.59</v>
      </c>
      <c r="H2348" s="38">
        <f>IF(AND(N2348=1,N2347&gt;1),VLOOKUP(A2347,[1]Plan1!$CW$105:$CY$215,3),H2347)</f>
        <v>5574.49</v>
      </c>
      <c r="I2348" s="127">
        <f t="shared" si="1278"/>
        <v>44176</v>
      </c>
      <c r="J2348" s="127">
        <f t="shared" si="1279"/>
        <v>44207</v>
      </c>
      <c r="K2348" s="34">
        <f t="shared" si="1280"/>
        <v>2.4997347403781234E-3</v>
      </c>
      <c r="L2348" s="212">
        <f t="shared" si="1281"/>
        <v>44265</v>
      </c>
      <c r="M2348" s="1">
        <f t="shared" si="1282"/>
        <v>18</v>
      </c>
      <c r="N2348" s="1">
        <f t="shared" si="1283"/>
        <v>2</v>
      </c>
      <c r="O2348" s="2">
        <f t="shared" si="1284"/>
        <v>1.0002774400000001</v>
      </c>
      <c r="P2348" s="35">
        <f t="shared" si="1285"/>
        <v>1.0135003600000001</v>
      </c>
      <c r="Q2348" s="35">
        <f t="shared" si="1286"/>
        <v>1.0468832593539039</v>
      </c>
      <c r="R2348" s="2">
        <f t="shared" si="1287"/>
        <v>1.0471737000000001</v>
      </c>
      <c r="S2348" s="2">
        <f t="shared" si="1288"/>
        <v>1.00624745</v>
      </c>
      <c r="T2348" s="2">
        <f t="shared" si="1304"/>
        <v>251884.36365042999</v>
      </c>
      <c r="U2348" s="2">
        <f t="shared" si="1289"/>
        <v>0</v>
      </c>
      <c r="V2348" s="2">
        <f t="shared" si="1290"/>
        <v>11347.03574539416</v>
      </c>
      <c r="W2348" s="2">
        <f t="shared" si="1291"/>
        <v>251884.36365043736</v>
      </c>
      <c r="X2348" s="36">
        <f t="shared" si="1292"/>
        <v>0</v>
      </c>
      <c r="Y2348" s="2">
        <f t="shared" si="1293"/>
        <v>0</v>
      </c>
      <c r="Z2348" s="37">
        <f t="shared" si="1294"/>
        <v>0</v>
      </c>
      <c r="AA2348" s="2">
        <f t="shared" si="1295"/>
        <v>0</v>
      </c>
      <c r="AB2348" s="4">
        <f t="shared" si="1303"/>
        <v>7.1215000000000001E-2</v>
      </c>
      <c r="AC2348" s="148">
        <f t="shared" si="1296"/>
        <v>256</v>
      </c>
      <c r="AD2348" s="36">
        <v>252</v>
      </c>
      <c r="AE2348" s="35">
        <f t="shared" si="1297"/>
        <v>1.072385363</v>
      </c>
      <c r="AF2348" s="2">
        <f t="shared" si="1298"/>
        <v>18232.741096860002</v>
      </c>
      <c r="AG2348" s="2">
        <f t="shared" si="1299"/>
        <v>18232.741096860002</v>
      </c>
      <c r="AH2348" s="3">
        <f t="shared" si="1300"/>
        <v>0</v>
      </c>
      <c r="AI2348" s="3"/>
      <c r="AJ2348" s="3">
        <v>0</v>
      </c>
      <c r="AK2348" s="2">
        <f t="shared" si="1301"/>
        <v>29535.131722363425</v>
      </c>
      <c r="AL2348" s="8"/>
      <c r="AM2348" s="8"/>
      <c r="AN2348" s="8"/>
      <c r="AO2348" s="8"/>
      <c r="AP2348" s="8"/>
      <c r="AQ2348" s="8"/>
      <c r="AR2348" s="5"/>
      <c r="AS2348" s="1"/>
      <c r="AT2348" s="8"/>
      <c r="AU2348" s="1"/>
      <c r="AV2348" s="1"/>
      <c r="AW2348" s="3"/>
      <c r="AX2348" s="3"/>
      <c r="AY2348" s="4"/>
      <c r="AZ2348" s="4"/>
      <c r="BA2348" s="4"/>
      <c r="BB2348" s="1"/>
      <c r="BC2348" s="1"/>
      <c r="BD2348" s="1"/>
      <c r="BE2348" s="1"/>
      <c r="BF2348" s="1"/>
      <c r="BG2348" s="1"/>
      <c r="BH2348" s="1"/>
      <c r="BI2348" s="1"/>
    </row>
    <row r="2349" spans="1:61" x14ac:dyDescent="0.2">
      <c r="A2349" s="78">
        <f t="shared" si="1302"/>
        <v>44240</v>
      </c>
      <c r="B2349" s="2">
        <f t="shared" si="1273"/>
        <v>299768.88617851201</v>
      </c>
      <c r="C2349" s="3">
        <f t="shared" si="1274"/>
        <v>40468799.634099118</v>
      </c>
      <c r="D2349" s="2">
        <f t="shared" si="1271"/>
        <v>240537.3279050432</v>
      </c>
      <c r="E2349" s="2">
        <f t="shared" si="1275"/>
        <v>0</v>
      </c>
      <c r="F2349" s="33">
        <f t="shared" si="1276"/>
        <v>240537.3279050432</v>
      </c>
      <c r="G2349" s="39">
        <f t="shared" si="1277"/>
        <v>5560.59</v>
      </c>
      <c r="H2349" s="38">
        <f>IF(AND(N2349=1,N2348&gt;1),VLOOKUP(A2348,[1]Plan1!$CW$105:$CY$215,3),H2348)</f>
        <v>5574.49</v>
      </c>
      <c r="I2349" s="127">
        <f t="shared" si="1278"/>
        <v>44176</v>
      </c>
      <c r="J2349" s="127">
        <f t="shared" si="1279"/>
        <v>44207</v>
      </c>
      <c r="K2349" s="34">
        <f t="shared" si="1280"/>
        <v>2.4997347403781234E-3</v>
      </c>
      <c r="L2349" s="212">
        <f t="shared" si="1281"/>
        <v>44265</v>
      </c>
      <c r="M2349" s="1">
        <f t="shared" si="1282"/>
        <v>18</v>
      </c>
      <c r="N2349" s="1">
        <f t="shared" si="1283"/>
        <v>3</v>
      </c>
      <c r="O2349" s="2">
        <f t="shared" si="1284"/>
        <v>1.00041618</v>
      </c>
      <c r="P2349" s="35">
        <f t="shared" si="1285"/>
        <v>1.0135003600000001</v>
      </c>
      <c r="Q2349" s="35">
        <f t="shared" si="1286"/>
        <v>1.0468832593539039</v>
      </c>
      <c r="R2349" s="2">
        <f t="shared" si="1287"/>
        <v>1.04731895</v>
      </c>
      <c r="S2349" s="2">
        <f t="shared" si="1288"/>
        <v>1.00624745</v>
      </c>
      <c r="T2349" s="2">
        <f t="shared" si="1304"/>
        <v>251919.30169731</v>
      </c>
      <c r="U2349" s="2">
        <f t="shared" si="1289"/>
        <v>0</v>
      </c>
      <c r="V2349" s="2">
        <f t="shared" si="1290"/>
        <v>11381.973792272336</v>
      </c>
      <c r="W2349" s="2">
        <f t="shared" si="1291"/>
        <v>251919.30169731553</v>
      </c>
      <c r="X2349" s="36">
        <f t="shared" si="1292"/>
        <v>0</v>
      </c>
      <c r="Y2349" s="2">
        <f t="shared" si="1293"/>
        <v>0</v>
      </c>
      <c r="Z2349" s="37">
        <f t="shared" si="1294"/>
        <v>0</v>
      </c>
      <c r="AA2349" s="2">
        <f t="shared" si="1295"/>
        <v>0</v>
      </c>
      <c r="AB2349" s="4">
        <f t="shared" si="1303"/>
        <v>7.1215000000000001E-2</v>
      </c>
      <c r="AC2349" s="148">
        <f t="shared" si="1296"/>
        <v>256</v>
      </c>
      <c r="AD2349" s="36">
        <v>252</v>
      </c>
      <c r="AE2349" s="35">
        <f t="shared" si="1297"/>
        <v>1.072385363</v>
      </c>
      <c r="AF2349" s="2">
        <f t="shared" si="1298"/>
        <v>18235.270100059999</v>
      </c>
      <c r="AG2349" s="2">
        <f t="shared" si="1299"/>
        <v>18235.270100059999</v>
      </c>
      <c r="AH2349" s="3">
        <f t="shared" si="1300"/>
        <v>0</v>
      </c>
      <c r="AI2349" s="3"/>
      <c r="AJ2349" s="3">
        <v>0</v>
      </c>
      <c r="AK2349" s="2">
        <f t="shared" si="1301"/>
        <v>29614.314381136519</v>
      </c>
      <c r="AL2349" s="8"/>
      <c r="AM2349" s="8"/>
      <c r="AN2349" s="8"/>
      <c r="AO2349" s="8"/>
      <c r="AP2349" s="8"/>
      <c r="AQ2349" s="8"/>
      <c r="AR2349" s="5"/>
      <c r="AS2349" s="1"/>
      <c r="AT2349" s="8"/>
      <c r="AU2349" s="1"/>
      <c r="AV2349" s="1"/>
      <c r="AW2349" s="3"/>
      <c r="AX2349" s="3"/>
      <c r="AY2349" s="4"/>
      <c r="AZ2349" s="4"/>
      <c r="BA2349" s="4"/>
      <c r="BB2349" s="1"/>
      <c r="BC2349" s="1"/>
      <c r="BD2349" s="1"/>
      <c r="BE2349" s="1"/>
      <c r="BF2349" s="1"/>
      <c r="BG2349" s="1"/>
      <c r="BH2349" s="1"/>
      <c r="BI2349" s="1"/>
    </row>
    <row r="2350" spans="1:61" x14ac:dyDescent="0.2">
      <c r="A2350" s="78">
        <f t="shared" si="1302"/>
        <v>44241</v>
      </c>
      <c r="B2350" s="2">
        <f t="shared" si="1273"/>
        <v>299848.0688372851</v>
      </c>
      <c r="C2350" s="3">
        <f t="shared" si="1274"/>
        <v>40479489.293033488</v>
      </c>
      <c r="D2350" s="2">
        <f t="shared" si="1271"/>
        <v>240537.3279050432</v>
      </c>
      <c r="E2350" s="2">
        <f t="shared" si="1275"/>
        <v>0</v>
      </c>
      <c r="F2350" s="33">
        <f t="shared" si="1276"/>
        <v>240537.3279050432</v>
      </c>
      <c r="G2350" s="39">
        <f t="shared" si="1277"/>
        <v>5560.59</v>
      </c>
      <c r="H2350" s="38">
        <f>IF(AND(N2350=1,N2349&gt;1),VLOOKUP(A2349,[1]Plan1!$CW$105:$CY$215,3),H2349)</f>
        <v>5574.49</v>
      </c>
      <c r="I2350" s="127">
        <f t="shared" si="1278"/>
        <v>44176</v>
      </c>
      <c r="J2350" s="127">
        <f t="shared" si="1279"/>
        <v>44207</v>
      </c>
      <c r="K2350" s="34">
        <f t="shared" si="1280"/>
        <v>2.4997347403781234E-3</v>
      </c>
      <c r="L2350" s="212">
        <f t="shared" si="1281"/>
        <v>44265</v>
      </c>
      <c r="M2350" s="1">
        <f t="shared" si="1282"/>
        <v>18</v>
      </c>
      <c r="N2350" s="1">
        <f t="shared" si="1283"/>
        <v>3</v>
      </c>
      <c r="O2350" s="2">
        <f t="shared" si="1284"/>
        <v>1.00041618</v>
      </c>
      <c r="P2350" s="35">
        <f t="shared" si="1285"/>
        <v>1.0135003600000001</v>
      </c>
      <c r="Q2350" s="35">
        <f t="shared" si="1286"/>
        <v>1.0468832593539039</v>
      </c>
      <c r="R2350" s="2">
        <f t="shared" si="1287"/>
        <v>1.04731895</v>
      </c>
      <c r="S2350" s="2">
        <f t="shared" si="1288"/>
        <v>1.00624745</v>
      </c>
      <c r="T2350" s="2">
        <f t="shared" si="1304"/>
        <v>251919.30169731</v>
      </c>
      <c r="U2350" s="2">
        <f t="shared" si="1289"/>
        <v>0</v>
      </c>
      <c r="V2350" s="2">
        <f t="shared" si="1290"/>
        <v>11381.973792272336</v>
      </c>
      <c r="W2350" s="2">
        <f t="shared" si="1291"/>
        <v>251919.30169731553</v>
      </c>
      <c r="X2350" s="36">
        <f t="shared" si="1292"/>
        <v>0</v>
      </c>
      <c r="Y2350" s="2">
        <f t="shared" si="1293"/>
        <v>0</v>
      </c>
      <c r="Z2350" s="37">
        <f t="shared" si="1294"/>
        <v>0</v>
      </c>
      <c r="AA2350" s="2">
        <f t="shared" si="1295"/>
        <v>0</v>
      </c>
      <c r="AB2350" s="4">
        <f t="shared" si="1303"/>
        <v>7.1215000000000001E-2</v>
      </c>
      <c r="AC2350" s="148">
        <f t="shared" si="1296"/>
        <v>256</v>
      </c>
      <c r="AD2350" s="36">
        <v>252</v>
      </c>
      <c r="AE2350" s="35">
        <f t="shared" si="1297"/>
        <v>1.072385363</v>
      </c>
      <c r="AF2350" s="2">
        <f t="shared" si="1298"/>
        <v>18235.270100059999</v>
      </c>
      <c r="AG2350" s="2">
        <f t="shared" si="1299"/>
        <v>18235.270100059999</v>
      </c>
      <c r="AH2350" s="3">
        <f t="shared" si="1300"/>
        <v>0</v>
      </c>
      <c r="AI2350" s="3"/>
      <c r="AJ2350" s="3">
        <v>0</v>
      </c>
      <c r="AK2350" s="2">
        <f t="shared" si="1301"/>
        <v>29693.497039909609</v>
      </c>
      <c r="AL2350" s="8"/>
      <c r="AM2350" s="8"/>
      <c r="AN2350" s="8"/>
      <c r="AO2350" s="8"/>
      <c r="AP2350" s="8"/>
      <c r="AQ2350" s="8"/>
      <c r="AR2350" s="5"/>
      <c r="AS2350" s="1"/>
      <c r="AT2350" s="8"/>
      <c r="AU2350" s="1"/>
      <c r="AV2350" s="1"/>
      <c r="AW2350" s="3"/>
      <c r="AX2350" s="3"/>
      <c r="AY2350" s="4"/>
      <c r="AZ2350" s="4"/>
      <c r="BA2350" s="4"/>
      <c r="BB2350" s="1"/>
      <c r="BC2350" s="1"/>
      <c r="BD2350" s="1"/>
      <c r="BE2350" s="1"/>
      <c r="BF2350" s="1"/>
      <c r="BG2350" s="1"/>
      <c r="BH2350" s="1"/>
      <c r="BI2350" s="1"/>
    </row>
    <row r="2351" spans="1:61" x14ac:dyDescent="0.2">
      <c r="A2351" s="78">
        <f t="shared" si="1302"/>
        <v>44242</v>
      </c>
      <c r="B2351" s="2">
        <f t="shared" si="1273"/>
        <v>299927.25149605819</v>
      </c>
      <c r="C2351" s="3">
        <f t="shared" si="1274"/>
        <v>40490178.951967858</v>
      </c>
      <c r="D2351" s="2">
        <f t="shared" si="1271"/>
        <v>240537.3279050432</v>
      </c>
      <c r="E2351" s="2">
        <f t="shared" si="1275"/>
        <v>0</v>
      </c>
      <c r="F2351" s="33">
        <f t="shared" si="1276"/>
        <v>240537.3279050432</v>
      </c>
      <c r="G2351" s="39">
        <f t="shared" si="1277"/>
        <v>5560.59</v>
      </c>
      <c r="H2351" s="38">
        <f>IF(AND(N2351=1,N2350&gt;1),VLOOKUP(A2350,[1]Plan1!$CW$105:$CY$215,3),H2350)</f>
        <v>5574.49</v>
      </c>
      <c r="I2351" s="127">
        <f t="shared" si="1278"/>
        <v>44176</v>
      </c>
      <c r="J2351" s="127">
        <f t="shared" si="1279"/>
        <v>44207</v>
      </c>
      <c r="K2351" s="34">
        <f t="shared" si="1280"/>
        <v>2.4997347403781234E-3</v>
      </c>
      <c r="L2351" s="212">
        <f t="shared" si="1281"/>
        <v>44265</v>
      </c>
      <c r="M2351" s="1">
        <f t="shared" si="1282"/>
        <v>18</v>
      </c>
      <c r="N2351" s="1">
        <f t="shared" si="1283"/>
        <v>3</v>
      </c>
      <c r="O2351" s="2">
        <f t="shared" si="1284"/>
        <v>1.00041618</v>
      </c>
      <c r="P2351" s="35">
        <f t="shared" si="1285"/>
        <v>1.0135003600000001</v>
      </c>
      <c r="Q2351" s="35">
        <f t="shared" si="1286"/>
        <v>1.0468832593539039</v>
      </c>
      <c r="R2351" s="2">
        <f t="shared" si="1287"/>
        <v>1.04731895</v>
      </c>
      <c r="S2351" s="2">
        <f t="shared" si="1288"/>
        <v>1.00624745</v>
      </c>
      <c r="T2351" s="2">
        <f t="shared" si="1304"/>
        <v>251919.30169731</v>
      </c>
      <c r="U2351" s="2">
        <f t="shared" si="1289"/>
        <v>0</v>
      </c>
      <c r="V2351" s="2">
        <f t="shared" si="1290"/>
        <v>11381.973792272336</v>
      </c>
      <c r="W2351" s="2">
        <f t="shared" si="1291"/>
        <v>251919.30169731553</v>
      </c>
      <c r="X2351" s="36">
        <f t="shared" si="1292"/>
        <v>0</v>
      </c>
      <c r="Y2351" s="2">
        <f t="shared" si="1293"/>
        <v>0</v>
      </c>
      <c r="Z2351" s="37">
        <f t="shared" si="1294"/>
        <v>0</v>
      </c>
      <c r="AA2351" s="2">
        <f t="shared" si="1295"/>
        <v>0</v>
      </c>
      <c r="AB2351" s="4">
        <f t="shared" si="1303"/>
        <v>7.1215000000000001E-2</v>
      </c>
      <c r="AC2351" s="148">
        <f t="shared" si="1296"/>
        <v>256</v>
      </c>
      <c r="AD2351" s="36">
        <v>252</v>
      </c>
      <c r="AE2351" s="35">
        <f t="shared" si="1297"/>
        <v>1.072385363</v>
      </c>
      <c r="AF2351" s="2">
        <f t="shared" si="1298"/>
        <v>18235.270100059999</v>
      </c>
      <c r="AG2351" s="2">
        <f t="shared" si="1299"/>
        <v>18235.270100059999</v>
      </c>
      <c r="AH2351" s="3">
        <f t="shared" si="1300"/>
        <v>0</v>
      </c>
      <c r="AI2351" s="3"/>
      <c r="AJ2351" s="3">
        <v>0</v>
      </c>
      <c r="AK2351" s="2">
        <f t="shared" si="1301"/>
        <v>29772.679698682707</v>
      </c>
      <c r="AL2351" s="8"/>
      <c r="AM2351" s="8"/>
      <c r="AN2351" s="8"/>
      <c r="AO2351" s="8"/>
      <c r="AP2351" s="8"/>
      <c r="AQ2351" s="8"/>
      <c r="AR2351" s="5"/>
      <c r="AS2351" s="1"/>
      <c r="AT2351" s="8"/>
      <c r="AU2351" s="1"/>
      <c r="AV2351" s="1"/>
      <c r="AW2351" s="3"/>
      <c r="AX2351" s="3"/>
      <c r="AY2351" s="4"/>
      <c r="AZ2351" s="4"/>
      <c r="BA2351" s="4"/>
      <c r="BB2351" s="1"/>
      <c r="BC2351" s="1"/>
      <c r="BD2351" s="1"/>
      <c r="BE2351" s="1"/>
      <c r="BF2351" s="1"/>
      <c r="BG2351" s="1"/>
      <c r="BH2351" s="1"/>
      <c r="BI2351" s="1"/>
    </row>
    <row r="2352" spans="1:61" x14ac:dyDescent="0.2">
      <c r="A2352" s="78">
        <f t="shared" si="1302"/>
        <v>44243</v>
      </c>
      <c r="B2352" s="2">
        <f t="shared" si="1273"/>
        <v>300006.43415483128</v>
      </c>
      <c r="C2352" s="3">
        <f t="shared" si="1274"/>
        <v>40500868.61090222</v>
      </c>
      <c r="D2352" s="2">
        <f t="shared" si="1271"/>
        <v>240537.3279050432</v>
      </c>
      <c r="E2352" s="2">
        <f t="shared" si="1275"/>
        <v>0</v>
      </c>
      <c r="F2352" s="33">
        <f t="shared" si="1276"/>
        <v>240537.3279050432</v>
      </c>
      <c r="G2352" s="39">
        <f t="shared" si="1277"/>
        <v>5560.59</v>
      </c>
      <c r="H2352" s="38">
        <f>IF(AND(N2352=1,N2351&gt;1),VLOOKUP(A2351,[1]Plan1!$CW$105:$CY$215,3),H2351)</f>
        <v>5574.49</v>
      </c>
      <c r="I2352" s="127">
        <f t="shared" si="1278"/>
        <v>44176</v>
      </c>
      <c r="J2352" s="127">
        <f t="shared" si="1279"/>
        <v>44207</v>
      </c>
      <c r="K2352" s="34">
        <f t="shared" si="1280"/>
        <v>2.4997347403781234E-3</v>
      </c>
      <c r="L2352" s="212">
        <f t="shared" si="1281"/>
        <v>44265</v>
      </c>
      <c r="M2352" s="1">
        <f t="shared" si="1282"/>
        <v>18</v>
      </c>
      <c r="N2352" s="1">
        <f t="shared" si="1283"/>
        <v>3</v>
      </c>
      <c r="O2352" s="2">
        <f t="shared" si="1284"/>
        <v>1.00041618</v>
      </c>
      <c r="P2352" s="35">
        <f t="shared" si="1285"/>
        <v>1.0135003600000001</v>
      </c>
      <c r="Q2352" s="35">
        <f t="shared" si="1286"/>
        <v>1.0468832593539039</v>
      </c>
      <c r="R2352" s="2">
        <f t="shared" si="1287"/>
        <v>1.04731895</v>
      </c>
      <c r="S2352" s="2">
        <f t="shared" si="1288"/>
        <v>1.00624745</v>
      </c>
      <c r="T2352" s="2">
        <f t="shared" si="1304"/>
        <v>251919.30169731</v>
      </c>
      <c r="U2352" s="2">
        <f t="shared" si="1289"/>
        <v>0</v>
      </c>
      <c r="V2352" s="2">
        <f t="shared" si="1290"/>
        <v>11381.973792272336</v>
      </c>
      <c r="W2352" s="2">
        <f t="shared" si="1291"/>
        <v>251919.30169731553</v>
      </c>
      <c r="X2352" s="36">
        <f t="shared" si="1292"/>
        <v>0</v>
      </c>
      <c r="Y2352" s="2">
        <f t="shared" si="1293"/>
        <v>0</v>
      </c>
      <c r="Z2352" s="37">
        <f t="shared" si="1294"/>
        <v>0</v>
      </c>
      <c r="AA2352" s="2">
        <f t="shared" si="1295"/>
        <v>0</v>
      </c>
      <c r="AB2352" s="4">
        <f t="shared" si="1303"/>
        <v>7.1215000000000001E-2</v>
      </c>
      <c r="AC2352" s="148">
        <f t="shared" si="1296"/>
        <v>256</v>
      </c>
      <c r="AD2352" s="36">
        <v>252</v>
      </c>
      <c r="AE2352" s="35">
        <f t="shared" si="1297"/>
        <v>1.072385363</v>
      </c>
      <c r="AF2352" s="2">
        <f t="shared" si="1298"/>
        <v>18235.270100059999</v>
      </c>
      <c r="AG2352" s="2">
        <f t="shared" si="1299"/>
        <v>18235.270100059999</v>
      </c>
      <c r="AH2352" s="3">
        <f t="shared" si="1300"/>
        <v>0</v>
      </c>
      <c r="AI2352" s="3"/>
      <c r="AJ2352" s="3">
        <v>0</v>
      </c>
      <c r="AK2352" s="2">
        <f t="shared" si="1301"/>
        <v>29851.862357455797</v>
      </c>
      <c r="AL2352" s="8"/>
      <c r="AM2352" s="8"/>
      <c r="AN2352" s="8"/>
      <c r="AO2352" s="8"/>
      <c r="AP2352" s="8"/>
      <c r="AQ2352" s="8"/>
      <c r="AR2352" s="5"/>
      <c r="AS2352" s="1"/>
      <c r="AT2352" s="8"/>
      <c r="AU2352" s="1"/>
      <c r="AV2352" s="1"/>
      <c r="AW2352" s="3"/>
      <c r="AX2352" s="3"/>
      <c r="AY2352" s="4"/>
      <c r="AZ2352" s="4"/>
      <c r="BA2352" s="4"/>
      <c r="BB2352" s="1"/>
      <c r="BC2352" s="1"/>
      <c r="BD2352" s="1"/>
      <c r="BE2352" s="1"/>
      <c r="BF2352" s="1"/>
      <c r="BG2352" s="1"/>
      <c r="BH2352" s="1"/>
      <c r="BI2352" s="1"/>
    </row>
    <row r="2353" spans="1:61" x14ac:dyDescent="0.2">
      <c r="A2353" s="78">
        <f t="shared" si="1302"/>
        <v>44244</v>
      </c>
      <c r="B2353" s="2">
        <f t="shared" si="1273"/>
        <v>300159.37651787436</v>
      </c>
      <c r="C2353" s="3">
        <f t="shared" si="1274"/>
        <v>40521515.829913042</v>
      </c>
      <c r="D2353" s="2">
        <f t="shared" si="1271"/>
        <v>240537.3279050432</v>
      </c>
      <c r="E2353" s="2">
        <f t="shared" si="1275"/>
        <v>0</v>
      </c>
      <c r="F2353" s="33">
        <f t="shared" si="1276"/>
        <v>240537.3279050432</v>
      </c>
      <c r="G2353" s="39">
        <f t="shared" si="1277"/>
        <v>5560.59</v>
      </c>
      <c r="H2353" s="38">
        <f>IF(AND(N2353=1,N2352&gt;1),VLOOKUP(A2352,[1]Plan1!$CW$105:$CY$215,3),H2352)</f>
        <v>5574.49</v>
      </c>
      <c r="I2353" s="127">
        <f t="shared" si="1278"/>
        <v>44176</v>
      </c>
      <c r="J2353" s="127">
        <f t="shared" si="1279"/>
        <v>44207</v>
      </c>
      <c r="K2353" s="34">
        <f t="shared" si="1280"/>
        <v>2.4997347403781234E-3</v>
      </c>
      <c r="L2353" s="212">
        <f t="shared" si="1281"/>
        <v>44265</v>
      </c>
      <c r="M2353" s="1">
        <f t="shared" si="1282"/>
        <v>18</v>
      </c>
      <c r="N2353" s="1">
        <f t="shared" si="1283"/>
        <v>3</v>
      </c>
      <c r="O2353" s="2">
        <f t="shared" si="1284"/>
        <v>1.00041618</v>
      </c>
      <c r="P2353" s="35">
        <f t="shared" si="1285"/>
        <v>1.0135003600000001</v>
      </c>
      <c r="Q2353" s="35">
        <f t="shared" si="1286"/>
        <v>1.0468832593539039</v>
      </c>
      <c r="R2353" s="2">
        <f t="shared" si="1287"/>
        <v>1.04731895</v>
      </c>
      <c r="S2353" s="2">
        <f t="shared" si="1288"/>
        <v>1.00624745</v>
      </c>
      <c r="T2353" s="2">
        <f t="shared" si="1304"/>
        <v>251919.30169731</v>
      </c>
      <c r="U2353" s="2">
        <f t="shared" si="1289"/>
        <v>0</v>
      </c>
      <c r="V2353" s="2">
        <f t="shared" si="1290"/>
        <v>11381.973792272336</v>
      </c>
      <c r="W2353" s="2">
        <f t="shared" si="1291"/>
        <v>251919.30169731553</v>
      </c>
      <c r="X2353" s="36">
        <f t="shared" si="1292"/>
        <v>0</v>
      </c>
      <c r="Y2353" s="2">
        <f t="shared" si="1293"/>
        <v>0</v>
      </c>
      <c r="Z2353" s="37">
        <f t="shared" si="1294"/>
        <v>0</v>
      </c>
      <c r="AA2353" s="2">
        <f t="shared" si="1295"/>
        <v>0</v>
      </c>
      <c r="AB2353" s="4">
        <f t="shared" si="1303"/>
        <v>7.1215000000000001E-2</v>
      </c>
      <c r="AC2353" s="148">
        <f t="shared" si="1296"/>
        <v>257</v>
      </c>
      <c r="AD2353" s="36">
        <v>252</v>
      </c>
      <c r="AE2353" s="35">
        <f t="shared" si="1297"/>
        <v>1.0726781540000001</v>
      </c>
      <c r="AF2353" s="2">
        <f t="shared" si="1298"/>
        <v>18309.029804319998</v>
      </c>
      <c r="AG2353" s="2">
        <f t="shared" si="1299"/>
        <v>18309.029804329999</v>
      </c>
      <c r="AH2353" s="3">
        <f t="shared" si="1300"/>
        <v>0</v>
      </c>
      <c r="AI2353" s="3"/>
      <c r="AJ2353" s="3">
        <v>0</v>
      </c>
      <c r="AK2353" s="2">
        <f t="shared" si="1301"/>
        <v>29931.045016228887</v>
      </c>
      <c r="AL2353" s="8"/>
      <c r="AM2353" s="8"/>
      <c r="AN2353" s="8"/>
      <c r="AO2353" s="8"/>
      <c r="AP2353" s="8"/>
      <c r="AQ2353" s="8"/>
      <c r="AR2353" s="5"/>
      <c r="AS2353" s="1"/>
      <c r="AT2353" s="8"/>
      <c r="AU2353" s="1"/>
      <c r="AV2353" s="1"/>
      <c r="AW2353" s="3"/>
      <c r="AX2353" s="3"/>
      <c r="AY2353" s="4"/>
      <c r="AZ2353" s="4"/>
      <c r="BA2353" s="4"/>
      <c r="BB2353" s="1"/>
      <c r="BC2353" s="1"/>
      <c r="BD2353" s="1"/>
      <c r="BE2353" s="1"/>
      <c r="BF2353" s="1"/>
      <c r="BG2353" s="1"/>
      <c r="BH2353" s="1"/>
      <c r="BI2353" s="1"/>
    </row>
    <row r="2354" spans="1:61" x14ac:dyDescent="0.2">
      <c r="A2354" s="78">
        <f t="shared" si="1302"/>
        <v>44245</v>
      </c>
      <c r="B2354" s="2">
        <f t="shared" si="1273"/>
        <v>300349.83170821227</v>
      </c>
      <c r="C2354" s="3">
        <f t="shared" si="1274"/>
        <v>40547227.280608654</v>
      </c>
      <c r="D2354" s="2">
        <f t="shared" si="1271"/>
        <v>240537.3279050432</v>
      </c>
      <c r="E2354" s="2">
        <f t="shared" si="1275"/>
        <v>0</v>
      </c>
      <c r="F2354" s="33">
        <f t="shared" si="1276"/>
        <v>240537.3279050432</v>
      </c>
      <c r="G2354" s="39">
        <f t="shared" si="1277"/>
        <v>5560.59</v>
      </c>
      <c r="H2354" s="38">
        <f>IF(AND(N2354=1,N2353&gt;1),VLOOKUP(A2353,[1]Plan1!$CW$105:$CY$215,3),H2353)</f>
        <v>5574.49</v>
      </c>
      <c r="I2354" s="127">
        <f t="shared" si="1278"/>
        <v>44176</v>
      </c>
      <c r="J2354" s="127">
        <f t="shared" si="1279"/>
        <v>44207</v>
      </c>
      <c r="K2354" s="34">
        <f t="shared" si="1280"/>
        <v>2.4997347403781234E-3</v>
      </c>
      <c r="L2354" s="212">
        <f t="shared" si="1281"/>
        <v>44265</v>
      </c>
      <c r="M2354" s="1">
        <f t="shared" si="1282"/>
        <v>18</v>
      </c>
      <c r="N2354" s="1">
        <f t="shared" si="1283"/>
        <v>4</v>
      </c>
      <c r="O2354" s="2">
        <f t="shared" si="1284"/>
        <v>1.0005549499999999</v>
      </c>
      <c r="P2354" s="35">
        <f t="shared" si="1285"/>
        <v>1.0135003600000001</v>
      </c>
      <c r="Q2354" s="35">
        <f t="shared" si="1286"/>
        <v>1.0468832593539039</v>
      </c>
      <c r="R2354" s="2">
        <f t="shared" si="1287"/>
        <v>1.0474642199999999</v>
      </c>
      <c r="S2354" s="2">
        <f t="shared" si="1288"/>
        <v>1.00624745</v>
      </c>
      <c r="T2354" s="2">
        <f t="shared" si="1304"/>
        <v>251954.24455494</v>
      </c>
      <c r="U2354" s="2">
        <f t="shared" si="1289"/>
        <v>0</v>
      </c>
      <c r="V2354" s="2">
        <f t="shared" si="1290"/>
        <v>11416.916649897097</v>
      </c>
      <c r="W2354" s="2">
        <f t="shared" si="1291"/>
        <v>251954.24455494029</v>
      </c>
      <c r="X2354" s="36">
        <f t="shared" si="1292"/>
        <v>0</v>
      </c>
      <c r="Y2354" s="2">
        <f t="shared" si="1293"/>
        <v>0</v>
      </c>
      <c r="Z2354" s="37">
        <f t="shared" si="1294"/>
        <v>0</v>
      </c>
      <c r="AA2354" s="2">
        <f t="shared" si="1295"/>
        <v>0</v>
      </c>
      <c r="AB2354" s="4">
        <f t="shared" si="1303"/>
        <v>7.1215000000000001E-2</v>
      </c>
      <c r="AC2354" s="148">
        <f t="shared" si="1296"/>
        <v>258</v>
      </c>
      <c r="AD2354" s="36">
        <v>252</v>
      </c>
      <c r="AE2354" s="35">
        <f t="shared" si="1297"/>
        <v>1.072971025</v>
      </c>
      <c r="AF2354" s="2">
        <f t="shared" si="1298"/>
        <v>18385.359478269998</v>
      </c>
      <c r="AG2354" s="2">
        <f t="shared" si="1299"/>
        <v>18385.359478269998</v>
      </c>
      <c r="AH2354" s="3">
        <f t="shared" si="1300"/>
        <v>0</v>
      </c>
      <c r="AI2354" s="3"/>
      <c r="AJ2354" s="3">
        <v>0</v>
      </c>
      <c r="AK2354" s="2">
        <f t="shared" si="1301"/>
        <v>30010.227675001977</v>
      </c>
      <c r="AL2354" s="8"/>
      <c r="AM2354" s="8"/>
      <c r="AN2354" s="8"/>
      <c r="AO2354" s="8"/>
      <c r="AP2354" s="8"/>
      <c r="AQ2354" s="8"/>
      <c r="AR2354" s="5"/>
      <c r="AS2354" s="1"/>
      <c r="AT2354" s="8"/>
      <c r="AU2354" s="1"/>
      <c r="AV2354" s="1"/>
      <c r="AW2354" s="3"/>
      <c r="AX2354" s="3"/>
      <c r="AY2354" s="4"/>
      <c r="AZ2354" s="4"/>
      <c r="BA2354" s="4"/>
      <c r="BB2354" s="1"/>
      <c r="BC2354" s="1"/>
      <c r="BD2354" s="1"/>
      <c r="BE2354" s="1"/>
      <c r="BF2354" s="1"/>
      <c r="BG2354" s="1"/>
      <c r="BH2354" s="1"/>
      <c r="BI2354" s="1"/>
    </row>
    <row r="2355" spans="1:61" x14ac:dyDescent="0.2">
      <c r="A2355" s="78">
        <f t="shared" si="1302"/>
        <v>44246</v>
      </c>
      <c r="B2355" s="2">
        <f t="shared" si="1273"/>
        <v>300540.33501799998</v>
      </c>
      <c r="C2355" s="3">
        <f t="shared" si="1274"/>
        <v>40572945.227430001</v>
      </c>
      <c r="D2355" s="2">
        <f t="shared" si="1271"/>
        <v>240537.3279050432</v>
      </c>
      <c r="E2355" s="2">
        <f t="shared" si="1275"/>
        <v>0</v>
      </c>
      <c r="F2355" s="33">
        <f t="shared" si="1276"/>
        <v>240537.3279050432</v>
      </c>
      <c r="G2355" s="39">
        <f t="shared" si="1277"/>
        <v>5560.59</v>
      </c>
      <c r="H2355" s="38">
        <f>IF(AND(N2355=1,N2354&gt;1),VLOOKUP(A2354,[1]Plan1!$CW$105:$CY$215,3),H2354)</f>
        <v>5574.49</v>
      </c>
      <c r="I2355" s="127">
        <f t="shared" si="1278"/>
        <v>44176</v>
      </c>
      <c r="J2355" s="127">
        <f t="shared" si="1279"/>
        <v>44207</v>
      </c>
      <c r="K2355" s="34">
        <f t="shared" si="1280"/>
        <v>2.4997347403781234E-3</v>
      </c>
      <c r="L2355" s="212">
        <f t="shared" si="1281"/>
        <v>44265</v>
      </c>
      <c r="M2355" s="1">
        <f t="shared" si="1282"/>
        <v>18</v>
      </c>
      <c r="N2355" s="1">
        <f t="shared" si="1283"/>
        <v>5</v>
      </c>
      <c r="O2355" s="2">
        <f t="shared" si="1284"/>
        <v>1.00069374</v>
      </c>
      <c r="P2355" s="35">
        <f t="shared" si="1285"/>
        <v>1.0135003600000001</v>
      </c>
      <c r="Q2355" s="35">
        <f t="shared" si="1286"/>
        <v>1.0468832593539039</v>
      </c>
      <c r="R2355" s="2">
        <f t="shared" si="1287"/>
        <v>1.04760952</v>
      </c>
      <c r="S2355" s="2">
        <f t="shared" si="1288"/>
        <v>1.00624745</v>
      </c>
      <c r="T2355" s="2">
        <f t="shared" si="1304"/>
        <v>251989.19462868001</v>
      </c>
      <c r="U2355" s="2">
        <f t="shared" si="1289"/>
        <v>0</v>
      </c>
      <c r="V2355" s="2">
        <f t="shared" si="1290"/>
        <v>11451.866723641702</v>
      </c>
      <c r="W2355" s="2">
        <f t="shared" si="1291"/>
        <v>251989.1946286849</v>
      </c>
      <c r="X2355" s="36">
        <f t="shared" si="1292"/>
        <v>0</v>
      </c>
      <c r="Y2355" s="2">
        <f t="shared" si="1293"/>
        <v>0</v>
      </c>
      <c r="Z2355" s="37">
        <f t="shared" si="1294"/>
        <v>0</v>
      </c>
      <c r="AA2355" s="2">
        <f t="shared" si="1295"/>
        <v>0</v>
      </c>
      <c r="AB2355" s="4">
        <f t="shared" si="1303"/>
        <v>7.1215000000000001E-2</v>
      </c>
      <c r="AC2355" s="148">
        <f t="shared" si="1296"/>
        <v>259</v>
      </c>
      <c r="AD2355" s="36">
        <v>252</v>
      </c>
      <c r="AE2355" s="35">
        <f t="shared" si="1297"/>
        <v>1.0732639749999999</v>
      </c>
      <c r="AF2355" s="2">
        <f t="shared" si="1298"/>
        <v>18461.73005554</v>
      </c>
      <c r="AG2355" s="2">
        <f t="shared" si="1299"/>
        <v>18461.73005554</v>
      </c>
      <c r="AH2355" s="3">
        <f t="shared" si="1300"/>
        <v>0</v>
      </c>
      <c r="AI2355" s="3"/>
      <c r="AJ2355" s="3">
        <v>0</v>
      </c>
      <c r="AK2355" s="2">
        <f t="shared" si="1301"/>
        <v>30089.410333775075</v>
      </c>
      <c r="AL2355" s="8"/>
      <c r="AM2355" s="8"/>
      <c r="AN2355" s="8"/>
      <c r="AO2355" s="8"/>
      <c r="AP2355" s="8"/>
      <c r="AQ2355" s="8"/>
      <c r="AR2355" s="5"/>
      <c r="AS2355" s="1"/>
      <c r="AT2355" s="8"/>
      <c r="AU2355" s="1"/>
      <c r="AV2355" s="1"/>
      <c r="AW2355" s="3"/>
      <c r="AX2355" s="3"/>
      <c r="AY2355" s="4"/>
      <c r="AZ2355" s="4"/>
      <c r="BA2355" s="4"/>
      <c r="BB2355" s="1"/>
      <c r="BC2355" s="1"/>
      <c r="BD2355" s="1"/>
      <c r="BE2355" s="1"/>
      <c r="BF2355" s="1"/>
      <c r="BG2355" s="1"/>
      <c r="BH2355" s="1"/>
      <c r="BI2355" s="1"/>
    </row>
    <row r="2356" spans="1:61" x14ac:dyDescent="0.2">
      <c r="A2356" s="78">
        <f t="shared" si="1302"/>
        <v>44247</v>
      </c>
      <c r="B2356" s="2">
        <f t="shared" si="1273"/>
        <v>300657.03349504428</v>
      </c>
      <c r="C2356" s="3">
        <f t="shared" si="1274"/>
        <v>40588699.521830976</v>
      </c>
      <c r="D2356" s="2">
        <f t="shared" si="1271"/>
        <v>240537.3279050432</v>
      </c>
      <c r="E2356" s="2">
        <f t="shared" si="1275"/>
        <v>0</v>
      </c>
      <c r="F2356" s="33">
        <f t="shared" si="1276"/>
        <v>240537.3279050432</v>
      </c>
      <c r="G2356" s="39">
        <f t="shared" si="1277"/>
        <v>5560.59</v>
      </c>
      <c r="H2356" s="38">
        <f>IF(AND(N2356=1,N2355&gt;1),VLOOKUP(A2355,[1]Plan1!$CW$105:$CY$215,3),H2355)</f>
        <v>5574.49</v>
      </c>
      <c r="I2356" s="127">
        <f t="shared" si="1278"/>
        <v>44176</v>
      </c>
      <c r="J2356" s="127">
        <f t="shared" si="1279"/>
        <v>44207</v>
      </c>
      <c r="K2356" s="34">
        <f t="shared" si="1280"/>
        <v>2.4997347403781234E-3</v>
      </c>
      <c r="L2356" s="212">
        <f t="shared" si="1281"/>
        <v>44265</v>
      </c>
      <c r="M2356" s="1">
        <f t="shared" si="1282"/>
        <v>18</v>
      </c>
      <c r="N2356" s="1">
        <f t="shared" si="1283"/>
        <v>6</v>
      </c>
      <c r="O2356" s="2">
        <f t="shared" si="1284"/>
        <v>1.0008325499999999</v>
      </c>
      <c r="P2356" s="35">
        <f t="shared" si="1285"/>
        <v>1.0135003600000001</v>
      </c>
      <c r="Q2356" s="35">
        <f t="shared" si="1286"/>
        <v>1.0468832593539039</v>
      </c>
      <c r="R2356" s="2">
        <f t="shared" si="1287"/>
        <v>1.0477548400000001</v>
      </c>
      <c r="S2356" s="2">
        <f t="shared" si="1288"/>
        <v>1.00624745</v>
      </c>
      <c r="T2356" s="2">
        <f t="shared" si="1304"/>
        <v>252024.14951317001</v>
      </c>
      <c r="U2356" s="2">
        <f t="shared" si="1289"/>
        <v>0</v>
      </c>
      <c r="V2356" s="2">
        <f t="shared" si="1290"/>
        <v>11486.821608132892</v>
      </c>
      <c r="W2356" s="2">
        <f t="shared" si="1291"/>
        <v>252024.14951317609</v>
      </c>
      <c r="X2356" s="36">
        <f t="shared" si="1292"/>
        <v>0</v>
      </c>
      <c r="Y2356" s="2">
        <f t="shared" si="1293"/>
        <v>0</v>
      </c>
      <c r="Z2356" s="37">
        <f t="shared" si="1294"/>
        <v>0</v>
      </c>
      <c r="AA2356" s="2">
        <f t="shared" si="1295"/>
        <v>0</v>
      </c>
      <c r="AB2356" s="4">
        <f t="shared" si="1303"/>
        <v>7.1215000000000001E-2</v>
      </c>
      <c r="AC2356" s="148">
        <f t="shared" si="1296"/>
        <v>259</v>
      </c>
      <c r="AD2356" s="36">
        <v>252</v>
      </c>
      <c r="AE2356" s="35">
        <f t="shared" si="1297"/>
        <v>1.0732639749999999</v>
      </c>
      <c r="AF2356" s="2">
        <f t="shared" si="1298"/>
        <v>18464.290989320001</v>
      </c>
      <c r="AG2356" s="2">
        <f t="shared" si="1299"/>
        <v>18464.290989320001</v>
      </c>
      <c r="AH2356" s="3">
        <f t="shared" si="1300"/>
        <v>0</v>
      </c>
      <c r="AI2356" s="3"/>
      <c r="AJ2356" s="3">
        <v>0</v>
      </c>
      <c r="AK2356" s="2">
        <f t="shared" si="1301"/>
        <v>30168.592992548165</v>
      </c>
      <c r="AL2356" s="8"/>
      <c r="AM2356" s="8"/>
      <c r="AN2356" s="8"/>
      <c r="AO2356" s="8"/>
      <c r="AP2356" s="8"/>
      <c r="AQ2356" s="8"/>
      <c r="AR2356" s="5"/>
      <c r="AS2356" s="1"/>
      <c r="AT2356" s="8"/>
      <c r="AU2356" s="1"/>
      <c r="AV2356" s="1"/>
      <c r="AW2356" s="3"/>
      <c r="AX2356" s="3"/>
      <c r="AY2356" s="4"/>
      <c r="AZ2356" s="4"/>
      <c r="BA2356" s="4"/>
      <c r="BB2356" s="1"/>
      <c r="BC2356" s="1"/>
      <c r="BD2356" s="1"/>
      <c r="BE2356" s="1"/>
      <c r="BF2356" s="1"/>
      <c r="BG2356" s="1"/>
      <c r="BH2356" s="1"/>
      <c r="BI2356" s="1"/>
    </row>
    <row r="2357" spans="1:61" x14ac:dyDescent="0.2">
      <c r="A2357" s="78">
        <f t="shared" si="1302"/>
        <v>44248</v>
      </c>
      <c r="B2357" s="2">
        <f t="shared" si="1273"/>
        <v>300736.21615381737</v>
      </c>
      <c r="C2357" s="3">
        <f t="shared" si="1274"/>
        <v>40599389.180765346</v>
      </c>
      <c r="D2357" s="2">
        <f t="shared" si="1271"/>
        <v>240537.3279050432</v>
      </c>
      <c r="E2357" s="2">
        <f t="shared" si="1275"/>
        <v>0</v>
      </c>
      <c r="F2357" s="33">
        <f t="shared" si="1276"/>
        <v>240537.3279050432</v>
      </c>
      <c r="G2357" s="39">
        <f t="shared" si="1277"/>
        <v>5560.59</v>
      </c>
      <c r="H2357" s="38">
        <f>IF(AND(N2357=1,N2356&gt;1),VLOOKUP(A2356,[1]Plan1!$CW$105:$CY$215,3),H2356)</f>
        <v>5574.49</v>
      </c>
      <c r="I2357" s="127">
        <f t="shared" si="1278"/>
        <v>44176</v>
      </c>
      <c r="J2357" s="127">
        <f t="shared" si="1279"/>
        <v>44207</v>
      </c>
      <c r="K2357" s="34">
        <f t="shared" si="1280"/>
        <v>2.4997347403781234E-3</v>
      </c>
      <c r="L2357" s="212">
        <f t="shared" si="1281"/>
        <v>44265</v>
      </c>
      <c r="M2357" s="1">
        <f t="shared" si="1282"/>
        <v>18</v>
      </c>
      <c r="N2357" s="1">
        <f t="shared" si="1283"/>
        <v>6</v>
      </c>
      <c r="O2357" s="2">
        <f t="shared" si="1284"/>
        <v>1.0008325499999999</v>
      </c>
      <c r="P2357" s="35">
        <f t="shared" si="1285"/>
        <v>1.0135003600000001</v>
      </c>
      <c r="Q2357" s="35">
        <f t="shared" si="1286"/>
        <v>1.0468832593539039</v>
      </c>
      <c r="R2357" s="2">
        <f t="shared" si="1287"/>
        <v>1.0477548400000001</v>
      </c>
      <c r="S2357" s="2">
        <f t="shared" si="1288"/>
        <v>1.00624745</v>
      </c>
      <c r="T2357" s="2">
        <f t="shared" si="1304"/>
        <v>252024.14951317001</v>
      </c>
      <c r="U2357" s="2">
        <f t="shared" si="1289"/>
        <v>0</v>
      </c>
      <c r="V2357" s="2">
        <f t="shared" si="1290"/>
        <v>11486.821608132892</v>
      </c>
      <c r="W2357" s="2">
        <f t="shared" si="1291"/>
        <v>252024.14951317609</v>
      </c>
      <c r="X2357" s="36">
        <f t="shared" si="1292"/>
        <v>0</v>
      </c>
      <c r="Y2357" s="2">
        <f t="shared" si="1293"/>
        <v>0</v>
      </c>
      <c r="Z2357" s="37">
        <f t="shared" si="1294"/>
        <v>0</v>
      </c>
      <c r="AA2357" s="2">
        <f t="shared" si="1295"/>
        <v>0</v>
      </c>
      <c r="AB2357" s="4">
        <f t="shared" si="1303"/>
        <v>7.1215000000000001E-2</v>
      </c>
      <c r="AC2357" s="148">
        <f t="shared" si="1296"/>
        <v>259</v>
      </c>
      <c r="AD2357" s="36">
        <v>252</v>
      </c>
      <c r="AE2357" s="35">
        <f t="shared" si="1297"/>
        <v>1.0732639749999999</v>
      </c>
      <c r="AF2357" s="2">
        <f t="shared" si="1298"/>
        <v>18464.290989320001</v>
      </c>
      <c r="AG2357" s="2">
        <f t="shared" si="1299"/>
        <v>18464.290989320001</v>
      </c>
      <c r="AH2357" s="3">
        <f t="shared" si="1300"/>
        <v>0</v>
      </c>
      <c r="AI2357" s="3"/>
      <c r="AJ2357" s="3">
        <v>0</v>
      </c>
      <c r="AK2357" s="2">
        <f t="shared" si="1301"/>
        <v>30247.775651321259</v>
      </c>
      <c r="AL2357" s="8"/>
      <c r="AM2357" s="8"/>
      <c r="AN2357" s="8"/>
      <c r="AO2357" s="8"/>
      <c r="AP2357" s="8"/>
      <c r="AQ2357" s="8"/>
      <c r="AR2357" s="5"/>
      <c r="AS2357" s="1"/>
      <c r="AT2357" s="8"/>
      <c r="AU2357" s="1"/>
      <c r="AV2357" s="1"/>
      <c r="AW2357" s="3"/>
      <c r="AX2357" s="3"/>
      <c r="AY2357" s="4"/>
      <c r="AZ2357" s="4"/>
      <c r="BA2357" s="4"/>
      <c r="BB2357" s="1"/>
      <c r="BC2357" s="1"/>
      <c r="BD2357" s="1"/>
      <c r="BE2357" s="1"/>
      <c r="BF2357" s="1"/>
      <c r="BG2357" s="1"/>
      <c r="BH2357" s="1"/>
      <c r="BI2357" s="1"/>
    </row>
    <row r="2358" spans="1:61" x14ac:dyDescent="0.2">
      <c r="A2358" s="78">
        <f t="shared" si="1302"/>
        <v>44249</v>
      </c>
      <c r="B2358" s="2">
        <f t="shared" si="1273"/>
        <v>300889.24970115046</v>
      </c>
      <c r="C2358" s="3">
        <f t="shared" si="1274"/>
        <v>40620048.709655315</v>
      </c>
      <c r="D2358" s="2">
        <f t="shared" si="1271"/>
        <v>240537.3279050432</v>
      </c>
      <c r="E2358" s="2">
        <f t="shared" si="1275"/>
        <v>0</v>
      </c>
      <c r="F2358" s="33">
        <f t="shared" si="1276"/>
        <v>240537.3279050432</v>
      </c>
      <c r="G2358" s="39">
        <f t="shared" si="1277"/>
        <v>5560.59</v>
      </c>
      <c r="H2358" s="38">
        <f>IF(AND(N2358=1,N2357&gt;1),VLOOKUP(A2357,[1]Plan1!$CW$105:$CY$215,3),H2357)</f>
        <v>5574.49</v>
      </c>
      <c r="I2358" s="127">
        <f t="shared" si="1278"/>
        <v>44176</v>
      </c>
      <c r="J2358" s="127">
        <f t="shared" si="1279"/>
        <v>44207</v>
      </c>
      <c r="K2358" s="34">
        <f t="shared" si="1280"/>
        <v>2.4997347403781234E-3</v>
      </c>
      <c r="L2358" s="212">
        <f t="shared" si="1281"/>
        <v>44265</v>
      </c>
      <c r="M2358" s="1">
        <f t="shared" si="1282"/>
        <v>18</v>
      </c>
      <c r="N2358" s="1">
        <f t="shared" si="1283"/>
        <v>6</v>
      </c>
      <c r="O2358" s="2">
        <f t="shared" si="1284"/>
        <v>1.0008325499999999</v>
      </c>
      <c r="P2358" s="35">
        <f t="shared" si="1285"/>
        <v>1.0135003600000001</v>
      </c>
      <c r="Q2358" s="35">
        <f t="shared" si="1286"/>
        <v>1.0468832593539039</v>
      </c>
      <c r="R2358" s="2">
        <f t="shared" si="1287"/>
        <v>1.0477548400000001</v>
      </c>
      <c r="S2358" s="2">
        <f t="shared" si="1288"/>
        <v>1.00624745</v>
      </c>
      <c r="T2358" s="2">
        <f t="shared" si="1304"/>
        <v>252024.14951317001</v>
      </c>
      <c r="U2358" s="2">
        <f t="shared" si="1289"/>
        <v>0</v>
      </c>
      <c r="V2358" s="2">
        <f t="shared" si="1290"/>
        <v>11486.821608132892</v>
      </c>
      <c r="W2358" s="2">
        <f t="shared" si="1291"/>
        <v>252024.14951317609</v>
      </c>
      <c r="X2358" s="36">
        <f t="shared" si="1292"/>
        <v>0</v>
      </c>
      <c r="Y2358" s="2">
        <f t="shared" si="1293"/>
        <v>0</v>
      </c>
      <c r="Z2358" s="37">
        <f t="shared" si="1294"/>
        <v>0</v>
      </c>
      <c r="AA2358" s="2">
        <f t="shared" si="1295"/>
        <v>0</v>
      </c>
      <c r="AB2358" s="4">
        <f t="shared" si="1303"/>
        <v>7.1215000000000001E-2</v>
      </c>
      <c r="AC2358" s="148">
        <f t="shared" si="1296"/>
        <v>260</v>
      </c>
      <c r="AD2358" s="36">
        <v>252</v>
      </c>
      <c r="AE2358" s="35">
        <f t="shared" si="1297"/>
        <v>1.0735570059999999</v>
      </c>
      <c r="AF2358" s="2">
        <f t="shared" si="1298"/>
        <v>18538.14187788</v>
      </c>
      <c r="AG2358" s="2">
        <f t="shared" si="1299"/>
        <v>18538.14187788</v>
      </c>
      <c r="AH2358" s="3">
        <f t="shared" si="1300"/>
        <v>0</v>
      </c>
      <c r="AI2358" s="3"/>
      <c r="AJ2358" s="3">
        <v>0</v>
      </c>
      <c r="AK2358" s="2">
        <f t="shared" si="1301"/>
        <v>30326.958310094349</v>
      </c>
      <c r="AL2358" s="8"/>
      <c r="AM2358" s="8"/>
      <c r="AN2358" s="8"/>
      <c r="AO2358" s="8"/>
      <c r="AP2358" s="8"/>
      <c r="AQ2358" s="8"/>
      <c r="AR2358" s="5"/>
      <c r="AS2358" s="1"/>
      <c r="AT2358" s="8"/>
      <c r="AU2358" s="1"/>
      <c r="AV2358" s="1"/>
      <c r="AW2358" s="3"/>
      <c r="AX2358" s="3"/>
      <c r="AY2358" s="4"/>
      <c r="AZ2358" s="4"/>
      <c r="BA2358" s="4"/>
      <c r="BB2358" s="1"/>
      <c r="BC2358" s="1"/>
      <c r="BD2358" s="1"/>
      <c r="BE2358" s="1"/>
      <c r="BF2358" s="1"/>
      <c r="BG2358" s="1"/>
      <c r="BH2358" s="1"/>
      <c r="BI2358" s="1"/>
    </row>
    <row r="2359" spans="1:61" x14ac:dyDescent="0.2">
      <c r="A2359" s="78">
        <f t="shared" si="1302"/>
        <v>44250</v>
      </c>
      <c r="B2359" s="2">
        <f t="shared" si="1273"/>
        <v>301079.84204816795</v>
      </c>
      <c r="C2359" s="3">
        <f t="shared" si="1274"/>
        <v>40645778.676502675</v>
      </c>
      <c r="D2359" s="2">
        <f t="shared" si="1271"/>
        <v>240537.3279050432</v>
      </c>
      <c r="E2359" s="2">
        <f t="shared" si="1275"/>
        <v>0</v>
      </c>
      <c r="F2359" s="33">
        <f t="shared" si="1276"/>
        <v>240537.3279050432</v>
      </c>
      <c r="G2359" s="39">
        <f t="shared" si="1277"/>
        <v>5560.59</v>
      </c>
      <c r="H2359" s="38">
        <f>IF(AND(N2359=1,N2358&gt;1),VLOOKUP(A2358,[1]Plan1!$CW$105:$CY$215,3),H2358)</f>
        <v>5574.49</v>
      </c>
      <c r="I2359" s="127">
        <f t="shared" si="1278"/>
        <v>44176</v>
      </c>
      <c r="J2359" s="127">
        <f t="shared" si="1279"/>
        <v>44207</v>
      </c>
      <c r="K2359" s="34">
        <f t="shared" si="1280"/>
        <v>2.4997347403781234E-3</v>
      </c>
      <c r="L2359" s="212">
        <f t="shared" si="1281"/>
        <v>44265</v>
      </c>
      <c r="M2359" s="1">
        <f t="shared" si="1282"/>
        <v>18</v>
      </c>
      <c r="N2359" s="1">
        <f t="shared" si="1283"/>
        <v>7</v>
      </c>
      <c r="O2359" s="2">
        <f t="shared" si="1284"/>
        <v>1.00097137</v>
      </c>
      <c r="P2359" s="35">
        <f t="shared" si="1285"/>
        <v>1.0135003600000001</v>
      </c>
      <c r="Q2359" s="35">
        <f t="shared" si="1286"/>
        <v>1.0468832593539039</v>
      </c>
      <c r="R2359" s="2">
        <f t="shared" si="1287"/>
        <v>1.0479001699999999</v>
      </c>
      <c r="S2359" s="2">
        <f t="shared" si="1288"/>
        <v>1.00624745</v>
      </c>
      <c r="T2359" s="2">
        <f t="shared" si="1304"/>
        <v>252059.10680303999</v>
      </c>
      <c r="U2359" s="2">
        <f t="shared" si="1289"/>
        <v>0</v>
      </c>
      <c r="V2359" s="2">
        <f t="shared" si="1290"/>
        <v>11521.778897997292</v>
      </c>
      <c r="W2359" s="2">
        <f t="shared" si="1291"/>
        <v>252059.10680304049</v>
      </c>
      <c r="X2359" s="36">
        <f t="shared" si="1292"/>
        <v>0</v>
      </c>
      <c r="Y2359" s="2">
        <f t="shared" si="1293"/>
        <v>0</v>
      </c>
      <c r="Z2359" s="37">
        <f t="shared" si="1294"/>
        <v>0</v>
      </c>
      <c r="AA2359" s="2">
        <f t="shared" si="1295"/>
        <v>0</v>
      </c>
      <c r="AB2359" s="4">
        <f t="shared" si="1303"/>
        <v>7.1215000000000001E-2</v>
      </c>
      <c r="AC2359" s="148">
        <f t="shared" si="1296"/>
        <v>261</v>
      </c>
      <c r="AD2359" s="36">
        <v>252</v>
      </c>
      <c r="AE2359" s="35">
        <f t="shared" si="1297"/>
        <v>1.073850116</v>
      </c>
      <c r="AF2359" s="2">
        <f t="shared" si="1298"/>
        <v>18614.594276259999</v>
      </c>
      <c r="AG2359" s="2">
        <f t="shared" si="1299"/>
        <v>18614.594276259999</v>
      </c>
      <c r="AH2359" s="3">
        <f t="shared" si="1300"/>
        <v>0</v>
      </c>
      <c r="AI2359" s="3"/>
      <c r="AJ2359" s="3">
        <v>0</v>
      </c>
      <c r="AK2359" s="2">
        <f t="shared" si="1301"/>
        <v>30406.140968867439</v>
      </c>
      <c r="AL2359" s="8"/>
      <c r="AM2359" s="8"/>
      <c r="AN2359" s="8"/>
      <c r="AO2359" s="8"/>
      <c r="AP2359" s="8"/>
      <c r="AQ2359" s="8"/>
      <c r="AR2359" s="5"/>
      <c r="AS2359" s="1"/>
      <c r="AT2359" s="8"/>
      <c r="AU2359" s="1"/>
      <c r="AV2359" s="1"/>
      <c r="AW2359" s="3"/>
      <c r="AX2359" s="3"/>
      <c r="AY2359" s="4"/>
      <c r="AZ2359" s="4"/>
      <c r="BA2359" s="4"/>
      <c r="BB2359" s="1"/>
      <c r="BC2359" s="1"/>
      <c r="BD2359" s="1"/>
      <c r="BE2359" s="1"/>
      <c r="BF2359" s="1"/>
      <c r="BG2359" s="1"/>
      <c r="BH2359" s="1"/>
      <c r="BI2359" s="1"/>
    </row>
    <row r="2360" spans="1:61" x14ac:dyDescent="0.2">
      <c r="A2360" s="78">
        <f t="shared" si="1302"/>
        <v>44251</v>
      </c>
      <c r="B2360" s="2">
        <f t="shared" si="1273"/>
        <v>301270.48305860534</v>
      </c>
      <c r="C2360" s="3">
        <f t="shared" si="1274"/>
        <v>40671515.212911725</v>
      </c>
      <c r="D2360" s="2">
        <f t="shared" si="1271"/>
        <v>240537.3279050432</v>
      </c>
      <c r="E2360" s="2">
        <f t="shared" si="1275"/>
        <v>0</v>
      </c>
      <c r="F2360" s="33">
        <f t="shared" si="1276"/>
        <v>240537.3279050432</v>
      </c>
      <c r="G2360" s="39">
        <f t="shared" si="1277"/>
        <v>5560.59</v>
      </c>
      <c r="H2360" s="38">
        <f>IF(AND(N2360=1,N2359&gt;1),VLOOKUP(A2359,[1]Plan1!$CW$105:$CY$215,3),H2359)</f>
        <v>5574.49</v>
      </c>
      <c r="I2360" s="127">
        <f t="shared" si="1278"/>
        <v>44176</v>
      </c>
      <c r="J2360" s="127">
        <f t="shared" si="1279"/>
        <v>44207</v>
      </c>
      <c r="K2360" s="34">
        <f t="shared" si="1280"/>
        <v>2.4997347403781234E-3</v>
      </c>
      <c r="L2360" s="212">
        <f t="shared" si="1281"/>
        <v>44265</v>
      </c>
      <c r="M2360" s="1">
        <f t="shared" si="1282"/>
        <v>18</v>
      </c>
      <c r="N2360" s="1">
        <f t="shared" si="1283"/>
        <v>8</v>
      </c>
      <c r="O2360" s="2">
        <f t="shared" si="1284"/>
        <v>1.0011102199999999</v>
      </c>
      <c r="P2360" s="35">
        <f t="shared" si="1285"/>
        <v>1.0135003600000001</v>
      </c>
      <c r="Q2360" s="35">
        <f t="shared" si="1286"/>
        <v>1.0468832593539039</v>
      </c>
      <c r="R2360" s="2">
        <f t="shared" si="1287"/>
        <v>1.04804553</v>
      </c>
      <c r="S2360" s="2">
        <f t="shared" si="1288"/>
        <v>1.00624745</v>
      </c>
      <c r="T2360" s="2">
        <f t="shared" si="1304"/>
        <v>252094.07130901999</v>
      </c>
      <c r="U2360" s="2">
        <f t="shared" si="1289"/>
        <v>0</v>
      </c>
      <c r="V2360" s="2">
        <f t="shared" si="1290"/>
        <v>11556.743403981591</v>
      </c>
      <c r="W2360" s="2">
        <f t="shared" si="1291"/>
        <v>252094.07130902479</v>
      </c>
      <c r="X2360" s="36">
        <f t="shared" si="1292"/>
        <v>0</v>
      </c>
      <c r="Y2360" s="2">
        <f t="shared" si="1293"/>
        <v>0</v>
      </c>
      <c r="Z2360" s="37">
        <f t="shared" si="1294"/>
        <v>0</v>
      </c>
      <c r="AA2360" s="2">
        <f t="shared" si="1295"/>
        <v>0</v>
      </c>
      <c r="AB2360" s="4">
        <f t="shared" si="1303"/>
        <v>7.1215000000000001E-2</v>
      </c>
      <c r="AC2360" s="148">
        <f t="shared" si="1296"/>
        <v>262</v>
      </c>
      <c r="AD2360" s="36">
        <v>252</v>
      </c>
      <c r="AE2360" s="35">
        <f t="shared" si="1297"/>
        <v>1.0741433069999999</v>
      </c>
      <c r="AF2360" s="2">
        <f t="shared" si="1298"/>
        <v>18691.08812194</v>
      </c>
      <c r="AG2360" s="2">
        <f t="shared" si="1299"/>
        <v>18691.08812194</v>
      </c>
      <c r="AH2360" s="3">
        <f t="shared" si="1300"/>
        <v>0</v>
      </c>
      <c r="AI2360" s="3"/>
      <c r="AJ2360" s="3">
        <v>0</v>
      </c>
      <c r="AK2360" s="2">
        <f t="shared" si="1301"/>
        <v>30485.32362764053</v>
      </c>
      <c r="AL2360" s="8"/>
      <c r="AM2360" s="8"/>
      <c r="AN2360" s="8"/>
      <c r="AO2360" s="8"/>
      <c r="AP2360" s="8"/>
      <c r="AQ2360" s="8"/>
      <c r="AR2360" s="5"/>
      <c r="AS2360" s="1"/>
      <c r="AT2360" s="8"/>
      <c r="AU2360" s="1"/>
      <c r="AV2360" s="1"/>
      <c r="AW2360" s="3"/>
      <c r="AX2360" s="3"/>
      <c r="AY2360" s="4"/>
      <c r="AZ2360" s="4"/>
      <c r="BA2360" s="4"/>
      <c r="BB2360" s="1"/>
      <c r="BC2360" s="1"/>
      <c r="BD2360" s="1"/>
      <c r="BE2360" s="1"/>
      <c r="BF2360" s="1"/>
      <c r="BG2360" s="1"/>
      <c r="BH2360" s="1"/>
      <c r="BI2360" s="1"/>
    </row>
    <row r="2361" spans="1:61" x14ac:dyDescent="0.2">
      <c r="A2361" s="78">
        <f t="shared" si="1302"/>
        <v>44252</v>
      </c>
      <c r="B2361" s="2">
        <f t="shared" si="1273"/>
        <v>301461.16707421601</v>
      </c>
      <c r="C2361" s="3">
        <f t="shared" si="1274"/>
        <v>40697257.555019163</v>
      </c>
      <c r="D2361" s="2">
        <f t="shared" si="1271"/>
        <v>240537.3279050432</v>
      </c>
      <c r="E2361" s="2">
        <f t="shared" si="1275"/>
        <v>0</v>
      </c>
      <c r="F2361" s="33">
        <f t="shared" si="1276"/>
        <v>240537.3279050432</v>
      </c>
      <c r="G2361" s="39">
        <f t="shared" si="1277"/>
        <v>5560.59</v>
      </c>
      <c r="H2361" s="38">
        <f>IF(AND(N2361=1,N2360&gt;1),VLOOKUP(A2360,[1]Plan1!$CW$105:$CY$215,3),H2360)</f>
        <v>5574.49</v>
      </c>
      <c r="I2361" s="127">
        <f t="shared" si="1278"/>
        <v>44176</v>
      </c>
      <c r="J2361" s="127">
        <f t="shared" si="1279"/>
        <v>44207</v>
      </c>
      <c r="K2361" s="34">
        <f t="shared" si="1280"/>
        <v>2.4997347403781234E-3</v>
      </c>
      <c r="L2361" s="212">
        <f t="shared" si="1281"/>
        <v>44265</v>
      </c>
      <c r="M2361" s="1">
        <f t="shared" si="1282"/>
        <v>18</v>
      </c>
      <c r="N2361" s="1">
        <f t="shared" si="1283"/>
        <v>9</v>
      </c>
      <c r="O2361" s="2">
        <f t="shared" si="1284"/>
        <v>1.00124908</v>
      </c>
      <c r="P2361" s="35">
        <f t="shared" si="1285"/>
        <v>1.0135003600000001</v>
      </c>
      <c r="Q2361" s="35">
        <f t="shared" si="1286"/>
        <v>1.0468832593539039</v>
      </c>
      <c r="R2361" s="2">
        <f t="shared" si="1287"/>
        <v>1.0481909</v>
      </c>
      <c r="S2361" s="2">
        <f t="shared" si="1288"/>
        <v>1.00624745</v>
      </c>
      <c r="T2361" s="2">
        <f t="shared" si="1304"/>
        <v>252129.03822038</v>
      </c>
      <c r="U2361" s="2">
        <f t="shared" si="1289"/>
        <v>0</v>
      </c>
      <c r="V2361" s="2">
        <f t="shared" si="1290"/>
        <v>11591.710315339154</v>
      </c>
      <c r="W2361" s="2">
        <f t="shared" si="1291"/>
        <v>252129.03822038235</v>
      </c>
      <c r="X2361" s="36">
        <f t="shared" si="1292"/>
        <v>0</v>
      </c>
      <c r="Y2361" s="2">
        <f t="shared" si="1293"/>
        <v>0</v>
      </c>
      <c r="Z2361" s="37">
        <f t="shared" si="1294"/>
        <v>0</v>
      </c>
      <c r="AA2361" s="2">
        <f t="shared" si="1295"/>
        <v>0</v>
      </c>
      <c r="AB2361" s="4">
        <f t="shared" si="1303"/>
        <v>7.1215000000000001E-2</v>
      </c>
      <c r="AC2361" s="148">
        <f t="shared" si="1296"/>
        <v>263</v>
      </c>
      <c r="AD2361" s="36">
        <v>252</v>
      </c>
      <c r="AE2361" s="35">
        <f t="shared" si="1297"/>
        <v>1.0744365769999999</v>
      </c>
      <c r="AF2361" s="2">
        <f t="shared" si="1298"/>
        <v>18767.62256742</v>
      </c>
      <c r="AG2361" s="2">
        <f t="shared" si="1299"/>
        <v>18767.62256742</v>
      </c>
      <c r="AH2361" s="3">
        <f t="shared" si="1300"/>
        <v>0</v>
      </c>
      <c r="AI2361" s="3"/>
      <c r="AJ2361" s="3">
        <v>0</v>
      </c>
      <c r="AK2361" s="2">
        <f t="shared" si="1301"/>
        <v>30564.50628641362</v>
      </c>
      <c r="AL2361" s="8"/>
      <c r="AM2361" s="8"/>
      <c r="AN2361" s="8"/>
      <c r="AO2361" s="8"/>
      <c r="AP2361" s="8"/>
      <c r="AQ2361" s="8"/>
      <c r="AR2361" s="5"/>
      <c r="AS2361" s="1"/>
      <c r="AT2361" s="8"/>
      <c r="AU2361" s="1"/>
      <c r="AV2361" s="1"/>
      <c r="AW2361" s="3"/>
      <c r="AX2361" s="3"/>
      <c r="AY2361" s="4"/>
      <c r="AZ2361" s="4"/>
      <c r="BA2361" s="4"/>
      <c r="BB2361" s="1"/>
      <c r="BC2361" s="1"/>
      <c r="BD2361" s="1"/>
      <c r="BE2361" s="1"/>
      <c r="BF2361" s="1"/>
      <c r="BG2361" s="1"/>
      <c r="BH2361" s="1"/>
      <c r="BI2361" s="1"/>
    </row>
    <row r="2362" spans="1:61" x14ac:dyDescent="0.2">
      <c r="A2362" s="78">
        <f t="shared" si="1302"/>
        <v>44253</v>
      </c>
      <c r="B2362" s="2">
        <f t="shared" si="1273"/>
        <v>301651.89977998647</v>
      </c>
      <c r="C2362" s="3">
        <f t="shared" si="1274"/>
        <v>40723006.470298171</v>
      </c>
      <c r="D2362" s="2">
        <f t="shared" ref="D2362:D2425" si="1305">D2361</f>
        <v>240537.3279050432</v>
      </c>
      <c r="E2362" s="2">
        <f t="shared" si="1275"/>
        <v>0</v>
      </c>
      <c r="F2362" s="33">
        <f t="shared" si="1276"/>
        <v>240537.3279050432</v>
      </c>
      <c r="G2362" s="39">
        <f t="shared" si="1277"/>
        <v>5560.59</v>
      </c>
      <c r="H2362" s="38">
        <f>IF(AND(N2362=1,N2361&gt;1),VLOOKUP(A2361,[1]Plan1!$CW$105:$CY$215,3),H2361)</f>
        <v>5574.49</v>
      </c>
      <c r="I2362" s="127">
        <f t="shared" si="1278"/>
        <v>44176</v>
      </c>
      <c r="J2362" s="127">
        <f t="shared" si="1279"/>
        <v>44207</v>
      </c>
      <c r="K2362" s="34">
        <f t="shared" si="1280"/>
        <v>2.4997347403781234E-3</v>
      </c>
      <c r="L2362" s="212">
        <f t="shared" si="1281"/>
        <v>44265</v>
      </c>
      <c r="M2362" s="1">
        <f t="shared" si="1282"/>
        <v>18</v>
      </c>
      <c r="N2362" s="1">
        <f t="shared" si="1283"/>
        <v>10</v>
      </c>
      <c r="O2362" s="2">
        <f t="shared" si="1284"/>
        <v>1.0013879699999999</v>
      </c>
      <c r="P2362" s="35">
        <f t="shared" si="1285"/>
        <v>1.0135003600000001</v>
      </c>
      <c r="Q2362" s="35">
        <f t="shared" si="1286"/>
        <v>1.0468832593539039</v>
      </c>
      <c r="R2362" s="2">
        <f t="shared" si="1287"/>
        <v>1.0483363000000001</v>
      </c>
      <c r="S2362" s="2">
        <f t="shared" si="1288"/>
        <v>1.00624745</v>
      </c>
      <c r="T2362" s="2">
        <f t="shared" si="1304"/>
        <v>252164.01234786</v>
      </c>
      <c r="U2362" s="2">
        <f t="shared" si="1289"/>
        <v>0</v>
      </c>
      <c r="V2362" s="2">
        <f t="shared" si="1290"/>
        <v>11626.684442816566</v>
      </c>
      <c r="W2362" s="2">
        <f t="shared" si="1291"/>
        <v>252164.01234785977</v>
      </c>
      <c r="X2362" s="36">
        <f t="shared" si="1292"/>
        <v>0</v>
      </c>
      <c r="Y2362" s="2">
        <f t="shared" si="1293"/>
        <v>0</v>
      </c>
      <c r="Z2362" s="37">
        <f t="shared" si="1294"/>
        <v>0</v>
      </c>
      <c r="AA2362" s="2">
        <f t="shared" si="1295"/>
        <v>0</v>
      </c>
      <c r="AB2362" s="4">
        <f t="shared" si="1303"/>
        <v>7.1215000000000001E-2</v>
      </c>
      <c r="AC2362" s="148">
        <f t="shared" si="1296"/>
        <v>264</v>
      </c>
      <c r="AD2362" s="36">
        <v>252</v>
      </c>
      <c r="AE2362" s="35">
        <f t="shared" si="1297"/>
        <v>1.074729928</v>
      </c>
      <c r="AF2362" s="2">
        <f t="shared" si="1298"/>
        <v>18844.19848694</v>
      </c>
      <c r="AG2362" s="2">
        <f t="shared" si="1299"/>
        <v>18844.19848694</v>
      </c>
      <c r="AH2362" s="3">
        <f t="shared" si="1300"/>
        <v>0</v>
      </c>
      <c r="AI2362" s="3"/>
      <c r="AJ2362" s="3">
        <v>0</v>
      </c>
      <c r="AK2362" s="2">
        <f t="shared" si="1301"/>
        <v>30643.688945186717</v>
      </c>
      <c r="AL2362" s="8"/>
      <c r="AM2362" s="8"/>
      <c r="AN2362" s="8"/>
      <c r="AO2362" s="8"/>
      <c r="AP2362" s="8"/>
      <c r="AQ2362" s="8"/>
      <c r="AR2362" s="5"/>
      <c r="AS2362" s="1"/>
      <c r="AT2362" s="8"/>
      <c r="AU2362" s="1"/>
      <c r="AV2362" s="1"/>
      <c r="AW2362" s="3"/>
      <c r="AX2362" s="3"/>
      <c r="AY2362" s="4"/>
      <c r="AZ2362" s="4"/>
      <c r="BA2362" s="4"/>
      <c r="BB2362" s="1"/>
      <c r="BC2362" s="1"/>
      <c r="BD2362" s="1"/>
      <c r="BE2362" s="1"/>
      <c r="BF2362" s="1"/>
      <c r="BG2362" s="1"/>
      <c r="BH2362" s="1"/>
      <c r="BI2362" s="1"/>
    </row>
    <row r="2363" spans="1:61" x14ac:dyDescent="0.2">
      <c r="A2363" s="78">
        <f t="shared" si="1302"/>
        <v>44254</v>
      </c>
      <c r="B2363" s="2">
        <f t="shared" si="1273"/>
        <v>301768.67276539019</v>
      </c>
      <c r="C2363" s="3">
        <f t="shared" si="1274"/>
        <v>40738770.823327675</v>
      </c>
      <c r="D2363" s="2">
        <f t="shared" si="1305"/>
        <v>240537.3279050432</v>
      </c>
      <c r="E2363" s="2">
        <f t="shared" si="1275"/>
        <v>0</v>
      </c>
      <c r="F2363" s="33">
        <f t="shared" si="1276"/>
        <v>240537.3279050432</v>
      </c>
      <c r="G2363" s="39">
        <f t="shared" si="1277"/>
        <v>5560.59</v>
      </c>
      <c r="H2363" s="38">
        <f>IF(AND(N2363=1,N2362&gt;1),VLOOKUP(A2362,[1]Plan1!$CW$105:$CY$215,3),H2362)</f>
        <v>5574.49</v>
      </c>
      <c r="I2363" s="127">
        <f t="shared" si="1278"/>
        <v>44176</v>
      </c>
      <c r="J2363" s="127">
        <f t="shared" si="1279"/>
        <v>44207</v>
      </c>
      <c r="K2363" s="34">
        <f t="shared" si="1280"/>
        <v>2.4997347403781234E-3</v>
      </c>
      <c r="L2363" s="212">
        <f t="shared" si="1281"/>
        <v>44265</v>
      </c>
      <c r="M2363" s="1">
        <f t="shared" si="1282"/>
        <v>18</v>
      </c>
      <c r="N2363" s="1">
        <f t="shared" si="1283"/>
        <v>11</v>
      </c>
      <c r="O2363" s="2">
        <f t="shared" si="1284"/>
        <v>1.00152687</v>
      </c>
      <c r="P2363" s="35">
        <f t="shared" si="1285"/>
        <v>1.0135003600000001</v>
      </c>
      <c r="Q2363" s="35">
        <f t="shared" si="1286"/>
        <v>1.0468832593539039</v>
      </c>
      <c r="R2363" s="2">
        <f t="shared" si="1287"/>
        <v>1.0484817099999999</v>
      </c>
      <c r="S2363" s="2">
        <f t="shared" si="1288"/>
        <v>1.00624745</v>
      </c>
      <c r="T2363" s="2">
        <f t="shared" si="1304"/>
        <v>252198.98888071001</v>
      </c>
      <c r="U2363" s="2">
        <f t="shared" si="1289"/>
        <v>0</v>
      </c>
      <c r="V2363" s="2">
        <f t="shared" si="1290"/>
        <v>11661.660975667188</v>
      </c>
      <c r="W2363" s="2">
        <f t="shared" si="1291"/>
        <v>252198.98888071039</v>
      </c>
      <c r="X2363" s="36">
        <f t="shared" si="1292"/>
        <v>0</v>
      </c>
      <c r="Y2363" s="2">
        <f t="shared" si="1293"/>
        <v>0</v>
      </c>
      <c r="Z2363" s="37">
        <f t="shared" si="1294"/>
        <v>0</v>
      </c>
      <c r="AA2363" s="2">
        <f t="shared" si="1295"/>
        <v>0</v>
      </c>
      <c r="AB2363" s="4">
        <f t="shared" si="1303"/>
        <v>7.1215000000000001E-2</v>
      </c>
      <c r="AC2363" s="148">
        <f t="shared" si="1296"/>
        <v>264</v>
      </c>
      <c r="AD2363" s="36">
        <v>252</v>
      </c>
      <c r="AE2363" s="35">
        <f t="shared" si="1297"/>
        <v>1.074729928</v>
      </c>
      <c r="AF2363" s="2">
        <f t="shared" si="1298"/>
        <v>18846.812280720002</v>
      </c>
      <c r="AG2363" s="2">
        <f t="shared" si="1299"/>
        <v>18846.812280720002</v>
      </c>
      <c r="AH2363" s="3">
        <f t="shared" si="1300"/>
        <v>0</v>
      </c>
      <c r="AI2363" s="3"/>
      <c r="AJ2363" s="3">
        <v>0</v>
      </c>
      <c r="AK2363" s="2">
        <f t="shared" si="1301"/>
        <v>30722.871603959808</v>
      </c>
      <c r="AL2363" s="8"/>
      <c r="AM2363" s="8"/>
      <c r="AN2363" s="8"/>
      <c r="AO2363" s="8"/>
      <c r="AP2363" s="8"/>
      <c r="AQ2363" s="8"/>
      <c r="AR2363" s="5"/>
      <c r="AS2363" s="1"/>
      <c r="AT2363" s="8"/>
      <c r="AU2363" s="1"/>
      <c r="AV2363" s="1"/>
      <c r="AW2363" s="3"/>
      <c r="AX2363" s="3"/>
      <c r="AY2363" s="4"/>
      <c r="AZ2363" s="4"/>
      <c r="BA2363" s="4"/>
      <c r="BB2363" s="1"/>
      <c r="BC2363" s="1"/>
      <c r="BD2363" s="1"/>
      <c r="BE2363" s="1"/>
      <c r="BF2363" s="1"/>
      <c r="BG2363" s="1"/>
      <c r="BH2363" s="1"/>
      <c r="BI2363" s="1"/>
    </row>
    <row r="2364" spans="1:61" x14ac:dyDescent="0.2">
      <c r="A2364" s="78">
        <f t="shared" si="1302"/>
        <v>44255</v>
      </c>
      <c r="B2364" s="2">
        <f t="shared" si="1273"/>
        <v>301847.85542416328</v>
      </c>
      <c r="C2364" s="3">
        <f t="shared" si="1274"/>
        <v>40749460.482262045</v>
      </c>
      <c r="D2364" s="2">
        <f t="shared" si="1305"/>
        <v>240537.3279050432</v>
      </c>
      <c r="E2364" s="2">
        <f t="shared" si="1275"/>
        <v>0</v>
      </c>
      <c r="F2364" s="33">
        <f t="shared" si="1276"/>
        <v>240537.3279050432</v>
      </c>
      <c r="G2364" s="39">
        <f t="shared" si="1277"/>
        <v>5560.59</v>
      </c>
      <c r="H2364" s="38">
        <f>IF(AND(N2364=1,N2363&gt;1),VLOOKUP(A2363,[1]Plan1!$CW$105:$CY$215,3),H2363)</f>
        <v>5574.49</v>
      </c>
      <c r="I2364" s="127">
        <f t="shared" si="1278"/>
        <v>44176</v>
      </c>
      <c r="J2364" s="127">
        <f t="shared" si="1279"/>
        <v>44207</v>
      </c>
      <c r="K2364" s="34">
        <f t="shared" si="1280"/>
        <v>2.4997347403781234E-3</v>
      </c>
      <c r="L2364" s="212">
        <f t="shared" si="1281"/>
        <v>44265</v>
      </c>
      <c r="M2364" s="1">
        <f t="shared" si="1282"/>
        <v>18</v>
      </c>
      <c r="N2364" s="1">
        <f t="shared" si="1283"/>
        <v>11</v>
      </c>
      <c r="O2364" s="2">
        <f t="shared" si="1284"/>
        <v>1.00152687</v>
      </c>
      <c r="P2364" s="35">
        <f t="shared" si="1285"/>
        <v>1.0135003600000001</v>
      </c>
      <c r="Q2364" s="35">
        <f t="shared" si="1286"/>
        <v>1.0468832593539039</v>
      </c>
      <c r="R2364" s="2">
        <f t="shared" si="1287"/>
        <v>1.0484817099999999</v>
      </c>
      <c r="S2364" s="2">
        <f t="shared" si="1288"/>
        <v>1.00624745</v>
      </c>
      <c r="T2364" s="2">
        <f t="shared" si="1304"/>
        <v>252198.98888071001</v>
      </c>
      <c r="U2364" s="2">
        <f t="shared" si="1289"/>
        <v>0</v>
      </c>
      <c r="V2364" s="2">
        <f t="shared" si="1290"/>
        <v>11661.660975667188</v>
      </c>
      <c r="W2364" s="2">
        <f t="shared" si="1291"/>
        <v>252198.98888071039</v>
      </c>
      <c r="X2364" s="36">
        <f t="shared" si="1292"/>
        <v>0</v>
      </c>
      <c r="Y2364" s="2">
        <f t="shared" si="1293"/>
        <v>0</v>
      </c>
      <c r="Z2364" s="37">
        <f t="shared" si="1294"/>
        <v>0</v>
      </c>
      <c r="AA2364" s="2">
        <f t="shared" si="1295"/>
        <v>0</v>
      </c>
      <c r="AB2364" s="4">
        <f t="shared" si="1303"/>
        <v>7.1215000000000001E-2</v>
      </c>
      <c r="AC2364" s="148">
        <f t="shared" si="1296"/>
        <v>264</v>
      </c>
      <c r="AD2364" s="36">
        <v>252</v>
      </c>
      <c r="AE2364" s="35">
        <f t="shared" si="1297"/>
        <v>1.074729928</v>
      </c>
      <c r="AF2364" s="2">
        <f t="shared" si="1298"/>
        <v>18846.812280720002</v>
      </c>
      <c r="AG2364" s="2">
        <f t="shared" si="1299"/>
        <v>18846.812280720002</v>
      </c>
      <c r="AH2364" s="3">
        <f t="shared" si="1300"/>
        <v>0</v>
      </c>
      <c r="AI2364" s="3"/>
      <c r="AJ2364" s="3">
        <v>0</v>
      </c>
      <c r="AK2364" s="2">
        <f t="shared" si="1301"/>
        <v>30802.054262732905</v>
      </c>
      <c r="AL2364" s="8"/>
      <c r="AM2364" s="8"/>
      <c r="AN2364" s="8"/>
      <c r="AO2364" s="8"/>
      <c r="AP2364" s="8"/>
      <c r="AQ2364" s="8"/>
      <c r="AR2364" s="5"/>
      <c r="AS2364" s="1"/>
      <c r="AT2364" s="8"/>
      <c r="AU2364" s="1"/>
      <c r="AV2364" s="1"/>
      <c r="AW2364" s="3"/>
      <c r="AX2364" s="3"/>
      <c r="AY2364" s="4"/>
      <c r="AZ2364" s="4"/>
      <c r="BA2364" s="4"/>
      <c r="BB2364" s="1"/>
      <c r="BC2364" s="1"/>
      <c r="BD2364" s="1"/>
      <c r="BE2364" s="1"/>
      <c r="BF2364" s="1"/>
      <c r="BG2364" s="1"/>
      <c r="BH2364" s="1"/>
      <c r="BI2364" s="1"/>
    </row>
    <row r="2365" spans="1:61" x14ac:dyDescent="0.2">
      <c r="A2365" s="78">
        <f t="shared" si="1302"/>
        <v>44256</v>
      </c>
      <c r="B2365" s="2">
        <f t="shared" si="1273"/>
        <v>302001.04108444636</v>
      </c>
      <c r="C2365" s="3">
        <f t="shared" si="1274"/>
        <v>40770140.546400256</v>
      </c>
      <c r="D2365" s="2">
        <f t="shared" si="1305"/>
        <v>240537.3279050432</v>
      </c>
      <c r="E2365" s="2">
        <f t="shared" si="1275"/>
        <v>0</v>
      </c>
      <c r="F2365" s="33">
        <f t="shared" si="1276"/>
        <v>240537.3279050432</v>
      </c>
      <c r="G2365" s="39">
        <f t="shared" si="1277"/>
        <v>5560.59</v>
      </c>
      <c r="H2365" s="38">
        <f>IF(AND(N2365=1,N2364&gt;1),VLOOKUP(A2364,[1]Plan1!$CW$105:$CY$215,3),H2364)</f>
        <v>5574.49</v>
      </c>
      <c r="I2365" s="127">
        <f t="shared" si="1278"/>
        <v>44176</v>
      </c>
      <c r="J2365" s="127">
        <f t="shared" si="1279"/>
        <v>44207</v>
      </c>
      <c r="K2365" s="34">
        <f t="shared" si="1280"/>
        <v>2.4997347403781234E-3</v>
      </c>
      <c r="L2365" s="212">
        <f t="shared" si="1281"/>
        <v>44265</v>
      </c>
      <c r="M2365" s="1">
        <f t="shared" si="1282"/>
        <v>18</v>
      </c>
      <c r="N2365" s="1">
        <f t="shared" si="1283"/>
        <v>11</v>
      </c>
      <c r="O2365" s="2">
        <f t="shared" si="1284"/>
        <v>1.00152687</v>
      </c>
      <c r="P2365" s="35">
        <f t="shared" si="1285"/>
        <v>1.0135003600000001</v>
      </c>
      <c r="Q2365" s="35">
        <f t="shared" si="1286"/>
        <v>1.0468832593539039</v>
      </c>
      <c r="R2365" s="2">
        <f t="shared" si="1287"/>
        <v>1.0484817099999999</v>
      </c>
      <c r="S2365" s="2">
        <f t="shared" si="1288"/>
        <v>1.00624745</v>
      </c>
      <c r="T2365" s="2">
        <f t="shared" si="1304"/>
        <v>252198.98888071001</v>
      </c>
      <c r="U2365" s="2">
        <f t="shared" si="1289"/>
        <v>0</v>
      </c>
      <c r="V2365" s="2">
        <f t="shared" si="1290"/>
        <v>11661.660975667188</v>
      </c>
      <c r="W2365" s="2">
        <f t="shared" si="1291"/>
        <v>252198.98888071039</v>
      </c>
      <c r="X2365" s="36">
        <f t="shared" si="1292"/>
        <v>0</v>
      </c>
      <c r="Y2365" s="2">
        <f t="shared" si="1293"/>
        <v>0</v>
      </c>
      <c r="Z2365" s="37">
        <f t="shared" si="1294"/>
        <v>0</v>
      </c>
      <c r="AA2365" s="2">
        <f t="shared" si="1295"/>
        <v>0</v>
      </c>
      <c r="AB2365" s="4">
        <f t="shared" si="1303"/>
        <v>7.1215000000000001E-2</v>
      </c>
      <c r="AC2365" s="148">
        <f t="shared" si="1296"/>
        <v>265</v>
      </c>
      <c r="AD2365" s="36">
        <v>252</v>
      </c>
      <c r="AE2365" s="35">
        <f t="shared" si="1297"/>
        <v>1.075023359</v>
      </c>
      <c r="AF2365" s="2">
        <f t="shared" si="1298"/>
        <v>18920.81528223</v>
      </c>
      <c r="AG2365" s="2">
        <f t="shared" si="1299"/>
        <v>18920.81528223</v>
      </c>
      <c r="AH2365" s="3">
        <f t="shared" si="1300"/>
        <v>0</v>
      </c>
      <c r="AI2365" s="3"/>
      <c r="AJ2365" s="3">
        <v>0</v>
      </c>
      <c r="AK2365" s="2">
        <f t="shared" si="1301"/>
        <v>30881.236921505995</v>
      </c>
      <c r="AL2365" s="8"/>
      <c r="AM2365" s="8"/>
      <c r="AN2365" s="8"/>
      <c r="AO2365" s="8"/>
      <c r="AP2365" s="8"/>
      <c r="AQ2365" s="8"/>
      <c r="AR2365" s="5"/>
      <c r="AS2365" s="1"/>
      <c r="AT2365" s="8"/>
      <c r="AU2365" s="1"/>
      <c r="AV2365" s="1"/>
      <c r="AW2365" s="3"/>
      <c r="AX2365" s="3"/>
      <c r="AY2365" s="4"/>
      <c r="AZ2365" s="4"/>
      <c r="BA2365" s="4"/>
      <c r="BB2365" s="1"/>
      <c r="BC2365" s="1"/>
      <c r="BD2365" s="1"/>
      <c r="BE2365" s="1"/>
      <c r="BF2365" s="1"/>
      <c r="BG2365" s="1"/>
      <c r="BH2365" s="1"/>
      <c r="BI2365" s="1"/>
    </row>
    <row r="2366" spans="1:61" x14ac:dyDescent="0.2">
      <c r="A2366" s="78">
        <f t="shared" si="1302"/>
        <v>44257</v>
      </c>
      <c r="B2366" s="2">
        <f t="shared" si="1273"/>
        <v>302191.86269731674</v>
      </c>
      <c r="C2366" s="3">
        <f t="shared" si="1274"/>
        <v>40795901.464137763</v>
      </c>
      <c r="D2366" s="2">
        <f t="shared" si="1305"/>
        <v>240537.3279050432</v>
      </c>
      <c r="E2366" s="2">
        <f t="shared" si="1275"/>
        <v>0</v>
      </c>
      <c r="F2366" s="33">
        <f t="shared" si="1276"/>
        <v>240537.3279050432</v>
      </c>
      <c r="G2366" s="39">
        <f t="shared" si="1277"/>
        <v>5560.59</v>
      </c>
      <c r="H2366" s="38">
        <f>IF(AND(N2366=1,N2365&gt;1),VLOOKUP(A2365,[1]Plan1!$CW$105:$CY$215,3),H2365)</f>
        <v>5574.49</v>
      </c>
      <c r="I2366" s="127">
        <f t="shared" si="1278"/>
        <v>44176</v>
      </c>
      <c r="J2366" s="127">
        <f t="shared" si="1279"/>
        <v>44207</v>
      </c>
      <c r="K2366" s="34">
        <f t="shared" si="1280"/>
        <v>2.4997347403781234E-3</v>
      </c>
      <c r="L2366" s="212">
        <f t="shared" si="1281"/>
        <v>44265</v>
      </c>
      <c r="M2366" s="1">
        <f t="shared" si="1282"/>
        <v>18</v>
      </c>
      <c r="N2366" s="1">
        <f t="shared" si="1283"/>
        <v>12</v>
      </c>
      <c r="O2366" s="2">
        <f t="shared" si="1284"/>
        <v>1.0016657899999999</v>
      </c>
      <c r="P2366" s="35">
        <f t="shared" si="1285"/>
        <v>1.0135003600000001</v>
      </c>
      <c r="Q2366" s="35">
        <f t="shared" si="1286"/>
        <v>1.0468832593539039</v>
      </c>
      <c r="R2366" s="2">
        <f t="shared" si="1287"/>
        <v>1.04862714</v>
      </c>
      <c r="S2366" s="2">
        <f t="shared" si="1288"/>
        <v>1.00624745</v>
      </c>
      <c r="T2366" s="2">
        <f t="shared" si="1304"/>
        <v>252233.97022429999</v>
      </c>
      <c r="U2366" s="2">
        <f t="shared" si="1289"/>
        <v>0</v>
      </c>
      <c r="V2366" s="2">
        <f t="shared" si="1290"/>
        <v>11696.642319264445</v>
      </c>
      <c r="W2366" s="2">
        <f t="shared" si="1291"/>
        <v>252233.97022430765</v>
      </c>
      <c r="X2366" s="36">
        <f t="shared" si="1292"/>
        <v>0</v>
      </c>
      <c r="Y2366" s="2">
        <f t="shared" si="1293"/>
        <v>0</v>
      </c>
      <c r="Z2366" s="37">
        <f t="shared" si="1294"/>
        <v>0</v>
      </c>
      <c r="AA2366" s="2">
        <f t="shared" si="1295"/>
        <v>0</v>
      </c>
      <c r="AB2366" s="4">
        <f t="shared" si="1303"/>
        <v>7.1215000000000001E-2</v>
      </c>
      <c r="AC2366" s="148">
        <f t="shared" si="1296"/>
        <v>266</v>
      </c>
      <c r="AD2366" s="36">
        <v>252</v>
      </c>
      <c r="AE2366" s="35">
        <f t="shared" si="1297"/>
        <v>1.0753168689999999</v>
      </c>
      <c r="AF2366" s="2">
        <f t="shared" si="1298"/>
        <v>18997.472892729998</v>
      </c>
      <c r="AG2366" s="2">
        <f t="shared" si="1299"/>
        <v>18997.472892729998</v>
      </c>
      <c r="AH2366" s="3">
        <f t="shared" si="1300"/>
        <v>0</v>
      </c>
      <c r="AI2366" s="3"/>
      <c r="AJ2366" s="3">
        <v>0</v>
      </c>
      <c r="AK2366" s="2">
        <f t="shared" si="1301"/>
        <v>30960.419580279085</v>
      </c>
      <c r="AL2366" s="8"/>
      <c r="AM2366" s="8"/>
      <c r="AN2366" s="8"/>
      <c r="AO2366" s="8"/>
      <c r="AP2366" s="8"/>
      <c r="AQ2366" s="8"/>
      <c r="AR2366" s="5"/>
      <c r="AS2366" s="1"/>
      <c r="AT2366" s="8"/>
      <c r="AU2366" s="1"/>
      <c r="AV2366" s="1"/>
      <c r="AW2366" s="3"/>
      <c r="AX2366" s="3"/>
      <c r="AY2366" s="4"/>
      <c r="AZ2366" s="4"/>
      <c r="BA2366" s="4"/>
      <c r="BB2366" s="1"/>
      <c r="BC2366" s="1"/>
      <c r="BD2366" s="1"/>
      <c r="BE2366" s="1"/>
      <c r="BF2366" s="1"/>
      <c r="BG2366" s="1"/>
      <c r="BH2366" s="1"/>
      <c r="BI2366" s="1"/>
    </row>
    <row r="2367" spans="1:61" x14ac:dyDescent="0.2">
      <c r="A2367" s="78">
        <f t="shared" si="1302"/>
        <v>44258</v>
      </c>
      <c r="B2367" s="2">
        <f t="shared" si="1273"/>
        <v>302382.73304045689</v>
      </c>
      <c r="C2367" s="3">
        <f t="shared" si="1274"/>
        <v>40821668.960461684</v>
      </c>
      <c r="D2367" s="2">
        <f t="shared" si="1305"/>
        <v>240537.3279050432</v>
      </c>
      <c r="E2367" s="2">
        <f t="shared" si="1275"/>
        <v>0</v>
      </c>
      <c r="F2367" s="33">
        <f t="shared" si="1276"/>
        <v>240537.3279050432</v>
      </c>
      <c r="G2367" s="39">
        <f t="shared" si="1277"/>
        <v>5560.59</v>
      </c>
      <c r="H2367" s="38">
        <f>IF(AND(N2367=1,N2366&gt;1),VLOOKUP(A2366,[1]Plan1!$CW$105:$CY$215,3),H2366)</f>
        <v>5574.49</v>
      </c>
      <c r="I2367" s="127">
        <f t="shared" si="1278"/>
        <v>44176</v>
      </c>
      <c r="J2367" s="127">
        <f t="shared" si="1279"/>
        <v>44207</v>
      </c>
      <c r="K2367" s="34">
        <f t="shared" si="1280"/>
        <v>2.4997347403781234E-3</v>
      </c>
      <c r="L2367" s="212">
        <f t="shared" si="1281"/>
        <v>44265</v>
      </c>
      <c r="M2367" s="1">
        <f t="shared" si="1282"/>
        <v>18</v>
      </c>
      <c r="N2367" s="1">
        <f t="shared" si="1283"/>
        <v>13</v>
      </c>
      <c r="O2367" s="2">
        <f t="shared" si="1284"/>
        <v>1.0018047299999999</v>
      </c>
      <c r="P2367" s="35">
        <f t="shared" si="1285"/>
        <v>1.0135003600000001</v>
      </c>
      <c r="Q2367" s="35">
        <f t="shared" si="1286"/>
        <v>1.0468832593539039</v>
      </c>
      <c r="R2367" s="2">
        <f t="shared" si="1287"/>
        <v>1.0487725999999999</v>
      </c>
      <c r="S2367" s="2">
        <f t="shared" si="1288"/>
        <v>1.00624745</v>
      </c>
      <c r="T2367" s="2">
        <f t="shared" si="1304"/>
        <v>252268.95878402001</v>
      </c>
      <c r="U2367" s="2">
        <f t="shared" si="1289"/>
        <v>0</v>
      </c>
      <c r="V2367" s="2">
        <f t="shared" si="1290"/>
        <v>11731.630878981496</v>
      </c>
      <c r="W2367" s="2">
        <f t="shared" si="1291"/>
        <v>252268.9587840247</v>
      </c>
      <c r="X2367" s="36">
        <f t="shared" si="1292"/>
        <v>0</v>
      </c>
      <c r="Y2367" s="2">
        <f t="shared" si="1293"/>
        <v>0</v>
      </c>
      <c r="Z2367" s="37">
        <f t="shared" si="1294"/>
        <v>0</v>
      </c>
      <c r="AA2367" s="2">
        <f t="shared" si="1295"/>
        <v>0</v>
      </c>
      <c r="AB2367" s="4">
        <f t="shared" si="1303"/>
        <v>7.1215000000000001E-2</v>
      </c>
      <c r="AC2367" s="148">
        <f t="shared" si="1296"/>
        <v>267</v>
      </c>
      <c r="AD2367" s="36">
        <v>252</v>
      </c>
      <c r="AE2367" s="35">
        <f t="shared" si="1297"/>
        <v>1.07561046</v>
      </c>
      <c r="AF2367" s="2">
        <f t="shared" si="1298"/>
        <v>19074.172017379999</v>
      </c>
      <c r="AG2367" s="2">
        <f t="shared" si="1299"/>
        <v>19074.172017379999</v>
      </c>
      <c r="AH2367" s="3">
        <f t="shared" si="1300"/>
        <v>0</v>
      </c>
      <c r="AI2367" s="3"/>
      <c r="AJ2367" s="3">
        <v>0</v>
      </c>
      <c r="AK2367" s="2">
        <f t="shared" si="1301"/>
        <v>31039.602239052176</v>
      </c>
      <c r="AL2367" s="8"/>
      <c r="AM2367" s="8"/>
      <c r="AN2367" s="8"/>
      <c r="AO2367" s="8"/>
      <c r="AP2367" s="8"/>
      <c r="AQ2367" s="8"/>
      <c r="AR2367" s="5"/>
      <c r="AS2367" s="1"/>
      <c r="AT2367" s="8"/>
      <c r="AU2367" s="1"/>
      <c r="AV2367" s="1"/>
      <c r="AW2367" s="3"/>
      <c r="AX2367" s="3"/>
      <c r="AY2367" s="4"/>
      <c r="AZ2367" s="4"/>
      <c r="BA2367" s="4"/>
      <c r="BB2367" s="1"/>
      <c r="BC2367" s="1"/>
      <c r="BD2367" s="1"/>
      <c r="BE2367" s="1"/>
      <c r="BF2367" s="1"/>
      <c r="BG2367" s="1"/>
      <c r="BH2367" s="1"/>
      <c r="BI2367" s="1"/>
    </row>
    <row r="2368" spans="1:61" x14ac:dyDescent="0.2">
      <c r="A2368" s="78">
        <f t="shared" si="1302"/>
        <v>44259</v>
      </c>
      <c r="B2368" s="2">
        <f t="shared" si="1273"/>
        <v>302573.64695281035</v>
      </c>
      <c r="C2368" s="3">
        <f t="shared" si="1274"/>
        <v>40847442.338629395</v>
      </c>
      <c r="D2368" s="2">
        <f t="shared" si="1305"/>
        <v>240537.3279050432</v>
      </c>
      <c r="E2368" s="2">
        <f t="shared" si="1275"/>
        <v>0</v>
      </c>
      <c r="F2368" s="33">
        <f t="shared" si="1276"/>
        <v>240537.3279050432</v>
      </c>
      <c r="G2368" s="39">
        <f t="shared" si="1277"/>
        <v>5560.59</v>
      </c>
      <c r="H2368" s="38">
        <f>IF(AND(N2368=1,N2367&gt;1),VLOOKUP(A2367,[1]Plan1!$CW$105:$CY$215,3),H2367)</f>
        <v>5574.49</v>
      </c>
      <c r="I2368" s="127">
        <f t="shared" si="1278"/>
        <v>44176</v>
      </c>
      <c r="J2368" s="127">
        <f t="shared" si="1279"/>
        <v>44207</v>
      </c>
      <c r="K2368" s="34">
        <f t="shared" si="1280"/>
        <v>2.4997347403781234E-3</v>
      </c>
      <c r="L2368" s="212">
        <f t="shared" si="1281"/>
        <v>44265</v>
      </c>
      <c r="M2368" s="1">
        <f t="shared" si="1282"/>
        <v>18</v>
      </c>
      <c r="N2368" s="1">
        <f t="shared" si="1283"/>
        <v>14</v>
      </c>
      <c r="O2368" s="2">
        <f t="shared" si="1284"/>
        <v>1.0019436900000001</v>
      </c>
      <c r="P2368" s="35">
        <f t="shared" si="1285"/>
        <v>1.0135003600000001</v>
      </c>
      <c r="Q2368" s="35">
        <f t="shared" si="1286"/>
        <v>1.0468832593539039</v>
      </c>
      <c r="R2368" s="2">
        <f t="shared" si="1287"/>
        <v>1.04891807</v>
      </c>
      <c r="S2368" s="2">
        <f t="shared" si="1288"/>
        <v>1.00624745</v>
      </c>
      <c r="T2368" s="2">
        <f t="shared" si="1304"/>
        <v>252303.94974911</v>
      </c>
      <c r="U2368" s="2">
        <f t="shared" si="1289"/>
        <v>0</v>
      </c>
      <c r="V2368" s="2">
        <f t="shared" si="1290"/>
        <v>11766.621844071866</v>
      </c>
      <c r="W2368" s="2">
        <f t="shared" si="1291"/>
        <v>252303.94974911507</v>
      </c>
      <c r="X2368" s="36">
        <f t="shared" si="1292"/>
        <v>0</v>
      </c>
      <c r="Y2368" s="2">
        <f t="shared" si="1293"/>
        <v>0</v>
      </c>
      <c r="Z2368" s="37">
        <f t="shared" si="1294"/>
        <v>0</v>
      </c>
      <c r="AA2368" s="2">
        <f t="shared" si="1295"/>
        <v>0</v>
      </c>
      <c r="AB2368" s="4">
        <f t="shared" si="1303"/>
        <v>7.1215000000000001E-2</v>
      </c>
      <c r="AC2368" s="148">
        <f t="shared" si="1296"/>
        <v>268</v>
      </c>
      <c r="AD2368" s="36">
        <v>252</v>
      </c>
      <c r="AE2368" s="35">
        <f t="shared" si="1297"/>
        <v>1.075904132</v>
      </c>
      <c r="AF2368" s="2">
        <f t="shared" si="1298"/>
        <v>19150.912305869999</v>
      </c>
      <c r="AG2368" s="2">
        <f t="shared" si="1299"/>
        <v>19150.912305869999</v>
      </c>
      <c r="AH2368" s="3">
        <f t="shared" si="1300"/>
        <v>0</v>
      </c>
      <c r="AI2368" s="3"/>
      <c r="AJ2368" s="3">
        <v>0</v>
      </c>
      <c r="AK2368" s="2">
        <f t="shared" si="1301"/>
        <v>31118.784897825273</v>
      </c>
      <c r="AL2368" s="8"/>
      <c r="AM2368" s="8"/>
      <c r="AN2368" s="8"/>
      <c r="AO2368" s="8"/>
      <c r="AP2368" s="8"/>
      <c r="AQ2368" s="8"/>
      <c r="AR2368" s="5"/>
      <c r="AS2368" s="1"/>
      <c r="AT2368" s="8"/>
      <c r="AU2368" s="1"/>
      <c r="AV2368" s="1"/>
      <c r="AW2368" s="3"/>
      <c r="AX2368" s="3"/>
      <c r="AY2368" s="4"/>
      <c r="AZ2368" s="4"/>
      <c r="BA2368" s="4"/>
      <c r="BB2368" s="1"/>
      <c r="BC2368" s="1"/>
      <c r="BD2368" s="1"/>
      <c r="BE2368" s="1"/>
      <c r="BF2368" s="1"/>
      <c r="BG2368" s="1"/>
      <c r="BH2368" s="1"/>
      <c r="BI2368" s="1"/>
    </row>
    <row r="2369" spans="1:61" x14ac:dyDescent="0.2">
      <c r="A2369" s="78">
        <f t="shared" si="1302"/>
        <v>44260</v>
      </c>
      <c r="B2369" s="2">
        <f t="shared" si="1273"/>
        <v>302764.60911765357</v>
      </c>
      <c r="C2369" s="3">
        <f t="shared" si="1274"/>
        <v>40873222.230883233</v>
      </c>
      <c r="D2369" s="2">
        <f t="shared" si="1305"/>
        <v>240537.3279050432</v>
      </c>
      <c r="E2369" s="2">
        <f t="shared" si="1275"/>
        <v>0</v>
      </c>
      <c r="F2369" s="33">
        <f t="shared" si="1276"/>
        <v>240537.3279050432</v>
      </c>
      <c r="G2369" s="39">
        <f t="shared" si="1277"/>
        <v>5560.59</v>
      </c>
      <c r="H2369" s="38">
        <f>IF(AND(N2369=1,N2368&gt;1),VLOOKUP(A2368,[1]Plan1!$CW$105:$CY$215,3),H2368)</f>
        <v>5574.49</v>
      </c>
      <c r="I2369" s="127">
        <f t="shared" si="1278"/>
        <v>44176</v>
      </c>
      <c r="J2369" s="127">
        <f t="shared" si="1279"/>
        <v>44207</v>
      </c>
      <c r="K2369" s="34">
        <f t="shared" si="1280"/>
        <v>2.4997347403781234E-3</v>
      </c>
      <c r="L2369" s="212">
        <f t="shared" si="1281"/>
        <v>44265</v>
      </c>
      <c r="M2369" s="1">
        <f t="shared" si="1282"/>
        <v>18</v>
      </c>
      <c r="N2369" s="1">
        <f t="shared" si="1283"/>
        <v>15</v>
      </c>
      <c r="O2369" s="2">
        <f t="shared" si="1284"/>
        <v>1.0020826700000001</v>
      </c>
      <c r="P2369" s="35">
        <f t="shared" si="1285"/>
        <v>1.0135003600000001</v>
      </c>
      <c r="Q2369" s="35">
        <f t="shared" si="1286"/>
        <v>1.0468832593539039</v>
      </c>
      <c r="R2369" s="2">
        <f t="shared" si="1287"/>
        <v>1.0490635699999999</v>
      </c>
      <c r="S2369" s="2">
        <f t="shared" si="1288"/>
        <v>1.00624745</v>
      </c>
      <c r="T2369" s="2">
        <f t="shared" si="1304"/>
        <v>252338.94793031999</v>
      </c>
      <c r="U2369" s="2">
        <f t="shared" si="1289"/>
        <v>0</v>
      </c>
      <c r="V2369" s="2">
        <f t="shared" si="1290"/>
        <v>11801.620025282027</v>
      </c>
      <c r="W2369" s="2">
        <f t="shared" si="1291"/>
        <v>252338.94793032523</v>
      </c>
      <c r="X2369" s="36">
        <f t="shared" si="1292"/>
        <v>0</v>
      </c>
      <c r="Y2369" s="2">
        <f t="shared" si="1293"/>
        <v>0</v>
      </c>
      <c r="Z2369" s="37">
        <f t="shared" si="1294"/>
        <v>0</v>
      </c>
      <c r="AA2369" s="2">
        <f t="shared" si="1295"/>
        <v>0</v>
      </c>
      <c r="AB2369" s="4">
        <f t="shared" si="1303"/>
        <v>7.1215000000000001E-2</v>
      </c>
      <c r="AC2369" s="148">
        <f t="shared" si="1296"/>
        <v>269</v>
      </c>
      <c r="AD2369" s="36">
        <v>252</v>
      </c>
      <c r="AE2369" s="35">
        <f t="shared" si="1297"/>
        <v>1.0761978830000001</v>
      </c>
      <c r="AF2369" s="2">
        <f t="shared" si="1298"/>
        <v>19227.693630729998</v>
      </c>
      <c r="AG2369" s="2">
        <f t="shared" si="1299"/>
        <v>19227.693630729998</v>
      </c>
      <c r="AH2369" s="3">
        <f t="shared" si="1300"/>
        <v>0</v>
      </c>
      <c r="AI2369" s="3"/>
      <c r="AJ2369" s="3">
        <v>0</v>
      </c>
      <c r="AK2369" s="2">
        <f t="shared" si="1301"/>
        <v>31197.967556598363</v>
      </c>
      <c r="AL2369" s="8"/>
      <c r="AM2369" s="8"/>
      <c r="AN2369" s="8"/>
      <c r="AO2369" s="8"/>
      <c r="AP2369" s="8"/>
      <c r="AQ2369" s="8"/>
      <c r="AR2369" s="5"/>
      <c r="AS2369" s="1"/>
      <c r="AT2369" s="8"/>
      <c r="AU2369" s="1"/>
      <c r="AV2369" s="1"/>
      <c r="AW2369" s="3"/>
      <c r="AX2369" s="3"/>
      <c r="AY2369" s="4"/>
      <c r="AZ2369" s="4"/>
      <c r="BA2369" s="4"/>
      <c r="BB2369" s="1"/>
      <c r="BC2369" s="1"/>
      <c r="BD2369" s="1"/>
      <c r="BE2369" s="1"/>
      <c r="BF2369" s="1"/>
      <c r="BG2369" s="1"/>
      <c r="BH2369" s="1"/>
      <c r="BI2369" s="1"/>
    </row>
    <row r="2370" spans="1:61" x14ac:dyDescent="0.2">
      <c r="A2370" s="78">
        <f t="shared" si="1302"/>
        <v>44261</v>
      </c>
      <c r="B2370" s="2">
        <f t="shared" ref="B2370:B2407" si="1306">(W2370+AG2370+AJ2370+AK2370)</f>
        <v>302881.4593336102</v>
      </c>
      <c r="C2370" s="3">
        <f t="shared" ref="C2370:C2407" si="1307">B2370*135</f>
        <v>40888997.010037377</v>
      </c>
      <c r="D2370" s="2">
        <f t="shared" si="1305"/>
        <v>240537.3279050432</v>
      </c>
      <c r="E2370" s="2">
        <f t="shared" ref="E2370:E2407" si="1308">IF(ISERROR(VLOOKUP(A2370,AZ$12:BB$174,2,FALSE)=TRUE),E2369,VLOOKUP(A2370,AZ$12:BB$174,2,FALSE))</f>
        <v>0</v>
      </c>
      <c r="F2370" s="33">
        <f t="shared" ref="F2370:F2407" si="1309">(D2370-E2370)</f>
        <v>240537.3279050432</v>
      </c>
      <c r="G2370" s="39">
        <f t="shared" ref="G2370:G2407" si="1310">IF(H2370=H2369,G2369,H2369)</f>
        <v>5560.59</v>
      </c>
      <c r="H2370" s="38">
        <f>IF(AND(N2370=1,N2369&gt;1),VLOOKUP(A2369,[1]Plan1!$CW$105:$CY$215,3),H2369)</f>
        <v>5574.49</v>
      </c>
      <c r="I2370" s="127">
        <f t="shared" ref="I2370:I2407" si="1311">EDATE(J2370,-1)</f>
        <v>44176</v>
      </c>
      <c r="J2370" s="127">
        <f t="shared" ref="J2370:J2407" si="1312">IF(X2369&gt;0,EDATE(A2370,-1),+J2369)</f>
        <v>44207</v>
      </c>
      <c r="K2370" s="34">
        <f t="shared" ref="K2370:K2407" si="1313">(H2370/G2370)-1</f>
        <v>2.4997347403781234E-3</v>
      </c>
      <c r="L2370" s="212">
        <f t="shared" ref="L2370:L2407" si="1314">VLOOKUP(A2369,AZ$193:BA$372,2)</f>
        <v>44265</v>
      </c>
      <c r="M2370" s="1">
        <f t="shared" ref="M2370:M2407" si="1315">IF(L2370=L2369,M2369,NETWORKDAYS(L2369,L2370,$AT$194:$AT$348)-1)</f>
        <v>18</v>
      </c>
      <c r="N2370" s="1">
        <f t="shared" ref="N2370:N2407" si="1316">(M2370-(NETWORKDAYS(A2370,L2370,$AT$194:$AT$348)-1))</f>
        <v>16</v>
      </c>
      <c r="O2370" s="2">
        <f t="shared" ref="O2370:O2407" si="1317">TRUNC((H2370/G2370)^TRUNC((N2370/M2370),9),8)</f>
        <v>1.00222167</v>
      </c>
      <c r="P2370" s="35">
        <f t="shared" ref="P2370:P2407" si="1318">IF(L2370&gt;L2369,O2369,P2369)</f>
        <v>1.0135003600000001</v>
      </c>
      <c r="Q2370" s="35">
        <f t="shared" ref="Q2370:Q2407" si="1319">IF(L2370&gt;L2369,Q2369*P2370,Q2369)</f>
        <v>1.0468832593539039</v>
      </c>
      <c r="R2370" s="2">
        <f t="shared" ref="R2370:R2407" si="1320">TRUNC(TRUNC((O2370*Q2370),15),8)</f>
        <v>1.04920908</v>
      </c>
      <c r="S2370" s="2">
        <f t="shared" ref="S2370:S2407" si="1321">IF(AND(X2370&gt;0,MONTH(A2370)=S$9),R2370,S2369)</f>
        <v>1.00624745</v>
      </c>
      <c r="T2370" s="2">
        <f t="shared" si="1304"/>
        <v>252373.94851690001</v>
      </c>
      <c r="U2370" s="2">
        <f t="shared" ref="U2370:U2407" si="1322">(E2370*(S2370-1))</f>
        <v>0</v>
      </c>
      <c r="V2370" s="2">
        <f t="shared" ref="V2370:V2407" si="1323">(F2370*(R2370-1))</f>
        <v>11836.620611865506</v>
      </c>
      <c r="W2370" s="2">
        <f t="shared" ref="W2370:W2407" si="1324">(D2370+U2370+V2370)</f>
        <v>252373.94851690871</v>
      </c>
      <c r="X2370" s="36">
        <f t="shared" ref="X2370:X2407" si="1325">IF(VLOOKUP(A2370,AT$10:BC$190,10)=VLOOKUP(A2369,AT$10:BC$190,10),0,VLOOKUP(A2370,AT$10:BC$190,10))</f>
        <v>0</v>
      </c>
      <c r="Y2370" s="2">
        <f t="shared" ref="Y2370:Y2407" si="1326">IF(X2370&gt;0,VLOOKUP(A2370,AT$12:AX$190,5),0)</f>
        <v>0</v>
      </c>
      <c r="Z2370" s="37">
        <f t="shared" ref="Z2370:Z2407" si="1327">IF(X2370&gt;0,VLOOKUP($A2370,$AT$10:$AY$190,6),0)</f>
        <v>0</v>
      </c>
      <c r="AA2370" s="2">
        <f t="shared" ref="AA2370:AA2407" si="1328">IF(Z2370&gt;0,TRUNC(Z2370*T2370,8),0)</f>
        <v>0</v>
      </c>
      <c r="AB2370" s="4">
        <f t="shared" si="1303"/>
        <v>7.1215000000000001E-2</v>
      </c>
      <c r="AC2370" s="148">
        <f t="shared" ref="AC2370:AC2407" si="1329">NETWORKDAYS(A$1975,A2370,$AT$194:$AT$348)-1</f>
        <v>269</v>
      </c>
      <c r="AD2370" s="36">
        <v>252</v>
      </c>
      <c r="AE2370" s="35">
        <f t="shared" ref="AE2370:AE2407" si="1330">ROUND((1+AB2370)^TRUNC((AC2370/AD2370),9),9)</f>
        <v>1.0761978830000001</v>
      </c>
      <c r="AF2370" s="2">
        <f t="shared" ref="AF2370:AF2407" si="1331">TRUNC((T2370*(AE2370-1)),8)</f>
        <v>19230.360601330001</v>
      </c>
      <c r="AG2370" s="2">
        <f t="shared" ref="AG2370:AG2407" si="1332">TRUNC((W2370*(AE2370-1)),8)</f>
        <v>19230.360601330001</v>
      </c>
      <c r="AH2370" s="3">
        <f t="shared" ref="AH2370:AH2407" si="1333">IF(AA2370&gt;0,AA2370+AF2370,0)</f>
        <v>0</v>
      </c>
      <c r="AI2370" s="3"/>
      <c r="AJ2370" s="3">
        <v>0</v>
      </c>
      <c r="AK2370" s="2">
        <f t="shared" ref="AK2370:AK2407" si="1334">((0.01*(A2370-A$1975)/30)*AI$1896)</f>
        <v>31277.150215371457</v>
      </c>
      <c r="AL2370" s="8"/>
      <c r="AM2370" s="8"/>
      <c r="AN2370" s="8"/>
      <c r="AO2370" s="8"/>
      <c r="AP2370" s="8"/>
      <c r="AQ2370" s="8"/>
      <c r="AR2370" s="5"/>
      <c r="AS2370" s="1"/>
      <c r="AT2370" s="8"/>
      <c r="AU2370" s="1"/>
      <c r="AV2370" s="1"/>
      <c r="AW2370" s="3"/>
      <c r="AX2370" s="3"/>
      <c r="AY2370" s="4"/>
      <c r="AZ2370" s="4"/>
      <c r="BA2370" s="4"/>
      <c r="BB2370" s="1"/>
      <c r="BC2370" s="1"/>
      <c r="BD2370" s="1"/>
      <c r="BE2370" s="1"/>
      <c r="BF2370" s="1"/>
      <c r="BG2370" s="1"/>
      <c r="BH2370" s="1"/>
      <c r="BI2370" s="1"/>
    </row>
    <row r="2371" spans="1:61" x14ac:dyDescent="0.2">
      <c r="A2371" s="78">
        <f t="shared" si="1302"/>
        <v>44262</v>
      </c>
      <c r="B2371" s="2">
        <f t="shared" si="1306"/>
        <v>302960.64199238329</v>
      </c>
      <c r="C2371" s="3">
        <f t="shared" si="1307"/>
        <v>40899686.668971747</v>
      </c>
      <c r="D2371" s="2">
        <f t="shared" si="1305"/>
        <v>240537.3279050432</v>
      </c>
      <c r="E2371" s="2">
        <f t="shared" si="1308"/>
        <v>0</v>
      </c>
      <c r="F2371" s="33">
        <f t="shared" si="1309"/>
        <v>240537.3279050432</v>
      </c>
      <c r="G2371" s="39">
        <f t="shared" si="1310"/>
        <v>5560.59</v>
      </c>
      <c r="H2371" s="38">
        <f>IF(AND(N2371=1,N2370&gt;1),VLOOKUP(A2370,[1]Plan1!$CW$105:$CY$215,3),H2370)</f>
        <v>5574.49</v>
      </c>
      <c r="I2371" s="127">
        <f t="shared" si="1311"/>
        <v>44176</v>
      </c>
      <c r="J2371" s="127">
        <f t="shared" si="1312"/>
        <v>44207</v>
      </c>
      <c r="K2371" s="34">
        <f t="shared" si="1313"/>
        <v>2.4997347403781234E-3</v>
      </c>
      <c r="L2371" s="212">
        <f t="shared" si="1314"/>
        <v>44265</v>
      </c>
      <c r="M2371" s="1">
        <f t="shared" si="1315"/>
        <v>18</v>
      </c>
      <c r="N2371" s="1">
        <f t="shared" si="1316"/>
        <v>16</v>
      </c>
      <c r="O2371" s="2">
        <f t="shared" si="1317"/>
        <v>1.00222167</v>
      </c>
      <c r="P2371" s="35">
        <f t="shared" si="1318"/>
        <v>1.0135003600000001</v>
      </c>
      <c r="Q2371" s="35">
        <f t="shared" si="1319"/>
        <v>1.0468832593539039</v>
      </c>
      <c r="R2371" s="2">
        <f t="shared" si="1320"/>
        <v>1.04920908</v>
      </c>
      <c r="S2371" s="2">
        <f t="shared" si="1321"/>
        <v>1.00624745</v>
      </c>
      <c r="T2371" s="2">
        <f t="shared" si="1304"/>
        <v>252373.94851690001</v>
      </c>
      <c r="U2371" s="2">
        <f t="shared" si="1322"/>
        <v>0</v>
      </c>
      <c r="V2371" s="2">
        <f t="shared" si="1323"/>
        <v>11836.620611865506</v>
      </c>
      <c r="W2371" s="2">
        <f t="shared" si="1324"/>
        <v>252373.94851690871</v>
      </c>
      <c r="X2371" s="36">
        <f t="shared" si="1325"/>
        <v>0</v>
      </c>
      <c r="Y2371" s="2">
        <f t="shared" si="1326"/>
        <v>0</v>
      </c>
      <c r="Z2371" s="37">
        <f t="shared" si="1327"/>
        <v>0</v>
      </c>
      <c r="AA2371" s="2">
        <f t="shared" si="1328"/>
        <v>0</v>
      </c>
      <c r="AB2371" s="4">
        <f t="shared" si="1303"/>
        <v>7.1215000000000001E-2</v>
      </c>
      <c r="AC2371" s="148">
        <f t="shared" si="1329"/>
        <v>269</v>
      </c>
      <c r="AD2371" s="36">
        <v>252</v>
      </c>
      <c r="AE2371" s="35">
        <f t="shared" si="1330"/>
        <v>1.0761978830000001</v>
      </c>
      <c r="AF2371" s="2">
        <f t="shared" si="1331"/>
        <v>19230.360601330001</v>
      </c>
      <c r="AG2371" s="2">
        <f t="shared" si="1332"/>
        <v>19230.360601330001</v>
      </c>
      <c r="AH2371" s="3">
        <f t="shared" si="1333"/>
        <v>0</v>
      </c>
      <c r="AI2371" s="3"/>
      <c r="AJ2371" s="3">
        <v>0</v>
      </c>
      <c r="AK2371" s="2">
        <f t="shared" si="1334"/>
        <v>31356.332874144548</v>
      </c>
      <c r="AL2371" s="8"/>
      <c r="AM2371" s="8"/>
      <c r="AN2371" s="8"/>
      <c r="AO2371" s="8"/>
      <c r="AP2371" s="8"/>
      <c r="AQ2371" s="8"/>
      <c r="AR2371" s="5"/>
      <c r="AS2371" s="1"/>
      <c r="AT2371" s="8"/>
      <c r="AU2371" s="1"/>
      <c r="AV2371" s="1"/>
      <c r="AW2371" s="3"/>
      <c r="AX2371" s="3"/>
      <c r="AY2371" s="4"/>
      <c r="AZ2371" s="4"/>
      <c r="BA2371" s="4"/>
      <c r="BB2371" s="1"/>
      <c r="BC2371" s="1"/>
      <c r="BD2371" s="1"/>
      <c r="BE2371" s="1"/>
      <c r="BF2371" s="1"/>
      <c r="BG2371" s="1"/>
      <c r="BH2371" s="1"/>
      <c r="BI2371" s="1"/>
    </row>
    <row r="2372" spans="1:61" x14ac:dyDescent="0.2">
      <c r="A2372" s="78">
        <f t="shared" si="1302"/>
        <v>44263</v>
      </c>
      <c r="B2372" s="2">
        <f t="shared" si="1306"/>
        <v>303113.97994082636</v>
      </c>
      <c r="C2372" s="3">
        <f t="shared" si="1307"/>
        <v>40920387.292011559</v>
      </c>
      <c r="D2372" s="2">
        <f t="shared" si="1305"/>
        <v>240537.3279050432</v>
      </c>
      <c r="E2372" s="2">
        <f t="shared" si="1308"/>
        <v>0</v>
      </c>
      <c r="F2372" s="33">
        <f t="shared" si="1309"/>
        <v>240537.3279050432</v>
      </c>
      <c r="G2372" s="39">
        <f t="shared" si="1310"/>
        <v>5560.59</v>
      </c>
      <c r="H2372" s="38">
        <f>IF(AND(N2372=1,N2371&gt;1),VLOOKUP(A2371,[1]Plan1!$CW$105:$CY$215,3),H2371)</f>
        <v>5574.49</v>
      </c>
      <c r="I2372" s="127">
        <f t="shared" si="1311"/>
        <v>44176</v>
      </c>
      <c r="J2372" s="127">
        <f t="shared" si="1312"/>
        <v>44207</v>
      </c>
      <c r="K2372" s="34">
        <f t="shared" si="1313"/>
        <v>2.4997347403781234E-3</v>
      </c>
      <c r="L2372" s="212">
        <f t="shared" si="1314"/>
        <v>44265</v>
      </c>
      <c r="M2372" s="1">
        <f t="shared" si="1315"/>
        <v>18</v>
      </c>
      <c r="N2372" s="1">
        <f t="shared" si="1316"/>
        <v>16</v>
      </c>
      <c r="O2372" s="2">
        <f t="shared" si="1317"/>
        <v>1.00222167</v>
      </c>
      <c r="P2372" s="35">
        <f t="shared" si="1318"/>
        <v>1.0135003600000001</v>
      </c>
      <c r="Q2372" s="35">
        <f t="shared" si="1319"/>
        <v>1.0468832593539039</v>
      </c>
      <c r="R2372" s="2">
        <f t="shared" si="1320"/>
        <v>1.04920908</v>
      </c>
      <c r="S2372" s="2">
        <f t="shared" si="1321"/>
        <v>1.00624745</v>
      </c>
      <c r="T2372" s="2">
        <f t="shared" si="1304"/>
        <v>252373.94851690001</v>
      </c>
      <c r="U2372" s="2">
        <f t="shared" si="1322"/>
        <v>0</v>
      </c>
      <c r="V2372" s="2">
        <f t="shared" si="1323"/>
        <v>11836.620611865506</v>
      </c>
      <c r="W2372" s="2">
        <f t="shared" si="1324"/>
        <v>252373.94851690871</v>
      </c>
      <c r="X2372" s="36">
        <f t="shared" si="1325"/>
        <v>0</v>
      </c>
      <c r="Y2372" s="2">
        <f t="shared" si="1326"/>
        <v>0</v>
      </c>
      <c r="Z2372" s="37">
        <f t="shared" si="1327"/>
        <v>0</v>
      </c>
      <c r="AA2372" s="2">
        <f t="shared" si="1328"/>
        <v>0</v>
      </c>
      <c r="AB2372" s="4">
        <f t="shared" si="1303"/>
        <v>7.1215000000000001E-2</v>
      </c>
      <c r="AC2372" s="148">
        <f t="shared" si="1329"/>
        <v>270</v>
      </c>
      <c r="AD2372" s="36">
        <v>252</v>
      </c>
      <c r="AE2372" s="35">
        <f t="shared" si="1330"/>
        <v>1.0764917140000001</v>
      </c>
      <c r="AF2372" s="2">
        <f t="shared" si="1331"/>
        <v>19304.515890999999</v>
      </c>
      <c r="AG2372" s="2">
        <f t="shared" si="1332"/>
        <v>19304.515890999999</v>
      </c>
      <c r="AH2372" s="3">
        <f t="shared" si="1333"/>
        <v>0</v>
      </c>
      <c r="AI2372" s="3"/>
      <c r="AJ2372" s="3">
        <v>0</v>
      </c>
      <c r="AK2372" s="2">
        <f t="shared" si="1334"/>
        <v>31435.515532917638</v>
      </c>
      <c r="AL2372" s="8"/>
      <c r="AM2372" s="8"/>
      <c r="AN2372" s="8"/>
      <c r="AO2372" s="8"/>
      <c r="AP2372" s="8"/>
      <c r="AQ2372" s="8"/>
      <c r="AR2372" s="5"/>
      <c r="AS2372" s="1"/>
      <c r="AT2372" s="8"/>
      <c r="AU2372" s="1"/>
      <c r="AV2372" s="1"/>
      <c r="AW2372" s="3"/>
      <c r="AX2372" s="3"/>
      <c r="AY2372" s="4"/>
      <c r="AZ2372" s="4"/>
      <c r="BA2372" s="4"/>
      <c r="BB2372" s="1"/>
      <c r="BC2372" s="1"/>
      <c r="BD2372" s="1"/>
      <c r="BE2372" s="1"/>
      <c r="BF2372" s="1"/>
      <c r="BG2372" s="1"/>
      <c r="BH2372" s="1"/>
      <c r="BI2372" s="1"/>
    </row>
    <row r="2373" spans="1:61" x14ac:dyDescent="0.2">
      <c r="A2373" s="78">
        <f t="shared" si="1302"/>
        <v>44264</v>
      </c>
      <c r="B2373" s="2">
        <f t="shared" si="1306"/>
        <v>303305.03423030273</v>
      </c>
      <c r="C2373" s="3">
        <f t="shared" si="1307"/>
        <v>40946179.621090867</v>
      </c>
      <c r="D2373" s="2">
        <f t="shared" si="1305"/>
        <v>240537.3279050432</v>
      </c>
      <c r="E2373" s="2">
        <f t="shared" si="1308"/>
        <v>0</v>
      </c>
      <c r="F2373" s="33">
        <f t="shared" si="1309"/>
        <v>240537.3279050432</v>
      </c>
      <c r="G2373" s="39">
        <f t="shared" si="1310"/>
        <v>5560.59</v>
      </c>
      <c r="H2373" s="38">
        <f>IF(AND(N2373=1,N2372&gt;1),VLOOKUP(A2372,[1]Plan1!$CW$105:$CY$215,3),H2372)</f>
        <v>5574.49</v>
      </c>
      <c r="I2373" s="127">
        <f t="shared" si="1311"/>
        <v>44176</v>
      </c>
      <c r="J2373" s="127">
        <f t="shared" si="1312"/>
        <v>44207</v>
      </c>
      <c r="K2373" s="34">
        <f t="shared" si="1313"/>
        <v>2.4997347403781234E-3</v>
      </c>
      <c r="L2373" s="212">
        <f t="shared" si="1314"/>
        <v>44265</v>
      </c>
      <c r="M2373" s="1">
        <f t="shared" si="1315"/>
        <v>18</v>
      </c>
      <c r="N2373" s="1">
        <f t="shared" si="1316"/>
        <v>17</v>
      </c>
      <c r="O2373" s="2">
        <f t="shared" si="1317"/>
        <v>1.0023606899999999</v>
      </c>
      <c r="P2373" s="35">
        <f t="shared" si="1318"/>
        <v>1.0135003600000001</v>
      </c>
      <c r="Q2373" s="35">
        <f t="shared" si="1319"/>
        <v>1.0468832593539039</v>
      </c>
      <c r="R2373" s="2">
        <f t="shared" si="1320"/>
        <v>1.0493546199999999</v>
      </c>
      <c r="S2373" s="2">
        <f t="shared" si="1321"/>
        <v>1.00624745</v>
      </c>
      <c r="T2373" s="2">
        <f t="shared" si="1304"/>
        <v>252408.95631961001</v>
      </c>
      <c r="U2373" s="2">
        <f t="shared" si="1322"/>
        <v>0</v>
      </c>
      <c r="V2373" s="2">
        <f t="shared" si="1323"/>
        <v>11871.62841456878</v>
      </c>
      <c r="W2373" s="2">
        <f t="shared" si="1324"/>
        <v>252408.95631961199</v>
      </c>
      <c r="X2373" s="36">
        <f t="shared" si="1325"/>
        <v>0</v>
      </c>
      <c r="Y2373" s="2">
        <f t="shared" si="1326"/>
        <v>0</v>
      </c>
      <c r="Z2373" s="37">
        <f t="shared" si="1327"/>
        <v>0</v>
      </c>
      <c r="AA2373" s="2">
        <f t="shared" si="1328"/>
        <v>0</v>
      </c>
      <c r="AB2373" s="4">
        <f t="shared" si="1303"/>
        <v>7.1215000000000001E-2</v>
      </c>
      <c r="AC2373" s="148">
        <f t="shared" si="1329"/>
        <v>271</v>
      </c>
      <c r="AD2373" s="36">
        <v>252</v>
      </c>
      <c r="AE2373" s="35">
        <f t="shared" si="1330"/>
        <v>1.0767856259999999</v>
      </c>
      <c r="AF2373" s="2">
        <f t="shared" si="1331"/>
        <v>19381.379719</v>
      </c>
      <c r="AG2373" s="2">
        <f t="shared" si="1332"/>
        <v>19381.379719</v>
      </c>
      <c r="AH2373" s="3">
        <f t="shared" si="1333"/>
        <v>0</v>
      </c>
      <c r="AI2373" s="3"/>
      <c r="AJ2373" s="3">
        <v>0</v>
      </c>
      <c r="AK2373" s="2">
        <f t="shared" si="1334"/>
        <v>31514.698191690728</v>
      </c>
      <c r="AL2373" s="8"/>
      <c r="AM2373" s="8"/>
      <c r="AN2373" s="8"/>
      <c r="AO2373" s="8"/>
      <c r="AP2373" s="8"/>
      <c r="AQ2373" s="8"/>
      <c r="AR2373" s="5"/>
      <c r="AS2373" s="1"/>
      <c r="AT2373" s="8"/>
      <c r="AU2373" s="1"/>
      <c r="AV2373" s="1"/>
      <c r="AW2373" s="3"/>
      <c r="AX2373" s="3"/>
      <c r="AY2373" s="4"/>
      <c r="AZ2373" s="4"/>
      <c r="BA2373" s="4"/>
      <c r="BB2373" s="1"/>
      <c r="BC2373" s="1"/>
      <c r="BD2373" s="1"/>
      <c r="BE2373" s="1"/>
      <c r="BF2373" s="1"/>
      <c r="BG2373" s="1"/>
      <c r="BH2373" s="1"/>
      <c r="BI2373" s="1"/>
    </row>
    <row r="2374" spans="1:61" x14ac:dyDescent="0.2">
      <c r="A2374" s="78">
        <f t="shared" si="1302"/>
        <v>44265</v>
      </c>
      <c r="B2374" s="2">
        <f t="shared" si="1306"/>
        <v>303496.13447528565</v>
      </c>
      <c r="C2374" s="3">
        <f t="shared" si="1307"/>
        <v>40971978.154163562</v>
      </c>
      <c r="D2374" s="2">
        <f t="shared" si="1305"/>
        <v>240537.3279050432</v>
      </c>
      <c r="E2374" s="2">
        <f t="shared" si="1308"/>
        <v>0</v>
      </c>
      <c r="F2374" s="33">
        <f t="shared" si="1309"/>
        <v>240537.3279050432</v>
      </c>
      <c r="G2374" s="39">
        <f t="shared" si="1310"/>
        <v>5560.59</v>
      </c>
      <c r="H2374" s="38">
        <f>IF(AND(N2374=1,N2373&gt;1),VLOOKUP(A2373,[1]Plan1!$CW$105:$CY$215,3),H2373)</f>
        <v>5574.49</v>
      </c>
      <c r="I2374" s="127">
        <f t="shared" si="1311"/>
        <v>44176</v>
      </c>
      <c r="J2374" s="127">
        <f t="shared" si="1312"/>
        <v>44207</v>
      </c>
      <c r="K2374" s="34">
        <f t="shared" si="1313"/>
        <v>2.4997347403781234E-3</v>
      </c>
      <c r="L2374" s="212">
        <f t="shared" si="1314"/>
        <v>44265</v>
      </c>
      <c r="M2374" s="1">
        <f t="shared" si="1315"/>
        <v>18</v>
      </c>
      <c r="N2374" s="1">
        <f t="shared" si="1316"/>
        <v>18</v>
      </c>
      <c r="O2374" s="2">
        <f t="shared" si="1317"/>
        <v>1.00249973</v>
      </c>
      <c r="P2374" s="35">
        <f t="shared" si="1318"/>
        <v>1.0135003600000001</v>
      </c>
      <c r="Q2374" s="35">
        <f t="shared" si="1319"/>
        <v>1.0468832593539039</v>
      </c>
      <c r="R2374" s="2">
        <f t="shared" si="1320"/>
        <v>1.0495001799999999</v>
      </c>
      <c r="S2374" s="2">
        <f t="shared" si="1321"/>
        <v>1.00624745</v>
      </c>
      <c r="T2374" s="2">
        <f t="shared" si="1304"/>
        <v>252443.96893306001</v>
      </c>
      <c r="U2374" s="2">
        <f t="shared" si="1322"/>
        <v>0</v>
      </c>
      <c r="V2374" s="2">
        <f t="shared" si="1323"/>
        <v>11906.641028018636</v>
      </c>
      <c r="W2374" s="2">
        <f t="shared" si="1324"/>
        <v>252443.96893306184</v>
      </c>
      <c r="X2374" s="36">
        <f t="shared" si="1325"/>
        <v>78</v>
      </c>
      <c r="Y2374" s="2">
        <f t="shared" si="1326"/>
        <v>0</v>
      </c>
      <c r="Z2374" s="37">
        <f t="shared" si="1327"/>
        <v>0</v>
      </c>
      <c r="AA2374" s="2">
        <f t="shared" si="1328"/>
        <v>0</v>
      </c>
      <c r="AB2374" s="4">
        <f t="shared" si="1303"/>
        <v>7.1215000000000001E-2</v>
      </c>
      <c r="AC2374" s="148">
        <f t="shared" si="1329"/>
        <v>272</v>
      </c>
      <c r="AD2374" s="36">
        <v>252</v>
      </c>
      <c r="AE2374" s="35">
        <f t="shared" si="1330"/>
        <v>1.077079618</v>
      </c>
      <c r="AF2374" s="2">
        <f t="shared" si="1331"/>
        <v>19458.28469176</v>
      </c>
      <c r="AG2374" s="2">
        <f t="shared" si="1332"/>
        <v>19458.28469176</v>
      </c>
      <c r="AH2374" s="3">
        <f t="shared" si="1333"/>
        <v>0</v>
      </c>
      <c r="AI2374" s="3"/>
      <c r="AJ2374" s="3">
        <v>0</v>
      </c>
      <c r="AK2374" s="2">
        <f t="shared" si="1334"/>
        <v>31593.880850463825</v>
      </c>
      <c r="AL2374" s="8"/>
      <c r="AM2374" s="8"/>
      <c r="AN2374" s="8"/>
      <c r="AO2374" s="8"/>
      <c r="AP2374" s="8"/>
      <c r="AQ2374" s="8"/>
      <c r="AR2374" s="5"/>
      <c r="AS2374" s="1"/>
      <c r="AT2374" s="8"/>
      <c r="AU2374" s="1"/>
      <c r="AV2374" s="1"/>
      <c r="AW2374" s="3"/>
      <c r="AX2374" s="3"/>
      <c r="AY2374" s="4"/>
      <c r="AZ2374" s="4"/>
      <c r="BA2374" s="4"/>
      <c r="BB2374" s="1"/>
      <c r="BC2374" s="1"/>
      <c r="BD2374" s="1"/>
      <c r="BE2374" s="1"/>
      <c r="BF2374" s="1"/>
      <c r="BG2374" s="1"/>
      <c r="BH2374" s="1"/>
      <c r="BI2374" s="1"/>
    </row>
    <row r="2375" spans="1:61" x14ac:dyDescent="0.2">
      <c r="A2375" s="78">
        <f t="shared" si="1302"/>
        <v>44266</v>
      </c>
      <c r="B2375" s="2">
        <f t="shared" si="1306"/>
        <v>303755.43417571089</v>
      </c>
      <c r="C2375" s="3">
        <f t="shared" si="1307"/>
        <v>41006983.613720968</v>
      </c>
      <c r="D2375" s="2">
        <f t="shared" si="1305"/>
        <v>240537.3279050432</v>
      </c>
      <c r="E2375" s="2">
        <f t="shared" si="1308"/>
        <v>0</v>
      </c>
      <c r="F2375" s="33">
        <f t="shared" si="1309"/>
        <v>240537.3279050432</v>
      </c>
      <c r="G2375" s="39">
        <f t="shared" si="1310"/>
        <v>5574.49</v>
      </c>
      <c r="H2375" s="38">
        <f>IF(AND(N2375=1,N2374&gt;1),VLOOKUP(A2374,[1]Plan1!$CW$105:$CY$215,3),H2374)</f>
        <v>5622.43</v>
      </c>
      <c r="I2375" s="127">
        <f t="shared" si="1311"/>
        <v>44207</v>
      </c>
      <c r="J2375" s="127">
        <f t="shared" si="1312"/>
        <v>44238</v>
      </c>
      <c r="K2375" s="34">
        <f t="shared" si="1313"/>
        <v>8.5998898553949488E-3</v>
      </c>
      <c r="L2375" s="212">
        <f t="shared" si="1314"/>
        <v>44298</v>
      </c>
      <c r="M2375" s="1">
        <f t="shared" si="1315"/>
        <v>22</v>
      </c>
      <c r="N2375" s="1">
        <f t="shared" si="1316"/>
        <v>1</v>
      </c>
      <c r="O2375" s="2">
        <f t="shared" si="1317"/>
        <v>1.0003892999999999</v>
      </c>
      <c r="P2375" s="35">
        <f t="shared" si="1318"/>
        <v>1.00249973</v>
      </c>
      <c r="Q2375" s="35">
        <f t="shared" si="1319"/>
        <v>1.0495001848438086</v>
      </c>
      <c r="R2375" s="2">
        <f t="shared" si="1320"/>
        <v>1.0499087499999999</v>
      </c>
      <c r="S2375" s="2">
        <f t="shared" si="1321"/>
        <v>1.00624745</v>
      </c>
      <c r="T2375" s="2">
        <f t="shared" si="1304"/>
        <v>252542.24526912</v>
      </c>
      <c r="U2375" s="2">
        <f t="shared" si="1322"/>
        <v>0</v>
      </c>
      <c r="V2375" s="2">
        <f t="shared" si="1323"/>
        <v>12004.917364080811</v>
      </c>
      <c r="W2375" s="2">
        <f t="shared" si="1324"/>
        <v>252542.24526912402</v>
      </c>
      <c r="X2375" s="36">
        <f t="shared" si="1325"/>
        <v>0</v>
      </c>
      <c r="Y2375" s="2">
        <f t="shared" si="1326"/>
        <v>0</v>
      </c>
      <c r="Z2375" s="37">
        <f t="shared" si="1327"/>
        <v>0</v>
      </c>
      <c r="AA2375" s="2">
        <f t="shared" si="1328"/>
        <v>0</v>
      </c>
      <c r="AB2375" s="4">
        <f t="shared" si="1303"/>
        <v>7.1215000000000001E-2</v>
      </c>
      <c r="AC2375" s="148">
        <f t="shared" si="1329"/>
        <v>273</v>
      </c>
      <c r="AD2375" s="36">
        <v>252</v>
      </c>
      <c r="AE2375" s="35">
        <f t="shared" si="1330"/>
        <v>1.0773736899999999</v>
      </c>
      <c r="AF2375" s="2">
        <f t="shared" si="1331"/>
        <v>19540.125397349999</v>
      </c>
      <c r="AG2375" s="2">
        <f t="shared" si="1332"/>
        <v>19540.125397349999</v>
      </c>
      <c r="AH2375" s="3">
        <f t="shared" si="1333"/>
        <v>0</v>
      </c>
      <c r="AI2375" s="3"/>
      <c r="AJ2375" s="3">
        <v>0</v>
      </c>
      <c r="AK2375" s="2">
        <f t="shared" si="1334"/>
        <v>31673.063509236916</v>
      </c>
      <c r="AL2375" s="8"/>
      <c r="AM2375" s="8"/>
      <c r="AN2375" s="8"/>
      <c r="AO2375" s="8"/>
      <c r="AP2375" s="8"/>
      <c r="AQ2375" s="8"/>
      <c r="AR2375" s="5"/>
      <c r="AS2375" s="1"/>
      <c r="AT2375" s="8"/>
      <c r="AU2375" s="1"/>
      <c r="AV2375" s="1"/>
      <c r="AW2375" s="3"/>
      <c r="AX2375" s="3"/>
      <c r="AY2375" s="4"/>
      <c r="AZ2375" s="4"/>
      <c r="BA2375" s="4"/>
      <c r="BB2375" s="1"/>
      <c r="BC2375" s="1"/>
      <c r="BD2375" s="1"/>
      <c r="BE2375" s="1"/>
      <c r="BF2375" s="1"/>
      <c r="BG2375" s="1"/>
      <c r="BH2375" s="1"/>
      <c r="BI2375" s="1"/>
    </row>
    <row r="2376" spans="1:61" x14ac:dyDescent="0.2">
      <c r="A2376" s="78">
        <f t="shared" si="1302"/>
        <v>44267</v>
      </c>
      <c r="B2376" s="2">
        <f t="shared" si="1306"/>
        <v>304014.85620795196</v>
      </c>
      <c r="C2376" s="3">
        <f t="shared" si="1307"/>
        <v>41042005.588073514</v>
      </c>
      <c r="D2376" s="2">
        <f t="shared" si="1305"/>
        <v>240537.3279050432</v>
      </c>
      <c r="E2376" s="2">
        <f t="shared" si="1308"/>
        <v>0</v>
      </c>
      <c r="F2376" s="33">
        <f t="shared" si="1309"/>
        <v>240537.3279050432</v>
      </c>
      <c r="G2376" s="39">
        <f t="shared" si="1310"/>
        <v>5574.49</v>
      </c>
      <c r="H2376" s="38">
        <f>IF(AND(N2376=1,N2375&gt;1),VLOOKUP(A2375,[1]Plan1!$CW$105:$CY$215,3),H2375)</f>
        <v>5622.43</v>
      </c>
      <c r="I2376" s="127">
        <f t="shared" si="1311"/>
        <v>44207</v>
      </c>
      <c r="J2376" s="127">
        <f t="shared" si="1312"/>
        <v>44238</v>
      </c>
      <c r="K2376" s="34">
        <f t="shared" si="1313"/>
        <v>8.5998898553949488E-3</v>
      </c>
      <c r="L2376" s="212">
        <f t="shared" si="1314"/>
        <v>44298</v>
      </c>
      <c r="M2376" s="1">
        <f t="shared" si="1315"/>
        <v>22</v>
      </c>
      <c r="N2376" s="1">
        <f t="shared" si="1316"/>
        <v>2</v>
      </c>
      <c r="O2376" s="2">
        <f t="shared" si="1317"/>
        <v>1.00077876</v>
      </c>
      <c r="P2376" s="35">
        <f t="shared" si="1318"/>
        <v>1.00249973</v>
      </c>
      <c r="Q2376" s="35">
        <f t="shared" si="1319"/>
        <v>1.0495001848438086</v>
      </c>
      <c r="R2376" s="2">
        <f t="shared" si="1320"/>
        <v>1.0503174900000001</v>
      </c>
      <c r="S2376" s="2">
        <f t="shared" si="1321"/>
        <v>1.00624745</v>
      </c>
      <c r="T2376" s="2">
        <f t="shared" si="1304"/>
        <v>252640.56249653001</v>
      </c>
      <c r="U2376" s="2">
        <f t="shared" si="1322"/>
        <v>0</v>
      </c>
      <c r="V2376" s="2">
        <f t="shared" si="1323"/>
        <v>12103.23459148875</v>
      </c>
      <c r="W2376" s="2">
        <f t="shared" si="1324"/>
        <v>252640.56249653196</v>
      </c>
      <c r="X2376" s="36">
        <f t="shared" si="1325"/>
        <v>0</v>
      </c>
      <c r="Y2376" s="2">
        <f t="shared" si="1326"/>
        <v>0</v>
      </c>
      <c r="Z2376" s="37">
        <f t="shared" si="1327"/>
        <v>0</v>
      </c>
      <c r="AA2376" s="2">
        <f t="shared" si="1328"/>
        <v>0</v>
      </c>
      <c r="AB2376" s="4">
        <f t="shared" si="1303"/>
        <v>7.1215000000000001E-2</v>
      </c>
      <c r="AC2376" s="148">
        <f t="shared" si="1329"/>
        <v>274</v>
      </c>
      <c r="AD2376" s="36">
        <v>252</v>
      </c>
      <c r="AE2376" s="35">
        <f t="shared" si="1330"/>
        <v>1.077667843</v>
      </c>
      <c r="AF2376" s="2">
        <f t="shared" si="1331"/>
        <v>19622.047543410001</v>
      </c>
      <c r="AG2376" s="2">
        <f t="shared" si="1332"/>
        <v>19622.047543410001</v>
      </c>
      <c r="AH2376" s="3">
        <f t="shared" si="1333"/>
        <v>0</v>
      </c>
      <c r="AI2376" s="3"/>
      <c r="AJ2376" s="3">
        <v>0</v>
      </c>
      <c r="AK2376" s="2">
        <f t="shared" si="1334"/>
        <v>31752.246168010006</v>
      </c>
      <c r="AL2376" s="8"/>
      <c r="AM2376" s="8"/>
      <c r="AN2376" s="8"/>
      <c r="AO2376" s="8"/>
      <c r="AP2376" s="8"/>
      <c r="AQ2376" s="8"/>
      <c r="AR2376" s="5"/>
      <c r="AS2376" s="1"/>
      <c r="AT2376" s="8"/>
      <c r="AU2376" s="1"/>
      <c r="AV2376" s="1"/>
      <c r="AW2376" s="3"/>
      <c r="AX2376" s="3"/>
      <c r="AY2376" s="4"/>
      <c r="AZ2376" s="4"/>
      <c r="BA2376" s="4"/>
      <c r="BB2376" s="1"/>
      <c r="BC2376" s="1"/>
      <c r="BD2376" s="1"/>
      <c r="BE2376" s="1"/>
      <c r="BF2376" s="1"/>
      <c r="BG2376" s="1"/>
      <c r="BH2376" s="1"/>
      <c r="BI2376" s="1"/>
    </row>
    <row r="2377" spans="1:61" x14ac:dyDescent="0.2">
      <c r="A2377" s="78">
        <f t="shared" si="1302"/>
        <v>44268</v>
      </c>
      <c r="B2377" s="2">
        <f t="shared" si="1306"/>
        <v>304200.0336562054</v>
      </c>
      <c r="C2377" s="3">
        <f t="shared" si="1307"/>
        <v>41067004.543587729</v>
      </c>
      <c r="D2377" s="2">
        <f t="shared" si="1305"/>
        <v>240537.3279050432</v>
      </c>
      <c r="E2377" s="2">
        <f t="shared" si="1308"/>
        <v>0</v>
      </c>
      <c r="F2377" s="33">
        <f t="shared" si="1309"/>
        <v>240537.3279050432</v>
      </c>
      <c r="G2377" s="39">
        <f t="shared" si="1310"/>
        <v>5574.49</v>
      </c>
      <c r="H2377" s="38">
        <f>IF(AND(N2377=1,N2376&gt;1),VLOOKUP(A2376,[1]Plan1!$CW$105:$CY$215,3),H2376)</f>
        <v>5622.43</v>
      </c>
      <c r="I2377" s="127">
        <f t="shared" si="1311"/>
        <v>44207</v>
      </c>
      <c r="J2377" s="127">
        <f t="shared" si="1312"/>
        <v>44238</v>
      </c>
      <c r="K2377" s="34">
        <f t="shared" si="1313"/>
        <v>8.5998898553949488E-3</v>
      </c>
      <c r="L2377" s="212">
        <f t="shared" si="1314"/>
        <v>44298</v>
      </c>
      <c r="M2377" s="1">
        <f t="shared" si="1315"/>
        <v>22</v>
      </c>
      <c r="N2377" s="1">
        <f t="shared" si="1316"/>
        <v>3</v>
      </c>
      <c r="O2377" s="2">
        <f t="shared" si="1317"/>
        <v>1.00116838</v>
      </c>
      <c r="P2377" s="35">
        <f t="shared" si="1318"/>
        <v>1.00249973</v>
      </c>
      <c r="Q2377" s="35">
        <f t="shared" si="1319"/>
        <v>1.0495001848438086</v>
      </c>
      <c r="R2377" s="2">
        <f t="shared" si="1320"/>
        <v>1.0507263899999999</v>
      </c>
      <c r="S2377" s="2">
        <f t="shared" si="1321"/>
        <v>1.00624745</v>
      </c>
      <c r="T2377" s="2">
        <f t="shared" si="1304"/>
        <v>252738.91820991001</v>
      </c>
      <c r="U2377" s="2">
        <f t="shared" si="1322"/>
        <v>0</v>
      </c>
      <c r="V2377" s="2">
        <f t="shared" si="1323"/>
        <v>12201.59030486908</v>
      </c>
      <c r="W2377" s="2">
        <f t="shared" si="1324"/>
        <v>252738.91820991228</v>
      </c>
      <c r="X2377" s="36">
        <f t="shared" si="1325"/>
        <v>0</v>
      </c>
      <c r="Y2377" s="2">
        <f t="shared" si="1326"/>
        <v>0</v>
      </c>
      <c r="Z2377" s="37">
        <f t="shared" si="1327"/>
        <v>0</v>
      </c>
      <c r="AA2377" s="2">
        <f t="shared" si="1328"/>
        <v>0</v>
      </c>
      <c r="AB2377" s="4">
        <f t="shared" si="1303"/>
        <v>7.1215000000000001E-2</v>
      </c>
      <c r="AC2377" s="148">
        <f t="shared" si="1329"/>
        <v>274</v>
      </c>
      <c r="AD2377" s="36">
        <v>252</v>
      </c>
      <c r="AE2377" s="35">
        <f t="shared" si="1330"/>
        <v>1.077667843</v>
      </c>
      <c r="AF2377" s="2">
        <f t="shared" si="1331"/>
        <v>19629.686619510001</v>
      </c>
      <c r="AG2377" s="2">
        <f t="shared" si="1332"/>
        <v>19629.686619510001</v>
      </c>
      <c r="AH2377" s="3">
        <f t="shared" si="1333"/>
        <v>0</v>
      </c>
      <c r="AI2377" s="3"/>
      <c r="AJ2377" s="3">
        <v>0</v>
      </c>
      <c r="AK2377" s="2">
        <f t="shared" si="1334"/>
        <v>31831.428826783103</v>
      </c>
      <c r="AL2377" s="8"/>
      <c r="AM2377" s="8"/>
      <c r="AN2377" s="8"/>
      <c r="AO2377" s="8"/>
      <c r="AP2377" s="8"/>
      <c r="AQ2377" s="8"/>
      <c r="AR2377" s="5"/>
      <c r="AS2377" s="1"/>
      <c r="AT2377" s="8"/>
      <c r="AU2377" s="1"/>
      <c r="AV2377" s="1"/>
      <c r="AW2377" s="3"/>
      <c r="AX2377" s="3"/>
      <c r="AY2377" s="4"/>
      <c r="AZ2377" s="4"/>
      <c r="BA2377" s="4"/>
      <c r="BB2377" s="1"/>
      <c r="BC2377" s="1"/>
      <c r="BD2377" s="1"/>
      <c r="BE2377" s="1"/>
      <c r="BF2377" s="1"/>
      <c r="BG2377" s="1"/>
      <c r="BH2377" s="1"/>
      <c r="BI2377" s="1"/>
    </row>
    <row r="2378" spans="1:61" x14ac:dyDescent="0.2">
      <c r="A2378" s="78">
        <f t="shared" si="1302"/>
        <v>44269</v>
      </c>
      <c r="B2378" s="2">
        <f t="shared" si="1306"/>
        <v>304279.21631497849</v>
      </c>
      <c r="C2378" s="3">
        <f t="shared" si="1307"/>
        <v>41077694.202522099</v>
      </c>
      <c r="D2378" s="2">
        <f t="shared" si="1305"/>
        <v>240537.3279050432</v>
      </c>
      <c r="E2378" s="2">
        <f t="shared" si="1308"/>
        <v>0</v>
      </c>
      <c r="F2378" s="33">
        <f t="shared" si="1309"/>
        <v>240537.3279050432</v>
      </c>
      <c r="G2378" s="39">
        <f t="shared" si="1310"/>
        <v>5574.49</v>
      </c>
      <c r="H2378" s="38">
        <f>IF(AND(N2378=1,N2377&gt;1),VLOOKUP(A2377,[1]Plan1!$CW$105:$CY$215,3),H2377)</f>
        <v>5622.43</v>
      </c>
      <c r="I2378" s="127">
        <f t="shared" si="1311"/>
        <v>44207</v>
      </c>
      <c r="J2378" s="127">
        <f t="shared" si="1312"/>
        <v>44238</v>
      </c>
      <c r="K2378" s="34">
        <f t="shared" si="1313"/>
        <v>8.5998898553949488E-3</v>
      </c>
      <c r="L2378" s="212">
        <f t="shared" si="1314"/>
        <v>44298</v>
      </c>
      <c r="M2378" s="1">
        <f t="shared" si="1315"/>
        <v>22</v>
      </c>
      <c r="N2378" s="1">
        <f t="shared" si="1316"/>
        <v>3</v>
      </c>
      <c r="O2378" s="2">
        <f t="shared" si="1317"/>
        <v>1.00116838</v>
      </c>
      <c r="P2378" s="35">
        <f t="shared" si="1318"/>
        <v>1.00249973</v>
      </c>
      <c r="Q2378" s="35">
        <f t="shared" si="1319"/>
        <v>1.0495001848438086</v>
      </c>
      <c r="R2378" s="2">
        <f t="shared" si="1320"/>
        <v>1.0507263899999999</v>
      </c>
      <c r="S2378" s="2">
        <f t="shared" si="1321"/>
        <v>1.00624745</v>
      </c>
      <c r="T2378" s="2">
        <f t="shared" si="1304"/>
        <v>252738.91820991001</v>
      </c>
      <c r="U2378" s="2">
        <f t="shared" si="1322"/>
        <v>0</v>
      </c>
      <c r="V2378" s="2">
        <f t="shared" si="1323"/>
        <v>12201.59030486908</v>
      </c>
      <c r="W2378" s="2">
        <f t="shared" si="1324"/>
        <v>252738.91820991228</v>
      </c>
      <c r="X2378" s="36">
        <f t="shared" si="1325"/>
        <v>0</v>
      </c>
      <c r="Y2378" s="2">
        <f t="shared" si="1326"/>
        <v>0</v>
      </c>
      <c r="Z2378" s="37">
        <f t="shared" si="1327"/>
        <v>0</v>
      </c>
      <c r="AA2378" s="2">
        <f t="shared" si="1328"/>
        <v>0</v>
      </c>
      <c r="AB2378" s="4">
        <f t="shared" si="1303"/>
        <v>7.1215000000000001E-2</v>
      </c>
      <c r="AC2378" s="148">
        <f t="shared" si="1329"/>
        <v>274</v>
      </c>
      <c r="AD2378" s="36">
        <v>252</v>
      </c>
      <c r="AE2378" s="35">
        <f t="shared" si="1330"/>
        <v>1.077667843</v>
      </c>
      <c r="AF2378" s="2">
        <f t="shared" si="1331"/>
        <v>19629.686619510001</v>
      </c>
      <c r="AG2378" s="2">
        <f t="shared" si="1332"/>
        <v>19629.686619510001</v>
      </c>
      <c r="AH2378" s="3">
        <f t="shared" si="1333"/>
        <v>0</v>
      </c>
      <c r="AI2378" s="3"/>
      <c r="AJ2378" s="3">
        <v>0</v>
      </c>
      <c r="AK2378" s="2">
        <f t="shared" si="1334"/>
        <v>31910.611485556194</v>
      </c>
      <c r="AL2378" s="8"/>
      <c r="AM2378" s="8"/>
      <c r="AN2378" s="8"/>
      <c r="AO2378" s="8"/>
      <c r="AP2378" s="8"/>
      <c r="AQ2378" s="8"/>
      <c r="AR2378" s="5"/>
      <c r="AS2378" s="1"/>
      <c r="AT2378" s="8"/>
      <c r="AU2378" s="1"/>
      <c r="AV2378" s="1"/>
      <c r="AW2378" s="3"/>
      <c r="AX2378" s="3"/>
      <c r="AY2378" s="4"/>
      <c r="AZ2378" s="4"/>
      <c r="BA2378" s="4"/>
      <c r="BB2378" s="1"/>
      <c r="BC2378" s="1"/>
      <c r="BD2378" s="1"/>
      <c r="BE2378" s="1"/>
      <c r="BF2378" s="1"/>
      <c r="BG2378" s="1"/>
      <c r="BH2378" s="1"/>
      <c r="BI2378" s="1"/>
    </row>
    <row r="2379" spans="1:61" x14ac:dyDescent="0.2">
      <c r="A2379" s="78">
        <f t="shared" ref="A2379:A2442" si="1335">(A2378+1)</f>
        <v>44270</v>
      </c>
      <c r="B2379" s="2">
        <f t="shared" si="1306"/>
        <v>304432.76310387155</v>
      </c>
      <c r="C2379" s="3">
        <f t="shared" si="1307"/>
        <v>41098423.019022658</v>
      </c>
      <c r="D2379" s="2">
        <f t="shared" si="1305"/>
        <v>240537.3279050432</v>
      </c>
      <c r="E2379" s="2">
        <f t="shared" si="1308"/>
        <v>0</v>
      </c>
      <c r="F2379" s="33">
        <f t="shared" si="1309"/>
        <v>240537.3279050432</v>
      </c>
      <c r="G2379" s="39">
        <f t="shared" si="1310"/>
        <v>5574.49</v>
      </c>
      <c r="H2379" s="38">
        <f>IF(AND(N2379=1,N2378&gt;1),VLOOKUP(A2378,[1]Plan1!$CW$105:$CY$215,3),H2378)</f>
        <v>5622.43</v>
      </c>
      <c r="I2379" s="127">
        <f t="shared" si="1311"/>
        <v>44207</v>
      </c>
      <c r="J2379" s="127">
        <f t="shared" si="1312"/>
        <v>44238</v>
      </c>
      <c r="K2379" s="34">
        <f t="shared" si="1313"/>
        <v>8.5998898553949488E-3</v>
      </c>
      <c r="L2379" s="212">
        <f t="shared" si="1314"/>
        <v>44298</v>
      </c>
      <c r="M2379" s="1">
        <f t="shared" si="1315"/>
        <v>22</v>
      </c>
      <c r="N2379" s="1">
        <f t="shared" si="1316"/>
        <v>3</v>
      </c>
      <c r="O2379" s="2">
        <f t="shared" si="1317"/>
        <v>1.00116838</v>
      </c>
      <c r="P2379" s="35">
        <f t="shared" si="1318"/>
        <v>1.00249973</v>
      </c>
      <c r="Q2379" s="35">
        <f t="shared" si="1319"/>
        <v>1.0495001848438086</v>
      </c>
      <c r="R2379" s="2">
        <f t="shared" si="1320"/>
        <v>1.0507263899999999</v>
      </c>
      <c r="S2379" s="2">
        <f t="shared" si="1321"/>
        <v>1.00624745</v>
      </c>
      <c r="T2379" s="2">
        <f t="shared" si="1304"/>
        <v>252738.91820991001</v>
      </c>
      <c r="U2379" s="2">
        <f t="shared" si="1322"/>
        <v>0</v>
      </c>
      <c r="V2379" s="2">
        <f t="shared" si="1323"/>
        <v>12201.59030486908</v>
      </c>
      <c r="W2379" s="2">
        <f t="shared" si="1324"/>
        <v>252738.91820991228</v>
      </c>
      <c r="X2379" s="36">
        <f t="shared" si="1325"/>
        <v>0</v>
      </c>
      <c r="Y2379" s="2">
        <f t="shared" si="1326"/>
        <v>0</v>
      </c>
      <c r="Z2379" s="37">
        <f t="shared" si="1327"/>
        <v>0</v>
      </c>
      <c r="AA2379" s="2">
        <f t="shared" si="1328"/>
        <v>0</v>
      </c>
      <c r="AB2379" s="4">
        <f t="shared" ref="AB2379:AB2442" si="1336">(AB2378)</f>
        <v>7.1215000000000001E-2</v>
      </c>
      <c r="AC2379" s="148">
        <f t="shared" si="1329"/>
        <v>275</v>
      </c>
      <c r="AD2379" s="36">
        <v>252</v>
      </c>
      <c r="AE2379" s="35">
        <f t="shared" si="1330"/>
        <v>1.0779620759999999</v>
      </c>
      <c r="AF2379" s="2">
        <f t="shared" si="1331"/>
        <v>19704.050749630002</v>
      </c>
      <c r="AG2379" s="2">
        <f t="shared" si="1332"/>
        <v>19704.050749630002</v>
      </c>
      <c r="AH2379" s="3">
        <f t="shared" si="1333"/>
        <v>0</v>
      </c>
      <c r="AI2379" s="3"/>
      <c r="AJ2379" s="3">
        <v>0</v>
      </c>
      <c r="AK2379" s="2">
        <f t="shared" si="1334"/>
        <v>31989.794144329284</v>
      </c>
      <c r="AL2379" s="8"/>
      <c r="AM2379" s="8"/>
      <c r="AN2379" s="8"/>
      <c r="AO2379" s="8"/>
      <c r="AP2379" s="8"/>
      <c r="AQ2379" s="8"/>
      <c r="AR2379" s="5"/>
      <c r="AS2379" s="1"/>
      <c r="AT2379" s="8"/>
      <c r="AU2379" s="1"/>
      <c r="AV2379" s="1"/>
      <c r="AW2379" s="3"/>
      <c r="AX2379" s="3"/>
      <c r="AY2379" s="4"/>
      <c r="AZ2379" s="4"/>
      <c r="BA2379" s="4"/>
      <c r="BB2379" s="1"/>
      <c r="BC2379" s="1"/>
      <c r="BD2379" s="1"/>
      <c r="BE2379" s="1"/>
      <c r="BF2379" s="1"/>
      <c r="BG2379" s="1"/>
      <c r="BH2379" s="1"/>
      <c r="BI2379" s="1"/>
    </row>
    <row r="2380" spans="1:61" x14ac:dyDescent="0.2">
      <c r="A2380" s="78">
        <f t="shared" si="1335"/>
        <v>44271</v>
      </c>
      <c r="B2380" s="2">
        <f t="shared" si="1306"/>
        <v>304692.42428597755</v>
      </c>
      <c r="C2380" s="3">
        <f t="shared" si="1307"/>
        <v>41133477.278606974</v>
      </c>
      <c r="D2380" s="2">
        <f t="shared" si="1305"/>
        <v>240537.3279050432</v>
      </c>
      <c r="E2380" s="2">
        <f t="shared" si="1308"/>
        <v>0</v>
      </c>
      <c r="F2380" s="33">
        <f t="shared" si="1309"/>
        <v>240537.3279050432</v>
      </c>
      <c r="G2380" s="39">
        <f t="shared" si="1310"/>
        <v>5574.49</v>
      </c>
      <c r="H2380" s="38">
        <f>IF(AND(N2380=1,N2379&gt;1),VLOOKUP(A2379,[1]Plan1!$CW$105:$CY$215,3),H2379)</f>
        <v>5622.43</v>
      </c>
      <c r="I2380" s="127">
        <f t="shared" si="1311"/>
        <v>44207</v>
      </c>
      <c r="J2380" s="127">
        <f t="shared" si="1312"/>
        <v>44238</v>
      </c>
      <c r="K2380" s="34">
        <f t="shared" si="1313"/>
        <v>8.5998898553949488E-3</v>
      </c>
      <c r="L2380" s="212">
        <f t="shared" si="1314"/>
        <v>44298</v>
      </c>
      <c r="M2380" s="1">
        <f t="shared" si="1315"/>
        <v>22</v>
      </c>
      <c r="N2380" s="1">
        <f t="shared" si="1316"/>
        <v>4</v>
      </c>
      <c r="O2380" s="2">
        <f t="shared" si="1317"/>
        <v>1.00155814</v>
      </c>
      <c r="P2380" s="35">
        <f t="shared" si="1318"/>
        <v>1.00249973</v>
      </c>
      <c r="Q2380" s="35">
        <f t="shared" si="1319"/>
        <v>1.0495001848438086</v>
      </c>
      <c r="R2380" s="2">
        <f t="shared" si="1320"/>
        <v>1.0511354500000001</v>
      </c>
      <c r="S2380" s="2">
        <f t="shared" si="1321"/>
        <v>1.00624745</v>
      </c>
      <c r="T2380" s="2">
        <f t="shared" si="1304"/>
        <v>252837.31240925999</v>
      </c>
      <c r="U2380" s="2">
        <f t="shared" si="1322"/>
        <v>0</v>
      </c>
      <c r="V2380" s="2">
        <f t="shared" si="1323"/>
        <v>12299.98450422196</v>
      </c>
      <c r="W2380" s="2">
        <f t="shared" si="1324"/>
        <v>252837.31240926517</v>
      </c>
      <c r="X2380" s="36">
        <f t="shared" si="1325"/>
        <v>0</v>
      </c>
      <c r="Y2380" s="2">
        <f t="shared" si="1326"/>
        <v>0</v>
      </c>
      <c r="Z2380" s="37">
        <f t="shared" si="1327"/>
        <v>0</v>
      </c>
      <c r="AA2380" s="2">
        <f t="shared" si="1328"/>
        <v>0</v>
      </c>
      <c r="AB2380" s="4">
        <f t="shared" si="1336"/>
        <v>7.1215000000000001E-2</v>
      </c>
      <c r="AC2380" s="148">
        <f t="shared" si="1329"/>
        <v>276</v>
      </c>
      <c r="AD2380" s="36">
        <v>252</v>
      </c>
      <c r="AE2380" s="35">
        <f t="shared" si="1330"/>
        <v>1.0782563890000001</v>
      </c>
      <c r="AF2380" s="2">
        <f t="shared" si="1331"/>
        <v>19786.135073609999</v>
      </c>
      <c r="AG2380" s="2">
        <f t="shared" si="1332"/>
        <v>19786.135073609999</v>
      </c>
      <c r="AH2380" s="3">
        <f t="shared" si="1333"/>
        <v>0</v>
      </c>
      <c r="AI2380" s="3"/>
      <c r="AJ2380" s="3">
        <v>0</v>
      </c>
      <c r="AK2380" s="2">
        <f t="shared" si="1334"/>
        <v>32068.976803102374</v>
      </c>
      <c r="AL2380" s="8"/>
      <c r="AM2380" s="8"/>
      <c r="AN2380" s="8"/>
      <c r="AO2380" s="8"/>
      <c r="AP2380" s="8"/>
      <c r="AQ2380" s="8"/>
      <c r="AR2380" s="5"/>
      <c r="AS2380" s="1"/>
      <c r="AT2380" s="8"/>
      <c r="AU2380" s="1"/>
      <c r="AV2380" s="1"/>
      <c r="AW2380" s="3"/>
      <c r="AX2380" s="3"/>
      <c r="AY2380" s="4"/>
      <c r="AZ2380" s="4"/>
      <c r="BA2380" s="4"/>
      <c r="BB2380" s="1"/>
      <c r="BC2380" s="1"/>
      <c r="BD2380" s="1"/>
      <c r="BE2380" s="1"/>
      <c r="BF2380" s="1"/>
      <c r="BG2380" s="1"/>
      <c r="BH2380" s="1"/>
      <c r="BI2380" s="1"/>
    </row>
    <row r="2381" spans="1:61" x14ac:dyDescent="0.2">
      <c r="A2381" s="78">
        <f t="shared" si="1335"/>
        <v>44272</v>
      </c>
      <c r="B2381" s="2">
        <f t="shared" si="1306"/>
        <v>304952.20278801268</v>
      </c>
      <c r="C2381" s="3">
        <f t="shared" si="1307"/>
        <v>41168547.37638171</v>
      </c>
      <c r="D2381" s="2">
        <f t="shared" si="1305"/>
        <v>240537.3279050432</v>
      </c>
      <c r="E2381" s="2">
        <f t="shared" si="1308"/>
        <v>0</v>
      </c>
      <c r="F2381" s="33">
        <f t="shared" si="1309"/>
        <v>240537.3279050432</v>
      </c>
      <c r="G2381" s="39">
        <f t="shared" si="1310"/>
        <v>5574.49</v>
      </c>
      <c r="H2381" s="38">
        <f>IF(AND(N2381=1,N2380&gt;1),VLOOKUP(A2380,[1]Plan1!$CW$105:$CY$215,3),H2380)</f>
        <v>5622.43</v>
      </c>
      <c r="I2381" s="127">
        <f t="shared" si="1311"/>
        <v>44207</v>
      </c>
      <c r="J2381" s="127">
        <f t="shared" si="1312"/>
        <v>44238</v>
      </c>
      <c r="K2381" s="34">
        <f t="shared" si="1313"/>
        <v>8.5998898553949488E-3</v>
      </c>
      <c r="L2381" s="212">
        <f t="shared" si="1314"/>
        <v>44298</v>
      </c>
      <c r="M2381" s="1">
        <f t="shared" si="1315"/>
        <v>22</v>
      </c>
      <c r="N2381" s="1">
        <f t="shared" si="1316"/>
        <v>5</v>
      </c>
      <c r="O2381" s="2">
        <f t="shared" si="1317"/>
        <v>1.00194805</v>
      </c>
      <c r="P2381" s="35">
        <f t="shared" si="1318"/>
        <v>1.00249973</v>
      </c>
      <c r="Q2381" s="35">
        <f t="shared" si="1319"/>
        <v>1.0495001848438086</v>
      </c>
      <c r="R2381" s="2">
        <f t="shared" si="1320"/>
        <v>1.05154466</v>
      </c>
      <c r="S2381" s="2">
        <f t="shared" si="1321"/>
        <v>1.00624745</v>
      </c>
      <c r="T2381" s="2">
        <f t="shared" si="1304"/>
        <v>252935.74268920999</v>
      </c>
      <c r="U2381" s="2">
        <f t="shared" si="1322"/>
        <v>0</v>
      </c>
      <c r="V2381" s="2">
        <f t="shared" si="1323"/>
        <v>12398.414784173969</v>
      </c>
      <c r="W2381" s="2">
        <f t="shared" si="1324"/>
        <v>252935.74268921718</v>
      </c>
      <c r="X2381" s="36">
        <f t="shared" si="1325"/>
        <v>0</v>
      </c>
      <c r="Y2381" s="2">
        <f t="shared" si="1326"/>
        <v>0</v>
      </c>
      <c r="Z2381" s="37">
        <f t="shared" si="1327"/>
        <v>0</v>
      </c>
      <c r="AA2381" s="2">
        <f t="shared" si="1328"/>
        <v>0</v>
      </c>
      <c r="AB2381" s="4">
        <f t="shared" si="1336"/>
        <v>7.1215000000000001E-2</v>
      </c>
      <c r="AC2381" s="148">
        <f t="shared" si="1329"/>
        <v>277</v>
      </c>
      <c r="AD2381" s="36">
        <v>252</v>
      </c>
      <c r="AE2381" s="35">
        <f t="shared" si="1330"/>
        <v>1.0785507830000001</v>
      </c>
      <c r="AF2381" s="2">
        <f t="shared" si="1331"/>
        <v>19868.300636920001</v>
      </c>
      <c r="AG2381" s="2">
        <f t="shared" si="1332"/>
        <v>19868.300636920001</v>
      </c>
      <c r="AH2381" s="3">
        <f t="shared" si="1333"/>
        <v>0</v>
      </c>
      <c r="AI2381" s="3"/>
      <c r="AJ2381" s="3">
        <v>0</v>
      </c>
      <c r="AK2381" s="2">
        <f t="shared" si="1334"/>
        <v>32148.159461875475</v>
      </c>
      <c r="AL2381" s="8"/>
      <c r="AM2381" s="8"/>
      <c r="AN2381" s="8"/>
      <c r="AO2381" s="8"/>
      <c r="AP2381" s="8"/>
      <c r="AQ2381" s="8"/>
      <c r="AR2381" s="5"/>
      <c r="AS2381" s="1"/>
      <c r="AT2381" s="8"/>
      <c r="AU2381" s="1"/>
      <c r="AV2381" s="1"/>
      <c r="AW2381" s="3"/>
      <c r="AX2381" s="3"/>
      <c r="AY2381" s="4"/>
      <c r="AZ2381" s="4"/>
      <c r="BA2381" s="4"/>
      <c r="BB2381" s="1"/>
      <c r="BC2381" s="1"/>
      <c r="BD2381" s="1"/>
      <c r="BE2381" s="1"/>
      <c r="BF2381" s="1"/>
      <c r="BG2381" s="1"/>
      <c r="BH2381" s="1"/>
      <c r="BI2381" s="1"/>
    </row>
    <row r="2382" spans="1:61" x14ac:dyDescent="0.2">
      <c r="A2382" s="78">
        <f t="shared" si="1335"/>
        <v>44273</v>
      </c>
      <c r="B2382" s="2">
        <f t="shared" si="1306"/>
        <v>305212.10360278352</v>
      </c>
      <c r="C2382" s="3">
        <f t="shared" si="1307"/>
        <v>41203633.986375779</v>
      </c>
      <c r="D2382" s="2">
        <f t="shared" si="1305"/>
        <v>240537.3279050432</v>
      </c>
      <c r="E2382" s="2">
        <f t="shared" si="1308"/>
        <v>0</v>
      </c>
      <c r="F2382" s="33">
        <f t="shared" si="1309"/>
        <v>240537.3279050432</v>
      </c>
      <c r="G2382" s="39">
        <f t="shared" si="1310"/>
        <v>5574.49</v>
      </c>
      <c r="H2382" s="38">
        <f>IF(AND(N2382=1,N2381&gt;1),VLOOKUP(A2381,[1]Plan1!$CW$105:$CY$215,3),H2381)</f>
        <v>5622.43</v>
      </c>
      <c r="I2382" s="127">
        <f t="shared" si="1311"/>
        <v>44207</v>
      </c>
      <c r="J2382" s="127">
        <f t="shared" si="1312"/>
        <v>44238</v>
      </c>
      <c r="K2382" s="34">
        <f t="shared" si="1313"/>
        <v>8.5998898553949488E-3</v>
      </c>
      <c r="L2382" s="212">
        <f t="shared" si="1314"/>
        <v>44298</v>
      </c>
      <c r="M2382" s="1">
        <f t="shared" si="1315"/>
        <v>22</v>
      </c>
      <c r="N2382" s="1">
        <f t="shared" si="1316"/>
        <v>6</v>
      </c>
      <c r="O2382" s="2">
        <f t="shared" si="1317"/>
        <v>1.0023381200000001</v>
      </c>
      <c r="P2382" s="35">
        <f t="shared" si="1318"/>
        <v>1.00249973</v>
      </c>
      <c r="Q2382" s="35">
        <f t="shared" si="1319"/>
        <v>1.0495001848438086</v>
      </c>
      <c r="R2382" s="2">
        <f t="shared" si="1320"/>
        <v>1.05195404</v>
      </c>
      <c r="S2382" s="2">
        <f t="shared" si="1321"/>
        <v>1.00624745</v>
      </c>
      <c r="T2382" s="2">
        <f t="shared" si="1304"/>
        <v>253034.21386051</v>
      </c>
      <c r="U2382" s="2">
        <f t="shared" si="1322"/>
        <v>0</v>
      </c>
      <c r="V2382" s="2">
        <f t="shared" si="1323"/>
        <v>12496.885955471738</v>
      </c>
      <c r="W2382" s="2">
        <f t="shared" si="1324"/>
        <v>253034.21386051495</v>
      </c>
      <c r="X2382" s="36">
        <f t="shared" si="1325"/>
        <v>0</v>
      </c>
      <c r="Y2382" s="2">
        <f t="shared" si="1326"/>
        <v>0</v>
      </c>
      <c r="Z2382" s="37">
        <f t="shared" si="1327"/>
        <v>0</v>
      </c>
      <c r="AA2382" s="2">
        <f t="shared" si="1328"/>
        <v>0</v>
      </c>
      <c r="AB2382" s="4">
        <f t="shared" si="1336"/>
        <v>7.1215000000000001E-2</v>
      </c>
      <c r="AC2382" s="148">
        <f t="shared" si="1329"/>
        <v>278</v>
      </c>
      <c r="AD2382" s="36">
        <v>252</v>
      </c>
      <c r="AE2382" s="35">
        <f t="shared" si="1330"/>
        <v>1.078845257</v>
      </c>
      <c r="AF2382" s="2">
        <f t="shared" si="1331"/>
        <v>19950.54762162</v>
      </c>
      <c r="AG2382" s="2">
        <f t="shared" si="1332"/>
        <v>19950.54762162</v>
      </c>
      <c r="AH2382" s="3">
        <f t="shared" si="1333"/>
        <v>0</v>
      </c>
      <c r="AI2382" s="3"/>
      <c r="AJ2382" s="3">
        <v>0</v>
      </c>
      <c r="AK2382" s="2">
        <f t="shared" si="1334"/>
        <v>32227.342120648565</v>
      </c>
      <c r="AL2382" s="8"/>
      <c r="AM2382" s="8"/>
      <c r="AN2382" s="8"/>
      <c r="AO2382" s="8"/>
      <c r="AP2382" s="8"/>
      <c r="AQ2382" s="8"/>
      <c r="AR2382" s="5"/>
      <c r="AS2382" s="1"/>
      <c r="AT2382" s="8"/>
      <c r="AU2382" s="1"/>
      <c r="AV2382" s="1"/>
      <c r="AW2382" s="3"/>
      <c r="AX2382" s="3"/>
      <c r="AY2382" s="4"/>
      <c r="AZ2382" s="4"/>
      <c r="BA2382" s="4"/>
      <c r="BB2382" s="1"/>
      <c r="BC2382" s="1"/>
      <c r="BD2382" s="1"/>
      <c r="BE2382" s="1"/>
      <c r="BF2382" s="1"/>
      <c r="BG2382" s="1"/>
      <c r="BH2382" s="1"/>
      <c r="BI2382" s="1"/>
    </row>
    <row r="2383" spans="1:61" x14ac:dyDescent="0.2">
      <c r="A2383" s="78">
        <f t="shared" si="1335"/>
        <v>44274</v>
      </c>
      <c r="B2383" s="2">
        <f t="shared" si="1306"/>
        <v>305472.12159858353</v>
      </c>
      <c r="C2383" s="3">
        <f t="shared" si="1307"/>
        <v>41238736.415808775</v>
      </c>
      <c r="D2383" s="2">
        <f t="shared" si="1305"/>
        <v>240537.3279050432</v>
      </c>
      <c r="E2383" s="2">
        <f t="shared" si="1308"/>
        <v>0</v>
      </c>
      <c r="F2383" s="33">
        <f t="shared" si="1309"/>
        <v>240537.3279050432</v>
      </c>
      <c r="G2383" s="39">
        <f t="shared" si="1310"/>
        <v>5574.49</v>
      </c>
      <c r="H2383" s="38">
        <f>IF(AND(N2383=1,N2382&gt;1),VLOOKUP(A2382,[1]Plan1!$CW$105:$CY$215,3),H2382)</f>
        <v>5622.43</v>
      </c>
      <c r="I2383" s="127">
        <f t="shared" si="1311"/>
        <v>44207</v>
      </c>
      <c r="J2383" s="127">
        <f t="shared" si="1312"/>
        <v>44238</v>
      </c>
      <c r="K2383" s="34">
        <f t="shared" si="1313"/>
        <v>8.5998898553949488E-3</v>
      </c>
      <c r="L2383" s="212">
        <f t="shared" si="1314"/>
        <v>44298</v>
      </c>
      <c r="M2383" s="1">
        <f t="shared" si="1315"/>
        <v>22</v>
      </c>
      <c r="N2383" s="1">
        <f t="shared" si="1316"/>
        <v>7</v>
      </c>
      <c r="O2383" s="2">
        <f t="shared" si="1317"/>
        <v>1.00272834</v>
      </c>
      <c r="P2383" s="35">
        <f t="shared" si="1318"/>
        <v>1.00249973</v>
      </c>
      <c r="Q2383" s="35">
        <f t="shared" si="1319"/>
        <v>1.0495001848438086</v>
      </c>
      <c r="R2383" s="2">
        <f t="shared" si="1320"/>
        <v>1.05236357</v>
      </c>
      <c r="S2383" s="2">
        <f t="shared" si="1321"/>
        <v>1.00624745</v>
      </c>
      <c r="T2383" s="2">
        <f t="shared" si="1304"/>
        <v>253132.72111241001</v>
      </c>
      <c r="U2383" s="2">
        <f t="shared" si="1322"/>
        <v>0</v>
      </c>
      <c r="V2383" s="2">
        <f t="shared" si="1323"/>
        <v>12595.39320736869</v>
      </c>
      <c r="W2383" s="2">
        <f t="shared" si="1324"/>
        <v>253132.72111241191</v>
      </c>
      <c r="X2383" s="36">
        <f t="shared" si="1325"/>
        <v>0</v>
      </c>
      <c r="Y2383" s="2">
        <f t="shared" si="1326"/>
        <v>0</v>
      </c>
      <c r="Z2383" s="37">
        <f t="shared" si="1327"/>
        <v>0</v>
      </c>
      <c r="AA2383" s="2">
        <f t="shared" si="1328"/>
        <v>0</v>
      </c>
      <c r="AB2383" s="4">
        <f t="shared" si="1336"/>
        <v>7.1215000000000001E-2</v>
      </c>
      <c r="AC2383" s="148">
        <f t="shared" si="1329"/>
        <v>279</v>
      </c>
      <c r="AD2383" s="36">
        <v>252</v>
      </c>
      <c r="AE2383" s="35">
        <f t="shared" si="1330"/>
        <v>1.0791398109999999</v>
      </c>
      <c r="AF2383" s="2">
        <f t="shared" si="1331"/>
        <v>20032.875706750001</v>
      </c>
      <c r="AG2383" s="2">
        <f t="shared" si="1332"/>
        <v>20032.875706750001</v>
      </c>
      <c r="AH2383" s="3">
        <f t="shared" si="1333"/>
        <v>0</v>
      </c>
      <c r="AI2383" s="3"/>
      <c r="AJ2383" s="3">
        <v>0</v>
      </c>
      <c r="AK2383" s="2">
        <f t="shared" si="1334"/>
        <v>32306.524779421656</v>
      </c>
      <c r="AL2383" s="8"/>
      <c r="AM2383" s="8"/>
      <c r="AN2383" s="8"/>
      <c r="AO2383" s="8"/>
      <c r="AP2383" s="8"/>
      <c r="AQ2383" s="8"/>
      <c r="AR2383" s="5"/>
      <c r="AS2383" s="1"/>
      <c r="AT2383" s="8"/>
      <c r="AU2383" s="1"/>
      <c r="AV2383" s="1"/>
      <c r="AW2383" s="3"/>
      <c r="AX2383" s="3"/>
      <c r="AY2383" s="4"/>
      <c r="AZ2383" s="4"/>
      <c r="BA2383" s="4"/>
      <c r="BB2383" s="1"/>
      <c r="BC2383" s="1"/>
      <c r="BD2383" s="1"/>
      <c r="BE2383" s="1"/>
      <c r="BF2383" s="1"/>
      <c r="BG2383" s="1"/>
      <c r="BH2383" s="1"/>
      <c r="BI2383" s="1"/>
    </row>
    <row r="2384" spans="1:61" x14ac:dyDescent="0.2">
      <c r="A2384" s="78">
        <f t="shared" si="1335"/>
        <v>44275</v>
      </c>
      <c r="B2384" s="2">
        <f t="shared" si="1306"/>
        <v>305657.65148202935</v>
      </c>
      <c r="C2384" s="3">
        <f t="shared" si="1307"/>
        <v>41263782.950073965</v>
      </c>
      <c r="D2384" s="2">
        <f t="shared" si="1305"/>
        <v>240537.3279050432</v>
      </c>
      <c r="E2384" s="2">
        <f t="shared" si="1308"/>
        <v>0</v>
      </c>
      <c r="F2384" s="33">
        <f t="shared" si="1309"/>
        <v>240537.3279050432</v>
      </c>
      <c r="G2384" s="39">
        <f t="shared" si="1310"/>
        <v>5574.49</v>
      </c>
      <c r="H2384" s="38">
        <f>IF(AND(N2384=1,N2383&gt;1),VLOOKUP(A2383,[1]Plan1!$CW$105:$CY$215,3),H2383)</f>
        <v>5622.43</v>
      </c>
      <c r="I2384" s="127">
        <f t="shared" si="1311"/>
        <v>44207</v>
      </c>
      <c r="J2384" s="127">
        <f t="shared" si="1312"/>
        <v>44238</v>
      </c>
      <c r="K2384" s="34">
        <f t="shared" si="1313"/>
        <v>8.5998898553949488E-3</v>
      </c>
      <c r="L2384" s="212">
        <f t="shared" si="1314"/>
        <v>44298</v>
      </c>
      <c r="M2384" s="1">
        <f t="shared" si="1315"/>
        <v>22</v>
      </c>
      <c r="N2384" s="1">
        <f t="shared" si="1316"/>
        <v>8</v>
      </c>
      <c r="O2384" s="2">
        <f t="shared" si="1317"/>
        <v>1.0031187100000001</v>
      </c>
      <c r="P2384" s="35">
        <f t="shared" si="1318"/>
        <v>1.00249973</v>
      </c>
      <c r="Q2384" s="35">
        <f t="shared" si="1319"/>
        <v>1.0495001848438086</v>
      </c>
      <c r="R2384" s="2">
        <f t="shared" si="1320"/>
        <v>1.0527732700000001</v>
      </c>
      <c r="S2384" s="2">
        <f t="shared" si="1321"/>
        <v>1.00624745</v>
      </c>
      <c r="T2384" s="2">
        <f t="shared" si="1304"/>
        <v>253231.26925565</v>
      </c>
      <c r="U2384" s="2">
        <f t="shared" si="1322"/>
        <v>0</v>
      </c>
      <c r="V2384" s="2">
        <f t="shared" si="1323"/>
        <v>12693.941350611402</v>
      </c>
      <c r="W2384" s="2">
        <f t="shared" si="1324"/>
        <v>253231.2692556546</v>
      </c>
      <c r="X2384" s="36">
        <f t="shared" si="1325"/>
        <v>0</v>
      </c>
      <c r="Y2384" s="2">
        <f t="shared" si="1326"/>
        <v>0</v>
      </c>
      <c r="Z2384" s="37">
        <f t="shared" si="1327"/>
        <v>0</v>
      </c>
      <c r="AA2384" s="2">
        <f t="shared" si="1328"/>
        <v>0</v>
      </c>
      <c r="AB2384" s="4">
        <f t="shared" si="1336"/>
        <v>7.1215000000000001E-2</v>
      </c>
      <c r="AC2384" s="148">
        <f t="shared" si="1329"/>
        <v>279</v>
      </c>
      <c r="AD2384" s="36">
        <v>252</v>
      </c>
      <c r="AE2384" s="35">
        <f t="shared" si="1330"/>
        <v>1.0791398109999999</v>
      </c>
      <c r="AF2384" s="2">
        <f t="shared" si="1331"/>
        <v>20040.67478818</v>
      </c>
      <c r="AG2384" s="2">
        <f t="shared" si="1332"/>
        <v>20040.67478818</v>
      </c>
      <c r="AH2384" s="3">
        <f t="shared" si="1333"/>
        <v>0</v>
      </c>
      <c r="AI2384" s="3"/>
      <c r="AJ2384" s="3">
        <v>0</v>
      </c>
      <c r="AK2384" s="2">
        <f t="shared" si="1334"/>
        <v>32385.707438194746</v>
      </c>
      <c r="AL2384" s="8"/>
      <c r="AM2384" s="8"/>
      <c r="AN2384" s="8"/>
      <c r="AO2384" s="8"/>
      <c r="AP2384" s="8"/>
      <c r="AQ2384" s="8"/>
      <c r="AR2384" s="5"/>
      <c r="AS2384" s="1"/>
      <c r="AT2384" s="8"/>
      <c r="AU2384" s="1"/>
      <c r="AV2384" s="1"/>
      <c r="AW2384" s="3"/>
      <c r="AX2384" s="3"/>
      <c r="AY2384" s="4"/>
      <c r="AZ2384" s="4"/>
      <c r="BA2384" s="4"/>
      <c r="BB2384" s="1"/>
      <c r="BC2384" s="1"/>
      <c r="BD2384" s="1"/>
      <c r="BE2384" s="1"/>
      <c r="BF2384" s="1"/>
      <c r="BG2384" s="1"/>
      <c r="BH2384" s="1"/>
      <c r="BI2384" s="1"/>
    </row>
    <row r="2385" spans="1:61" x14ac:dyDescent="0.2">
      <c r="A2385" s="78">
        <f t="shared" si="1335"/>
        <v>44276</v>
      </c>
      <c r="B2385" s="2">
        <f t="shared" si="1306"/>
        <v>305736.83414080238</v>
      </c>
      <c r="C2385" s="3">
        <f t="shared" si="1307"/>
        <v>41274472.60900832</v>
      </c>
      <c r="D2385" s="2">
        <f t="shared" si="1305"/>
        <v>240537.3279050432</v>
      </c>
      <c r="E2385" s="2">
        <f t="shared" si="1308"/>
        <v>0</v>
      </c>
      <c r="F2385" s="33">
        <f t="shared" si="1309"/>
        <v>240537.3279050432</v>
      </c>
      <c r="G2385" s="39">
        <f t="shared" si="1310"/>
        <v>5574.49</v>
      </c>
      <c r="H2385" s="38">
        <f>IF(AND(N2385=1,N2384&gt;1),VLOOKUP(A2384,[1]Plan1!$CW$105:$CY$215,3),H2384)</f>
        <v>5622.43</v>
      </c>
      <c r="I2385" s="127">
        <f t="shared" si="1311"/>
        <v>44207</v>
      </c>
      <c r="J2385" s="127">
        <f t="shared" si="1312"/>
        <v>44238</v>
      </c>
      <c r="K2385" s="34">
        <f t="shared" si="1313"/>
        <v>8.5998898553949488E-3</v>
      </c>
      <c r="L2385" s="212">
        <f t="shared" si="1314"/>
        <v>44298</v>
      </c>
      <c r="M2385" s="1">
        <f t="shared" si="1315"/>
        <v>22</v>
      </c>
      <c r="N2385" s="1">
        <f t="shared" si="1316"/>
        <v>8</v>
      </c>
      <c r="O2385" s="2">
        <f t="shared" si="1317"/>
        <v>1.0031187100000001</v>
      </c>
      <c r="P2385" s="35">
        <f t="shared" si="1318"/>
        <v>1.00249973</v>
      </c>
      <c r="Q2385" s="35">
        <f t="shared" si="1319"/>
        <v>1.0495001848438086</v>
      </c>
      <c r="R2385" s="2">
        <f t="shared" si="1320"/>
        <v>1.0527732700000001</v>
      </c>
      <c r="S2385" s="2">
        <f t="shared" si="1321"/>
        <v>1.00624745</v>
      </c>
      <c r="T2385" s="2">
        <f t="shared" si="1304"/>
        <v>253231.26925565</v>
      </c>
      <c r="U2385" s="2">
        <f t="shared" si="1322"/>
        <v>0</v>
      </c>
      <c r="V2385" s="2">
        <f t="shared" si="1323"/>
        <v>12693.941350611402</v>
      </c>
      <c r="W2385" s="2">
        <f t="shared" si="1324"/>
        <v>253231.2692556546</v>
      </c>
      <c r="X2385" s="36">
        <f t="shared" si="1325"/>
        <v>0</v>
      </c>
      <c r="Y2385" s="2">
        <f t="shared" si="1326"/>
        <v>0</v>
      </c>
      <c r="Z2385" s="37">
        <f t="shared" si="1327"/>
        <v>0</v>
      </c>
      <c r="AA2385" s="2">
        <f t="shared" si="1328"/>
        <v>0</v>
      </c>
      <c r="AB2385" s="4">
        <f t="shared" si="1336"/>
        <v>7.1215000000000001E-2</v>
      </c>
      <c r="AC2385" s="148">
        <f t="shared" si="1329"/>
        <v>279</v>
      </c>
      <c r="AD2385" s="36">
        <v>252</v>
      </c>
      <c r="AE2385" s="35">
        <f t="shared" si="1330"/>
        <v>1.0791398109999999</v>
      </c>
      <c r="AF2385" s="2">
        <f t="shared" si="1331"/>
        <v>20040.67478818</v>
      </c>
      <c r="AG2385" s="2">
        <f t="shared" si="1332"/>
        <v>20040.67478818</v>
      </c>
      <c r="AH2385" s="3">
        <f t="shared" si="1333"/>
        <v>0</v>
      </c>
      <c r="AI2385" s="3"/>
      <c r="AJ2385" s="3">
        <v>0</v>
      </c>
      <c r="AK2385" s="2">
        <f t="shared" si="1334"/>
        <v>32464.890096967836</v>
      </c>
      <c r="AL2385" s="8"/>
      <c r="AM2385" s="8"/>
      <c r="AN2385" s="8"/>
      <c r="AO2385" s="8"/>
      <c r="AP2385" s="8"/>
      <c r="AQ2385" s="8"/>
      <c r="AR2385" s="5"/>
      <c r="AS2385" s="1"/>
      <c r="AT2385" s="8"/>
      <c r="AU2385" s="1"/>
      <c r="AV2385" s="1"/>
      <c r="AW2385" s="3"/>
      <c r="AX2385" s="3"/>
      <c r="AY2385" s="4"/>
      <c r="AZ2385" s="4"/>
      <c r="BA2385" s="4"/>
      <c r="BB2385" s="1"/>
      <c r="BC2385" s="1"/>
      <c r="BD2385" s="1"/>
      <c r="BE2385" s="1"/>
      <c r="BF2385" s="1"/>
      <c r="BG2385" s="1"/>
      <c r="BH2385" s="1"/>
      <c r="BI2385" s="1"/>
    </row>
    <row r="2386" spans="1:61" x14ac:dyDescent="0.2">
      <c r="A2386" s="78">
        <f t="shared" si="1335"/>
        <v>44277</v>
      </c>
      <c r="B2386" s="2">
        <f t="shared" si="1306"/>
        <v>305890.62759458553</v>
      </c>
      <c r="C2386" s="3">
        <f t="shared" si="1307"/>
        <v>41295234.725269049</v>
      </c>
      <c r="D2386" s="2">
        <f t="shared" si="1305"/>
        <v>240537.3279050432</v>
      </c>
      <c r="E2386" s="2">
        <f t="shared" si="1308"/>
        <v>0</v>
      </c>
      <c r="F2386" s="33">
        <f t="shared" si="1309"/>
        <v>240537.3279050432</v>
      </c>
      <c r="G2386" s="39">
        <f t="shared" si="1310"/>
        <v>5574.49</v>
      </c>
      <c r="H2386" s="38">
        <f>IF(AND(N2386=1,N2385&gt;1),VLOOKUP(A2385,[1]Plan1!$CW$105:$CY$215,3),H2385)</f>
        <v>5622.43</v>
      </c>
      <c r="I2386" s="127">
        <f t="shared" si="1311"/>
        <v>44207</v>
      </c>
      <c r="J2386" s="127">
        <f t="shared" si="1312"/>
        <v>44238</v>
      </c>
      <c r="K2386" s="34">
        <f t="shared" si="1313"/>
        <v>8.5998898553949488E-3</v>
      </c>
      <c r="L2386" s="212">
        <f t="shared" si="1314"/>
        <v>44298</v>
      </c>
      <c r="M2386" s="1">
        <f t="shared" si="1315"/>
        <v>22</v>
      </c>
      <c r="N2386" s="1">
        <f t="shared" si="1316"/>
        <v>8</v>
      </c>
      <c r="O2386" s="2">
        <f t="shared" si="1317"/>
        <v>1.0031187100000001</v>
      </c>
      <c r="P2386" s="35">
        <f t="shared" si="1318"/>
        <v>1.00249973</v>
      </c>
      <c r="Q2386" s="35">
        <f t="shared" si="1319"/>
        <v>1.0495001848438086</v>
      </c>
      <c r="R2386" s="2">
        <f t="shared" si="1320"/>
        <v>1.0527732700000001</v>
      </c>
      <c r="S2386" s="2">
        <f t="shared" si="1321"/>
        <v>1.00624745</v>
      </c>
      <c r="T2386" s="2">
        <f t="shared" si="1304"/>
        <v>253231.26925565</v>
      </c>
      <c r="U2386" s="2">
        <f t="shared" si="1322"/>
        <v>0</v>
      </c>
      <c r="V2386" s="2">
        <f t="shared" si="1323"/>
        <v>12693.941350611402</v>
      </c>
      <c r="W2386" s="2">
        <f t="shared" si="1324"/>
        <v>253231.2692556546</v>
      </c>
      <c r="X2386" s="36">
        <f t="shared" si="1325"/>
        <v>0</v>
      </c>
      <c r="Y2386" s="2">
        <f t="shared" si="1326"/>
        <v>0</v>
      </c>
      <c r="Z2386" s="37">
        <f t="shared" si="1327"/>
        <v>0</v>
      </c>
      <c r="AA2386" s="2">
        <f t="shared" si="1328"/>
        <v>0</v>
      </c>
      <c r="AB2386" s="4">
        <f t="shared" si="1336"/>
        <v>7.1215000000000001E-2</v>
      </c>
      <c r="AC2386" s="148">
        <f t="shared" si="1329"/>
        <v>280</v>
      </c>
      <c r="AD2386" s="36">
        <v>252</v>
      </c>
      <c r="AE2386" s="35">
        <f t="shared" si="1330"/>
        <v>1.079434446</v>
      </c>
      <c r="AF2386" s="2">
        <f t="shared" si="1331"/>
        <v>20115.285583190001</v>
      </c>
      <c r="AG2386" s="2">
        <f t="shared" si="1332"/>
        <v>20115.285583190001</v>
      </c>
      <c r="AH2386" s="3">
        <f t="shared" si="1333"/>
        <v>0</v>
      </c>
      <c r="AI2386" s="3"/>
      <c r="AJ2386" s="3">
        <v>0</v>
      </c>
      <c r="AK2386" s="2">
        <f t="shared" si="1334"/>
        <v>32544.072755740934</v>
      </c>
      <c r="AL2386" s="8"/>
      <c r="AM2386" s="8"/>
      <c r="AN2386" s="8"/>
      <c r="AO2386" s="8"/>
      <c r="AP2386" s="8"/>
      <c r="AQ2386" s="8"/>
      <c r="AR2386" s="5"/>
      <c r="AS2386" s="1"/>
      <c r="AT2386" s="8"/>
      <c r="AU2386" s="1"/>
      <c r="AV2386" s="1"/>
      <c r="AW2386" s="3"/>
      <c r="AX2386" s="3"/>
      <c r="AY2386" s="4"/>
      <c r="AZ2386" s="4"/>
      <c r="BA2386" s="4"/>
      <c r="BB2386" s="1"/>
      <c r="BC2386" s="1"/>
      <c r="BD2386" s="1"/>
      <c r="BE2386" s="1"/>
      <c r="BF2386" s="1"/>
      <c r="BG2386" s="1"/>
      <c r="BH2386" s="1"/>
      <c r="BI2386" s="1"/>
    </row>
    <row r="2387" spans="1:61" x14ac:dyDescent="0.2">
      <c r="A2387" s="78">
        <f t="shared" si="1335"/>
        <v>44278</v>
      </c>
      <c r="B2387" s="2">
        <f t="shared" si="1306"/>
        <v>306150.88556818047</v>
      </c>
      <c r="C2387" s="3">
        <f t="shared" si="1307"/>
        <v>41330369.551704362</v>
      </c>
      <c r="D2387" s="2">
        <f t="shared" si="1305"/>
        <v>240537.3279050432</v>
      </c>
      <c r="E2387" s="2">
        <f t="shared" si="1308"/>
        <v>0</v>
      </c>
      <c r="F2387" s="33">
        <f t="shared" si="1309"/>
        <v>240537.3279050432</v>
      </c>
      <c r="G2387" s="39">
        <f t="shared" si="1310"/>
        <v>5574.49</v>
      </c>
      <c r="H2387" s="38">
        <f>IF(AND(N2387=1,N2386&gt;1),VLOOKUP(A2386,[1]Plan1!$CW$105:$CY$215,3),H2386)</f>
        <v>5622.43</v>
      </c>
      <c r="I2387" s="127">
        <f t="shared" si="1311"/>
        <v>44207</v>
      </c>
      <c r="J2387" s="127">
        <f t="shared" si="1312"/>
        <v>44238</v>
      </c>
      <c r="K2387" s="34">
        <f t="shared" si="1313"/>
        <v>8.5998898553949488E-3</v>
      </c>
      <c r="L2387" s="212">
        <f t="shared" si="1314"/>
        <v>44298</v>
      </c>
      <c r="M2387" s="1">
        <f t="shared" si="1315"/>
        <v>22</v>
      </c>
      <c r="N2387" s="1">
        <f t="shared" si="1316"/>
        <v>9</v>
      </c>
      <c r="O2387" s="2">
        <f t="shared" si="1317"/>
        <v>1.0035092299999999</v>
      </c>
      <c r="P2387" s="35">
        <f t="shared" si="1318"/>
        <v>1.00249973</v>
      </c>
      <c r="Q2387" s="35">
        <f t="shared" si="1319"/>
        <v>1.0495001848438086</v>
      </c>
      <c r="R2387" s="2">
        <f t="shared" si="1320"/>
        <v>1.0531831199999999</v>
      </c>
      <c r="S2387" s="2">
        <f t="shared" si="1321"/>
        <v>1.00624745</v>
      </c>
      <c r="T2387" s="2">
        <f t="shared" si="1304"/>
        <v>253329.85347949</v>
      </c>
      <c r="U2387" s="2">
        <f t="shared" si="1322"/>
        <v>0</v>
      </c>
      <c r="V2387" s="2">
        <f t="shared" si="1323"/>
        <v>12792.525574453241</v>
      </c>
      <c r="W2387" s="2">
        <f t="shared" si="1324"/>
        <v>253329.85347949644</v>
      </c>
      <c r="X2387" s="36">
        <f t="shared" si="1325"/>
        <v>0</v>
      </c>
      <c r="Y2387" s="2">
        <f t="shared" si="1326"/>
        <v>0</v>
      </c>
      <c r="Z2387" s="37">
        <f t="shared" si="1327"/>
        <v>0</v>
      </c>
      <c r="AA2387" s="2">
        <f t="shared" si="1328"/>
        <v>0</v>
      </c>
      <c r="AB2387" s="4">
        <f t="shared" si="1336"/>
        <v>7.1215000000000001E-2</v>
      </c>
      <c r="AC2387" s="148">
        <f t="shared" si="1329"/>
        <v>281</v>
      </c>
      <c r="AD2387" s="36">
        <v>252</v>
      </c>
      <c r="AE2387" s="35">
        <f t="shared" si="1330"/>
        <v>1.0797291609999999</v>
      </c>
      <c r="AF2387" s="2">
        <f t="shared" si="1331"/>
        <v>20197.77667417</v>
      </c>
      <c r="AG2387" s="2">
        <f t="shared" si="1332"/>
        <v>20197.77667417</v>
      </c>
      <c r="AH2387" s="3">
        <f t="shared" si="1333"/>
        <v>0</v>
      </c>
      <c r="AI2387" s="3"/>
      <c r="AJ2387" s="3">
        <v>0</v>
      </c>
      <c r="AK2387" s="2">
        <f t="shared" si="1334"/>
        <v>32623.255414514024</v>
      </c>
      <c r="AL2387" s="8"/>
      <c r="AM2387" s="8"/>
      <c r="AN2387" s="8"/>
      <c r="AO2387" s="8"/>
      <c r="AP2387" s="8"/>
      <c r="AQ2387" s="8"/>
      <c r="AR2387" s="5"/>
      <c r="AS2387" s="1"/>
      <c r="AT2387" s="8"/>
      <c r="AU2387" s="1"/>
      <c r="AV2387" s="1"/>
      <c r="AW2387" s="3"/>
      <c r="AX2387" s="3"/>
      <c r="AY2387" s="4"/>
      <c r="AZ2387" s="4"/>
      <c r="BA2387" s="4"/>
      <c r="BB2387" s="1"/>
      <c r="BC2387" s="1"/>
      <c r="BD2387" s="1"/>
      <c r="BE2387" s="1"/>
      <c r="BF2387" s="1"/>
      <c r="BG2387" s="1"/>
      <c r="BH2387" s="1"/>
      <c r="BI2387" s="1"/>
    </row>
    <row r="2388" spans="1:61" x14ac:dyDescent="0.2">
      <c r="A2388" s="78">
        <f t="shared" si="1335"/>
        <v>44279</v>
      </c>
      <c r="B2388" s="2">
        <f t="shared" si="1306"/>
        <v>306411.26634160127</v>
      </c>
      <c r="C2388" s="3">
        <f t="shared" si="1307"/>
        <v>41365520.95611617</v>
      </c>
      <c r="D2388" s="2">
        <f t="shared" si="1305"/>
        <v>240537.3279050432</v>
      </c>
      <c r="E2388" s="2">
        <f t="shared" si="1308"/>
        <v>0</v>
      </c>
      <c r="F2388" s="33">
        <f t="shared" si="1309"/>
        <v>240537.3279050432</v>
      </c>
      <c r="G2388" s="39">
        <f t="shared" si="1310"/>
        <v>5574.49</v>
      </c>
      <c r="H2388" s="38">
        <f>IF(AND(N2388=1,N2387&gt;1),VLOOKUP(A2387,[1]Plan1!$CW$105:$CY$215,3),H2387)</f>
        <v>5622.43</v>
      </c>
      <c r="I2388" s="127">
        <f t="shared" si="1311"/>
        <v>44207</v>
      </c>
      <c r="J2388" s="127">
        <f t="shared" si="1312"/>
        <v>44238</v>
      </c>
      <c r="K2388" s="34">
        <f t="shared" si="1313"/>
        <v>8.5998898553949488E-3</v>
      </c>
      <c r="L2388" s="212">
        <f t="shared" si="1314"/>
        <v>44298</v>
      </c>
      <c r="M2388" s="1">
        <f t="shared" si="1315"/>
        <v>22</v>
      </c>
      <c r="N2388" s="1">
        <f t="shared" si="1316"/>
        <v>10</v>
      </c>
      <c r="O2388" s="2">
        <f t="shared" si="1317"/>
        <v>1.0038999099999999</v>
      </c>
      <c r="P2388" s="35">
        <f t="shared" si="1318"/>
        <v>1.00249973</v>
      </c>
      <c r="Q2388" s="35">
        <f t="shared" si="1319"/>
        <v>1.0495001848438086</v>
      </c>
      <c r="R2388" s="2">
        <f t="shared" si="1320"/>
        <v>1.05359314</v>
      </c>
      <c r="S2388" s="2">
        <f t="shared" si="1321"/>
        <v>1.00624745</v>
      </c>
      <c r="T2388" s="2">
        <f t="shared" si="1304"/>
        <v>253428.47859468</v>
      </c>
      <c r="U2388" s="2">
        <f t="shared" si="1322"/>
        <v>0</v>
      </c>
      <c r="V2388" s="2">
        <f t="shared" si="1323"/>
        <v>12891.150689640897</v>
      </c>
      <c r="W2388" s="2">
        <f t="shared" si="1324"/>
        <v>253428.4785946841</v>
      </c>
      <c r="X2388" s="36">
        <f t="shared" si="1325"/>
        <v>0</v>
      </c>
      <c r="Y2388" s="2">
        <f t="shared" si="1326"/>
        <v>0</v>
      </c>
      <c r="Z2388" s="37">
        <f t="shared" si="1327"/>
        <v>0</v>
      </c>
      <c r="AA2388" s="2">
        <f t="shared" si="1328"/>
        <v>0</v>
      </c>
      <c r="AB2388" s="4">
        <f t="shared" si="1336"/>
        <v>7.1215000000000001E-2</v>
      </c>
      <c r="AC2388" s="148">
        <f t="shared" si="1329"/>
        <v>282</v>
      </c>
      <c r="AD2388" s="36">
        <v>252</v>
      </c>
      <c r="AE2388" s="35">
        <f t="shared" si="1330"/>
        <v>1.0800239570000001</v>
      </c>
      <c r="AF2388" s="2">
        <f t="shared" si="1331"/>
        <v>20280.34967363</v>
      </c>
      <c r="AG2388" s="2">
        <f t="shared" si="1332"/>
        <v>20280.34967363</v>
      </c>
      <c r="AH2388" s="3">
        <f t="shared" si="1333"/>
        <v>0</v>
      </c>
      <c r="AI2388" s="3"/>
      <c r="AJ2388" s="3">
        <v>0</v>
      </c>
      <c r="AK2388" s="2">
        <f t="shared" si="1334"/>
        <v>32702.438073287114</v>
      </c>
      <c r="AL2388" s="8"/>
      <c r="AM2388" s="8"/>
      <c r="AN2388" s="8"/>
      <c r="AO2388" s="8"/>
      <c r="AP2388" s="8"/>
      <c r="AQ2388" s="8"/>
      <c r="AR2388" s="5"/>
      <c r="AS2388" s="1"/>
      <c r="AT2388" s="8"/>
      <c r="AU2388" s="1"/>
      <c r="AV2388" s="1"/>
      <c r="AW2388" s="3"/>
      <c r="AX2388" s="3"/>
      <c r="AY2388" s="4"/>
      <c r="AZ2388" s="4"/>
      <c r="BA2388" s="4"/>
      <c r="BB2388" s="1"/>
      <c r="BC2388" s="1"/>
      <c r="BD2388" s="1"/>
      <c r="BE2388" s="1"/>
      <c r="BF2388" s="1"/>
      <c r="BG2388" s="1"/>
      <c r="BH2388" s="1"/>
      <c r="BI2388" s="1"/>
    </row>
    <row r="2389" spans="1:61" x14ac:dyDescent="0.2">
      <c r="A2389" s="78">
        <f t="shared" si="1335"/>
        <v>44280</v>
      </c>
      <c r="B2389" s="2">
        <f t="shared" si="1306"/>
        <v>306671.76192575786</v>
      </c>
      <c r="C2389" s="3">
        <f t="shared" si="1307"/>
        <v>41400687.859977312</v>
      </c>
      <c r="D2389" s="2">
        <f t="shared" si="1305"/>
        <v>240537.3279050432</v>
      </c>
      <c r="E2389" s="2">
        <f t="shared" si="1308"/>
        <v>0</v>
      </c>
      <c r="F2389" s="33">
        <f t="shared" si="1309"/>
        <v>240537.3279050432</v>
      </c>
      <c r="G2389" s="39">
        <f t="shared" si="1310"/>
        <v>5574.49</v>
      </c>
      <c r="H2389" s="38">
        <f>IF(AND(N2389=1,N2388&gt;1),VLOOKUP(A2388,[1]Plan1!$CW$105:$CY$215,3),H2388)</f>
        <v>5622.43</v>
      </c>
      <c r="I2389" s="127">
        <f t="shared" si="1311"/>
        <v>44207</v>
      </c>
      <c r="J2389" s="127">
        <f t="shared" si="1312"/>
        <v>44238</v>
      </c>
      <c r="K2389" s="34">
        <f t="shared" si="1313"/>
        <v>8.5998898553949488E-3</v>
      </c>
      <c r="L2389" s="212">
        <f t="shared" si="1314"/>
        <v>44298</v>
      </c>
      <c r="M2389" s="1">
        <f t="shared" si="1315"/>
        <v>22</v>
      </c>
      <c r="N2389" s="1">
        <f t="shared" si="1316"/>
        <v>11</v>
      </c>
      <c r="O2389" s="2">
        <f t="shared" si="1317"/>
        <v>1.0042907299999999</v>
      </c>
      <c r="P2389" s="35">
        <f t="shared" si="1318"/>
        <v>1.00249973</v>
      </c>
      <c r="Q2389" s="35">
        <f t="shared" si="1319"/>
        <v>1.0495001848438086</v>
      </c>
      <c r="R2389" s="2">
        <f t="shared" si="1320"/>
        <v>1.0540033</v>
      </c>
      <c r="S2389" s="2">
        <f t="shared" si="1321"/>
        <v>1.00624745</v>
      </c>
      <c r="T2389" s="2">
        <f t="shared" si="1304"/>
        <v>253527.13738509</v>
      </c>
      <c r="U2389" s="2">
        <f t="shared" si="1322"/>
        <v>0</v>
      </c>
      <c r="V2389" s="2">
        <f t="shared" si="1323"/>
        <v>12989.809480054413</v>
      </c>
      <c r="W2389" s="2">
        <f t="shared" si="1324"/>
        <v>253527.13738509762</v>
      </c>
      <c r="X2389" s="36">
        <f t="shared" si="1325"/>
        <v>0</v>
      </c>
      <c r="Y2389" s="2">
        <f t="shared" si="1326"/>
        <v>0</v>
      </c>
      <c r="Z2389" s="37">
        <f t="shared" si="1327"/>
        <v>0</v>
      </c>
      <c r="AA2389" s="2">
        <f t="shared" si="1328"/>
        <v>0</v>
      </c>
      <c r="AB2389" s="4">
        <f t="shared" si="1336"/>
        <v>7.1215000000000001E-2</v>
      </c>
      <c r="AC2389" s="148">
        <f t="shared" si="1329"/>
        <v>283</v>
      </c>
      <c r="AD2389" s="36">
        <v>252</v>
      </c>
      <c r="AE2389" s="35">
        <f t="shared" si="1330"/>
        <v>1.080318833</v>
      </c>
      <c r="AF2389" s="2">
        <f t="shared" si="1331"/>
        <v>20363.003808599999</v>
      </c>
      <c r="AG2389" s="2">
        <f t="shared" si="1332"/>
        <v>20363.003808599999</v>
      </c>
      <c r="AH2389" s="3">
        <f t="shared" si="1333"/>
        <v>0</v>
      </c>
      <c r="AI2389" s="3"/>
      <c r="AJ2389" s="3">
        <v>0</v>
      </c>
      <c r="AK2389" s="2">
        <f t="shared" si="1334"/>
        <v>32781.620732060204</v>
      </c>
      <c r="AL2389" s="8"/>
      <c r="AM2389" s="8"/>
      <c r="AN2389" s="8"/>
      <c r="AO2389" s="8"/>
      <c r="AP2389" s="8"/>
      <c r="AQ2389" s="8"/>
      <c r="AR2389" s="5"/>
      <c r="AS2389" s="1"/>
      <c r="AT2389" s="8"/>
      <c r="AU2389" s="1"/>
      <c r="AV2389" s="1"/>
      <c r="AW2389" s="3"/>
      <c r="AX2389" s="3"/>
      <c r="AY2389" s="4"/>
      <c r="AZ2389" s="4"/>
      <c r="BA2389" s="4"/>
      <c r="BB2389" s="1"/>
      <c r="BC2389" s="1"/>
      <c r="BD2389" s="1"/>
      <c r="BE2389" s="1"/>
      <c r="BF2389" s="1"/>
      <c r="BG2389" s="1"/>
      <c r="BH2389" s="1"/>
      <c r="BI2389" s="1"/>
    </row>
    <row r="2390" spans="1:61" x14ac:dyDescent="0.2">
      <c r="A2390" s="78">
        <f t="shared" si="1335"/>
        <v>44281</v>
      </c>
      <c r="B2390" s="2">
        <f t="shared" si="1306"/>
        <v>306932.38277122349</v>
      </c>
      <c r="C2390" s="3">
        <f t="shared" si="1307"/>
        <v>41435871.674115174</v>
      </c>
      <c r="D2390" s="2">
        <f t="shared" si="1305"/>
        <v>240537.3279050432</v>
      </c>
      <c r="E2390" s="2">
        <f t="shared" si="1308"/>
        <v>0</v>
      </c>
      <c r="F2390" s="33">
        <f t="shared" si="1309"/>
        <v>240537.3279050432</v>
      </c>
      <c r="G2390" s="39">
        <f t="shared" si="1310"/>
        <v>5574.49</v>
      </c>
      <c r="H2390" s="38">
        <f>IF(AND(N2390=1,N2389&gt;1),VLOOKUP(A2389,[1]Plan1!$CW$105:$CY$215,3),H2389)</f>
        <v>5622.43</v>
      </c>
      <c r="I2390" s="127">
        <f t="shared" si="1311"/>
        <v>44207</v>
      </c>
      <c r="J2390" s="127">
        <f t="shared" si="1312"/>
        <v>44238</v>
      </c>
      <c r="K2390" s="34">
        <f t="shared" si="1313"/>
        <v>8.5998898553949488E-3</v>
      </c>
      <c r="L2390" s="212">
        <f t="shared" si="1314"/>
        <v>44298</v>
      </c>
      <c r="M2390" s="1">
        <f t="shared" si="1315"/>
        <v>22</v>
      </c>
      <c r="N2390" s="1">
        <f t="shared" si="1316"/>
        <v>12</v>
      </c>
      <c r="O2390" s="2">
        <f t="shared" si="1317"/>
        <v>1.0046817100000001</v>
      </c>
      <c r="P2390" s="35">
        <f t="shared" si="1318"/>
        <v>1.00249973</v>
      </c>
      <c r="Q2390" s="35">
        <f t="shared" si="1319"/>
        <v>1.0495001848438086</v>
      </c>
      <c r="R2390" s="2">
        <f t="shared" si="1320"/>
        <v>1.0544136399999999</v>
      </c>
      <c r="S2390" s="2">
        <f t="shared" si="1321"/>
        <v>1.00624745</v>
      </c>
      <c r="T2390" s="2">
        <f t="shared" si="1304"/>
        <v>253625.83947223</v>
      </c>
      <c r="U2390" s="2">
        <f t="shared" si="1322"/>
        <v>0</v>
      </c>
      <c r="V2390" s="2">
        <f t="shared" si="1323"/>
        <v>13088.511567186959</v>
      </c>
      <c r="W2390" s="2">
        <f t="shared" si="1324"/>
        <v>253625.83947223017</v>
      </c>
      <c r="X2390" s="36">
        <f t="shared" si="1325"/>
        <v>0</v>
      </c>
      <c r="Y2390" s="2">
        <f t="shared" si="1326"/>
        <v>0</v>
      </c>
      <c r="Z2390" s="37">
        <f t="shared" si="1327"/>
        <v>0</v>
      </c>
      <c r="AA2390" s="2">
        <f t="shared" si="1328"/>
        <v>0</v>
      </c>
      <c r="AB2390" s="4">
        <f t="shared" si="1336"/>
        <v>7.1215000000000001E-2</v>
      </c>
      <c r="AC2390" s="148">
        <f t="shared" si="1329"/>
        <v>284</v>
      </c>
      <c r="AD2390" s="36">
        <v>252</v>
      </c>
      <c r="AE2390" s="35">
        <f t="shared" si="1330"/>
        <v>1.080613789</v>
      </c>
      <c r="AF2390" s="2">
        <f t="shared" si="1331"/>
        <v>20445.739908160002</v>
      </c>
      <c r="AG2390" s="2">
        <f t="shared" si="1332"/>
        <v>20445.739908160002</v>
      </c>
      <c r="AH2390" s="3">
        <f t="shared" si="1333"/>
        <v>0</v>
      </c>
      <c r="AI2390" s="3"/>
      <c r="AJ2390" s="3">
        <v>0</v>
      </c>
      <c r="AK2390" s="2">
        <f t="shared" si="1334"/>
        <v>32860.803390833302</v>
      </c>
      <c r="AL2390" s="8"/>
      <c r="AM2390" s="8"/>
      <c r="AN2390" s="13"/>
      <c r="AO2390" s="13"/>
      <c r="AP2390" s="13"/>
      <c r="AQ2390" s="13"/>
      <c r="AR2390" s="5"/>
      <c r="AS2390" s="17"/>
      <c r="AT2390" s="13"/>
      <c r="AU2390" s="17"/>
      <c r="AV2390" s="17"/>
      <c r="AW2390" s="25"/>
      <c r="AX2390" s="25"/>
      <c r="AY2390" s="18"/>
      <c r="AZ2390" s="18"/>
      <c r="BA2390" s="18"/>
      <c r="BB2390" s="17"/>
      <c r="BC2390" s="17"/>
      <c r="BD2390" s="17"/>
      <c r="BE2390" s="17"/>
      <c r="BF2390" s="17"/>
      <c r="BG2390" s="17"/>
      <c r="BH2390" s="17"/>
      <c r="BI2390" s="17"/>
    </row>
    <row r="2391" spans="1:61" x14ac:dyDescent="0.2">
      <c r="A2391" s="78">
        <f t="shared" si="1335"/>
        <v>44282</v>
      </c>
      <c r="B2391" s="2">
        <f t="shared" si="1306"/>
        <v>307118.26325554837</v>
      </c>
      <c r="C2391" s="3">
        <f t="shared" si="1307"/>
        <v>41460965.53949903</v>
      </c>
      <c r="D2391" s="2">
        <f t="shared" si="1305"/>
        <v>240537.3279050432</v>
      </c>
      <c r="E2391" s="2">
        <f t="shared" si="1308"/>
        <v>0</v>
      </c>
      <c r="F2391" s="33">
        <f t="shared" si="1309"/>
        <v>240537.3279050432</v>
      </c>
      <c r="G2391" s="39">
        <f t="shared" si="1310"/>
        <v>5574.49</v>
      </c>
      <c r="H2391" s="38">
        <f>IF(AND(N2391=1,N2390&gt;1),VLOOKUP(A2390,[1]Plan1!$CW$105:$CY$215,3),H2390)</f>
        <v>5622.43</v>
      </c>
      <c r="I2391" s="127">
        <f t="shared" si="1311"/>
        <v>44207</v>
      </c>
      <c r="J2391" s="127">
        <f t="shared" si="1312"/>
        <v>44238</v>
      </c>
      <c r="K2391" s="34">
        <f t="shared" si="1313"/>
        <v>8.5998898553949488E-3</v>
      </c>
      <c r="L2391" s="212">
        <f t="shared" si="1314"/>
        <v>44298</v>
      </c>
      <c r="M2391" s="1">
        <f t="shared" si="1315"/>
        <v>22</v>
      </c>
      <c r="N2391" s="1">
        <f t="shared" si="1316"/>
        <v>13</v>
      </c>
      <c r="O2391" s="2">
        <f t="shared" si="1317"/>
        <v>1.00507284</v>
      </c>
      <c r="P2391" s="35">
        <f t="shared" si="1318"/>
        <v>1.00249973</v>
      </c>
      <c r="Q2391" s="35">
        <f t="shared" si="1319"/>
        <v>1.0495001848438086</v>
      </c>
      <c r="R2391" s="2">
        <f t="shared" si="1320"/>
        <v>1.0548241300000001</v>
      </c>
      <c r="S2391" s="2">
        <f t="shared" si="1321"/>
        <v>1.00624745</v>
      </c>
      <c r="T2391" s="2">
        <f t="shared" si="1304"/>
        <v>253724.57763996001</v>
      </c>
      <c r="U2391" s="2">
        <f t="shared" si="1322"/>
        <v>0</v>
      </c>
      <c r="V2391" s="2">
        <f t="shared" si="1323"/>
        <v>13187.249734918736</v>
      </c>
      <c r="W2391" s="2">
        <f t="shared" si="1324"/>
        <v>253724.57763996194</v>
      </c>
      <c r="X2391" s="36">
        <f t="shared" si="1325"/>
        <v>0</v>
      </c>
      <c r="Y2391" s="2">
        <f t="shared" si="1326"/>
        <v>0</v>
      </c>
      <c r="Z2391" s="37">
        <f t="shared" si="1327"/>
        <v>0</v>
      </c>
      <c r="AA2391" s="2">
        <f t="shared" si="1328"/>
        <v>0</v>
      </c>
      <c r="AB2391" s="4">
        <f t="shared" si="1336"/>
        <v>7.1215000000000001E-2</v>
      </c>
      <c r="AC2391" s="148">
        <f t="shared" si="1329"/>
        <v>284</v>
      </c>
      <c r="AD2391" s="36">
        <v>252</v>
      </c>
      <c r="AE2391" s="35">
        <f t="shared" si="1330"/>
        <v>1.080613789</v>
      </c>
      <c r="AF2391" s="2">
        <f t="shared" si="1331"/>
        <v>20453.699565980001</v>
      </c>
      <c r="AG2391" s="2">
        <f t="shared" si="1332"/>
        <v>20453.699565980001</v>
      </c>
      <c r="AH2391" s="3">
        <f t="shared" si="1333"/>
        <v>0</v>
      </c>
      <c r="AI2391" s="3"/>
      <c r="AJ2391" s="3">
        <v>0</v>
      </c>
      <c r="AK2391" s="2">
        <f t="shared" si="1334"/>
        <v>32939.986049606392</v>
      </c>
      <c r="AL2391" s="8"/>
      <c r="AM2391" s="8"/>
      <c r="AN2391" s="8"/>
      <c r="AO2391" s="8"/>
      <c r="AP2391" s="8"/>
      <c r="AQ2391" s="8"/>
      <c r="AR2391" s="5"/>
      <c r="AS2391" s="1"/>
      <c r="AT2391" s="8"/>
      <c r="AU2391" s="1"/>
      <c r="AV2391" s="1"/>
      <c r="AW2391" s="3"/>
      <c r="AX2391" s="3"/>
      <c r="AY2391" s="4"/>
      <c r="AZ2391" s="4"/>
      <c r="BA2391" s="4"/>
      <c r="BB2391" s="1"/>
      <c r="BC2391" s="1"/>
      <c r="BD2391" s="1"/>
      <c r="BE2391" s="1"/>
      <c r="BF2391" s="1"/>
      <c r="BG2391" s="1"/>
      <c r="BH2391" s="1"/>
      <c r="BI2391" s="1"/>
    </row>
    <row r="2392" spans="1:61" x14ac:dyDescent="0.2">
      <c r="A2392" s="78">
        <f t="shared" si="1335"/>
        <v>44283</v>
      </c>
      <c r="B2392" s="2">
        <f t="shared" si="1306"/>
        <v>307197.44591432146</v>
      </c>
      <c r="C2392" s="3">
        <f t="shared" si="1307"/>
        <v>41471655.198433399</v>
      </c>
      <c r="D2392" s="2">
        <f t="shared" si="1305"/>
        <v>240537.3279050432</v>
      </c>
      <c r="E2392" s="2">
        <f t="shared" si="1308"/>
        <v>0</v>
      </c>
      <c r="F2392" s="33">
        <f t="shared" si="1309"/>
        <v>240537.3279050432</v>
      </c>
      <c r="G2392" s="39">
        <f t="shared" si="1310"/>
        <v>5574.49</v>
      </c>
      <c r="H2392" s="38">
        <f>IF(AND(N2392=1,N2391&gt;1),VLOOKUP(A2391,[1]Plan1!$CW$105:$CY$215,3),H2391)</f>
        <v>5622.43</v>
      </c>
      <c r="I2392" s="127">
        <f t="shared" si="1311"/>
        <v>44207</v>
      </c>
      <c r="J2392" s="127">
        <f t="shared" si="1312"/>
        <v>44238</v>
      </c>
      <c r="K2392" s="34">
        <f t="shared" si="1313"/>
        <v>8.5998898553949488E-3</v>
      </c>
      <c r="L2392" s="212">
        <f t="shared" si="1314"/>
        <v>44298</v>
      </c>
      <c r="M2392" s="1">
        <f t="shared" si="1315"/>
        <v>22</v>
      </c>
      <c r="N2392" s="1">
        <f t="shared" si="1316"/>
        <v>13</v>
      </c>
      <c r="O2392" s="2">
        <f t="shared" si="1317"/>
        <v>1.00507284</v>
      </c>
      <c r="P2392" s="35">
        <f t="shared" si="1318"/>
        <v>1.00249973</v>
      </c>
      <c r="Q2392" s="35">
        <f t="shared" si="1319"/>
        <v>1.0495001848438086</v>
      </c>
      <c r="R2392" s="2">
        <f t="shared" si="1320"/>
        <v>1.0548241300000001</v>
      </c>
      <c r="S2392" s="2">
        <f t="shared" si="1321"/>
        <v>1.00624745</v>
      </c>
      <c r="T2392" s="2">
        <f t="shared" si="1304"/>
        <v>253724.57763996001</v>
      </c>
      <c r="U2392" s="2">
        <f t="shared" si="1322"/>
        <v>0</v>
      </c>
      <c r="V2392" s="2">
        <f t="shared" si="1323"/>
        <v>13187.249734918736</v>
      </c>
      <c r="W2392" s="2">
        <f t="shared" si="1324"/>
        <v>253724.57763996194</v>
      </c>
      <c r="X2392" s="36">
        <f t="shared" si="1325"/>
        <v>0</v>
      </c>
      <c r="Y2392" s="2">
        <f t="shared" si="1326"/>
        <v>0</v>
      </c>
      <c r="Z2392" s="37">
        <f t="shared" si="1327"/>
        <v>0</v>
      </c>
      <c r="AA2392" s="2">
        <f t="shared" si="1328"/>
        <v>0</v>
      </c>
      <c r="AB2392" s="4">
        <f t="shared" si="1336"/>
        <v>7.1215000000000001E-2</v>
      </c>
      <c r="AC2392" s="148">
        <f t="shared" si="1329"/>
        <v>284</v>
      </c>
      <c r="AD2392" s="36">
        <v>252</v>
      </c>
      <c r="AE2392" s="35">
        <f t="shared" si="1330"/>
        <v>1.080613789</v>
      </c>
      <c r="AF2392" s="2">
        <f t="shared" si="1331"/>
        <v>20453.699565980001</v>
      </c>
      <c r="AG2392" s="2">
        <f t="shared" si="1332"/>
        <v>20453.699565980001</v>
      </c>
      <c r="AH2392" s="3">
        <f t="shared" si="1333"/>
        <v>0</v>
      </c>
      <c r="AI2392" s="3"/>
      <c r="AJ2392" s="3">
        <v>0</v>
      </c>
      <c r="AK2392" s="2">
        <f t="shared" si="1334"/>
        <v>33019.168708379482</v>
      </c>
      <c r="AL2392" s="8"/>
      <c r="AM2392" s="8"/>
      <c r="AN2392" s="8"/>
      <c r="AO2392" s="8"/>
      <c r="AP2392" s="8"/>
      <c r="AQ2392" s="8"/>
      <c r="AR2392" s="5"/>
      <c r="AS2392" s="1"/>
      <c r="AT2392" s="8"/>
      <c r="AU2392" s="1"/>
      <c r="AV2392" s="1"/>
      <c r="AW2392" s="3"/>
      <c r="AX2392" s="3"/>
      <c r="AY2392" s="4"/>
      <c r="AZ2392" s="4"/>
      <c r="BA2392" s="4"/>
      <c r="BB2392" s="1"/>
      <c r="BC2392" s="1"/>
      <c r="BD2392" s="1"/>
      <c r="BE2392" s="1"/>
      <c r="BF2392" s="1"/>
      <c r="BG2392" s="1"/>
      <c r="BH2392" s="1"/>
      <c r="BI2392" s="1"/>
    </row>
    <row r="2393" spans="1:61" x14ac:dyDescent="0.2">
      <c r="A2393" s="78">
        <f t="shared" si="1335"/>
        <v>44284</v>
      </c>
      <c r="B2393" s="2">
        <f t="shared" si="1306"/>
        <v>307351.48671130452</v>
      </c>
      <c r="C2393" s="3">
        <f t="shared" si="1307"/>
        <v>41492450.706026107</v>
      </c>
      <c r="D2393" s="2">
        <f t="shared" si="1305"/>
        <v>240537.3279050432</v>
      </c>
      <c r="E2393" s="2">
        <f t="shared" si="1308"/>
        <v>0</v>
      </c>
      <c r="F2393" s="33">
        <f t="shared" si="1309"/>
        <v>240537.3279050432</v>
      </c>
      <c r="G2393" s="39">
        <f t="shared" si="1310"/>
        <v>5574.49</v>
      </c>
      <c r="H2393" s="38">
        <f>IF(AND(N2393=1,N2392&gt;1),VLOOKUP(A2392,[1]Plan1!$CW$105:$CY$215,3),H2392)</f>
        <v>5622.43</v>
      </c>
      <c r="I2393" s="127">
        <f t="shared" si="1311"/>
        <v>44207</v>
      </c>
      <c r="J2393" s="127">
        <f t="shared" si="1312"/>
        <v>44238</v>
      </c>
      <c r="K2393" s="34">
        <f t="shared" si="1313"/>
        <v>8.5998898553949488E-3</v>
      </c>
      <c r="L2393" s="212">
        <f t="shared" si="1314"/>
        <v>44298</v>
      </c>
      <c r="M2393" s="1">
        <f t="shared" si="1315"/>
        <v>22</v>
      </c>
      <c r="N2393" s="1">
        <f t="shared" si="1316"/>
        <v>13</v>
      </c>
      <c r="O2393" s="2">
        <f t="shared" si="1317"/>
        <v>1.00507284</v>
      </c>
      <c r="P2393" s="35">
        <f t="shared" si="1318"/>
        <v>1.00249973</v>
      </c>
      <c r="Q2393" s="35">
        <f t="shared" si="1319"/>
        <v>1.0495001848438086</v>
      </c>
      <c r="R2393" s="2">
        <f t="shared" si="1320"/>
        <v>1.0548241300000001</v>
      </c>
      <c r="S2393" s="2">
        <f t="shared" si="1321"/>
        <v>1.00624745</v>
      </c>
      <c r="T2393" s="2">
        <f t="shared" si="1304"/>
        <v>253724.57763996001</v>
      </c>
      <c r="U2393" s="2">
        <f t="shared" si="1322"/>
        <v>0</v>
      </c>
      <c r="V2393" s="2">
        <f t="shared" si="1323"/>
        <v>13187.249734918736</v>
      </c>
      <c r="W2393" s="2">
        <f t="shared" si="1324"/>
        <v>253724.57763996194</v>
      </c>
      <c r="X2393" s="36">
        <f t="shared" si="1325"/>
        <v>0</v>
      </c>
      <c r="Y2393" s="2">
        <f t="shared" si="1326"/>
        <v>0</v>
      </c>
      <c r="Z2393" s="37">
        <f t="shared" si="1327"/>
        <v>0</v>
      </c>
      <c r="AA2393" s="2">
        <f t="shared" si="1328"/>
        <v>0</v>
      </c>
      <c r="AB2393" s="4">
        <f t="shared" si="1336"/>
        <v>7.1215000000000001E-2</v>
      </c>
      <c r="AC2393" s="148">
        <f t="shared" si="1329"/>
        <v>285</v>
      </c>
      <c r="AD2393" s="36">
        <v>252</v>
      </c>
      <c r="AE2393" s="35">
        <f t="shared" si="1330"/>
        <v>1.0809088259999999</v>
      </c>
      <c r="AF2393" s="2">
        <f t="shared" si="1331"/>
        <v>20528.55770419</v>
      </c>
      <c r="AG2393" s="2">
        <f t="shared" si="1332"/>
        <v>20528.55770419</v>
      </c>
      <c r="AH2393" s="3">
        <f t="shared" si="1333"/>
        <v>0</v>
      </c>
      <c r="AI2393" s="3"/>
      <c r="AJ2393" s="3">
        <v>0</v>
      </c>
      <c r="AK2393" s="2">
        <f t="shared" si="1334"/>
        <v>33098.35136715258</v>
      </c>
      <c r="AL2393" s="8"/>
      <c r="AM2393" s="8"/>
      <c r="AN2393" s="8"/>
      <c r="AO2393" s="8"/>
      <c r="AP2393" s="8"/>
      <c r="AQ2393" s="8"/>
      <c r="AR2393" s="5"/>
      <c r="AS2393" s="1"/>
      <c r="AT2393" s="8"/>
      <c r="AU2393" s="1"/>
      <c r="AV2393" s="1"/>
      <c r="AW2393" s="3"/>
      <c r="AX2393" s="3"/>
      <c r="AY2393" s="4"/>
      <c r="AZ2393" s="4"/>
      <c r="BA2393" s="4"/>
      <c r="BB2393" s="1"/>
      <c r="BC2393" s="1"/>
      <c r="BD2393" s="1"/>
      <c r="BE2393" s="1"/>
      <c r="BF2393" s="1"/>
      <c r="BG2393" s="1"/>
      <c r="BH2393" s="1"/>
      <c r="BI2393" s="1"/>
    </row>
    <row r="2394" spans="1:61" x14ac:dyDescent="0.2">
      <c r="A2394" s="78">
        <f t="shared" si="1335"/>
        <v>44285</v>
      </c>
      <c r="B2394" s="2">
        <f t="shared" si="1306"/>
        <v>307612.34836824512</v>
      </c>
      <c r="C2394" s="3">
        <f t="shared" si="1307"/>
        <v>41527667.029713094</v>
      </c>
      <c r="D2394" s="2">
        <f t="shared" si="1305"/>
        <v>240537.3279050432</v>
      </c>
      <c r="E2394" s="2">
        <f t="shared" si="1308"/>
        <v>0</v>
      </c>
      <c r="F2394" s="33">
        <f t="shared" si="1309"/>
        <v>240537.3279050432</v>
      </c>
      <c r="G2394" s="39">
        <f t="shared" si="1310"/>
        <v>5574.49</v>
      </c>
      <c r="H2394" s="38">
        <f>IF(AND(N2394=1,N2393&gt;1),VLOOKUP(A2393,[1]Plan1!$CW$105:$CY$215,3),H2393)</f>
        <v>5622.43</v>
      </c>
      <c r="I2394" s="127">
        <f t="shared" si="1311"/>
        <v>44207</v>
      </c>
      <c r="J2394" s="127">
        <f t="shared" si="1312"/>
        <v>44238</v>
      </c>
      <c r="K2394" s="34">
        <f t="shared" si="1313"/>
        <v>8.5998898553949488E-3</v>
      </c>
      <c r="L2394" s="212">
        <f t="shared" si="1314"/>
        <v>44298</v>
      </c>
      <c r="M2394" s="1">
        <f t="shared" si="1315"/>
        <v>22</v>
      </c>
      <c r="N2394" s="1">
        <f t="shared" si="1316"/>
        <v>14</v>
      </c>
      <c r="O2394" s="2">
        <f t="shared" si="1317"/>
        <v>1.00546413</v>
      </c>
      <c r="P2394" s="35">
        <f t="shared" si="1318"/>
        <v>1.00249973</v>
      </c>
      <c r="Q2394" s="35">
        <f t="shared" si="1319"/>
        <v>1.0495001848438086</v>
      </c>
      <c r="R2394" s="2">
        <f t="shared" si="1320"/>
        <v>1.0552347900000001</v>
      </c>
      <c r="S2394" s="2">
        <f t="shared" si="1321"/>
        <v>1.00624745</v>
      </c>
      <c r="T2394" s="2">
        <f t="shared" si="1304"/>
        <v>253823.35669903</v>
      </c>
      <c r="U2394" s="2">
        <f t="shared" si="1322"/>
        <v>0</v>
      </c>
      <c r="V2394" s="2">
        <f t="shared" si="1323"/>
        <v>13286.028793996222</v>
      </c>
      <c r="W2394" s="2">
        <f t="shared" si="1324"/>
        <v>253823.35669903943</v>
      </c>
      <c r="X2394" s="36">
        <f t="shared" si="1325"/>
        <v>0</v>
      </c>
      <c r="Y2394" s="2">
        <f t="shared" si="1326"/>
        <v>0</v>
      </c>
      <c r="Z2394" s="37">
        <f t="shared" si="1327"/>
        <v>0</v>
      </c>
      <c r="AA2394" s="2">
        <f t="shared" si="1328"/>
        <v>0</v>
      </c>
      <c r="AB2394" s="4">
        <f t="shared" si="1336"/>
        <v>7.1215000000000001E-2</v>
      </c>
      <c r="AC2394" s="148">
        <f t="shared" si="1329"/>
        <v>286</v>
      </c>
      <c r="AD2394" s="36">
        <v>252</v>
      </c>
      <c r="AE2394" s="35">
        <f t="shared" si="1330"/>
        <v>1.0812039440000001</v>
      </c>
      <c r="AF2394" s="2">
        <f t="shared" si="1331"/>
        <v>20611.457643279999</v>
      </c>
      <c r="AG2394" s="2">
        <f t="shared" si="1332"/>
        <v>20611.457643279999</v>
      </c>
      <c r="AH2394" s="3">
        <f t="shared" si="1333"/>
        <v>0</v>
      </c>
      <c r="AI2394" s="3"/>
      <c r="AJ2394" s="3">
        <v>0</v>
      </c>
      <c r="AK2394" s="2">
        <f t="shared" si="1334"/>
        <v>33177.534025925677</v>
      </c>
      <c r="AL2394" s="8"/>
      <c r="AM2394" s="8"/>
      <c r="AN2394" s="8"/>
      <c r="AO2394" s="8"/>
      <c r="AP2394" s="8"/>
      <c r="AQ2394" s="8"/>
      <c r="AR2394" s="5"/>
      <c r="AS2394" s="1"/>
      <c r="AT2394" s="8"/>
      <c r="AU2394" s="1"/>
      <c r="AV2394" s="1"/>
      <c r="AW2394" s="3"/>
      <c r="AX2394" s="3"/>
      <c r="AY2394" s="4"/>
      <c r="AZ2394" s="4"/>
      <c r="BA2394" s="4"/>
      <c r="BB2394" s="1"/>
      <c r="BC2394" s="1"/>
      <c r="BD2394" s="1"/>
      <c r="BE2394" s="1"/>
      <c r="BF2394" s="1"/>
      <c r="BG2394" s="1"/>
      <c r="BH2394" s="1"/>
      <c r="BI2394" s="1"/>
    </row>
    <row r="2395" spans="1:61" x14ac:dyDescent="0.2">
      <c r="A2395" s="78">
        <f t="shared" si="1335"/>
        <v>44286</v>
      </c>
      <c r="B2395" s="2">
        <f t="shared" si="1306"/>
        <v>307873.32531555154</v>
      </c>
      <c r="C2395" s="3">
        <f t="shared" si="1307"/>
        <v>41562898.917599455</v>
      </c>
      <c r="D2395" s="2">
        <f t="shared" si="1305"/>
        <v>240537.3279050432</v>
      </c>
      <c r="E2395" s="2">
        <f t="shared" si="1308"/>
        <v>0</v>
      </c>
      <c r="F2395" s="33">
        <f t="shared" si="1309"/>
        <v>240537.3279050432</v>
      </c>
      <c r="G2395" s="39">
        <f t="shared" si="1310"/>
        <v>5574.49</v>
      </c>
      <c r="H2395" s="38">
        <f>IF(AND(N2395=1,N2394&gt;1),VLOOKUP(A2394,[1]Plan1!$CW$105:$CY$215,3),H2394)</f>
        <v>5622.43</v>
      </c>
      <c r="I2395" s="127">
        <f t="shared" si="1311"/>
        <v>44207</v>
      </c>
      <c r="J2395" s="127">
        <f t="shared" si="1312"/>
        <v>44238</v>
      </c>
      <c r="K2395" s="34">
        <f t="shared" si="1313"/>
        <v>8.5998898553949488E-3</v>
      </c>
      <c r="L2395" s="212">
        <f t="shared" si="1314"/>
        <v>44298</v>
      </c>
      <c r="M2395" s="1">
        <f t="shared" si="1315"/>
        <v>22</v>
      </c>
      <c r="N2395" s="1">
        <f t="shared" si="1316"/>
        <v>15</v>
      </c>
      <c r="O2395" s="2">
        <f t="shared" si="1317"/>
        <v>1.0058555600000001</v>
      </c>
      <c r="P2395" s="35">
        <f t="shared" si="1318"/>
        <v>1.00249973</v>
      </c>
      <c r="Q2395" s="35">
        <f t="shared" si="1319"/>
        <v>1.0495001848438086</v>
      </c>
      <c r="R2395" s="2">
        <f t="shared" si="1320"/>
        <v>1.0556455899999999</v>
      </c>
      <c r="S2395" s="2">
        <f t="shared" si="1321"/>
        <v>1.00624745</v>
      </c>
      <c r="T2395" s="2">
        <f t="shared" si="1304"/>
        <v>253922.16943333999</v>
      </c>
      <c r="U2395" s="2">
        <f t="shared" si="1322"/>
        <v>0</v>
      </c>
      <c r="V2395" s="2">
        <f t="shared" si="1323"/>
        <v>13384.841528299572</v>
      </c>
      <c r="W2395" s="2">
        <f t="shared" si="1324"/>
        <v>253922.16943334279</v>
      </c>
      <c r="X2395" s="36">
        <f t="shared" si="1325"/>
        <v>0</v>
      </c>
      <c r="Y2395" s="2">
        <f t="shared" si="1326"/>
        <v>0</v>
      </c>
      <c r="Z2395" s="37">
        <f t="shared" si="1327"/>
        <v>0</v>
      </c>
      <c r="AA2395" s="2">
        <f t="shared" si="1328"/>
        <v>0</v>
      </c>
      <c r="AB2395" s="4">
        <f t="shared" si="1336"/>
        <v>7.1215000000000001E-2</v>
      </c>
      <c r="AC2395" s="148">
        <f t="shared" si="1329"/>
        <v>287</v>
      </c>
      <c r="AD2395" s="36">
        <v>252</v>
      </c>
      <c r="AE2395" s="35">
        <f t="shared" si="1330"/>
        <v>1.0814991430000001</v>
      </c>
      <c r="AF2395" s="2">
        <f t="shared" si="1331"/>
        <v>20694.439197510001</v>
      </c>
      <c r="AG2395" s="2">
        <f t="shared" si="1332"/>
        <v>20694.439197510001</v>
      </c>
      <c r="AH2395" s="3">
        <f t="shared" si="1333"/>
        <v>0</v>
      </c>
      <c r="AI2395" s="3"/>
      <c r="AJ2395" s="3">
        <v>0</v>
      </c>
      <c r="AK2395" s="2">
        <f t="shared" si="1334"/>
        <v>33256.716684698767</v>
      </c>
      <c r="AL2395" s="8"/>
      <c r="AM2395" s="8"/>
      <c r="AN2395" s="8"/>
      <c r="AO2395" s="8"/>
      <c r="AP2395" s="8"/>
      <c r="AQ2395" s="8"/>
      <c r="AR2395" s="5"/>
      <c r="AS2395" s="1"/>
      <c r="AT2395" s="8"/>
      <c r="AU2395" s="1"/>
      <c r="AV2395" s="1"/>
      <c r="AW2395" s="3"/>
      <c r="AX2395" s="3"/>
      <c r="AY2395" s="4"/>
      <c r="AZ2395" s="4"/>
      <c r="BA2395" s="4"/>
      <c r="BB2395" s="1"/>
      <c r="BC2395" s="1"/>
      <c r="BD2395" s="1"/>
      <c r="BE2395" s="1"/>
      <c r="BF2395" s="1"/>
      <c r="BG2395" s="1"/>
      <c r="BH2395" s="1"/>
      <c r="BI2395" s="1"/>
    </row>
    <row r="2396" spans="1:61" x14ac:dyDescent="0.2">
      <c r="A2396" s="78">
        <f t="shared" si="1335"/>
        <v>44287</v>
      </c>
      <c r="B2396" s="2">
        <f t="shared" si="1306"/>
        <v>308134.4249053938</v>
      </c>
      <c r="C2396" s="3">
        <f t="shared" si="1307"/>
        <v>41598147.362228163</v>
      </c>
      <c r="D2396" s="2">
        <f t="shared" si="1305"/>
        <v>240537.3279050432</v>
      </c>
      <c r="E2396" s="2">
        <f t="shared" si="1308"/>
        <v>0</v>
      </c>
      <c r="F2396" s="33">
        <f t="shared" si="1309"/>
        <v>240537.3279050432</v>
      </c>
      <c r="G2396" s="39">
        <f t="shared" si="1310"/>
        <v>5574.49</v>
      </c>
      <c r="H2396" s="38">
        <f>IF(AND(N2396=1,N2395&gt;1),VLOOKUP(A2395,[1]Plan1!$CW$105:$CY$215,3),H2395)</f>
        <v>5622.43</v>
      </c>
      <c r="I2396" s="127">
        <f t="shared" si="1311"/>
        <v>44207</v>
      </c>
      <c r="J2396" s="127">
        <f t="shared" si="1312"/>
        <v>44238</v>
      </c>
      <c r="K2396" s="34">
        <f t="shared" si="1313"/>
        <v>8.5998898553949488E-3</v>
      </c>
      <c r="L2396" s="212">
        <f t="shared" si="1314"/>
        <v>44298</v>
      </c>
      <c r="M2396" s="1">
        <f t="shared" si="1315"/>
        <v>22</v>
      </c>
      <c r="N2396" s="1">
        <f t="shared" si="1316"/>
        <v>16</v>
      </c>
      <c r="O2396" s="2">
        <f t="shared" si="1317"/>
        <v>1.0062471500000001</v>
      </c>
      <c r="P2396" s="35">
        <f t="shared" si="1318"/>
        <v>1.00249973</v>
      </c>
      <c r="Q2396" s="35">
        <f t="shared" si="1319"/>
        <v>1.0495001848438086</v>
      </c>
      <c r="R2396" s="2">
        <f t="shared" si="1320"/>
        <v>1.05605656</v>
      </c>
      <c r="S2396" s="2">
        <f t="shared" si="1321"/>
        <v>1.00624745</v>
      </c>
      <c r="T2396" s="2">
        <f t="shared" si="1304"/>
        <v>254021.02305898999</v>
      </c>
      <c r="U2396" s="2">
        <f t="shared" si="1322"/>
        <v>0</v>
      </c>
      <c r="V2396" s="2">
        <f t="shared" si="1323"/>
        <v>13483.695153948736</v>
      </c>
      <c r="W2396" s="2">
        <f t="shared" si="1324"/>
        <v>254021.02305899194</v>
      </c>
      <c r="X2396" s="36">
        <f t="shared" si="1325"/>
        <v>0</v>
      </c>
      <c r="Y2396" s="2">
        <f t="shared" si="1326"/>
        <v>0</v>
      </c>
      <c r="Z2396" s="37">
        <f t="shared" si="1327"/>
        <v>0</v>
      </c>
      <c r="AA2396" s="2">
        <f t="shared" si="1328"/>
        <v>0</v>
      </c>
      <c r="AB2396" s="4">
        <f t="shared" si="1336"/>
        <v>7.1215000000000001E-2</v>
      </c>
      <c r="AC2396" s="148">
        <f t="shared" si="1329"/>
        <v>288</v>
      </c>
      <c r="AD2396" s="36">
        <v>252</v>
      </c>
      <c r="AE2396" s="35">
        <f t="shared" si="1330"/>
        <v>1.0817944209999999</v>
      </c>
      <c r="AF2396" s="2">
        <f t="shared" si="1331"/>
        <v>20777.502502930001</v>
      </c>
      <c r="AG2396" s="2">
        <f t="shared" si="1332"/>
        <v>20777.502502930001</v>
      </c>
      <c r="AH2396" s="3">
        <f t="shared" si="1333"/>
        <v>0</v>
      </c>
      <c r="AI2396" s="3"/>
      <c r="AJ2396" s="3">
        <v>0</v>
      </c>
      <c r="AK2396" s="2">
        <f t="shared" si="1334"/>
        <v>33335.899343471858</v>
      </c>
      <c r="AL2396" s="8"/>
      <c r="AM2396" s="8"/>
      <c r="AN2396" s="8"/>
      <c r="AO2396" s="8"/>
      <c r="AP2396" s="8"/>
      <c r="AQ2396" s="8"/>
      <c r="AR2396" s="5"/>
      <c r="AS2396" s="1"/>
      <c r="AT2396" s="8"/>
      <c r="AU2396" s="1"/>
      <c r="AV2396" s="1"/>
      <c r="AW2396" s="3"/>
      <c r="AX2396" s="3"/>
      <c r="AY2396" s="4"/>
      <c r="AZ2396" s="4"/>
      <c r="BA2396" s="4"/>
      <c r="BB2396" s="1"/>
      <c r="BC2396" s="1"/>
      <c r="BD2396" s="1"/>
      <c r="BE2396" s="1"/>
      <c r="BF2396" s="1"/>
      <c r="BG2396" s="1"/>
      <c r="BH2396" s="1"/>
      <c r="BI2396" s="1"/>
    </row>
    <row r="2397" spans="1:61" x14ac:dyDescent="0.2">
      <c r="A2397" s="78">
        <f t="shared" si="1335"/>
        <v>44288</v>
      </c>
      <c r="B2397" s="2">
        <f t="shared" si="1306"/>
        <v>308320.5911009218</v>
      </c>
      <c r="C2397" s="3">
        <f t="shared" si="1307"/>
        <v>41623279.798624441</v>
      </c>
      <c r="D2397" s="2">
        <f t="shared" si="1305"/>
        <v>240537.3279050432</v>
      </c>
      <c r="E2397" s="2">
        <f t="shared" si="1308"/>
        <v>0</v>
      </c>
      <c r="F2397" s="33">
        <f t="shared" si="1309"/>
        <v>240537.3279050432</v>
      </c>
      <c r="G2397" s="39">
        <f t="shared" si="1310"/>
        <v>5574.49</v>
      </c>
      <c r="H2397" s="38">
        <f>IF(AND(N2397=1,N2396&gt;1),VLOOKUP(A2396,[1]Plan1!$CW$105:$CY$215,3),H2396)</f>
        <v>5622.43</v>
      </c>
      <c r="I2397" s="127">
        <f t="shared" si="1311"/>
        <v>44207</v>
      </c>
      <c r="J2397" s="127">
        <f t="shared" si="1312"/>
        <v>44238</v>
      </c>
      <c r="K2397" s="34">
        <f t="shared" si="1313"/>
        <v>8.5998898553949488E-3</v>
      </c>
      <c r="L2397" s="212">
        <f t="shared" si="1314"/>
        <v>44298</v>
      </c>
      <c r="M2397" s="1">
        <f t="shared" si="1315"/>
        <v>22</v>
      </c>
      <c r="N2397" s="1">
        <f t="shared" si="1316"/>
        <v>17</v>
      </c>
      <c r="O2397" s="2">
        <f t="shared" si="1317"/>
        <v>1.0066388900000001</v>
      </c>
      <c r="P2397" s="35">
        <f t="shared" si="1318"/>
        <v>1.00249973</v>
      </c>
      <c r="Q2397" s="35">
        <f t="shared" si="1319"/>
        <v>1.0495001848438086</v>
      </c>
      <c r="R2397" s="2">
        <f t="shared" si="1320"/>
        <v>1.0564677</v>
      </c>
      <c r="S2397" s="2">
        <f t="shared" si="1321"/>
        <v>1.00624745</v>
      </c>
      <c r="T2397" s="2">
        <f t="shared" si="1304"/>
        <v>254119.91757598001</v>
      </c>
      <c r="U2397" s="2">
        <f t="shared" si="1322"/>
        <v>0</v>
      </c>
      <c r="V2397" s="2">
        <f t="shared" si="1323"/>
        <v>13582.589670943611</v>
      </c>
      <c r="W2397" s="2">
        <f t="shared" si="1324"/>
        <v>254119.91757598682</v>
      </c>
      <c r="X2397" s="36">
        <f t="shared" si="1325"/>
        <v>0</v>
      </c>
      <c r="Y2397" s="2">
        <f t="shared" si="1326"/>
        <v>0</v>
      </c>
      <c r="Z2397" s="37">
        <f t="shared" si="1327"/>
        <v>0</v>
      </c>
      <c r="AA2397" s="2">
        <f t="shared" si="1328"/>
        <v>0</v>
      </c>
      <c r="AB2397" s="4">
        <f t="shared" si="1336"/>
        <v>7.1215000000000001E-2</v>
      </c>
      <c r="AC2397" s="148">
        <f t="shared" si="1329"/>
        <v>288</v>
      </c>
      <c r="AD2397" s="36">
        <v>252</v>
      </c>
      <c r="AE2397" s="35">
        <f t="shared" si="1330"/>
        <v>1.0817944209999999</v>
      </c>
      <c r="AF2397" s="2">
        <f t="shared" si="1331"/>
        <v>20785.59152269</v>
      </c>
      <c r="AG2397" s="2">
        <f t="shared" si="1332"/>
        <v>20785.59152269</v>
      </c>
      <c r="AH2397" s="3">
        <f t="shared" si="1333"/>
        <v>0</v>
      </c>
      <c r="AI2397" s="3"/>
      <c r="AJ2397" s="3">
        <v>0</v>
      </c>
      <c r="AK2397" s="2">
        <f t="shared" si="1334"/>
        <v>33415.082002244948</v>
      </c>
      <c r="AL2397" s="8"/>
      <c r="AM2397" s="8"/>
      <c r="AN2397" s="8"/>
      <c r="AO2397" s="8"/>
      <c r="AP2397" s="8"/>
      <c r="AQ2397" s="8"/>
      <c r="AR2397" s="5"/>
      <c r="AS2397" s="1"/>
      <c r="AT2397" s="8"/>
      <c r="AU2397" s="1"/>
      <c r="AV2397" s="1"/>
      <c r="AW2397" s="3"/>
      <c r="AX2397" s="3"/>
      <c r="AY2397" s="4"/>
      <c r="AZ2397" s="4"/>
      <c r="BA2397" s="4"/>
      <c r="BB2397" s="1"/>
      <c r="BC2397" s="1"/>
      <c r="BD2397" s="1"/>
      <c r="BE2397" s="1"/>
      <c r="BF2397" s="1"/>
      <c r="BG2397" s="1"/>
      <c r="BH2397" s="1"/>
      <c r="BI2397" s="1"/>
    </row>
    <row r="2398" spans="1:61" x14ac:dyDescent="0.2">
      <c r="A2398" s="78">
        <f t="shared" si="1335"/>
        <v>44289</v>
      </c>
      <c r="B2398" s="2">
        <f t="shared" si="1306"/>
        <v>308399.77375969489</v>
      </c>
      <c r="C2398" s="3">
        <f t="shared" si="1307"/>
        <v>41633969.457558811</v>
      </c>
      <c r="D2398" s="2">
        <f t="shared" si="1305"/>
        <v>240537.3279050432</v>
      </c>
      <c r="E2398" s="2">
        <f t="shared" si="1308"/>
        <v>0</v>
      </c>
      <c r="F2398" s="33">
        <f t="shared" si="1309"/>
        <v>240537.3279050432</v>
      </c>
      <c r="G2398" s="39">
        <f t="shared" si="1310"/>
        <v>5574.49</v>
      </c>
      <c r="H2398" s="38">
        <f>IF(AND(N2398=1,N2397&gt;1),VLOOKUP(A2397,[1]Plan1!$CW$105:$CY$215,3),H2397)</f>
        <v>5622.43</v>
      </c>
      <c r="I2398" s="127">
        <f t="shared" si="1311"/>
        <v>44207</v>
      </c>
      <c r="J2398" s="127">
        <f t="shared" si="1312"/>
        <v>44238</v>
      </c>
      <c r="K2398" s="34">
        <f t="shared" si="1313"/>
        <v>8.5998898553949488E-3</v>
      </c>
      <c r="L2398" s="212">
        <f t="shared" si="1314"/>
        <v>44298</v>
      </c>
      <c r="M2398" s="1">
        <f t="shared" si="1315"/>
        <v>22</v>
      </c>
      <c r="N2398" s="1">
        <f t="shared" si="1316"/>
        <v>17</v>
      </c>
      <c r="O2398" s="2">
        <f t="shared" si="1317"/>
        <v>1.0066388900000001</v>
      </c>
      <c r="P2398" s="35">
        <f t="shared" si="1318"/>
        <v>1.00249973</v>
      </c>
      <c r="Q2398" s="35">
        <f t="shared" si="1319"/>
        <v>1.0495001848438086</v>
      </c>
      <c r="R2398" s="2">
        <f t="shared" si="1320"/>
        <v>1.0564677</v>
      </c>
      <c r="S2398" s="2">
        <f t="shared" si="1321"/>
        <v>1.00624745</v>
      </c>
      <c r="T2398" s="2">
        <f t="shared" si="1304"/>
        <v>254119.91757598001</v>
      </c>
      <c r="U2398" s="2">
        <f t="shared" si="1322"/>
        <v>0</v>
      </c>
      <c r="V2398" s="2">
        <f t="shared" si="1323"/>
        <v>13582.589670943611</v>
      </c>
      <c r="W2398" s="2">
        <f t="shared" si="1324"/>
        <v>254119.91757598682</v>
      </c>
      <c r="X2398" s="36">
        <f t="shared" si="1325"/>
        <v>0</v>
      </c>
      <c r="Y2398" s="2">
        <f t="shared" si="1326"/>
        <v>0</v>
      </c>
      <c r="Z2398" s="37">
        <f t="shared" si="1327"/>
        <v>0</v>
      </c>
      <c r="AA2398" s="2">
        <f t="shared" si="1328"/>
        <v>0</v>
      </c>
      <c r="AB2398" s="4">
        <f t="shared" si="1336"/>
        <v>7.1215000000000001E-2</v>
      </c>
      <c r="AC2398" s="148">
        <f t="shared" si="1329"/>
        <v>288</v>
      </c>
      <c r="AD2398" s="36">
        <v>252</v>
      </c>
      <c r="AE2398" s="35">
        <f t="shared" si="1330"/>
        <v>1.0817944209999999</v>
      </c>
      <c r="AF2398" s="2">
        <f t="shared" si="1331"/>
        <v>20785.59152269</v>
      </c>
      <c r="AG2398" s="2">
        <f t="shared" si="1332"/>
        <v>20785.59152269</v>
      </c>
      <c r="AH2398" s="3">
        <f t="shared" si="1333"/>
        <v>0</v>
      </c>
      <c r="AI2398" s="3"/>
      <c r="AJ2398" s="3">
        <v>0</v>
      </c>
      <c r="AK2398" s="2">
        <f t="shared" si="1334"/>
        <v>33494.264661018045</v>
      </c>
      <c r="AL2398" s="8"/>
      <c r="AM2398" s="8"/>
      <c r="AN2398" s="8"/>
      <c r="AO2398" s="8"/>
      <c r="AP2398" s="8"/>
      <c r="AQ2398" s="8"/>
      <c r="AR2398" s="5"/>
      <c r="AS2398" s="1"/>
      <c r="AT2398" s="8"/>
      <c r="AU2398" s="1"/>
      <c r="AV2398" s="1"/>
      <c r="AW2398" s="3"/>
      <c r="AX2398" s="3"/>
      <c r="AY2398" s="4"/>
      <c r="AZ2398" s="4"/>
      <c r="BA2398" s="4"/>
      <c r="BB2398" s="1"/>
      <c r="BC2398" s="1"/>
      <c r="BD2398" s="1"/>
      <c r="BE2398" s="1"/>
      <c r="BF2398" s="1"/>
      <c r="BG2398" s="1"/>
      <c r="BH2398" s="1"/>
      <c r="BI2398" s="1"/>
    </row>
    <row r="2399" spans="1:61" x14ac:dyDescent="0.2">
      <c r="A2399" s="78">
        <f t="shared" si="1335"/>
        <v>44290</v>
      </c>
      <c r="B2399" s="2">
        <f t="shared" si="1306"/>
        <v>308478.95641846798</v>
      </c>
      <c r="C2399" s="3">
        <f t="shared" si="1307"/>
        <v>41644659.11649318</v>
      </c>
      <c r="D2399" s="2">
        <f t="shared" si="1305"/>
        <v>240537.3279050432</v>
      </c>
      <c r="E2399" s="2">
        <f t="shared" si="1308"/>
        <v>0</v>
      </c>
      <c r="F2399" s="33">
        <f t="shared" si="1309"/>
        <v>240537.3279050432</v>
      </c>
      <c r="G2399" s="39">
        <f t="shared" si="1310"/>
        <v>5574.49</v>
      </c>
      <c r="H2399" s="38">
        <f>IF(AND(N2399=1,N2398&gt;1),VLOOKUP(A2398,[1]Plan1!$CW$105:$CY$215,3),H2398)</f>
        <v>5622.43</v>
      </c>
      <c r="I2399" s="127">
        <f t="shared" si="1311"/>
        <v>44207</v>
      </c>
      <c r="J2399" s="127">
        <f t="shared" si="1312"/>
        <v>44238</v>
      </c>
      <c r="K2399" s="34">
        <f t="shared" si="1313"/>
        <v>8.5998898553949488E-3</v>
      </c>
      <c r="L2399" s="212">
        <f t="shared" si="1314"/>
        <v>44298</v>
      </c>
      <c r="M2399" s="1">
        <f t="shared" si="1315"/>
        <v>22</v>
      </c>
      <c r="N2399" s="1">
        <f t="shared" si="1316"/>
        <v>17</v>
      </c>
      <c r="O2399" s="2">
        <f t="shared" si="1317"/>
        <v>1.0066388900000001</v>
      </c>
      <c r="P2399" s="35">
        <f t="shared" si="1318"/>
        <v>1.00249973</v>
      </c>
      <c r="Q2399" s="35">
        <f t="shared" si="1319"/>
        <v>1.0495001848438086</v>
      </c>
      <c r="R2399" s="2">
        <f t="shared" si="1320"/>
        <v>1.0564677</v>
      </c>
      <c r="S2399" s="2">
        <f t="shared" si="1321"/>
        <v>1.00624745</v>
      </c>
      <c r="T2399" s="2">
        <f t="shared" si="1304"/>
        <v>254119.91757598001</v>
      </c>
      <c r="U2399" s="2">
        <f t="shared" si="1322"/>
        <v>0</v>
      </c>
      <c r="V2399" s="2">
        <f t="shared" si="1323"/>
        <v>13582.589670943611</v>
      </c>
      <c r="W2399" s="2">
        <f t="shared" si="1324"/>
        <v>254119.91757598682</v>
      </c>
      <c r="X2399" s="36">
        <f t="shared" si="1325"/>
        <v>0</v>
      </c>
      <c r="Y2399" s="2">
        <f t="shared" si="1326"/>
        <v>0</v>
      </c>
      <c r="Z2399" s="37">
        <f t="shared" si="1327"/>
        <v>0</v>
      </c>
      <c r="AA2399" s="2">
        <f t="shared" si="1328"/>
        <v>0</v>
      </c>
      <c r="AB2399" s="4">
        <f t="shared" si="1336"/>
        <v>7.1215000000000001E-2</v>
      </c>
      <c r="AC2399" s="148">
        <f t="shared" si="1329"/>
        <v>288</v>
      </c>
      <c r="AD2399" s="36">
        <v>252</v>
      </c>
      <c r="AE2399" s="35">
        <f t="shared" si="1330"/>
        <v>1.0817944209999999</v>
      </c>
      <c r="AF2399" s="2">
        <f t="shared" si="1331"/>
        <v>20785.59152269</v>
      </c>
      <c r="AG2399" s="2">
        <f t="shared" si="1332"/>
        <v>20785.59152269</v>
      </c>
      <c r="AH2399" s="3">
        <f t="shared" si="1333"/>
        <v>0</v>
      </c>
      <c r="AI2399" s="3"/>
      <c r="AJ2399" s="3">
        <v>0</v>
      </c>
      <c r="AK2399" s="2">
        <f t="shared" si="1334"/>
        <v>33573.447319791136</v>
      </c>
      <c r="AL2399" s="8"/>
      <c r="AM2399" s="8"/>
      <c r="AN2399" s="8"/>
      <c r="AO2399" s="8"/>
      <c r="AP2399" s="8"/>
      <c r="AQ2399" s="8"/>
      <c r="AR2399" s="5"/>
      <c r="AS2399" s="1"/>
      <c r="AT2399" s="8"/>
      <c r="AU2399" s="1"/>
      <c r="AV2399" s="1"/>
      <c r="AW2399" s="3"/>
      <c r="AX2399" s="3"/>
      <c r="AY2399" s="4"/>
      <c r="AZ2399" s="4"/>
      <c r="BA2399" s="4"/>
      <c r="BB2399" s="1"/>
      <c r="BC2399" s="1"/>
      <c r="BD2399" s="1"/>
      <c r="BE2399" s="1"/>
      <c r="BF2399" s="1"/>
      <c r="BG2399" s="1"/>
      <c r="BH2399" s="1"/>
      <c r="BI2399" s="1"/>
    </row>
    <row r="2400" spans="1:61" x14ac:dyDescent="0.2">
      <c r="A2400" s="78">
        <f t="shared" si="1335"/>
        <v>44291</v>
      </c>
      <c r="B2400" s="2">
        <f t="shared" si="1306"/>
        <v>308633.19593610102</v>
      </c>
      <c r="C2400" s="3">
        <f t="shared" si="1307"/>
        <v>41665481.451373637</v>
      </c>
      <c r="D2400" s="2">
        <f t="shared" si="1305"/>
        <v>240537.3279050432</v>
      </c>
      <c r="E2400" s="2">
        <f t="shared" si="1308"/>
        <v>0</v>
      </c>
      <c r="F2400" s="33">
        <f t="shared" si="1309"/>
        <v>240537.3279050432</v>
      </c>
      <c r="G2400" s="39">
        <f t="shared" si="1310"/>
        <v>5574.49</v>
      </c>
      <c r="H2400" s="38">
        <f>IF(AND(N2400=1,N2399&gt;1),VLOOKUP(A2399,[1]Plan1!$CW$105:$CY$215,3),H2399)</f>
        <v>5622.43</v>
      </c>
      <c r="I2400" s="127">
        <f t="shared" si="1311"/>
        <v>44207</v>
      </c>
      <c r="J2400" s="127">
        <f t="shared" si="1312"/>
        <v>44238</v>
      </c>
      <c r="K2400" s="34">
        <f t="shared" si="1313"/>
        <v>8.5998898553949488E-3</v>
      </c>
      <c r="L2400" s="212">
        <f t="shared" si="1314"/>
        <v>44298</v>
      </c>
      <c r="M2400" s="1">
        <f t="shared" si="1315"/>
        <v>22</v>
      </c>
      <c r="N2400" s="1">
        <f t="shared" si="1316"/>
        <v>17</v>
      </c>
      <c r="O2400" s="2">
        <f t="shared" si="1317"/>
        <v>1.0066388900000001</v>
      </c>
      <c r="P2400" s="35">
        <f t="shared" si="1318"/>
        <v>1.00249973</v>
      </c>
      <c r="Q2400" s="35">
        <f t="shared" si="1319"/>
        <v>1.0495001848438086</v>
      </c>
      <c r="R2400" s="2">
        <f t="shared" si="1320"/>
        <v>1.0564677</v>
      </c>
      <c r="S2400" s="2">
        <f t="shared" si="1321"/>
        <v>1.00624745</v>
      </c>
      <c r="T2400" s="2">
        <f t="shared" si="1304"/>
        <v>254119.91757598001</v>
      </c>
      <c r="U2400" s="2">
        <f t="shared" si="1322"/>
        <v>0</v>
      </c>
      <c r="V2400" s="2">
        <f t="shared" si="1323"/>
        <v>13582.589670943611</v>
      </c>
      <c r="W2400" s="2">
        <f t="shared" si="1324"/>
        <v>254119.91757598682</v>
      </c>
      <c r="X2400" s="36">
        <f t="shared" si="1325"/>
        <v>0</v>
      </c>
      <c r="Y2400" s="2">
        <f t="shared" si="1326"/>
        <v>0</v>
      </c>
      <c r="Z2400" s="37">
        <f t="shared" si="1327"/>
        <v>0</v>
      </c>
      <c r="AA2400" s="2">
        <f t="shared" si="1328"/>
        <v>0</v>
      </c>
      <c r="AB2400" s="4">
        <f t="shared" si="1336"/>
        <v>7.1215000000000001E-2</v>
      </c>
      <c r="AC2400" s="148">
        <f t="shared" si="1329"/>
        <v>289</v>
      </c>
      <c r="AD2400" s="36">
        <v>252</v>
      </c>
      <c r="AE2400" s="35">
        <f t="shared" si="1330"/>
        <v>1.0820897810000001</v>
      </c>
      <c r="AF2400" s="2">
        <f t="shared" si="1331"/>
        <v>20860.64838155</v>
      </c>
      <c r="AG2400" s="2">
        <f t="shared" si="1332"/>
        <v>20860.64838155</v>
      </c>
      <c r="AH2400" s="3">
        <f t="shared" si="1333"/>
        <v>0</v>
      </c>
      <c r="AI2400" s="3"/>
      <c r="AJ2400" s="3">
        <v>0</v>
      </c>
      <c r="AK2400" s="2">
        <f t="shared" si="1334"/>
        <v>33652.629978564226</v>
      </c>
      <c r="AL2400" s="8"/>
      <c r="AM2400" s="8"/>
      <c r="AN2400" s="8"/>
      <c r="AO2400" s="8"/>
      <c r="AP2400" s="8"/>
      <c r="AQ2400" s="8"/>
      <c r="AR2400" s="5"/>
      <c r="AS2400" s="1"/>
      <c r="AT2400" s="8"/>
      <c r="AU2400" s="1"/>
      <c r="AV2400" s="1"/>
      <c r="AW2400" s="3"/>
      <c r="AX2400" s="3"/>
      <c r="AY2400" s="4"/>
      <c r="AZ2400" s="4"/>
      <c r="BA2400" s="4"/>
      <c r="BB2400" s="1"/>
      <c r="BC2400" s="1"/>
      <c r="BD2400" s="1"/>
      <c r="BE2400" s="1"/>
      <c r="BF2400" s="1"/>
      <c r="BG2400" s="1"/>
      <c r="BH2400" s="1"/>
      <c r="BI2400" s="1"/>
    </row>
    <row r="2401" spans="1:61" x14ac:dyDescent="0.2">
      <c r="A2401" s="78">
        <f t="shared" si="1335"/>
        <v>44292</v>
      </c>
      <c r="B2401" s="2">
        <f t="shared" si="1306"/>
        <v>308894.53940360143</v>
      </c>
      <c r="C2401" s="3">
        <f t="shared" si="1307"/>
        <v>41700762.819486193</v>
      </c>
      <c r="D2401" s="2">
        <f t="shared" si="1305"/>
        <v>240537.3279050432</v>
      </c>
      <c r="E2401" s="2">
        <f t="shared" si="1308"/>
        <v>0</v>
      </c>
      <c r="F2401" s="33">
        <f t="shared" si="1309"/>
        <v>240537.3279050432</v>
      </c>
      <c r="G2401" s="39">
        <f t="shared" si="1310"/>
        <v>5574.49</v>
      </c>
      <c r="H2401" s="38">
        <f>IF(AND(N2401=1,N2400&gt;1),VLOOKUP(A2400,[1]Plan1!$CW$105:$CY$215,3),H2400)</f>
        <v>5622.43</v>
      </c>
      <c r="I2401" s="127">
        <f t="shared" si="1311"/>
        <v>44207</v>
      </c>
      <c r="J2401" s="127">
        <f t="shared" si="1312"/>
        <v>44238</v>
      </c>
      <c r="K2401" s="34">
        <f t="shared" si="1313"/>
        <v>8.5998898553949488E-3</v>
      </c>
      <c r="L2401" s="212">
        <f t="shared" si="1314"/>
        <v>44298</v>
      </c>
      <c r="M2401" s="1">
        <f t="shared" si="1315"/>
        <v>22</v>
      </c>
      <c r="N2401" s="1">
        <f t="shared" si="1316"/>
        <v>18</v>
      </c>
      <c r="O2401" s="2">
        <f t="shared" si="1317"/>
        <v>1.00703079</v>
      </c>
      <c r="P2401" s="35">
        <f t="shared" si="1318"/>
        <v>1.00249973</v>
      </c>
      <c r="Q2401" s="35">
        <f t="shared" si="1319"/>
        <v>1.0495001848438086</v>
      </c>
      <c r="R2401" s="2">
        <f t="shared" si="1320"/>
        <v>1.0568789999999999</v>
      </c>
      <c r="S2401" s="2">
        <f t="shared" si="1321"/>
        <v>1.00624745</v>
      </c>
      <c r="T2401" s="2">
        <f t="shared" si="1304"/>
        <v>254218.85057894999</v>
      </c>
      <c r="U2401" s="2">
        <f t="shared" si="1322"/>
        <v>0</v>
      </c>
      <c r="V2401" s="2">
        <f t="shared" si="1323"/>
        <v>13681.522673910929</v>
      </c>
      <c r="W2401" s="2">
        <f t="shared" si="1324"/>
        <v>254218.85057895412</v>
      </c>
      <c r="X2401" s="36">
        <f t="shared" si="1325"/>
        <v>0</v>
      </c>
      <c r="Y2401" s="2">
        <f t="shared" si="1326"/>
        <v>0</v>
      </c>
      <c r="Z2401" s="37">
        <f t="shared" si="1327"/>
        <v>0</v>
      </c>
      <c r="AA2401" s="2">
        <f t="shared" si="1328"/>
        <v>0</v>
      </c>
      <c r="AB2401" s="4">
        <f t="shared" si="1336"/>
        <v>7.1215000000000001E-2</v>
      </c>
      <c r="AC2401" s="148">
        <f t="shared" si="1329"/>
        <v>290</v>
      </c>
      <c r="AD2401" s="36">
        <v>252</v>
      </c>
      <c r="AE2401" s="35">
        <f t="shared" si="1330"/>
        <v>1.082385221</v>
      </c>
      <c r="AF2401" s="2">
        <f t="shared" si="1331"/>
        <v>20943.876187310001</v>
      </c>
      <c r="AG2401" s="2">
        <f t="shared" si="1332"/>
        <v>20943.876187310001</v>
      </c>
      <c r="AH2401" s="3">
        <f t="shared" si="1333"/>
        <v>0</v>
      </c>
      <c r="AI2401" s="3"/>
      <c r="AJ2401" s="3">
        <v>0</v>
      </c>
      <c r="AK2401" s="2">
        <f t="shared" si="1334"/>
        <v>33731.812637337316</v>
      </c>
      <c r="AL2401" s="8"/>
      <c r="AM2401" s="8"/>
      <c r="AN2401" s="8"/>
      <c r="AO2401" s="8"/>
      <c r="AP2401" s="8"/>
      <c r="AQ2401" s="8"/>
      <c r="AR2401" s="5"/>
      <c r="AS2401" s="1"/>
      <c r="AT2401" s="8"/>
      <c r="AU2401" s="1"/>
      <c r="AV2401" s="1"/>
      <c r="AW2401" s="3"/>
      <c r="AX2401" s="3"/>
      <c r="AY2401" s="4"/>
      <c r="AZ2401" s="4"/>
      <c r="BA2401" s="4"/>
      <c r="BB2401" s="1"/>
      <c r="BC2401" s="1"/>
      <c r="BD2401" s="1"/>
      <c r="BE2401" s="1"/>
      <c r="BF2401" s="1"/>
      <c r="BG2401" s="1"/>
      <c r="BH2401" s="1"/>
      <c r="BI2401" s="1"/>
    </row>
    <row r="2402" spans="1:61" x14ac:dyDescent="0.2">
      <c r="A2402" s="78">
        <f t="shared" si="1335"/>
        <v>44293</v>
      </c>
      <c r="B2402" s="2">
        <f t="shared" si="1306"/>
        <v>309155.99838789785</v>
      </c>
      <c r="C2402" s="3">
        <f t="shared" si="1307"/>
        <v>41736059.782366209</v>
      </c>
      <c r="D2402" s="2">
        <f t="shared" si="1305"/>
        <v>240537.3279050432</v>
      </c>
      <c r="E2402" s="2">
        <f t="shared" si="1308"/>
        <v>0</v>
      </c>
      <c r="F2402" s="33">
        <f t="shared" si="1309"/>
        <v>240537.3279050432</v>
      </c>
      <c r="G2402" s="39">
        <f t="shared" si="1310"/>
        <v>5574.49</v>
      </c>
      <c r="H2402" s="38">
        <f>IF(AND(N2402=1,N2401&gt;1),VLOOKUP(A2401,[1]Plan1!$CW$105:$CY$215,3),H2401)</f>
        <v>5622.43</v>
      </c>
      <c r="I2402" s="127">
        <f t="shared" si="1311"/>
        <v>44207</v>
      </c>
      <c r="J2402" s="127">
        <f t="shared" si="1312"/>
        <v>44238</v>
      </c>
      <c r="K2402" s="34">
        <f t="shared" si="1313"/>
        <v>8.5998898553949488E-3</v>
      </c>
      <c r="L2402" s="212">
        <f t="shared" si="1314"/>
        <v>44298</v>
      </c>
      <c r="M2402" s="1">
        <f t="shared" si="1315"/>
        <v>22</v>
      </c>
      <c r="N2402" s="1">
        <f t="shared" si="1316"/>
        <v>19</v>
      </c>
      <c r="O2402" s="2">
        <f t="shared" si="1317"/>
        <v>1.0074228300000001</v>
      </c>
      <c r="P2402" s="35">
        <f t="shared" si="1318"/>
        <v>1.00249973</v>
      </c>
      <c r="Q2402" s="35">
        <f t="shared" si="1319"/>
        <v>1.0495001848438086</v>
      </c>
      <c r="R2402" s="2">
        <f t="shared" si="1320"/>
        <v>1.0572904400000001</v>
      </c>
      <c r="S2402" s="2">
        <f t="shared" si="1321"/>
        <v>1.00624745</v>
      </c>
      <c r="T2402" s="2">
        <f t="shared" si="1304"/>
        <v>254317.81725714001</v>
      </c>
      <c r="U2402" s="2">
        <f t="shared" si="1322"/>
        <v>0</v>
      </c>
      <c r="V2402" s="2">
        <f t="shared" si="1323"/>
        <v>13780.489352104216</v>
      </c>
      <c r="W2402" s="2">
        <f t="shared" si="1324"/>
        <v>254317.81725714743</v>
      </c>
      <c r="X2402" s="36">
        <f t="shared" si="1325"/>
        <v>0</v>
      </c>
      <c r="Y2402" s="2">
        <f t="shared" si="1326"/>
        <v>0</v>
      </c>
      <c r="Z2402" s="37">
        <f t="shared" si="1327"/>
        <v>0</v>
      </c>
      <c r="AA2402" s="2">
        <f t="shared" si="1328"/>
        <v>0</v>
      </c>
      <c r="AB2402" s="4">
        <f t="shared" si="1336"/>
        <v>7.1215000000000001E-2</v>
      </c>
      <c r="AC2402" s="148">
        <f t="shared" si="1329"/>
        <v>291</v>
      </c>
      <c r="AD2402" s="36">
        <v>252</v>
      </c>
      <c r="AE2402" s="35">
        <f t="shared" si="1330"/>
        <v>1.082680742</v>
      </c>
      <c r="AF2402" s="2">
        <f t="shared" si="1331"/>
        <v>21027.18583464</v>
      </c>
      <c r="AG2402" s="2">
        <f t="shared" si="1332"/>
        <v>21027.18583464</v>
      </c>
      <c r="AH2402" s="3">
        <f t="shared" si="1333"/>
        <v>0</v>
      </c>
      <c r="AI2402" s="3"/>
      <c r="AJ2402" s="3">
        <v>0</v>
      </c>
      <c r="AK2402" s="2">
        <f t="shared" si="1334"/>
        <v>33810.995296110406</v>
      </c>
      <c r="AL2402" s="8"/>
      <c r="AM2402" s="8"/>
      <c r="AN2402" s="8"/>
      <c r="AO2402" s="8"/>
      <c r="AP2402" s="8"/>
      <c r="AQ2402" s="8"/>
      <c r="AR2402" s="5"/>
      <c r="AS2402" s="1"/>
      <c r="AT2402" s="8"/>
      <c r="AU2402" s="1"/>
      <c r="AV2402" s="1"/>
      <c r="AW2402" s="3"/>
      <c r="AX2402" s="3"/>
      <c r="AY2402" s="4"/>
      <c r="AZ2402" s="4"/>
      <c r="BA2402" s="4"/>
      <c r="BB2402" s="1"/>
      <c r="BC2402" s="1"/>
      <c r="BD2402" s="1"/>
      <c r="BE2402" s="1"/>
      <c r="BF2402" s="1"/>
      <c r="BG2402" s="1"/>
      <c r="BH2402" s="1"/>
      <c r="BI2402" s="1"/>
    </row>
    <row r="2403" spans="1:61" x14ac:dyDescent="0.2">
      <c r="A2403" s="78">
        <f t="shared" si="1335"/>
        <v>44294</v>
      </c>
      <c r="B2403" s="2">
        <f t="shared" si="1306"/>
        <v>309417.58336273319</v>
      </c>
      <c r="C2403" s="3">
        <f t="shared" si="1307"/>
        <v>41771373.753968984</v>
      </c>
      <c r="D2403" s="2">
        <f t="shared" si="1305"/>
        <v>240537.3279050432</v>
      </c>
      <c r="E2403" s="2">
        <f t="shared" si="1308"/>
        <v>0</v>
      </c>
      <c r="F2403" s="33">
        <f t="shared" si="1309"/>
        <v>240537.3279050432</v>
      </c>
      <c r="G2403" s="39">
        <f t="shared" si="1310"/>
        <v>5574.49</v>
      </c>
      <c r="H2403" s="38">
        <f>IF(AND(N2403=1,N2402&gt;1),VLOOKUP(A2402,[1]Plan1!$CW$105:$CY$215,3),H2402)</f>
        <v>5622.43</v>
      </c>
      <c r="I2403" s="127">
        <f t="shared" si="1311"/>
        <v>44207</v>
      </c>
      <c r="J2403" s="127">
        <f t="shared" si="1312"/>
        <v>44238</v>
      </c>
      <c r="K2403" s="34">
        <f t="shared" si="1313"/>
        <v>8.5998898553949488E-3</v>
      </c>
      <c r="L2403" s="212">
        <f t="shared" si="1314"/>
        <v>44298</v>
      </c>
      <c r="M2403" s="1">
        <f t="shared" si="1315"/>
        <v>22</v>
      </c>
      <c r="N2403" s="1">
        <f t="shared" si="1316"/>
        <v>20</v>
      </c>
      <c r="O2403" s="2">
        <f t="shared" si="1317"/>
        <v>1.0078150299999999</v>
      </c>
      <c r="P2403" s="35">
        <f t="shared" si="1318"/>
        <v>1.00249973</v>
      </c>
      <c r="Q2403" s="35">
        <f t="shared" si="1319"/>
        <v>1.0495001848438086</v>
      </c>
      <c r="R2403" s="2">
        <f t="shared" si="1320"/>
        <v>1.05770206</v>
      </c>
      <c r="S2403" s="2">
        <f t="shared" si="1321"/>
        <v>1.00624745</v>
      </c>
      <c r="T2403" s="2">
        <f t="shared" si="1304"/>
        <v>254416.82723205999</v>
      </c>
      <c r="U2403" s="2">
        <f t="shared" si="1322"/>
        <v>0</v>
      </c>
      <c r="V2403" s="2">
        <f t="shared" si="1323"/>
        <v>13879.499327016478</v>
      </c>
      <c r="W2403" s="2">
        <f t="shared" si="1324"/>
        <v>254416.82723205967</v>
      </c>
      <c r="X2403" s="36">
        <f t="shared" si="1325"/>
        <v>0</v>
      </c>
      <c r="Y2403" s="2">
        <f t="shared" si="1326"/>
        <v>0</v>
      </c>
      <c r="Z2403" s="37">
        <f t="shared" si="1327"/>
        <v>0</v>
      </c>
      <c r="AA2403" s="2">
        <f t="shared" si="1328"/>
        <v>0</v>
      </c>
      <c r="AB2403" s="4">
        <f t="shared" si="1336"/>
        <v>7.1215000000000001E-2</v>
      </c>
      <c r="AC2403" s="148">
        <f t="shared" si="1329"/>
        <v>292</v>
      </c>
      <c r="AD2403" s="36">
        <v>252</v>
      </c>
      <c r="AE2403" s="35">
        <f t="shared" si="1330"/>
        <v>1.082976344</v>
      </c>
      <c r="AF2403" s="2">
        <f t="shared" si="1331"/>
        <v>21110.57817579</v>
      </c>
      <c r="AG2403" s="2">
        <f t="shared" si="1332"/>
        <v>21110.57817579</v>
      </c>
      <c r="AH2403" s="3">
        <f t="shared" si="1333"/>
        <v>0</v>
      </c>
      <c r="AI2403" s="3"/>
      <c r="AJ2403" s="3">
        <v>0</v>
      </c>
      <c r="AK2403" s="2">
        <f t="shared" si="1334"/>
        <v>33890.177954883497</v>
      </c>
      <c r="AL2403" s="8"/>
      <c r="AM2403" s="8"/>
      <c r="AN2403" s="8"/>
      <c r="AO2403" s="8"/>
      <c r="AP2403" s="8"/>
      <c r="AQ2403" s="8"/>
      <c r="AR2403" s="5"/>
      <c r="AS2403" s="1"/>
      <c r="AT2403" s="8"/>
      <c r="AU2403" s="1"/>
      <c r="AV2403" s="1"/>
      <c r="AW2403" s="3"/>
      <c r="AX2403" s="3"/>
      <c r="AY2403" s="4"/>
      <c r="AZ2403" s="4"/>
      <c r="BA2403" s="4"/>
      <c r="BB2403" s="1"/>
      <c r="BC2403" s="1"/>
      <c r="BD2403" s="1"/>
      <c r="BE2403" s="1"/>
      <c r="BF2403" s="1"/>
      <c r="BG2403" s="1"/>
      <c r="BH2403" s="1"/>
      <c r="BI2403" s="1"/>
    </row>
    <row r="2404" spans="1:61" x14ac:dyDescent="0.2">
      <c r="A2404" s="78">
        <f t="shared" si="1335"/>
        <v>44295</v>
      </c>
      <c r="B2404" s="2">
        <f t="shared" si="1306"/>
        <v>309679.28631903772</v>
      </c>
      <c r="C2404" s="3">
        <f t="shared" si="1307"/>
        <v>41806703.653070092</v>
      </c>
      <c r="D2404" s="2">
        <f t="shared" si="1305"/>
        <v>240537.3279050432</v>
      </c>
      <c r="E2404" s="2">
        <f t="shared" si="1308"/>
        <v>0</v>
      </c>
      <c r="F2404" s="33">
        <f t="shared" si="1309"/>
        <v>240537.3279050432</v>
      </c>
      <c r="G2404" s="39">
        <f t="shared" si="1310"/>
        <v>5574.49</v>
      </c>
      <c r="H2404" s="38">
        <f>IF(AND(N2404=1,N2403&gt;1),VLOOKUP(A2403,[1]Plan1!$CW$105:$CY$215,3),H2403)</f>
        <v>5622.43</v>
      </c>
      <c r="I2404" s="127">
        <f t="shared" si="1311"/>
        <v>44207</v>
      </c>
      <c r="J2404" s="127">
        <f t="shared" si="1312"/>
        <v>44238</v>
      </c>
      <c r="K2404" s="34">
        <f t="shared" si="1313"/>
        <v>8.5998898553949488E-3</v>
      </c>
      <c r="L2404" s="212">
        <f t="shared" si="1314"/>
        <v>44298</v>
      </c>
      <c r="M2404" s="1">
        <f t="shared" si="1315"/>
        <v>22</v>
      </c>
      <c r="N2404" s="1">
        <f t="shared" si="1316"/>
        <v>21</v>
      </c>
      <c r="O2404" s="2">
        <f t="shared" si="1317"/>
        <v>1.00820738</v>
      </c>
      <c r="P2404" s="35">
        <f t="shared" si="1318"/>
        <v>1.00249973</v>
      </c>
      <c r="Q2404" s="35">
        <f t="shared" si="1319"/>
        <v>1.0495001848438086</v>
      </c>
      <c r="R2404" s="2">
        <f t="shared" si="1320"/>
        <v>1.0581138299999999</v>
      </c>
      <c r="S2404" s="2">
        <f t="shared" si="1321"/>
        <v>1.00624745</v>
      </c>
      <c r="T2404" s="2">
        <f t="shared" si="1304"/>
        <v>254515.87328756999</v>
      </c>
      <c r="U2404" s="2">
        <f t="shared" si="1322"/>
        <v>0</v>
      </c>
      <c r="V2404" s="2">
        <f t="shared" si="1323"/>
        <v>13978.545382527918</v>
      </c>
      <c r="W2404" s="2">
        <f t="shared" si="1324"/>
        <v>254515.87328757113</v>
      </c>
      <c r="X2404" s="36">
        <f t="shared" si="1325"/>
        <v>0</v>
      </c>
      <c r="Y2404" s="2">
        <f t="shared" si="1326"/>
        <v>0</v>
      </c>
      <c r="Z2404" s="37">
        <f t="shared" si="1327"/>
        <v>0</v>
      </c>
      <c r="AA2404" s="2">
        <f t="shared" si="1328"/>
        <v>0</v>
      </c>
      <c r="AB2404" s="4">
        <f t="shared" si="1336"/>
        <v>7.1215000000000001E-2</v>
      </c>
      <c r="AC2404" s="148">
        <f t="shared" si="1329"/>
        <v>293</v>
      </c>
      <c r="AD2404" s="36">
        <v>252</v>
      </c>
      <c r="AE2404" s="35">
        <f t="shared" si="1330"/>
        <v>1.0832720259999999</v>
      </c>
      <c r="AF2404" s="2">
        <f t="shared" si="1331"/>
        <v>21194.052417809999</v>
      </c>
      <c r="AG2404" s="2">
        <f t="shared" si="1332"/>
        <v>21194.052417809999</v>
      </c>
      <c r="AH2404" s="3">
        <f t="shared" si="1333"/>
        <v>0</v>
      </c>
      <c r="AI2404" s="3"/>
      <c r="AJ2404" s="3">
        <v>0</v>
      </c>
      <c r="AK2404" s="2">
        <f t="shared" si="1334"/>
        <v>33969.360613656587</v>
      </c>
      <c r="AL2404" s="8"/>
      <c r="AM2404" s="8"/>
      <c r="AN2404" s="8"/>
      <c r="AO2404" s="8"/>
      <c r="AP2404" s="8"/>
      <c r="AQ2404" s="8"/>
      <c r="AR2404" s="5"/>
      <c r="AS2404" s="1"/>
      <c r="AT2404" s="8"/>
      <c r="AU2404" s="1"/>
      <c r="AV2404" s="1"/>
      <c r="AW2404" s="3"/>
      <c r="AX2404" s="3"/>
      <c r="AY2404" s="4"/>
      <c r="AZ2404" s="4"/>
      <c r="BA2404" s="4"/>
      <c r="BB2404" s="1"/>
      <c r="BC2404" s="1"/>
      <c r="BD2404" s="1"/>
      <c r="BE2404" s="1"/>
      <c r="BF2404" s="1"/>
      <c r="BG2404" s="1"/>
      <c r="BH2404" s="1"/>
      <c r="BI2404" s="1"/>
    </row>
    <row r="2405" spans="1:61" x14ac:dyDescent="0.2">
      <c r="A2405" s="78">
        <f t="shared" si="1335"/>
        <v>44296</v>
      </c>
      <c r="B2405" s="2">
        <f t="shared" si="1306"/>
        <v>309865.80448981473</v>
      </c>
      <c r="C2405" s="3">
        <f t="shared" si="1307"/>
        <v>41831883.60612499</v>
      </c>
      <c r="D2405" s="2">
        <f t="shared" si="1305"/>
        <v>240537.3279050432</v>
      </c>
      <c r="E2405" s="2">
        <f t="shared" si="1308"/>
        <v>0</v>
      </c>
      <c r="F2405" s="33">
        <f t="shared" si="1309"/>
        <v>240537.3279050432</v>
      </c>
      <c r="G2405" s="39">
        <f t="shared" si="1310"/>
        <v>5574.49</v>
      </c>
      <c r="H2405" s="38">
        <f>IF(AND(N2405=1,N2404&gt;1),VLOOKUP(A2404,[1]Plan1!$CW$105:$CY$215,3),H2404)</f>
        <v>5622.43</v>
      </c>
      <c r="I2405" s="127">
        <f t="shared" si="1311"/>
        <v>44207</v>
      </c>
      <c r="J2405" s="127">
        <f t="shared" si="1312"/>
        <v>44238</v>
      </c>
      <c r="K2405" s="34">
        <f t="shared" si="1313"/>
        <v>8.5998898553949488E-3</v>
      </c>
      <c r="L2405" s="212">
        <f t="shared" si="1314"/>
        <v>44298</v>
      </c>
      <c r="M2405" s="1">
        <f t="shared" si="1315"/>
        <v>22</v>
      </c>
      <c r="N2405" s="1">
        <f t="shared" si="1316"/>
        <v>22</v>
      </c>
      <c r="O2405" s="2">
        <f t="shared" si="1317"/>
        <v>1.00859988</v>
      </c>
      <c r="P2405" s="35">
        <f t="shared" si="1318"/>
        <v>1.00249973</v>
      </c>
      <c r="Q2405" s="35">
        <f t="shared" si="1319"/>
        <v>1.0495001848438086</v>
      </c>
      <c r="R2405" s="2">
        <f t="shared" si="1320"/>
        <v>1.05852576</v>
      </c>
      <c r="S2405" s="2">
        <f t="shared" si="1321"/>
        <v>1.00624745</v>
      </c>
      <c r="T2405" s="2">
        <f t="shared" si="1304"/>
        <v>254614.95782904999</v>
      </c>
      <c r="U2405" s="2">
        <f t="shared" si="1322"/>
        <v>0</v>
      </c>
      <c r="V2405" s="2">
        <f t="shared" si="1323"/>
        <v>14077.629924011857</v>
      </c>
      <c r="W2405" s="2">
        <f t="shared" si="1324"/>
        <v>254614.95782905506</v>
      </c>
      <c r="X2405" s="36">
        <f t="shared" si="1325"/>
        <v>0</v>
      </c>
      <c r="Y2405" s="2">
        <f t="shared" si="1326"/>
        <v>0</v>
      </c>
      <c r="Z2405" s="37">
        <f t="shared" si="1327"/>
        <v>0</v>
      </c>
      <c r="AA2405" s="2">
        <f t="shared" si="1328"/>
        <v>0</v>
      </c>
      <c r="AB2405" s="4">
        <f t="shared" si="1336"/>
        <v>7.1215000000000001E-2</v>
      </c>
      <c r="AC2405" s="148">
        <f t="shared" si="1329"/>
        <v>293</v>
      </c>
      <c r="AD2405" s="36">
        <v>252</v>
      </c>
      <c r="AE2405" s="35">
        <f t="shared" si="1330"/>
        <v>1.0832720259999999</v>
      </c>
      <c r="AF2405" s="2">
        <f t="shared" si="1331"/>
        <v>21202.303388320001</v>
      </c>
      <c r="AG2405" s="2">
        <f t="shared" si="1332"/>
        <v>21202.303388330001</v>
      </c>
      <c r="AH2405" s="3">
        <f t="shared" si="1333"/>
        <v>0</v>
      </c>
      <c r="AI2405" s="3"/>
      <c r="AJ2405" s="3">
        <v>0</v>
      </c>
      <c r="AK2405" s="2">
        <f t="shared" si="1334"/>
        <v>34048.543272429684</v>
      </c>
      <c r="AL2405" s="8"/>
      <c r="AM2405" s="8"/>
      <c r="AN2405" s="8"/>
      <c r="AO2405" s="8"/>
      <c r="AP2405" s="8"/>
      <c r="AQ2405" s="8"/>
      <c r="AR2405" s="5"/>
      <c r="AS2405" s="1"/>
      <c r="AT2405" s="8"/>
      <c r="AU2405" s="1"/>
      <c r="AV2405" s="1"/>
      <c r="AW2405" s="3"/>
      <c r="AX2405" s="3"/>
      <c r="AY2405" s="4"/>
      <c r="AZ2405" s="4"/>
      <c r="BA2405" s="4"/>
      <c r="BB2405" s="1"/>
      <c r="BC2405" s="1"/>
      <c r="BD2405" s="1"/>
      <c r="BE2405" s="1"/>
      <c r="BF2405" s="1"/>
      <c r="BG2405" s="1"/>
      <c r="BH2405" s="1"/>
      <c r="BI2405" s="1"/>
    </row>
    <row r="2406" spans="1:61" x14ac:dyDescent="0.2">
      <c r="A2406" s="78">
        <f t="shared" si="1335"/>
        <v>44297</v>
      </c>
      <c r="B2406" s="2">
        <f t="shared" si="1306"/>
        <v>309944.98714858782</v>
      </c>
      <c r="C2406" s="3">
        <f t="shared" si="1307"/>
        <v>41842573.265059359</v>
      </c>
      <c r="D2406" s="2">
        <f t="shared" si="1305"/>
        <v>240537.3279050432</v>
      </c>
      <c r="E2406" s="2">
        <f t="shared" si="1308"/>
        <v>0</v>
      </c>
      <c r="F2406" s="33">
        <f t="shared" si="1309"/>
        <v>240537.3279050432</v>
      </c>
      <c r="G2406" s="39">
        <f t="shared" si="1310"/>
        <v>5574.49</v>
      </c>
      <c r="H2406" s="38">
        <f>IF(AND(N2406=1,N2405&gt;1),VLOOKUP(A2405,[1]Plan1!$CW$105:$CY$215,3),H2405)</f>
        <v>5622.43</v>
      </c>
      <c r="I2406" s="127">
        <f t="shared" si="1311"/>
        <v>44207</v>
      </c>
      <c r="J2406" s="127">
        <f t="shared" si="1312"/>
        <v>44238</v>
      </c>
      <c r="K2406" s="34">
        <f t="shared" si="1313"/>
        <v>8.5998898553949488E-3</v>
      </c>
      <c r="L2406" s="212">
        <f t="shared" si="1314"/>
        <v>44298</v>
      </c>
      <c r="M2406" s="1">
        <f t="shared" si="1315"/>
        <v>22</v>
      </c>
      <c r="N2406" s="1">
        <f t="shared" si="1316"/>
        <v>22</v>
      </c>
      <c r="O2406" s="2">
        <f t="shared" si="1317"/>
        <v>1.00859988</v>
      </c>
      <c r="P2406" s="35">
        <f t="shared" si="1318"/>
        <v>1.00249973</v>
      </c>
      <c r="Q2406" s="35">
        <f t="shared" si="1319"/>
        <v>1.0495001848438086</v>
      </c>
      <c r="R2406" s="2">
        <f t="shared" si="1320"/>
        <v>1.05852576</v>
      </c>
      <c r="S2406" s="2">
        <f t="shared" si="1321"/>
        <v>1.00624745</v>
      </c>
      <c r="T2406" s="2">
        <f t="shared" si="1304"/>
        <v>254614.95782904999</v>
      </c>
      <c r="U2406" s="2">
        <f t="shared" si="1322"/>
        <v>0</v>
      </c>
      <c r="V2406" s="2">
        <f t="shared" si="1323"/>
        <v>14077.629924011857</v>
      </c>
      <c r="W2406" s="2">
        <f t="shared" si="1324"/>
        <v>254614.95782905506</v>
      </c>
      <c r="X2406" s="36">
        <f t="shared" si="1325"/>
        <v>0</v>
      </c>
      <c r="Y2406" s="2">
        <f t="shared" si="1326"/>
        <v>0</v>
      </c>
      <c r="Z2406" s="37">
        <f t="shared" si="1327"/>
        <v>0</v>
      </c>
      <c r="AA2406" s="2">
        <f t="shared" si="1328"/>
        <v>0</v>
      </c>
      <c r="AB2406" s="4">
        <f t="shared" si="1336"/>
        <v>7.1215000000000001E-2</v>
      </c>
      <c r="AC2406" s="148">
        <f t="shared" si="1329"/>
        <v>293</v>
      </c>
      <c r="AD2406" s="36">
        <v>252</v>
      </c>
      <c r="AE2406" s="35">
        <f t="shared" si="1330"/>
        <v>1.0832720259999999</v>
      </c>
      <c r="AF2406" s="2">
        <f t="shared" si="1331"/>
        <v>21202.303388320001</v>
      </c>
      <c r="AG2406" s="2">
        <f t="shared" si="1332"/>
        <v>21202.303388330001</v>
      </c>
      <c r="AH2406" s="3">
        <f t="shared" si="1333"/>
        <v>0</v>
      </c>
      <c r="AI2406" s="3"/>
      <c r="AJ2406" s="3">
        <v>0</v>
      </c>
      <c r="AK2406" s="2">
        <f t="shared" si="1334"/>
        <v>34127.725931202782</v>
      </c>
      <c r="AL2406" s="8"/>
      <c r="AM2406" s="8"/>
      <c r="AN2406" s="8"/>
      <c r="AO2406" s="8"/>
      <c r="AP2406" s="8"/>
      <c r="AQ2406" s="8"/>
      <c r="AR2406" s="5"/>
      <c r="AS2406" s="1"/>
      <c r="AT2406" s="8"/>
      <c r="AU2406" s="1"/>
      <c r="AV2406" s="1"/>
      <c r="AW2406" s="3"/>
      <c r="AX2406" s="3"/>
      <c r="AY2406" s="4"/>
      <c r="AZ2406" s="4"/>
      <c r="BA2406" s="4"/>
      <c r="BB2406" s="1"/>
      <c r="BC2406" s="1"/>
      <c r="BD2406" s="1"/>
      <c r="BE2406" s="1"/>
      <c r="BF2406" s="1"/>
      <c r="BG2406" s="1"/>
      <c r="BH2406" s="1"/>
      <c r="BI2406" s="1"/>
    </row>
    <row r="2407" spans="1:61" x14ac:dyDescent="0.2">
      <c r="A2407" s="78">
        <f t="shared" si="1335"/>
        <v>44298</v>
      </c>
      <c r="B2407" s="2">
        <f t="shared" si="1306"/>
        <v>310099.4754911309</v>
      </c>
      <c r="C2407" s="3">
        <f t="shared" si="1307"/>
        <v>41863429.191302672</v>
      </c>
      <c r="D2407" s="2">
        <f t="shared" si="1305"/>
        <v>240537.3279050432</v>
      </c>
      <c r="E2407" s="2">
        <f t="shared" si="1308"/>
        <v>0</v>
      </c>
      <c r="F2407" s="33">
        <f t="shared" si="1309"/>
        <v>240537.3279050432</v>
      </c>
      <c r="G2407" s="39">
        <f t="shared" si="1310"/>
        <v>5574.49</v>
      </c>
      <c r="H2407" s="38">
        <f>IF(AND(N2407=1,N2406&gt;1),VLOOKUP(A2406,[1]Plan1!$CW$105:$CY$215,3),H2406)</f>
        <v>5622.43</v>
      </c>
      <c r="I2407" s="127">
        <f t="shared" si="1311"/>
        <v>44207</v>
      </c>
      <c r="J2407" s="127">
        <f t="shared" si="1312"/>
        <v>44238</v>
      </c>
      <c r="K2407" s="34">
        <f t="shared" si="1313"/>
        <v>8.5998898553949488E-3</v>
      </c>
      <c r="L2407" s="212">
        <f t="shared" si="1314"/>
        <v>44298</v>
      </c>
      <c r="M2407" s="1">
        <f t="shared" si="1315"/>
        <v>22</v>
      </c>
      <c r="N2407" s="1">
        <f t="shared" si="1316"/>
        <v>22</v>
      </c>
      <c r="O2407" s="2">
        <f t="shared" si="1317"/>
        <v>1.00859988</v>
      </c>
      <c r="P2407" s="35">
        <f t="shared" si="1318"/>
        <v>1.00249973</v>
      </c>
      <c r="Q2407" s="35">
        <f t="shared" si="1319"/>
        <v>1.0495001848438086</v>
      </c>
      <c r="R2407" s="2">
        <f t="shared" si="1320"/>
        <v>1.05852576</v>
      </c>
      <c r="S2407" s="2">
        <f t="shared" si="1321"/>
        <v>1.05852576</v>
      </c>
      <c r="T2407" s="2">
        <f t="shared" si="1304"/>
        <v>254614.95782904999</v>
      </c>
      <c r="U2407" s="2">
        <f t="shared" si="1322"/>
        <v>0</v>
      </c>
      <c r="V2407" s="2">
        <f t="shared" si="1323"/>
        <v>14077.629924011857</v>
      </c>
      <c r="W2407" s="2">
        <f t="shared" si="1324"/>
        <v>254614.95782905506</v>
      </c>
      <c r="X2407" s="36">
        <f t="shared" si="1325"/>
        <v>79</v>
      </c>
      <c r="Y2407" s="2">
        <f t="shared" si="1326"/>
        <v>0</v>
      </c>
      <c r="Z2407" s="37">
        <f t="shared" si="1327"/>
        <v>0</v>
      </c>
      <c r="AA2407" s="2">
        <f t="shared" si="1328"/>
        <v>0</v>
      </c>
      <c r="AB2407" s="4">
        <f t="shared" si="1336"/>
        <v>7.1215000000000001E-2</v>
      </c>
      <c r="AC2407" s="148">
        <f t="shared" si="1329"/>
        <v>294</v>
      </c>
      <c r="AD2407" s="36">
        <v>252</v>
      </c>
      <c r="AE2407" s="35">
        <f t="shared" si="1330"/>
        <v>1.0835677889999999</v>
      </c>
      <c r="AF2407" s="2">
        <f t="shared" si="1331"/>
        <v>21277.6090721</v>
      </c>
      <c r="AG2407" s="2">
        <f t="shared" si="1332"/>
        <v>21277.6090721</v>
      </c>
      <c r="AH2407" s="3">
        <f t="shared" si="1333"/>
        <v>0</v>
      </c>
      <c r="AI2407" s="3"/>
      <c r="AJ2407" s="3">
        <v>0</v>
      </c>
      <c r="AK2407" s="2">
        <f t="shared" si="1334"/>
        <v>34206.908589975872</v>
      </c>
      <c r="AL2407" s="8"/>
      <c r="AM2407" s="8"/>
      <c r="AN2407" s="8"/>
      <c r="AO2407" s="8"/>
      <c r="AP2407" s="8"/>
      <c r="AQ2407" s="8"/>
      <c r="AR2407" s="5"/>
      <c r="AS2407" s="1"/>
      <c r="AT2407" s="8"/>
      <c r="AU2407" s="1"/>
      <c r="AV2407" s="1"/>
      <c r="AW2407" s="3"/>
      <c r="AX2407" s="3"/>
      <c r="AY2407" s="4"/>
      <c r="AZ2407" s="4"/>
      <c r="BA2407" s="4"/>
      <c r="BB2407" s="1"/>
      <c r="BC2407" s="1"/>
      <c r="BD2407" s="1"/>
      <c r="BE2407" s="1"/>
      <c r="BF2407" s="1"/>
      <c r="BG2407" s="1"/>
      <c r="BH2407" s="1"/>
      <c r="BI2407" s="1"/>
    </row>
    <row r="2408" spans="1:61" x14ac:dyDescent="0.2">
      <c r="A2408" s="78">
        <f t="shared" si="1335"/>
        <v>44299</v>
      </c>
      <c r="B2408" s="2">
        <f t="shared" ref="B2408" si="1337">(W2408+AG2408+AJ2408+AK2408)</f>
        <v>310388.47388903709</v>
      </c>
      <c r="C2408" s="3">
        <f t="shared" ref="C2408" si="1338">B2408*135</f>
        <v>41902443.975020006</v>
      </c>
      <c r="D2408" s="2">
        <f t="shared" si="1305"/>
        <v>240537.3279050432</v>
      </c>
      <c r="E2408" s="2">
        <f t="shared" ref="E2408" si="1339">IF(ISERROR(VLOOKUP(A2408,AZ$12:BB$174,2,FALSE)=TRUE),E2407,VLOOKUP(A2408,AZ$12:BB$174,2,FALSE))</f>
        <v>0</v>
      </c>
      <c r="F2408" s="33">
        <f t="shared" ref="F2408" si="1340">(D2408-E2408)</f>
        <v>240537.3279050432</v>
      </c>
      <c r="G2408" s="39">
        <f t="shared" ref="G2408" si="1341">IF(H2408=H2407,G2407,H2407)</f>
        <v>5622.43</v>
      </c>
      <c r="H2408" s="38">
        <f>IF(AND(N2408=1,N2407&gt;1),VLOOKUP(A2407,[1]Plan1!$CW$105:$CY$215,3),H2407)</f>
        <v>5674.72</v>
      </c>
      <c r="I2408" s="127">
        <f t="shared" ref="I2408" si="1342">EDATE(J2408,-1)</f>
        <v>44240</v>
      </c>
      <c r="J2408" s="127">
        <f t="shared" ref="J2408" si="1343">IF(X2407&gt;0,EDATE(A2408,-1),+J2407)</f>
        <v>44268</v>
      </c>
      <c r="K2408" s="34">
        <f t="shared" ref="K2408" si="1344">(H2408/G2408)-1</f>
        <v>9.3002491805145304E-3</v>
      </c>
      <c r="L2408" s="212">
        <f t="shared" ref="L2408" si="1345">VLOOKUP(A2407,AZ$193:BA$372,2)</f>
        <v>44326</v>
      </c>
      <c r="M2408" s="1">
        <f t="shared" ref="M2408" si="1346">IF(L2408=L2407,M2407,NETWORKDAYS(L2407,L2408,$AT$194:$AT$348)-1)</f>
        <v>19</v>
      </c>
      <c r="N2408" s="1">
        <f t="shared" ref="N2408" si="1347">(M2408-(NETWORKDAYS(A2408,L2408,$AT$194:$AT$348)-1))</f>
        <v>1</v>
      </c>
      <c r="O2408" s="2">
        <f t="shared" ref="O2408" si="1348">TRUNC((H2408/G2408)^TRUNC((N2408/M2408),9),8)</f>
        <v>1.0004873400000001</v>
      </c>
      <c r="P2408" s="35">
        <f t="shared" ref="P2408" si="1349">IF(L2408&gt;L2407,O2407,P2407)</f>
        <v>1.00859988</v>
      </c>
      <c r="Q2408" s="35">
        <f t="shared" ref="Q2408" si="1350">IF(L2408&gt;L2407,Q2407*P2408,Q2407)</f>
        <v>1.0585257604934433</v>
      </c>
      <c r="R2408" s="2">
        <f t="shared" ref="R2408" si="1351">TRUNC(TRUNC((O2408*Q2408),15),8)</f>
        <v>1.0590416199999999</v>
      </c>
      <c r="S2408" s="2">
        <f t="shared" ref="S2408" si="1352">IF(AND(X2408&gt;0,MONTH(A2408)=S$9),R2408,S2407)</f>
        <v>1.05852576</v>
      </c>
      <c r="T2408" s="2">
        <f t="shared" ref="T2408" si="1353">TRUNC(D2408*R2408,8)</f>
        <v>254739.04141502001</v>
      </c>
      <c r="U2408" s="2">
        <f t="shared" ref="U2408" si="1354">(E2408*(S2408-1))</f>
        <v>0</v>
      </c>
      <c r="V2408" s="2">
        <f t="shared" ref="V2408" si="1355">(F2408*(R2408-1))</f>
        <v>14201.713509984935</v>
      </c>
      <c r="W2408" s="2">
        <f t="shared" ref="W2408" si="1356">(D2408+U2408+V2408)</f>
        <v>254739.04141502813</v>
      </c>
      <c r="X2408" s="36">
        <f t="shared" ref="X2408" si="1357">IF(VLOOKUP(A2408,AT$10:BC$190,10)=VLOOKUP(A2407,AT$10:BC$190,10),0,VLOOKUP(A2408,AT$10:BC$190,10))</f>
        <v>0</v>
      </c>
      <c r="Y2408" s="2">
        <f t="shared" ref="Y2408" si="1358">IF(X2408&gt;0,VLOOKUP(A2408,AT$12:AX$190,5),0)</f>
        <v>0</v>
      </c>
      <c r="Z2408" s="37">
        <f t="shared" ref="Z2408" si="1359">IF(X2408&gt;0,VLOOKUP($A2408,$AT$10:$AY$190,6),0)</f>
        <v>0</v>
      </c>
      <c r="AA2408" s="2">
        <f t="shared" ref="AA2408" si="1360">IF(Z2408&gt;0,TRUNC(Z2408*T2408,8),0)</f>
        <v>0</v>
      </c>
      <c r="AB2408" s="4">
        <f t="shared" si="1336"/>
        <v>7.1215000000000001E-2</v>
      </c>
      <c r="AC2408" s="148">
        <f t="shared" ref="AC2408" si="1361">NETWORKDAYS(A$1975,A2408,$AT$194:$AT$348)-1</f>
        <v>295</v>
      </c>
      <c r="AD2408" s="36">
        <v>252</v>
      </c>
      <c r="AE2408" s="35">
        <f t="shared" ref="AE2408" si="1362">ROUND((1+AB2408)^TRUNC((AC2408/AD2408),9),9)</f>
        <v>1.0838636319999999</v>
      </c>
      <c r="AF2408" s="2">
        <f t="shared" ref="AF2408" si="1363">TRUNC((T2408*(AE2408-1)),8)</f>
        <v>21363.341225259999</v>
      </c>
      <c r="AG2408" s="2">
        <f t="shared" ref="AG2408" si="1364">TRUNC((W2408*(AE2408-1)),8)</f>
        <v>21363.341225259999</v>
      </c>
      <c r="AH2408" s="3">
        <f t="shared" ref="AH2408" si="1365">IF(AA2408&gt;0,AA2408+AF2408,0)</f>
        <v>0</v>
      </c>
      <c r="AI2408" s="3"/>
      <c r="AJ2408" s="3">
        <v>0</v>
      </c>
      <c r="AK2408" s="2">
        <f t="shared" ref="AK2408" si="1366">((0.01*(A2408-A$1975)/30)*AI$1896)</f>
        <v>34286.091248748962</v>
      </c>
      <c r="AL2408" s="8"/>
      <c r="AM2408" s="8"/>
      <c r="AN2408" s="8"/>
      <c r="AO2408" s="8"/>
      <c r="AP2408" s="8"/>
      <c r="AQ2408" s="8"/>
      <c r="AR2408" s="5"/>
      <c r="AS2408" s="1"/>
      <c r="AT2408" s="8"/>
      <c r="AU2408" s="1"/>
      <c r="AV2408" s="1"/>
      <c r="AW2408" s="3"/>
      <c r="AX2408" s="3"/>
      <c r="AY2408" s="4"/>
      <c r="AZ2408" s="4"/>
      <c r="BA2408" s="4"/>
      <c r="BB2408" s="1"/>
      <c r="BC2408" s="1"/>
      <c r="BD2408" s="1"/>
      <c r="BE2408" s="1"/>
      <c r="BF2408" s="1"/>
      <c r="BG2408" s="1"/>
      <c r="BH2408" s="1"/>
      <c r="BI2408" s="1"/>
    </row>
    <row r="2409" spans="1:61" x14ac:dyDescent="0.2">
      <c r="A2409" s="78">
        <f t="shared" si="1335"/>
        <v>44300</v>
      </c>
      <c r="B2409" s="2">
        <f t="shared" ref="B2409:B2472" si="1367">(W2409+AG2409+AJ2409+AK2409)</f>
        <v>310677.63179944525</v>
      </c>
      <c r="C2409" s="3">
        <f t="shared" ref="C2409:C2472" si="1368">B2409*135</f>
        <v>41941480.292925112</v>
      </c>
      <c r="D2409" s="2">
        <f t="shared" si="1305"/>
        <v>240537.3279050432</v>
      </c>
      <c r="E2409" s="2">
        <f t="shared" ref="E2409:E2472" si="1369">IF(ISERROR(VLOOKUP(A2409,AZ$12:BB$174,2,FALSE)=TRUE),E2408,VLOOKUP(A2409,AZ$12:BB$174,2,FALSE))</f>
        <v>0</v>
      </c>
      <c r="F2409" s="33">
        <f t="shared" ref="F2409:F2472" si="1370">(D2409-E2409)</f>
        <v>240537.3279050432</v>
      </c>
      <c r="G2409" s="39">
        <f t="shared" ref="G2409:G2472" si="1371">IF(H2409=H2408,G2408,H2408)</f>
        <v>5622.43</v>
      </c>
      <c r="H2409" s="38">
        <f>IF(AND(N2409=1,N2408&gt;1),VLOOKUP(A2408,[1]Plan1!$CW$105:$CY$215,3),H2408)</f>
        <v>5674.72</v>
      </c>
      <c r="I2409" s="127">
        <f t="shared" ref="I2409:I2472" si="1372">EDATE(J2409,-1)</f>
        <v>44240</v>
      </c>
      <c r="J2409" s="127">
        <f t="shared" ref="J2409:J2472" si="1373">IF(X2408&gt;0,EDATE(A2409,-1),+J2408)</f>
        <v>44268</v>
      </c>
      <c r="K2409" s="34">
        <f t="shared" ref="K2409:K2472" si="1374">(H2409/G2409)-1</f>
        <v>9.3002491805145304E-3</v>
      </c>
      <c r="L2409" s="212">
        <f t="shared" ref="L2409:L2472" si="1375">VLOOKUP(A2408,AZ$193:BA$372,2)</f>
        <v>44326</v>
      </c>
      <c r="M2409" s="1">
        <f t="shared" ref="M2409:M2472" si="1376">IF(L2409=L2408,M2408,NETWORKDAYS(L2408,L2409,$AT$194:$AT$348)-1)</f>
        <v>19</v>
      </c>
      <c r="N2409" s="1">
        <f t="shared" ref="N2409:N2472" si="1377">(M2409-(NETWORKDAYS(A2409,L2409,$AT$194:$AT$348)-1))</f>
        <v>2</v>
      </c>
      <c r="O2409" s="2">
        <f t="shared" ref="O2409:O2472" si="1378">TRUNC((H2409/G2409)^TRUNC((N2409/M2409),9),8)</f>
        <v>1.00097492</v>
      </c>
      <c r="P2409" s="35">
        <f t="shared" ref="P2409:P2472" si="1379">IF(L2409&gt;L2408,O2408,P2408)</f>
        <v>1.00859988</v>
      </c>
      <c r="Q2409" s="35">
        <f t="shared" ref="Q2409:Q2472" si="1380">IF(L2409&gt;L2408,Q2408*P2409,Q2408)</f>
        <v>1.0585257604934433</v>
      </c>
      <c r="R2409" s="2">
        <f t="shared" ref="R2409:R2472" si="1381">TRUNC(TRUNC((O2409*Q2409),15),8)</f>
        <v>1.0595577300000001</v>
      </c>
      <c r="S2409" s="2">
        <f t="shared" ref="S2409:S2472" si="1382">IF(AND(X2409&gt;0,MONTH(A2409)=S$9),R2409,S2408)</f>
        <v>1.05852576</v>
      </c>
      <c r="T2409" s="2">
        <f t="shared" ref="T2409:T2472" si="1383">TRUNC(D2409*R2409,8)</f>
        <v>254863.18513532999</v>
      </c>
      <c r="U2409" s="2">
        <f t="shared" ref="U2409:U2472" si="1384">(E2409*(S2409-1))</f>
        <v>0</v>
      </c>
      <c r="V2409" s="2">
        <f t="shared" ref="V2409:V2472" si="1385">(F2409*(R2409-1))</f>
        <v>14325.85723029005</v>
      </c>
      <c r="W2409" s="2">
        <f t="shared" ref="W2409:W2472" si="1386">(D2409+U2409+V2409)</f>
        <v>254863.18513533325</v>
      </c>
      <c r="X2409" s="36">
        <f t="shared" ref="X2409:X2472" si="1387">IF(VLOOKUP(A2409,AT$10:BC$190,10)=VLOOKUP(A2408,AT$10:BC$190,10),0,VLOOKUP(A2409,AT$10:BC$190,10))</f>
        <v>0</v>
      </c>
      <c r="Y2409" s="2">
        <f t="shared" ref="Y2409:Y2472" si="1388">IF(X2409&gt;0,VLOOKUP(A2409,AT$12:AX$190,5),0)</f>
        <v>0</v>
      </c>
      <c r="Z2409" s="37">
        <f t="shared" ref="Z2409:Z2472" si="1389">IF(X2409&gt;0,VLOOKUP($A2409,$AT$10:$AY$190,6),0)</f>
        <v>0</v>
      </c>
      <c r="AA2409" s="2">
        <f t="shared" ref="AA2409:AA2472" si="1390">IF(Z2409&gt;0,TRUNC(Z2409*T2409,8),0)</f>
        <v>0</v>
      </c>
      <c r="AB2409" s="4">
        <f t="shared" si="1336"/>
        <v>7.1215000000000001E-2</v>
      </c>
      <c r="AC2409" s="148">
        <f t="shared" ref="AC2409:AC2472" si="1391">NETWORKDAYS(A$1975,A2409,$AT$194:$AT$348)-1</f>
        <v>296</v>
      </c>
      <c r="AD2409" s="36">
        <v>252</v>
      </c>
      <c r="AE2409" s="35">
        <f t="shared" ref="AE2409:AE2472" si="1392">ROUND((1+AB2409)^TRUNC((AC2409/AD2409),9),9)</f>
        <v>1.084159557</v>
      </c>
      <c r="AF2409" s="2">
        <f t="shared" ref="AF2409:AF2472" si="1393">TRUNC((T2409*(AE2409-1)),8)</f>
        <v>21449.17275659</v>
      </c>
      <c r="AG2409" s="2">
        <f t="shared" ref="AG2409:AG2472" si="1394">TRUNC((W2409*(AE2409-1)),8)</f>
        <v>21449.17275659</v>
      </c>
      <c r="AH2409" s="3">
        <f t="shared" ref="AH2409:AH2472" si="1395">IF(AA2409&gt;0,AA2409+AF2409,0)</f>
        <v>0</v>
      </c>
      <c r="AI2409" s="3"/>
      <c r="AJ2409" s="3">
        <v>0</v>
      </c>
      <c r="AK2409" s="2">
        <f t="shared" ref="AK2409:AK2472" si="1396">((0.01*(A2409-A$1975)/30)*AI$1896)</f>
        <v>34365.273907522052</v>
      </c>
      <c r="AL2409" s="8"/>
      <c r="AM2409" s="8"/>
      <c r="AN2409" s="8"/>
      <c r="AO2409" s="8"/>
      <c r="AP2409" s="8"/>
      <c r="AQ2409" s="8"/>
      <c r="AR2409" s="5"/>
      <c r="AS2409" s="1"/>
      <c r="AT2409" s="8"/>
      <c r="AU2409" s="1"/>
      <c r="AV2409" s="1"/>
      <c r="AW2409" s="3"/>
      <c r="AX2409" s="3"/>
      <c r="AY2409" s="4"/>
      <c r="AZ2409" s="4"/>
      <c r="BA2409" s="4"/>
      <c r="BB2409" s="1"/>
      <c r="BC2409" s="1"/>
      <c r="BD2409" s="1"/>
      <c r="BE2409" s="1"/>
      <c r="BF2409" s="1"/>
      <c r="BG2409" s="1"/>
      <c r="BH2409" s="1"/>
      <c r="BI2409" s="1"/>
    </row>
    <row r="2410" spans="1:61" x14ac:dyDescent="0.2">
      <c r="A2410" s="78">
        <f t="shared" si="1335"/>
        <v>44301</v>
      </c>
      <c r="B2410" s="2">
        <f t="shared" si="1367"/>
        <v>310966.95140483871</v>
      </c>
      <c r="C2410" s="3">
        <f t="shared" si="1368"/>
        <v>41980538.439653225</v>
      </c>
      <c r="D2410" s="2">
        <f t="shared" si="1305"/>
        <v>240537.3279050432</v>
      </c>
      <c r="E2410" s="2">
        <f t="shared" si="1369"/>
        <v>0</v>
      </c>
      <c r="F2410" s="33">
        <f t="shared" si="1370"/>
        <v>240537.3279050432</v>
      </c>
      <c r="G2410" s="39">
        <f t="shared" si="1371"/>
        <v>5622.43</v>
      </c>
      <c r="H2410" s="38">
        <f>IF(AND(N2410=1,N2409&gt;1),VLOOKUP(A2409,[1]Plan1!$CW$105:$CY$215,3),H2409)</f>
        <v>5674.72</v>
      </c>
      <c r="I2410" s="127">
        <f t="shared" si="1372"/>
        <v>44240</v>
      </c>
      <c r="J2410" s="127">
        <f t="shared" si="1373"/>
        <v>44268</v>
      </c>
      <c r="K2410" s="34">
        <f t="shared" si="1374"/>
        <v>9.3002491805145304E-3</v>
      </c>
      <c r="L2410" s="212">
        <f t="shared" si="1375"/>
        <v>44326</v>
      </c>
      <c r="M2410" s="1">
        <f t="shared" si="1376"/>
        <v>19</v>
      </c>
      <c r="N2410" s="1">
        <f t="shared" si="1377"/>
        <v>3</v>
      </c>
      <c r="O2410" s="2">
        <f t="shared" si="1378"/>
        <v>1.00146274</v>
      </c>
      <c r="P2410" s="35">
        <f t="shared" si="1379"/>
        <v>1.00859988</v>
      </c>
      <c r="Q2410" s="35">
        <f t="shared" si="1380"/>
        <v>1.0585257604934433</v>
      </c>
      <c r="R2410" s="2">
        <f t="shared" si="1381"/>
        <v>1.0600741</v>
      </c>
      <c r="S2410" s="2">
        <f t="shared" si="1382"/>
        <v>1.05852576</v>
      </c>
      <c r="T2410" s="2">
        <f t="shared" si="1383"/>
        <v>254987.39139534</v>
      </c>
      <c r="U2410" s="2">
        <f t="shared" si="1384"/>
        <v>0</v>
      </c>
      <c r="V2410" s="2">
        <f t="shared" si="1385"/>
        <v>14450.063490300361</v>
      </c>
      <c r="W2410" s="2">
        <f t="shared" si="1386"/>
        <v>254987.39139534355</v>
      </c>
      <c r="X2410" s="36">
        <f t="shared" si="1387"/>
        <v>0</v>
      </c>
      <c r="Y2410" s="2">
        <f t="shared" si="1388"/>
        <v>0</v>
      </c>
      <c r="Z2410" s="37">
        <f t="shared" si="1389"/>
        <v>0</v>
      </c>
      <c r="AA2410" s="2">
        <f t="shared" si="1390"/>
        <v>0</v>
      </c>
      <c r="AB2410" s="4">
        <f t="shared" si="1336"/>
        <v>7.1215000000000001E-2</v>
      </c>
      <c r="AC2410" s="148">
        <f t="shared" si="1391"/>
        <v>297</v>
      </c>
      <c r="AD2410" s="36">
        <v>252</v>
      </c>
      <c r="AE2410" s="35">
        <f t="shared" si="1392"/>
        <v>1.084455562</v>
      </c>
      <c r="AF2410" s="2">
        <f t="shared" si="1393"/>
        <v>21535.103443200001</v>
      </c>
      <c r="AG2410" s="2">
        <f t="shared" si="1394"/>
        <v>21535.103443200001</v>
      </c>
      <c r="AH2410" s="3">
        <f t="shared" si="1395"/>
        <v>0</v>
      </c>
      <c r="AI2410" s="3"/>
      <c r="AJ2410" s="3">
        <v>0</v>
      </c>
      <c r="AK2410" s="2">
        <f t="shared" si="1396"/>
        <v>34444.45656629515</v>
      </c>
      <c r="AL2410" s="8"/>
      <c r="AM2410" s="8"/>
      <c r="AN2410" s="8"/>
      <c r="AO2410" s="8"/>
      <c r="AP2410" s="8"/>
      <c r="AQ2410" s="8"/>
      <c r="AR2410" s="5"/>
      <c r="AS2410" s="1"/>
      <c r="AT2410" s="8"/>
      <c r="AU2410" s="1"/>
      <c r="AV2410" s="1"/>
      <c r="AW2410" s="3"/>
      <c r="AX2410" s="3"/>
      <c r="AY2410" s="4"/>
      <c r="AZ2410" s="4"/>
      <c r="BA2410" s="4"/>
      <c r="BB2410" s="1"/>
      <c r="BC2410" s="1"/>
      <c r="BD2410" s="1"/>
      <c r="BE2410" s="1"/>
      <c r="BF2410" s="1"/>
      <c r="BG2410" s="1"/>
      <c r="BH2410" s="1"/>
      <c r="BI2410" s="1"/>
    </row>
    <row r="2411" spans="1:61" x14ac:dyDescent="0.2">
      <c r="A2411" s="78">
        <f t="shared" si="1335"/>
        <v>44302</v>
      </c>
      <c r="B2411" s="2">
        <f t="shared" si="1367"/>
        <v>311256.43043643411</v>
      </c>
      <c r="C2411" s="3">
        <f t="shared" si="1368"/>
        <v>42019618.108918607</v>
      </c>
      <c r="D2411" s="2">
        <f t="shared" si="1305"/>
        <v>240537.3279050432</v>
      </c>
      <c r="E2411" s="2">
        <f t="shared" si="1369"/>
        <v>0</v>
      </c>
      <c r="F2411" s="33">
        <f t="shared" si="1370"/>
        <v>240537.3279050432</v>
      </c>
      <c r="G2411" s="39">
        <f t="shared" si="1371"/>
        <v>5622.43</v>
      </c>
      <c r="H2411" s="38">
        <f>IF(AND(N2411=1,N2410&gt;1),VLOOKUP(A2410,[1]Plan1!$CW$105:$CY$215,3),H2410)</f>
        <v>5674.72</v>
      </c>
      <c r="I2411" s="127">
        <f t="shared" si="1372"/>
        <v>44240</v>
      </c>
      <c r="J2411" s="127">
        <f t="shared" si="1373"/>
        <v>44268</v>
      </c>
      <c r="K2411" s="34">
        <f t="shared" si="1374"/>
        <v>9.3002491805145304E-3</v>
      </c>
      <c r="L2411" s="212">
        <f t="shared" si="1375"/>
        <v>44326</v>
      </c>
      <c r="M2411" s="1">
        <f t="shared" si="1376"/>
        <v>19</v>
      </c>
      <c r="N2411" s="1">
        <f t="shared" si="1377"/>
        <v>4</v>
      </c>
      <c r="O2411" s="2">
        <f t="shared" si="1378"/>
        <v>1.00195079</v>
      </c>
      <c r="P2411" s="35">
        <f t="shared" si="1379"/>
        <v>1.00859988</v>
      </c>
      <c r="Q2411" s="35">
        <f t="shared" si="1380"/>
        <v>1.0585257604934433</v>
      </c>
      <c r="R2411" s="2">
        <f t="shared" si="1381"/>
        <v>1.06059072</v>
      </c>
      <c r="S2411" s="2">
        <f t="shared" si="1382"/>
        <v>1.05852576</v>
      </c>
      <c r="T2411" s="2">
        <f t="shared" si="1383"/>
        <v>255111.65778968</v>
      </c>
      <c r="U2411" s="2">
        <f t="shared" si="1384"/>
        <v>0</v>
      </c>
      <c r="V2411" s="2">
        <f t="shared" si="1385"/>
        <v>14574.329884642657</v>
      </c>
      <c r="W2411" s="2">
        <f t="shared" si="1386"/>
        <v>255111.65778968585</v>
      </c>
      <c r="X2411" s="36">
        <f t="shared" si="1387"/>
        <v>0</v>
      </c>
      <c r="Y2411" s="2">
        <f t="shared" si="1388"/>
        <v>0</v>
      </c>
      <c r="Z2411" s="37">
        <f t="shared" si="1389"/>
        <v>0</v>
      </c>
      <c r="AA2411" s="2">
        <f t="shared" si="1390"/>
        <v>0</v>
      </c>
      <c r="AB2411" s="4">
        <f t="shared" si="1336"/>
        <v>7.1215000000000001E-2</v>
      </c>
      <c r="AC2411" s="148">
        <f t="shared" si="1391"/>
        <v>298</v>
      </c>
      <c r="AD2411" s="36">
        <v>252</v>
      </c>
      <c r="AE2411" s="35">
        <f t="shared" si="1392"/>
        <v>1.0847516479999999</v>
      </c>
      <c r="AF2411" s="2">
        <f t="shared" si="1393"/>
        <v>21621.133421679999</v>
      </c>
      <c r="AG2411" s="2">
        <f t="shared" si="1394"/>
        <v>21621.133421679999</v>
      </c>
      <c r="AH2411" s="3">
        <f t="shared" si="1395"/>
        <v>0</v>
      </c>
      <c r="AI2411" s="3"/>
      <c r="AJ2411" s="3">
        <v>0</v>
      </c>
      <c r="AK2411" s="2">
        <f t="shared" si="1396"/>
        <v>34523.63922506824</v>
      </c>
      <c r="AL2411" s="8"/>
      <c r="AM2411" s="8"/>
      <c r="AN2411" s="8"/>
      <c r="AO2411" s="8"/>
      <c r="AP2411" s="8"/>
      <c r="AQ2411" s="8"/>
      <c r="AR2411" s="5"/>
      <c r="AS2411" s="1"/>
      <c r="AT2411" s="8"/>
      <c r="AU2411" s="1"/>
      <c r="AV2411" s="1"/>
      <c r="AW2411" s="3"/>
      <c r="AX2411" s="3"/>
      <c r="AY2411" s="4"/>
      <c r="AZ2411" s="4"/>
      <c r="BA2411" s="4"/>
      <c r="BB2411" s="1"/>
      <c r="BC2411" s="1"/>
      <c r="BD2411" s="1"/>
      <c r="BE2411" s="1"/>
      <c r="BF2411" s="1"/>
      <c r="BG2411" s="1"/>
      <c r="BH2411" s="1"/>
      <c r="BI2411" s="1"/>
    </row>
    <row r="2412" spans="1:61" x14ac:dyDescent="0.2">
      <c r="A2412" s="78">
        <f t="shared" si="1335"/>
        <v>44303</v>
      </c>
      <c r="B2412" s="2">
        <f t="shared" si="1367"/>
        <v>311470.47911131475</v>
      </c>
      <c r="C2412" s="3">
        <f t="shared" si="1368"/>
        <v>42048514.680027492</v>
      </c>
      <c r="D2412" s="2">
        <f t="shared" si="1305"/>
        <v>240537.3279050432</v>
      </c>
      <c r="E2412" s="2">
        <f t="shared" si="1369"/>
        <v>0</v>
      </c>
      <c r="F2412" s="33">
        <f t="shared" si="1370"/>
        <v>240537.3279050432</v>
      </c>
      <c r="G2412" s="39">
        <f t="shared" si="1371"/>
        <v>5622.43</v>
      </c>
      <c r="H2412" s="38">
        <f>IF(AND(N2412=1,N2411&gt;1),VLOOKUP(A2411,[1]Plan1!$CW$105:$CY$215,3),H2411)</f>
        <v>5674.72</v>
      </c>
      <c r="I2412" s="127">
        <f t="shared" si="1372"/>
        <v>44240</v>
      </c>
      <c r="J2412" s="127">
        <f t="shared" si="1373"/>
        <v>44268</v>
      </c>
      <c r="K2412" s="34">
        <f t="shared" si="1374"/>
        <v>9.3002491805145304E-3</v>
      </c>
      <c r="L2412" s="212">
        <f t="shared" si="1375"/>
        <v>44326</v>
      </c>
      <c r="M2412" s="1">
        <f t="shared" si="1376"/>
        <v>19</v>
      </c>
      <c r="N2412" s="1">
        <f t="shared" si="1377"/>
        <v>5</v>
      </c>
      <c r="O2412" s="2">
        <f t="shared" si="1378"/>
        <v>1.00243909</v>
      </c>
      <c r="P2412" s="35">
        <f t="shared" si="1379"/>
        <v>1.00859988</v>
      </c>
      <c r="Q2412" s="35">
        <f t="shared" si="1380"/>
        <v>1.0585257604934433</v>
      </c>
      <c r="R2412" s="2">
        <f t="shared" si="1381"/>
        <v>1.0611075999999999</v>
      </c>
      <c r="S2412" s="2">
        <f t="shared" si="1382"/>
        <v>1.05852576</v>
      </c>
      <c r="T2412" s="2">
        <f t="shared" si="1383"/>
        <v>255235.98672372999</v>
      </c>
      <c r="U2412" s="2">
        <f t="shared" si="1384"/>
        <v>0</v>
      </c>
      <c r="V2412" s="2">
        <f t="shared" si="1385"/>
        <v>14698.658818690201</v>
      </c>
      <c r="W2412" s="2">
        <f t="shared" si="1386"/>
        <v>255235.9867237334</v>
      </c>
      <c r="X2412" s="36">
        <f t="shared" si="1387"/>
        <v>0</v>
      </c>
      <c r="Y2412" s="2">
        <f t="shared" si="1388"/>
        <v>0</v>
      </c>
      <c r="Z2412" s="37">
        <f t="shared" si="1389"/>
        <v>0</v>
      </c>
      <c r="AA2412" s="2">
        <f t="shared" si="1390"/>
        <v>0</v>
      </c>
      <c r="AB2412" s="4">
        <f t="shared" si="1336"/>
        <v>7.1215000000000001E-2</v>
      </c>
      <c r="AC2412" s="148">
        <f t="shared" si="1391"/>
        <v>298</v>
      </c>
      <c r="AD2412" s="36">
        <v>252</v>
      </c>
      <c r="AE2412" s="35">
        <f t="shared" si="1392"/>
        <v>1.0847516479999999</v>
      </c>
      <c r="AF2412" s="2">
        <f t="shared" si="1393"/>
        <v>21631.670503739999</v>
      </c>
      <c r="AG2412" s="2">
        <f t="shared" si="1394"/>
        <v>21631.670503739999</v>
      </c>
      <c r="AH2412" s="3">
        <f t="shared" si="1395"/>
        <v>0</v>
      </c>
      <c r="AI2412" s="3"/>
      <c r="AJ2412" s="3">
        <v>0</v>
      </c>
      <c r="AK2412" s="2">
        <f t="shared" si="1396"/>
        <v>34602.82188384133</v>
      </c>
      <c r="AL2412" s="8"/>
      <c r="AM2412" s="8"/>
      <c r="AN2412" s="8"/>
      <c r="AO2412" s="8"/>
      <c r="AP2412" s="8"/>
      <c r="AQ2412" s="8"/>
      <c r="AR2412" s="5"/>
      <c r="AS2412" s="1"/>
      <c r="AT2412" s="8"/>
      <c r="AU2412" s="1"/>
      <c r="AV2412" s="1"/>
      <c r="AW2412" s="3"/>
      <c r="AX2412" s="3"/>
      <c r="AY2412" s="4"/>
      <c r="AZ2412" s="4"/>
      <c r="BA2412" s="4"/>
      <c r="BB2412" s="1"/>
      <c r="BC2412" s="1"/>
      <c r="BD2412" s="1"/>
      <c r="BE2412" s="1"/>
      <c r="BF2412" s="1"/>
      <c r="BG2412" s="1"/>
      <c r="BH2412" s="1"/>
      <c r="BI2412" s="1"/>
    </row>
    <row r="2413" spans="1:61" x14ac:dyDescent="0.2">
      <c r="A2413" s="78">
        <f t="shared" si="1335"/>
        <v>44304</v>
      </c>
      <c r="B2413" s="2">
        <f t="shared" si="1367"/>
        <v>311549.66177008778</v>
      </c>
      <c r="C2413" s="3">
        <f t="shared" si="1368"/>
        <v>42059204.338961847</v>
      </c>
      <c r="D2413" s="2">
        <f t="shared" si="1305"/>
        <v>240537.3279050432</v>
      </c>
      <c r="E2413" s="2">
        <f t="shared" si="1369"/>
        <v>0</v>
      </c>
      <c r="F2413" s="33">
        <f t="shared" si="1370"/>
        <v>240537.3279050432</v>
      </c>
      <c r="G2413" s="39">
        <f t="shared" si="1371"/>
        <v>5622.43</v>
      </c>
      <c r="H2413" s="38">
        <f>IF(AND(N2413=1,N2412&gt;1),VLOOKUP(A2412,[1]Plan1!$CW$105:$CY$215,3),H2412)</f>
        <v>5674.72</v>
      </c>
      <c r="I2413" s="127">
        <f t="shared" si="1372"/>
        <v>44240</v>
      </c>
      <c r="J2413" s="127">
        <f t="shared" si="1373"/>
        <v>44268</v>
      </c>
      <c r="K2413" s="34">
        <f t="shared" si="1374"/>
        <v>9.3002491805145304E-3</v>
      </c>
      <c r="L2413" s="212">
        <f t="shared" si="1375"/>
        <v>44326</v>
      </c>
      <c r="M2413" s="1">
        <f t="shared" si="1376"/>
        <v>19</v>
      </c>
      <c r="N2413" s="1">
        <f t="shared" si="1377"/>
        <v>5</v>
      </c>
      <c r="O2413" s="2">
        <f t="shared" si="1378"/>
        <v>1.00243909</v>
      </c>
      <c r="P2413" s="35">
        <f t="shared" si="1379"/>
        <v>1.00859988</v>
      </c>
      <c r="Q2413" s="35">
        <f t="shared" si="1380"/>
        <v>1.0585257604934433</v>
      </c>
      <c r="R2413" s="2">
        <f t="shared" si="1381"/>
        <v>1.0611075999999999</v>
      </c>
      <c r="S2413" s="2">
        <f t="shared" si="1382"/>
        <v>1.05852576</v>
      </c>
      <c r="T2413" s="2">
        <f t="shared" si="1383"/>
        <v>255235.98672372999</v>
      </c>
      <c r="U2413" s="2">
        <f t="shared" si="1384"/>
        <v>0</v>
      </c>
      <c r="V2413" s="2">
        <f t="shared" si="1385"/>
        <v>14698.658818690201</v>
      </c>
      <c r="W2413" s="2">
        <f t="shared" si="1386"/>
        <v>255235.9867237334</v>
      </c>
      <c r="X2413" s="36">
        <f t="shared" si="1387"/>
        <v>0</v>
      </c>
      <c r="Y2413" s="2">
        <f t="shared" si="1388"/>
        <v>0</v>
      </c>
      <c r="Z2413" s="37">
        <f t="shared" si="1389"/>
        <v>0</v>
      </c>
      <c r="AA2413" s="2">
        <f t="shared" si="1390"/>
        <v>0</v>
      </c>
      <c r="AB2413" s="4">
        <f t="shared" si="1336"/>
        <v>7.1215000000000001E-2</v>
      </c>
      <c r="AC2413" s="148">
        <f t="shared" si="1391"/>
        <v>298</v>
      </c>
      <c r="AD2413" s="36">
        <v>252</v>
      </c>
      <c r="AE2413" s="35">
        <f t="shared" si="1392"/>
        <v>1.0847516479999999</v>
      </c>
      <c r="AF2413" s="2">
        <f t="shared" si="1393"/>
        <v>21631.670503739999</v>
      </c>
      <c r="AG2413" s="2">
        <f t="shared" si="1394"/>
        <v>21631.670503739999</v>
      </c>
      <c r="AH2413" s="3">
        <f t="shared" si="1395"/>
        <v>0</v>
      </c>
      <c r="AI2413" s="3"/>
      <c r="AJ2413" s="3">
        <v>0</v>
      </c>
      <c r="AK2413" s="2">
        <f t="shared" si="1396"/>
        <v>34682.004542614421</v>
      </c>
      <c r="AL2413" s="8"/>
      <c r="AM2413" s="8"/>
      <c r="AN2413" s="8"/>
      <c r="AO2413" s="8"/>
      <c r="AP2413" s="8"/>
      <c r="AQ2413" s="8"/>
      <c r="AR2413" s="5"/>
      <c r="AS2413" s="1"/>
      <c r="AT2413" s="8"/>
      <c r="AU2413" s="1"/>
      <c r="AV2413" s="1"/>
      <c r="AW2413" s="3"/>
      <c r="AX2413" s="3"/>
      <c r="AY2413" s="4"/>
      <c r="AZ2413" s="4"/>
      <c r="BA2413" s="4"/>
      <c r="BB2413" s="1"/>
      <c r="BC2413" s="1"/>
      <c r="BD2413" s="1"/>
      <c r="BE2413" s="1"/>
      <c r="BF2413" s="1"/>
      <c r="BG2413" s="1"/>
      <c r="BH2413" s="1"/>
      <c r="BI2413" s="1"/>
    </row>
    <row r="2414" spans="1:61" x14ac:dyDescent="0.2">
      <c r="A2414" s="78">
        <f t="shared" si="1335"/>
        <v>44305</v>
      </c>
      <c r="B2414" s="2">
        <f t="shared" si="1367"/>
        <v>311704.43690534087</v>
      </c>
      <c r="C2414" s="3">
        <f t="shared" si="1368"/>
        <v>42080098.982221015</v>
      </c>
      <c r="D2414" s="2">
        <f t="shared" si="1305"/>
        <v>240537.3279050432</v>
      </c>
      <c r="E2414" s="2">
        <f t="shared" si="1369"/>
        <v>0</v>
      </c>
      <c r="F2414" s="33">
        <f t="shared" si="1370"/>
        <v>240537.3279050432</v>
      </c>
      <c r="G2414" s="39">
        <f t="shared" si="1371"/>
        <v>5622.43</v>
      </c>
      <c r="H2414" s="38">
        <f>IF(AND(N2414=1,N2413&gt;1),VLOOKUP(A2413,[1]Plan1!$CW$105:$CY$215,3),H2413)</f>
        <v>5674.72</v>
      </c>
      <c r="I2414" s="127">
        <f t="shared" si="1372"/>
        <v>44240</v>
      </c>
      <c r="J2414" s="127">
        <f t="shared" si="1373"/>
        <v>44268</v>
      </c>
      <c r="K2414" s="34">
        <f t="shared" si="1374"/>
        <v>9.3002491805145304E-3</v>
      </c>
      <c r="L2414" s="212">
        <f t="shared" si="1375"/>
        <v>44326</v>
      </c>
      <c r="M2414" s="1">
        <f t="shared" si="1376"/>
        <v>19</v>
      </c>
      <c r="N2414" s="1">
        <f t="shared" si="1377"/>
        <v>5</v>
      </c>
      <c r="O2414" s="2">
        <f t="shared" si="1378"/>
        <v>1.00243909</v>
      </c>
      <c r="P2414" s="35">
        <f t="shared" si="1379"/>
        <v>1.00859988</v>
      </c>
      <c r="Q2414" s="35">
        <f t="shared" si="1380"/>
        <v>1.0585257604934433</v>
      </c>
      <c r="R2414" s="2">
        <f t="shared" si="1381"/>
        <v>1.0611075999999999</v>
      </c>
      <c r="S2414" s="2">
        <f t="shared" si="1382"/>
        <v>1.05852576</v>
      </c>
      <c r="T2414" s="2">
        <f t="shared" si="1383"/>
        <v>255235.98672372999</v>
      </c>
      <c r="U2414" s="2">
        <f t="shared" si="1384"/>
        <v>0</v>
      </c>
      <c r="V2414" s="2">
        <f t="shared" si="1385"/>
        <v>14698.658818690201</v>
      </c>
      <c r="W2414" s="2">
        <f t="shared" si="1386"/>
        <v>255235.9867237334</v>
      </c>
      <c r="X2414" s="36">
        <f t="shared" si="1387"/>
        <v>0</v>
      </c>
      <c r="Y2414" s="2">
        <f t="shared" si="1388"/>
        <v>0</v>
      </c>
      <c r="Z2414" s="37">
        <f t="shared" si="1389"/>
        <v>0</v>
      </c>
      <c r="AA2414" s="2">
        <f t="shared" si="1390"/>
        <v>0</v>
      </c>
      <c r="AB2414" s="4">
        <f t="shared" si="1336"/>
        <v>7.1215000000000001E-2</v>
      </c>
      <c r="AC2414" s="148">
        <f t="shared" si="1391"/>
        <v>299</v>
      </c>
      <c r="AD2414" s="36">
        <v>252</v>
      </c>
      <c r="AE2414" s="35">
        <f t="shared" si="1392"/>
        <v>1.085047815</v>
      </c>
      <c r="AF2414" s="2">
        <f t="shared" si="1393"/>
        <v>21707.262980219999</v>
      </c>
      <c r="AG2414" s="2">
        <f t="shared" si="1394"/>
        <v>21707.262980219999</v>
      </c>
      <c r="AH2414" s="3">
        <f t="shared" si="1395"/>
        <v>0</v>
      </c>
      <c r="AI2414" s="3"/>
      <c r="AJ2414" s="3">
        <v>0</v>
      </c>
      <c r="AK2414" s="2">
        <f t="shared" si="1396"/>
        <v>34761.187201387511</v>
      </c>
      <c r="AL2414" s="8"/>
      <c r="AM2414" s="8"/>
      <c r="AN2414" s="8"/>
      <c r="AO2414" s="8"/>
      <c r="AP2414" s="8"/>
      <c r="AQ2414" s="8"/>
      <c r="AR2414" s="5"/>
      <c r="AS2414" s="1"/>
      <c r="AT2414" s="8"/>
      <c r="AU2414" s="1"/>
      <c r="AV2414" s="1"/>
      <c r="AW2414" s="3"/>
      <c r="AX2414" s="3"/>
      <c r="AY2414" s="4"/>
      <c r="AZ2414" s="4"/>
      <c r="BA2414" s="4"/>
      <c r="BB2414" s="1"/>
      <c r="BC2414" s="1"/>
      <c r="BD2414" s="1"/>
      <c r="BE2414" s="1"/>
      <c r="BF2414" s="1"/>
      <c r="BG2414" s="1"/>
      <c r="BH2414" s="1"/>
      <c r="BI2414" s="1"/>
    </row>
    <row r="2415" spans="1:61" x14ac:dyDescent="0.2">
      <c r="A2415" s="78">
        <f t="shared" si="1335"/>
        <v>44306</v>
      </c>
      <c r="B2415" s="2">
        <f t="shared" si="1367"/>
        <v>311994.23504092032</v>
      </c>
      <c r="C2415" s="3">
        <f t="shared" si="1368"/>
        <v>42119221.730524242</v>
      </c>
      <c r="D2415" s="2">
        <f t="shared" si="1305"/>
        <v>240537.3279050432</v>
      </c>
      <c r="E2415" s="2">
        <f t="shared" si="1369"/>
        <v>0</v>
      </c>
      <c r="F2415" s="33">
        <f t="shared" si="1370"/>
        <v>240537.3279050432</v>
      </c>
      <c r="G2415" s="39">
        <f t="shared" si="1371"/>
        <v>5622.43</v>
      </c>
      <c r="H2415" s="38">
        <f>IF(AND(N2415=1,N2414&gt;1),VLOOKUP(A2414,[1]Plan1!$CW$105:$CY$215,3),H2414)</f>
        <v>5674.72</v>
      </c>
      <c r="I2415" s="127">
        <f t="shared" si="1372"/>
        <v>44240</v>
      </c>
      <c r="J2415" s="127">
        <f t="shared" si="1373"/>
        <v>44268</v>
      </c>
      <c r="K2415" s="34">
        <f t="shared" si="1374"/>
        <v>9.3002491805145304E-3</v>
      </c>
      <c r="L2415" s="212">
        <f t="shared" si="1375"/>
        <v>44326</v>
      </c>
      <c r="M2415" s="1">
        <f t="shared" si="1376"/>
        <v>19</v>
      </c>
      <c r="N2415" s="1">
        <f t="shared" si="1377"/>
        <v>6</v>
      </c>
      <c r="O2415" s="2">
        <f t="shared" si="1378"/>
        <v>1.0029276199999999</v>
      </c>
      <c r="P2415" s="35">
        <f t="shared" si="1379"/>
        <v>1.00859988</v>
      </c>
      <c r="Q2415" s="35">
        <f t="shared" si="1380"/>
        <v>1.0585257604934433</v>
      </c>
      <c r="R2415" s="2">
        <f t="shared" si="1381"/>
        <v>1.06162472</v>
      </c>
      <c r="S2415" s="2">
        <f t="shared" si="1382"/>
        <v>1.05852576</v>
      </c>
      <c r="T2415" s="2">
        <f t="shared" si="1383"/>
        <v>255360.37338673999</v>
      </c>
      <c r="U2415" s="2">
        <f t="shared" si="1384"/>
        <v>0</v>
      </c>
      <c r="V2415" s="2">
        <f t="shared" si="1385"/>
        <v>14823.045481696467</v>
      </c>
      <c r="W2415" s="2">
        <f t="shared" si="1386"/>
        <v>255360.37338673967</v>
      </c>
      <c r="X2415" s="36">
        <f t="shared" si="1387"/>
        <v>0</v>
      </c>
      <c r="Y2415" s="2">
        <f t="shared" si="1388"/>
        <v>0</v>
      </c>
      <c r="Z2415" s="37">
        <f t="shared" si="1389"/>
        <v>0</v>
      </c>
      <c r="AA2415" s="2">
        <f t="shared" si="1390"/>
        <v>0</v>
      </c>
      <c r="AB2415" s="4">
        <f t="shared" si="1336"/>
        <v>7.1215000000000001E-2</v>
      </c>
      <c r="AC2415" s="148">
        <f t="shared" si="1391"/>
        <v>300</v>
      </c>
      <c r="AD2415" s="36">
        <v>252</v>
      </c>
      <c r="AE2415" s="35">
        <f t="shared" si="1392"/>
        <v>1.085344063</v>
      </c>
      <c r="AF2415" s="2">
        <f t="shared" si="1393"/>
        <v>21793.491794019999</v>
      </c>
      <c r="AG2415" s="2">
        <f t="shared" si="1394"/>
        <v>21793.491794019999</v>
      </c>
      <c r="AH2415" s="3">
        <f t="shared" si="1395"/>
        <v>0</v>
      </c>
      <c r="AI2415" s="3"/>
      <c r="AJ2415" s="3">
        <v>0</v>
      </c>
      <c r="AK2415" s="2">
        <f t="shared" si="1396"/>
        <v>34840.369860160608</v>
      </c>
      <c r="AL2415" s="8"/>
      <c r="AM2415" s="8"/>
      <c r="AN2415" s="8"/>
      <c r="AO2415" s="8"/>
      <c r="AP2415" s="8"/>
      <c r="AQ2415" s="8"/>
      <c r="AR2415" s="5"/>
      <c r="AS2415" s="1"/>
      <c r="AT2415" s="8"/>
      <c r="AU2415" s="1"/>
      <c r="AV2415" s="1"/>
      <c r="AW2415" s="3"/>
      <c r="AX2415" s="3"/>
      <c r="AY2415" s="4"/>
      <c r="AZ2415" s="4"/>
      <c r="BA2415" s="4"/>
      <c r="BB2415" s="1"/>
      <c r="BC2415" s="1"/>
      <c r="BD2415" s="1"/>
      <c r="BE2415" s="1"/>
      <c r="BF2415" s="1"/>
      <c r="BG2415" s="1"/>
      <c r="BH2415" s="1"/>
      <c r="BI2415" s="1"/>
    </row>
    <row r="2416" spans="1:61" x14ac:dyDescent="0.2">
      <c r="A2416" s="78">
        <f t="shared" si="1335"/>
        <v>44307</v>
      </c>
      <c r="B2416" s="2">
        <f t="shared" si="1367"/>
        <v>312208.48529234162</v>
      </c>
      <c r="C2416" s="3">
        <f t="shared" si="1368"/>
        <v>42148145.514466122</v>
      </c>
      <c r="D2416" s="2">
        <f t="shared" si="1305"/>
        <v>240537.3279050432</v>
      </c>
      <c r="E2416" s="2">
        <f t="shared" si="1369"/>
        <v>0</v>
      </c>
      <c r="F2416" s="33">
        <f t="shared" si="1370"/>
        <v>240537.3279050432</v>
      </c>
      <c r="G2416" s="39">
        <f t="shared" si="1371"/>
        <v>5622.43</v>
      </c>
      <c r="H2416" s="38">
        <f>IF(AND(N2416=1,N2415&gt;1),VLOOKUP(A2415,[1]Plan1!$CW$105:$CY$215,3),H2415)</f>
        <v>5674.72</v>
      </c>
      <c r="I2416" s="127">
        <f t="shared" si="1372"/>
        <v>44240</v>
      </c>
      <c r="J2416" s="127">
        <f t="shared" si="1373"/>
        <v>44268</v>
      </c>
      <c r="K2416" s="34">
        <f t="shared" si="1374"/>
        <v>9.3002491805145304E-3</v>
      </c>
      <c r="L2416" s="212">
        <f t="shared" si="1375"/>
        <v>44326</v>
      </c>
      <c r="M2416" s="1">
        <f t="shared" si="1376"/>
        <v>19</v>
      </c>
      <c r="N2416" s="1">
        <f t="shared" si="1377"/>
        <v>7</v>
      </c>
      <c r="O2416" s="2">
        <f t="shared" si="1378"/>
        <v>1.0034163899999999</v>
      </c>
      <c r="P2416" s="35">
        <f t="shared" si="1379"/>
        <v>1.00859988</v>
      </c>
      <c r="Q2416" s="35">
        <f t="shared" si="1380"/>
        <v>1.0585257604934433</v>
      </c>
      <c r="R2416" s="2">
        <f t="shared" si="1381"/>
        <v>1.06214209</v>
      </c>
      <c r="S2416" s="2">
        <f t="shared" si="1382"/>
        <v>1.05852576</v>
      </c>
      <c r="T2416" s="2">
        <f t="shared" si="1383"/>
        <v>255484.82018407001</v>
      </c>
      <c r="U2416" s="2">
        <f t="shared" si="1384"/>
        <v>0</v>
      </c>
      <c r="V2416" s="2">
        <f t="shared" si="1385"/>
        <v>14947.492279034715</v>
      </c>
      <c r="W2416" s="2">
        <f t="shared" si="1386"/>
        <v>255484.82018407792</v>
      </c>
      <c r="X2416" s="36">
        <f t="shared" si="1387"/>
        <v>0</v>
      </c>
      <c r="Y2416" s="2">
        <f t="shared" si="1388"/>
        <v>0</v>
      </c>
      <c r="Z2416" s="37">
        <f t="shared" si="1389"/>
        <v>0</v>
      </c>
      <c r="AA2416" s="2">
        <f t="shared" si="1390"/>
        <v>0</v>
      </c>
      <c r="AB2416" s="4">
        <f t="shared" si="1336"/>
        <v>7.1215000000000001E-2</v>
      </c>
      <c r="AC2416" s="148">
        <f t="shared" si="1391"/>
        <v>300</v>
      </c>
      <c r="AD2416" s="36">
        <v>252</v>
      </c>
      <c r="AE2416" s="35">
        <f t="shared" si="1392"/>
        <v>1.085344063</v>
      </c>
      <c r="AF2416" s="2">
        <f t="shared" si="1393"/>
        <v>21804.112589330001</v>
      </c>
      <c r="AG2416" s="2">
        <f t="shared" si="1394"/>
        <v>21804.112589330001</v>
      </c>
      <c r="AH2416" s="3">
        <f t="shared" si="1395"/>
        <v>0</v>
      </c>
      <c r="AI2416" s="3"/>
      <c r="AJ2416" s="3">
        <v>0</v>
      </c>
      <c r="AK2416" s="2">
        <f t="shared" si="1396"/>
        <v>34919.552518933699</v>
      </c>
      <c r="AL2416" s="8"/>
      <c r="AM2416" s="8"/>
      <c r="AN2416" s="8"/>
      <c r="AO2416" s="8"/>
      <c r="AP2416" s="8"/>
      <c r="AQ2416" s="8"/>
      <c r="AR2416" s="5"/>
      <c r="AS2416" s="1"/>
      <c r="AT2416" s="8"/>
      <c r="AU2416" s="1"/>
      <c r="AV2416" s="1"/>
      <c r="AW2416" s="3"/>
      <c r="AX2416" s="3"/>
      <c r="AY2416" s="4"/>
      <c r="AZ2416" s="4"/>
      <c r="BA2416" s="4"/>
      <c r="BB2416" s="1"/>
      <c r="BC2416" s="1"/>
      <c r="BD2416" s="1"/>
      <c r="BE2416" s="1"/>
      <c r="BF2416" s="1"/>
      <c r="BG2416" s="1"/>
      <c r="BH2416" s="1"/>
      <c r="BI2416" s="1"/>
    </row>
    <row r="2417" spans="1:61" x14ac:dyDescent="0.2">
      <c r="A2417" s="78">
        <f t="shared" si="1335"/>
        <v>44308</v>
      </c>
      <c r="B2417" s="2">
        <f t="shared" si="1367"/>
        <v>312363.3755123947</v>
      </c>
      <c r="C2417" s="3">
        <f t="shared" si="1368"/>
        <v>42169055.694173284</v>
      </c>
      <c r="D2417" s="2">
        <f t="shared" si="1305"/>
        <v>240537.3279050432</v>
      </c>
      <c r="E2417" s="2">
        <f t="shared" si="1369"/>
        <v>0</v>
      </c>
      <c r="F2417" s="33">
        <f t="shared" si="1370"/>
        <v>240537.3279050432</v>
      </c>
      <c r="G2417" s="39">
        <f t="shared" si="1371"/>
        <v>5622.43</v>
      </c>
      <c r="H2417" s="38">
        <f>IF(AND(N2417=1,N2416&gt;1),VLOOKUP(A2416,[1]Plan1!$CW$105:$CY$215,3),H2416)</f>
        <v>5674.72</v>
      </c>
      <c r="I2417" s="127">
        <f t="shared" si="1372"/>
        <v>44240</v>
      </c>
      <c r="J2417" s="127">
        <f t="shared" si="1373"/>
        <v>44268</v>
      </c>
      <c r="K2417" s="34">
        <f t="shared" si="1374"/>
        <v>9.3002491805145304E-3</v>
      </c>
      <c r="L2417" s="212">
        <f t="shared" si="1375"/>
        <v>44326</v>
      </c>
      <c r="M2417" s="1">
        <f t="shared" si="1376"/>
        <v>19</v>
      </c>
      <c r="N2417" s="1">
        <f t="shared" si="1377"/>
        <v>7</v>
      </c>
      <c r="O2417" s="2">
        <f t="shared" si="1378"/>
        <v>1.0034163899999999</v>
      </c>
      <c r="P2417" s="35">
        <f t="shared" si="1379"/>
        <v>1.00859988</v>
      </c>
      <c r="Q2417" s="35">
        <f t="shared" si="1380"/>
        <v>1.0585257604934433</v>
      </c>
      <c r="R2417" s="2">
        <f t="shared" si="1381"/>
        <v>1.06214209</v>
      </c>
      <c r="S2417" s="2">
        <f t="shared" si="1382"/>
        <v>1.05852576</v>
      </c>
      <c r="T2417" s="2">
        <f t="shared" si="1383"/>
        <v>255484.82018407001</v>
      </c>
      <c r="U2417" s="2">
        <f t="shared" si="1384"/>
        <v>0</v>
      </c>
      <c r="V2417" s="2">
        <f t="shared" si="1385"/>
        <v>14947.492279034715</v>
      </c>
      <c r="W2417" s="2">
        <f t="shared" si="1386"/>
        <v>255484.82018407792</v>
      </c>
      <c r="X2417" s="36">
        <f t="shared" si="1387"/>
        <v>0</v>
      </c>
      <c r="Y2417" s="2">
        <f t="shared" si="1388"/>
        <v>0</v>
      </c>
      <c r="Z2417" s="37">
        <f t="shared" si="1389"/>
        <v>0</v>
      </c>
      <c r="AA2417" s="2">
        <f t="shared" si="1390"/>
        <v>0</v>
      </c>
      <c r="AB2417" s="4">
        <f t="shared" si="1336"/>
        <v>7.1215000000000001E-2</v>
      </c>
      <c r="AC2417" s="148">
        <f t="shared" si="1391"/>
        <v>301</v>
      </c>
      <c r="AD2417" s="36">
        <v>252</v>
      </c>
      <c r="AE2417" s="35">
        <f t="shared" si="1392"/>
        <v>1.085640392</v>
      </c>
      <c r="AF2417" s="2">
        <f t="shared" si="1393"/>
        <v>21879.820150610001</v>
      </c>
      <c r="AG2417" s="2">
        <f t="shared" si="1394"/>
        <v>21879.820150610001</v>
      </c>
      <c r="AH2417" s="3">
        <f t="shared" si="1395"/>
        <v>0</v>
      </c>
      <c r="AI2417" s="3"/>
      <c r="AJ2417" s="3">
        <v>0</v>
      </c>
      <c r="AK2417" s="2">
        <f t="shared" si="1396"/>
        <v>34998.735177706796</v>
      </c>
      <c r="AL2417" s="8"/>
      <c r="AM2417" s="8"/>
      <c r="AN2417" s="8"/>
      <c r="AO2417" s="8"/>
      <c r="AP2417" s="8"/>
      <c r="AQ2417" s="8"/>
      <c r="AR2417" s="5"/>
      <c r="AS2417" s="1"/>
      <c r="AT2417" s="8"/>
      <c r="AU2417" s="1"/>
      <c r="AV2417" s="1"/>
      <c r="AW2417" s="3"/>
      <c r="AX2417" s="3"/>
      <c r="AY2417" s="4"/>
      <c r="AZ2417" s="4"/>
      <c r="BA2417" s="4"/>
      <c r="BB2417" s="1"/>
      <c r="BC2417" s="1"/>
      <c r="BD2417" s="1"/>
      <c r="BE2417" s="1"/>
      <c r="BF2417" s="1"/>
      <c r="BG2417" s="1"/>
      <c r="BH2417" s="1"/>
      <c r="BI2417" s="1"/>
    </row>
    <row r="2418" spans="1:61" x14ac:dyDescent="0.2">
      <c r="A2418" s="78">
        <f t="shared" si="1335"/>
        <v>44309</v>
      </c>
      <c r="B2418" s="2">
        <f t="shared" si="1367"/>
        <v>312653.49544240133</v>
      </c>
      <c r="C2418" s="3">
        <f t="shared" si="1368"/>
        <v>42208221.884724177</v>
      </c>
      <c r="D2418" s="2">
        <f t="shared" si="1305"/>
        <v>240537.3279050432</v>
      </c>
      <c r="E2418" s="2">
        <f t="shared" si="1369"/>
        <v>0</v>
      </c>
      <c r="F2418" s="33">
        <f t="shared" si="1370"/>
        <v>240537.3279050432</v>
      </c>
      <c r="G2418" s="39">
        <f t="shared" si="1371"/>
        <v>5622.43</v>
      </c>
      <c r="H2418" s="38">
        <f>IF(AND(N2418=1,N2417&gt;1),VLOOKUP(A2417,[1]Plan1!$CW$105:$CY$215,3),H2417)</f>
        <v>5674.72</v>
      </c>
      <c r="I2418" s="127">
        <f t="shared" si="1372"/>
        <v>44240</v>
      </c>
      <c r="J2418" s="127">
        <f t="shared" si="1373"/>
        <v>44268</v>
      </c>
      <c r="K2418" s="34">
        <f t="shared" si="1374"/>
        <v>9.3002491805145304E-3</v>
      </c>
      <c r="L2418" s="212">
        <f t="shared" si="1375"/>
        <v>44326</v>
      </c>
      <c r="M2418" s="1">
        <f t="shared" si="1376"/>
        <v>19</v>
      </c>
      <c r="N2418" s="1">
        <f t="shared" si="1377"/>
        <v>8</v>
      </c>
      <c r="O2418" s="2">
        <f t="shared" si="1378"/>
        <v>1.0039054000000001</v>
      </c>
      <c r="P2418" s="35">
        <f t="shared" si="1379"/>
        <v>1.00859988</v>
      </c>
      <c r="Q2418" s="35">
        <f t="shared" si="1380"/>
        <v>1.0585257604934433</v>
      </c>
      <c r="R2418" s="2">
        <f t="shared" si="1381"/>
        <v>1.0626597200000001</v>
      </c>
      <c r="S2418" s="2">
        <f t="shared" si="1382"/>
        <v>1.05852576</v>
      </c>
      <c r="T2418" s="2">
        <f t="shared" si="1383"/>
        <v>255609.32952112</v>
      </c>
      <c r="U2418" s="2">
        <f t="shared" si="1384"/>
        <v>0</v>
      </c>
      <c r="V2418" s="2">
        <f t="shared" si="1385"/>
        <v>15072.001616078214</v>
      </c>
      <c r="W2418" s="2">
        <f t="shared" si="1386"/>
        <v>255609.32952112143</v>
      </c>
      <c r="X2418" s="36">
        <f t="shared" si="1387"/>
        <v>0</v>
      </c>
      <c r="Y2418" s="2">
        <f t="shared" si="1388"/>
        <v>0</v>
      </c>
      <c r="Z2418" s="37">
        <f t="shared" si="1389"/>
        <v>0</v>
      </c>
      <c r="AA2418" s="2">
        <f t="shared" si="1390"/>
        <v>0</v>
      </c>
      <c r="AB2418" s="4">
        <f t="shared" si="1336"/>
        <v>7.1215000000000001E-2</v>
      </c>
      <c r="AC2418" s="148">
        <f t="shared" si="1391"/>
        <v>302</v>
      </c>
      <c r="AD2418" s="36">
        <v>252</v>
      </c>
      <c r="AE2418" s="35">
        <f t="shared" si="1392"/>
        <v>1.0859368009999999</v>
      </c>
      <c r="AF2418" s="2">
        <f t="shared" si="1393"/>
        <v>21966.248084790001</v>
      </c>
      <c r="AG2418" s="2">
        <f t="shared" si="1394"/>
        <v>21966.248084800001</v>
      </c>
      <c r="AH2418" s="3">
        <f t="shared" si="1395"/>
        <v>0</v>
      </c>
      <c r="AI2418" s="3"/>
      <c r="AJ2418" s="3">
        <v>0</v>
      </c>
      <c r="AK2418" s="2">
        <f t="shared" si="1396"/>
        <v>35077.917836479886</v>
      </c>
      <c r="AL2418" s="8"/>
      <c r="AM2418" s="8"/>
      <c r="AN2418" s="8"/>
      <c r="AO2418" s="8"/>
      <c r="AP2418" s="8"/>
      <c r="AQ2418" s="8"/>
      <c r="AR2418" s="5"/>
      <c r="AS2418" s="1"/>
      <c r="AT2418" s="8"/>
      <c r="AU2418" s="1"/>
      <c r="AV2418" s="1"/>
      <c r="AW2418" s="3"/>
      <c r="AX2418" s="3"/>
      <c r="AY2418" s="4"/>
      <c r="AZ2418" s="4"/>
      <c r="BA2418" s="4"/>
      <c r="BB2418" s="1"/>
      <c r="BC2418" s="1"/>
      <c r="BD2418" s="1"/>
      <c r="BE2418" s="1"/>
      <c r="BF2418" s="1"/>
      <c r="BG2418" s="1"/>
      <c r="BH2418" s="1"/>
      <c r="BI2418" s="1"/>
    </row>
    <row r="2419" spans="1:61" x14ac:dyDescent="0.2">
      <c r="A2419" s="78">
        <f t="shared" si="1335"/>
        <v>44310</v>
      </c>
      <c r="B2419" s="2">
        <f t="shared" si="1367"/>
        <v>312867.95528650313</v>
      </c>
      <c r="C2419" s="3">
        <f t="shared" si="1368"/>
        <v>42237173.96367792</v>
      </c>
      <c r="D2419" s="2">
        <f t="shared" si="1305"/>
        <v>240537.3279050432</v>
      </c>
      <c r="E2419" s="2">
        <f t="shared" si="1369"/>
        <v>0</v>
      </c>
      <c r="F2419" s="33">
        <f t="shared" si="1370"/>
        <v>240537.3279050432</v>
      </c>
      <c r="G2419" s="39">
        <f t="shared" si="1371"/>
        <v>5622.43</v>
      </c>
      <c r="H2419" s="38">
        <f>IF(AND(N2419=1,N2418&gt;1),VLOOKUP(A2418,[1]Plan1!$CW$105:$CY$215,3),H2418)</f>
        <v>5674.72</v>
      </c>
      <c r="I2419" s="127">
        <f t="shared" si="1372"/>
        <v>44240</v>
      </c>
      <c r="J2419" s="127">
        <f t="shared" si="1373"/>
        <v>44268</v>
      </c>
      <c r="K2419" s="34">
        <f t="shared" si="1374"/>
        <v>9.3002491805145304E-3</v>
      </c>
      <c r="L2419" s="212">
        <f t="shared" si="1375"/>
        <v>44326</v>
      </c>
      <c r="M2419" s="1">
        <f t="shared" si="1376"/>
        <v>19</v>
      </c>
      <c r="N2419" s="1">
        <f t="shared" si="1377"/>
        <v>9</v>
      </c>
      <c r="O2419" s="2">
        <f t="shared" si="1378"/>
        <v>1.0043946500000001</v>
      </c>
      <c r="P2419" s="35">
        <f t="shared" si="1379"/>
        <v>1.00859988</v>
      </c>
      <c r="Q2419" s="35">
        <f t="shared" si="1380"/>
        <v>1.0585257604934433</v>
      </c>
      <c r="R2419" s="2">
        <f t="shared" si="1381"/>
        <v>1.0631776100000001</v>
      </c>
      <c r="S2419" s="2">
        <f t="shared" si="1382"/>
        <v>1.05852576</v>
      </c>
      <c r="T2419" s="2">
        <f t="shared" si="1383"/>
        <v>255733.90139787001</v>
      </c>
      <c r="U2419" s="2">
        <f t="shared" si="1384"/>
        <v>0</v>
      </c>
      <c r="V2419" s="2">
        <f t="shared" si="1385"/>
        <v>15196.573492826961</v>
      </c>
      <c r="W2419" s="2">
        <f t="shared" si="1386"/>
        <v>255733.90139787016</v>
      </c>
      <c r="X2419" s="36">
        <f t="shared" si="1387"/>
        <v>0</v>
      </c>
      <c r="Y2419" s="2">
        <f t="shared" si="1388"/>
        <v>0</v>
      </c>
      <c r="Z2419" s="37">
        <f t="shared" si="1389"/>
        <v>0</v>
      </c>
      <c r="AA2419" s="2">
        <f t="shared" si="1390"/>
        <v>0</v>
      </c>
      <c r="AB2419" s="4">
        <f t="shared" si="1336"/>
        <v>7.1215000000000001E-2</v>
      </c>
      <c r="AC2419" s="148">
        <f t="shared" si="1391"/>
        <v>302</v>
      </c>
      <c r="AD2419" s="36">
        <v>252</v>
      </c>
      <c r="AE2419" s="35">
        <f t="shared" si="1392"/>
        <v>1.0859368009999999</v>
      </c>
      <c r="AF2419" s="2">
        <f t="shared" si="1393"/>
        <v>21976.953393380001</v>
      </c>
      <c r="AG2419" s="2">
        <f t="shared" si="1394"/>
        <v>21976.953393380001</v>
      </c>
      <c r="AH2419" s="3">
        <f t="shared" si="1395"/>
        <v>0</v>
      </c>
      <c r="AI2419" s="3"/>
      <c r="AJ2419" s="3">
        <v>0</v>
      </c>
      <c r="AK2419" s="2">
        <f t="shared" si="1396"/>
        <v>35157.100495252984</v>
      </c>
      <c r="AL2419" s="8"/>
      <c r="AM2419" s="8"/>
      <c r="AN2419" s="8"/>
      <c r="AO2419" s="8"/>
      <c r="AP2419" s="8"/>
      <c r="AQ2419" s="8"/>
      <c r="AR2419" s="5"/>
      <c r="AS2419" s="1"/>
      <c r="AT2419" s="8"/>
      <c r="AU2419" s="1"/>
      <c r="AV2419" s="1"/>
      <c r="AW2419" s="3"/>
      <c r="AX2419" s="3"/>
      <c r="AY2419" s="4"/>
      <c r="AZ2419" s="4"/>
      <c r="BA2419" s="4"/>
      <c r="BB2419" s="1"/>
      <c r="BC2419" s="1"/>
      <c r="BD2419" s="1"/>
      <c r="BE2419" s="1"/>
      <c r="BF2419" s="1"/>
      <c r="BG2419" s="1"/>
      <c r="BH2419" s="1"/>
      <c r="BI2419" s="1"/>
    </row>
    <row r="2420" spans="1:61" x14ac:dyDescent="0.2">
      <c r="A2420" s="78">
        <f t="shared" si="1335"/>
        <v>44311</v>
      </c>
      <c r="B2420" s="2">
        <f t="shared" si="1367"/>
        <v>312947.13794527622</v>
      </c>
      <c r="C2420" s="3">
        <f t="shared" si="1368"/>
        <v>42247863.62261229</v>
      </c>
      <c r="D2420" s="2">
        <f t="shared" si="1305"/>
        <v>240537.3279050432</v>
      </c>
      <c r="E2420" s="2">
        <f t="shared" si="1369"/>
        <v>0</v>
      </c>
      <c r="F2420" s="33">
        <f t="shared" si="1370"/>
        <v>240537.3279050432</v>
      </c>
      <c r="G2420" s="39">
        <f t="shared" si="1371"/>
        <v>5622.43</v>
      </c>
      <c r="H2420" s="38">
        <f>IF(AND(N2420=1,N2419&gt;1),VLOOKUP(A2419,[1]Plan1!$CW$105:$CY$215,3),H2419)</f>
        <v>5674.72</v>
      </c>
      <c r="I2420" s="127">
        <f t="shared" si="1372"/>
        <v>44240</v>
      </c>
      <c r="J2420" s="127">
        <f t="shared" si="1373"/>
        <v>44268</v>
      </c>
      <c r="K2420" s="34">
        <f t="shared" si="1374"/>
        <v>9.3002491805145304E-3</v>
      </c>
      <c r="L2420" s="212">
        <f t="shared" si="1375"/>
        <v>44326</v>
      </c>
      <c r="M2420" s="1">
        <f t="shared" si="1376"/>
        <v>19</v>
      </c>
      <c r="N2420" s="1">
        <f t="shared" si="1377"/>
        <v>9</v>
      </c>
      <c r="O2420" s="2">
        <f t="shared" si="1378"/>
        <v>1.0043946500000001</v>
      </c>
      <c r="P2420" s="35">
        <f t="shared" si="1379"/>
        <v>1.00859988</v>
      </c>
      <c r="Q2420" s="35">
        <f t="shared" si="1380"/>
        <v>1.0585257604934433</v>
      </c>
      <c r="R2420" s="2">
        <f t="shared" si="1381"/>
        <v>1.0631776100000001</v>
      </c>
      <c r="S2420" s="2">
        <f t="shared" si="1382"/>
        <v>1.05852576</v>
      </c>
      <c r="T2420" s="2">
        <f t="shared" si="1383"/>
        <v>255733.90139787001</v>
      </c>
      <c r="U2420" s="2">
        <f t="shared" si="1384"/>
        <v>0</v>
      </c>
      <c r="V2420" s="2">
        <f t="shared" si="1385"/>
        <v>15196.573492826961</v>
      </c>
      <c r="W2420" s="2">
        <f t="shared" si="1386"/>
        <v>255733.90139787016</v>
      </c>
      <c r="X2420" s="36">
        <f t="shared" si="1387"/>
        <v>0</v>
      </c>
      <c r="Y2420" s="2">
        <f t="shared" si="1388"/>
        <v>0</v>
      </c>
      <c r="Z2420" s="37">
        <f t="shared" si="1389"/>
        <v>0</v>
      </c>
      <c r="AA2420" s="2">
        <f t="shared" si="1390"/>
        <v>0</v>
      </c>
      <c r="AB2420" s="4">
        <f t="shared" si="1336"/>
        <v>7.1215000000000001E-2</v>
      </c>
      <c r="AC2420" s="148">
        <f t="shared" si="1391"/>
        <v>302</v>
      </c>
      <c r="AD2420" s="36">
        <v>252</v>
      </c>
      <c r="AE2420" s="35">
        <f t="shared" si="1392"/>
        <v>1.0859368009999999</v>
      </c>
      <c r="AF2420" s="2">
        <f t="shared" si="1393"/>
        <v>21976.953393380001</v>
      </c>
      <c r="AG2420" s="2">
        <f t="shared" si="1394"/>
        <v>21976.953393380001</v>
      </c>
      <c r="AH2420" s="3">
        <f t="shared" si="1395"/>
        <v>0</v>
      </c>
      <c r="AI2420" s="3"/>
      <c r="AJ2420" s="3">
        <v>0</v>
      </c>
      <c r="AK2420" s="2">
        <f t="shared" si="1396"/>
        <v>35236.283154026074</v>
      </c>
      <c r="AL2420" s="8"/>
      <c r="AM2420" s="8"/>
      <c r="AN2420" s="8"/>
      <c r="AO2420" s="8"/>
      <c r="AP2420" s="8"/>
      <c r="AQ2420" s="8"/>
      <c r="AR2420" s="5"/>
      <c r="AS2420" s="1"/>
      <c r="AT2420" s="8"/>
      <c r="AU2420" s="1"/>
      <c r="AV2420" s="1"/>
      <c r="AW2420" s="3"/>
      <c r="AX2420" s="3"/>
      <c r="AY2420" s="4"/>
      <c r="AZ2420" s="4"/>
      <c r="BA2420" s="4"/>
      <c r="BB2420" s="1"/>
      <c r="BC2420" s="1"/>
      <c r="BD2420" s="1"/>
      <c r="BE2420" s="1"/>
      <c r="BF2420" s="1"/>
      <c r="BG2420" s="1"/>
      <c r="BH2420" s="1"/>
      <c r="BI2420" s="1"/>
    </row>
    <row r="2421" spans="1:61" x14ac:dyDescent="0.2">
      <c r="A2421" s="78">
        <f t="shared" si="1335"/>
        <v>44312</v>
      </c>
      <c r="B2421" s="2">
        <f t="shared" si="1367"/>
        <v>313102.14340420935</v>
      </c>
      <c r="C2421" s="3">
        <f t="shared" si="1368"/>
        <v>42268789.359568261</v>
      </c>
      <c r="D2421" s="2">
        <f t="shared" si="1305"/>
        <v>240537.3279050432</v>
      </c>
      <c r="E2421" s="2">
        <f t="shared" si="1369"/>
        <v>0</v>
      </c>
      <c r="F2421" s="33">
        <f t="shared" si="1370"/>
        <v>240537.3279050432</v>
      </c>
      <c r="G2421" s="39">
        <f t="shared" si="1371"/>
        <v>5622.43</v>
      </c>
      <c r="H2421" s="38">
        <f>IF(AND(N2421=1,N2420&gt;1),VLOOKUP(A2420,[1]Plan1!$CW$105:$CY$215,3),H2420)</f>
        <v>5674.72</v>
      </c>
      <c r="I2421" s="127">
        <f t="shared" si="1372"/>
        <v>44240</v>
      </c>
      <c r="J2421" s="127">
        <f t="shared" si="1373"/>
        <v>44268</v>
      </c>
      <c r="K2421" s="34">
        <f t="shared" si="1374"/>
        <v>9.3002491805145304E-3</v>
      </c>
      <c r="L2421" s="212">
        <f t="shared" si="1375"/>
        <v>44326</v>
      </c>
      <c r="M2421" s="1">
        <f t="shared" si="1376"/>
        <v>19</v>
      </c>
      <c r="N2421" s="1">
        <f t="shared" si="1377"/>
        <v>9</v>
      </c>
      <c r="O2421" s="2">
        <f t="shared" si="1378"/>
        <v>1.0043946500000001</v>
      </c>
      <c r="P2421" s="35">
        <f t="shared" si="1379"/>
        <v>1.00859988</v>
      </c>
      <c r="Q2421" s="35">
        <f t="shared" si="1380"/>
        <v>1.0585257604934433</v>
      </c>
      <c r="R2421" s="2">
        <f t="shared" si="1381"/>
        <v>1.0631776100000001</v>
      </c>
      <c r="S2421" s="2">
        <f t="shared" si="1382"/>
        <v>1.05852576</v>
      </c>
      <c r="T2421" s="2">
        <f t="shared" si="1383"/>
        <v>255733.90139787001</v>
      </c>
      <c r="U2421" s="2">
        <f t="shared" si="1384"/>
        <v>0</v>
      </c>
      <c r="V2421" s="2">
        <f t="shared" si="1385"/>
        <v>15196.573492826961</v>
      </c>
      <c r="W2421" s="2">
        <f t="shared" si="1386"/>
        <v>255733.90139787016</v>
      </c>
      <c r="X2421" s="36">
        <f t="shared" si="1387"/>
        <v>0</v>
      </c>
      <c r="Y2421" s="2">
        <f t="shared" si="1388"/>
        <v>0</v>
      </c>
      <c r="Z2421" s="37">
        <f t="shared" si="1389"/>
        <v>0</v>
      </c>
      <c r="AA2421" s="2">
        <f t="shared" si="1390"/>
        <v>0</v>
      </c>
      <c r="AB2421" s="4">
        <f t="shared" si="1336"/>
        <v>7.1215000000000001E-2</v>
      </c>
      <c r="AC2421" s="148">
        <f t="shared" si="1391"/>
        <v>303</v>
      </c>
      <c r="AD2421" s="36">
        <v>252</v>
      </c>
      <c r="AE2421" s="35">
        <f t="shared" si="1392"/>
        <v>1.086233292</v>
      </c>
      <c r="AF2421" s="2">
        <f t="shared" si="1393"/>
        <v>22052.776193540001</v>
      </c>
      <c r="AG2421" s="2">
        <f t="shared" si="1394"/>
        <v>22052.776193540001</v>
      </c>
      <c r="AH2421" s="3">
        <f t="shared" si="1395"/>
        <v>0</v>
      </c>
      <c r="AI2421" s="3"/>
      <c r="AJ2421" s="3">
        <v>0</v>
      </c>
      <c r="AK2421" s="2">
        <f t="shared" si="1396"/>
        <v>35315.465812799164</v>
      </c>
      <c r="AL2421" s="8"/>
      <c r="AM2421" s="8"/>
      <c r="AN2421" s="8"/>
      <c r="AO2421" s="8"/>
      <c r="AP2421" s="8"/>
      <c r="AQ2421" s="8"/>
      <c r="AR2421" s="5"/>
      <c r="AS2421" s="1"/>
      <c r="AT2421" s="8"/>
      <c r="AU2421" s="1"/>
      <c r="AV2421" s="1"/>
      <c r="AW2421" s="3"/>
      <c r="AX2421" s="3"/>
      <c r="AY2421" s="4"/>
      <c r="AZ2421" s="4"/>
      <c r="BA2421" s="4"/>
      <c r="BB2421" s="1"/>
      <c r="BC2421" s="1"/>
      <c r="BD2421" s="1"/>
      <c r="BE2421" s="1"/>
      <c r="BF2421" s="1"/>
      <c r="BG2421" s="1"/>
      <c r="BH2421" s="1"/>
      <c r="BI2421" s="1"/>
    </row>
    <row r="2422" spans="1:61" x14ac:dyDescent="0.2">
      <c r="A2422" s="78">
        <f t="shared" si="1335"/>
        <v>44313</v>
      </c>
      <c r="B2422" s="2">
        <f t="shared" si="1367"/>
        <v>313392.58049675659</v>
      </c>
      <c r="C2422" s="3">
        <f t="shared" si="1368"/>
        <v>42307998.367062137</v>
      </c>
      <c r="D2422" s="2">
        <f t="shared" si="1305"/>
        <v>240537.3279050432</v>
      </c>
      <c r="E2422" s="2">
        <f t="shared" si="1369"/>
        <v>0</v>
      </c>
      <c r="F2422" s="33">
        <f t="shared" si="1370"/>
        <v>240537.3279050432</v>
      </c>
      <c r="G2422" s="39">
        <f t="shared" si="1371"/>
        <v>5622.43</v>
      </c>
      <c r="H2422" s="38">
        <f>IF(AND(N2422=1,N2421&gt;1),VLOOKUP(A2421,[1]Plan1!$CW$105:$CY$215,3),H2421)</f>
        <v>5674.72</v>
      </c>
      <c r="I2422" s="127">
        <f t="shared" si="1372"/>
        <v>44240</v>
      </c>
      <c r="J2422" s="127">
        <f t="shared" si="1373"/>
        <v>44268</v>
      </c>
      <c r="K2422" s="34">
        <f t="shared" si="1374"/>
        <v>9.3002491805145304E-3</v>
      </c>
      <c r="L2422" s="212">
        <f t="shared" si="1375"/>
        <v>44326</v>
      </c>
      <c r="M2422" s="1">
        <f t="shared" si="1376"/>
        <v>19</v>
      </c>
      <c r="N2422" s="1">
        <f t="shared" si="1377"/>
        <v>10</v>
      </c>
      <c r="O2422" s="2">
        <f t="shared" si="1378"/>
        <v>1.00488413</v>
      </c>
      <c r="P2422" s="35">
        <f t="shared" si="1379"/>
        <v>1.00859988</v>
      </c>
      <c r="Q2422" s="35">
        <f t="shared" si="1380"/>
        <v>1.0585257604934433</v>
      </c>
      <c r="R2422" s="2">
        <f t="shared" si="1381"/>
        <v>1.0636957300000001</v>
      </c>
      <c r="S2422" s="2">
        <f t="shared" si="1382"/>
        <v>1.05852576</v>
      </c>
      <c r="T2422" s="2">
        <f t="shared" si="1383"/>
        <v>255858.52859820001</v>
      </c>
      <c r="U2422" s="2">
        <f t="shared" si="1384"/>
        <v>0</v>
      </c>
      <c r="V2422" s="2">
        <f t="shared" si="1385"/>
        <v>15321.200693161112</v>
      </c>
      <c r="W2422" s="2">
        <f t="shared" si="1386"/>
        <v>255858.52859820431</v>
      </c>
      <c r="X2422" s="36">
        <f t="shared" si="1387"/>
        <v>0</v>
      </c>
      <c r="Y2422" s="2">
        <f t="shared" si="1388"/>
        <v>0</v>
      </c>
      <c r="Z2422" s="37">
        <f t="shared" si="1389"/>
        <v>0</v>
      </c>
      <c r="AA2422" s="2">
        <f t="shared" si="1390"/>
        <v>0</v>
      </c>
      <c r="AB2422" s="4">
        <f t="shared" si="1336"/>
        <v>7.1215000000000001E-2</v>
      </c>
      <c r="AC2422" s="148">
        <f t="shared" si="1391"/>
        <v>304</v>
      </c>
      <c r="AD2422" s="36">
        <v>252</v>
      </c>
      <c r="AE2422" s="35">
        <f t="shared" si="1392"/>
        <v>1.086529863</v>
      </c>
      <c r="AF2422" s="2">
        <f t="shared" si="1393"/>
        <v>22139.403426979999</v>
      </c>
      <c r="AG2422" s="2">
        <f t="shared" si="1394"/>
        <v>22139.403426979999</v>
      </c>
      <c r="AH2422" s="3">
        <f t="shared" si="1395"/>
        <v>0</v>
      </c>
      <c r="AI2422" s="3"/>
      <c r="AJ2422" s="3">
        <v>0</v>
      </c>
      <c r="AK2422" s="2">
        <f t="shared" si="1396"/>
        <v>35394.648471572254</v>
      </c>
      <c r="AL2422" s="8"/>
      <c r="AM2422" s="8"/>
      <c r="AN2422" s="8"/>
      <c r="AO2422" s="8"/>
      <c r="AP2422" s="8"/>
      <c r="AQ2422" s="8"/>
      <c r="AR2422" s="5"/>
      <c r="AS2422" s="1"/>
      <c r="AT2422" s="8"/>
      <c r="AU2422" s="1"/>
      <c r="AV2422" s="1"/>
      <c r="AW2422" s="3"/>
      <c r="AX2422" s="3"/>
      <c r="AY2422" s="4"/>
      <c r="AZ2422" s="4"/>
      <c r="BA2422" s="4"/>
      <c r="BB2422" s="1"/>
      <c r="BC2422" s="1"/>
      <c r="BD2422" s="1"/>
      <c r="BE2422" s="1"/>
      <c r="BF2422" s="1"/>
      <c r="BG2422" s="1"/>
      <c r="BH2422" s="1"/>
      <c r="BI2422" s="1"/>
    </row>
    <row r="2423" spans="1:61" x14ac:dyDescent="0.2">
      <c r="A2423" s="78">
        <f t="shared" si="1335"/>
        <v>44314</v>
      </c>
      <c r="B2423" s="2">
        <f t="shared" si="1367"/>
        <v>313683.18047135905</v>
      </c>
      <c r="C2423" s="3">
        <f t="shared" si="1368"/>
        <v>42347229.363633469</v>
      </c>
      <c r="D2423" s="2">
        <f t="shared" si="1305"/>
        <v>240537.3279050432</v>
      </c>
      <c r="E2423" s="2">
        <f t="shared" si="1369"/>
        <v>0</v>
      </c>
      <c r="F2423" s="33">
        <f t="shared" si="1370"/>
        <v>240537.3279050432</v>
      </c>
      <c r="G2423" s="39">
        <f t="shared" si="1371"/>
        <v>5622.43</v>
      </c>
      <c r="H2423" s="38">
        <f>IF(AND(N2423=1,N2422&gt;1),VLOOKUP(A2422,[1]Plan1!$CW$105:$CY$215,3),H2422)</f>
        <v>5674.72</v>
      </c>
      <c r="I2423" s="127">
        <f t="shared" si="1372"/>
        <v>44240</v>
      </c>
      <c r="J2423" s="127">
        <f t="shared" si="1373"/>
        <v>44268</v>
      </c>
      <c r="K2423" s="34">
        <f t="shared" si="1374"/>
        <v>9.3002491805145304E-3</v>
      </c>
      <c r="L2423" s="212">
        <f t="shared" si="1375"/>
        <v>44326</v>
      </c>
      <c r="M2423" s="1">
        <f t="shared" si="1376"/>
        <v>19</v>
      </c>
      <c r="N2423" s="1">
        <f t="shared" si="1377"/>
        <v>11</v>
      </c>
      <c r="O2423" s="2">
        <f t="shared" si="1378"/>
        <v>1.00537385</v>
      </c>
      <c r="P2423" s="35">
        <f t="shared" si="1379"/>
        <v>1.00859988</v>
      </c>
      <c r="Q2423" s="35">
        <f t="shared" si="1380"/>
        <v>1.0585257604934433</v>
      </c>
      <c r="R2423" s="2">
        <f t="shared" si="1381"/>
        <v>1.06421411</v>
      </c>
      <c r="S2423" s="2">
        <f t="shared" si="1382"/>
        <v>1.05852576</v>
      </c>
      <c r="T2423" s="2">
        <f t="shared" si="1383"/>
        <v>255983.21833824</v>
      </c>
      <c r="U2423" s="2">
        <f t="shared" si="1384"/>
        <v>0</v>
      </c>
      <c r="V2423" s="2">
        <f t="shared" si="1385"/>
        <v>15445.890433200511</v>
      </c>
      <c r="W2423" s="2">
        <f t="shared" si="1386"/>
        <v>255983.21833824372</v>
      </c>
      <c r="X2423" s="36">
        <f t="shared" si="1387"/>
        <v>0</v>
      </c>
      <c r="Y2423" s="2">
        <f t="shared" si="1388"/>
        <v>0</v>
      </c>
      <c r="Z2423" s="37">
        <f t="shared" si="1389"/>
        <v>0</v>
      </c>
      <c r="AA2423" s="2">
        <f t="shared" si="1390"/>
        <v>0</v>
      </c>
      <c r="AB2423" s="4">
        <f t="shared" si="1336"/>
        <v>7.1215000000000001E-2</v>
      </c>
      <c r="AC2423" s="148">
        <f t="shared" si="1391"/>
        <v>305</v>
      </c>
      <c r="AD2423" s="36">
        <v>252</v>
      </c>
      <c r="AE2423" s="35">
        <f t="shared" si="1392"/>
        <v>1.0868265159999999</v>
      </c>
      <c r="AF2423" s="2">
        <f t="shared" si="1393"/>
        <v>22226.131002769998</v>
      </c>
      <c r="AG2423" s="2">
        <f t="shared" si="1394"/>
        <v>22226.131002769998</v>
      </c>
      <c r="AH2423" s="3">
        <f t="shared" si="1395"/>
        <v>0</v>
      </c>
      <c r="AI2423" s="3"/>
      <c r="AJ2423" s="3">
        <v>0</v>
      </c>
      <c r="AK2423" s="2">
        <f t="shared" si="1396"/>
        <v>35473.831130345352</v>
      </c>
      <c r="AL2423" s="8"/>
      <c r="AM2423" s="8"/>
      <c r="AN2423" s="8"/>
      <c r="AO2423" s="8"/>
      <c r="AP2423" s="8"/>
      <c r="AQ2423" s="8"/>
      <c r="AR2423" s="5"/>
      <c r="AS2423" s="1"/>
      <c r="AT2423" s="8"/>
      <c r="AU2423" s="1"/>
      <c r="AV2423" s="1"/>
      <c r="AW2423" s="3"/>
      <c r="AX2423" s="3"/>
      <c r="AY2423" s="4"/>
      <c r="AZ2423" s="4"/>
      <c r="BA2423" s="4"/>
      <c r="BB2423" s="1"/>
      <c r="BC2423" s="1"/>
      <c r="BD2423" s="1"/>
      <c r="BE2423" s="1"/>
      <c r="BF2423" s="1"/>
      <c r="BG2423" s="1"/>
      <c r="BH2423" s="1"/>
      <c r="BI2423" s="1"/>
    </row>
    <row r="2424" spans="1:61" x14ac:dyDescent="0.2">
      <c r="A2424" s="78">
        <f t="shared" si="1335"/>
        <v>44315</v>
      </c>
      <c r="B2424" s="2">
        <f t="shared" si="1367"/>
        <v>313973.94551707013</v>
      </c>
      <c r="C2424" s="3">
        <f t="shared" si="1368"/>
        <v>42386482.64480447</v>
      </c>
      <c r="D2424" s="2">
        <f t="shared" si="1305"/>
        <v>240537.3279050432</v>
      </c>
      <c r="E2424" s="2">
        <f t="shared" si="1369"/>
        <v>0</v>
      </c>
      <c r="F2424" s="33">
        <f t="shared" si="1370"/>
        <v>240537.3279050432</v>
      </c>
      <c r="G2424" s="39">
        <f t="shared" si="1371"/>
        <v>5622.43</v>
      </c>
      <c r="H2424" s="38">
        <f>IF(AND(N2424=1,N2423&gt;1),VLOOKUP(A2423,[1]Plan1!$CW$105:$CY$215,3),H2423)</f>
        <v>5674.72</v>
      </c>
      <c r="I2424" s="127">
        <f t="shared" si="1372"/>
        <v>44240</v>
      </c>
      <c r="J2424" s="127">
        <f t="shared" si="1373"/>
        <v>44268</v>
      </c>
      <c r="K2424" s="34">
        <f t="shared" si="1374"/>
        <v>9.3002491805145304E-3</v>
      </c>
      <c r="L2424" s="212">
        <f t="shared" si="1375"/>
        <v>44326</v>
      </c>
      <c r="M2424" s="1">
        <f t="shared" si="1376"/>
        <v>19</v>
      </c>
      <c r="N2424" s="1">
        <f t="shared" si="1377"/>
        <v>12</v>
      </c>
      <c r="O2424" s="2">
        <f t="shared" si="1378"/>
        <v>1.0058638200000001</v>
      </c>
      <c r="P2424" s="35">
        <f t="shared" si="1379"/>
        <v>1.00859988</v>
      </c>
      <c r="Q2424" s="35">
        <f t="shared" si="1380"/>
        <v>1.0585257604934433</v>
      </c>
      <c r="R2424" s="2">
        <f t="shared" si="1381"/>
        <v>1.0647327600000001</v>
      </c>
      <c r="S2424" s="2">
        <f t="shared" si="1382"/>
        <v>1.05852576</v>
      </c>
      <c r="T2424" s="2">
        <f t="shared" si="1383"/>
        <v>256107.97302336001</v>
      </c>
      <c r="U2424" s="2">
        <f t="shared" si="1384"/>
        <v>0</v>
      </c>
      <c r="V2424" s="2">
        <f t="shared" si="1385"/>
        <v>15570.645118318478</v>
      </c>
      <c r="W2424" s="2">
        <f t="shared" si="1386"/>
        <v>256107.97302336167</v>
      </c>
      <c r="X2424" s="36">
        <f t="shared" si="1387"/>
        <v>0</v>
      </c>
      <c r="Y2424" s="2">
        <f t="shared" si="1388"/>
        <v>0</v>
      </c>
      <c r="Z2424" s="37">
        <f t="shared" si="1389"/>
        <v>0</v>
      </c>
      <c r="AA2424" s="2">
        <f t="shared" si="1390"/>
        <v>0</v>
      </c>
      <c r="AB2424" s="4">
        <f t="shared" si="1336"/>
        <v>7.1215000000000001E-2</v>
      </c>
      <c r="AC2424" s="148">
        <f t="shared" si="1391"/>
        <v>306</v>
      </c>
      <c r="AD2424" s="36">
        <v>252</v>
      </c>
      <c r="AE2424" s="35">
        <f t="shared" si="1392"/>
        <v>1.087123249</v>
      </c>
      <c r="AF2424" s="2">
        <f t="shared" si="1393"/>
        <v>22312.958704590001</v>
      </c>
      <c r="AG2424" s="2">
        <f t="shared" si="1394"/>
        <v>22312.958704590001</v>
      </c>
      <c r="AH2424" s="3">
        <f t="shared" si="1395"/>
        <v>0</v>
      </c>
      <c r="AI2424" s="3"/>
      <c r="AJ2424" s="3">
        <v>0</v>
      </c>
      <c r="AK2424" s="2">
        <f t="shared" si="1396"/>
        <v>35553.013789118442</v>
      </c>
      <c r="AL2424" s="8"/>
      <c r="AM2424" s="8"/>
      <c r="AN2424" s="8"/>
      <c r="AO2424" s="8"/>
      <c r="AP2424" s="8"/>
      <c r="AQ2424" s="8"/>
      <c r="AR2424" s="5"/>
      <c r="AS2424" s="1"/>
      <c r="AT2424" s="8"/>
      <c r="AU2424" s="1"/>
      <c r="AV2424" s="1"/>
      <c r="AW2424" s="3"/>
      <c r="AX2424" s="3"/>
      <c r="AY2424" s="4"/>
      <c r="AZ2424" s="4"/>
      <c r="BA2424" s="4"/>
      <c r="BB2424" s="1"/>
      <c r="BC2424" s="1"/>
      <c r="BD2424" s="1"/>
      <c r="BE2424" s="1"/>
      <c r="BF2424" s="1"/>
      <c r="BG2424" s="1"/>
      <c r="BH2424" s="1"/>
      <c r="BI2424" s="1"/>
    </row>
    <row r="2425" spans="1:61" x14ac:dyDescent="0.2">
      <c r="A2425" s="78">
        <f t="shared" si="1335"/>
        <v>44316</v>
      </c>
      <c r="B2425" s="2">
        <f t="shared" si="1367"/>
        <v>314264.86838715983</v>
      </c>
      <c r="C2425" s="3">
        <f t="shared" si="1368"/>
        <v>42425757.232266575</v>
      </c>
      <c r="D2425" s="2">
        <f t="shared" si="1305"/>
        <v>240537.3279050432</v>
      </c>
      <c r="E2425" s="2">
        <f t="shared" si="1369"/>
        <v>0</v>
      </c>
      <c r="F2425" s="33">
        <f t="shared" si="1370"/>
        <v>240537.3279050432</v>
      </c>
      <c r="G2425" s="39">
        <f t="shared" si="1371"/>
        <v>5622.43</v>
      </c>
      <c r="H2425" s="38">
        <f>IF(AND(N2425=1,N2424&gt;1),VLOOKUP(A2424,[1]Plan1!$CW$105:$CY$215,3),H2424)</f>
        <v>5674.72</v>
      </c>
      <c r="I2425" s="127">
        <f t="shared" si="1372"/>
        <v>44240</v>
      </c>
      <c r="J2425" s="127">
        <f t="shared" si="1373"/>
        <v>44268</v>
      </c>
      <c r="K2425" s="34">
        <f t="shared" si="1374"/>
        <v>9.3002491805145304E-3</v>
      </c>
      <c r="L2425" s="212">
        <f t="shared" si="1375"/>
        <v>44326</v>
      </c>
      <c r="M2425" s="1">
        <f t="shared" si="1376"/>
        <v>19</v>
      </c>
      <c r="N2425" s="1">
        <f t="shared" si="1377"/>
        <v>13</v>
      </c>
      <c r="O2425" s="2">
        <f t="shared" si="1378"/>
        <v>1.0063540200000001</v>
      </c>
      <c r="P2425" s="35">
        <f t="shared" si="1379"/>
        <v>1.00859988</v>
      </c>
      <c r="Q2425" s="35">
        <f t="shared" si="1380"/>
        <v>1.0585257604934433</v>
      </c>
      <c r="R2425" s="2">
        <f t="shared" si="1381"/>
        <v>1.06525165</v>
      </c>
      <c r="S2425" s="2">
        <f t="shared" si="1382"/>
        <v>1.05852576</v>
      </c>
      <c r="T2425" s="2">
        <f t="shared" si="1383"/>
        <v>256232.78543742999</v>
      </c>
      <c r="U2425" s="2">
        <f t="shared" si="1384"/>
        <v>0</v>
      </c>
      <c r="V2425" s="2">
        <f t="shared" si="1385"/>
        <v>15695.45753239511</v>
      </c>
      <c r="W2425" s="2">
        <f t="shared" si="1386"/>
        <v>256232.78543743832</v>
      </c>
      <c r="X2425" s="36">
        <f t="shared" si="1387"/>
        <v>0</v>
      </c>
      <c r="Y2425" s="2">
        <f t="shared" si="1388"/>
        <v>0</v>
      </c>
      <c r="Z2425" s="37">
        <f t="shared" si="1389"/>
        <v>0</v>
      </c>
      <c r="AA2425" s="2">
        <f t="shared" si="1390"/>
        <v>0</v>
      </c>
      <c r="AB2425" s="4">
        <f t="shared" si="1336"/>
        <v>7.1215000000000001E-2</v>
      </c>
      <c r="AC2425" s="148">
        <f t="shared" si="1391"/>
        <v>307</v>
      </c>
      <c r="AD2425" s="36">
        <v>252</v>
      </c>
      <c r="AE2425" s="35">
        <f t="shared" si="1392"/>
        <v>1.087420064</v>
      </c>
      <c r="AF2425" s="2">
        <f t="shared" si="1393"/>
        <v>22399.886501829998</v>
      </c>
      <c r="AG2425" s="2">
        <f t="shared" si="1394"/>
        <v>22399.886501829998</v>
      </c>
      <c r="AH2425" s="3">
        <f t="shared" si="1395"/>
        <v>0</v>
      </c>
      <c r="AI2425" s="3"/>
      <c r="AJ2425" s="3">
        <v>0</v>
      </c>
      <c r="AK2425" s="2">
        <f t="shared" si="1396"/>
        <v>35632.196447891532</v>
      </c>
      <c r="AL2425" s="8"/>
      <c r="AM2425" s="8"/>
      <c r="AN2425" s="8"/>
      <c r="AO2425" s="8"/>
      <c r="AP2425" s="8"/>
      <c r="AQ2425" s="8"/>
      <c r="AR2425" s="5"/>
      <c r="AS2425" s="1"/>
      <c r="AT2425" s="8"/>
      <c r="AU2425" s="1"/>
      <c r="AV2425" s="1"/>
      <c r="AW2425" s="3"/>
      <c r="AX2425" s="3"/>
      <c r="AY2425" s="4"/>
      <c r="AZ2425" s="4"/>
      <c r="BA2425" s="4"/>
      <c r="BB2425" s="1"/>
      <c r="BC2425" s="1"/>
      <c r="BD2425" s="1"/>
      <c r="BE2425" s="1"/>
      <c r="BF2425" s="1"/>
      <c r="BG2425" s="1"/>
      <c r="BH2425" s="1"/>
      <c r="BI2425" s="1"/>
    </row>
    <row r="2426" spans="1:61" x14ac:dyDescent="0.2">
      <c r="A2426" s="78">
        <f t="shared" si="1335"/>
        <v>44317</v>
      </c>
      <c r="B2426" s="2">
        <f t="shared" si="1367"/>
        <v>314479.83996052155</v>
      </c>
      <c r="C2426" s="3">
        <f t="shared" si="1368"/>
        <v>42454778.394670412</v>
      </c>
      <c r="D2426" s="2">
        <f t="shared" ref="D2426:D2489" si="1397">D2425</f>
        <v>240537.3279050432</v>
      </c>
      <c r="E2426" s="2">
        <f t="shared" si="1369"/>
        <v>0</v>
      </c>
      <c r="F2426" s="33">
        <f t="shared" si="1370"/>
        <v>240537.3279050432</v>
      </c>
      <c r="G2426" s="39">
        <f t="shared" si="1371"/>
        <v>5622.43</v>
      </c>
      <c r="H2426" s="38">
        <f>IF(AND(N2426=1,N2425&gt;1),VLOOKUP(A2425,[1]Plan1!$CW$105:$CY$215,3),H2425)</f>
        <v>5674.72</v>
      </c>
      <c r="I2426" s="127">
        <f t="shared" si="1372"/>
        <v>44240</v>
      </c>
      <c r="J2426" s="127">
        <f t="shared" si="1373"/>
        <v>44268</v>
      </c>
      <c r="K2426" s="34">
        <f t="shared" si="1374"/>
        <v>9.3002491805145304E-3</v>
      </c>
      <c r="L2426" s="212">
        <f t="shared" si="1375"/>
        <v>44326</v>
      </c>
      <c r="M2426" s="1">
        <f t="shared" si="1376"/>
        <v>19</v>
      </c>
      <c r="N2426" s="1">
        <f t="shared" si="1377"/>
        <v>14</v>
      </c>
      <c r="O2426" s="2">
        <f t="shared" si="1378"/>
        <v>1.0068444599999999</v>
      </c>
      <c r="P2426" s="35">
        <f t="shared" si="1379"/>
        <v>1.00859988</v>
      </c>
      <c r="Q2426" s="35">
        <f t="shared" si="1380"/>
        <v>1.0585257604934433</v>
      </c>
      <c r="R2426" s="2">
        <f t="shared" si="1381"/>
        <v>1.06577079</v>
      </c>
      <c r="S2426" s="2">
        <f t="shared" si="1382"/>
        <v>1.05852576</v>
      </c>
      <c r="T2426" s="2">
        <f t="shared" si="1383"/>
        <v>256357.65798583999</v>
      </c>
      <c r="U2426" s="2">
        <f t="shared" si="1384"/>
        <v>0</v>
      </c>
      <c r="V2426" s="2">
        <f t="shared" si="1385"/>
        <v>15820.330080803729</v>
      </c>
      <c r="W2426" s="2">
        <f t="shared" si="1386"/>
        <v>256357.65798584692</v>
      </c>
      <c r="X2426" s="36">
        <f t="shared" si="1387"/>
        <v>0</v>
      </c>
      <c r="Y2426" s="2">
        <f t="shared" si="1388"/>
        <v>0</v>
      </c>
      <c r="Z2426" s="37">
        <f t="shared" si="1389"/>
        <v>0</v>
      </c>
      <c r="AA2426" s="2">
        <f t="shared" si="1390"/>
        <v>0</v>
      </c>
      <c r="AB2426" s="4">
        <f t="shared" si="1336"/>
        <v>7.1215000000000001E-2</v>
      </c>
      <c r="AC2426" s="148">
        <f t="shared" si="1391"/>
        <v>307</v>
      </c>
      <c r="AD2426" s="36">
        <v>252</v>
      </c>
      <c r="AE2426" s="35">
        <f t="shared" si="1392"/>
        <v>1.087420064</v>
      </c>
      <c r="AF2426" s="2">
        <f t="shared" si="1393"/>
        <v>22410.80286801</v>
      </c>
      <c r="AG2426" s="2">
        <f t="shared" si="1394"/>
        <v>22410.80286801</v>
      </c>
      <c r="AH2426" s="3">
        <f t="shared" si="1395"/>
        <v>0</v>
      </c>
      <c r="AI2426" s="3"/>
      <c r="AJ2426" s="3">
        <v>0</v>
      </c>
      <c r="AK2426" s="2">
        <f t="shared" si="1396"/>
        <v>35711.379106664623</v>
      </c>
      <c r="AL2426" s="8"/>
      <c r="AM2426" s="8"/>
      <c r="AN2426" s="8"/>
      <c r="AO2426" s="8"/>
      <c r="AP2426" s="8"/>
      <c r="AQ2426" s="8"/>
      <c r="AR2426" s="5"/>
      <c r="AS2426" s="1"/>
      <c r="AT2426" s="8"/>
      <c r="AU2426" s="1"/>
      <c r="AV2426" s="1"/>
      <c r="AW2426" s="3"/>
      <c r="AX2426" s="3"/>
      <c r="AY2426" s="4"/>
      <c r="AZ2426" s="4"/>
      <c r="BA2426" s="4"/>
      <c r="BB2426" s="1"/>
      <c r="BC2426" s="1"/>
      <c r="BD2426" s="1"/>
      <c r="BE2426" s="1"/>
      <c r="BF2426" s="1"/>
      <c r="BG2426" s="1"/>
      <c r="BH2426" s="1"/>
      <c r="BI2426" s="1"/>
    </row>
    <row r="2427" spans="1:61" x14ac:dyDescent="0.2">
      <c r="A2427" s="78">
        <f t="shared" si="1335"/>
        <v>44318</v>
      </c>
      <c r="B2427" s="2">
        <f t="shared" si="1367"/>
        <v>314559.02261929464</v>
      </c>
      <c r="C2427" s="3">
        <f t="shared" si="1368"/>
        <v>42465468.053604774</v>
      </c>
      <c r="D2427" s="2">
        <f t="shared" si="1397"/>
        <v>240537.3279050432</v>
      </c>
      <c r="E2427" s="2">
        <f t="shared" si="1369"/>
        <v>0</v>
      </c>
      <c r="F2427" s="33">
        <f t="shared" si="1370"/>
        <v>240537.3279050432</v>
      </c>
      <c r="G2427" s="39">
        <f t="shared" si="1371"/>
        <v>5622.43</v>
      </c>
      <c r="H2427" s="38">
        <f>IF(AND(N2427=1,N2426&gt;1),VLOOKUP(A2426,[1]Plan1!$CW$105:$CY$215,3),H2426)</f>
        <v>5674.72</v>
      </c>
      <c r="I2427" s="127">
        <f t="shared" si="1372"/>
        <v>44240</v>
      </c>
      <c r="J2427" s="127">
        <f t="shared" si="1373"/>
        <v>44268</v>
      </c>
      <c r="K2427" s="34">
        <f t="shared" si="1374"/>
        <v>9.3002491805145304E-3</v>
      </c>
      <c r="L2427" s="212">
        <f t="shared" si="1375"/>
        <v>44326</v>
      </c>
      <c r="M2427" s="1">
        <f t="shared" si="1376"/>
        <v>19</v>
      </c>
      <c r="N2427" s="1">
        <f t="shared" si="1377"/>
        <v>14</v>
      </c>
      <c r="O2427" s="2">
        <f t="shared" si="1378"/>
        <v>1.0068444599999999</v>
      </c>
      <c r="P2427" s="35">
        <f t="shared" si="1379"/>
        <v>1.00859988</v>
      </c>
      <c r="Q2427" s="35">
        <f t="shared" si="1380"/>
        <v>1.0585257604934433</v>
      </c>
      <c r="R2427" s="2">
        <f t="shared" si="1381"/>
        <v>1.06577079</v>
      </c>
      <c r="S2427" s="2">
        <f t="shared" si="1382"/>
        <v>1.05852576</v>
      </c>
      <c r="T2427" s="2">
        <f t="shared" si="1383"/>
        <v>256357.65798583999</v>
      </c>
      <c r="U2427" s="2">
        <f t="shared" si="1384"/>
        <v>0</v>
      </c>
      <c r="V2427" s="2">
        <f t="shared" si="1385"/>
        <v>15820.330080803729</v>
      </c>
      <c r="W2427" s="2">
        <f t="shared" si="1386"/>
        <v>256357.65798584692</v>
      </c>
      <c r="X2427" s="36">
        <f t="shared" si="1387"/>
        <v>0</v>
      </c>
      <c r="Y2427" s="2">
        <f t="shared" si="1388"/>
        <v>0</v>
      </c>
      <c r="Z2427" s="37">
        <f t="shared" si="1389"/>
        <v>0</v>
      </c>
      <c r="AA2427" s="2">
        <f t="shared" si="1390"/>
        <v>0</v>
      </c>
      <c r="AB2427" s="4">
        <f t="shared" si="1336"/>
        <v>7.1215000000000001E-2</v>
      </c>
      <c r="AC2427" s="148">
        <f t="shared" si="1391"/>
        <v>307</v>
      </c>
      <c r="AD2427" s="36">
        <v>252</v>
      </c>
      <c r="AE2427" s="35">
        <f t="shared" si="1392"/>
        <v>1.087420064</v>
      </c>
      <c r="AF2427" s="2">
        <f t="shared" si="1393"/>
        <v>22410.80286801</v>
      </c>
      <c r="AG2427" s="2">
        <f t="shared" si="1394"/>
        <v>22410.80286801</v>
      </c>
      <c r="AH2427" s="3">
        <f t="shared" si="1395"/>
        <v>0</v>
      </c>
      <c r="AI2427" s="3"/>
      <c r="AJ2427" s="3">
        <v>0</v>
      </c>
      <c r="AK2427" s="2">
        <f t="shared" si="1396"/>
        <v>35790.56176543772</v>
      </c>
      <c r="AL2427" s="8"/>
      <c r="AM2427" s="8"/>
      <c r="AN2427" s="8"/>
      <c r="AO2427" s="8"/>
      <c r="AP2427" s="8"/>
      <c r="AQ2427" s="8"/>
      <c r="AR2427" s="5"/>
      <c r="AS2427" s="1"/>
      <c r="AT2427" s="8"/>
      <c r="AU2427" s="1"/>
      <c r="AV2427" s="1"/>
      <c r="AW2427" s="3"/>
      <c r="AX2427" s="3"/>
      <c r="AY2427" s="4"/>
      <c r="AZ2427" s="4"/>
      <c r="BA2427" s="4"/>
      <c r="BB2427" s="1"/>
      <c r="BC2427" s="1"/>
      <c r="BD2427" s="1"/>
      <c r="BE2427" s="1"/>
      <c r="BF2427" s="1"/>
      <c r="BG2427" s="1"/>
      <c r="BH2427" s="1"/>
      <c r="BI2427" s="1"/>
    </row>
    <row r="2428" spans="1:61" x14ac:dyDescent="0.2">
      <c r="A2428" s="78">
        <f t="shared" si="1335"/>
        <v>44319</v>
      </c>
      <c r="B2428" s="2">
        <f t="shared" si="1367"/>
        <v>314714.31658493774</v>
      </c>
      <c r="C2428" s="3">
        <f t="shared" si="1368"/>
        <v>42486432.738966592</v>
      </c>
      <c r="D2428" s="2">
        <f t="shared" si="1397"/>
        <v>240537.3279050432</v>
      </c>
      <c r="E2428" s="2">
        <f t="shared" si="1369"/>
        <v>0</v>
      </c>
      <c r="F2428" s="33">
        <f t="shared" si="1370"/>
        <v>240537.3279050432</v>
      </c>
      <c r="G2428" s="39">
        <f t="shared" si="1371"/>
        <v>5622.43</v>
      </c>
      <c r="H2428" s="38">
        <f>IF(AND(N2428=1,N2427&gt;1),VLOOKUP(A2427,[1]Plan1!$CW$105:$CY$215,3),H2427)</f>
        <v>5674.72</v>
      </c>
      <c r="I2428" s="127">
        <f t="shared" si="1372"/>
        <v>44240</v>
      </c>
      <c r="J2428" s="127">
        <f t="shared" si="1373"/>
        <v>44268</v>
      </c>
      <c r="K2428" s="34">
        <f t="shared" si="1374"/>
        <v>9.3002491805145304E-3</v>
      </c>
      <c r="L2428" s="212">
        <f t="shared" si="1375"/>
        <v>44326</v>
      </c>
      <c r="M2428" s="1">
        <f t="shared" si="1376"/>
        <v>19</v>
      </c>
      <c r="N2428" s="1">
        <f t="shared" si="1377"/>
        <v>14</v>
      </c>
      <c r="O2428" s="2">
        <f t="shared" si="1378"/>
        <v>1.0068444599999999</v>
      </c>
      <c r="P2428" s="35">
        <f t="shared" si="1379"/>
        <v>1.00859988</v>
      </c>
      <c r="Q2428" s="35">
        <f t="shared" si="1380"/>
        <v>1.0585257604934433</v>
      </c>
      <c r="R2428" s="2">
        <f t="shared" si="1381"/>
        <v>1.06577079</v>
      </c>
      <c r="S2428" s="2">
        <f t="shared" si="1382"/>
        <v>1.05852576</v>
      </c>
      <c r="T2428" s="2">
        <f t="shared" si="1383"/>
        <v>256357.65798583999</v>
      </c>
      <c r="U2428" s="2">
        <f t="shared" si="1384"/>
        <v>0</v>
      </c>
      <c r="V2428" s="2">
        <f t="shared" si="1385"/>
        <v>15820.330080803729</v>
      </c>
      <c r="W2428" s="2">
        <f t="shared" si="1386"/>
        <v>256357.65798584692</v>
      </c>
      <c r="X2428" s="36">
        <f t="shared" si="1387"/>
        <v>0</v>
      </c>
      <c r="Y2428" s="2">
        <f t="shared" si="1388"/>
        <v>0</v>
      </c>
      <c r="Z2428" s="37">
        <f t="shared" si="1389"/>
        <v>0</v>
      </c>
      <c r="AA2428" s="2">
        <f t="shared" si="1390"/>
        <v>0</v>
      </c>
      <c r="AB2428" s="4">
        <f t="shared" si="1336"/>
        <v>7.1215000000000001E-2</v>
      </c>
      <c r="AC2428" s="148">
        <f t="shared" si="1391"/>
        <v>308</v>
      </c>
      <c r="AD2428" s="36">
        <v>252</v>
      </c>
      <c r="AE2428" s="35">
        <f t="shared" si="1392"/>
        <v>1.087716959</v>
      </c>
      <c r="AF2428" s="2">
        <f t="shared" si="1393"/>
        <v>22486.914174869999</v>
      </c>
      <c r="AG2428" s="2">
        <f t="shared" si="1394"/>
        <v>22486.914174879999</v>
      </c>
      <c r="AH2428" s="3">
        <f t="shared" si="1395"/>
        <v>0</v>
      </c>
      <c r="AI2428" s="3"/>
      <c r="AJ2428" s="3">
        <v>0</v>
      </c>
      <c r="AK2428" s="2">
        <f t="shared" si="1396"/>
        <v>35869.744424210803</v>
      </c>
      <c r="AL2428" s="8"/>
      <c r="AM2428" s="8"/>
      <c r="AN2428" s="8"/>
      <c r="AO2428" s="8"/>
      <c r="AP2428" s="8"/>
      <c r="AQ2428" s="8"/>
      <c r="AR2428" s="5"/>
      <c r="AS2428" s="1"/>
      <c r="AT2428" s="8"/>
      <c r="AU2428" s="1"/>
      <c r="AV2428" s="1"/>
      <c r="AW2428" s="3"/>
      <c r="AX2428" s="3"/>
      <c r="AY2428" s="4"/>
      <c r="AZ2428" s="4"/>
      <c r="BA2428" s="4"/>
      <c r="BB2428" s="1"/>
      <c r="BC2428" s="1"/>
      <c r="BD2428" s="1"/>
      <c r="BE2428" s="1"/>
      <c r="BF2428" s="1"/>
      <c r="BG2428" s="1"/>
      <c r="BH2428" s="1"/>
      <c r="BI2428" s="1"/>
    </row>
    <row r="2429" spans="1:61" x14ac:dyDescent="0.2">
      <c r="A2429" s="78">
        <f t="shared" si="1335"/>
        <v>44320</v>
      </c>
      <c r="B2429" s="2">
        <f t="shared" si="1367"/>
        <v>315005.56268886471</v>
      </c>
      <c r="C2429" s="3">
        <f t="shared" si="1368"/>
        <v>42525750.962996736</v>
      </c>
      <c r="D2429" s="2">
        <f t="shared" si="1397"/>
        <v>240537.3279050432</v>
      </c>
      <c r="E2429" s="2">
        <f t="shared" si="1369"/>
        <v>0</v>
      </c>
      <c r="F2429" s="33">
        <f t="shared" si="1370"/>
        <v>240537.3279050432</v>
      </c>
      <c r="G2429" s="39">
        <f t="shared" si="1371"/>
        <v>5622.43</v>
      </c>
      <c r="H2429" s="38">
        <f>IF(AND(N2429=1,N2428&gt;1),VLOOKUP(A2428,[1]Plan1!$CW$105:$CY$215,3),H2428)</f>
        <v>5674.72</v>
      </c>
      <c r="I2429" s="127">
        <f t="shared" si="1372"/>
        <v>44240</v>
      </c>
      <c r="J2429" s="127">
        <f t="shared" si="1373"/>
        <v>44268</v>
      </c>
      <c r="K2429" s="34">
        <f t="shared" si="1374"/>
        <v>9.3002491805145304E-3</v>
      </c>
      <c r="L2429" s="212">
        <f t="shared" si="1375"/>
        <v>44326</v>
      </c>
      <c r="M2429" s="1">
        <f t="shared" si="1376"/>
        <v>19</v>
      </c>
      <c r="N2429" s="1">
        <f t="shared" si="1377"/>
        <v>15</v>
      </c>
      <c r="O2429" s="2">
        <f t="shared" si="1378"/>
        <v>1.0073351399999999</v>
      </c>
      <c r="P2429" s="35">
        <f t="shared" si="1379"/>
        <v>1.00859988</v>
      </c>
      <c r="Q2429" s="35">
        <f t="shared" si="1380"/>
        <v>1.0585257604934433</v>
      </c>
      <c r="R2429" s="2">
        <f t="shared" si="1381"/>
        <v>1.0662901899999999</v>
      </c>
      <c r="S2429" s="2">
        <f t="shared" si="1382"/>
        <v>1.05852576</v>
      </c>
      <c r="T2429" s="2">
        <f t="shared" si="1383"/>
        <v>256482.59307395999</v>
      </c>
      <c r="U2429" s="2">
        <f t="shared" si="1384"/>
        <v>0</v>
      </c>
      <c r="V2429" s="2">
        <f t="shared" si="1385"/>
        <v>15945.265168917596</v>
      </c>
      <c r="W2429" s="2">
        <f t="shared" si="1386"/>
        <v>256482.5930739608</v>
      </c>
      <c r="X2429" s="36">
        <f t="shared" si="1387"/>
        <v>0</v>
      </c>
      <c r="Y2429" s="2">
        <f t="shared" si="1388"/>
        <v>0</v>
      </c>
      <c r="Z2429" s="37">
        <f t="shared" si="1389"/>
        <v>0</v>
      </c>
      <c r="AA2429" s="2">
        <f t="shared" si="1390"/>
        <v>0</v>
      </c>
      <c r="AB2429" s="4">
        <f t="shared" si="1336"/>
        <v>7.1215000000000001E-2</v>
      </c>
      <c r="AC2429" s="148">
        <f t="shared" si="1391"/>
        <v>309</v>
      </c>
      <c r="AD2429" s="36">
        <v>252</v>
      </c>
      <c r="AE2429" s="35">
        <f t="shared" si="1392"/>
        <v>1.0880139360000001</v>
      </c>
      <c r="AF2429" s="2">
        <f t="shared" si="1393"/>
        <v>22574.04253192</v>
      </c>
      <c r="AG2429" s="2">
        <f t="shared" si="1394"/>
        <v>22574.04253192</v>
      </c>
      <c r="AH2429" s="3">
        <f t="shared" si="1395"/>
        <v>0</v>
      </c>
      <c r="AI2429" s="3"/>
      <c r="AJ2429" s="3">
        <v>0</v>
      </c>
      <c r="AK2429" s="2">
        <f t="shared" si="1396"/>
        <v>35948.927082983901</v>
      </c>
      <c r="AL2429" s="8"/>
      <c r="AM2429" s="8"/>
      <c r="AN2429" s="8"/>
      <c r="AO2429" s="8"/>
      <c r="AP2429" s="8"/>
      <c r="AQ2429" s="8"/>
      <c r="AR2429" s="5"/>
      <c r="AS2429" s="1"/>
      <c r="AT2429" s="8"/>
      <c r="AU2429" s="1"/>
      <c r="AV2429" s="1"/>
      <c r="AW2429" s="3"/>
      <c r="AX2429" s="3"/>
      <c r="AY2429" s="4"/>
      <c r="AZ2429" s="4"/>
      <c r="BA2429" s="4"/>
      <c r="BB2429" s="1"/>
      <c r="BC2429" s="1"/>
      <c r="BD2429" s="1"/>
      <c r="BE2429" s="1"/>
      <c r="BF2429" s="1"/>
      <c r="BG2429" s="1"/>
      <c r="BH2429" s="1"/>
      <c r="BI2429" s="1"/>
    </row>
    <row r="2430" spans="1:61" x14ac:dyDescent="0.2">
      <c r="A2430" s="78">
        <f t="shared" si="1335"/>
        <v>44321</v>
      </c>
      <c r="B2430" s="2">
        <f t="shared" si="1367"/>
        <v>315296.96635415038</v>
      </c>
      <c r="C2430" s="3">
        <f t="shared" si="1368"/>
        <v>42565090.457810305</v>
      </c>
      <c r="D2430" s="2">
        <f t="shared" si="1397"/>
        <v>240537.3279050432</v>
      </c>
      <c r="E2430" s="2">
        <f t="shared" si="1369"/>
        <v>0</v>
      </c>
      <c r="F2430" s="33">
        <f t="shared" si="1370"/>
        <v>240537.3279050432</v>
      </c>
      <c r="G2430" s="39">
        <f t="shared" si="1371"/>
        <v>5622.43</v>
      </c>
      <c r="H2430" s="38">
        <f>IF(AND(N2430=1,N2429&gt;1),VLOOKUP(A2429,[1]Plan1!$CW$105:$CY$215,3),H2429)</f>
        <v>5674.72</v>
      </c>
      <c r="I2430" s="127">
        <f t="shared" si="1372"/>
        <v>44240</v>
      </c>
      <c r="J2430" s="127">
        <f t="shared" si="1373"/>
        <v>44268</v>
      </c>
      <c r="K2430" s="34">
        <f t="shared" si="1374"/>
        <v>9.3002491805145304E-3</v>
      </c>
      <c r="L2430" s="212">
        <f t="shared" si="1375"/>
        <v>44326</v>
      </c>
      <c r="M2430" s="1">
        <f t="shared" si="1376"/>
        <v>19</v>
      </c>
      <c r="N2430" s="1">
        <f t="shared" si="1377"/>
        <v>16</v>
      </c>
      <c r="O2430" s="2">
        <f t="shared" si="1378"/>
        <v>1.00782605</v>
      </c>
      <c r="P2430" s="35">
        <f t="shared" si="1379"/>
        <v>1.00859988</v>
      </c>
      <c r="Q2430" s="35">
        <f t="shared" si="1380"/>
        <v>1.0585257604934433</v>
      </c>
      <c r="R2430" s="2">
        <f t="shared" si="1381"/>
        <v>1.06680983</v>
      </c>
      <c r="S2430" s="2">
        <f t="shared" si="1382"/>
        <v>1.05852576</v>
      </c>
      <c r="T2430" s="2">
        <f t="shared" si="1383"/>
        <v>256607.58589103</v>
      </c>
      <c r="U2430" s="2">
        <f t="shared" si="1384"/>
        <v>0</v>
      </c>
      <c r="V2430" s="2">
        <f t="shared" si="1385"/>
        <v>16070.257985990183</v>
      </c>
      <c r="W2430" s="2">
        <f t="shared" si="1386"/>
        <v>256607.58589103338</v>
      </c>
      <c r="X2430" s="36">
        <f t="shared" si="1387"/>
        <v>0</v>
      </c>
      <c r="Y2430" s="2">
        <f t="shared" si="1388"/>
        <v>0</v>
      </c>
      <c r="Z2430" s="37">
        <f t="shared" si="1389"/>
        <v>0</v>
      </c>
      <c r="AA2430" s="2">
        <f t="shared" si="1390"/>
        <v>0</v>
      </c>
      <c r="AB2430" s="4">
        <f t="shared" si="1336"/>
        <v>7.1215000000000001E-2</v>
      </c>
      <c r="AC2430" s="148">
        <f t="shared" si="1391"/>
        <v>310</v>
      </c>
      <c r="AD2430" s="36">
        <v>252</v>
      </c>
      <c r="AE2430" s="35">
        <f t="shared" si="1392"/>
        <v>1.0883109929999999</v>
      </c>
      <c r="AF2430" s="2">
        <f t="shared" si="1393"/>
        <v>22661.270721360001</v>
      </c>
      <c r="AG2430" s="2">
        <f t="shared" si="1394"/>
        <v>22661.270721360001</v>
      </c>
      <c r="AH2430" s="3">
        <f t="shared" si="1395"/>
        <v>0</v>
      </c>
      <c r="AI2430" s="3"/>
      <c r="AJ2430" s="3">
        <v>0</v>
      </c>
      <c r="AK2430" s="2">
        <f t="shared" si="1396"/>
        <v>36028.109741756991</v>
      </c>
      <c r="AL2430" s="8"/>
      <c r="AM2430" s="8"/>
      <c r="AN2430" s="8"/>
      <c r="AO2430" s="8"/>
      <c r="AP2430" s="8"/>
      <c r="AQ2430" s="8"/>
      <c r="AR2430" s="5"/>
      <c r="AS2430" s="1"/>
      <c r="AT2430" s="8"/>
      <c r="AU2430" s="1"/>
      <c r="AV2430" s="1"/>
      <c r="AW2430" s="3"/>
      <c r="AX2430" s="3"/>
      <c r="AY2430" s="4"/>
      <c r="AZ2430" s="4"/>
      <c r="BA2430" s="4"/>
      <c r="BB2430" s="1"/>
      <c r="BC2430" s="1"/>
      <c r="BD2430" s="1"/>
      <c r="BE2430" s="1"/>
      <c r="BF2430" s="1"/>
      <c r="BG2430" s="1"/>
      <c r="BH2430" s="1"/>
      <c r="BI2430" s="1"/>
    </row>
    <row r="2431" spans="1:61" x14ac:dyDescent="0.2">
      <c r="A2431" s="78">
        <f t="shared" si="1335"/>
        <v>44322</v>
      </c>
      <c r="B2431" s="2">
        <f t="shared" si="1367"/>
        <v>315588.53603124456</v>
      </c>
      <c r="C2431" s="3">
        <f t="shared" si="1368"/>
        <v>42604452.364218011</v>
      </c>
      <c r="D2431" s="2">
        <f t="shared" si="1397"/>
        <v>240537.3279050432</v>
      </c>
      <c r="E2431" s="2">
        <f t="shared" si="1369"/>
        <v>0</v>
      </c>
      <c r="F2431" s="33">
        <f t="shared" si="1370"/>
        <v>240537.3279050432</v>
      </c>
      <c r="G2431" s="39">
        <f t="shared" si="1371"/>
        <v>5622.43</v>
      </c>
      <c r="H2431" s="38">
        <f>IF(AND(N2431=1,N2430&gt;1),VLOOKUP(A2430,[1]Plan1!$CW$105:$CY$215,3),H2430)</f>
        <v>5674.72</v>
      </c>
      <c r="I2431" s="127">
        <f t="shared" si="1372"/>
        <v>44240</v>
      </c>
      <c r="J2431" s="127">
        <f t="shared" si="1373"/>
        <v>44268</v>
      </c>
      <c r="K2431" s="34">
        <f t="shared" si="1374"/>
        <v>9.3002491805145304E-3</v>
      </c>
      <c r="L2431" s="212">
        <f t="shared" si="1375"/>
        <v>44326</v>
      </c>
      <c r="M2431" s="1">
        <f t="shared" si="1376"/>
        <v>19</v>
      </c>
      <c r="N2431" s="1">
        <f t="shared" si="1377"/>
        <v>17</v>
      </c>
      <c r="O2431" s="2">
        <f t="shared" si="1378"/>
        <v>1.00831721</v>
      </c>
      <c r="P2431" s="35">
        <f t="shared" si="1379"/>
        <v>1.00859988</v>
      </c>
      <c r="Q2431" s="35">
        <f t="shared" si="1380"/>
        <v>1.0585257604934433</v>
      </c>
      <c r="R2431" s="2">
        <f t="shared" si="1381"/>
        <v>1.0673297399999999</v>
      </c>
      <c r="S2431" s="2">
        <f t="shared" si="1382"/>
        <v>1.05852576</v>
      </c>
      <c r="T2431" s="2">
        <f t="shared" si="1383"/>
        <v>256732.64365318001</v>
      </c>
      <c r="U2431" s="2">
        <f t="shared" si="1384"/>
        <v>0</v>
      </c>
      <c r="V2431" s="2">
        <f t="shared" si="1385"/>
        <v>16195.315748141284</v>
      </c>
      <c r="W2431" s="2">
        <f t="shared" si="1386"/>
        <v>256732.6436531845</v>
      </c>
      <c r="X2431" s="36">
        <f t="shared" si="1387"/>
        <v>0</v>
      </c>
      <c r="Y2431" s="2">
        <f t="shared" si="1388"/>
        <v>0</v>
      </c>
      <c r="Z2431" s="37">
        <f t="shared" si="1389"/>
        <v>0</v>
      </c>
      <c r="AA2431" s="2">
        <f t="shared" si="1390"/>
        <v>0</v>
      </c>
      <c r="AB2431" s="4">
        <f t="shared" si="1336"/>
        <v>7.1215000000000001E-2</v>
      </c>
      <c r="AC2431" s="148">
        <f t="shared" si="1391"/>
        <v>311</v>
      </c>
      <c r="AD2431" s="36">
        <v>252</v>
      </c>
      <c r="AE2431" s="35">
        <f t="shared" si="1392"/>
        <v>1.0886081320000001</v>
      </c>
      <c r="AF2431" s="2">
        <f t="shared" si="1393"/>
        <v>22748.599977530001</v>
      </c>
      <c r="AG2431" s="2">
        <f t="shared" si="1394"/>
        <v>22748.599977530001</v>
      </c>
      <c r="AH2431" s="3">
        <f t="shared" si="1395"/>
        <v>0</v>
      </c>
      <c r="AI2431" s="3"/>
      <c r="AJ2431" s="3">
        <v>0</v>
      </c>
      <c r="AK2431" s="2">
        <f t="shared" si="1396"/>
        <v>36107.292400530088</v>
      </c>
      <c r="AL2431" s="8"/>
      <c r="AM2431" s="8"/>
      <c r="AN2431" s="8"/>
      <c r="AO2431" s="8"/>
      <c r="AP2431" s="8"/>
      <c r="AQ2431" s="8"/>
      <c r="AR2431" s="5"/>
      <c r="AS2431" s="1"/>
      <c r="AT2431" s="8"/>
      <c r="AU2431" s="1"/>
      <c r="AV2431" s="1"/>
      <c r="AW2431" s="3"/>
      <c r="AX2431" s="3"/>
      <c r="AY2431" s="4"/>
      <c r="AZ2431" s="4"/>
      <c r="BA2431" s="4"/>
      <c r="BB2431" s="1"/>
      <c r="BC2431" s="1"/>
      <c r="BD2431" s="1"/>
      <c r="BE2431" s="1"/>
      <c r="BF2431" s="1"/>
      <c r="BG2431" s="1"/>
      <c r="BH2431" s="1"/>
      <c r="BI2431" s="1"/>
    </row>
    <row r="2432" spans="1:61" x14ac:dyDescent="0.2">
      <c r="A2432" s="78">
        <f t="shared" si="1335"/>
        <v>44323</v>
      </c>
      <c r="B2432" s="2">
        <f t="shared" si="1367"/>
        <v>315880.26631347073</v>
      </c>
      <c r="C2432" s="3">
        <f t="shared" si="1368"/>
        <v>42643835.952318549</v>
      </c>
      <c r="D2432" s="2">
        <f t="shared" si="1397"/>
        <v>240537.3279050432</v>
      </c>
      <c r="E2432" s="2">
        <f t="shared" si="1369"/>
        <v>0</v>
      </c>
      <c r="F2432" s="33">
        <f t="shared" si="1370"/>
        <v>240537.3279050432</v>
      </c>
      <c r="G2432" s="39">
        <f t="shared" si="1371"/>
        <v>5622.43</v>
      </c>
      <c r="H2432" s="38">
        <f>IF(AND(N2432=1,N2431&gt;1),VLOOKUP(A2431,[1]Plan1!$CW$105:$CY$215,3),H2431)</f>
        <v>5674.72</v>
      </c>
      <c r="I2432" s="127">
        <f t="shared" si="1372"/>
        <v>44240</v>
      </c>
      <c r="J2432" s="127">
        <f t="shared" si="1373"/>
        <v>44268</v>
      </c>
      <c r="K2432" s="34">
        <f t="shared" si="1374"/>
        <v>9.3002491805145304E-3</v>
      </c>
      <c r="L2432" s="212">
        <f t="shared" si="1375"/>
        <v>44326</v>
      </c>
      <c r="M2432" s="1">
        <f t="shared" si="1376"/>
        <v>19</v>
      </c>
      <c r="N2432" s="1">
        <f t="shared" si="1377"/>
        <v>18</v>
      </c>
      <c r="O2432" s="2">
        <f t="shared" si="1378"/>
        <v>1.00880861</v>
      </c>
      <c r="P2432" s="35">
        <f t="shared" si="1379"/>
        <v>1.00859988</v>
      </c>
      <c r="Q2432" s="35">
        <f t="shared" si="1380"/>
        <v>1.0585257604934433</v>
      </c>
      <c r="R2432" s="2">
        <f t="shared" si="1381"/>
        <v>1.0678498999999999</v>
      </c>
      <c r="S2432" s="2">
        <f t="shared" si="1382"/>
        <v>1.05852576</v>
      </c>
      <c r="T2432" s="2">
        <f t="shared" si="1383"/>
        <v>256857.76154966</v>
      </c>
      <c r="U2432" s="2">
        <f t="shared" si="1384"/>
        <v>0</v>
      </c>
      <c r="V2432" s="2">
        <f t="shared" si="1385"/>
        <v>16320.433644624369</v>
      </c>
      <c r="W2432" s="2">
        <f t="shared" si="1386"/>
        <v>256857.76154966757</v>
      </c>
      <c r="X2432" s="36">
        <f t="shared" si="1387"/>
        <v>0</v>
      </c>
      <c r="Y2432" s="2">
        <f t="shared" si="1388"/>
        <v>0</v>
      </c>
      <c r="Z2432" s="37">
        <f t="shared" si="1389"/>
        <v>0</v>
      </c>
      <c r="AA2432" s="2">
        <f t="shared" si="1390"/>
        <v>0</v>
      </c>
      <c r="AB2432" s="4">
        <f t="shared" si="1336"/>
        <v>7.1215000000000001E-2</v>
      </c>
      <c r="AC2432" s="148">
        <f t="shared" si="1391"/>
        <v>312</v>
      </c>
      <c r="AD2432" s="36">
        <v>252</v>
      </c>
      <c r="AE2432" s="35">
        <f t="shared" si="1392"/>
        <v>1.088905352</v>
      </c>
      <c r="AF2432" s="2">
        <f t="shared" si="1393"/>
        <v>22836.029704500001</v>
      </c>
      <c r="AG2432" s="2">
        <f t="shared" si="1394"/>
        <v>22836.029704500001</v>
      </c>
      <c r="AH2432" s="3">
        <f t="shared" si="1395"/>
        <v>0</v>
      </c>
      <c r="AI2432" s="3"/>
      <c r="AJ2432" s="3">
        <v>0</v>
      </c>
      <c r="AK2432" s="2">
        <f t="shared" si="1396"/>
        <v>36186.475059303179</v>
      </c>
      <c r="AL2432" s="8"/>
      <c r="AM2432" s="8"/>
      <c r="AN2432" s="8"/>
      <c r="AO2432" s="8"/>
      <c r="AP2432" s="8"/>
      <c r="AQ2432" s="8"/>
      <c r="AR2432" s="5"/>
      <c r="AS2432" s="1"/>
      <c r="AT2432" s="8"/>
      <c r="AU2432" s="1"/>
      <c r="AV2432" s="1"/>
      <c r="AW2432" s="3"/>
      <c r="AX2432" s="3"/>
      <c r="AY2432" s="4"/>
      <c r="AZ2432" s="4"/>
      <c r="BA2432" s="4"/>
      <c r="BB2432" s="1"/>
      <c r="BC2432" s="1"/>
      <c r="BD2432" s="1"/>
      <c r="BE2432" s="1"/>
      <c r="BF2432" s="1"/>
      <c r="BG2432" s="1"/>
      <c r="BH2432" s="1"/>
      <c r="BI2432" s="1"/>
    </row>
    <row r="2433" spans="1:61" x14ac:dyDescent="0.2">
      <c r="A2433" s="78">
        <f t="shared" si="1335"/>
        <v>44324</v>
      </c>
      <c r="B2433" s="2">
        <f t="shared" si="1367"/>
        <v>316095.75338072563</v>
      </c>
      <c r="C2433" s="3">
        <f t="shared" si="1368"/>
        <v>42672926.706397958</v>
      </c>
      <c r="D2433" s="2">
        <f t="shared" si="1397"/>
        <v>240537.3279050432</v>
      </c>
      <c r="E2433" s="2">
        <f t="shared" si="1369"/>
        <v>0</v>
      </c>
      <c r="F2433" s="33">
        <f t="shared" si="1370"/>
        <v>240537.3279050432</v>
      </c>
      <c r="G2433" s="39">
        <f t="shared" si="1371"/>
        <v>5622.43</v>
      </c>
      <c r="H2433" s="38">
        <f>IF(AND(N2433=1,N2432&gt;1),VLOOKUP(A2432,[1]Plan1!$CW$105:$CY$215,3),H2432)</f>
        <v>5674.72</v>
      </c>
      <c r="I2433" s="127">
        <f t="shared" si="1372"/>
        <v>44240</v>
      </c>
      <c r="J2433" s="127">
        <f t="shared" si="1373"/>
        <v>44268</v>
      </c>
      <c r="K2433" s="34">
        <f t="shared" si="1374"/>
        <v>9.3002491805145304E-3</v>
      </c>
      <c r="L2433" s="212">
        <f t="shared" si="1375"/>
        <v>44326</v>
      </c>
      <c r="M2433" s="1">
        <f t="shared" si="1376"/>
        <v>19</v>
      </c>
      <c r="N2433" s="1">
        <f t="shared" si="1377"/>
        <v>19</v>
      </c>
      <c r="O2433" s="2">
        <f t="shared" si="1378"/>
        <v>1.00930024</v>
      </c>
      <c r="P2433" s="35">
        <f t="shared" si="1379"/>
        <v>1.00859988</v>
      </c>
      <c r="Q2433" s="35">
        <f t="shared" si="1380"/>
        <v>1.0585257604934433</v>
      </c>
      <c r="R2433" s="2">
        <f t="shared" si="1381"/>
        <v>1.0683703</v>
      </c>
      <c r="S2433" s="2">
        <f t="shared" si="1382"/>
        <v>1.05852576</v>
      </c>
      <c r="T2433" s="2">
        <f t="shared" si="1383"/>
        <v>256982.9371751</v>
      </c>
      <c r="U2433" s="2">
        <f t="shared" si="1384"/>
        <v>0</v>
      </c>
      <c r="V2433" s="2">
        <f t="shared" si="1385"/>
        <v>16445.609270066176</v>
      </c>
      <c r="W2433" s="2">
        <f t="shared" si="1386"/>
        <v>256982.93717510937</v>
      </c>
      <c r="X2433" s="36">
        <f t="shared" si="1387"/>
        <v>0</v>
      </c>
      <c r="Y2433" s="2">
        <f t="shared" si="1388"/>
        <v>0</v>
      </c>
      <c r="Z2433" s="37">
        <f t="shared" si="1389"/>
        <v>0</v>
      </c>
      <c r="AA2433" s="2">
        <f t="shared" si="1390"/>
        <v>0</v>
      </c>
      <c r="AB2433" s="4">
        <f t="shared" si="1336"/>
        <v>7.1215000000000001E-2</v>
      </c>
      <c r="AC2433" s="148">
        <f t="shared" si="1391"/>
        <v>312</v>
      </c>
      <c r="AD2433" s="36">
        <v>252</v>
      </c>
      <c r="AE2433" s="35">
        <f t="shared" si="1392"/>
        <v>1.088905352</v>
      </c>
      <c r="AF2433" s="2">
        <f t="shared" si="1393"/>
        <v>22847.15848754</v>
      </c>
      <c r="AG2433" s="2">
        <f t="shared" si="1394"/>
        <v>22847.15848754</v>
      </c>
      <c r="AH2433" s="3">
        <f t="shared" si="1395"/>
        <v>0</v>
      </c>
      <c r="AI2433" s="3"/>
      <c r="AJ2433" s="3">
        <v>0</v>
      </c>
      <c r="AK2433" s="2">
        <f t="shared" si="1396"/>
        <v>36265.657718076269</v>
      </c>
      <c r="AL2433" s="8"/>
      <c r="AM2433" s="8"/>
      <c r="AN2433" s="8"/>
      <c r="AO2433" s="8"/>
      <c r="AP2433" s="8"/>
      <c r="AQ2433" s="8"/>
      <c r="AR2433" s="5"/>
      <c r="AS2433" s="1"/>
      <c r="AT2433" s="8"/>
      <c r="AU2433" s="1"/>
      <c r="AV2433" s="1"/>
      <c r="AW2433" s="3"/>
      <c r="AX2433" s="3"/>
      <c r="AY2433" s="4"/>
      <c r="AZ2433" s="4"/>
      <c r="BA2433" s="4"/>
      <c r="BB2433" s="1"/>
      <c r="BC2433" s="1"/>
      <c r="BD2433" s="1"/>
      <c r="BE2433" s="1"/>
      <c r="BF2433" s="1"/>
      <c r="BG2433" s="1"/>
      <c r="BH2433" s="1"/>
      <c r="BI2433" s="1"/>
    </row>
    <row r="2434" spans="1:61" x14ac:dyDescent="0.2">
      <c r="A2434" s="78">
        <f t="shared" si="1335"/>
        <v>44325</v>
      </c>
      <c r="B2434" s="2">
        <f t="shared" si="1367"/>
        <v>316174.93603949872</v>
      </c>
      <c r="C2434" s="3">
        <f t="shared" si="1368"/>
        <v>42683616.365332328</v>
      </c>
      <c r="D2434" s="2">
        <f t="shared" si="1397"/>
        <v>240537.3279050432</v>
      </c>
      <c r="E2434" s="2">
        <f t="shared" si="1369"/>
        <v>0</v>
      </c>
      <c r="F2434" s="33">
        <f t="shared" si="1370"/>
        <v>240537.3279050432</v>
      </c>
      <c r="G2434" s="39">
        <f t="shared" si="1371"/>
        <v>5622.43</v>
      </c>
      <c r="H2434" s="38">
        <f>IF(AND(N2434=1,N2433&gt;1),VLOOKUP(A2433,[1]Plan1!$CW$105:$CY$215,3),H2433)</f>
        <v>5674.72</v>
      </c>
      <c r="I2434" s="127">
        <f t="shared" si="1372"/>
        <v>44240</v>
      </c>
      <c r="J2434" s="127">
        <f t="shared" si="1373"/>
        <v>44268</v>
      </c>
      <c r="K2434" s="34">
        <f t="shared" si="1374"/>
        <v>9.3002491805145304E-3</v>
      </c>
      <c r="L2434" s="212">
        <f t="shared" si="1375"/>
        <v>44326</v>
      </c>
      <c r="M2434" s="1">
        <f t="shared" si="1376"/>
        <v>19</v>
      </c>
      <c r="N2434" s="1">
        <f t="shared" si="1377"/>
        <v>19</v>
      </c>
      <c r="O2434" s="2">
        <f t="shared" si="1378"/>
        <v>1.00930024</v>
      </c>
      <c r="P2434" s="35">
        <f t="shared" si="1379"/>
        <v>1.00859988</v>
      </c>
      <c r="Q2434" s="35">
        <f t="shared" si="1380"/>
        <v>1.0585257604934433</v>
      </c>
      <c r="R2434" s="2">
        <f t="shared" si="1381"/>
        <v>1.0683703</v>
      </c>
      <c r="S2434" s="2">
        <f t="shared" si="1382"/>
        <v>1.05852576</v>
      </c>
      <c r="T2434" s="2">
        <f t="shared" si="1383"/>
        <v>256982.9371751</v>
      </c>
      <c r="U2434" s="2">
        <f t="shared" si="1384"/>
        <v>0</v>
      </c>
      <c r="V2434" s="2">
        <f t="shared" si="1385"/>
        <v>16445.609270066176</v>
      </c>
      <c r="W2434" s="2">
        <f t="shared" si="1386"/>
        <v>256982.93717510937</v>
      </c>
      <c r="X2434" s="36">
        <f t="shared" si="1387"/>
        <v>0</v>
      </c>
      <c r="Y2434" s="2">
        <f t="shared" si="1388"/>
        <v>0</v>
      </c>
      <c r="Z2434" s="37">
        <f t="shared" si="1389"/>
        <v>0</v>
      </c>
      <c r="AA2434" s="2">
        <f t="shared" si="1390"/>
        <v>0</v>
      </c>
      <c r="AB2434" s="4">
        <f t="shared" si="1336"/>
        <v>7.1215000000000001E-2</v>
      </c>
      <c r="AC2434" s="148">
        <f t="shared" si="1391"/>
        <v>312</v>
      </c>
      <c r="AD2434" s="36">
        <v>252</v>
      </c>
      <c r="AE2434" s="35">
        <f t="shared" si="1392"/>
        <v>1.088905352</v>
      </c>
      <c r="AF2434" s="2">
        <f t="shared" si="1393"/>
        <v>22847.15848754</v>
      </c>
      <c r="AG2434" s="2">
        <f t="shared" si="1394"/>
        <v>22847.15848754</v>
      </c>
      <c r="AH2434" s="3">
        <f t="shared" si="1395"/>
        <v>0</v>
      </c>
      <c r="AI2434" s="3"/>
      <c r="AJ2434" s="3">
        <v>0</v>
      </c>
      <c r="AK2434" s="2">
        <f t="shared" si="1396"/>
        <v>36344.840376849359</v>
      </c>
      <c r="AL2434" s="8"/>
      <c r="AM2434" s="8"/>
      <c r="AN2434" s="8"/>
      <c r="AO2434" s="8"/>
      <c r="AP2434" s="8"/>
      <c r="AQ2434" s="8"/>
      <c r="AR2434" s="5"/>
      <c r="AS2434" s="1"/>
      <c r="AT2434" s="8"/>
      <c r="AU2434" s="1"/>
      <c r="AV2434" s="1"/>
      <c r="AW2434" s="3"/>
      <c r="AX2434" s="3"/>
      <c r="AY2434" s="4"/>
      <c r="AZ2434" s="4"/>
      <c r="BA2434" s="4"/>
      <c r="BB2434" s="1"/>
      <c r="BC2434" s="1"/>
      <c r="BD2434" s="1"/>
      <c r="BE2434" s="1"/>
      <c r="BF2434" s="1"/>
      <c r="BG2434" s="1"/>
      <c r="BH2434" s="1"/>
      <c r="BI2434" s="1"/>
    </row>
    <row r="2435" spans="1:61" x14ac:dyDescent="0.2">
      <c r="A2435" s="78">
        <f t="shared" si="1335"/>
        <v>44326</v>
      </c>
      <c r="B2435" s="2">
        <f t="shared" si="1367"/>
        <v>316330.51998248178</v>
      </c>
      <c r="C2435" s="3">
        <f t="shared" si="1368"/>
        <v>42704620.19763504</v>
      </c>
      <c r="D2435" s="2">
        <f t="shared" si="1397"/>
        <v>240537.3279050432</v>
      </c>
      <c r="E2435" s="2">
        <f t="shared" si="1369"/>
        <v>0</v>
      </c>
      <c r="F2435" s="33">
        <f t="shared" si="1370"/>
        <v>240537.3279050432</v>
      </c>
      <c r="G2435" s="39">
        <f t="shared" si="1371"/>
        <v>5622.43</v>
      </c>
      <c r="H2435" s="38">
        <f>IF(AND(N2435=1,N2434&gt;1),VLOOKUP(A2434,[1]Plan1!$CW$105:$CY$215,3),H2434)</f>
        <v>5674.72</v>
      </c>
      <c r="I2435" s="127">
        <f t="shared" si="1372"/>
        <v>44240</v>
      </c>
      <c r="J2435" s="127">
        <f t="shared" si="1373"/>
        <v>44268</v>
      </c>
      <c r="K2435" s="34">
        <f t="shared" si="1374"/>
        <v>9.3002491805145304E-3</v>
      </c>
      <c r="L2435" s="212">
        <f t="shared" si="1375"/>
        <v>44326</v>
      </c>
      <c r="M2435" s="1">
        <f t="shared" si="1376"/>
        <v>19</v>
      </c>
      <c r="N2435" s="1">
        <f t="shared" si="1377"/>
        <v>19</v>
      </c>
      <c r="O2435" s="2">
        <f t="shared" si="1378"/>
        <v>1.00930024</v>
      </c>
      <c r="P2435" s="35">
        <f t="shared" si="1379"/>
        <v>1.00859988</v>
      </c>
      <c r="Q2435" s="35">
        <f t="shared" si="1380"/>
        <v>1.0585257604934433</v>
      </c>
      <c r="R2435" s="2">
        <f t="shared" si="1381"/>
        <v>1.0683703</v>
      </c>
      <c r="S2435" s="2">
        <f t="shared" si="1382"/>
        <v>1.05852576</v>
      </c>
      <c r="T2435" s="2">
        <f t="shared" si="1383"/>
        <v>256982.9371751</v>
      </c>
      <c r="U2435" s="2">
        <f t="shared" si="1384"/>
        <v>0</v>
      </c>
      <c r="V2435" s="2">
        <f t="shared" si="1385"/>
        <v>16445.609270066176</v>
      </c>
      <c r="W2435" s="2">
        <f t="shared" si="1386"/>
        <v>256982.93717510937</v>
      </c>
      <c r="X2435" s="36">
        <f t="shared" si="1387"/>
        <v>80</v>
      </c>
      <c r="Y2435" s="2">
        <f t="shared" si="1388"/>
        <v>0</v>
      </c>
      <c r="Z2435" s="37">
        <f t="shared" si="1389"/>
        <v>0</v>
      </c>
      <c r="AA2435" s="2">
        <f t="shared" si="1390"/>
        <v>0</v>
      </c>
      <c r="AB2435" s="4">
        <f t="shared" si="1336"/>
        <v>7.1215000000000001E-2</v>
      </c>
      <c r="AC2435" s="148">
        <f t="shared" si="1391"/>
        <v>313</v>
      </c>
      <c r="AD2435" s="36">
        <v>252</v>
      </c>
      <c r="AE2435" s="35">
        <f t="shared" si="1392"/>
        <v>1.0892026530000001</v>
      </c>
      <c r="AF2435" s="2">
        <f t="shared" si="1393"/>
        <v>22923.559771749999</v>
      </c>
      <c r="AG2435" s="2">
        <f t="shared" si="1394"/>
        <v>22923.559771749999</v>
      </c>
      <c r="AH2435" s="3">
        <f t="shared" si="1395"/>
        <v>0</v>
      </c>
      <c r="AI2435" s="3"/>
      <c r="AJ2435" s="3">
        <v>0</v>
      </c>
      <c r="AK2435" s="2">
        <f t="shared" si="1396"/>
        <v>36424.023035622457</v>
      </c>
      <c r="AL2435" s="8"/>
      <c r="AM2435" s="8"/>
      <c r="AN2435" s="8"/>
      <c r="AO2435" s="8"/>
      <c r="AP2435" s="8"/>
      <c r="AQ2435" s="8"/>
      <c r="AR2435" s="5"/>
      <c r="AS2435" s="1"/>
      <c r="AT2435" s="8"/>
      <c r="AU2435" s="1"/>
      <c r="AV2435" s="1"/>
      <c r="AW2435" s="3"/>
      <c r="AX2435" s="3"/>
      <c r="AY2435" s="4"/>
      <c r="AZ2435" s="4"/>
      <c r="BA2435" s="4"/>
      <c r="BB2435" s="1"/>
      <c r="BC2435" s="1"/>
      <c r="BD2435" s="1"/>
      <c r="BE2435" s="1"/>
      <c r="BF2435" s="1"/>
      <c r="BG2435" s="1"/>
      <c r="BH2435" s="1"/>
      <c r="BI2435" s="1"/>
    </row>
    <row r="2436" spans="1:61" x14ac:dyDescent="0.2">
      <c r="A2436" s="78">
        <f t="shared" si="1335"/>
        <v>44327</v>
      </c>
      <c r="B2436" s="2">
        <f t="shared" si="1367"/>
        <v>316525.51317477901</v>
      </c>
      <c r="C2436" s="3">
        <f t="shared" si="1368"/>
        <v>42730944.278595164</v>
      </c>
      <c r="D2436" s="2">
        <f t="shared" si="1397"/>
        <v>240537.3279050432</v>
      </c>
      <c r="E2436" s="2">
        <f t="shared" si="1369"/>
        <v>0</v>
      </c>
      <c r="F2436" s="33">
        <f t="shared" si="1370"/>
        <v>240537.3279050432</v>
      </c>
      <c r="G2436" s="39">
        <f t="shared" si="1371"/>
        <v>5674.72</v>
      </c>
      <c r="H2436" s="38">
        <f>IF(AND(N2436=1,N2435&gt;1),VLOOKUP(A2435,[1]Plan1!$CW$105:$CY$215,3),H2435)</f>
        <v>5692.31</v>
      </c>
      <c r="I2436" s="127">
        <f t="shared" si="1372"/>
        <v>44266</v>
      </c>
      <c r="J2436" s="127">
        <f t="shared" si="1373"/>
        <v>44297</v>
      </c>
      <c r="K2436" s="34">
        <f t="shared" si="1374"/>
        <v>3.0997124087179806E-3</v>
      </c>
      <c r="L2436" s="212">
        <f t="shared" si="1375"/>
        <v>44357</v>
      </c>
      <c r="M2436" s="1">
        <f t="shared" si="1376"/>
        <v>22</v>
      </c>
      <c r="N2436" s="1">
        <f t="shared" si="1377"/>
        <v>1</v>
      </c>
      <c r="O2436" s="2">
        <f t="shared" si="1378"/>
        <v>1.0001406799999999</v>
      </c>
      <c r="P2436" s="35">
        <f t="shared" si="1379"/>
        <v>1.00930024</v>
      </c>
      <c r="Q2436" s="35">
        <f t="shared" si="1380"/>
        <v>1.0683703041122148</v>
      </c>
      <c r="R2436" s="2">
        <f t="shared" si="1381"/>
        <v>1.0685206</v>
      </c>
      <c r="S2436" s="2">
        <f t="shared" si="1382"/>
        <v>1.05852576</v>
      </c>
      <c r="T2436" s="2">
        <f t="shared" si="1383"/>
        <v>257019.08993548999</v>
      </c>
      <c r="U2436" s="2">
        <f t="shared" si="1384"/>
        <v>0</v>
      </c>
      <c r="V2436" s="2">
        <f t="shared" si="1385"/>
        <v>16481.762030450314</v>
      </c>
      <c r="W2436" s="2">
        <f t="shared" si="1386"/>
        <v>257019.08993549351</v>
      </c>
      <c r="X2436" s="36">
        <f t="shared" si="1387"/>
        <v>0</v>
      </c>
      <c r="Y2436" s="2">
        <f t="shared" si="1388"/>
        <v>0</v>
      </c>
      <c r="Z2436" s="37">
        <f t="shared" si="1389"/>
        <v>0</v>
      </c>
      <c r="AA2436" s="2">
        <f t="shared" si="1390"/>
        <v>0</v>
      </c>
      <c r="AB2436" s="4">
        <f t="shared" si="1336"/>
        <v>7.1215000000000001E-2</v>
      </c>
      <c r="AC2436" s="148">
        <f t="shared" si="1391"/>
        <v>314</v>
      </c>
      <c r="AD2436" s="36">
        <v>252</v>
      </c>
      <c r="AE2436" s="35">
        <f t="shared" si="1392"/>
        <v>1.0895000349999999</v>
      </c>
      <c r="AF2436" s="2">
        <f t="shared" si="1393"/>
        <v>23003.217544890002</v>
      </c>
      <c r="AG2436" s="2">
        <f t="shared" si="1394"/>
        <v>23003.217544890002</v>
      </c>
      <c r="AH2436" s="3">
        <f t="shared" si="1395"/>
        <v>0</v>
      </c>
      <c r="AI2436" s="3"/>
      <c r="AJ2436" s="3">
        <v>0</v>
      </c>
      <c r="AK2436" s="2">
        <f t="shared" si="1396"/>
        <v>36503.205694395547</v>
      </c>
      <c r="AL2436" s="8"/>
      <c r="AM2436" s="8"/>
      <c r="AN2436" s="8"/>
      <c r="AO2436" s="8"/>
      <c r="AP2436" s="8"/>
      <c r="AQ2436" s="8"/>
      <c r="AR2436" s="5"/>
      <c r="AS2436" s="1"/>
      <c r="AT2436" s="8"/>
      <c r="AU2436" s="1"/>
      <c r="AV2436" s="1"/>
      <c r="AW2436" s="3"/>
      <c r="AX2436" s="3"/>
      <c r="AY2436" s="4"/>
      <c r="AZ2436" s="4"/>
      <c r="BA2436" s="4"/>
      <c r="BB2436" s="1"/>
      <c r="BC2436" s="1"/>
      <c r="BD2436" s="1"/>
      <c r="BE2436" s="1"/>
      <c r="BF2436" s="1"/>
      <c r="BG2436" s="1"/>
      <c r="BH2436" s="1"/>
      <c r="BI2436" s="1"/>
    </row>
    <row r="2437" spans="1:61" x14ac:dyDescent="0.2">
      <c r="A2437" s="78">
        <f t="shared" si="1335"/>
        <v>44328</v>
      </c>
      <c r="B2437" s="2">
        <f t="shared" si="1367"/>
        <v>316720.55681207607</v>
      </c>
      <c r="C2437" s="3">
        <f t="shared" si="1368"/>
        <v>42757275.169630267</v>
      </c>
      <c r="D2437" s="2">
        <f t="shared" si="1397"/>
        <v>240537.3279050432</v>
      </c>
      <c r="E2437" s="2">
        <f t="shared" si="1369"/>
        <v>0</v>
      </c>
      <c r="F2437" s="33">
        <f t="shared" si="1370"/>
        <v>240537.3279050432</v>
      </c>
      <c r="G2437" s="39">
        <f t="shared" si="1371"/>
        <v>5674.72</v>
      </c>
      <c r="H2437" s="38">
        <f>IF(AND(N2437=1,N2436&gt;1),VLOOKUP(A2436,[1]Plan1!$CW$105:$CY$215,3),H2436)</f>
        <v>5692.31</v>
      </c>
      <c r="I2437" s="127">
        <f t="shared" si="1372"/>
        <v>44266</v>
      </c>
      <c r="J2437" s="127">
        <f t="shared" si="1373"/>
        <v>44297</v>
      </c>
      <c r="K2437" s="34">
        <f t="shared" si="1374"/>
        <v>3.0997124087179806E-3</v>
      </c>
      <c r="L2437" s="212">
        <f t="shared" si="1375"/>
        <v>44357</v>
      </c>
      <c r="M2437" s="1">
        <f t="shared" si="1376"/>
        <v>22</v>
      </c>
      <c r="N2437" s="1">
        <f t="shared" si="1377"/>
        <v>2</v>
      </c>
      <c r="O2437" s="2">
        <f t="shared" si="1378"/>
        <v>1.00028139</v>
      </c>
      <c r="P2437" s="35">
        <f t="shared" si="1379"/>
        <v>1.00930024</v>
      </c>
      <c r="Q2437" s="35">
        <f t="shared" si="1380"/>
        <v>1.0683703041122148</v>
      </c>
      <c r="R2437" s="2">
        <f t="shared" si="1381"/>
        <v>1.0686709299999999</v>
      </c>
      <c r="S2437" s="2">
        <f t="shared" si="1382"/>
        <v>1.05852576</v>
      </c>
      <c r="T2437" s="2">
        <f t="shared" si="1383"/>
        <v>257055.24991198999</v>
      </c>
      <c r="U2437" s="2">
        <f t="shared" si="1384"/>
        <v>0</v>
      </c>
      <c r="V2437" s="2">
        <f t="shared" si="1385"/>
        <v>16517.922006954246</v>
      </c>
      <c r="W2437" s="2">
        <f t="shared" si="1386"/>
        <v>257055.24991199744</v>
      </c>
      <c r="X2437" s="36">
        <f t="shared" si="1387"/>
        <v>0</v>
      </c>
      <c r="Y2437" s="2">
        <f t="shared" si="1388"/>
        <v>0</v>
      </c>
      <c r="Z2437" s="37">
        <f t="shared" si="1389"/>
        <v>0</v>
      </c>
      <c r="AA2437" s="2">
        <f t="shared" si="1390"/>
        <v>0</v>
      </c>
      <c r="AB2437" s="4">
        <f t="shared" si="1336"/>
        <v>7.1215000000000001E-2</v>
      </c>
      <c r="AC2437" s="148">
        <f t="shared" si="1391"/>
        <v>315</v>
      </c>
      <c r="AD2437" s="36">
        <v>252</v>
      </c>
      <c r="AE2437" s="35">
        <f t="shared" si="1392"/>
        <v>1.0897974989999999</v>
      </c>
      <c r="AF2437" s="2">
        <f t="shared" si="1393"/>
        <v>23082.918546910001</v>
      </c>
      <c r="AG2437" s="2">
        <f t="shared" si="1394"/>
        <v>23082.918546910001</v>
      </c>
      <c r="AH2437" s="3">
        <f t="shared" si="1395"/>
        <v>0</v>
      </c>
      <c r="AI2437" s="3"/>
      <c r="AJ2437" s="3">
        <v>0</v>
      </c>
      <c r="AK2437" s="2">
        <f t="shared" si="1396"/>
        <v>36582.388353168637</v>
      </c>
      <c r="AL2437" s="8"/>
      <c r="AM2437" s="8"/>
      <c r="AN2437" s="8"/>
      <c r="AO2437" s="8"/>
      <c r="AP2437" s="8"/>
      <c r="AQ2437" s="8"/>
      <c r="AR2437" s="5"/>
      <c r="AS2437" s="1"/>
      <c r="AT2437" s="8"/>
      <c r="AU2437" s="1"/>
      <c r="AV2437" s="1"/>
      <c r="AW2437" s="3"/>
      <c r="AX2437" s="3"/>
      <c r="AY2437" s="4"/>
      <c r="AZ2437" s="4"/>
      <c r="BA2437" s="4"/>
      <c r="BB2437" s="1"/>
      <c r="BC2437" s="1"/>
      <c r="BD2437" s="1"/>
      <c r="BE2437" s="1"/>
      <c r="BF2437" s="1"/>
      <c r="BG2437" s="1"/>
      <c r="BH2437" s="1"/>
      <c r="BI2437" s="1"/>
    </row>
    <row r="2438" spans="1:61" x14ac:dyDescent="0.2">
      <c r="A2438" s="78">
        <f t="shared" si="1335"/>
        <v>44329</v>
      </c>
      <c r="B2438" s="2">
        <f t="shared" si="1367"/>
        <v>316915.6477734397</v>
      </c>
      <c r="C2438" s="3">
        <f t="shared" si="1368"/>
        <v>42783612.449414358</v>
      </c>
      <c r="D2438" s="2">
        <f t="shared" si="1397"/>
        <v>240537.3279050432</v>
      </c>
      <c r="E2438" s="2">
        <f t="shared" si="1369"/>
        <v>0</v>
      </c>
      <c r="F2438" s="33">
        <f t="shared" si="1370"/>
        <v>240537.3279050432</v>
      </c>
      <c r="G2438" s="39">
        <f t="shared" si="1371"/>
        <v>5674.72</v>
      </c>
      <c r="H2438" s="38">
        <f>IF(AND(N2438=1,N2437&gt;1),VLOOKUP(A2437,[1]Plan1!$CW$105:$CY$215,3),H2437)</f>
        <v>5692.31</v>
      </c>
      <c r="I2438" s="127">
        <f t="shared" si="1372"/>
        <v>44266</v>
      </c>
      <c r="J2438" s="127">
        <f t="shared" si="1373"/>
        <v>44297</v>
      </c>
      <c r="K2438" s="34">
        <f t="shared" si="1374"/>
        <v>3.0997124087179806E-3</v>
      </c>
      <c r="L2438" s="212">
        <f t="shared" si="1375"/>
        <v>44357</v>
      </c>
      <c r="M2438" s="1">
        <f t="shared" si="1376"/>
        <v>22</v>
      </c>
      <c r="N2438" s="1">
        <f t="shared" si="1377"/>
        <v>3</v>
      </c>
      <c r="O2438" s="2">
        <f t="shared" si="1378"/>
        <v>1.0004221200000001</v>
      </c>
      <c r="P2438" s="35">
        <f t="shared" si="1379"/>
        <v>1.00930024</v>
      </c>
      <c r="Q2438" s="35">
        <f t="shared" si="1380"/>
        <v>1.0683703041122148</v>
      </c>
      <c r="R2438" s="2">
        <f t="shared" si="1381"/>
        <v>1.0688212800000001</v>
      </c>
      <c r="S2438" s="2">
        <f t="shared" si="1382"/>
        <v>1.05852576</v>
      </c>
      <c r="T2438" s="2">
        <f t="shared" si="1383"/>
        <v>257091.41469924001</v>
      </c>
      <c r="U2438" s="2">
        <f t="shared" si="1384"/>
        <v>0</v>
      </c>
      <c r="V2438" s="2">
        <f t="shared" si="1385"/>
        <v>16554.086794204813</v>
      </c>
      <c r="W2438" s="2">
        <f t="shared" si="1386"/>
        <v>257091.41469924801</v>
      </c>
      <c r="X2438" s="36">
        <f t="shared" si="1387"/>
        <v>0</v>
      </c>
      <c r="Y2438" s="2">
        <f t="shared" si="1388"/>
        <v>0</v>
      </c>
      <c r="Z2438" s="37">
        <f t="shared" si="1389"/>
        <v>0</v>
      </c>
      <c r="AA2438" s="2">
        <f t="shared" si="1390"/>
        <v>0</v>
      </c>
      <c r="AB2438" s="4">
        <f t="shared" si="1336"/>
        <v>7.1215000000000001E-2</v>
      </c>
      <c r="AC2438" s="148">
        <f t="shared" si="1391"/>
        <v>316</v>
      </c>
      <c r="AD2438" s="36">
        <v>252</v>
      </c>
      <c r="AE2438" s="35">
        <f t="shared" si="1392"/>
        <v>1.090095043</v>
      </c>
      <c r="AF2438" s="2">
        <f t="shared" si="1393"/>
        <v>23162.662062250001</v>
      </c>
      <c r="AG2438" s="2">
        <f t="shared" si="1394"/>
        <v>23162.662062250001</v>
      </c>
      <c r="AH2438" s="3">
        <f t="shared" si="1395"/>
        <v>0</v>
      </c>
      <c r="AI2438" s="3"/>
      <c r="AJ2438" s="3">
        <v>0</v>
      </c>
      <c r="AK2438" s="2">
        <f t="shared" si="1396"/>
        <v>36661.571011941727</v>
      </c>
      <c r="AL2438" s="8"/>
      <c r="AM2438" s="8"/>
      <c r="AN2438" s="8"/>
      <c r="AO2438" s="8"/>
      <c r="AP2438" s="8"/>
      <c r="AQ2438" s="8"/>
      <c r="AR2438" s="5"/>
      <c r="AS2438" s="1"/>
      <c r="AT2438" s="8"/>
      <c r="AU2438" s="1"/>
      <c r="AV2438" s="1"/>
      <c r="AW2438" s="3"/>
      <c r="AX2438" s="3"/>
      <c r="AY2438" s="4"/>
      <c r="AZ2438" s="4"/>
      <c r="BA2438" s="4"/>
      <c r="BB2438" s="1"/>
      <c r="BC2438" s="1"/>
      <c r="BD2438" s="1"/>
      <c r="BE2438" s="1"/>
      <c r="BF2438" s="1"/>
      <c r="BG2438" s="1"/>
      <c r="BH2438" s="1"/>
      <c r="BI2438" s="1"/>
    </row>
    <row r="2439" spans="1:61" x14ac:dyDescent="0.2">
      <c r="A2439" s="78">
        <f t="shared" si="1335"/>
        <v>44330</v>
      </c>
      <c r="B2439" s="2">
        <f t="shared" si="1367"/>
        <v>317110.7865861099</v>
      </c>
      <c r="C2439" s="3">
        <f t="shared" si="1368"/>
        <v>42809956.189124838</v>
      </c>
      <c r="D2439" s="2">
        <f t="shared" si="1397"/>
        <v>240537.3279050432</v>
      </c>
      <c r="E2439" s="2">
        <f t="shared" si="1369"/>
        <v>0</v>
      </c>
      <c r="F2439" s="33">
        <f t="shared" si="1370"/>
        <v>240537.3279050432</v>
      </c>
      <c r="G2439" s="39">
        <f t="shared" si="1371"/>
        <v>5674.72</v>
      </c>
      <c r="H2439" s="38">
        <f>IF(AND(N2439=1,N2438&gt;1),VLOOKUP(A2438,[1]Plan1!$CW$105:$CY$215,3),H2438)</f>
        <v>5692.31</v>
      </c>
      <c r="I2439" s="127">
        <f t="shared" si="1372"/>
        <v>44266</v>
      </c>
      <c r="J2439" s="127">
        <f t="shared" si="1373"/>
        <v>44297</v>
      </c>
      <c r="K2439" s="34">
        <f t="shared" si="1374"/>
        <v>3.0997124087179806E-3</v>
      </c>
      <c r="L2439" s="212">
        <f t="shared" si="1375"/>
        <v>44357</v>
      </c>
      <c r="M2439" s="1">
        <f t="shared" si="1376"/>
        <v>22</v>
      </c>
      <c r="N2439" s="1">
        <f t="shared" si="1377"/>
        <v>4</v>
      </c>
      <c r="O2439" s="2">
        <f t="shared" si="1378"/>
        <v>1.00056287</v>
      </c>
      <c r="P2439" s="35">
        <f t="shared" si="1379"/>
        <v>1.00930024</v>
      </c>
      <c r="Q2439" s="35">
        <f t="shared" si="1380"/>
        <v>1.0683703041122148</v>
      </c>
      <c r="R2439" s="2">
        <f t="shared" si="1381"/>
        <v>1.0689716499999999</v>
      </c>
      <c r="S2439" s="2">
        <f t="shared" si="1382"/>
        <v>1.05852576</v>
      </c>
      <c r="T2439" s="2">
        <f t="shared" si="1383"/>
        <v>257127.58429724001</v>
      </c>
      <c r="U2439" s="2">
        <f t="shared" si="1384"/>
        <v>0</v>
      </c>
      <c r="V2439" s="2">
        <f t="shared" si="1385"/>
        <v>16590.25639220186</v>
      </c>
      <c r="W2439" s="2">
        <f t="shared" si="1386"/>
        <v>257127.58429724508</v>
      </c>
      <c r="X2439" s="36">
        <f t="shared" si="1387"/>
        <v>0</v>
      </c>
      <c r="Y2439" s="2">
        <f t="shared" si="1388"/>
        <v>0</v>
      </c>
      <c r="Z2439" s="37">
        <f t="shared" si="1389"/>
        <v>0</v>
      </c>
      <c r="AA2439" s="2">
        <f t="shared" si="1390"/>
        <v>0</v>
      </c>
      <c r="AB2439" s="4">
        <f t="shared" si="1336"/>
        <v>7.1215000000000001E-2</v>
      </c>
      <c r="AC2439" s="148">
        <f t="shared" si="1391"/>
        <v>317</v>
      </c>
      <c r="AD2439" s="36">
        <v>252</v>
      </c>
      <c r="AE2439" s="35">
        <f t="shared" si="1392"/>
        <v>1.0903926690000001</v>
      </c>
      <c r="AF2439" s="2">
        <f t="shared" si="1393"/>
        <v>23242.44861815</v>
      </c>
      <c r="AG2439" s="2">
        <f t="shared" si="1394"/>
        <v>23242.44861815</v>
      </c>
      <c r="AH2439" s="3">
        <f t="shared" si="1395"/>
        <v>0</v>
      </c>
      <c r="AI2439" s="3"/>
      <c r="AJ2439" s="3">
        <v>0</v>
      </c>
      <c r="AK2439" s="2">
        <f t="shared" si="1396"/>
        <v>36740.753670714817</v>
      </c>
      <c r="AL2439" s="8"/>
      <c r="AM2439" s="8"/>
      <c r="AN2439" s="8"/>
      <c r="AO2439" s="8"/>
      <c r="AP2439" s="8"/>
      <c r="AQ2439" s="8"/>
      <c r="AR2439" s="5"/>
      <c r="AS2439" s="1"/>
      <c r="AT2439" s="8"/>
      <c r="AU2439" s="1"/>
      <c r="AV2439" s="1"/>
      <c r="AW2439" s="3"/>
      <c r="AX2439" s="3"/>
      <c r="AY2439" s="4"/>
      <c r="AZ2439" s="4"/>
      <c r="BA2439" s="4"/>
      <c r="BB2439" s="1"/>
      <c r="BC2439" s="1"/>
      <c r="BD2439" s="1"/>
      <c r="BE2439" s="1"/>
      <c r="BF2439" s="1"/>
      <c r="BG2439" s="1"/>
      <c r="BH2439" s="1"/>
      <c r="BI2439" s="1"/>
    </row>
    <row r="2440" spans="1:61" x14ac:dyDescent="0.2">
      <c r="A2440" s="78">
        <f t="shared" si="1335"/>
        <v>44331</v>
      </c>
      <c r="B2440" s="2">
        <f t="shared" si="1367"/>
        <v>317229.41355497669</v>
      </c>
      <c r="C2440" s="3">
        <f t="shared" si="1368"/>
        <v>42825970.829921857</v>
      </c>
      <c r="D2440" s="2">
        <f t="shared" si="1397"/>
        <v>240537.3279050432</v>
      </c>
      <c r="E2440" s="2">
        <f t="shared" si="1369"/>
        <v>0</v>
      </c>
      <c r="F2440" s="33">
        <f t="shared" si="1370"/>
        <v>240537.3279050432</v>
      </c>
      <c r="G2440" s="39">
        <f t="shared" si="1371"/>
        <v>5674.72</v>
      </c>
      <c r="H2440" s="38">
        <f>IF(AND(N2440=1,N2439&gt;1),VLOOKUP(A2439,[1]Plan1!$CW$105:$CY$215,3),H2439)</f>
        <v>5692.31</v>
      </c>
      <c r="I2440" s="127">
        <f t="shared" si="1372"/>
        <v>44266</v>
      </c>
      <c r="J2440" s="127">
        <f t="shared" si="1373"/>
        <v>44297</v>
      </c>
      <c r="K2440" s="34">
        <f t="shared" si="1374"/>
        <v>3.0997124087179806E-3</v>
      </c>
      <c r="L2440" s="212">
        <f t="shared" si="1375"/>
        <v>44357</v>
      </c>
      <c r="M2440" s="1">
        <f t="shared" si="1376"/>
        <v>22</v>
      </c>
      <c r="N2440" s="1">
        <f t="shared" si="1377"/>
        <v>5</v>
      </c>
      <c r="O2440" s="2">
        <f t="shared" si="1378"/>
        <v>1.0007036300000001</v>
      </c>
      <c r="P2440" s="35">
        <f t="shared" si="1379"/>
        <v>1.00930024</v>
      </c>
      <c r="Q2440" s="35">
        <f t="shared" si="1380"/>
        <v>1.0683703041122148</v>
      </c>
      <c r="R2440" s="2">
        <f t="shared" si="1381"/>
        <v>1.0691220400000001</v>
      </c>
      <c r="S2440" s="2">
        <f t="shared" si="1382"/>
        <v>1.05852576</v>
      </c>
      <c r="T2440" s="2">
        <f t="shared" si="1383"/>
        <v>257163.75870598</v>
      </c>
      <c r="U2440" s="2">
        <f t="shared" si="1384"/>
        <v>0</v>
      </c>
      <c r="V2440" s="2">
        <f t="shared" si="1385"/>
        <v>16626.430800945538</v>
      </c>
      <c r="W2440" s="2">
        <f t="shared" si="1386"/>
        <v>257163.75870598873</v>
      </c>
      <c r="X2440" s="36">
        <f t="shared" si="1387"/>
        <v>0</v>
      </c>
      <c r="Y2440" s="2">
        <f t="shared" si="1388"/>
        <v>0</v>
      </c>
      <c r="Z2440" s="37">
        <f t="shared" si="1389"/>
        <v>0</v>
      </c>
      <c r="AA2440" s="2">
        <f t="shared" si="1390"/>
        <v>0</v>
      </c>
      <c r="AB2440" s="4">
        <f t="shared" si="1336"/>
        <v>7.1215000000000001E-2</v>
      </c>
      <c r="AC2440" s="148">
        <f t="shared" si="1391"/>
        <v>317</v>
      </c>
      <c r="AD2440" s="36">
        <v>252</v>
      </c>
      <c r="AE2440" s="35">
        <f t="shared" si="1392"/>
        <v>1.0903926690000001</v>
      </c>
      <c r="AF2440" s="2">
        <f t="shared" si="1393"/>
        <v>23245.718519499998</v>
      </c>
      <c r="AG2440" s="2">
        <f t="shared" si="1394"/>
        <v>23245.718519499998</v>
      </c>
      <c r="AH2440" s="3">
        <f t="shared" si="1395"/>
        <v>0</v>
      </c>
      <c r="AI2440" s="3"/>
      <c r="AJ2440" s="3">
        <v>0</v>
      </c>
      <c r="AK2440" s="2">
        <f t="shared" si="1396"/>
        <v>36819.936329487915</v>
      </c>
      <c r="AL2440" s="8"/>
      <c r="AM2440" s="8"/>
      <c r="AN2440" s="8"/>
      <c r="AO2440" s="8"/>
      <c r="AP2440" s="8"/>
      <c r="AQ2440" s="8"/>
      <c r="AR2440" s="5"/>
      <c r="AS2440" s="1"/>
      <c r="AT2440" s="8"/>
      <c r="AU2440" s="1"/>
      <c r="AV2440" s="1"/>
      <c r="AW2440" s="3"/>
      <c r="AX2440" s="3"/>
      <c r="AY2440" s="4"/>
      <c r="AZ2440" s="4"/>
      <c r="BA2440" s="4"/>
      <c r="BB2440" s="1"/>
      <c r="BC2440" s="1"/>
      <c r="BD2440" s="1"/>
      <c r="BE2440" s="1"/>
      <c r="BF2440" s="1"/>
      <c r="BG2440" s="1"/>
      <c r="BH2440" s="1"/>
      <c r="BI2440" s="1"/>
    </row>
    <row r="2441" spans="1:61" x14ac:dyDescent="0.2">
      <c r="A2441" s="78">
        <f t="shared" si="1335"/>
        <v>44332</v>
      </c>
      <c r="B2441" s="2">
        <f t="shared" si="1367"/>
        <v>317308.59621374978</v>
      </c>
      <c r="C2441" s="3">
        <f t="shared" si="1368"/>
        <v>42836660.488856219</v>
      </c>
      <c r="D2441" s="2">
        <f t="shared" si="1397"/>
        <v>240537.3279050432</v>
      </c>
      <c r="E2441" s="2">
        <f t="shared" si="1369"/>
        <v>0</v>
      </c>
      <c r="F2441" s="33">
        <f t="shared" si="1370"/>
        <v>240537.3279050432</v>
      </c>
      <c r="G2441" s="39">
        <f t="shared" si="1371"/>
        <v>5674.72</v>
      </c>
      <c r="H2441" s="38">
        <f>IF(AND(N2441=1,N2440&gt;1),VLOOKUP(A2440,[1]Plan1!$CW$105:$CY$215,3),H2440)</f>
        <v>5692.31</v>
      </c>
      <c r="I2441" s="127">
        <f t="shared" si="1372"/>
        <v>44266</v>
      </c>
      <c r="J2441" s="127">
        <f t="shared" si="1373"/>
        <v>44297</v>
      </c>
      <c r="K2441" s="34">
        <f t="shared" si="1374"/>
        <v>3.0997124087179806E-3</v>
      </c>
      <c r="L2441" s="212">
        <f t="shared" si="1375"/>
        <v>44357</v>
      </c>
      <c r="M2441" s="1">
        <f t="shared" si="1376"/>
        <v>22</v>
      </c>
      <c r="N2441" s="1">
        <f t="shared" si="1377"/>
        <v>5</v>
      </c>
      <c r="O2441" s="2">
        <f t="shared" si="1378"/>
        <v>1.0007036300000001</v>
      </c>
      <c r="P2441" s="35">
        <f t="shared" si="1379"/>
        <v>1.00930024</v>
      </c>
      <c r="Q2441" s="35">
        <f t="shared" si="1380"/>
        <v>1.0683703041122148</v>
      </c>
      <c r="R2441" s="2">
        <f t="shared" si="1381"/>
        <v>1.0691220400000001</v>
      </c>
      <c r="S2441" s="2">
        <f t="shared" si="1382"/>
        <v>1.05852576</v>
      </c>
      <c r="T2441" s="2">
        <f t="shared" si="1383"/>
        <v>257163.75870598</v>
      </c>
      <c r="U2441" s="2">
        <f t="shared" si="1384"/>
        <v>0</v>
      </c>
      <c r="V2441" s="2">
        <f t="shared" si="1385"/>
        <v>16626.430800945538</v>
      </c>
      <c r="W2441" s="2">
        <f t="shared" si="1386"/>
        <v>257163.75870598873</v>
      </c>
      <c r="X2441" s="36">
        <f t="shared" si="1387"/>
        <v>0</v>
      </c>
      <c r="Y2441" s="2">
        <f t="shared" si="1388"/>
        <v>0</v>
      </c>
      <c r="Z2441" s="37">
        <f t="shared" si="1389"/>
        <v>0</v>
      </c>
      <c r="AA2441" s="2">
        <f t="shared" si="1390"/>
        <v>0</v>
      </c>
      <c r="AB2441" s="4">
        <f t="shared" si="1336"/>
        <v>7.1215000000000001E-2</v>
      </c>
      <c r="AC2441" s="148">
        <f t="shared" si="1391"/>
        <v>317</v>
      </c>
      <c r="AD2441" s="36">
        <v>252</v>
      </c>
      <c r="AE2441" s="35">
        <f t="shared" si="1392"/>
        <v>1.0903926690000001</v>
      </c>
      <c r="AF2441" s="2">
        <f t="shared" si="1393"/>
        <v>23245.718519499998</v>
      </c>
      <c r="AG2441" s="2">
        <f t="shared" si="1394"/>
        <v>23245.718519499998</v>
      </c>
      <c r="AH2441" s="3">
        <f t="shared" si="1395"/>
        <v>0</v>
      </c>
      <c r="AI2441" s="3"/>
      <c r="AJ2441" s="3">
        <v>0</v>
      </c>
      <c r="AK2441" s="2">
        <f t="shared" si="1396"/>
        <v>36899.118988261012</v>
      </c>
      <c r="AL2441" s="8"/>
      <c r="AM2441" s="8"/>
      <c r="AN2441" s="8"/>
      <c r="AO2441" s="8"/>
      <c r="AP2441" s="8"/>
      <c r="AQ2441" s="8"/>
      <c r="AR2441" s="5"/>
      <c r="AS2441" s="1"/>
      <c r="AT2441" s="8"/>
      <c r="AU2441" s="1"/>
      <c r="AV2441" s="1"/>
      <c r="AW2441" s="3"/>
      <c r="AX2441" s="3"/>
      <c r="AY2441" s="4"/>
      <c r="AZ2441" s="4"/>
      <c r="BA2441" s="4"/>
      <c r="BB2441" s="1"/>
      <c r="BC2441" s="1"/>
      <c r="BD2441" s="1"/>
      <c r="BE2441" s="1"/>
      <c r="BF2441" s="1"/>
      <c r="BG2441" s="1"/>
      <c r="BH2441" s="1"/>
      <c r="BI2441" s="1"/>
    </row>
    <row r="2442" spans="1:61" x14ac:dyDescent="0.2">
      <c r="A2442" s="78">
        <f t="shared" si="1335"/>
        <v>44333</v>
      </c>
      <c r="B2442" s="2">
        <f t="shared" si="1367"/>
        <v>317464.33832363284</v>
      </c>
      <c r="C2442" s="3">
        <f t="shared" si="1368"/>
        <v>42857685.673690431</v>
      </c>
      <c r="D2442" s="2">
        <f t="shared" si="1397"/>
        <v>240537.3279050432</v>
      </c>
      <c r="E2442" s="2">
        <f t="shared" si="1369"/>
        <v>0</v>
      </c>
      <c r="F2442" s="33">
        <f t="shared" si="1370"/>
        <v>240537.3279050432</v>
      </c>
      <c r="G2442" s="39">
        <f t="shared" si="1371"/>
        <v>5674.72</v>
      </c>
      <c r="H2442" s="38">
        <f>IF(AND(N2442=1,N2441&gt;1),VLOOKUP(A2441,[1]Plan1!$CW$105:$CY$215,3),H2441)</f>
        <v>5692.31</v>
      </c>
      <c r="I2442" s="127">
        <f t="shared" si="1372"/>
        <v>44266</v>
      </c>
      <c r="J2442" s="127">
        <f t="shared" si="1373"/>
        <v>44297</v>
      </c>
      <c r="K2442" s="34">
        <f t="shared" si="1374"/>
        <v>3.0997124087179806E-3</v>
      </c>
      <c r="L2442" s="212">
        <f t="shared" si="1375"/>
        <v>44357</v>
      </c>
      <c r="M2442" s="1">
        <f t="shared" si="1376"/>
        <v>22</v>
      </c>
      <c r="N2442" s="1">
        <f t="shared" si="1377"/>
        <v>5</v>
      </c>
      <c r="O2442" s="2">
        <f t="shared" si="1378"/>
        <v>1.0007036300000001</v>
      </c>
      <c r="P2442" s="35">
        <f t="shared" si="1379"/>
        <v>1.00930024</v>
      </c>
      <c r="Q2442" s="35">
        <f t="shared" si="1380"/>
        <v>1.0683703041122148</v>
      </c>
      <c r="R2442" s="2">
        <f t="shared" si="1381"/>
        <v>1.0691220400000001</v>
      </c>
      <c r="S2442" s="2">
        <f t="shared" si="1382"/>
        <v>1.05852576</v>
      </c>
      <c r="T2442" s="2">
        <f t="shared" si="1383"/>
        <v>257163.75870598</v>
      </c>
      <c r="U2442" s="2">
        <f t="shared" si="1384"/>
        <v>0</v>
      </c>
      <c r="V2442" s="2">
        <f t="shared" si="1385"/>
        <v>16626.430800945538</v>
      </c>
      <c r="W2442" s="2">
        <f t="shared" si="1386"/>
        <v>257163.75870598873</v>
      </c>
      <c r="X2442" s="36">
        <f t="shared" si="1387"/>
        <v>0</v>
      </c>
      <c r="Y2442" s="2">
        <f t="shared" si="1388"/>
        <v>0</v>
      </c>
      <c r="Z2442" s="37">
        <f t="shared" si="1389"/>
        <v>0</v>
      </c>
      <c r="AA2442" s="2">
        <f t="shared" si="1390"/>
        <v>0</v>
      </c>
      <c r="AB2442" s="4">
        <f t="shared" si="1336"/>
        <v>7.1215000000000001E-2</v>
      </c>
      <c r="AC2442" s="148">
        <f t="shared" si="1391"/>
        <v>318</v>
      </c>
      <c r="AD2442" s="36">
        <v>252</v>
      </c>
      <c r="AE2442" s="35">
        <f t="shared" si="1392"/>
        <v>1.090690376</v>
      </c>
      <c r="AF2442" s="2">
        <f t="shared" si="1393"/>
        <v>23322.277970610001</v>
      </c>
      <c r="AG2442" s="2">
        <f t="shared" si="1394"/>
        <v>23322.277970610001</v>
      </c>
      <c r="AH2442" s="3">
        <f t="shared" si="1395"/>
        <v>0</v>
      </c>
      <c r="AI2442" s="3"/>
      <c r="AJ2442" s="3">
        <v>0</v>
      </c>
      <c r="AK2442" s="2">
        <f t="shared" si="1396"/>
        <v>36978.301647034103</v>
      </c>
      <c r="AL2442" s="8"/>
      <c r="AM2442" s="8"/>
      <c r="AN2442" s="8"/>
      <c r="AO2442" s="8"/>
      <c r="AP2442" s="8"/>
      <c r="AQ2442" s="8"/>
      <c r="AR2442" s="5"/>
      <c r="AS2442" s="1"/>
      <c r="AT2442" s="8"/>
      <c r="AU2442" s="1"/>
      <c r="AV2442" s="1"/>
      <c r="AW2442" s="3"/>
      <c r="AX2442" s="3"/>
      <c r="AY2442" s="4"/>
      <c r="AZ2442" s="4"/>
      <c r="BA2442" s="4"/>
      <c r="BB2442" s="1"/>
      <c r="BC2442" s="1"/>
      <c r="BD2442" s="1"/>
      <c r="BE2442" s="1"/>
      <c r="BF2442" s="1"/>
      <c r="BG2442" s="1"/>
      <c r="BH2442" s="1"/>
      <c r="BI2442" s="1"/>
    </row>
    <row r="2443" spans="1:61" x14ac:dyDescent="0.2">
      <c r="A2443" s="78">
        <f t="shared" ref="A2443:A2506" si="1398">(A2442+1)</f>
        <v>44334</v>
      </c>
      <c r="B2443" s="2">
        <f t="shared" si="1367"/>
        <v>317659.57236403611</v>
      </c>
      <c r="C2443" s="3">
        <f t="shared" si="1368"/>
        <v>42884042.269144878</v>
      </c>
      <c r="D2443" s="2">
        <f t="shared" si="1397"/>
        <v>240537.3279050432</v>
      </c>
      <c r="E2443" s="2">
        <f t="shared" si="1369"/>
        <v>0</v>
      </c>
      <c r="F2443" s="33">
        <f t="shared" si="1370"/>
        <v>240537.3279050432</v>
      </c>
      <c r="G2443" s="39">
        <f t="shared" si="1371"/>
        <v>5674.72</v>
      </c>
      <c r="H2443" s="38">
        <f>IF(AND(N2443=1,N2442&gt;1),VLOOKUP(A2442,[1]Plan1!$CW$105:$CY$215,3),H2442)</f>
        <v>5692.31</v>
      </c>
      <c r="I2443" s="127">
        <f t="shared" si="1372"/>
        <v>44266</v>
      </c>
      <c r="J2443" s="127">
        <f t="shared" si="1373"/>
        <v>44297</v>
      </c>
      <c r="K2443" s="34">
        <f t="shared" si="1374"/>
        <v>3.0997124087179806E-3</v>
      </c>
      <c r="L2443" s="212">
        <f t="shared" si="1375"/>
        <v>44357</v>
      </c>
      <c r="M2443" s="1">
        <f t="shared" si="1376"/>
        <v>22</v>
      </c>
      <c r="N2443" s="1">
        <f t="shared" si="1377"/>
        <v>6</v>
      </c>
      <c r="O2443" s="2">
        <f t="shared" si="1378"/>
        <v>1.00084442</v>
      </c>
      <c r="P2443" s="35">
        <f t="shared" si="1379"/>
        <v>1.00930024</v>
      </c>
      <c r="Q2443" s="35">
        <f t="shared" si="1380"/>
        <v>1.0683703041122148</v>
      </c>
      <c r="R2443" s="2">
        <f t="shared" si="1381"/>
        <v>1.0692724499999999</v>
      </c>
      <c r="S2443" s="2">
        <f t="shared" si="1382"/>
        <v>1.05852576</v>
      </c>
      <c r="T2443" s="2">
        <f t="shared" si="1383"/>
        <v>257199.93792547</v>
      </c>
      <c r="U2443" s="2">
        <f t="shared" si="1384"/>
        <v>0</v>
      </c>
      <c r="V2443" s="2">
        <f t="shared" si="1385"/>
        <v>16662.610020435692</v>
      </c>
      <c r="W2443" s="2">
        <f t="shared" si="1386"/>
        <v>257199.93792547891</v>
      </c>
      <c r="X2443" s="36">
        <f t="shared" si="1387"/>
        <v>0</v>
      </c>
      <c r="Y2443" s="2">
        <f t="shared" si="1388"/>
        <v>0</v>
      </c>
      <c r="Z2443" s="37">
        <f t="shared" si="1389"/>
        <v>0</v>
      </c>
      <c r="AA2443" s="2">
        <f t="shared" si="1390"/>
        <v>0</v>
      </c>
      <c r="AB2443" s="4">
        <f t="shared" ref="AB2443:AB2506" si="1399">(AB2442)</f>
        <v>7.1215000000000001E-2</v>
      </c>
      <c r="AC2443" s="148">
        <f t="shared" si="1391"/>
        <v>319</v>
      </c>
      <c r="AD2443" s="36">
        <v>252</v>
      </c>
      <c r="AE2443" s="35">
        <f t="shared" si="1392"/>
        <v>1.0909881640000001</v>
      </c>
      <c r="AF2443" s="2">
        <f t="shared" si="1393"/>
        <v>23402.150132750001</v>
      </c>
      <c r="AG2443" s="2">
        <f t="shared" si="1394"/>
        <v>23402.150132750001</v>
      </c>
      <c r="AH2443" s="3">
        <f t="shared" si="1395"/>
        <v>0</v>
      </c>
      <c r="AI2443" s="3"/>
      <c r="AJ2443" s="3">
        <v>0</v>
      </c>
      <c r="AK2443" s="2">
        <f t="shared" si="1396"/>
        <v>37057.484305807193</v>
      </c>
      <c r="AL2443" s="8"/>
      <c r="AM2443" s="8"/>
      <c r="AN2443" s="8"/>
      <c r="AO2443" s="8"/>
      <c r="AP2443" s="8"/>
      <c r="AQ2443" s="8"/>
      <c r="AR2443" s="5"/>
      <c r="AS2443" s="1"/>
      <c r="AT2443" s="8"/>
      <c r="AU2443" s="1"/>
      <c r="AV2443" s="1"/>
      <c r="AW2443" s="3"/>
      <c r="AX2443" s="3"/>
      <c r="AY2443" s="4"/>
      <c r="AZ2443" s="4"/>
      <c r="BA2443" s="4"/>
      <c r="BB2443" s="1"/>
      <c r="BC2443" s="1"/>
      <c r="BD2443" s="1"/>
      <c r="BE2443" s="1"/>
      <c r="BF2443" s="1"/>
      <c r="BG2443" s="1"/>
      <c r="BH2443" s="1"/>
      <c r="BI2443" s="1"/>
    </row>
    <row r="2444" spans="1:61" x14ac:dyDescent="0.2">
      <c r="A2444" s="78">
        <f t="shared" si="1398"/>
        <v>44335</v>
      </c>
      <c r="B2444" s="2">
        <f t="shared" si="1367"/>
        <v>317854.85692011926</v>
      </c>
      <c r="C2444" s="3">
        <f t="shared" si="1368"/>
        <v>42910405.684216097</v>
      </c>
      <c r="D2444" s="2">
        <f t="shared" si="1397"/>
        <v>240537.3279050432</v>
      </c>
      <c r="E2444" s="2">
        <f t="shared" si="1369"/>
        <v>0</v>
      </c>
      <c r="F2444" s="33">
        <f t="shared" si="1370"/>
        <v>240537.3279050432</v>
      </c>
      <c r="G2444" s="39">
        <f t="shared" si="1371"/>
        <v>5674.72</v>
      </c>
      <c r="H2444" s="38">
        <f>IF(AND(N2444=1,N2443&gt;1),VLOOKUP(A2443,[1]Plan1!$CW$105:$CY$215,3),H2443)</f>
        <v>5692.31</v>
      </c>
      <c r="I2444" s="127">
        <f t="shared" si="1372"/>
        <v>44266</v>
      </c>
      <c r="J2444" s="127">
        <f t="shared" si="1373"/>
        <v>44297</v>
      </c>
      <c r="K2444" s="34">
        <f t="shared" si="1374"/>
        <v>3.0997124087179806E-3</v>
      </c>
      <c r="L2444" s="212">
        <f t="shared" si="1375"/>
        <v>44357</v>
      </c>
      <c r="M2444" s="1">
        <f t="shared" si="1376"/>
        <v>22</v>
      </c>
      <c r="N2444" s="1">
        <f t="shared" si="1377"/>
        <v>7</v>
      </c>
      <c r="O2444" s="2">
        <f t="shared" si="1378"/>
        <v>1.0009852299999999</v>
      </c>
      <c r="P2444" s="35">
        <f t="shared" si="1379"/>
        <v>1.00930024</v>
      </c>
      <c r="Q2444" s="35">
        <f t="shared" si="1380"/>
        <v>1.0683703041122148</v>
      </c>
      <c r="R2444" s="2">
        <f t="shared" si="1381"/>
        <v>1.06942289</v>
      </c>
      <c r="S2444" s="2">
        <f t="shared" si="1382"/>
        <v>1.05852576</v>
      </c>
      <c r="T2444" s="2">
        <f t="shared" si="1383"/>
        <v>257236.12436108</v>
      </c>
      <c r="U2444" s="2">
        <f t="shared" si="1384"/>
        <v>0</v>
      </c>
      <c r="V2444" s="2">
        <f t="shared" si="1385"/>
        <v>16698.796456045748</v>
      </c>
      <c r="W2444" s="2">
        <f t="shared" si="1386"/>
        <v>257236.12436108897</v>
      </c>
      <c r="X2444" s="36">
        <f t="shared" si="1387"/>
        <v>0</v>
      </c>
      <c r="Y2444" s="2">
        <f t="shared" si="1388"/>
        <v>0</v>
      </c>
      <c r="Z2444" s="37">
        <f t="shared" si="1389"/>
        <v>0</v>
      </c>
      <c r="AA2444" s="2">
        <f t="shared" si="1390"/>
        <v>0</v>
      </c>
      <c r="AB2444" s="4">
        <f t="shared" si="1399"/>
        <v>7.1215000000000001E-2</v>
      </c>
      <c r="AC2444" s="148">
        <f t="shared" si="1391"/>
        <v>320</v>
      </c>
      <c r="AD2444" s="36">
        <v>252</v>
      </c>
      <c r="AE2444" s="35">
        <f t="shared" si="1392"/>
        <v>1.0912860339999999</v>
      </c>
      <c r="AF2444" s="2">
        <f t="shared" si="1393"/>
        <v>23482.065594449999</v>
      </c>
      <c r="AG2444" s="2">
        <f t="shared" si="1394"/>
        <v>23482.065594449999</v>
      </c>
      <c r="AH2444" s="3">
        <f t="shared" si="1395"/>
        <v>0</v>
      </c>
      <c r="AI2444" s="3"/>
      <c r="AJ2444" s="3">
        <v>0</v>
      </c>
      <c r="AK2444" s="2">
        <f t="shared" si="1396"/>
        <v>37136.66696458029</v>
      </c>
      <c r="AL2444" s="8"/>
      <c r="AM2444" s="8"/>
      <c r="AN2444" s="8"/>
      <c r="AO2444" s="8"/>
      <c r="AP2444" s="8"/>
      <c r="AQ2444" s="8"/>
      <c r="AR2444" s="5"/>
      <c r="AS2444" s="1"/>
      <c r="AT2444" s="8"/>
      <c r="AU2444" s="1"/>
      <c r="AV2444" s="1"/>
      <c r="AW2444" s="3"/>
      <c r="AX2444" s="3"/>
      <c r="AY2444" s="4"/>
      <c r="AZ2444" s="4"/>
      <c r="BA2444" s="4"/>
      <c r="BB2444" s="1"/>
      <c r="BC2444" s="1"/>
      <c r="BD2444" s="1"/>
      <c r="BE2444" s="1"/>
      <c r="BF2444" s="1"/>
      <c r="BG2444" s="1"/>
      <c r="BH2444" s="1"/>
      <c r="BI2444" s="1"/>
    </row>
    <row r="2445" spans="1:61" x14ac:dyDescent="0.2">
      <c r="A2445" s="78">
        <f t="shared" si="1398"/>
        <v>44336</v>
      </c>
      <c r="B2445" s="2">
        <f t="shared" si="1367"/>
        <v>318050.18649863568</v>
      </c>
      <c r="C2445" s="3">
        <f t="shared" si="1368"/>
        <v>42936775.177315816</v>
      </c>
      <c r="D2445" s="2">
        <f t="shared" si="1397"/>
        <v>240537.3279050432</v>
      </c>
      <c r="E2445" s="2">
        <f t="shared" si="1369"/>
        <v>0</v>
      </c>
      <c r="F2445" s="33">
        <f t="shared" si="1370"/>
        <v>240537.3279050432</v>
      </c>
      <c r="G2445" s="39">
        <f t="shared" si="1371"/>
        <v>5674.72</v>
      </c>
      <c r="H2445" s="38">
        <f>IF(AND(N2445=1,N2444&gt;1),VLOOKUP(A2444,[1]Plan1!$CW$105:$CY$215,3),H2444)</f>
        <v>5692.31</v>
      </c>
      <c r="I2445" s="127">
        <f t="shared" si="1372"/>
        <v>44266</v>
      </c>
      <c r="J2445" s="127">
        <f t="shared" si="1373"/>
        <v>44297</v>
      </c>
      <c r="K2445" s="34">
        <f t="shared" si="1374"/>
        <v>3.0997124087179806E-3</v>
      </c>
      <c r="L2445" s="212">
        <f t="shared" si="1375"/>
        <v>44357</v>
      </c>
      <c r="M2445" s="1">
        <f t="shared" si="1376"/>
        <v>22</v>
      </c>
      <c r="N2445" s="1">
        <f t="shared" si="1377"/>
        <v>8</v>
      </c>
      <c r="O2445" s="2">
        <f t="shared" si="1378"/>
        <v>1.0011260500000001</v>
      </c>
      <c r="P2445" s="35">
        <f t="shared" si="1379"/>
        <v>1.00930024</v>
      </c>
      <c r="Q2445" s="35">
        <f t="shared" si="1380"/>
        <v>1.0683703041122148</v>
      </c>
      <c r="R2445" s="2">
        <f t="shared" si="1381"/>
        <v>1.06957334</v>
      </c>
      <c r="S2445" s="2">
        <f t="shared" si="1382"/>
        <v>1.05852576</v>
      </c>
      <c r="T2445" s="2">
        <f t="shared" si="1383"/>
        <v>257272.31320207001</v>
      </c>
      <c r="U2445" s="2">
        <f t="shared" si="1384"/>
        <v>0</v>
      </c>
      <c r="V2445" s="2">
        <f t="shared" si="1385"/>
        <v>16734.985297029067</v>
      </c>
      <c r="W2445" s="2">
        <f t="shared" si="1386"/>
        <v>257272.31320207228</v>
      </c>
      <c r="X2445" s="36">
        <f t="shared" si="1387"/>
        <v>0</v>
      </c>
      <c r="Y2445" s="2">
        <f t="shared" si="1388"/>
        <v>0</v>
      </c>
      <c r="Z2445" s="37">
        <f t="shared" si="1389"/>
        <v>0</v>
      </c>
      <c r="AA2445" s="2">
        <f t="shared" si="1390"/>
        <v>0</v>
      </c>
      <c r="AB2445" s="4">
        <f t="shared" si="1399"/>
        <v>7.1215000000000001E-2</v>
      </c>
      <c r="AC2445" s="148">
        <f t="shared" si="1391"/>
        <v>321</v>
      </c>
      <c r="AD2445" s="36">
        <v>252</v>
      </c>
      <c r="AE2445" s="35">
        <f t="shared" si="1392"/>
        <v>1.091583985</v>
      </c>
      <c r="AF2445" s="2">
        <f t="shared" si="1393"/>
        <v>23562.023673209998</v>
      </c>
      <c r="AG2445" s="2">
        <f t="shared" si="1394"/>
        <v>23562.023673209998</v>
      </c>
      <c r="AH2445" s="3">
        <f t="shared" si="1395"/>
        <v>0</v>
      </c>
      <c r="AI2445" s="3"/>
      <c r="AJ2445" s="3">
        <v>0</v>
      </c>
      <c r="AK2445" s="2">
        <f t="shared" si="1396"/>
        <v>37215.849623353381</v>
      </c>
      <c r="AL2445" s="8"/>
      <c r="AM2445" s="8"/>
      <c r="AN2445" s="8"/>
      <c r="AO2445" s="8"/>
      <c r="AP2445" s="8"/>
      <c r="AQ2445" s="8"/>
      <c r="AR2445" s="5"/>
      <c r="AS2445" s="1"/>
      <c r="AT2445" s="8"/>
      <c r="AU2445" s="1"/>
      <c r="AV2445" s="1"/>
      <c r="AW2445" s="3"/>
      <c r="AX2445" s="3"/>
      <c r="AY2445" s="4"/>
      <c r="AZ2445" s="4"/>
      <c r="BA2445" s="4"/>
      <c r="BB2445" s="1"/>
      <c r="BC2445" s="1"/>
      <c r="BD2445" s="1"/>
      <c r="BE2445" s="1"/>
      <c r="BF2445" s="1"/>
      <c r="BG2445" s="1"/>
      <c r="BH2445" s="1"/>
      <c r="BI2445" s="1"/>
    </row>
    <row r="2446" spans="1:61" x14ac:dyDescent="0.2">
      <c r="A2446" s="78">
        <f t="shared" si="1398"/>
        <v>44337</v>
      </c>
      <c r="B2446" s="2">
        <f t="shared" si="1367"/>
        <v>318245.56636329193</v>
      </c>
      <c r="C2446" s="3">
        <f t="shared" si="1368"/>
        <v>42963151.459044412</v>
      </c>
      <c r="D2446" s="2">
        <f t="shared" si="1397"/>
        <v>240537.3279050432</v>
      </c>
      <c r="E2446" s="2">
        <f t="shared" si="1369"/>
        <v>0</v>
      </c>
      <c r="F2446" s="33">
        <f t="shared" si="1370"/>
        <v>240537.3279050432</v>
      </c>
      <c r="G2446" s="39">
        <f t="shared" si="1371"/>
        <v>5674.72</v>
      </c>
      <c r="H2446" s="38">
        <f>IF(AND(N2446=1,N2445&gt;1),VLOOKUP(A2445,[1]Plan1!$CW$105:$CY$215,3),H2445)</f>
        <v>5692.31</v>
      </c>
      <c r="I2446" s="127">
        <f t="shared" si="1372"/>
        <v>44266</v>
      </c>
      <c r="J2446" s="127">
        <f t="shared" si="1373"/>
        <v>44297</v>
      </c>
      <c r="K2446" s="34">
        <f t="shared" si="1374"/>
        <v>3.0997124087179806E-3</v>
      </c>
      <c r="L2446" s="212">
        <f t="shared" si="1375"/>
        <v>44357</v>
      </c>
      <c r="M2446" s="1">
        <f t="shared" si="1376"/>
        <v>22</v>
      </c>
      <c r="N2446" s="1">
        <f t="shared" si="1377"/>
        <v>9</v>
      </c>
      <c r="O2446" s="2">
        <f t="shared" si="1378"/>
        <v>1.0012669000000001</v>
      </c>
      <c r="P2446" s="35">
        <f t="shared" si="1379"/>
        <v>1.00930024</v>
      </c>
      <c r="Q2446" s="35">
        <f t="shared" si="1380"/>
        <v>1.0683703041122148</v>
      </c>
      <c r="R2446" s="2">
        <f t="shared" si="1381"/>
        <v>1.0697238200000001</v>
      </c>
      <c r="S2446" s="2">
        <f t="shared" si="1382"/>
        <v>1.05852576</v>
      </c>
      <c r="T2446" s="2">
        <f t="shared" si="1383"/>
        <v>257308.50925917001</v>
      </c>
      <c r="U2446" s="2">
        <f t="shared" si="1384"/>
        <v>0</v>
      </c>
      <c r="V2446" s="2">
        <f t="shared" si="1385"/>
        <v>16771.181354132234</v>
      </c>
      <c r="W2446" s="2">
        <f t="shared" si="1386"/>
        <v>257308.50925917545</v>
      </c>
      <c r="X2446" s="36">
        <f t="shared" si="1387"/>
        <v>0</v>
      </c>
      <c r="Y2446" s="2">
        <f t="shared" si="1388"/>
        <v>0</v>
      </c>
      <c r="Z2446" s="37">
        <f t="shared" si="1389"/>
        <v>0</v>
      </c>
      <c r="AA2446" s="2">
        <f t="shared" si="1390"/>
        <v>0</v>
      </c>
      <c r="AB2446" s="4">
        <f t="shared" si="1399"/>
        <v>7.1215000000000001E-2</v>
      </c>
      <c r="AC2446" s="148">
        <f t="shared" si="1391"/>
        <v>322</v>
      </c>
      <c r="AD2446" s="36">
        <v>252</v>
      </c>
      <c r="AE2446" s="35">
        <f t="shared" si="1392"/>
        <v>1.0918820170000001</v>
      </c>
      <c r="AF2446" s="2">
        <f t="shared" si="1393"/>
        <v>23642.024821989999</v>
      </c>
      <c r="AG2446" s="2">
        <f t="shared" si="1394"/>
        <v>23642.024821989999</v>
      </c>
      <c r="AH2446" s="3">
        <f t="shared" si="1395"/>
        <v>0</v>
      </c>
      <c r="AI2446" s="3"/>
      <c r="AJ2446" s="3">
        <v>0</v>
      </c>
      <c r="AK2446" s="2">
        <f t="shared" si="1396"/>
        <v>37295.032282126471</v>
      </c>
      <c r="AL2446" s="8"/>
      <c r="AM2446" s="8"/>
      <c r="AN2446" s="8"/>
      <c r="AO2446" s="8"/>
      <c r="AP2446" s="8"/>
      <c r="AQ2446" s="8"/>
      <c r="AR2446" s="5"/>
      <c r="AS2446" s="1"/>
      <c r="AT2446" s="8"/>
      <c r="AU2446" s="1"/>
      <c r="AV2446" s="1"/>
      <c r="AW2446" s="3"/>
      <c r="AX2446" s="3"/>
      <c r="AY2446" s="4"/>
      <c r="AZ2446" s="4"/>
      <c r="BA2446" s="4"/>
      <c r="BB2446" s="1"/>
      <c r="BC2446" s="1"/>
      <c r="BD2446" s="1"/>
      <c r="BE2446" s="1"/>
      <c r="BF2446" s="1"/>
      <c r="BG2446" s="1"/>
      <c r="BH2446" s="1"/>
      <c r="BI2446" s="1"/>
    </row>
    <row r="2447" spans="1:61" x14ac:dyDescent="0.2">
      <c r="A2447" s="78">
        <f t="shared" si="1398"/>
        <v>44338</v>
      </c>
      <c r="B2447" s="2">
        <f t="shared" si="1367"/>
        <v>318364.27609867475</v>
      </c>
      <c r="C2447" s="3">
        <f t="shared" si="1368"/>
        <v>42979177.273321092</v>
      </c>
      <c r="D2447" s="2">
        <f t="shared" si="1397"/>
        <v>240537.3279050432</v>
      </c>
      <c r="E2447" s="2">
        <f t="shared" si="1369"/>
        <v>0</v>
      </c>
      <c r="F2447" s="33">
        <f t="shared" si="1370"/>
        <v>240537.3279050432</v>
      </c>
      <c r="G2447" s="39">
        <f t="shared" si="1371"/>
        <v>5674.72</v>
      </c>
      <c r="H2447" s="38">
        <f>IF(AND(N2447=1,N2446&gt;1),VLOOKUP(A2446,[1]Plan1!$CW$105:$CY$215,3),H2446)</f>
        <v>5692.31</v>
      </c>
      <c r="I2447" s="127">
        <f t="shared" si="1372"/>
        <v>44266</v>
      </c>
      <c r="J2447" s="127">
        <f t="shared" si="1373"/>
        <v>44297</v>
      </c>
      <c r="K2447" s="34">
        <f t="shared" si="1374"/>
        <v>3.0997124087179806E-3</v>
      </c>
      <c r="L2447" s="212">
        <f t="shared" si="1375"/>
        <v>44357</v>
      </c>
      <c r="M2447" s="1">
        <f t="shared" si="1376"/>
        <v>22</v>
      </c>
      <c r="N2447" s="1">
        <f t="shared" si="1377"/>
        <v>10</v>
      </c>
      <c r="O2447" s="2">
        <f t="shared" si="1378"/>
        <v>1.0014077699999999</v>
      </c>
      <c r="P2447" s="35">
        <f t="shared" si="1379"/>
        <v>1.00930024</v>
      </c>
      <c r="Q2447" s="35">
        <f t="shared" si="1380"/>
        <v>1.0683703041122148</v>
      </c>
      <c r="R2447" s="2">
        <f t="shared" si="1381"/>
        <v>1.06987432</v>
      </c>
      <c r="S2447" s="2">
        <f t="shared" si="1382"/>
        <v>1.05852576</v>
      </c>
      <c r="T2447" s="2">
        <f t="shared" si="1383"/>
        <v>257344.71012701999</v>
      </c>
      <c r="U2447" s="2">
        <f t="shared" si="1384"/>
        <v>0</v>
      </c>
      <c r="V2447" s="2">
        <f t="shared" si="1385"/>
        <v>16807.38222198193</v>
      </c>
      <c r="W2447" s="2">
        <f t="shared" si="1386"/>
        <v>257344.71012702514</v>
      </c>
      <c r="X2447" s="36">
        <f t="shared" si="1387"/>
        <v>0</v>
      </c>
      <c r="Y2447" s="2">
        <f t="shared" si="1388"/>
        <v>0</v>
      </c>
      <c r="Z2447" s="37">
        <f t="shared" si="1389"/>
        <v>0</v>
      </c>
      <c r="AA2447" s="2">
        <f t="shared" si="1390"/>
        <v>0</v>
      </c>
      <c r="AB2447" s="4">
        <f t="shared" si="1399"/>
        <v>7.1215000000000001E-2</v>
      </c>
      <c r="AC2447" s="148">
        <f t="shared" si="1391"/>
        <v>322</v>
      </c>
      <c r="AD2447" s="36">
        <v>252</v>
      </c>
      <c r="AE2447" s="35">
        <f t="shared" si="1392"/>
        <v>1.0918820170000001</v>
      </c>
      <c r="AF2447" s="2">
        <f t="shared" si="1393"/>
        <v>23645.35103075</v>
      </c>
      <c r="AG2447" s="2">
        <f t="shared" si="1394"/>
        <v>23645.35103075</v>
      </c>
      <c r="AH2447" s="3">
        <f t="shared" si="1395"/>
        <v>0</v>
      </c>
      <c r="AI2447" s="3"/>
      <c r="AJ2447" s="3">
        <v>0</v>
      </c>
      <c r="AK2447" s="2">
        <f t="shared" si="1396"/>
        <v>37374.214940899561</v>
      </c>
      <c r="AL2447" s="8"/>
      <c r="AM2447" s="8"/>
      <c r="AN2447" s="8"/>
      <c r="AO2447" s="8"/>
      <c r="AP2447" s="8"/>
      <c r="AQ2447" s="8"/>
      <c r="AR2447" s="5"/>
      <c r="AS2447" s="1"/>
      <c r="AT2447" s="8"/>
      <c r="AU2447" s="1"/>
      <c r="AV2447" s="1"/>
      <c r="AW2447" s="3"/>
      <c r="AX2447" s="3"/>
      <c r="AY2447" s="4"/>
      <c r="AZ2447" s="4"/>
      <c r="BA2447" s="4"/>
      <c r="BB2447" s="1"/>
      <c r="BC2447" s="1"/>
      <c r="BD2447" s="1"/>
      <c r="BE2447" s="1"/>
      <c r="BF2447" s="1"/>
      <c r="BG2447" s="1"/>
      <c r="BH2447" s="1"/>
      <c r="BI2447" s="1"/>
    </row>
    <row r="2448" spans="1:61" x14ac:dyDescent="0.2">
      <c r="A2448" s="78">
        <f t="shared" si="1398"/>
        <v>44339</v>
      </c>
      <c r="B2448" s="2">
        <f t="shared" si="1367"/>
        <v>318443.45875744784</v>
      </c>
      <c r="C2448" s="3">
        <f t="shared" si="1368"/>
        <v>42989866.932255454</v>
      </c>
      <c r="D2448" s="2">
        <f t="shared" si="1397"/>
        <v>240537.3279050432</v>
      </c>
      <c r="E2448" s="2">
        <f t="shared" si="1369"/>
        <v>0</v>
      </c>
      <c r="F2448" s="33">
        <f t="shared" si="1370"/>
        <v>240537.3279050432</v>
      </c>
      <c r="G2448" s="39">
        <f t="shared" si="1371"/>
        <v>5674.72</v>
      </c>
      <c r="H2448" s="38">
        <f>IF(AND(N2448=1,N2447&gt;1),VLOOKUP(A2447,[1]Plan1!$CW$105:$CY$215,3),H2447)</f>
        <v>5692.31</v>
      </c>
      <c r="I2448" s="127">
        <f t="shared" si="1372"/>
        <v>44266</v>
      </c>
      <c r="J2448" s="127">
        <f t="shared" si="1373"/>
        <v>44297</v>
      </c>
      <c r="K2448" s="34">
        <f t="shared" si="1374"/>
        <v>3.0997124087179806E-3</v>
      </c>
      <c r="L2448" s="212">
        <f t="shared" si="1375"/>
        <v>44357</v>
      </c>
      <c r="M2448" s="1">
        <f t="shared" si="1376"/>
        <v>22</v>
      </c>
      <c r="N2448" s="1">
        <f t="shared" si="1377"/>
        <v>10</v>
      </c>
      <c r="O2448" s="2">
        <f t="shared" si="1378"/>
        <v>1.0014077699999999</v>
      </c>
      <c r="P2448" s="35">
        <f t="shared" si="1379"/>
        <v>1.00930024</v>
      </c>
      <c r="Q2448" s="35">
        <f t="shared" si="1380"/>
        <v>1.0683703041122148</v>
      </c>
      <c r="R2448" s="2">
        <f t="shared" si="1381"/>
        <v>1.06987432</v>
      </c>
      <c r="S2448" s="2">
        <f t="shared" si="1382"/>
        <v>1.05852576</v>
      </c>
      <c r="T2448" s="2">
        <f t="shared" si="1383"/>
        <v>257344.71012701999</v>
      </c>
      <c r="U2448" s="2">
        <f t="shared" si="1384"/>
        <v>0</v>
      </c>
      <c r="V2448" s="2">
        <f t="shared" si="1385"/>
        <v>16807.38222198193</v>
      </c>
      <c r="W2448" s="2">
        <f t="shared" si="1386"/>
        <v>257344.71012702514</v>
      </c>
      <c r="X2448" s="36">
        <f t="shared" si="1387"/>
        <v>0</v>
      </c>
      <c r="Y2448" s="2">
        <f t="shared" si="1388"/>
        <v>0</v>
      </c>
      <c r="Z2448" s="37">
        <f t="shared" si="1389"/>
        <v>0</v>
      </c>
      <c r="AA2448" s="2">
        <f t="shared" si="1390"/>
        <v>0</v>
      </c>
      <c r="AB2448" s="4">
        <f t="shared" si="1399"/>
        <v>7.1215000000000001E-2</v>
      </c>
      <c r="AC2448" s="148">
        <f t="shared" si="1391"/>
        <v>322</v>
      </c>
      <c r="AD2448" s="36">
        <v>252</v>
      </c>
      <c r="AE2448" s="35">
        <f t="shared" si="1392"/>
        <v>1.0918820170000001</v>
      </c>
      <c r="AF2448" s="2">
        <f t="shared" si="1393"/>
        <v>23645.35103075</v>
      </c>
      <c r="AG2448" s="2">
        <f t="shared" si="1394"/>
        <v>23645.35103075</v>
      </c>
      <c r="AH2448" s="3">
        <f t="shared" si="1395"/>
        <v>0</v>
      </c>
      <c r="AI2448" s="3"/>
      <c r="AJ2448" s="3">
        <v>0</v>
      </c>
      <c r="AK2448" s="2">
        <f t="shared" si="1396"/>
        <v>37453.397599672659</v>
      </c>
      <c r="AL2448" s="8"/>
      <c r="AM2448" s="8"/>
      <c r="AN2448" s="8"/>
      <c r="AO2448" s="8"/>
      <c r="AP2448" s="8"/>
      <c r="AQ2448" s="8"/>
      <c r="AR2448" s="5"/>
      <c r="AS2448" s="1"/>
      <c r="AT2448" s="8"/>
      <c r="AU2448" s="1"/>
      <c r="AV2448" s="1"/>
      <c r="AW2448" s="3"/>
      <c r="AX2448" s="3"/>
      <c r="AY2448" s="4"/>
      <c r="AZ2448" s="4"/>
      <c r="BA2448" s="4"/>
      <c r="BB2448" s="1"/>
      <c r="BC2448" s="1"/>
      <c r="BD2448" s="1"/>
      <c r="BE2448" s="1"/>
      <c r="BF2448" s="1"/>
      <c r="BG2448" s="1"/>
      <c r="BH2448" s="1"/>
      <c r="BI2448" s="1"/>
    </row>
    <row r="2449" spans="1:61" x14ac:dyDescent="0.2">
      <c r="A2449" s="78">
        <f t="shared" si="1398"/>
        <v>44340</v>
      </c>
      <c r="B2449" s="2">
        <f t="shared" si="1367"/>
        <v>318599.35947713087</v>
      </c>
      <c r="C2449" s="3">
        <f t="shared" si="1368"/>
        <v>43010913.529412664</v>
      </c>
      <c r="D2449" s="2">
        <f t="shared" si="1397"/>
        <v>240537.3279050432</v>
      </c>
      <c r="E2449" s="2">
        <f t="shared" si="1369"/>
        <v>0</v>
      </c>
      <c r="F2449" s="33">
        <f t="shared" si="1370"/>
        <v>240537.3279050432</v>
      </c>
      <c r="G2449" s="39">
        <f t="shared" si="1371"/>
        <v>5674.72</v>
      </c>
      <c r="H2449" s="38">
        <f>IF(AND(N2449=1,N2448&gt;1),VLOOKUP(A2448,[1]Plan1!$CW$105:$CY$215,3),H2448)</f>
        <v>5692.31</v>
      </c>
      <c r="I2449" s="127">
        <f t="shared" si="1372"/>
        <v>44266</v>
      </c>
      <c r="J2449" s="127">
        <f t="shared" si="1373"/>
        <v>44297</v>
      </c>
      <c r="K2449" s="34">
        <f t="shared" si="1374"/>
        <v>3.0997124087179806E-3</v>
      </c>
      <c r="L2449" s="212">
        <f t="shared" si="1375"/>
        <v>44357</v>
      </c>
      <c r="M2449" s="1">
        <f t="shared" si="1376"/>
        <v>22</v>
      </c>
      <c r="N2449" s="1">
        <f t="shared" si="1377"/>
        <v>10</v>
      </c>
      <c r="O2449" s="2">
        <f t="shared" si="1378"/>
        <v>1.0014077699999999</v>
      </c>
      <c r="P2449" s="35">
        <f t="shared" si="1379"/>
        <v>1.00930024</v>
      </c>
      <c r="Q2449" s="35">
        <f t="shared" si="1380"/>
        <v>1.0683703041122148</v>
      </c>
      <c r="R2449" s="2">
        <f t="shared" si="1381"/>
        <v>1.06987432</v>
      </c>
      <c r="S2449" s="2">
        <f t="shared" si="1382"/>
        <v>1.05852576</v>
      </c>
      <c r="T2449" s="2">
        <f t="shared" si="1383"/>
        <v>257344.71012701999</v>
      </c>
      <c r="U2449" s="2">
        <f t="shared" si="1384"/>
        <v>0</v>
      </c>
      <c r="V2449" s="2">
        <f t="shared" si="1385"/>
        <v>16807.38222198193</v>
      </c>
      <c r="W2449" s="2">
        <f t="shared" si="1386"/>
        <v>257344.71012702514</v>
      </c>
      <c r="X2449" s="36">
        <f t="shared" si="1387"/>
        <v>0</v>
      </c>
      <c r="Y2449" s="2">
        <f t="shared" si="1388"/>
        <v>0</v>
      </c>
      <c r="Z2449" s="37">
        <f t="shared" si="1389"/>
        <v>0</v>
      </c>
      <c r="AA2449" s="2">
        <f t="shared" si="1390"/>
        <v>0</v>
      </c>
      <c r="AB2449" s="4">
        <f t="shared" si="1399"/>
        <v>7.1215000000000001E-2</v>
      </c>
      <c r="AC2449" s="148">
        <f t="shared" si="1391"/>
        <v>323</v>
      </c>
      <c r="AD2449" s="36">
        <v>252</v>
      </c>
      <c r="AE2449" s="35">
        <f t="shared" si="1392"/>
        <v>1.0921801310000001</v>
      </c>
      <c r="AF2449" s="2">
        <f t="shared" si="1393"/>
        <v>23722.06909166</v>
      </c>
      <c r="AG2449" s="2">
        <f t="shared" si="1394"/>
        <v>23722.06909166</v>
      </c>
      <c r="AH2449" s="3">
        <f t="shared" si="1395"/>
        <v>0</v>
      </c>
      <c r="AI2449" s="3"/>
      <c r="AJ2449" s="3">
        <v>0</v>
      </c>
      <c r="AK2449" s="2">
        <f t="shared" si="1396"/>
        <v>37532.580258445749</v>
      </c>
      <c r="AL2449" s="8"/>
      <c r="AM2449" s="8"/>
      <c r="AN2449" s="8"/>
      <c r="AO2449" s="8"/>
      <c r="AP2449" s="8"/>
      <c r="AQ2449" s="8"/>
      <c r="AR2449" s="5"/>
      <c r="AS2449" s="1"/>
      <c r="AT2449" s="8"/>
      <c r="AU2449" s="1"/>
      <c r="AV2449" s="1"/>
      <c r="AW2449" s="3"/>
      <c r="AX2449" s="3"/>
      <c r="AY2449" s="4"/>
      <c r="AZ2449" s="4"/>
      <c r="BA2449" s="4"/>
      <c r="BB2449" s="1"/>
      <c r="BC2449" s="1"/>
      <c r="BD2449" s="1"/>
      <c r="BE2449" s="1"/>
      <c r="BF2449" s="1"/>
      <c r="BG2449" s="1"/>
      <c r="BH2449" s="1"/>
      <c r="BI2449" s="1"/>
    </row>
    <row r="2450" spans="1:61" x14ac:dyDescent="0.2">
      <c r="A2450" s="78">
        <f t="shared" si="1398"/>
        <v>44341</v>
      </c>
      <c r="B2450" s="2">
        <f t="shared" si="1367"/>
        <v>318794.83233306697</v>
      </c>
      <c r="C2450" s="3">
        <f t="shared" si="1368"/>
        <v>43037302.364964038</v>
      </c>
      <c r="D2450" s="2">
        <f t="shared" si="1397"/>
        <v>240537.3279050432</v>
      </c>
      <c r="E2450" s="2">
        <f t="shared" si="1369"/>
        <v>0</v>
      </c>
      <c r="F2450" s="33">
        <f t="shared" si="1370"/>
        <v>240537.3279050432</v>
      </c>
      <c r="G2450" s="39">
        <f t="shared" si="1371"/>
        <v>5674.72</v>
      </c>
      <c r="H2450" s="38">
        <f>IF(AND(N2450=1,N2449&gt;1),VLOOKUP(A2449,[1]Plan1!$CW$105:$CY$215,3),H2449)</f>
        <v>5692.31</v>
      </c>
      <c r="I2450" s="127">
        <f t="shared" si="1372"/>
        <v>44266</v>
      </c>
      <c r="J2450" s="127">
        <f t="shared" si="1373"/>
        <v>44297</v>
      </c>
      <c r="K2450" s="34">
        <f t="shared" si="1374"/>
        <v>3.0997124087179806E-3</v>
      </c>
      <c r="L2450" s="212">
        <f t="shared" si="1375"/>
        <v>44357</v>
      </c>
      <c r="M2450" s="1">
        <f t="shared" si="1376"/>
        <v>22</v>
      </c>
      <c r="N2450" s="1">
        <f t="shared" si="1377"/>
        <v>11</v>
      </c>
      <c r="O2450" s="2">
        <f t="shared" si="1378"/>
        <v>1.0015486499999999</v>
      </c>
      <c r="P2450" s="35">
        <f t="shared" si="1379"/>
        <v>1.00930024</v>
      </c>
      <c r="Q2450" s="35">
        <f t="shared" si="1380"/>
        <v>1.0683703041122148</v>
      </c>
      <c r="R2450" s="2">
        <f t="shared" si="1381"/>
        <v>1.0700248299999999</v>
      </c>
      <c r="S2450" s="2">
        <f t="shared" si="1382"/>
        <v>1.05852576</v>
      </c>
      <c r="T2450" s="2">
        <f t="shared" si="1383"/>
        <v>257380.91340024001</v>
      </c>
      <c r="U2450" s="2">
        <f t="shared" si="1384"/>
        <v>0</v>
      </c>
      <c r="V2450" s="2">
        <f t="shared" si="1385"/>
        <v>16843.58549520489</v>
      </c>
      <c r="W2450" s="2">
        <f t="shared" si="1386"/>
        <v>257380.9134002481</v>
      </c>
      <c r="X2450" s="36">
        <f t="shared" si="1387"/>
        <v>0</v>
      </c>
      <c r="Y2450" s="2">
        <f t="shared" si="1388"/>
        <v>0</v>
      </c>
      <c r="Z2450" s="37">
        <f t="shared" si="1389"/>
        <v>0</v>
      </c>
      <c r="AA2450" s="2">
        <f t="shared" si="1390"/>
        <v>0</v>
      </c>
      <c r="AB2450" s="4">
        <f t="shared" si="1399"/>
        <v>7.1215000000000001E-2</v>
      </c>
      <c r="AC2450" s="148">
        <f t="shared" si="1391"/>
        <v>324</v>
      </c>
      <c r="AD2450" s="36">
        <v>252</v>
      </c>
      <c r="AE2450" s="35">
        <f t="shared" si="1392"/>
        <v>1.0924783259999999</v>
      </c>
      <c r="AF2450" s="2">
        <f t="shared" si="1393"/>
        <v>23802.156015600001</v>
      </c>
      <c r="AG2450" s="2">
        <f t="shared" si="1394"/>
        <v>23802.156015600001</v>
      </c>
      <c r="AH2450" s="3">
        <f t="shared" si="1395"/>
        <v>0</v>
      </c>
      <c r="AI2450" s="3"/>
      <c r="AJ2450" s="3">
        <v>0</v>
      </c>
      <c r="AK2450" s="2">
        <f t="shared" si="1396"/>
        <v>37611.762917218839</v>
      </c>
      <c r="AL2450" s="8"/>
      <c r="AM2450" s="8"/>
      <c r="AN2450" s="8"/>
      <c r="AO2450" s="8"/>
      <c r="AP2450" s="8"/>
      <c r="AQ2450" s="8"/>
      <c r="AR2450" s="5"/>
      <c r="AS2450" s="1"/>
      <c r="AT2450" s="8"/>
      <c r="AU2450" s="1"/>
      <c r="AV2450" s="1"/>
      <c r="AW2450" s="3"/>
      <c r="AX2450" s="3"/>
      <c r="AY2450" s="4"/>
      <c r="AZ2450" s="4"/>
      <c r="BA2450" s="4"/>
      <c r="BB2450" s="1"/>
      <c r="BC2450" s="1"/>
      <c r="BD2450" s="1"/>
      <c r="BE2450" s="1"/>
      <c r="BF2450" s="1"/>
      <c r="BG2450" s="1"/>
      <c r="BH2450" s="1"/>
      <c r="BI2450" s="1"/>
    </row>
    <row r="2451" spans="1:61" x14ac:dyDescent="0.2">
      <c r="A2451" s="78">
        <f t="shared" si="1398"/>
        <v>44342</v>
      </c>
      <c r="B2451" s="2">
        <f t="shared" si="1367"/>
        <v>318990.35577408288</v>
      </c>
      <c r="C2451" s="3">
        <f t="shared" si="1368"/>
        <v>43063698.029501192</v>
      </c>
      <c r="D2451" s="2">
        <f t="shared" si="1397"/>
        <v>240537.3279050432</v>
      </c>
      <c r="E2451" s="2">
        <f t="shared" si="1369"/>
        <v>0</v>
      </c>
      <c r="F2451" s="33">
        <f t="shared" si="1370"/>
        <v>240537.3279050432</v>
      </c>
      <c r="G2451" s="39">
        <f t="shared" si="1371"/>
        <v>5674.72</v>
      </c>
      <c r="H2451" s="38">
        <f>IF(AND(N2451=1,N2450&gt;1),VLOOKUP(A2450,[1]Plan1!$CW$105:$CY$215,3),H2450)</f>
        <v>5692.31</v>
      </c>
      <c r="I2451" s="127">
        <f t="shared" si="1372"/>
        <v>44266</v>
      </c>
      <c r="J2451" s="127">
        <f t="shared" si="1373"/>
        <v>44297</v>
      </c>
      <c r="K2451" s="34">
        <f t="shared" si="1374"/>
        <v>3.0997124087179806E-3</v>
      </c>
      <c r="L2451" s="212">
        <f t="shared" si="1375"/>
        <v>44357</v>
      </c>
      <c r="M2451" s="1">
        <f t="shared" si="1376"/>
        <v>22</v>
      </c>
      <c r="N2451" s="1">
        <f t="shared" si="1377"/>
        <v>12</v>
      </c>
      <c r="O2451" s="2">
        <f t="shared" si="1378"/>
        <v>1.00168956</v>
      </c>
      <c r="P2451" s="35">
        <f t="shared" si="1379"/>
        <v>1.00930024</v>
      </c>
      <c r="Q2451" s="35">
        <f t="shared" si="1380"/>
        <v>1.0683703041122148</v>
      </c>
      <c r="R2451" s="2">
        <f t="shared" si="1381"/>
        <v>1.0701753700000001</v>
      </c>
      <c r="S2451" s="2">
        <f t="shared" si="1382"/>
        <v>1.05852576</v>
      </c>
      <c r="T2451" s="2">
        <f t="shared" si="1383"/>
        <v>257417.12388959</v>
      </c>
      <c r="U2451" s="2">
        <f t="shared" si="1384"/>
        <v>0</v>
      </c>
      <c r="V2451" s="2">
        <f t="shared" si="1385"/>
        <v>16879.795984547749</v>
      </c>
      <c r="W2451" s="2">
        <f t="shared" si="1386"/>
        <v>257417.12388959096</v>
      </c>
      <c r="X2451" s="36">
        <f t="shared" si="1387"/>
        <v>0</v>
      </c>
      <c r="Y2451" s="2">
        <f t="shared" si="1388"/>
        <v>0</v>
      </c>
      <c r="Z2451" s="37">
        <f t="shared" si="1389"/>
        <v>0</v>
      </c>
      <c r="AA2451" s="2">
        <f t="shared" si="1390"/>
        <v>0</v>
      </c>
      <c r="AB2451" s="4">
        <f t="shared" si="1399"/>
        <v>7.1215000000000001E-2</v>
      </c>
      <c r="AC2451" s="148">
        <f t="shared" si="1391"/>
        <v>325</v>
      </c>
      <c r="AD2451" s="36">
        <v>252</v>
      </c>
      <c r="AE2451" s="35">
        <f t="shared" si="1392"/>
        <v>1.0927766029999999</v>
      </c>
      <c r="AF2451" s="2">
        <f t="shared" si="1393"/>
        <v>23882.286308499999</v>
      </c>
      <c r="AG2451" s="2">
        <f t="shared" si="1394"/>
        <v>23882.286308499999</v>
      </c>
      <c r="AH2451" s="3">
        <f t="shared" si="1395"/>
        <v>0</v>
      </c>
      <c r="AI2451" s="3"/>
      <c r="AJ2451" s="3">
        <v>0</v>
      </c>
      <c r="AK2451" s="2">
        <f t="shared" si="1396"/>
        <v>37690.945575991929</v>
      </c>
      <c r="AL2451" s="8"/>
      <c r="AM2451" s="8"/>
      <c r="AN2451" s="8"/>
      <c r="AO2451" s="8"/>
      <c r="AP2451" s="8"/>
      <c r="AQ2451" s="8"/>
      <c r="AR2451" s="5"/>
      <c r="AS2451" s="1"/>
      <c r="AT2451" s="8"/>
      <c r="AU2451" s="1"/>
      <c r="AV2451" s="1"/>
      <c r="AW2451" s="3"/>
      <c r="AX2451" s="3"/>
      <c r="AY2451" s="4"/>
      <c r="AZ2451" s="4"/>
      <c r="BA2451" s="4"/>
      <c r="BB2451" s="1"/>
      <c r="BC2451" s="1"/>
      <c r="BD2451" s="1"/>
      <c r="BE2451" s="1"/>
      <c r="BF2451" s="1"/>
      <c r="BG2451" s="1"/>
      <c r="BH2451" s="1"/>
      <c r="BI2451" s="1"/>
    </row>
    <row r="2452" spans="1:61" x14ac:dyDescent="0.2">
      <c r="A2452" s="78">
        <f t="shared" si="1398"/>
        <v>44343</v>
      </c>
      <c r="B2452" s="2">
        <f t="shared" si="1367"/>
        <v>319185.9269288354</v>
      </c>
      <c r="C2452" s="3">
        <f t="shared" si="1368"/>
        <v>43090100.135392778</v>
      </c>
      <c r="D2452" s="2">
        <f t="shared" si="1397"/>
        <v>240537.3279050432</v>
      </c>
      <c r="E2452" s="2">
        <f t="shared" si="1369"/>
        <v>0</v>
      </c>
      <c r="F2452" s="33">
        <f t="shared" si="1370"/>
        <v>240537.3279050432</v>
      </c>
      <c r="G2452" s="39">
        <f t="shared" si="1371"/>
        <v>5674.72</v>
      </c>
      <c r="H2452" s="38">
        <f>IF(AND(N2452=1,N2451&gt;1),VLOOKUP(A2451,[1]Plan1!$CW$105:$CY$215,3),H2451)</f>
        <v>5692.31</v>
      </c>
      <c r="I2452" s="127">
        <f t="shared" si="1372"/>
        <v>44266</v>
      </c>
      <c r="J2452" s="127">
        <f t="shared" si="1373"/>
        <v>44297</v>
      </c>
      <c r="K2452" s="34">
        <f t="shared" si="1374"/>
        <v>3.0997124087179806E-3</v>
      </c>
      <c r="L2452" s="212">
        <f t="shared" si="1375"/>
        <v>44357</v>
      </c>
      <c r="M2452" s="1">
        <f t="shared" si="1376"/>
        <v>22</v>
      </c>
      <c r="N2452" s="1">
        <f t="shared" si="1377"/>
        <v>13</v>
      </c>
      <c r="O2452" s="2">
        <f t="shared" si="1378"/>
        <v>1.00183048</v>
      </c>
      <c r="P2452" s="35">
        <f t="shared" si="1379"/>
        <v>1.00930024</v>
      </c>
      <c r="Q2452" s="35">
        <f t="shared" si="1380"/>
        <v>1.0683703041122148</v>
      </c>
      <c r="R2452" s="2">
        <f t="shared" si="1381"/>
        <v>1.0703259300000001</v>
      </c>
      <c r="S2452" s="2">
        <f t="shared" si="1382"/>
        <v>1.05852576</v>
      </c>
      <c r="T2452" s="2">
        <f t="shared" si="1383"/>
        <v>257453.33918968</v>
      </c>
      <c r="U2452" s="2">
        <f t="shared" si="1384"/>
        <v>0</v>
      </c>
      <c r="V2452" s="2">
        <f t="shared" si="1385"/>
        <v>16916.011284637138</v>
      </c>
      <c r="W2452" s="2">
        <f t="shared" si="1386"/>
        <v>257453.33918968035</v>
      </c>
      <c r="X2452" s="36">
        <f t="shared" si="1387"/>
        <v>0</v>
      </c>
      <c r="Y2452" s="2">
        <f t="shared" si="1388"/>
        <v>0</v>
      </c>
      <c r="Z2452" s="37">
        <f t="shared" si="1389"/>
        <v>0</v>
      </c>
      <c r="AA2452" s="2">
        <f t="shared" si="1390"/>
        <v>0</v>
      </c>
      <c r="AB2452" s="4">
        <f t="shared" si="1399"/>
        <v>7.1215000000000001E-2</v>
      </c>
      <c r="AC2452" s="148">
        <f t="shared" si="1391"/>
        <v>326</v>
      </c>
      <c r="AD2452" s="36">
        <v>252</v>
      </c>
      <c r="AE2452" s="35">
        <f t="shared" si="1392"/>
        <v>1.0930749609999999</v>
      </c>
      <c r="AF2452" s="2">
        <f t="shared" si="1393"/>
        <v>23962.459504390001</v>
      </c>
      <c r="AG2452" s="2">
        <f t="shared" si="1394"/>
        <v>23962.459504390001</v>
      </c>
      <c r="AH2452" s="3">
        <f t="shared" si="1395"/>
        <v>0</v>
      </c>
      <c r="AI2452" s="3"/>
      <c r="AJ2452" s="3">
        <v>0</v>
      </c>
      <c r="AK2452" s="2">
        <f t="shared" si="1396"/>
        <v>37770.128234765027</v>
      </c>
      <c r="AL2452" s="8"/>
      <c r="AM2452" s="8"/>
      <c r="AN2452" s="8"/>
      <c r="AO2452" s="8"/>
      <c r="AP2452" s="8"/>
      <c r="AQ2452" s="8"/>
      <c r="AR2452" s="5"/>
      <c r="AS2452" s="1"/>
      <c r="AT2452" s="8"/>
      <c r="AU2452" s="1"/>
      <c r="AV2452" s="1"/>
      <c r="AW2452" s="3"/>
      <c r="AX2452" s="3"/>
      <c r="AY2452" s="4"/>
      <c r="AZ2452" s="4"/>
      <c r="BA2452" s="4"/>
      <c r="BB2452" s="1"/>
      <c r="BC2452" s="1"/>
      <c r="BD2452" s="1"/>
      <c r="BE2452" s="1"/>
      <c r="BF2452" s="1"/>
      <c r="BG2452" s="1"/>
      <c r="BH2452" s="1"/>
      <c r="BI2452" s="1"/>
    </row>
    <row r="2453" spans="1:61" x14ac:dyDescent="0.2">
      <c r="A2453" s="78">
        <f t="shared" si="1398"/>
        <v>44344</v>
      </c>
      <c r="B2453" s="2">
        <f t="shared" si="1367"/>
        <v>319381.54844040767</v>
      </c>
      <c r="C2453" s="3">
        <f t="shared" si="1368"/>
        <v>43116509.039455034</v>
      </c>
      <c r="D2453" s="2">
        <f t="shared" si="1397"/>
        <v>240537.3279050432</v>
      </c>
      <c r="E2453" s="2">
        <f t="shared" si="1369"/>
        <v>0</v>
      </c>
      <c r="F2453" s="33">
        <f t="shared" si="1370"/>
        <v>240537.3279050432</v>
      </c>
      <c r="G2453" s="39">
        <f t="shared" si="1371"/>
        <v>5674.72</v>
      </c>
      <c r="H2453" s="38">
        <f>IF(AND(N2453=1,N2452&gt;1),VLOOKUP(A2452,[1]Plan1!$CW$105:$CY$215,3),H2452)</f>
        <v>5692.31</v>
      </c>
      <c r="I2453" s="127">
        <f t="shared" si="1372"/>
        <v>44266</v>
      </c>
      <c r="J2453" s="127">
        <f t="shared" si="1373"/>
        <v>44297</v>
      </c>
      <c r="K2453" s="34">
        <f t="shared" si="1374"/>
        <v>3.0997124087179806E-3</v>
      </c>
      <c r="L2453" s="212">
        <f t="shared" si="1375"/>
        <v>44357</v>
      </c>
      <c r="M2453" s="1">
        <f t="shared" si="1376"/>
        <v>22</v>
      </c>
      <c r="N2453" s="1">
        <f t="shared" si="1377"/>
        <v>14</v>
      </c>
      <c r="O2453" s="2">
        <f t="shared" si="1378"/>
        <v>1.00197143</v>
      </c>
      <c r="P2453" s="35">
        <f t="shared" si="1379"/>
        <v>1.00930024</v>
      </c>
      <c r="Q2453" s="35">
        <f t="shared" si="1380"/>
        <v>1.0683703041122148</v>
      </c>
      <c r="R2453" s="2">
        <f t="shared" si="1381"/>
        <v>1.0704765199999999</v>
      </c>
      <c r="S2453" s="2">
        <f t="shared" si="1382"/>
        <v>1.05852576</v>
      </c>
      <c r="T2453" s="2">
        <f t="shared" si="1383"/>
        <v>257489.56170589</v>
      </c>
      <c r="U2453" s="2">
        <f t="shared" si="1384"/>
        <v>0</v>
      </c>
      <c r="V2453" s="2">
        <f t="shared" si="1385"/>
        <v>16952.233800846319</v>
      </c>
      <c r="W2453" s="2">
        <f t="shared" si="1386"/>
        <v>257489.56170588953</v>
      </c>
      <c r="X2453" s="36">
        <f t="shared" si="1387"/>
        <v>0</v>
      </c>
      <c r="Y2453" s="2">
        <f t="shared" si="1388"/>
        <v>0</v>
      </c>
      <c r="Z2453" s="37">
        <f t="shared" si="1389"/>
        <v>0</v>
      </c>
      <c r="AA2453" s="2">
        <f t="shared" si="1390"/>
        <v>0</v>
      </c>
      <c r="AB2453" s="4">
        <f t="shared" si="1399"/>
        <v>7.1215000000000001E-2</v>
      </c>
      <c r="AC2453" s="148">
        <f t="shared" si="1391"/>
        <v>327</v>
      </c>
      <c r="AD2453" s="36">
        <v>252</v>
      </c>
      <c r="AE2453" s="35">
        <f t="shared" si="1392"/>
        <v>1.0933733999999999</v>
      </c>
      <c r="AF2453" s="2">
        <f t="shared" si="1393"/>
        <v>24042.675840979999</v>
      </c>
      <c r="AG2453" s="2">
        <f t="shared" si="1394"/>
        <v>24042.675840979999</v>
      </c>
      <c r="AH2453" s="3">
        <f t="shared" si="1395"/>
        <v>0</v>
      </c>
      <c r="AI2453" s="3"/>
      <c r="AJ2453" s="3">
        <v>0</v>
      </c>
      <c r="AK2453" s="2">
        <f t="shared" si="1396"/>
        <v>37849.310893538117</v>
      </c>
      <c r="AL2453" s="8"/>
      <c r="AM2453" s="8"/>
      <c r="AN2453" s="8"/>
      <c r="AO2453" s="8"/>
      <c r="AP2453" s="8"/>
      <c r="AQ2453" s="8"/>
      <c r="AR2453" s="5"/>
      <c r="AS2453" s="1"/>
      <c r="AT2453" s="8"/>
      <c r="AU2453" s="1"/>
      <c r="AV2453" s="1"/>
      <c r="AW2453" s="3"/>
      <c r="AX2453" s="3"/>
      <c r="AY2453" s="4"/>
      <c r="AZ2453" s="4"/>
      <c r="BA2453" s="4"/>
      <c r="BB2453" s="1"/>
      <c r="BC2453" s="1"/>
      <c r="BD2453" s="1"/>
      <c r="BE2453" s="1"/>
      <c r="BF2453" s="1"/>
      <c r="BG2453" s="1"/>
      <c r="BH2453" s="1"/>
      <c r="BI2453" s="1"/>
    </row>
    <row r="2454" spans="1:61" x14ac:dyDescent="0.2">
      <c r="A2454" s="78">
        <f t="shared" si="1398"/>
        <v>44345</v>
      </c>
      <c r="B2454" s="2">
        <f t="shared" si="1367"/>
        <v>319500.33583488996</v>
      </c>
      <c r="C2454" s="3">
        <f t="shared" si="1368"/>
        <v>43132545.337710142</v>
      </c>
      <c r="D2454" s="2">
        <f t="shared" si="1397"/>
        <v>240537.3279050432</v>
      </c>
      <c r="E2454" s="2">
        <f t="shared" si="1369"/>
        <v>0</v>
      </c>
      <c r="F2454" s="33">
        <f t="shared" si="1370"/>
        <v>240537.3279050432</v>
      </c>
      <c r="G2454" s="39">
        <f t="shared" si="1371"/>
        <v>5674.72</v>
      </c>
      <c r="H2454" s="38">
        <f>IF(AND(N2454=1,N2453&gt;1),VLOOKUP(A2453,[1]Plan1!$CW$105:$CY$215,3),H2453)</f>
        <v>5692.31</v>
      </c>
      <c r="I2454" s="127">
        <f t="shared" si="1372"/>
        <v>44266</v>
      </c>
      <c r="J2454" s="127">
        <f t="shared" si="1373"/>
        <v>44297</v>
      </c>
      <c r="K2454" s="34">
        <f t="shared" si="1374"/>
        <v>3.0997124087179806E-3</v>
      </c>
      <c r="L2454" s="212">
        <f t="shared" si="1375"/>
        <v>44357</v>
      </c>
      <c r="M2454" s="1">
        <f t="shared" si="1376"/>
        <v>22</v>
      </c>
      <c r="N2454" s="1">
        <f t="shared" si="1377"/>
        <v>15</v>
      </c>
      <c r="O2454" s="2">
        <f t="shared" si="1378"/>
        <v>1.00211239</v>
      </c>
      <c r="P2454" s="35">
        <f t="shared" si="1379"/>
        <v>1.00930024</v>
      </c>
      <c r="Q2454" s="35">
        <f t="shared" si="1380"/>
        <v>1.0683703041122148</v>
      </c>
      <c r="R2454" s="2">
        <f t="shared" si="1381"/>
        <v>1.07062711</v>
      </c>
      <c r="S2454" s="2">
        <f t="shared" si="1382"/>
        <v>1.05852576</v>
      </c>
      <c r="T2454" s="2">
        <f t="shared" si="1383"/>
        <v>257525.78422209001</v>
      </c>
      <c r="U2454" s="2">
        <f t="shared" si="1384"/>
        <v>0</v>
      </c>
      <c r="V2454" s="2">
        <f t="shared" si="1385"/>
        <v>16988.456317055556</v>
      </c>
      <c r="W2454" s="2">
        <f t="shared" si="1386"/>
        <v>257525.78422209877</v>
      </c>
      <c r="X2454" s="36">
        <f t="shared" si="1387"/>
        <v>0</v>
      </c>
      <c r="Y2454" s="2">
        <f t="shared" si="1388"/>
        <v>0</v>
      </c>
      <c r="Z2454" s="37">
        <f t="shared" si="1389"/>
        <v>0</v>
      </c>
      <c r="AA2454" s="2">
        <f t="shared" si="1390"/>
        <v>0</v>
      </c>
      <c r="AB2454" s="4">
        <f t="shared" si="1399"/>
        <v>7.1215000000000001E-2</v>
      </c>
      <c r="AC2454" s="148">
        <f t="shared" si="1391"/>
        <v>327</v>
      </c>
      <c r="AD2454" s="36">
        <v>252</v>
      </c>
      <c r="AE2454" s="35">
        <f t="shared" si="1392"/>
        <v>1.0933733999999999</v>
      </c>
      <c r="AF2454" s="2">
        <f t="shared" si="1393"/>
        <v>24046.058060480002</v>
      </c>
      <c r="AG2454" s="2">
        <f t="shared" si="1394"/>
        <v>24046.058060480002</v>
      </c>
      <c r="AH2454" s="3">
        <f t="shared" si="1395"/>
        <v>0</v>
      </c>
      <c r="AI2454" s="3"/>
      <c r="AJ2454" s="3">
        <v>0</v>
      </c>
      <c r="AK2454" s="2">
        <f t="shared" si="1396"/>
        <v>37928.493552311207</v>
      </c>
      <c r="AL2454" s="8"/>
      <c r="AM2454" s="8"/>
      <c r="AN2454" s="8"/>
      <c r="AO2454" s="8"/>
      <c r="AP2454" s="8"/>
      <c r="AQ2454" s="8"/>
      <c r="AR2454" s="5"/>
      <c r="AS2454" s="1"/>
      <c r="AT2454" s="8"/>
      <c r="AU2454" s="1"/>
      <c r="AV2454" s="1"/>
      <c r="AW2454" s="3"/>
      <c r="AX2454" s="3"/>
      <c r="AY2454" s="4"/>
      <c r="AZ2454" s="4"/>
      <c r="BA2454" s="4"/>
      <c r="BB2454" s="1"/>
      <c r="BC2454" s="1"/>
      <c r="BD2454" s="1"/>
      <c r="BE2454" s="1"/>
      <c r="BF2454" s="1"/>
      <c r="BG2454" s="1"/>
      <c r="BH2454" s="1"/>
      <c r="BI2454" s="1"/>
    </row>
    <row r="2455" spans="1:61" x14ac:dyDescent="0.2">
      <c r="A2455" s="78">
        <f t="shared" si="1398"/>
        <v>44346</v>
      </c>
      <c r="B2455" s="2">
        <f t="shared" si="1367"/>
        <v>319579.51849366305</v>
      </c>
      <c r="C2455" s="3">
        <f t="shared" si="1368"/>
        <v>43143234.996644512</v>
      </c>
      <c r="D2455" s="2">
        <f t="shared" si="1397"/>
        <v>240537.3279050432</v>
      </c>
      <c r="E2455" s="2">
        <f t="shared" si="1369"/>
        <v>0</v>
      </c>
      <c r="F2455" s="33">
        <f t="shared" si="1370"/>
        <v>240537.3279050432</v>
      </c>
      <c r="G2455" s="39">
        <f t="shared" si="1371"/>
        <v>5674.72</v>
      </c>
      <c r="H2455" s="38">
        <f>IF(AND(N2455=1,N2454&gt;1),VLOOKUP(A2454,[1]Plan1!$CW$105:$CY$215,3),H2454)</f>
        <v>5692.31</v>
      </c>
      <c r="I2455" s="127">
        <f t="shared" si="1372"/>
        <v>44266</v>
      </c>
      <c r="J2455" s="127">
        <f t="shared" si="1373"/>
        <v>44297</v>
      </c>
      <c r="K2455" s="34">
        <f t="shared" si="1374"/>
        <v>3.0997124087179806E-3</v>
      </c>
      <c r="L2455" s="212">
        <f t="shared" si="1375"/>
        <v>44357</v>
      </c>
      <c r="M2455" s="1">
        <f t="shared" si="1376"/>
        <v>22</v>
      </c>
      <c r="N2455" s="1">
        <f t="shared" si="1377"/>
        <v>15</v>
      </c>
      <c r="O2455" s="2">
        <f t="shared" si="1378"/>
        <v>1.00211239</v>
      </c>
      <c r="P2455" s="35">
        <f t="shared" si="1379"/>
        <v>1.00930024</v>
      </c>
      <c r="Q2455" s="35">
        <f t="shared" si="1380"/>
        <v>1.0683703041122148</v>
      </c>
      <c r="R2455" s="2">
        <f t="shared" si="1381"/>
        <v>1.07062711</v>
      </c>
      <c r="S2455" s="2">
        <f t="shared" si="1382"/>
        <v>1.05852576</v>
      </c>
      <c r="T2455" s="2">
        <f t="shared" si="1383"/>
        <v>257525.78422209001</v>
      </c>
      <c r="U2455" s="2">
        <f t="shared" si="1384"/>
        <v>0</v>
      </c>
      <c r="V2455" s="2">
        <f t="shared" si="1385"/>
        <v>16988.456317055556</v>
      </c>
      <c r="W2455" s="2">
        <f t="shared" si="1386"/>
        <v>257525.78422209877</v>
      </c>
      <c r="X2455" s="36">
        <f t="shared" si="1387"/>
        <v>0</v>
      </c>
      <c r="Y2455" s="2">
        <f t="shared" si="1388"/>
        <v>0</v>
      </c>
      <c r="Z2455" s="37">
        <f t="shared" si="1389"/>
        <v>0</v>
      </c>
      <c r="AA2455" s="2">
        <f t="shared" si="1390"/>
        <v>0</v>
      </c>
      <c r="AB2455" s="4">
        <f t="shared" si="1399"/>
        <v>7.1215000000000001E-2</v>
      </c>
      <c r="AC2455" s="148">
        <f t="shared" si="1391"/>
        <v>327</v>
      </c>
      <c r="AD2455" s="36">
        <v>252</v>
      </c>
      <c r="AE2455" s="35">
        <f t="shared" si="1392"/>
        <v>1.0933733999999999</v>
      </c>
      <c r="AF2455" s="2">
        <f t="shared" si="1393"/>
        <v>24046.058060480002</v>
      </c>
      <c r="AG2455" s="2">
        <f t="shared" si="1394"/>
        <v>24046.058060480002</v>
      </c>
      <c r="AH2455" s="3">
        <f t="shared" si="1395"/>
        <v>0</v>
      </c>
      <c r="AI2455" s="3"/>
      <c r="AJ2455" s="3">
        <v>0</v>
      </c>
      <c r="AK2455" s="2">
        <f t="shared" si="1396"/>
        <v>38007.676211084297</v>
      </c>
      <c r="AL2455" s="8"/>
      <c r="AM2455" s="8"/>
      <c r="AN2455" s="8"/>
      <c r="AO2455" s="8"/>
      <c r="AP2455" s="8"/>
      <c r="AQ2455" s="8"/>
      <c r="AR2455" s="5"/>
      <c r="AS2455" s="1"/>
      <c r="AT2455" s="8"/>
      <c r="AU2455" s="1"/>
      <c r="AV2455" s="1"/>
      <c r="AW2455" s="3"/>
      <c r="AX2455" s="3"/>
      <c r="AY2455" s="4"/>
      <c r="AZ2455" s="4"/>
      <c r="BA2455" s="4"/>
      <c r="BB2455" s="1"/>
      <c r="BC2455" s="1"/>
      <c r="BD2455" s="1"/>
      <c r="BE2455" s="1"/>
      <c r="BF2455" s="1"/>
      <c r="BG2455" s="1"/>
      <c r="BH2455" s="1"/>
      <c r="BI2455" s="1"/>
    </row>
    <row r="2456" spans="1:61" x14ac:dyDescent="0.2">
      <c r="A2456" s="78">
        <f t="shared" si="1398"/>
        <v>44347</v>
      </c>
      <c r="B2456" s="2">
        <f t="shared" si="1367"/>
        <v>319735.57800706616</v>
      </c>
      <c r="C2456" s="3">
        <f t="shared" si="1368"/>
        <v>43164303.030953929</v>
      </c>
      <c r="D2456" s="2">
        <f t="shared" si="1397"/>
        <v>240537.3279050432</v>
      </c>
      <c r="E2456" s="2">
        <f t="shared" si="1369"/>
        <v>0</v>
      </c>
      <c r="F2456" s="33">
        <f t="shared" si="1370"/>
        <v>240537.3279050432</v>
      </c>
      <c r="G2456" s="39">
        <f t="shared" si="1371"/>
        <v>5674.72</v>
      </c>
      <c r="H2456" s="38">
        <f>IF(AND(N2456=1,N2455&gt;1),VLOOKUP(A2455,[1]Plan1!$CW$105:$CY$215,3),H2455)</f>
        <v>5692.31</v>
      </c>
      <c r="I2456" s="127">
        <f t="shared" si="1372"/>
        <v>44266</v>
      </c>
      <c r="J2456" s="127">
        <f t="shared" si="1373"/>
        <v>44297</v>
      </c>
      <c r="K2456" s="34">
        <f t="shared" si="1374"/>
        <v>3.0997124087179806E-3</v>
      </c>
      <c r="L2456" s="212">
        <f t="shared" si="1375"/>
        <v>44357</v>
      </c>
      <c r="M2456" s="1">
        <f t="shared" si="1376"/>
        <v>22</v>
      </c>
      <c r="N2456" s="1">
        <f t="shared" si="1377"/>
        <v>15</v>
      </c>
      <c r="O2456" s="2">
        <f t="shared" si="1378"/>
        <v>1.00211239</v>
      </c>
      <c r="P2456" s="35">
        <f t="shared" si="1379"/>
        <v>1.00930024</v>
      </c>
      <c r="Q2456" s="35">
        <f t="shared" si="1380"/>
        <v>1.0683703041122148</v>
      </c>
      <c r="R2456" s="2">
        <f t="shared" si="1381"/>
        <v>1.07062711</v>
      </c>
      <c r="S2456" s="2">
        <f t="shared" si="1382"/>
        <v>1.05852576</v>
      </c>
      <c r="T2456" s="2">
        <f t="shared" si="1383"/>
        <v>257525.78422209001</v>
      </c>
      <c r="U2456" s="2">
        <f t="shared" si="1384"/>
        <v>0</v>
      </c>
      <c r="V2456" s="2">
        <f t="shared" si="1385"/>
        <v>16988.456317055556</v>
      </c>
      <c r="W2456" s="2">
        <f t="shared" si="1386"/>
        <v>257525.78422209877</v>
      </c>
      <c r="X2456" s="36">
        <f t="shared" si="1387"/>
        <v>0</v>
      </c>
      <c r="Y2456" s="2">
        <f t="shared" si="1388"/>
        <v>0</v>
      </c>
      <c r="Z2456" s="37">
        <f t="shared" si="1389"/>
        <v>0</v>
      </c>
      <c r="AA2456" s="2">
        <f t="shared" si="1390"/>
        <v>0</v>
      </c>
      <c r="AB2456" s="4">
        <f t="shared" si="1399"/>
        <v>7.1215000000000001E-2</v>
      </c>
      <c r="AC2456" s="148">
        <f t="shared" si="1391"/>
        <v>328</v>
      </c>
      <c r="AD2456" s="36">
        <v>252</v>
      </c>
      <c r="AE2456" s="35">
        <f t="shared" si="1392"/>
        <v>1.0936719210000001</v>
      </c>
      <c r="AF2456" s="2">
        <f t="shared" si="1393"/>
        <v>24122.93491511</v>
      </c>
      <c r="AG2456" s="2">
        <f t="shared" si="1394"/>
        <v>24122.93491511</v>
      </c>
      <c r="AH2456" s="3">
        <f t="shared" si="1395"/>
        <v>0</v>
      </c>
      <c r="AI2456" s="3"/>
      <c r="AJ2456" s="3">
        <v>0</v>
      </c>
      <c r="AK2456" s="2">
        <f t="shared" si="1396"/>
        <v>38086.858869857395</v>
      </c>
      <c r="AL2456" s="8"/>
      <c r="AM2456" s="8"/>
      <c r="AN2456" s="8"/>
      <c r="AO2456" s="8"/>
      <c r="AP2456" s="8"/>
      <c r="AQ2456" s="8"/>
      <c r="AR2456" s="5"/>
      <c r="AS2456" s="1"/>
      <c r="AT2456" s="8"/>
      <c r="AU2456" s="1"/>
      <c r="AV2456" s="1"/>
      <c r="AW2456" s="3"/>
      <c r="AX2456" s="3"/>
      <c r="AY2456" s="4"/>
      <c r="AZ2456" s="4"/>
      <c r="BA2456" s="4"/>
      <c r="BB2456" s="1"/>
      <c r="BC2456" s="1"/>
      <c r="BD2456" s="1"/>
      <c r="BE2456" s="1"/>
      <c r="BF2456" s="1"/>
      <c r="BG2456" s="1"/>
      <c r="BH2456" s="1"/>
      <c r="BI2456" s="1"/>
    </row>
    <row r="2457" spans="1:61" x14ac:dyDescent="0.2">
      <c r="A2457" s="78">
        <f t="shared" si="1398"/>
        <v>44348</v>
      </c>
      <c r="B2457" s="2">
        <f t="shared" si="1367"/>
        <v>319931.29552825162</v>
      </c>
      <c r="C2457" s="3">
        <f t="shared" si="1368"/>
        <v>43190724.896313965</v>
      </c>
      <c r="D2457" s="2">
        <f t="shared" si="1397"/>
        <v>240537.3279050432</v>
      </c>
      <c r="E2457" s="2">
        <f t="shared" si="1369"/>
        <v>0</v>
      </c>
      <c r="F2457" s="33">
        <f t="shared" si="1370"/>
        <v>240537.3279050432</v>
      </c>
      <c r="G2457" s="39">
        <f t="shared" si="1371"/>
        <v>5674.72</v>
      </c>
      <c r="H2457" s="38">
        <f>IF(AND(N2457=1,N2456&gt;1),VLOOKUP(A2456,[1]Plan1!$CW$105:$CY$215,3),H2456)</f>
        <v>5692.31</v>
      </c>
      <c r="I2457" s="127">
        <f t="shared" si="1372"/>
        <v>44266</v>
      </c>
      <c r="J2457" s="127">
        <f t="shared" si="1373"/>
        <v>44297</v>
      </c>
      <c r="K2457" s="34">
        <f t="shared" si="1374"/>
        <v>3.0997124087179806E-3</v>
      </c>
      <c r="L2457" s="212">
        <f t="shared" si="1375"/>
        <v>44357</v>
      </c>
      <c r="M2457" s="1">
        <f t="shared" si="1376"/>
        <v>22</v>
      </c>
      <c r="N2457" s="1">
        <f t="shared" si="1377"/>
        <v>16</v>
      </c>
      <c r="O2457" s="2">
        <f t="shared" si="1378"/>
        <v>1.00225338</v>
      </c>
      <c r="P2457" s="35">
        <f t="shared" si="1379"/>
        <v>1.00930024</v>
      </c>
      <c r="Q2457" s="35">
        <f t="shared" si="1380"/>
        <v>1.0683703041122148</v>
      </c>
      <c r="R2457" s="2">
        <f t="shared" si="1381"/>
        <v>1.07077774</v>
      </c>
      <c r="S2457" s="2">
        <f t="shared" si="1382"/>
        <v>1.05852576</v>
      </c>
      <c r="T2457" s="2">
        <f t="shared" si="1383"/>
        <v>257562.01635980001</v>
      </c>
      <c r="U2457" s="2">
        <f t="shared" si="1384"/>
        <v>0</v>
      </c>
      <c r="V2457" s="2">
        <f t="shared" si="1385"/>
        <v>17024.688454757899</v>
      </c>
      <c r="W2457" s="2">
        <f t="shared" si="1386"/>
        <v>257562.01635980111</v>
      </c>
      <c r="X2457" s="36">
        <f t="shared" si="1387"/>
        <v>0</v>
      </c>
      <c r="Y2457" s="2">
        <f t="shared" si="1388"/>
        <v>0</v>
      </c>
      <c r="Z2457" s="37">
        <f t="shared" si="1389"/>
        <v>0</v>
      </c>
      <c r="AA2457" s="2">
        <f t="shared" si="1390"/>
        <v>0</v>
      </c>
      <c r="AB2457" s="4">
        <f t="shared" si="1399"/>
        <v>7.1215000000000001E-2</v>
      </c>
      <c r="AC2457" s="148">
        <f t="shared" si="1391"/>
        <v>329</v>
      </c>
      <c r="AD2457" s="36">
        <v>252</v>
      </c>
      <c r="AE2457" s="35">
        <f t="shared" si="1392"/>
        <v>1.0939705239999999</v>
      </c>
      <c r="AF2457" s="2">
        <f t="shared" si="1393"/>
        <v>24203.237639819999</v>
      </c>
      <c r="AG2457" s="2">
        <f t="shared" si="1394"/>
        <v>24203.237639819999</v>
      </c>
      <c r="AH2457" s="3">
        <f t="shared" si="1395"/>
        <v>0</v>
      </c>
      <c r="AI2457" s="3"/>
      <c r="AJ2457" s="3">
        <v>0</v>
      </c>
      <c r="AK2457" s="2">
        <f t="shared" si="1396"/>
        <v>38166.041528630485</v>
      </c>
      <c r="AL2457" s="8"/>
      <c r="AM2457" s="8"/>
      <c r="AN2457" s="8"/>
      <c r="AO2457" s="8"/>
      <c r="AP2457" s="8"/>
      <c r="AQ2457" s="8"/>
      <c r="AR2457" s="5"/>
      <c r="AS2457" s="1"/>
      <c r="AT2457" s="8"/>
      <c r="AU2457" s="1"/>
      <c r="AV2457" s="1"/>
      <c r="AW2457" s="3"/>
      <c r="AX2457" s="3"/>
      <c r="AY2457" s="4"/>
      <c r="AZ2457" s="4"/>
      <c r="BA2457" s="4"/>
      <c r="BB2457" s="1"/>
      <c r="BC2457" s="1"/>
      <c r="BD2457" s="1"/>
      <c r="BE2457" s="1"/>
      <c r="BF2457" s="1"/>
      <c r="BG2457" s="1"/>
      <c r="BH2457" s="1"/>
      <c r="BI2457" s="1"/>
    </row>
    <row r="2458" spans="1:61" x14ac:dyDescent="0.2">
      <c r="A2458" s="78">
        <f t="shared" si="1398"/>
        <v>44349</v>
      </c>
      <c r="B2458" s="2">
        <f t="shared" si="1367"/>
        <v>320127.05818507029</v>
      </c>
      <c r="C2458" s="3">
        <f t="shared" si="1368"/>
        <v>43217152.854984492</v>
      </c>
      <c r="D2458" s="2">
        <f t="shared" si="1397"/>
        <v>240537.3279050432</v>
      </c>
      <c r="E2458" s="2">
        <f t="shared" si="1369"/>
        <v>0</v>
      </c>
      <c r="F2458" s="33">
        <f t="shared" si="1370"/>
        <v>240537.3279050432</v>
      </c>
      <c r="G2458" s="39">
        <f t="shared" si="1371"/>
        <v>5674.72</v>
      </c>
      <c r="H2458" s="38">
        <f>IF(AND(N2458=1,N2457&gt;1),VLOOKUP(A2457,[1]Plan1!$CW$105:$CY$215,3),H2457)</f>
        <v>5692.31</v>
      </c>
      <c r="I2458" s="127">
        <f t="shared" si="1372"/>
        <v>44266</v>
      </c>
      <c r="J2458" s="127">
        <f t="shared" si="1373"/>
        <v>44297</v>
      </c>
      <c r="K2458" s="34">
        <f t="shared" si="1374"/>
        <v>3.0997124087179806E-3</v>
      </c>
      <c r="L2458" s="212">
        <f t="shared" si="1375"/>
        <v>44357</v>
      </c>
      <c r="M2458" s="1">
        <f t="shared" si="1376"/>
        <v>22</v>
      </c>
      <c r="N2458" s="1">
        <f t="shared" si="1377"/>
        <v>17</v>
      </c>
      <c r="O2458" s="2">
        <f t="shared" si="1378"/>
        <v>1.0023943799999999</v>
      </c>
      <c r="P2458" s="35">
        <f t="shared" si="1379"/>
        <v>1.00930024</v>
      </c>
      <c r="Q2458" s="35">
        <f t="shared" si="1380"/>
        <v>1.0683703041122148</v>
      </c>
      <c r="R2458" s="2">
        <f t="shared" si="1381"/>
        <v>1.07092838</v>
      </c>
      <c r="S2458" s="2">
        <f t="shared" si="1382"/>
        <v>1.05852576</v>
      </c>
      <c r="T2458" s="2">
        <f t="shared" si="1383"/>
        <v>257598.25090287</v>
      </c>
      <c r="U2458" s="2">
        <f t="shared" si="1384"/>
        <v>0</v>
      </c>
      <c r="V2458" s="2">
        <f t="shared" si="1385"/>
        <v>17060.92299783351</v>
      </c>
      <c r="W2458" s="2">
        <f t="shared" si="1386"/>
        <v>257598.25090287672</v>
      </c>
      <c r="X2458" s="36">
        <f t="shared" si="1387"/>
        <v>0</v>
      </c>
      <c r="Y2458" s="2">
        <f t="shared" si="1388"/>
        <v>0</v>
      </c>
      <c r="Z2458" s="37">
        <f t="shared" si="1389"/>
        <v>0</v>
      </c>
      <c r="AA2458" s="2">
        <f t="shared" si="1390"/>
        <v>0</v>
      </c>
      <c r="AB2458" s="4">
        <f t="shared" si="1399"/>
        <v>7.1215000000000001E-2</v>
      </c>
      <c r="AC2458" s="148">
        <f t="shared" si="1391"/>
        <v>330</v>
      </c>
      <c r="AD2458" s="36">
        <v>252</v>
      </c>
      <c r="AE2458" s="35">
        <f t="shared" si="1392"/>
        <v>1.094269208</v>
      </c>
      <c r="AF2458" s="2">
        <f t="shared" si="1393"/>
        <v>24283.583094789999</v>
      </c>
      <c r="AG2458" s="2">
        <f t="shared" si="1394"/>
        <v>24283.583094789999</v>
      </c>
      <c r="AH2458" s="3">
        <f t="shared" si="1395"/>
        <v>0</v>
      </c>
      <c r="AI2458" s="3"/>
      <c r="AJ2458" s="3">
        <v>0</v>
      </c>
      <c r="AK2458" s="2">
        <f t="shared" si="1396"/>
        <v>38245.224187403575</v>
      </c>
      <c r="AL2458" s="8"/>
      <c r="AM2458" s="8"/>
      <c r="AN2458" s="8"/>
      <c r="AO2458" s="8"/>
      <c r="AP2458" s="8"/>
      <c r="AQ2458" s="8"/>
      <c r="AR2458" s="5"/>
      <c r="AS2458" s="1"/>
      <c r="AT2458" s="8"/>
      <c r="AU2458" s="1"/>
      <c r="AV2458" s="1"/>
      <c r="AW2458" s="3"/>
      <c r="AX2458" s="3"/>
      <c r="AY2458" s="4"/>
      <c r="AZ2458" s="4"/>
      <c r="BA2458" s="4"/>
      <c r="BB2458" s="1"/>
      <c r="BC2458" s="1"/>
      <c r="BD2458" s="1"/>
      <c r="BE2458" s="1"/>
      <c r="BF2458" s="1"/>
      <c r="BG2458" s="1"/>
      <c r="BH2458" s="1"/>
      <c r="BI2458" s="1"/>
    </row>
    <row r="2459" spans="1:61" x14ac:dyDescent="0.2">
      <c r="A2459" s="78">
        <f t="shared" si="1398"/>
        <v>44350</v>
      </c>
      <c r="B2459" s="2">
        <f t="shared" si="1367"/>
        <v>320245.9017171021</v>
      </c>
      <c r="C2459" s="3">
        <f t="shared" si="1368"/>
        <v>43233196.731808782</v>
      </c>
      <c r="D2459" s="2">
        <f t="shared" si="1397"/>
        <v>240537.3279050432</v>
      </c>
      <c r="E2459" s="2">
        <f t="shared" si="1369"/>
        <v>0</v>
      </c>
      <c r="F2459" s="33">
        <f t="shared" si="1370"/>
        <v>240537.3279050432</v>
      </c>
      <c r="G2459" s="39">
        <f t="shared" si="1371"/>
        <v>5674.72</v>
      </c>
      <c r="H2459" s="38">
        <f>IF(AND(N2459=1,N2458&gt;1),VLOOKUP(A2458,[1]Plan1!$CW$105:$CY$215,3),H2458)</f>
        <v>5692.31</v>
      </c>
      <c r="I2459" s="127">
        <f t="shared" si="1372"/>
        <v>44266</v>
      </c>
      <c r="J2459" s="127">
        <f t="shared" si="1373"/>
        <v>44297</v>
      </c>
      <c r="K2459" s="34">
        <f t="shared" si="1374"/>
        <v>3.0997124087179806E-3</v>
      </c>
      <c r="L2459" s="212">
        <f t="shared" si="1375"/>
        <v>44357</v>
      </c>
      <c r="M2459" s="1">
        <f t="shared" si="1376"/>
        <v>22</v>
      </c>
      <c r="N2459" s="1">
        <f t="shared" si="1377"/>
        <v>18</v>
      </c>
      <c r="O2459" s="2">
        <f t="shared" si="1378"/>
        <v>1.0025354099999999</v>
      </c>
      <c r="P2459" s="35">
        <f t="shared" si="1379"/>
        <v>1.00930024</v>
      </c>
      <c r="Q2459" s="35">
        <f t="shared" si="1380"/>
        <v>1.0683703041122148</v>
      </c>
      <c r="R2459" s="2">
        <f t="shared" si="1381"/>
        <v>1.07107906</v>
      </c>
      <c r="S2459" s="2">
        <f t="shared" si="1382"/>
        <v>1.05852576</v>
      </c>
      <c r="T2459" s="2">
        <f t="shared" si="1383"/>
        <v>257634.49506744</v>
      </c>
      <c r="U2459" s="2">
        <f t="shared" si="1384"/>
        <v>0</v>
      </c>
      <c r="V2459" s="2">
        <f t="shared" si="1385"/>
        <v>17097.167162402235</v>
      </c>
      <c r="W2459" s="2">
        <f t="shared" si="1386"/>
        <v>257634.49506744544</v>
      </c>
      <c r="X2459" s="36">
        <f t="shared" si="1387"/>
        <v>0</v>
      </c>
      <c r="Y2459" s="2">
        <f t="shared" si="1388"/>
        <v>0</v>
      </c>
      <c r="Z2459" s="37">
        <f t="shared" si="1389"/>
        <v>0</v>
      </c>
      <c r="AA2459" s="2">
        <f t="shared" si="1390"/>
        <v>0</v>
      </c>
      <c r="AB2459" s="4">
        <f t="shared" si="1399"/>
        <v>7.1215000000000001E-2</v>
      </c>
      <c r="AC2459" s="148">
        <f t="shared" si="1391"/>
        <v>330</v>
      </c>
      <c r="AD2459" s="36">
        <v>252</v>
      </c>
      <c r="AE2459" s="35">
        <f t="shared" si="1392"/>
        <v>1.094269208</v>
      </c>
      <c r="AF2459" s="2">
        <f t="shared" si="1393"/>
        <v>24286.999803480001</v>
      </c>
      <c r="AG2459" s="2">
        <f t="shared" si="1394"/>
        <v>24286.999803480001</v>
      </c>
      <c r="AH2459" s="3">
        <f t="shared" si="1395"/>
        <v>0</v>
      </c>
      <c r="AI2459" s="3"/>
      <c r="AJ2459" s="3">
        <v>0</v>
      </c>
      <c r="AK2459" s="2">
        <f t="shared" si="1396"/>
        <v>38324.406846176666</v>
      </c>
      <c r="AL2459" s="8"/>
      <c r="AM2459" s="8"/>
      <c r="AN2459" s="8"/>
      <c r="AO2459" s="8"/>
      <c r="AP2459" s="8"/>
      <c r="AQ2459" s="8"/>
      <c r="AR2459" s="5"/>
      <c r="AS2459" s="1"/>
      <c r="AT2459" s="8"/>
      <c r="AU2459" s="1"/>
      <c r="AV2459" s="1"/>
      <c r="AW2459" s="3"/>
      <c r="AX2459" s="3"/>
      <c r="AY2459" s="4"/>
      <c r="AZ2459" s="4"/>
      <c r="BA2459" s="4"/>
      <c r="BB2459" s="1"/>
      <c r="BC2459" s="1"/>
      <c r="BD2459" s="1"/>
      <c r="BE2459" s="1"/>
      <c r="BF2459" s="1"/>
      <c r="BG2459" s="1"/>
      <c r="BH2459" s="1"/>
      <c r="BI2459" s="1"/>
    </row>
    <row r="2460" spans="1:61" x14ac:dyDescent="0.2">
      <c r="A2460" s="78">
        <f t="shared" si="1398"/>
        <v>44351</v>
      </c>
      <c r="B2460" s="2">
        <f t="shared" si="1367"/>
        <v>320402.05654579517</v>
      </c>
      <c r="C2460" s="3">
        <f t="shared" si="1368"/>
        <v>43254277.633682348</v>
      </c>
      <c r="D2460" s="2">
        <f t="shared" si="1397"/>
        <v>240537.3279050432</v>
      </c>
      <c r="E2460" s="2">
        <f t="shared" si="1369"/>
        <v>0</v>
      </c>
      <c r="F2460" s="33">
        <f t="shared" si="1370"/>
        <v>240537.3279050432</v>
      </c>
      <c r="G2460" s="39">
        <f t="shared" si="1371"/>
        <v>5674.72</v>
      </c>
      <c r="H2460" s="38">
        <f>IF(AND(N2460=1,N2459&gt;1),VLOOKUP(A2459,[1]Plan1!$CW$105:$CY$215,3),H2459)</f>
        <v>5692.31</v>
      </c>
      <c r="I2460" s="127">
        <f t="shared" si="1372"/>
        <v>44266</v>
      </c>
      <c r="J2460" s="127">
        <f t="shared" si="1373"/>
        <v>44297</v>
      </c>
      <c r="K2460" s="34">
        <f t="shared" si="1374"/>
        <v>3.0997124087179806E-3</v>
      </c>
      <c r="L2460" s="212">
        <f t="shared" si="1375"/>
        <v>44357</v>
      </c>
      <c r="M2460" s="1">
        <f t="shared" si="1376"/>
        <v>22</v>
      </c>
      <c r="N2460" s="1">
        <f t="shared" si="1377"/>
        <v>18</v>
      </c>
      <c r="O2460" s="2">
        <f t="shared" si="1378"/>
        <v>1.0025354099999999</v>
      </c>
      <c r="P2460" s="35">
        <f t="shared" si="1379"/>
        <v>1.00930024</v>
      </c>
      <c r="Q2460" s="35">
        <f t="shared" si="1380"/>
        <v>1.0683703041122148</v>
      </c>
      <c r="R2460" s="2">
        <f t="shared" si="1381"/>
        <v>1.07107906</v>
      </c>
      <c r="S2460" s="2">
        <f t="shared" si="1382"/>
        <v>1.05852576</v>
      </c>
      <c r="T2460" s="2">
        <f t="shared" si="1383"/>
        <v>257634.49506744</v>
      </c>
      <c r="U2460" s="2">
        <f t="shared" si="1384"/>
        <v>0</v>
      </c>
      <c r="V2460" s="2">
        <f t="shared" si="1385"/>
        <v>17097.167162402235</v>
      </c>
      <c r="W2460" s="2">
        <f t="shared" si="1386"/>
        <v>257634.49506744544</v>
      </c>
      <c r="X2460" s="36">
        <f t="shared" si="1387"/>
        <v>0</v>
      </c>
      <c r="Y2460" s="2">
        <f t="shared" si="1388"/>
        <v>0</v>
      </c>
      <c r="Z2460" s="37">
        <f t="shared" si="1389"/>
        <v>0</v>
      </c>
      <c r="AA2460" s="2">
        <f t="shared" si="1390"/>
        <v>0</v>
      </c>
      <c r="AB2460" s="4">
        <f t="shared" si="1399"/>
        <v>7.1215000000000001E-2</v>
      </c>
      <c r="AC2460" s="148">
        <f t="shared" si="1391"/>
        <v>331</v>
      </c>
      <c r="AD2460" s="36">
        <v>252</v>
      </c>
      <c r="AE2460" s="35">
        <f t="shared" si="1392"/>
        <v>1.094567973</v>
      </c>
      <c r="AF2460" s="2">
        <f t="shared" si="1393"/>
        <v>24363.971973399999</v>
      </c>
      <c r="AG2460" s="2">
        <f t="shared" si="1394"/>
        <v>24363.971973399999</v>
      </c>
      <c r="AH2460" s="3">
        <f t="shared" si="1395"/>
        <v>0</v>
      </c>
      <c r="AI2460" s="3"/>
      <c r="AJ2460" s="3">
        <v>0</v>
      </c>
      <c r="AK2460" s="2">
        <f t="shared" si="1396"/>
        <v>38403.589504949763</v>
      </c>
      <c r="AL2460" s="8"/>
      <c r="AM2460" s="8"/>
      <c r="AN2460" s="8"/>
      <c r="AO2460" s="8"/>
      <c r="AP2460" s="8"/>
      <c r="AQ2460" s="8"/>
      <c r="AR2460" s="5"/>
      <c r="AS2460" s="1"/>
      <c r="AT2460" s="8"/>
      <c r="AU2460" s="1"/>
      <c r="AV2460" s="1"/>
      <c r="AW2460" s="3"/>
      <c r="AX2460" s="3"/>
      <c r="AY2460" s="4"/>
      <c r="AZ2460" s="4"/>
      <c r="BA2460" s="4"/>
      <c r="BB2460" s="1"/>
      <c r="BC2460" s="1"/>
      <c r="BD2460" s="1"/>
      <c r="BE2460" s="1"/>
      <c r="BF2460" s="1"/>
      <c r="BG2460" s="1"/>
      <c r="BH2460" s="1"/>
      <c r="BI2460" s="1"/>
    </row>
    <row r="2461" spans="1:61" x14ac:dyDescent="0.2">
      <c r="A2461" s="78">
        <f t="shared" si="1398"/>
        <v>44352</v>
      </c>
      <c r="B2461" s="2">
        <f t="shared" si="1367"/>
        <v>320520.910906317</v>
      </c>
      <c r="C2461" s="3">
        <f t="shared" si="1368"/>
        <v>43270322.972352795</v>
      </c>
      <c r="D2461" s="2">
        <f t="shared" si="1397"/>
        <v>240537.3279050432</v>
      </c>
      <c r="E2461" s="2">
        <f t="shared" si="1369"/>
        <v>0</v>
      </c>
      <c r="F2461" s="33">
        <f t="shared" si="1370"/>
        <v>240537.3279050432</v>
      </c>
      <c r="G2461" s="39">
        <f t="shared" si="1371"/>
        <v>5674.72</v>
      </c>
      <c r="H2461" s="38">
        <f>IF(AND(N2461=1,N2460&gt;1),VLOOKUP(A2460,[1]Plan1!$CW$105:$CY$215,3),H2460)</f>
        <v>5692.31</v>
      </c>
      <c r="I2461" s="127">
        <f t="shared" si="1372"/>
        <v>44266</v>
      </c>
      <c r="J2461" s="127">
        <f t="shared" si="1373"/>
        <v>44297</v>
      </c>
      <c r="K2461" s="34">
        <f t="shared" si="1374"/>
        <v>3.0997124087179806E-3</v>
      </c>
      <c r="L2461" s="212">
        <f t="shared" si="1375"/>
        <v>44357</v>
      </c>
      <c r="M2461" s="1">
        <f t="shared" si="1376"/>
        <v>22</v>
      </c>
      <c r="N2461" s="1">
        <f t="shared" si="1377"/>
        <v>19</v>
      </c>
      <c r="O2461" s="2">
        <f t="shared" si="1378"/>
        <v>1.0026764500000001</v>
      </c>
      <c r="P2461" s="35">
        <f t="shared" si="1379"/>
        <v>1.00930024</v>
      </c>
      <c r="Q2461" s="35">
        <f t="shared" si="1380"/>
        <v>1.0683703041122148</v>
      </c>
      <c r="R2461" s="2">
        <f t="shared" si="1381"/>
        <v>1.0712297399999999</v>
      </c>
      <c r="S2461" s="2">
        <f t="shared" si="1382"/>
        <v>1.05852576</v>
      </c>
      <c r="T2461" s="2">
        <f t="shared" si="1383"/>
        <v>257670.73923201</v>
      </c>
      <c r="U2461" s="2">
        <f t="shared" si="1384"/>
        <v>0</v>
      </c>
      <c r="V2461" s="2">
        <f t="shared" si="1385"/>
        <v>17133.411326970956</v>
      </c>
      <c r="W2461" s="2">
        <f t="shared" si="1386"/>
        <v>257670.73923201417</v>
      </c>
      <c r="X2461" s="36">
        <f t="shared" si="1387"/>
        <v>0</v>
      </c>
      <c r="Y2461" s="2">
        <f t="shared" si="1388"/>
        <v>0</v>
      </c>
      <c r="Z2461" s="37">
        <f t="shared" si="1389"/>
        <v>0</v>
      </c>
      <c r="AA2461" s="2">
        <f t="shared" si="1390"/>
        <v>0</v>
      </c>
      <c r="AB2461" s="4">
        <f t="shared" si="1399"/>
        <v>7.1215000000000001E-2</v>
      </c>
      <c r="AC2461" s="148">
        <f t="shared" si="1391"/>
        <v>331</v>
      </c>
      <c r="AD2461" s="36">
        <v>252</v>
      </c>
      <c r="AE2461" s="35">
        <f t="shared" si="1392"/>
        <v>1.094567973</v>
      </c>
      <c r="AF2461" s="2">
        <f t="shared" si="1393"/>
        <v>24367.399510579999</v>
      </c>
      <c r="AG2461" s="2">
        <f t="shared" si="1394"/>
        <v>24367.399510579999</v>
      </c>
      <c r="AH2461" s="3">
        <f t="shared" si="1395"/>
        <v>0</v>
      </c>
      <c r="AI2461" s="3"/>
      <c r="AJ2461" s="3">
        <v>0</v>
      </c>
      <c r="AK2461" s="2">
        <f t="shared" si="1396"/>
        <v>38482.772163722853</v>
      </c>
      <c r="AL2461" s="8"/>
      <c r="AM2461" s="8"/>
      <c r="AN2461" s="8"/>
      <c r="AO2461" s="8"/>
      <c r="AP2461" s="8"/>
      <c r="AQ2461" s="8"/>
      <c r="AR2461" s="5"/>
      <c r="AS2461" s="1"/>
      <c r="AT2461" s="8"/>
      <c r="AU2461" s="1"/>
      <c r="AV2461" s="1"/>
      <c r="AW2461" s="3"/>
      <c r="AX2461" s="3"/>
      <c r="AY2461" s="4"/>
      <c r="AZ2461" s="4"/>
      <c r="BA2461" s="4"/>
      <c r="BB2461" s="1"/>
      <c r="BC2461" s="1"/>
      <c r="BD2461" s="1"/>
      <c r="BE2461" s="1"/>
      <c r="BF2461" s="1"/>
      <c r="BG2461" s="1"/>
      <c r="BH2461" s="1"/>
      <c r="BI2461" s="1"/>
    </row>
    <row r="2462" spans="1:61" x14ac:dyDescent="0.2">
      <c r="A2462" s="78">
        <f t="shared" si="1398"/>
        <v>44353</v>
      </c>
      <c r="B2462" s="2">
        <f t="shared" si="1367"/>
        <v>320600.09356509009</v>
      </c>
      <c r="C2462" s="3">
        <f t="shared" si="1368"/>
        <v>43281012.631287165</v>
      </c>
      <c r="D2462" s="2">
        <f t="shared" si="1397"/>
        <v>240537.3279050432</v>
      </c>
      <c r="E2462" s="2">
        <f t="shared" si="1369"/>
        <v>0</v>
      </c>
      <c r="F2462" s="33">
        <f t="shared" si="1370"/>
        <v>240537.3279050432</v>
      </c>
      <c r="G2462" s="39">
        <f t="shared" si="1371"/>
        <v>5674.72</v>
      </c>
      <c r="H2462" s="38">
        <f>IF(AND(N2462=1,N2461&gt;1),VLOOKUP(A2461,[1]Plan1!$CW$105:$CY$215,3),H2461)</f>
        <v>5692.31</v>
      </c>
      <c r="I2462" s="127">
        <f t="shared" si="1372"/>
        <v>44266</v>
      </c>
      <c r="J2462" s="127">
        <f t="shared" si="1373"/>
        <v>44297</v>
      </c>
      <c r="K2462" s="34">
        <f t="shared" si="1374"/>
        <v>3.0997124087179806E-3</v>
      </c>
      <c r="L2462" s="212">
        <f t="shared" si="1375"/>
        <v>44357</v>
      </c>
      <c r="M2462" s="1">
        <f t="shared" si="1376"/>
        <v>22</v>
      </c>
      <c r="N2462" s="1">
        <f t="shared" si="1377"/>
        <v>19</v>
      </c>
      <c r="O2462" s="2">
        <f t="shared" si="1378"/>
        <v>1.0026764500000001</v>
      </c>
      <c r="P2462" s="35">
        <f t="shared" si="1379"/>
        <v>1.00930024</v>
      </c>
      <c r="Q2462" s="35">
        <f t="shared" si="1380"/>
        <v>1.0683703041122148</v>
      </c>
      <c r="R2462" s="2">
        <f t="shared" si="1381"/>
        <v>1.0712297399999999</v>
      </c>
      <c r="S2462" s="2">
        <f t="shared" si="1382"/>
        <v>1.05852576</v>
      </c>
      <c r="T2462" s="2">
        <f t="shared" si="1383"/>
        <v>257670.73923201</v>
      </c>
      <c r="U2462" s="2">
        <f t="shared" si="1384"/>
        <v>0</v>
      </c>
      <c r="V2462" s="2">
        <f t="shared" si="1385"/>
        <v>17133.411326970956</v>
      </c>
      <c r="W2462" s="2">
        <f t="shared" si="1386"/>
        <v>257670.73923201417</v>
      </c>
      <c r="X2462" s="36">
        <f t="shared" si="1387"/>
        <v>0</v>
      </c>
      <c r="Y2462" s="2">
        <f t="shared" si="1388"/>
        <v>0</v>
      </c>
      <c r="Z2462" s="37">
        <f t="shared" si="1389"/>
        <v>0</v>
      </c>
      <c r="AA2462" s="2">
        <f t="shared" si="1390"/>
        <v>0</v>
      </c>
      <c r="AB2462" s="4">
        <f t="shared" si="1399"/>
        <v>7.1215000000000001E-2</v>
      </c>
      <c r="AC2462" s="148">
        <f t="shared" si="1391"/>
        <v>331</v>
      </c>
      <c r="AD2462" s="36">
        <v>252</v>
      </c>
      <c r="AE2462" s="35">
        <f t="shared" si="1392"/>
        <v>1.094567973</v>
      </c>
      <c r="AF2462" s="2">
        <f t="shared" si="1393"/>
        <v>24367.399510579999</v>
      </c>
      <c r="AG2462" s="2">
        <f t="shared" si="1394"/>
        <v>24367.399510579999</v>
      </c>
      <c r="AH2462" s="3">
        <f t="shared" si="1395"/>
        <v>0</v>
      </c>
      <c r="AI2462" s="3"/>
      <c r="AJ2462" s="3">
        <v>0</v>
      </c>
      <c r="AK2462" s="2">
        <f t="shared" si="1396"/>
        <v>38561.954822495944</v>
      </c>
      <c r="AL2462" s="8"/>
      <c r="AM2462" s="8"/>
      <c r="AN2462" s="8"/>
      <c r="AO2462" s="8"/>
      <c r="AP2462" s="8"/>
      <c r="AQ2462" s="8"/>
      <c r="AR2462" s="5"/>
      <c r="AS2462" s="1"/>
      <c r="AT2462" s="8"/>
      <c r="AU2462" s="1"/>
      <c r="AV2462" s="1"/>
      <c r="AW2462" s="3"/>
      <c r="AX2462" s="3"/>
      <c r="AY2462" s="4"/>
      <c r="AZ2462" s="4"/>
      <c r="BA2462" s="4"/>
      <c r="BB2462" s="1"/>
      <c r="BC2462" s="1"/>
      <c r="BD2462" s="1"/>
      <c r="BE2462" s="1"/>
      <c r="BF2462" s="1"/>
      <c r="BG2462" s="1"/>
      <c r="BH2462" s="1"/>
      <c r="BI2462" s="1"/>
    </row>
    <row r="2463" spans="1:61" x14ac:dyDescent="0.2">
      <c r="A2463" s="78">
        <f t="shared" si="1398"/>
        <v>44354</v>
      </c>
      <c r="B2463" s="2">
        <f t="shared" si="1367"/>
        <v>320756.28035127319</v>
      </c>
      <c r="C2463" s="3">
        <f t="shared" si="1368"/>
        <v>43302097.847421885</v>
      </c>
      <c r="D2463" s="2">
        <f t="shared" si="1397"/>
        <v>240537.3279050432</v>
      </c>
      <c r="E2463" s="2">
        <f t="shared" si="1369"/>
        <v>0</v>
      </c>
      <c r="F2463" s="33">
        <f t="shared" si="1370"/>
        <v>240537.3279050432</v>
      </c>
      <c r="G2463" s="39">
        <f t="shared" si="1371"/>
        <v>5674.72</v>
      </c>
      <c r="H2463" s="38">
        <f>IF(AND(N2463=1,N2462&gt;1),VLOOKUP(A2462,[1]Plan1!$CW$105:$CY$215,3),H2462)</f>
        <v>5692.31</v>
      </c>
      <c r="I2463" s="127">
        <f t="shared" si="1372"/>
        <v>44266</v>
      </c>
      <c r="J2463" s="127">
        <f t="shared" si="1373"/>
        <v>44297</v>
      </c>
      <c r="K2463" s="34">
        <f t="shared" si="1374"/>
        <v>3.0997124087179806E-3</v>
      </c>
      <c r="L2463" s="212">
        <f t="shared" si="1375"/>
        <v>44357</v>
      </c>
      <c r="M2463" s="1">
        <f t="shared" si="1376"/>
        <v>22</v>
      </c>
      <c r="N2463" s="1">
        <f t="shared" si="1377"/>
        <v>19</v>
      </c>
      <c r="O2463" s="2">
        <f t="shared" si="1378"/>
        <v>1.0026764500000001</v>
      </c>
      <c r="P2463" s="35">
        <f t="shared" si="1379"/>
        <v>1.00930024</v>
      </c>
      <c r="Q2463" s="35">
        <f t="shared" si="1380"/>
        <v>1.0683703041122148</v>
      </c>
      <c r="R2463" s="2">
        <f t="shared" si="1381"/>
        <v>1.0712297399999999</v>
      </c>
      <c r="S2463" s="2">
        <f t="shared" si="1382"/>
        <v>1.05852576</v>
      </c>
      <c r="T2463" s="2">
        <f t="shared" si="1383"/>
        <v>257670.73923201</v>
      </c>
      <c r="U2463" s="2">
        <f t="shared" si="1384"/>
        <v>0</v>
      </c>
      <c r="V2463" s="2">
        <f t="shared" si="1385"/>
        <v>17133.411326970956</v>
      </c>
      <c r="W2463" s="2">
        <f t="shared" si="1386"/>
        <v>257670.73923201417</v>
      </c>
      <c r="X2463" s="36">
        <f t="shared" si="1387"/>
        <v>0</v>
      </c>
      <c r="Y2463" s="2">
        <f t="shared" si="1388"/>
        <v>0</v>
      </c>
      <c r="Z2463" s="37">
        <f t="shared" si="1389"/>
        <v>0</v>
      </c>
      <c r="AA2463" s="2">
        <f t="shared" si="1390"/>
        <v>0</v>
      </c>
      <c r="AB2463" s="4">
        <f t="shared" si="1399"/>
        <v>7.1215000000000001E-2</v>
      </c>
      <c r="AC2463" s="148">
        <f t="shared" si="1391"/>
        <v>332</v>
      </c>
      <c r="AD2463" s="36">
        <v>252</v>
      </c>
      <c r="AE2463" s="35">
        <f t="shared" si="1392"/>
        <v>1.09486682</v>
      </c>
      <c r="AF2463" s="2">
        <f t="shared" si="1393"/>
        <v>24444.403637989999</v>
      </c>
      <c r="AG2463" s="2">
        <f t="shared" si="1394"/>
        <v>24444.403637989999</v>
      </c>
      <c r="AH2463" s="3">
        <f t="shared" si="1395"/>
        <v>0</v>
      </c>
      <c r="AI2463" s="3"/>
      <c r="AJ2463" s="3">
        <v>0</v>
      </c>
      <c r="AK2463" s="2">
        <f t="shared" si="1396"/>
        <v>38641.137481269034</v>
      </c>
      <c r="AL2463" s="8"/>
      <c r="AM2463" s="8"/>
      <c r="AN2463" s="8"/>
      <c r="AO2463" s="8"/>
      <c r="AP2463" s="8"/>
      <c r="AQ2463" s="8"/>
      <c r="AR2463" s="5"/>
      <c r="AS2463" s="1"/>
      <c r="AT2463" s="8"/>
      <c r="AU2463" s="1"/>
      <c r="AV2463" s="1"/>
      <c r="AW2463" s="3"/>
      <c r="AX2463" s="3"/>
      <c r="AY2463" s="4"/>
      <c r="AZ2463" s="4"/>
      <c r="BA2463" s="4"/>
      <c r="BB2463" s="1"/>
      <c r="BC2463" s="1"/>
      <c r="BD2463" s="1"/>
      <c r="BE2463" s="1"/>
      <c r="BF2463" s="1"/>
      <c r="BG2463" s="1"/>
      <c r="BH2463" s="1"/>
      <c r="BI2463" s="1"/>
    </row>
    <row r="2464" spans="1:61" x14ac:dyDescent="0.2">
      <c r="A2464" s="78">
        <f t="shared" si="1398"/>
        <v>44355</v>
      </c>
      <c r="B2464" s="2">
        <f t="shared" si="1367"/>
        <v>320952.18953693483</v>
      </c>
      <c r="C2464" s="3">
        <f t="shared" si="1368"/>
        <v>43328545.5874862</v>
      </c>
      <c r="D2464" s="2">
        <f t="shared" si="1397"/>
        <v>240537.3279050432</v>
      </c>
      <c r="E2464" s="2">
        <f t="shared" si="1369"/>
        <v>0</v>
      </c>
      <c r="F2464" s="33">
        <f t="shared" si="1370"/>
        <v>240537.3279050432</v>
      </c>
      <c r="G2464" s="39">
        <f t="shared" si="1371"/>
        <v>5674.72</v>
      </c>
      <c r="H2464" s="38">
        <f>IF(AND(N2464=1,N2463&gt;1),VLOOKUP(A2463,[1]Plan1!$CW$105:$CY$215,3),H2463)</f>
        <v>5692.31</v>
      </c>
      <c r="I2464" s="127">
        <f t="shared" si="1372"/>
        <v>44266</v>
      </c>
      <c r="J2464" s="127">
        <f t="shared" si="1373"/>
        <v>44297</v>
      </c>
      <c r="K2464" s="34">
        <f t="shared" si="1374"/>
        <v>3.0997124087179806E-3</v>
      </c>
      <c r="L2464" s="212">
        <f t="shared" si="1375"/>
        <v>44357</v>
      </c>
      <c r="M2464" s="1">
        <f t="shared" si="1376"/>
        <v>22</v>
      </c>
      <c r="N2464" s="1">
        <f t="shared" si="1377"/>
        <v>20</v>
      </c>
      <c r="O2464" s="2">
        <f t="shared" si="1378"/>
        <v>1.00281752</v>
      </c>
      <c r="P2464" s="35">
        <f t="shared" si="1379"/>
        <v>1.00930024</v>
      </c>
      <c r="Q2464" s="35">
        <f t="shared" si="1380"/>
        <v>1.0683703041122148</v>
      </c>
      <c r="R2464" s="2">
        <f t="shared" si="1381"/>
        <v>1.0713804499999999</v>
      </c>
      <c r="S2464" s="2">
        <f t="shared" si="1382"/>
        <v>1.05852576</v>
      </c>
      <c r="T2464" s="2">
        <f t="shared" si="1383"/>
        <v>257706.9906127</v>
      </c>
      <c r="U2464" s="2">
        <f t="shared" si="1384"/>
        <v>0</v>
      </c>
      <c r="V2464" s="2">
        <f t="shared" si="1385"/>
        <v>17169.662707659525</v>
      </c>
      <c r="W2464" s="2">
        <f t="shared" si="1386"/>
        <v>257706.99061270274</v>
      </c>
      <c r="X2464" s="36">
        <f t="shared" si="1387"/>
        <v>0</v>
      </c>
      <c r="Y2464" s="2">
        <f t="shared" si="1388"/>
        <v>0</v>
      </c>
      <c r="Z2464" s="37">
        <f t="shared" si="1389"/>
        <v>0</v>
      </c>
      <c r="AA2464" s="2">
        <f t="shared" si="1390"/>
        <v>0</v>
      </c>
      <c r="AB2464" s="4">
        <f t="shared" si="1399"/>
        <v>7.1215000000000001E-2</v>
      </c>
      <c r="AC2464" s="148">
        <f t="shared" si="1391"/>
        <v>333</v>
      </c>
      <c r="AD2464" s="36">
        <v>252</v>
      </c>
      <c r="AE2464" s="35">
        <f t="shared" si="1392"/>
        <v>1.095165749</v>
      </c>
      <c r="AF2464" s="2">
        <f t="shared" si="1393"/>
        <v>24524.878784190001</v>
      </c>
      <c r="AG2464" s="2">
        <f t="shared" si="1394"/>
        <v>24524.878784190001</v>
      </c>
      <c r="AH2464" s="3">
        <f t="shared" si="1395"/>
        <v>0</v>
      </c>
      <c r="AI2464" s="3"/>
      <c r="AJ2464" s="3">
        <v>0</v>
      </c>
      <c r="AK2464" s="2">
        <f t="shared" si="1396"/>
        <v>38720.320140042124</v>
      </c>
      <c r="AL2464" s="8"/>
      <c r="AM2464" s="8"/>
      <c r="AN2464" s="8"/>
      <c r="AO2464" s="8"/>
      <c r="AP2464" s="8"/>
      <c r="AQ2464" s="8"/>
      <c r="AR2464" s="5"/>
      <c r="AS2464" s="1"/>
      <c r="AT2464" s="8"/>
      <c r="AU2464" s="1"/>
      <c r="AV2464" s="1"/>
      <c r="AW2464" s="3"/>
      <c r="AX2464" s="3"/>
      <c r="AY2464" s="4"/>
      <c r="AZ2464" s="4"/>
      <c r="BA2464" s="4"/>
      <c r="BB2464" s="1"/>
      <c r="BC2464" s="1"/>
      <c r="BD2464" s="1"/>
      <c r="BE2464" s="1"/>
      <c r="BF2464" s="1"/>
      <c r="BG2464" s="1"/>
      <c r="BH2464" s="1"/>
      <c r="BI2464" s="1"/>
    </row>
    <row r="2465" spans="1:61" x14ac:dyDescent="0.2">
      <c r="A2465" s="78">
        <f t="shared" si="1398"/>
        <v>44356</v>
      </c>
      <c r="B2465" s="2">
        <f t="shared" si="1367"/>
        <v>321148.14654298313</v>
      </c>
      <c r="C2465" s="3">
        <f t="shared" si="1368"/>
        <v>43354999.783302724</v>
      </c>
      <c r="D2465" s="2">
        <f t="shared" si="1397"/>
        <v>240537.3279050432</v>
      </c>
      <c r="E2465" s="2">
        <f t="shared" si="1369"/>
        <v>0</v>
      </c>
      <c r="F2465" s="33">
        <f t="shared" si="1370"/>
        <v>240537.3279050432</v>
      </c>
      <c r="G2465" s="39">
        <f t="shared" si="1371"/>
        <v>5674.72</v>
      </c>
      <c r="H2465" s="38">
        <f>IF(AND(N2465=1,N2464&gt;1),VLOOKUP(A2464,[1]Plan1!$CW$105:$CY$215,3),H2464)</f>
        <v>5692.31</v>
      </c>
      <c r="I2465" s="127">
        <f t="shared" si="1372"/>
        <v>44266</v>
      </c>
      <c r="J2465" s="127">
        <f t="shared" si="1373"/>
        <v>44297</v>
      </c>
      <c r="K2465" s="34">
        <f t="shared" si="1374"/>
        <v>3.0997124087179806E-3</v>
      </c>
      <c r="L2465" s="212">
        <f t="shared" si="1375"/>
        <v>44357</v>
      </c>
      <c r="M2465" s="1">
        <f t="shared" si="1376"/>
        <v>22</v>
      </c>
      <c r="N2465" s="1">
        <f t="shared" si="1377"/>
        <v>21</v>
      </c>
      <c r="O2465" s="2">
        <f t="shared" si="1378"/>
        <v>1.0029585999999999</v>
      </c>
      <c r="P2465" s="35">
        <f t="shared" si="1379"/>
        <v>1.00930024</v>
      </c>
      <c r="Q2465" s="35">
        <f t="shared" si="1380"/>
        <v>1.0683703041122148</v>
      </c>
      <c r="R2465" s="2">
        <f t="shared" si="1381"/>
        <v>1.07153118</v>
      </c>
      <c r="S2465" s="2">
        <f t="shared" si="1382"/>
        <v>1.05852576</v>
      </c>
      <c r="T2465" s="2">
        <f t="shared" si="1383"/>
        <v>257743.24680413</v>
      </c>
      <c r="U2465" s="2">
        <f t="shared" si="1384"/>
        <v>0</v>
      </c>
      <c r="V2465" s="2">
        <f t="shared" si="1385"/>
        <v>17205.918899094675</v>
      </c>
      <c r="W2465" s="2">
        <f t="shared" si="1386"/>
        <v>257743.24680413789</v>
      </c>
      <c r="X2465" s="36">
        <f t="shared" si="1387"/>
        <v>0</v>
      </c>
      <c r="Y2465" s="2">
        <f t="shared" si="1388"/>
        <v>0</v>
      </c>
      <c r="Z2465" s="37">
        <f t="shared" si="1389"/>
        <v>0</v>
      </c>
      <c r="AA2465" s="2">
        <f t="shared" si="1390"/>
        <v>0</v>
      </c>
      <c r="AB2465" s="4">
        <f t="shared" si="1399"/>
        <v>7.1215000000000001E-2</v>
      </c>
      <c r="AC2465" s="148">
        <f t="shared" si="1391"/>
        <v>334</v>
      </c>
      <c r="AD2465" s="36">
        <v>252</v>
      </c>
      <c r="AE2465" s="35">
        <f t="shared" si="1392"/>
        <v>1.095464759</v>
      </c>
      <c r="AF2465" s="2">
        <f t="shared" si="1393"/>
        <v>24605.396940030001</v>
      </c>
      <c r="AG2465" s="2">
        <f t="shared" si="1394"/>
        <v>24605.396940030001</v>
      </c>
      <c r="AH2465" s="3">
        <f t="shared" si="1395"/>
        <v>0</v>
      </c>
      <c r="AI2465" s="3"/>
      <c r="AJ2465" s="3">
        <v>0</v>
      </c>
      <c r="AK2465" s="2">
        <f t="shared" si="1396"/>
        <v>38799.502798815229</v>
      </c>
      <c r="AL2465" s="8"/>
      <c r="AM2465" s="8"/>
      <c r="AN2465" s="8"/>
      <c r="AO2465" s="8"/>
      <c r="AP2465" s="8"/>
      <c r="AQ2465" s="8"/>
      <c r="AR2465" s="5"/>
      <c r="AS2465" s="1"/>
      <c r="AT2465" s="8"/>
      <c r="AU2465" s="1"/>
      <c r="AV2465" s="1"/>
      <c r="AW2465" s="3"/>
      <c r="AX2465" s="3"/>
      <c r="AY2465" s="4"/>
      <c r="AZ2465" s="4"/>
      <c r="BA2465" s="4"/>
      <c r="BB2465" s="1"/>
      <c r="BC2465" s="1"/>
      <c r="BD2465" s="1"/>
      <c r="BE2465" s="1"/>
      <c r="BF2465" s="1"/>
      <c r="BG2465" s="1"/>
      <c r="BH2465" s="1"/>
      <c r="BI2465" s="1"/>
    </row>
    <row r="2466" spans="1:61" x14ac:dyDescent="0.2">
      <c r="A2466" s="78">
        <f t="shared" si="1398"/>
        <v>44357</v>
      </c>
      <c r="B2466" s="2">
        <f t="shared" si="1367"/>
        <v>321344.1542760412</v>
      </c>
      <c r="C2466" s="3">
        <f t="shared" si="1368"/>
        <v>43381460.827265561</v>
      </c>
      <c r="D2466" s="2">
        <f t="shared" si="1397"/>
        <v>240537.3279050432</v>
      </c>
      <c r="E2466" s="2">
        <f t="shared" si="1369"/>
        <v>0</v>
      </c>
      <c r="F2466" s="33">
        <f t="shared" si="1370"/>
        <v>240537.3279050432</v>
      </c>
      <c r="G2466" s="39">
        <f t="shared" si="1371"/>
        <v>5674.72</v>
      </c>
      <c r="H2466" s="38">
        <f>IF(AND(N2466=1,N2465&gt;1),VLOOKUP(A2465,[1]Plan1!$CW$105:$CY$215,3),H2465)</f>
        <v>5692.31</v>
      </c>
      <c r="I2466" s="127">
        <f t="shared" si="1372"/>
        <v>44266</v>
      </c>
      <c r="J2466" s="127">
        <f t="shared" si="1373"/>
        <v>44297</v>
      </c>
      <c r="K2466" s="34">
        <f t="shared" si="1374"/>
        <v>3.0997124087179806E-3</v>
      </c>
      <c r="L2466" s="212">
        <f t="shared" si="1375"/>
        <v>44357</v>
      </c>
      <c r="M2466" s="1">
        <f t="shared" si="1376"/>
        <v>22</v>
      </c>
      <c r="N2466" s="1">
        <f t="shared" si="1377"/>
        <v>22</v>
      </c>
      <c r="O2466" s="2">
        <f t="shared" si="1378"/>
        <v>1.0030997100000001</v>
      </c>
      <c r="P2466" s="35">
        <f t="shared" si="1379"/>
        <v>1.00930024</v>
      </c>
      <c r="Q2466" s="35">
        <f t="shared" si="1380"/>
        <v>1.0683703041122148</v>
      </c>
      <c r="R2466" s="2">
        <f t="shared" si="1381"/>
        <v>1.0716819399999999</v>
      </c>
      <c r="S2466" s="2">
        <f t="shared" si="1382"/>
        <v>1.05852576</v>
      </c>
      <c r="T2466" s="2">
        <f t="shared" si="1383"/>
        <v>257779.51021169001</v>
      </c>
      <c r="U2466" s="2">
        <f t="shared" si="1384"/>
        <v>0</v>
      </c>
      <c r="V2466" s="2">
        <f t="shared" si="1385"/>
        <v>17242.182306649618</v>
      </c>
      <c r="W2466" s="2">
        <f t="shared" si="1386"/>
        <v>257779.51021169283</v>
      </c>
      <c r="X2466" s="36">
        <f t="shared" si="1387"/>
        <v>81</v>
      </c>
      <c r="Y2466" s="2">
        <f t="shared" si="1388"/>
        <v>0</v>
      </c>
      <c r="Z2466" s="37">
        <f t="shared" si="1389"/>
        <v>0</v>
      </c>
      <c r="AA2466" s="2">
        <f t="shared" si="1390"/>
        <v>0</v>
      </c>
      <c r="AB2466" s="4">
        <f t="shared" si="1399"/>
        <v>7.1215000000000001E-2</v>
      </c>
      <c r="AC2466" s="148">
        <f t="shared" si="1391"/>
        <v>335</v>
      </c>
      <c r="AD2466" s="36">
        <v>252</v>
      </c>
      <c r="AE2466" s="35">
        <f t="shared" si="1392"/>
        <v>1.0957638510000001</v>
      </c>
      <c r="AF2466" s="2">
        <f t="shared" si="1393"/>
        <v>24685.958606759999</v>
      </c>
      <c r="AG2466" s="2">
        <f t="shared" si="1394"/>
        <v>24685.958606759999</v>
      </c>
      <c r="AH2466" s="3">
        <f t="shared" si="1395"/>
        <v>0</v>
      </c>
      <c r="AI2466" s="3"/>
      <c r="AJ2466" s="3">
        <v>0</v>
      </c>
      <c r="AK2466" s="2">
        <f t="shared" si="1396"/>
        <v>38878.685457588319</v>
      </c>
      <c r="AL2466" s="8"/>
      <c r="AM2466" s="8"/>
      <c r="AN2466" s="8"/>
      <c r="AO2466" s="8"/>
      <c r="AP2466" s="8"/>
      <c r="AQ2466" s="8"/>
      <c r="AR2466" s="5"/>
      <c r="AS2466" s="1"/>
      <c r="AT2466" s="8"/>
      <c r="AU2466" s="1"/>
      <c r="AV2466" s="1"/>
      <c r="AW2466" s="3"/>
      <c r="AX2466" s="3"/>
      <c r="AY2466" s="4"/>
      <c r="AZ2466" s="4"/>
      <c r="BA2466" s="4"/>
      <c r="BB2466" s="1"/>
      <c r="BC2466" s="1"/>
      <c r="BD2466" s="1"/>
      <c r="BE2466" s="1"/>
      <c r="BF2466" s="1"/>
      <c r="BG2466" s="1"/>
      <c r="BH2466" s="1"/>
      <c r="BI2466" s="1"/>
    </row>
    <row r="2467" spans="1:61" x14ac:dyDescent="0.2">
      <c r="A2467" s="78">
        <f t="shared" si="1398"/>
        <v>44358</v>
      </c>
      <c r="B2467" s="2">
        <f t="shared" si="1367"/>
        <v>321606.64051169797</v>
      </c>
      <c r="C2467" s="3">
        <f t="shared" si="1368"/>
        <v>43416896.469079226</v>
      </c>
      <c r="D2467" s="2">
        <f t="shared" si="1397"/>
        <v>240537.3279050432</v>
      </c>
      <c r="E2467" s="2">
        <f t="shared" si="1369"/>
        <v>0</v>
      </c>
      <c r="F2467" s="33">
        <f t="shared" si="1370"/>
        <v>240537.3279050432</v>
      </c>
      <c r="G2467" s="39">
        <f t="shared" si="1371"/>
        <v>5692.31</v>
      </c>
      <c r="H2467" s="38">
        <f>IF(AND(N2467=1,N2466&gt;1),VLOOKUP(A2466,[1]Plan1!$CW$105:$CY$215,3),H2466)</f>
        <v>5739.56</v>
      </c>
      <c r="I2467" s="127">
        <f t="shared" si="1372"/>
        <v>44297</v>
      </c>
      <c r="J2467" s="127">
        <f t="shared" si="1373"/>
        <v>44327</v>
      </c>
      <c r="K2467" s="34">
        <f t="shared" si="1374"/>
        <v>8.3006723105383262E-3</v>
      </c>
      <c r="L2467" s="212">
        <f t="shared" si="1375"/>
        <v>44389</v>
      </c>
      <c r="M2467" s="1">
        <f t="shared" si="1376"/>
        <v>22</v>
      </c>
      <c r="N2467" s="1">
        <f t="shared" si="1377"/>
        <v>1</v>
      </c>
      <c r="O2467" s="2">
        <f t="shared" si="1378"/>
        <v>1.00037581</v>
      </c>
      <c r="P2467" s="35">
        <f t="shared" si="1379"/>
        <v>1.0030997100000001</v>
      </c>
      <c r="Q2467" s="35">
        <f t="shared" si="1380"/>
        <v>1.0716819422275745</v>
      </c>
      <c r="R2467" s="2">
        <f t="shared" si="1381"/>
        <v>1.0720846900000001</v>
      </c>
      <c r="S2467" s="2">
        <f t="shared" si="1382"/>
        <v>1.05852576</v>
      </c>
      <c r="T2467" s="2">
        <f t="shared" si="1383"/>
        <v>257876.38662050001</v>
      </c>
      <c r="U2467" s="2">
        <f t="shared" si="1384"/>
        <v>0</v>
      </c>
      <c r="V2467" s="2">
        <f t="shared" si="1385"/>
        <v>17339.058715463405</v>
      </c>
      <c r="W2467" s="2">
        <f t="shared" si="1386"/>
        <v>257876.38662050662</v>
      </c>
      <c r="X2467" s="36">
        <f t="shared" si="1387"/>
        <v>0</v>
      </c>
      <c r="Y2467" s="2">
        <f t="shared" si="1388"/>
        <v>0</v>
      </c>
      <c r="Z2467" s="37">
        <f t="shared" si="1389"/>
        <v>0</v>
      </c>
      <c r="AA2467" s="2">
        <f t="shared" si="1390"/>
        <v>0</v>
      </c>
      <c r="AB2467" s="4">
        <f t="shared" si="1399"/>
        <v>7.1215000000000001E-2</v>
      </c>
      <c r="AC2467" s="148">
        <f t="shared" si="1391"/>
        <v>336</v>
      </c>
      <c r="AD2467" s="36">
        <v>252</v>
      </c>
      <c r="AE2467" s="35">
        <f t="shared" si="1392"/>
        <v>1.0960630250000001</v>
      </c>
      <c r="AF2467" s="2">
        <f t="shared" si="1393"/>
        <v>24772.38577483</v>
      </c>
      <c r="AG2467" s="2">
        <f t="shared" si="1394"/>
        <v>24772.38577483</v>
      </c>
      <c r="AH2467" s="3">
        <f t="shared" si="1395"/>
        <v>0</v>
      </c>
      <c r="AI2467" s="3"/>
      <c r="AJ2467" s="3">
        <v>0</v>
      </c>
      <c r="AK2467" s="2">
        <f t="shared" si="1396"/>
        <v>38957.868116361409</v>
      </c>
      <c r="AL2467" s="8"/>
      <c r="AM2467" s="8"/>
      <c r="AN2467" s="8"/>
      <c r="AO2467" s="8"/>
      <c r="AP2467" s="8"/>
      <c r="AQ2467" s="8"/>
      <c r="AR2467" s="5"/>
      <c r="AS2467" s="1"/>
      <c r="AT2467" s="8"/>
      <c r="AU2467" s="1"/>
      <c r="AV2467" s="1"/>
      <c r="AW2467" s="3"/>
      <c r="AX2467" s="3"/>
      <c r="AY2467" s="4"/>
      <c r="AZ2467" s="4"/>
      <c r="BA2467" s="4"/>
      <c r="BB2467" s="1"/>
      <c r="BC2467" s="1"/>
      <c r="BD2467" s="1"/>
      <c r="BE2467" s="1"/>
      <c r="BF2467" s="1"/>
      <c r="BG2467" s="1"/>
      <c r="BH2467" s="1"/>
      <c r="BI2467" s="1"/>
    </row>
    <row r="2468" spans="1:61" x14ac:dyDescent="0.2">
      <c r="A2468" s="78">
        <f t="shared" si="1398"/>
        <v>44359</v>
      </c>
      <c r="B2468" s="2">
        <f t="shared" si="1367"/>
        <v>321792.04800321732</v>
      </c>
      <c r="C2468" s="3">
        <f t="shared" si="1368"/>
        <v>43441926.480434336</v>
      </c>
      <c r="D2468" s="2">
        <f t="shared" si="1397"/>
        <v>240537.3279050432</v>
      </c>
      <c r="E2468" s="2">
        <f t="shared" si="1369"/>
        <v>0</v>
      </c>
      <c r="F2468" s="33">
        <f t="shared" si="1370"/>
        <v>240537.3279050432</v>
      </c>
      <c r="G2468" s="39">
        <f t="shared" si="1371"/>
        <v>5692.31</v>
      </c>
      <c r="H2468" s="38">
        <f>IF(AND(N2468=1,N2467&gt;1),VLOOKUP(A2467,[1]Plan1!$CW$105:$CY$215,3),H2467)</f>
        <v>5739.56</v>
      </c>
      <c r="I2468" s="127">
        <f t="shared" si="1372"/>
        <v>44297</v>
      </c>
      <c r="J2468" s="127">
        <f t="shared" si="1373"/>
        <v>44327</v>
      </c>
      <c r="K2468" s="34">
        <f t="shared" si="1374"/>
        <v>8.3006723105383262E-3</v>
      </c>
      <c r="L2468" s="212">
        <f t="shared" si="1375"/>
        <v>44389</v>
      </c>
      <c r="M2468" s="1">
        <f t="shared" si="1376"/>
        <v>22</v>
      </c>
      <c r="N2468" s="1">
        <f t="shared" si="1377"/>
        <v>2</v>
      </c>
      <c r="O2468" s="2">
        <f t="shared" si="1378"/>
        <v>1.0007517699999999</v>
      </c>
      <c r="P2468" s="35">
        <f t="shared" si="1379"/>
        <v>1.0030997100000001</v>
      </c>
      <c r="Q2468" s="35">
        <f t="shared" si="1380"/>
        <v>1.0716819422275745</v>
      </c>
      <c r="R2468" s="2">
        <f t="shared" si="1381"/>
        <v>1.0724876000000001</v>
      </c>
      <c r="S2468" s="2">
        <f t="shared" si="1382"/>
        <v>1.05852576</v>
      </c>
      <c r="T2468" s="2">
        <f t="shared" si="1383"/>
        <v>257973.30151528999</v>
      </c>
      <c r="U2468" s="2">
        <f t="shared" si="1384"/>
        <v>0</v>
      </c>
      <c r="V2468" s="2">
        <f t="shared" si="1385"/>
        <v>17435.973610249632</v>
      </c>
      <c r="W2468" s="2">
        <f t="shared" si="1386"/>
        <v>257973.30151529284</v>
      </c>
      <c r="X2468" s="36">
        <f t="shared" si="1387"/>
        <v>0</v>
      </c>
      <c r="Y2468" s="2">
        <f t="shared" si="1388"/>
        <v>0</v>
      </c>
      <c r="Z2468" s="37">
        <f t="shared" si="1389"/>
        <v>0</v>
      </c>
      <c r="AA2468" s="2">
        <f t="shared" si="1390"/>
        <v>0</v>
      </c>
      <c r="AB2468" s="4">
        <f t="shared" si="1399"/>
        <v>7.1215000000000001E-2</v>
      </c>
      <c r="AC2468" s="148">
        <f t="shared" si="1391"/>
        <v>336</v>
      </c>
      <c r="AD2468" s="36">
        <v>252</v>
      </c>
      <c r="AE2468" s="35">
        <f t="shared" si="1392"/>
        <v>1.0960630250000001</v>
      </c>
      <c r="AF2468" s="2">
        <f t="shared" si="1393"/>
        <v>24781.695712789999</v>
      </c>
      <c r="AG2468" s="2">
        <f t="shared" si="1394"/>
        <v>24781.695712789999</v>
      </c>
      <c r="AH2468" s="3">
        <f t="shared" si="1395"/>
        <v>0</v>
      </c>
      <c r="AI2468" s="3"/>
      <c r="AJ2468" s="3">
        <v>0</v>
      </c>
      <c r="AK2468" s="2">
        <f t="shared" si="1396"/>
        <v>39037.050775134499</v>
      </c>
      <c r="AL2468" s="8"/>
      <c r="AM2468" s="8"/>
      <c r="AN2468" s="8"/>
      <c r="AO2468" s="8"/>
      <c r="AP2468" s="8"/>
      <c r="AQ2468" s="8"/>
      <c r="AR2468" s="5"/>
      <c r="AS2468" s="1"/>
      <c r="AT2468" s="8"/>
      <c r="AU2468" s="1"/>
      <c r="AV2468" s="1"/>
      <c r="AW2468" s="3"/>
      <c r="AX2468" s="3"/>
      <c r="AY2468" s="4"/>
      <c r="AZ2468" s="4"/>
      <c r="BA2468" s="4"/>
      <c r="BB2468" s="1"/>
      <c r="BC2468" s="1"/>
      <c r="BD2468" s="1"/>
      <c r="BE2468" s="1"/>
      <c r="BF2468" s="1"/>
      <c r="BG2468" s="1"/>
      <c r="BH2468" s="1"/>
      <c r="BI2468" s="1"/>
    </row>
    <row r="2469" spans="1:61" x14ac:dyDescent="0.2">
      <c r="A2469" s="78">
        <f t="shared" si="1398"/>
        <v>44360</v>
      </c>
      <c r="B2469" s="2">
        <f t="shared" si="1367"/>
        <v>321871.23066199047</v>
      </c>
      <c r="C2469" s="3">
        <f t="shared" si="1368"/>
        <v>43452616.139368713</v>
      </c>
      <c r="D2469" s="2">
        <f t="shared" si="1397"/>
        <v>240537.3279050432</v>
      </c>
      <c r="E2469" s="2">
        <f t="shared" si="1369"/>
        <v>0</v>
      </c>
      <c r="F2469" s="33">
        <f t="shared" si="1370"/>
        <v>240537.3279050432</v>
      </c>
      <c r="G2469" s="39">
        <f t="shared" si="1371"/>
        <v>5692.31</v>
      </c>
      <c r="H2469" s="38">
        <f>IF(AND(N2469=1,N2468&gt;1),VLOOKUP(A2468,[1]Plan1!$CW$105:$CY$215,3),H2468)</f>
        <v>5739.56</v>
      </c>
      <c r="I2469" s="127">
        <f t="shared" si="1372"/>
        <v>44297</v>
      </c>
      <c r="J2469" s="127">
        <f t="shared" si="1373"/>
        <v>44327</v>
      </c>
      <c r="K2469" s="34">
        <f t="shared" si="1374"/>
        <v>8.3006723105383262E-3</v>
      </c>
      <c r="L2469" s="212">
        <f t="shared" si="1375"/>
        <v>44389</v>
      </c>
      <c r="M2469" s="1">
        <f t="shared" si="1376"/>
        <v>22</v>
      </c>
      <c r="N2469" s="1">
        <f t="shared" si="1377"/>
        <v>2</v>
      </c>
      <c r="O2469" s="2">
        <f t="shared" si="1378"/>
        <v>1.0007517699999999</v>
      </c>
      <c r="P2469" s="35">
        <f t="shared" si="1379"/>
        <v>1.0030997100000001</v>
      </c>
      <c r="Q2469" s="35">
        <f t="shared" si="1380"/>
        <v>1.0716819422275745</v>
      </c>
      <c r="R2469" s="2">
        <f t="shared" si="1381"/>
        <v>1.0724876000000001</v>
      </c>
      <c r="S2469" s="2">
        <f t="shared" si="1382"/>
        <v>1.05852576</v>
      </c>
      <c r="T2469" s="2">
        <f t="shared" si="1383"/>
        <v>257973.30151528999</v>
      </c>
      <c r="U2469" s="2">
        <f t="shared" si="1384"/>
        <v>0</v>
      </c>
      <c r="V2469" s="2">
        <f t="shared" si="1385"/>
        <v>17435.973610249632</v>
      </c>
      <c r="W2469" s="2">
        <f t="shared" si="1386"/>
        <v>257973.30151529284</v>
      </c>
      <c r="X2469" s="36">
        <f t="shared" si="1387"/>
        <v>0</v>
      </c>
      <c r="Y2469" s="2">
        <f t="shared" si="1388"/>
        <v>0</v>
      </c>
      <c r="Z2469" s="37">
        <f t="shared" si="1389"/>
        <v>0</v>
      </c>
      <c r="AA2469" s="2">
        <f t="shared" si="1390"/>
        <v>0</v>
      </c>
      <c r="AB2469" s="4">
        <f t="shared" si="1399"/>
        <v>7.1215000000000001E-2</v>
      </c>
      <c r="AC2469" s="148">
        <f t="shared" si="1391"/>
        <v>336</v>
      </c>
      <c r="AD2469" s="36">
        <v>252</v>
      </c>
      <c r="AE2469" s="35">
        <f t="shared" si="1392"/>
        <v>1.0960630250000001</v>
      </c>
      <c r="AF2469" s="2">
        <f t="shared" si="1393"/>
        <v>24781.695712789999</v>
      </c>
      <c r="AG2469" s="2">
        <f t="shared" si="1394"/>
        <v>24781.695712789999</v>
      </c>
      <c r="AH2469" s="3">
        <f t="shared" si="1395"/>
        <v>0</v>
      </c>
      <c r="AI2469" s="3"/>
      <c r="AJ2469" s="3">
        <v>0</v>
      </c>
      <c r="AK2469" s="2">
        <f t="shared" si="1396"/>
        <v>39116.233433907597</v>
      </c>
      <c r="AL2469" s="8"/>
      <c r="AM2469" s="8"/>
      <c r="AN2469" s="8"/>
      <c r="AO2469" s="8"/>
      <c r="AP2469" s="8"/>
      <c r="AQ2469" s="8"/>
      <c r="AR2469" s="5"/>
      <c r="AS2469" s="1"/>
      <c r="AT2469" s="8"/>
      <c r="AU2469" s="1"/>
      <c r="AV2469" s="1"/>
      <c r="AW2469" s="3"/>
      <c r="AX2469" s="3"/>
      <c r="AY2469" s="4"/>
      <c r="AZ2469" s="4"/>
      <c r="BA2469" s="4"/>
      <c r="BB2469" s="1"/>
      <c r="BC2469" s="1"/>
      <c r="BD2469" s="1"/>
      <c r="BE2469" s="1"/>
      <c r="BF2469" s="1"/>
      <c r="BG2469" s="1"/>
      <c r="BH2469" s="1"/>
      <c r="BI2469" s="1"/>
    </row>
    <row r="2470" spans="1:61" x14ac:dyDescent="0.2">
      <c r="A2470" s="78">
        <f t="shared" si="1398"/>
        <v>44361</v>
      </c>
      <c r="B2470" s="2">
        <f t="shared" si="1367"/>
        <v>322027.61312111357</v>
      </c>
      <c r="C2470" s="3">
        <f t="shared" si="1368"/>
        <v>43473727.771350332</v>
      </c>
      <c r="D2470" s="2">
        <f t="shared" si="1397"/>
        <v>240537.3279050432</v>
      </c>
      <c r="E2470" s="2">
        <f t="shared" si="1369"/>
        <v>0</v>
      </c>
      <c r="F2470" s="33">
        <f t="shared" si="1370"/>
        <v>240537.3279050432</v>
      </c>
      <c r="G2470" s="39">
        <f t="shared" si="1371"/>
        <v>5692.31</v>
      </c>
      <c r="H2470" s="38">
        <f>IF(AND(N2470=1,N2469&gt;1),VLOOKUP(A2469,[1]Plan1!$CW$105:$CY$215,3),H2469)</f>
        <v>5739.56</v>
      </c>
      <c r="I2470" s="127">
        <f t="shared" si="1372"/>
        <v>44297</v>
      </c>
      <c r="J2470" s="127">
        <f t="shared" si="1373"/>
        <v>44327</v>
      </c>
      <c r="K2470" s="34">
        <f t="shared" si="1374"/>
        <v>8.3006723105383262E-3</v>
      </c>
      <c r="L2470" s="212">
        <f t="shared" si="1375"/>
        <v>44389</v>
      </c>
      <c r="M2470" s="1">
        <f t="shared" si="1376"/>
        <v>22</v>
      </c>
      <c r="N2470" s="1">
        <f t="shared" si="1377"/>
        <v>2</v>
      </c>
      <c r="O2470" s="2">
        <f t="shared" si="1378"/>
        <v>1.0007517699999999</v>
      </c>
      <c r="P2470" s="35">
        <f t="shared" si="1379"/>
        <v>1.0030997100000001</v>
      </c>
      <c r="Q2470" s="35">
        <f t="shared" si="1380"/>
        <v>1.0716819422275745</v>
      </c>
      <c r="R2470" s="2">
        <f t="shared" si="1381"/>
        <v>1.0724876000000001</v>
      </c>
      <c r="S2470" s="2">
        <f t="shared" si="1382"/>
        <v>1.05852576</v>
      </c>
      <c r="T2470" s="2">
        <f t="shared" si="1383"/>
        <v>257973.30151528999</v>
      </c>
      <c r="U2470" s="2">
        <f t="shared" si="1384"/>
        <v>0</v>
      </c>
      <c r="V2470" s="2">
        <f t="shared" si="1385"/>
        <v>17435.973610249632</v>
      </c>
      <c r="W2470" s="2">
        <f t="shared" si="1386"/>
        <v>257973.30151529284</v>
      </c>
      <c r="X2470" s="36">
        <f t="shared" si="1387"/>
        <v>0</v>
      </c>
      <c r="Y2470" s="2">
        <f t="shared" si="1388"/>
        <v>0</v>
      </c>
      <c r="Z2470" s="37">
        <f t="shared" si="1389"/>
        <v>0</v>
      </c>
      <c r="AA2470" s="2">
        <f t="shared" si="1390"/>
        <v>0</v>
      </c>
      <c r="AB2470" s="4">
        <f t="shared" si="1399"/>
        <v>7.1215000000000001E-2</v>
      </c>
      <c r="AC2470" s="148">
        <f t="shared" si="1391"/>
        <v>337</v>
      </c>
      <c r="AD2470" s="36">
        <v>252</v>
      </c>
      <c r="AE2470" s="35">
        <f t="shared" si="1392"/>
        <v>1.0963622799999999</v>
      </c>
      <c r="AF2470" s="2">
        <f t="shared" si="1393"/>
        <v>24858.89551314</v>
      </c>
      <c r="AG2470" s="2">
        <f t="shared" si="1394"/>
        <v>24858.89551314</v>
      </c>
      <c r="AH2470" s="3">
        <f t="shared" si="1395"/>
        <v>0</v>
      </c>
      <c r="AI2470" s="3"/>
      <c r="AJ2470" s="3">
        <v>0</v>
      </c>
      <c r="AK2470" s="2">
        <f t="shared" si="1396"/>
        <v>39195.416092680687</v>
      </c>
      <c r="AL2470" s="8"/>
      <c r="AM2470" s="8"/>
      <c r="AN2470" s="8"/>
      <c r="AO2470" s="8"/>
      <c r="AP2470" s="8"/>
      <c r="AQ2470" s="8"/>
      <c r="AR2470" s="5"/>
      <c r="AS2470" s="1"/>
      <c r="AT2470" s="8"/>
      <c r="AU2470" s="1"/>
      <c r="AV2470" s="1"/>
      <c r="AW2470" s="3"/>
      <c r="AX2470" s="3"/>
      <c r="AY2470" s="4"/>
      <c r="AZ2470" s="4"/>
      <c r="BA2470" s="4"/>
      <c r="BB2470" s="1"/>
      <c r="BC2470" s="1"/>
      <c r="BD2470" s="1"/>
      <c r="BE2470" s="1"/>
      <c r="BF2470" s="1"/>
      <c r="BG2470" s="1"/>
      <c r="BH2470" s="1"/>
      <c r="BI2470" s="1"/>
    </row>
    <row r="2471" spans="1:61" x14ac:dyDescent="0.2">
      <c r="A2471" s="78">
        <f t="shared" si="1398"/>
        <v>44362</v>
      </c>
      <c r="B2471" s="2">
        <f t="shared" si="1367"/>
        <v>322290.33914747206</v>
      </c>
      <c r="C2471" s="3">
        <f t="shared" si="1368"/>
        <v>43509195.784908727</v>
      </c>
      <c r="D2471" s="2">
        <f t="shared" si="1397"/>
        <v>240537.3279050432</v>
      </c>
      <c r="E2471" s="2">
        <f t="shared" si="1369"/>
        <v>0</v>
      </c>
      <c r="F2471" s="33">
        <f t="shared" si="1370"/>
        <v>240537.3279050432</v>
      </c>
      <c r="G2471" s="39">
        <f t="shared" si="1371"/>
        <v>5692.31</v>
      </c>
      <c r="H2471" s="38">
        <f>IF(AND(N2471=1,N2470&gt;1),VLOOKUP(A2470,[1]Plan1!$CW$105:$CY$215,3),H2470)</f>
        <v>5739.56</v>
      </c>
      <c r="I2471" s="127">
        <f t="shared" si="1372"/>
        <v>44297</v>
      </c>
      <c r="J2471" s="127">
        <f t="shared" si="1373"/>
        <v>44327</v>
      </c>
      <c r="K2471" s="34">
        <f t="shared" si="1374"/>
        <v>8.3006723105383262E-3</v>
      </c>
      <c r="L2471" s="212">
        <f t="shared" si="1375"/>
        <v>44389</v>
      </c>
      <c r="M2471" s="1">
        <f t="shared" si="1376"/>
        <v>22</v>
      </c>
      <c r="N2471" s="1">
        <f t="shared" si="1377"/>
        <v>3</v>
      </c>
      <c r="O2471" s="2">
        <f t="shared" si="1378"/>
        <v>1.0011278699999999</v>
      </c>
      <c r="P2471" s="35">
        <f t="shared" si="1379"/>
        <v>1.0030997100000001</v>
      </c>
      <c r="Q2471" s="35">
        <f t="shared" si="1380"/>
        <v>1.0716819422275745</v>
      </c>
      <c r="R2471" s="2">
        <f t="shared" si="1381"/>
        <v>1.0728906600000001</v>
      </c>
      <c r="S2471" s="2">
        <f t="shared" si="1382"/>
        <v>1.05852576</v>
      </c>
      <c r="T2471" s="2">
        <f t="shared" si="1383"/>
        <v>258070.25249067001</v>
      </c>
      <c r="U2471" s="2">
        <f t="shared" si="1384"/>
        <v>0</v>
      </c>
      <c r="V2471" s="2">
        <f t="shared" si="1385"/>
        <v>17532.924585635043</v>
      </c>
      <c r="W2471" s="2">
        <f t="shared" si="1386"/>
        <v>258070.25249067825</v>
      </c>
      <c r="X2471" s="36">
        <f t="shared" si="1387"/>
        <v>0</v>
      </c>
      <c r="Y2471" s="2">
        <f t="shared" si="1388"/>
        <v>0</v>
      </c>
      <c r="Z2471" s="37">
        <f t="shared" si="1389"/>
        <v>0</v>
      </c>
      <c r="AA2471" s="2">
        <f t="shared" si="1390"/>
        <v>0</v>
      </c>
      <c r="AB2471" s="4">
        <f t="shared" si="1399"/>
        <v>7.1215000000000001E-2</v>
      </c>
      <c r="AC2471" s="148">
        <f t="shared" si="1391"/>
        <v>338</v>
      </c>
      <c r="AD2471" s="36">
        <v>252</v>
      </c>
      <c r="AE2471" s="35">
        <f t="shared" si="1392"/>
        <v>1.0966616170000001</v>
      </c>
      <c r="AF2471" s="2">
        <f t="shared" si="1393"/>
        <v>24945.48790534</v>
      </c>
      <c r="AG2471" s="2">
        <f t="shared" si="1394"/>
        <v>24945.48790534</v>
      </c>
      <c r="AH2471" s="3">
        <f t="shared" si="1395"/>
        <v>0</v>
      </c>
      <c r="AI2471" s="3"/>
      <c r="AJ2471" s="3">
        <v>0</v>
      </c>
      <c r="AK2471" s="2">
        <f t="shared" si="1396"/>
        <v>39274.598751453777</v>
      </c>
      <c r="AL2471" s="8"/>
      <c r="AM2471" s="8"/>
      <c r="AN2471" s="8"/>
      <c r="AO2471" s="8"/>
      <c r="AP2471" s="8"/>
      <c r="AQ2471" s="8"/>
      <c r="AR2471" s="5"/>
      <c r="AS2471" s="1"/>
      <c r="AT2471" s="8"/>
      <c r="AU2471" s="1"/>
      <c r="AV2471" s="1"/>
      <c r="AW2471" s="3"/>
      <c r="AX2471" s="3"/>
      <c r="AY2471" s="4"/>
      <c r="AZ2471" s="4"/>
      <c r="BA2471" s="4"/>
      <c r="BB2471" s="1"/>
      <c r="BC2471" s="1"/>
      <c r="BD2471" s="1"/>
      <c r="BE2471" s="1"/>
      <c r="BF2471" s="1"/>
      <c r="BG2471" s="1"/>
      <c r="BH2471" s="1"/>
      <c r="BI2471" s="1"/>
    </row>
    <row r="2472" spans="1:61" x14ac:dyDescent="0.2">
      <c r="A2472" s="78">
        <f t="shared" si="1398"/>
        <v>44363</v>
      </c>
      <c r="B2472" s="2">
        <f t="shared" si="1367"/>
        <v>322553.18106781639</v>
      </c>
      <c r="C2472" s="3">
        <f t="shared" si="1368"/>
        <v>43544679.444155216</v>
      </c>
      <c r="D2472" s="2">
        <f t="shared" si="1397"/>
        <v>240537.3279050432</v>
      </c>
      <c r="E2472" s="2">
        <f t="shared" si="1369"/>
        <v>0</v>
      </c>
      <c r="F2472" s="33">
        <f t="shared" si="1370"/>
        <v>240537.3279050432</v>
      </c>
      <c r="G2472" s="39">
        <f t="shared" si="1371"/>
        <v>5692.31</v>
      </c>
      <c r="H2472" s="38">
        <f>IF(AND(N2472=1,N2471&gt;1),VLOOKUP(A2471,[1]Plan1!$CW$105:$CY$215,3),H2471)</f>
        <v>5739.56</v>
      </c>
      <c r="I2472" s="127">
        <f t="shared" si="1372"/>
        <v>44297</v>
      </c>
      <c r="J2472" s="127">
        <f t="shared" si="1373"/>
        <v>44327</v>
      </c>
      <c r="K2472" s="34">
        <f t="shared" si="1374"/>
        <v>8.3006723105383262E-3</v>
      </c>
      <c r="L2472" s="212">
        <f t="shared" si="1375"/>
        <v>44389</v>
      </c>
      <c r="M2472" s="1">
        <f t="shared" si="1376"/>
        <v>22</v>
      </c>
      <c r="N2472" s="1">
        <f t="shared" si="1377"/>
        <v>4</v>
      </c>
      <c r="O2472" s="2">
        <f t="shared" si="1378"/>
        <v>1.0015041099999999</v>
      </c>
      <c r="P2472" s="35">
        <f t="shared" si="1379"/>
        <v>1.0030997100000001</v>
      </c>
      <c r="Q2472" s="35">
        <f t="shared" si="1380"/>
        <v>1.0716819422275745</v>
      </c>
      <c r="R2472" s="2">
        <f t="shared" si="1381"/>
        <v>1.0732938599999999</v>
      </c>
      <c r="S2472" s="2">
        <f t="shared" si="1382"/>
        <v>1.05852576</v>
      </c>
      <c r="T2472" s="2">
        <f t="shared" si="1383"/>
        <v>258167.23714129001</v>
      </c>
      <c r="U2472" s="2">
        <f t="shared" si="1384"/>
        <v>0</v>
      </c>
      <c r="V2472" s="2">
        <f t="shared" si="1385"/>
        <v>17629.909236246313</v>
      </c>
      <c r="W2472" s="2">
        <f t="shared" si="1386"/>
        <v>258167.23714128952</v>
      </c>
      <c r="X2472" s="36">
        <f t="shared" si="1387"/>
        <v>0</v>
      </c>
      <c r="Y2472" s="2">
        <f t="shared" si="1388"/>
        <v>0</v>
      </c>
      <c r="Z2472" s="37">
        <f t="shared" si="1389"/>
        <v>0</v>
      </c>
      <c r="AA2472" s="2">
        <f t="shared" si="1390"/>
        <v>0</v>
      </c>
      <c r="AB2472" s="4">
        <f t="shared" si="1399"/>
        <v>7.1215000000000001E-2</v>
      </c>
      <c r="AC2472" s="148">
        <f t="shared" si="1391"/>
        <v>339</v>
      </c>
      <c r="AD2472" s="36">
        <v>252</v>
      </c>
      <c r="AE2472" s="35">
        <f t="shared" si="1392"/>
        <v>1.0969610350000001</v>
      </c>
      <c r="AF2472" s="2">
        <f t="shared" si="1393"/>
        <v>25032.162516299999</v>
      </c>
      <c r="AG2472" s="2">
        <f t="shared" si="1394"/>
        <v>25032.162516299999</v>
      </c>
      <c r="AH2472" s="3">
        <f t="shared" si="1395"/>
        <v>0</v>
      </c>
      <c r="AI2472" s="3"/>
      <c r="AJ2472" s="3">
        <v>0</v>
      </c>
      <c r="AK2472" s="2">
        <f t="shared" si="1396"/>
        <v>39353.781410226868</v>
      </c>
      <c r="AL2472" s="8"/>
      <c r="AM2472" s="8"/>
      <c r="AN2472" s="8"/>
      <c r="AO2472" s="8"/>
      <c r="AP2472" s="8"/>
      <c r="AQ2472" s="8"/>
      <c r="AR2472" s="5"/>
      <c r="AS2472" s="1"/>
      <c r="AT2472" s="8"/>
      <c r="AU2472" s="1"/>
      <c r="AV2472" s="1"/>
      <c r="AW2472" s="3"/>
      <c r="AX2472" s="3"/>
      <c r="AY2472" s="4"/>
      <c r="AZ2472" s="4"/>
      <c r="BA2472" s="4"/>
      <c r="BB2472" s="1"/>
      <c r="BC2472" s="1"/>
      <c r="BD2472" s="1"/>
      <c r="BE2472" s="1"/>
      <c r="BF2472" s="1"/>
      <c r="BG2472" s="1"/>
      <c r="BH2472" s="1"/>
      <c r="BI2472" s="1"/>
    </row>
    <row r="2473" spans="1:61" x14ac:dyDescent="0.2">
      <c r="A2473" s="78">
        <f t="shared" si="1398"/>
        <v>44364</v>
      </c>
      <c r="B2473" s="2">
        <f t="shared" ref="B2473:B2511" si="1400">(W2473+AG2473+AJ2473+AK2473)</f>
        <v>322816.14473113324</v>
      </c>
      <c r="C2473" s="3">
        <f t="shared" ref="C2473:C2511" si="1401">B2473*135</f>
        <v>43580179.538702987</v>
      </c>
      <c r="D2473" s="2">
        <f t="shared" si="1397"/>
        <v>240537.3279050432</v>
      </c>
      <c r="E2473" s="2">
        <f t="shared" ref="E2473:E2511" si="1402">IF(ISERROR(VLOOKUP(A2473,AZ$12:BB$174,2,FALSE)=TRUE),E2472,VLOOKUP(A2473,AZ$12:BB$174,2,FALSE))</f>
        <v>0</v>
      </c>
      <c r="F2473" s="33">
        <f t="shared" ref="F2473:F2511" si="1403">(D2473-E2473)</f>
        <v>240537.3279050432</v>
      </c>
      <c r="G2473" s="39">
        <f t="shared" ref="G2473:G2511" si="1404">IF(H2473=H2472,G2472,H2472)</f>
        <v>5692.31</v>
      </c>
      <c r="H2473" s="38">
        <f>IF(AND(N2473=1,N2472&gt;1),VLOOKUP(A2472,[1]Plan1!$CW$105:$CY$215,3),H2472)</f>
        <v>5739.56</v>
      </c>
      <c r="I2473" s="127">
        <f t="shared" ref="I2473:I2511" si="1405">EDATE(J2473,-1)</f>
        <v>44297</v>
      </c>
      <c r="J2473" s="127">
        <f t="shared" ref="J2473:J2511" si="1406">IF(X2472&gt;0,EDATE(A2473,-1),+J2472)</f>
        <v>44327</v>
      </c>
      <c r="K2473" s="34">
        <f t="shared" ref="K2473:K2511" si="1407">(H2473/G2473)-1</f>
        <v>8.3006723105383262E-3</v>
      </c>
      <c r="L2473" s="212">
        <f t="shared" ref="L2473:L2511" si="1408">VLOOKUP(A2472,AZ$193:BA$372,2)</f>
        <v>44389</v>
      </c>
      <c r="M2473" s="1">
        <f t="shared" ref="M2473:M2511" si="1409">IF(L2473=L2472,M2472,NETWORKDAYS(L2472,L2473,$AT$194:$AT$348)-1)</f>
        <v>22</v>
      </c>
      <c r="N2473" s="1">
        <f t="shared" ref="N2473:N2511" si="1410">(M2473-(NETWORKDAYS(A2473,L2473,$AT$194:$AT$348)-1))</f>
        <v>5</v>
      </c>
      <c r="O2473" s="2">
        <f t="shared" ref="O2473:O2511" si="1411">TRUNC((H2473/G2473)^TRUNC((N2473/M2473),9),8)</f>
        <v>1.00188049</v>
      </c>
      <c r="P2473" s="35">
        <f t="shared" ref="P2473:P2511" si="1412">IF(L2473&gt;L2472,O2472,P2472)</f>
        <v>1.0030997100000001</v>
      </c>
      <c r="Q2473" s="35">
        <f t="shared" ref="Q2473:Q2511" si="1413">IF(L2473&gt;L2472,Q2472*P2473,Q2472)</f>
        <v>1.0716819422275745</v>
      </c>
      <c r="R2473" s="2">
        <f t="shared" ref="R2473:R2511" si="1414">TRUNC(TRUNC((O2473*Q2473),15),8)</f>
        <v>1.0736972199999999</v>
      </c>
      <c r="S2473" s="2">
        <f t="shared" ref="S2473:S2511" si="1415">IF(AND(X2473&gt;0,MONTH(A2473)=S$9),R2473,S2472)</f>
        <v>1.05852576</v>
      </c>
      <c r="T2473" s="2">
        <f t="shared" ref="T2473:T2511" si="1416">TRUNC(D2473*R2473,8)</f>
        <v>258264.26027786999</v>
      </c>
      <c r="U2473" s="2">
        <f t="shared" ref="U2473:U2511" si="1417">(E2473*(S2473-1))</f>
        <v>0</v>
      </c>
      <c r="V2473" s="2">
        <f t="shared" ref="V2473:V2511" si="1418">(F2473*(R2473-1))</f>
        <v>17726.932372830084</v>
      </c>
      <c r="W2473" s="2">
        <f t="shared" ref="W2473:W2511" si="1419">(D2473+U2473+V2473)</f>
        <v>258264.26027787328</v>
      </c>
      <c r="X2473" s="36">
        <f t="shared" ref="X2473:X2511" si="1420">IF(VLOOKUP(A2473,AT$10:BC$190,10)=VLOOKUP(A2472,AT$10:BC$190,10),0,VLOOKUP(A2473,AT$10:BC$190,10))</f>
        <v>0</v>
      </c>
      <c r="Y2473" s="2">
        <f t="shared" ref="Y2473:Y2511" si="1421">IF(X2473&gt;0,VLOOKUP(A2473,AT$12:AX$190,5),0)</f>
        <v>0</v>
      </c>
      <c r="Z2473" s="37">
        <f t="shared" ref="Z2473:Z2511" si="1422">IF(X2473&gt;0,VLOOKUP($A2473,$AT$10:$AY$190,6),0)</f>
        <v>0</v>
      </c>
      <c r="AA2473" s="2">
        <f t="shared" ref="AA2473:AA2511" si="1423">IF(Z2473&gt;0,TRUNC(Z2473*T2473,8),0)</f>
        <v>0</v>
      </c>
      <c r="AB2473" s="4">
        <f t="shared" si="1399"/>
        <v>7.1215000000000001E-2</v>
      </c>
      <c r="AC2473" s="148">
        <f t="shared" ref="AC2473:AC2511" si="1424">NETWORKDAYS(A$1975,A2473,$AT$194:$AT$348)-1</f>
        <v>340</v>
      </c>
      <c r="AD2473" s="36">
        <v>252</v>
      </c>
      <c r="AE2473" s="35">
        <f t="shared" ref="AE2473:AE2511" si="1425">ROUND((1+AB2473)^TRUNC((AC2473/AD2473),9),9)</f>
        <v>1.0972605360000001</v>
      </c>
      <c r="AF2473" s="2">
        <f t="shared" ref="AF2473:AF2511" si="1426">TRUNC((T2473*(AE2473-1)),8)</f>
        <v>25118.92038426</v>
      </c>
      <c r="AG2473" s="2">
        <f t="shared" ref="AG2473:AG2511" si="1427">TRUNC((W2473*(AE2473-1)),8)</f>
        <v>25118.92038426</v>
      </c>
      <c r="AH2473" s="3">
        <f t="shared" ref="AH2473:AH2511" si="1428">IF(AA2473&gt;0,AA2473+AF2473,0)</f>
        <v>0</v>
      </c>
      <c r="AI2473" s="3"/>
      <c r="AJ2473" s="3">
        <v>0</v>
      </c>
      <c r="AK2473" s="2">
        <f t="shared" ref="AK2473:AK2511" si="1429">((0.01*(A2473-A$1975)/30)*AI$1896)</f>
        <v>39432.964068999965</v>
      </c>
      <c r="AL2473" s="8"/>
      <c r="AM2473" s="8"/>
      <c r="AN2473" s="8"/>
      <c r="AO2473" s="8"/>
      <c r="AP2473" s="8"/>
      <c r="AQ2473" s="8"/>
      <c r="AR2473" s="5"/>
      <c r="AS2473" s="1"/>
      <c r="AT2473" s="8"/>
      <c r="AU2473" s="1"/>
      <c r="AV2473" s="1"/>
      <c r="AW2473" s="3"/>
      <c r="AX2473" s="3"/>
      <c r="AY2473" s="4"/>
      <c r="AZ2473" s="4"/>
      <c r="BA2473" s="4"/>
      <c r="BB2473" s="1"/>
      <c r="BC2473" s="1"/>
      <c r="BD2473" s="1"/>
      <c r="BE2473" s="1"/>
      <c r="BF2473" s="1"/>
      <c r="BG2473" s="1"/>
      <c r="BH2473" s="1"/>
      <c r="BI2473" s="1"/>
    </row>
    <row r="2474" spans="1:61" x14ac:dyDescent="0.2">
      <c r="A2474" s="78">
        <f t="shared" si="1398"/>
        <v>44365</v>
      </c>
      <c r="B2474" s="2">
        <f t="shared" si="1400"/>
        <v>323079.22703939938</v>
      </c>
      <c r="C2474" s="3">
        <f t="shared" si="1401"/>
        <v>43615695.650318913</v>
      </c>
      <c r="D2474" s="2">
        <f t="shared" si="1397"/>
        <v>240537.3279050432</v>
      </c>
      <c r="E2474" s="2">
        <f t="shared" si="1402"/>
        <v>0</v>
      </c>
      <c r="F2474" s="33">
        <f t="shared" si="1403"/>
        <v>240537.3279050432</v>
      </c>
      <c r="G2474" s="39">
        <f t="shared" si="1404"/>
        <v>5692.31</v>
      </c>
      <c r="H2474" s="38">
        <f>IF(AND(N2474=1,N2473&gt;1),VLOOKUP(A2473,[1]Plan1!$CW$105:$CY$215,3),H2473)</f>
        <v>5739.56</v>
      </c>
      <c r="I2474" s="127">
        <f t="shared" si="1405"/>
        <v>44297</v>
      </c>
      <c r="J2474" s="127">
        <f t="shared" si="1406"/>
        <v>44327</v>
      </c>
      <c r="K2474" s="34">
        <f t="shared" si="1407"/>
        <v>8.3006723105383262E-3</v>
      </c>
      <c r="L2474" s="212">
        <f t="shared" si="1408"/>
        <v>44389</v>
      </c>
      <c r="M2474" s="1">
        <f t="shared" si="1409"/>
        <v>22</v>
      </c>
      <c r="N2474" s="1">
        <f t="shared" si="1410"/>
        <v>6</v>
      </c>
      <c r="O2474" s="2">
        <f t="shared" si="1411"/>
        <v>1.0022570099999999</v>
      </c>
      <c r="P2474" s="35">
        <f t="shared" si="1412"/>
        <v>1.0030997100000001</v>
      </c>
      <c r="Q2474" s="35">
        <f t="shared" si="1413"/>
        <v>1.0716819422275745</v>
      </c>
      <c r="R2474" s="2">
        <f t="shared" si="1414"/>
        <v>1.0741007300000001</v>
      </c>
      <c r="S2474" s="2">
        <f t="shared" si="1415"/>
        <v>1.05852576</v>
      </c>
      <c r="T2474" s="2">
        <f t="shared" si="1416"/>
        <v>258361.31949505</v>
      </c>
      <c r="U2474" s="2">
        <f t="shared" si="1417"/>
        <v>0</v>
      </c>
      <c r="V2474" s="2">
        <f t="shared" si="1418"/>
        <v>17823.991590013087</v>
      </c>
      <c r="W2474" s="2">
        <f t="shared" si="1419"/>
        <v>258361.31949505629</v>
      </c>
      <c r="X2474" s="36">
        <f t="shared" si="1420"/>
        <v>0</v>
      </c>
      <c r="Y2474" s="2">
        <f t="shared" si="1421"/>
        <v>0</v>
      </c>
      <c r="Z2474" s="37">
        <f t="shared" si="1422"/>
        <v>0</v>
      </c>
      <c r="AA2474" s="2">
        <f t="shared" si="1423"/>
        <v>0</v>
      </c>
      <c r="AB2474" s="4">
        <f t="shared" si="1399"/>
        <v>7.1215000000000001E-2</v>
      </c>
      <c r="AC2474" s="148">
        <f t="shared" si="1424"/>
        <v>341</v>
      </c>
      <c r="AD2474" s="36">
        <v>252</v>
      </c>
      <c r="AE2474" s="35">
        <f t="shared" si="1425"/>
        <v>1.0975601180000001</v>
      </c>
      <c r="AF2474" s="2">
        <f t="shared" si="1426"/>
        <v>25205.76081657</v>
      </c>
      <c r="AG2474" s="2">
        <f t="shared" si="1427"/>
        <v>25205.76081657</v>
      </c>
      <c r="AH2474" s="3">
        <f t="shared" si="1428"/>
        <v>0</v>
      </c>
      <c r="AI2474" s="3"/>
      <c r="AJ2474" s="3">
        <v>0</v>
      </c>
      <c r="AK2474" s="2">
        <f t="shared" si="1429"/>
        <v>39512.146727773055</v>
      </c>
      <c r="AL2474" s="8"/>
      <c r="AM2474" s="8"/>
      <c r="AN2474" s="8"/>
      <c r="AO2474" s="8"/>
      <c r="AP2474" s="8"/>
      <c r="AQ2474" s="8"/>
      <c r="AR2474" s="5"/>
      <c r="AS2474" s="1"/>
      <c r="AT2474" s="8"/>
      <c r="AU2474" s="1"/>
      <c r="AV2474" s="1"/>
      <c r="AW2474" s="3"/>
      <c r="AX2474" s="3"/>
      <c r="AY2474" s="4"/>
      <c r="AZ2474" s="4"/>
      <c r="BA2474" s="4"/>
      <c r="BB2474" s="1"/>
      <c r="BC2474" s="1"/>
      <c r="BD2474" s="1"/>
      <c r="BE2474" s="1"/>
      <c r="BF2474" s="1"/>
      <c r="BG2474" s="1"/>
      <c r="BH2474" s="1"/>
      <c r="BI2474" s="1"/>
    </row>
    <row r="2475" spans="1:61" x14ac:dyDescent="0.2">
      <c r="A2475" s="78">
        <f t="shared" si="1398"/>
        <v>44366</v>
      </c>
      <c r="B2475" s="2">
        <f t="shared" si="1400"/>
        <v>323264.98026470782</v>
      </c>
      <c r="C2475" s="3">
        <f t="shared" si="1401"/>
        <v>43640772.335735552</v>
      </c>
      <c r="D2475" s="2">
        <f t="shared" si="1397"/>
        <v>240537.3279050432</v>
      </c>
      <c r="E2475" s="2">
        <f t="shared" si="1402"/>
        <v>0</v>
      </c>
      <c r="F2475" s="33">
        <f t="shared" si="1403"/>
        <v>240537.3279050432</v>
      </c>
      <c r="G2475" s="39">
        <f t="shared" si="1404"/>
        <v>5692.31</v>
      </c>
      <c r="H2475" s="38">
        <f>IF(AND(N2475=1,N2474&gt;1),VLOOKUP(A2474,[1]Plan1!$CW$105:$CY$215,3),H2474)</f>
        <v>5739.56</v>
      </c>
      <c r="I2475" s="127">
        <f t="shared" si="1405"/>
        <v>44297</v>
      </c>
      <c r="J2475" s="127">
        <f t="shared" si="1406"/>
        <v>44327</v>
      </c>
      <c r="K2475" s="34">
        <f t="shared" si="1407"/>
        <v>8.3006723105383262E-3</v>
      </c>
      <c r="L2475" s="212">
        <f t="shared" si="1408"/>
        <v>44389</v>
      </c>
      <c r="M2475" s="1">
        <f t="shared" si="1409"/>
        <v>22</v>
      </c>
      <c r="N2475" s="1">
        <f t="shared" si="1410"/>
        <v>7</v>
      </c>
      <c r="O2475" s="2">
        <f t="shared" si="1411"/>
        <v>1.00263368</v>
      </c>
      <c r="P2475" s="35">
        <f t="shared" si="1412"/>
        <v>1.0030997100000001</v>
      </c>
      <c r="Q2475" s="35">
        <f t="shared" si="1413"/>
        <v>1.0716819422275745</v>
      </c>
      <c r="R2475" s="2">
        <f t="shared" si="1414"/>
        <v>1.0745043999999999</v>
      </c>
      <c r="S2475" s="2">
        <f t="shared" si="1415"/>
        <v>1.05852576</v>
      </c>
      <c r="T2475" s="2">
        <f t="shared" si="1416"/>
        <v>258458.41719820999</v>
      </c>
      <c r="U2475" s="2">
        <f t="shared" si="1417"/>
        <v>0</v>
      </c>
      <c r="V2475" s="2">
        <f t="shared" si="1418"/>
        <v>17921.089293168479</v>
      </c>
      <c r="W2475" s="2">
        <f t="shared" si="1419"/>
        <v>258458.41719821168</v>
      </c>
      <c r="X2475" s="36">
        <f t="shared" si="1420"/>
        <v>0</v>
      </c>
      <c r="Y2475" s="2">
        <f t="shared" si="1421"/>
        <v>0</v>
      </c>
      <c r="Z2475" s="37">
        <f t="shared" si="1422"/>
        <v>0</v>
      </c>
      <c r="AA2475" s="2">
        <f t="shared" si="1423"/>
        <v>0</v>
      </c>
      <c r="AB2475" s="4">
        <f t="shared" si="1399"/>
        <v>7.1215000000000001E-2</v>
      </c>
      <c r="AC2475" s="148">
        <f t="shared" si="1424"/>
        <v>341</v>
      </c>
      <c r="AD2475" s="36">
        <v>252</v>
      </c>
      <c r="AE2475" s="35">
        <f t="shared" si="1425"/>
        <v>1.0975601180000001</v>
      </c>
      <c r="AF2475" s="2">
        <f t="shared" si="1426"/>
        <v>25215.233679950001</v>
      </c>
      <c r="AG2475" s="2">
        <f t="shared" si="1427"/>
        <v>25215.233679950001</v>
      </c>
      <c r="AH2475" s="3">
        <f t="shared" si="1428"/>
        <v>0</v>
      </c>
      <c r="AI2475" s="3"/>
      <c r="AJ2475" s="3">
        <v>0</v>
      </c>
      <c r="AK2475" s="2">
        <f t="shared" si="1429"/>
        <v>39591.329386546146</v>
      </c>
      <c r="AL2475" s="8"/>
      <c r="AM2475" s="8"/>
      <c r="AN2475" s="8"/>
      <c r="AO2475" s="8"/>
      <c r="AP2475" s="8"/>
      <c r="AQ2475" s="8"/>
      <c r="AR2475" s="5"/>
      <c r="AS2475" s="1"/>
      <c r="AT2475" s="8"/>
      <c r="AU2475" s="1"/>
      <c r="AV2475" s="1"/>
      <c r="AW2475" s="3"/>
      <c r="AX2475" s="3"/>
      <c r="AY2475" s="4"/>
      <c r="AZ2475" s="4"/>
      <c r="BA2475" s="4"/>
      <c r="BB2475" s="1"/>
      <c r="BC2475" s="1"/>
      <c r="BD2475" s="1"/>
      <c r="BE2475" s="1"/>
      <c r="BF2475" s="1"/>
      <c r="BG2475" s="1"/>
      <c r="BH2475" s="1"/>
      <c r="BI2475" s="1"/>
    </row>
    <row r="2476" spans="1:61" x14ac:dyDescent="0.2">
      <c r="A2476" s="78">
        <f t="shared" si="1398"/>
        <v>44367</v>
      </c>
      <c r="B2476" s="2">
        <f t="shared" si="1400"/>
        <v>323344.16292348091</v>
      </c>
      <c r="C2476" s="3">
        <f t="shared" si="1401"/>
        <v>43651461.994669922</v>
      </c>
      <c r="D2476" s="2">
        <f t="shared" si="1397"/>
        <v>240537.3279050432</v>
      </c>
      <c r="E2476" s="2">
        <f t="shared" si="1402"/>
        <v>0</v>
      </c>
      <c r="F2476" s="33">
        <f t="shared" si="1403"/>
        <v>240537.3279050432</v>
      </c>
      <c r="G2476" s="39">
        <f t="shared" si="1404"/>
        <v>5692.31</v>
      </c>
      <c r="H2476" s="38">
        <f>IF(AND(N2476=1,N2475&gt;1),VLOOKUP(A2475,[1]Plan1!$CW$105:$CY$215,3),H2475)</f>
        <v>5739.56</v>
      </c>
      <c r="I2476" s="127">
        <f t="shared" si="1405"/>
        <v>44297</v>
      </c>
      <c r="J2476" s="127">
        <f t="shared" si="1406"/>
        <v>44327</v>
      </c>
      <c r="K2476" s="34">
        <f t="shared" si="1407"/>
        <v>8.3006723105383262E-3</v>
      </c>
      <c r="L2476" s="212">
        <f t="shared" si="1408"/>
        <v>44389</v>
      </c>
      <c r="M2476" s="1">
        <f t="shared" si="1409"/>
        <v>22</v>
      </c>
      <c r="N2476" s="1">
        <f t="shared" si="1410"/>
        <v>7</v>
      </c>
      <c r="O2476" s="2">
        <f t="shared" si="1411"/>
        <v>1.00263368</v>
      </c>
      <c r="P2476" s="35">
        <f t="shared" si="1412"/>
        <v>1.0030997100000001</v>
      </c>
      <c r="Q2476" s="35">
        <f t="shared" si="1413"/>
        <v>1.0716819422275745</v>
      </c>
      <c r="R2476" s="2">
        <f t="shared" si="1414"/>
        <v>1.0745043999999999</v>
      </c>
      <c r="S2476" s="2">
        <f t="shared" si="1415"/>
        <v>1.05852576</v>
      </c>
      <c r="T2476" s="2">
        <f t="shared" si="1416"/>
        <v>258458.41719820999</v>
      </c>
      <c r="U2476" s="2">
        <f t="shared" si="1417"/>
        <v>0</v>
      </c>
      <c r="V2476" s="2">
        <f t="shared" si="1418"/>
        <v>17921.089293168479</v>
      </c>
      <c r="W2476" s="2">
        <f t="shared" si="1419"/>
        <v>258458.41719821168</v>
      </c>
      <c r="X2476" s="36">
        <f t="shared" si="1420"/>
        <v>0</v>
      </c>
      <c r="Y2476" s="2">
        <f t="shared" si="1421"/>
        <v>0</v>
      </c>
      <c r="Z2476" s="37">
        <f t="shared" si="1422"/>
        <v>0</v>
      </c>
      <c r="AA2476" s="2">
        <f t="shared" si="1423"/>
        <v>0</v>
      </c>
      <c r="AB2476" s="4">
        <f t="shared" si="1399"/>
        <v>7.1215000000000001E-2</v>
      </c>
      <c r="AC2476" s="148">
        <f t="shared" si="1424"/>
        <v>341</v>
      </c>
      <c r="AD2476" s="36">
        <v>252</v>
      </c>
      <c r="AE2476" s="35">
        <f t="shared" si="1425"/>
        <v>1.0975601180000001</v>
      </c>
      <c r="AF2476" s="2">
        <f t="shared" si="1426"/>
        <v>25215.233679950001</v>
      </c>
      <c r="AG2476" s="2">
        <f t="shared" si="1427"/>
        <v>25215.233679950001</v>
      </c>
      <c r="AH2476" s="3">
        <f t="shared" si="1428"/>
        <v>0</v>
      </c>
      <c r="AI2476" s="3"/>
      <c r="AJ2476" s="3">
        <v>0</v>
      </c>
      <c r="AK2476" s="2">
        <f t="shared" si="1429"/>
        <v>39670.512045319236</v>
      </c>
      <c r="AL2476" s="8"/>
      <c r="AM2476" s="8"/>
      <c r="AN2476" s="8"/>
      <c r="AO2476" s="8"/>
      <c r="AP2476" s="8"/>
      <c r="AQ2476" s="8"/>
      <c r="AR2476" s="5"/>
      <c r="AS2476" s="1"/>
      <c r="AT2476" s="8"/>
      <c r="AU2476" s="1"/>
      <c r="AV2476" s="1"/>
      <c r="AW2476" s="3"/>
      <c r="AX2476" s="3"/>
      <c r="AY2476" s="4"/>
      <c r="AZ2476" s="4"/>
      <c r="BA2476" s="4"/>
      <c r="BB2476" s="1"/>
      <c r="BC2476" s="1"/>
      <c r="BD2476" s="1"/>
      <c r="BE2476" s="1"/>
      <c r="BF2476" s="1"/>
      <c r="BG2476" s="1"/>
      <c r="BH2476" s="1"/>
      <c r="BI2476" s="1"/>
    </row>
    <row r="2477" spans="1:61" x14ac:dyDescent="0.2">
      <c r="A2477" s="78">
        <f t="shared" si="1398"/>
        <v>44368</v>
      </c>
      <c r="B2477" s="2">
        <f t="shared" si="1400"/>
        <v>323500.79626538401</v>
      </c>
      <c r="C2477" s="3">
        <f t="shared" si="1401"/>
        <v>43672607.49582684</v>
      </c>
      <c r="D2477" s="2">
        <f t="shared" si="1397"/>
        <v>240537.3279050432</v>
      </c>
      <c r="E2477" s="2">
        <f t="shared" si="1402"/>
        <v>0</v>
      </c>
      <c r="F2477" s="33">
        <f t="shared" si="1403"/>
        <v>240537.3279050432</v>
      </c>
      <c r="G2477" s="39">
        <f t="shared" si="1404"/>
        <v>5692.31</v>
      </c>
      <c r="H2477" s="38">
        <f>IF(AND(N2477=1,N2476&gt;1),VLOOKUP(A2476,[1]Plan1!$CW$105:$CY$215,3),H2476)</f>
        <v>5739.56</v>
      </c>
      <c r="I2477" s="127">
        <f t="shared" si="1405"/>
        <v>44297</v>
      </c>
      <c r="J2477" s="127">
        <f t="shared" si="1406"/>
        <v>44327</v>
      </c>
      <c r="K2477" s="34">
        <f t="shared" si="1407"/>
        <v>8.3006723105383262E-3</v>
      </c>
      <c r="L2477" s="212">
        <f t="shared" si="1408"/>
        <v>44389</v>
      </c>
      <c r="M2477" s="1">
        <f t="shared" si="1409"/>
        <v>22</v>
      </c>
      <c r="N2477" s="1">
        <f t="shared" si="1410"/>
        <v>7</v>
      </c>
      <c r="O2477" s="2">
        <f t="shared" si="1411"/>
        <v>1.00263368</v>
      </c>
      <c r="P2477" s="35">
        <f t="shared" si="1412"/>
        <v>1.0030997100000001</v>
      </c>
      <c r="Q2477" s="35">
        <f t="shared" si="1413"/>
        <v>1.0716819422275745</v>
      </c>
      <c r="R2477" s="2">
        <f t="shared" si="1414"/>
        <v>1.0745043999999999</v>
      </c>
      <c r="S2477" s="2">
        <f t="shared" si="1415"/>
        <v>1.05852576</v>
      </c>
      <c r="T2477" s="2">
        <f t="shared" si="1416"/>
        <v>258458.41719820999</v>
      </c>
      <c r="U2477" s="2">
        <f t="shared" si="1417"/>
        <v>0</v>
      </c>
      <c r="V2477" s="2">
        <f t="shared" si="1418"/>
        <v>17921.089293168479</v>
      </c>
      <c r="W2477" s="2">
        <f t="shared" si="1419"/>
        <v>258458.41719821168</v>
      </c>
      <c r="X2477" s="36">
        <f t="shared" si="1420"/>
        <v>0</v>
      </c>
      <c r="Y2477" s="2">
        <f t="shared" si="1421"/>
        <v>0</v>
      </c>
      <c r="Z2477" s="37">
        <f t="shared" si="1422"/>
        <v>0</v>
      </c>
      <c r="AA2477" s="2">
        <f t="shared" si="1423"/>
        <v>0</v>
      </c>
      <c r="AB2477" s="4">
        <f t="shared" si="1399"/>
        <v>7.1215000000000001E-2</v>
      </c>
      <c r="AC2477" s="148">
        <f t="shared" si="1424"/>
        <v>342</v>
      </c>
      <c r="AD2477" s="36">
        <v>252</v>
      </c>
      <c r="AE2477" s="35">
        <f t="shared" si="1425"/>
        <v>1.097859782</v>
      </c>
      <c r="AF2477" s="2">
        <f t="shared" si="1426"/>
        <v>25292.684363079999</v>
      </c>
      <c r="AG2477" s="2">
        <f t="shared" si="1427"/>
        <v>25292.684363079999</v>
      </c>
      <c r="AH2477" s="3">
        <f t="shared" si="1428"/>
        <v>0</v>
      </c>
      <c r="AI2477" s="3"/>
      <c r="AJ2477" s="3">
        <v>0</v>
      </c>
      <c r="AK2477" s="2">
        <f t="shared" si="1429"/>
        <v>39749.694704092333</v>
      </c>
      <c r="AL2477" s="8"/>
      <c r="AM2477" s="8"/>
      <c r="AN2477" s="8"/>
      <c r="AO2477" s="8"/>
      <c r="AP2477" s="8"/>
      <c r="AQ2477" s="8"/>
      <c r="AR2477" s="5"/>
      <c r="AS2477" s="1"/>
      <c r="AT2477" s="8"/>
      <c r="AU2477" s="1"/>
      <c r="AV2477" s="1"/>
      <c r="AW2477" s="3"/>
      <c r="AX2477" s="3"/>
      <c r="AY2477" s="4"/>
      <c r="AZ2477" s="4"/>
      <c r="BA2477" s="4"/>
      <c r="BB2477" s="1"/>
      <c r="BC2477" s="1"/>
      <c r="BD2477" s="1"/>
      <c r="BE2477" s="1"/>
      <c r="BF2477" s="1"/>
      <c r="BG2477" s="1"/>
      <c r="BH2477" s="1"/>
      <c r="BI2477" s="1"/>
    </row>
    <row r="2478" spans="1:61" x14ac:dyDescent="0.2">
      <c r="A2478" s="78">
        <f t="shared" si="1398"/>
        <v>44369</v>
      </c>
      <c r="B2478" s="2">
        <f t="shared" si="1400"/>
        <v>323764.11919099174</v>
      </c>
      <c r="C2478" s="3">
        <f t="shared" si="1401"/>
        <v>43708156.090783887</v>
      </c>
      <c r="D2478" s="2">
        <f t="shared" si="1397"/>
        <v>240537.3279050432</v>
      </c>
      <c r="E2478" s="2">
        <f t="shared" si="1402"/>
        <v>0</v>
      </c>
      <c r="F2478" s="33">
        <f t="shared" si="1403"/>
        <v>240537.3279050432</v>
      </c>
      <c r="G2478" s="39">
        <f t="shared" si="1404"/>
        <v>5692.31</v>
      </c>
      <c r="H2478" s="38">
        <f>IF(AND(N2478=1,N2477&gt;1),VLOOKUP(A2477,[1]Plan1!$CW$105:$CY$215,3),H2477)</f>
        <v>5739.56</v>
      </c>
      <c r="I2478" s="127">
        <f t="shared" si="1405"/>
        <v>44297</v>
      </c>
      <c r="J2478" s="127">
        <f t="shared" si="1406"/>
        <v>44327</v>
      </c>
      <c r="K2478" s="34">
        <f t="shared" si="1407"/>
        <v>8.3006723105383262E-3</v>
      </c>
      <c r="L2478" s="212">
        <f t="shared" si="1408"/>
        <v>44389</v>
      </c>
      <c r="M2478" s="1">
        <f t="shared" si="1409"/>
        <v>22</v>
      </c>
      <c r="N2478" s="1">
        <f t="shared" si="1410"/>
        <v>8</v>
      </c>
      <c r="O2478" s="2">
        <f t="shared" si="1411"/>
        <v>1.0030104900000001</v>
      </c>
      <c r="P2478" s="35">
        <f t="shared" si="1412"/>
        <v>1.0030997100000001</v>
      </c>
      <c r="Q2478" s="35">
        <f t="shared" si="1413"/>
        <v>1.0716819422275745</v>
      </c>
      <c r="R2478" s="2">
        <f t="shared" si="1414"/>
        <v>1.07490822</v>
      </c>
      <c r="S2478" s="2">
        <f t="shared" si="1415"/>
        <v>1.05852576</v>
      </c>
      <c r="T2478" s="2">
        <f t="shared" si="1416"/>
        <v>258555.55098196</v>
      </c>
      <c r="U2478" s="2">
        <f t="shared" si="1417"/>
        <v>0</v>
      </c>
      <c r="V2478" s="2">
        <f t="shared" si="1418"/>
        <v>18018.223076923106</v>
      </c>
      <c r="W2478" s="2">
        <f t="shared" si="1419"/>
        <v>258555.55098196631</v>
      </c>
      <c r="X2478" s="36">
        <f t="shared" si="1420"/>
        <v>0</v>
      </c>
      <c r="Y2478" s="2">
        <f t="shared" si="1421"/>
        <v>0</v>
      </c>
      <c r="Z2478" s="37">
        <f t="shared" si="1422"/>
        <v>0</v>
      </c>
      <c r="AA2478" s="2">
        <f t="shared" si="1423"/>
        <v>0</v>
      </c>
      <c r="AB2478" s="4">
        <f t="shared" si="1399"/>
        <v>7.1215000000000001E-2</v>
      </c>
      <c r="AC2478" s="148">
        <f t="shared" si="1424"/>
        <v>343</v>
      </c>
      <c r="AD2478" s="36">
        <v>252</v>
      </c>
      <c r="AE2478" s="35">
        <f t="shared" si="1425"/>
        <v>1.0981595280000001</v>
      </c>
      <c r="AF2478" s="2">
        <f t="shared" si="1426"/>
        <v>25379.69084616</v>
      </c>
      <c r="AG2478" s="2">
        <f t="shared" si="1427"/>
        <v>25379.69084616</v>
      </c>
      <c r="AH2478" s="3">
        <f t="shared" si="1428"/>
        <v>0</v>
      </c>
      <c r="AI2478" s="3"/>
      <c r="AJ2478" s="3">
        <v>0</v>
      </c>
      <c r="AK2478" s="2">
        <f t="shared" si="1429"/>
        <v>39828.877362865423</v>
      </c>
      <c r="AL2478" s="8"/>
      <c r="AM2478" s="8"/>
      <c r="AN2478" s="8"/>
      <c r="AO2478" s="8"/>
      <c r="AP2478" s="8"/>
      <c r="AQ2478" s="8"/>
      <c r="AR2478" s="5"/>
      <c r="AS2478" s="1"/>
      <c r="AT2478" s="8"/>
      <c r="AU2478" s="1"/>
      <c r="AV2478" s="1"/>
      <c r="AW2478" s="3"/>
      <c r="AX2478" s="3"/>
      <c r="AY2478" s="4"/>
      <c r="AZ2478" s="4"/>
      <c r="BA2478" s="4"/>
      <c r="BB2478" s="1"/>
      <c r="BC2478" s="1"/>
      <c r="BD2478" s="1"/>
      <c r="BE2478" s="1"/>
      <c r="BF2478" s="1"/>
      <c r="BG2478" s="1"/>
      <c r="BH2478" s="1"/>
      <c r="BI2478" s="1"/>
    </row>
    <row r="2479" spans="1:61" x14ac:dyDescent="0.2">
      <c r="A2479" s="78">
        <f t="shared" si="1398"/>
        <v>44370</v>
      </c>
      <c r="B2479" s="2">
        <f t="shared" si="1400"/>
        <v>324027.55854792538</v>
      </c>
      <c r="C2479" s="3">
        <f t="shared" si="1401"/>
        <v>43743720.403969929</v>
      </c>
      <c r="D2479" s="2">
        <f t="shared" si="1397"/>
        <v>240537.3279050432</v>
      </c>
      <c r="E2479" s="2">
        <f t="shared" si="1402"/>
        <v>0</v>
      </c>
      <c r="F2479" s="33">
        <f t="shared" si="1403"/>
        <v>240537.3279050432</v>
      </c>
      <c r="G2479" s="39">
        <f t="shared" si="1404"/>
        <v>5692.31</v>
      </c>
      <c r="H2479" s="38">
        <f>IF(AND(N2479=1,N2478&gt;1),VLOOKUP(A2478,[1]Plan1!$CW$105:$CY$215,3),H2478)</f>
        <v>5739.56</v>
      </c>
      <c r="I2479" s="127">
        <f t="shared" si="1405"/>
        <v>44297</v>
      </c>
      <c r="J2479" s="127">
        <f t="shared" si="1406"/>
        <v>44327</v>
      </c>
      <c r="K2479" s="34">
        <f t="shared" si="1407"/>
        <v>8.3006723105383262E-3</v>
      </c>
      <c r="L2479" s="212">
        <f t="shared" si="1408"/>
        <v>44389</v>
      </c>
      <c r="M2479" s="1">
        <f t="shared" si="1409"/>
        <v>22</v>
      </c>
      <c r="N2479" s="1">
        <f t="shared" si="1410"/>
        <v>9</v>
      </c>
      <c r="O2479" s="2">
        <f t="shared" si="1411"/>
        <v>1.0033874300000001</v>
      </c>
      <c r="P2479" s="35">
        <f t="shared" si="1412"/>
        <v>1.0030997100000001</v>
      </c>
      <c r="Q2479" s="35">
        <f t="shared" si="1413"/>
        <v>1.0716819422275745</v>
      </c>
      <c r="R2479" s="2">
        <f t="shared" si="1414"/>
        <v>1.0753121800000001</v>
      </c>
      <c r="S2479" s="2">
        <f t="shared" si="1415"/>
        <v>1.05852576</v>
      </c>
      <c r="T2479" s="2">
        <f t="shared" si="1416"/>
        <v>258652.71844093999</v>
      </c>
      <c r="U2479" s="2">
        <f t="shared" si="1417"/>
        <v>0</v>
      </c>
      <c r="V2479" s="2">
        <f t="shared" si="1418"/>
        <v>18115.390535903651</v>
      </c>
      <c r="W2479" s="2">
        <f t="shared" si="1419"/>
        <v>258652.71844094686</v>
      </c>
      <c r="X2479" s="36">
        <f t="shared" si="1420"/>
        <v>0</v>
      </c>
      <c r="Y2479" s="2">
        <f t="shared" si="1421"/>
        <v>0</v>
      </c>
      <c r="Z2479" s="37">
        <f t="shared" si="1422"/>
        <v>0</v>
      </c>
      <c r="AA2479" s="2">
        <f t="shared" si="1423"/>
        <v>0</v>
      </c>
      <c r="AB2479" s="4">
        <f t="shared" si="1399"/>
        <v>7.1215000000000001E-2</v>
      </c>
      <c r="AC2479" s="148">
        <f t="shared" si="1424"/>
        <v>344</v>
      </c>
      <c r="AD2479" s="36">
        <v>252</v>
      </c>
      <c r="AE2479" s="35">
        <f t="shared" si="1425"/>
        <v>1.098459356</v>
      </c>
      <c r="AF2479" s="2">
        <f t="shared" si="1426"/>
        <v>25466.78008534</v>
      </c>
      <c r="AG2479" s="2">
        <f t="shared" si="1427"/>
        <v>25466.78008534</v>
      </c>
      <c r="AH2479" s="3">
        <f t="shared" si="1428"/>
        <v>0</v>
      </c>
      <c r="AI2479" s="3"/>
      <c r="AJ2479" s="3">
        <v>0</v>
      </c>
      <c r="AK2479" s="2">
        <f t="shared" si="1429"/>
        <v>39908.060021638514</v>
      </c>
      <c r="AL2479" s="8"/>
      <c r="AM2479" s="8"/>
      <c r="AN2479" s="8"/>
      <c r="AO2479" s="8"/>
      <c r="AP2479" s="8"/>
      <c r="AQ2479" s="8"/>
      <c r="AR2479" s="5"/>
      <c r="AS2479" s="1"/>
      <c r="AT2479" s="8"/>
      <c r="AU2479" s="1"/>
      <c r="AV2479" s="1"/>
      <c r="AW2479" s="3"/>
      <c r="AX2479" s="3"/>
      <c r="AY2479" s="4"/>
      <c r="AZ2479" s="4"/>
      <c r="BA2479" s="4"/>
      <c r="BB2479" s="1"/>
      <c r="BC2479" s="1"/>
      <c r="BD2479" s="1"/>
      <c r="BE2479" s="1"/>
      <c r="BF2479" s="1"/>
      <c r="BG2479" s="1"/>
      <c r="BH2479" s="1"/>
      <c r="BI2479" s="1"/>
    </row>
    <row r="2480" spans="1:61" x14ac:dyDescent="0.2">
      <c r="A2480" s="78">
        <f t="shared" si="1398"/>
        <v>44371</v>
      </c>
      <c r="B2480" s="2">
        <f t="shared" si="1400"/>
        <v>324291.12206038472</v>
      </c>
      <c r="C2480" s="3">
        <f t="shared" si="1401"/>
        <v>43779301.47815194</v>
      </c>
      <c r="D2480" s="2">
        <f t="shared" si="1397"/>
        <v>240537.3279050432</v>
      </c>
      <c r="E2480" s="2">
        <f t="shared" si="1402"/>
        <v>0</v>
      </c>
      <c r="F2480" s="33">
        <f t="shared" si="1403"/>
        <v>240537.3279050432</v>
      </c>
      <c r="G2480" s="39">
        <f t="shared" si="1404"/>
        <v>5692.31</v>
      </c>
      <c r="H2480" s="38">
        <f>IF(AND(N2480=1,N2479&gt;1),VLOOKUP(A2479,[1]Plan1!$CW$105:$CY$215,3),H2479)</f>
        <v>5739.56</v>
      </c>
      <c r="I2480" s="127">
        <f t="shared" si="1405"/>
        <v>44297</v>
      </c>
      <c r="J2480" s="127">
        <f t="shared" si="1406"/>
        <v>44327</v>
      </c>
      <c r="K2480" s="34">
        <f t="shared" si="1407"/>
        <v>8.3006723105383262E-3</v>
      </c>
      <c r="L2480" s="212">
        <f t="shared" si="1408"/>
        <v>44389</v>
      </c>
      <c r="M2480" s="1">
        <f t="shared" si="1409"/>
        <v>22</v>
      </c>
      <c r="N2480" s="1">
        <f t="shared" si="1410"/>
        <v>10</v>
      </c>
      <c r="O2480" s="2">
        <f t="shared" si="1411"/>
        <v>1.00376452</v>
      </c>
      <c r="P2480" s="35">
        <f t="shared" si="1412"/>
        <v>1.0030997100000001</v>
      </c>
      <c r="Q2480" s="35">
        <f t="shared" si="1413"/>
        <v>1.0716819422275745</v>
      </c>
      <c r="R2480" s="2">
        <f t="shared" si="1414"/>
        <v>1.07571631</v>
      </c>
      <c r="S2480" s="2">
        <f t="shared" si="1415"/>
        <v>1.05852576</v>
      </c>
      <c r="T2480" s="2">
        <f t="shared" si="1416"/>
        <v>258749.92679127</v>
      </c>
      <c r="U2480" s="2">
        <f t="shared" si="1417"/>
        <v>0</v>
      </c>
      <c r="V2480" s="2">
        <f t="shared" si="1418"/>
        <v>18212.598886229905</v>
      </c>
      <c r="W2480" s="2">
        <f t="shared" si="1419"/>
        <v>258749.92679127312</v>
      </c>
      <c r="X2480" s="36">
        <f t="shared" si="1420"/>
        <v>0</v>
      </c>
      <c r="Y2480" s="2">
        <f t="shared" si="1421"/>
        <v>0</v>
      </c>
      <c r="Z2480" s="37">
        <f t="shared" si="1422"/>
        <v>0</v>
      </c>
      <c r="AA2480" s="2">
        <f t="shared" si="1423"/>
        <v>0</v>
      </c>
      <c r="AB2480" s="4">
        <f t="shared" si="1399"/>
        <v>7.1215000000000001E-2</v>
      </c>
      <c r="AC2480" s="148">
        <f t="shared" si="1424"/>
        <v>345</v>
      </c>
      <c r="AD2480" s="36">
        <v>252</v>
      </c>
      <c r="AE2480" s="35">
        <f t="shared" si="1425"/>
        <v>1.098759265</v>
      </c>
      <c r="AF2480" s="2">
        <f t="shared" si="1426"/>
        <v>25553.952588700002</v>
      </c>
      <c r="AG2480" s="2">
        <f t="shared" si="1427"/>
        <v>25553.952588700002</v>
      </c>
      <c r="AH2480" s="3">
        <f t="shared" si="1428"/>
        <v>0</v>
      </c>
      <c r="AI2480" s="3"/>
      <c r="AJ2480" s="3">
        <v>0</v>
      </c>
      <c r="AK2480" s="2">
        <f t="shared" si="1429"/>
        <v>39987.242680411604</v>
      </c>
      <c r="AL2480" s="8"/>
      <c r="AM2480" s="8"/>
      <c r="AN2480" s="8"/>
      <c r="AO2480" s="8"/>
      <c r="AP2480" s="8"/>
      <c r="AQ2480" s="8"/>
      <c r="AR2480" s="5"/>
      <c r="AS2480" s="1"/>
      <c r="AT2480" s="8"/>
      <c r="AU2480" s="1"/>
      <c r="AV2480" s="1"/>
      <c r="AW2480" s="3"/>
      <c r="AX2480" s="3"/>
      <c r="AY2480" s="4"/>
      <c r="AZ2480" s="4"/>
      <c r="BA2480" s="4"/>
      <c r="BB2480" s="1"/>
      <c r="BC2480" s="1"/>
      <c r="BD2480" s="1"/>
      <c r="BE2480" s="1"/>
      <c r="BF2480" s="1"/>
      <c r="BG2480" s="1"/>
      <c r="BH2480" s="1"/>
      <c r="BI2480" s="1"/>
    </row>
    <row r="2481" spans="1:61" x14ac:dyDescent="0.2">
      <c r="A2481" s="78">
        <f t="shared" si="1398"/>
        <v>44372</v>
      </c>
      <c r="B2481" s="2">
        <f t="shared" si="1400"/>
        <v>324554.80237554997</v>
      </c>
      <c r="C2481" s="3">
        <f t="shared" si="1401"/>
        <v>43814898.320699245</v>
      </c>
      <c r="D2481" s="2">
        <f t="shared" si="1397"/>
        <v>240537.3279050432</v>
      </c>
      <c r="E2481" s="2">
        <f t="shared" si="1402"/>
        <v>0</v>
      </c>
      <c r="F2481" s="33">
        <f t="shared" si="1403"/>
        <v>240537.3279050432</v>
      </c>
      <c r="G2481" s="39">
        <f t="shared" si="1404"/>
        <v>5692.31</v>
      </c>
      <c r="H2481" s="38">
        <f>IF(AND(N2481=1,N2480&gt;1),VLOOKUP(A2480,[1]Plan1!$CW$105:$CY$215,3),H2480)</f>
        <v>5739.56</v>
      </c>
      <c r="I2481" s="127">
        <f t="shared" si="1405"/>
        <v>44297</v>
      </c>
      <c r="J2481" s="127">
        <f t="shared" si="1406"/>
        <v>44327</v>
      </c>
      <c r="K2481" s="34">
        <f t="shared" si="1407"/>
        <v>8.3006723105383262E-3</v>
      </c>
      <c r="L2481" s="212">
        <f t="shared" si="1408"/>
        <v>44389</v>
      </c>
      <c r="M2481" s="1">
        <f t="shared" si="1409"/>
        <v>22</v>
      </c>
      <c r="N2481" s="1">
        <f t="shared" si="1410"/>
        <v>11</v>
      </c>
      <c r="O2481" s="2">
        <f t="shared" si="1411"/>
        <v>1.0041417500000001</v>
      </c>
      <c r="P2481" s="35">
        <f t="shared" si="1412"/>
        <v>1.0030997100000001</v>
      </c>
      <c r="Q2481" s="35">
        <f t="shared" si="1413"/>
        <v>1.0716819422275745</v>
      </c>
      <c r="R2481" s="2">
        <f t="shared" si="1414"/>
        <v>1.07612058</v>
      </c>
      <c r="S2481" s="2">
        <f t="shared" si="1415"/>
        <v>1.05852576</v>
      </c>
      <c r="T2481" s="2">
        <f t="shared" si="1416"/>
        <v>258847.16881681999</v>
      </c>
      <c r="U2481" s="2">
        <f t="shared" si="1417"/>
        <v>0</v>
      </c>
      <c r="V2481" s="2">
        <f t="shared" si="1418"/>
        <v>18309.84091178207</v>
      </c>
      <c r="W2481" s="2">
        <f t="shared" si="1419"/>
        <v>258847.16881682526</v>
      </c>
      <c r="X2481" s="36">
        <f t="shared" si="1420"/>
        <v>0</v>
      </c>
      <c r="Y2481" s="2">
        <f t="shared" si="1421"/>
        <v>0</v>
      </c>
      <c r="Z2481" s="37">
        <f t="shared" si="1422"/>
        <v>0</v>
      </c>
      <c r="AA2481" s="2">
        <f t="shared" si="1423"/>
        <v>0</v>
      </c>
      <c r="AB2481" s="4">
        <f t="shared" si="1399"/>
        <v>7.1215000000000001E-2</v>
      </c>
      <c r="AC2481" s="148">
        <f t="shared" si="1424"/>
        <v>346</v>
      </c>
      <c r="AD2481" s="36">
        <v>252</v>
      </c>
      <c r="AE2481" s="35">
        <f t="shared" si="1425"/>
        <v>1.099059257</v>
      </c>
      <c r="AF2481" s="2">
        <f t="shared" si="1426"/>
        <v>25641.20821954</v>
      </c>
      <c r="AG2481" s="2">
        <f t="shared" si="1427"/>
        <v>25641.20821954</v>
      </c>
      <c r="AH2481" s="3">
        <f t="shared" si="1428"/>
        <v>0</v>
      </c>
      <c r="AI2481" s="3"/>
      <c r="AJ2481" s="3">
        <v>0</v>
      </c>
      <c r="AK2481" s="2">
        <f t="shared" si="1429"/>
        <v>40066.425339184701</v>
      </c>
      <c r="AL2481" s="8"/>
      <c r="AM2481" s="8"/>
      <c r="AN2481" s="8"/>
      <c r="AO2481" s="8"/>
      <c r="AP2481" s="8"/>
      <c r="AQ2481" s="8"/>
      <c r="AR2481" s="5"/>
      <c r="AS2481" s="1"/>
      <c r="AT2481" s="8"/>
      <c r="AU2481" s="1"/>
      <c r="AV2481" s="1"/>
      <c r="AW2481" s="3"/>
      <c r="AX2481" s="3"/>
      <c r="AY2481" s="4"/>
      <c r="AZ2481" s="4"/>
      <c r="BA2481" s="4"/>
      <c r="BB2481" s="1"/>
      <c r="BC2481" s="1"/>
      <c r="BD2481" s="1"/>
      <c r="BE2481" s="1"/>
      <c r="BF2481" s="1"/>
      <c r="BG2481" s="1"/>
      <c r="BH2481" s="1"/>
      <c r="BI2481" s="1"/>
    </row>
    <row r="2482" spans="1:61" x14ac:dyDescent="0.2">
      <c r="A2482" s="78">
        <f t="shared" si="1398"/>
        <v>44373</v>
      </c>
      <c r="B2482" s="2">
        <f t="shared" si="1400"/>
        <v>324740.90208104771</v>
      </c>
      <c r="C2482" s="3">
        <f t="shared" si="1401"/>
        <v>43840021.780941442</v>
      </c>
      <c r="D2482" s="2">
        <f t="shared" si="1397"/>
        <v>240537.3279050432</v>
      </c>
      <c r="E2482" s="2">
        <f t="shared" si="1402"/>
        <v>0</v>
      </c>
      <c r="F2482" s="33">
        <f t="shared" si="1403"/>
        <v>240537.3279050432</v>
      </c>
      <c r="G2482" s="39">
        <f t="shared" si="1404"/>
        <v>5692.31</v>
      </c>
      <c r="H2482" s="38">
        <f>IF(AND(N2482=1,N2481&gt;1),VLOOKUP(A2481,[1]Plan1!$CW$105:$CY$215,3),H2481)</f>
        <v>5739.56</v>
      </c>
      <c r="I2482" s="127">
        <f t="shared" si="1405"/>
        <v>44297</v>
      </c>
      <c r="J2482" s="127">
        <f t="shared" si="1406"/>
        <v>44327</v>
      </c>
      <c r="K2482" s="34">
        <f t="shared" si="1407"/>
        <v>8.3006723105383262E-3</v>
      </c>
      <c r="L2482" s="212">
        <f t="shared" si="1408"/>
        <v>44389</v>
      </c>
      <c r="M2482" s="1">
        <f t="shared" si="1409"/>
        <v>22</v>
      </c>
      <c r="N2482" s="1">
        <f t="shared" si="1410"/>
        <v>12</v>
      </c>
      <c r="O2482" s="2">
        <f t="shared" si="1411"/>
        <v>1.00451913</v>
      </c>
      <c r="P2482" s="35">
        <f t="shared" si="1412"/>
        <v>1.0030997100000001</v>
      </c>
      <c r="Q2482" s="35">
        <f t="shared" si="1413"/>
        <v>1.0716819422275745</v>
      </c>
      <c r="R2482" s="2">
        <f t="shared" si="1414"/>
        <v>1.0765250099999999</v>
      </c>
      <c r="S2482" s="2">
        <f t="shared" si="1415"/>
        <v>1.05852576</v>
      </c>
      <c r="T2482" s="2">
        <f t="shared" si="1416"/>
        <v>258944.44932834999</v>
      </c>
      <c r="U2482" s="2">
        <f t="shared" si="1417"/>
        <v>0</v>
      </c>
      <c r="V2482" s="2">
        <f t="shared" si="1418"/>
        <v>18407.121423306686</v>
      </c>
      <c r="W2482" s="2">
        <f t="shared" si="1419"/>
        <v>258944.4493283499</v>
      </c>
      <c r="X2482" s="36">
        <f t="shared" si="1420"/>
        <v>0</v>
      </c>
      <c r="Y2482" s="2">
        <f t="shared" si="1421"/>
        <v>0</v>
      </c>
      <c r="Z2482" s="37">
        <f t="shared" si="1422"/>
        <v>0</v>
      </c>
      <c r="AA2482" s="2">
        <f t="shared" si="1423"/>
        <v>0</v>
      </c>
      <c r="AB2482" s="4">
        <f t="shared" si="1399"/>
        <v>7.1215000000000001E-2</v>
      </c>
      <c r="AC2482" s="148">
        <f t="shared" si="1424"/>
        <v>346</v>
      </c>
      <c r="AD2482" s="36">
        <v>252</v>
      </c>
      <c r="AE2482" s="35">
        <f t="shared" si="1425"/>
        <v>1.099059257</v>
      </c>
      <c r="AF2482" s="2">
        <f t="shared" si="1426"/>
        <v>25650.844754739999</v>
      </c>
      <c r="AG2482" s="2">
        <f t="shared" si="1427"/>
        <v>25650.844754739999</v>
      </c>
      <c r="AH2482" s="3">
        <f t="shared" si="1428"/>
        <v>0</v>
      </c>
      <c r="AI2482" s="3"/>
      <c r="AJ2482" s="3">
        <v>0</v>
      </c>
      <c r="AK2482" s="2">
        <f t="shared" si="1429"/>
        <v>40145.607997957792</v>
      </c>
      <c r="AL2482" s="8"/>
      <c r="AM2482" s="8"/>
      <c r="AN2482" s="8"/>
      <c r="AO2482" s="8"/>
      <c r="AP2482" s="8"/>
      <c r="AQ2482" s="8"/>
      <c r="AR2482" s="5"/>
      <c r="AS2482" s="1"/>
      <c r="AT2482" s="8"/>
      <c r="AU2482" s="1"/>
      <c r="AV2482" s="1"/>
      <c r="AW2482" s="3"/>
      <c r="AX2482" s="3"/>
      <c r="AY2482" s="4"/>
      <c r="AZ2482" s="4"/>
      <c r="BA2482" s="4"/>
      <c r="BB2482" s="1"/>
      <c r="BC2482" s="1"/>
      <c r="BD2482" s="1"/>
      <c r="BE2482" s="1"/>
      <c r="BF2482" s="1"/>
      <c r="BG2482" s="1"/>
      <c r="BH2482" s="1"/>
      <c r="BI2482" s="1"/>
    </row>
    <row r="2483" spans="1:61" x14ac:dyDescent="0.2">
      <c r="A2483" s="78">
        <f t="shared" si="1398"/>
        <v>44374</v>
      </c>
      <c r="B2483" s="2">
        <f t="shared" si="1400"/>
        <v>324820.0847398208</v>
      </c>
      <c r="C2483" s="3">
        <f t="shared" si="1401"/>
        <v>43850711.439875811</v>
      </c>
      <c r="D2483" s="2">
        <f t="shared" si="1397"/>
        <v>240537.3279050432</v>
      </c>
      <c r="E2483" s="2">
        <f t="shared" si="1402"/>
        <v>0</v>
      </c>
      <c r="F2483" s="33">
        <f t="shared" si="1403"/>
        <v>240537.3279050432</v>
      </c>
      <c r="G2483" s="39">
        <f t="shared" si="1404"/>
        <v>5692.31</v>
      </c>
      <c r="H2483" s="38">
        <f>IF(AND(N2483=1,N2482&gt;1),VLOOKUP(A2482,[1]Plan1!$CW$105:$CY$215,3),H2482)</f>
        <v>5739.56</v>
      </c>
      <c r="I2483" s="127">
        <f t="shared" si="1405"/>
        <v>44297</v>
      </c>
      <c r="J2483" s="127">
        <f t="shared" si="1406"/>
        <v>44327</v>
      </c>
      <c r="K2483" s="34">
        <f t="shared" si="1407"/>
        <v>8.3006723105383262E-3</v>
      </c>
      <c r="L2483" s="212">
        <f t="shared" si="1408"/>
        <v>44389</v>
      </c>
      <c r="M2483" s="1">
        <f t="shared" si="1409"/>
        <v>22</v>
      </c>
      <c r="N2483" s="1">
        <f t="shared" si="1410"/>
        <v>12</v>
      </c>
      <c r="O2483" s="2">
        <f t="shared" si="1411"/>
        <v>1.00451913</v>
      </c>
      <c r="P2483" s="35">
        <f t="shared" si="1412"/>
        <v>1.0030997100000001</v>
      </c>
      <c r="Q2483" s="35">
        <f t="shared" si="1413"/>
        <v>1.0716819422275745</v>
      </c>
      <c r="R2483" s="2">
        <f t="shared" si="1414"/>
        <v>1.0765250099999999</v>
      </c>
      <c r="S2483" s="2">
        <f t="shared" si="1415"/>
        <v>1.05852576</v>
      </c>
      <c r="T2483" s="2">
        <f t="shared" si="1416"/>
        <v>258944.44932834999</v>
      </c>
      <c r="U2483" s="2">
        <f t="shared" si="1417"/>
        <v>0</v>
      </c>
      <c r="V2483" s="2">
        <f t="shared" si="1418"/>
        <v>18407.121423306686</v>
      </c>
      <c r="W2483" s="2">
        <f t="shared" si="1419"/>
        <v>258944.4493283499</v>
      </c>
      <c r="X2483" s="36">
        <f t="shared" si="1420"/>
        <v>0</v>
      </c>
      <c r="Y2483" s="2">
        <f t="shared" si="1421"/>
        <v>0</v>
      </c>
      <c r="Z2483" s="37">
        <f t="shared" si="1422"/>
        <v>0</v>
      </c>
      <c r="AA2483" s="2">
        <f t="shared" si="1423"/>
        <v>0</v>
      </c>
      <c r="AB2483" s="4">
        <f t="shared" si="1399"/>
        <v>7.1215000000000001E-2</v>
      </c>
      <c r="AC2483" s="148">
        <f t="shared" si="1424"/>
        <v>346</v>
      </c>
      <c r="AD2483" s="36">
        <v>252</v>
      </c>
      <c r="AE2483" s="35">
        <f t="shared" si="1425"/>
        <v>1.099059257</v>
      </c>
      <c r="AF2483" s="2">
        <f t="shared" si="1426"/>
        <v>25650.844754739999</v>
      </c>
      <c r="AG2483" s="2">
        <f t="shared" si="1427"/>
        <v>25650.844754739999</v>
      </c>
      <c r="AH2483" s="3">
        <f t="shared" si="1428"/>
        <v>0</v>
      </c>
      <c r="AI2483" s="3"/>
      <c r="AJ2483" s="3">
        <v>0</v>
      </c>
      <c r="AK2483" s="2">
        <f t="shared" si="1429"/>
        <v>40224.790656730882</v>
      </c>
      <c r="AL2483" s="8"/>
      <c r="AM2483" s="8"/>
      <c r="AN2483" s="8"/>
      <c r="AO2483" s="8"/>
      <c r="AP2483" s="8"/>
      <c r="AQ2483" s="8"/>
      <c r="AR2483" s="5"/>
      <c r="AS2483" s="1"/>
      <c r="AT2483" s="8"/>
      <c r="AU2483" s="1"/>
      <c r="AV2483" s="1"/>
      <c r="AW2483" s="3"/>
      <c r="AX2483" s="3"/>
      <c r="AY2483" s="4"/>
      <c r="AZ2483" s="4"/>
      <c r="BA2483" s="4"/>
      <c r="BB2483" s="1"/>
      <c r="BC2483" s="1"/>
      <c r="BD2483" s="1"/>
      <c r="BE2483" s="1"/>
      <c r="BF2483" s="1"/>
      <c r="BG2483" s="1"/>
      <c r="BH2483" s="1"/>
      <c r="BI2483" s="1"/>
    </row>
    <row r="2484" spans="1:61" x14ac:dyDescent="0.2">
      <c r="A2484" s="78">
        <f t="shared" si="1398"/>
        <v>44375</v>
      </c>
      <c r="B2484" s="2">
        <f t="shared" si="1400"/>
        <v>324976.96963633387</v>
      </c>
      <c r="C2484" s="3">
        <f t="shared" si="1401"/>
        <v>43871890.900905073</v>
      </c>
      <c r="D2484" s="2">
        <f t="shared" si="1397"/>
        <v>240537.3279050432</v>
      </c>
      <c r="E2484" s="2">
        <f t="shared" si="1402"/>
        <v>0</v>
      </c>
      <c r="F2484" s="33">
        <f t="shared" si="1403"/>
        <v>240537.3279050432</v>
      </c>
      <c r="G2484" s="39">
        <f t="shared" si="1404"/>
        <v>5692.31</v>
      </c>
      <c r="H2484" s="38">
        <f>IF(AND(N2484=1,N2483&gt;1),VLOOKUP(A2483,[1]Plan1!$CW$105:$CY$215,3),H2483)</f>
        <v>5739.56</v>
      </c>
      <c r="I2484" s="127">
        <f t="shared" si="1405"/>
        <v>44297</v>
      </c>
      <c r="J2484" s="127">
        <f t="shared" si="1406"/>
        <v>44327</v>
      </c>
      <c r="K2484" s="34">
        <f t="shared" si="1407"/>
        <v>8.3006723105383262E-3</v>
      </c>
      <c r="L2484" s="212">
        <f t="shared" si="1408"/>
        <v>44389</v>
      </c>
      <c r="M2484" s="1">
        <f t="shared" si="1409"/>
        <v>22</v>
      </c>
      <c r="N2484" s="1">
        <f t="shared" si="1410"/>
        <v>12</v>
      </c>
      <c r="O2484" s="2">
        <f t="shared" si="1411"/>
        <v>1.00451913</v>
      </c>
      <c r="P2484" s="35">
        <f t="shared" si="1412"/>
        <v>1.0030997100000001</v>
      </c>
      <c r="Q2484" s="35">
        <f t="shared" si="1413"/>
        <v>1.0716819422275745</v>
      </c>
      <c r="R2484" s="2">
        <f t="shared" si="1414"/>
        <v>1.0765250099999999</v>
      </c>
      <c r="S2484" s="2">
        <f t="shared" si="1415"/>
        <v>1.05852576</v>
      </c>
      <c r="T2484" s="2">
        <f t="shared" si="1416"/>
        <v>258944.44932834999</v>
      </c>
      <c r="U2484" s="2">
        <f t="shared" si="1417"/>
        <v>0</v>
      </c>
      <c r="V2484" s="2">
        <f t="shared" si="1418"/>
        <v>18407.121423306686</v>
      </c>
      <c r="W2484" s="2">
        <f t="shared" si="1419"/>
        <v>258944.4493283499</v>
      </c>
      <c r="X2484" s="36">
        <f t="shared" si="1420"/>
        <v>0</v>
      </c>
      <c r="Y2484" s="2">
        <f t="shared" si="1421"/>
        <v>0</v>
      </c>
      <c r="Z2484" s="37">
        <f t="shared" si="1422"/>
        <v>0</v>
      </c>
      <c r="AA2484" s="2">
        <f t="shared" si="1423"/>
        <v>0</v>
      </c>
      <c r="AB2484" s="4">
        <f t="shared" si="1399"/>
        <v>7.1215000000000001E-2</v>
      </c>
      <c r="AC2484" s="148">
        <f t="shared" si="1424"/>
        <v>347</v>
      </c>
      <c r="AD2484" s="36">
        <v>252</v>
      </c>
      <c r="AE2484" s="35">
        <f t="shared" si="1425"/>
        <v>1.09935933</v>
      </c>
      <c r="AF2484" s="2">
        <f t="shared" si="1426"/>
        <v>25728.546992480002</v>
      </c>
      <c r="AG2484" s="2">
        <f t="shared" si="1427"/>
        <v>25728.546992480002</v>
      </c>
      <c r="AH2484" s="3">
        <f t="shared" si="1428"/>
        <v>0</v>
      </c>
      <c r="AI2484" s="3"/>
      <c r="AJ2484" s="3">
        <v>0</v>
      </c>
      <c r="AK2484" s="2">
        <f t="shared" si="1429"/>
        <v>40303.973315503972</v>
      </c>
      <c r="AL2484" s="8"/>
      <c r="AM2484" s="8"/>
      <c r="AN2484" s="8"/>
      <c r="AO2484" s="8"/>
      <c r="AP2484" s="8"/>
      <c r="AQ2484" s="8"/>
      <c r="AR2484" s="5"/>
      <c r="AS2484" s="1"/>
      <c r="AT2484" s="8"/>
      <c r="AU2484" s="1"/>
      <c r="AV2484" s="1"/>
      <c r="AW2484" s="3"/>
      <c r="AX2484" s="3"/>
      <c r="AY2484" s="4"/>
      <c r="AZ2484" s="4"/>
      <c r="BA2484" s="4"/>
      <c r="BB2484" s="1"/>
      <c r="BC2484" s="1"/>
      <c r="BD2484" s="1"/>
      <c r="BE2484" s="1"/>
      <c r="BF2484" s="1"/>
      <c r="BG2484" s="1"/>
      <c r="BH2484" s="1"/>
      <c r="BI2484" s="1"/>
    </row>
    <row r="2485" spans="1:61" x14ac:dyDescent="0.2">
      <c r="A2485" s="78">
        <f t="shared" si="1398"/>
        <v>44376</v>
      </c>
      <c r="B2485" s="2">
        <f t="shared" si="1400"/>
        <v>325240.88823477755</v>
      </c>
      <c r="C2485" s="3">
        <f t="shared" si="1401"/>
        <v>43907519.911694966</v>
      </c>
      <c r="D2485" s="2">
        <f t="shared" si="1397"/>
        <v>240537.3279050432</v>
      </c>
      <c r="E2485" s="2">
        <f t="shared" si="1402"/>
        <v>0</v>
      </c>
      <c r="F2485" s="33">
        <f t="shared" si="1403"/>
        <v>240537.3279050432</v>
      </c>
      <c r="G2485" s="39">
        <f t="shared" si="1404"/>
        <v>5692.31</v>
      </c>
      <c r="H2485" s="38">
        <f>IF(AND(N2485=1,N2484&gt;1),VLOOKUP(A2484,[1]Plan1!$CW$105:$CY$215,3),H2484)</f>
        <v>5739.56</v>
      </c>
      <c r="I2485" s="127">
        <f t="shared" si="1405"/>
        <v>44297</v>
      </c>
      <c r="J2485" s="127">
        <f t="shared" si="1406"/>
        <v>44327</v>
      </c>
      <c r="K2485" s="34">
        <f t="shared" si="1407"/>
        <v>8.3006723105383262E-3</v>
      </c>
      <c r="L2485" s="212">
        <f t="shared" si="1408"/>
        <v>44389</v>
      </c>
      <c r="M2485" s="1">
        <f t="shared" si="1409"/>
        <v>22</v>
      </c>
      <c r="N2485" s="1">
        <f t="shared" si="1410"/>
        <v>13</v>
      </c>
      <c r="O2485" s="2">
        <f t="shared" si="1411"/>
        <v>1.0048966399999999</v>
      </c>
      <c r="P2485" s="35">
        <f t="shared" si="1412"/>
        <v>1.0030997100000001</v>
      </c>
      <c r="Q2485" s="35">
        <f t="shared" si="1413"/>
        <v>1.0716819422275745</v>
      </c>
      <c r="R2485" s="2">
        <f t="shared" si="1414"/>
        <v>1.0769295800000001</v>
      </c>
      <c r="S2485" s="2">
        <f t="shared" si="1415"/>
        <v>1.05852576</v>
      </c>
      <c r="T2485" s="2">
        <f t="shared" si="1416"/>
        <v>259041.7635151</v>
      </c>
      <c r="U2485" s="2">
        <f t="shared" si="1417"/>
        <v>0</v>
      </c>
      <c r="V2485" s="2">
        <f t="shared" si="1418"/>
        <v>18504.435610057266</v>
      </c>
      <c r="W2485" s="2">
        <f t="shared" si="1419"/>
        <v>259041.76351510047</v>
      </c>
      <c r="X2485" s="36">
        <f t="shared" si="1420"/>
        <v>0</v>
      </c>
      <c r="Y2485" s="2">
        <f t="shared" si="1421"/>
        <v>0</v>
      </c>
      <c r="Z2485" s="37">
        <f t="shared" si="1422"/>
        <v>0</v>
      </c>
      <c r="AA2485" s="2">
        <f t="shared" si="1423"/>
        <v>0</v>
      </c>
      <c r="AB2485" s="4">
        <f t="shared" si="1399"/>
        <v>7.1215000000000001E-2</v>
      </c>
      <c r="AC2485" s="148">
        <f t="shared" si="1424"/>
        <v>348</v>
      </c>
      <c r="AD2485" s="36">
        <v>252</v>
      </c>
      <c r="AE2485" s="35">
        <f t="shared" si="1425"/>
        <v>1.0996594850000001</v>
      </c>
      <c r="AF2485" s="2">
        <f t="shared" si="1426"/>
        <v>25815.968745400001</v>
      </c>
      <c r="AG2485" s="2">
        <f t="shared" si="1427"/>
        <v>25815.968745400001</v>
      </c>
      <c r="AH2485" s="3">
        <f t="shared" si="1428"/>
        <v>0</v>
      </c>
      <c r="AI2485" s="3"/>
      <c r="AJ2485" s="3">
        <v>0</v>
      </c>
      <c r="AK2485" s="2">
        <f t="shared" si="1429"/>
        <v>40383.15597427707</v>
      </c>
      <c r="AL2485" s="8"/>
      <c r="AM2485" s="8"/>
      <c r="AN2485" s="8"/>
      <c r="AO2485" s="8"/>
      <c r="AP2485" s="8"/>
      <c r="AQ2485" s="8"/>
      <c r="AR2485" s="5"/>
      <c r="AS2485" s="1"/>
      <c r="AT2485" s="8"/>
      <c r="AU2485" s="1"/>
      <c r="AV2485" s="1"/>
      <c r="AW2485" s="3"/>
      <c r="AX2485" s="3"/>
      <c r="AY2485" s="4"/>
      <c r="AZ2485" s="4"/>
      <c r="BA2485" s="4"/>
      <c r="BB2485" s="1"/>
      <c r="BC2485" s="1"/>
      <c r="BD2485" s="1"/>
      <c r="BE2485" s="1"/>
      <c r="BF2485" s="1"/>
      <c r="BG2485" s="1"/>
      <c r="BH2485" s="1"/>
      <c r="BI2485" s="1"/>
    </row>
    <row r="2486" spans="1:61" x14ac:dyDescent="0.2">
      <c r="A2486" s="78">
        <f t="shared" si="1398"/>
        <v>44377</v>
      </c>
      <c r="B2486" s="2">
        <f t="shared" si="1400"/>
        <v>325504.92883433361</v>
      </c>
      <c r="C2486" s="3">
        <f t="shared" si="1401"/>
        <v>43943165.39263504</v>
      </c>
      <c r="D2486" s="2">
        <f t="shared" si="1397"/>
        <v>240537.3279050432</v>
      </c>
      <c r="E2486" s="2">
        <f t="shared" si="1402"/>
        <v>0</v>
      </c>
      <c r="F2486" s="33">
        <f t="shared" si="1403"/>
        <v>240537.3279050432</v>
      </c>
      <c r="G2486" s="39">
        <f t="shared" si="1404"/>
        <v>5692.31</v>
      </c>
      <c r="H2486" s="38">
        <f>IF(AND(N2486=1,N2485&gt;1),VLOOKUP(A2485,[1]Plan1!$CW$105:$CY$215,3),H2485)</f>
        <v>5739.56</v>
      </c>
      <c r="I2486" s="127">
        <f t="shared" si="1405"/>
        <v>44297</v>
      </c>
      <c r="J2486" s="127">
        <f t="shared" si="1406"/>
        <v>44327</v>
      </c>
      <c r="K2486" s="34">
        <f t="shared" si="1407"/>
        <v>8.3006723105383262E-3</v>
      </c>
      <c r="L2486" s="212">
        <f t="shared" si="1408"/>
        <v>44389</v>
      </c>
      <c r="M2486" s="1">
        <f t="shared" si="1409"/>
        <v>22</v>
      </c>
      <c r="N2486" s="1">
        <f t="shared" si="1410"/>
        <v>14</v>
      </c>
      <c r="O2486" s="2">
        <f t="shared" si="1411"/>
        <v>1.0052743</v>
      </c>
      <c r="P2486" s="35">
        <f t="shared" si="1412"/>
        <v>1.0030997100000001</v>
      </c>
      <c r="Q2486" s="35">
        <f t="shared" si="1413"/>
        <v>1.0716819422275745</v>
      </c>
      <c r="R2486" s="2">
        <f t="shared" si="1414"/>
        <v>1.0773343099999999</v>
      </c>
      <c r="S2486" s="2">
        <f t="shared" si="1415"/>
        <v>1.05852576</v>
      </c>
      <c r="T2486" s="2">
        <f t="shared" si="1416"/>
        <v>259139.11618782001</v>
      </c>
      <c r="U2486" s="2">
        <f t="shared" si="1417"/>
        <v>0</v>
      </c>
      <c r="V2486" s="2">
        <f t="shared" si="1418"/>
        <v>18601.788282780239</v>
      </c>
      <c r="W2486" s="2">
        <f t="shared" si="1419"/>
        <v>259139.11618782344</v>
      </c>
      <c r="X2486" s="36">
        <f t="shared" si="1420"/>
        <v>0</v>
      </c>
      <c r="Y2486" s="2">
        <f t="shared" si="1421"/>
        <v>0</v>
      </c>
      <c r="Z2486" s="37">
        <f t="shared" si="1422"/>
        <v>0</v>
      </c>
      <c r="AA2486" s="2">
        <f t="shared" si="1423"/>
        <v>0</v>
      </c>
      <c r="AB2486" s="4">
        <f t="shared" si="1399"/>
        <v>7.1215000000000001E-2</v>
      </c>
      <c r="AC2486" s="148">
        <f t="shared" si="1424"/>
        <v>349</v>
      </c>
      <c r="AD2486" s="36">
        <v>252</v>
      </c>
      <c r="AE2486" s="35">
        <f t="shared" si="1425"/>
        <v>1.0999597219999999</v>
      </c>
      <c r="AF2486" s="2">
        <f t="shared" si="1426"/>
        <v>25903.47401346</v>
      </c>
      <c r="AG2486" s="2">
        <f t="shared" si="1427"/>
        <v>25903.47401346</v>
      </c>
      <c r="AH2486" s="3">
        <f t="shared" si="1428"/>
        <v>0</v>
      </c>
      <c r="AI2486" s="3"/>
      <c r="AJ2486" s="3">
        <v>0</v>
      </c>
      <c r="AK2486" s="2">
        <f t="shared" si="1429"/>
        <v>40462.33863305016</v>
      </c>
      <c r="AL2486" s="8"/>
      <c r="AM2486" s="8"/>
      <c r="AN2486" s="8"/>
      <c r="AO2486" s="8"/>
      <c r="AP2486" s="8"/>
      <c r="AQ2486" s="8"/>
      <c r="AR2486" s="5"/>
      <c r="AS2486" s="1"/>
      <c r="AT2486" s="8"/>
      <c r="AU2486" s="1"/>
      <c r="AV2486" s="1"/>
      <c r="AW2486" s="3"/>
      <c r="AX2486" s="3"/>
      <c r="AY2486" s="4"/>
      <c r="AZ2486" s="4"/>
      <c r="BA2486" s="4"/>
      <c r="BB2486" s="1"/>
      <c r="BC2486" s="1"/>
      <c r="BD2486" s="1"/>
      <c r="BE2486" s="1"/>
      <c r="BF2486" s="1"/>
      <c r="BG2486" s="1"/>
      <c r="BH2486" s="1"/>
      <c r="BI2486" s="1"/>
    </row>
    <row r="2487" spans="1:61" x14ac:dyDescent="0.2">
      <c r="A2487" s="78">
        <f t="shared" si="1398"/>
        <v>44378</v>
      </c>
      <c r="B2487" s="2">
        <f t="shared" si="1400"/>
        <v>325769.08884705888</v>
      </c>
      <c r="C2487" s="3">
        <f t="shared" si="1401"/>
        <v>43978826.994352952</v>
      </c>
      <c r="D2487" s="2">
        <f t="shared" si="1397"/>
        <v>240537.3279050432</v>
      </c>
      <c r="E2487" s="2">
        <f t="shared" si="1402"/>
        <v>0</v>
      </c>
      <c r="F2487" s="33">
        <f t="shared" si="1403"/>
        <v>240537.3279050432</v>
      </c>
      <c r="G2487" s="39">
        <f t="shared" si="1404"/>
        <v>5692.31</v>
      </c>
      <c r="H2487" s="38">
        <f>IF(AND(N2487=1,N2486&gt;1),VLOOKUP(A2486,[1]Plan1!$CW$105:$CY$215,3),H2486)</f>
        <v>5739.56</v>
      </c>
      <c r="I2487" s="127">
        <f t="shared" si="1405"/>
        <v>44297</v>
      </c>
      <c r="J2487" s="127">
        <f t="shared" si="1406"/>
        <v>44327</v>
      </c>
      <c r="K2487" s="34">
        <f t="shared" si="1407"/>
        <v>8.3006723105383262E-3</v>
      </c>
      <c r="L2487" s="212">
        <f t="shared" si="1408"/>
        <v>44389</v>
      </c>
      <c r="M2487" s="1">
        <f t="shared" si="1409"/>
        <v>22</v>
      </c>
      <c r="N2487" s="1">
        <f t="shared" si="1410"/>
        <v>15</v>
      </c>
      <c r="O2487" s="2">
        <f t="shared" si="1411"/>
        <v>1.0056521</v>
      </c>
      <c r="P2487" s="35">
        <f t="shared" si="1412"/>
        <v>1.0030997100000001</v>
      </c>
      <c r="Q2487" s="35">
        <f t="shared" si="1413"/>
        <v>1.0716819422275745</v>
      </c>
      <c r="R2487" s="2">
        <f t="shared" si="1414"/>
        <v>1.07773919</v>
      </c>
      <c r="S2487" s="2">
        <f t="shared" si="1415"/>
        <v>1.05852576</v>
      </c>
      <c r="T2487" s="2">
        <f t="shared" si="1416"/>
        <v>259236.50494114001</v>
      </c>
      <c r="U2487" s="2">
        <f t="shared" si="1417"/>
        <v>0</v>
      </c>
      <c r="V2487" s="2">
        <f t="shared" si="1418"/>
        <v>18699.177036102446</v>
      </c>
      <c r="W2487" s="2">
        <f t="shared" si="1419"/>
        <v>259236.50494114566</v>
      </c>
      <c r="X2487" s="36">
        <f t="shared" si="1420"/>
        <v>0</v>
      </c>
      <c r="Y2487" s="2">
        <f t="shared" si="1421"/>
        <v>0</v>
      </c>
      <c r="Z2487" s="37">
        <f t="shared" si="1422"/>
        <v>0</v>
      </c>
      <c r="AA2487" s="2">
        <f t="shared" si="1423"/>
        <v>0</v>
      </c>
      <c r="AB2487" s="4">
        <f t="shared" si="1399"/>
        <v>7.1215000000000001E-2</v>
      </c>
      <c r="AC2487" s="148">
        <f t="shared" si="1424"/>
        <v>350</v>
      </c>
      <c r="AD2487" s="36">
        <v>252</v>
      </c>
      <c r="AE2487" s="35">
        <f t="shared" si="1425"/>
        <v>1.1002600410000001</v>
      </c>
      <c r="AF2487" s="2">
        <f t="shared" si="1426"/>
        <v>25991.062614089999</v>
      </c>
      <c r="AG2487" s="2">
        <f t="shared" si="1427"/>
        <v>25991.062614089999</v>
      </c>
      <c r="AH2487" s="3">
        <f t="shared" si="1428"/>
        <v>0</v>
      </c>
      <c r="AI2487" s="3"/>
      <c r="AJ2487" s="3">
        <v>0</v>
      </c>
      <c r="AK2487" s="2">
        <f t="shared" si="1429"/>
        <v>40541.52129182325</v>
      </c>
      <c r="AL2487" s="8"/>
      <c r="AM2487" s="8"/>
      <c r="AN2487" s="8"/>
      <c r="AO2487" s="8"/>
      <c r="AP2487" s="8"/>
      <c r="AQ2487" s="8"/>
      <c r="AR2487" s="5"/>
      <c r="AS2487" s="1"/>
      <c r="AT2487" s="8"/>
      <c r="AU2487" s="1"/>
      <c r="AV2487" s="1"/>
      <c r="AW2487" s="3"/>
      <c r="AX2487" s="3"/>
      <c r="AY2487" s="4"/>
      <c r="AZ2487" s="4"/>
      <c r="BA2487" s="4"/>
      <c r="BB2487" s="1"/>
      <c r="BC2487" s="1"/>
      <c r="BD2487" s="1"/>
      <c r="BE2487" s="1"/>
      <c r="BF2487" s="1"/>
      <c r="BG2487" s="1"/>
      <c r="BH2487" s="1"/>
      <c r="BI2487" s="1"/>
    </row>
    <row r="2488" spans="1:61" x14ac:dyDescent="0.2">
      <c r="A2488" s="78">
        <f t="shared" si="1398"/>
        <v>44379</v>
      </c>
      <c r="B2488" s="2">
        <f t="shared" si="1400"/>
        <v>326033.36858877336</v>
      </c>
      <c r="C2488" s="3">
        <f t="shared" si="1401"/>
        <v>44014504.759484403</v>
      </c>
      <c r="D2488" s="2">
        <f t="shared" si="1397"/>
        <v>240537.3279050432</v>
      </c>
      <c r="E2488" s="2">
        <f t="shared" si="1402"/>
        <v>0</v>
      </c>
      <c r="F2488" s="33">
        <f t="shared" si="1403"/>
        <v>240537.3279050432</v>
      </c>
      <c r="G2488" s="39">
        <f t="shared" si="1404"/>
        <v>5692.31</v>
      </c>
      <c r="H2488" s="38">
        <f>IF(AND(N2488=1,N2487&gt;1),VLOOKUP(A2487,[1]Plan1!$CW$105:$CY$215,3),H2487)</f>
        <v>5739.56</v>
      </c>
      <c r="I2488" s="127">
        <f t="shared" si="1405"/>
        <v>44297</v>
      </c>
      <c r="J2488" s="127">
        <f t="shared" si="1406"/>
        <v>44327</v>
      </c>
      <c r="K2488" s="34">
        <f t="shared" si="1407"/>
        <v>8.3006723105383262E-3</v>
      </c>
      <c r="L2488" s="212">
        <f t="shared" si="1408"/>
        <v>44389</v>
      </c>
      <c r="M2488" s="1">
        <f t="shared" si="1409"/>
        <v>22</v>
      </c>
      <c r="N2488" s="1">
        <f t="shared" si="1410"/>
        <v>16</v>
      </c>
      <c r="O2488" s="2">
        <f t="shared" si="1411"/>
        <v>1.00603004</v>
      </c>
      <c r="P2488" s="35">
        <f t="shared" si="1412"/>
        <v>1.0030997100000001</v>
      </c>
      <c r="Q2488" s="35">
        <f t="shared" si="1413"/>
        <v>1.0716819422275745</v>
      </c>
      <c r="R2488" s="2">
        <f t="shared" si="1414"/>
        <v>1.07814422</v>
      </c>
      <c r="S2488" s="2">
        <f t="shared" si="1415"/>
        <v>1.05852576</v>
      </c>
      <c r="T2488" s="2">
        <f t="shared" si="1416"/>
        <v>259333.92977506001</v>
      </c>
      <c r="U2488" s="2">
        <f t="shared" si="1417"/>
        <v>0</v>
      </c>
      <c r="V2488" s="2">
        <f t="shared" si="1418"/>
        <v>18796.601870023831</v>
      </c>
      <c r="W2488" s="2">
        <f t="shared" si="1419"/>
        <v>259333.92977506702</v>
      </c>
      <c r="X2488" s="36">
        <f t="shared" si="1420"/>
        <v>0</v>
      </c>
      <c r="Y2488" s="2">
        <f t="shared" si="1421"/>
        <v>0</v>
      </c>
      <c r="Z2488" s="37">
        <f t="shared" si="1422"/>
        <v>0</v>
      </c>
      <c r="AA2488" s="2">
        <f t="shared" si="1423"/>
        <v>0</v>
      </c>
      <c r="AB2488" s="4">
        <f t="shared" si="1399"/>
        <v>7.1215000000000001E-2</v>
      </c>
      <c r="AC2488" s="148">
        <f t="shared" si="1424"/>
        <v>351</v>
      </c>
      <c r="AD2488" s="36">
        <v>252</v>
      </c>
      <c r="AE2488" s="35">
        <f t="shared" si="1425"/>
        <v>1.100560443</v>
      </c>
      <c r="AF2488" s="2">
        <f t="shared" si="1426"/>
        <v>26078.734863109999</v>
      </c>
      <c r="AG2488" s="2">
        <f t="shared" si="1427"/>
        <v>26078.734863109999</v>
      </c>
      <c r="AH2488" s="3">
        <f t="shared" si="1428"/>
        <v>0</v>
      </c>
      <c r="AI2488" s="3"/>
      <c r="AJ2488" s="3">
        <v>0</v>
      </c>
      <c r="AK2488" s="2">
        <f t="shared" si="1429"/>
        <v>40620.70395059634</v>
      </c>
      <c r="AL2488" s="8"/>
      <c r="AM2488" s="8"/>
      <c r="AN2488" s="8"/>
      <c r="AO2488" s="8"/>
      <c r="AP2488" s="8"/>
      <c r="AQ2488" s="8"/>
      <c r="AR2488" s="5"/>
      <c r="AS2488" s="1"/>
      <c r="AT2488" s="8"/>
      <c r="AU2488" s="1"/>
      <c r="AV2488" s="1"/>
      <c r="AW2488" s="3"/>
      <c r="AX2488" s="3"/>
      <c r="AY2488" s="4"/>
      <c r="AZ2488" s="4"/>
      <c r="BA2488" s="4"/>
      <c r="BB2488" s="1"/>
      <c r="BC2488" s="1"/>
      <c r="BD2488" s="1"/>
      <c r="BE2488" s="1"/>
      <c r="BF2488" s="1"/>
      <c r="BG2488" s="1"/>
      <c r="BH2488" s="1"/>
      <c r="BI2488" s="1"/>
    </row>
    <row r="2489" spans="1:61" x14ac:dyDescent="0.2">
      <c r="A2489" s="78">
        <f t="shared" si="1398"/>
        <v>44380</v>
      </c>
      <c r="B2489" s="2">
        <f t="shared" si="1400"/>
        <v>326219.81287480704</v>
      </c>
      <c r="C2489" s="3">
        <f t="shared" si="1401"/>
        <v>44039674.738098949</v>
      </c>
      <c r="D2489" s="2">
        <f t="shared" si="1397"/>
        <v>240537.3279050432</v>
      </c>
      <c r="E2489" s="2">
        <f t="shared" si="1402"/>
        <v>0</v>
      </c>
      <c r="F2489" s="33">
        <f t="shared" si="1403"/>
        <v>240537.3279050432</v>
      </c>
      <c r="G2489" s="39">
        <f t="shared" si="1404"/>
        <v>5692.31</v>
      </c>
      <c r="H2489" s="38">
        <f>IF(AND(N2489=1,N2488&gt;1),VLOOKUP(A2488,[1]Plan1!$CW$105:$CY$215,3),H2488)</f>
        <v>5739.56</v>
      </c>
      <c r="I2489" s="127">
        <f t="shared" si="1405"/>
        <v>44297</v>
      </c>
      <c r="J2489" s="127">
        <f t="shared" si="1406"/>
        <v>44327</v>
      </c>
      <c r="K2489" s="34">
        <f t="shared" si="1407"/>
        <v>8.3006723105383262E-3</v>
      </c>
      <c r="L2489" s="212">
        <f t="shared" si="1408"/>
        <v>44389</v>
      </c>
      <c r="M2489" s="1">
        <f t="shared" si="1409"/>
        <v>22</v>
      </c>
      <c r="N2489" s="1">
        <f t="shared" si="1410"/>
        <v>17</v>
      </c>
      <c r="O2489" s="2">
        <f t="shared" si="1411"/>
        <v>1.0064081199999999</v>
      </c>
      <c r="P2489" s="35">
        <f t="shared" si="1412"/>
        <v>1.0030997100000001</v>
      </c>
      <c r="Q2489" s="35">
        <f t="shared" si="1413"/>
        <v>1.0716819422275745</v>
      </c>
      <c r="R2489" s="2">
        <f t="shared" si="1414"/>
        <v>1.0785494</v>
      </c>
      <c r="S2489" s="2">
        <f t="shared" si="1415"/>
        <v>1.05852576</v>
      </c>
      <c r="T2489" s="2">
        <f t="shared" si="1416"/>
        <v>259431.39068958</v>
      </c>
      <c r="U2489" s="2">
        <f t="shared" si="1417"/>
        <v>0</v>
      </c>
      <c r="V2489" s="2">
        <f t="shared" si="1418"/>
        <v>18894.0627845444</v>
      </c>
      <c r="W2489" s="2">
        <f t="shared" si="1419"/>
        <v>259431.3906895876</v>
      </c>
      <c r="X2489" s="36">
        <f t="shared" si="1420"/>
        <v>0</v>
      </c>
      <c r="Y2489" s="2">
        <f t="shared" si="1421"/>
        <v>0</v>
      </c>
      <c r="Z2489" s="37">
        <f t="shared" si="1422"/>
        <v>0</v>
      </c>
      <c r="AA2489" s="2">
        <f t="shared" si="1423"/>
        <v>0</v>
      </c>
      <c r="AB2489" s="4">
        <f t="shared" si="1399"/>
        <v>7.1215000000000001E-2</v>
      </c>
      <c r="AC2489" s="148">
        <f t="shared" si="1424"/>
        <v>351</v>
      </c>
      <c r="AD2489" s="36">
        <v>252</v>
      </c>
      <c r="AE2489" s="35">
        <f t="shared" si="1425"/>
        <v>1.100560443</v>
      </c>
      <c r="AF2489" s="2">
        <f t="shared" si="1426"/>
        <v>26088.535575850001</v>
      </c>
      <c r="AG2489" s="2">
        <f t="shared" si="1427"/>
        <v>26088.535575850001</v>
      </c>
      <c r="AH2489" s="3">
        <f t="shared" si="1428"/>
        <v>0</v>
      </c>
      <c r="AI2489" s="3"/>
      <c r="AJ2489" s="3">
        <v>0</v>
      </c>
      <c r="AK2489" s="2">
        <f t="shared" si="1429"/>
        <v>40699.886609369431</v>
      </c>
      <c r="AL2489" s="8"/>
      <c r="AM2489" s="8"/>
      <c r="AN2489" s="8"/>
      <c r="AO2489" s="8"/>
      <c r="AP2489" s="8"/>
      <c r="AQ2489" s="8"/>
      <c r="AR2489" s="5"/>
      <c r="AS2489" s="1"/>
      <c r="AT2489" s="8"/>
      <c r="AU2489" s="1"/>
      <c r="AV2489" s="1"/>
      <c r="AW2489" s="3"/>
      <c r="AX2489" s="3"/>
      <c r="AY2489" s="4"/>
      <c r="AZ2489" s="4"/>
      <c r="BA2489" s="4"/>
      <c r="BB2489" s="1"/>
      <c r="BC2489" s="1"/>
      <c r="BD2489" s="1"/>
      <c r="BE2489" s="1"/>
      <c r="BF2489" s="1"/>
      <c r="BG2489" s="1"/>
      <c r="BH2489" s="1"/>
      <c r="BI2489" s="1"/>
    </row>
    <row r="2490" spans="1:61" x14ac:dyDescent="0.2">
      <c r="A2490" s="78">
        <f t="shared" si="1398"/>
        <v>44381</v>
      </c>
      <c r="B2490" s="2">
        <f t="shared" si="1400"/>
        <v>326298.99553358014</v>
      </c>
      <c r="C2490" s="3">
        <f t="shared" si="1401"/>
        <v>44050364.397033319</v>
      </c>
      <c r="D2490" s="2">
        <f t="shared" ref="D2490:D2553" si="1430">D2489</f>
        <v>240537.3279050432</v>
      </c>
      <c r="E2490" s="2">
        <f t="shared" si="1402"/>
        <v>0</v>
      </c>
      <c r="F2490" s="33">
        <f t="shared" si="1403"/>
        <v>240537.3279050432</v>
      </c>
      <c r="G2490" s="39">
        <f t="shared" si="1404"/>
        <v>5692.31</v>
      </c>
      <c r="H2490" s="38">
        <f>IF(AND(N2490=1,N2489&gt;1),VLOOKUP(A2489,[1]Plan1!$CW$105:$CY$215,3),H2489)</f>
        <v>5739.56</v>
      </c>
      <c r="I2490" s="127">
        <f t="shared" si="1405"/>
        <v>44297</v>
      </c>
      <c r="J2490" s="127">
        <f t="shared" si="1406"/>
        <v>44327</v>
      </c>
      <c r="K2490" s="34">
        <f t="shared" si="1407"/>
        <v>8.3006723105383262E-3</v>
      </c>
      <c r="L2490" s="212">
        <f t="shared" si="1408"/>
        <v>44389</v>
      </c>
      <c r="M2490" s="1">
        <f t="shared" si="1409"/>
        <v>22</v>
      </c>
      <c r="N2490" s="1">
        <f t="shared" si="1410"/>
        <v>17</v>
      </c>
      <c r="O2490" s="2">
        <f t="shared" si="1411"/>
        <v>1.0064081199999999</v>
      </c>
      <c r="P2490" s="35">
        <f t="shared" si="1412"/>
        <v>1.0030997100000001</v>
      </c>
      <c r="Q2490" s="35">
        <f t="shared" si="1413"/>
        <v>1.0716819422275745</v>
      </c>
      <c r="R2490" s="2">
        <f t="shared" si="1414"/>
        <v>1.0785494</v>
      </c>
      <c r="S2490" s="2">
        <f t="shared" si="1415"/>
        <v>1.05852576</v>
      </c>
      <c r="T2490" s="2">
        <f t="shared" si="1416"/>
        <v>259431.39068958</v>
      </c>
      <c r="U2490" s="2">
        <f t="shared" si="1417"/>
        <v>0</v>
      </c>
      <c r="V2490" s="2">
        <f t="shared" si="1418"/>
        <v>18894.0627845444</v>
      </c>
      <c r="W2490" s="2">
        <f t="shared" si="1419"/>
        <v>259431.3906895876</v>
      </c>
      <c r="X2490" s="36">
        <f t="shared" si="1420"/>
        <v>0</v>
      </c>
      <c r="Y2490" s="2">
        <f t="shared" si="1421"/>
        <v>0</v>
      </c>
      <c r="Z2490" s="37">
        <f t="shared" si="1422"/>
        <v>0</v>
      </c>
      <c r="AA2490" s="2">
        <f t="shared" si="1423"/>
        <v>0</v>
      </c>
      <c r="AB2490" s="4">
        <f t="shared" si="1399"/>
        <v>7.1215000000000001E-2</v>
      </c>
      <c r="AC2490" s="148">
        <f t="shared" si="1424"/>
        <v>351</v>
      </c>
      <c r="AD2490" s="36">
        <v>252</v>
      </c>
      <c r="AE2490" s="35">
        <f t="shared" si="1425"/>
        <v>1.100560443</v>
      </c>
      <c r="AF2490" s="2">
        <f t="shared" si="1426"/>
        <v>26088.535575850001</v>
      </c>
      <c r="AG2490" s="2">
        <f t="shared" si="1427"/>
        <v>26088.535575850001</v>
      </c>
      <c r="AH2490" s="3">
        <f t="shared" si="1428"/>
        <v>0</v>
      </c>
      <c r="AI2490" s="3"/>
      <c r="AJ2490" s="3">
        <v>0</v>
      </c>
      <c r="AK2490" s="2">
        <f t="shared" si="1429"/>
        <v>40779.069268142535</v>
      </c>
      <c r="AL2490" s="8"/>
      <c r="AM2490" s="8"/>
      <c r="AN2490" s="8"/>
      <c r="AO2490" s="8"/>
      <c r="AP2490" s="8"/>
      <c r="AQ2490" s="8"/>
      <c r="AR2490" s="5"/>
      <c r="AS2490" s="1"/>
      <c r="AT2490" s="8"/>
      <c r="AU2490" s="1"/>
      <c r="AV2490" s="1"/>
      <c r="AW2490" s="3"/>
      <c r="AX2490" s="3"/>
      <c r="AY2490" s="4"/>
      <c r="AZ2490" s="4"/>
      <c r="BA2490" s="4"/>
      <c r="BB2490" s="1"/>
      <c r="BC2490" s="1"/>
      <c r="BD2490" s="1"/>
      <c r="BE2490" s="1"/>
      <c r="BF2490" s="1"/>
      <c r="BG2490" s="1"/>
      <c r="BH2490" s="1"/>
      <c r="BI2490" s="1"/>
    </row>
    <row r="2491" spans="1:61" x14ac:dyDescent="0.2">
      <c r="A2491" s="78">
        <f t="shared" si="1398"/>
        <v>44382</v>
      </c>
      <c r="B2491" s="2">
        <f t="shared" si="1400"/>
        <v>326456.13291491318</v>
      </c>
      <c r="C2491" s="3">
        <f t="shared" si="1401"/>
        <v>44071577.943513282</v>
      </c>
      <c r="D2491" s="2">
        <f t="shared" si="1430"/>
        <v>240537.3279050432</v>
      </c>
      <c r="E2491" s="2">
        <f t="shared" si="1402"/>
        <v>0</v>
      </c>
      <c r="F2491" s="33">
        <f t="shared" si="1403"/>
        <v>240537.3279050432</v>
      </c>
      <c r="G2491" s="39">
        <f t="shared" si="1404"/>
        <v>5692.31</v>
      </c>
      <c r="H2491" s="38">
        <f>IF(AND(N2491=1,N2490&gt;1),VLOOKUP(A2490,[1]Plan1!$CW$105:$CY$215,3),H2490)</f>
        <v>5739.56</v>
      </c>
      <c r="I2491" s="127">
        <f t="shared" si="1405"/>
        <v>44297</v>
      </c>
      <c r="J2491" s="127">
        <f t="shared" si="1406"/>
        <v>44327</v>
      </c>
      <c r="K2491" s="34">
        <f t="shared" si="1407"/>
        <v>8.3006723105383262E-3</v>
      </c>
      <c r="L2491" s="212">
        <f t="shared" si="1408"/>
        <v>44389</v>
      </c>
      <c r="M2491" s="1">
        <f t="shared" si="1409"/>
        <v>22</v>
      </c>
      <c r="N2491" s="1">
        <f t="shared" si="1410"/>
        <v>17</v>
      </c>
      <c r="O2491" s="2">
        <f t="shared" si="1411"/>
        <v>1.0064081199999999</v>
      </c>
      <c r="P2491" s="35">
        <f t="shared" si="1412"/>
        <v>1.0030997100000001</v>
      </c>
      <c r="Q2491" s="35">
        <f t="shared" si="1413"/>
        <v>1.0716819422275745</v>
      </c>
      <c r="R2491" s="2">
        <f t="shared" si="1414"/>
        <v>1.0785494</v>
      </c>
      <c r="S2491" s="2">
        <f t="shared" si="1415"/>
        <v>1.05852576</v>
      </c>
      <c r="T2491" s="2">
        <f t="shared" si="1416"/>
        <v>259431.39068958</v>
      </c>
      <c r="U2491" s="2">
        <f t="shared" si="1417"/>
        <v>0</v>
      </c>
      <c r="V2491" s="2">
        <f t="shared" si="1418"/>
        <v>18894.0627845444</v>
      </c>
      <c r="W2491" s="2">
        <f t="shared" si="1419"/>
        <v>259431.3906895876</v>
      </c>
      <c r="X2491" s="36">
        <f t="shared" si="1420"/>
        <v>0</v>
      </c>
      <c r="Y2491" s="2">
        <f t="shared" si="1421"/>
        <v>0</v>
      </c>
      <c r="Z2491" s="37">
        <f t="shared" si="1422"/>
        <v>0</v>
      </c>
      <c r="AA2491" s="2">
        <f t="shared" si="1423"/>
        <v>0</v>
      </c>
      <c r="AB2491" s="4">
        <f t="shared" si="1399"/>
        <v>7.1215000000000001E-2</v>
      </c>
      <c r="AC2491" s="148">
        <f t="shared" si="1424"/>
        <v>352</v>
      </c>
      <c r="AD2491" s="36">
        <v>252</v>
      </c>
      <c r="AE2491" s="35">
        <f t="shared" si="1425"/>
        <v>1.100860926</v>
      </c>
      <c r="AF2491" s="2">
        <f t="shared" si="1426"/>
        <v>26166.490298410001</v>
      </c>
      <c r="AG2491" s="2">
        <f t="shared" si="1427"/>
        <v>26166.490298410001</v>
      </c>
      <c r="AH2491" s="3">
        <f t="shared" si="1428"/>
        <v>0</v>
      </c>
      <c r="AI2491" s="3"/>
      <c r="AJ2491" s="3">
        <v>0</v>
      </c>
      <c r="AK2491" s="2">
        <f t="shared" si="1429"/>
        <v>40858.251926915626</v>
      </c>
      <c r="AL2491" s="8"/>
      <c r="AM2491" s="8"/>
      <c r="AN2491" s="8"/>
      <c r="AO2491" s="8"/>
      <c r="AP2491" s="8"/>
      <c r="AQ2491" s="8"/>
      <c r="AR2491" s="5"/>
      <c r="AS2491" s="1"/>
      <c r="AT2491" s="8"/>
      <c r="AU2491" s="1"/>
      <c r="AV2491" s="1"/>
      <c r="AW2491" s="3"/>
      <c r="AX2491" s="3"/>
      <c r="AY2491" s="4"/>
      <c r="AZ2491" s="4"/>
      <c r="BA2491" s="4"/>
      <c r="BB2491" s="1"/>
      <c r="BC2491" s="1"/>
      <c r="BD2491" s="1"/>
      <c r="BE2491" s="1"/>
      <c r="BF2491" s="1"/>
      <c r="BG2491" s="1"/>
      <c r="BH2491" s="1"/>
      <c r="BI2491" s="1"/>
    </row>
    <row r="2492" spans="1:61" x14ac:dyDescent="0.2">
      <c r="A2492" s="78">
        <f t="shared" si="1398"/>
        <v>44383</v>
      </c>
      <c r="B2492" s="2">
        <f t="shared" si="1400"/>
        <v>326720.65680355264</v>
      </c>
      <c r="C2492" s="3">
        <f t="shared" si="1401"/>
        <v>44107288.668479607</v>
      </c>
      <c r="D2492" s="2">
        <f t="shared" si="1430"/>
        <v>240537.3279050432</v>
      </c>
      <c r="E2492" s="2">
        <f t="shared" si="1402"/>
        <v>0</v>
      </c>
      <c r="F2492" s="33">
        <f t="shared" si="1403"/>
        <v>240537.3279050432</v>
      </c>
      <c r="G2492" s="39">
        <f t="shared" si="1404"/>
        <v>5692.31</v>
      </c>
      <c r="H2492" s="38">
        <f>IF(AND(N2492=1,N2491&gt;1),VLOOKUP(A2491,[1]Plan1!$CW$105:$CY$215,3),H2491)</f>
        <v>5739.56</v>
      </c>
      <c r="I2492" s="127">
        <f t="shared" si="1405"/>
        <v>44297</v>
      </c>
      <c r="J2492" s="127">
        <f t="shared" si="1406"/>
        <v>44327</v>
      </c>
      <c r="K2492" s="34">
        <f t="shared" si="1407"/>
        <v>8.3006723105383262E-3</v>
      </c>
      <c r="L2492" s="212">
        <f t="shared" si="1408"/>
        <v>44389</v>
      </c>
      <c r="M2492" s="1">
        <f t="shared" si="1409"/>
        <v>22</v>
      </c>
      <c r="N2492" s="1">
        <f t="shared" si="1410"/>
        <v>18</v>
      </c>
      <c r="O2492" s="2">
        <f t="shared" si="1411"/>
        <v>1.0067863500000001</v>
      </c>
      <c r="P2492" s="35">
        <f t="shared" si="1412"/>
        <v>1.0030997100000001</v>
      </c>
      <c r="Q2492" s="35">
        <f t="shared" si="1413"/>
        <v>1.0716819422275745</v>
      </c>
      <c r="R2492" s="2">
        <f t="shared" si="1414"/>
        <v>1.0789547500000001</v>
      </c>
      <c r="S2492" s="2">
        <f t="shared" si="1415"/>
        <v>1.05852576</v>
      </c>
      <c r="T2492" s="2">
        <f t="shared" si="1416"/>
        <v>259528.89249545001</v>
      </c>
      <c r="U2492" s="2">
        <f t="shared" si="1417"/>
        <v>0</v>
      </c>
      <c r="V2492" s="2">
        <f t="shared" si="1418"/>
        <v>18991.564590410726</v>
      </c>
      <c r="W2492" s="2">
        <f t="shared" si="1419"/>
        <v>259528.89249545394</v>
      </c>
      <c r="X2492" s="36">
        <f t="shared" si="1420"/>
        <v>0</v>
      </c>
      <c r="Y2492" s="2">
        <f t="shared" si="1421"/>
        <v>0</v>
      </c>
      <c r="Z2492" s="37">
        <f t="shared" si="1422"/>
        <v>0</v>
      </c>
      <c r="AA2492" s="2">
        <f t="shared" si="1423"/>
        <v>0</v>
      </c>
      <c r="AB2492" s="4">
        <f t="shared" si="1399"/>
        <v>7.1215000000000001E-2</v>
      </c>
      <c r="AC2492" s="148">
        <f t="shared" si="1424"/>
        <v>353</v>
      </c>
      <c r="AD2492" s="36">
        <v>252</v>
      </c>
      <c r="AE2492" s="35">
        <f t="shared" si="1425"/>
        <v>1.101161491</v>
      </c>
      <c r="AF2492" s="2">
        <f t="shared" si="1426"/>
        <v>26254.329722409999</v>
      </c>
      <c r="AG2492" s="2">
        <f t="shared" si="1427"/>
        <v>26254.329722409999</v>
      </c>
      <c r="AH2492" s="3">
        <f t="shared" si="1428"/>
        <v>0</v>
      </c>
      <c r="AI2492" s="3"/>
      <c r="AJ2492" s="3">
        <v>0</v>
      </c>
      <c r="AK2492" s="2">
        <f t="shared" si="1429"/>
        <v>40937.434585688716</v>
      </c>
      <c r="AL2492" s="8"/>
      <c r="AM2492" s="8"/>
      <c r="AN2492" s="8"/>
      <c r="AO2492" s="8"/>
      <c r="AP2492" s="8"/>
      <c r="AQ2492" s="8"/>
      <c r="AR2492" s="5"/>
      <c r="AS2492" s="1"/>
      <c r="AT2492" s="8"/>
      <c r="AU2492" s="1"/>
      <c r="AV2492" s="1"/>
      <c r="AW2492" s="3"/>
      <c r="AX2492" s="3"/>
      <c r="AY2492" s="4"/>
      <c r="AZ2492" s="4"/>
      <c r="BA2492" s="4"/>
      <c r="BB2492" s="1"/>
      <c r="BC2492" s="1"/>
      <c r="BD2492" s="1"/>
      <c r="BE2492" s="1"/>
      <c r="BF2492" s="1"/>
      <c r="BG2492" s="1"/>
      <c r="BH2492" s="1"/>
      <c r="BI2492" s="1"/>
    </row>
    <row r="2493" spans="1:61" x14ac:dyDescent="0.2">
      <c r="A2493" s="78">
        <f t="shared" si="1398"/>
        <v>44384</v>
      </c>
      <c r="B2493" s="2">
        <f t="shared" si="1400"/>
        <v>326985.29503537464</v>
      </c>
      <c r="C2493" s="3">
        <f t="shared" si="1401"/>
        <v>44143014.829775579</v>
      </c>
      <c r="D2493" s="2">
        <f t="shared" si="1430"/>
        <v>240537.3279050432</v>
      </c>
      <c r="E2493" s="2">
        <f t="shared" si="1402"/>
        <v>0</v>
      </c>
      <c r="F2493" s="33">
        <f t="shared" si="1403"/>
        <v>240537.3279050432</v>
      </c>
      <c r="G2493" s="39">
        <f t="shared" si="1404"/>
        <v>5692.31</v>
      </c>
      <c r="H2493" s="38">
        <f>IF(AND(N2493=1,N2492&gt;1),VLOOKUP(A2492,[1]Plan1!$CW$105:$CY$215,3),H2492)</f>
        <v>5739.56</v>
      </c>
      <c r="I2493" s="127">
        <f t="shared" si="1405"/>
        <v>44297</v>
      </c>
      <c r="J2493" s="127">
        <f t="shared" si="1406"/>
        <v>44327</v>
      </c>
      <c r="K2493" s="34">
        <f t="shared" si="1407"/>
        <v>8.3006723105383262E-3</v>
      </c>
      <c r="L2493" s="212">
        <f t="shared" si="1408"/>
        <v>44389</v>
      </c>
      <c r="M2493" s="1">
        <f t="shared" si="1409"/>
        <v>22</v>
      </c>
      <c r="N2493" s="1">
        <f t="shared" si="1410"/>
        <v>19</v>
      </c>
      <c r="O2493" s="2">
        <f t="shared" si="1411"/>
        <v>1.0071647100000001</v>
      </c>
      <c r="P2493" s="35">
        <f t="shared" si="1412"/>
        <v>1.0030997100000001</v>
      </c>
      <c r="Q2493" s="35">
        <f t="shared" si="1413"/>
        <v>1.0716819422275745</v>
      </c>
      <c r="R2493" s="2">
        <f t="shared" si="1414"/>
        <v>1.07936023</v>
      </c>
      <c r="S2493" s="2">
        <f t="shared" si="1415"/>
        <v>1.05852576</v>
      </c>
      <c r="T2493" s="2">
        <f t="shared" si="1416"/>
        <v>259626.42557117</v>
      </c>
      <c r="U2493" s="2">
        <f t="shared" si="1417"/>
        <v>0</v>
      </c>
      <c r="V2493" s="2">
        <f t="shared" si="1418"/>
        <v>19089.097666129655</v>
      </c>
      <c r="W2493" s="2">
        <f t="shared" si="1419"/>
        <v>259626.42557117285</v>
      </c>
      <c r="X2493" s="36">
        <f t="shared" si="1420"/>
        <v>0</v>
      </c>
      <c r="Y2493" s="2">
        <f t="shared" si="1421"/>
        <v>0</v>
      </c>
      <c r="Z2493" s="37">
        <f t="shared" si="1422"/>
        <v>0</v>
      </c>
      <c r="AA2493" s="2">
        <f t="shared" si="1423"/>
        <v>0</v>
      </c>
      <c r="AB2493" s="4">
        <f t="shared" si="1399"/>
        <v>7.1215000000000001E-2</v>
      </c>
      <c r="AC2493" s="148">
        <f t="shared" si="1424"/>
        <v>354</v>
      </c>
      <c r="AD2493" s="36">
        <v>252</v>
      </c>
      <c r="AE2493" s="35">
        <f t="shared" si="1425"/>
        <v>1.101462138</v>
      </c>
      <c r="AF2493" s="2">
        <f t="shared" si="1426"/>
        <v>26342.252219739999</v>
      </c>
      <c r="AG2493" s="2">
        <f t="shared" si="1427"/>
        <v>26342.252219739999</v>
      </c>
      <c r="AH2493" s="3">
        <f t="shared" si="1428"/>
        <v>0</v>
      </c>
      <c r="AI2493" s="3"/>
      <c r="AJ2493" s="3">
        <v>0</v>
      </c>
      <c r="AK2493" s="2">
        <f t="shared" si="1429"/>
        <v>41016.617244461806</v>
      </c>
      <c r="AL2493" s="8"/>
      <c r="AM2493" s="8"/>
      <c r="AN2493" s="8"/>
      <c r="AO2493" s="8"/>
      <c r="AP2493" s="8"/>
      <c r="AQ2493" s="8"/>
      <c r="AR2493" s="5"/>
      <c r="AS2493" s="1"/>
      <c r="AT2493" s="8"/>
      <c r="AU2493" s="1"/>
      <c r="AV2493" s="1"/>
      <c r="AW2493" s="3"/>
      <c r="AX2493" s="3"/>
      <c r="AY2493" s="4"/>
      <c r="AZ2493" s="4"/>
      <c r="BA2493" s="4"/>
      <c r="BB2493" s="1"/>
      <c r="BC2493" s="1"/>
      <c r="BD2493" s="1"/>
      <c r="BE2493" s="1"/>
      <c r="BF2493" s="1"/>
      <c r="BG2493" s="1"/>
      <c r="BH2493" s="1"/>
      <c r="BI2493" s="1"/>
    </row>
    <row r="2494" spans="1:61" x14ac:dyDescent="0.2">
      <c r="A2494" s="78">
        <f t="shared" si="1398"/>
        <v>44385</v>
      </c>
      <c r="B2494" s="2">
        <f t="shared" si="1400"/>
        <v>327250.05587275908</v>
      </c>
      <c r="C2494" s="3">
        <f t="shared" si="1401"/>
        <v>44178757.542822473</v>
      </c>
      <c r="D2494" s="2">
        <f t="shared" si="1430"/>
        <v>240537.3279050432</v>
      </c>
      <c r="E2494" s="2">
        <f t="shared" si="1402"/>
        <v>0</v>
      </c>
      <c r="F2494" s="33">
        <f t="shared" si="1403"/>
        <v>240537.3279050432</v>
      </c>
      <c r="G2494" s="39">
        <f t="shared" si="1404"/>
        <v>5692.31</v>
      </c>
      <c r="H2494" s="38">
        <f>IF(AND(N2494=1,N2493&gt;1),VLOOKUP(A2493,[1]Plan1!$CW$105:$CY$215,3),H2493)</f>
        <v>5739.56</v>
      </c>
      <c r="I2494" s="127">
        <f t="shared" si="1405"/>
        <v>44297</v>
      </c>
      <c r="J2494" s="127">
        <f t="shared" si="1406"/>
        <v>44327</v>
      </c>
      <c r="K2494" s="34">
        <f t="shared" si="1407"/>
        <v>8.3006723105383262E-3</v>
      </c>
      <c r="L2494" s="212">
        <f t="shared" si="1408"/>
        <v>44389</v>
      </c>
      <c r="M2494" s="1">
        <f t="shared" si="1409"/>
        <v>22</v>
      </c>
      <c r="N2494" s="1">
        <f t="shared" si="1410"/>
        <v>20</v>
      </c>
      <c r="O2494" s="2">
        <f t="shared" si="1411"/>
        <v>1.0075432200000001</v>
      </c>
      <c r="P2494" s="35">
        <f t="shared" si="1412"/>
        <v>1.0030997100000001</v>
      </c>
      <c r="Q2494" s="35">
        <f t="shared" si="1413"/>
        <v>1.0716819422275745</v>
      </c>
      <c r="R2494" s="2">
        <f t="shared" si="1414"/>
        <v>1.0797658699999999</v>
      </c>
      <c r="S2494" s="2">
        <f t="shared" si="1415"/>
        <v>1.05852576</v>
      </c>
      <c r="T2494" s="2">
        <f t="shared" si="1416"/>
        <v>259723.99713286001</v>
      </c>
      <c r="U2494" s="2">
        <f t="shared" si="1417"/>
        <v>0</v>
      </c>
      <c r="V2494" s="2">
        <f t="shared" si="1418"/>
        <v>19186.669227821025</v>
      </c>
      <c r="W2494" s="2">
        <f t="shared" si="1419"/>
        <v>259723.99713286423</v>
      </c>
      <c r="X2494" s="36">
        <f t="shared" si="1420"/>
        <v>0</v>
      </c>
      <c r="Y2494" s="2">
        <f t="shared" si="1421"/>
        <v>0</v>
      </c>
      <c r="Z2494" s="37">
        <f t="shared" si="1422"/>
        <v>0</v>
      </c>
      <c r="AA2494" s="2">
        <f t="shared" si="1423"/>
        <v>0</v>
      </c>
      <c r="AB2494" s="4">
        <f t="shared" si="1399"/>
        <v>7.1215000000000001E-2</v>
      </c>
      <c r="AC2494" s="148">
        <f t="shared" si="1424"/>
        <v>355</v>
      </c>
      <c r="AD2494" s="36">
        <v>252</v>
      </c>
      <c r="AE2494" s="35">
        <f t="shared" si="1425"/>
        <v>1.101762868</v>
      </c>
      <c r="AF2494" s="2">
        <f t="shared" si="1426"/>
        <v>26430.258836659999</v>
      </c>
      <c r="AG2494" s="2">
        <f t="shared" si="1427"/>
        <v>26430.258836659999</v>
      </c>
      <c r="AH2494" s="3">
        <f t="shared" si="1428"/>
        <v>0</v>
      </c>
      <c r="AI2494" s="3"/>
      <c r="AJ2494" s="3">
        <v>0</v>
      </c>
      <c r="AK2494" s="2">
        <f t="shared" si="1429"/>
        <v>41095.799903234903</v>
      </c>
      <c r="AL2494" s="8"/>
      <c r="AM2494" s="8"/>
      <c r="AN2494" s="8"/>
      <c r="AO2494" s="8"/>
      <c r="AP2494" s="8"/>
      <c r="AQ2494" s="8"/>
      <c r="AR2494" s="5"/>
      <c r="AS2494" s="1"/>
      <c r="AT2494" s="8"/>
      <c r="AU2494" s="1"/>
      <c r="AV2494" s="1"/>
      <c r="AW2494" s="3"/>
      <c r="AX2494" s="3"/>
      <c r="AY2494" s="4"/>
      <c r="AZ2494" s="4"/>
      <c r="BA2494" s="4"/>
      <c r="BB2494" s="1"/>
      <c r="BC2494" s="1"/>
      <c r="BD2494" s="1"/>
      <c r="BE2494" s="1"/>
      <c r="BF2494" s="1"/>
      <c r="BG2494" s="1"/>
      <c r="BH2494" s="1"/>
      <c r="BI2494" s="1"/>
    </row>
    <row r="2495" spans="1:61" x14ac:dyDescent="0.2">
      <c r="A2495" s="78">
        <f t="shared" si="1398"/>
        <v>44386</v>
      </c>
      <c r="B2495" s="2">
        <f t="shared" si="1400"/>
        <v>327514.93620419281</v>
      </c>
      <c r="C2495" s="3">
        <f t="shared" si="1401"/>
        <v>44214516.38756603</v>
      </c>
      <c r="D2495" s="2">
        <f t="shared" si="1430"/>
        <v>240537.3279050432</v>
      </c>
      <c r="E2495" s="2">
        <f t="shared" si="1402"/>
        <v>0</v>
      </c>
      <c r="F2495" s="33">
        <f t="shared" si="1403"/>
        <v>240537.3279050432</v>
      </c>
      <c r="G2495" s="39">
        <f t="shared" si="1404"/>
        <v>5692.31</v>
      </c>
      <c r="H2495" s="38">
        <f>IF(AND(N2495=1,N2494&gt;1),VLOOKUP(A2494,[1]Plan1!$CW$105:$CY$215,3),H2494)</f>
        <v>5739.56</v>
      </c>
      <c r="I2495" s="127">
        <f t="shared" si="1405"/>
        <v>44297</v>
      </c>
      <c r="J2495" s="127">
        <f t="shared" si="1406"/>
        <v>44327</v>
      </c>
      <c r="K2495" s="34">
        <f t="shared" si="1407"/>
        <v>8.3006723105383262E-3</v>
      </c>
      <c r="L2495" s="212">
        <f t="shared" si="1408"/>
        <v>44389</v>
      </c>
      <c r="M2495" s="1">
        <f t="shared" si="1409"/>
        <v>22</v>
      </c>
      <c r="N2495" s="1">
        <f t="shared" si="1410"/>
        <v>21</v>
      </c>
      <c r="O2495" s="2">
        <f t="shared" si="1411"/>
        <v>1.0079218700000001</v>
      </c>
      <c r="P2495" s="35">
        <f t="shared" si="1412"/>
        <v>1.0030997100000001</v>
      </c>
      <c r="Q2495" s="35">
        <f t="shared" si="1413"/>
        <v>1.0716819422275745</v>
      </c>
      <c r="R2495" s="2">
        <f t="shared" si="1414"/>
        <v>1.08017166</v>
      </c>
      <c r="S2495" s="2">
        <f t="shared" si="1415"/>
        <v>1.05852576</v>
      </c>
      <c r="T2495" s="2">
        <f t="shared" si="1416"/>
        <v>259821.60477514999</v>
      </c>
      <c r="U2495" s="2">
        <f t="shared" si="1417"/>
        <v>0</v>
      </c>
      <c r="V2495" s="2">
        <f t="shared" si="1418"/>
        <v>19284.276870111629</v>
      </c>
      <c r="W2495" s="2">
        <f t="shared" si="1419"/>
        <v>259821.60477515485</v>
      </c>
      <c r="X2495" s="36">
        <f t="shared" si="1420"/>
        <v>0</v>
      </c>
      <c r="Y2495" s="2">
        <f t="shared" si="1421"/>
        <v>0</v>
      </c>
      <c r="Z2495" s="37">
        <f t="shared" si="1422"/>
        <v>0</v>
      </c>
      <c r="AA2495" s="2">
        <f t="shared" si="1423"/>
        <v>0</v>
      </c>
      <c r="AB2495" s="4">
        <f t="shared" si="1399"/>
        <v>7.1215000000000001E-2</v>
      </c>
      <c r="AC2495" s="148">
        <f t="shared" si="1424"/>
        <v>356</v>
      </c>
      <c r="AD2495" s="36">
        <v>252</v>
      </c>
      <c r="AE2495" s="35">
        <f t="shared" si="1425"/>
        <v>1.102063679</v>
      </c>
      <c r="AF2495" s="2">
        <f t="shared" si="1426"/>
        <v>26518.348867029999</v>
      </c>
      <c r="AG2495" s="2">
        <f t="shared" si="1427"/>
        <v>26518.348867029999</v>
      </c>
      <c r="AH2495" s="3">
        <f t="shared" si="1428"/>
        <v>0</v>
      </c>
      <c r="AI2495" s="3"/>
      <c r="AJ2495" s="3">
        <v>0</v>
      </c>
      <c r="AK2495" s="2">
        <f t="shared" si="1429"/>
        <v>41174.982562007994</v>
      </c>
      <c r="AL2495" s="8"/>
      <c r="AM2495" s="8"/>
      <c r="AN2495" s="8"/>
      <c r="AO2495" s="8"/>
      <c r="AP2495" s="8"/>
      <c r="AQ2495" s="8"/>
      <c r="AR2495" s="5"/>
      <c r="AS2495" s="1"/>
      <c r="AT2495" s="8"/>
      <c r="AU2495" s="1"/>
      <c r="AV2495" s="1"/>
      <c r="AW2495" s="3"/>
      <c r="AX2495" s="3"/>
      <c r="AY2495" s="4"/>
      <c r="AZ2495" s="4"/>
      <c r="BA2495" s="4"/>
      <c r="BB2495" s="1"/>
      <c r="BC2495" s="1"/>
      <c r="BD2495" s="1"/>
      <c r="BE2495" s="1"/>
      <c r="BF2495" s="1"/>
      <c r="BG2495" s="1"/>
      <c r="BH2495" s="1"/>
      <c r="BI2495" s="1"/>
    </row>
    <row r="2496" spans="1:61" x14ac:dyDescent="0.2">
      <c r="A2496" s="78">
        <f t="shared" si="1398"/>
        <v>44387</v>
      </c>
      <c r="B2496" s="2">
        <f t="shared" si="1400"/>
        <v>327701.73376519221</v>
      </c>
      <c r="C2496" s="3">
        <f t="shared" si="1401"/>
        <v>44239734.05830095</v>
      </c>
      <c r="D2496" s="2">
        <f t="shared" si="1430"/>
        <v>240537.3279050432</v>
      </c>
      <c r="E2496" s="2">
        <f t="shared" si="1402"/>
        <v>0</v>
      </c>
      <c r="F2496" s="33">
        <f t="shared" si="1403"/>
        <v>240537.3279050432</v>
      </c>
      <c r="G2496" s="39">
        <f t="shared" si="1404"/>
        <v>5692.31</v>
      </c>
      <c r="H2496" s="38">
        <f>IF(AND(N2496=1,N2495&gt;1),VLOOKUP(A2495,[1]Plan1!$CW$105:$CY$215,3),H2495)</f>
        <v>5739.56</v>
      </c>
      <c r="I2496" s="127">
        <f t="shared" si="1405"/>
        <v>44297</v>
      </c>
      <c r="J2496" s="127">
        <f t="shared" si="1406"/>
        <v>44327</v>
      </c>
      <c r="K2496" s="34">
        <f t="shared" si="1407"/>
        <v>8.3006723105383262E-3</v>
      </c>
      <c r="L2496" s="212">
        <f t="shared" si="1408"/>
        <v>44389</v>
      </c>
      <c r="M2496" s="1">
        <f t="shared" si="1409"/>
        <v>22</v>
      </c>
      <c r="N2496" s="1">
        <f t="shared" si="1410"/>
        <v>22</v>
      </c>
      <c r="O2496" s="2">
        <f t="shared" si="1411"/>
        <v>1.0083006699999999</v>
      </c>
      <c r="P2496" s="35">
        <f t="shared" si="1412"/>
        <v>1.0030997100000001</v>
      </c>
      <c r="Q2496" s="35">
        <f t="shared" si="1413"/>
        <v>1.0716819422275745</v>
      </c>
      <c r="R2496" s="2">
        <f t="shared" si="1414"/>
        <v>1.0805776199999999</v>
      </c>
      <c r="S2496" s="2">
        <f t="shared" si="1415"/>
        <v>1.05852576</v>
      </c>
      <c r="T2496" s="2">
        <f t="shared" si="1416"/>
        <v>259919.25330879001</v>
      </c>
      <c r="U2496" s="2">
        <f t="shared" si="1417"/>
        <v>0</v>
      </c>
      <c r="V2496" s="2">
        <f t="shared" si="1418"/>
        <v>19381.925403747944</v>
      </c>
      <c r="W2496" s="2">
        <f t="shared" si="1419"/>
        <v>259919.25330879114</v>
      </c>
      <c r="X2496" s="36">
        <f t="shared" si="1420"/>
        <v>0</v>
      </c>
      <c r="Y2496" s="2">
        <f t="shared" si="1421"/>
        <v>0</v>
      </c>
      <c r="Z2496" s="37">
        <f t="shared" si="1422"/>
        <v>0</v>
      </c>
      <c r="AA2496" s="2">
        <f t="shared" si="1423"/>
        <v>0</v>
      </c>
      <c r="AB2496" s="4">
        <f t="shared" si="1399"/>
        <v>7.1215000000000001E-2</v>
      </c>
      <c r="AC2496" s="148">
        <f t="shared" si="1424"/>
        <v>356</v>
      </c>
      <c r="AD2496" s="36">
        <v>252</v>
      </c>
      <c r="AE2496" s="35">
        <f t="shared" si="1425"/>
        <v>1.102063679</v>
      </c>
      <c r="AF2496" s="2">
        <f t="shared" si="1426"/>
        <v>26528.315235620001</v>
      </c>
      <c r="AG2496" s="2">
        <f t="shared" si="1427"/>
        <v>26528.315235620001</v>
      </c>
      <c r="AH2496" s="3">
        <f t="shared" si="1428"/>
        <v>0</v>
      </c>
      <c r="AI2496" s="3"/>
      <c r="AJ2496" s="3">
        <v>0</v>
      </c>
      <c r="AK2496" s="2">
        <f t="shared" si="1429"/>
        <v>41254.165220781084</v>
      </c>
      <c r="AL2496" s="8"/>
      <c r="AM2496" s="8"/>
      <c r="AN2496" s="8"/>
      <c r="AO2496" s="8"/>
      <c r="AP2496" s="8"/>
      <c r="AQ2496" s="8"/>
      <c r="AR2496" s="5"/>
      <c r="AS2496" s="1"/>
      <c r="AT2496" s="8"/>
      <c r="AU2496" s="1"/>
      <c r="AV2496" s="1"/>
      <c r="AW2496" s="3"/>
      <c r="AX2496" s="3"/>
      <c r="AY2496" s="4"/>
      <c r="AZ2496" s="4"/>
      <c r="BA2496" s="4"/>
      <c r="BB2496" s="1"/>
      <c r="BC2496" s="1"/>
      <c r="BD2496" s="1"/>
      <c r="BE2496" s="1"/>
      <c r="BF2496" s="1"/>
      <c r="BG2496" s="1"/>
      <c r="BH2496" s="1"/>
      <c r="BI2496" s="1"/>
    </row>
    <row r="2497" spans="1:61" x14ac:dyDescent="0.2">
      <c r="A2497" s="78">
        <f t="shared" si="1398"/>
        <v>44388</v>
      </c>
      <c r="B2497" s="2">
        <f t="shared" si="1400"/>
        <v>327780.91642396536</v>
      </c>
      <c r="C2497" s="3">
        <f t="shared" si="1401"/>
        <v>44250423.717235327</v>
      </c>
      <c r="D2497" s="2">
        <f t="shared" si="1430"/>
        <v>240537.3279050432</v>
      </c>
      <c r="E2497" s="2">
        <f t="shared" si="1402"/>
        <v>0</v>
      </c>
      <c r="F2497" s="33">
        <f t="shared" si="1403"/>
        <v>240537.3279050432</v>
      </c>
      <c r="G2497" s="39">
        <f t="shared" si="1404"/>
        <v>5692.31</v>
      </c>
      <c r="H2497" s="38">
        <f>IF(AND(N2497=1,N2496&gt;1),VLOOKUP(A2496,[1]Plan1!$CW$105:$CY$215,3),H2496)</f>
        <v>5739.56</v>
      </c>
      <c r="I2497" s="127">
        <f t="shared" si="1405"/>
        <v>44297</v>
      </c>
      <c r="J2497" s="127">
        <f t="shared" si="1406"/>
        <v>44327</v>
      </c>
      <c r="K2497" s="34">
        <f t="shared" si="1407"/>
        <v>8.3006723105383262E-3</v>
      </c>
      <c r="L2497" s="212">
        <f t="shared" si="1408"/>
        <v>44389</v>
      </c>
      <c r="M2497" s="1">
        <f t="shared" si="1409"/>
        <v>22</v>
      </c>
      <c r="N2497" s="1">
        <f t="shared" si="1410"/>
        <v>22</v>
      </c>
      <c r="O2497" s="2">
        <f t="shared" si="1411"/>
        <v>1.0083006699999999</v>
      </c>
      <c r="P2497" s="35">
        <f t="shared" si="1412"/>
        <v>1.0030997100000001</v>
      </c>
      <c r="Q2497" s="35">
        <f t="shared" si="1413"/>
        <v>1.0716819422275745</v>
      </c>
      <c r="R2497" s="2">
        <f t="shared" si="1414"/>
        <v>1.0805776199999999</v>
      </c>
      <c r="S2497" s="2">
        <f t="shared" si="1415"/>
        <v>1.05852576</v>
      </c>
      <c r="T2497" s="2">
        <f t="shared" si="1416"/>
        <v>259919.25330879001</v>
      </c>
      <c r="U2497" s="2">
        <f t="shared" si="1417"/>
        <v>0</v>
      </c>
      <c r="V2497" s="2">
        <f t="shared" si="1418"/>
        <v>19381.925403747944</v>
      </c>
      <c r="W2497" s="2">
        <f t="shared" si="1419"/>
        <v>259919.25330879114</v>
      </c>
      <c r="X2497" s="36">
        <f t="shared" si="1420"/>
        <v>0</v>
      </c>
      <c r="Y2497" s="2">
        <f t="shared" si="1421"/>
        <v>0</v>
      </c>
      <c r="Z2497" s="37">
        <f t="shared" si="1422"/>
        <v>0</v>
      </c>
      <c r="AA2497" s="2">
        <f t="shared" si="1423"/>
        <v>0</v>
      </c>
      <c r="AB2497" s="4">
        <f t="shared" si="1399"/>
        <v>7.1215000000000001E-2</v>
      </c>
      <c r="AC2497" s="148">
        <f t="shared" si="1424"/>
        <v>356</v>
      </c>
      <c r="AD2497" s="36">
        <v>252</v>
      </c>
      <c r="AE2497" s="35">
        <f t="shared" si="1425"/>
        <v>1.102063679</v>
      </c>
      <c r="AF2497" s="2">
        <f t="shared" si="1426"/>
        <v>26528.315235620001</v>
      </c>
      <c r="AG2497" s="2">
        <f t="shared" si="1427"/>
        <v>26528.315235620001</v>
      </c>
      <c r="AH2497" s="3">
        <f t="shared" si="1428"/>
        <v>0</v>
      </c>
      <c r="AI2497" s="3"/>
      <c r="AJ2497" s="3">
        <v>0</v>
      </c>
      <c r="AK2497" s="2">
        <f t="shared" si="1429"/>
        <v>41333.347879554174</v>
      </c>
      <c r="AL2497" s="8"/>
      <c r="AM2497" s="8"/>
      <c r="AN2497" s="8"/>
      <c r="AO2497" s="8"/>
      <c r="AP2497" s="8"/>
      <c r="AQ2497" s="8"/>
      <c r="AR2497" s="5"/>
      <c r="AS2497" s="1"/>
      <c r="AT2497" s="8"/>
      <c r="AU2497" s="1"/>
      <c r="AV2497" s="1"/>
      <c r="AW2497" s="3"/>
      <c r="AX2497" s="3"/>
      <c r="AY2497" s="4"/>
      <c r="AZ2497" s="4"/>
      <c r="BA2497" s="4"/>
      <c r="BB2497" s="1"/>
      <c r="BC2497" s="1"/>
      <c r="BD2497" s="1"/>
      <c r="BE2497" s="1"/>
      <c r="BF2497" s="1"/>
      <c r="BG2497" s="1"/>
      <c r="BH2497" s="1"/>
      <c r="BI2497" s="1"/>
    </row>
    <row r="2498" spans="1:61" x14ac:dyDescent="0.2">
      <c r="A2498" s="78">
        <f t="shared" si="1398"/>
        <v>44389</v>
      </c>
      <c r="B2498" s="2">
        <f t="shared" si="1400"/>
        <v>327938.30722654844</v>
      </c>
      <c r="C2498" s="3">
        <f t="shared" si="1401"/>
        <v>44271671.475584038</v>
      </c>
      <c r="D2498" s="2">
        <f t="shared" si="1430"/>
        <v>240537.3279050432</v>
      </c>
      <c r="E2498" s="2">
        <f t="shared" si="1402"/>
        <v>0</v>
      </c>
      <c r="F2498" s="33">
        <f t="shared" si="1403"/>
        <v>240537.3279050432</v>
      </c>
      <c r="G2498" s="39">
        <f t="shared" si="1404"/>
        <v>5692.31</v>
      </c>
      <c r="H2498" s="38">
        <f>IF(AND(N2498=1,N2497&gt;1),VLOOKUP(A2497,[1]Plan1!$CW$105:$CY$215,3),H2497)</f>
        <v>5739.56</v>
      </c>
      <c r="I2498" s="127">
        <f t="shared" si="1405"/>
        <v>44297</v>
      </c>
      <c r="J2498" s="127">
        <f t="shared" si="1406"/>
        <v>44327</v>
      </c>
      <c r="K2498" s="34">
        <f t="shared" si="1407"/>
        <v>8.3006723105383262E-3</v>
      </c>
      <c r="L2498" s="212">
        <f t="shared" si="1408"/>
        <v>44389</v>
      </c>
      <c r="M2498" s="1">
        <f t="shared" si="1409"/>
        <v>22</v>
      </c>
      <c r="N2498" s="1">
        <f t="shared" si="1410"/>
        <v>22</v>
      </c>
      <c r="O2498" s="2">
        <f t="shared" si="1411"/>
        <v>1.0083006699999999</v>
      </c>
      <c r="P2498" s="35">
        <f t="shared" si="1412"/>
        <v>1.0030997100000001</v>
      </c>
      <c r="Q2498" s="35">
        <f t="shared" si="1413"/>
        <v>1.0716819422275745</v>
      </c>
      <c r="R2498" s="2">
        <f t="shared" si="1414"/>
        <v>1.0805776199999999</v>
      </c>
      <c r="S2498" s="2">
        <f t="shared" si="1415"/>
        <v>1.05852576</v>
      </c>
      <c r="T2498" s="2">
        <f t="shared" si="1416"/>
        <v>259919.25330879001</v>
      </c>
      <c r="U2498" s="2">
        <f t="shared" si="1417"/>
        <v>0</v>
      </c>
      <c r="V2498" s="2">
        <f t="shared" si="1418"/>
        <v>19381.925403747944</v>
      </c>
      <c r="W2498" s="2">
        <f t="shared" si="1419"/>
        <v>259919.25330879114</v>
      </c>
      <c r="X2498" s="36">
        <f t="shared" si="1420"/>
        <v>82</v>
      </c>
      <c r="Y2498" s="2">
        <f t="shared" si="1421"/>
        <v>0</v>
      </c>
      <c r="Z2498" s="37">
        <f t="shared" si="1422"/>
        <v>0</v>
      </c>
      <c r="AA2498" s="2">
        <f t="shared" si="1423"/>
        <v>0</v>
      </c>
      <c r="AB2498" s="4">
        <f t="shared" si="1399"/>
        <v>7.1215000000000001E-2</v>
      </c>
      <c r="AC2498" s="148">
        <f t="shared" si="1424"/>
        <v>357</v>
      </c>
      <c r="AD2498" s="36">
        <v>252</v>
      </c>
      <c r="AE2498" s="35">
        <f t="shared" si="1425"/>
        <v>1.102364573</v>
      </c>
      <c r="AF2498" s="2">
        <f t="shared" si="1426"/>
        <v>26606.52337943</v>
      </c>
      <c r="AG2498" s="2">
        <f t="shared" si="1427"/>
        <v>26606.52337943</v>
      </c>
      <c r="AH2498" s="3">
        <f t="shared" si="1428"/>
        <v>0</v>
      </c>
      <c r="AI2498" s="3"/>
      <c r="AJ2498" s="3">
        <v>0</v>
      </c>
      <c r="AK2498" s="2">
        <f t="shared" si="1429"/>
        <v>41412.530538327272</v>
      </c>
      <c r="AL2498" s="8"/>
      <c r="AM2498" s="8"/>
      <c r="AN2498" s="8"/>
      <c r="AO2498" s="8"/>
      <c r="AP2498" s="8"/>
      <c r="AQ2498" s="8"/>
      <c r="AR2498" s="5"/>
      <c r="AS2498" s="1"/>
      <c r="AT2498" s="8"/>
      <c r="AU2498" s="1"/>
      <c r="AV2498" s="1"/>
      <c r="AW2498" s="3"/>
      <c r="AX2498" s="3"/>
      <c r="AY2498" s="4"/>
      <c r="AZ2498" s="4"/>
      <c r="BA2498" s="4"/>
      <c r="BB2498" s="1"/>
      <c r="BC2498" s="1"/>
      <c r="BD2498" s="1"/>
      <c r="BE2498" s="1"/>
      <c r="BF2498" s="1"/>
      <c r="BG2498" s="1"/>
      <c r="BH2498" s="1"/>
      <c r="BI2498" s="1"/>
    </row>
    <row r="2499" spans="1:61" x14ac:dyDescent="0.2">
      <c r="A2499" s="78">
        <f t="shared" si="1398"/>
        <v>44390</v>
      </c>
      <c r="B2499" s="2">
        <f t="shared" si="1400"/>
        <v>328167.86755228828</v>
      </c>
      <c r="C2499" s="3">
        <f t="shared" si="1401"/>
        <v>44302662.119558915</v>
      </c>
      <c r="D2499" s="2">
        <f t="shared" si="1430"/>
        <v>240537.3279050432</v>
      </c>
      <c r="E2499" s="2">
        <f t="shared" si="1402"/>
        <v>0</v>
      </c>
      <c r="F2499" s="33">
        <f t="shared" si="1403"/>
        <v>240537.3279050432</v>
      </c>
      <c r="G2499" s="39">
        <f t="shared" si="1404"/>
        <v>5739.56</v>
      </c>
      <c r="H2499" s="38">
        <f>IF(AND(N2499=1,N2498&gt;1),VLOOKUP(A2498,[1]Plan1!$CW$105:$CY$215,3),H2498)</f>
        <v>5769.98</v>
      </c>
      <c r="I2499" s="127">
        <f t="shared" si="1405"/>
        <v>44329</v>
      </c>
      <c r="J2499" s="127">
        <f t="shared" si="1406"/>
        <v>44360</v>
      </c>
      <c r="K2499" s="34">
        <f t="shared" si="1407"/>
        <v>5.3000578441551038E-3</v>
      </c>
      <c r="L2499" s="212">
        <f t="shared" si="1408"/>
        <v>44418</v>
      </c>
      <c r="M2499" s="1">
        <f t="shared" si="1409"/>
        <v>21</v>
      </c>
      <c r="N2499" s="1">
        <f t="shared" si="1410"/>
        <v>1</v>
      </c>
      <c r="O2499" s="2">
        <f t="shared" si="1411"/>
        <v>1.0002517399999999</v>
      </c>
      <c r="P2499" s="35">
        <f t="shared" si="1412"/>
        <v>1.0083006699999999</v>
      </c>
      <c r="Q2499" s="35">
        <f t="shared" si="1413"/>
        <v>1.0805776203749646</v>
      </c>
      <c r="R2499" s="2">
        <f t="shared" si="1414"/>
        <v>1.0808496400000001</v>
      </c>
      <c r="S2499" s="2">
        <f t="shared" si="1415"/>
        <v>1.05852576</v>
      </c>
      <c r="T2499" s="2">
        <f t="shared" si="1416"/>
        <v>259984.68427272001</v>
      </c>
      <c r="U2499" s="2">
        <f t="shared" si="1417"/>
        <v>0</v>
      </c>
      <c r="V2499" s="2">
        <f t="shared" si="1418"/>
        <v>19447.356367684712</v>
      </c>
      <c r="W2499" s="2">
        <f t="shared" si="1419"/>
        <v>259984.68427272793</v>
      </c>
      <c r="X2499" s="36">
        <f t="shared" si="1420"/>
        <v>0</v>
      </c>
      <c r="Y2499" s="2">
        <f t="shared" si="1421"/>
        <v>0</v>
      </c>
      <c r="Z2499" s="37">
        <f t="shared" si="1422"/>
        <v>0</v>
      </c>
      <c r="AA2499" s="2">
        <f t="shared" si="1423"/>
        <v>0</v>
      </c>
      <c r="AB2499" s="4">
        <f t="shared" si="1399"/>
        <v>7.1215000000000001E-2</v>
      </c>
      <c r="AC2499" s="148">
        <f t="shared" si="1424"/>
        <v>358</v>
      </c>
      <c r="AD2499" s="36">
        <v>252</v>
      </c>
      <c r="AE2499" s="35">
        <f t="shared" si="1425"/>
        <v>1.1026655480000001</v>
      </c>
      <c r="AF2499" s="2">
        <f t="shared" si="1426"/>
        <v>26691.47008246</v>
      </c>
      <c r="AG2499" s="2">
        <f t="shared" si="1427"/>
        <v>26691.47008246</v>
      </c>
      <c r="AH2499" s="3">
        <f t="shared" si="1428"/>
        <v>0</v>
      </c>
      <c r="AI2499" s="3"/>
      <c r="AJ2499" s="3">
        <v>0</v>
      </c>
      <c r="AK2499" s="2">
        <f t="shared" si="1429"/>
        <v>41491.713197100362</v>
      </c>
      <c r="AL2499" s="8"/>
      <c r="AM2499" s="8"/>
      <c r="AN2499" s="8"/>
      <c r="AO2499" s="8"/>
      <c r="AP2499" s="8"/>
      <c r="AQ2499" s="8"/>
      <c r="AR2499" s="5"/>
      <c r="AS2499" s="1"/>
      <c r="AT2499" s="8"/>
      <c r="AU2499" s="1"/>
      <c r="AV2499" s="1"/>
      <c r="AW2499" s="3"/>
      <c r="AX2499" s="3"/>
      <c r="AY2499" s="4"/>
      <c r="AZ2499" s="4"/>
      <c r="BA2499" s="4"/>
      <c r="BB2499" s="1"/>
      <c r="BC2499" s="1"/>
      <c r="BD2499" s="1"/>
      <c r="BE2499" s="1"/>
      <c r="BF2499" s="1"/>
      <c r="BG2499" s="1"/>
      <c r="BH2499" s="1"/>
      <c r="BI2499" s="1"/>
    </row>
    <row r="2500" spans="1:61" x14ac:dyDescent="0.2">
      <c r="A2500" s="78">
        <f t="shared" si="1398"/>
        <v>44391</v>
      </c>
      <c r="B2500" s="2">
        <f t="shared" si="1400"/>
        <v>328397.51272577763</v>
      </c>
      <c r="C2500" s="3">
        <f t="shared" si="1401"/>
        <v>44333664.217979982</v>
      </c>
      <c r="D2500" s="2">
        <f t="shared" si="1430"/>
        <v>240537.3279050432</v>
      </c>
      <c r="E2500" s="2">
        <f t="shared" si="1402"/>
        <v>0</v>
      </c>
      <c r="F2500" s="33">
        <f t="shared" si="1403"/>
        <v>240537.3279050432</v>
      </c>
      <c r="G2500" s="39">
        <f t="shared" si="1404"/>
        <v>5739.56</v>
      </c>
      <c r="H2500" s="38">
        <f>IF(AND(N2500=1,N2499&gt;1),VLOOKUP(A2499,[1]Plan1!$CW$105:$CY$215,3),H2499)</f>
        <v>5769.98</v>
      </c>
      <c r="I2500" s="127">
        <f t="shared" si="1405"/>
        <v>44329</v>
      </c>
      <c r="J2500" s="127">
        <f t="shared" si="1406"/>
        <v>44360</v>
      </c>
      <c r="K2500" s="34">
        <f t="shared" si="1407"/>
        <v>5.3000578441551038E-3</v>
      </c>
      <c r="L2500" s="212">
        <f t="shared" si="1408"/>
        <v>44418</v>
      </c>
      <c r="M2500" s="1">
        <f t="shared" si="1409"/>
        <v>21</v>
      </c>
      <c r="N2500" s="1">
        <f t="shared" si="1410"/>
        <v>2</v>
      </c>
      <c r="O2500" s="2">
        <f t="shared" si="1411"/>
        <v>1.0005035600000001</v>
      </c>
      <c r="P2500" s="35">
        <f t="shared" si="1412"/>
        <v>1.0083006699999999</v>
      </c>
      <c r="Q2500" s="35">
        <f t="shared" si="1413"/>
        <v>1.0805776203749646</v>
      </c>
      <c r="R2500" s="2">
        <f t="shared" si="1414"/>
        <v>1.0811217500000001</v>
      </c>
      <c r="S2500" s="2">
        <f t="shared" si="1415"/>
        <v>1.05852576</v>
      </c>
      <c r="T2500" s="2">
        <f t="shared" si="1416"/>
        <v>260050.13688502001</v>
      </c>
      <c r="U2500" s="2">
        <f t="shared" si="1417"/>
        <v>0</v>
      </c>
      <c r="V2500" s="2">
        <f t="shared" si="1418"/>
        <v>19512.808979980964</v>
      </c>
      <c r="W2500" s="2">
        <f t="shared" si="1419"/>
        <v>260050.13688502417</v>
      </c>
      <c r="X2500" s="36">
        <f t="shared" si="1420"/>
        <v>0</v>
      </c>
      <c r="Y2500" s="2">
        <f t="shared" si="1421"/>
        <v>0</v>
      </c>
      <c r="Z2500" s="37">
        <f t="shared" si="1422"/>
        <v>0</v>
      </c>
      <c r="AA2500" s="2">
        <f t="shared" si="1423"/>
        <v>0</v>
      </c>
      <c r="AB2500" s="4">
        <f t="shared" si="1399"/>
        <v>7.1215000000000001E-2</v>
      </c>
      <c r="AC2500" s="148">
        <f t="shared" si="1424"/>
        <v>359</v>
      </c>
      <c r="AD2500" s="36">
        <v>252</v>
      </c>
      <c r="AE2500" s="35">
        <f t="shared" si="1425"/>
        <v>1.1029666060000001</v>
      </c>
      <c r="AF2500" s="2">
        <f t="shared" si="1426"/>
        <v>26776.479984879999</v>
      </c>
      <c r="AG2500" s="2">
        <f t="shared" si="1427"/>
        <v>26776.479984879999</v>
      </c>
      <c r="AH2500" s="3">
        <f t="shared" si="1428"/>
        <v>0</v>
      </c>
      <c r="AI2500" s="3"/>
      <c r="AJ2500" s="3">
        <v>0</v>
      </c>
      <c r="AK2500" s="2">
        <f t="shared" si="1429"/>
        <v>41570.895855873452</v>
      </c>
      <c r="AL2500" s="8"/>
      <c r="AM2500" s="8"/>
      <c r="AN2500" s="8"/>
      <c r="AO2500" s="8"/>
      <c r="AP2500" s="8"/>
      <c r="AQ2500" s="8"/>
      <c r="AR2500" s="5"/>
      <c r="AS2500" s="1"/>
      <c r="AT2500" s="8"/>
      <c r="AU2500" s="1"/>
      <c r="AV2500" s="1"/>
      <c r="AW2500" s="3"/>
      <c r="AX2500" s="3"/>
      <c r="AY2500" s="4"/>
      <c r="AZ2500" s="4"/>
      <c r="BA2500" s="4"/>
      <c r="BB2500" s="1"/>
      <c r="BC2500" s="1"/>
      <c r="BD2500" s="1"/>
      <c r="BE2500" s="1"/>
      <c r="BF2500" s="1"/>
      <c r="BG2500" s="1"/>
      <c r="BH2500" s="1"/>
      <c r="BI2500" s="1"/>
    </row>
    <row r="2501" spans="1:61" x14ac:dyDescent="0.2">
      <c r="A2501" s="78">
        <f t="shared" si="1398"/>
        <v>44392</v>
      </c>
      <c r="B2501" s="2">
        <f t="shared" si="1400"/>
        <v>328627.23456143663</v>
      </c>
      <c r="C2501" s="3">
        <f t="shared" si="1401"/>
        <v>44364676.665793948</v>
      </c>
      <c r="D2501" s="2">
        <f t="shared" si="1430"/>
        <v>240537.3279050432</v>
      </c>
      <c r="E2501" s="2">
        <f t="shared" si="1402"/>
        <v>0</v>
      </c>
      <c r="F2501" s="33">
        <f t="shared" si="1403"/>
        <v>240537.3279050432</v>
      </c>
      <c r="G2501" s="39">
        <f t="shared" si="1404"/>
        <v>5739.56</v>
      </c>
      <c r="H2501" s="38">
        <f>IF(AND(N2501=1,N2500&gt;1),VLOOKUP(A2500,[1]Plan1!$CW$105:$CY$215,3),H2500)</f>
        <v>5769.98</v>
      </c>
      <c r="I2501" s="127">
        <f t="shared" si="1405"/>
        <v>44329</v>
      </c>
      <c r="J2501" s="127">
        <f t="shared" si="1406"/>
        <v>44360</v>
      </c>
      <c r="K2501" s="34">
        <f t="shared" si="1407"/>
        <v>5.3000578441551038E-3</v>
      </c>
      <c r="L2501" s="212">
        <f t="shared" si="1408"/>
        <v>44418</v>
      </c>
      <c r="M2501" s="1">
        <f t="shared" si="1409"/>
        <v>21</v>
      </c>
      <c r="N2501" s="1">
        <f t="shared" si="1410"/>
        <v>3</v>
      </c>
      <c r="O2501" s="2">
        <f t="shared" si="1411"/>
        <v>1.0007554299999999</v>
      </c>
      <c r="P2501" s="35">
        <f t="shared" si="1412"/>
        <v>1.0083006699999999</v>
      </c>
      <c r="Q2501" s="35">
        <f t="shared" si="1413"/>
        <v>1.0805776203749646</v>
      </c>
      <c r="R2501" s="2">
        <f t="shared" si="1414"/>
        <v>1.08139392</v>
      </c>
      <c r="S2501" s="2">
        <f t="shared" si="1415"/>
        <v>1.05852576</v>
      </c>
      <c r="T2501" s="2">
        <f t="shared" si="1416"/>
        <v>260115.60392955999</v>
      </c>
      <c r="U2501" s="2">
        <f t="shared" si="1417"/>
        <v>0</v>
      </c>
      <c r="V2501" s="2">
        <f t="shared" si="1418"/>
        <v>19578.276024516857</v>
      </c>
      <c r="W2501" s="2">
        <f t="shared" si="1419"/>
        <v>260115.60392956005</v>
      </c>
      <c r="X2501" s="36">
        <f t="shared" si="1420"/>
        <v>0</v>
      </c>
      <c r="Y2501" s="2">
        <f t="shared" si="1421"/>
        <v>0</v>
      </c>
      <c r="Z2501" s="37">
        <f t="shared" si="1422"/>
        <v>0</v>
      </c>
      <c r="AA2501" s="2">
        <f t="shared" si="1423"/>
        <v>0</v>
      </c>
      <c r="AB2501" s="4">
        <f t="shared" si="1399"/>
        <v>7.1215000000000001E-2</v>
      </c>
      <c r="AC2501" s="148">
        <f t="shared" si="1424"/>
        <v>360</v>
      </c>
      <c r="AD2501" s="36">
        <v>252</v>
      </c>
      <c r="AE2501" s="35">
        <f t="shared" si="1425"/>
        <v>1.103267746</v>
      </c>
      <c r="AF2501" s="2">
        <f t="shared" si="1426"/>
        <v>26861.55211723</v>
      </c>
      <c r="AG2501" s="2">
        <f t="shared" si="1427"/>
        <v>26861.55211723</v>
      </c>
      <c r="AH2501" s="3">
        <f t="shared" si="1428"/>
        <v>0</v>
      </c>
      <c r="AI2501" s="3"/>
      <c r="AJ2501" s="3">
        <v>0</v>
      </c>
      <c r="AK2501" s="2">
        <f t="shared" si="1429"/>
        <v>41650.078514646542</v>
      </c>
      <c r="AL2501" s="8"/>
      <c r="AM2501" s="8"/>
      <c r="AN2501" s="8"/>
      <c r="AO2501" s="8"/>
      <c r="AP2501" s="8"/>
      <c r="AQ2501" s="8"/>
      <c r="AR2501" s="5"/>
      <c r="AS2501" s="1"/>
      <c r="AT2501" s="8"/>
      <c r="AU2501" s="1"/>
      <c r="AV2501" s="1"/>
      <c r="AW2501" s="3"/>
      <c r="AX2501" s="3"/>
      <c r="AY2501" s="4"/>
      <c r="AZ2501" s="4"/>
      <c r="BA2501" s="4"/>
      <c r="BB2501" s="1"/>
      <c r="BC2501" s="1"/>
      <c r="BD2501" s="1"/>
      <c r="BE2501" s="1"/>
      <c r="BF2501" s="1"/>
      <c r="BG2501" s="1"/>
      <c r="BH2501" s="1"/>
      <c r="BI2501" s="1"/>
    </row>
    <row r="2502" spans="1:61" x14ac:dyDescent="0.2">
      <c r="A2502" s="78">
        <f t="shared" si="1398"/>
        <v>44393</v>
      </c>
      <c r="B2502" s="2">
        <f t="shared" si="1400"/>
        <v>328857.03600307857</v>
      </c>
      <c r="C2502" s="3">
        <f t="shared" si="1401"/>
        <v>44395699.860415608</v>
      </c>
      <c r="D2502" s="2">
        <f t="shared" si="1430"/>
        <v>240537.3279050432</v>
      </c>
      <c r="E2502" s="2">
        <f t="shared" si="1402"/>
        <v>0</v>
      </c>
      <c r="F2502" s="33">
        <f t="shared" si="1403"/>
        <v>240537.3279050432</v>
      </c>
      <c r="G2502" s="39">
        <f t="shared" si="1404"/>
        <v>5739.56</v>
      </c>
      <c r="H2502" s="38">
        <f>IF(AND(N2502=1,N2501&gt;1),VLOOKUP(A2501,[1]Plan1!$CW$105:$CY$215,3),H2501)</f>
        <v>5769.98</v>
      </c>
      <c r="I2502" s="127">
        <f t="shared" si="1405"/>
        <v>44329</v>
      </c>
      <c r="J2502" s="127">
        <f t="shared" si="1406"/>
        <v>44360</v>
      </c>
      <c r="K2502" s="34">
        <f t="shared" si="1407"/>
        <v>5.3000578441551038E-3</v>
      </c>
      <c r="L2502" s="212">
        <f t="shared" si="1408"/>
        <v>44418</v>
      </c>
      <c r="M2502" s="1">
        <f t="shared" si="1409"/>
        <v>21</v>
      </c>
      <c r="N2502" s="1">
        <f t="shared" si="1410"/>
        <v>4</v>
      </c>
      <c r="O2502" s="2">
        <f t="shared" si="1411"/>
        <v>1.00100737</v>
      </c>
      <c r="P2502" s="35">
        <f t="shared" si="1412"/>
        <v>1.0083006699999999</v>
      </c>
      <c r="Q2502" s="35">
        <f t="shared" si="1413"/>
        <v>1.0805776203749646</v>
      </c>
      <c r="R2502" s="2">
        <f t="shared" si="1414"/>
        <v>1.0816661599999999</v>
      </c>
      <c r="S2502" s="2">
        <f t="shared" si="1415"/>
        <v>1.05852576</v>
      </c>
      <c r="T2502" s="2">
        <f t="shared" si="1416"/>
        <v>260181.08781170001</v>
      </c>
      <c r="U2502" s="2">
        <f t="shared" si="1417"/>
        <v>0</v>
      </c>
      <c r="V2502" s="2">
        <f t="shared" si="1418"/>
        <v>19643.759906665706</v>
      </c>
      <c r="W2502" s="2">
        <f t="shared" si="1419"/>
        <v>260181.08781170892</v>
      </c>
      <c r="X2502" s="36">
        <f t="shared" si="1420"/>
        <v>0</v>
      </c>
      <c r="Y2502" s="2">
        <f t="shared" si="1421"/>
        <v>0</v>
      </c>
      <c r="Z2502" s="37">
        <f t="shared" si="1422"/>
        <v>0</v>
      </c>
      <c r="AA2502" s="2">
        <f t="shared" si="1423"/>
        <v>0</v>
      </c>
      <c r="AB2502" s="4">
        <f t="shared" si="1399"/>
        <v>7.1215000000000001E-2</v>
      </c>
      <c r="AC2502" s="148">
        <f t="shared" si="1424"/>
        <v>361</v>
      </c>
      <c r="AD2502" s="36">
        <v>252</v>
      </c>
      <c r="AE2502" s="35">
        <f t="shared" si="1425"/>
        <v>1.1035689689999999</v>
      </c>
      <c r="AF2502" s="2">
        <f t="shared" si="1426"/>
        <v>26946.68701795</v>
      </c>
      <c r="AG2502" s="2">
        <f t="shared" si="1427"/>
        <v>26946.68701795</v>
      </c>
      <c r="AH2502" s="3">
        <f t="shared" si="1428"/>
        <v>0</v>
      </c>
      <c r="AI2502" s="3"/>
      <c r="AJ2502" s="3">
        <v>0</v>
      </c>
      <c r="AK2502" s="2">
        <f t="shared" si="1429"/>
        <v>41729.261173419647</v>
      </c>
      <c r="AL2502" s="8"/>
      <c r="AM2502" s="8"/>
      <c r="AN2502" s="8"/>
      <c r="AO2502" s="8"/>
      <c r="AP2502" s="8"/>
      <c r="AQ2502" s="8"/>
      <c r="AR2502" s="5"/>
      <c r="AS2502" s="1"/>
      <c r="AT2502" s="8"/>
      <c r="AU2502" s="1"/>
      <c r="AV2502" s="1"/>
      <c r="AW2502" s="3"/>
      <c r="AX2502" s="3"/>
      <c r="AY2502" s="4"/>
      <c r="AZ2502" s="4"/>
      <c r="BA2502" s="4"/>
      <c r="BB2502" s="1"/>
      <c r="BC2502" s="1"/>
      <c r="BD2502" s="1"/>
      <c r="BE2502" s="1"/>
      <c r="BF2502" s="1"/>
      <c r="BG2502" s="1"/>
      <c r="BH2502" s="1"/>
      <c r="BI2502" s="1"/>
    </row>
    <row r="2503" spans="1:61" x14ac:dyDescent="0.2">
      <c r="A2503" s="78">
        <f t="shared" si="1398"/>
        <v>44394</v>
      </c>
      <c r="B2503" s="2">
        <f t="shared" si="1400"/>
        <v>329008.50056913018</v>
      </c>
      <c r="C2503" s="3">
        <f t="shared" si="1401"/>
        <v>44416147.576832578</v>
      </c>
      <c r="D2503" s="2">
        <f t="shared" si="1430"/>
        <v>240537.3279050432</v>
      </c>
      <c r="E2503" s="2">
        <f t="shared" si="1402"/>
        <v>0</v>
      </c>
      <c r="F2503" s="33">
        <f t="shared" si="1403"/>
        <v>240537.3279050432</v>
      </c>
      <c r="G2503" s="39">
        <f t="shared" si="1404"/>
        <v>5739.56</v>
      </c>
      <c r="H2503" s="38">
        <f>IF(AND(N2503=1,N2502&gt;1),VLOOKUP(A2502,[1]Plan1!$CW$105:$CY$215,3),H2502)</f>
        <v>5769.98</v>
      </c>
      <c r="I2503" s="127">
        <f t="shared" si="1405"/>
        <v>44329</v>
      </c>
      <c r="J2503" s="127">
        <f t="shared" si="1406"/>
        <v>44360</v>
      </c>
      <c r="K2503" s="34">
        <f t="shared" si="1407"/>
        <v>5.3000578441551038E-3</v>
      </c>
      <c r="L2503" s="212">
        <f t="shared" si="1408"/>
        <v>44418</v>
      </c>
      <c r="M2503" s="1">
        <f t="shared" si="1409"/>
        <v>21</v>
      </c>
      <c r="N2503" s="1">
        <f t="shared" si="1410"/>
        <v>5</v>
      </c>
      <c r="O2503" s="2">
        <f t="shared" si="1411"/>
        <v>1.0012593700000001</v>
      </c>
      <c r="P2503" s="35">
        <f t="shared" si="1412"/>
        <v>1.0083006699999999</v>
      </c>
      <c r="Q2503" s="35">
        <f t="shared" si="1413"/>
        <v>1.0805776203749646</v>
      </c>
      <c r="R2503" s="2">
        <f t="shared" si="1414"/>
        <v>1.0819384599999999</v>
      </c>
      <c r="S2503" s="2">
        <f t="shared" si="1415"/>
        <v>1.05852576</v>
      </c>
      <c r="T2503" s="2">
        <f t="shared" si="1416"/>
        <v>260246.58612609</v>
      </c>
      <c r="U2503" s="2">
        <f t="shared" si="1417"/>
        <v>0</v>
      </c>
      <c r="V2503" s="2">
        <f t="shared" si="1418"/>
        <v>19709.25822105425</v>
      </c>
      <c r="W2503" s="2">
        <f t="shared" si="1419"/>
        <v>260246.58612609745</v>
      </c>
      <c r="X2503" s="36">
        <f t="shared" si="1420"/>
        <v>0</v>
      </c>
      <c r="Y2503" s="2">
        <f t="shared" si="1421"/>
        <v>0</v>
      </c>
      <c r="Z2503" s="37">
        <f t="shared" si="1422"/>
        <v>0</v>
      </c>
      <c r="AA2503" s="2">
        <f t="shared" si="1423"/>
        <v>0</v>
      </c>
      <c r="AB2503" s="4">
        <f t="shared" si="1399"/>
        <v>7.1215000000000001E-2</v>
      </c>
      <c r="AC2503" s="148">
        <f t="shared" si="1424"/>
        <v>361</v>
      </c>
      <c r="AD2503" s="36">
        <v>252</v>
      </c>
      <c r="AE2503" s="35">
        <f t="shared" si="1425"/>
        <v>1.1035689689999999</v>
      </c>
      <c r="AF2503" s="2">
        <f t="shared" si="1426"/>
        <v>26953.470610839999</v>
      </c>
      <c r="AG2503" s="2">
        <f t="shared" si="1427"/>
        <v>26953.470610839999</v>
      </c>
      <c r="AH2503" s="3">
        <f t="shared" si="1428"/>
        <v>0</v>
      </c>
      <c r="AI2503" s="3"/>
      <c r="AJ2503" s="3">
        <v>0</v>
      </c>
      <c r="AK2503" s="2">
        <f t="shared" si="1429"/>
        <v>41808.443832192737</v>
      </c>
      <c r="AL2503" s="8"/>
      <c r="AM2503" s="8"/>
      <c r="AN2503" s="8"/>
      <c r="AO2503" s="8"/>
      <c r="AP2503" s="8"/>
      <c r="AQ2503" s="8"/>
      <c r="AR2503" s="5"/>
      <c r="AS2503" s="1"/>
      <c r="AT2503" s="8"/>
      <c r="AU2503" s="1"/>
      <c r="AV2503" s="1"/>
      <c r="AW2503" s="3"/>
      <c r="AX2503" s="3"/>
      <c r="AY2503" s="4"/>
      <c r="AZ2503" s="4"/>
      <c r="BA2503" s="4"/>
      <c r="BB2503" s="1"/>
      <c r="BC2503" s="1"/>
      <c r="BD2503" s="1"/>
      <c r="BE2503" s="1"/>
      <c r="BF2503" s="1"/>
      <c r="BG2503" s="1"/>
      <c r="BH2503" s="1"/>
      <c r="BI2503" s="1"/>
    </row>
    <row r="2504" spans="1:61" x14ac:dyDescent="0.2">
      <c r="A2504" s="78">
        <f t="shared" si="1398"/>
        <v>44395</v>
      </c>
      <c r="B2504" s="2">
        <f t="shared" si="1400"/>
        <v>329087.68322790327</v>
      </c>
      <c r="C2504" s="3">
        <f t="shared" si="1401"/>
        <v>44426837.23576694</v>
      </c>
      <c r="D2504" s="2">
        <f t="shared" si="1430"/>
        <v>240537.3279050432</v>
      </c>
      <c r="E2504" s="2">
        <f t="shared" si="1402"/>
        <v>0</v>
      </c>
      <c r="F2504" s="33">
        <f t="shared" si="1403"/>
        <v>240537.3279050432</v>
      </c>
      <c r="G2504" s="39">
        <f t="shared" si="1404"/>
        <v>5739.56</v>
      </c>
      <c r="H2504" s="38">
        <f>IF(AND(N2504=1,N2503&gt;1),VLOOKUP(A2503,[1]Plan1!$CW$105:$CY$215,3),H2503)</f>
        <v>5769.98</v>
      </c>
      <c r="I2504" s="127">
        <f t="shared" si="1405"/>
        <v>44329</v>
      </c>
      <c r="J2504" s="127">
        <f t="shared" si="1406"/>
        <v>44360</v>
      </c>
      <c r="K2504" s="34">
        <f t="shared" si="1407"/>
        <v>5.3000578441551038E-3</v>
      </c>
      <c r="L2504" s="212">
        <f t="shared" si="1408"/>
        <v>44418</v>
      </c>
      <c r="M2504" s="1">
        <f t="shared" si="1409"/>
        <v>21</v>
      </c>
      <c r="N2504" s="1">
        <f t="shared" si="1410"/>
        <v>5</v>
      </c>
      <c r="O2504" s="2">
        <f t="shared" si="1411"/>
        <v>1.0012593700000001</v>
      </c>
      <c r="P2504" s="35">
        <f t="shared" si="1412"/>
        <v>1.0083006699999999</v>
      </c>
      <c r="Q2504" s="35">
        <f t="shared" si="1413"/>
        <v>1.0805776203749646</v>
      </c>
      <c r="R2504" s="2">
        <f t="shared" si="1414"/>
        <v>1.0819384599999999</v>
      </c>
      <c r="S2504" s="2">
        <f t="shared" si="1415"/>
        <v>1.05852576</v>
      </c>
      <c r="T2504" s="2">
        <f t="shared" si="1416"/>
        <v>260246.58612609</v>
      </c>
      <c r="U2504" s="2">
        <f t="shared" si="1417"/>
        <v>0</v>
      </c>
      <c r="V2504" s="2">
        <f t="shared" si="1418"/>
        <v>19709.25822105425</v>
      </c>
      <c r="W2504" s="2">
        <f t="shared" si="1419"/>
        <v>260246.58612609745</v>
      </c>
      <c r="X2504" s="36">
        <f t="shared" si="1420"/>
        <v>0</v>
      </c>
      <c r="Y2504" s="2">
        <f t="shared" si="1421"/>
        <v>0</v>
      </c>
      <c r="Z2504" s="37">
        <f t="shared" si="1422"/>
        <v>0</v>
      </c>
      <c r="AA2504" s="2">
        <f t="shared" si="1423"/>
        <v>0</v>
      </c>
      <c r="AB2504" s="4">
        <f t="shared" si="1399"/>
        <v>7.1215000000000001E-2</v>
      </c>
      <c r="AC2504" s="148">
        <f t="shared" si="1424"/>
        <v>361</v>
      </c>
      <c r="AD2504" s="36">
        <v>252</v>
      </c>
      <c r="AE2504" s="35">
        <f t="shared" si="1425"/>
        <v>1.1035689689999999</v>
      </c>
      <c r="AF2504" s="2">
        <f t="shared" si="1426"/>
        <v>26953.470610839999</v>
      </c>
      <c r="AG2504" s="2">
        <f t="shared" si="1427"/>
        <v>26953.470610839999</v>
      </c>
      <c r="AH2504" s="3">
        <f t="shared" si="1428"/>
        <v>0</v>
      </c>
      <c r="AI2504" s="3"/>
      <c r="AJ2504" s="3">
        <v>0</v>
      </c>
      <c r="AK2504" s="2">
        <f t="shared" si="1429"/>
        <v>41887.626490965828</v>
      </c>
      <c r="AL2504" s="8"/>
      <c r="AM2504" s="8"/>
      <c r="AN2504" s="8"/>
      <c r="AO2504" s="8"/>
      <c r="AP2504" s="8"/>
      <c r="AQ2504" s="8"/>
      <c r="AR2504" s="5"/>
      <c r="AS2504" s="1"/>
      <c r="AT2504" s="8"/>
      <c r="AU2504" s="1"/>
      <c r="AV2504" s="1"/>
      <c r="AW2504" s="3"/>
      <c r="AX2504" s="3"/>
      <c r="AY2504" s="4"/>
      <c r="AZ2504" s="4"/>
      <c r="BA2504" s="4"/>
      <c r="BB2504" s="1"/>
      <c r="BC2504" s="1"/>
      <c r="BD2504" s="1"/>
      <c r="BE2504" s="1"/>
      <c r="BF2504" s="1"/>
      <c r="BG2504" s="1"/>
      <c r="BH2504" s="1"/>
      <c r="BI2504" s="1"/>
    </row>
    <row r="2505" spans="1:61" x14ac:dyDescent="0.2">
      <c r="A2505" s="78">
        <f t="shared" si="1398"/>
        <v>44396</v>
      </c>
      <c r="B2505" s="2">
        <f t="shared" si="1400"/>
        <v>329245.27922406635</v>
      </c>
      <c r="C2505" s="3">
        <f t="shared" si="1401"/>
        <v>44448112.695248961</v>
      </c>
      <c r="D2505" s="2">
        <f t="shared" si="1430"/>
        <v>240537.3279050432</v>
      </c>
      <c r="E2505" s="2">
        <f t="shared" si="1402"/>
        <v>0</v>
      </c>
      <c r="F2505" s="33">
        <f t="shared" si="1403"/>
        <v>240537.3279050432</v>
      </c>
      <c r="G2505" s="39">
        <f t="shared" si="1404"/>
        <v>5739.56</v>
      </c>
      <c r="H2505" s="38">
        <f>IF(AND(N2505=1,N2504&gt;1),VLOOKUP(A2504,[1]Plan1!$CW$105:$CY$215,3),H2504)</f>
        <v>5769.98</v>
      </c>
      <c r="I2505" s="127">
        <f t="shared" si="1405"/>
        <v>44329</v>
      </c>
      <c r="J2505" s="127">
        <f t="shared" si="1406"/>
        <v>44360</v>
      </c>
      <c r="K2505" s="34">
        <f t="shared" si="1407"/>
        <v>5.3000578441551038E-3</v>
      </c>
      <c r="L2505" s="212">
        <f t="shared" si="1408"/>
        <v>44418</v>
      </c>
      <c r="M2505" s="1">
        <f t="shared" si="1409"/>
        <v>21</v>
      </c>
      <c r="N2505" s="1">
        <f t="shared" si="1410"/>
        <v>5</v>
      </c>
      <c r="O2505" s="2">
        <f t="shared" si="1411"/>
        <v>1.0012593700000001</v>
      </c>
      <c r="P2505" s="35">
        <f t="shared" si="1412"/>
        <v>1.0083006699999999</v>
      </c>
      <c r="Q2505" s="35">
        <f t="shared" si="1413"/>
        <v>1.0805776203749646</v>
      </c>
      <c r="R2505" s="2">
        <f t="shared" si="1414"/>
        <v>1.0819384599999999</v>
      </c>
      <c r="S2505" s="2">
        <f t="shared" si="1415"/>
        <v>1.05852576</v>
      </c>
      <c r="T2505" s="2">
        <f t="shared" si="1416"/>
        <v>260246.58612609</v>
      </c>
      <c r="U2505" s="2">
        <f t="shared" si="1417"/>
        <v>0</v>
      </c>
      <c r="V2505" s="2">
        <f t="shared" si="1418"/>
        <v>19709.25822105425</v>
      </c>
      <c r="W2505" s="2">
        <f t="shared" si="1419"/>
        <v>260246.58612609745</v>
      </c>
      <c r="X2505" s="36">
        <f t="shared" si="1420"/>
        <v>0</v>
      </c>
      <c r="Y2505" s="2">
        <f t="shared" si="1421"/>
        <v>0</v>
      </c>
      <c r="Z2505" s="37">
        <f t="shared" si="1422"/>
        <v>0</v>
      </c>
      <c r="AA2505" s="2">
        <f t="shared" si="1423"/>
        <v>0</v>
      </c>
      <c r="AB2505" s="4">
        <f t="shared" si="1399"/>
        <v>7.1215000000000001E-2</v>
      </c>
      <c r="AC2505" s="148">
        <f t="shared" si="1424"/>
        <v>362</v>
      </c>
      <c r="AD2505" s="36">
        <v>252</v>
      </c>
      <c r="AE2505" s="35">
        <f t="shared" si="1425"/>
        <v>1.1038702730000001</v>
      </c>
      <c r="AF2505" s="2">
        <f t="shared" si="1426"/>
        <v>27031.883948229999</v>
      </c>
      <c r="AG2505" s="2">
        <f t="shared" si="1427"/>
        <v>27031.883948229999</v>
      </c>
      <c r="AH2505" s="3">
        <f t="shared" si="1428"/>
        <v>0</v>
      </c>
      <c r="AI2505" s="3"/>
      <c r="AJ2505" s="3">
        <v>0</v>
      </c>
      <c r="AK2505" s="2">
        <f t="shared" si="1429"/>
        <v>41966.809149738918</v>
      </c>
      <c r="AL2505" s="8"/>
      <c r="AM2505" s="8"/>
      <c r="AN2505" s="8"/>
      <c r="AO2505" s="8"/>
      <c r="AP2505" s="8"/>
      <c r="AQ2505" s="8"/>
      <c r="AR2505" s="5"/>
      <c r="AS2505" s="1"/>
      <c r="AT2505" s="8"/>
      <c r="AU2505" s="1"/>
      <c r="AV2505" s="1"/>
      <c r="AW2505" s="3"/>
      <c r="AX2505" s="3"/>
      <c r="AY2505" s="4"/>
      <c r="AZ2505" s="4"/>
      <c r="BA2505" s="4"/>
      <c r="BB2505" s="1"/>
      <c r="BC2505" s="1"/>
      <c r="BD2505" s="1"/>
      <c r="BE2505" s="1"/>
      <c r="BF2505" s="1"/>
      <c r="BG2505" s="1"/>
      <c r="BH2505" s="1"/>
      <c r="BI2505" s="1"/>
    </row>
    <row r="2506" spans="1:61" x14ac:dyDescent="0.2">
      <c r="A2506" s="78">
        <f t="shared" si="1398"/>
        <v>44397</v>
      </c>
      <c r="B2506" s="2">
        <f t="shared" si="1400"/>
        <v>329475.23945077421</v>
      </c>
      <c r="C2506" s="3">
        <f t="shared" si="1401"/>
        <v>44479157.325854518</v>
      </c>
      <c r="D2506" s="2">
        <f t="shared" si="1430"/>
        <v>240537.3279050432</v>
      </c>
      <c r="E2506" s="2">
        <f t="shared" si="1402"/>
        <v>0</v>
      </c>
      <c r="F2506" s="33">
        <f t="shared" si="1403"/>
        <v>240537.3279050432</v>
      </c>
      <c r="G2506" s="39">
        <f t="shared" si="1404"/>
        <v>5739.56</v>
      </c>
      <c r="H2506" s="38">
        <f>IF(AND(N2506=1,N2505&gt;1),VLOOKUP(A2505,[1]Plan1!$CW$105:$CY$215,3),H2505)</f>
        <v>5769.98</v>
      </c>
      <c r="I2506" s="127">
        <f t="shared" si="1405"/>
        <v>44329</v>
      </c>
      <c r="J2506" s="127">
        <f t="shared" si="1406"/>
        <v>44360</v>
      </c>
      <c r="K2506" s="34">
        <f t="shared" si="1407"/>
        <v>5.3000578441551038E-3</v>
      </c>
      <c r="L2506" s="212">
        <f t="shared" si="1408"/>
        <v>44418</v>
      </c>
      <c r="M2506" s="1">
        <f t="shared" si="1409"/>
        <v>21</v>
      </c>
      <c r="N2506" s="1">
        <f t="shared" si="1410"/>
        <v>6</v>
      </c>
      <c r="O2506" s="2">
        <f t="shared" si="1411"/>
        <v>1.00151144</v>
      </c>
      <c r="P2506" s="35">
        <f t="shared" si="1412"/>
        <v>1.0083006699999999</v>
      </c>
      <c r="Q2506" s="35">
        <f t="shared" si="1413"/>
        <v>1.0805776203749646</v>
      </c>
      <c r="R2506" s="2">
        <f t="shared" si="1414"/>
        <v>1.0822108399999999</v>
      </c>
      <c r="S2506" s="2">
        <f t="shared" si="1415"/>
        <v>1.05852576</v>
      </c>
      <c r="T2506" s="2">
        <f t="shared" si="1416"/>
        <v>260312.10368346999</v>
      </c>
      <c r="U2506" s="2">
        <f t="shared" si="1417"/>
        <v>0</v>
      </c>
      <c r="V2506" s="2">
        <f t="shared" si="1418"/>
        <v>19774.775778429015</v>
      </c>
      <c r="W2506" s="2">
        <f t="shared" si="1419"/>
        <v>260312.1036834722</v>
      </c>
      <c r="X2506" s="36">
        <f t="shared" si="1420"/>
        <v>0</v>
      </c>
      <c r="Y2506" s="2">
        <f t="shared" si="1421"/>
        <v>0</v>
      </c>
      <c r="Z2506" s="37">
        <f t="shared" si="1422"/>
        <v>0</v>
      </c>
      <c r="AA2506" s="2">
        <f t="shared" si="1423"/>
        <v>0</v>
      </c>
      <c r="AB2506" s="4">
        <f t="shared" si="1399"/>
        <v>7.1215000000000001E-2</v>
      </c>
      <c r="AC2506" s="148">
        <f t="shared" si="1424"/>
        <v>363</v>
      </c>
      <c r="AD2506" s="36">
        <v>252</v>
      </c>
      <c r="AE2506" s="35">
        <f t="shared" si="1425"/>
        <v>1.10417166</v>
      </c>
      <c r="AF2506" s="2">
        <f t="shared" si="1426"/>
        <v>27117.143958789999</v>
      </c>
      <c r="AG2506" s="2">
        <f t="shared" si="1427"/>
        <v>27117.143958789999</v>
      </c>
      <c r="AH2506" s="3">
        <f t="shared" si="1428"/>
        <v>0</v>
      </c>
      <c r="AI2506" s="3"/>
      <c r="AJ2506" s="3">
        <v>0</v>
      </c>
      <c r="AK2506" s="2">
        <f t="shared" si="1429"/>
        <v>42045.991808512008</v>
      </c>
      <c r="AL2506" s="8"/>
      <c r="AM2506" s="8"/>
      <c r="AN2506" s="8"/>
      <c r="AO2506" s="8"/>
      <c r="AP2506" s="8"/>
      <c r="AQ2506" s="8"/>
      <c r="AR2506" s="5"/>
      <c r="AS2506" s="1"/>
      <c r="AT2506" s="8"/>
      <c r="AU2506" s="1"/>
      <c r="AV2506" s="1"/>
      <c r="AW2506" s="3"/>
      <c r="AX2506" s="3"/>
      <c r="AY2506" s="4"/>
      <c r="AZ2506" s="4"/>
      <c r="BA2506" s="4"/>
      <c r="BB2506" s="1"/>
      <c r="BC2506" s="1"/>
      <c r="BD2506" s="1"/>
      <c r="BE2506" s="1"/>
      <c r="BF2506" s="1"/>
      <c r="BG2506" s="1"/>
      <c r="BH2506" s="1"/>
      <c r="BI2506" s="1"/>
    </row>
    <row r="2507" spans="1:61" x14ac:dyDescent="0.2">
      <c r="A2507" s="78">
        <f t="shared" ref="A2507:A2570" si="1431">(A2506+1)</f>
        <v>44398</v>
      </c>
      <c r="B2507" s="2">
        <f t="shared" si="1400"/>
        <v>329705.27911742509</v>
      </c>
      <c r="C2507" s="3">
        <f t="shared" si="1401"/>
        <v>44510212.680852383</v>
      </c>
      <c r="D2507" s="2">
        <f t="shared" si="1430"/>
        <v>240537.3279050432</v>
      </c>
      <c r="E2507" s="2">
        <f t="shared" si="1402"/>
        <v>0</v>
      </c>
      <c r="F2507" s="33">
        <f t="shared" si="1403"/>
        <v>240537.3279050432</v>
      </c>
      <c r="G2507" s="39">
        <f t="shared" si="1404"/>
        <v>5739.56</v>
      </c>
      <c r="H2507" s="38">
        <f>IF(AND(N2507=1,N2506&gt;1),VLOOKUP(A2506,[1]Plan1!$CW$105:$CY$215,3),H2506)</f>
        <v>5769.98</v>
      </c>
      <c r="I2507" s="127">
        <f t="shared" si="1405"/>
        <v>44329</v>
      </c>
      <c r="J2507" s="127">
        <f t="shared" si="1406"/>
        <v>44360</v>
      </c>
      <c r="K2507" s="34">
        <f t="shared" si="1407"/>
        <v>5.3000578441551038E-3</v>
      </c>
      <c r="L2507" s="212">
        <f t="shared" si="1408"/>
        <v>44418</v>
      </c>
      <c r="M2507" s="1">
        <f t="shared" si="1409"/>
        <v>21</v>
      </c>
      <c r="N2507" s="1">
        <f t="shared" si="1410"/>
        <v>7</v>
      </c>
      <c r="O2507" s="2">
        <f t="shared" si="1411"/>
        <v>1.00176357</v>
      </c>
      <c r="P2507" s="35">
        <f t="shared" si="1412"/>
        <v>1.0083006699999999</v>
      </c>
      <c r="Q2507" s="35">
        <f t="shared" si="1413"/>
        <v>1.0805776203749646</v>
      </c>
      <c r="R2507" s="2">
        <f t="shared" si="1414"/>
        <v>1.0824832900000001</v>
      </c>
      <c r="S2507" s="2">
        <f t="shared" si="1415"/>
        <v>1.05852576</v>
      </c>
      <c r="T2507" s="2">
        <f t="shared" si="1416"/>
        <v>260377.63807846</v>
      </c>
      <c r="U2507" s="2">
        <f t="shared" si="1417"/>
        <v>0</v>
      </c>
      <c r="V2507" s="2">
        <f t="shared" si="1418"/>
        <v>19840.310173416794</v>
      </c>
      <c r="W2507" s="2">
        <f t="shared" si="1419"/>
        <v>260377.63807846</v>
      </c>
      <c r="X2507" s="36">
        <f t="shared" si="1420"/>
        <v>0</v>
      </c>
      <c r="Y2507" s="2">
        <f t="shared" si="1421"/>
        <v>0</v>
      </c>
      <c r="Z2507" s="37">
        <f t="shared" si="1422"/>
        <v>0</v>
      </c>
      <c r="AA2507" s="2">
        <f t="shared" si="1423"/>
        <v>0</v>
      </c>
      <c r="AB2507" s="4">
        <f t="shared" ref="AB2507:AB2570" si="1432">(AB2506)</f>
        <v>7.1215000000000001E-2</v>
      </c>
      <c r="AC2507" s="148">
        <f t="shared" si="1424"/>
        <v>364</v>
      </c>
      <c r="AD2507" s="36">
        <v>252</v>
      </c>
      <c r="AE2507" s="35">
        <f t="shared" si="1425"/>
        <v>1.1044731290000001</v>
      </c>
      <c r="AF2507" s="2">
        <f t="shared" si="1426"/>
        <v>27202.466571680001</v>
      </c>
      <c r="AG2507" s="2">
        <f t="shared" si="1427"/>
        <v>27202.466571680001</v>
      </c>
      <c r="AH2507" s="3">
        <f t="shared" si="1428"/>
        <v>0</v>
      </c>
      <c r="AI2507" s="3"/>
      <c r="AJ2507" s="3">
        <v>0</v>
      </c>
      <c r="AK2507" s="2">
        <f t="shared" si="1429"/>
        <v>42125.174467285098</v>
      </c>
      <c r="AL2507" s="8"/>
      <c r="AM2507" s="8"/>
      <c r="AN2507" s="8"/>
      <c r="AO2507" s="8"/>
      <c r="AP2507" s="8"/>
      <c r="AQ2507" s="8"/>
      <c r="AR2507" s="5"/>
      <c r="AS2507" s="1"/>
      <c r="AT2507" s="8"/>
      <c r="AU2507" s="1"/>
      <c r="AV2507" s="1"/>
      <c r="AW2507" s="3"/>
      <c r="AX2507" s="3"/>
      <c r="AY2507" s="4"/>
      <c r="AZ2507" s="4"/>
      <c r="BA2507" s="4"/>
      <c r="BB2507" s="1"/>
      <c r="BC2507" s="1"/>
      <c r="BD2507" s="1"/>
      <c r="BE2507" s="1"/>
      <c r="BF2507" s="1"/>
      <c r="BG2507" s="1"/>
      <c r="BH2507" s="1"/>
      <c r="BI2507" s="1"/>
    </row>
    <row r="2508" spans="1:61" x14ac:dyDescent="0.2">
      <c r="A2508" s="78">
        <f t="shared" si="1431"/>
        <v>44399</v>
      </c>
      <c r="B2508" s="2">
        <f t="shared" si="1400"/>
        <v>329935.39585840557</v>
      </c>
      <c r="C2508" s="3">
        <f t="shared" si="1401"/>
        <v>44541278.440884754</v>
      </c>
      <c r="D2508" s="2">
        <f t="shared" si="1430"/>
        <v>240537.3279050432</v>
      </c>
      <c r="E2508" s="2">
        <f t="shared" si="1402"/>
        <v>0</v>
      </c>
      <c r="F2508" s="33">
        <f t="shared" si="1403"/>
        <v>240537.3279050432</v>
      </c>
      <c r="G2508" s="39">
        <f t="shared" si="1404"/>
        <v>5739.56</v>
      </c>
      <c r="H2508" s="38">
        <f>IF(AND(N2508=1,N2507&gt;1),VLOOKUP(A2507,[1]Plan1!$CW$105:$CY$215,3),H2507)</f>
        <v>5769.98</v>
      </c>
      <c r="I2508" s="127">
        <f t="shared" si="1405"/>
        <v>44329</v>
      </c>
      <c r="J2508" s="127">
        <f t="shared" si="1406"/>
        <v>44360</v>
      </c>
      <c r="K2508" s="34">
        <f t="shared" si="1407"/>
        <v>5.3000578441551038E-3</v>
      </c>
      <c r="L2508" s="212">
        <f t="shared" si="1408"/>
        <v>44418</v>
      </c>
      <c r="M2508" s="1">
        <f t="shared" si="1409"/>
        <v>21</v>
      </c>
      <c r="N2508" s="1">
        <f t="shared" si="1410"/>
        <v>8</v>
      </c>
      <c r="O2508" s="2">
        <f t="shared" si="1411"/>
        <v>1.0020157599999999</v>
      </c>
      <c r="P2508" s="35">
        <f t="shared" si="1412"/>
        <v>1.0083006699999999</v>
      </c>
      <c r="Q2508" s="35">
        <f t="shared" si="1413"/>
        <v>1.0805776203749646</v>
      </c>
      <c r="R2508" s="2">
        <f t="shared" si="1414"/>
        <v>1.0827557999999999</v>
      </c>
      <c r="S2508" s="2">
        <f t="shared" si="1415"/>
        <v>1.05852576</v>
      </c>
      <c r="T2508" s="2">
        <f t="shared" si="1416"/>
        <v>260443.18690567999</v>
      </c>
      <c r="U2508" s="2">
        <f t="shared" si="1417"/>
        <v>0</v>
      </c>
      <c r="V2508" s="2">
        <f t="shared" si="1418"/>
        <v>19905.859000644159</v>
      </c>
      <c r="W2508" s="2">
        <f t="shared" si="1419"/>
        <v>260443.18690568735</v>
      </c>
      <c r="X2508" s="36">
        <f t="shared" si="1420"/>
        <v>0</v>
      </c>
      <c r="Y2508" s="2">
        <f t="shared" si="1421"/>
        <v>0</v>
      </c>
      <c r="Z2508" s="37">
        <f t="shared" si="1422"/>
        <v>0</v>
      </c>
      <c r="AA2508" s="2">
        <f t="shared" si="1423"/>
        <v>0</v>
      </c>
      <c r="AB2508" s="4">
        <f t="shared" si="1432"/>
        <v>7.1215000000000001E-2</v>
      </c>
      <c r="AC2508" s="148">
        <f t="shared" si="1424"/>
        <v>365</v>
      </c>
      <c r="AD2508" s="36">
        <v>252</v>
      </c>
      <c r="AE2508" s="35">
        <f t="shared" si="1425"/>
        <v>1.1047746810000001</v>
      </c>
      <c r="AF2508" s="2">
        <f t="shared" si="1426"/>
        <v>27287.85182666</v>
      </c>
      <c r="AG2508" s="2">
        <f t="shared" si="1427"/>
        <v>27287.85182666</v>
      </c>
      <c r="AH2508" s="3">
        <f t="shared" si="1428"/>
        <v>0</v>
      </c>
      <c r="AI2508" s="3"/>
      <c r="AJ2508" s="3">
        <v>0</v>
      </c>
      <c r="AK2508" s="2">
        <f t="shared" si="1429"/>
        <v>42204.357126058188</v>
      </c>
      <c r="AL2508" s="8"/>
      <c r="AM2508" s="8"/>
      <c r="AN2508" s="8"/>
      <c r="AO2508" s="8"/>
      <c r="AP2508" s="8"/>
      <c r="AQ2508" s="8"/>
      <c r="AR2508" s="5"/>
      <c r="AS2508" s="1"/>
      <c r="AT2508" s="8"/>
      <c r="AU2508" s="1"/>
      <c r="AV2508" s="1"/>
      <c r="AW2508" s="3"/>
      <c r="AX2508" s="3"/>
      <c r="AY2508" s="4"/>
      <c r="AZ2508" s="4"/>
      <c r="BA2508" s="4"/>
      <c r="BB2508" s="1"/>
      <c r="BC2508" s="1"/>
      <c r="BD2508" s="1"/>
      <c r="BE2508" s="1"/>
      <c r="BF2508" s="1"/>
      <c r="BG2508" s="1"/>
      <c r="BH2508" s="1"/>
      <c r="BI2508" s="1"/>
    </row>
    <row r="2509" spans="1:61" x14ac:dyDescent="0.2">
      <c r="A2509" s="78">
        <f t="shared" si="1431"/>
        <v>44400</v>
      </c>
      <c r="B2509" s="2">
        <f t="shared" si="1400"/>
        <v>330165.59475883225</v>
      </c>
      <c r="C2509" s="3">
        <f t="shared" si="1401"/>
        <v>44572355.292442352</v>
      </c>
      <c r="D2509" s="2">
        <f t="shared" si="1430"/>
        <v>240537.3279050432</v>
      </c>
      <c r="E2509" s="2">
        <f t="shared" si="1402"/>
        <v>0</v>
      </c>
      <c r="F2509" s="33">
        <f t="shared" si="1403"/>
        <v>240537.3279050432</v>
      </c>
      <c r="G2509" s="39">
        <f t="shared" si="1404"/>
        <v>5739.56</v>
      </c>
      <c r="H2509" s="38">
        <f>IF(AND(N2509=1,N2508&gt;1),VLOOKUP(A2508,[1]Plan1!$CW$105:$CY$215,3),H2508)</f>
        <v>5769.98</v>
      </c>
      <c r="I2509" s="127">
        <f t="shared" si="1405"/>
        <v>44329</v>
      </c>
      <c r="J2509" s="127">
        <f t="shared" si="1406"/>
        <v>44360</v>
      </c>
      <c r="K2509" s="34">
        <f t="shared" si="1407"/>
        <v>5.3000578441551038E-3</v>
      </c>
      <c r="L2509" s="212">
        <f t="shared" si="1408"/>
        <v>44418</v>
      </c>
      <c r="M2509" s="1">
        <f t="shared" si="1409"/>
        <v>21</v>
      </c>
      <c r="N2509" s="1">
        <f t="shared" si="1410"/>
        <v>9</v>
      </c>
      <c r="O2509" s="2">
        <f t="shared" si="1411"/>
        <v>1.00226802</v>
      </c>
      <c r="P2509" s="35">
        <f t="shared" si="1412"/>
        <v>1.0083006699999999</v>
      </c>
      <c r="Q2509" s="35">
        <f t="shared" si="1413"/>
        <v>1.0805776203749646</v>
      </c>
      <c r="R2509" s="2">
        <f t="shared" si="1414"/>
        <v>1.08302839</v>
      </c>
      <c r="S2509" s="2">
        <f t="shared" si="1415"/>
        <v>1.05852576</v>
      </c>
      <c r="T2509" s="2">
        <f t="shared" si="1416"/>
        <v>260508.7549759</v>
      </c>
      <c r="U2509" s="2">
        <f t="shared" si="1417"/>
        <v>0</v>
      </c>
      <c r="V2509" s="2">
        <f t="shared" si="1418"/>
        <v>19971.427070857797</v>
      </c>
      <c r="W2509" s="2">
        <f t="shared" si="1419"/>
        <v>260508.75497590099</v>
      </c>
      <c r="X2509" s="36">
        <f t="shared" si="1420"/>
        <v>0</v>
      </c>
      <c r="Y2509" s="2">
        <f t="shared" si="1421"/>
        <v>0</v>
      </c>
      <c r="Z2509" s="37">
        <f t="shared" si="1422"/>
        <v>0</v>
      </c>
      <c r="AA2509" s="2">
        <f t="shared" si="1423"/>
        <v>0</v>
      </c>
      <c r="AB2509" s="4">
        <f t="shared" si="1432"/>
        <v>7.1215000000000001E-2</v>
      </c>
      <c r="AC2509" s="148">
        <f t="shared" si="1424"/>
        <v>366</v>
      </c>
      <c r="AD2509" s="36">
        <v>252</v>
      </c>
      <c r="AE2509" s="35">
        <f t="shared" si="1425"/>
        <v>1.105076315</v>
      </c>
      <c r="AF2509" s="2">
        <f t="shared" si="1426"/>
        <v>27373.299998099999</v>
      </c>
      <c r="AG2509" s="2">
        <f t="shared" si="1427"/>
        <v>27373.299998099999</v>
      </c>
      <c r="AH2509" s="3">
        <f t="shared" si="1428"/>
        <v>0</v>
      </c>
      <c r="AI2509" s="3"/>
      <c r="AJ2509" s="3">
        <v>0</v>
      </c>
      <c r="AK2509" s="2">
        <f t="shared" si="1429"/>
        <v>42283.539784831279</v>
      </c>
      <c r="AL2509" s="8"/>
      <c r="AM2509" s="8"/>
      <c r="AN2509" s="8"/>
      <c r="AO2509" s="8"/>
      <c r="AP2509" s="8"/>
      <c r="AQ2509" s="8"/>
      <c r="AR2509" s="5"/>
      <c r="AS2509" s="1"/>
      <c r="AT2509" s="8"/>
      <c r="AU2509" s="1"/>
      <c r="AV2509" s="1"/>
      <c r="AW2509" s="3"/>
      <c r="AX2509" s="3"/>
      <c r="AY2509" s="4"/>
      <c r="AZ2509" s="4"/>
      <c r="BA2509" s="4"/>
      <c r="BB2509" s="1"/>
      <c r="BC2509" s="1"/>
      <c r="BD2509" s="1"/>
      <c r="BE2509" s="1"/>
      <c r="BF2509" s="1"/>
      <c r="BG2509" s="1"/>
      <c r="BH2509" s="1"/>
      <c r="BI2509" s="1"/>
    </row>
    <row r="2510" spans="1:61" x14ac:dyDescent="0.2">
      <c r="A2510" s="78">
        <f t="shared" si="1431"/>
        <v>44401</v>
      </c>
      <c r="B2510" s="2">
        <f t="shared" si="1400"/>
        <v>330317.25108774874</v>
      </c>
      <c r="C2510" s="3">
        <f t="shared" si="1401"/>
        <v>44592828.896846078</v>
      </c>
      <c r="D2510" s="2">
        <f t="shared" si="1430"/>
        <v>240537.3279050432</v>
      </c>
      <c r="E2510" s="2">
        <f t="shared" si="1402"/>
        <v>0</v>
      </c>
      <c r="F2510" s="33">
        <f t="shared" si="1403"/>
        <v>240537.3279050432</v>
      </c>
      <c r="G2510" s="39">
        <f t="shared" si="1404"/>
        <v>5739.56</v>
      </c>
      <c r="H2510" s="38">
        <f>IF(AND(N2510=1,N2509&gt;1),VLOOKUP(A2509,[1]Plan1!$CW$105:$CY$215,3),H2509)</f>
        <v>5769.98</v>
      </c>
      <c r="I2510" s="127">
        <f t="shared" si="1405"/>
        <v>44329</v>
      </c>
      <c r="J2510" s="127">
        <f t="shared" si="1406"/>
        <v>44360</v>
      </c>
      <c r="K2510" s="34">
        <f t="shared" si="1407"/>
        <v>5.3000578441551038E-3</v>
      </c>
      <c r="L2510" s="212">
        <f t="shared" si="1408"/>
        <v>44418</v>
      </c>
      <c r="M2510" s="1">
        <f t="shared" si="1409"/>
        <v>21</v>
      </c>
      <c r="N2510" s="1">
        <f t="shared" si="1410"/>
        <v>10</v>
      </c>
      <c r="O2510" s="2">
        <f t="shared" si="1411"/>
        <v>1.00252034</v>
      </c>
      <c r="P2510" s="35">
        <f t="shared" si="1412"/>
        <v>1.0083006699999999</v>
      </c>
      <c r="Q2510" s="35">
        <f t="shared" si="1413"/>
        <v>1.0805776203749646</v>
      </c>
      <c r="R2510" s="2">
        <f t="shared" si="1414"/>
        <v>1.08330104</v>
      </c>
      <c r="S2510" s="2">
        <f t="shared" si="1415"/>
        <v>1.05852576</v>
      </c>
      <c r="T2510" s="2">
        <f t="shared" si="1416"/>
        <v>260574.33747835</v>
      </c>
      <c r="U2510" s="2">
        <f t="shared" si="1417"/>
        <v>0</v>
      </c>
      <c r="V2510" s="2">
        <f t="shared" si="1418"/>
        <v>20037.00957331113</v>
      </c>
      <c r="W2510" s="2">
        <f t="shared" si="1419"/>
        <v>260574.33747835434</v>
      </c>
      <c r="X2510" s="36">
        <f t="shared" si="1420"/>
        <v>0</v>
      </c>
      <c r="Y2510" s="2">
        <f t="shared" si="1421"/>
        <v>0</v>
      </c>
      <c r="Z2510" s="37">
        <f t="shared" si="1422"/>
        <v>0</v>
      </c>
      <c r="AA2510" s="2">
        <f t="shared" si="1423"/>
        <v>0</v>
      </c>
      <c r="AB2510" s="4">
        <f t="shared" si="1432"/>
        <v>7.1215000000000001E-2</v>
      </c>
      <c r="AC2510" s="148">
        <f t="shared" si="1424"/>
        <v>366</v>
      </c>
      <c r="AD2510" s="36">
        <v>252</v>
      </c>
      <c r="AE2510" s="35">
        <f t="shared" si="1425"/>
        <v>1.105076315</v>
      </c>
      <c r="AF2510" s="2">
        <f t="shared" si="1426"/>
        <v>27380.191165789998</v>
      </c>
      <c r="AG2510" s="2">
        <f t="shared" si="1427"/>
        <v>27380.191165789998</v>
      </c>
      <c r="AH2510" s="3">
        <f t="shared" si="1428"/>
        <v>0</v>
      </c>
      <c r="AI2510" s="3"/>
      <c r="AJ2510" s="3">
        <v>0</v>
      </c>
      <c r="AK2510" s="2">
        <f t="shared" si="1429"/>
        <v>42362.722443604376</v>
      </c>
      <c r="AL2510" s="8"/>
      <c r="AM2510" s="8"/>
      <c r="AN2510" s="8"/>
      <c r="AO2510" s="8"/>
      <c r="AP2510" s="8"/>
      <c r="AQ2510" s="8"/>
      <c r="AR2510" s="5"/>
      <c r="AS2510" s="1"/>
      <c r="AT2510" s="8"/>
      <c r="AU2510" s="1"/>
      <c r="AV2510" s="1"/>
      <c r="AW2510" s="3"/>
      <c r="AX2510" s="3"/>
      <c r="AY2510" s="4"/>
      <c r="AZ2510" s="4"/>
      <c r="BA2510" s="4"/>
      <c r="BB2510" s="1"/>
      <c r="BC2510" s="1"/>
      <c r="BD2510" s="1"/>
      <c r="BE2510" s="1"/>
      <c r="BF2510" s="1"/>
      <c r="BG2510" s="1"/>
      <c r="BH2510" s="1"/>
      <c r="BI2510" s="1"/>
    </row>
    <row r="2511" spans="1:61" x14ac:dyDescent="0.2">
      <c r="A2511" s="78">
        <f t="shared" si="1431"/>
        <v>44402</v>
      </c>
      <c r="B2511" s="2">
        <f t="shared" si="1400"/>
        <v>330396.43374652183</v>
      </c>
      <c r="C2511" s="3">
        <f t="shared" si="1401"/>
        <v>44603518.555780448</v>
      </c>
      <c r="D2511" s="2">
        <f t="shared" si="1430"/>
        <v>240537.3279050432</v>
      </c>
      <c r="E2511" s="2">
        <f t="shared" si="1402"/>
        <v>0</v>
      </c>
      <c r="F2511" s="33">
        <f t="shared" si="1403"/>
        <v>240537.3279050432</v>
      </c>
      <c r="G2511" s="39">
        <f t="shared" si="1404"/>
        <v>5739.56</v>
      </c>
      <c r="H2511" s="38">
        <f>IF(AND(N2511=1,N2510&gt;1),VLOOKUP(A2510,[1]Plan1!$CW$105:$CY$215,3),H2510)</f>
        <v>5769.98</v>
      </c>
      <c r="I2511" s="127">
        <f t="shared" si="1405"/>
        <v>44329</v>
      </c>
      <c r="J2511" s="127">
        <f t="shared" si="1406"/>
        <v>44360</v>
      </c>
      <c r="K2511" s="34">
        <f t="shared" si="1407"/>
        <v>5.3000578441551038E-3</v>
      </c>
      <c r="L2511" s="212">
        <f t="shared" si="1408"/>
        <v>44418</v>
      </c>
      <c r="M2511" s="1">
        <f t="shared" si="1409"/>
        <v>21</v>
      </c>
      <c r="N2511" s="1">
        <f t="shared" si="1410"/>
        <v>10</v>
      </c>
      <c r="O2511" s="2">
        <f t="shared" si="1411"/>
        <v>1.00252034</v>
      </c>
      <c r="P2511" s="35">
        <f t="shared" si="1412"/>
        <v>1.0083006699999999</v>
      </c>
      <c r="Q2511" s="35">
        <f t="shared" si="1413"/>
        <v>1.0805776203749646</v>
      </c>
      <c r="R2511" s="2">
        <f t="shared" si="1414"/>
        <v>1.08330104</v>
      </c>
      <c r="S2511" s="2">
        <f t="shared" si="1415"/>
        <v>1.05852576</v>
      </c>
      <c r="T2511" s="2">
        <f t="shared" si="1416"/>
        <v>260574.33747835</v>
      </c>
      <c r="U2511" s="2">
        <f t="shared" si="1417"/>
        <v>0</v>
      </c>
      <c r="V2511" s="2">
        <f t="shared" si="1418"/>
        <v>20037.00957331113</v>
      </c>
      <c r="W2511" s="2">
        <f t="shared" si="1419"/>
        <v>260574.33747835434</v>
      </c>
      <c r="X2511" s="36">
        <f t="shared" si="1420"/>
        <v>0</v>
      </c>
      <c r="Y2511" s="2">
        <f t="shared" si="1421"/>
        <v>0</v>
      </c>
      <c r="Z2511" s="37">
        <f t="shared" si="1422"/>
        <v>0</v>
      </c>
      <c r="AA2511" s="2">
        <f t="shared" si="1423"/>
        <v>0</v>
      </c>
      <c r="AB2511" s="4">
        <f t="shared" si="1432"/>
        <v>7.1215000000000001E-2</v>
      </c>
      <c r="AC2511" s="148">
        <f t="shared" si="1424"/>
        <v>366</v>
      </c>
      <c r="AD2511" s="36">
        <v>252</v>
      </c>
      <c r="AE2511" s="35">
        <f t="shared" si="1425"/>
        <v>1.105076315</v>
      </c>
      <c r="AF2511" s="2">
        <f t="shared" si="1426"/>
        <v>27380.191165789998</v>
      </c>
      <c r="AG2511" s="2">
        <f t="shared" si="1427"/>
        <v>27380.191165789998</v>
      </c>
      <c r="AH2511" s="3">
        <f t="shared" si="1428"/>
        <v>0</v>
      </c>
      <c r="AI2511" s="3"/>
      <c r="AJ2511" s="3">
        <v>0</v>
      </c>
      <c r="AK2511" s="2">
        <f t="shared" si="1429"/>
        <v>42441.905102377466</v>
      </c>
      <c r="AL2511" s="8"/>
      <c r="AM2511" s="8"/>
      <c r="AN2511" s="8"/>
      <c r="AO2511" s="8"/>
      <c r="AP2511" s="8"/>
      <c r="AQ2511" s="8"/>
      <c r="AR2511" s="5"/>
      <c r="AS2511" s="1"/>
      <c r="AT2511" s="8"/>
      <c r="AU2511" s="1"/>
      <c r="AV2511" s="1"/>
      <c r="AW2511" s="3"/>
      <c r="AX2511" s="3"/>
      <c r="AY2511" s="4"/>
      <c r="AZ2511" s="4"/>
      <c r="BA2511" s="4"/>
      <c r="BB2511" s="1"/>
      <c r="BC2511" s="1"/>
      <c r="BD2511" s="1"/>
      <c r="BE2511" s="1"/>
      <c r="BF2511" s="1"/>
      <c r="BG2511" s="1"/>
      <c r="BH2511" s="1"/>
      <c r="BI2511" s="1"/>
    </row>
    <row r="2512" spans="1:61" x14ac:dyDescent="0.2">
      <c r="A2512" s="78">
        <f t="shared" si="1431"/>
        <v>44403</v>
      </c>
      <c r="B2512" s="2">
        <f t="shared" ref="B2512:B2575" si="1433">(W2512+AG2512+AJ2512+AK2512)</f>
        <v>330554.23585209489</v>
      </c>
      <c r="C2512" s="3">
        <f t="shared" ref="C2512:C2575" si="1434">B2512*135</f>
        <v>44624821.840032808</v>
      </c>
      <c r="D2512" s="2">
        <f t="shared" si="1430"/>
        <v>240537.3279050432</v>
      </c>
      <c r="E2512" s="2">
        <f t="shared" ref="E2512:E2575" si="1435">IF(ISERROR(VLOOKUP(A2512,AZ$12:BB$174,2,FALSE)=TRUE),E2511,VLOOKUP(A2512,AZ$12:BB$174,2,FALSE))</f>
        <v>0</v>
      </c>
      <c r="F2512" s="33">
        <f t="shared" ref="F2512:F2575" si="1436">(D2512-E2512)</f>
        <v>240537.3279050432</v>
      </c>
      <c r="G2512" s="39">
        <f t="shared" ref="G2512:G2575" si="1437">IF(H2512=H2511,G2511,H2511)</f>
        <v>5739.56</v>
      </c>
      <c r="H2512" s="38">
        <f>IF(AND(N2512=1,N2511&gt;1),VLOOKUP(A2511,[1]Plan1!$CW$105:$CY$215,3),H2511)</f>
        <v>5769.98</v>
      </c>
      <c r="I2512" s="127">
        <f t="shared" ref="I2512:I2575" si="1438">EDATE(J2512,-1)</f>
        <v>44329</v>
      </c>
      <c r="J2512" s="127">
        <f t="shared" ref="J2512:J2575" si="1439">IF(X2511&gt;0,EDATE(A2512,-1),+J2511)</f>
        <v>44360</v>
      </c>
      <c r="K2512" s="34">
        <f t="shared" ref="K2512:K2575" si="1440">(H2512/G2512)-1</f>
        <v>5.3000578441551038E-3</v>
      </c>
      <c r="L2512" s="212">
        <f t="shared" ref="L2512:L2575" si="1441">VLOOKUP(A2511,AZ$193:BA$372,2)</f>
        <v>44418</v>
      </c>
      <c r="M2512" s="1">
        <f t="shared" ref="M2512:M2575" si="1442">IF(L2512=L2511,M2511,NETWORKDAYS(L2511,L2512,$AT$194:$AT$348)-1)</f>
        <v>21</v>
      </c>
      <c r="N2512" s="1">
        <f t="shared" ref="N2512:N2575" si="1443">(M2512-(NETWORKDAYS(A2512,L2512,$AT$194:$AT$348)-1))</f>
        <v>10</v>
      </c>
      <c r="O2512" s="2">
        <f t="shared" ref="O2512:O2575" si="1444">TRUNC((H2512/G2512)^TRUNC((N2512/M2512),9),8)</f>
        <v>1.00252034</v>
      </c>
      <c r="P2512" s="35">
        <f t="shared" ref="P2512:P2575" si="1445">IF(L2512&gt;L2511,O2511,P2511)</f>
        <v>1.0083006699999999</v>
      </c>
      <c r="Q2512" s="35">
        <f t="shared" ref="Q2512:Q2575" si="1446">IF(L2512&gt;L2511,Q2511*P2512,Q2511)</f>
        <v>1.0805776203749646</v>
      </c>
      <c r="R2512" s="2">
        <f t="shared" ref="R2512:R2575" si="1447">TRUNC(TRUNC((O2512*Q2512),15),8)</f>
        <v>1.08330104</v>
      </c>
      <c r="S2512" s="2">
        <f t="shared" ref="S2512:S2575" si="1448">IF(AND(X2512&gt;0,MONTH(A2512)=S$9),R2512,S2511)</f>
        <v>1.05852576</v>
      </c>
      <c r="T2512" s="2">
        <f t="shared" ref="T2512:T2575" si="1449">TRUNC(D2512*R2512,8)</f>
        <v>260574.33747835</v>
      </c>
      <c r="U2512" s="2">
        <f t="shared" ref="U2512:U2575" si="1450">(E2512*(S2512-1))</f>
        <v>0</v>
      </c>
      <c r="V2512" s="2">
        <f t="shared" ref="V2512:V2575" si="1451">(F2512*(R2512-1))</f>
        <v>20037.00957331113</v>
      </c>
      <c r="W2512" s="2">
        <f t="shared" ref="W2512:W2575" si="1452">(D2512+U2512+V2512)</f>
        <v>260574.33747835434</v>
      </c>
      <c r="X2512" s="36">
        <f t="shared" ref="X2512:X2575" si="1453">IF(VLOOKUP(A2512,AT$10:BC$190,10)=VLOOKUP(A2511,AT$10:BC$190,10),0,VLOOKUP(A2512,AT$10:BC$190,10))</f>
        <v>0</v>
      </c>
      <c r="Y2512" s="2">
        <f t="shared" ref="Y2512:Y2575" si="1454">IF(X2512&gt;0,VLOOKUP(A2512,AT$12:AX$190,5),0)</f>
        <v>0</v>
      </c>
      <c r="Z2512" s="37">
        <f t="shared" ref="Z2512:Z2575" si="1455">IF(X2512&gt;0,VLOOKUP($A2512,$AT$10:$AY$190,6),0)</f>
        <v>0</v>
      </c>
      <c r="AA2512" s="2">
        <f t="shared" ref="AA2512:AA2575" si="1456">IF(Z2512&gt;0,TRUNC(Z2512*T2512,8),0)</f>
        <v>0</v>
      </c>
      <c r="AB2512" s="4">
        <f t="shared" si="1432"/>
        <v>7.1215000000000001E-2</v>
      </c>
      <c r="AC2512" s="148">
        <f t="shared" ref="AC2512:AC2575" si="1457">NETWORKDAYS(A$1975,A2512,$AT$194:$AT$348)-1</f>
        <v>367</v>
      </c>
      <c r="AD2512" s="36">
        <v>252</v>
      </c>
      <c r="AE2512" s="35">
        <f t="shared" ref="AE2512:AE2575" si="1458">ROUND((1+AB2512)^TRUNC((AC2512/AD2512),9),9)</f>
        <v>1.1053780310000001</v>
      </c>
      <c r="AF2512" s="2">
        <f t="shared" ref="AF2512:AF2575" si="1459">TRUNC((T2512*(AE2512-1)),8)</f>
        <v>27458.810612590001</v>
      </c>
      <c r="AG2512" s="2">
        <f t="shared" ref="AG2512:AG2575" si="1460">TRUNC((W2512*(AE2512-1)),8)</f>
        <v>27458.810612590001</v>
      </c>
      <c r="AH2512" s="3">
        <f t="shared" ref="AH2512:AH2575" si="1461">IF(AA2512&gt;0,AA2512+AF2512,0)</f>
        <v>0</v>
      </c>
      <c r="AI2512" s="3"/>
      <c r="AJ2512" s="3">
        <v>0</v>
      </c>
      <c r="AK2512" s="2">
        <f t="shared" ref="AK2512:AK2575" si="1462">((0.01*(A2512-A$1975)/30)*AI$1896)</f>
        <v>42521.087761150557</v>
      </c>
      <c r="AL2512" s="8"/>
      <c r="AM2512" s="8"/>
      <c r="AN2512" s="8"/>
      <c r="AO2512" s="8"/>
      <c r="AP2512" s="8"/>
      <c r="AQ2512" s="8"/>
      <c r="AR2512" s="5"/>
      <c r="AS2512" s="1"/>
      <c r="AT2512" s="8"/>
      <c r="AU2512" s="1"/>
      <c r="AV2512" s="1"/>
      <c r="AW2512" s="3"/>
      <c r="AX2512" s="3"/>
      <c r="AY2512" s="4"/>
      <c r="AZ2512" s="4"/>
      <c r="BA2512" s="4"/>
      <c r="BB2512" s="1"/>
      <c r="BC2512" s="1"/>
      <c r="BD2512" s="1"/>
      <c r="BE2512" s="1"/>
      <c r="BF2512" s="1"/>
      <c r="BG2512" s="1"/>
      <c r="BH2512" s="1"/>
      <c r="BI2512" s="1"/>
    </row>
    <row r="2513" spans="1:61" x14ac:dyDescent="0.2">
      <c r="A2513" s="78">
        <f t="shared" si="1431"/>
        <v>44404</v>
      </c>
      <c r="B2513" s="2">
        <f t="shared" si="1433"/>
        <v>330784.58853231097</v>
      </c>
      <c r="C2513" s="3">
        <f t="shared" si="1434"/>
        <v>44655919.451861978</v>
      </c>
      <c r="D2513" s="2">
        <f t="shared" si="1430"/>
        <v>240537.3279050432</v>
      </c>
      <c r="E2513" s="2">
        <f t="shared" si="1435"/>
        <v>0</v>
      </c>
      <c r="F2513" s="33">
        <f t="shared" si="1436"/>
        <v>240537.3279050432</v>
      </c>
      <c r="G2513" s="39">
        <f t="shared" si="1437"/>
        <v>5739.56</v>
      </c>
      <c r="H2513" s="38">
        <f>IF(AND(N2513=1,N2512&gt;1),VLOOKUP(A2512,[1]Plan1!$CW$105:$CY$215,3),H2512)</f>
        <v>5769.98</v>
      </c>
      <c r="I2513" s="127">
        <f t="shared" si="1438"/>
        <v>44329</v>
      </c>
      <c r="J2513" s="127">
        <f t="shared" si="1439"/>
        <v>44360</v>
      </c>
      <c r="K2513" s="34">
        <f t="shared" si="1440"/>
        <v>5.3000578441551038E-3</v>
      </c>
      <c r="L2513" s="212">
        <f t="shared" si="1441"/>
        <v>44418</v>
      </c>
      <c r="M2513" s="1">
        <f t="shared" si="1442"/>
        <v>21</v>
      </c>
      <c r="N2513" s="1">
        <f t="shared" si="1443"/>
        <v>11</v>
      </c>
      <c r="O2513" s="2">
        <f t="shared" si="1444"/>
        <v>1.0027727200000001</v>
      </c>
      <c r="P2513" s="35">
        <f t="shared" si="1445"/>
        <v>1.0083006699999999</v>
      </c>
      <c r="Q2513" s="35">
        <f t="shared" si="1446"/>
        <v>1.0805776203749646</v>
      </c>
      <c r="R2513" s="2">
        <f t="shared" si="1447"/>
        <v>1.08357375</v>
      </c>
      <c r="S2513" s="2">
        <f t="shared" si="1448"/>
        <v>1.05852576</v>
      </c>
      <c r="T2513" s="2">
        <f t="shared" si="1449"/>
        <v>260639.93441304</v>
      </c>
      <c r="U2513" s="2">
        <f t="shared" si="1450"/>
        <v>0</v>
      </c>
      <c r="V2513" s="2">
        <f t="shared" si="1451"/>
        <v>20102.606508004104</v>
      </c>
      <c r="W2513" s="2">
        <f t="shared" si="1452"/>
        <v>260639.9344130473</v>
      </c>
      <c r="X2513" s="36">
        <f t="shared" si="1453"/>
        <v>0</v>
      </c>
      <c r="Y2513" s="2">
        <f t="shared" si="1454"/>
        <v>0</v>
      </c>
      <c r="Z2513" s="37">
        <f t="shared" si="1455"/>
        <v>0</v>
      </c>
      <c r="AA2513" s="2">
        <f t="shared" si="1456"/>
        <v>0</v>
      </c>
      <c r="AB2513" s="4">
        <f t="shared" si="1432"/>
        <v>7.1215000000000001E-2</v>
      </c>
      <c r="AC2513" s="148">
        <f t="shared" si="1457"/>
        <v>368</v>
      </c>
      <c r="AD2513" s="36">
        <v>252</v>
      </c>
      <c r="AE2513" s="35">
        <f t="shared" si="1458"/>
        <v>1.1056798290000001</v>
      </c>
      <c r="AF2513" s="2">
        <f t="shared" si="1459"/>
        <v>27544.38369934</v>
      </c>
      <c r="AG2513" s="2">
        <f t="shared" si="1460"/>
        <v>27544.38369934</v>
      </c>
      <c r="AH2513" s="3">
        <f t="shared" si="1461"/>
        <v>0</v>
      </c>
      <c r="AI2513" s="3"/>
      <c r="AJ2513" s="3">
        <v>0</v>
      </c>
      <c r="AK2513" s="2">
        <f t="shared" si="1462"/>
        <v>42600.270419923647</v>
      </c>
      <c r="AL2513" s="8"/>
      <c r="AM2513" s="8"/>
      <c r="AN2513" s="8"/>
      <c r="AO2513" s="8"/>
      <c r="AP2513" s="8"/>
      <c r="AQ2513" s="8"/>
      <c r="AR2513" s="5"/>
      <c r="AS2513" s="1"/>
      <c r="AT2513" s="8"/>
      <c r="AU2513" s="1"/>
      <c r="AV2513" s="1"/>
      <c r="AW2513" s="3"/>
      <c r="AX2513" s="3"/>
      <c r="AY2513" s="4"/>
      <c r="AZ2513" s="4"/>
      <c r="BA2513" s="4"/>
      <c r="BB2513" s="1"/>
      <c r="BC2513" s="1"/>
      <c r="BD2513" s="1"/>
      <c r="BE2513" s="1"/>
      <c r="BF2513" s="1"/>
      <c r="BG2513" s="1"/>
      <c r="BH2513" s="1"/>
      <c r="BI2513" s="1"/>
    </row>
    <row r="2514" spans="1:61" x14ac:dyDescent="0.2">
      <c r="A2514" s="78">
        <f t="shared" si="1431"/>
        <v>44405</v>
      </c>
      <c r="B2514" s="2">
        <f t="shared" si="1433"/>
        <v>331015.02638781653</v>
      </c>
      <c r="C2514" s="3">
        <f t="shared" si="1434"/>
        <v>44687028.562355228</v>
      </c>
      <c r="D2514" s="2">
        <f t="shared" si="1430"/>
        <v>240537.3279050432</v>
      </c>
      <c r="E2514" s="2">
        <f t="shared" si="1435"/>
        <v>0</v>
      </c>
      <c r="F2514" s="33">
        <f t="shared" si="1436"/>
        <v>240537.3279050432</v>
      </c>
      <c r="G2514" s="39">
        <f t="shared" si="1437"/>
        <v>5739.56</v>
      </c>
      <c r="H2514" s="38">
        <f>IF(AND(N2514=1,N2513&gt;1),VLOOKUP(A2513,[1]Plan1!$CW$105:$CY$215,3),H2513)</f>
        <v>5769.98</v>
      </c>
      <c r="I2514" s="127">
        <f t="shared" si="1438"/>
        <v>44329</v>
      </c>
      <c r="J2514" s="127">
        <f t="shared" si="1439"/>
        <v>44360</v>
      </c>
      <c r="K2514" s="34">
        <f t="shared" si="1440"/>
        <v>5.3000578441551038E-3</v>
      </c>
      <c r="L2514" s="212">
        <f t="shared" si="1441"/>
        <v>44418</v>
      </c>
      <c r="M2514" s="1">
        <f t="shared" si="1442"/>
        <v>21</v>
      </c>
      <c r="N2514" s="1">
        <f t="shared" si="1443"/>
        <v>12</v>
      </c>
      <c r="O2514" s="2">
        <f t="shared" si="1444"/>
        <v>1.0030251699999999</v>
      </c>
      <c r="P2514" s="35">
        <f t="shared" si="1445"/>
        <v>1.0083006699999999</v>
      </c>
      <c r="Q2514" s="35">
        <f t="shared" si="1446"/>
        <v>1.0805776203749646</v>
      </c>
      <c r="R2514" s="2">
        <f t="shared" si="1447"/>
        <v>1.0838465500000001</v>
      </c>
      <c r="S2514" s="2">
        <f t="shared" si="1448"/>
        <v>1.05852576</v>
      </c>
      <c r="T2514" s="2">
        <f t="shared" si="1449"/>
        <v>260705.55299610001</v>
      </c>
      <c r="U2514" s="2">
        <f t="shared" si="1450"/>
        <v>0</v>
      </c>
      <c r="V2514" s="2">
        <f t="shared" si="1451"/>
        <v>20168.225091056618</v>
      </c>
      <c r="W2514" s="2">
        <f t="shared" si="1452"/>
        <v>260705.55299609981</v>
      </c>
      <c r="X2514" s="36">
        <f t="shared" si="1453"/>
        <v>0</v>
      </c>
      <c r="Y2514" s="2">
        <f t="shared" si="1454"/>
        <v>0</v>
      </c>
      <c r="Z2514" s="37">
        <f t="shared" si="1455"/>
        <v>0</v>
      </c>
      <c r="AA2514" s="2">
        <f t="shared" si="1456"/>
        <v>0</v>
      </c>
      <c r="AB2514" s="4">
        <f t="shared" si="1432"/>
        <v>7.1215000000000001E-2</v>
      </c>
      <c r="AC2514" s="148">
        <f t="shared" si="1457"/>
        <v>369</v>
      </c>
      <c r="AD2514" s="36">
        <v>252</v>
      </c>
      <c r="AE2514" s="35">
        <f t="shared" si="1458"/>
        <v>1.10598171</v>
      </c>
      <c r="AF2514" s="2">
        <f t="shared" si="1459"/>
        <v>27630.020313019999</v>
      </c>
      <c r="AG2514" s="2">
        <f t="shared" si="1460"/>
        <v>27630.020313019999</v>
      </c>
      <c r="AH2514" s="3">
        <f t="shared" si="1461"/>
        <v>0</v>
      </c>
      <c r="AI2514" s="3"/>
      <c r="AJ2514" s="3">
        <v>0</v>
      </c>
      <c r="AK2514" s="2">
        <f t="shared" si="1462"/>
        <v>42679.453078696744</v>
      </c>
      <c r="AL2514" s="8"/>
      <c r="AM2514" s="8"/>
      <c r="AN2514" s="8"/>
      <c r="AO2514" s="8"/>
      <c r="AP2514" s="8"/>
      <c r="AQ2514" s="8"/>
      <c r="AR2514" s="5"/>
      <c r="AS2514" s="1"/>
      <c r="AT2514" s="8"/>
      <c r="AU2514" s="1"/>
      <c r="AV2514" s="1"/>
      <c r="AW2514" s="3"/>
      <c r="AX2514" s="3"/>
      <c r="AY2514" s="4"/>
      <c r="AZ2514" s="4"/>
      <c r="BA2514" s="4"/>
      <c r="BB2514" s="1"/>
      <c r="BC2514" s="1"/>
      <c r="BD2514" s="1"/>
      <c r="BE2514" s="1"/>
      <c r="BF2514" s="1"/>
      <c r="BG2514" s="1"/>
      <c r="BH2514" s="1"/>
      <c r="BI2514" s="1"/>
    </row>
    <row r="2515" spans="1:61" x14ac:dyDescent="0.2">
      <c r="A2515" s="78">
        <f t="shared" si="1431"/>
        <v>44406</v>
      </c>
      <c r="B2515" s="2">
        <f t="shared" si="1433"/>
        <v>331245.53854968853</v>
      </c>
      <c r="C2515" s="3">
        <f t="shared" si="1434"/>
        <v>44718147.704207949</v>
      </c>
      <c r="D2515" s="2">
        <f t="shared" si="1430"/>
        <v>240537.3279050432</v>
      </c>
      <c r="E2515" s="2">
        <f t="shared" si="1435"/>
        <v>0</v>
      </c>
      <c r="F2515" s="33">
        <f t="shared" si="1436"/>
        <v>240537.3279050432</v>
      </c>
      <c r="G2515" s="39">
        <f t="shared" si="1437"/>
        <v>5739.56</v>
      </c>
      <c r="H2515" s="38">
        <f>IF(AND(N2515=1,N2514&gt;1),VLOOKUP(A2514,[1]Plan1!$CW$105:$CY$215,3),H2514)</f>
        <v>5769.98</v>
      </c>
      <c r="I2515" s="127">
        <f t="shared" si="1438"/>
        <v>44329</v>
      </c>
      <c r="J2515" s="127">
        <f t="shared" si="1439"/>
        <v>44360</v>
      </c>
      <c r="K2515" s="34">
        <f t="shared" si="1440"/>
        <v>5.3000578441551038E-3</v>
      </c>
      <c r="L2515" s="212">
        <f t="shared" si="1441"/>
        <v>44418</v>
      </c>
      <c r="M2515" s="1">
        <f t="shared" si="1442"/>
        <v>21</v>
      </c>
      <c r="N2515" s="1">
        <f t="shared" si="1443"/>
        <v>13</v>
      </c>
      <c r="O2515" s="2">
        <f t="shared" si="1444"/>
        <v>1.0032776800000001</v>
      </c>
      <c r="P2515" s="35">
        <f t="shared" si="1445"/>
        <v>1.0083006699999999</v>
      </c>
      <c r="Q2515" s="35">
        <f t="shared" si="1446"/>
        <v>1.0805776203749646</v>
      </c>
      <c r="R2515" s="2">
        <f t="shared" si="1447"/>
        <v>1.0841194000000001</v>
      </c>
      <c r="S2515" s="2">
        <f t="shared" si="1448"/>
        <v>1.05852576</v>
      </c>
      <c r="T2515" s="2">
        <f t="shared" si="1449"/>
        <v>260771.18360600999</v>
      </c>
      <c r="U2515" s="2">
        <f t="shared" si="1450"/>
        <v>0</v>
      </c>
      <c r="V2515" s="2">
        <f t="shared" si="1451"/>
        <v>20233.855700975506</v>
      </c>
      <c r="W2515" s="2">
        <f t="shared" si="1452"/>
        <v>260771.18360601872</v>
      </c>
      <c r="X2515" s="36">
        <f t="shared" si="1453"/>
        <v>0</v>
      </c>
      <c r="Y2515" s="2">
        <f t="shared" si="1454"/>
        <v>0</v>
      </c>
      <c r="Z2515" s="37">
        <f t="shared" si="1455"/>
        <v>0</v>
      </c>
      <c r="AA2515" s="2">
        <f t="shared" si="1456"/>
        <v>0</v>
      </c>
      <c r="AB2515" s="4">
        <f t="shared" si="1432"/>
        <v>7.1215000000000001E-2</v>
      </c>
      <c r="AC2515" s="148">
        <f t="shared" si="1457"/>
        <v>370</v>
      </c>
      <c r="AD2515" s="36">
        <v>252</v>
      </c>
      <c r="AE2515" s="35">
        <f t="shared" si="1458"/>
        <v>1.1062836730000001</v>
      </c>
      <c r="AF2515" s="2">
        <f t="shared" si="1459"/>
        <v>27715.719206199999</v>
      </c>
      <c r="AG2515" s="2">
        <f t="shared" si="1460"/>
        <v>27715.719206199999</v>
      </c>
      <c r="AH2515" s="3">
        <f t="shared" si="1461"/>
        <v>0</v>
      </c>
      <c r="AI2515" s="3"/>
      <c r="AJ2515" s="3">
        <v>0</v>
      </c>
      <c r="AK2515" s="2">
        <f t="shared" si="1462"/>
        <v>42758.635737469842</v>
      </c>
      <c r="AL2515" s="8"/>
      <c r="AM2515" s="8"/>
      <c r="AN2515" s="8"/>
      <c r="AO2515" s="8"/>
      <c r="AP2515" s="8"/>
      <c r="AQ2515" s="8"/>
      <c r="AR2515" s="5"/>
      <c r="AS2515" s="1"/>
      <c r="AT2515" s="8"/>
      <c r="AU2515" s="1"/>
      <c r="AV2515" s="1"/>
      <c r="AW2515" s="3"/>
      <c r="AX2515" s="3"/>
      <c r="AY2515" s="4"/>
      <c r="AZ2515" s="4"/>
      <c r="BA2515" s="4"/>
      <c r="BB2515" s="1"/>
      <c r="BC2515" s="1"/>
      <c r="BD2515" s="1"/>
      <c r="BE2515" s="1"/>
      <c r="BF2515" s="1"/>
      <c r="BG2515" s="1"/>
      <c r="BH2515" s="1"/>
      <c r="BI2515" s="1"/>
    </row>
    <row r="2516" spans="1:61" x14ac:dyDescent="0.2">
      <c r="A2516" s="78">
        <f t="shared" si="1431"/>
        <v>44407</v>
      </c>
      <c r="B2516" s="2">
        <f t="shared" si="1433"/>
        <v>331476.13062931347</v>
      </c>
      <c r="C2516" s="3">
        <f t="shared" si="1434"/>
        <v>44749277.634957321</v>
      </c>
      <c r="D2516" s="2">
        <f t="shared" si="1430"/>
        <v>240537.3279050432</v>
      </c>
      <c r="E2516" s="2">
        <f t="shared" si="1435"/>
        <v>0</v>
      </c>
      <c r="F2516" s="33">
        <f t="shared" si="1436"/>
        <v>240537.3279050432</v>
      </c>
      <c r="G2516" s="39">
        <f t="shared" si="1437"/>
        <v>5739.56</v>
      </c>
      <c r="H2516" s="38">
        <f>IF(AND(N2516=1,N2515&gt;1),VLOOKUP(A2515,[1]Plan1!$CW$105:$CY$215,3),H2515)</f>
        <v>5769.98</v>
      </c>
      <c r="I2516" s="127">
        <f t="shared" si="1438"/>
        <v>44329</v>
      </c>
      <c r="J2516" s="127">
        <f t="shared" si="1439"/>
        <v>44360</v>
      </c>
      <c r="K2516" s="34">
        <f t="shared" si="1440"/>
        <v>5.3000578441551038E-3</v>
      </c>
      <c r="L2516" s="212">
        <f t="shared" si="1441"/>
        <v>44418</v>
      </c>
      <c r="M2516" s="1">
        <f t="shared" si="1442"/>
        <v>21</v>
      </c>
      <c r="N2516" s="1">
        <f t="shared" si="1443"/>
        <v>14</v>
      </c>
      <c r="O2516" s="2">
        <f t="shared" si="1444"/>
        <v>1.0035302500000001</v>
      </c>
      <c r="P2516" s="35">
        <f t="shared" si="1445"/>
        <v>1.0083006699999999</v>
      </c>
      <c r="Q2516" s="35">
        <f t="shared" si="1446"/>
        <v>1.0805776203749646</v>
      </c>
      <c r="R2516" s="2">
        <f t="shared" si="1447"/>
        <v>1.0843923200000001</v>
      </c>
      <c r="S2516" s="2">
        <f t="shared" si="1448"/>
        <v>1.05852576</v>
      </c>
      <c r="T2516" s="2">
        <f t="shared" si="1449"/>
        <v>260836.83105355001</v>
      </c>
      <c r="U2516" s="2">
        <f t="shared" si="1450"/>
        <v>0</v>
      </c>
      <c r="V2516" s="2">
        <f t="shared" si="1451"/>
        <v>20299.503148507352</v>
      </c>
      <c r="W2516" s="2">
        <f t="shared" si="1452"/>
        <v>260836.83105355056</v>
      </c>
      <c r="X2516" s="36">
        <f t="shared" si="1453"/>
        <v>0</v>
      </c>
      <c r="Y2516" s="2">
        <f t="shared" si="1454"/>
        <v>0</v>
      </c>
      <c r="Z2516" s="37">
        <f t="shared" si="1455"/>
        <v>0</v>
      </c>
      <c r="AA2516" s="2">
        <f t="shared" si="1456"/>
        <v>0</v>
      </c>
      <c r="AB2516" s="4">
        <f t="shared" si="1432"/>
        <v>7.1215000000000001E-2</v>
      </c>
      <c r="AC2516" s="148">
        <f t="shared" si="1457"/>
        <v>371</v>
      </c>
      <c r="AD2516" s="36">
        <v>252</v>
      </c>
      <c r="AE2516" s="35">
        <f t="shared" si="1458"/>
        <v>1.1065857189999999</v>
      </c>
      <c r="AF2516" s="2">
        <f t="shared" si="1459"/>
        <v>27801.48117952</v>
      </c>
      <c r="AG2516" s="2">
        <f t="shared" si="1460"/>
        <v>27801.48117952</v>
      </c>
      <c r="AH2516" s="3">
        <f t="shared" si="1461"/>
        <v>0</v>
      </c>
      <c r="AI2516" s="3"/>
      <c r="AJ2516" s="3">
        <v>0</v>
      </c>
      <c r="AK2516" s="2">
        <f t="shared" si="1462"/>
        <v>42837.818396242932</v>
      </c>
      <c r="AL2516" s="8"/>
      <c r="AM2516" s="8"/>
      <c r="AN2516" s="8"/>
      <c r="AO2516" s="8"/>
      <c r="AP2516" s="8"/>
      <c r="AQ2516" s="8"/>
      <c r="AR2516" s="5"/>
      <c r="AS2516" s="1"/>
      <c r="AT2516" s="8"/>
      <c r="AU2516" s="1"/>
      <c r="AV2516" s="1"/>
      <c r="AW2516" s="3"/>
      <c r="AX2516" s="3"/>
      <c r="AY2516" s="4"/>
      <c r="AZ2516" s="4"/>
      <c r="BA2516" s="4"/>
      <c r="BB2516" s="1"/>
      <c r="BC2516" s="1"/>
      <c r="BD2516" s="1"/>
      <c r="BE2516" s="1"/>
      <c r="BF2516" s="1"/>
      <c r="BG2516" s="1"/>
      <c r="BH2516" s="1"/>
      <c r="BI2516" s="1"/>
    </row>
    <row r="2517" spans="1:61" x14ac:dyDescent="0.2">
      <c r="A2517" s="78">
        <f t="shared" si="1431"/>
        <v>44408</v>
      </c>
      <c r="B2517" s="2">
        <f t="shared" si="1433"/>
        <v>331627.97911002464</v>
      </c>
      <c r="C2517" s="3">
        <f t="shared" si="1434"/>
        <v>44769777.179853328</v>
      </c>
      <c r="D2517" s="2">
        <f t="shared" si="1430"/>
        <v>240537.3279050432</v>
      </c>
      <c r="E2517" s="2">
        <f t="shared" si="1435"/>
        <v>0</v>
      </c>
      <c r="F2517" s="33">
        <f t="shared" si="1436"/>
        <v>240537.3279050432</v>
      </c>
      <c r="G2517" s="39">
        <f t="shared" si="1437"/>
        <v>5739.56</v>
      </c>
      <c r="H2517" s="38">
        <f>IF(AND(N2517=1,N2516&gt;1),VLOOKUP(A2516,[1]Plan1!$CW$105:$CY$215,3),H2516)</f>
        <v>5769.98</v>
      </c>
      <c r="I2517" s="127">
        <f t="shared" si="1438"/>
        <v>44329</v>
      </c>
      <c r="J2517" s="127">
        <f t="shared" si="1439"/>
        <v>44360</v>
      </c>
      <c r="K2517" s="34">
        <f t="shared" si="1440"/>
        <v>5.3000578441551038E-3</v>
      </c>
      <c r="L2517" s="212">
        <f t="shared" si="1441"/>
        <v>44418</v>
      </c>
      <c r="M2517" s="1">
        <f t="shared" si="1442"/>
        <v>21</v>
      </c>
      <c r="N2517" s="1">
        <f t="shared" si="1443"/>
        <v>15</v>
      </c>
      <c r="O2517" s="2">
        <f t="shared" si="1444"/>
        <v>1.0037828900000001</v>
      </c>
      <c r="P2517" s="35">
        <f t="shared" si="1445"/>
        <v>1.0083006699999999</v>
      </c>
      <c r="Q2517" s="35">
        <f t="shared" si="1446"/>
        <v>1.0805776203749646</v>
      </c>
      <c r="R2517" s="2">
        <f t="shared" si="1447"/>
        <v>1.08466532</v>
      </c>
      <c r="S2517" s="2">
        <f t="shared" si="1448"/>
        <v>1.05852576</v>
      </c>
      <c r="T2517" s="2">
        <f t="shared" si="1449"/>
        <v>260902.49774406001</v>
      </c>
      <c r="U2517" s="2">
        <f t="shared" si="1450"/>
        <v>0</v>
      </c>
      <c r="V2517" s="2">
        <f t="shared" si="1451"/>
        <v>20365.169839025424</v>
      </c>
      <c r="W2517" s="2">
        <f t="shared" si="1452"/>
        <v>260902.49774406862</v>
      </c>
      <c r="X2517" s="36">
        <f t="shared" si="1453"/>
        <v>0</v>
      </c>
      <c r="Y2517" s="2">
        <f t="shared" si="1454"/>
        <v>0</v>
      </c>
      <c r="Z2517" s="37">
        <f t="shared" si="1455"/>
        <v>0</v>
      </c>
      <c r="AA2517" s="2">
        <f t="shared" si="1456"/>
        <v>0</v>
      </c>
      <c r="AB2517" s="4">
        <f t="shared" si="1432"/>
        <v>7.1215000000000001E-2</v>
      </c>
      <c r="AC2517" s="148">
        <f t="shared" si="1457"/>
        <v>371</v>
      </c>
      <c r="AD2517" s="36">
        <v>252</v>
      </c>
      <c r="AE2517" s="35">
        <f t="shared" si="1458"/>
        <v>1.1065857189999999</v>
      </c>
      <c r="AF2517" s="2">
        <f t="shared" si="1459"/>
        <v>27808.480310940002</v>
      </c>
      <c r="AG2517" s="2">
        <f t="shared" si="1460"/>
        <v>27808.480310940002</v>
      </c>
      <c r="AH2517" s="3">
        <f t="shared" si="1461"/>
        <v>0</v>
      </c>
      <c r="AI2517" s="3"/>
      <c r="AJ2517" s="3">
        <v>0</v>
      </c>
      <c r="AK2517" s="2">
        <f t="shared" si="1462"/>
        <v>42917.001055016022</v>
      </c>
      <c r="AL2517" s="8"/>
      <c r="AM2517" s="8"/>
      <c r="AN2517" s="8"/>
      <c r="AO2517" s="8"/>
      <c r="AP2517" s="8"/>
      <c r="AQ2517" s="8"/>
      <c r="AR2517" s="5"/>
      <c r="AS2517" s="1"/>
      <c r="AT2517" s="8"/>
      <c r="AU2517" s="1"/>
      <c r="AV2517" s="1"/>
      <c r="AW2517" s="3"/>
      <c r="AX2517" s="3"/>
      <c r="AY2517" s="4"/>
      <c r="AZ2517" s="4"/>
      <c r="BA2517" s="4"/>
      <c r="BB2517" s="1"/>
      <c r="BC2517" s="1"/>
      <c r="BD2517" s="1"/>
      <c r="BE2517" s="1"/>
      <c r="BF2517" s="1"/>
      <c r="BG2517" s="1"/>
      <c r="BH2517" s="1"/>
      <c r="BI2517" s="1"/>
    </row>
    <row r="2518" spans="1:61" x14ac:dyDescent="0.2">
      <c r="A2518" s="78">
        <f t="shared" si="1431"/>
        <v>44409</v>
      </c>
      <c r="B2518" s="2">
        <f t="shared" si="1433"/>
        <v>331707.16176879773</v>
      </c>
      <c r="C2518" s="3">
        <f t="shared" si="1434"/>
        <v>44780466.83878769</v>
      </c>
      <c r="D2518" s="2">
        <f t="shared" si="1430"/>
        <v>240537.3279050432</v>
      </c>
      <c r="E2518" s="2">
        <f t="shared" si="1435"/>
        <v>0</v>
      </c>
      <c r="F2518" s="33">
        <f t="shared" si="1436"/>
        <v>240537.3279050432</v>
      </c>
      <c r="G2518" s="39">
        <f t="shared" si="1437"/>
        <v>5739.56</v>
      </c>
      <c r="H2518" s="38">
        <f>IF(AND(N2518=1,N2517&gt;1),VLOOKUP(A2517,[1]Plan1!$CW$105:$CY$215,3),H2517)</f>
        <v>5769.98</v>
      </c>
      <c r="I2518" s="127">
        <f t="shared" si="1438"/>
        <v>44329</v>
      </c>
      <c r="J2518" s="127">
        <f t="shared" si="1439"/>
        <v>44360</v>
      </c>
      <c r="K2518" s="34">
        <f t="shared" si="1440"/>
        <v>5.3000578441551038E-3</v>
      </c>
      <c r="L2518" s="212">
        <f t="shared" si="1441"/>
        <v>44418</v>
      </c>
      <c r="M2518" s="1">
        <f t="shared" si="1442"/>
        <v>21</v>
      </c>
      <c r="N2518" s="1">
        <f t="shared" si="1443"/>
        <v>15</v>
      </c>
      <c r="O2518" s="2">
        <f t="shared" si="1444"/>
        <v>1.0037828900000001</v>
      </c>
      <c r="P2518" s="35">
        <f t="shared" si="1445"/>
        <v>1.0083006699999999</v>
      </c>
      <c r="Q2518" s="35">
        <f t="shared" si="1446"/>
        <v>1.0805776203749646</v>
      </c>
      <c r="R2518" s="2">
        <f t="shared" si="1447"/>
        <v>1.08466532</v>
      </c>
      <c r="S2518" s="2">
        <f t="shared" si="1448"/>
        <v>1.05852576</v>
      </c>
      <c r="T2518" s="2">
        <f t="shared" si="1449"/>
        <v>260902.49774406001</v>
      </c>
      <c r="U2518" s="2">
        <f t="shared" si="1450"/>
        <v>0</v>
      </c>
      <c r="V2518" s="2">
        <f t="shared" si="1451"/>
        <v>20365.169839025424</v>
      </c>
      <c r="W2518" s="2">
        <f t="shared" si="1452"/>
        <v>260902.49774406862</v>
      </c>
      <c r="X2518" s="36">
        <f t="shared" si="1453"/>
        <v>0</v>
      </c>
      <c r="Y2518" s="2">
        <f t="shared" si="1454"/>
        <v>0</v>
      </c>
      <c r="Z2518" s="37">
        <f t="shared" si="1455"/>
        <v>0</v>
      </c>
      <c r="AA2518" s="2">
        <f t="shared" si="1456"/>
        <v>0</v>
      </c>
      <c r="AB2518" s="4">
        <f t="shared" si="1432"/>
        <v>7.1215000000000001E-2</v>
      </c>
      <c r="AC2518" s="148">
        <f t="shared" si="1457"/>
        <v>371</v>
      </c>
      <c r="AD2518" s="36">
        <v>252</v>
      </c>
      <c r="AE2518" s="35">
        <f t="shared" si="1458"/>
        <v>1.1065857189999999</v>
      </c>
      <c r="AF2518" s="2">
        <f t="shared" si="1459"/>
        <v>27808.480310940002</v>
      </c>
      <c r="AG2518" s="2">
        <f t="shared" si="1460"/>
        <v>27808.480310940002</v>
      </c>
      <c r="AH2518" s="3">
        <f t="shared" si="1461"/>
        <v>0</v>
      </c>
      <c r="AI2518" s="3"/>
      <c r="AJ2518" s="3">
        <v>0</v>
      </c>
      <c r="AK2518" s="2">
        <f t="shared" si="1462"/>
        <v>42996.183713789113</v>
      </c>
      <c r="AL2518" s="8"/>
      <c r="AM2518" s="8"/>
      <c r="AN2518" s="8"/>
      <c r="AO2518" s="8"/>
      <c r="AP2518" s="8"/>
      <c r="AQ2518" s="8"/>
      <c r="AR2518" s="5"/>
      <c r="AS2518" s="1"/>
      <c r="AT2518" s="8"/>
      <c r="AU2518" s="1"/>
      <c r="AV2518" s="1"/>
      <c r="AW2518" s="3"/>
      <c r="AX2518" s="3"/>
      <c r="AY2518" s="4"/>
      <c r="AZ2518" s="4"/>
      <c r="BA2518" s="4"/>
      <c r="BB2518" s="1"/>
      <c r="BC2518" s="1"/>
      <c r="BD2518" s="1"/>
      <c r="BE2518" s="1"/>
      <c r="BF2518" s="1"/>
      <c r="BG2518" s="1"/>
      <c r="BH2518" s="1"/>
      <c r="BI2518" s="1"/>
    </row>
    <row r="2519" spans="1:61" x14ac:dyDescent="0.2">
      <c r="A2519" s="78">
        <f t="shared" si="1431"/>
        <v>44410</v>
      </c>
      <c r="B2519" s="2">
        <f t="shared" si="1433"/>
        <v>331865.17063831078</v>
      </c>
      <c r="C2519" s="3">
        <f t="shared" si="1434"/>
        <v>44801798.036171958</v>
      </c>
      <c r="D2519" s="2">
        <f t="shared" si="1430"/>
        <v>240537.3279050432</v>
      </c>
      <c r="E2519" s="2">
        <f t="shared" si="1435"/>
        <v>0</v>
      </c>
      <c r="F2519" s="33">
        <f t="shared" si="1436"/>
        <v>240537.3279050432</v>
      </c>
      <c r="G2519" s="39">
        <f t="shared" si="1437"/>
        <v>5739.56</v>
      </c>
      <c r="H2519" s="38">
        <f>IF(AND(N2519=1,N2518&gt;1),VLOOKUP(A2518,[1]Plan1!$CW$105:$CY$215,3),H2518)</f>
        <v>5769.98</v>
      </c>
      <c r="I2519" s="127">
        <f t="shared" si="1438"/>
        <v>44329</v>
      </c>
      <c r="J2519" s="127">
        <f t="shared" si="1439"/>
        <v>44360</v>
      </c>
      <c r="K2519" s="34">
        <f t="shared" si="1440"/>
        <v>5.3000578441551038E-3</v>
      </c>
      <c r="L2519" s="212">
        <f t="shared" si="1441"/>
        <v>44418</v>
      </c>
      <c r="M2519" s="1">
        <f t="shared" si="1442"/>
        <v>21</v>
      </c>
      <c r="N2519" s="1">
        <f t="shared" si="1443"/>
        <v>15</v>
      </c>
      <c r="O2519" s="2">
        <f t="shared" si="1444"/>
        <v>1.0037828900000001</v>
      </c>
      <c r="P2519" s="35">
        <f t="shared" si="1445"/>
        <v>1.0083006699999999</v>
      </c>
      <c r="Q2519" s="35">
        <f t="shared" si="1446"/>
        <v>1.0805776203749646</v>
      </c>
      <c r="R2519" s="2">
        <f t="shared" si="1447"/>
        <v>1.08466532</v>
      </c>
      <c r="S2519" s="2">
        <f t="shared" si="1448"/>
        <v>1.05852576</v>
      </c>
      <c r="T2519" s="2">
        <f t="shared" si="1449"/>
        <v>260902.49774406001</v>
      </c>
      <c r="U2519" s="2">
        <f t="shared" si="1450"/>
        <v>0</v>
      </c>
      <c r="V2519" s="2">
        <f t="shared" si="1451"/>
        <v>20365.169839025424</v>
      </c>
      <c r="W2519" s="2">
        <f t="shared" si="1452"/>
        <v>260902.49774406862</v>
      </c>
      <c r="X2519" s="36">
        <f t="shared" si="1453"/>
        <v>0</v>
      </c>
      <c r="Y2519" s="2">
        <f t="shared" si="1454"/>
        <v>0</v>
      </c>
      <c r="Z2519" s="37">
        <f t="shared" si="1455"/>
        <v>0</v>
      </c>
      <c r="AA2519" s="2">
        <f t="shared" si="1456"/>
        <v>0</v>
      </c>
      <c r="AB2519" s="4">
        <f t="shared" si="1432"/>
        <v>7.1215000000000001E-2</v>
      </c>
      <c r="AC2519" s="148">
        <f t="shared" si="1457"/>
        <v>372</v>
      </c>
      <c r="AD2519" s="36">
        <v>252</v>
      </c>
      <c r="AE2519" s="35">
        <f t="shared" si="1458"/>
        <v>1.106887848</v>
      </c>
      <c r="AF2519" s="2">
        <f t="shared" si="1459"/>
        <v>27887.306521679999</v>
      </c>
      <c r="AG2519" s="2">
        <f t="shared" si="1460"/>
        <v>27887.306521679999</v>
      </c>
      <c r="AH2519" s="3">
        <f t="shared" si="1461"/>
        <v>0</v>
      </c>
      <c r="AI2519" s="3"/>
      <c r="AJ2519" s="3">
        <v>0</v>
      </c>
      <c r="AK2519" s="2">
        <f t="shared" si="1462"/>
        <v>43075.36637256221</v>
      </c>
      <c r="AL2519" s="8"/>
      <c r="AM2519" s="8"/>
      <c r="AN2519" s="8"/>
      <c r="AO2519" s="8"/>
      <c r="AP2519" s="8"/>
      <c r="AQ2519" s="8"/>
      <c r="AR2519" s="5"/>
      <c r="AS2519" s="1"/>
      <c r="AT2519" s="8"/>
      <c r="AU2519" s="1"/>
      <c r="AV2519" s="1"/>
      <c r="AW2519" s="3"/>
      <c r="AX2519" s="3"/>
      <c r="AY2519" s="4"/>
      <c r="AZ2519" s="4"/>
      <c r="BA2519" s="4"/>
      <c r="BB2519" s="1"/>
      <c r="BC2519" s="1"/>
      <c r="BD2519" s="1"/>
      <c r="BE2519" s="1"/>
      <c r="BF2519" s="1"/>
      <c r="BG2519" s="1"/>
      <c r="BH2519" s="1"/>
      <c r="BI2519" s="1"/>
    </row>
    <row r="2520" spans="1:61" x14ac:dyDescent="0.2">
      <c r="A2520" s="78">
        <f t="shared" si="1431"/>
        <v>44411</v>
      </c>
      <c r="B2520" s="2">
        <f t="shared" si="1433"/>
        <v>332095.92212704167</v>
      </c>
      <c r="C2520" s="3">
        <f t="shared" si="1434"/>
        <v>44832949.487150624</v>
      </c>
      <c r="D2520" s="2">
        <f t="shared" si="1430"/>
        <v>240537.3279050432</v>
      </c>
      <c r="E2520" s="2">
        <f t="shared" si="1435"/>
        <v>0</v>
      </c>
      <c r="F2520" s="33">
        <f t="shared" si="1436"/>
        <v>240537.3279050432</v>
      </c>
      <c r="G2520" s="39">
        <f t="shared" si="1437"/>
        <v>5739.56</v>
      </c>
      <c r="H2520" s="38">
        <f>IF(AND(N2520=1,N2519&gt;1),VLOOKUP(A2519,[1]Plan1!$CW$105:$CY$215,3),H2519)</f>
        <v>5769.98</v>
      </c>
      <c r="I2520" s="127">
        <f t="shared" si="1438"/>
        <v>44329</v>
      </c>
      <c r="J2520" s="127">
        <f t="shared" si="1439"/>
        <v>44360</v>
      </c>
      <c r="K2520" s="34">
        <f t="shared" si="1440"/>
        <v>5.3000578441551038E-3</v>
      </c>
      <c r="L2520" s="212">
        <f t="shared" si="1441"/>
        <v>44418</v>
      </c>
      <c r="M2520" s="1">
        <f t="shared" si="1442"/>
        <v>21</v>
      </c>
      <c r="N2520" s="1">
        <f t="shared" si="1443"/>
        <v>16</v>
      </c>
      <c r="O2520" s="2">
        <f t="shared" si="1444"/>
        <v>1.00403559</v>
      </c>
      <c r="P2520" s="35">
        <f t="shared" si="1445"/>
        <v>1.0083006699999999</v>
      </c>
      <c r="Q2520" s="35">
        <f t="shared" si="1446"/>
        <v>1.0805776203749646</v>
      </c>
      <c r="R2520" s="2">
        <f t="shared" si="1447"/>
        <v>1.0849383800000001</v>
      </c>
      <c r="S2520" s="2">
        <f t="shared" si="1448"/>
        <v>1.05852576</v>
      </c>
      <c r="T2520" s="2">
        <f t="shared" si="1449"/>
        <v>260968.17886682</v>
      </c>
      <c r="U2520" s="2">
        <f t="shared" si="1450"/>
        <v>0</v>
      </c>
      <c r="V2520" s="2">
        <f t="shared" si="1451"/>
        <v>20430.850961783184</v>
      </c>
      <c r="W2520" s="2">
        <f t="shared" si="1452"/>
        <v>260968.17886682638</v>
      </c>
      <c r="X2520" s="36">
        <f t="shared" si="1453"/>
        <v>0</v>
      </c>
      <c r="Y2520" s="2">
        <f t="shared" si="1454"/>
        <v>0</v>
      </c>
      <c r="Z2520" s="37">
        <f t="shared" si="1455"/>
        <v>0</v>
      </c>
      <c r="AA2520" s="2">
        <f t="shared" si="1456"/>
        <v>0</v>
      </c>
      <c r="AB2520" s="4">
        <f t="shared" si="1432"/>
        <v>7.1215000000000001E-2</v>
      </c>
      <c r="AC2520" s="148">
        <f t="shared" si="1457"/>
        <v>373</v>
      </c>
      <c r="AD2520" s="36">
        <v>252</v>
      </c>
      <c r="AE2520" s="35">
        <f t="shared" si="1458"/>
        <v>1.107190058</v>
      </c>
      <c r="AF2520" s="2">
        <f t="shared" si="1459"/>
        <v>27973.194228879998</v>
      </c>
      <c r="AG2520" s="2">
        <f t="shared" si="1460"/>
        <v>27973.194228879998</v>
      </c>
      <c r="AH2520" s="3">
        <f t="shared" si="1461"/>
        <v>0</v>
      </c>
      <c r="AI2520" s="3"/>
      <c r="AJ2520" s="3">
        <v>0</v>
      </c>
      <c r="AK2520" s="2">
        <f t="shared" si="1462"/>
        <v>43154.5490313353</v>
      </c>
      <c r="AL2520" s="8"/>
      <c r="AM2520" s="8"/>
      <c r="AN2520" s="8"/>
      <c r="AO2520" s="8"/>
      <c r="AP2520" s="8"/>
      <c r="AQ2520" s="8"/>
      <c r="AR2520" s="5"/>
      <c r="AS2520" s="1"/>
      <c r="AT2520" s="8"/>
      <c r="AU2520" s="1"/>
      <c r="AV2520" s="1"/>
      <c r="AW2520" s="3"/>
      <c r="AX2520" s="3"/>
      <c r="AY2520" s="4"/>
      <c r="AZ2520" s="4"/>
      <c r="BA2520" s="4"/>
      <c r="BB2520" s="1"/>
      <c r="BC2520" s="1"/>
      <c r="BD2520" s="1"/>
      <c r="BE2520" s="1"/>
      <c r="BF2520" s="1"/>
      <c r="BG2520" s="1"/>
      <c r="BH2520" s="1"/>
      <c r="BI2520" s="1"/>
    </row>
    <row r="2521" spans="1:61" x14ac:dyDescent="0.2">
      <c r="A2521" s="78">
        <f t="shared" si="1431"/>
        <v>44412</v>
      </c>
      <c r="B2521" s="2">
        <f t="shared" si="1433"/>
        <v>332326.75629202876</v>
      </c>
      <c r="C2521" s="3">
        <f t="shared" si="1434"/>
        <v>44864112.099423885</v>
      </c>
      <c r="D2521" s="2">
        <f t="shared" si="1430"/>
        <v>240537.3279050432</v>
      </c>
      <c r="E2521" s="2">
        <f t="shared" si="1435"/>
        <v>0</v>
      </c>
      <c r="F2521" s="33">
        <f t="shared" si="1436"/>
        <v>240537.3279050432</v>
      </c>
      <c r="G2521" s="39">
        <f t="shared" si="1437"/>
        <v>5739.56</v>
      </c>
      <c r="H2521" s="38">
        <f>IF(AND(N2521=1,N2520&gt;1),VLOOKUP(A2520,[1]Plan1!$CW$105:$CY$215,3),H2520)</f>
        <v>5769.98</v>
      </c>
      <c r="I2521" s="127">
        <f t="shared" si="1438"/>
        <v>44329</v>
      </c>
      <c r="J2521" s="127">
        <f t="shared" si="1439"/>
        <v>44360</v>
      </c>
      <c r="K2521" s="34">
        <f t="shared" si="1440"/>
        <v>5.3000578441551038E-3</v>
      </c>
      <c r="L2521" s="212">
        <f t="shared" si="1441"/>
        <v>44418</v>
      </c>
      <c r="M2521" s="1">
        <f t="shared" si="1442"/>
        <v>21</v>
      </c>
      <c r="N2521" s="1">
        <f t="shared" si="1443"/>
        <v>17</v>
      </c>
      <c r="O2521" s="2">
        <f t="shared" si="1444"/>
        <v>1.0042883600000001</v>
      </c>
      <c r="P2521" s="35">
        <f t="shared" si="1445"/>
        <v>1.0083006699999999</v>
      </c>
      <c r="Q2521" s="35">
        <f t="shared" si="1446"/>
        <v>1.0805776203749646</v>
      </c>
      <c r="R2521" s="2">
        <f t="shared" si="1447"/>
        <v>1.0852115200000001</v>
      </c>
      <c r="S2521" s="2">
        <f t="shared" si="1448"/>
        <v>1.05852576</v>
      </c>
      <c r="T2521" s="2">
        <f t="shared" si="1449"/>
        <v>261033.87923257001</v>
      </c>
      <c r="U2521" s="2">
        <f t="shared" si="1450"/>
        <v>0</v>
      </c>
      <c r="V2521" s="2">
        <f t="shared" si="1451"/>
        <v>20496.55132752717</v>
      </c>
      <c r="W2521" s="2">
        <f t="shared" si="1452"/>
        <v>261033.87923257038</v>
      </c>
      <c r="X2521" s="36">
        <f t="shared" si="1453"/>
        <v>0</v>
      </c>
      <c r="Y2521" s="2">
        <f t="shared" si="1454"/>
        <v>0</v>
      </c>
      <c r="Z2521" s="37">
        <f t="shared" si="1455"/>
        <v>0</v>
      </c>
      <c r="AA2521" s="2">
        <f t="shared" si="1456"/>
        <v>0</v>
      </c>
      <c r="AB2521" s="4">
        <f t="shared" si="1432"/>
        <v>7.1215000000000001E-2</v>
      </c>
      <c r="AC2521" s="148">
        <f t="shared" si="1457"/>
        <v>374</v>
      </c>
      <c r="AD2521" s="36">
        <v>252</v>
      </c>
      <c r="AE2521" s="35">
        <f t="shared" si="1458"/>
        <v>1.1074923510000001</v>
      </c>
      <c r="AF2521" s="2">
        <f t="shared" si="1459"/>
        <v>28059.145369350001</v>
      </c>
      <c r="AG2521" s="2">
        <f t="shared" si="1460"/>
        <v>28059.145369350001</v>
      </c>
      <c r="AH2521" s="3">
        <f t="shared" si="1461"/>
        <v>0</v>
      </c>
      <c r="AI2521" s="3"/>
      <c r="AJ2521" s="3">
        <v>0</v>
      </c>
      <c r="AK2521" s="2">
        <f t="shared" si="1462"/>
        <v>43233.73169010839</v>
      </c>
      <c r="AL2521" s="8"/>
      <c r="AM2521" s="8"/>
      <c r="AN2521" s="8"/>
      <c r="AO2521" s="8"/>
      <c r="AP2521" s="8"/>
      <c r="AQ2521" s="8"/>
      <c r="AR2521" s="5"/>
      <c r="AS2521" s="1"/>
      <c r="AT2521" s="8"/>
      <c r="AU2521" s="1"/>
      <c r="AV2521" s="1"/>
      <c r="AW2521" s="3"/>
      <c r="AX2521" s="3"/>
      <c r="AY2521" s="4"/>
      <c r="AZ2521" s="4"/>
      <c r="BA2521" s="4"/>
      <c r="BB2521" s="1"/>
      <c r="BC2521" s="1"/>
      <c r="BD2521" s="1"/>
      <c r="BE2521" s="1"/>
      <c r="BF2521" s="1"/>
      <c r="BG2521" s="1"/>
      <c r="BH2521" s="1"/>
      <c r="BI2521" s="1"/>
    </row>
    <row r="2522" spans="1:61" x14ac:dyDescent="0.2">
      <c r="A2522" s="78">
        <f t="shared" si="1431"/>
        <v>44413</v>
      </c>
      <c r="B2522" s="2">
        <f t="shared" si="1433"/>
        <v>332557.66783776548</v>
      </c>
      <c r="C2522" s="3">
        <f t="shared" si="1434"/>
        <v>44895285.15809834</v>
      </c>
      <c r="D2522" s="2">
        <f t="shared" si="1430"/>
        <v>240537.3279050432</v>
      </c>
      <c r="E2522" s="2">
        <f t="shared" si="1435"/>
        <v>0</v>
      </c>
      <c r="F2522" s="33">
        <f t="shared" si="1436"/>
        <v>240537.3279050432</v>
      </c>
      <c r="G2522" s="39">
        <f t="shared" si="1437"/>
        <v>5739.56</v>
      </c>
      <c r="H2522" s="38">
        <f>IF(AND(N2522=1,N2521&gt;1),VLOOKUP(A2521,[1]Plan1!$CW$105:$CY$215,3),H2521)</f>
        <v>5769.98</v>
      </c>
      <c r="I2522" s="127">
        <f t="shared" si="1438"/>
        <v>44329</v>
      </c>
      <c r="J2522" s="127">
        <f t="shared" si="1439"/>
        <v>44360</v>
      </c>
      <c r="K2522" s="34">
        <f t="shared" si="1440"/>
        <v>5.3000578441551038E-3</v>
      </c>
      <c r="L2522" s="212">
        <f t="shared" si="1441"/>
        <v>44418</v>
      </c>
      <c r="M2522" s="1">
        <f t="shared" si="1442"/>
        <v>21</v>
      </c>
      <c r="N2522" s="1">
        <f t="shared" si="1443"/>
        <v>18</v>
      </c>
      <c r="O2522" s="2">
        <f t="shared" si="1444"/>
        <v>1.0045411900000001</v>
      </c>
      <c r="P2522" s="35">
        <f t="shared" si="1445"/>
        <v>1.0083006699999999</v>
      </c>
      <c r="Q2522" s="35">
        <f t="shared" si="1446"/>
        <v>1.0805776203749646</v>
      </c>
      <c r="R2522" s="2">
        <f t="shared" si="1447"/>
        <v>1.08548472</v>
      </c>
      <c r="S2522" s="2">
        <f t="shared" si="1448"/>
        <v>1.05852576</v>
      </c>
      <c r="T2522" s="2">
        <f t="shared" si="1449"/>
        <v>261099.59403055001</v>
      </c>
      <c r="U2522" s="2">
        <f t="shared" si="1450"/>
        <v>0</v>
      </c>
      <c r="V2522" s="2">
        <f t="shared" si="1451"/>
        <v>20562.266125510796</v>
      </c>
      <c r="W2522" s="2">
        <f t="shared" si="1452"/>
        <v>261099.594030554</v>
      </c>
      <c r="X2522" s="36">
        <f t="shared" si="1453"/>
        <v>0</v>
      </c>
      <c r="Y2522" s="2">
        <f t="shared" si="1454"/>
        <v>0</v>
      </c>
      <c r="Z2522" s="37">
        <f t="shared" si="1455"/>
        <v>0</v>
      </c>
      <c r="AA2522" s="2">
        <f t="shared" si="1456"/>
        <v>0</v>
      </c>
      <c r="AB2522" s="4">
        <f t="shared" si="1432"/>
        <v>7.1215000000000001E-2</v>
      </c>
      <c r="AC2522" s="148">
        <f t="shared" si="1457"/>
        <v>375</v>
      </c>
      <c r="AD2522" s="36">
        <v>252</v>
      </c>
      <c r="AE2522" s="35">
        <f t="shared" si="1458"/>
        <v>1.1077947269999999</v>
      </c>
      <c r="AF2522" s="2">
        <f t="shared" si="1459"/>
        <v>28145.159458329999</v>
      </c>
      <c r="AG2522" s="2">
        <f t="shared" si="1460"/>
        <v>28145.159458329999</v>
      </c>
      <c r="AH2522" s="3">
        <f t="shared" si="1461"/>
        <v>0</v>
      </c>
      <c r="AI2522" s="3"/>
      <c r="AJ2522" s="3">
        <v>0</v>
      </c>
      <c r="AK2522" s="2">
        <f t="shared" si="1462"/>
        <v>43312.914348881481</v>
      </c>
      <c r="AL2522" s="8"/>
      <c r="AM2522" s="8"/>
      <c r="AN2522" s="8"/>
      <c r="AO2522" s="8"/>
      <c r="AP2522" s="8"/>
      <c r="AQ2522" s="8"/>
      <c r="AR2522" s="5"/>
      <c r="AS2522" s="1"/>
      <c r="AT2522" s="8"/>
      <c r="AU2522" s="1"/>
      <c r="AV2522" s="1"/>
      <c r="AW2522" s="3"/>
      <c r="AX2522" s="3"/>
      <c r="AY2522" s="4"/>
      <c r="AZ2522" s="4"/>
      <c r="BA2522" s="4"/>
      <c r="BB2522" s="1"/>
      <c r="BC2522" s="1"/>
      <c r="BD2522" s="1"/>
      <c r="BE2522" s="1"/>
      <c r="BF2522" s="1"/>
      <c r="BG2522" s="1"/>
      <c r="BH2522" s="1"/>
      <c r="BI2522" s="1"/>
    </row>
    <row r="2523" spans="1:61" x14ac:dyDescent="0.2">
      <c r="A2523" s="78">
        <f t="shared" si="1431"/>
        <v>44414</v>
      </c>
      <c r="B2523" s="2">
        <f t="shared" si="1433"/>
        <v>332788.6594590852</v>
      </c>
      <c r="C2523" s="3">
        <f t="shared" si="1434"/>
        <v>44926469.026976503</v>
      </c>
      <c r="D2523" s="2">
        <f t="shared" si="1430"/>
        <v>240537.3279050432</v>
      </c>
      <c r="E2523" s="2">
        <f t="shared" si="1435"/>
        <v>0</v>
      </c>
      <c r="F2523" s="33">
        <f t="shared" si="1436"/>
        <v>240537.3279050432</v>
      </c>
      <c r="G2523" s="39">
        <f t="shared" si="1437"/>
        <v>5739.56</v>
      </c>
      <c r="H2523" s="38">
        <f>IF(AND(N2523=1,N2522&gt;1),VLOOKUP(A2522,[1]Plan1!$CW$105:$CY$215,3),H2522)</f>
        <v>5769.98</v>
      </c>
      <c r="I2523" s="127">
        <f t="shared" si="1438"/>
        <v>44329</v>
      </c>
      <c r="J2523" s="127">
        <f t="shared" si="1439"/>
        <v>44360</v>
      </c>
      <c r="K2523" s="34">
        <f t="shared" si="1440"/>
        <v>5.3000578441551038E-3</v>
      </c>
      <c r="L2523" s="212">
        <f t="shared" si="1441"/>
        <v>44418</v>
      </c>
      <c r="M2523" s="1">
        <f t="shared" si="1442"/>
        <v>21</v>
      </c>
      <c r="N2523" s="1">
        <f t="shared" si="1443"/>
        <v>19</v>
      </c>
      <c r="O2523" s="2">
        <f t="shared" si="1444"/>
        <v>1.0047940799999999</v>
      </c>
      <c r="P2523" s="35">
        <f t="shared" si="1445"/>
        <v>1.0083006699999999</v>
      </c>
      <c r="Q2523" s="35">
        <f t="shared" si="1446"/>
        <v>1.0805776203749646</v>
      </c>
      <c r="R2523" s="2">
        <f t="shared" si="1447"/>
        <v>1.0857579900000001</v>
      </c>
      <c r="S2523" s="2">
        <f t="shared" si="1448"/>
        <v>1.05852576</v>
      </c>
      <c r="T2523" s="2">
        <f t="shared" si="1449"/>
        <v>261165.32566614999</v>
      </c>
      <c r="U2523" s="2">
        <f t="shared" si="1450"/>
        <v>0</v>
      </c>
      <c r="V2523" s="2">
        <f t="shared" si="1451"/>
        <v>20627.997761107432</v>
      </c>
      <c r="W2523" s="2">
        <f t="shared" si="1452"/>
        <v>261165.32566615063</v>
      </c>
      <c r="X2523" s="36">
        <f t="shared" si="1453"/>
        <v>0</v>
      </c>
      <c r="Y2523" s="2">
        <f t="shared" si="1454"/>
        <v>0</v>
      </c>
      <c r="Z2523" s="37">
        <f t="shared" si="1455"/>
        <v>0</v>
      </c>
      <c r="AA2523" s="2">
        <f t="shared" si="1456"/>
        <v>0</v>
      </c>
      <c r="AB2523" s="4">
        <f t="shared" si="1432"/>
        <v>7.1215000000000001E-2</v>
      </c>
      <c r="AC2523" s="148">
        <f t="shared" si="1457"/>
        <v>376</v>
      </c>
      <c r="AD2523" s="36">
        <v>252</v>
      </c>
      <c r="AE2523" s="35">
        <f t="shared" si="1458"/>
        <v>1.108097186</v>
      </c>
      <c r="AF2523" s="2">
        <f t="shared" si="1459"/>
        <v>28231.236785280002</v>
      </c>
      <c r="AG2523" s="2">
        <f t="shared" si="1460"/>
        <v>28231.236785280002</v>
      </c>
      <c r="AH2523" s="3">
        <f t="shared" si="1461"/>
        <v>0</v>
      </c>
      <c r="AI2523" s="3"/>
      <c r="AJ2523" s="3">
        <v>0</v>
      </c>
      <c r="AK2523" s="2">
        <f t="shared" si="1462"/>
        <v>43392.097007654578</v>
      </c>
      <c r="AL2523" s="8"/>
      <c r="AM2523" s="8"/>
      <c r="AN2523" s="8"/>
      <c r="AO2523" s="8"/>
      <c r="AP2523" s="8"/>
      <c r="AQ2523" s="8"/>
      <c r="AR2523" s="5"/>
      <c r="AS2523" s="1"/>
      <c r="AT2523" s="8"/>
      <c r="AU2523" s="1"/>
      <c r="AV2523" s="1"/>
      <c r="AW2523" s="3"/>
      <c r="AX2523" s="3"/>
      <c r="AY2523" s="4"/>
      <c r="AZ2523" s="4"/>
      <c r="BA2523" s="4"/>
      <c r="BB2523" s="1"/>
      <c r="BC2523" s="1"/>
      <c r="BD2523" s="1"/>
      <c r="BE2523" s="1"/>
      <c r="BF2523" s="1"/>
      <c r="BG2523" s="1"/>
      <c r="BH2523" s="1"/>
      <c r="BI2523" s="1"/>
    </row>
    <row r="2524" spans="1:61" x14ac:dyDescent="0.2">
      <c r="A2524" s="78">
        <f t="shared" si="1431"/>
        <v>44415</v>
      </c>
      <c r="B2524" s="2">
        <f t="shared" si="1433"/>
        <v>332940.6951506146</v>
      </c>
      <c r="C2524" s="3">
        <f t="shared" si="1434"/>
        <v>44946993.845332973</v>
      </c>
      <c r="D2524" s="2">
        <f t="shared" si="1430"/>
        <v>240537.3279050432</v>
      </c>
      <c r="E2524" s="2">
        <f t="shared" si="1435"/>
        <v>0</v>
      </c>
      <c r="F2524" s="33">
        <f t="shared" si="1436"/>
        <v>240537.3279050432</v>
      </c>
      <c r="G2524" s="39">
        <f t="shared" si="1437"/>
        <v>5739.56</v>
      </c>
      <c r="H2524" s="38">
        <f>IF(AND(N2524=1,N2523&gt;1),VLOOKUP(A2523,[1]Plan1!$CW$105:$CY$215,3),H2523)</f>
        <v>5769.98</v>
      </c>
      <c r="I2524" s="127">
        <f t="shared" si="1438"/>
        <v>44329</v>
      </c>
      <c r="J2524" s="127">
        <f t="shared" si="1439"/>
        <v>44360</v>
      </c>
      <c r="K2524" s="34">
        <f t="shared" si="1440"/>
        <v>5.3000578441551038E-3</v>
      </c>
      <c r="L2524" s="212">
        <f t="shared" si="1441"/>
        <v>44418</v>
      </c>
      <c r="M2524" s="1">
        <f t="shared" si="1442"/>
        <v>21</v>
      </c>
      <c r="N2524" s="1">
        <f t="shared" si="1443"/>
        <v>20</v>
      </c>
      <c r="O2524" s="2">
        <f t="shared" si="1444"/>
        <v>1.0050470300000001</v>
      </c>
      <c r="P2524" s="35">
        <f t="shared" si="1445"/>
        <v>1.0083006699999999</v>
      </c>
      <c r="Q2524" s="35">
        <f t="shared" si="1446"/>
        <v>1.0805776203749646</v>
      </c>
      <c r="R2524" s="2">
        <f t="shared" si="1447"/>
        <v>1.08603132</v>
      </c>
      <c r="S2524" s="2">
        <f t="shared" si="1448"/>
        <v>1.05852576</v>
      </c>
      <c r="T2524" s="2">
        <f t="shared" si="1449"/>
        <v>261231.07173398</v>
      </c>
      <c r="U2524" s="2">
        <f t="shared" si="1450"/>
        <v>0</v>
      </c>
      <c r="V2524" s="2">
        <f t="shared" si="1451"/>
        <v>20693.743828943705</v>
      </c>
      <c r="W2524" s="2">
        <f t="shared" si="1452"/>
        <v>261231.0717339869</v>
      </c>
      <c r="X2524" s="36">
        <f t="shared" si="1453"/>
        <v>0</v>
      </c>
      <c r="Y2524" s="2">
        <f t="shared" si="1454"/>
        <v>0</v>
      </c>
      <c r="Z2524" s="37">
        <f t="shared" si="1455"/>
        <v>0</v>
      </c>
      <c r="AA2524" s="2">
        <f t="shared" si="1456"/>
        <v>0</v>
      </c>
      <c r="AB2524" s="4">
        <f t="shared" si="1432"/>
        <v>7.1215000000000001E-2</v>
      </c>
      <c r="AC2524" s="148">
        <f t="shared" si="1457"/>
        <v>376</v>
      </c>
      <c r="AD2524" s="36">
        <v>252</v>
      </c>
      <c r="AE2524" s="35">
        <f t="shared" si="1458"/>
        <v>1.108097186</v>
      </c>
      <c r="AF2524" s="2">
        <f t="shared" si="1459"/>
        <v>28238.343750200002</v>
      </c>
      <c r="AG2524" s="2">
        <f t="shared" si="1460"/>
        <v>28238.343750200002</v>
      </c>
      <c r="AH2524" s="3">
        <f t="shared" si="1461"/>
        <v>0</v>
      </c>
      <c r="AI2524" s="3"/>
      <c r="AJ2524" s="3">
        <v>0</v>
      </c>
      <c r="AK2524" s="2">
        <f t="shared" si="1462"/>
        <v>43471.279666427668</v>
      </c>
      <c r="AL2524" s="8"/>
      <c r="AM2524" s="8"/>
      <c r="AN2524" s="8"/>
      <c r="AO2524" s="8"/>
      <c r="AP2524" s="8"/>
      <c r="AQ2524" s="8"/>
      <c r="AR2524" s="5"/>
      <c r="AS2524" s="1"/>
      <c r="AT2524" s="8"/>
      <c r="AU2524" s="1"/>
      <c r="AV2524" s="1"/>
      <c r="AW2524" s="3"/>
      <c r="AX2524" s="3"/>
      <c r="AY2524" s="4"/>
      <c r="AZ2524" s="4"/>
      <c r="BA2524" s="4"/>
      <c r="BB2524" s="1"/>
      <c r="BC2524" s="1"/>
      <c r="BD2524" s="1"/>
      <c r="BE2524" s="1"/>
      <c r="BF2524" s="1"/>
      <c r="BG2524" s="1"/>
      <c r="BH2524" s="1"/>
      <c r="BI2524" s="1"/>
    </row>
    <row r="2525" spans="1:61" x14ac:dyDescent="0.2">
      <c r="A2525" s="78">
        <f t="shared" si="1431"/>
        <v>44416</v>
      </c>
      <c r="B2525" s="2">
        <f t="shared" si="1433"/>
        <v>333019.87780938763</v>
      </c>
      <c r="C2525" s="3">
        <f t="shared" si="1434"/>
        <v>44957683.504267327</v>
      </c>
      <c r="D2525" s="2">
        <f t="shared" si="1430"/>
        <v>240537.3279050432</v>
      </c>
      <c r="E2525" s="2">
        <f t="shared" si="1435"/>
        <v>0</v>
      </c>
      <c r="F2525" s="33">
        <f t="shared" si="1436"/>
        <v>240537.3279050432</v>
      </c>
      <c r="G2525" s="39">
        <f t="shared" si="1437"/>
        <v>5739.56</v>
      </c>
      <c r="H2525" s="38">
        <f>IF(AND(N2525=1,N2524&gt;1),VLOOKUP(A2524,[1]Plan1!$CW$105:$CY$215,3),H2524)</f>
        <v>5769.98</v>
      </c>
      <c r="I2525" s="127">
        <f t="shared" si="1438"/>
        <v>44329</v>
      </c>
      <c r="J2525" s="127">
        <f t="shared" si="1439"/>
        <v>44360</v>
      </c>
      <c r="K2525" s="34">
        <f t="shared" si="1440"/>
        <v>5.3000578441551038E-3</v>
      </c>
      <c r="L2525" s="212">
        <f t="shared" si="1441"/>
        <v>44418</v>
      </c>
      <c r="M2525" s="1">
        <f t="shared" si="1442"/>
        <v>21</v>
      </c>
      <c r="N2525" s="1">
        <f t="shared" si="1443"/>
        <v>20</v>
      </c>
      <c r="O2525" s="2">
        <f t="shared" si="1444"/>
        <v>1.0050470300000001</v>
      </c>
      <c r="P2525" s="35">
        <f t="shared" si="1445"/>
        <v>1.0083006699999999</v>
      </c>
      <c r="Q2525" s="35">
        <f t="shared" si="1446"/>
        <v>1.0805776203749646</v>
      </c>
      <c r="R2525" s="2">
        <f t="shared" si="1447"/>
        <v>1.08603132</v>
      </c>
      <c r="S2525" s="2">
        <f t="shared" si="1448"/>
        <v>1.05852576</v>
      </c>
      <c r="T2525" s="2">
        <f t="shared" si="1449"/>
        <v>261231.07173398</v>
      </c>
      <c r="U2525" s="2">
        <f t="shared" si="1450"/>
        <v>0</v>
      </c>
      <c r="V2525" s="2">
        <f t="shared" si="1451"/>
        <v>20693.743828943705</v>
      </c>
      <c r="W2525" s="2">
        <f t="shared" si="1452"/>
        <v>261231.0717339869</v>
      </c>
      <c r="X2525" s="36">
        <f t="shared" si="1453"/>
        <v>0</v>
      </c>
      <c r="Y2525" s="2">
        <f t="shared" si="1454"/>
        <v>0</v>
      </c>
      <c r="Z2525" s="37">
        <f t="shared" si="1455"/>
        <v>0</v>
      </c>
      <c r="AA2525" s="2">
        <f t="shared" si="1456"/>
        <v>0</v>
      </c>
      <c r="AB2525" s="4">
        <f t="shared" si="1432"/>
        <v>7.1215000000000001E-2</v>
      </c>
      <c r="AC2525" s="148">
        <f t="shared" si="1457"/>
        <v>376</v>
      </c>
      <c r="AD2525" s="36">
        <v>252</v>
      </c>
      <c r="AE2525" s="35">
        <f t="shared" si="1458"/>
        <v>1.108097186</v>
      </c>
      <c r="AF2525" s="2">
        <f t="shared" si="1459"/>
        <v>28238.343750200002</v>
      </c>
      <c r="AG2525" s="2">
        <f t="shared" si="1460"/>
        <v>28238.343750200002</v>
      </c>
      <c r="AH2525" s="3">
        <f t="shared" si="1461"/>
        <v>0</v>
      </c>
      <c r="AI2525" s="3"/>
      <c r="AJ2525" s="3">
        <v>0</v>
      </c>
      <c r="AK2525" s="2">
        <f t="shared" si="1462"/>
        <v>43550.462325200759</v>
      </c>
      <c r="AL2525" s="8"/>
      <c r="AM2525" s="8"/>
      <c r="AN2525" s="8"/>
      <c r="AO2525" s="8"/>
      <c r="AP2525" s="8"/>
      <c r="AQ2525" s="8"/>
      <c r="AR2525" s="5"/>
      <c r="AS2525" s="1"/>
      <c r="AT2525" s="8"/>
      <c r="AU2525" s="1"/>
      <c r="AV2525" s="1"/>
      <c r="AW2525" s="3"/>
      <c r="AX2525" s="3"/>
      <c r="AY2525" s="4"/>
      <c r="AZ2525" s="4"/>
      <c r="BA2525" s="4"/>
      <c r="BB2525" s="1"/>
      <c r="BC2525" s="1"/>
      <c r="BD2525" s="1"/>
      <c r="BE2525" s="1"/>
      <c r="BF2525" s="1"/>
      <c r="BG2525" s="1"/>
      <c r="BH2525" s="1"/>
      <c r="BI2525" s="1"/>
    </row>
    <row r="2526" spans="1:61" x14ac:dyDescent="0.2">
      <c r="A2526" s="78">
        <f t="shared" si="1431"/>
        <v>44417</v>
      </c>
      <c r="B2526" s="2">
        <f t="shared" si="1433"/>
        <v>333178.09357784077</v>
      </c>
      <c r="C2526" s="3">
        <f t="shared" si="1434"/>
        <v>44979042.633008502</v>
      </c>
      <c r="D2526" s="2">
        <f t="shared" si="1430"/>
        <v>240537.3279050432</v>
      </c>
      <c r="E2526" s="2">
        <f t="shared" si="1435"/>
        <v>0</v>
      </c>
      <c r="F2526" s="33">
        <f t="shared" si="1436"/>
        <v>240537.3279050432</v>
      </c>
      <c r="G2526" s="39">
        <f t="shared" si="1437"/>
        <v>5739.56</v>
      </c>
      <c r="H2526" s="38">
        <f>IF(AND(N2526=1,N2525&gt;1),VLOOKUP(A2525,[1]Plan1!$CW$105:$CY$215,3),H2525)</f>
        <v>5769.98</v>
      </c>
      <c r="I2526" s="127">
        <f t="shared" si="1438"/>
        <v>44329</v>
      </c>
      <c r="J2526" s="127">
        <f t="shared" si="1439"/>
        <v>44360</v>
      </c>
      <c r="K2526" s="34">
        <f t="shared" si="1440"/>
        <v>5.3000578441551038E-3</v>
      </c>
      <c r="L2526" s="212">
        <f t="shared" si="1441"/>
        <v>44418</v>
      </c>
      <c r="M2526" s="1">
        <f t="shared" si="1442"/>
        <v>21</v>
      </c>
      <c r="N2526" s="1">
        <f t="shared" si="1443"/>
        <v>20</v>
      </c>
      <c r="O2526" s="2">
        <f t="shared" si="1444"/>
        <v>1.0050470300000001</v>
      </c>
      <c r="P2526" s="35">
        <f t="shared" si="1445"/>
        <v>1.0083006699999999</v>
      </c>
      <c r="Q2526" s="35">
        <f t="shared" si="1446"/>
        <v>1.0805776203749646</v>
      </c>
      <c r="R2526" s="2">
        <f t="shared" si="1447"/>
        <v>1.08603132</v>
      </c>
      <c r="S2526" s="2">
        <f t="shared" si="1448"/>
        <v>1.05852576</v>
      </c>
      <c r="T2526" s="2">
        <f t="shared" si="1449"/>
        <v>261231.07173398</v>
      </c>
      <c r="U2526" s="2">
        <f t="shared" si="1450"/>
        <v>0</v>
      </c>
      <c r="V2526" s="2">
        <f t="shared" si="1451"/>
        <v>20693.743828943705</v>
      </c>
      <c r="W2526" s="2">
        <f t="shared" si="1452"/>
        <v>261231.0717339869</v>
      </c>
      <c r="X2526" s="36">
        <f t="shared" si="1453"/>
        <v>0</v>
      </c>
      <c r="Y2526" s="2">
        <f t="shared" si="1454"/>
        <v>0</v>
      </c>
      <c r="Z2526" s="37">
        <f t="shared" si="1455"/>
        <v>0</v>
      </c>
      <c r="AA2526" s="2">
        <f t="shared" si="1456"/>
        <v>0</v>
      </c>
      <c r="AB2526" s="4">
        <f t="shared" si="1432"/>
        <v>7.1215000000000001E-2</v>
      </c>
      <c r="AC2526" s="148">
        <f t="shared" si="1457"/>
        <v>377</v>
      </c>
      <c r="AD2526" s="36">
        <v>252</v>
      </c>
      <c r="AE2526" s="35">
        <f t="shared" si="1458"/>
        <v>1.1083997269999999</v>
      </c>
      <c r="AF2526" s="2">
        <f t="shared" si="1459"/>
        <v>28317.376859880002</v>
      </c>
      <c r="AG2526" s="2">
        <f t="shared" si="1460"/>
        <v>28317.376859880002</v>
      </c>
      <c r="AH2526" s="3">
        <f t="shared" si="1461"/>
        <v>0</v>
      </c>
      <c r="AI2526" s="3"/>
      <c r="AJ2526" s="3">
        <v>0</v>
      </c>
      <c r="AK2526" s="2">
        <f t="shared" si="1462"/>
        <v>43629.644983973856</v>
      </c>
      <c r="AL2526" s="8"/>
      <c r="AM2526" s="8"/>
      <c r="AN2526" s="8"/>
      <c r="AO2526" s="8"/>
      <c r="AP2526" s="8"/>
      <c r="AQ2526" s="8"/>
      <c r="AR2526" s="5"/>
      <c r="AS2526" s="1"/>
      <c r="AT2526" s="8"/>
      <c r="AU2526" s="1"/>
      <c r="AV2526" s="1"/>
      <c r="AW2526" s="3"/>
      <c r="AX2526" s="3"/>
      <c r="AY2526" s="4"/>
      <c r="AZ2526" s="4"/>
      <c r="BA2526" s="4"/>
      <c r="BB2526" s="1"/>
      <c r="BC2526" s="1"/>
      <c r="BD2526" s="1"/>
      <c r="BE2526" s="1"/>
      <c r="BF2526" s="1"/>
      <c r="BG2526" s="1"/>
      <c r="BH2526" s="1"/>
      <c r="BI2526" s="1"/>
    </row>
    <row r="2527" spans="1:61" x14ac:dyDescent="0.2">
      <c r="A2527" s="78">
        <f t="shared" si="1431"/>
        <v>44418</v>
      </c>
      <c r="B2527" s="2">
        <f t="shared" si="1433"/>
        <v>333409.24492188636</v>
      </c>
      <c r="C2527" s="3">
        <f t="shared" si="1434"/>
        <v>45010248.06445466</v>
      </c>
      <c r="D2527" s="2">
        <f t="shared" si="1430"/>
        <v>240537.3279050432</v>
      </c>
      <c r="E2527" s="2">
        <f t="shared" si="1435"/>
        <v>0</v>
      </c>
      <c r="F2527" s="33">
        <f t="shared" si="1436"/>
        <v>240537.3279050432</v>
      </c>
      <c r="G2527" s="39">
        <f t="shared" si="1437"/>
        <v>5739.56</v>
      </c>
      <c r="H2527" s="38">
        <f>IF(AND(N2527=1,N2526&gt;1),VLOOKUP(A2526,[1]Plan1!$CW$105:$CY$215,3),H2526)</f>
        <v>5769.98</v>
      </c>
      <c r="I2527" s="127">
        <f t="shared" si="1438"/>
        <v>44329</v>
      </c>
      <c r="J2527" s="127">
        <f t="shared" si="1439"/>
        <v>44360</v>
      </c>
      <c r="K2527" s="34">
        <f t="shared" si="1440"/>
        <v>5.3000578441551038E-3</v>
      </c>
      <c r="L2527" s="212">
        <f t="shared" si="1441"/>
        <v>44418</v>
      </c>
      <c r="M2527" s="1">
        <f t="shared" si="1442"/>
        <v>21</v>
      </c>
      <c r="N2527" s="1">
        <f t="shared" si="1443"/>
        <v>21</v>
      </c>
      <c r="O2527" s="2">
        <f t="shared" si="1444"/>
        <v>1.00530005</v>
      </c>
      <c r="P2527" s="35">
        <f t="shared" si="1445"/>
        <v>1.0083006699999999</v>
      </c>
      <c r="Q2527" s="35">
        <f t="shared" si="1446"/>
        <v>1.0805776203749646</v>
      </c>
      <c r="R2527" s="2">
        <f t="shared" si="1447"/>
        <v>1.0863047299999999</v>
      </c>
      <c r="S2527" s="2">
        <f t="shared" si="1448"/>
        <v>1.05852576</v>
      </c>
      <c r="T2527" s="2">
        <f t="shared" si="1449"/>
        <v>261296.83704479999</v>
      </c>
      <c r="U2527" s="2">
        <f t="shared" si="1450"/>
        <v>0</v>
      </c>
      <c r="V2527" s="2">
        <f t="shared" si="1451"/>
        <v>20759.509139766204</v>
      </c>
      <c r="W2527" s="2">
        <f t="shared" si="1452"/>
        <v>261296.83704480942</v>
      </c>
      <c r="X2527" s="36">
        <f t="shared" si="1453"/>
        <v>83</v>
      </c>
      <c r="Y2527" s="2">
        <f t="shared" si="1454"/>
        <v>0</v>
      </c>
      <c r="Z2527" s="37">
        <f t="shared" si="1455"/>
        <v>0</v>
      </c>
      <c r="AA2527" s="2">
        <f t="shared" si="1456"/>
        <v>0</v>
      </c>
      <c r="AB2527" s="4">
        <f t="shared" si="1432"/>
        <v>7.1215000000000001E-2</v>
      </c>
      <c r="AC2527" s="148">
        <f t="shared" si="1457"/>
        <v>378</v>
      </c>
      <c r="AD2527" s="36">
        <v>252</v>
      </c>
      <c r="AE2527" s="35">
        <f t="shared" si="1458"/>
        <v>1.1087023499999999</v>
      </c>
      <c r="AF2527" s="2">
        <f t="shared" si="1459"/>
        <v>28403.580234329998</v>
      </c>
      <c r="AG2527" s="2">
        <f t="shared" si="1460"/>
        <v>28403.580234329998</v>
      </c>
      <c r="AH2527" s="3">
        <f t="shared" si="1461"/>
        <v>0</v>
      </c>
      <c r="AI2527" s="3"/>
      <c r="AJ2527" s="3">
        <v>0</v>
      </c>
      <c r="AK2527" s="2">
        <f t="shared" si="1462"/>
        <v>43708.827642746954</v>
      </c>
      <c r="AL2527" s="8"/>
      <c r="AM2527" s="8"/>
      <c r="AN2527" s="8"/>
      <c r="AO2527" s="8"/>
      <c r="AP2527" s="8"/>
      <c r="AQ2527" s="8"/>
      <c r="AR2527" s="5"/>
      <c r="AS2527" s="1"/>
      <c r="AT2527" s="8"/>
      <c r="AU2527" s="1"/>
      <c r="AV2527" s="1"/>
      <c r="AW2527" s="3"/>
      <c r="AX2527" s="3"/>
      <c r="AY2527" s="4"/>
      <c r="AZ2527" s="4"/>
      <c r="BA2527" s="4"/>
      <c r="BB2527" s="1"/>
      <c r="BC2527" s="1"/>
      <c r="BD2527" s="1"/>
      <c r="BE2527" s="1"/>
      <c r="BF2527" s="1"/>
      <c r="BG2527" s="1"/>
      <c r="BH2527" s="1"/>
      <c r="BI2527" s="1"/>
    </row>
    <row r="2528" spans="1:61" x14ac:dyDescent="0.2">
      <c r="A2528" s="78">
        <f t="shared" si="1431"/>
        <v>44419</v>
      </c>
      <c r="B2528" s="2">
        <f t="shared" si="1433"/>
        <v>333693.39304469147</v>
      </c>
      <c r="C2528" s="3">
        <f t="shared" si="1434"/>
        <v>45048608.061033346</v>
      </c>
      <c r="D2528" s="2">
        <f t="shared" si="1430"/>
        <v>240537.3279050432</v>
      </c>
      <c r="E2528" s="2">
        <f t="shared" si="1435"/>
        <v>0</v>
      </c>
      <c r="F2528" s="33">
        <f t="shared" si="1436"/>
        <v>240537.3279050432</v>
      </c>
      <c r="G2528" s="39">
        <f t="shared" si="1437"/>
        <v>5769.98</v>
      </c>
      <c r="H2528" s="38">
        <f>IF(AND(N2528=1,N2527&gt;1),VLOOKUP(A2527,[1]Plan1!$CW$105:$CY$215,3),H2527)</f>
        <v>5825.37</v>
      </c>
      <c r="I2528" s="127">
        <f t="shared" si="1438"/>
        <v>44358</v>
      </c>
      <c r="J2528" s="127">
        <f t="shared" si="1439"/>
        <v>44388</v>
      </c>
      <c r="K2528" s="34">
        <f t="shared" si="1440"/>
        <v>9.5996866540266623E-3</v>
      </c>
      <c r="L2528" s="212">
        <f t="shared" si="1441"/>
        <v>44449</v>
      </c>
      <c r="M2528" s="1">
        <f t="shared" si="1442"/>
        <v>22</v>
      </c>
      <c r="N2528" s="1">
        <f t="shared" si="1443"/>
        <v>1</v>
      </c>
      <c r="O2528" s="2">
        <f t="shared" si="1444"/>
        <v>1.0004343600000001</v>
      </c>
      <c r="P2528" s="35">
        <f t="shared" si="1445"/>
        <v>1.00530005</v>
      </c>
      <c r="Q2528" s="35">
        <f t="shared" si="1446"/>
        <v>1.086304735791833</v>
      </c>
      <c r="R2528" s="2">
        <f t="shared" si="1447"/>
        <v>1.08677658</v>
      </c>
      <c r="S2528" s="2">
        <f t="shared" si="1448"/>
        <v>1.05852576</v>
      </c>
      <c r="T2528" s="2">
        <f t="shared" si="1449"/>
        <v>261410.33458297999</v>
      </c>
      <c r="U2528" s="2">
        <f t="shared" si="1450"/>
        <v>0</v>
      </c>
      <c r="V2528" s="2">
        <f t="shared" si="1451"/>
        <v>20873.00667793821</v>
      </c>
      <c r="W2528" s="2">
        <f t="shared" si="1452"/>
        <v>261410.33458298142</v>
      </c>
      <c r="X2528" s="36">
        <f t="shared" si="1453"/>
        <v>0</v>
      </c>
      <c r="Y2528" s="2">
        <f t="shared" si="1454"/>
        <v>0</v>
      </c>
      <c r="Z2528" s="37">
        <f t="shared" si="1455"/>
        <v>0</v>
      </c>
      <c r="AA2528" s="2">
        <f t="shared" si="1456"/>
        <v>0</v>
      </c>
      <c r="AB2528" s="4">
        <f t="shared" si="1432"/>
        <v>7.1215000000000001E-2</v>
      </c>
      <c r="AC2528" s="148">
        <f t="shared" si="1457"/>
        <v>379</v>
      </c>
      <c r="AD2528" s="36">
        <v>252</v>
      </c>
      <c r="AE2528" s="35">
        <f t="shared" si="1458"/>
        <v>1.109005056</v>
      </c>
      <c r="AF2528" s="2">
        <f t="shared" si="1459"/>
        <v>28495.048160189999</v>
      </c>
      <c r="AG2528" s="2">
        <f t="shared" si="1460"/>
        <v>28495.048160189999</v>
      </c>
      <c r="AH2528" s="3">
        <f t="shared" si="1461"/>
        <v>0</v>
      </c>
      <c r="AI2528" s="3"/>
      <c r="AJ2528" s="3">
        <v>0</v>
      </c>
      <c r="AK2528" s="2">
        <f t="shared" si="1462"/>
        <v>43788.010301520044</v>
      </c>
      <c r="AL2528" s="8"/>
      <c r="AM2528" s="8"/>
      <c r="AN2528" s="8"/>
      <c r="AO2528" s="8"/>
      <c r="AP2528" s="8"/>
      <c r="AQ2528" s="8"/>
      <c r="AR2528" s="5"/>
      <c r="AS2528" s="1"/>
      <c r="AT2528" s="8"/>
      <c r="AU2528" s="1"/>
      <c r="AV2528" s="1"/>
      <c r="AW2528" s="3"/>
      <c r="AX2528" s="3"/>
      <c r="AY2528" s="4"/>
      <c r="AZ2528" s="4"/>
      <c r="BA2528" s="4"/>
      <c r="BB2528" s="1"/>
      <c r="BC2528" s="1"/>
      <c r="BD2528" s="1"/>
      <c r="BE2528" s="1"/>
      <c r="BF2528" s="1"/>
      <c r="BG2528" s="1"/>
      <c r="BH2528" s="1"/>
      <c r="BI2528" s="1"/>
    </row>
    <row r="2529" spans="1:206" x14ac:dyDescent="0.2">
      <c r="A2529" s="78">
        <f t="shared" si="1431"/>
        <v>44420</v>
      </c>
      <c r="B2529" s="2">
        <f t="shared" si="1433"/>
        <v>333977.68495273212</v>
      </c>
      <c r="C2529" s="3">
        <f t="shared" si="1434"/>
        <v>45086987.468618833</v>
      </c>
      <c r="D2529" s="2">
        <f t="shared" si="1430"/>
        <v>240537.3279050432</v>
      </c>
      <c r="E2529" s="2">
        <f t="shared" si="1435"/>
        <v>0</v>
      </c>
      <c r="F2529" s="33">
        <f t="shared" si="1436"/>
        <v>240537.3279050432</v>
      </c>
      <c r="G2529" s="39">
        <f t="shared" si="1437"/>
        <v>5769.98</v>
      </c>
      <c r="H2529" s="38">
        <f>IF(AND(N2529=1,N2528&gt;1),VLOOKUP(A2528,[1]Plan1!$CW$105:$CY$215,3),H2528)</f>
        <v>5825.37</v>
      </c>
      <c r="I2529" s="127">
        <f t="shared" si="1438"/>
        <v>44358</v>
      </c>
      <c r="J2529" s="127">
        <f t="shared" si="1439"/>
        <v>44388</v>
      </c>
      <c r="K2529" s="34">
        <f t="shared" si="1440"/>
        <v>9.5996866540266623E-3</v>
      </c>
      <c r="L2529" s="212">
        <f t="shared" si="1441"/>
        <v>44449</v>
      </c>
      <c r="M2529" s="1">
        <f t="shared" si="1442"/>
        <v>22</v>
      </c>
      <c r="N2529" s="1">
        <f t="shared" si="1443"/>
        <v>2</v>
      </c>
      <c r="O2529" s="2">
        <f t="shared" si="1444"/>
        <v>1.0008689099999999</v>
      </c>
      <c r="P2529" s="35">
        <f t="shared" si="1445"/>
        <v>1.00530005</v>
      </c>
      <c r="Q2529" s="35">
        <f t="shared" si="1446"/>
        <v>1.086304735791833</v>
      </c>
      <c r="R2529" s="2">
        <f t="shared" si="1447"/>
        <v>1.0872486299999999</v>
      </c>
      <c r="S2529" s="2">
        <f t="shared" si="1448"/>
        <v>1.05852576</v>
      </c>
      <c r="T2529" s="2">
        <f t="shared" si="1449"/>
        <v>261523.88022861001</v>
      </c>
      <c r="U2529" s="2">
        <f t="shared" si="1450"/>
        <v>0</v>
      </c>
      <c r="V2529" s="2">
        <f t="shared" si="1451"/>
        <v>20986.552323575776</v>
      </c>
      <c r="W2529" s="2">
        <f t="shared" si="1452"/>
        <v>261523.88022861897</v>
      </c>
      <c r="X2529" s="36">
        <f t="shared" si="1453"/>
        <v>0</v>
      </c>
      <c r="Y2529" s="2">
        <f t="shared" si="1454"/>
        <v>0</v>
      </c>
      <c r="Z2529" s="37">
        <f t="shared" si="1455"/>
        <v>0</v>
      </c>
      <c r="AA2529" s="2">
        <f t="shared" si="1456"/>
        <v>0</v>
      </c>
      <c r="AB2529" s="4">
        <f t="shared" si="1432"/>
        <v>7.1215000000000001E-2</v>
      </c>
      <c r="AC2529" s="148">
        <f t="shared" si="1457"/>
        <v>380</v>
      </c>
      <c r="AD2529" s="36">
        <v>252</v>
      </c>
      <c r="AE2529" s="35">
        <f t="shared" si="1458"/>
        <v>1.109307845</v>
      </c>
      <c r="AF2529" s="2">
        <f t="shared" si="1459"/>
        <v>28586.611763820001</v>
      </c>
      <c r="AG2529" s="2">
        <f t="shared" si="1460"/>
        <v>28586.611763820001</v>
      </c>
      <c r="AH2529" s="3">
        <f t="shared" si="1461"/>
        <v>0</v>
      </c>
      <c r="AI2529" s="3"/>
      <c r="AJ2529" s="3">
        <v>0</v>
      </c>
      <c r="AK2529" s="2">
        <f t="shared" si="1462"/>
        <v>43867.192960293134</v>
      </c>
      <c r="AL2529" s="8"/>
      <c r="AM2529" s="8"/>
      <c r="AN2529" s="8"/>
      <c r="AO2529" s="8"/>
      <c r="AP2529" s="8"/>
      <c r="AQ2529" s="8"/>
      <c r="AR2529" s="5"/>
      <c r="AS2529" s="1"/>
      <c r="AT2529" s="8"/>
      <c r="AU2529" s="1"/>
      <c r="AV2529" s="1"/>
      <c r="AW2529" s="3"/>
      <c r="AX2529" s="3"/>
      <c r="AY2529" s="4"/>
      <c r="AZ2529" s="4"/>
      <c r="BA2529" s="4"/>
      <c r="BB2529" s="1"/>
      <c r="BC2529" s="1"/>
      <c r="BD2529" s="1"/>
      <c r="BE2529" s="1"/>
      <c r="BF2529" s="1"/>
      <c r="BG2529" s="1"/>
      <c r="BH2529" s="1"/>
      <c r="BI2529" s="1"/>
    </row>
    <row r="2530" spans="1:206" x14ac:dyDescent="0.2">
      <c r="A2530" s="78">
        <f t="shared" si="1431"/>
        <v>44421</v>
      </c>
      <c r="B2530" s="2">
        <f t="shared" si="1433"/>
        <v>334262.12312538165</v>
      </c>
      <c r="C2530" s="3">
        <f t="shared" si="1434"/>
        <v>45125386.621926524</v>
      </c>
      <c r="D2530" s="2">
        <f t="shared" si="1430"/>
        <v>240537.3279050432</v>
      </c>
      <c r="E2530" s="2">
        <f t="shared" si="1435"/>
        <v>0</v>
      </c>
      <c r="F2530" s="33">
        <f t="shared" si="1436"/>
        <v>240537.3279050432</v>
      </c>
      <c r="G2530" s="39">
        <f t="shared" si="1437"/>
        <v>5769.98</v>
      </c>
      <c r="H2530" s="38">
        <f>IF(AND(N2530=1,N2529&gt;1),VLOOKUP(A2529,[1]Plan1!$CW$105:$CY$215,3),H2529)</f>
        <v>5825.37</v>
      </c>
      <c r="I2530" s="127">
        <f t="shared" si="1438"/>
        <v>44358</v>
      </c>
      <c r="J2530" s="127">
        <f t="shared" si="1439"/>
        <v>44388</v>
      </c>
      <c r="K2530" s="34">
        <f t="shared" si="1440"/>
        <v>9.5996866540266623E-3</v>
      </c>
      <c r="L2530" s="212">
        <f t="shared" si="1441"/>
        <v>44449</v>
      </c>
      <c r="M2530" s="1">
        <f t="shared" si="1442"/>
        <v>22</v>
      </c>
      <c r="N2530" s="1">
        <f t="shared" si="1443"/>
        <v>3</v>
      </c>
      <c r="O2530" s="2">
        <f t="shared" si="1444"/>
        <v>1.0013036500000001</v>
      </c>
      <c r="P2530" s="35">
        <f t="shared" si="1445"/>
        <v>1.00530005</v>
      </c>
      <c r="Q2530" s="35">
        <f t="shared" si="1446"/>
        <v>1.086304735791833</v>
      </c>
      <c r="R2530" s="2">
        <f t="shared" si="1447"/>
        <v>1.0877208899999999</v>
      </c>
      <c r="S2530" s="2">
        <f t="shared" si="1448"/>
        <v>1.05852576</v>
      </c>
      <c r="T2530" s="2">
        <f t="shared" si="1449"/>
        <v>261637.47638708999</v>
      </c>
      <c r="U2530" s="2">
        <f t="shared" si="1450"/>
        <v>0</v>
      </c>
      <c r="V2530" s="2">
        <f t="shared" si="1451"/>
        <v>21100.148482052209</v>
      </c>
      <c r="W2530" s="2">
        <f t="shared" si="1452"/>
        <v>261637.4763870954</v>
      </c>
      <c r="X2530" s="36">
        <f t="shared" si="1453"/>
        <v>0</v>
      </c>
      <c r="Y2530" s="2">
        <f t="shared" si="1454"/>
        <v>0</v>
      </c>
      <c r="Z2530" s="37">
        <f t="shared" si="1455"/>
        <v>0</v>
      </c>
      <c r="AA2530" s="2">
        <f t="shared" si="1456"/>
        <v>0</v>
      </c>
      <c r="AB2530" s="4">
        <f t="shared" si="1432"/>
        <v>7.1215000000000001E-2</v>
      </c>
      <c r="AC2530" s="148">
        <f t="shared" si="1457"/>
        <v>381</v>
      </c>
      <c r="AD2530" s="36">
        <v>252</v>
      </c>
      <c r="AE2530" s="35">
        <f t="shared" si="1458"/>
        <v>1.1096107159999999</v>
      </c>
      <c r="AF2530" s="2">
        <f t="shared" si="1459"/>
        <v>28678.27111922</v>
      </c>
      <c r="AG2530" s="2">
        <f t="shared" si="1460"/>
        <v>28678.27111922</v>
      </c>
      <c r="AH2530" s="3">
        <f t="shared" si="1461"/>
        <v>0</v>
      </c>
      <c r="AI2530" s="3"/>
      <c r="AJ2530" s="3">
        <v>0</v>
      </c>
      <c r="AK2530" s="2">
        <f t="shared" si="1462"/>
        <v>43946.375619066224</v>
      </c>
      <c r="AL2530" s="8"/>
      <c r="AM2530" s="8"/>
      <c r="AN2530" s="8"/>
      <c r="AO2530" s="8"/>
      <c r="AP2530" s="8"/>
      <c r="AQ2530" s="8"/>
      <c r="AR2530" s="5"/>
      <c r="AS2530" s="1"/>
      <c r="AT2530" s="8"/>
      <c r="AU2530" s="1"/>
      <c r="AV2530" s="1"/>
      <c r="AW2530" s="3"/>
      <c r="AX2530" s="3"/>
      <c r="AY2530" s="4"/>
      <c r="AZ2530" s="4"/>
      <c r="BA2530" s="4"/>
      <c r="BB2530" s="1"/>
      <c r="BC2530" s="1"/>
      <c r="BD2530" s="1"/>
      <c r="BE2530" s="1"/>
      <c r="BF2530" s="1"/>
      <c r="BG2530" s="1"/>
      <c r="BH2530" s="1"/>
      <c r="BI2530" s="1"/>
    </row>
    <row r="2531" spans="1:206" x14ac:dyDescent="0.2">
      <c r="A2531" s="78">
        <f t="shared" si="1431"/>
        <v>44422</v>
      </c>
      <c r="B2531" s="2">
        <f t="shared" si="1433"/>
        <v>334467.40934848005</v>
      </c>
      <c r="C2531" s="3">
        <f t="shared" si="1434"/>
        <v>45153100.26204481</v>
      </c>
      <c r="D2531" s="2">
        <f t="shared" si="1430"/>
        <v>240537.3279050432</v>
      </c>
      <c r="E2531" s="2">
        <f t="shared" si="1435"/>
        <v>0</v>
      </c>
      <c r="F2531" s="33">
        <f t="shared" si="1436"/>
        <v>240537.3279050432</v>
      </c>
      <c r="G2531" s="39">
        <f t="shared" si="1437"/>
        <v>5769.98</v>
      </c>
      <c r="H2531" s="38">
        <f>IF(AND(N2531=1,N2530&gt;1),VLOOKUP(A2530,[1]Plan1!$CW$105:$CY$215,3),H2530)</f>
        <v>5825.37</v>
      </c>
      <c r="I2531" s="127">
        <f t="shared" si="1438"/>
        <v>44358</v>
      </c>
      <c r="J2531" s="127">
        <f t="shared" si="1439"/>
        <v>44388</v>
      </c>
      <c r="K2531" s="34">
        <f t="shared" si="1440"/>
        <v>9.5996866540266623E-3</v>
      </c>
      <c r="L2531" s="212">
        <f t="shared" si="1441"/>
        <v>44449</v>
      </c>
      <c r="M2531" s="1">
        <f t="shared" si="1442"/>
        <v>22</v>
      </c>
      <c r="N2531" s="1">
        <f t="shared" si="1443"/>
        <v>4</v>
      </c>
      <c r="O2531" s="2">
        <f t="shared" si="1444"/>
        <v>1.00173858</v>
      </c>
      <c r="P2531" s="35">
        <f t="shared" si="1445"/>
        <v>1.00530005</v>
      </c>
      <c r="Q2531" s="35">
        <f t="shared" si="1446"/>
        <v>1.086304735791833</v>
      </c>
      <c r="R2531" s="2">
        <f t="shared" si="1447"/>
        <v>1.08819336</v>
      </c>
      <c r="S2531" s="2">
        <f t="shared" si="1448"/>
        <v>1.05852576</v>
      </c>
      <c r="T2531" s="2">
        <f t="shared" si="1449"/>
        <v>261751.12305841001</v>
      </c>
      <c r="U2531" s="2">
        <f t="shared" si="1450"/>
        <v>0</v>
      </c>
      <c r="V2531" s="2">
        <f t="shared" si="1451"/>
        <v>21213.795153367522</v>
      </c>
      <c r="W2531" s="2">
        <f t="shared" si="1452"/>
        <v>261751.12305841071</v>
      </c>
      <c r="X2531" s="36">
        <f t="shared" si="1453"/>
        <v>0</v>
      </c>
      <c r="Y2531" s="2">
        <f t="shared" si="1454"/>
        <v>0</v>
      </c>
      <c r="Z2531" s="37">
        <f t="shared" si="1455"/>
        <v>0</v>
      </c>
      <c r="AA2531" s="2">
        <f t="shared" si="1456"/>
        <v>0</v>
      </c>
      <c r="AB2531" s="4">
        <f t="shared" si="1432"/>
        <v>7.1215000000000001E-2</v>
      </c>
      <c r="AC2531" s="148">
        <f t="shared" si="1457"/>
        <v>381</v>
      </c>
      <c r="AD2531" s="36">
        <v>252</v>
      </c>
      <c r="AE2531" s="35">
        <f t="shared" si="1458"/>
        <v>1.1096107159999999</v>
      </c>
      <c r="AF2531" s="2">
        <f t="shared" si="1459"/>
        <v>28690.72801223</v>
      </c>
      <c r="AG2531" s="2">
        <f t="shared" si="1460"/>
        <v>28690.72801223</v>
      </c>
      <c r="AH2531" s="3">
        <f t="shared" si="1461"/>
        <v>0</v>
      </c>
      <c r="AI2531" s="3"/>
      <c r="AJ2531" s="3">
        <v>0</v>
      </c>
      <c r="AK2531" s="2">
        <f t="shared" si="1462"/>
        <v>44025.558277839315</v>
      </c>
      <c r="AL2531" s="8"/>
      <c r="AM2531" s="8"/>
      <c r="AN2531" s="8"/>
      <c r="AO2531" s="8"/>
      <c r="AP2531" s="8"/>
      <c r="AQ2531" s="8"/>
      <c r="AR2531" s="5"/>
      <c r="AS2531" s="1"/>
      <c r="AT2531" s="8"/>
      <c r="AU2531" s="1"/>
      <c r="AV2531" s="1"/>
      <c r="AW2531" s="3"/>
      <c r="AX2531" s="3"/>
      <c r="AY2531" s="4"/>
      <c r="AZ2531" s="4"/>
      <c r="BA2531" s="4"/>
      <c r="BB2531" s="1"/>
      <c r="BC2531" s="1"/>
      <c r="BD2531" s="1"/>
      <c r="BE2531" s="1"/>
      <c r="BF2531" s="1"/>
      <c r="BG2531" s="1"/>
      <c r="BH2531" s="1"/>
      <c r="BI2531" s="1"/>
    </row>
    <row r="2532" spans="1:206" x14ac:dyDescent="0.2">
      <c r="A2532" s="78">
        <f t="shared" si="1431"/>
        <v>44423</v>
      </c>
      <c r="B2532" s="2">
        <f t="shared" si="1433"/>
        <v>334546.59200725314</v>
      </c>
      <c r="C2532" s="3">
        <f t="shared" si="1434"/>
        <v>45163789.920979172</v>
      </c>
      <c r="D2532" s="2">
        <f t="shared" si="1430"/>
        <v>240537.3279050432</v>
      </c>
      <c r="E2532" s="2">
        <f t="shared" si="1435"/>
        <v>0</v>
      </c>
      <c r="F2532" s="33">
        <f t="shared" si="1436"/>
        <v>240537.3279050432</v>
      </c>
      <c r="G2532" s="39">
        <f t="shared" si="1437"/>
        <v>5769.98</v>
      </c>
      <c r="H2532" s="38">
        <f>IF(AND(N2532=1,N2531&gt;1),VLOOKUP(A2531,[1]Plan1!$CW$105:$CY$215,3),H2531)</f>
        <v>5825.37</v>
      </c>
      <c r="I2532" s="127">
        <f t="shared" si="1438"/>
        <v>44358</v>
      </c>
      <c r="J2532" s="127">
        <f t="shared" si="1439"/>
        <v>44388</v>
      </c>
      <c r="K2532" s="34">
        <f t="shared" si="1440"/>
        <v>9.5996866540266623E-3</v>
      </c>
      <c r="L2532" s="212">
        <f t="shared" si="1441"/>
        <v>44449</v>
      </c>
      <c r="M2532" s="1">
        <f t="shared" si="1442"/>
        <v>22</v>
      </c>
      <c r="N2532" s="1">
        <f t="shared" si="1443"/>
        <v>4</v>
      </c>
      <c r="O2532" s="2">
        <f t="shared" si="1444"/>
        <v>1.00173858</v>
      </c>
      <c r="P2532" s="35">
        <f t="shared" si="1445"/>
        <v>1.00530005</v>
      </c>
      <c r="Q2532" s="35">
        <f t="shared" si="1446"/>
        <v>1.086304735791833</v>
      </c>
      <c r="R2532" s="2">
        <f t="shared" si="1447"/>
        <v>1.08819336</v>
      </c>
      <c r="S2532" s="2">
        <f t="shared" si="1448"/>
        <v>1.05852576</v>
      </c>
      <c r="T2532" s="2">
        <f t="shared" si="1449"/>
        <v>261751.12305841001</v>
      </c>
      <c r="U2532" s="2">
        <f t="shared" si="1450"/>
        <v>0</v>
      </c>
      <c r="V2532" s="2">
        <f t="shared" si="1451"/>
        <v>21213.795153367522</v>
      </c>
      <c r="W2532" s="2">
        <f t="shared" si="1452"/>
        <v>261751.12305841071</v>
      </c>
      <c r="X2532" s="36">
        <f t="shared" si="1453"/>
        <v>0</v>
      </c>
      <c r="Y2532" s="2">
        <f t="shared" si="1454"/>
        <v>0</v>
      </c>
      <c r="Z2532" s="37">
        <f t="shared" si="1455"/>
        <v>0</v>
      </c>
      <c r="AA2532" s="2">
        <f t="shared" si="1456"/>
        <v>0</v>
      </c>
      <c r="AB2532" s="4">
        <f t="shared" si="1432"/>
        <v>7.1215000000000001E-2</v>
      </c>
      <c r="AC2532" s="148">
        <f t="shared" si="1457"/>
        <v>381</v>
      </c>
      <c r="AD2532" s="36">
        <v>252</v>
      </c>
      <c r="AE2532" s="35">
        <f t="shared" si="1458"/>
        <v>1.1096107159999999</v>
      </c>
      <c r="AF2532" s="2">
        <f t="shared" si="1459"/>
        <v>28690.72801223</v>
      </c>
      <c r="AG2532" s="2">
        <f t="shared" si="1460"/>
        <v>28690.72801223</v>
      </c>
      <c r="AH2532" s="3">
        <f t="shared" si="1461"/>
        <v>0</v>
      </c>
      <c r="AI2532" s="3"/>
      <c r="AJ2532" s="3">
        <v>0</v>
      </c>
      <c r="AK2532" s="2">
        <f t="shared" si="1462"/>
        <v>44104.740936612405</v>
      </c>
      <c r="AL2532" s="8"/>
      <c r="AM2532" s="8"/>
      <c r="AN2532" s="8"/>
      <c r="AO2532" s="8"/>
      <c r="AP2532" s="8"/>
      <c r="AQ2532" s="8"/>
      <c r="AR2532" s="5"/>
      <c r="AS2532" s="1"/>
      <c r="AT2532" s="8"/>
      <c r="AU2532" s="1"/>
      <c r="AV2532" s="1"/>
      <c r="AW2532" s="3"/>
      <c r="AX2532" s="3"/>
      <c r="AY2532" s="4"/>
      <c r="AZ2532" s="4"/>
      <c r="BA2532" s="4"/>
      <c r="BB2532" s="1"/>
      <c r="BC2532" s="1"/>
      <c r="BD2532" s="1"/>
      <c r="BE2532" s="1"/>
      <c r="BF2532" s="1"/>
      <c r="BG2532" s="1"/>
      <c r="BH2532" s="1"/>
      <c r="BI2532" s="1"/>
    </row>
    <row r="2533" spans="1:206" x14ac:dyDescent="0.2">
      <c r="A2533" s="78">
        <f t="shared" si="1431"/>
        <v>44424</v>
      </c>
      <c r="B2533" s="2">
        <f t="shared" si="1433"/>
        <v>334705.07321576623</v>
      </c>
      <c r="C2533" s="3">
        <f t="shared" si="1434"/>
        <v>45185184.884128444</v>
      </c>
      <c r="D2533" s="2">
        <f t="shared" si="1430"/>
        <v>240537.3279050432</v>
      </c>
      <c r="E2533" s="2">
        <f t="shared" si="1435"/>
        <v>0</v>
      </c>
      <c r="F2533" s="33">
        <f t="shared" si="1436"/>
        <v>240537.3279050432</v>
      </c>
      <c r="G2533" s="39">
        <f t="shared" si="1437"/>
        <v>5769.98</v>
      </c>
      <c r="H2533" s="38">
        <f>IF(AND(N2533=1,N2532&gt;1),VLOOKUP(A2532,[1]Plan1!$CW$105:$CY$215,3),H2532)</f>
        <v>5825.37</v>
      </c>
      <c r="I2533" s="127">
        <f t="shared" si="1438"/>
        <v>44358</v>
      </c>
      <c r="J2533" s="127">
        <f t="shared" si="1439"/>
        <v>44388</v>
      </c>
      <c r="K2533" s="34">
        <f t="shared" si="1440"/>
        <v>9.5996866540266623E-3</v>
      </c>
      <c r="L2533" s="212">
        <f t="shared" si="1441"/>
        <v>44449</v>
      </c>
      <c r="M2533" s="1">
        <f t="shared" si="1442"/>
        <v>22</v>
      </c>
      <c r="N2533" s="1">
        <f t="shared" si="1443"/>
        <v>4</v>
      </c>
      <c r="O2533" s="2">
        <f t="shared" si="1444"/>
        <v>1.00173858</v>
      </c>
      <c r="P2533" s="35">
        <f t="shared" si="1445"/>
        <v>1.00530005</v>
      </c>
      <c r="Q2533" s="35">
        <f t="shared" si="1446"/>
        <v>1.086304735791833</v>
      </c>
      <c r="R2533" s="2">
        <f t="shared" si="1447"/>
        <v>1.08819336</v>
      </c>
      <c r="S2533" s="2">
        <f t="shared" si="1448"/>
        <v>1.05852576</v>
      </c>
      <c r="T2533" s="2">
        <f t="shared" si="1449"/>
        <v>261751.12305841001</v>
      </c>
      <c r="U2533" s="2">
        <f t="shared" si="1450"/>
        <v>0</v>
      </c>
      <c r="V2533" s="2">
        <f t="shared" si="1451"/>
        <v>21213.795153367522</v>
      </c>
      <c r="W2533" s="2">
        <f t="shared" si="1452"/>
        <v>261751.12305841071</v>
      </c>
      <c r="X2533" s="36">
        <f t="shared" si="1453"/>
        <v>0</v>
      </c>
      <c r="Y2533" s="2">
        <f t="shared" si="1454"/>
        <v>0</v>
      </c>
      <c r="Z2533" s="37">
        <f t="shared" si="1455"/>
        <v>0</v>
      </c>
      <c r="AA2533" s="2">
        <f t="shared" si="1456"/>
        <v>0</v>
      </c>
      <c r="AB2533" s="4">
        <f t="shared" si="1432"/>
        <v>7.1215000000000001E-2</v>
      </c>
      <c r="AC2533" s="148">
        <f t="shared" si="1457"/>
        <v>382</v>
      </c>
      <c r="AD2533" s="36">
        <v>252</v>
      </c>
      <c r="AE2533" s="35">
        <f t="shared" si="1458"/>
        <v>1.1099136700000001</v>
      </c>
      <c r="AF2533" s="2">
        <f t="shared" si="1459"/>
        <v>28770.02656197</v>
      </c>
      <c r="AG2533" s="2">
        <f t="shared" si="1460"/>
        <v>28770.02656197</v>
      </c>
      <c r="AH2533" s="3">
        <f t="shared" si="1461"/>
        <v>0</v>
      </c>
      <c r="AI2533" s="3"/>
      <c r="AJ2533" s="3">
        <v>0</v>
      </c>
      <c r="AK2533" s="2">
        <f t="shared" si="1462"/>
        <v>44183.923595385495</v>
      </c>
      <c r="AL2533" s="8"/>
      <c r="AM2533" s="8"/>
      <c r="AN2533" s="8"/>
      <c r="AO2533" s="8"/>
      <c r="AP2533" s="8"/>
      <c r="AQ2533" s="8"/>
      <c r="AR2533" s="5"/>
      <c r="AS2533" s="1"/>
      <c r="AT2533" s="8"/>
      <c r="AU2533" s="1"/>
      <c r="AV2533" s="1"/>
      <c r="AW2533" s="3"/>
      <c r="AX2533" s="3"/>
      <c r="AY2533" s="4"/>
      <c r="AZ2533" s="4"/>
      <c r="BA2533" s="4"/>
      <c r="BB2533" s="1"/>
      <c r="BC2533" s="1"/>
      <c r="BD2533" s="1"/>
      <c r="BE2533" s="1"/>
      <c r="BF2533" s="1"/>
      <c r="BG2533" s="1"/>
      <c r="BH2533" s="1"/>
      <c r="BI2533" s="1"/>
    </row>
    <row r="2534" spans="1:206" x14ac:dyDescent="0.2">
      <c r="A2534" s="78">
        <f t="shared" si="1431"/>
        <v>44425</v>
      </c>
      <c r="B2534" s="2">
        <f t="shared" si="1433"/>
        <v>334989.80199252022</v>
      </c>
      <c r="C2534" s="3">
        <f t="shared" si="1434"/>
        <v>45223623.268990234</v>
      </c>
      <c r="D2534" s="2">
        <f t="shared" si="1430"/>
        <v>240537.3279050432</v>
      </c>
      <c r="E2534" s="2">
        <f t="shared" si="1435"/>
        <v>0</v>
      </c>
      <c r="F2534" s="33">
        <f t="shared" si="1436"/>
        <v>240537.3279050432</v>
      </c>
      <c r="G2534" s="39">
        <f t="shared" si="1437"/>
        <v>5769.98</v>
      </c>
      <c r="H2534" s="38">
        <f>IF(AND(N2534=1,N2533&gt;1),VLOOKUP(A2533,[1]Plan1!$CW$105:$CY$215,3),H2533)</f>
        <v>5825.37</v>
      </c>
      <c r="I2534" s="127">
        <f t="shared" si="1438"/>
        <v>44358</v>
      </c>
      <c r="J2534" s="127">
        <f t="shared" si="1439"/>
        <v>44388</v>
      </c>
      <c r="K2534" s="34">
        <f t="shared" si="1440"/>
        <v>9.5996866540266623E-3</v>
      </c>
      <c r="L2534" s="212">
        <f t="shared" si="1441"/>
        <v>44449</v>
      </c>
      <c r="M2534" s="1">
        <f t="shared" si="1442"/>
        <v>22</v>
      </c>
      <c r="N2534" s="1">
        <f t="shared" si="1443"/>
        <v>5</v>
      </c>
      <c r="O2534" s="2">
        <f t="shared" si="1444"/>
        <v>1.0021736999999999</v>
      </c>
      <c r="P2534" s="35">
        <f t="shared" si="1445"/>
        <v>1.00530005</v>
      </c>
      <c r="Q2534" s="35">
        <f t="shared" si="1446"/>
        <v>1.086304735791833</v>
      </c>
      <c r="R2534" s="2">
        <f t="shared" si="1447"/>
        <v>1.08866603</v>
      </c>
      <c r="S2534" s="2">
        <f t="shared" si="1448"/>
        <v>1.05852576</v>
      </c>
      <c r="T2534" s="2">
        <f t="shared" si="1449"/>
        <v>261864.81783719</v>
      </c>
      <c r="U2534" s="2">
        <f t="shared" si="1450"/>
        <v>0</v>
      </c>
      <c r="V2534" s="2">
        <f t="shared" si="1451"/>
        <v>21327.489932148386</v>
      </c>
      <c r="W2534" s="2">
        <f t="shared" si="1452"/>
        <v>261864.8178371916</v>
      </c>
      <c r="X2534" s="36">
        <f t="shared" si="1453"/>
        <v>0</v>
      </c>
      <c r="Y2534" s="2">
        <f t="shared" si="1454"/>
        <v>0</v>
      </c>
      <c r="Z2534" s="37">
        <f t="shared" si="1455"/>
        <v>0</v>
      </c>
      <c r="AA2534" s="2">
        <f t="shared" si="1456"/>
        <v>0</v>
      </c>
      <c r="AB2534" s="4">
        <f t="shared" si="1432"/>
        <v>7.1215000000000001E-2</v>
      </c>
      <c r="AC2534" s="148">
        <f t="shared" si="1457"/>
        <v>383</v>
      </c>
      <c r="AD2534" s="36">
        <v>252</v>
      </c>
      <c r="AE2534" s="35">
        <f t="shared" si="1458"/>
        <v>1.110216707</v>
      </c>
      <c r="AF2534" s="2">
        <f t="shared" si="1459"/>
        <v>28861.877901160002</v>
      </c>
      <c r="AG2534" s="2">
        <f t="shared" si="1460"/>
        <v>28861.877901169999</v>
      </c>
      <c r="AH2534" s="3">
        <f t="shared" si="1461"/>
        <v>0</v>
      </c>
      <c r="AI2534" s="3"/>
      <c r="AJ2534" s="3">
        <v>0</v>
      </c>
      <c r="AK2534" s="2">
        <f t="shared" si="1462"/>
        <v>44263.106254158585</v>
      </c>
      <c r="AL2534" s="8"/>
      <c r="AM2534" s="8"/>
      <c r="AN2534" s="8"/>
      <c r="AO2534" s="8"/>
      <c r="AP2534" s="8"/>
      <c r="AQ2534" s="8"/>
      <c r="AR2534" s="5"/>
      <c r="AS2534" s="1"/>
      <c r="AT2534" s="8"/>
      <c r="AU2534" s="1"/>
      <c r="AV2534" s="1"/>
      <c r="AW2534" s="3"/>
      <c r="AX2534" s="3"/>
      <c r="AY2534" s="4"/>
      <c r="AZ2534" s="4"/>
      <c r="BA2534" s="4"/>
      <c r="BB2534" s="1"/>
      <c r="BC2534" s="1"/>
      <c r="BD2534" s="1"/>
      <c r="BE2534" s="1"/>
      <c r="BF2534" s="1"/>
      <c r="BG2534" s="1"/>
      <c r="BH2534" s="1"/>
      <c r="BI2534" s="1"/>
    </row>
    <row r="2535" spans="1:206" x14ac:dyDescent="0.2">
      <c r="A2535" s="78">
        <f t="shared" si="1431"/>
        <v>44426</v>
      </c>
      <c r="B2535" s="2">
        <f t="shared" si="1433"/>
        <v>335274.67484522978</v>
      </c>
      <c r="C2535" s="3">
        <f t="shared" si="1434"/>
        <v>45262081.104106016</v>
      </c>
      <c r="D2535" s="2">
        <f t="shared" si="1430"/>
        <v>240537.3279050432</v>
      </c>
      <c r="E2535" s="2">
        <f t="shared" si="1435"/>
        <v>0</v>
      </c>
      <c r="F2535" s="33">
        <f t="shared" si="1436"/>
        <v>240537.3279050432</v>
      </c>
      <c r="G2535" s="39">
        <f t="shared" si="1437"/>
        <v>5769.98</v>
      </c>
      <c r="H2535" s="38">
        <f>IF(AND(N2535=1,N2534&gt;1),VLOOKUP(A2534,[1]Plan1!$CW$105:$CY$215,3),H2534)</f>
        <v>5825.37</v>
      </c>
      <c r="I2535" s="127">
        <f t="shared" si="1438"/>
        <v>44358</v>
      </c>
      <c r="J2535" s="127">
        <f t="shared" si="1439"/>
        <v>44388</v>
      </c>
      <c r="K2535" s="34">
        <f t="shared" si="1440"/>
        <v>9.5996866540266623E-3</v>
      </c>
      <c r="L2535" s="212">
        <f t="shared" si="1441"/>
        <v>44449</v>
      </c>
      <c r="M2535" s="1">
        <f t="shared" si="1442"/>
        <v>22</v>
      </c>
      <c r="N2535" s="1">
        <f t="shared" si="1443"/>
        <v>6</v>
      </c>
      <c r="O2535" s="2">
        <f t="shared" si="1444"/>
        <v>1.0026090000000001</v>
      </c>
      <c r="P2535" s="35">
        <f t="shared" si="1445"/>
        <v>1.00530005</v>
      </c>
      <c r="Q2535" s="35">
        <f t="shared" si="1446"/>
        <v>1.086304735791833</v>
      </c>
      <c r="R2535" s="2">
        <f t="shared" si="1447"/>
        <v>1.0891389</v>
      </c>
      <c r="S2535" s="2">
        <f t="shared" si="1448"/>
        <v>1.05852576</v>
      </c>
      <c r="T2535" s="2">
        <f t="shared" si="1449"/>
        <v>261978.56072343001</v>
      </c>
      <c r="U2535" s="2">
        <f t="shared" si="1450"/>
        <v>0</v>
      </c>
      <c r="V2535" s="2">
        <f t="shared" si="1451"/>
        <v>21441.232818394859</v>
      </c>
      <c r="W2535" s="2">
        <f t="shared" si="1452"/>
        <v>261978.56072343807</v>
      </c>
      <c r="X2535" s="36">
        <f t="shared" si="1453"/>
        <v>0</v>
      </c>
      <c r="Y2535" s="2">
        <f t="shared" si="1454"/>
        <v>0</v>
      </c>
      <c r="Z2535" s="37">
        <f t="shared" si="1455"/>
        <v>0</v>
      </c>
      <c r="AA2535" s="2">
        <f t="shared" si="1456"/>
        <v>0</v>
      </c>
      <c r="AB2535" s="4">
        <f t="shared" si="1432"/>
        <v>7.1215000000000001E-2</v>
      </c>
      <c r="AC2535" s="148">
        <f t="shared" si="1457"/>
        <v>384</v>
      </c>
      <c r="AD2535" s="36">
        <v>252</v>
      </c>
      <c r="AE2535" s="35">
        <f t="shared" si="1458"/>
        <v>1.1105198270000001</v>
      </c>
      <c r="AF2535" s="2">
        <f t="shared" si="1459"/>
        <v>28953.825208859998</v>
      </c>
      <c r="AG2535" s="2">
        <f t="shared" si="1460"/>
        <v>28953.825208859998</v>
      </c>
      <c r="AH2535" s="3">
        <f t="shared" si="1461"/>
        <v>0</v>
      </c>
      <c r="AI2535" s="3"/>
      <c r="AJ2535" s="3">
        <v>0</v>
      </c>
      <c r="AK2535" s="2">
        <f t="shared" si="1462"/>
        <v>44342.288912931683</v>
      </c>
      <c r="AL2535" s="8"/>
      <c r="AM2535" s="8"/>
      <c r="AN2535" s="22"/>
      <c r="AO2535" s="22"/>
      <c r="AP2535" s="22"/>
      <c r="AQ2535" s="22"/>
      <c r="AR2535" s="5"/>
      <c r="AS2535" s="24"/>
      <c r="AT2535" s="22"/>
      <c r="AU2535" s="24"/>
      <c r="AV2535" s="24"/>
      <c r="AW2535" s="9"/>
      <c r="AX2535" s="9"/>
      <c r="AY2535" s="27"/>
      <c r="AZ2535" s="27"/>
      <c r="BA2535" s="27"/>
      <c r="BB2535" s="24"/>
      <c r="BC2535" s="24"/>
      <c r="BD2535" s="24"/>
      <c r="BE2535" s="24"/>
      <c r="BF2535" s="24"/>
      <c r="BG2535" s="24"/>
      <c r="BH2535" s="24"/>
      <c r="BI2535" s="24"/>
      <c r="BJ2535" s="24"/>
      <c r="BK2535" s="24"/>
      <c r="BL2535" s="24"/>
      <c r="BM2535" s="24"/>
      <c r="BN2535" s="24"/>
      <c r="BO2535" s="24"/>
      <c r="BP2535" s="24"/>
      <c r="BQ2535" s="24"/>
      <c r="BR2535" s="24"/>
      <c r="BS2535" s="24"/>
      <c r="BT2535" s="24"/>
      <c r="BU2535" s="24"/>
      <c r="BV2535" s="24"/>
      <c r="BW2535" s="24"/>
      <c r="BX2535" s="24"/>
      <c r="BY2535" s="24"/>
      <c r="BZ2535" s="24"/>
      <c r="CA2535" s="24"/>
      <c r="CB2535" s="24"/>
      <c r="CC2535" s="24"/>
      <c r="CD2535" s="24"/>
      <c r="CE2535" s="24"/>
      <c r="CF2535" s="24"/>
      <c r="CG2535" s="24"/>
      <c r="CH2535" s="24"/>
      <c r="CI2535" s="24"/>
      <c r="CJ2535" s="24"/>
      <c r="CK2535" s="24"/>
      <c r="CL2535" s="24"/>
      <c r="CM2535" s="24"/>
      <c r="CN2535" s="24"/>
      <c r="CO2535" s="24"/>
      <c r="CP2535" s="24"/>
      <c r="CQ2535" s="24"/>
      <c r="CR2535" s="24"/>
      <c r="CS2535" s="24"/>
      <c r="CT2535" s="24"/>
      <c r="CU2535" s="24"/>
      <c r="CV2535" s="24"/>
      <c r="CW2535" s="24"/>
      <c r="CX2535" s="24"/>
      <c r="CY2535" s="24"/>
      <c r="CZ2535" s="24"/>
      <c r="DA2535" s="24"/>
      <c r="DB2535" s="24"/>
      <c r="DC2535" s="24"/>
      <c r="DD2535" s="24"/>
      <c r="DE2535" s="24"/>
      <c r="DF2535" s="24"/>
      <c r="DG2535" s="24"/>
      <c r="DH2535" s="24"/>
      <c r="DI2535" s="24"/>
      <c r="DJ2535" s="24"/>
      <c r="DK2535" s="24"/>
      <c r="DL2535" s="24"/>
      <c r="DM2535" s="24"/>
      <c r="DN2535" s="24"/>
      <c r="DO2535" s="24"/>
      <c r="DP2535" s="24"/>
      <c r="DQ2535" s="24"/>
      <c r="DR2535" s="24"/>
      <c r="DS2535" s="24"/>
      <c r="DT2535" s="24"/>
      <c r="DU2535" s="24"/>
      <c r="DV2535" s="24"/>
      <c r="DW2535" s="24"/>
      <c r="DX2535" s="24"/>
      <c r="DY2535" s="24"/>
      <c r="DZ2535" s="24"/>
      <c r="EA2535" s="24"/>
      <c r="EB2535" s="24"/>
      <c r="EC2535" s="24"/>
      <c r="ED2535" s="24"/>
      <c r="EE2535" s="24"/>
      <c r="EF2535" s="24"/>
      <c r="EG2535" s="24"/>
      <c r="EH2535" s="24"/>
      <c r="EI2535" s="24"/>
      <c r="EJ2535" s="24"/>
      <c r="EK2535" s="24"/>
      <c r="EL2535" s="24"/>
      <c r="EM2535" s="24"/>
      <c r="EN2535" s="24"/>
      <c r="EO2535" s="24"/>
      <c r="EP2535" s="24"/>
      <c r="EQ2535" s="24"/>
      <c r="ER2535" s="24"/>
      <c r="ES2535" s="24"/>
      <c r="ET2535" s="24"/>
      <c r="EU2535" s="24"/>
      <c r="EV2535" s="24"/>
      <c r="EW2535" s="24"/>
      <c r="EX2535" s="24"/>
      <c r="EY2535" s="24"/>
      <c r="EZ2535" s="24"/>
      <c r="FA2535" s="24"/>
      <c r="FB2535" s="24"/>
      <c r="FC2535" s="24"/>
      <c r="FD2535" s="24"/>
      <c r="FE2535" s="24"/>
      <c r="FF2535" s="24"/>
      <c r="FG2535" s="24"/>
      <c r="FH2535" s="24"/>
      <c r="FI2535" s="24"/>
      <c r="FJ2535" s="24"/>
      <c r="FK2535" s="24"/>
      <c r="FL2535" s="24"/>
      <c r="FM2535" s="24"/>
      <c r="FN2535" s="24"/>
      <c r="FO2535" s="24"/>
      <c r="FP2535" s="24"/>
      <c r="FQ2535" s="24"/>
      <c r="FR2535" s="24"/>
      <c r="FS2535" s="24"/>
      <c r="FT2535" s="24"/>
      <c r="FU2535" s="24"/>
      <c r="FV2535" s="24"/>
      <c r="FW2535" s="24"/>
      <c r="FX2535" s="24"/>
      <c r="FY2535" s="24"/>
      <c r="FZ2535" s="24"/>
      <c r="GA2535" s="24"/>
      <c r="GB2535" s="24"/>
      <c r="GC2535" s="24"/>
      <c r="GD2535" s="24"/>
      <c r="GE2535" s="24"/>
      <c r="GF2535" s="24"/>
      <c r="GG2535" s="24"/>
      <c r="GH2535" s="24"/>
      <c r="GI2535" s="24"/>
      <c r="GJ2535" s="24"/>
      <c r="GK2535" s="24"/>
      <c r="GL2535" s="24"/>
      <c r="GM2535" s="24"/>
      <c r="GN2535" s="24"/>
      <c r="GO2535" s="24"/>
      <c r="GP2535" s="24"/>
      <c r="GQ2535" s="24"/>
      <c r="GR2535" s="24"/>
      <c r="GS2535" s="24"/>
      <c r="GT2535" s="24"/>
      <c r="GU2535" s="24"/>
      <c r="GV2535" s="24"/>
      <c r="GW2535" s="24"/>
      <c r="GX2535" s="24"/>
    </row>
    <row r="2536" spans="1:206" x14ac:dyDescent="0.2">
      <c r="A2536" s="78">
        <f t="shared" si="1431"/>
        <v>44427</v>
      </c>
      <c r="B2536" s="2">
        <f t="shared" si="1433"/>
        <v>335559.69692776148</v>
      </c>
      <c r="C2536" s="3">
        <f t="shared" si="1434"/>
        <v>45300559.0852478</v>
      </c>
      <c r="D2536" s="2">
        <f t="shared" si="1430"/>
        <v>240537.3279050432</v>
      </c>
      <c r="E2536" s="2">
        <f t="shared" si="1435"/>
        <v>0</v>
      </c>
      <c r="F2536" s="33">
        <f t="shared" si="1436"/>
        <v>240537.3279050432</v>
      </c>
      <c r="G2536" s="39">
        <f t="shared" si="1437"/>
        <v>5769.98</v>
      </c>
      <c r="H2536" s="38">
        <f>IF(AND(N2536=1,N2535&gt;1),VLOOKUP(A2535,[1]Plan1!$CW$105:$CY$215,3),H2535)</f>
        <v>5825.37</v>
      </c>
      <c r="I2536" s="127">
        <f t="shared" si="1438"/>
        <v>44358</v>
      </c>
      <c r="J2536" s="127">
        <f t="shared" si="1439"/>
        <v>44388</v>
      </c>
      <c r="K2536" s="34">
        <f t="shared" si="1440"/>
        <v>9.5996866540266623E-3</v>
      </c>
      <c r="L2536" s="212">
        <f t="shared" si="1441"/>
        <v>44449</v>
      </c>
      <c r="M2536" s="1">
        <f t="shared" si="1442"/>
        <v>22</v>
      </c>
      <c r="N2536" s="1">
        <f t="shared" si="1443"/>
        <v>7</v>
      </c>
      <c r="O2536" s="2">
        <f t="shared" si="1444"/>
        <v>1.0030444999999999</v>
      </c>
      <c r="P2536" s="35">
        <f t="shared" si="1445"/>
        <v>1.00530005</v>
      </c>
      <c r="Q2536" s="35">
        <f t="shared" si="1446"/>
        <v>1.086304735791833</v>
      </c>
      <c r="R2536" s="2">
        <f t="shared" si="1447"/>
        <v>1.0896119900000001</v>
      </c>
      <c r="S2536" s="2">
        <f t="shared" si="1448"/>
        <v>1.05852576</v>
      </c>
      <c r="T2536" s="2">
        <f t="shared" si="1449"/>
        <v>262092.35652788999</v>
      </c>
      <c r="U2536" s="2">
        <f t="shared" si="1450"/>
        <v>0</v>
      </c>
      <c r="V2536" s="2">
        <f t="shared" si="1451"/>
        <v>21555.028622853471</v>
      </c>
      <c r="W2536" s="2">
        <f t="shared" si="1452"/>
        <v>262092.35652789669</v>
      </c>
      <c r="X2536" s="36">
        <f t="shared" si="1453"/>
        <v>0</v>
      </c>
      <c r="Y2536" s="2">
        <f t="shared" si="1454"/>
        <v>0</v>
      </c>
      <c r="Z2536" s="37">
        <f t="shared" si="1455"/>
        <v>0</v>
      </c>
      <c r="AA2536" s="2">
        <f t="shared" si="1456"/>
        <v>0</v>
      </c>
      <c r="AB2536" s="4">
        <f t="shared" si="1432"/>
        <v>7.1215000000000001E-2</v>
      </c>
      <c r="AC2536" s="148">
        <f t="shared" si="1457"/>
        <v>385</v>
      </c>
      <c r="AD2536" s="36">
        <v>252</v>
      </c>
      <c r="AE2536" s="35">
        <f t="shared" si="1458"/>
        <v>1.1108230290000001</v>
      </c>
      <c r="AF2536" s="2">
        <f t="shared" si="1459"/>
        <v>29045.868828160001</v>
      </c>
      <c r="AG2536" s="2">
        <f t="shared" si="1460"/>
        <v>29045.868828160001</v>
      </c>
      <c r="AH2536" s="3">
        <f t="shared" si="1461"/>
        <v>0</v>
      </c>
      <c r="AI2536" s="3"/>
      <c r="AJ2536" s="3">
        <v>0</v>
      </c>
      <c r="AK2536" s="2">
        <f t="shared" si="1462"/>
        <v>44421.471571704773</v>
      </c>
      <c r="AL2536" s="8"/>
      <c r="AM2536" s="8"/>
      <c r="AN2536" s="8"/>
      <c r="AO2536" s="8"/>
      <c r="AP2536" s="8"/>
      <c r="AQ2536" s="8"/>
      <c r="AR2536" s="5"/>
      <c r="AS2536" s="1"/>
      <c r="AT2536" s="8"/>
      <c r="AU2536" s="1"/>
      <c r="AV2536" s="1"/>
      <c r="AW2536" s="3"/>
      <c r="AX2536" s="3"/>
      <c r="AY2536" s="4"/>
      <c r="AZ2536" s="4"/>
      <c r="BA2536" s="4"/>
      <c r="BB2536" s="1"/>
      <c r="BC2536" s="1"/>
      <c r="BD2536" s="1"/>
      <c r="BE2536" s="1"/>
      <c r="BF2536" s="1"/>
      <c r="BG2536" s="1"/>
      <c r="BH2536" s="1"/>
      <c r="BI2536" s="1"/>
    </row>
    <row r="2537" spans="1:206" x14ac:dyDescent="0.2">
      <c r="A2537" s="78">
        <f t="shared" si="1431"/>
        <v>44428</v>
      </c>
      <c r="B2537" s="2">
        <f t="shared" si="1433"/>
        <v>335844.86056044541</v>
      </c>
      <c r="C2537" s="3">
        <f t="shared" si="1434"/>
        <v>45339056.175660133</v>
      </c>
      <c r="D2537" s="2">
        <f t="shared" si="1430"/>
        <v>240537.3279050432</v>
      </c>
      <c r="E2537" s="2">
        <f t="shared" si="1435"/>
        <v>0</v>
      </c>
      <c r="F2537" s="33">
        <f t="shared" si="1436"/>
        <v>240537.3279050432</v>
      </c>
      <c r="G2537" s="39">
        <f t="shared" si="1437"/>
        <v>5769.98</v>
      </c>
      <c r="H2537" s="38">
        <f>IF(AND(N2537=1,N2536&gt;1),VLOOKUP(A2536,[1]Plan1!$CW$105:$CY$215,3),H2536)</f>
        <v>5825.37</v>
      </c>
      <c r="I2537" s="127">
        <f t="shared" si="1438"/>
        <v>44358</v>
      </c>
      <c r="J2537" s="127">
        <f t="shared" si="1439"/>
        <v>44388</v>
      </c>
      <c r="K2537" s="34">
        <f t="shared" si="1440"/>
        <v>9.5996866540266623E-3</v>
      </c>
      <c r="L2537" s="212">
        <f t="shared" si="1441"/>
        <v>44449</v>
      </c>
      <c r="M2537" s="1">
        <f t="shared" si="1442"/>
        <v>22</v>
      </c>
      <c r="N2537" s="1">
        <f t="shared" si="1443"/>
        <v>8</v>
      </c>
      <c r="O2537" s="2">
        <f t="shared" si="1444"/>
        <v>1.0034801799999999</v>
      </c>
      <c r="P2537" s="35">
        <f t="shared" si="1445"/>
        <v>1.00530005</v>
      </c>
      <c r="Q2537" s="35">
        <f t="shared" si="1446"/>
        <v>1.086304735791833</v>
      </c>
      <c r="R2537" s="2">
        <f t="shared" si="1447"/>
        <v>1.0900852700000001</v>
      </c>
      <c r="S2537" s="2">
        <f t="shared" si="1448"/>
        <v>1.05852576</v>
      </c>
      <c r="T2537" s="2">
        <f t="shared" si="1449"/>
        <v>262206.19803443999</v>
      </c>
      <c r="U2537" s="2">
        <f t="shared" si="1450"/>
        <v>0</v>
      </c>
      <c r="V2537" s="2">
        <f t="shared" si="1451"/>
        <v>21668.870129404379</v>
      </c>
      <c r="W2537" s="2">
        <f t="shared" si="1452"/>
        <v>262206.19803444756</v>
      </c>
      <c r="X2537" s="36">
        <f t="shared" si="1453"/>
        <v>0</v>
      </c>
      <c r="Y2537" s="2">
        <f t="shared" si="1454"/>
        <v>0</v>
      </c>
      <c r="Z2537" s="37">
        <f t="shared" si="1455"/>
        <v>0</v>
      </c>
      <c r="AA2537" s="2">
        <f t="shared" si="1456"/>
        <v>0</v>
      </c>
      <c r="AB2537" s="4">
        <f t="shared" si="1432"/>
        <v>7.1215000000000001E-2</v>
      </c>
      <c r="AC2537" s="148">
        <f t="shared" si="1457"/>
        <v>386</v>
      </c>
      <c r="AD2537" s="36">
        <v>252</v>
      </c>
      <c r="AE2537" s="35">
        <f t="shared" si="1458"/>
        <v>1.1111263140000001</v>
      </c>
      <c r="AF2537" s="2">
        <f t="shared" si="1459"/>
        <v>29138.008295520001</v>
      </c>
      <c r="AG2537" s="2">
        <f t="shared" si="1460"/>
        <v>29138.008295520001</v>
      </c>
      <c r="AH2537" s="3">
        <f t="shared" si="1461"/>
        <v>0</v>
      </c>
      <c r="AI2537" s="3"/>
      <c r="AJ2537" s="3">
        <v>0</v>
      </c>
      <c r="AK2537" s="2">
        <f t="shared" si="1462"/>
        <v>44500.654230477863</v>
      </c>
      <c r="AL2537" s="8"/>
      <c r="AM2537" s="8"/>
      <c r="AN2537" s="8"/>
      <c r="AO2537" s="8"/>
      <c r="AP2537" s="8"/>
      <c r="AQ2537" s="8"/>
      <c r="AR2537" s="5"/>
      <c r="AS2537" s="1"/>
      <c r="AT2537" s="8"/>
      <c r="AU2537" s="1"/>
      <c r="AV2537" s="1"/>
      <c r="AW2537" s="3"/>
      <c r="AX2537" s="3"/>
      <c r="AY2537" s="4"/>
      <c r="AZ2537" s="4"/>
      <c r="BA2537" s="4"/>
      <c r="BB2537" s="1"/>
      <c r="BC2537" s="1"/>
      <c r="BD2537" s="1"/>
      <c r="BE2537" s="1"/>
      <c r="BF2537" s="1"/>
      <c r="BG2537" s="1"/>
      <c r="BH2537" s="1"/>
      <c r="BI2537" s="1"/>
    </row>
    <row r="2538" spans="1:206" x14ac:dyDescent="0.2">
      <c r="A2538" s="78">
        <f t="shared" si="1431"/>
        <v>44429</v>
      </c>
      <c r="B2538" s="2">
        <f t="shared" si="1433"/>
        <v>336050.59431159153</v>
      </c>
      <c r="C2538" s="3">
        <f t="shared" si="1434"/>
        <v>45366830.232064858</v>
      </c>
      <c r="D2538" s="2">
        <f t="shared" si="1430"/>
        <v>240537.3279050432</v>
      </c>
      <c r="E2538" s="2">
        <f t="shared" si="1435"/>
        <v>0</v>
      </c>
      <c r="F2538" s="33">
        <f t="shared" si="1436"/>
        <v>240537.3279050432</v>
      </c>
      <c r="G2538" s="39">
        <f t="shared" si="1437"/>
        <v>5769.98</v>
      </c>
      <c r="H2538" s="38">
        <f>IF(AND(N2538=1,N2537&gt;1),VLOOKUP(A2537,[1]Plan1!$CW$105:$CY$215,3),H2537)</f>
        <v>5825.37</v>
      </c>
      <c r="I2538" s="127">
        <f t="shared" si="1438"/>
        <v>44358</v>
      </c>
      <c r="J2538" s="127">
        <f t="shared" si="1439"/>
        <v>44388</v>
      </c>
      <c r="K2538" s="34">
        <f t="shared" si="1440"/>
        <v>9.5996866540266623E-3</v>
      </c>
      <c r="L2538" s="212">
        <f t="shared" si="1441"/>
        <v>44449</v>
      </c>
      <c r="M2538" s="1">
        <f t="shared" si="1442"/>
        <v>22</v>
      </c>
      <c r="N2538" s="1">
        <f t="shared" si="1443"/>
        <v>9</v>
      </c>
      <c r="O2538" s="2">
        <f t="shared" si="1444"/>
        <v>1.0039160600000001</v>
      </c>
      <c r="P2538" s="35">
        <f t="shared" si="1445"/>
        <v>1.00530005</v>
      </c>
      <c r="Q2538" s="35">
        <f t="shared" si="1446"/>
        <v>1.086304735791833</v>
      </c>
      <c r="R2538" s="2">
        <f t="shared" si="1447"/>
        <v>1.0905587699999999</v>
      </c>
      <c r="S2538" s="2">
        <f t="shared" si="1448"/>
        <v>1.05852576</v>
      </c>
      <c r="T2538" s="2">
        <f t="shared" si="1449"/>
        <v>262320.09245921002</v>
      </c>
      <c r="U2538" s="2">
        <f t="shared" si="1450"/>
        <v>0</v>
      </c>
      <c r="V2538" s="2">
        <f t="shared" si="1451"/>
        <v>21782.764554167366</v>
      </c>
      <c r="W2538" s="2">
        <f t="shared" si="1452"/>
        <v>262320.09245921054</v>
      </c>
      <c r="X2538" s="36">
        <f t="shared" si="1453"/>
        <v>0</v>
      </c>
      <c r="Y2538" s="2">
        <f t="shared" si="1454"/>
        <v>0</v>
      </c>
      <c r="Z2538" s="37">
        <f t="shared" si="1455"/>
        <v>0</v>
      </c>
      <c r="AA2538" s="2">
        <f t="shared" si="1456"/>
        <v>0</v>
      </c>
      <c r="AB2538" s="4">
        <f t="shared" si="1432"/>
        <v>7.1215000000000001E-2</v>
      </c>
      <c r="AC2538" s="148">
        <f t="shared" si="1457"/>
        <v>386</v>
      </c>
      <c r="AD2538" s="36">
        <v>252</v>
      </c>
      <c r="AE2538" s="35">
        <f t="shared" si="1458"/>
        <v>1.1111263140000001</v>
      </c>
      <c r="AF2538" s="2">
        <f t="shared" si="1459"/>
        <v>29150.664963129999</v>
      </c>
      <c r="AG2538" s="2">
        <f t="shared" si="1460"/>
        <v>29150.664963129999</v>
      </c>
      <c r="AH2538" s="3">
        <f t="shared" si="1461"/>
        <v>0</v>
      </c>
      <c r="AI2538" s="3"/>
      <c r="AJ2538" s="3">
        <v>0</v>
      </c>
      <c r="AK2538" s="2">
        <f t="shared" si="1462"/>
        <v>44579.836889250961</v>
      </c>
      <c r="AL2538" s="8"/>
      <c r="AM2538" s="8"/>
      <c r="AN2538" s="8"/>
      <c r="AO2538" s="8"/>
      <c r="AP2538" s="8"/>
      <c r="AQ2538" s="8"/>
      <c r="AR2538" s="5"/>
      <c r="AS2538" s="1"/>
      <c r="AT2538" s="8"/>
      <c r="AU2538" s="1"/>
      <c r="AV2538" s="1"/>
      <c r="AW2538" s="3"/>
      <c r="AX2538" s="3"/>
      <c r="AY2538" s="4"/>
      <c r="AZ2538" s="4"/>
      <c r="BA2538" s="4"/>
      <c r="BB2538" s="1"/>
      <c r="BC2538" s="1"/>
      <c r="BD2538" s="1"/>
      <c r="BE2538" s="1"/>
      <c r="BF2538" s="1"/>
      <c r="BG2538" s="1"/>
      <c r="BH2538" s="1"/>
      <c r="BI2538" s="1"/>
    </row>
    <row r="2539" spans="1:206" x14ac:dyDescent="0.2">
      <c r="A2539" s="78">
        <f t="shared" si="1431"/>
        <v>44430</v>
      </c>
      <c r="B2539" s="2">
        <f t="shared" si="1433"/>
        <v>336129.77697036462</v>
      </c>
      <c r="C2539" s="3">
        <f t="shared" si="1434"/>
        <v>45377519.89099922</v>
      </c>
      <c r="D2539" s="2">
        <f t="shared" si="1430"/>
        <v>240537.3279050432</v>
      </c>
      <c r="E2539" s="2">
        <f t="shared" si="1435"/>
        <v>0</v>
      </c>
      <c r="F2539" s="33">
        <f t="shared" si="1436"/>
        <v>240537.3279050432</v>
      </c>
      <c r="G2539" s="39">
        <f t="shared" si="1437"/>
        <v>5769.98</v>
      </c>
      <c r="H2539" s="38">
        <f>IF(AND(N2539=1,N2538&gt;1),VLOOKUP(A2538,[1]Plan1!$CW$105:$CY$215,3),H2538)</f>
        <v>5825.37</v>
      </c>
      <c r="I2539" s="127">
        <f t="shared" si="1438"/>
        <v>44358</v>
      </c>
      <c r="J2539" s="127">
        <f t="shared" si="1439"/>
        <v>44388</v>
      </c>
      <c r="K2539" s="34">
        <f t="shared" si="1440"/>
        <v>9.5996866540266623E-3</v>
      </c>
      <c r="L2539" s="212">
        <f t="shared" si="1441"/>
        <v>44449</v>
      </c>
      <c r="M2539" s="1">
        <f t="shared" si="1442"/>
        <v>22</v>
      </c>
      <c r="N2539" s="1">
        <f t="shared" si="1443"/>
        <v>9</v>
      </c>
      <c r="O2539" s="2">
        <f t="shared" si="1444"/>
        <v>1.0039160600000001</v>
      </c>
      <c r="P2539" s="35">
        <f t="shared" si="1445"/>
        <v>1.00530005</v>
      </c>
      <c r="Q2539" s="35">
        <f t="shared" si="1446"/>
        <v>1.086304735791833</v>
      </c>
      <c r="R2539" s="2">
        <f t="shared" si="1447"/>
        <v>1.0905587699999999</v>
      </c>
      <c r="S2539" s="2">
        <f t="shared" si="1448"/>
        <v>1.05852576</v>
      </c>
      <c r="T2539" s="2">
        <f t="shared" si="1449"/>
        <v>262320.09245921002</v>
      </c>
      <c r="U2539" s="2">
        <f t="shared" si="1450"/>
        <v>0</v>
      </c>
      <c r="V2539" s="2">
        <f t="shared" si="1451"/>
        <v>21782.764554167366</v>
      </c>
      <c r="W2539" s="2">
        <f t="shared" si="1452"/>
        <v>262320.09245921054</v>
      </c>
      <c r="X2539" s="36">
        <f t="shared" si="1453"/>
        <v>0</v>
      </c>
      <c r="Y2539" s="2">
        <f t="shared" si="1454"/>
        <v>0</v>
      </c>
      <c r="Z2539" s="37">
        <f t="shared" si="1455"/>
        <v>0</v>
      </c>
      <c r="AA2539" s="2">
        <f t="shared" si="1456"/>
        <v>0</v>
      </c>
      <c r="AB2539" s="4">
        <f t="shared" si="1432"/>
        <v>7.1215000000000001E-2</v>
      </c>
      <c r="AC2539" s="148">
        <f t="shared" si="1457"/>
        <v>386</v>
      </c>
      <c r="AD2539" s="36">
        <v>252</v>
      </c>
      <c r="AE2539" s="35">
        <f t="shared" si="1458"/>
        <v>1.1111263140000001</v>
      </c>
      <c r="AF2539" s="2">
        <f t="shared" si="1459"/>
        <v>29150.664963129999</v>
      </c>
      <c r="AG2539" s="2">
        <f t="shared" si="1460"/>
        <v>29150.664963129999</v>
      </c>
      <c r="AH2539" s="3">
        <f t="shared" si="1461"/>
        <v>0</v>
      </c>
      <c r="AI2539" s="3"/>
      <c r="AJ2539" s="3">
        <v>0</v>
      </c>
      <c r="AK2539" s="2">
        <f t="shared" si="1462"/>
        <v>44659.019548024051</v>
      </c>
      <c r="AL2539" s="8"/>
      <c r="AM2539" s="8"/>
      <c r="AN2539" s="8"/>
      <c r="AO2539" s="8"/>
      <c r="AP2539" s="8"/>
      <c r="AQ2539" s="8"/>
      <c r="AR2539" s="5"/>
      <c r="AS2539" s="1"/>
      <c r="AT2539" s="8"/>
      <c r="AU2539" s="1"/>
      <c r="AV2539" s="1"/>
      <c r="AW2539" s="3"/>
      <c r="AX2539" s="3"/>
      <c r="AY2539" s="4"/>
      <c r="AZ2539" s="4"/>
      <c r="BA2539" s="4"/>
      <c r="BB2539" s="1"/>
      <c r="BC2539" s="1"/>
      <c r="BD2539" s="1"/>
      <c r="BE2539" s="1"/>
      <c r="BF2539" s="1"/>
      <c r="BG2539" s="1"/>
      <c r="BH2539" s="1"/>
      <c r="BI2539" s="1"/>
    </row>
    <row r="2540" spans="1:206" x14ac:dyDescent="0.2">
      <c r="A2540" s="78">
        <f t="shared" si="1431"/>
        <v>44431</v>
      </c>
      <c r="B2540" s="2">
        <f t="shared" si="1433"/>
        <v>336288.5391509477</v>
      </c>
      <c r="C2540" s="3">
        <f t="shared" si="1434"/>
        <v>45398952.785377942</v>
      </c>
      <c r="D2540" s="2">
        <f t="shared" si="1430"/>
        <v>240537.3279050432</v>
      </c>
      <c r="E2540" s="2">
        <f t="shared" si="1435"/>
        <v>0</v>
      </c>
      <c r="F2540" s="33">
        <f t="shared" si="1436"/>
        <v>240537.3279050432</v>
      </c>
      <c r="G2540" s="39">
        <f t="shared" si="1437"/>
        <v>5769.98</v>
      </c>
      <c r="H2540" s="38">
        <f>IF(AND(N2540=1,N2539&gt;1),VLOOKUP(A2539,[1]Plan1!$CW$105:$CY$215,3),H2539)</f>
        <v>5825.37</v>
      </c>
      <c r="I2540" s="127">
        <f t="shared" si="1438"/>
        <v>44358</v>
      </c>
      <c r="J2540" s="127">
        <f t="shared" si="1439"/>
        <v>44388</v>
      </c>
      <c r="K2540" s="34">
        <f t="shared" si="1440"/>
        <v>9.5996866540266623E-3</v>
      </c>
      <c r="L2540" s="212">
        <f t="shared" si="1441"/>
        <v>44449</v>
      </c>
      <c r="M2540" s="1">
        <f t="shared" si="1442"/>
        <v>22</v>
      </c>
      <c r="N2540" s="1">
        <f t="shared" si="1443"/>
        <v>9</v>
      </c>
      <c r="O2540" s="2">
        <f t="shared" si="1444"/>
        <v>1.0039160600000001</v>
      </c>
      <c r="P2540" s="35">
        <f t="shared" si="1445"/>
        <v>1.00530005</v>
      </c>
      <c r="Q2540" s="35">
        <f t="shared" si="1446"/>
        <v>1.086304735791833</v>
      </c>
      <c r="R2540" s="2">
        <f t="shared" si="1447"/>
        <v>1.0905587699999999</v>
      </c>
      <c r="S2540" s="2">
        <f t="shared" si="1448"/>
        <v>1.05852576</v>
      </c>
      <c r="T2540" s="2">
        <f t="shared" si="1449"/>
        <v>262320.09245921002</v>
      </c>
      <c r="U2540" s="2">
        <f t="shared" si="1450"/>
        <v>0</v>
      </c>
      <c r="V2540" s="2">
        <f t="shared" si="1451"/>
        <v>21782.764554167366</v>
      </c>
      <c r="W2540" s="2">
        <f t="shared" si="1452"/>
        <v>262320.09245921054</v>
      </c>
      <c r="X2540" s="36">
        <f t="shared" si="1453"/>
        <v>0</v>
      </c>
      <c r="Y2540" s="2">
        <f t="shared" si="1454"/>
        <v>0</v>
      </c>
      <c r="Z2540" s="37">
        <f t="shared" si="1455"/>
        <v>0</v>
      </c>
      <c r="AA2540" s="2">
        <f t="shared" si="1456"/>
        <v>0</v>
      </c>
      <c r="AB2540" s="4">
        <f t="shared" si="1432"/>
        <v>7.1215000000000001E-2</v>
      </c>
      <c r="AC2540" s="148">
        <f t="shared" si="1457"/>
        <v>387</v>
      </c>
      <c r="AD2540" s="36">
        <v>252</v>
      </c>
      <c r="AE2540" s="35">
        <f t="shared" si="1458"/>
        <v>1.111429682</v>
      </c>
      <c r="AF2540" s="2">
        <f t="shared" si="1459"/>
        <v>29230.244484940002</v>
      </c>
      <c r="AG2540" s="2">
        <f t="shared" si="1460"/>
        <v>29230.244484940002</v>
      </c>
      <c r="AH2540" s="3">
        <f t="shared" si="1461"/>
        <v>0</v>
      </c>
      <c r="AI2540" s="3"/>
      <c r="AJ2540" s="3">
        <v>0</v>
      </c>
      <c r="AK2540" s="2">
        <f t="shared" si="1462"/>
        <v>44738.202206797148</v>
      </c>
      <c r="AL2540" s="8"/>
      <c r="AM2540" s="8"/>
      <c r="AN2540" s="8"/>
      <c r="AO2540" s="8"/>
      <c r="AP2540" s="8"/>
      <c r="AQ2540" s="8"/>
      <c r="AR2540" s="5"/>
      <c r="AS2540" s="1"/>
      <c r="AT2540" s="8"/>
      <c r="AU2540" s="1"/>
      <c r="AV2540" s="1"/>
      <c r="AW2540" s="3"/>
      <c r="AX2540" s="3"/>
      <c r="AY2540" s="4"/>
      <c r="AZ2540" s="4"/>
      <c r="BA2540" s="4"/>
      <c r="BB2540" s="1"/>
      <c r="BC2540" s="1"/>
      <c r="BD2540" s="1"/>
      <c r="BE2540" s="1"/>
      <c r="BF2540" s="1"/>
      <c r="BG2540" s="1"/>
      <c r="BH2540" s="1"/>
      <c r="BI2540" s="1"/>
    </row>
    <row r="2541" spans="1:206" x14ac:dyDescent="0.2">
      <c r="A2541" s="78">
        <f t="shared" si="1431"/>
        <v>44432</v>
      </c>
      <c r="B2541" s="2">
        <f t="shared" si="1433"/>
        <v>336573.99411829619</v>
      </c>
      <c r="C2541" s="3">
        <f t="shared" si="1434"/>
        <v>45437489.205969989</v>
      </c>
      <c r="D2541" s="2">
        <f t="shared" si="1430"/>
        <v>240537.3279050432</v>
      </c>
      <c r="E2541" s="2">
        <f t="shared" si="1435"/>
        <v>0</v>
      </c>
      <c r="F2541" s="33">
        <f t="shared" si="1436"/>
        <v>240537.3279050432</v>
      </c>
      <c r="G2541" s="39">
        <f t="shared" si="1437"/>
        <v>5769.98</v>
      </c>
      <c r="H2541" s="38">
        <f>IF(AND(N2541=1,N2540&gt;1),VLOOKUP(A2540,[1]Plan1!$CW$105:$CY$215,3),H2540)</f>
        <v>5825.37</v>
      </c>
      <c r="I2541" s="127">
        <f t="shared" si="1438"/>
        <v>44358</v>
      </c>
      <c r="J2541" s="127">
        <f t="shared" si="1439"/>
        <v>44388</v>
      </c>
      <c r="K2541" s="34">
        <f t="shared" si="1440"/>
        <v>9.5996866540266623E-3</v>
      </c>
      <c r="L2541" s="212">
        <f t="shared" si="1441"/>
        <v>44449</v>
      </c>
      <c r="M2541" s="1">
        <f t="shared" si="1442"/>
        <v>22</v>
      </c>
      <c r="N2541" s="1">
        <f t="shared" si="1443"/>
        <v>10</v>
      </c>
      <c r="O2541" s="2">
        <f t="shared" si="1444"/>
        <v>1.0043521200000001</v>
      </c>
      <c r="P2541" s="35">
        <f t="shared" si="1445"/>
        <v>1.00530005</v>
      </c>
      <c r="Q2541" s="35">
        <f t="shared" si="1446"/>
        <v>1.086304735791833</v>
      </c>
      <c r="R2541" s="2">
        <f t="shared" si="1447"/>
        <v>1.0910324600000001</v>
      </c>
      <c r="S2541" s="2">
        <f t="shared" si="1448"/>
        <v>1.05852576</v>
      </c>
      <c r="T2541" s="2">
        <f t="shared" si="1449"/>
        <v>262434.03258606</v>
      </c>
      <c r="U2541" s="2">
        <f t="shared" si="1450"/>
        <v>0</v>
      </c>
      <c r="V2541" s="2">
        <f t="shared" si="1451"/>
        <v>21896.704681022751</v>
      </c>
      <c r="W2541" s="2">
        <f t="shared" si="1452"/>
        <v>262434.03258606594</v>
      </c>
      <c r="X2541" s="36">
        <f t="shared" si="1453"/>
        <v>0</v>
      </c>
      <c r="Y2541" s="2">
        <f t="shared" si="1454"/>
        <v>0</v>
      </c>
      <c r="Z2541" s="37">
        <f t="shared" si="1455"/>
        <v>0</v>
      </c>
      <c r="AA2541" s="2">
        <f t="shared" si="1456"/>
        <v>0</v>
      </c>
      <c r="AB2541" s="4">
        <f t="shared" si="1432"/>
        <v>7.1215000000000001E-2</v>
      </c>
      <c r="AC2541" s="148">
        <f t="shared" si="1457"/>
        <v>388</v>
      </c>
      <c r="AD2541" s="36">
        <v>252</v>
      </c>
      <c r="AE2541" s="35">
        <f t="shared" si="1458"/>
        <v>1.111733133</v>
      </c>
      <c r="AF2541" s="2">
        <f t="shared" si="1459"/>
        <v>29322.576666659999</v>
      </c>
      <c r="AG2541" s="2">
        <f t="shared" si="1460"/>
        <v>29322.576666659999</v>
      </c>
      <c r="AH2541" s="3">
        <f t="shared" si="1461"/>
        <v>0</v>
      </c>
      <c r="AI2541" s="3"/>
      <c r="AJ2541" s="3">
        <v>0</v>
      </c>
      <c r="AK2541" s="2">
        <f t="shared" si="1462"/>
        <v>44817.384865570239</v>
      </c>
      <c r="AL2541" s="8"/>
      <c r="AM2541" s="8"/>
      <c r="AN2541" s="8"/>
      <c r="AO2541" s="8"/>
      <c r="AP2541" s="8"/>
      <c r="AQ2541" s="8"/>
      <c r="AR2541" s="5"/>
      <c r="AS2541" s="1"/>
      <c r="AT2541" s="8"/>
      <c r="AU2541" s="1"/>
      <c r="AV2541" s="1"/>
      <c r="AW2541" s="3"/>
      <c r="AX2541" s="3"/>
      <c r="AY2541" s="4"/>
      <c r="AZ2541" s="4"/>
      <c r="BA2541" s="4"/>
      <c r="BB2541" s="1"/>
      <c r="BC2541" s="1"/>
      <c r="BD2541" s="1"/>
      <c r="BE2541" s="1"/>
      <c r="BF2541" s="1"/>
      <c r="BG2541" s="1"/>
      <c r="BH2541" s="1"/>
      <c r="BI2541" s="1"/>
    </row>
    <row r="2542" spans="1:206" x14ac:dyDescent="0.2">
      <c r="A2542" s="78">
        <f t="shared" si="1431"/>
        <v>44433</v>
      </c>
      <c r="B2542" s="2">
        <f t="shared" si="1433"/>
        <v>336859.5961997534</v>
      </c>
      <c r="C2542" s="3">
        <f t="shared" si="1434"/>
        <v>45476045.486966707</v>
      </c>
      <c r="D2542" s="2">
        <f t="shared" si="1430"/>
        <v>240537.3279050432</v>
      </c>
      <c r="E2542" s="2">
        <f t="shared" si="1435"/>
        <v>0</v>
      </c>
      <c r="F2542" s="33">
        <f t="shared" si="1436"/>
        <v>240537.3279050432</v>
      </c>
      <c r="G2542" s="39">
        <f t="shared" si="1437"/>
        <v>5769.98</v>
      </c>
      <c r="H2542" s="38">
        <f>IF(AND(N2542=1,N2541&gt;1),VLOOKUP(A2541,[1]Plan1!$CW$105:$CY$215,3),H2541)</f>
        <v>5825.37</v>
      </c>
      <c r="I2542" s="127">
        <f t="shared" si="1438"/>
        <v>44358</v>
      </c>
      <c r="J2542" s="127">
        <f t="shared" si="1439"/>
        <v>44388</v>
      </c>
      <c r="K2542" s="34">
        <f t="shared" si="1440"/>
        <v>9.5996866540266623E-3</v>
      </c>
      <c r="L2542" s="212">
        <f t="shared" si="1441"/>
        <v>44449</v>
      </c>
      <c r="M2542" s="1">
        <f t="shared" si="1442"/>
        <v>22</v>
      </c>
      <c r="N2542" s="1">
        <f t="shared" si="1443"/>
        <v>11</v>
      </c>
      <c r="O2542" s="2">
        <f t="shared" si="1444"/>
        <v>1.00478837</v>
      </c>
      <c r="P2542" s="35">
        <f t="shared" si="1445"/>
        <v>1.00530005</v>
      </c>
      <c r="Q2542" s="35">
        <f t="shared" si="1446"/>
        <v>1.086304735791833</v>
      </c>
      <c r="R2542" s="2">
        <f t="shared" si="1447"/>
        <v>1.0915063599999999</v>
      </c>
      <c r="S2542" s="2">
        <f t="shared" si="1448"/>
        <v>1.05852576</v>
      </c>
      <c r="T2542" s="2">
        <f t="shared" si="1449"/>
        <v>262548.02322575997</v>
      </c>
      <c r="U2542" s="2">
        <f t="shared" si="1450"/>
        <v>0</v>
      </c>
      <c r="V2542" s="2">
        <f t="shared" si="1451"/>
        <v>22010.695320716906</v>
      </c>
      <c r="W2542" s="2">
        <f t="shared" si="1452"/>
        <v>262548.02322576009</v>
      </c>
      <c r="X2542" s="36">
        <f t="shared" si="1453"/>
        <v>0</v>
      </c>
      <c r="Y2542" s="2">
        <f t="shared" si="1454"/>
        <v>0</v>
      </c>
      <c r="Z2542" s="37">
        <f t="shared" si="1455"/>
        <v>0</v>
      </c>
      <c r="AA2542" s="2">
        <f t="shared" si="1456"/>
        <v>0</v>
      </c>
      <c r="AB2542" s="4">
        <f t="shared" si="1432"/>
        <v>7.1215000000000001E-2</v>
      </c>
      <c r="AC2542" s="148">
        <f t="shared" si="1457"/>
        <v>389</v>
      </c>
      <c r="AD2542" s="36">
        <v>252</v>
      </c>
      <c r="AE2542" s="35">
        <f t="shared" si="1458"/>
        <v>1.1120366669999999</v>
      </c>
      <c r="AF2542" s="2">
        <f t="shared" si="1459"/>
        <v>29415.005449650002</v>
      </c>
      <c r="AG2542" s="2">
        <f t="shared" si="1460"/>
        <v>29415.005449650002</v>
      </c>
      <c r="AH2542" s="3">
        <f t="shared" si="1461"/>
        <v>0</v>
      </c>
      <c r="AI2542" s="3"/>
      <c r="AJ2542" s="3">
        <v>0</v>
      </c>
      <c r="AK2542" s="2">
        <f t="shared" si="1462"/>
        <v>44896.567524343329</v>
      </c>
      <c r="AL2542" s="8"/>
      <c r="AM2542" s="8"/>
      <c r="AN2542" s="8"/>
      <c r="AO2542" s="8"/>
      <c r="AP2542" s="8"/>
      <c r="AQ2542" s="8"/>
      <c r="AR2542" s="5"/>
      <c r="AS2542" s="1"/>
      <c r="AT2542" s="8"/>
      <c r="AU2542" s="1"/>
      <c r="AV2542" s="1"/>
      <c r="AW2542" s="3"/>
      <c r="AX2542" s="3"/>
      <c r="AY2542" s="4"/>
      <c r="AZ2542" s="4"/>
      <c r="BA2542" s="4"/>
      <c r="BB2542" s="1"/>
      <c r="BC2542" s="1"/>
      <c r="BD2542" s="1"/>
      <c r="BE2542" s="1"/>
      <c r="BF2542" s="1"/>
      <c r="BG2542" s="1"/>
      <c r="BH2542" s="1"/>
      <c r="BI2542" s="1"/>
    </row>
    <row r="2543" spans="1:206" x14ac:dyDescent="0.2">
      <c r="A2543" s="78">
        <f t="shared" si="1431"/>
        <v>44434</v>
      </c>
      <c r="B2543" s="2">
        <f t="shared" si="1433"/>
        <v>337145.34788262285</v>
      </c>
      <c r="C2543" s="3">
        <f t="shared" si="1434"/>
        <v>45514621.964154087</v>
      </c>
      <c r="D2543" s="2">
        <f t="shared" si="1430"/>
        <v>240537.3279050432</v>
      </c>
      <c r="E2543" s="2">
        <f t="shared" si="1435"/>
        <v>0</v>
      </c>
      <c r="F2543" s="33">
        <f t="shared" si="1436"/>
        <v>240537.3279050432</v>
      </c>
      <c r="G2543" s="39">
        <f t="shared" si="1437"/>
        <v>5769.98</v>
      </c>
      <c r="H2543" s="38">
        <f>IF(AND(N2543=1,N2542&gt;1),VLOOKUP(A2542,[1]Plan1!$CW$105:$CY$215,3),H2542)</f>
        <v>5825.37</v>
      </c>
      <c r="I2543" s="127">
        <f t="shared" si="1438"/>
        <v>44358</v>
      </c>
      <c r="J2543" s="127">
        <f t="shared" si="1439"/>
        <v>44388</v>
      </c>
      <c r="K2543" s="34">
        <f t="shared" si="1440"/>
        <v>9.5996866540266623E-3</v>
      </c>
      <c r="L2543" s="212">
        <f t="shared" si="1441"/>
        <v>44449</v>
      </c>
      <c r="M2543" s="1">
        <f t="shared" si="1442"/>
        <v>22</v>
      </c>
      <c r="N2543" s="1">
        <f t="shared" si="1443"/>
        <v>12</v>
      </c>
      <c r="O2543" s="2">
        <f t="shared" si="1444"/>
        <v>1.00522482</v>
      </c>
      <c r="P2543" s="35">
        <f t="shared" si="1445"/>
        <v>1.00530005</v>
      </c>
      <c r="Q2543" s="35">
        <f t="shared" si="1446"/>
        <v>1.086304735791833</v>
      </c>
      <c r="R2543" s="2">
        <f t="shared" si="1447"/>
        <v>1.0919804799999999</v>
      </c>
      <c r="S2543" s="2">
        <f t="shared" si="1448"/>
        <v>1.05852576</v>
      </c>
      <c r="T2543" s="2">
        <f t="shared" si="1449"/>
        <v>262662.06678365998</v>
      </c>
      <c r="U2543" s="2">
        <f t="shared" si="1450"/>
        <v>0</v>
      </c>
      <c r="V2543" s="2">
        <f t="shared" si="1451"/>
        <v>22124.738878623248</v>
      </c>
      <c r="W2543" s="2">
        <f t="shared" si="1452"/>
        <v>262662.06678366644</v>
      </c>
      <c r="X2543" s="36">
        <f t="shared" si="1453"/>
        <v>0</v>
      </c>
      <c r="Y2543" s="2">
        <f t="shared" si="1454"/>
        <v>0</v>
      </c>
      <c r="Z2543" s="37">
        <f t="shared" si="1455"/>
        <v>0</v>
      </c>
      <c r="AA2543" s="2">
        <f t="shared" si="1456"/>
        <v>0</v>
      </c>
      <c r="AB2543" s="4">
        <f t="shared" si="1432"/>
        <v>7.1215000000000001E-2</v>
      </c>
      <c r="AC2543" s="148">
        <f t="shared" si="1457"/>
        <v>390</v>
      </c>
      <c r="AD2543" s="36">
        <v>252</v>
      </c>
      <c r="AE2543" s="35">
        <f t="shared" si="1458"/>
        <v>1.112340283</v>
      </c>
      <c r="AF2543" s="2">
        <f t="shared" si="1459"/>
        <v>29507.530915840001</v>
      </c>
      <c r="AG2543" s="2">
        <f t="shared" si="1460"/>
        <v>29507.530915840001</v>
      </c>
      <c r="AH2543" s="3">
        <f t="shared" si="1461"/>
        <v>0</v>
      </c>
      <c r="AI2543" s="3"/>
      <c r="AJ2543" s="3">
        <v>0</v>
      </c>
      <c r="AK2543" s="2">
        <f t="shared" si="1462"/>
        <v>44975.750183116419</v>
      </c>
      <c r="AL2543" s="8"/>
      <c r="AM2543" s="8"/>
      <c r="AN2543" s="8"/>
      <c r="AO2543" s="8"/>
      <c r="AP2543" s="8"/>
      <c r="AQ2543" s="8"/>
      <c r="AR2543" s="5"/>
      <c r="AS2543" s="1"/>
      <c r="AT2543" s="8"/>
      <c r="AU2543" s="1"/>
      <c r="AV2543" s="1"/>
      <c r="AW2543" s="3"/>
      <c r="AX2543" s="3"/>
      <c r="AY2543" s="4"/>
      <c r="AZ2543" s="4"/>
      <c r="BA2543" s="4"/>
      <c r="BB2543" s="1"/>
      <c r="BC2543" s="1"/>
      <c r="BD2543" s="1"/>
      <c r="BE2543" s="1"/>
      <c r="BF2543" s="1"/>
      <c r="BG2543" s="1"/>
      <c r="BH2543" s="1"/>
      <c r="BI2543" s="1"/>
    </row>
    <row r="2544" spans="1:206" x14ac:dyDescent="0.2">
      <c r="A2544" s="78">
        <f t="shared" si="1431"/>
        <v>44435</v>
      </c>
      <c r="B2544" s="2">
        <f t="shared" si="1433"/>
        <v>337431.2417397346</v>
      </c>
      <c r="C2544" s="3">
        <f t="shared" si="1434"/>
        <v>45553217.634864174</v>
      </c>
      <c r="D2544" s="2">
        <f t="shared" si="1430"/>
        <v>240537.3279050432</v>
      </c>
      <c r="E2544" s="2">
        <f t="shared" si="1435"/>
        <v>0</v>
      </c>
      <c r="F2544" s="33">
        <f t="shared" si="1436"/>
        <v>240537.3279050432</v>
      </c>
      <c r="G2544" s="39">
        <f t="shared" si="1437"/>
        <v>5769.98</v>
      </c>
      <c r="H2544" s="38">
        <f>IF(AND(N2544=1,N2543&gt;1),VLOOKUP(A2543,[1]Plan1!$CW$105:$CY$215,3),H2543)</f>
        <v>5825.37</v>
      </c>
      <c r="I2544" s="127">
        <f t="shared" si="1438"/>
        <v>44358</v>
      </c>
      <c r="J2544" s="127">
        <f t="shared" si="1439"/>
        <v>44388</v>
      </c>
      <c r="K2544" s="34">
        <f t="shared" si="1440"/>
        <v>9.5996866540266623E-3</v>
      </c>
      <c r="L2544" s="212">
        <f t="shared" si="1441"/>
        <v>44449</v>
      </c>
      <c r="M2544" s="1">
        <f t="shared" si="1442"/>
        <v>22</v>
      </c>
      <c r="N2544" s="1">
        <f t="shared" si="1443"/>
        <v>13</v>
      </c>
      <c r="O2544" s="2">
        <f t="shared" si="1444"/>
        <v>1.0056614500000001</v>
      </c>
      <c r="P2544" s="35">
        <f t="shared" si="1445"/>
        <v>1.00530005</v>
      </c>
      <c r="Q2544" s="35">
        <f t="shared" si="1446"/>
        <v>1.086304735791833</v>
      </c>
      <c r="R2544" s="2">
        <f t="shared" si="1447"/>
        <v>1.0924547899999999</v>
      </c>
      <c r="S2544" s="2">
        <f t="shared" si="1448"/>
        <v>1.05852576</v>
      </c>
      <c r="T2544" s="2">
        <f t="shared" si="1449"/>
        <v>262776.15604366001</v>
      </c>
      <c r="U2544" s="2">
        <f t="shared" si="1450"/>
        <v>0</v>
      </c>
      <c r="V2544" s="2">
        <f t="shared" si="1451"/>
        <v>22238.828138621884</v>
      </c>
      <c r="W2544" s="2">
        <f t="shared" si="1452"/>
        <v>262776.15604366508</v>
      </c>
      <c r="X2544" s="36">
        <f t="shared" si="1453"/>
        <v>0</v>
      </c>
      <c r="Y2544" s="2">
        <f t="shared" si="1454"/>
        <v>0</v>
      </c>
      <c r="Z2544" s="37">
        <f t="shared" si="1455"/>
        <v>0</v>
      </c>
      <c r="AA2544" s="2">
        <f t="shared" si="1456"/>
        <v>0</v>
      </c>
      <c r="AB2544" s="4">
        <f t="shared" si="1432"/>
        <v>7.1215000000000001E-2</v>
      </c>
      <c r="AC2544" s="148">
        <f t="shared" si="1457"/>
        <v>391</v>
      </c>
      <c r="AD2544" s="36">
        <v>252</v>
      </c>
      <c r="AE2544" s="35">
        <f t="shared" si="1458"/>
        <v>1.1126439829999999</v>
      </c>
      <c r="AF2544" s="2">
        <f t="shared" si="1459"/>
        <v>29600.15285418</v>
      </c>
      <c r="AG2544" s="2">
        <f t="shared" si="1460"/>
        <v>29600.15285418</v>
      </c>
      <c r="AH2544" s="3">
        <f t="shared" si="1461"/>
        <v>0</v>
      </c>
      <c r="AI2544" s="3"/>
      <c r="AJ2544" s="3">
        <v>0</v>
      </c>
      <c r="AK2544" s="2">
        <f t="shared" si="1462"/>
        <v>45054.932841889517</v>
      </c>
      <c r="AL2544" s="8"/>
      <c r="AM2544" s="8"/>
      <c r="AN2544" s="8"/>
      <c r="AO2544" s="8"/>
      <c r="AP2544" s="8"/>
      <c r="AQ2544" s="8"/>
      <c r="AR2544" s="5"/>
      <c r="AS2544" s="1"/>
      <c r="AT2544" s="8"/>
      <c r="AU2544" s="1"/>
      <c r="AV2544" s="1"/>
      <c r="AW2544" s="3"/>
      <c r="AX2544" s="3"/>
      <c r="AY2544" s="4"/>
      <c r="AZ2544" s="4"/>
      <c r="BA2544" s="4"/>
      <c r="BB2544" s="1"/>
      <c r="BC2544" s="1"/>
      <c r="BD2544" s="1"/>
      <c r="BE2544" s="1"/>
      <c r="BF2544" s="1"/>
      <c r="BG2544" s="1"/>
      <c r="BH2544" s="1"/>
      <c r="BI2544" s="1"/>
    </row>
    <row r="2545" spans="1:61" x14ac:dyDescent="0.2">
      <c r="A2545" s="78">
        <f t="shared" si="1431"/>
        <v>44436</v>
      </c>
      <c r="B2545" s="2">
        <f t="shared" si="1433"/>
        <v>337637.42132997519</v>
      </c>
      <c r="C2545" s="3">
        <f t="shared" si="1434"/>
        <v>45581051.87954665</v>
      </c>
      <c r="D2545" s="2">
        <f t="shared" si="1430"/>
        <v>240537.3279050432</v>
      </c>
      <c r="E2545" s="2">
        <f t="shared" si="1435"/>
        <v>0</v>
      </c>
      <c r="F2545" s="33">
        <f t="shared" si="1436"/>
        <v>240537.3279050432</v>
      </c>
      <c r="G2545" s="39">
        <f t="shared" si="1437"/>
        <v>5769.98</v>
      </c>
      <c r="H2545" s="38">
        <f>IF(AND(N2545=1,N2544&gt;1),VLOOKUP(A2544,[1]Plan1!$CW$105:$CY$215,3),H2544)</f>
        <v>5825.37</v>
      </c>
      <c r="I2545" s="127">
        <f t="shared" si="1438"/>
        <v>44358</v>
      </c>
      <c r="J2545" s="127">
        <f t="shared" si="1439"/>
        <v>44388</v>
      </c>
      <c r="K2545" s="34">
        <f t="shared" si="1440"/>
        <v>9.5996866540266623E-3</v>
      </c>
      <c r="L2545" s="212">
        <f t="shared" si="1441"/>
        <v>44449</v>
      </c>
      <c r="M2545" s="1">
        <f t="shared" si="1442"/>
        <v>22</v>
      </c>
      <c r="N2545" s="1">
        <f t="shared" si="1443"/>
        <v>14</v>
      </c>
      <c r="O2545" s="2">
        <f t="shared" si="1444"/>
        <v>1.0060982700000001</v>
      </c>
      <c r="P2545" s="35">
        <f t="shared" si="1445"/>
        <v>1.00530005</v>
      </c>
      <c r="Q2545" s="35">
        <f t="shared" si="1446"/>
        <v>1.086304735791833</v>
      </c>
      <c r="R2545" s="2">
        <f t="shared" si="1447"/>
        <v>1.0929293099999999</v>
      </c>
      <c r="S2545" s="2">
        <f t="shared" si="1448"/>
        <v>1.05852576</v>
      </c>
      <c r="T2545" s="2">
        <f t="shared" si="1449"/>
        <v>262890.29581649997</v>
      </c>
      <c r="U2545" s="2">
        <f t="shared" si="1450"/>
        <v>0</v>
      </c>
      <c r="V2545" s="2">
        <f t="shared" si="1451"/>
        <v>22352.967911459393</v>
      </c>
      <c r="W2545" s="2">
        <f t="shared" si="1452"/>
        <v>262890.29581650259</v>
      </c>
      <c r="X2545" s="36">
        <f t="shared" si="1453"/>
        <v>0</v>
      </c>
      <c r="Y2545" s="2">
        <f t="shared" si="1454"/>
        <v>0</v>
      </c>
      <c r="Z2545" s="37">
        <f t="shared" si="1455"/>
        <v>0</v>
      </c>
      <c r="AA2545" s="2">
        <f t="shared" si="1456"/>
        <v>0</v>
      </c>
      <c r="AB2545" s="4">
        <f t="shared" si="1432"/>
        <v>7.1215000000000001E-2</v>
      </c>
      <c r="AC2545" s="148">
        <f t="shared" si="1457"/>
        <v>391</v>
      </c>
      <c r="AD2545" s="36">
        <v>252</v>
      </c>
      <c r="AE2545" s="35">
        <f t="shared" si="1458"/>
        <v>1.1126439829999999</v>
      </c>
      <c r="AF2545" s="2">
        <f t="shared" si="1459"/>
        <v>29613.010012809998</v>
      </c>
      <c r="AG2545" s="2">
        <f t="shared" si="1460"/>
        <v>29613.010012809998</v>
      </c>
      <c r="AH2545" s="3">
        <f t="shared" si="1461"/>
        <v>0</v>
      </c>
      <c r="AI2545" s="3"/>
      <c r="AJ2545" s="3">
        <v>0</v>
      </c>
      <c r="AK2545" s="2">
        <f t="shared" si="1462"/>
        <v>45134.115500662607</v>
      </c>
      <c r="AL2545" s="8"/>
      <c r="AM2545" s="8"/>
      <c r="AN2545" s="8"/>
      <c r="AO2545" s="8"/>
      <c r="AP2545" s="8"/>
      <c r="AQ2545" s="8"/>
      <c r="AR2545" s="5"/>
      <c r="AS2545" s="1"/>
      <c r="AT2545" s="8"/>
      <c r="AU2545" s="1"/>
      <c r="AV2545" s="1"/>
      <c r="AW2545" s="3"/>
      <c r="AX2545" s="3"/>
      <c r="AY2545" s="4"/>
      <c r="AZ2545" s="4"/>
      <c r="BA2545" s="4"/>
      <c r="BB2545" s="1"/>
      <c r="BC2545" s="1"/>
      <c r="BD2545" s="1"/>
      <c r="BE2545" s="1"/>
      <c r="BF2545" s="1"/>
      <c r="BG2545" s="1"/>
      <c r="BH2545" s="1"/>
      <c r="BI2545" s="1"/>
    </row>
    <row r="2546" spans="1:61" x14ac:dyDescent="0.2">
      <c r="A2546" s="78">
        <f t="shared" si="1431"/>
        <v>44437</v>
      </c>
      <c r="B2546" s="2">
        <f t="shared" si="1433"/>
        <v>337716.60398874828</v>
      </c>
      <c r="C2546" s="3">
        <f t="shared" si="1434"/>
        <v>45591741.538481019</v>
      </c>
      <c r="D2546" s="2">
        <f t="shared" si="1430"/>
        <v>240537.3279050432</v>
      </c>
      <c r="E2546" s="2">
        <f t="shared" si="1435"/>
        <v>0</v>
      </c>
      <c r="F2546" s="33">
        <f t="shared" si="1436"/>
        <v>240537.3279050432</v>
      </c>
      <c r="G2546" s="39">
        <f t="shared" si="1437"/>
        <v>5769.98</v>
      </c>
      <c r="H2546" s="38">
        <f>IF(AND(N2546=1,N2545&gt;1),VLOOKUP(A2545,[1]Plan1!$CW$105:$CY$215,3),H2545)</f>
        <v>5825.37</v>
      </c>
      <c r="I2546" s="127">
        <f t="shared" si="1438"/>
        <v>44358</v>
      </c>
      <c r="J2546" s="127">
        <f t="shared" si="1439"/>
        <v>44388</v>
      </c>
      <c r="K2546" s="34">
        <f t="shared" si="1440"/>
        <v>9.5996866540266623E-3</v>
      </c>
      <c r="L2546" s="212">
        <f t="shared" si="1441"/>
        <v>44449</v>
      </c>
      <c r="M2546" s="1">
        <f t="shared" si="1442"/>
        <v>22</v>
      </c>
      <c r="N2546" s="1">
        <f t="shared" si="1443"/>
        <v>14</v>
      </c>
      <c r="O2546" s="2">
        <f t="shared" si="1444"/>
        <v>1.0060982700000001</v>
      </c>
      <c r="P2546" s="35">
        <f t="shared" si="1445"/>
        <v>1.00530005</v>
      </c>
      <c r="Q2546" s="35">
        <f t="shared" si="1446"/>
        <v>1.086304735791833</v>
      </c>
      <c r="R2546" s="2">
        <f t="shared" si="1447"/>
        <v>1.0929293099999999</v>
      </c>
      <c r="S2546" s="2">
        <f t="shared" si="1448"/>
        <v>1.05852576</v>
      </c>
      <c r="T2546" s="2">
        <f t="shared" si="1449"/>
        <v>262890.29581649997</v>
      </c>
      <c r="U2546" s="2">
        <f t="shared" si="1450"/>
        <v>0</v>
      </c>
      <c r="V2546" s="2">
        <f t="shared" si="1451"/>
        <v>22352.967911459393</v>
      </c>
      <c r="W2546" s="2">
        <f t="shared" si="1452"/>
        <v>262890.29581650259</v>
      </c>
      <c r="X2546" s="36">
        <f t="shared" si="1453"/>
        <v>0</v>
      </c>
      <c r="Y2546" s="2">
        <f t="shared" si="1454"/>
        <v>0</v>
      </c>
      <c r="Z2546" s="37">
        <f t="shared" si="1455"/>
        <v>0</v>
      </c>
      <c r="AA2546" s="2">
        <f t="shared" si="1456"/>
        <v>0</v>
      </c>
      <c r="AB2546" s="4">
        <f t="shared" si="1432"/>
        <v>7.1215000000000001E-2</v>
      </c>
      <c r="AC2546" s="148">
        <f t="shared" si="1457"/>
        <v>391</v>
      </c>
      <c r="AD2546" s="36">
        <v>252</v>
      </c>
      <c r="AE2546" s="35">
        <f t="shared" si="1458"/>
        <v>1.1126439829999999</v>
      </c>
      <c r="AF2546" s="2">
        <f t="shared" si="1459"/>
        <v>29613.010012809998</v>
      </c>
      <c r="AG2546" s="2">
        <f t="shared" si="1460"/>
        <v>29613.010012809998</v>
      </c>
      <c r="AH2546" s="3">
        <f t="shared" si="1461"/>
        <v>0</v>
      </c>
      <c r="AI2546" s="3"/>
      <c r="AJ2546" s="3">
        <v>0</v>
      </c>
      <c r="AK2546" s="2">
        <f t="shared" si="1462"/>
        <v>45213.298159435697</v>
      </c>
      <c r="AL2546" s="8"/>
      <c r="AM2546" s="8"/>
      <c r="AN2546" s="8"/>
      <c r="AO2546" s="8"/>
      <c r="AP2546" s="8"/>
      <c r="AQ2546" s="8"/>
      <c r="AR2546" s="5"/>
      <c r="AS2546" s="1"/>
      <c r="AT2546" s="8"/>
      <c r="AU2546" s="1"/>
      <c r="AV2546" s="1"/>
      <c r="AW2546" s="3"/>
      <c r="AX2546" s="3"/>
      <c r="AY2546" s="4"/>
      <c r="AZ2546" s="4"/>
      <c r="BA2546" s="4"/>
      <c r="BB2546" s="1"/>
      <c r="BC2546" s="1"/>
      <c r="BD2546" s="1"/>
      <c r="BE2546" s="1"/>
      <c r="BF2546" s="1"/>
      <c r="BG2546" s="1"/>
      <c r="BH2546" s="1"/>
      <c r="BI2546" s="1"/>
    </row>
    <row r="2547" spans="1:61" x14ac:dyDescent="0.2">
      <c r="A2547" s="78">
        <f t="shared" si="1431"/>
        <v>44438</v>
      </c>
      <c r="B2547" s="2">
        <f t="shared" si="1433"/>
        <v>337875.64798737137</v>
      </c>
      <c r="C2547" s="3">
        <f t="shared" si="1434"/>
        <v>45613212.478295133</v>
      </c>
      <c r="D2547" s="2">
        <f t="shared" si="1430"/>
        <v>240537.3279050432</v>
      </c>
      <c r="E2547" s="2">
        <f t="shared" si="1435"/>
        <v>0</v>
      </c>
      <c r="F2547" s="33">
        <f t="shared" si="1436"/>
        <v>240537.3279050432</v>
      </c>
      <c r="G2547" s="39">
        <f t="shared" si="1437"/>
        <v>5769.98</v>
      </c>
      <c r="H2547" s="38">
        <f>IF(AND(N2547=1,N2546&gt;1),VLOOKUP(A2546,[1]Plan1!$CW$105:$CY$215,3),H2546)</f>
        <v>5825.37</v>
      </c>
      <c r="I2547" s="127">
        <f t="shared" si="1438"/>
        <v>44358</v>
      </c>
      <c r="J2547" s="127">
        <f t="shared" si="1439"/>
        <v>44388</v>
      </c>
      <c r="K2547" s="34">
        <f t="shared" si="1440"/>
        <v>9.5996866540266623E-3</v>
      </c>
      <c r="L2547" s="212">
        <f t="shared" si="1441"/>
        <v>44449</v>
      </c>
      <c r="M2547" s="1">
        <f t="shared" si="1442"/>
        <v>22</v>
      </c>
      <c r="N2547" s="1">
        <f t="shared" si="1443"/>
        <v>14</v>
      </c>
      <c r="O2547" s="2">
        <f t="shared" si="1444"/>
        <v>1.0060982700000001</v>
      </c>
      <c r="P2547" s="35">
        <f t="shared" si="1445"/>
        <v>1.00530005</v>
      </c>
      <c r="Q2547" s="35">
        <f t="shared" si="1446"/>
        <v>1.086304735791833</v>
      </c>
      <c r="R2547" s="2">
        <f t="shared" si="1447"/>
        <v>1.0929293099999999</v>
      </c>
      <c r="S2547" s="2">
        <f t="shared" si="1448"/>
        <v>1.05852576</v>
      </c>
      <c r="T2547" s="2">
        <f t="shared" si="1449"/>
        <v>262890.29581649997</v>
      </c>
      <c r="U2547" s="2">
        <f t="shared" si="1450"/>
        <v>0</v>
      </c>
      <c r="V2547" s="2">
        <f t="shared" si="1451"/>
        <v>22352.967911459393</v>
      </c>
      <c r="W2547" s="2">
        <f t="shared" si="1452"/>
        <v>262890.29581650259</v>
      </c>
      <c r="X2547" s="36">
        <f t="shared" si="1453"/>
        <v>0</v>
      </c>
      <c r="Y2547" s="2">
        <f t="shared" si="1454"/>
        <v>0</v>
      </c>
      <c r="Z2547" s="37">
        <f t="shared" si="1455"/>
        <v>0</v>
      </c>
      <c r="AA2547" s="2">
        <f t="shared" si="1456"/>
        <v>0</v>
      </c>
      <c r="AB2547" s="4">
        <f t="shared" si="1432"/>
        <v>7.1215000000000001E-2</v>
      </c>
      <c r="AC2547" s="148">
        <f t="shared" si="1457"/>
        <v>392</v>
      </c>
      <c r="AD2547" s="36">
        <v>252</v>
      </c>
      <c r="AE2547" s="35">
        <f t="shared" si="1458"/>
        <v>1.1129477649999999</v>
      </c>
      <c r="AF2547" s="2">
        <f t="shared" si="1459"/>
        <v>29692.87135266</v>
      </c>
      <c r="AG2547" s="2">
        <f t="shared" si="1460"/>
        <v>29692.87135266</v>
      </c>
      <c r="AH2547" s="3">
        <f t="shared" si="1461"/>
        <v>0</v>
      </c>
      <c r="AI2547" s="3"/>
      <c r="AJ2547" s="3">
        <v>0</v>
      </c>
      <c r="AK2547" s="2">
        <f t="shared" si="1462"/>
        <v>45292.480818208787</v>
      </c>
      <c r="AL2547" s="8"/>
      <c r="AM2547" s="8"/>
      <c r="AN2547" s="8"/>
      <c r="AO2547" s="8"/>
      <c r="AP2547" s="8"/>
      <c r="AQ2547" s="8"/>
      <c r="AR2547" s="5"/>
      <c r="AS2547" s="1"/>
      <c r="AT2547" s="8"/>
      <c r="AU2547" s="1"/>
      <c r="AV2547" s="1"/>
      <c r="AW2547" s="3"/>
      <c r="AX2547" s="3"/>
      <c r="AY2547" s="4"/>
      <c r="AZ2547" s="4"/>
      <c r="BA2547" s="4"/>
      <c r="BB2547" s="1"/>
      <c r="BC2547" s="1"/>
      <c r="BD2547" s="1"/>
      <c r="BE2547" s="1"/>
      <c r="BF2547" s="1"/>
      <c r="BG2547" s="1"/>
      <c r="BH2547" s="1"/>
      <c r="BI2547" s="1"/>
    </row>
    <row r="2548" spans="1:61" x14ac:dyDescent="0.2">
      <c r="A2548" s="78">
        <f t="shared" si="1431"/>
        <v>44439</v>
      </c>
      <c r="B2548" s="2">
        <f t="shared" si="1433"/>
        <v>338161.83632754086</v>
      </c>
      <c r="C2548" s="3">
        <f t="shared" si="1434"/>
        <v>45651847.904218018</v>
      </c>
      <c r="D2548" s="2">
        <f t="shared" si="1430"/>
        <v>240537.3279050432</v>
      </c>
      <c r="E2548" s="2">
        <f t="shared" si="1435"/>
        <v>0</v>
      </c>
      <c r="F2548" s="33">
        <f t="shared" si="1436"/>
        <v>240537.3279050432</v>
      </c>
      <c r="G2548" s="39">
        <f t="shared" si="1437"/>
        <v>5769.98</v>
      </c>
      <c r="H2548" s="38">
        <f>IF(AND(N2548=1,N2547&gt;1),VLOOKUP(A2547,[1]Plan1!$CW$105:$CY$215,3),H2547)</f>
        <v>5825.37</v>
      </c>
      <c r="I2548" s="127">
        <f t="shared" si="1438"/>
        <v>44358</v>
      </c>
      <c r="J2548" s="127">
        <f t="shared" si="1439"/>
        <v>44388</v>
      </c>
      <c r="K2548" s="34">
        <f t="shared" si="1440"/>
        <v>9.5996866540266623E-3</v>
      </c>
      <c r="L2548" s="212">
        <f t="shared" si="1441"/>
        <v>44449</v>
      </c>
      <c r="M2548" s="1">
        <f t="shared" si="1442"/>
        <v>22</v>
      </c>
      <c r="N2548" s="1">
        <f t="shared" si="1443"/>
        <v>15</v>
      </c>
      <c r="O2548" s="2">
        <f t="shared" si="1444"/>
        <v>1.00653528</v>
      </c>
      <c r="P2548" s="35">
        <f t="shared" si="1445"/>
        <v>1.00530005</v>
      </c>
      <c r="Q2548" s="35">
        <f t="shared" si="1446"/>
        <v>1.086304735791833</v>
      </c>
      <c r="R2548" s="2">
        <f t="shared" si="1447"/>
        <v>1.09340404</v>
      </c>
      <c r="S2548" s="2">
        <f t="shared" si="1448"/>
        <v>1.05852576</v>
      </c>
      <c r="T2548" s="2">
        <f t="shared" si="1449"/>
        <v>263004.48610217002</v>
      </c>
      <c r="U2548" s="2">
        <f t="shared" si="1450"/>
        <v>0</v>
      </c>
      <c r="V2548" s="2">
        <f t="shared" si="1451"/>
        <v>22467.158197135777</v>
      </c>
      <c r="W2548" s="2">
        <f t="shared" si="1452"/>
        <v>263004.48610217898</v>
      </c>
      <c r="X2548" s="36">
        <f t="shared" si="1453"/>
        <v>0</v>
      </c>
      <c r="Y2548" s="2">
        <f t="shared" si="1454"/>
        <v>0</v>
      </c>
      <c r="Z2548" s="37">
        <f t="shared" si="1455"/>
        <v>0</v>
      </c>
      <c r="AA2548" s="2">
        <f t="shared" si="1456"/>
        <v>0</v>
      </c>
      <c r="AB2548" s="4">
        <f t="shared" si="1432"/>
        <v>7.1215000000000001E-2</v>
      </c>
      <c r="AC2548" s="148">
        <f t="shared" si="1457"/>
        <v>393</v>
      </c>
      <c r="AD2548" s="36">
        <v>252</v>
      </c>
      <c r="AE2548" s="35">
        <f t="shared" si="1458"/>
        <v>1.1132516299999999</v>
      </c>
      <c r="AF2548" s="2">
        <f t="shared" si="1459"/>
        <v>29785.686748380002</v>
      </c>
      <c r="AG2548" s="2">
        <f t="shared" si="1460"/>
        <v>29785.686748380002</v>
      </c>
      <c r="AH2548" s="3">
        <f t="shared" si="1461"/>
        <v>0</v>
      </c>
      <c r="AI2548" s="3"/>
      <c r="AJ2548" s="3">
        <v>0</v>
      </c>
      <c r="AK2548" s="2">
        <f t="shared" si="1462"/>
        <v>45371.663476981885</v>
      </c>
      <c r="AL2548" s="8"/>
      <c r="AM2548" s="8"/>
      <c r="AN2548" s="8"/>
      <c r="AO2548" s="8"/>
      <c r="AP2548" s="8"/>
      <c r="AQ2548" s="8"/>
      <c r="AR2548" s="5"/>
      <c r="AS2548" s="1"/>
      <c r="AT2548" s="8"/>
      <c r="AU2548" s="1"/>
      <c r="AV2548" s="1"/>
      <c r="AW2548" s="3"/>
      <c r="AX2548" s="3"/>
      <c r="AY2548" s="4"/>
      <c r="AZ2548" s="4"/>
      <c r="BA2548" s="4"/>
      <c r="BB2548" s="1"/>
      <c r="BC2548" s="1"/>
      <c r="BD2548" s="1"/>
      <c r="BE2548" s="1"/>
      <c r="BF2548" s="1"/>
      <c r="BG2548" s="1"/>
      <c r="BH2548" s="1"/>
      <c r="BI2548" s="1"/>
    </row>
    <row r="2549" spans="1:61" x14ac:dyDescent="0.2">
      <c r="A2549" s="78">
        <f t="shared" si="1431"/>
        <v>44440</v>
      </c>
      <c r="B2549" s="2">
        <f t="shared" si="1433"/>
        <v>338448.16973687586</v>
      </c>
      <c r="C2549" s="3">
        <f t="shared" si="1434"/>
        <v>45690502.914478242</v>
      </c>
      <c r="D2549" s="2">
        <f t="shared" si="1430"/>
        <v>240537.3279050432</v>
      </c>
      <c r="E2549" s="2">
        <f t="shared" si="1435"/>
        <v>0</v>
      </c>
      <c r="F2549" s="33">
        <f t="shared" si="1436"/>
        <v>240537.3279050432</v>
      </c>
      <c r="G2549" s="39">
        <f t="shared" si="1437"/>
        <v>5769.98</v>
      </c>
      <c r="H2549" s="38">
        <f>IF(AND(N2549=1,N2548&gt;1),VLOOKUP(A2548,[1]Plan1!$CW$105:$CY$215,3),H2548)</f>
        <v>5825.37</v>
      </c>
      <c r="I2549" s="127">
        <f t="shared" si="1438"/>
        <v>44358</v>
      </c>
      <c r="J2549" s="127">
        <f t="shared" si="1439"/>
        <v>44388</v>
      </c>
      <c r="K2549" s="34">
        <f t="shared" si="1440"/>
        <v>9.5996866540266623E-3</v>
      </c>
      <c r="L2549" s="212">
        <f t="shared" si="1441"/>
        <v>44449</v>
      </c>
      <c r="M2549" s="1">
        <f t="shared" si="1442"/>
        <v>22</v>
      </c>
      <c r="N2549" s="1">
        <f t="shared" si="1443"/>
        <v>16</v>
      </c>
      <c r="O2549" s="2">
        <f t="shared" si="1444"/>
        <v>1.0069724799999999</v>
      </c>
      <c r="P2549" s="35">
        <f t="shared" si="1445"/>
        <v>1.00530005</v>
      </c>
      <c r="Q2549" s="35">
        <f t="shared" si="1446"/>
        <v>1.086304735791833</v>
      </c>
      <c r="R2549" s="2">
        <f t="shared" si="1447"/>
        <v>1.09387897</v>
      </c>
      <c r="S2549" s="2">
        <f t="shared" si="1448"/>
        <v>1.05852576</v>
      </c>
      <c r="T2549" s="2">
        <f t="shared" si="1449"/>
        <v>263118.72449532</v>
      </c>
      <c r="U2549" s="2">
        <f t="shared" si="1450"/>
        <v>0</v>
      </c>
      <c r="V2549" s="2">
        <f t="shared" si="1451"/>
        <v>22581.396590277716</v>
      </c>
      <c r="W2549" s="2">
        <f t="shared" si="1452"/>
        <v>263118.72449532093</v>
      </c>
      <c r="X2549" s="36">
        <f t="shared" si="1453"/>
        <v>0</v>
      </c>
      <c r="Y2549" s="2">
        <f t="shared" si="1454"/>
        <v>0</v>
      </c>
      <c r="Z2549" s="37">
        <f t="shared" si="1455"/>
        <v>0</v>
      </c>
      <c r="AA2549" s="2">
        <f t="shared" si="1456"/>
        <v>0</v>
      </c>
      <c r="AB2549" s="4">
        <f t="shared" si="1432"/>
        <v>7.1215000000000001E-2</v>
      </c>
      <c r="AC2549" s="148">
        <f t="shared" si="1457"/>
        <v>394</v>
      </c>
      <c r="AD2549" s="36">
        <v>252</v>
      </c>
      <c r="AE2549" s="35">
        <f t="shared" si="1458"/>
        <v>1.113555579</v>
      </c>
      <c r="AF2549" s="2">
        <f t="shared" si="1459"/>
        <v>29878.5991058</v>
      </c>
      <c r="AG2549" s="2">
        <f t="shared" si="1460"/>
        <v>29878.5991058</v>
      </c>
      <c r="AH2549" s="3">
        <f t="shared" si="1461"/>
        <v>0</v>
      </c>
      <c r="AI2549" s="3"/>
      <c r="AJ2549" s="3">
        <v>0</v>
      </c>
      <c r="AK2549" s="2">
        <f t="shared" si="1462"/>
        <v>45450.846135754975</v>
      </c>
      <c r="AL2549" s="8"/>
      <c r="AM2549" s="8"/>
      <c r="AN2549" s="8"/>
      <c r="AO2549" s="8"/>
      <c r="AP2549" s="8"/>
      <c r="AQ2549" s="8"/>
      <c r="AR2549" s="5"/>
      <c r="AS2549" s="1"/>
      <c r="AT2549" s="8"/>
      <c r="AU2549" s="1"/>
      <c r="AV2549" s="1"/>
      <c r="AW2549" s="3"/>
      <c r="AX2549" s="3"/>
      <c r="AY2549" s="4"/>
      <c r="AZ2549" s="4"/>
      <c r="BA2549" s="4"/>
      <c r="BB2549" s="1"/>
      <c r="BC2549" s="1"/>
      <c r="BD2549" s="1"/>
      <c r="BE2549" s="1"/>
      <c r="BF2549" s="1"/>
      <c r="BG2549" s="1"/>
      <c r="BH2549" s="1"/>
      <c r="BI2549" s="1"/>
    </row>
    <row r="2550" spans="1:61" x14ac:dyDescent="0.2">
      <c r="A2550" s="78">
        <f t="shared" si="1431"/>
        <v>44441</v>
      </c>
      <c r="B2550" s="2">
        <f t="shared" si="1433"/>
        <v>338734.65044081979</v>
      </c>
      <c r="C2550" s="3">
        <f t="shared" si="1434"/>
        <v>45729177.809510671</v>
      </c>
      <c r="D2550" s="2">
        <f t="shared" si="1430"/>
        <v>240537.3279050432</v>
      </c>
      <c r="E2550" s="2">
        <f t="shared" si="1435"/>
        <v>0</v>
      </c>
      <c r="F2550" s="33">
        <f t="shared" si="1436"/>
        <v>240537.3279050432</v>
      </c>
      <c r="G2550" s="39">
        <f t="shared" si="1437"/>
        <v>5769.98</v>
      </c>
      <c r="H2550" s="38">
        <f>IF(AND(N2550=1,N2549&gt;1),VLOOKUP(A2549,[1]Plan1!$CW$105:$CY$215,3),H2549)</f>
        <v>5825.37</v>
      </c>
      <c r="I2550" s="127">
        <f t="shared" si="1438"/>
        <v>44358</v>
      </c>
      <c r="J2550" s="127">
        <f t="shared" si="1439"/>
        <v>44388</v>
      </c>
      <c r="K2550" s="34">
        <f t="shared" si="1440"/>
        <v>9.5996866540266623E-3</v>
      </c>
      <c r="L2550" s="212">
        <f t="shared" si="1441"/>
        <v>44449</v>
      </c>
      <c r="M2550" s="1">
        <f t="shared" si="1442"/>
        <v>22</v>
      </c>
      <c r="N2550" s="1">
        <f t="shared" si="1443"/>
        <v>17</v>
      </c>
      <c r="O2550" s="2">
        <f t="shared" si="1444"/>
        <v>1.00740987</v>
      </c>
      <c r="P2550" s="35">
        <f t="shared" si="1445"/>
        <v>1.00530005</v>
      </c>
      <c r="Q2550" s="35">
        <f t="shared" si="1446"/>
        <v>1.086304735791833</v>
      </c>
      <c r="R2550" s="2">
        <f t="shared" si="1447"/>
        <v>1.09435411</v>
      </c>
      <c r="S2550" s="2">
        <f t="shared" si="1448"/>
        <v>1.05852576</v>
      </c>
      <c r="T2550" s="2">
        <f t="shared" si="1449"/>
        <v>263233.01340130001</v>
      </c>
      <c r="U2550" s="2">
        <f t="shared" si="1450"/>
        <v>0</v>
      </c>
      <c r="V2550" s="2">
        <f t="shared" si="1451"/>
        <v>22695.685496258528</v>
      </c>
      <c r="W2550" s="2">
        <f t="shared" si="1452"/>
        <v>263233.01340130175</v>
      </c>
      <c r="X2550" s="36">
        <f t="shared" si="1453"/>
        <v>0</v>
      </c>
      <c r="Y2550" s="2">
        <f t="shared" si="1454"/>
        <v>0</v>
      </c>
      <c r="Z2550" s="37">
        <f t="shared" si="1455"/>
        <v>0</v>
      </c>
      <c r="AA2550" s="2">
        <f t="shared" si="1456"/>
        <v>0</v>
      </c>
      <c r="AB2550" s="4">
        <f t="shared" si="1432"/>
        <v>7.1215000000000001E-2</v>
      </c>
      <c r="AC2550" s="148">
        <f t="shared" si="1457"/>
        <v>395</v>
      </c>
      <c r="AD2550" s="36">
        <v>252</v>
      </c>
      <c r="AE2550" s="35">
        <f t="shared" si="1458"/>
        <v>1.11385961</v>
      </c>
      <c r="AF2550" s="2">
        <f t="shared" si="1459"/>
        <v>29971.608244989999</v>
      </c>
      <c r="AG2550" s="2">
        <f t="shared" si="1460"/>
        <v>29971.608244989999</v>
      </c>
      <c r="AH2550" s="3">
        <f t="shared" si="1461"/>
        <v>0</v>
      </c>
      <c r="AI2550" s="3"/>
      <c r="AJ2550" s="3">
        <v>0</v>
      </c>
      <c r="AK2550" s="2">
        <f t="shared" si="1462"/>
        <v>45530.028794528072</v>
      </c>
      <c r="AL2550" s="8"/>
      <c r="AM2550" s="8"/>
      <c r="AN2550" s="8"/>
      <c r="AO2550" s="8"/>
      <c r="AP2550" s="8"/>
      <c r="AQ2550" s="8"/>
      <c r="AR2550" s="5"/>
      <c r="AS2550" s="1"/>
      <c r="AT2550" s="8"/>
      <c r="AU2550" s="1"/>
      <c r="AV2550" s="1"/>
      <c r="AW2550" s="3"/>
      <c r="AX2550" s="3"/>
      <c r="AY2550" s="4"/>
      <c r="AZ2550" s="4"/>
      <c r="BA2550" s="4"/>
      <c r="BB2550" s="1"/>
      <c r="BC2550" s="1"/>
      <c r="BD2550" s="1"/>
      <c r="BE2550" s="1"/>
      <c r="BF2550" s="1"/>
      <c r="BG2550" s="1"/>
      <c r="BH2550" s="1"/>
      <c r="BI2550" s="1"/>
    </row>
    <row r="2551" spans="1:61" x14ac:dyDescent="0.2">
      <c r="A2551" s="78">
        <f t="shared" si="1431"/>
        <v>44442</v>
      </c>
      <c r="B2551" s="2">
        <f t="shared" si="1433"/>
        <v>339021.27877690247</v>
      </c>
      <c r="C2551" s="3">
        <f t="shared" si="1434"/>
        <v>45767872.634881832</v>
      </c>
      <c r="D2551" s="2">
        <f t="shared" si="1430"/>
        <v>240537.3279050432</v>
      </c>
      <c r="E2551" s="2">
        <f t="shared" si="1435"/>
        <v>0</v>
      </c>
      <c r="F2551" s="33">
        <f t="shared" si="1436"/>
        <v>240537.3279050432</v>
      </c>
      <c r="G2551" s="39">
        <f t="shared" si="1437"/>
        <v>5769.98</v>
      </c>
      <c r="H2551" s="38">
        <f>IF(AND(N2551=1,N2550&gt;1),VLOOKUP(A2550,[1]Plan1!$CW$105:$CY$215,3),H2550)</f>
        <v>5825.37</v>
      </c>
      <c r="I2551" s="127">
        <f t="shared" si="1438"/>
        <v>44358</v>
      </c>
      <c r="J2551" s="127">
        <f t="shared" si="1439"/>
        <v>44388</v>
      </c>
      <c r="K2551" s="34">
        <f t="shared" si="1440"/>
        <v>9.5996866540266623E-3</v>
      </c>
      <c r="L2551" s="212">
        <f t="shared" si="1441"/>
        <v>44449</v>
      </c>
      <c r="M2551" s="1">
        <f t="shared" si="1442"/>
        <v>22</v>
      </c>
      <c r="N2551" s="1">
        <f t="shared" si="1443"/>
        <v>18</v>
      </c>
      <c r="O2551" s="2">
        <f t="shared" si="1444"/>
        <v>1.00784746</v>
      </c>
      <c r="P2551" s="35">
        <f t="shared" si="1445"/>
        <v>1.00530005</v>
      </c>
      <c r="Q2551" s="35">
        <f t="shared" si="1446"/>
        <v>1.086304735791833</v>
      </c>
      <c r="R2551" s="2">
        <f t="shared" si="1447"/>
        <v>1.0948294599999999</v>
      </c>
      <c r="S2551" s="2">
        <f t="shared" si="1448"/>
        <v>1.05852576</v>
      </c>
      <c r="T2551" s="2">
        <f t="shared" si="1449"/>
        <v>263347.35282012</v>
      </c>
      <c r="U2551" s="2">
        <f t="shared" si="1450"/>
        <v>0</v>
      </c>
      <c r="V2551" s="2">
        <f t="shared" si="1451"/>
        <v>22810.02491507816</v>
      </c>
      <c r="W2551" s="2">
        <f t="shared" si="1452"/>
        <v>263347.35282012133</v>
      </c>
      <c r="X2551" s="36">
        <f t="shared" si="1453"/>
        <v>0</v>
      </c>
      <c r="Y2551" s="2">
        <f t="shared" si="1454"/>
        <v>0</v>
      </c>
      <c r="Z2551" s="37">
        <f t="shared" si="1455"/>
        <v>0</v>
      </c>
      <c r="AA2551" s="2">
        <f t="shared" si="1456"/>
        <v>0</v>
      </c>
      <c r="AB2551" s="4">
        <f t="shared" si="1432"/>
        <v>7.1215000000000001E-2</v>
      </c>
      <c r="AC2551" s="148">
        <f t="shared" si="1457"/>
        <v>396</v>
      </c>
      <c r="AD2551" s="36">
        <v>252</v>
      </c>
      <c r="AE2551" s="35">
        <f t="shared" si="1458"/>
        <v>1.114163724</v>
      </c>
      <c r="AF2551" s="2">
        <f t="shared" si="1459"/>
        <v>30064.714503480001</v>
      </c>
      <c r="AG2551" s="2">
        <f t="shared" si="1460"/>
        <v>30064.714503480001</v>
      </c>
      <c r="AH2551" s="3">
        <f t="shared" si="1461"/>
        <v>0</v>
      </c>
      <c r="AI2551" s="3"/>
      <c r="AJ2551" s="3">
        <v>0</v>
      </c>
      <c r="AK2551" s="2">
        <f t="shared" si="1462"/>
        <v>45609.211453301163</v>
      </c>
      <c r="AL2551" s="8"/>
      <c r="AM2551" s="8"/>
      <c r="AN2551" s="8"/>
      <c r="AO2551" s="8"/>
      <c r="AP2551" s="8"/>
      <c r="AQ2551" s="8"/>
      <c r="AR2551" s="5"/>
      <c r="AS2551" s="1"/>
      <c r="AT2551" s="8"/>
      <c r="AU2551" s="1"/>
      <c r="AV2551" s="1"/>
      <c r="AW2551" s="3"/>
      <c r="AX2551" s="3"/>
      <c r="AY2551" s="4"/>
      <c r="AZ2551" s="4"/>
      <c r="BA2551" s="4"/>
      <c r="BB2551" s="1"/>
      <c r="BC2551" s="1"/>
      <c r="BD2551" s="1"/>
      <c r="BE2551" s="1"/>
      <c r="BF2551" s="1"/>
      <c r="BG2551" s="1"/>
      <c r="BH2551" s="1"/>
      <c r="BI2551" s="1"/>
    </row>
    <row r="2552" spans="1:61" x14ac:dyDescent="0.2">
      <c r="A2552" s="78">
        <f t="shared" si="1431"/>
        <v>44443</v>
      </c>
      <c r="B2552" s="2">
        <f t="shared" si="1433"/>
        <v>339227.91054792417</v>
      </c>
      <c r="C2552" s="3">
        <f t="shared" si="1434"/>
        <v>45795767.923969761</v>
      </c>
      <c r="D2552" s="2">
        <f t="shared" si="1430"/>
        <v>240537.3279050432</v>
      </c>
      <c r="E2552" s="2">
        <f t="shared" si="1435"/>
        <v>0</v>
      </c>
      <c r="F2552" s="33">
        <f t="shared" si="1436"/>
        <v>240537.3279050432</v>
      </c>
      <c r="G2552" s="39">
        <f t="shared" si="1437"/>
        <v>5769.98</v>
      </c>
      <c r="H2552" s="38">
        <f>IF(AND(N2552=1,N2551&gt;1),VLOOKUP(A2551,[1]Plan1!$CW$105:$CY$215,3),H2551)</f>
        <v>5825.37</v>
      </c>
      <c r="I2552" s="127">
        <f t="shared" si="1438"/>
        <v>44358</v>
      </c>
      <c r="J2552" s="127">
        <f t="shared" si="1439"/>
        <v>44388</v>
      </c>
      <c r="K2552" s="34">
        <f t="shared" si="1440"/>
        <v>9.5996866540266623E-3</v>
      </c>
      <c r="L2552" s="212">
        <f t="shared" si="1441"/>
        <v>44449</v>
      </c>
      <c r="M2552" s="1">
        <f t="shared" si="1442"/>
        <v>22</v>
      </c>
      <c r="N2552" s="1">
        <f t="shared" si="1443"/>
        <v>19</v>
      </c>
      <c r="O2552" s="2">
        <f t="shared" si="1444"/>
        <v>1.00828523</v>
      </c>
      <c r="P2552" s="35">
        <f t="shared" si="1445"/>
        <v>1.00530005</v>
      </c>
      <c r="Q2552" s="35">
        <f t="shared" si="1446"/>
        <v>1.086304735791833</v>
      </c>
      <c r="R2552" s="2">
        <f t="shared" si="1447"/>
        <v>1.0953050200000001</v>
      </c>
      <c r="S2552" s="2">
        <f t="shared" si="1448"/>
        <v>1.05852576</v>
      </c>
      <c r="T2552" s="2">
        <f t="shared" si="1449"/>
        <v>263461.74275178002</v>
      </c>
      <c r="U2552" s="2">
        <f t="shared" si="1450"/>
        <v>0</v>
      </c>
      <c r="V2552" s="2">
        <f t="shared" si="1451"/>
        <v>22924.414846736719</v>
      </c>
      <c r="W2552" s="2">
        <f t="shared" si="1452"/>
        <v>263461.74275177991</v>
      </c>
      <c r="X2552" s="36">
        <f t="shared" si="1453"/>
        <v>0</v>
      </c>
      <c r="Y2552" s="2">
        <f t="shared" si="1454"/>
        <v>0</v>
      </c>
      <c r="Z2552" s="37">
        <f t="shared" si="1455"/>
        <v>0</v>
      </c>
      <c r="AA2552" s="2">
        <f t="shared" si="1456"/>
        <v>0</v>
      </c>
      <c r="AB2552" s="4">
        <f t="shared" si="1432"/>
        <v>7.1215000000000001E-2</v>
      </c>
      <c r="AC2552" s="148">
        <f t="shared" si="1457"/>
        <v>396</v>
      </c>
      <c r="AD2552" s="36">
        <v>252</v>
      </c>
      <c r="AE2552" s="35">
        <f t="shared" si="1458"/>
        <v>1.114163724</v>
      </c>
      <c r="AF2552" s="2">
        <f t="shared" si="1459"/>
        <v>30077.773684070002</v>
      </c>
      <c r="AG2552" s="2">
        <f t="shared" si="1460"/>
        <v>30077.773684070002</v>
      </c>
      <c r="AH2552" s="3">
        <f t="shared" si="1461"/>
        <v>0</v>
      </c>
      <c r="AI2552" s="3"/>
      <c r="AJ2552" s="3">
        <v>0</v>
      </c>
      <c r="AK2552" s="2">
        <f t="shared" si="1462"/>
        <v>45688.39411207426</v>
      </c>
      <c r="AL2552" s="8"/>
      <c r="AM2552" s="8"/>
      <c r="AN2552" s="8"/>
      <c r="AO2552" s="8"/>
      <c r="AP2552" s="8"/>
      <c r="AQ2552" s="8"/>
      <c r="AR2552" s="5"/>
      <c r="AS2552" s="1"/>
      <c r="AT2552" s="8"/>
      <c r="AU2552" s="1"/>
      <c r="AV2552" s="1"/>
      <c r="AW2552" s="3"/>
      <c r="AX2552" s="3"/>
      <c r="AY2552" s="4"/>
      <c r="AZ2552" s="4"/>
      <c r="BA2552" s="4"/>
      <c r="BB2552" s="1"/>
      <c r="BC2552" s="1"/>
      <c r="BD2552" s="1"/>
      <c r="BE2552" s="1"/>
      <c r="BF2552" s="1"/>
      <c r="BG2552" s="1"/>
      <c r="BH2552" s="1"/>
      <c r="BI2552" s="1"/>
    </row>
    <row r="2553" spans="1:61" x14ac:dyDescent="0.2">
      <c r="A2553" s="78">
        <f t="shared" si="1431"/>
        <v>44444</v>
      </c>
      <c r="B2553" s="2">
        <f t="shared" si="1433"/>
        <v>339307.09320669726</v>
      </c>
      <c r="C2553" s="3">
        <f t="shared" si="1434"/>
        <v>45806457.58290413</v>
      </c>
      <c r="D2553" s="2">
        <f t="shared" si="1430"/>
        <v>240537.3279050432</v>
      </c>
      <c r="E2553" s="2">
        <f t="shared" si="1435"/>
        <v>0</v>
      </c>
      <c r="F2553" s="33">
        <f t="shared" si="1436"/>
        <v>240537.3279050432</v>
      </c>
      <c r="G2553" s="39">
        <f t="shared" si="1437"/>
        <v>5769.98</v>
      </c>
      <c r="H2553" s="38">
        <f>IF(AND(N2553=1,N2552&gt;1),VLOOKUP(A2552,[1]Plan1!$CW$105:$CY$215,3),H2552)</f>
        <v>5825.37</v>
      </c>
      <c r="I2553" s="127">
        <f t="shared" si="1438"/>
        <v>44358</v>
      </c>
      <c r="J2553" s="127">
        <f t="shared" si="1439"/>
        <v>44388</v>
      </c>
      <c r="K2553" s="34">
        <f t="shared" si="1440"/>
        <v>9.5996866540266623E-3</v>
      </c>
      <c r="L2553" s="212">
        <f t="shared" si="1441"/>
        <v>44449</v>
      </c>
      <c r="M2553" s="1">
        <f t="shared" si="1442"/>
        <v>22</v>
      </c>
      <c r="N2553" s="1">
        <f t="shared" si="1443"/>
        <v>19</v>
      </c>
      <c r="O2553" s="2">
        <f t="shared" si="1444"/>
        <v>1.00828523</v>
      </c>
      <c r="P2553" s="35">
        <f t="shared" si="1445"/>
        <v>1.00530005</v>
      </c>
      <c r="Q2553" s="35">
        <f t="shared" si="1446"/>
        <v>1.086304735791833</v>
      </c>
      <c r="R2553" s="2">
        <f t="shared" si="1447"/>
        <v>1.0953050200000001</v>
      </c>
      <c r="S2553" s="2">
        <f t="shared" si="1448"/>
        <v>1.05852576</v>
      </c>
      <c r="T2553" s="2">
        <f t="shared" si="1449"/>
        <v>263461.74275178002</v>
      </c>
      <c r="U2553" s="2">
        <f t="shared" si="1450"/>
        <v>0</v>
      </c>
      <c r="V2553" s="2">
        <f t="shared" si="1451"/>
        <v>22924.414846736719</v>
      </c>
      <c r="W2553" s="2">
        <f t="shared" si="1452"/>
        <v>263461.74275177991</v>
      </c>
      <c r="X2553" s="36">
        <f t="shared" si="1453"/>
        <v>0</v>
      </c>
      <c r="Y2553" s="2">
        <f t="shared" si="1454"/>
        <v>0</v>
      </c>
      <c r="Z2553" s="37">
        <f t="shared" si="1455"/>
        <v>0</v>
      </c>
      <c r="AA2553" s="2">
        <f t="shared" si="1456"/>
        <v>0</v>
      </c>
      <c r="AB2553" s="4">
        <f t="shared" si="1432"/>
        <v>7.1215000000000001E-2</v>
      </c>
      <c r="AC2553" s="148">
        <f t="shared" si="1457"/>
        <v>396</v>
      </c>
      <c r="AD2553" s="36">
        <v>252</v>
      </c>
      <c r="AE2553" s="35">
        <f t="shared" si="1458"/>
        <v>1.114163724</v>
      </c>
      <c r="AF2553" s="2">
        <f t="shared" si="1459"/>
        <v>30077.773684070002</v>
      </c>
      <c r="AG2553" s="2">
        <f t="shared" si="1460"/>
        <v>30077.773684070002</v>
      </c>
      <c r="AH2553" s="3">
        <f t="shared" si="1461"/>
        <v>0</v>
      </c>
      <c r="AI2553" s="3"/>
      <c r="AJ2553" s="3">
        <v>0</v>
      </c>
      <c r="AK2553" s="2">
        <f t="shared" si="1462"/>
        <v>45767.57677084735</v>
      </c>
      <c r="AL2553" s="8"/>
      <c r="AM2553" s="8"/>
      <c r="AN2553" s="8"/>
      <c r="AO2553" s="8"/>
      <c r="AP2553" s="8"/>
      <c r="AQ2553" s="8"/>
      <c r="AR2553" s="5"/>
      <c r="AS2553" s="1"/>
      <c r="AT2553" s="8"/>
      <c r="AU2553" s="1"/>
      <c r="AV2553" s="1"/>
      <c r="AW2553" s="3"/>
      <c r="AX2553" s="3"/>
      <c r="AY2553" s="4"/>
      <c r="AZ2553" s="4"/>
      <c r="BA2553" s="4"/>
      <c r="BB2553" s="1"/>
      <c r="BC2553" s="1"/>
      <c r="BD2553" s="1"/>
      <c r="BE2553" s="1"/>
      <c r="BF2553" s="1"/>
      <c r="BG2553" s="1"/>
      <c r="BH2553" s="1"/>
      <c r="BI2553" s="1"/>
    </row>
    <row r="2554" spans="1:61" x14ac:dyDescent="0.2">
      <c r="A2554" s="78">
        <f t="shared" si="1431"/>
        <v>44445</v>
      </c>
      <c r="B2554" s="2">
        <f t="shared" si="1433"/>
        <v>339466.42013723037</v>
      </c>
      <c r="C2554" s="3">
        <f t="shared" si="1434"/>
        <v>45827966.718526103</v>
      </c>
      <c r="D2554" s="2">
        <f t="shared" ref="D2554:D2617" si="1463">D2553</f>
        <v>240537.3279050432</v>
      </c>
      <c r="E2554" s="2">
        <f t="shared" si="1435"/>
        <v>0</v>
      </c>
      <c r="F2554" s="33">
        <f t="shared" si="1436"/>
        <v>240537.3279050432</v>
      </c>
      <c r="G2554" s="39">
        <f t="shared" si="1437"/>
        <v>5769.98</v>
      </c>
      <c r="H2554" s="38">
        <f>IF(AND(N2554=1,N2553&gt;1),VLOOKUP(A2553,[1]Plan1!$CW$105:$CY$215,3),H2553)</f>
        <v>5825.37</v>
      </c>
      <c r="I2554" s="127">
        <f t="shared" si="1438"/>
        <v>44358</v>
      </c>
      <c r="J2554" s="127">
        <f t="shared" si="1439"/>
        <v>44388</v>
      </c>
      <c r="K2554" s="34">
        <f t="shared" si="1440"/>
        <v>9.5996866540266623E-3</v>
      </c>
      <c r="L2554" s="212">
        <f t="shared" si="1441"/>
        <v>44449</v>
      </c>
      <c r="M2554" s="1">
        <f t="shared" si="1442"/>
        <v>22</v>
      </c>
      <c r="N2554" s="1">
        <f t="shared" si="1443"/>
        <v>19</v>
      </c>
      <c r="O2554" s="2">
        <f t="shared" si="1444"/>
        <v>1.00828523</v>
      </c>
      <c r="P2554" s="35">
        <f t="shared" si="1445"/>
        <v>1.00530005</v>
      </c>
      <c r="Q2554" s="35">
        <f t="shared" si="1446"/>
        <v>1.086304735791833</v>
      </c>
      <c r="R2554" s="2">
        <f t="shared" si="1447"/>
        <v>1.0953050200000001</v>
      </c>
      <c r="S2554" s="2">
        <f t="shared" si="1448"/>
        <v>1.05852576</v>
      </c>
      <c r="T2554" s="2">
        <f t="shared" si="1449"/>
        <v>263461.74275178002</v>
      </c>
      <c r="U2554" s="2">
        <f t="shared" si="1450"/>
        <v>0</v>
      </c>
      <c r="V2554" s="2">
        <f t="shared" si="1451"/>
        <v>22924.414846736719</v>
      </c>
      <c r="W2554" s="2">
        <f t="shared" si="1452"/>
        <v>263461.74275177991</v>
      </c>
      <c r="X2554" s="36">
        <f t="shared" si="1453"/>
        <v>0</v>
      </c>
      <c r="Y2554" s="2">
        <f t="shared" si="1454"/>
        <v>0</v>
      </c>
      <c r="Z2554" s="37">
        <f t="shared" si="1455"/>
        <v>0</v>
      </c>
      <c r="AA2554" s="2">
        <f t="shared" si="1456"/>
        <v>0</v>
      </c>
      <c r="AB2554" s="4">
        <f t="shared" si="1432"/>
        <v>7.1215000000000001E-2</v>
      </c>
      <c r="AC2554" s="148">
        <f t="shared" si="1457"/>
        <v>397</v>
      </c>
      <c r="AD2554" s="36">
        <v>252</v>
      </c>
      <c r="AE2554" s="35">
        <f t="shared" si="1458"/>
        <v>1.1144679209999999</v>
      </c>
      <c r="AF2554" s="2">
        <f t="shared" si="1459"/>
        <v>30157.917955829998</v>
      </c>
      <c r="AG2554" s="2">
        <f t="shared" si="1460"/>
        <v>30157.917955829998</v>
      </c>
      <c r="AH2554" s="3">
        <f t="shared" si="1461"/>
        <v>0</v>
      </c>
      <c r="AI2554" s="3"/>
      <c r="AJ2554" s="3">
        <v>0</v>
      </c>
      <c r="AK2554" s="2">
        <f t="shared" si="1462"/>
        <v>45846.759429620441</v>
      </c>
      <c r="AL2554" s="8"/>
      <c r="AM2554" s="8"/>
      <c r="AN2554" s="8"/>
      <c r="AO2554" s="8"/>
      <c r="AP2554" s="8"/>
      <c r="AQ2554" s="8"/>
      <c r="AR2554" s="5"/>
      <c r="AS2554" s="1"/>
      <c r="AT2554" s="8"/>
      <c r="AU2554" s="1"/>
      <c r="AV2554" s="1"/>
      <c r="AW2554" s="3"/>
      <c r="AX2554" s="3"/>
      <c r="AY2554" s="4"/>
      <c r="AZ2554" s="4"/>
      <c r="BA2554" s="4"/>
      <c r="BB2554" s="1"/>
      <c r="BC2554" s="1"/>
      <c r="BD2554" s="1"/>
      <c r="BE2554" s="1"/>
      <c r="BF2554" s="1"/>
      <c r="BG2554" s="1"/>
      <c r="BH2554" s="1"/>
      <c r="BI2554" s="1"/>
    </row>
    <row r="2555" spans="1:61" x14ac:dyDescent="0.2">
      <c r="A2555" s="78">
        <f t="shared" si="1431"/>
        <v>44446</v>
      </c>
      <c r="B2555" s="2">
        <f t="shared" si="1433"/>
        <v>339673.13763883425</v>
      </c>
      <c r="C2555" s="3">
        <f t="shared" si="1434"/>
        <v>45855873.581242621</v>
      </c>
      <c r="D2555" s="2">
        <f t="shared" si="1463"/>
        <v>240537.3279050432</v>
      </c>
      <c r="E2555" s="2">
        <f t="shared" si="1435"/>
        <v>0</v>
      </c>
      <c r="F2555" s="33">
        <f t="shared" si="1436"/>
        <v>240537.3279050432</v>
      </c>
      <c r="G2555" s="39">
        <f t="shared" si="1437"/>
        <v>5769.98</v>
      </c>
      <c r="H2555" s="38">
        <f>IF(AND(N2555=1,N2554&gt;1),VLOOKUP(A2554,[1]Plan1!$CW$105:$CY$215,3),H2554)</f>
        <v>5825.37</v>
      </c>
      <c r="I2555" s="127">
        <f t="shared" si="1438"/>
        <v>44358</v>
      </c>
      <c r="J2555" s="127">
        <f t="shared" si="1439"/>
        <v>44388</v>
      </c>
      <c r="K2555" s="34">
        <f t="shared" si="1440"/>
        <v>9.5996866540266623E-3</v>
      </c>
      <c r="L2555" s="212">
        <f t="shared" si="1441"/>
        <v>44449</v>
      </c>
      <c r="M2555" s="1">
        <f t="shared" si="1442"/>
        <v>22</v>
      </c>
      <c r="N2555" s="1">
        <f t="shared" si="1443"/>
        <v>20</v>
      </c>
      <c r="O2555" s="2">
        <f t="shared" si="1444"/>
        <v>1.00872319</v>
      </c>
      <c r="P2555" s="35">
        <f t="shared" si="1445"/>
        <v>1.00530005</v>
      </c>
      <c r="Q2555" s="35">
        <f t="shared" si="1446"/>
        <v>1.086304735791833</v>
      </c>
      <c r="R2555" s="2">
        <f t="shared" si="1447"/>
        <v>1.09578077</v>
      </c>
      <c r="S2555" s="2">
        <f t="shared" si="1448"/>
        <v>1.05852576</v>
      </c>
      <c r="T2555" s="2">
        <f t="shared" si="1449"/>
        <v>263576.17838553002</v>
      </c>
      <c r="U2555" s="2">
        <f t="shared" si="1450"/>
        <v>0</v>
      </c>
      <c r="V2555" s="2">
        <f t="shared" si="1451"/>
        <v>23038.850480487516</v>
      </c>
      <c r="W2555" s="2">
        <f t="shared" si="1452"/>
        <v>263576.17838553071</v>
      </c>
      <c r="X2555" s="36">
        <f t="shared" si="1453"/>
        <v>0</v>
      </c>
      <c r="Y2555" s="2">
        <f t="shared" si="1454"/>
        <v>0</v>
      </c>
      <c r="Z2555" s="37">
        <f t="shared" si="1455"/>
        <v>0</v>
      </c>
      <c r="AA2555" s="2">
        <f t="shared" si="1456"/>
        <v>0</v>
      </c>
      <c r="AB2555" s="4">
        <f t="shared" si="1432"/>
        <v>7.1215000000000001E-2</v>
      </c>
      <c r="AC2555" s="148">
        <f t="shared" si="1457"/>
        <v>397</v>
      </c>
      <c r="AD2555" s="36">
        <v>252</v>
      </c>
      <c r="AE2555" s="35">
        <f t="shared" si="1458"/>
        <v>1.1144679209999999</v>
      </c>
      <c r="AF2555" s="2">
        <f t="shared" si="1459"/>
        <v>30171.017164910001</v>
      </c>
      <c r="AG2555" s="2">
        <f t="shared" si="1460"/>
        <v>30171.017164910001</v>
      </c>
      <c r="AH2555" s="3">
        <f t="shared" si="1461"/>
        <v>0</v>
      </c>
      <c r="AI2555" s="3"/>
      <c r="AJ2555" s="3">
        <v>0</v>
      </c>
      <c r="AK2555" s="2">
        <f t="shared" si="1462"/>
        <v>45925.942088393531</v>
      </c>
      <c r="AL2555" s="8"/>
      <c r="AM2555" s="8"/>
      <c r="AN2555" s="8"/>
      <c r="AO2555" s="8"/>
      <c r="AP2555" s="8"/>
      <c r="AQ2555" s="8"/>
      <c r="AR2555" s="5"/>
      <c r="AS2555" s="1"/>
      <c r="AT2555" s="8"/>
      <c r="AU2555" s="1"/>
      <c r="AV2555" s="1"/>
      <c r="AW2555" s="3"/>
      <c r="AX2555" s="3"/>
      <c r="AY2555" s="4"/>
      <c r="AZ2555" s="4"/>
      <c r="BA2555" s="4"/>
      <c r="BB2555" s="1"/>
      <c r="BC2555" s="1"/>
      <c r="BD2555" s="1"/>
      <c r="BE2555" s="1"/>
      <c r="BF2555" s="1"/>
      <c r="BG2555" s="1"/>
      <c r="BH2555" s="1"/>
      <c r="BI2555" s="1"/>
    </row>
    <row r="2556" spans="1:61" x14ac:dyDescent="0.2">
      <c r="A2556" s="78">
        <f t="shared" si="1431"/>
        <v>44447</v>
      </c>
      <c r="B2556" s="2">
        <f t="shared" si="1433"/>
        <v>339832.52125716733</v>
      </c>
      <c r="C2556" s="3">
        <f t="shared" si="1434"/>
        <v>45877390.369717591</v>
      </c>
      <c r="D2556" s="2">
        <f t="shared" si="1463"/>
        <v>240537.3279050432</v>
      </c>
      <c r="E2556" s="2">
        <f t="shared" si="1435"/>
        <v>0</v>
      </c>
      <c r="F2556" s="33">
        <f t="shared" si="1436"/>
        <v>240537.3279050432</v>
      </c>
      <c r="G2556" s="39">
        <f t="shared" si="1437"/>
        <v>5769.98</v>
      </c>
      <c r="H2556" s="38">
        <f>IF(AND(N2556=1,N2555&gt;1),VLOOKUP(A2555,[1]Plan1!$CW$105:$CY$215,3),H2555)</f>
        <v>5825.37</v>
      </c>
      <c r="I2556" s="127">
        <f t="shared" si="1438"/>
        <v>44358</v>
      </c>
      <c r="J2556" s="127">
        <f t="shared" si="1439"/>
        <v>44388</v>
      </c>
      <c r="K2556" s="34">
        <f t="shared" si="1440"/>
        <v>9.5996866540266623E-3</v>
      </c>
      <c r="L2556" s="212">
        <f t="shared" si="1441"/>
        <v>44449</v>
      </c>
      <c r="M2556" s="1">
        <f t="shared" si="1442"/>
        <v>22</v>
      </c>
      <c r="N2556" s="1">
        <f t="shared" si="1443"/>
        <v>20</v>
      </c>
      <c r="O2556" s="2">
        <f t="shared" si="1444"/>
        <v>1.00872319</v>
      </c>
      <c r="P2556" s="35">
        <f t="shared" si="1445"/>
        <v>1.00530005</v>
      </c>
      <c r="Q2556" s="35">
        <f t="shared" si="1446"/>
        <v>1.086304735791833</v>
      </c>
      <c r="R2556" s="2">
        <f t="shared" si="1447"/>
        <v>1.09578077</v>
      </c>
      <c r="S2556" s="2">
        <f t="shared" si="1448"/>
        <v>1.05852576</v>
      </c>
      <c r="T2556" s="2">
        <f t="shared" si="1449"/>
        <v>263576.17838553002</v>
      </c>
      <c r="U2556" s="2">
        <f t="shared" si="1450"/>
        <v>0</v>
      </c>
      <c r="V2556" s="2">
        <f t="shared" si="1451"/>
        <v>23038.850480487516</v>
      </c>
      <c r="W2556" s="2">
        <f t="shared" si="1452"/>
        <v>263576.17838553071</v>
      </c>
      <c r="X2556" s="36">
        <f t="shared" si="1453"/>
        <v>0</v>
      </c>
      <c r="Y2556" s="2">
        <f t="shared" si="1454"/>
        <v>0</v>
      </c>
      <c r="Z2556" s="37">
        <f t="shared" si="1455"/>
        <v>0</v>
      </c>
      <c r="AA2556" s="2">
        <f t="shared" si="1456"/>
        <v>0</v>
      </c>
      <c r="AB2556" s="4">
        <f t="shared" si="1432"/>
        <v>7.1215000000000001E-2</v>
      </c>
      <c r="AC2556" s="148">
        <f t="shared" si="1457"/>
        <v>398</v>
      </c>
      <c r="AD2556" s="36">
        <v>252</v>
      </c>
      <c r="AE2556" s="35">
        <f t="shared" si="1458"/>
        <v>1.1147722010000001</v>
      </c>
      <c r="AF2556" s="2">
        <f t="shared" si="1459"/>
        <v>30251.21812447</v>
      </c>
      <c r="AG2556" s="2">
        <f t="shared" si="1460"/>
        <v>30251.21812447</v>
      </c>
      <c r="AH2556" s="3">
        <f t="shared" si="1461"/>
        <v>0</v>
      </c>
      <c r="AI2556" s="3"/>
      <c r="AJ2556" s="3">
        <v>0</v>
      </c>
      <c r="AK2556" s="2">
        <f t="shared" si="1462"/>
        <v>46005.124747166621</v>
      </c>
      <c r="AL2556" s="8"/>
      <c r="AM2556" s="8"/>
      <c r="AN2556" s="8"/>
      <c r="AO2556" s="8"/>
      <c r="AP2556" s="8"/>
      <c r="AQ2556" s="8"/>
      <c r="AR2556" s="5"/>
      <c r="AS2556" s="1"/>
      <c r="AT2556" s="8"/>
      <c r="AU2556" s="1"/>
      <c r="AV2556" s="1"/>
      <c r="AW2556" s="3"/>
      <c r="AX2556" s="3"/>
      <c r="AY2556" s="4"/>
      <c r="AZ2556" s="4"/>
      <c r="BA2556" s="4"/>
      <c r="BB2556" s="1"/>
      <c r="BC2556" s="1"/>
      <c r="BD2556" s="1"/>
      <c r="BE2556" s="1"/>
      <c r="BF2556" s="1"/>
      <c r="BG2556" s="1"/>
      <c r="BH2556" s="1"/>
      <c r="BI2556" s="1"/>
    </row>
    <row r="2557" spans="1:61" x14ac:dyDescent="0.2">
      <c r="A2557" s="78">
        <f t="shared" si="1431"/>
        <v>44448</v>
      </c>
      <c r="B2557" s="2">
        <f t="shared" si="1433"/>
        <v>340119.59051715344</v>
      </c>
      <c r="C2557" s="3">
        <f t="shared" si="1434"/>
        <v>45916144.719815716</v>
      </c>
      <c r="D2557" s="2">
        <f t="shared" si="1463"/>
        <v>240537.3279050432</v>
      </c>
      <c r="E2557" s="2">
        <f t="shared" si="1435"/>
        <v>0</v>
      </c>
      <c r="F2557" s="33">
        <f t="shared" si="1436"/>
        <v>240537.3279050432</v>
      </c>
      <c r="G2557" s="39">
        <f t="shared" si="1437"/>
        <v>5769.98</v>
      </c>
      <c r="H2557" s="38">
        <f>IF(AND(N2557=1,N2556&gt;1),VLOOKUP(A2556,[1]Plan1!$CW$105:$CY$215,3),H2556)</f>
        <v>5825.37</v>
      </c>
      <c r="I2557" s="127">
        <f t="shared" si="1438"/>
        <v>44358</v>
      </c>
      <c r="J2557" s="127">
        <f t="shared" si="1439"/>
        <v>44388</v>
      </c>
      <c r="K2557" s="34">
        <f t="shared" si="1440"/>
        <v>9.5996866540266623E-3</v>
      </c>
      <c r="L2557" s="212">
        <f t="shared" si="1441"/>
        <v>44449</v>
      </c>
      <c r="M2557" s="1">
        <f t="shared" si="1442"/>
        <v>22</v>
      </c>
      <c r="N2557" s="1">
        <f t="shared" si="1443"/>
        <v>21</v>
      </c>
      <c r="O2557" s="2">
        <f t="shared" si="1444"/>
        <v>1.0091613399999999</v>
      </c>
      <c r="P2557" s="35">
        <f t="shared" si="1445"/>
        <v>1.00530005</v>
      </c>
      <c r="Q2557" s="35">
        <f t="shared" si="1446"/>
        <v>1.086304735791833</v>
      </c>
      <c r="R2557" s="2">
        <f t="shared" si="1447"/>
        <v>1.0962567400000001</v>
      </c>
      <c r="S2557" s="2">
        <f t="shared" si="1448"/>
        <v>1.05852576</v>
      </c>
      <c r="T2557" s="2">
        <f t="shared" si="1449"/>
        <v>263690.66693748999</v>
      </c>
      <c r="U2557" s="2">
        <f t="shared" si="1450"/>
        <v>0</v>
      </c>
      <c r="V2557" s="2">
        <f t="shared" si="1451"/>
        <v>23153.339032450502</v>
      </c>
      <c r="W2557" s="2">
        <f t="shared" si="1452"/>
        <v>263690.66693749372</v>
      </c>
      <c r="X2557" s="36">
        <f t="shared" si="1453"/>
        <v>0</v>
      </c>
      <c r="Y2557" s="2">
        <f t="shared" si="1454"/>
        <v>0</v>
      </c>
      <c r="Z2557" s="37">
        <f t="shared" si="1455"/>
        <v>0</v>
      </c>
      <c r="AA2557" s="2">
        <f t="shared" si="1456"/>
        <v>0</v>
      </c>
      <c r="AB2557" s="4">
        <f t="shared" si="1432"/>
        <v>7.1215000000000001E-2</v>
      </c>
      <c r="AC2557" s="148">
        <f t="shared" si="1457"/>
        <v>399</v>
      </c>
      <c r="AD2557" s="36">
        <v>252</v>
      </c>
      <c r="AE2557" s="35">
        <f t="shared" si="1458"/>
        <v>1.1150765650000001</v>
      </c>
      <c r="AF2557" s="2">
        <f t="shared" si="1459"/>
        <v>30344.616173719998</v>
      </c>
      <c r="AG2557" s="2">
        <f t="shared" si="1460"/>
        <v>30344.616173719998</v>
      </c>
      <c r="AH2557" s="3">
        <f t="shared" si="1461"/>
        <v>0</v>
      </c>
      <c r="AI2557" s="3"/>
      <c r="AJ2557" s="3">
        <v>0</v>
      </c>
      <c r="AK2557" s="2">
        <f t="shared" si="1462"/>
        <v>46084.307405939711</v>
      </c>
      <c r="AL2557" s="8"/>
      <c r="AM2557" s="8"/>
      <c r="AN2557" s="8"/>
      <c r="AO2557" s="8"/>
      <c r="AP2557" s="8"/>
      <c r="AQ2557" s="8"/>
      <c r="AR2557" s="5"/>
      <c r="AS2557" s="1"/>
      <c r="AT2557" s="8"/>
      <c r="AU2557" s="1"/>
      <c r="AV2557" s="1"/>
      <c r="AW2557" s="3"/>
      <c r="AX2557" s="3"/>
      <c r="AY2557" s="4"/>
      <c r="AZ2557" s="4"/>
      <c r="BA2557" s="4"/>
      <c r="BB2557" s="1"/>
      <c r="BC2557" s="1"/>
      <c r="BD2557" s="1"/>
      <c r="BE2557" s="1"/>
      <c r="BF2557" s="1"/>
      <c r="BG2557" s="1"/>
      <c r="BH2557" s="1"/>
      <c r="BI2557" s="1"/>
    </row>
    <row r="2558" spans="1:61" x14ac:dyDescent="0.2">
      <c r="A2558" s="78">
        <f t="shared" si="1431"/>
        <v>44449</v>
      </c>
      <c r="B2558" s="2">
        <f t="shared" si="1433"/>
        <v>340406.80475970503</v>
      </c>
      <c r="C2558" s="3">
        <f t="shared" si="1434"/>
        <v>45954918.642560177</v>
      </c>
      <c r="D2558" s="2">
        <f t="shared" si="1463"/>
        <v>240537.3279050432</v>
      </c>
      <c r="E2558" s="2">
        <f t="shared" si="1435"/>
        <v>0</v>
      </c>
      <c r="F2558" s="33">
        <f t="shared" si="1436"/>
        <v>240537.3279050432</v>
      </c>
      <c r="G2558" s="39">
        <f t="shared" si="1437"/>
        <v>5769.98</v>
      </c>
      <c r="H2558" s="38">
        <f>IF(AND(N2558=1,N2557&gt;1),VLOOKUP(A2557,[1]Plan1!$CW$105:$CY$215,3),H2557)</f>
        <v>5825.37</v>
      </c>
      <c r="I2558" s="127">
        <f t="shared" si="1438"/>
        <v>44358</v>
      </c>
      <c r="J2558" s="127">
        <f t="shared" si="1439"/>
        <v>44388</v>
      </c>
      <c r="K2558" s="34">
        <f t="shared" si="1440"/>
        <v>9.5996866540266623E-3</v>
      </c>
      <c r="L2558" s="212">
        <f t="shared" si="1441"/>
        <v>44449</v>
      </c>
      <c r="M2558" s="1">
        <f t="shared" si="1442"/>
        <v>22</v>
      </c>
      <c r="N2558" s="1">
        <f t="shared" si="1443"/>
        <v>22</v>
      </c>
      <c r="O2558" s="2">
        <f t="shared" si="1444"/>
        <v>1.00959968</v>
      </c>
      <c r="P2558" s="35">
        <f t="shared" si="1445"/>
        <v>1.00530005</v>
      </c>
      <c r="Q2558" s="35">
        <f t="shared" si="1446"/>
        <v>1.086304735791833</v>
      </c>
      <c r="R2558" s="2">
        <f t="shared" si="1447"/>
        <v>1.0967329100000001</v>
      </c>
      <c r="S2558" s="2">
        <f t="shared" si="1448"/>
        <v>1.05852576</v>
      </c>
      <c r="T2558" s="2">
        <f t="shared" si="1449"/>
        <v>263805.20359692001</v>
      </c>
      <c r="U2558" s="2">
        <f t="shared" si="1450"/>
        <v>0</v>
      </c>
      <c r="V2558" s="2">
        <f t="shared" si="1451"/>
        <v>23267.875691879046</v>
      </c>
      <c r="W2558" s="2">
        <f t="shared" si="1452"/>
        <v>263805.20359692222</v>
      </c>
      <c r="X2558" s="36">
        <f t="shared" si="1453"/>
        <v>84</v>
      </c>
      <c r="Y2558" s="2">
        <f t="shared" si="1454"/>
        <v>0</v>
      </c>
      <c r="Z2558" s="37">
        <f t="shared" si="1455"/>
        <v>0</v>
      </c>
      <c r="AA2558" s="2">
        <f t="shared" si="1456"/>
        <v>0</v>
      </c>
      <c r="AB2558" s="4">
        <f t="shared" si="1432"/>
        <v>7.1215000000000001E-2</v>
      </c>
      <c r="AC2558" s="148">
        <f t="shared" si="1457"/>
        <v>400</v>
      </c>
      <c r="AD2558" s="36">
        <v>252</v>
      </c>
      <c r="AE2558" s="35">
        <f t="shared" si="1458"/>
        <v>1.115381011</v>
      </c>
      <c r="AF2558" s="2">
        <f t="shared" si="1459"/>
        <v>30438.11109807</v>
      </c>
      <c r="AG2558" s="2">
        <f t="shared" si="1460"/>
        <v>30438.11109807</v>
      </c>
      <c r="AH2558" s="3">
        <f t="shared" si="1461"/>
        <v>0</v>
      </c>
      <c r="AI2558" s="3"/>
      <c r="AJ2558" s="3">
        <v>0</v>
      </c>
      <c r="AK2558" s="2">
        <f t="shared" si="1462"/>
        <v>46163.490064712802</v>
      </c>
      <c r="AL2558" s="8"/>
      <c r="AM2558" s="8"/>
      <c r="AN2558" s="8"/>
      <c r="AO2558" s="8"/>
      <c r="AP2558" s="8"/>
      <c r="AQ2558" s="8"/>
      <c r="AR2558" s="5"/>
      <c r="AS2558" s="1"/>
      <c r="AT2558" s="8"/>
      <c r="AU2558" s="1"/>
      <c r="AV2558" s="1"/>
      <c r="AW2558" s="3"/>
      <c r="AX2558" s="3"/>
      <c r="AY2558" s="4"/>
      <c r="AZ2558" s="4"/>
      <c r="BA2558" s="4"/>
      <c r="BB2558" s="1"/>
      <c r="BC2558" s="1"/>
      <c r="BD2558" s="1"/>
      <c r="BE2558" s="1"/>
      <c r="BF2558" s="1"/>
      <c r="BG2558" s="1"/>
      <c r="BH2558" s="1"/>
      <c r="BI2558" s="1"/>
    </row>
    <row r="2559" spans="1:61" x14ac:dyDescent="0.2">
      <c r="A2559" s="78">
        <f t="shared" si="1431"/>
        <v>44450</v>
      </c>
      <c r="B2559" s="2">
        <f t="shared" si="1433"/>
        <v>340607.38362516859</v>
      </c>
      <c r="C2559" s="3">
        <f t="shared" si="1434"/>
        <v>45981996.789397761</v>
      </c>
      <c r="D2559" s="2">
        <f t="shared" si="1463"/>
        <v>240537.3279050432</v>
      </c>
      <c r="E2559" s="2">
        <f t="shared" si="1435"/>
        <v>0</v>
      </c>
      <c r="F2559" s="33">
        <f t="shared" si="1436"/>
        <v>240537.3279050432</v>
      </c>
      <c r="G2559" s="39">
        <f t="shared" si="1437"/>
        <v>5825.37</v>
      </c>
      <c r="H2559" s="38">
        <f>IF(AND(N2559=1,N2558&gt;1),VLOOKUP(A2558,[1]Plan1!$CW$105:$CY$215,3),H2558)</f>
        <v>5876.05</v>
      </c>
      <c r="I2559" s="127">
        <f t="shared" si="1438"/>
        <v>44388</v>
      </c>
      <c r="J2559" s="127">
        <f t="shared" si="1439"/>
        <v>44419</v>
      </c>
      <c r="K2559" s="34">
        <f t="shared" si="1440"/>
        <v>8.699876574363552E-3</v>
      </c>
      <c r="L2559" s="212">
        <f t="shared" si="1441"/>
        <v>44480</v>
      </c>
      <c r="M2559" s="1">
        <f t="shared" si="1442"/>
        <v>21</v>
      </c>
      <c r="N2559" s="1">
        <f t="shared" si="1443"/>
        <v>1</v>
      </c>
      <c r="O2559" s="2">
        <f t="shared" si="1444"/>
        <v>1.0004125699999999</v>
      </c>
      <c r="P2559" s="35">
        <f t="shared" si="1445"/>
        <v>1.00959968</v>
      </c>
      <c r="Q2559" s="35">
        <f t="shared" si="1446"/>
        <v>1.0967329136379191</v>
      </c>
      <c r="R2559" s="2">
        <f t="shared" si="1447"/>
        <v>1.0971853899999999</v>
      </c>
      <c r="S2559" s="2">
        <f t="shared" si="1448"/>
        <v>1.05852576</v>
      </c>
      <c r="T2559" s="2">
        <f t="shared" si="1449"/>
        <v>263914.04192704998</v>
      </c>
      <c r="U2559" s="2">
        <f t="shared" si="1450"/>
        <v>0</v>
      </c>
      <c r="V2559" s="2">
        <f t="shared" si="1451"/>
        <v>23376.714022009488</v>
      </c>
      <c r="W2559" s="2">
        <f t="shared" si="1452"/>
        <v>263914.04192705266</v>
      </c>
      <c r="X2559" s="36">
        <f t="shared" si="1453"/>
        <v>0</v>
      </c>
      <c r="Y2559" s="2">
        <f t="shared" si="1454"/>
        <v>0</v>
      </c>
      <c r="Z2559" s="37">
        <f t="shared" si="1455"/>
        <v>0</v>
      </c>
      <c r="AA2559" s="2">
        <f t="shared" si="1456"/>
        <v>0</v>
      </c>
      <c r="AB2559" s="4">
        <f t="shared" si="1432"/>
        <v>7.1215000000000001E-2</v>
      </c>
      <c r="AC2559" s="148">
        <f t="shared" si="1457"/>
        <v>400</v>
      </c>
      <c r="AD2559" s="36">
        <v>252</v>
      </c>
      <c r="AE2559" s="35">
        <f t="shared" si="1458"/>
        <v>1.115381011</v>
      </c>
      <c r="AF2559" s="2">
        <f t="shared" si="1459"/>
        <v>30450.66897463</v>
      </c>
      <c r="AG2559" s="2">
        <f t="shared" si="1460"/>
        <v>30450.66897463</v>
      </c>
      <c r="AH2559" s="3">
        <f t="shared" si="1461"/>
        <v>0</v>
      </c>
      <c r="AI2559" s="3"/>
      <c r="AJ2559" s="3">
        <v>0</v>
      </c>
      <c r="AK2559" s="2">
        <f t="shared" si="1462"/>
        <v>46242.672723485892</v>
      </c>
      <c r="AL2559" s="8"/>
      <c r="AM2559" s="8"/>
      <c r="AN2559" s="8"/>
      <c r="AO2559" s="8"/>
      <c r="AP2559" s="8"/>
      <c r="AQ2559" s="8"/>
      <c r="AR2559" s="5"/>
      <c r="AS2559" s="1"/>
      <c r="AT2559" s="8"/>
      <c r="AU2559" s="1"/>
      <c r="AV2559" s="1"/>
      <c r="AW2559" s="3"/>
      <c r="AX2559" s="3"/>
      <c r="AY2559" s="4"/>
      <c r="AZ2559" s="4"/>
      <c r="BA2559" s="4"/>
      <c r="BB2559" s="1"/>
      <c r="BC2559" s="1"/>
      <c r="BD2559" s="1"/>
      <c r="BE2559" s="1"/>
      <c r="BF2559" s="1"/>
      <c r="BG2559" s="1"/>
      <c r="BH2559" s="1"/>
      <c r="BI2559" s="1"/>
    </row>
    <row r="2560" spans="1:61" x14ac:dyDescent="0.2">
      <c r="A2560" s="78">
        <f t="shared" si="1431"/>
        <v>44451</v>
      </c>
      <c r="B2560" s="2">
        <f t="shared" si="1433"/>
        <v>340686.56628394168</v>
      </c>
      <c r="C2560" s="3">
        <f t="shared" si="1434"/>
        <v>45992686.448332123</v>
      </c>
      <c r="D2560" s="2">
        <f t="shared" si="1463"/>
        <v>240537.3279050432</v>
      </c>
      <c r="E2560" s="2">
        <f t="shared" si="1435"/>
        <v>0</v>
      </c>
      <c r="F2560" s="33">
        <f t="shared" si="1436"/>
        <v>240537.3279050432</v>
      </c>
      <c r="G2560" s="39">
        <f t="shared" si="1437"/>
        <v>5825.37</v>
      </c>
      <c r="H2560" s="38">
        <f>IF(AND(N2560=1,N2559&gt;1),VLOOKUP(A2559,[1]Plan1!$CW$105:$CY$215,3),H2559)</f>
        <v>5876.05</v>
      </c>
      <c r="I2560" s="127">
        <f t="shared" si="1438"/>
        <v>44388</v>
      </c>
      <c r="J2560" s="127">
        <f t="shared" si="1439"/>
        <v>44419</v>
      </c>
      <c r="K2560" s="34">
        <f t="shared" si="1440"/>
        <v>8.699876574363552E-3</v>
      </c>
      <c r="L2560" s="212">
        <f t="shared" si="1441"/>
        <v>44480</v>
      </c>
      <c r="M2560" s="1">
        <f t="shared" si="1442"/>
        <v>21</v>
      </c>
      <c r="N2560" s="1">
        <f t="shared" si="1443"/>
        <v>1</v>
      </c>
      <c r="O2560" s="2">
        <f t="shared" si="1444"/>
        <v>1.0004125699999999</v>
      </c>
      <c r="P2560" s="35">
        <f t="shared" si="1445"/>
        <v>1.00959968</v>
      </c>
      <c r="Q2560" s="35">
        <f t="shared" si="1446"/>
        <v>1.0967329136379191</v>
      </c>
      <c r="R2560" s="2">
        <f t="shared" si="1447"/>
        <v>1.0971853899999999</v>
      </c>
      <c r="S2560" s="2">
        <f t="shared" si="1448"/>
        <v>1.05852576</v>
      </c>
      <c r="T2560" s="2">
        <f t="shared" si="1449"/>
        <v>263914.04192704998</v>
      </c>
      <c r="U2560" s="2">
        <f t="shared" si="1450"/>
        <v>0</v>
      </c>
      <c r="V2560" s="2">
        <f t="shared" si="1451"/>
        <v>23376.714022009488</v>
      </c>
      <c r="W2560" s="2">
        <f t="shared" si="1452"/>
        <v>263914.04192705266</v>
      </c>
      <c r="X2560" s="36">
        <f t="shared" si="1453"/>
        <v>0</v>
      </c>
      <c r="Y2560" s="2">
        <f t="shared" si="1454"/>
        <v>0</v>
      </c>
      <c r="Z2560" s="37">
        <f t="shared" si="1455"/>
        <v>0</v>
      </c>
      <c r="AA2560" s="2">
        <f t="shared" si="1456"/>
        <v>0</v>
      </c>
      <c r="AB2560" s="4">
        <f t="shared" si="1432"/>
        <v>7.1215000000000001E-2</v>
      </c>
      <c r="AC2560" s="148">
        <f t="shared" si="1457"/>
        <v>400</v>
      </c>
      <c r="AD2560" s="36">
        <v>252</v>
      </c>
      <c r="AE2560" s="35">
        <f t="shared" si="1458"/>
        <v>1.115381011</v>
      </c>
      <c r="AF2560" s="2">
        <f t="shared" si="1459"/>
        <v>30450.66897463</v>
      </c>
      <c r="AG2560" s="2">
        <f t="shared" si="1460"/>
        <v>30450.66897463</v>
      </c>
      <c r="AH2560" s="3">
        <f t="shared" si="1461"/>
        <v>0</v>
      </c>
      <c r="AI2560" s="3"/>
      <c r="AJ2560" s="3">
        <v>0</v>
      </c>
      <c r="AK2560" s="2">
        <f t="shared" si="1462"/>
        <v>46321.855382258989</v>
      </c>
      <c r="AL2560" s="8"/>
      <c r="AM2560" s="8"/>
      <c r="AN2560" s="8"/>
      <c r="AO2560" s="8"/>
      <c r="AP2560" s="8"/>
      <c r="AQ2560" s="8"/>
      <c r="AR2560" s="5"/>
      <c r="AS2560" s="1"/>
      <c r="AT2560" s="8"/>
      <c r="AU2560" s="1"/>
      <c r="AV2560" s="1"/>
      <c r="AW2560" s="3"/>
      <c r="AX2560" s="3"/>
      <c r="AY2560" s="4"/>
      <c r="AZ2560" s="4"/>
      <c r="BA2560" s="4"/>
      <c r="BB2560" s="1"/>
      <c r="BC2560" s="1"/>
      <c r="BD2560" s="1"/>
      <c r="BE2560" s="1"/>
      <c r="BF2560" s="1"/>
      <c r="BG2560" s="1"/>
      <c r="BH2560" s="1"/>
      <c r="BI2560" s="1"/>
    </row>
    <row r="2561" spans="1:206" x14ac:dyDescent="0.2">
      <c r="A2561" s="78">
        <f t="shared" si="1431"/>
        <v>44452</v>
      </c>
      <c r="B2561" s="2">
        <f t="shared" si="1433"/>
        <v>340846.11868590477</v>
      </c>
      <c r="C2561" s="3">
        <f t="shared" si="1434"/>
        <v>46014226.022597142</v>
      </c>
      <c r="D2561" s="2">
        <f t="shared" si="1463"/>
        <v>240537.3279050432</v>
      </c>
      <c r="E2561" s="2">
        <f t="shared" si="1435"/>
        <v>0</v>
      </c>
      <c r="F2561" s="33">
        <f t="shared" si="1436"/>
        <v>240537.3279050432</v>
      </c>
      <c r="G2561" s="39">
        <f t="shared" si="1437"/>
        <v>5825.37</v>
      </c>
      <c r="H2561" s="38">
        <f>IF(AND(N2561=1,N2560&gt;1),VLOOKUP(A2560,[1]Plan1!$CW$105:$CY$215,3),H2560)</f>
        <v>5876.05</v>
      </c>
      <c r="I2561" s="127">
        <f t="shared" si="1438"/>
        <v>44388</v>
      </c>
      <c r="J2561" s="127">
        <f t="shared" si="1439"/>
        <v>44419</v>
      </c>
      <c r="K2561" s="34">
        <f t="shared" si="1440"/>
        <v>8.699876574363552E-3</v>
      </c>
      <c r="L2561" s="212">
        <f t="shared" si="1441"/>
        <v>44480</v>
      </c>
      <c r="M2561" s="1">
        <f t="shared" si="1442"/>
        <v>21</v>
      </c>
      <c r="N2561" s="1">
        <f t="shared" si="1443"/>
        <v>1</v>
      </c>
      <c r="O2561" s="2">
        <f t="shared" si="1444"/>
        <v>1.0004125699999999</v>
      </c>
      <c r="P2561" s="35">
        <f t="shared" si="1445"/>
        <v>1.00959968</v>
      </c>
      <c r="Q2561" s="35">
        <f t="shared" si="1446"/>
        <v>1.0967329136379191</v>
      </c>
      <c r="R2561" s="2">
        <f t="shared" si="1447"/>
        <v>1.0971853899999999</v>
      </c>
      <c r="S2561" s="2">
        <f t="shared" si="1448"/>
        <v>1.05852576</v>
      </c>
      <c r="T2561" s="2">
        <f t="shared" si="1449"/>
        <v>263914.04192704998</v>
      </c>
      <c r="U2561" s="2">
        <f t="shared" si="1450"/>
        <v>0</v>
      </c>
      <c r="V2561" s="2">
        <f t="shared" si="1451"/>
        <v>23376.714022009488</v>
      </c>
      <c r="W2561" s="2">
        <f t="shared" si="1452"/>
        <v>263914.04192705266</v>
      </c>
      <c r="X2561" s="36">
        <f t="shared" si="1453"/>
        <v>0</v>
      </c>
      <c r="Y2561" s="2">
        <f t="shared" si="1454"/>
        <v>0</v>
      </c>
      <c r="Z2561" s="37">
        <f t="shared" si="1455"/>
        <v>0</v>
      </c>
      <c r="AA2561" s="2">
        <f t="shared" si="1456"/>
        <v>0</v>
      </c>
      <c r="AB2561" s="4">
        <f t="shared" si="1432"/>
        <v>7.1215000000000001E-2</v>
      </c>
      <c r="AC2561" s="148">
        <f t="shared" si="1457"/>
        <v>401</v>
      </c>
      <c r="AD2561" s="36">
        <v>252</v>
      </c>
      <c r="AE2561" s="35">
        <f t="shared" si="1458"/>
        <v>1.1156855409999999</v>
      </c>
      <c r="AF2561" s="2">
        <f t="shared" si="1459"/>
        <v>30531.03871782</v>
      </c>
      <c r="AG2561" s="2">
        <f t="shared" si="1460"/>
        <v>30531.03871782</v>
      </c>
      <c r="AH2561" s="3">
        <f t="shared" si="1461"/>
        <v>0</v>
      </c>
      <c r="AI2561" s="3"/>
      <c r="AJ2561" s="3">
        <v>0</v>
      </c>
      <c r="AK2561" s="2">
        <f t="shared" si="1462"/>
        <v>46401.038041032079</v>
      </c>
      <c r="AL2561" s="8"/>
      <c r="AM2561" s="8"/>
      <c r="AN2561" s="8"/>
      <c r="AO2561" s="8"/>
      <c r="AP2561" s="8"/>
      <c r="AQ2561" s="8"/>
      <c r="AR2561" s="5"/>
      <c r="AS2561" s="1"/>
      <c r="AT2561" s="8"/>
      <c r="AU2561" s="1"/>
      <c r="AV2561" s="1"/>
      <c r="AW2561" s="3"/>
      <c r="AX2561" s="3"/>
      <c r="AY2561" s="4"/>
      <c r="AZ2561" s="4"/>
      <c r="BA2561" s="4"/>
      <c r="BB2561" s="1"/>
      <c r="BC2561" s="1"/>
      <c r="BD2561" s="1"/>
      <c r="BE2561" s="1"/>
      <c r="BF2561" s="1"/>
      <c r="BG2561" s="1"/>
      <c r="BH2561" s="1"/>
      <c r="BI2561" s="1"/>
    </row>
    <row r="2562" spans="1:206" x14ac:dyDescent="0.2">
      <c r="A2562" s="78">
        <f t="shared" si="1431"/>
        <v>44453</v>
      </c>
      <c r="B2562" s="2">
        <f t="shared" si="1433"/>
        <v>341127.20381624735</v>
      </c>
      <c r="C2562" s="3">
        <f t="shared" si="1434"/>
        <v>46052172.515193395</v>
      </c>
      <c r="D2562" s="2">
        <f t="shared" si="1463"/>
        <v>240537.3279050432</v>
      </c>
      <c r="E2562" s="2">
        <f t="shared" si="1435"/>
        <v>0</v>
      </c>
      <c r="F2562" s="33">
        <f t="shared" si="1436"/>
        <v>240537.3279050432</v>
      </c>
      <c r="G2562" s="39">
        <f t="shared" si="1437"/>
        <v>5825.37</v>
      </c>
      <c r="H2562" s="38">
        <f>IF(AND(N2562=1,N2561&gt;1),VLOOKUP(A2561,[1]Plan1!$CW$105:$CY$215,3),H2561)</f>
        <v>5876.05</v>
      </c>
      <c r="I2562" s="127">
        <f t="shared" si="1438"/>
        <v>44388</v>
      </c>
      <c r="J2562" s="127">
        <f t="shared" si="1439"/>
        <v>44419</v>
      </c>
      <c r="K2562" s="34">
        <f t="shared" si="1440"/>
        <v>8.699876574363552E-3</v>
      </c>
      <c r="L2562" s="212">
        <f t="shared" si="1441"/>
        <v>44480</v>
      </c>
      <c r="M2562" s="1">
        <f t="shared" si="1442"/>
        <v>21</v>
      </c>
      <c r="N2562" s="1">
        <f t="shared" si="1443"/>
        <v>2</v>
      </c>
      <c r="O2562" s="2">
        <f t="shared" si="1444"/>
        <v>1.00082531</v>
      </c>
      <c r="P2562" s="35">
        <f t="shared" si="1445"/>
        <v>1.00959968</v>
      </c>
      <c r="Q2562" s="35">
        <f t="shared" si="1446"/>
        <v>1.0967329136379191</v>
      </c>
      <c r="R2562" s="2">
        <f t="shared" si="1447"/>
        <v>1.09763805</v>
      </c>
      <c r="S2562" s="2">
        <f t="shared" si="1448"/>
        <v>1.05852576</v>
      </c>
      <c r="T2562" s="2">
        <f t="shared" si="1449"/>
        <v>264022.92355389998</v>
      </c>
      <c r="U2562" s="2">
        <f t="shared" si="1450"/>
        <v>0</v>
      </c>
      <c r="V2562" s="2">
        <f t="shared" si="1451"/>
        <v>23485.595648859013</v>
      </c>
      <c r="W2562" s="2">
        <f t="shared" si="1452"/>
        <v>264022.92355390219</v>
      </c>
      <c r="X2562" s="36">
        <f t="shared" si="1453"/>
        <v>0</v>
      </c>
      <c r="Y2562" s="2">
        <f t="shared" si="1454"/>
        <v>0</v>
      </c>
      <c r="Z2562" s="37">
        <f t="shared" si="1455"/>
        <v>0</v>
      </c>
      <c r="AA2562" s="2">
        <f t="shared" si="1456"/>
        <v>0</v>
      </c>
      <c r="AB2562" s="4">
        <f t="shared" si="1432"/>
        <v>7.1215000000000001E-2</v>
      </c>
      <c r="AC2562" s="148">
        <f t="shared" si="1457"/>
        <v>402</v>
      </c>
      <c r="AD2562" s="36">
        <v>252</v>
      </c>
      <c r="AE2562" s="35">
        <f t="shared" si="1458"/>
        <v>1.1159901539999999</v>
      </c>
      <c r="AF2562" s="2">
        <f t="shared" si="1459"/>
        <v>30624.059562539998</v>
      </c>
      <c r="AG2562" s="2">
        <f t="shared" si="1460"/>
        <v>30624.059562539998</v>
      </c>
      <c r="AH2562" s="3">
        <f t="shared" si="1461"/>
        <v>0</v>
      </c>
      <c r="AI2562" s="3"/>
      <c r="AJ2562" s="3">
        <v>0</v>
      </c>
      <c r="AK2562" s="2">
        <f t="shared" si="1462"/>
        <v>46480.220699805177</v>
      </c>
      <c r="AL2562" s="8"/>
      <c r="AM2562" s="8"/>
      <c r="AN2562" s="8"/>
      <c r="AO2562" s="8"/>
      <c r="AP2562" s="8"/>
      <c r="AQ2562" s="8"/>
      <c r="AR2562" s="5"/>
      <c r="AS2562" s="1"/>
      <c r="AT2562" s="8"/>
      <c r="AU2562" s="1"/>
      <c r="AV2562" s="1"/>
      <c r="AW2562" s="3"/>
      <c r="AX2562" s="3"/>
      <c r="AY2562" s="4"/>
      <c r="AZ2562" s="4"/>
      <c r="BA2562" s="4"/>
      <c r="BB2562" s="1"/>
      <c r="BC2562" s="1"/>
      <c r="BD2562" s="1"/>
      <c r="BE2562" s="1"/>
      <c r="BF2562" s="1"/>
      <c r="BG2562" s="1"/>
      <c r="BH2562" s="1"/>
      <c r="BI2562" s="1"/>
    </row>
    <row r="2563" spans="1:206" x14ac:dyDescent="0.2">
      <c r="A2563" s="78">
        <f t="shared" si="1431"/>
        <v>44454</v>
      </c>
      <c r="B2563" s="2">
        <f t="shared" si="1433"/>
        <v>341408.43359026883</v>
      </c>
      <c r="C2563" s="3">
        <f t="shared" si="1434"/>
        <v>46090138.53468629</v>
      </c>
      <c r="D2563" s="2">
        <f t="shared" si="1463"/>
        <v>240537.3279050432</v>
      </c>
      <c r="E2563" s="2">
        <f t="shared" si="1435"/>
        <v>0</v>
      </c>
      <c r="F2563" s="33">
        <f t="shared" si="1436"/>
        <v>240537.3279050432</v>
      </c>
      <c r="G2563" s="39">
        <f t="shared" si="1437"/>
        <v>5825.37</v>
      </c>
      <c r="H2563" s="38">
        <f>IF(AND(N2563=1,N2562&gt;1),VLOOKUP(A2562,[1]Plan1!$CW$105:$CY$215,3),H2562)</f>
        <v>5876.05</v>
      </c>
      <c r="I2563" s="127">
        <f t="shared" si="1438"/>
        <v>44388</v>
      </c>
      <c r="J2563" s="127">
        <f t="shared" si="1439"/>
        <v>44419</v>
      </c>
      <c r="K2563" s="34">
        <f t="shared" si="1440"/>
        <v>8.699876574363552E-3</v>
      </c>
      <c r="L2563" s="212">
        <f t="shared" si="1441"/>
        <v>44480</v>
      </c>
      <c r="M2563" s="1">
        <f t="shared" si="1442"/>
        <v>21</v>
      </c>
      <c r="N2563" s="1">
        <f t="shared" si="1443"/>
        <v>3</v>
      </c>
      <c r="O2563" s="2">
        <f t="shared" si="1444"/>
        <v>1.00123823</v>
      </c>
      <c r="P2563" s="35">
        <f t="shared" si="1445"/>
        <v>1.00959968</v>
      </c>
      <c r="Q2563" s="35">
        <f t="shared" si="1446"/>
        <v>1.0967329136379191</v>
      </c>
      <c r="R2563" s="2">
        <f t="shared" si="1447"/>
        <v>1.09809092</v>
      </c>
      <c r="S2563" s="2">
        <f t="shared" si="1448"/>
        <v>1.05852576</v>
      </c>
      <c r="T2563" s="2">
        <f t="shared" si="1449"/>
        <v>264131.85569359001</v>
      </c>
      <c r="U2563" s="2">
        <f t="shared" si="1450"/>
        <v>0</v>
      </c>
      <c r="V2563" s="2">
        <f t="shared" si="1451"/>
        <v>23594.527788547352</v>
      </c>
      <c r="W2563" s="2">
        <f t="shared" si="1452"/>
        <v>264131.85569359054</v>
      </c>
      <c r="X2563" s="36">
        <f t="shared" si="1453"/>
        <v>0</v>
      </c>
      <c r="Y2563" s="2">
        <f t="shared" si="1454"/>
        <v>0</v>
      </c>
      <c r="Z2563" s="37">
        <f t="shared" si="1455"/>
        <v>0</v>
      </c>
      <c r="AA2563" s="2">
        <f t="shared" si="1456"/>
        <v>0</v>
      </c>
      <c r="AB2563" s="4">
        <f t="shared" si="1432"/>
        <v>7.1215000000000001E-2</v>
      </c>
      <c r="AC2563" s="148">
        <f t="shared" si="1457"/>
        <v>403</v>
      </c>
      <c r="AD2563" s="36">
        <v>252</v>
      </c>
      <c r="AE2563" s="35">
        <f t="shared" si="1458"/>
        <v>1.1162948500000001</v>
      </c>
      <c r="AF2563" s="2">
        <f t="shared" si="1459"/>
        <v>30717.1745381</v>
      </c>
      <c r="AG2563" s="2">
        <f t="shared" si="1460"/>
        <v>30717.1745381</v>
      </c>
      <c r="AH2563" s="3">
        <f t="shared" si="1461"/>
        <v>0</v>
      </c>
      <c r="AI2563" s="3"/>
      <c r="AJ2563" s="3">
        <v>0</v>
      </c>
      <c r="AK2563" s="2">
        <f t="shared" si="1462"/>
        <v>46559.403358578267</v>
      </c>
      <c r="AL2563" s="8"/>
      <c r="AM2563" s="8"/>
      <c r="AN2563" s="8"/>
      <c r="AO2563" s="8"/>
      <c r="AP2563" s="8"/>
      <c r="AQ2563" s="8"/>
      <c r="AR2563" s="5"/>
      <c r="AS2563" s="1"/>
      <c r="AT2563" s="8"/>
      <c r="AU2563" s="1"/>
      <c r="AV2563" s="1"/>
      <c r="AW2563" s="3"/>
      <c r="AX2563" s="3"/>
      <c r="AY2563" s="4"/>
      <c r="AZ2563" s="4"/>
      <c r="BA2563" s="4"/>
      <c r="BB2563" s="1"/>
      <c r="BC2563" s="1"/>
      <c r="BD2563" s="1"/>
      <c r="BE2563" s="1"/>
      <c r="BF2563" s="1"/>
      <c r="BG2563" s="1"/>
      <c r="BH2563" s="1"/>
      <c r="BI2563" s="1"/>
    </row>
    <row r="2564" spans="1:206" x14ac:dyDescent="0.2">
      <c r="A2564" s="78">
        <f t="shared" si="1431"/>
        <v>44455</v>
      </c>
      <c r="B2564" s="2">
        <f t="shared" si="1433"/>
        <v>341689.79465207277</v>
      </c>
      <c r="C2564" s="3">
        <f t="shared" si="1434"/>
        <v>46128122.278029822</v>
      </c>
      <c r="D2564" s="2">
        <f t="shared" si="1463"/>
        <v>240537.3279050432</v>
      </c>
      <c r="E2564" s="2">
        <f t="shared" si="1435"/>
        <v>0</v>
      </c>
      <c r="F2564" s="33">
        <f t="shared" si="1436"/>
        <v>240537.3279050432</v>
      </c>
      <c r="G2564" s="39">
        <f t="shared" si="1437"/>
        <v>5825.37</v>
      </c>
      <c r="H2564" s="38">
        <f>IF(AND(N2564=1,N2563&gt;1),VLOOKUP(A2563,[1]Plan1!$CW$105:$CY$215,3),H2563)</f>
        <v>5876.05</v>
      </c>
      <c r="I2564" s="127">
        <f t="shared" si="1438"/>
        <v>44388</v>
      </c>
      <c r="J2564" s="127">
        <f t="shared" si="1439"/>
        <v>44419</v>
      </c>
      <c r="K2564" s="34">
        <f t="shared" si="1440"/>
        <v>8.699876574363552E-3</v>
      </c>
      <c r="L2564" s="212">
        <f t="shared" si="1441"/>
        <v>44480</v>
      </c>
      <c r="M2564" s="1">
        <f t="shared" si="1442"/>
        <v>21</v>
      </c>
      <c r="N2564" s="1">
        <f t="shared" si="1443"/>
        <v>4</v>
      </c>
      <c r="O2564" s="2">
        <f t="shared" si="1444"/>
        <v>1.00165131</v>
      </c>
      <c r="P2564" s="35">
        <f t="shared" si="1445"/>
        <v>1.00959968</v>
      </c>
      <c r="Q2564" s="35">
        <f t="shared" si="1446"/>
        <v>1.0967329136379191</v>
      </c>
      <c r="R2564" s="2">
        <f t="shared" si="1447"/>
        <v>1.09854395</v>
      </c>
      <c r="S2564" s="2">
        <f t="shared" si="1448"/>
        <v>1.05852576</v>
      </c>
      <c r="T2564" s="2">
        <f t="shared" si="1449"/>
        <v>264240.82631924999</v>
      </c>
      <c r="U2564" s="2">
        <f t="shared" si="1450"/>
        <v>0</v>
      </c>
      <c r="V2564" s="2">
        <f t="shared" si="1451"/>
        <v>23703.498414208192</v>
      </c>
      <c r="W2564" s="2">
        <f t="shared" si="1452"/>
        <v>264240.82631925138</v>
      </c>
      <c r="X2564" s="36">
        <f t="shared" si="1453"/>
        <v>0</v>
      </c>
      <c r="Y2564" s="2">
        <f t="shared" si="1454"/>
        <v>0</v>
      </c>
      <c r="Z2564" s="37">
        <f t="shared" si="1455"/>
        <v>0</v>
      </c>
      <c r="AA2564" s="2">
        <f t="shared" si="1456"/>
        <v>0</v>
      </c>
      <c r="AB2564" s="4">
        <f t="shared" si="1432"/>
        <v>7.1215000000000001E-2</v>
      </c>
      <c r="AC2564" s="148">
        <f t="shared" si="1457"/>
        <v>404</v>
      </c>
      <c r="AD2564" s="36">
        <v>252</v>
      </c>
      <c r="AE2564" s="35">
        <f t="shared" si="1458"/>
        <v>1.116599629</v>
      </c>
      <c r="AF2564" s="2">
        <f t="shared" si="1459"/>
        <v>30810.38231547</v>
      </c>
      <c r="AG2564" s="2">
        <f t="shared" si="1460"/>
        <v>30810.38231547</v>
      </c>
      <c r="AH2564" s="3">
        <f t="shared" si="1461"/>
        <v>0</v>
      </c>
      <c r="AI2564" s="3"/>
      <c r="AJ2564" s="3">
        <v>0</v>
      </c>
      <c r="AK2564" s="2">
        <f t="shared" si="1462"/>
        <v>46638.586017351357</v>
      </c>
      <c r="AL2564" s="8"/>
      <c r="AM2564" s="8"/>
      <c r="AN2564" s="8"/>
      <c r="AO2564" s="8"/>
      <c r="AP2564" s="8"/>
      <c r="AQ2564" s="8"/>
      <c r="AR2564" s="5"/>
      <c r="AS2564" s="1"/>
      <c r="AT2564" s="8"/>
      <c r="AU2564" s="1"/>
      <c r="AV2564" s="1"/>
      <c r="AW2564" s="3"/>
      <c r="AX2564" s="3"/>
      <c r="AY2564" s="4"/>
      <c r="AZ2564" s="4"/>
      <c r="BA2564" s="4"/>
      <c r="BB2564" s="1"/>
      <c r="BC2564" s="1"/>
      <c r="BD2564" s="1"/>
      <c r="BE2564" s="1"/>
      <c r="BF2564" s="1"/>
      <c r="BG2564" s="1"/>
      <c r="BH2564" s="1"/>
      <c r="BI2564" s="1"/>
    </row>
    <row r="2565" spans="1:206" x14ac:dyDescent="0.2">
      <c r="A2565" s="78">
        <f t="shared" si="1431"/>
        <v>44456</v>
      </c>
      <c r="B2565" s="2">
        <f t="shared" si="1433"/>
        <v>341971.29781027226</v>
      </c>
      <c r="C2565" s="3">
        <f t="shared" si="1434"/>
        <v>46166125.204386756</v>
      </c>
      <c r="D2565" s="2">
        <f t="shared" si="1463"/>
        <v>240537.3279050432</v>
      </c>
      <c r="E2565" s="2">
        <f t="shared" si="1435"/>
        <v>0</v>
      </c>
      <c r="F2565" s="33">
        <f t="shared" si="1436"/>
        <v>240537.3279050432</v>
      </c>
      <c r="G2565" s="39">
        <f t="shared" si="1437"/>
        <v>5825.37</v>
      </c>
      <c r="H2565" s="38">
        <f>IF(AND(N2565=1,N2564&gt;1),VLOOKUP(A2564,[1]Plan1!$CW$105:$CY$215,3),H2564)</f>
        <v>5876.05</v>
      </c>
      <c r="I2565" s="127">
        <f t="shared" si="1438"/>
        <v>44388</v>
      </c>
      <c r="J2565" s="127">
        <f t="shared" si="1439"/>
        <v>44419</v>
      </c>
      <c r="K2565" s="34">
        <f t="shared" si="1440"/>
        <v>8.699876574363552E-3</v>
      </c>
      <c r="L2565" s="212">
        <f t="shared" si="1441"/>
        <v>44480</v>
      </c>
      <c r="M2565" s="1">
        <f t="shared" si="1442"/>
        <v>21</v>
      </c>
      <c r="N2565" s="1">
        <f t="shared" si="1443"/>
        <v>5</v>
      </c>
      <c r="O2565" s="2">
        <f t="shared" si="1444"/>
        <v>1.00206456</v>
      </c>
      <c r="P2565" s="35">
        <f t="shared" si="1445"/>
        <v>1.00959968</v>
      </c>
      <c r="Q2565" s="35">
        <f t="shared" si="1446"/>
        <v>1.0967329136379191</v>
      </c>
      <c r="R2565" s="2">
        <f t="shared" si="1447"/>
        <v>1.09899718</v>
      </c>
      <c r="S2565" s="2">
        <f t="shared" si="1448"/>
        <v>1.05852576</v>
      </c>
      <c r="T2565" s="2">
        <f t="shared" si="1449"/>
        <v>264349.84505236999</v>
      </c>
      <c r="U2565" s="2">
        <f t="shared" si="1450"/>
        <v>0</v>
      </c>
      <c r="V2565" s="2">
        <f t="shared" si="1451"/>
        <v>23812.517147334591</v>
      </c>
      <c r="W2565" s="2">
        <f t="shared" si="1452"/>
        <v>264349.84505237779</v>
      </c>
      <c r="X2565" s="36">
        <f t="shared" si="1453"/>
        <v>0</v>
      </c>
      <c r="Y2565" s="2">
        <f t="shared" si="1454"/>
        <v>0</v>
      </c>
      <c r="Z2565" s="37">
        <f t="shared" si="1455"/>
        <v>0</v>
      </c>
      <c r="AA2565" s="2">
        <f t="shared" si="1456"/>
        <v>0</v>
      </c>
      <c r="AB2565" s="4">
        <f t="shared" si="1432"/>
        <v>7.1215000000000001E-2</v>
      </c>
      <c r="AC2565" s="148">
        <f t="shared" si="1457"/>
        <v>405</v>
      </c>
      <c r="AD2565" s="36">
        <v>252</v>
      </c>
      <c r="AE2565" s="35">
        <f t="shared" si="1458"/>
        <v>1.1169044910000001</v>
      </c>
      <c r="AF2565" s="2">
        <f t="shared" si="1459"/>
        <v>30903.684081769999</v>
      </c>
      <c r="AG2565" s="2">
        <f t="shared" si="1460"/>
        <v>30903.684081769999</v>
      </c>
      <c r="AH2565" s="3">
        <f t="shared" si="1461"/>
        <v>0</v>
      </c>
      <c r="AI2565" s="3"/>
      <c r="AJ2565" s="3">
        <v>0</v>
      </c>
      <c r="AK2565" s="2">
        <f t="shared" si="1462"/>
        <v>46717.768676124455</v>
      </c>
      <c r="AL2565" s="8"/>
      <c r="AM2565" s="8"/>
      <c r="AN2565" s="8"/>
      <c r="AO2565" s="8"/>
      <c r="AP2565" s="8"/>
      <c r="AQ2565" s="8"/>
      <c r="AR2565" s="5"/>
      <c r="AS2565" s="1"/>
      <c r="AT2565" s="8"/>
      <c r="AU2565" s="1"/>
      <c r="AV2565" s="1"/>
      <c r="AW2565" s="3"/>
      <c r="AX2565" s="3"/>
      <c r="AY2565" s="4"/>
      <c r="AZ2565" s="4"/>
      <c r="BA2565" s="4"/>
      <c r="BB2565" s="1"/>
      <c r="BC2565" s="1"/>
      <c r="BD2565" s="1"/>
      <c r="BE2565" s="1"/>
      <c r="BF2565" s="1"/>
      <c r="BG2565" s="1"/>
      <c r="BH2565" s="1"/>
      <c r="BI2565" s="1"/>
    </row>
    <row r="2566" spans="1:206" x14ac:dyDescent="0.2">
      <c r="A2566" s="78">
        <f t="shared" si="1431"/>
        <v>44457</v>
      </c>
      <c r="B2566" s="2">
        <f t="shared" si="1433"/>
        <v>342172.29502655403</v>
      </c>
      <c r="C2566" s="3">
        <f t="shared" si="1434"/>
        <v>46193259.82858479</v>
      </c>
      <c r="D2566" s="2">
        <f t="shared" si="1463"/>
        <v>240537.3279050432</v>
      </c>
      <c r="E2566" s="2">
        <f t="shared" si="1435"/>
        <v>0</v>
      </c>
      <c r="F2566" s="33">
        <f t="shared" si="1436"/>
        <v>240537.3279050432</v>
      </c>
      <c r="G2566" s="39">
        <f t="shared" si="1437"/>
        <v>5825.37</v>
      </c>
      <c r="H2566" s="38">
        <f>IF(AND(N2566=1,N2565&gt;1),VLOOKUP(A2565,[1]Plan1!$CW$105:$CY$215,3),H2565)</f>
        <v>5876.05</v>
      </c>
      <c r="I2566" s="127">
        <f t="shared" si="1438"/>
        <v>44388</v>
      </c>
      <c r="J2566" s="127">
        <f t="shared" si="1439"/>
        <v>44419</v>
      </c>
      <c r="K2566" s="34">
        <f t="shared" si="1440"/>
        <v>8.699876574363552E-3</v>
      </c>
      <c r="L2566" s="212">
        <f t="shared" si="1441"/>
        <v>44480</v>
      </c>
      <c r="M2566" s="1">
        <f t="shared" si="1442"/>
        <v>21</v>
      </c>
      <c r="N2566" s="1">
        <f t="shared" si="1443"/>
        <v>6</v>
      </c>
      <c r="O2566" s="2">
        <f t="shared" si="1444"/>
        <v>1.00247799</v>
      </c>
      <c r="P2566" s="35">
        <f t="shared" si="1445"/>
        <v>1.00959968</v>
      </c>
      <c r="Q2566" s="35">
        <f t="shared" si="1446"/>
        <v>1.0967329136379191</v>
      </c>
      <c r="R2566" s="2">
        <f t="shared" si="1447"/>
        <v>1.0994505999999999</v>
      </c>
      <c r="S2566" s="2">
        <f t="shared" si="1448"/>
        <v>1.05852576</v>
      </c>
      <c r="T2566" s="2">
        <f t="shared" si="1449"/>
        <v>264458.90948759002</v>
      </c>
      <c r="U2566" s="2">
        <f t="shared" si="1450"/>
        <v>0</v>
      </c>
      <c r="V2566" s="2">
        <f t="shared" si="1451"/>
        <v>23921.581582553277</v>
      </c>
      <c r="W2566" s="2">
        <f t="shared" si="1452"/>
        <v>264458.90948759648</v>
      </c>
      <c r="X2566" s="36">
        <f t="shared" si="1453"/>
        <v>0</v>
      </c>
      <c r="Y2566" s="2">
        <f t="shared" si="1454"/>
        <v>0</v>
      </c>
      <c r="Z2566" s="37">
        <f t="shared" si="1455"/>
        <v>0</v>
      </c>
      <c r="AA2566" s="2">
        <f t="shared" si="1456"/>
        <v>0</v>
      </c>
      <c r="AB2566" s="4">
        <f t="shared" si="1432"/>
        <v>7.1215000000000001E-2</v>
      </c>
      <c r="AC2566" s="148">
        <f t="shared" si="1457"/>
        <v>405</v>
      </c>
      <c r="AD2566" s="36">
        <v>252</v>
      </c>
      <c r="AE2566" s="35">
        <f t="shared" si="1458"/>
        <v>1.1169044910000001</v>
      </c>
      <c r="AF2566" s="2">
        <f t="shared" si="1459"/>
        <v>30916.434204059999</v>
      </c>
      <c r="AG2566" s="2">
        <f t="shared" si="1460"/>
        <v>30916.434204059999</v>
      </c>
      <c r="AH2566" s="3">
        <f t="shared" si="1461"/>
        <v>0</v>
      </c>
      <c r="AI2566" s="3"/>
      <c r="AJ2566" s="3">
        <v>0</v>
      </c>
      <c r="AK2566" s="2">
        <f t="shared" si="1462"/>
        <v>46796.951334897545</v>
      </c>
      <c r="AL2566" s="8"/>
      <c r="AM2566" s="8"/>
      <c r="AN2566" s="8"/>
      <c r="AO2566" s="8"/>
      <c r="AP2566" s="8"/>
      <c r="AQ2566" s="8"/>
      <c r="AR2566" s="5"/>
      <c r="AS2566" s="1"/>
      <c r="AT2566" s="8"/>
      <c r="AU2566" s="1"/>
      <c r="AV2566" s="1"/>
      <c r="AW2566" s="3"/>
      <c r="AX2566" s="3"/>
      <c r="AY2566" s="4"/>
      <c r="AZ2566" s="4"/>
      <c r="BA2566" s="4"/>
      <c r="BB2566" s="1"/>
      <c r="BC2566" s="1"/>
      <c r="BD2566" s="1"/>
      <c r="BE2566" s="1"/>
      <c r="BF2566" s="1"/>
      <c r="BG2566" s="1"/>
      <c r="BH2566" s="1"/>
      <c r="BI2566" s="1"/>
    </row>
    <row r="2567" spans="1:206" x14ac:dyDescent="0.2">
      <c r="A2567" s="78">
        <f t="shared" si="1431"/>
        <v>44458</v>
      </c>
      <c r="B2567" s="2">
        <f t="shared" si="1433"/>
        <v>342251.47768532712</v>
      </c>
      <c r="C2567" s="3">
        <f t="shared" si="1434"/>
        <v>46203949.48751916</v>
      </c>
      <c r="D2567" s="2">
        <f t="shared" si="1463"/>
        <v>240537.3279050432</v>
      </c>
      <c r="E2567" s="2">
        <f t="shared" si="1435"/>
        <v>0</v>
      </c>
      <c r="F2567" s="33">
        <f t="shared" si="1436"/>
        <v>240537.3279050432</v>
      </c>
      <c r="G2567" s="39">
        <f t="shared" si="1437"/>
        <v>5825.37</v>
      </c>
      <c r="H2567" s="38">
        <f>IF(AND(N2567=1,N2566&gt;1),VLOOKUP(A2566,[1]Plan1!$CW$105:$CY$215,3),H2566)</f>
        <v>5876.05</v>
      </c>
      <c r="I2567" s="127">
        <f t="shared" si="1438"/>
        <v>44388</v>
      </c>
      <c r="J2567" s="127">
        <f t="shared" si="1439"/>
        <v>44419</v>
      </c>
      <c r="K2567" s="34">
        <f t="shared" si="1440"/>
        <v>8.699876574363552E-3</v>
      </c>
      <c r="L2567" s="212">
        <f t="shared" si="1441"/>
        <v>44480</v>
      </c>
      <c r="M2567" s="1">
        <f t="shared" si="1442"/>
        <v>21</v>
      </c>
      <c r="N2567" s="1">
        <f t="shared" si="1443"/>
        <v>6</v>
      </c>
      <c r="O2567" s="2">
        <f t="shared" si="1444"/>
        <v>1.00247799</v>
      </c>
      <c r="P2567" s="35">
        <f t="shared" si="1445"/>
        <v>1.00959968</v>
      </c>
      <c r="Q2567" s="35">
        <f t="shared" si="1446"/>
        <v>1.0967329136379191</v>
      </c>
      <c r="R2567" s="2">
        <f t="shared" si="1447"/>
        <v>1.0994505999999999</v>
      </c>
      <c r="S2567" s="2">
        <f t="shared" si="1448"/>
        <v>1.05852576</v>
      </c>
      <c r="T2567" s="2">
        <f t="shared" si="1449"/>
        <v>264458.90948759002</v>
      </c>
      <c r="U2567" s="2">
        <f t="shared" si="1450"/>
        <v>0</v>
      </c>
      <c r="V2567" s="2">
        <f t="shared" si="1451"/>
        <v>23921.581582553277</v>
      </c>
      <c r="W2567" s="2">
        <f t="shared" si="1452"/>
        <v>264458.90948759648</v>
      </c>
      <c r="X2567" s="36">
        <f t="shared" si="1453"/>
        <v>0</v>
      </c>
      <c r="Y2567" s="2">
        <f t="shared" si="1454"/>
        <v>0</v>
      </c>
      <c r="Z2567" s="37">
        <f t="shared" si="1455"/>
        <v>0</v>
      </c>
      <c r="AA2567" s="2">
        <f t="shared" si="1456"/>
        <v>0</v>
      </c>
      <c r="AB2567" s="4">
        <f t="shared" si="1432"/>
        <v>7.1215000000000001E-2</v>
      </c>
      <c r="AC2567" s="148">
        <f t="shared" si="1457"/>
        <v>405</v>
      </c>
      <c r="AD2567" s="36">
        <v>252</v>
      </c>
      <c r="AE2567" s="35">
        <f t="shared" si="1458"/>
        <v>1.1169044910000001</v>
      </c>
      <c r="AF2567" s="2">
        <f t="shared" si="1459"/>
        <v>30916.434204059999</v>
      </c>
      <c r="AG2567" s="2">
        <f t="shared" si="1460"/>
        <v>30916.434204059999</v>
      </c>
      <c r="AH2567" s="3">
        <f t="shared" si="1461"/>
        <v>0</v>
      </c>
      <c r="AI2567" s="3"/>
      <c r="AJ2567" s="3">
        <v>0</v>
      </c>
      <c r="AK2567" s="2">
        <f t="shared" si="1462"/>
        <v>46876.133993670635</v>
      </c>
      <c r="AL2567" s="8"/>
      <c r="AM2567" s="8"/>
      <c r="AN2567" s="8"/>
      <c r="AO2567" s="8"/>
      <c r="AP2567" s="8"/>
      <c r="AQ2567" s="8"/>
      <c r="AR2567" s="5"/>
      <c r="AS2567" s="17"/>
      <c r="AT2567" s="13"/>
      <c r="AU2567" s="17"/>
      <c r="AV2567" s="17"/>
      <c r="AW2567" s="25"/>
      <c r="AX2567" s="25"/>
      <c r="AY2567" s="18"/>
      <c r="AZ2567" s="18"/>
      <c r="BA2567" s="18"/>
      <c r="BB2567" s="17"/>
      <c r="BC2567" s="17"/>
      <c r="BD2567" s="17"/>
      <c r="BE2567" s="17"/>
      <c r="BF2567" s="17"/>
      <c r="BG2567" s="17"/>
      <c r="BH2567" s="17"/>
      <c r="BI2567" s="17"/>
    </row>
    <row r="2568" spans="1:206" x14ac:dyDescent="0.2">
      <c r="A2568" s="78">
        <f t="shared" si="1431"/>
        <v>44459</v>
      </c>
      <c r="B2568" s="2">
        <f t="shared" si="1433"/>
        <v>342411.30603071023</v>
      </c>
      <c r="C2568" s="3">
        <f t="shared" si="1434"/>
        <v>46225526.314145878</v>
      </c>
      <c r="D2568" s="2">
        <f t="shared" si="1463"/>
        <v>240537.3279050432</v>
      </c>
      <c r="E2568" s="2">
        <f t="shared" si="1435"/>
        <v>0</v>
      </c>
      <c r="F2568" s="33">
        <f t="shared" si="1436"/>
        <v>240537.3279050432</v>
      </c>
      <c r="G2568" s="39">
        <f t="shared" si="1437"/>
        <v>5825.37</v>
      </c>
      <c r="H2568" s="38">
        <f>IF(AND(N2568=1,N2567&gt;1),VLOOKUP(A2567,[1]Plan1!$CW$105:$CY$215,3),H2567)</f>
        <v>5876.05</v>
      </c>
      <c r="I2568" s="127">
        <f t="shared" si="1438"/>
        <v>44388</v>
      </c>
      <c r="J2568" s="127">
        <f t="shared" si="1439"/>
        <v>44419</v>
      </c>
      <c r="K2568" s="34">
        <f t="shared" si="1440"/>
        <v>8.699876574363552E-3</v>
      </c>
      <c r="L2568" s="212">
        <f t="shared" si="1441"/>
        <v>44480</v>
      </c>
      <c r="M2568" s="1">
        <f t="shared" si="1442"/>
        <v>21</v>
      </c>
      <c r="N2568" s="1">
        <f t="shared" si="1443"/>
        <v>6</v>
      </c>
      <c r="O2568" s="2">
        <f t="shared" si="1444"/>
        <v>1.00247799</v>
      </c>
      <c r="P2568" s="35">
        <f t="shared" si="1445"/>
        <v>1.00959968</v>
      </c>
      <c r="Q2568" s="35">
        <f t="shared" si="1446"/>
        <v>1.0967329136379191</v>
      </c>
      <c r="R2568" s="2">
        <f t="shared" si="1447"/>
        <v>1.0994505999999999</v>
      </c>
      <c r="S2568" s="2">
        <f t="shared" si="1448"/>
        <v>1.05852576</v>
      </c>
      <c r="T2568" s="2">
        <f t="shared" si="1449"/>
        <v>264458.90948759002</v>
      </c>
      <c r="U2568" s="2">
        <f t="shared" si="1450"/>
        <v>0</v>
      </c>
      <c r="V2568" s="2">
        <f t="shared" si="1451"/>
        <v>23921.581582553277</v>
      </c>
      <c r="W2568" s="2">
        <f t="shared" si="1452"/>
        <v>264458.90948759648</v>
      </c>
      <c r="X2568" s="36">
        <f t="shared" si="1453"/>
        <v>0</v>
      </c>
      <c r="Y2568" s="2">
        <f t="shared" si="1454"/>
        <v>0</v>
      </c>
      <c r="Z2568" s="37">
        <f t="shared" si="1455"/>
        <v>0</v>
      </c>
      <c r="AA2568" s="2">
        <f t="shared" si="1456"/>
        <v>0</v>
      </c>
      <c r="AB2568" s="4">
        <f t="shared" si="1432"/>
        <v>7.1215000000000001E-2</v>
      </c>
      <c r="AC2568" s="148">
        <f t="shared" si="1457"/>
        <v>406</v>
      </c>
      <c r="AD2568" s="36">
        <v>252</v>
      </c>
      <c r="AE2568" s="35">
        <f t="shared" si="1458"/>
        <v>1.1172094370000001</v>
      </c>
      <c r="AF2568" s="2">
        <f t="shared" si="1459"/>
        <v>30997.07989067</v>
      </c>
      <c r="AG2568" s="2">
        <f t="shared" si="1460"/>
        <v>30997.07989067</v>
      </c>
      <c r="AH2568" s="3">
        <f t="shared" si="1461"/>
        <v>0</v>
      </c>
      <c r="AI2568" s="3"/>
      <c r="AJ2568" s="3">
        <v>0</v>
      </c>
      <c r="AK2568" s="2">
        <f t="shared" si="1462"/>
        <v>46955.316652443726</v>
      </c>
      <c r="AL2568" s="8"/>
      <c r="AM2568" s="8"/>
      <c r="AN2568" s="13"/>
      <c r="AO2568" s="13"/>
      <c r="AP2568" s="13"/>
      <c r="AQ2568" s="13"/>
      <c r="AR2568" s="5"/>
      <c r="AS2568" s="17"/>
      <c r="AT2568" s="13"/>
      <c r="AU2568" s="17"/>
      <c r="AV2568" s="17"/>
      <c r="AW2568" s="25"/>
      <c r="AX2568" s="25"/>
      <c r="AY2568" s="18"/>
      <c r="AZ2568" s="18"/>
      <c r="BA2568" s="18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  <c r="BO2568" s="17"/>
      <c r="BP2568" s="17"/>
      <c r="BQ2568" s="17"/>
      <c r="BR2568" s="17"/>
      <c r="BS2568" s="17"/>
      <c r="BT2568" s="17"/>
      <c r="BU2568" s="17"/>
      <c r="BV2568" s="17"/>
      <c r="BW2568" s="17"/>
      <c r="BX2568" s="17"/>
      <c r="BY2568" s="17"/>
      <c r="BZ2568" s="17"/>
      <c r="CA2568" s="17"/>
      <c r="CB2568" s="17"/>
      <c r="CC2568" s="17"/>
      <c r="CD2568" s="17"/>
      <c r="CE2568" s="17"/>
      <c r="CF2568" s="17"/>
      <c r="CG2568" s="17"/>
      <c r="CH2568" s="17"/>
      <c r="CI2568" s="17"/>
      <c r="CJ2568" s="17"/>
      <c r="CK2568" s="17"/>
      <c r="CL2568" s="17"/>
      <c r="CM2568" s="17"/>
      <c r="CN2568" s="17"/>
      <c r="CO2568" s="17"/>
      <c r="CP2568" s="17"/>
      <c r="CQ2568" s="17"/>
      <c r="CR2568" s="17"/>
      <c r="CS2568" s="17"/>
      <c r="CT2568" s="17"/>
      <c r="CU2568" s="17"/>
      <c r="CV2568" s="17"/>
      <c r="CW2568" s="17"/>
      <c r="CX2568" s="17"/>
      <c r="CY2568" s="17"/>
      <c r="CZ2568" s="17"/>
      <c r="DA2568" s="17"/>
      <c r="DB2568" s="17"/>
      <c r="DC2568" s="17"/>
      <c r="DD2568" s="17"/>
      <c r="DE2568" s="17"/>
      <c r="DF2568" s="17"/>
      <c r="DG2568" s="17"/>
      <c r="DH2568" s="17"/>
      <c r="DI2568" s="17"/>
      <c r="DJ2568" s="17"/>
      <c r="DK2568" s="17"/>
      <c r="DL2568" s="17"/>
      <c r="DM2568" s="17"/>
      <c r="DN2568" s="17"/>
      <c r="DO2568" s="17"/>
      <c r="DP2568" s="17"/>
      <c r="DQ2568" s="17"/>
      <c r="DR2568" s="17"/>
      <c r="DS2568" s="17"/>
      <c r="DT2568" s="17"/>
      <c r="DU2568" s="17"/>
      <c r="DV2568" s="17"/>
      <c r="DW2568" s="17"/>
      <c r="DX2568" s="17"/>
      <c r="DY2568" s="17"/>
      <c r="DZ2568" s="17"/>
      <c r="EA2568" s="17"/>
      <c r="EB2568" s="17"/>
      <c r="EC2568" s="17"/>
      <c r="ED2568" s="17"/>
      <c r="EE2568" s="17"/>
      <c r="EF2568" s="17"/>
      <c r="EG2568" s="17"/>
      <c r="EH2568" s="17"/>
      <c r="EI2568" s="17"/>
      <c r="EJ2568" s="17"/>
      <c r="EK2568" s="17"/>
      <c r="EL2568" s="17"/>
      <c r="EM2568" s="17"/>
      <c r="EN2568" s="17"/>
      <c r="EO2568" s="17"/>
      <c r="EP2568" s="17"/>
      <c r="EQ2568" s="17"/>
      <c r="ER2568" s="17"/>
      <c r="ES2568" s="17"/>
      <c r="ET2568" s="17"/>
      <c r="EU2568" s="17"/>
      <c r="EV2568" s="17"/>
      <c r="EW2568" s="17"/>
      <c r="EX2568" s="17"/>
      <c r="EY2568" s="17"/>
      <c r="EZ2568" s="17"/>
      <c r="FA2568" s="17"/>
      <c r="FB2568" s="17"/>
      <c r="FC2568" s="17"/>
      <c r="FD2568" s="17"/>
      <c r="FE2568" s="17"/>
      <c r="FF2568" s="17"/>
      <c r="FG2568" s="17"/>
      <c r="FH2568" s="17"/>
      <c r="FI2568" s="17"/>
      <c r="FJ2568" s="17"/>
      <c r="FK2568" s="17"/>
      <c r="FL2568" s="17"/>
      <c r="FM2568" s="17"/>
      <c r="FN2568" s="17"/>
      <c r="FO2568" s="17"/>
      <c r="FP2568" s="17"/>
      <c r="FQ2568" s="17"/>
      <c r="FR2568" s="17"/>
      <c r="FS2568" s="17"/>
      <c r="FT2568" s="17"/>
      <c r="FU2568" s="17"/>
      <c r="FV2568" s="17"/>
      <c r="FW2568" s="17"/>
      <c r="FX2568" s="17"/>
      <c r="FY2568" s="17"/>
      <c r="FZ2568" s="17"/>
      <c r="GA2568" s="17"/>
      <c r="GB2568" s="17"/>
      <c r="GC2568" s="17"/>
      <c r="GD2568" s="17"/>
      <c r="GE2568" s="17"/>
      <c r="GF2568" s="17"/>
      <c r="GG2568" s="17"/>
      <c r="GH2568" s="17"/>
      <c r="GI2568" s="17"/>
      <c r="GJ2568" s="17"/>
      <c r="GK2568" s="17"/>
      <c r="GL2568" s="17"/>
      <c r="GM2568" s="17"/>
      <c r="GN2568" s="17"/>
      <c r="GO2568" s="17"/>
      <c r="GP2568" s="17"/>
      <c r="GQ2568" s="17"/>
      <c r="GR2568" s="17"/>
      <c r="GS2568" s="17"/>
      <c r="GT2568" s="17"/>
      <c r="GU2568" s="17"/>
      <c r="GV2568" s="17"/>
      <c r="GW2568" s="17"/>
      <c r="GX2568" s="17"/>
    </row>
    <row r="2569" spans="1:206" x14ac:dyDescent="0.2">
      <c r="A2569" s="78">
        <f t="shared" si="1431"/>
        <v>44460</v>
      </c>
      <c r="B2569" s="2">
        <f t="shared" si="1433"/>
        <v>342693.0855304111</v>
      </c>
      <c r="C2569" s="3">
        <f t="shared" si="1434"/>
        <v>46263566.546605498</v>
      </c>
      <c r="D2569" s="2">
        <f t="shared" si="1463"/>
        <v>240537.3279050432</v>
      </c>
      <c r="E2569" s="2">
        <f t="shared" si="1435"/>
        <v>0</v>
      </c>
      <c r="F2569" s="33">
        <f t="shared" si="1436"/>
        <v>240537.3279050432</v>
      </c>
      <c r="G2569" s="39">
        <f t="shared" si="1437"/>
        <v>5825.37</v>
      </c>
      <c r="H2569" s="38">
        <f>IF(AND(N2569=1,N2568&gt;1),VLOOKUP(A2568,[1]Plan1!$CW$105:$CY$215,3),H2568)</f>
        <v>5876.05</v>
      </c>
      <c r="I2569" s="127">
        <f t="shared" si="1438"/>
        <v>44388</v>
      </c>
      <c r="J2569" s="127">
        <f t="shared" si="1439"/>
        <v>44419</v>
      </c>
      <c r="K2569" s="34">
        <f t="shared" si="1440"/>
        <v>8.699876574363552E-3</v>
      </c>
      <c r="L2569" s="212">
        <f t="shared" si="1441"/>
        <v>44480</v>
      </c>
      <c r="M2569" s="1">
        <f t="shared" si="1442"/>
        <v>21</v>
      </c>
      <c r="N2569" s="1">
        <f t="shared" si="1443"/>
        <v>7</v>
      </c>
      <c r="O2569" s="2">
        <f t="shared" si="1444"/>
        <v>1.00289158</v>
      </c>
      <c r="P2569" s="35">
        <f t="shared" si="1445"/>
        <v>1.00959968</v>
      </c>
      <c r="Q2569" s="35">
        <f t="shared" si="1446"/>
        <v>1.0967329136379191</v>
      </c>
      <c r="R2569" s="2">
        <f t="shared" si="1447"/>
        <v>1.0999042000000001</v>
      </c>
      <c r="S2569" s="2">
        <f t="shared" si="1448"/>
        <v>1.05852576</v>
      </c>
      <c r="T2569" s="2">
        <f t="shared" si="1449"/>
        <v>264568.01721953001</v>
      </c>
      <c r="U2569" s="2">
        <f t="shared" si="1450"/>
        <v>0</v>
      </c>
      <c r="V2569" s="2">
        <f t="shared" si="1451"/>
        <v>24030.689314491043</v>
      </c>
      <c r="W2569" s="2">
        <f t="shared" si="1452"/>
        <v>264568.01721953426</v>
      </c>
      <c r="X2569" s="36">
        <f t="shared" si="1453"/>
        <v>0</v>
      </c>
      <c r="Y2569" s="2">
        <f t="shared" si="1454"/>
        <v>0</v>
      </c>
      <c r="Z2569" s="37">
        <f t="shared" si="1455"/>
        <v>0</v>
      </c>
      <c r="AA2569" s="2">
        <f t="shared" si="1456"/>
        <v>0</v>
      </c>
      <c r="AB2569" s="4">
        <f t="shared" si="1432"/>
        <v>7.1215000000000001E-2</v>
      </c>
      <c r="AC2569" s="148">
        <f t="shared" si="1457"/>
        <v>407</v>
      </c>
      <c r="AD2569" s="36">
        <v>252</v>
      </c>
      <c r="AE2569" s="35">
        <f t="shared" si="1458"/>
        <v>1.117514465</v>
      </c>
      <c r="AF2569" s="2">
        <f t="shared" si="1459"/>
        <v>31090.568999660001</v>
      </c>
      <c r="AG2569" s="2">
        <f t="shared" si="1460"/>
        <v>31090.568999660001</v>
      </c>
      <c r="AH2569" s="3">
        <f t="shared" si="1461"/>
        <v>0</v>
      </c>
      <c r="AI2569" s="3"/>
      <c r="AJ2569" s="3">
        <v>0</v>
      </c>
      <c r="AK2569" s="2">
        <f t="shared" si="1462"/>
        <v>47034.499311216823</v>
      </c>
      <c r="AL2569" s="8"/>
      <c r="AM2569" s="8"/>
      <c r="AN2569" s="8"/>
      <c r="AO2569" s="8"/>
      <c r="AP2569" s="8"/>
      <c r="AQ2569" s="8"/>
      <c r="AR2569" s="5"/>
      <c r="AS2569" s="1"/>
      <c r="AT2569" s="8"/>
      <c r="AU2569" s="1"/>
      <c r="AV2569" s="1"/>
      <c r="AW2569" s="3"/>
      <c r="AX2569" s="3"/>
      <c r="AY2569" s="4"/>
      <c r="AZ2569" s="4"/>
      <c r="BA2569" s="4"/>
      <c r="BB2569" s="1"/>
      <c r="BC2569" s="1"/>
      <c r="BD2569" s="1"/>
      <c r="BE2569" s="1"/>
      <c r="BF2569" s="1"/>
      <c r="BG2569" s="1"/>
      <c r="BH2569" s="1"/>
      <c r="BI2569" s="1"/>
    </row>
    <row r="2570" spans="1:206" x14ac:dyDescent="0.2">
      <c r="A2570" s="78">
        <f t="shared" si="1431"/>
        <v>44461</v>
      </c>
      <c r="B2570" s="2">
        <f t="shared" si="1433"/>
        <v>342975.00491150416</v>
      </c>
      <c r="C2570" s="3">
        <f t="shared" si="1434"/>
        <v>46301625.663053066</v>
      </c>
      <c r="D2570" s="2">
        <f t="shared" si="1463"/>
        <v>240537.3279050432</v>
      </c>
      <c r="E2570" s="2">
        <f t="shared" si="1435"/>
        <v>0</v>
      </c>
      <c r="F2570" s="33">
        <f t="shared" si="1436"/>
        <v>240537.3279050432</v>
      </c>
      <c r="G2570" s="39">
        <f t="shared" si="1437"/>
        <v>5825.37</v>
      </c>
      <c r="H2570" s="38">
        <f>IF(AND(N2570=1,N2569&gt;1),VLOOKUP(A2569,[1]Plan1!$CW$105:$CY$215,3),H2569)</f>
        <v>5876.05</v>
      </c>
      <c r="I2570" s="127">
        <f t="shared" si="1438"/>
        <v>44388</v>
      </c>
      <c r="J2570" s="127">
        <f t="shared" si="1439"/>
        <v>44419</v>
      </c>
      <c r="K2570" s="34">
        <f t="shared" si="1440"/>
        <v>8.699876574363552E-3</v>
      </c>
      <c r="L2570" s="212">
        <f t="shared" si="1441"/>
        <v>44480</v>
      </c>
      <c r="M2570" s="1">
        <f t="shared" si="1442"/>
        <v>21</v>
      </c>
      <c r="N2570" s="1">
        <f t="shared" si="1443"/>
        <v>8</v>
      </c>
      <c r="O2570" s="2">
        <f t="shared" si="1444"/>
        <v>1.00330535</v>
      </c>
      <c r="P2570" s="35">
        <f t="shared" si="1445"/>
        <v>1.00959968</v>
      </c>
      <c r="Q2570" s="35">
        <f t="shared" si="1446"/>
        <v>1.0967329136379191</v>
      </c>
      <c r="R2570" s="2">
        <f t="shared" si="1447"/>
        <v>1.10035799</v>
      </c>
      <c r="S2570" s="2">
        <f t="shared" si="1448"/>
        <v>1.05852576</v>
      </c>
      <c r="T2570" s="2">
        <f t="shared" si="1449"/>
        <v>264677.17065356002</v>
      </c>
      <c r="U2570" s="2">
        <f t="shared" si="1450"/>
        <v>0</v>
      </c>
      <c r="V2570" s="2">
        <f t="shared" si="1451"/>
        <v>24139.842748521049</v>
      </c>
      <c r="W2570" s="2">
        <f t="shared" si="1452"/>
        <v>264677.17065356427</v>
      </c>
      <c r="X2570" s="36">
        <f t="shared" si="1453"/>
        <v>0</v>
      </c>
      <c r="Y2570" s="2">
        <f t="shared" si="1454"/>
        <v>0</v>
      </c>
      <c r="Z2570" s="37">
        <f t="shared" si="1455"/>
        <v>0</v>
      </c>
      <c r="AA2570" s="2">
        <f t="shared" si="1456"/>
        <v>0</v>
      </c>
      <c r="AB2570" s="4">
        <f t="shared" si="1432"/>
        <v>7.1215000000000001E-2</v>
      </c>
      <c r="AC2570" s="148">
        <f t="shared" si="1457"/>
        <v>408</v>
      </c>
      <c r="AD2570" s="36">
        <v>252</v>
      </c>
      <c r="AE2570" s="35">
        <f t="shared" si="1458"/>
        <v>1.1178195769999999</v>
      </c>
      <c r="AF2570" s="2">
        <f t="shared" si="1459"/>
        <v>31184.152287950001</v>
      </c>
      <c r="AG2570" s="2">
        <f t="shared" si="1460"/>
        <v>31184.152287950001</v>
      </c>
      <c r="AH2570" s="3">
        <f t="shared" si="1461"/>
        <v>0</v>
      </c>
      <c r="AI2570" s="3"/>
      <c r="AJ2570" s="3">
        <v>0</v>
      </c>
      <c r="AK2570" s="2">
        <f t="shared" si="1462"/>
        <v>47113.681969989913</v>
      </c>
      <c r="AL2570" s="8"/>
      <c r="AM2570" s="8"/>
      <c r="AN2570" s="8"/>
      <c r="AO2570" s="8"/>
      <c r="AP2570" s="8"/>
      <c r="AQ2570" s="8"/>
      <c r="AR2570" s="5"/>
      <c r="AS2570" s="1"/>
      <c r="AT2570" s="8"/>
      <c r="AU2570" s="1"/>
      <c r="AV2570" s="1"/>
      <c r="AW2570" s="3"/>
      <c r="AX2570" s="3"/>
      <c r="AY2570" s="4"/>
      <c r="AZ2570" s="4"/>
      <c r="BA2570" s="4"/>
      <c r="BB2570" s="1"/>
      <c r="BC2570" s="1"/>
      <c r="BD2570" s="1"/>
      <c r="BE2570" s="1"/>
      <c r="BF2570" s="1"/>
      <c r="BG2570" s="1"/>
      <c r="BH2570" s="1"/>
      <c r="BI2570" s="1"/>
    </row>
    <row r="2571" spans="1:206" x14ac:dyDescent="0.2">
      <c r="A2571" s="78">
        <f t="shared" ref="A2571:A2634" si="1464">(A2570+1)</f>
        <v>44462</v>
      </c>
      <c r="B2571" s="2">
        <f t="shared" si="1433"/>
        <v>343257.06693285285</v>
      </c>
      <c r="C2571" s="3">
        <f t="shared" si="1434"/>
        <v>46339704.035935134</v>
      </c>
      <c r="D2571" s="2">
        <f t="shared" si="1463"/>
        <v>240537.3279050432</v>
      </c>
      <c r="E2571" s="2">
        <f t="shared" si="1435"/>
        <v>0</v>
      </c>
      <c r="F2571" s="33">
        <f t="shared" si="1436"/>
        <v>240537.3279050432</v>
      </c>
      <c r="G2571" s="39">
        <f t="shared" si="1437"/>
        <v>5825.37</v>
      </c>
      <c r="H2571" s="38">
        <f>IF(AND(N2571=1,N2570&gt;1),VLOOKUP(A2570,[1]Plan1!$CW$105:$CY$215,3),H2570)</f>
        <v>5876.05</v>
      </c>
      <c r="I2571" s="127">
        <f t="shared" si="1438"/>
        <v>44388</v>
      </c>
      <c r="J2571" s="127">
        <f t="shared" si="1439"/>
        <v>44419</v>
      </c>
      <c r="K2571" s="34">
        <f t="shared" si="1440"/>
        <v>8.699876574363552E-3</v>
      </c>
      <c r="L2571" s="212">
        <f t="shared" si="1441"/>
        <v>44480</v>
      </c>
      <c r="M2571" s="1">
        <f t="shared" si="1442"/>
        <v>21</v>
      </c>
      <c r="N2571" s="1">
        <f t="shared" si="1443"/>
        <v>9</v>
      </c>
      <c r="O2571" s="2">
        <f t="shared" si="1444"/>
        <v>1.00371929</v>
      </c>
      <c r="P2571" s="35">
        <f t="shared" si="1445"/>
        <v>1.00959968</v>
      </c>
      <c r="Q2571" s="35">
        <f t="shared" si="1446"/>
        <v>1.0967329136379191</v>
      </c>
      <c r="R2571" s="2">
        <f t="shared" si="1447"/>
        <v>1.10081198</v>
      </c>
      <c r="S2571" s="2">
        <f t="shared" si="1448"/>
        <v>1.05852576</v>
      </c>
      <c r="T2571" s="2">
        <f t="shared" si="1449"/>
        <v>264786.37219506002</v>
      </c>
      <c r="U2571" s="2">
        <f t="shared" si="1450"/>
        <v>0</v>
      </c>
      <c r="V2571" s="2">
        <f t="shared" si="1451"/>
        <v>24249.044290016664</v>
      </c>
      <c r="W2571" s="2">
        <f t="shared" si="1452"/>
        <v>264786.37219505984</v>
      </c>
      <c r="X2571" s="36">
        <f t="shared" si="1453"/>
        <v>0</v>
      </c>
      <c r="Y2571" s="2">
        <f t="shared" si="1454"/>
        <v>0</v>
      </c>
      <c r="Z2571" s="37">
        <f t="shared" si="1455"/>
        <v>0</v>
      </c>
      <c r="AA2571" s="2">
        <f t="shared" si="1456"/>
        <v>0</v>
      </c>
      <c r="AB2571" s="4">
        <f t="shared" ref="AB2571:AB2634" si="1465">(AB2570)</f>
        <v>7.1215000000000001E-2</v>
      </c>
      <c r="AC2571" s="148">
        <f t="shared" si="1457"/>
        <v>409</v>
      </c>
      <c r="AD2571" s="36">
        <v>252</v>
      </c>
      <c r="AE2571" s="35">
        <f t="shared" si="1458"/>
        <v>1.1181247729999999</v>
      </c>
      <c r="AF2571" s="2">
        <f t="shared" si="1459"/>
        <v>31277.830109030001</v>
      </c>
      <c r="AG2571" s="2">
        <f t="shared" si="1460"/>
        <v>31277.830109030001</v>
      </c>
      <c r="AH2571" s="3">
        <f t="shared" si="1461"/>
        <v>0</v>
      </c>
      <c r="AI2571" s="3"/>
      <c r="AJ2571" s="3">
        <v>0</v>
      </c>
      <c r="AK2571" s="2">
        <f t="shared" si="1462"/>
        <v>47192.864628763004</v>
      </c>
      <c r="AL2571" s="8"/>
      <c r="AM2571" s="8"/>
      <c r="AN2571" s="8"/>
      <c r="AO2571" s="8"/>
      <c r="AP2571" s="8"/>
      <c r="AQ2571" s="8"/>
      <c r="AR2571" s="5"/>
      <c r="AS2571" s="1"/>
      <c r="AT2571" s="8"/>
      <c r="AU2571" s="1"/>
      <c r="AV2571" s="1"/>
      <c r="AW2571" s="3"/>
      <c r="AX2571" s="3"/>
      <c r="AY2571" s="4"/>
      <c r="AZ2571" s="4"/>
      <c r="BA2571" s="4"/>
      <c r="BB2571" s="1"/>
      <c r="BC2571" s="1"/>
      <c r="BD2571" s="1"/>
      <c r="BE2571" s="1"/>
      <c r="BF2571" s="1"/>
      <c r="BG2571" s="1"/>
      <c r="BH2571" s="1"/>
      <c r="BI2571" s="1"/>
    </row>
    <row r="2572" spans="1:206" x14ac:dyDescent="0.2">
      <c r="A2572" s="78">
        <f t="shared" si="1464"/>
        <v>44463</v>
      </c>
      <c r="B2572" s="2">
        <f t="shared" si="1433"/>
        <v>343539.26333038724</v>
      </c>
      <c r="C2572" s="3">
        <f t="shared" si="1434"/>
        <v>46377800.549602278</v>
      </c>
      <c r="D2572" s="2">
        <f t="shared" si="1463"/>
        <v>240537.3279050432</v>
      </c>
      <c r="E2572" s="2">
        <f t="shared" si="1435"/>
        <v>0</v>
      </c>
      <c r="F2572" s="33">
        <f t="shared" si="1436"/>
        <v>240537.3279050432</v>
      </c>
      <c r="G2572" s="39">
        <f t="shared" si="1437"/>
        <v>5825.37</v>
      </c>
      <c r="H2572" s="38">
        <f>IF(AND(N2572=1,N2571&gt;1),VLOOKUP(A2571,[1]Plan1!$CW$105:$CY$215,3),H2571)</f>
        <v>5876.05</v>
      </c>
      <c r="I2572" s="127">
        <f t="shared" si="1438"/>
        <v>44388</v>
      </c>
      <c r="J2572" s="127">
        <f t="shared" si="1439"/>
        <v>44419</v>
      </c>
      <c r="K2572" s="34">
        <f t="shared" si="1440"/>
        <v>8.699876574363552E-3</v>
      </c>
      <c r="L2572" s="212">
        <f t="shared" si="1441"/>
        <v>44480</v>
      </c>
      <c r="M2572" s="1">
        <f t="shared" si="1442"/>
        <v>21</v>
      </c>
      <c r="N2572" s="1">
        <f t="shared" si="1443"/>
        <v>10</v>
      </c>
      <c r="O2572" s="2">
        <f t="shared" si="1444"/>
        <v>1.0041334</v>
      </c>
      <c r="P2572" s="35">
        <f t="shared" si="1445"/>
        <v>1.00959968</v>
      </c>
      <c r="Q2572" s="35">
        <f t="shared" si="1446"/>
        <v>1.0967329136379191</v>
      </c>
      <c r="R2572" s="2">
        <f t="shared" si="1447"/>
        <v>1.1012661399999999</v>
      </c>
      <c r="S2572" s="2">
        <f t="shared" si="1448"/>
        <v>1.05852576</v>
      </c>
      <c r="T2572" s="2">
        <f t="shared" si="1449"/>
        <v>264895.61462790001</v>
      </c>
      <c r="U2572" s="2">
        <f t="shared" si="1450"/>
        <v>0</v>
      </c>
      <c r="V2572" s="2">
        <f t="shared" si="1451"/>
        <v>24358.286722857985</v>
      </c>
      <c r="W2572" s="2">
        <f t="shared" si="1452"/>
        <v>264895.61462790117</v>
      </c>
      <c r="X2572" s="36">
        <f t="shared" si="1453"/>
        <v>0</v>
      </c>
      <c r="Y2572" s="2">
        <f t="shared" si="1454"/>
        <v>0</v>
      </c>
      <c r="Z2572" s="37">
        <f t="shared" si="1455"/>
        <v>0</v>
      </c>
      <c r="AA2572" s="2">
        <f t="shared" si="1456"/>
        <v>0</v>
      </c>
      <c r="AB2572" s="4">
        <f t="shared" si="1465"/>
        <v>7.1215000000000001E-2</v>
      </c>
      <c r="AC2572" s="148">
        <f t="shared" si="1457"/>
        <v>410</v>
      </c>
      <c r="AD2572" s="36">
        <v>252</v>
      </c>
      <c r="AE2572" s="35">
        <f t="shared" si="1458"/>
        <v>1.1184300519999999</v>
      </c>
      <c r="AF2572" s="2">
        <f t="shared" si="1459"/>
        <v>31371.601414950001</v>
      </c>
      <c r="AG2572" s="2">
        <f t="shared" si="1460"/>
        <v>31371.601414950001</v>
      </c>
      <c r="AH2572" s="3">
        <f t="shared" si="1461"/>
        <v>0</v>
      </c>
      <c r="AI2572" s="3"/>
      <c r="AJ2572" s="3">
        <v>0</v>
      </c>
      <c r="AK2572" s="2">
        <f t="shared" si="1462"/>
        <v>47272.047287536094</v>
      </c>
      <c r="AL2572" s="8"/>
      <c r="AM2572" s="8"/>
      <c r="AN2572" s="8"/>
      <c r="AO2572" s="8"/>
      <c r="AP2572" s="8"/>
      <c r="AQ2572" s="8"/>
      <c r="AR2572" s="5"/>
      <c r="AS2572" s="1"/>
      <c r="AT2572" s="8"/>
      <c r="AU2572" s="1"/>
      <c r="AV2572" s="1"/>
      <c r="AW2572" s="3"/>
      <c r="AX2572" s="3"/>
      <c r="AY2572" s="4"/>
      <c r="AZ2572" s="4"/>
      <c r="BA2572" s="4"/>
      <c r="BB2572" s="1"/>
      <c r="BC2572" s="1"/>
      <c r="BD2572" s="1"/>
      <c r="BE2572" s="1"/>
      <c r="BF2572" s="1"/>
      <c r="BG2572" s="1"/>
      <c r="BH2572" s="1"/>
      <c r="BI2572" s="1"/>
    </row>
    <row r="2573" spans="1:206" x14ac:dyDescent="0.2">
      <c r="A2573" s="78">
        <f t="shared" si="1464"/>
        <v>44464</v>
      </c>
      <c r="B2573" s="2">
        <f t="shared" si="1433"/>
        <v>343740.67712359404</v>
      </c>
      <c r="C2573" s="3">
        <f t="shared" si="1434"/>
        <v>46404991.411685199</v>
      </c>
      <c r="D2573" s="2">
        <f t="shared" si="1463"/>
        <v>240537.3279050432</v>
      </c>
      <c r="E2573" s="2">
        <f t="shared" si="1435"/>
        <v>0</v>
      </c>
      <c r="F2573" s="33">
        <f t="shared" si="1436"/>
        <v>240537.3279050432</v>
      </c>
      <c r="G2573" s="39">
        <f t="shared" si="1437"/>
        <v>5825.37</v>
      </c>
      <c r="H2573" s="38">
        <f>IF(AND(N2573=1,N2572&gt;1),VLOOKUP(A2572,[1]Plan1!$CW$105:$CY$215,3),H2572)</f>
        <v>5876.05</v>
      </c>
      <c r="I2573" s="127">
        <f t="shared" si="1438"/>
        <v>44388</v>
      </c>
      <c r="J2573" s="127">
        <f t="shared" si="1439"/>
        <v>44419</v>
      </c>
      <c r="K2573" s="34">
        <f t="shared" si="1440"/>
        <v>8.699876574363552E-3</v>
      </c>
      <c r="L2573" s="212">
        <f t="shared" si="1441"/>
        <v>44480</v>
      </c>
      <c r="M2573" s="1">
        <f t="shared" si="1442"/>
        <v>21</v>
      </c>
      <c r="N2573" s="1">
        <f t="shared" si="1443"/>
        <v>11</v>
      </c>
      <c r="O2573" s="2">
        <f t="shared" si="1444"/>
        <v>1.00454767</v>
      </c>
      <c r="P2573" s="35">
        <f t="shared" si="1445"/>
        <v>1.00959968</v>
      </c>
      <c r="Q2573" s="35">
        <f t="shared" si="1446"/>
        <v>1.0967329136379191</v>
      </c>
      <c r="R2573" s="2">
        <f t="shared" si="1447"/>
        <v>1.1017204899999999</v>
      </c>
      <c r="S2573" s="2">
        <f t="shared" si="1448"/>
        <v>1.05852576</v>
      </c>
      <c r="T2573" s="2">
        <f t="shared" si="1449"/>
        <v>265004.90276283002</v>
      </c>
      <c r="U2573" s="2">
        <f t="shared" si="1450"/>
        <v>0</v>
      </c>
      <c r="V2573" s="2">
        <f t="shared" si="1451"/>
        <v>24467.574857791653</v>
      </c>
      <c r="W2573" s="2">
        <f t="shared" si="1452"/>
        <v>265004.90276283486</v>
      </c>
      <c r="X2573" s="36">
        <f t="shared" si="1453"/>
        <v>0</v>
      </c>
      <c r="Y2573" s="2">
        <f t="shared" si="1454"/>
        <v>0</v>
      </c>
      <c r="Z2573" s="37">
        <f t="shared" si="1455"/>
        <v>0</v>
      </c>
      <c r="AA2573" s="2">
        <f t="shared" si="1456"/>
        <v>0</v>
      </c>
      <c r="AB2573" s="4">
        <f t="shared" si="1465"/>
        <v>7.1215000000000001E-2</v>
      </c>
      <c r="AC2573" s="148">
        <f t="shared" si="1457"/>
        <v>410</v>
      </c>
      <c r="AD2573" s="36">
        <v>252</v>
      </c>
      <c r="AE2573" s="35">
        <f t="shared" si="1458"/>
        <v>1.1184300519999999</v>
      </c>
      <c r="AF2573" s="2">
        <f t="shared" si="1459"/>
        <v>31384.54441445</v>
      </c>
      <c r="AG2573" s="2">
        <f t="shared" si="1460"/>
        <v>31384.54441445</v>
      </c>
      <c r="AH2573" s="3">
        <f t="shared" si="1461"/>
        <v>0</v>
      </c>
      <c r="AI2573" s="3"/>
      <c r="AJ2573" s="3">
        <v>0</v>
      </c>
      <c r="AK2573" s="2">
        <f t="shared" si="1462"/>
        <v>47351.229946309191</v>
      </c>
      <c r="AL2573" s="8"/>
      <c r="AM2573" s="8"/>
      <c r="AN2573" s="8"/>
      <c r="AO2573" s="8"/>
      <c r="AP2573" s="8"/>
      <c r="AQ2573" s="8"/>
      <c r="AR2573" s="5"/>
      <c r="AS2573" s="1"/>
      <c r="AT2573" s="8"/>
      <c r="AU2573" s="1"/>
      <c r="AV2573" s="1"/>
      <c r="AW2573" s="3"/>
      <c r="AX2573" s="3"/>
      <c r="AY2573" s="4"/>
      <c r="AZ2573" s="4"/>
      <c r="BA2573" s="4"/>
      <c r="BB2573" s="1"/>
      <c r="BC2573" s="1"/>
      <c r="BD2573" s="1"/>
      <c r="BE2573" s="1"/>
      <c r="BF2573" s="1"/>
      <c r="BG2573" s="1"/>
      <c r="BH2573" s="1"/>
      <c r="BI2573" s="1"/>
    </row>
    <row r="2574" spans="1:206" x14ac:dyDescent="0.2">
      <c r="A2574" s="78">
        <f t="shared" si="1464"/>
        <v>44465</v>
      </c>
      <c r="B2574" s="2">
        <f t="shared" si="1433"/>
        <v>343819.85978236713</v>
      </c>
      <c r="C2574" s="3">
        <f t="shared" si="1434"/>
        <v>46415681.070619561</v>
      </c>
      <c r="D2574" s="2">
        <f t="shared" si="1463"/>
        <v>240537.3279050432</v>
      </c>
      <c r="E2574" s="2">
        <f t="shared" si="1435"/>
        <v>0</v>
      </c>
      <c r="F2574" s="33">
        <f t="shared" si="1436"/>
        <v>240537.3279050432</v>
      </c>
      <c r="G2574" s="39">
        <f t="shared" si="1437"/>
        <v>5825.37</v>
      </c>
      <c r="H2574" s="38">
        <f>IF(AND(N2574=1,N2573&gt;1),VLOOKUP(A2573,[1]Plan1!$CW$105:$CY$215,3),H2573)</f>
        <v>5876.05</v>
      </c>
      <c r="I2574" s="127">
        <f t="shared" si="1438"/>
        <v>44388</v>
      </c>
      <c r="J2574" s="127">
        <f t="shared" si="1439"/>
        <v>44419</v>
      </c>
      <c r="K2574" s="34">
        <f t="shared" si="1440"/>
        <v>8.699876574363552E-3</v>
      </c>
      <c r="L2574" s="212">
        <f t="shared" si="1441"/>
        <v>44480</v>
      </c>
      <c r="M2574" s="1">
        <f t="shared" si="1442"/>
        <v>21</v>
      </c>
      <c r="N2574" s="1">
        <f t="shared" si="1443"/>
        <v>11</v>
      </c>
      <c r="O2574" s="2">
        <f t="shared" si="1444"/>
        <v>1.00454767</v>
      </c>
      <c r="P2574" s="35">
        <f t="shared" si="1445"/>
        <v>1.00959968</v>
      </c>
      <c r="Q2574" s="35">
        <f t="shared" si="1446"/>
        <v>1.0967329136379191</v>
      </c>
      <c r="R2574" s="2">
        <f t="shared" si="1447"/>
        <v>1.1017204899999999</v>
      </c>
      <c r="S2574" s="2">
        <f t="shared" si="1448"/>
        <v>1.05852576</v>
      </c>
      <c r="T2574" s="2">
        <f t="shared" si="1449"/>
        <v>265004.90276283002</v>
      </c>
      <c r="U2574" s="2">
        <f t="shared" si="1450"/>
        <v>0</v>
      </c>
      <c r="V2574" s="2">
        <f t="shared" si="1451"/>
        <v>24467.574857791653</v>
      </c>
      <c r="W2574" s="2">
        <f t="shared" si="1452"/>
        <v>265004.90276283486</v>
      </c>
      <c r="X2574" s="36">
        <f t="shared" si="1453"/>
        <v>0</v>
      </c>
      <c r="Y2574" s="2">
        <f t="shared" si="1454"/>
        <v>0</v>
      </c>
      <c r="Z2574" s="37">
        <f t="shared" si="1455"/>
        <v>0</v>
      </c>
      <c r="AA2574" s="2">
        <f t="shared" si="1456"/>
        <v>0</v>
      </c>
      <c r="AB2574" s="4">
        <f t="shared" si="1465"/>
        <v>7.1215000000000001E-2</v>
      </c>
      <c r="AC2574" s="148">
        <f t="shared" si="1457"/>
        <v>410</v>
      </c>
      <c r="AD2574" s="36">
        <v>252</v>
      </c>
      <c r="AE2574" s="35">
        <f t="shared" si="1458"/>
        <v>1.1184300519999999</v>
      </c>
      <c r="AF2574" s="2">
        <f t="shared" si="1459"/>
        <v>31384.54441445</v>
      </c>
      <c r="AG2574" s="2">
        <f t="shared" si="1460"/>
        <v>31384.54441445</v>
      </c>
      <c r="AH2574" s="3">
        <f t="shared" si="1461"/>
        <v>0</v>
      </c>
      <c r="AI2574" s="3"/>
      <c r="AJ2574" s="3">
        <v>0</v>
      </c>
      <c r="AK2574" s="2">
        <f t="shared" si="1462"/>
        <v>47430.412605082289</v>
      </c>
      <c r="AL2574" s="8"/>
      <c r="AM2574" s="8"/>
      <c r="AN2574" s="8"/>
      <c r="AO2574" s="8"/>
      <c r="AP2574" s="8"/>
      <c r="AQ2574" s="8"/>
      <c r="AR2574" s="5"/>
      <c r="AS2574" s="1"/>
      <c r="AT2574" s="8"/>
      <c r="AU2574" s="1"/>
      <c r="AV2574" s="1"/>
      <c r="AW2574" s="3"/>
      <c r="AX2574" s="3"/>
      <c r="AY2574" s="4"/>
      <c r="AZ2574" s="4"/>
      <c r="BA2574" s="4"/>
      <c r="BB2574" s="1"/>
      <c r="BC2574" s="1"/>
      <c r="BD2574" s="1"/>
      <c r="BE2574" s="1"/>
      <c r="BF2574" s="1"/>
      <c r="BG2574" s="1"/>
      <c r="BH2574" s="1"/>
      <c r="BI2574" s="1"/>
    </row>
    <row r="2575" spans="1:206" x14ac:dyDescent="0.2">
      <c r="A2575" s="78">
        <f t="shared" si="1464"/>
        <v>44466</v>
      </c>
      <c r="B2575" s="2">
        <f t="shared" si="1433"/>
        <v>343979.9648682602</v>
      </c>
      <c r="C2575" s="3">
        <f t="shared" si="1434"/>
        <v>46437295.257215127</v>
      </c>
      <c r="D2575" s="2">
        <f t="shared" si="1463"/>
        <v>240537.3279050432</v>
      </c>
      <c r="E2575" s="2">
        <f t="shared" si="1435"/>
        <v>0</v>
      </c>
      <c r="F2575" s="33">
        <f t="shared" si="1436"/>
        <v>240537.3279050432</v>
      </c>
      <c r="G2575" s="39">
        <f t="shared" si="1437"/>
        <v>5825.37</v>
      </c>
      <c r="H2575" s="38">
        <f>IF(AND(N2575=1,N2574&gt;1),VLOOKUP(A2574,[1]Plan1!$CW$105:$CY$215,3),H2574)</f>
        <v>5876.05</v>
      </c>
      <c r="I2575" s="127">
        <f t="shared" si="1438"/>
        <v>44388</v>
      </c>
      <c r="J2575" s="127">
        <f t="shared" si="1439"/>
        <v>44419</v>
      </c>
      <c r="K2575" s="34">
        <f t="shared" si="1440"/>
        <v>8.699876574363552E-3</v>
      </c>
      <c r="L2575" s="212">
        <f t="shared" si="1441"/>
        <v>44480</v>
      </c>
      <c r="M2575" s="1">
        <f t="shared" si="1442"/>
        <v>21</v>
      </c>
      <c r="N2575" s="1">
        <f t="shared" si="1443"/>
        <v>11</v>
      </c>
      <c r="O2575" s="2">
        <f t="shared" si="1444"/>
        <v>1.00454767</v>
      </c>
      <c r="P2575" s="35">
        <f t="shared" si="1445"/>
        <v>1.00959968</v>
      </c>
      <c r="Q2575" s="35">
        <f t="shared" si="1446"/>
        <v>1.0967329136379191</v>
      </c>
      <c r="R2575" s="2">
        <f t="shared" si="1447"/>
        <v>1.1017204899999999</v>
      </c>
      <c r="S2575" s="2">
        <f t="shared" si="1448"/>
        <v>1.05852576</v>
      </c>
      <c r="T2575" s="2">
        <f t="shared" si="1449"/>
        <v>265004.90276283002</v>
      </c>
      <c r="U2575" s="2">
        <f t="shared" si="1450"/>
        <v>0</v>
      </c>
      <c r="V2575" s="2">
        <f t="shared" si="1451"/>
        <v>24467.574857791653</v>
      </c>
      <c r="W2575" s="2">
        <f t="shared" si="1452"/>
        <v>265004.90276283486</v>
      </c>
      <c r="X2575" s="36">
        <f t="shared" si="1453"/>
        <v>0</v>
      </c>
      <c r="Y2575" s="2">
        <f t="shared" si="1454"/>
        <v>0</v>
      </c>
      <c r="Z2575" s="37">
        <f t="shared" si="1455"/>
        <v>0</v>
      </c>
      <c r="AA2575" s="2">
        <f t="shared" si="1456"/>
        <v>0</v>
      </c>
      <c r="AB2575" s="4">
        <f t="shared" si="1465"/>
        <v>7.1215000000000001E-2</v>
      </c>
      <c r="AC2575" s="148">
        <f t="shared" si="1457"/>
        <v>411</v>
      </c>
      <c r="AD2575" s="36">
        <v>252</v>
      </c>
      <c r="AE2575" s="35">
        <f t="shared" si="1458"/>
        <v>1.1187354140000001</v>
      </c>
      <c r="AF2575" s="2">
        <f t="shared" si="1459"/>
        <v>31465.46684157</v>
      </c>
      <c r="AG2575" s="2">
        <f t="shared" si="1460"/>
        <v>31465.46684157</v>
      </c>
      <c r="AH2575" s="3">
        <f t="shared" si="1461"/>
        <v>0</v>
      </c>
      <c r="AI2575" s="3"/>
      <c r="AJ2575" s="3">
        <v>0</v>
      </c>
      <c r="AK2575" s="2">
        <f t="shared" si="1462"/>
        <v>47509.595263855379</v>
      </c>
      <c r="AL2575" s="8"/>
      <c r="AM2575" s="8"/>
      <c r="AN2575" s="8"/>
      <c r="AO2575" s="8"/>
      <c r="AP2575" s="8"/>
      <c r="AQ2575" s="8"/>
      <c r="AR2575" s="5"/>
      <c r="AS2575" s="1"/>
      <c r="AT2575" s="8"/>
      <c r="AU2575" s="1"/>
      <c r="AV2575" s="1"/>
      <c r="AW2575" s="3"/>
      <c r="AX2575" s="3"/>
      <c r="AY2575" s="4"/>
      <c r="AZ2575" s="4"/>
      <c r="BA2575" s="4"/>
      <c r="BB2575" s="1"/>
      <c r="BC2575" s="1"/>
      <c r="BD2575" s="1"/>
      <c r="BE2575" s="1"/>
      <c r="BF2575" s="1"/>
      <c r="BG2575" s="1"/>
      <c r="BH2575" s="1"/>
      <c r="BI2575" s="1"/>
    </row>
    <row r="2576" spans="1:206" x14ac:dyDescent="0.2">
      <c r="A2576" s="78">
        <f t="shared" si="1464"/>
        <v>44467</v>
      </c>
      <c r="B2576" s="2">
        <f t="shared" ref="B2576:B2639" si="1466">(W2576+AG2576+AJ2576+AK2576)</f>
        <v>344262.44098045927</v>
      </c>
      <c r="C2576" s="3">
        <f t="shared" ref="C2576:C2639" si="1467">B2576*135</f>
        <v>46475429.532361999</v>
      </c>
      <c r="D2576" s="2">
        <f t="shared" si="1463"/>
        <v>240537.3279050432</v>
      </c>
      <c r="E2576" s="2">
        <f t="shared" ref="E2576:E2639" si="1468">IF(ISERROR(VLOOKUP(A2576,AZ$12:BB$174,2,FALSE)=TRUE),E2575,VLOOKUP(A2576,AZ$12:BB$174,2,FALSE))</f>
        <v>0</v>
      </c>
      <c r="F2576" s="33">
        <f t="shared" ref="F2576:F2639" si="1469">(D2576-E2576)</f>
        <v>240537.3279050432</v>
      </c>
      <c r="G2576" s="39">
        <f t="shared" ref="G2576:G2639" si="1470">IF(H2576=H2575,G2575,H2575)</f>
        <v>5825.37</v>
      </c>
      <c r="H2576" s="38">
        <f>IF(AND(N2576=1,N2575&gt;1),VLOOKUP(A2575,[1]Plan1!$CW$105:$CY$215,3),H2575)</f>
        <v>5876.05</v>
      </c>
      <c r="I2576" s="127">
        <f t="shared" ref="I2576:I2639" si="1471">EDATE(J2576,-1)</f>
        <v>44388</v>
      </c>
      <c r="J2576" s="127">
        <f t="shared" ref="J2576:J2639" si="1472">IF(X2575&gt;0,EDATE(A2576,-1),+J2575)</f>
        <v>44419</v>
      </c>
      <c r="K2576" s="34">
        <f t="shared" ref="K2576:K2639" si="1473">(H2576/G2576)-1</f>
        <v>8.699876574363552E-3</v>
      </c>
      <c r="L2576" s="212">
        <f t="shared" ref="L2576:L2639" si="1474">VLOOKUP(A2575,AZ$193:BA$372,2)</f>
        <v>44480</v>
      </c>
      <c r="M2576" s="1">
        <f t="shared" ref="M2576:M2639" si="1475">IF(L2576=L2575,M2575,NETWORKDAYS(L2575,L2576,$AT$194:$AT$348)-1)</f>
        <v>21</v>
      </c>
      <c r="N2576" s="1">
        <f t="shared" ref="N2576:N2639" si="1476">(M2576-(NETWORKDAYS(A2576,L2576,$AT$194:$AT$348)-1))</f>
        <v>12</v>
      </c>
      <c r="O2576" s="2">
        <f t="shared" ref="O2576:O2639" si="1477">TRUNC((H2576/G2576)^TRUNC((N2576/M2576),9),8)</f>
        <v>1.0049621200000001</v>
      </c>
      <c r="P2576" s="35">
        <f t="shared" ref="P2576:P2639" si="1478">IF(L2576&gt;L2575,O2575,P2575)</f>
        <v>1.00959968</v>
      </c>
      <c r="Q2576" s="35">
        <f t="shared" ref="Q2576:Q2639" si="1479">IF(L2576&gt;L2575,Q2575*P2576,Q2575)</f>
        <v>1.0967329136379191</v>
      </c>
      <c r="R2576" s="2">
        <f t="shared" ref="R2576:R2639" si="1480">TRUNC(TRUNC((O2576*Q2576),15),8)</f>
        <v>1.1021750299999999</v>
      </c>
      <c r="S2576" s="2">
        <f t="shared" ref="S2576:S2639" si="1481">IF(AND(X2576&gt;0,MONTH(A2576)=S$9),R2576,S2575)</f>
        <v>1.05852576</v>
      </c>
      <c r="T2576" s="2">
        <f t="shared" ref="T2576:T2639" si="1482">TRUNC(D2576*R2576,8)</f>
        <v>265114.23659986001</v>
      </c>
      <c r="U2576" s="2">
        <f t="shared" ref="U2576:U2639" si="1483">(E2576*(S2576-1))</f>
        <v>0</v>
      </c>
      <c r="V2576" s="2">
        <f t="shared" ref="V2576:V2639" si="1484">(F2576*(R2576-1))</f>
        <v>24576.908694817612</v>
      </c>
      <c r="W2576" s="2">
        <f t="shared" ref="W2576:W2639" si="1485">(D2576+U2576+V2576)</f>
        <v>265114.23659986083</v>
      </c>
      <c r="X2576" s="36">
        <f t="shared" ref="X2576:X2639" si="1486">IF(VLOOKUP(A2576,AT$10:BC$190,10)=VLOOKUP(A2575,AT$10:BC$190,10),0,VLOOKUP(A2576,AT$10:BC$190,10))</f>
        <v>0</v>
      </c>
      <c r="Y2576" s="2">
        <f t="shared" ref="Y2576:Y2639" si="1487">IF(X2576&gt;0,VLOOKUP(A2576,AT$12:AX$190,5),0)</f>
        <v>0</v>
      </c>
      <c r="Z2576" s="37">
        <f t="shared" ref="Z2576:Z2639" si="1488">IF(X2576&gt;0,VLOOKUP($A2576,$AT$10:$AY$190,6),0)</f>
        <v>0</v>
      </c>
      <c r="AA2576" s="2">
        <f t="shared" ref="AA2576:AA2639" si="1489">IF(Z2576&gt;0,TRUNC(Z2576*T2576,8),0)</f>
        <v>0</v>
      </c>
      <c r="AB2576" s="4">
        <f t="shared" si="1465"/>
        <v>7.1215000000000001E-2</v>
      </c>
      <c r="AC2576" s="148">
        <f t="shared" ref="AC2576:AC2639" si="1490">NETWORKDAYS(A$1975,A2576,$AT$194:$AT$348)-1</f>
        <v>412</v>
      </c>
      <c r="AD2576" s="36">
        <v>252</v>
      </c>
      <c r="AE2576" s="35">
        <f t="shared" ref="AE2576:AE2639" si="1491">ROUND((1+AB2576)^TRUNC((AC2576/AD2576),9),9)</f>
        <v>1.1190408590000001</v>
      </c>
      <c r="AF2576" s="2">
        <f t="shared" ref="AF2576:AF2639" si="1492">TRUNC((T2576*(AE2576-1)),8)</f>
        <v>31559.426457969999</v>
      </c>
      <c r="AG2576" s="2">
        <f t="shared" ref="AG2576:AG2639" si="1493">TRUNC((W2576*(AE2576-1)),8)</f>
        <v>31559.426457969999</v>
      </c>
      <c r="AH2576" s="3">
        <f t="shared" ref="AH2576:AH2639" si="1494">IF(AA2576&gt;0,AA2576+AF2576,0)</f>
        <v>0</v>
      </c>
      <c r="AI2576" s="3"/>
      <c r="AJ2576" s="3">
        <v>0</v>
      </c>
      <c r="AK2576" s="2">
        <f t="shared" ref="AK2576:AK2639" si="1495">((0.01*(A2576-A$1975)/30)*AI$1896)</f>
        <v>47588.777922628469</v>
      </c>
      <c r="AL2576" s="8"/>
      <c r="AM2576" s="8"/>
      <c r="AN2576" s="8"/>
      <c r="AO2576" s="8"/>
      <c r="AP2576" s="8"/>
      <c r="AQ2576" s="8"/>
      <c r="AR2576" s="5"/>
      <c r="AS2576" s="1"/>
      <c r="AT2576" s="8"/>
      <c r="AU2576" s="1"/>
      <c r="AV2576" s="1"/>
      <c r="AW2576" s="3"/>
      <c r="AX2576" s="3"/>
      <c r="AY2576" s="4"/>
      <c r="AZ2576" s="4"/>
      <c r="BA2576" s="4"/>
      <c r="BB2576" s="1"/>
      <c r="BC2576" s="1"/>
      <c r="BD2576" s="1"/>
      <c r="BE2576" s="1"/>
      <c r="BF2576" s="1"/>
      <c r="BG2576" s="1"/>
      <c r="BH2576" s="1"/>
      <c r="BI2576" s="1"/>
    </row>
    <row r="2577" spans="1:206" x14ac:dyDescent="0.2">
      <c r="A2577" s="78">
        <f t="shared" si="1464"/>
        <v>44468</v>
      </c>
      <c r="B2577" s="2">
        <f t="shared" si="1466"/>
        <v>344545.05731886066</v>
      </c>
      <c r="C2577" s="3">
        <f t="shared" si="1467"/>
        <v>46513582.738046192</v>
      </c>
      <c r="D2577" s="2">
        <f t="shared" si="1463"/>
        <v>240537.3279050432</v>
      </c>
      <c r="E2577" s="2">
        <f t="shared" si="1468"/>
        <v>0</v>
      </c>
      <c r="F2577" s="33">
        <f t="shared" si="1469"/>
        <v>240537.3279050432</v>
      </c>
      <c r="G2577" s="39">
        <f t="shared" si="1470"/>
        <v>5825.37</v>
      </c>
      <c r="H2577" s="38">
        <f>IF(AND(N2577=1,N2576&gt;1),VLOOKUP(A2576,[1]Plan1!$CW$105:$CY$215,3),H2576)</f>
        <v>5876.05</v>
      </c>
      <c r="I2577" s="127">
        <f t="shared" si="1471"/>
        <v>44388</v>
      </c>
      <c r="J2577" s="127">
        <f t="shared" si="1472"/>
        <v>44419</v>
      </c>
      <c r="K2577" s="34">
        <f t="shared" si="1473"/>
        <v>8.699876574363552E-3</v>
      </c>
      <c r="L2577" s="212">
        <f t="shared" si="1474"/>
        <v>44480</v>
      </c>
      <c r="M2577" s="1">
        <f t="shared" si="1475"/>
        <v>21</v>
      </c>
      <c r="N2577" s="1">
        <f t="shared" si="1476"/>
        <v>13</v>
      </c>
      <c r="O2577" s="2">
        <f t="shared" si="1477"/>
        <v>1.00537674</v>
      </c>
      <c r="P2577" s="35">
        <f t="shared" si="1478"/>
        <v>1.00959968</v>
      </c>
      <c r="Q2577" s="35">
        <f t="shared" si="1479"/>
        <v>1.0967329136379191</v>
      </c>
      <c r="R2577" s="2">
        <f t="shared" si="1480"/>
        <v>1.1026297599999999</v>
      </c>
      <c r="S2577" s="2">
        <f t="shared" si="1481"/>
        <v>1.05852576</v>
      </c>
      <c r="T2577" s="2">
        <f t="shared" si="1482"/>
        <v>265223.61613897001</v>
      </c>
      <c r="U2577" s="2">
        <f t="shared" si="1483"/>
        <v>0</v>
      </c>
      <c r="V2577" s="2">
        <f t="shared" si="1484"/>
        <v>24686.288233935862</v>
      </c>
      <c r="W2577" s="2">
        <f t="shared" si="1485"/>
        <v>265223.61613897909</v>
      </c>
      <c r="X2577" s="36">
        <f t="shared" si="1486"/>
        <v>0</v>
      </c>
      <c r="Y2577" s="2">
        <f t="shared" si="1487"/>
        <v>0</v>
      </c>
      <c r="Z2577" s="37">
        <f t="shared" si="1488"/>
        <v>0</v>
      </c>
      <c r="AA2577" s="2">
        <f t="shared" si="1489"/>
        <v>0</v>
      </c>
      <c r="AB2577" s="4">
        <f t="shared" si="1465"/>
        <v>7.1215000000000001E-2</v>
      </c>
      <c r="AC2577" s="148">
        <f t="shared" si="1490"/>
        <v>413</v>
      </c>
      <c r="AD2577" s="36">
        <v>252</v>
      </c>
      <c r="AE2577" s="35">
        <f t="shared" si="1491"/>
        <v>1.1193463880000001</v>
      </c>
      <c r="AF2577" s="2">
        <f t="shared" si="1492"/>
        <v>31653.48059848</v>
      </c>
      <c r="AG2577" s="2">
        <f t="shared" si="1493"/>
        <v>31653.48059848</v>
      </c>
      <c r="AH2577" s="3">
        <f t="shared" si="1494"/>
        <v>0</v>
      </c>
      <c r="AI2577" s="3"/>
      <c r="AJ2577" s="3">
        <v>0</v>
      </c>
      <c r="AK2577" s="2">
        <f t="shared" si="1495"/>
        <v>47667.960581401567</v>
      </c>
      <c r="AL2577" s="8"/>
      <c r="AM2577" s="8"/>
      <c r="AN2577" s="8"/>
      <c r="AO2577" s="8"/>
      <c r="AP2577" s="8"/>
      <c r="AQ2577" s="8"/>
      <c r="AR2577" s="5"/>
      <c r="AS2577" s="1"/>
      <c r="AT2577" s="8"/>
      <c r="AU2577" s="1"/>
      <c r="AV2577" s="1"/>
      <c r="AW2577" s="3"/>
      <c r="AX2577" s="3"/>
      <c r="AY2577" s="4"/>
      <c r="AZ2577" s="4"/>
      <c r="BA2577" s="4"/>
      <c r="BB2577" s="1"/>
      <c r="BC2577" s="1"/>
      <c r="BD2577" s="1"/>
      <c r="BE2577" s="1"/>
      <c r="BF2577" s="1"/>
      <c r="BG2577" s="1"/>
      <c r="BH2577" s="1"/>
      <c r="BI2577" s="1"/>
    </row>
    <row r="2578" spans="1:206" x14ac:dyDescent="0.2">
      <c r="A2578" s="78">
        <f t="shared" si="1464"/>
        <v>44469</v>
      </c>
      <c r="B2578" s="2">
        <f t="shared" si="1466"/>
        <v>344827.81368758436</v>
      </c>
      <c r="C2578" s="3">
        <f t="shared" si="1467"/>
        <v>46551754.847823888</v>
      </c>
      <c r="D2578" s="2">
        <f t="shared" si="1463"/>
        <v>240537.3279050432</v>
      </c>
      <c r="E2578" s="2">
        <f t="shared" si="1468"/>
        <v>0</v>
      </c>
      <c r="F2578" s="33">
        <f t="shared" si="1469"/>
        <v>240537.3279050432</v>
      </c>
      <c r="G2578" s="39">
        <f t="shared" si="1470"/>
        <v>5825.37</v>
      </c>
      <c r="H2578" s="38">
        <f>IF(AND(N2578=1,N2577&gt;1),VLOOKUP(A2577,[1]Plan1!$CW$105:$CY$215,3),H2577)</f>
        <v>5876.05</v>
      </c>
      <c r="I2578" s="127">
        <f t="shared" si="1471"/>
        <v>44388</v>
      </c>
      <c r="J2578" s="127">
        <f t="shared" si="1472"/>
        <v>44419</v>
      </c>
      <c r="K2578" s="34">
        <f t="shared" si="1473"/>
        <v>8.699876574363552E-3</v>
      </c>
      <c r="L2578" s="212">
        <f t="shared" si="1474"/>
        <v>44480</v>
      </c>
      <c r="M2578" s="1">
        <f t="shared" si="1475"/>
        <v>21</v>
      </c>
      <c r="N2578" s="1">
        <f t="shared" si="1476"/>
        <v>14</v>
      </c>
      <c r="O2578" s="2">
        <f t="shared" si="1477"/>
        <v>1.0057915399999999</v>
      </c>
      <c r="P2578" s="35">
        <f t="shared" si="1478"/>
        <v>1.00959968</v>
      </c>
      <c r="Q2578" s="35">
        <f t="shared" si="1479"/>
        <v>1.0967329136379191</v>
      </c>
      <c r="R2578" s="2">
        <f t="shared" si="1480"/>
        <v>1.10308468</v>
      </c>
      <c r="S2578" s="2">
        <f t="shared" si="1481"/>
        <v>1.05852576</v>
      </c>
      <c r="T2578" s="2">
        <f t="shared" si="1482"/>
        <v>265333.04138019</v>
      </c>
      <c r="U2578" s="2">
        <f t="shared" si="1483"/>
        <v>0</v>
      </c>
      <c r="V2578" s="2">
        <f t="shared" si="1484"/>
        <v>24795.713475146458</v>
      </c>
      <c r="W2578" s="2">
        <f t="shared" si="1485"/>
        <v>265333.04138018965</v>
      </c>
      <c r="X2578" s="36">
        <f t="shared" si="1486"/>
        <v>0</v>
      </c>
      <c r="Y2578" s="2">
        <f t="shared" si="1487"/>
        <v>0</v>
      </c>
      <c r="Z2578" s="37">
        <f t="shared" si="1488"/>
        <v>0</v>
      </c>
      <c r="AA2578" s="2">
        <f t="shared" si="1489"/>
        <v>0</v>
      </c>
      <c r="AB2578" s="4">
        <f t="shared" si="1465"/>
        <v>7.1215000000000001E-2</v>
      </c>
      <c r="AC2578" s="148">
        <f t="shared" si="1490"/>
        <v>414</v>
      </c>
      <c r="AD2578" s="36">
        <v>252</v>
      </c>
      <c r="AE2578" s="35">
        <f t="shared" si="1491"/>
        <v>1.1196520000000001</v>
      </c>
      <c r="AF2578" s="2">
        <f t="shared" si="1492"/>
        <v>31747.629067220001</v>
      </c>
      <c r="AG2578" s="2">
        <f t="shared" si="1493"/>
        <v>31747.629067220001</v>
      </c>
      <c r="AH2578" s="3">
        <f t="shared" si="1494"/>
        <v>0</v>
      </c>
      <c r="AI2578" s="3"/>
      <c r="AJ2578" s="3">
        <v>0</v>
      </c>
      <c r="AK2578" s="2">
        <f t="shared" si="1495"/>
        <v>47747.143240174657</v>
      </c>
      <c r="AL2578" s="8"/>
      <c r="AM2578" s="8"/>
      <c r="AN2578" s="8"/>
      <c r="AO2578" s="8"/>
      <c r="AP2578" s="8"/>
      <c r="AQ2578" s="8"/>
      <c r="AR2578" s="5"/>
      <c r="AS2578" s="1"/>
      <c r="AT2578" s="8"/>
      <c r="AU2578" s="1"/>
      <c r="AV2578" s="1"/>
      <c r="AW2578" s="3"/>
      <c r="AX2578" s="3"/>
      <c r="AY2578" s="4"/>
      <c r="AZ2578" s="4"/>
      <c r="BA2578" s="4"/>
      <c r="BB2578" s="1"/>
      <c r="BC2578" s="1"/>
      <c r="BD2578" s="1"/>
      <c r="BE2578" s="1"/>
      <c r="BF2578" s="1"/>
      <c r="BG2578" s="1"/>
      <c r="BH2578" s="1"/>
      <c r="BI2578" s="1"/>
    </row>
    <row r="2579" spans="1:206" x14ac:dyDescent="0.2">
      <c r="A2579" s="78">
        <f t="shared" si="1464"/>
        <v>44470</v>
      </c>
      <c r="B2579" s="2">
        <f t="shared" si="1466"/>
        <v>345110.70772729698</v>
      </c>
      <c r="C2579" s="3">
        <f t="shared" si="1467"/>
        <v>46589945.543185093</v>
      </c>
      <c r="D2579" s="2">
        <f t="shared" si="1463"/>
        <v>240537.3279050432</v>
      </c>
      <c r="E2579" s="2">
        <f t="shared" si="1468"/>
        <v>0</v>
      </c>
      <c r="F2579" s="33">
        <f t="shared" si="1469"/>
        <v>240537.3279050432</v>
      </c>
      <c r="G2579" s="39">
        <f t="shared" si="1470"/>
        <v>5825.37</v>
      </c>
      <c r="H2579" s="38">
        <f>IF(AND(N2579=1,N2578&gt;1),VLOOKUP(A2578,[1]Plan1!$CW$105:$CY$215,3),H2578)</f>
        <v>5876.05</v>
      </c>
      <c r="I2579" s="127">
        <f t="shared" si="1471"/>
        <v>44388</v>
      </c>
      <c r="J2579" s="127">
        <f t="shared" si="1472"/>
        <v>44419</v>
      </c>
      <c r="K2579" s="34">
        <f t="shared" si="1473"/>
        <v>8.699876574363552E-3</v>
      </c>
      <c r="L2579" s="212">
        <f t="shared" si="1474"/>
        <v>44480</v>
      </c>
      <c r="M2579" s="1">
        <f t="shared" si="1475"/>
        <v>21</v>
      </c>
      <c r="N2579" s="1">
        <f t="shared" si="1476"/>
        <v>15</v>
      </c>
      <c r="O2579" s="2">
        <f t="shared" si="1477"/>
        <v>1.0062065</v>
      </c>
      <c r="P2579" s="35">
        <f t="shared" si="1478"/>
        <v>1.00959968</v>
      </c>
      <c r="Q2579" s="35">
        <f t="shared" si="1479"/>
        <v>1.0967329136379191</v>
      </c>
      <c r="R2579" s="2">
        <f t="shared" si="1480"/>
        <v>1.10353978</v>
      </c>
      <c r="S2579" s="2">
        <f t="shared" si="1481"/>
        <v>1.05852576</v>
      </c>
      <c r="T2579" s="2">
        <f t="shared" si="1482"/>
        <v>265442.50991810998</v>
      </c>
      <c r="U2579" s="2">
        <f t="shared" si="1483"/>
        <v>0</v>
      </c>
      <c r="V2579" s="2">
        <f t="shared" si="1484"/>
        <v>24905.182013076028</v>
      </c>
      <c r="W2579" s="2">
        <f t="shared" si="1485"/>
        <v>265442.50991811923</v>
      </c>
      <c r="X2579" s="36">
        <f t="shared" si="1486"/>
        <v>0</v>
      </c>
      <c r="Y2579" s="2">
        <f t="shared" si="1487"/>
        <v>0</v>
      </c>
      <c r="Z2579" s="37">
        <f t="shared" si="1488"/>
        <v>0</v>
      </c>
      <c r="AA2579" s="2">
        <f t="shared" si="1489"/>
        <v>0</v>
      </c>
      <c r="AB2579" s="4">
        <f t="shared" si="1465"/>
        <v>7.1215000000000001E-2</v>
      </c>
      <c r="AC2579" s="148">
        <f t="shared" si="1490"/>
        <v>415</v>
      </c>
      <c r="AD2579" s="36">
        <v>252</v>
      </c>
      <c r="AE2579" s="35">
        <f t="shared" si="1491"/>
        <v>1.1199576959999999</v>
      </c>
      <c r="AF2579" s="2">
        <f t="shared" si="1492"/>
        <v>31841.871910229998</v>
      </c>
      <c r="AG2579" s="2">
        <f t="shared" si="1493"/>
        <v>31841.871910229998</v>
      </c>
      <c r="AH2579" s="3">
        <f t="shared" si="1494"/>
        <v>0</v>
      </c>
      <c r="AI2579" s="3"/>
      <c r="AJ2579" s="3">
        <v>0</v>
      </c>
      <c r="AK2579" s="2">
        <f t="shared" si="1495"/>
        <v>47826.325898947747</v>
      </c>
      <c r="AL2579" s="8"/>
      <c r="AM2579" s="8"/>
      <c r="AN2579" s="8"/>
      <c r="AO2579" s="8"/>
      <c r="AP2579" s="8"/>
      <c r="AQ2579" s="8"/>
      <c r="AR2579" s="5"/>
      <c r="AS2579" s="1"/>
      <c r="AT2579" s="8"/>
      <c r="AU2579" s="1"/>
      <c r="AV2579" s="1"/>
      <c r="AW2579" s="3"/>
      <c r="AX2579" s="3"/>
      <c r="AY2579" s="4"/>
      <c r="AZ2579" s="4"/>
      <c r="BA2579" s="4"/>
      <c r="BB2579" s="1"/>
      <c r="BC2579" s="1"/>
      <c r="BD2579" s="1"/>
      <c r="BE2579" s="1"/>
      <c r="BF2579" s="1"/>
      <c r="BG2579" s="1"/>
      <c r="BH2579" s="1"/>
      <c r="BI2579" s="1"/>
    </row>
    <row r="2580" spans="1:206" x14ac:dyDescent="0.2">
      <c r="A2580" s="78">
        <f t="shared" si="1464"/>
        <v>44471</v>
      </c>
      <c r="B2580" s="2">
        <f t="shared" si="1466"/>
        <v>345312.54170200205</v>
      </c>
      <c r="C2580" s="3">
        <f t="shared" si="1467"/>
        <v>46617193.129770279</v>
      </c>
      <c r="D2580" s="2">
        <f t="shared" si="1463"/>
        <v>240537.3279050432</v>
      </c>
      <c r="E2580" s="2">
        <f t="shared" si="1468"/>
        <v>0</v>
      </c>
      <c r="F2580" s="33">
        <f t="shared" si="1469"/>
        <v>240537.3279050432</v>
      </c>
      <c r="G2580" s="39">
        <f t="shared" si="1470"/>
        <v>5825.37</v>
      </c>
      <c r="H2580" s="38">
        <f>IF(AND(N2580=1,N2579&gt;1),VLOOKUP(A2579,[1]Plan1!$CW$105:$CY$215,3),H2579)</f>
        <v>5876.05</v>
      </c>
      <c r="I2580" s="127">
        <f t="shared" si="1471"/>
        <v>44388</v>
      </c>
      <c r="J2580" s="127">
        <f t="shared" si="1472"/>
        <v>44419</v>
      </c>
      <c r="K2580" s="34">
        <f t="shared" si="1473"/>
        <v>8.699876574363552E-3</v>
      </c>
      <c r="L2580" s="212">
        <f t="shared" si="1474"/>
        <v>44480</v>
      </c>
      <c r="M2580" s="1">
        <f t="shared" si="1475"/>
        <v>21</v>
      </c>
      <c r="N2580" s="1">
        <f t="shared" si="1476"/>
        <v>16</v>
      </c>
      <c r="O2580" s="2">
        <f t="shared" si="1477"/>
        <v>1.0066216299999999</v>
      </c>
      <c r="P2580" s="35">
        <f t="shared" si="1478"/>
        <v>1.00959968</v>
      </c>
      <c r="Q2580" s="35">
        <f t="shared" si="1479"/>
        <v>1.0967329136379191</v>
      </c>
      <c r="R2580" s="2">
        <f t="shared" si="1480"/>
        <v>1.1039950700000001</v>
      </c>
      <c r="S2580" s="2">
        <f t="shared" si="1481"/>
        <v>1.05852576</v>
      </c>
      <c r="T2580" s="2">
        <f t="shared" si="1482"/>
        <v>265552.02415814</v>
      </c>
      <c r="U2580" s="2">
        <f t="shared" si="1483"/>
        <v>0</v>
      </c>
      <c r="V2580" s="2">
        <f t="shared" si="1484"/>
        <v>25014.69625309794</v>
      </c>
      <c r="W2580" s="2">
        <f t="shared" si="1485"/>
        <v>265552.02415814117</v>
      </c>
      <c r="X2580" s="36">
        <f t="shared" si="1486"/>
        <v>0</v>
      </c>
      <c r="Y2580" s="2">
        <f t="shared" si="1487"/>
        <v>0</v>
      </c>
      <c r="Z2580" s="37">
        <f t="shared" si="1488"/>
        <v>0</v>
      </c>
      <c r="AA2580" s="2">
        <f t="shared" si="1489"/>
        <v>0</v>
      </c>
      <c r="AB2580" s="4">
        <f t="shared" si="1465"/>
        <v>7.1215000000000001E-2</v>
      </c>
      <c r="AC2580" s="148">
        <f t="shared" si="1490"/>
        <v>415</v>
      </c>
      <c r="AD2580" s="36">
        <v>252</v>
      </c>
      <c r="AE2580" s="35">
        <f t="shared" si="1491"/>
        <v>1.1199576959999999</v>
      </c>
      <c r="AF2580" s="2">
        <f t="shared" si="1492"/>
        <v>31855.008986140001</v>
      </c>
      <c r="AG2580" s="2">
        <f t="shared" si="1493"/>
        <v>31855.008986140001</v>
      </c>
      <c r="AH2580" s="3">
        <f t="shared" si="1494"/>
        <v>0</v>
      </c>
      <c r="AI2580" s="3"/>
      <c r="AJ2580" s="3">
        <v>0</v>
      </c>
      <c r="AK2580" s="2">
        <f t="shared" si="1495"/>
        <v>47905.508557720837</v>
      </c>
      <c r="AL2580" s="8"/>
      <c r="AM2580" s="8"/>
      <c r="AN2580" s="8"/>
      <c r="AO2580" s="8"/>
      <c r="AP2580" s="8"/>
      <c r="AQ2580" s="8"/>
      <c r="AR2580" s="5"/>
      <c r="AS2580" s="1"/>
      <c r="AT2580" s="8"/>
      <c r="AU2580" s="1"/>
      <c r="AV2580" s="1"/>
      <c r="AW2580" s="3"/>
      <c r="AX2580" s="3"/>
      <c r="AY2580" s="4"/>
      <c r="AZ2580" s="4"/>
      <c r="BA2580" s="4"/>
      <c r="BB2580" s="1"/>
      <c r="BC2580" s="1"/>
      <c r="BD2580" s="1"/>
      <c r="BE2580" s="1"/>
      <c r="BF2580" s="1"/>
      <c r="BG2580" s="1"/>
      <c r="BH2580" s="1"/>
      <c r="BI2580" s="1"/>
    </row>
    <row r="2581" spans="1:206" x14ac:dyDescent="0.2">
      <c r="A2581" s="78">
        <f t="shared" si="1464"/>
        <v>44472</v>
      </c>
      <c r="B2581" s="2">
        <f t="shared" si="1466"/>
        <v>345391.72436077514</v>
      </c>
      <c r="C2581" s="3">
        <f t="shared" si="1467"/>
        <v>46627882.788704641</v>
      </c>
      <c r="D2581" s="2">
        <f t="shared" si="1463"/>
        <v>240537.3279050432</v>
      </c>
      <c r="E2581" s="2">
        <f t="shared" si="1468"/>
        <v>0</v>
      </c>
      <c r="F2581" s="33">
        <f t="shared" si="1469"/>
        <v>240537.3279050432</v>
      </c>
      <c r="G2581" s="39">
        <f t="shared" si="1470"/>
        <v>5825.37</v>
      </c>
      <c r="H2581" s="38">
        <f>IF(AND(N2581=1,N2580&gt;1),VLOOKUP(A2580,[1]Plan1!$CW$105:$CY$215,3),H2580)</f>
        <v>5876.05</v>
      </c>
      <c r="I2581" s="127">
        <f t="shared" si="1471"/>
        <v>44388</v>
      </c>
      <c r="J2581" s="127">
        <f t="shared" si="1472"/>
        <v>44419</v>
      </c>
      <c r="K2581" s="34">
        <f t="shared" si="1473"/>
        <v>8.699876574363552E-3</v>
      </c>
      <c r="L2581" s="212">
        <f t="shared" si="1474"/>
        <v>44480</v>
      </c>
      <c r="M2581" s="1">
        <f t="shared" si="1475"/>
        <v>21</v>
      </c>
      <c r="N2581" s="1">
        <f t="shared" si="1476"/>
        <v>16</v>
      </c>
      <c r="O2581" s="2">
        <f t="shared" si="1477"/>
        <v>1.0066216299999999</v>
      </c>
      <c r="P2581" s="35">
        <f t="shared" si="1478"/>
        <v>1.00959968</v>
      </c>
      <c r="Q2581" s="35">
        <f t="shared" si="1479"/>
        <v>1.0967329136379191</v>
      </c>
      <c r="R2581" s="2">
        <f t="shared" si="1480"/>
        <v>1.1039950700000001</v>
      </c>
      <c r="S2581" s="2">
        <f t="shared" si="1481"/>
        <v>1.05852576</v>
      </c>
      <c r="T2581" s="2">
        <f t="shared" si="1482"/>
        <v>265552.02415814</v>
      </c>
      <c r="U2581" s="2">
        <f t="shared" si="1483"/>
        <v>0</v>
      </c>
      <c r="V2581" s="2">
        <f t="shared" si="1484"/>
        <v>25014.69625309794</v>
      </c>
      <c r="W2581" s="2">
        <f t="shared" si="1485"/>
        <v>265552.02415814117</v>
      </c>
      <c r="X2581" s="36">
        <f t="shared" si="1486"/>
        <v>0</v>
      </c>
      <c r="Y2581" s="2">
        <f t="shared" si="1487"/>
        <v>0</v>
      </c>
      <c r="Z2581" s="37">
        <f t="shared" si="1488"/>
        <v>0</v>
      </c>
      <c r="AA2581" s="2">
        <f t="shared" si="1489"/>
        <v>0</v>
      </c>
      <c r="AB2581" s="4">
        <f t="shared" si="1465"/>
        <v>7.1215000000000001E-2</v>
      </c>
      <c r="AC2581" s="148">
        <f t="shared" si="1490"/>
        <v>415</v>
      </c>
      <c r="AD2581" s="36">
        <v>252</v>
      </c>
      <c r="AE2581" s="35">
        <f t="shared" si="1491"/>
        <v>1.1199576959999999</v>
      </c>
      <c r="AF2581" s="2">
        <f t="shared" si="1492"/>
        <v>31855.008986140001</v>
      </c>
      <c r="AG2581" s="2">
        <f t="shared" si="1493"/>
        <v>31855.008986140001</v>
      </c>
      <c r="AH2581" s="3">
        <f t="shared" si="1494"/>
        <v>0</v>
      </c>
      <c r="AI2581" s="3"/>
      <c r="AJ2581" s="3">
        <v>0</v>
      </c>
      <c r="AK2581" s="2">
        <f t="shared" si="1495"/>
        <v>47984.691216493935</v>
      </c>
      <c r="AL2581" s="8"/>
      <c r="AM2581" s="8"/>
      <c r="AN2581" s="8"/>
      <c r="AO2581" s="8"/>
      <c r="AP2581" s="8"/>
      <c r="AQ2581" s="8"/>
      <c r="AR2581" s="5"/>
      <c r="AS2581" s="1"/>
      <c r="AT2581" s="8"/>
      <c r="AU2581" s="1"/>
      <c r="AV2581" s="1"/>
      <c r="AW2581" s="3"/>
      <c r="AX2581" s="3"/>
      <c r="AY2581" s="4"/>
      <c r="AZ2581" s="4"/>
      <c r="BA2581" s="4"/>
      <c r="BB2581" s="1"/>
      <c r="BC2581" s="1"/>
      <c r="BD2581" s="1"/>
      <c r="BE2581" s="1"/>
      <c r="BF2581" s="1"/>
      <c r="BG2581" s="1"/>
      <c r="BH2581" s="1"/>
      <c r="BI2581" s="1"/>
    </row>
    <row r="2582" spans="1:206" x14ac:dyDescent="0.2">
      <c r="A2582" s="78">
        <f t="shared" si="1464"/>
        <v>44473</v>
      </c>
      <c r="B2582" s="2">
        <f t="shared" si="1466"/>
        <v>345552.10725194821</v>
      </c>
      <c r="C2582" s="3">
        <f t="shared" si="1467"/>
        <v>46649534.479013011</v>
      </c>
      <c r="D2582" s="2">
        <f t="shared" si="1463"/>
        <v>240537.3279050432</v>
      </c>
      <c r="E2582" s="2">
        <f t="shared" si="1468"/>
        <v>0</v>
      </c>
      <c r="F2582" s="33">
        <f t="shared" si="1469"/>
        <v>240537.3279050432</v>
      </c>
      <c r="G2582" s="39">
        <f t="shared" si="1470"/>
        <v>5825.37</v>
      </c>
      <c r="H2582" s="38">
        <f>IF(AND(N2582=1,N2581&gt;1),VLOOKUP(A2581,[1]Plan1!$CW$105:$CY$215,3),H2581)</f>
        <v>5876.05</v>
      </c>
      <c r="I2582" s="127">
        <f t="shared" si="1471"/>
        <v>44388</v>
      </c>
      <c r="J2582" s="127">
        <f t="shared" si="1472"/>
        <v>44419</v>
      </c>
      <c r="K2582" s="34">
        <f t="shared" si="1473"/>
        <v>8.699876574363552E-3</v>
      </c>
      <c r="L2582" s="212">
        <f t="shared" si="1474"/>
        <v>44480</v>
      </c>
      <c r="M2582" s="1">
        <f t="shared" si="1475"/>
        <v>21</v>
      </c>
      <c r="N2582" s="1">
        <f t="shared" si="1476"/>
        <v>16</v>
      </c>
      <c r="O2582" s="2">
        <f t="shared" si="1477"/>
        <v>1.0066216299999999</v>
      </c>
      <c r="P2582" s="35">
        <f t="shared" si="1478"/>
        <v>1.00959968</v>
      </c>
      <c r="Q2582" s="35">
        <f t="shared" si="1479"/>
        <v>1.0967329136379191</v>
      </c>
      <c r="R2582" s="2">
        <f t="shared" si="1480"/>
        <v>1.1039950700000001</v>
      </c>
      <c r="S2582" s="2">
        <f t="shared" si="1481"/>
        <v>1.05852576</v>
      </c>
      <c r="T2582" s="2">
        <f t="shared" si="1482"/>
        <v>265552.02415814</v>
      </c>
      <c r="U2582" s="2">
        <f t="shared" si="1483"/>
        <v>0</v>
      </c>
      <c r="V2582" s="2">
        <f t="shared" si="1484"/>
        <v>25014.69625309794</v>
      </c>
      <c r="W2582" s="2">
        <f t="shared" si="1485"/>
        <v>265552.02415814117</v>
      </c>
      <c r="X2582" s="36">
        <f t="shared" si="1486"/>
        <v>0</v>
      </c>
      <c r="Y2582" s="2">
        <f t="shared" si="1487"/>
        <v>0</v>
      </c>
      <c r="Z2582" s="37">
        <f t="shared" si="1488"/>
        <v>0</v>
      </c>
      <c r="AA2582" s="2">
        <f t="shared" si="1489"/>
        <v>0</v>
      </c>
      <c r="AB2582" s="4">
        <f t="shared" si="1465"/>
        <v>7.1215000000000001E-2</v>
      </c>
      <c r="AC2582" s="148">
        <f t="shared" si="1490"/>
        <v>416</v>
      </c>
      <c r="AD2582" s="36">
        <v>252</v>
      </c>
      <c r="AE2582" s="35">
        <f t="shared" si="1491"/>
        <v>1.120263475</v>
      </c>
      <c r="AF2582" s="2">
        <f t="shared" si="1492"/>
        <v>31936.20921854</v>
      </c>
      <c r="AG2582" s="2">
        <f t="shared" si="1493"/>
        <v>31936.20921854</v>
      </c>
      <c r="AH2582" s="3">
        <f t="shared" si="1494"/>
        <v>0</v>
      </c>
      <c r="AI2582" s="3"/>
      <c r="AJ2582" s="3">
        <v>0</v>
      </c>
      <c r="AK2582" s="2">
        <f t="shared" si="1495"/>
        <v>48063.873875267025</v>
      </c>
      <c r="AL2582" s="8"/>
      <c r="AM2582" s="8"/>
      <c r="AN2582" s="8"/>
      <c r="AO2582" s="8"/>
      <c r="AP2582" s="8"/>
      <c r="AQ2582" s="8"/>
      <c r="AR2582" s="5"/>
      <c r="AS2582" s="1"/>
      <c r="AT2582" s="8"/>
      <c r="AU2582" s="1"/>
      <c r="AV2582" s="1"/>
      <c r="AW2582" s="3"/>
      <c r="AX2582" s="3"/>
      <c r="AY2582" s="4"/>
      <c r="AZ2582" s="4"/>
      <c r="BA2582" s="4"/>
      <c r="BB2582" s="1"/>
      <c r="BC2582" s="1"/>
      <c r="BD2582" s="1"/>
      <c r="BE2582" s="1"/>
      <c r="BF2582" s="1"/>
      <c r="BG2582" s="1"/>
      <c r="BH2582" s="1"/>
      <c r="BI2582" s="1"/>
    </row>
    <row r="2583" spans="1:206" x14ac:dyDescent="0.2">
      <c r="A2583" s="78">
        <f t="shared" si="1464"/>
        <v>44474</v>
      </c>
      <c r="B2583" s="2">
        <f t="shared" si="1466"/>
        <v>345835.28196128539</v>
      </c>
      <c r="C2583" s="3">
        <f t="shared" si="1467"/>
        <v>46687763.06477353</v>
      </c>
      <c r="D2583" s="2">
        <f t="shared" si="1463"/>
        <v>240537.3279050432</v>
      </c>
      <c r="E2583" s="2">
        <f t="shared" si="1468"/>
        <v>0</v>
      </c>
      <c r="F2583" s="33">
        <f t="shared" si="1469"/>
        <v>240537.3279050432</v>
      </c>
      <c r="G2583" s="39">
        <f t="shared" si="1470"/>
        <v>5825.37</v>
      </c>
      <c r="H2583" s="38">
        <f>IF(AND(N2583=1,N2582&gt;1),VLOOKUP(A2582,[1]Plan1!$CW$105:$CY$215,3),H2582)</f>
        <v>5876.05</v>
      </c>
      <c r="I2583" s="127">
        <f t="shared" si="1471"/>
        <v>44388</v>
      </c>
      <c r="J2583" s="127">
        <f t="shared" si="1472"/>
        <v>44419</v>
      </c>
      <c r="K2583" s="34">
        <f t="shared" si="1473"/>
        <v>8.699876574363552E-3</v>
      </c>
      <c r="L2583" s="212">
        <f t="shared" si="1474"/>
        <v>44480</v>
      </c>
      <c r="M2583" s="1">
        <f t="shared" si="1475"/>
        <v>21</v>
      </c>
      <c r="N2583" s="1">
        <f t="shared" si="1476"/>
        <v>17</v>
      </c>
      <c r="O2583" s="2">
        <f t="shared" si="1477"/>
        <v>1.0070369400000001</v>
      </c>
      <c r="P2583" s="35">
        <f t="shared" si="1478"/>
        <v>1.00959968</v>
      </c>
      <c r="Q2583" s="35">
        <f t="shared" si="1479"/>
        <v>1.0967329136379191</v>
      </c>
      <c r="R2583" s="2">
        <f t="shared" si="1480"/>
        <v>1.1044505499999999</v>
      </c>
      <c r="S2583" s="2">
        <f t="shared" si="1481"/>
        <v>1.05852576</v>
      </c>
      <c r="T2583" s="2">
        <f t="shared" si="1482"/>
        <v>265661.58410024998</v>
      </c>
      <c r="U2583" s="2">
        <f t="shared" si="1483"/>
        <v>0</v>
      </c>
      <c r="V2583" s="2">
        <f t="shared" si="1484"/>
        <v>25124.256195212092</v>
      </c>
      <c r="W2583" s="2">
        <f t="shared" si="1485"/>
        <v>265661.58410025528</v>
      </c>
      <c r="X2583" s="36">
        <f t="shared" si="1486"/>
        <v>0</v>
      </c>
      <c r="Y2583" s="2">
        <f t="shared" si="1487"/>
        <v>0</v>
      </c>
      <c r="Z2583" s="37">
        <f t="shared" si="1488"/>
        <v>0</v>
      </c>
      <c r="AA2583" s="2">
        <f t="shared" si="1489"/>
        <v>0</v>
      </c>
      <c r="AB2583" s="4">
        <f t="shared" si="1465"/>
        <v>7.1215000000000001E-2</v>
      </c>
      <c r="AC2583" s="148">
        <f t="shared" si="1490"/>
        <v>417</v>
      </c>
      <c r="AD2583" s="36">
        <v>252</v>
      </c>
      <c r="AE2583" s="35">
        <f t="shared" si="1491"/>
        <v>1.1205693379999999</v>
      </c>
      <c r="AF2583" s="2">
        <f t="shared" si="1492"/>
        <v>32030.64132699</v>
      </c>
      <c r="AG2583" s="2">
        <f t="shared" si="1493"/>
        <v>32030.64132699</v>
      </c>
      <c r="AH2583" s="3">
        <f t="shared" si="1494"/>
        <v>0</v>
      </c>
      <c r="AI2583" s="3"/>
      <c r="AJ2583" s="3">
        <v>0</v>
      </c>
      <c r="AK2583" s="2">
        <f t="shared" si="1495"/>
        <v>48143.056534040115</v>
      </c>
      <c r="AL2583" s="8"/>
      <c r="AM2583" s="8"/>
      <c r="AN2583" s="8"/>
      <c r="AO2583" s="8"/>
      <c r="AP2583" s="8"/>
      <c r="AQ2583" s="8"/>
      <c r="AR2583" s="5"/>
      <c r="AS2583" s="1"/>
      <c r="AT2583" s="8"/>
      <c r="AU2583" s="1"/>
      <c r="AV2583" s="1"/>
      <c r="AW2583" s="3"/>
      <c r="AX2583" s="3"/>
      <c r="AY2583" s="4"/>
      <c r="AZ2583" s="4"/>
      <c r="BA2583" s="4"/>
      <c r="BB2583" s="1"/>
      <c r="BC2583" s="1"/>
      <c r="BD2583" s="1"/>
      <c r="BE2583" s="1"/>
      <c r="BF2583" s="1"/>
      <c r="BG2583" s="1"/>
      <c r="BH2583" s="1"/>
      <c r="BI2583" s="1"/>
    </row>
    <row r="2584" spans="1:206" x14ac:dyDescent="0.2">
      <c r="A2584" s="78">
        <f t="shared" si="1464"/>
        <v>44475</v>
      </c>
      <c r="B2584" s="2">
        <f t="shared" si="1466"/>
        <v>346118.59428052173</v>
      </c>
      <c r="C2584" s="3">
        <f t="shared" si="1467"/>
        <v>46726010.227870435</v>
      </c>
      <c r="D2584" s="2">
        <f t="shared" si="1463"/>
        <v>240537.3279050432</v>
      </c>
      <c r="E2584" s="2">
        <f t="shared" si="1468"/>
        <v>0</v>
      </c>
      <c r="F2584" s="33">
        <f t="shared" si="1469"/>
        <v>240537.3279050432</v>
      </c>
      <c r="G2584" s="39">
        <f t="shared" si="1470"/>
        <v>5825.37</v>
      </c>
      <c r="H2584" s="38">
        <f>IF(AND(N2584=1,N2583&gt;1),VLOOKUP(A2583,[1]Plan1!$CW$105:$CY$215,3),H2583)</f>
        <v>5876.05</v>
      </c>
      <c r="I2584" s="127">
        <f t="shared" si="1471"/>
        <v>44388</v>
      </c>
      <c r="J2584" s="127">
        <f t="shared" si="1472"/>
        <v>44419</v>
      </c>
      <c r="K2584" s="34">
        <f t="shared" si="1473"/>
        <v>8.699876574363552E-3</v>
      </c>
      <c r="L2584" s="212">
        <f t="shared" si="1474"/>
        <v>44480</v>
      </c>
      <c r="M2584" s="1">
        <f t="shared" si="1475"/>
        <v>21</v>
      </c>
      <c r="N2584" s="1">
        <f t="shared" si="1476"/>
        <v>18</v>
      </c>
      <c r="O2584" s="2">
        <f t="shared" si="1477"/>
        <v>1.00745241</v>
      </c>
      <c r="P2584" s="35">
        <f t="shared" si="1478"/>
        <v>1.00959968</v>
      </c>
      <c r="Q2584" s="35">
        <f t="shared" si="1479"/>
        <v>1.0967329136379191</v>
      </c>
      <c r="R2584" s="2">
        <f t="shared" si="1480"/>
        <v>1.10490621</v>
      </c>
      <c r="S2584" s="2">
        <f t="shared" si="1481"/>
        <v>1.05852576</v>
      </c>
      <c r="T2584" s="2">
        <f t="shared" si="1482"/>
        <v>265771.18733907997</v>
      </c>
      <c r="U2584" s="2">
        <f t="shared" si="1483"/>
        <v>0</v>
      </c>
      <c r="V2584" s="2">
        <f t="shared" si="1484"/>
        <v>25233.859434045324</v>
      </c>
      <c r="W2584" s="2">
        <f t="shared" si="1485"/>
        <v>265771.18733908853</v>
      </c>
      <c r="X2584" s="36">
        <f t="shared" si="1486"/>
        <v>0</v>
      </c>
      <c r="Y2584" s="2">
        <f t="shared" si="1487"/>
        <v>0</v>
      </c>
      <c r="Z2584" s="37">
        <f t="shared" si="1488"/>
        <v>0</v>
      </c>
      <c r="AA2584" s="2">
        <f t="shared" si="1489"/>
        <v>0</v>
      </c>
      <c r="AB2584" s="4">
        <f t="shared" si="1465"/>
        <v>7.1215000000000001E-2</v>
      </c>
      <c r="AC2584" s="148">
        <f t="shared" si="1490"/>
        <v>418</v>
      </c>
      <c r="AD2584" s="36">
        <v>252</v>
      </c>
      <c r="AE2584" s="35">
        <f t="shared" si="1491"/>
        <v>1.120875284</v>
      </c>
      <c r="AF2584" s="2">
        <f t="shared" si="1492"/>
        <v>32125.167748619999</v>
      </c>
      <c r="AG2584" s="2">
        <f t="shared" si="1493"/>
        <v>32125.167748619999</v>
      </c>
      <c r="AH2584" s="3">
        <f t="shared" si="1494"/>
        <v>0</v>
      </c>
      <c r="AI2584" s="3"/>
      <c r="AJ2584" s="3">
        <v>0</v>
      </c>
      <c r="AK2584" s="2">
        <f t="shared" si="1495"/>
        <v>48222.239192813198</v>
      </c>
      <c r="AL2584" s="8"/>
      <c r="AM2584" s="8"/>
      <c r="AN2584" s="8"/>
      <c r="AO2584" s="8"/>
      <c r="AP2584" s="8"/>
      <c r="AQ2584" s="8"/>
      <c r="AR2584" s="5"/>
      <c r="AS2584" s="1"/>
      <c r="AT2584" s="8"/>
      <c r="AU2584" s="1"/>
      <c r="AV2584" s="1"/>
      <c r="AW2584" s="3"/>
      <c r="AX2584" s="3"/>
      <c r="AY2584" s="4"/>
      <c r="AZ2584" s="4"/>
      <c r="BA2584" s="4"/>
      <c r="BB2584" s="1"/>
      <c r="BC2584" s="1"/>
      <c r="BD2584" s="1"/>
      <c r="BE2584" s="1"/>
      <c r="BF2584" s="1"/>
      <c r="BG2584" s="1"/>
      <c r="BH2584" s="1"/>
      <c r="BI2584" s="1"/>
    </row>
    <row r="2585" spans="1:206" x14ac:dyDescent="0.2">
      <c r="A2585" s="78">
        <f t="shared" si="1464"/>
        <v>44476</v>
      </c>
      <c r="B2585" s="2">
        <f t="shared" si="1466"/>
        <v>346402.04967040365</v>
      </c>
      <c r="C2585" s="3">
        <f t="shared" si="1467"/>
        <v>46764276.705504492</v>
      </c>
      <c r="D2585" s="2">
        <f t="shared" si="1463"/>
        <v>240537.3279050432</v>
      </c>
      <c r="E2585" s="2">
        <f t="shared" si="1468"/>
        <v>0</v>
      </c>
      <c r="F2585" s="33">
        <f t="shared" si="1469"/>
        <v>240537.3279050432</v>
      </c>
      <c r="G2585" s="39">
        <f t="shared" si="1470"/>
        <v>5825.37</v>
      </c>
      <c r="H2585" s="38">
        <f>IF(AND(N2585=1,N2584&gt;1),VLOOKUP(A2584,[1]Plan1!$CW$105:$CY$215,3),H2584)</f>
        <v>5876.05</v>
      </c>
      <c r="I2585" s="127">
        <f t="shared" si="1471"/>
        <v>44388</v>
      </c>
      <c r="J2585" s="127">
        <f t="shared" si="1472"/>
        <v>44419</v>
      </c>
      <c r="K2585" s="34">
        <f t="shared" si="1473"/>
        <v>8.699876574363552E-3</v>
      </c>
      <c r="L2585" s="212">
        <f t="shared" si="1474"/>
        <v>44480</v>
      </c>
      <c r="M2585" s="1">
        <f t="shared" si="1475"/>
        <v>21</v>
      </c>
      <c r="N2585" s="1">
        <f t="shared" si="1476"/>
        <v>19</v>
      </c>
      <c r="O2585" s="2">
        <f t="shared" si="1477"/>
        <v>1.0078680600000001</v>
      </c>
      <c r="P2585" s="35">
        <f t="shared" si="1478"/>
        <v>1.00959968</v>
      </c>
      <c r="Q2585" s="35">
        <f t="shared" si="1479"/>
        <v>1.0967329136379191</v>
      </c>
      <c r="R2585" s="2">
        <f t="shared" si="1480"/>
        <v>1.10536207</v>
      </c>
      <c r="S2585" s="2">
        <f t="shared" si="1481"/>
        <v>1.05852576</v>
      </c>
      <c r="T2585" s="2">
        <f t="shared" si="1482"/>
        <v>265880.83868538</v>
      </c>
      <c r="U2585" s="2">
        <f t="shared" si="1483"/>
        <v>0</v>
      </c>
      <c r="V2585" s="2">
        <f t="shared" si="1484"/>
        <v>25343.51078034411</v>
      </c>
      <c r="W2585" s="2">
        <f t="shared" si="1485"/>
        <v>265880.83868538734</v>
      </c>
      <c r="X2585" s="36">
        <f t="shared" si="1486"/>
        <v>0</v>
      </c>
      <c r="Y2585" s="2">
        <f t="shared" si="1487"/>
        <v>0</v>
      </c>
      <c r="Z2585" s="37">
        <f t="shared" si="1488"/>
        <v>0</v>
      </c>
      <c r="AA2585" s="2">
        <f t="shared" si="1489"/>
        <v>0</v>
      </c>
      <c r="AB2585" s="4">
        <f t="shared" si="1465"/>
        <v>7.1215000000000001E-2</v>
      </c>
      <c r="AC2585" s="148">
        <f t="shared" si="1490"/>
        <v>419</v>
      </c>
      <c r="AD2585" s="36">
        <v>252</v>
      </c>
      <c r="AE2585" s="35">
        <f t="shared" si="1491"/>
        <v>1.1211813129999999</v>
      </c>
      <c r="AF2585" s="2">
        <f t="shared" si="1492"/>
        <v>32219.78913343</v>
      </c>
      <c r="AG2585" s="2">
        <f t="shared" si="1493"/>
        <v>32219.78913343</v>
      </c>
      <c r="AH2585" s="3">
        <f t="shared" si="1494"/>
        <v>0</v>
      </c>
      <c r="AI2585" s="3"/>
      <c r="AJ2585" s="3">
        <v>0</v>
      </c>
      <c r="AK2585" s="2">
        <f t="shared" si="1495"/>
        <v>48301.421851586296</v>
      </c>
      <c r="AL2585" s="8"/>
      <c r="AM2585" s="8"/>
      <c r="AN2585" s="13"/>
      <c r="AO2585" s="13"/>
      <c r="AP2585" s="13"/>
      <c r="AQ2585" s="13"/>
      <c r="AR2585" s="5"/>
      <c r="AS2585" s="17"/>
      <c r="AT2585" s="13"/>
      <c r="AU2585" s="17"/>
      <c r="AV2585" s="17"/>
      <c r="AW2585" s="25"/>
      <c r="AX2585" s="25"/>
      <c r="AY2585" s="18"/>
      <c r="AZ2585" s="18"/>
      <c r="BA2585" s="18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  <c r="BO2585" s="17"/>
      <c r="BP2585" s="17"/>
      <c r="BQ2585" s="17"/>
      <c r="BR2585" s="17"/>
      <c r="BS2585" s="17"/>
      <c r="BT2585" s="17"/>
      <c r="BU2585" s="17"/>
      <c r="BV2585" s="17"/>
      <c r="BW2585" s="17"/>
      <c r="BX2585" s="17"/>
      <c r="BY2585" s="17"/>
      <c r="BZ2585" s="17"/>
      <c r="CA2585" s="17"/>
      <c r="CB2585" s="17"/>
      <c r="CC2585" s="17"/>
      <c r="CD2585" s="17"/>
      <c r="CE2585" s="17"/>
      <c r="CF2585" s="17"/>
      <c r="CG2585" s="17"/>
      <c r="CH2585" s="17"/>
      <c r="CI2585" s="17"/>
      <c r="CJ2585" s="17"/>
      <c r="CK2585" s="17"/>
      <c r="CL2585" s="17"/>
      <c r="CM2585" s="17"/>
      <c r="CN2585" s="17"/>
      <c r="CO2585" s="17"/>
      <c r="CP2585" s="17"/>
      <c r="CQ2585" s="17"/>
      <c r="CR2585" s="17"/>
      <c r="CS2585" s="17"/>
      <c r="CT2585" s="17"/>
      <c r="CU2585" s="17"/>
      <c r="CV2585" s="17"/>
      <c r="CW2585" s="17"/>
      <c r="CX2585" s="17"/>
      <c r="CY2585" s="17"/>
      <c r="CZ2585" s="17"/>
      <c r="DA2585" s="17"/>
      <c r="DB2585" s="17"/>
      <c r="DC2585" s="17"/>
      <c r="DD2585" s="17"/>
      <c r="DE2585" s="17"/>
      <c r="DF2585" s="17"/>
      <c r="DG2585" s="17"/>
      <c r="DH2585" s="17"/>
      <c r="DI2585" s="17"/>
      <c r="DJ2585" s="17"/>
      <c r="DK2585" s="17"/>
      <c r="DL2585" s="17"/>
      <c r="DM2585" s="17"/>
      <c r="DN2585" s="17"/>
      <c r="DO2585" s="17"/>
      <c r="DP2585" s="17"/>
      <c r="DQ2585" s="17"/>
      <c r="DR2585" s="17"/>
      <c r="DS2585" s="17"/>
      <c r="DT2585" s="17"/>
      <c r="DU2585" s="17"/>
      <c r="DV2585" s="17"/>
      <c r="DW2585" s="17"/>
      <c r="DX2585" s="17"/>
      <c r="DY2585" s="17"/>
      <c r="DZ2585" s="17"/>
      <c r="EA2585" s="17"/>
      <c r="EB2585" s="17"/>
      <c r="EC2585" s="17"/>
      <c r="ED2585" s="17"/>
      <c r="EE2585" s="17"/>
      <c r="EF2585" s="17"/>
      <c r="EG2585" s="17"/>
      <c r="EH2585" s="17"/>
      <c r="EI2585" s="17"/>
      <c r="EJ2585" s="17"/>
      <c r="EK2585" s="17"/>
      <c r="EL2585" s="17"/>
      <c r="EM2585" s="17"/>
      <c r="EN2585" s="17"/>
      <c r="EO2585" s="17"/>
      <c r="EP2585" s="17"/>
      <c r="EQ2585" s="17"/>
      <c r="ER2585" s="17"/>
      <c r="ES2585" s="17"/>
      <c r="ET2585" s="17"/>
      <c r="EU2585" s="17"/>
      <c r="EV2585" s="17"/>
      <c r="EW2585" s="17"/>
      <c r="EX2585" s="17"/>
      <c r="EY2585" s="17"/>
      <c r="EZ2585" s="17"/>
      <c r="FA2585" s="17"/>
      <c r="FB2585" s="17"/>
      <c r="FC2585" s="17"/>
      <c r="FD2585" s="17"/>
      <c r="FE2585" s="17"/>
      <c r="FF2585" s="17"/>
      <c r="FG2585" s="17"/>
      <c r="FH2585" s="17"/>
      <c r="FI2585" s="17"/>
      <c r="FJ2585" s="17"/>
      <c r="FK2585" s="17"/>
      <c r="FL2585" s="17"/>
      <c r="FM2585" s="17"/>
      <c r="FN2585" s="17"/>
      <c r="FO2585" s="17"/>
      <c r="FP2585" s="17"/>
      <c r="FQ2585" s="17"/>
      <c r="FR2585" s="17"/>
      <c r="FS2585" s="17"/>
      <c r="FT2585" s="17"/>
      <c r="FU2585" s="17"/>
      <c r="FV2585" s="17"/>
      <c r="FW2585" s="17"/>
      <c r="FX2585" s="17"/>
      <c r="FY2585" s="17"/>
      <c r="FZ2585" s="17"/>
      <c r="GA2585" s="17"/>
      <c r="GB2585" s="17"/>
      <c r="GC2585" s="17"/>
      <c r="GD2585" s="17"/>
      <c r="GE2585" s="17"/>
      <c r="GF2585" s="17"/>
      <c r="GG2585" s="17"/>
      <c r="GH2585" s="17"/>
      <c r="GI2585" s="17"/>
      <c r="GJ2585" s="17"/>
    </row>
    <row r="2586" spans="1:206" x14ac:dyDescent="0.2">
      <c r="A2586" s="78">
        <f t="shared" si="1464"/>
        <v>44477</v>
      </c>
      <c r="B2586" s="2">
        <f t="shared" si="1466"/>
        <v>346685.64333918452</v>
      </c>
      <c r="C2586" s="3">
        <f t="shared" si="1467"/>
        <v>46802561.850789912</v>
      </c>
      <c r="D2586" s="2">
        <f t="shared" si="1463"/>
        <v>240537.3279050432</v>
      </c>
      <c r="E2586" s="2">
        <f t="shared" si="1468"/>
        <v>0</v>
      </c>
      <c r="F2586" s="33">
        <f t="shared" si="1469"/>
        <v>240537.3279050432</v>
      </c>
      <c r="G2586" s="39">
        <f t="shared" si="1470"/>
        <v>5825.37</v>
      </c>
      <c r="H2586" s="38">
        <f>IF(AND(N2586=1,N2585&gt;1),VLOOKUP(A2585,[1]Plan1!$CW$105:$CY$215,3),H2585)</f>
        <v>5876.05</v>
      </c>
      <c r="I2586" s="127">
        <f t="shared" si="1471"/>
        <v>44388</v>
      </c>
      <c r="J2586" s="127">
        <f t="shared" si="1472"/>
        <v>44419</v>
      </c>
      <c r="K2586" s="34">
        <f t="shared" si="1473"/>
        <v>8.699876574363552E-3</v>
      </c>
      <c r="L2586" s="212">
        <f t="shared" si="1474"/>
        <v>44480</v>
      </c>
      <c r="M2586" s="1">
        <f t="shared" si="1475"/>
        <v>21</v>
      </c>
      <c r="N2586" s="1">
        <f t="shared" si="1476"/>
        <v>20</v>
      </c>
      <c r="O2586" s="2">
        <f t="shared" si="1477"/>
        <v>1.00828388</v>
      </c>
      <c r="P2586" s="35">
        <f t="shared" si="1478"/>
        <v>1.00959968</v>
      </c>
      <c r="Q2586" s="35">
        <f t="shared" si="1479"/>
        <v>1.0967329136379191</v>
      </c>
      <c r="R2586" s="2">
        <f t="shared" si="1480"/>
        <v>1.10581811</v>
      </c>
      <c r="S2586" s="2">
        <f t="shared" si="1481"/>
        <v>1.05852576</v>
      </c>
      <c r="T2586" s="2">
        <f t="shared" si="1482"/>
        <v>265990.53332839999</v>
      </c>
      <c r="U2586" s="2">
        <f t="shared" si="1483"/>
        <v>0</v>
      </c>
      <c r="V2586" s="2">
        <f t="shared" si="1484"/>
        <v>25453.205423361924</v>
      </c>
      <c r="W2586" s="2">
        <f t="shared" si="1485"/>
        <v>265990.53332840512</v>
      </c>
      <c r="X2586" s="36">
        <f t="shared" si="1486"/>
        <v>0</v>
      </c>
      <c r="Y2586" s="2">
        <f t="shared" si="1487"/>
        <v>0</v>
      </c>
      <c r="Z2586" s="37">
        <f t="shared" si="1488"/>
        <v>0</v>
      </c>
      <c r="AA2586" s="2">
        <f t="shared" si="1489"/>
        <v>0</v>
      </c>
      <c r="AB2586" s="4">
        <f t="shared" si="1465"/>
        <v>7.1215000000000001E-2</v>
      </c>
      <c r="AC2586" s="148">
        <f t="shared" si="1490"/>
        <v>420</v>
      </c>
      <c r="AD2586" s="36">
        <v>252</v>
      </c>
      <c r="AE2586" s="35">
        <f t="shared" si="1491"/>
        <v>1.1214874269999999</v>
      </c>
      <c r="AF2586" s="2">
        <f t="shared" si="1492"/>
        <v>32314.50550042</v>
      </c>
      <c r="AG2586" s="2">
        <f t="shared" si="1493"/>
        <v>32314.50550042</v>
      </c>
      <c r="AH2586" s="3">
        <f t="shared" si="1494"/>
        <v>0</v>
      </c>
      <c r="AI2586" s="3"/>
      <c r="AJ2586" s="3">
        <v>0</v>
      </c>
      <c r="AK2586" s="2">
        <f t="shared" si="1495"/>
        <v>48380.604510359393</v>
      </c>
      <c r="AL2586" s="8"/>
      <c r="AM2586" s="8"/>
      <c r="AN2586" s="8"/>
      <c r="AO2586" s="8"/>
      <c r="AP2586" s="8"/>
      <c r="AQ2586" s="8"/>
      <c r="AR2586" s="5"/>
      <c r="AS2586" s="1"/>
      <c r="AT2586" s="8"/>
      <c r="AU2586" s="1"/>
      <c r="AV2586" s="1"/>
      <c r="AW2586" s="3"/>
      <c r="AX2586" s="3"/>
      <c r="AY2586" s="4"/>
      <c r="AZ2586" s="4"/>
      <c r="BA2586" s="4"/>
      <c r="BB2586" s="1"/>
      <c r="BC2586" s="1"/>
      <c r="BD2586" s="1"/>
      <c r="BE2586" s="1"/>
      <c r="BF2586" s="1"/>
      <c r="BG2586" s="1"/>
      <c r="BH2586" s="1"/>
      <c r="BI2586" s="1"/>
    </row>
    <row r="2587" spans="1:206" x14ac:dyDescent="0.2">
      <c r="A2587" s="78">
        <f t="shared" si="1464"/>
        <v>44478</v>
      </c>
      <c r="B2587" s="2">
        <f t="shared" si="1466"/>
        <v>346887.89841523772</v>
      </c>
      <c r="C2587" s="3">
        <f t="shared" si="1467"/>
        <v>46829866.286057092</v>
      </c>
      <c r="D2587" s="2">
        <f t="shared" si="1463"/>
        <v>240537.3279050432</v>
      </c>
      <c r="E2587" s="2">
        <f t="shared" si="1468"/>
        <v>0</v>
      </c>
      <c r="F2587" s="33">
        <f t="shared" si="1469"/>
        <v>240537.3279050432</v>
      </c>
      <c r="G2587" s="39">
        <f t="shared" si="1470"/>
        <v>5825.37</v>
      </c>
      <c r="H2587" s="38">
        <f>IF(AND(N2587=1,N2586&gt;1),VLOOKUP(A2586,[1]Plan1!$CW$105:$CY$215,3),H2586)</f>
        <v>5876.05</v>
      </c>
      <c r="I2587" s="127">
        <f t="shared" si="1471"/>
        <v>44388</v>
      </c>
      <c r="J2587" s="127">
        <f t="shared" si="1472"/>
        <v>44419</v>
      </c>
      <c r="K2587" s="34">
        <f t="shared" si="1473"/>
        <v>8.699876574363552E-3</v>
      </c>
      <c r="L2587" s="212">
        <f t="shared" si="1474"/>
        <v>44480</v>
      </c>
      <c r="M2587" s="1">
        <f t="shared" si="1475"/>
        <v>21</v>
      </c>
      <c r="N2587" s="1">
        <f t="shared" si="1476"/>
        <v>21</v>
      </c>
      <c r="O2587" s="2">
        <f t="shared" si="1477"/>
        <v>1.0086998700000001</v>
      </c>
      <c r="P2587" s="35">
        <f t="shared" si="1478"/>
        <v>1.00959968</v>
      </c>
      <c r="Q2587" s="35">
        <f t="shared" si="1479"/>
        <v>1.0967329136379191</v>
      </c>
      <c r="R2587" s="2">
        <f t="shared" si="1480"/>
        <v>1.1062743399999999</v>
      </c>
      <c r="S2587" s="2">
        <f t="shared" si="1481"/>
        <v>1.05852576</v>
      </c>
      <c r="T2587" s="2">
        <f t="shared" si="1482"/>
        <v>266100.27367351</v>
      </c>
      <c r="U2587" s="2">
        <f t="shared" si="1483"/>
        <v>0</v>
      </c>
      <c r="V2587" s="2">
        <f t="shared" si="1484"/>
        <v>25562.945768472029</v>
      </c>
      <c r="W2587" s="2">
        <f t="shared" si="1485"/>
        <v>266100.27367351524</v>
      </c>
      <c r="X2587" s="36">
        <f t="shared" si="1486"/>
        <v>0</v>
      </c>
      <c r="Y2587" s="2">
        <f t="shared" si="1487"/>
        <v>0</v>
      </c>
      <c r="Z2587" s="37">
        <f t="shared" si="1488"/>
        <v>0</v>
      </c>
      <c r="AA2587" s="2">
        <f t="shared" si="1489"/>
        <v>0</v>
      </c>
      <c r="AB2587" s="4">
        <f t="shared" si="1465"/>
        <v>7.1215000000000001E-2</v>
      </c>
      <c r="AC2587" s="148">
        <f t="shared" si="1490"/>
        <v>420</v>
      </c>
      <c r="AD2587" s="36">
        <v>252</v>
      </c>
      <c r="AE2587" s="35">
        <f t="shared" si="1491"/>
        <v>1.1214874269999999</v>
      </c>
      <c r="AF2587" s="2">
        <f t="shared" si="1492"/>
        <v>32327.83757259</v>
      </c>
      <c r="AG2587" s="2">
        <f t="shared" si="1493"/>
        <v>32327.83757259</v>
      </c>
      <c r="AH2587" s="3">
        <f t="shared" si="1494"/>
        <v>0</v>
      </c>
      <c r="AI2587" s="3"/>
      <c r="AJ2587" s="3">
        <v>0</v>
      </c>
      <c r="AK2587" s="2">
        <f t="shared" si="1495"/>
        <v>48459.787169132484</v>
      </c>
      <c r="AL2587" s="8"/>
      <c r="AM2587" s="8"/>
      <c r="AN2587" s="8"/>
      <c r="AO2587" s="8"/>
      <c r="AP2587" s="8"/>
      <c r="AQ2587" s="8"/>
      <c r="AR2587" s="5"/>
      <c r="AS2587" s="1"/>
      <c r="AT2587" s="8"/>
      <c r="AU2587" s="1"/>
      <c r="AV2587" s="1"/>
      <c r="AW2587" s="3"/>
      <c r="AX2587" s="3"/>
      <c r="AY2587" s="4"/>
      <c r="AZ2587" s="4"/>
      <c r="BA2587" s="4"/>
      <c r="BB2587" s="1"/>
      <c r="BC2587" s="1"/>
      <c r="BD2587" s="1"/>
      <c r="BE2587" s="1"/>
      <c r="BF2587" s="1"/>
      <c r="BG2587" s="1"/>
      <c r="BH2587" s="1"/>
      <c r="BI2587" s="1"/>
    </row>
    <row r="2588" spans="1:206" x14ac:dyDescent="0.2">
      <c r="A2588" s="78">
        <f t="shared" si="1464"/>
        <v>44479</v>
      </c>
      <c r="B2588" s="2">
        <f t="shared" si="1466"/>
        <v>346967.08107401081</v>
      </c>
      <c r="C2588" s="3">
        <f t="shared" si="1467"/>
        <v>46840555.944991462</v>
      </c>
      <c r="D2588" s="2">
        <f t="shared" si="1463"/>
        <v>240537.3279050432</v>
      </c>
      <c r="E2588" s="2">
        <f t="shared" si="1468"/>
        <v>0</v>
      </c>
      <c r="F2588" s="33">
        <f t="shared" si="1469"/>
        <v>240537.3279050432</v>
      </c>
      <c r="G2588" s="39">
        <f t="shared" si="1470"/>
        <v>5825.37</v>
      </c>
      <c r="H2588" s="38">
        <f>IF(AND(N2588=1,N2587&gt;1),VLOOKUP(A2587,[1]Plan1!$CW$105:$CY$215,3),H2587)</f>
        <v>5876.05</v>
      </c>
      <c r="I2588" s="127">
        <f t="shared" si="1471"/>
        <v>44388</v>
      </c>
      <c r="J2588" s="127">
        <f t="shared" si="1472"/>
        <v>44419</v>
      </c>
      <c r="K2588" s="34">
        <f t="shared" si="1473"/>
        <v>8.699876574363552E-3</v>
      </c>
      <c r="L2588" s="212">
        <f t="shared" si="1474"/>
        <v>44480</v>
      </c>
      <c r="M2588" s="1">
        <f t="shared" si="1475"/>
        <v>21</v>
      </c>
      <c r="N2588" s="1">
        <f t="shared" si="1476"/>
        <v>21</v>
      </c>
      <c r="O2588" s="2">
        <f t="shared" si="1477"/>
        <v>1.0086998700000001</v>
      </c>
      <c r="P2588" s="35">
        <f t="shared" si="1478"/>
        <v>1.00959968</v>
      </c>
      <c r="Q2588" s="35">
        <f t="shared" si="1479"/>
        <v>1.0967329136379191</v>
      </c>
      <c r="R2588" s="2">
        <f t="shared" si="1480"/>
        <v>1.1062743399999999</v>
      </c>
      <c r="S2588" s="2">
        <f t="shared" si="1481"/>
        <v>1.05852576</v>
      </c>
      <c r="T2588" s="2">
        <f t="shared" si="1482"/>
        <v>266100.27367351</v>
      </c>
      <c r="U2588" s="2">
        <f t="shared" si="1483"/>
        <v>0</v>
      </c>
      <c r="V2588" s="2">
        <f t="shared" si="1484"/>
        <v>25562.945768472029</v>
      </c>
      <c r="W2588" s="2">
        <f t="shared" si="1485"/>
        <v>266100.27367351524</v>
      </c>
      <c r="X2588" s="36">
        <f t="shared" si="1486"/>
        <v>0</v>
      </c>
      <c r="Y2588" s="2">
        <f t="shared" si="1487"/>
        <v>0</v>
      </c>
      <c r="Z2588" s="37">
        <f t="shared" si="1488"/>
        <v>0</v>
      </c>
      <c r="AA2588" s="2">
        <f t="shared" si="1489"/>
        <v>0</v>
      </c>
      <c r="AB2588" s="4">
        <f t="shared" si="1465"/>
        <v>7.1215000000000001E-2</v>
      </c>
      <c r="AC2588" s="148">
        <f t="shared" si="1490"/>
        <v>420</v>
      </c>
      <c r="AD2588" s="36">
        <v>252</v>
      </c>
      <c r="AE2588" s="35">
        <f t="shared" si="1491"/>
        <v>1.1214874269999999</v>
      </c>
      <c r="AF2588" s="2">
        <f t="shared" si="1492"/>
        <v>32327.83757259</v>
      </c>
      <c r="AG2588" s="2">
        <f t="shared" si="1493"/>
        <v>32327.83757259</v>
      </c>
      <c r="AH2588" s="3">
        <f t="shared" si="1494"/>
        <v>0</v>
      </c>
      <c r="AI2588" s="3"/>
      <c r="AJ2588" s="3">
        <v>0</v>
      </c>
      <c r="AK2588" s="2">
        <f t="shared" si="1495"/>
        <v>48538.969827905574</v>
      </c>
      <c r="AL2588" s="8"/>
      <c r="AM2588" s="8"/>
      <c r="AN2588" s="8"/>
      <c r="AO2588" s="8"/>
      <c r="AP2588" s="8"/>
      <c r="AQ2588" s="8"/>
      <c r="AR2588" s="5"/>
      <c r="AS2588" s="1"/>
      <c r="AT2588" s="8"/>
      <c r="AU2588" s="1"/>
      <c r="AV2588" s="1"/>
      <c r="AW2588" s="3"/>
      <c r="AX2588" s="3"/>
      <c r="AY2588" s="4"/>
      <c r="AZ2588" s="4"/>
      <c r="BA2588" s="4"/>
      <c r="BB2588" s="1"/>
      <c r="BC2588" s="1"/>
      <c r="BD2588" s="1"/>
      <c r="BE2588" s="1"/>
      <c r="BF2588" s="1"/>
      <c r="BG2588" s="1"/>
      <c r="BH2588" s="1"/>
      <c r="BI2588" s="1"/>
    </row>
    <row r="2589" spans="1:206" x14ac:dyDescent="0.2">
      <c r="A2589" s="78">
        <f t="shared" si="1464"/>
        <v>44480</v>
      </c>
      <c r="B2589" s="2">
        <f t="shared" si="1466"/>
        <v>347127.74283827393</v>
      </c>
      <c r="C2589" s="3">
        <f t="shared" si="1467"/>
        <v>46862245.283166982</v>
      </c>
      <c r="D2589" s="2">
        <f t="shared" si="1463"/>
        <v>240537.3279050432</v>
      </c>
      <c r="E2589" s="2">
        <f t="shared" si="1468"/>
        <v>0</v>
      </c>
      <c r="F2589" s="33">
        <f t="shared" si="1469"/>
        <v>240537.3279050432</v>
      </c>
      <c r="G2589" s="39">
        <f t="shared" si="1470"/>
        <v>5825.37</v>
      </c>
      <c r="H2589" s="38">
        <f>IF(AND(N2589=1,N2588&gt;1),VLOOKUP(A2588,[1]Plan1!$CW$105:$CY$215,3),H2588)</f>
        <v>5876.05</v>
      </c>
      <c r="I2589" s="127">
        <f t="shared" si="1471"/>
        <v>44388</v>
      </c>
      <c r="J2589" s="127">
        <f t="shared" si="1472"/>
        <v>44419</v>
      </c>
      <c r="K2589" s="34">
        <f t="shared" si="1473"/>
        <v>8.699876574363552E-3</v>
      </c>
      <c r="L2589" s="212">
        <f t="shared" si="1474"/>
        <v>44480</v>
      </c>
      <c r="M2589" s="1">
        <f t="shared" si="1475"/>
        <v>21</v>
      </c>
      <c r="N2589" s="1">
        <f t="shared" si="1476"/>
        <v>21</v>
      </c>
      <c r="O2589" s="2">
        <f t="shared" si="1477"/>
        <v>1.0086998700000001</v>
      </c>
      <c r="P2589" s="35">
        <f t="shared" si="1478"/>
        <v>1.00959968</v>
      </c>
      <c r="Q2589" s="35">
        <f t="shared" si="1479"/>
        <v>1.0967329136379191</v>
      </c>
      <c r="R2589" s="2">
        <f t="shared" si="1480"/>
        <v>1.1062743399999999</v>
      </c>
      <c r="S2589" s="2">
        <f t="shared" si="1481"/>
        <v>1.05852576</v>
      </c>
      <c r="T2589" s="2">
        <f t="shared" si="1482"/>
        <v>266100.27367351</v>
      </c>
      <c r="U2589" s="2">
        <f t="shared" si="1483"/>
        <v>0</v>
      </c>
      <c r="V2589" s="2">
        <f t="shared" si="1484"/>
        <v>25562.945768472029</v>
      </c>
      <c r="W2589" s="2">
        <f t="shared" si="1485"/>
        <v>266100.27367351524</v>
      </c>
      <c r="X2589" s="36">
        <f t="shared" si="1486"/>
        <v>85</v>
      </c>
      <c r="Y2589" s="2">
        <f t="shared" si="1487"/>
        <v>0</v>
      </c>
      <c r="Z2589" s="37">
        <f t="shared" si="1488"/>
        <v>0</v>
      </c>
      <c r="AA2589" s="2">
        <f t="shared" si="1489"/>
        <v>0</v>
      </c>
      <c r="AB2589" s="4">
        <f t="shared" si="1465"/>
        <v>7.1215000000000001E-2</v>
      </c>
      <c r="AC2589" s="148">
        <f t="shared" si="1490"/>
        <v>421</v>
      </c>
      <c r="AD2589" s="36">
        <v>252</v>
      </c>
      <c r="AE2589" s="35">
        <f t="shared" si="1491"/>
        <v>1.1217936239999999</v>
      </c>
      <c r="AF2589" s="2">
        <f t="shared" si="1492"/>
        <v>32409.316678079998</v>
      </c>
      <c r="AG2589" s="2">
        <f t="shared" si="1493"/>
        <v>32409.316678079998</v>
      </c>
      <c r="AH2589" s="3">
        <f t="shared" si="1494"/>
        <v>0</v>
      </c>
      <c r="AI2589" s="3"/>
      <c r="AJ2589" s="3">
        <v>0</v>
      </c>
      <c r="AK2589" s="2">
        <f t="shared" si="1495"/>
        <v>48618.152486678671</v>
      </c>
      <c r="AL2589" s="8"/>
      <c r="AM2589" s="8"/>
      <c r="AN2589" s="8"/>
      <c r="AO2589" s="8"/>
      <c r="AP2589" s="8"/>
      <c r="AQ2589" s="8"/>
      <c r="AR2589" s="5"/>
      <c r="AS2589" s="1"/>
      <c r="AT2589" s="8"/>
      <c r="AU2589" s="1"/>
      <c r="AV2589" s="1"/>
      <c r="AW2589" s="3"/>
      <c r="AX2589" s="3"/>
      <c r="AY2589" s="4"/>
      <c r="AZ2589" s="4"/>
      <c r="BA2589" s="4"/>
      <c r="BB2589" s="1"/>
      <c r="BC2589" s="1"/>
      <c r="BD2589" s="1"/>
      <c r="BE2589" s="1"/>
      <c r="BF2589" s="1"/>
      <c r="BG2589" s="1"/>
      <c r="BH2589" s="1"/>
      <c r="BI2589" s="1"/>
    </row>
    <row r="2590" spans="1:206" x14ac:dyDescent="0.2">
      <c r="A2590" s="78">
        <f t="shared" si="1464"/>
        <v>44481</v>
      </c>
      <c r="B2590" s="2">
        <f t="shared" si="1466"/>
        <v>347379.10608799325</v>
      </c>
      <c r="C2590" s="3">
        <f t="shared" si="1467"/>
        <v>46896179.321879089</v>
      </c>
      <c r="D2590" s="2">
        <f t="shared" si="1463"/>
        <v>240537.3279050432</v>
      </c>
      <c r="E2590" s="2">
        <f t="shared" si="1468"/>
        <v>0</v>
      </c>
      <c r="F2590" s="33">
        <f t="shared" si="1469"/>
        <v>240537.3279050432</v>
      </c>
      <c r="G2590" s="39">
        <f t="shared" si="1470"/>
        <v>5876.05</v>
      </c>
      <c r="H2590" s="38">
        <f>IF(AND(N2590=1,N2589&gt;1),VLOOKUP(A2589,[1]Plan1!$CW$105:$CY$215,3),H2589)</f>
        <v>5944.21</v>
      </c>
      <c r="I2590" s="127">
        <f t="shared" si="1471"/>
        <v>44420</v>
      </c>
      <c r="J2590" s="127">
        <f t="shared" si="1472"/>
        <v>44451</v>
      </c>
      <c r="K2590" s="34">
        <f t="shared" si="1473"/>
        <v>1.159962900247602E-2</v>
      </c>
      <c r="L2590" s="212">
        <f t="shared" si="1474"/>
        <v>44510</v>
      </c>
      <c r="M2590" s="1">
        <f t="shared" si="1475"/>
        <v>20</v>
      </c>
      <c r="N2590" s="1">
        <f t="shared" si="1476"/>
        <v>1</v>
      </c>
      <c r="O2590" s="2">
        <f t="shared" si="1477"/>
        <v>1.0005767999999999</v>
      </c>
      <c r="P2590" s="35">
        <f t="shared" si="1478"/>
        <v>1.0086998700000001</v>
      </c>
      <c r="Q2590" s="35">
        <f t="shared" si="1479"/>
        <v>1.1062743474112904</v>
      </c>
      <c r="R2590" s="2">
        <f t="shared" si="1480"/>
        <v>1.1069124400000001</v>
      </c>
      <c r="S2590" s="2">
        <f t="shared" si="1481"/>
        <v>1.05852576</v>
      </c>
      <c r="T2590" s="2">
        <f t="shared" si="1482"/>
        <v>266253.76054245001</v>
      </c>
      <c r="U2590" s="2">
        <f t="shared" si="1483"/>
        <v>0</v>
      </c>
      <c r="V2590" s="2">
        <f t="shared" si="1484"/>
        <v>25716.432637408285</v>
      </c>
      <c r="W2590" s="2">
        <f t="shared" si="1485"/>
        <v>266253.76054245146</v>
      </c>
      <c r="X2590" s="36">
        <f t="shared" si="1486"/>
        <v>0</v>
      </c>
      <c r="Y2590" s="2">
        <f t="shared" si="1487"/>
        <v>0</v>
      </c>
      <c r="Z2590" s="37">
        <f t="shared" si="1488"/>
        <v>0</v>
      </c>
      <c r="AA2590" s="2">
        <f t="shared" si="1489"/>
        <v>0</v>
      </c>
      <c r="AB2590" s="4">
        <f t="shared" si="1465"/>
        <v>7.1215000000000001E-2</v>
      </c>
      <c r="AC2590" s="148">
        <f t="shared" si="1490"/>
        <v>421</v>
      </c>
      <c r="AD2590" s="36">
        <v>252</v>
      </c>
      <c r="AE2590" s="35">
        <f t="shared" si="1491"/>
        <v>1.1217936239999999</v>
      </c>
      <c r="AF2590" s="2">
        <f t="shared" si="1492"/>
        <v>32428.010400089999</v>
      </c>
      <c r="AG2590" s="2">
        <f t="shared" si="1493"/>
        <v>32428.010400089999</v>
      </c>
      <c r="AH2590" s="3">
        <f t="shared" si="1494"/>
        <v>0</v>
      </c>
      <c r="AI2590" s="3"/>
      <c r="AJ2590" s="3">
        <v>0</v>
      </c>
      <c r="AK2590" s="2">
        <f t="shared" si="1495"/>
        <v>48697.335145451761</v>
      </c>
      <c r="AL2590" s="8"/>
      <c r="AM2590" s="8"/>
      <c r="AN2590" s="8"/>
      <c r="AO2590" s="8"/>
      <c r="AP2590" s="8"/>
      <c r="AQ2590" s="8"/>
      <c r="AR2590" s="5"/>
      <c r="AS2590" s="1"/>
      <c r="AT2590" s="8"/>
      <c r="AU2590" s="1"/>
      <c r="AV2590" s="1"/>
      <c r="AW2590" s="3"/>
      <c r="AX2590" s="3"/>
      <c r="AY2590" s="4"/>
      <c r="AZ2590" s="4"/>
      <c r="BA2590" s="4"/>
      <c r="BB2590" s="1"/>
      <c r="BC2590" s="1"/>
      <c r="BD2590" s="1"/>
      <c r="BE2590" s="1"/>
      <c r="BF2590" s="1"/>
      <c r="BG2590" s="1"/>
      <c r="BH2590" s="1"/>
      <c r="BI2590" s="1"/>
    </row>
    <row r="2591" spans="1:206" x14ac:dyDescent="0.2">
      <c r="A2591" s="78">
        <f t="shared" si="1464"/>
        <v>44482</v>
      </c>
      <c r="B2591" s="2">
        <f t="shared" si="1466"/>
        <v>347539.83694854635</v>
      </c>
      <c r="C2591" s="3">
        <f t="shared" si="1467"/>
        <v>46917877.988053754</v>
      </c>
      <c r="D2591" s="2">
        <f t="shared" si="1463"/>
        <v>240537.3279050432</v>
      </c>
      <c r="E2591" s="2">
        <f t="shared" si="1468"/>
        <v>0</v>
      </c>
      <c r="F2591" s="33">
        <f t="shared" si="1469"/>
        <v>240537.3279050432</v>
      </c>
      <c r="G2591" s="39">
        <f t="shared" si="1470"/>
        <v>5876.05</v>
      </c>
      <c r="H2591" s="38">
        <f>IF(AND(N2591=1,N2590&gt;1),VLOOKUP(A2590,[1]Plan1!$CW$105:$CY$215,3),H2590)</f>
        <v>5944.21</v>
      </c>
      <c r="I2591" s="127">
        <f t="shared" si="1471"/>
        <v>44420</v>
      </c>
      <c r="J2591" s="127">
        <f t="shared" si="1472"/>
        <v>44451</v>
      </c>
      <c r="K2591" s="34">
        <f t="shared" si="1473"/>
        <v>1.159962900247602E-2</v>
      </c>
      <c r="L2591" s="212">
        <f t="shared" si="1474"/>
        <v>44510</v>
      </c>
      <c r="M2591" s="1">
        <f t="shared" si="1475"/>
        <v>20</v>
      </c>
      <c r="N2591" s="1">
        <f t="shared" si="1476"/>
        <v>1</v>
      </c>
      <c r="O2591" s="2">
        <f t="shared" si="1477"/>
        <v>1.0005767999999999</v>
      </c>
      <c r="P2591" s="35">
        <f t="shared" si="1478"/>
        <v>1.0086998700000001</v>
      </c>
      <c r="Q2591" s="35">
        <f t="shared" si="1479"/>
        <v>1.1062743474112904</v>
      </c>
      <c r="R2591" s="2">
        <f t="shared" si="1480"/>
        <v>1.1069124400000001</v>
      </c>
      <c r="S2591" s="2">
        <f t="shared" si="1481"/>
        <v>1.05852576</v>
      </c>
      <c r="T2591" s="2">
        <f t="shared" si="1482"/>
        <v>266253.76054245001</v>
      </c>
      <c r="U2591" s="2">
        <f t="shared" si="1483"/>
        <v>0</v>
      </c>
      <c r="V2591" s="2">
        <f t="shared" si="1484"/>
        <v>25716.432637408285</v>
      </c>
      <c r="W2591" s="2">
        <f t="shared" si="1485"/>
        <v>266253.76054245146</v>
      </c>
      <c r="X2591" s="36">
        <f t="shared" si="1486"/>
        <v>0</v>
      </c>
      <c r="Y2591" s="2">
        <f t="shared" si="1487"/>
        <v>0</v>
      </c>
      <c r="Z2591" s="37">
        <f t="shared" si="1488"/>
        <v>0</v>
      </c>
      <c r="AA2591" s="2">
        <f t="shared" si="1489"/>
        <v>0</v>
      </c>
      <c r="AB2591" s="4">
        <f t="shared" si="1465"/>
        <v>7.1215000000000001E-2</v>
      </c>
      <c r="AC2591" s="148">
        <f t="shared" si="1490"/>
        <v>422</v>
      </c>
      <c r="AD2591" s="36">
        <v>252</v>
      </c>
      <c r="AE2591" s="35">
        <f t="shared" si="1491"/>
        <v>1.1220999039999999</v>
      </c>
      <c r="AF2591" s="2">
        <f t="shared" si="1492"/>
        <v>32509.558601870001</v>
      </c>
      <c r="AG2591" s="2">
        <f t="shared" si="1493"/>
        <v>32509.558601870001</v>
      </c>
      <c r="AH2591" s="3">
        <f t="shared" si="1494"/>
        <v>0</v>
      </c>
      <c r="AI2591" s="3"/>
      <c r="AJ2591" s="3">
        <v>0</v>
      </c>
      <c r="AK2591" s="2">
        <f t="shared" si="1495"/>
        <v>48776.517804224852</v>
      </c>
      <c r="AL2591" s="8"/>
      <c r="AM2591" s="8"/>
      <c r="AN2591" s="15"/>
      <c r="AO2591" s="15"/>
      <c r="AP2591" s="15"/>
      <c r="AQ2591" s="15"/>
      <c r="AR2591" s="5"/>
      <c r="AS2591" s="16"/>
      <c r="AT2591" s="15"/>
      <c r="AU2591" s="16"/>
      <c r="AV2591" s="16"/>
      <c r="AW2591" s="26"/>
      <c r="AX2591" s="26"/>
      <c r="AY2591" s="28"/>
      <c r="AZ2591" s="28"/>
      <c r="BA2591" s="28"/>
      <c r="BB2591" s="16"/>
      <c r="BC2591" s="16"/>
      <c r="BD2591" s="16"/>
      <c r="BE2591" s="16"/>
      <c r="BF2591" s="16"/>
      <c r="BG2591" s="16"/>
      <c r="BH2591" s="16"/>
      <c r="BI2591" s="16"/>
      <c r="BJ2591" s="16"/>
      <c r="BK2591" s="16"/>
      <c r="BL2591" s="16"/>
      <c r="BM2591" s="16"/>
      <c r="BN2591" s="16"/>
      <c r="BO2591" s="16"/>
      <c r="BP2591" s="16"/>
      <c r="BQ2591" s="16"/>
      <c r="BR2591" s="16"/>
      <c r="BS2591" s="16"/>
      <c r="BT2591" s="16"/>
      <c r="BU2591" s="16"/>
      <c r="BV2591" s="16"/>
      <c r="BW2591" s="16"/>
      <c r="BX2591" s="16"/>
      <c r="BY2591" s="16"/>
      <c r="BZ2591" s="16"/>
      <c r="CA2591" s="16"/>
      <c r="CB2591" s="16"/>
      <c r="CC2591" s="16"/>
      <c r="CD2591" s="16"/>
      <c r="CE2591" s="16"/>
      <c r="CF2591" s="16"/>
      <c r="CG2591" s="16"/>
      <c r="CH2591" s="16"/>
      <c r="CI2591" s="16"/>
      <c r="CJ2591" s="16"/>
      <c r="CK2591" s="16"/>
      <c r="CL2591" s="16"/>
      <c r="CM2591" s="16"/>
      <c r="CN2591" s="16"/>
      <c r="CO2591" s="16"/>
      <c r="CP2591" s="16"/>
      <c r="CQ2591" s="16"/>
      <c r="CR2591" s="16"/>
      <c r="CS2591" s="16"/>
      <c r="CT2591" s="16"/>
      <c r="CU2591" s="16"/>
      <c r="CV2591" s="16"/>
      <c r="CW2591" s="16"/>
      <c r="CX2591" s="16"/>
      <c r="CY2591" s="16"/>
      <c r="CZ2591" s="16"/>
      <c r="DA2591" s="16"/>
      <c r="DB2591" s="16"/>
      <c r="DC2591" s="16"/>
      <c r="DD2591" s="16"/>
      <c r="DE2591" s="16"/>
      <c r="DF2591" s="16"/>
      <c r="DG2591" s="16"/>
      <c r="DH2591" s="16"/>
      <c r="DI2591" s="16"/>
      <c r="DJ2591" s="16"/>
      <c r="DK2591" s="16"/>
      <c r="DL2591" s="16"/>
      <c r="DM2591" s="16"/>
      <c r="DN2591" s="16"/>
      <c r="DO2591" s="16"/>
      <c r="DP2591" s="16"/>
      <c r="DQ2591" s="16"/>
      <c r="DR2591" s="16"/>
      <c r="DS2591" s="16"/>
      <c r="DT2591" s="16"/>
      <c r="DU2591" s="16"/>
      <c r="DV2591" s="16"/>
      <c r="DW2591" s="16"/>
      <c r="DX2591" s="16"/>
      <c r="DY2591" s="16"/>
      <c r="DZ2591" s="16"/>
      <c r="EA2591" s="16"/>
      <c r="EB2591" s="16"/>
      <c r="EC2591" s="16"/>
      <c r="ED2591" s="16"/>
      <c r="EE2591" s="16"/>
      <c r="EF2591" s="16"/>
      <c r="EG2591" s="16"/>
      <c r="EH2591" s="16"/>
      <c r="EI2591" s="16"/>
      <c r="EJ2591" s="16"/>
      <c r="EK2591" s="16"/>
      <c r="EL2591" s="16"/>
      <c r="EM2591" s="16"/>
      <c r="EN2591" s="16"/>
      <c r="EO2591" s="16"/>
      <c r="EP2591" s="16"/>
      <c r="EQ2591" s="16"/>
      <c r="ER2591" s="16"/>
      <c r="ES2591" s="16"/>
      <c r="ET2591" s="16"/>
      <c r="EU2591" s="16"/>
      <c r="EV2591" s="16"/>
      <c r="EW2591" s="16"/>
      <c r="EX2591" s="16"/>
      <c r="EY2591" s="16"/>
      <c r="EZ2591" s="16"/>
      <c r="FA2591" s="16"/>
      <c r="FB2591" s="16"/>
      <c r="FC2591" s="16"/>
      <c r="FD2591" s="16"/>
      <c r="FE2591" s="16"/>
      <c r="FF2591" s="16"/>
      <c r="FG2591" s="16"/>
      <c r="FH2591" s="16"/>
      <c r="FI2591" s="16"/>
      <c r="FJ2591" s="16"/>
      <c r="FK2591" s="16"/>
      <c r="FL2591" s="16"/>
      <c r="FM2591" s="16"/>
      <c r="FN2591" s="16"/>
      <c r="FO2591" s="16"/>
      <c r="FP2591" s="16"/>
      <c r="FQ2591" s="16"/>
      <c r="FR2591" s="16"/>
      <c r="FS2591" s="16"/>
      <c r="FT2591" s="16"/>
      <c r="FU2591" s="16"/>
      <c r="FV2591" s="16"/>
      <c r="FW2591" s="16"/>
      <c r="FX2591" s="16"/>
      <c r="FY2591" s="16"/>
      <c r="FZ2591" s="16"/>
      <c r="GA2591" s="16"/>
      <c r="GB2591" s="16"/>
      <c r="GC2591" s="16"/>
      <c r="GD2591" s="16"/>
      <c r="GE2591" s="16"/>
      <c r="GF2591" s="16"/>
      <c r="GG2591" s="16"/>
      <c r="GH2591" s="16"/>
      <c r="GI2591" s="16"/>
      <c r="GJ2591" s="16"/>
      <c r="GK2591" s="16"/>
      <c r="GL2591" s="16"/>
      <c r="GM2591" s="16"/>
      <c r="GN2591" s="16"/>
      <c r="GO2591" s="16"/>
      <c r="GP2591" s="16"/>
      <c r="GQ2591" s="16"/>
      <c r="GR2591" s="16"/>
      <c r="GS2591" s="16"/>
      <c r="GT2591" s="16"/>
      <c r="GU2591" s="16"/>
      <c r="GV2591" s="16"/>
      <c r="GW2591" s="16"/>
      <c r="GX2591" s="16"/>
    </row>
    <row r="2592" spans="1:206" x14ac:dyDescent="0.2">
      <c r="A2592" s="78">
        <f t="shared" si="1464"/>
        <v>44483</v>
      </c>
      <c r="B2592" s="2">
        <f t="shared" si="1466"/>
        <v>347872.9700905935</v>
      </c>
      <c r="C2592" s="3">
        <f t="shared" si="1467"/>
        <v>46962850.962230124</v>
      </c>
      <c r="D2592" s="2">
        <f t="shared" si="1463"/>
        <v>240537.3279050432</v>
      </c>
      <c r="E2592" s="2">
        <f t="shared" si="1468"/>
        <v>0</v>
      </c>
      <c r="F2592" s="33">
        <f t="shared" si="1469"/>
        <v>240537.3279050432</v>
      </c>
      <c r="G2592" s="39">
        <f t="shared" si="1470"/>
        <v>5876.05</v>
      </c>
      <c r="H2592" s="38">
        <f>IF(AND(N2592=1,N2591&gt;1),VLOOKUP(A2591,[1]Plan1!$CW$105:$CY$215,3),H2591)</f>
        <v>5944.21</v>
      </c>
      <c r="I2592" s="127">
        <f t="shared" si="1471"/>
        <v>44420</v>
      </c>
      <c r="J2592" s="127">
        <f t="shared" si="1472"/>
        <v>44451</v>
      </c>
      <c r="K2592" s="34">
        <f t="shared" si="1473"/>
        <v>1.159962900247602E-2</v>
      </c>
      <c r="L2592" s="212">
        <f t="shared" si="1474"/>
        <v>44510</v>
      </c>
      <c r="M2592" s="1">
        <f t="shared" si="1475"/>
        <v>20</v>
      </c>
      <c r="N2592" s="1">
        <f t="shared" si="1476"/>
        <v>2</v>
      </c>
      <c r="O2592" s="2">
        <f t="shared" si="1477"/>
        <v>1.00115395</v>
      </c>
      <c r="P2592" s="35">
        <f t="shared" si="1478"/>
        <v>1.0086998700000001</v>
      </c>
      <c r="Q2592" s="35">
        <f t="shared" si="1479"/>
        <v>1.1062743474112904</v>
      </c>
      <c r="R2592" s="2">
        <f t="shared" si="1480"/>
        <v>1.1075509299999999</v>
      </c>
      <c r="S2592" s="2">
        <f t="shared" si="1481"/>
        <v>1.05852576</v>
      </c>
      <c r="T2592" s="2">
        <f t="shared" si="1482"/>
        <v>266407.34122094</v>
      </c>
      <c r="U2592" s="2">
        <f t="shared" si="1483"/>
        <v>0</v>
      </c>
      <c r="V2592" s="2">
        <f t="shared" si="1484"/>
        <v>25870.013315902332</v>
      </c>
      <c r="W2592" s="2">
        <f t="shared" si="1485"/>
        <v>266407.34122094553</v>
      </c>
      <c r="X2592" s="36">
        <f t="shared" si="1486"/>
        <v>0</v>
      </c>
      <c r="Y2592" s="2">
        <f t="shared" si="1487"/>
        <v>0</v>
      </c>
      <c r="Z2592" s="37">
        <f t="shared" si="1488"/>
        <v>0</v>
      </c>
      <c r="AA2592" s="2">
        <f t="shared" si="1489"/>
        <v>0</v>
      </c>
      <c r="AB2592" s="4">
        <f t="shared" si="1465"/>
        <v>7.1215000000000001E-2</v>
      </c>
      <c r="AC2592" s="148">
        <f t="shared" si="1490"/>
        <v>423</v>
      </c>
      <c r="AD2592" s="36">
        <v>252</v>
      </c>
      <c r="AE2592" s="35">
        <f t="shared" si="1491"/>
        <v>1.122406268</v>
      </c>
      <c r="AF2592" s="2">
        <f t="shared" si="1492"/>
        <v>32609.92840665</v>
      </c>
      <c r="AG2592" s="2">
        <f t="shared" si="1493"/>
        <v>32609.92840665</v>
      </c>
      <c r="AH2592" s="3">
        <f t="shared" si="1494"/>
        <v>0</v>
      </c>
      <c r="AI2592" s="3"/>
      <c r="AJ2592" s="3">
        <v>0</v>
      </c>
      <c r="AK2592" s="2">
        <f t="shared" si="1495"/>
        <v>48855.700462997942</v>
      </c>
      <c r="AL2592" s="8"/>
      <c r="AM2592" s="8"/>
      <c r="AN2592" s="8"/>
      <c r="AO2592" s="8"/>
      <c r="AP2592" s="8"/>
      <c r="AQ2592" s="8"/>
      <c r="AR2592" s="5"/>
      <c r="AS2592" s="1"/>
      <c r="AT2592" s="8"/>
      <c r="AU2592" s="1"/>
      <c r="AV2592" s="1"/>
      <c r="AW2592" s="3"/>
      <c r="AX2592" s="3"/>
      <c r="AY2592" s="4"/>
      <c r="AZ2592" s="4"/>
      <c r="BA2592" s="4"/>
      <c r="BB2592" s="1"/>
      <c r="BC2592" s="1"/>
      <c r="BD2592" s="1"/>
      <c r="BE2592" s="1"/>
      <c r="BF2592" s="1"/>
      <c r="BG2592" s="1"/>
      <c r="BH2592" s="1"/>
      <c r="BI2592" s="1"/>
    </row>
    <row r="2593" spans="1:61" x14ac:dyDescent="0.2">
      <c r="A2593" s="78">
        <f t="shared" si="1464"/>
        <v>44484</v>
      </c>
      <c r="B2593" s="2">
        <f t="shared" si="1466"/>
        <v>348206.31424596551</v>
      </c>
      <c r="C2593" s="3">
        <f t="shared" si="1467"/>
        <v>47007852.423205346</v>
      </c>
      <c r="D2593" s="2">
        <f t="shared" si="1463"/>
        <v>240537.3279050432</v>
      </c>
      <c r="E2593" s="2">
        <f t="shared" si="1468"/>
        <v>0</v>
      </c>
      <c r="F2593" s="33">
        <f t="shared" si="1469"/>
        <v>240537.3279050432</v>
      </c>
      <c r="G2593" s="39">
        <f t="shared" si="1470"/>
        <v>5876.05</v>
      </c>
      <c r="H2593" s="38">
        <f>IF(AND(N2593=1,N2592&gt;1),VLOOKUP(A2592,[1]Plan1!$CW$105:$CY$215,3),H2592)</f>
        <v>5944.21</v>
      </c>
      <c r="I2593" s="127">
        <f t="shared" si="1471"/>
        <v>44420</v>
      </c>
      <c r="J2593" s="127">
        <f t="shared" si="1472"/>
        <v>44451</v>
      </c>
      <c r="K2593" s="34">
        <f t="shared" si="1473"/>
        <v>1.159962900247602E-2</v>
      </c>
      <c r="L2593" s="212">
        <f t="shared" si="1474"/>
        <v>44510</v>
      </c>
      <c r="M2593" s="1">
        <f t="shared" si="1475"/>
        <v>20</v>
      </c>
      <c r="N2593" s="1">
        <f t="shared" si="1476"/>
        <v>3</v>
      </c>
      <c r="O2593" s="2">
        <f t="shared" si="1477"/>
        <v>1.00173142</v>
      </c>
      <c r="P2593" s="35">
        <f t="shared" si="1478"/>
        <v>1.0086998700000001</v>
      </c>
      <c r="Q2593" s="35">
        <f t="shared" si="1479"/>
        <v>1.1062743474112904</v>
      </c>
      <c r="R2593" s="2">
        <f t="shared" si="1480"/>
        <v>1.1081897700000001</v>
      </c>
      <c r="S2593" s="2">
        <f t="shared" si="1481"/>
        <v>1.05852576</v>
      </c>
      <c r="T2593" s="2">
        <f t="shared" si="1482"/>
        <v>266561.00608750002</v>
      </c>
      <c r="U2593" s="2">
        <f t="shared" si="1483"/>
        <v>0</v>
      </c>
      <c r="V2593" s="2">
        <f t="shared" si="1484"/>
        <v>26023.678182461223</v>
      </c>
      <c r="W2593" s="2">
        <f t="shared" si="1485"/>
        <v>266561.00608750444</v>
      </c>
      <c r="X2593" s="36">
        <f t="shared" si="1486"/>
        <v>0</v>
      </c>
      <c r="Y2593" s="2">
        <f t="shared" si="1487"/>
        <v>0</v>
      </c>
      <c r="Z2593" s="37">
        <f t="shared" si="1488"/>
        <v>0</v>
      </c>
      <c r="AA2593" s="2">
        <f t="shared" si="1489"/>
        <v>0</v>
      </c>
      <c r="AB2593" s="4">
        <f t="shared" si="1465"/>
        <v>7.1215000000000001E-2</v>
      </c>
      <c r="AC2593" s="148">
        <f t="shared" si="1490"/>
        <v>424</v>
      </c>
      <c r="AD2593" s="36">
        <v>252</v>
      </c>
      <c r="AE2593" s="35">
        <f t="shared" si="1491"/>
        <v>1.1227127160000001</v>
      </c>
      <c r="AF2593" s="2">
        <f t="shared" si="1492"/>
        <v>32710.425036680001</v>
      </c>
      <c r="AG2593" s="2">
        <f t="shared" si="1493"/>
        <v>32710.425036690001</v>
      </c>
      <c r="AH2593" s="3">
        <f t="shared" si="1494"/>
        <v>0</v>
      </c>
      <c r="AI2593" s="3"/>
      <c r="AJ2593" s="3">
        <v>0</v>
      </c>
      <c r="AK2593" s="2">
        <f t="shared" si="1495"/>
        <v>48934.883121771032</v>
      </c>
      <c r="AL2593" s="8"/>
      <c r="AM2593" s="8"/>
      <c r="AN2593" s="8"/>
      <c r="AO2593" s="8"/>
      <c r="AP2593" s="8"/>
      <c r="AQ2593" s="8"/>
      <c r="AR2593" s="5"/>
      <c r="AS2593" s="1"/>
      <c r="AT2593" s="8"/>
      <c r="AU2593" s="1"/>
      <c r="AV2593" s="1"/>
      <c r="AW2593" s="3"/>
      <c r="AX2593" s="3"/>
      <c r="AY2593" s="4"/>
      <c r="AZ2593" s="4"/>
      <c r="BA2593" s="4"/>
      <c r="BB2593" s="1"/>
      <c r="BC2593" s="1"/>
      <c r="BD2593" s="1"/>
      <c r="BE2593" s="1"/>
      <c r="BF2593" s="1"/>
      <c r="BG2593" s="1"/>
      <c r="BH2593" s="1"/>
      <c r="BI2593" s="1"/>
    </row>
    <row r="2594" spans="1:61" x14ac:dyDescent="0.2">
      <c r="A2594" s="78">
        <f t="shared" si="1464"/>
        <v>44485</v>
      </c>
      <c r="B2594" s="2">
        <f t="shared" si="1466"/>
        <v>348458.11832451867</v>
      </c>
      <c r="C2594" s="3">
        <f t="shared" si="1467"/>
        <v>47041845.973810017</v>
      </c>
      <c r="D2594" s="2">
        <f t="shared" si="1463"/>
        <v>240537.3279050432</v>
      </c>
      <c r="E2594" s="2">
        <f t="shared" si="1468"/>
        <v>0</v>
      </c>
      <c r="F2594" s="33">
        <f t="shared" si="1469"/>
        <v>240537.3279050432</v>
      </c>
      <c r="G2594" s="39">
        <f t="shared" si="1470"/>
        <v>5876.05</v>
      </c>
      <c r="H2594" s="38">
        <f>IF(AND(N2594=1,N2593&gt;1),VLOOKUP(A2593,[1]Plan1!$CW$105:$CY$215,3),H2593)</f>
        <v>5944.21</v>
      </c>
      <c r="I2594" s="127">
        <f t="shared" si="1471"/>
        <v>44420</v>
      </c>
      <c r="J2594" s="127">
        <f t="shared" si="1472"/>
        <v>44451</v>
      </c>
      <c r="K2594" s="34">
        <f t="shared" si="1473"/>
        <v>1.159962900247602E-2</v>
      </c>
      <c r="L2594" s="212">
        <f t="shared" si="1474"/>
        <v>44510</v>
      </c>
      <c r="M2594" s="1">
        <f t="shared" si="1475"/>
        <v>20</v>
      </c>
      <c r="N2594" s="1">
        <f t="shared" si="1476"/>
        <v>4</v>
      </c>
      <c r="O2594" s="2">
        <f t="shared" si="1477"/>
        <v>1.0023092300000001</v>
      </c>
      <c r="P2594" s="35">
        <f t="shared" si="1478"/>
        <v>1.0086998700000001</v>
      </c>
      <c r="Q2594" s="35">
        <f t="shared" si="1479"/>
        <v>1.1062743474112904</v>
      </c>
      <c r="R2594" s="2">
        <f t="shared" si="1480"/>
        <v>1.10882898</v>
      </c>
      <c r="S2594" s="2">
        <f t="shared" si="1481"/>
        <v>1.05852576</v>
      </c>
      <c r="T2594" s="2">
        <f t="shared" si="1482"/>
        <v>266714.75995287002</v>
      </c>
      <c r="U2594" s="2">
        <f t="shared" si="1483"/>
        <v>0</v>
      </c>
      <c r="V2594" s="2">
        <f t="shared" si="1484"/>
        <v>26177.432047831378</v>
      </c>
      <c r="W2594" s="2">
        <f t="shared" si="1485"/>
        <v>266714.75995287456</v>
      </c>
      <c r="X2594" s="36">
        <f t="shared" si="1486"/>
        <v>0</v>
      </c>
      <c r="Y2594" s="2">
        <f t="shared" si="1487"/>
        <v>0</v>
      </c>
      <c r="Z2594" s="37">
        <f t="shared" si="1488"/>
        <v>0</v>
      </c>
      <c r="AA2594" s="2">
        <f t="shared" si="1489"/>
        <v>0</v>
      </c>
      <c r="AB2594" s="4">
        <f t="shared" si="1465"/>
        <v>7.1215000000000001E-2</v>
      </c>
      <c r="AC2594" s="148">
        <f t="shared" si="1490"/>
        <v>424</v>
      </c>
      <c r="AD2594" s="36">
        <v>252</v>
      </c>
      <c r="AE2594" s="35">
        <f t="shared" si="1491"/>
        <v>1.1227127160000001</v>
      </c>
      <c r="AF2594" s="2">
        <f t="shared" si="1492"/>
        <v>32729.292591099998</v>
      </c>
      <c r="AG2594" s="2">
        <f t="shared" si="1493"/>
        <v>32729.292591099998</v>
      </c>
      <c r="AH2594" s="3">
        <f t="shared" si="1494"/>
        <v>0</v>
      </c>
      <c r="AI2594" s="3"/>
      <c r="AJ2594" s="3">
        <v>0</v>
      </c>
      <c r="AK2594" s="2">
        <f t="shared" si="1495"/>
        <v>49014.06578054413</v>
      </c>
      <c r="AL2594" s="8"/>
      <c r="AM2594" s="8"/>
      <c r="AN2594" s="8"/>
      <c r="AO2594" s="8"/>
      <c r="AP2594" s="8"/>
      <c r="AQ2594" s="8"/>
      <c r="AR2594" s="5"/>
      <c r="AS2594" s="1"/>
      <c r="AT2594" s="8"/>
      <c r="AU2594" s="1"/>
      <c r="AV2594" s="1"/>
      <c r="AW2594" s="3"/>
      <c r="AX2594" s="3"/>
      <c r="AY2594" s="4"/>
      <c r="AZ2594" s="4"/>
      <c r="BA2594" s="4"/>
      <c r="BB2594" s="1"/>
      <c r="BC2594" s="1"/>
      <c r="BD2594" s="1"/>
      <c r="BE2594" s="1"/>
      <c r="BF2594" s="1"/>
      <c r="BG2594" s="1"/>
      <c r="BH2594" s="1"/>
      <c r="BI2594" s="1"/>
    </row>
    <row r="2595" spans="1:61" x14ac:dyDescent="0.2">
      <c r="A2595" s="78">
        <f t="shared" si="1464"/>
        <v>44486</v>
      </c>
      <c r="B2595" s="2">
        <f t="shared" si="1466"/>
        <v>348537.30098329176</v>
      </c>
      <c r="C2595" s="3">
        <f t="shared" si="1467"/>
        <v>47052535.632744387</v>
      </c>
      <c r="D2595" s="2">
        <f t="shared" si="1463"/>
        <v>240537.3279050432</v>
      </c>
      <c r="E2595" s="2">
        <f t="shared" si="1468"/>
        <v>0</v>
      </c>
      <c r="F2595" s="33">
        <f t="shared" si="1469"/>
        <v>240537.3279050432</v>
      </c>
      <c r="G2595" s="39">
        <f t="shared" si="1470"/>
        <v>5876.05</v>
      </c>
      <c r="H2595" s="38">
        <f>IF(AND(N2595=1,N2594&gt;1),VLOOKUP(A2594,[1]Plan1!$CW$105:$CY$215,3),H2594)</f>
        <v>5944.21</v>
      </c>
      <c r="I2595" s="127">
        <f t="shared" si="1471"/>
        <v>44420</v>
      </c>
      <c r="J2595" s="127">
        <f t="shared" si="1472"/>
        <v>44451</v>
      </c>
      <c r="K2595" s="34">
        <f t="shared" si="1473"/>
        <v>1.159962900247602E-2</v>
      </c>
      <c r="L2595" s="212">
        <f t="shared" si="1474"/>
        <v>44510</v>
      </c>
      <c r="M2595" s="1">
        <f t="shared" si="1475"/>
        <v>20</v>
      </c>
      <c r="N2595" s="1">
        <f t="shared" si="1476"/>
        <v>4</v>
      </c>
      <c r="O2595" s="2">
        <f t="shared" si="1477"/>
        <v>1.0023092300000001</v>
      </c>
      <c r="P2595" s="35">
        <f t="shared" si="1478"/>
        <v>1.0086998700000001</v>
      </c>
      <c r="Q2595" s="35">
        <f t="shared" si="1479"/>
        <v>1.1062743474112904</v>
      </c>
      <c r="R2595" s="2">
        <f t="shared" si="1480"/>
        <v>1.10882898</v>
      </c>
      <c r="S2595" s="2">
        <f t="shared" si="1481"/>
        <v>1.05852576</v>
      </c>
      <c r="T2595" s="2">
        <f t="shared" si="1482"/>
        <v>266714.75995287002</v>
      </c>
      <c r="U2595" s="2">
        <f t="shared" si="1483"/>
        <v>0</v>
      </c>
      <c r="V2595" s="2">
        <f t="shared" si="1484"/>
        <v>26177.432047831378</v>
      </c>
      <c r="W2595" s="2">
        <f t="shared" si="1485"/>
        <v>266714.75995287456</v>
      </c>
      <c r="X2595" s="36">
        <f t="shared" si="1486"/>
        <v>0</v>
      </c>
      <c r="Y2595" s="2">
        <f t="shared" si="1487"/>
        <v>0</v>
      </c>
      <c r="Z2595" s="37">
        <f t="shared" si="1488"/>
        <v>0</v>
      </c>
      <c r="AA2595" s="2">
        <f t="shared" si="1489"/>
        <v>0</v>
      </c>
      <c r="AB2595" s="4">
        <f t="shared" si="1465"/>
        <v>7.1215000000000001E-2</v>
      </c>
      <c r="AC2595" s="148">
        <f t="shared" si="1490"/>
        <v>424</v>
      </c>
      <c r="AD2595" s="36">
        <v>252</v>
      </c>
      <c r="AE2595" s="35">
        <f t="shared" si="1491"/>
        <v>1.1227127160000001</v>
      </c>
      <c r="AF2595" s="2">
        <f t="shared" si="1492"/>
        <v>32729.292591099998</v>
      </c>
      <c r="AG2595" s="2">
        <f t="shared" si="1493"/>
        <v>32729.292591099998</v>
      </c>
      <c r="AH2595" s="3">
        <f t="shared" si="1494"/>
        <v>0</v>
      </c>
      <c r="AI2595" s="3"/>
      <c r="AJ2595" s="3">
        <v>0</v>
      </c>
      <c r="AK2595" s="2">
        <f t="shared" si="1495"/>
        <v>49093.24843931722</v>
      </c>
      <c r="AL2595" s="8"/>
      <c r="AM2595" s="8"/>
      <c r="AN2595" s="8"/>
      <c r="AO2595" s="8"/>
      <c r="AP2595" s="8"/>
      <c r="AQ2595" s="8"/>
      <c r="AR2595" s="5"/>
      <c r="AS2595" s="1"/>
      <c r="AT2595" s="8"/>
      <c r="AU2595" s="1"/>
      <c r="AV2595" s="1"/>
      <c r="AW2595" s="3"/>
      <c r="AX2595" s="3"/>
      <c r="AY2595" s="4"/>
      <c r="AZ2595" s="4"/>
      <c r="BA2595" s="4"/>
      <c r="BB2595" s="1"/>
      <c r="BC2595" s="1"/>
      <c r="BD2595" s="1"/>
      <c r="BE2595" s="1"/>
      <c r="BF2595" s="1"/>
      <c r="BG2595" s="1"/>
      <c r="BH2595" s="1"/>
      <c r="BI2595" s="1"/>
    </row>
    <row r="2596" spans="1:61" x14ac:dyDescent="0.2">
      <c r="A2596" s="78">
        <f t="shared" si="1464"/>
        <v>44487</v>
      </c>
      <c r="B2596" s="2">
        <f t="shared" si="1466"/>
        <v>348698.23998414486</v>
      </c>
      <c r="C2596" s="3">
        <f t="shared" si="1467"/>
        <v>47074262.397859558</v>
      </c>
      <c r="D2596" s="2">
        <f t="shared" si="1463"/>
        <v>240537.3279050432</v>
      </c>
      <c r="E2596" s="2">
        <f t="shared" si="1468"/>
        <v>0</v>
      </c>
      <c r="F2596" s="33">
        <f t="shared" si="1469"/>
        <v>240537.3279050432</v>
      </c>
      <c r="G2596" s="39">
        <f t="shared" si="1470"/>
        <v>5876.05</v>
      </c>
      <c r="H2596" s="38">
        <f>IF(AND(N2596=1,N2595&gt;1),VLOOKUP(A2595,[1]Plan1!$CW$105:$CY$215,3),H2595)</f>
        <v>5944.21</v>
      </c>
      <c r="I2596" s="127">
        <f t="shared" si="1471"/>
        <v>44420</v>
      </c>
      <c r="J2596" s="127">
        <f t="shared" si="1472"/>
        <v>44451</v>
      </c>
      <c r="K2596" s="34">
        <f t="shared" si="1473"/>
        <v>1.159962900247602E-2</v>
      </c>
      <c r="L2596" s="212">
        <f t="shared" si="1474"/>
        <v>44510</v>
      </c>
      <c r="M2596" s="1">
        <f t="shared" si="1475"/>
        <v>20</v>
      </c>
      <c r="N2596" s="1">
        <f t="shared" si="1476"/>
        <v>4</v>
      </c>
      <c r="O2596" s="2">
        <f t="shared" si="1477"/>
        <v>1.0023092300000001</v>
      </c>
      <c r="P2596" s="35">
        <f t="shared" si="1478"/>
        <v>1.0086998700000001</v>
      </c>
      <c r="Q2596" s="35">
        <f t="shared" si="1479"/>
        <v>1.1062743474112904</v>
      </c>
      <c r="R2596" s="2">
        <f t="shared" si="1480"/>
        <v>1.10882898</v>
      </c>
      <c r="S2596" s="2">
        <f t="shared" si="1481"/>
        <v>1.05852576</v>
      </c>
      <c r="T2596" s="2">
        <f t="shared" si="1482"/>
        <v>266714.75995287002</v>
      </c>
      <c r="U2596" s="2">
        <f t="shared" si="1483"/>
        <v>0</v>
      </c>
      <c r="V2596" s="2">
        <f t="shared" si="1484"/>
        <v>26177.432047831378</v>
      </c>
      <c r="W2596" s="2">
        <f t="shared" si="1485"/>
        <v>266714.75995287456</v>
      </c>
      <c r="X2596" s="36">
        <f t="shared" si="1486"/>
        <v>0</v>
      </c>
      <c r="Y2596" s="2">
        <f t="shared" si="1487"/>
        <v>0</v>
      </c>
      <c r="Z2596" s="37">
        <f t="shared" si="1488"/>
        <v>0</v>
      </c>
      <c r="AA2596" s="2">
        <f t="shared" si="1489"/>
        <v>0</v>
      </c>
      <c r="AB2596" s="4">
        <f t="shared" si="1465"/>
        <v>7.1215000000000001E-2</v>
      </c>
      <c r="AC2596" s="148">
        <f t="shared" si="1490"/>
        <v>425</v>
      </c>
      <c r="AD2596" s="36">
        <v>252</v>
      </c>
      <c r="AE2596" s="35">
        <f t="shared" si="1491"/>
        <v>1.123019247</v>
      </c>
      <c r="AF2596" s="2">
        <f t="shared" si="1492"/>
        <v>32811.048933179998</v>
      </c>
      <c r="AG2596" s="2">
        <f t="shared" si="1493"/>
        <v>32811.048933179998</v>
      </c>
      <c r="AH2596" s="3">
        <f t="shared" si="1494"/>
        <v>0</v>
      </c>
      <c r="AI2596" s="3"/>
      <c r="AJ2596" s="3">
        <v>0</v>
      </c>
      <c r="AK2596" s="2">
        <f t="shared" si="1495"/>
        <v>49172.43109809031</v>
      </c>
      <c r="AL2596" s="8"/>
      <c r="AM2596" s="8"/>
      <c r="AN2596" s="8"/>
      <c r="AO2596" s="8"/>
      <c r="AP2596" s="8"/>
      <c r="AQ2596" s="8"/>
      <c r="AR2596" s="5"/>
      <c r="AS2596" s="1"/>
      <c r="AT2596" s="8"/>
      <c r="AU2596" s="1"/>
      <c r="AV2596" s="1"/>
      <c r="AW2596" s="3"/>
      <c r="AX2596" s="3"/>
      <c r="AY2596" s="4"/>
      <c r="AZ2596" s="4"/>
      <c r="BA2596" s="4"/>
      <c r="BB2596" s="1"/>
      <c r="BC2596" s="1"/>
      <c r="BD2596" s="1"/>
      <c r="BE2596" s="1"/>
      <c r="BF2596" s="1"/>
      <c r="BG2596" s="1"/>
      <c r="BH2596" s="1"/>
      <c r="BI2596" s="1"/>
    </row>
    <row r="2597" spans="1:61" x14ac:dyDescent="0.2">
      <c r="A2597" s="78">
        <f t="shared" si="1464"/>
        <v>44488</v>
      </c>
      <c r="B2597" s="2">
        <f t="shared" si="1466"/>
        <v>349032.01975908276</v>
      </c>
      <c r="C2597" s="3">
        <f t="shared" si="1467"/>
        <v>47119322.66747617</v>
      </c>
      <c r="D2597" s="2">
        <f t="shared" si="1463"/>
        <v>240537.3279050432</v>
      </c>
      <c r="E2597" s="2">
        <f t="shared" si="1468"/>
        <v>0</v>
      </c>
      <c r="F2597" s="33">
        <f t="shared" si="1469"/>
        <v>240537.3279050432</v>
      </c>
      <c r="G2597" s="39">
        <f t="shared" si="1470"/>
        <v>5876.05</v>
      </c>
      <c r="H2597" s="38">
        <f>IF(AND(N2597=1,N2596&gt;1),VLOOKUP(A2596,[1]Plan1!$CW$105:$CY$215,3),H2596)</f>
        <v>5944.21</v>
      </c>
      <c r="I2597" s="127">
        <f t="shared" si="1471"/>
        <v>44420</v>
      </c>
      <c r="J2597" s="127">
        <f t="shared" si="1472"/>
        <v>44451</v>
      </c>
      <c r="K2597" s="34">
        <f t="shared" si="1473"/>
        <v>1.159962900247602E-2</v>
      </c>
      <c r="L2597" s="212">
        <f t="shared" si="1474"/>
        <v>44510</v>
      </c>
      <c r="M2597" s="1">
        <f t="shared" si="1475"/>
        <v>20</v>
      </c>
      <c r="N2597" s="1">
        <f t="shared" si="1476"/>
        <v>5</v>
      </c>
      <c r="O2597" s="2">
        <f t="shared" si="1477"/>
        <v>1.0028873700000001</v>
      </c>
      <c r="P2597" s="35">
        <f t="shared" si="1478"/>
        <v>1.0086998700000001</v>
      </c>
      <c r="Q2597" s="35">
        <f t="shared" si="1479"/>
        <v>1.1062743474112904</v>
      </c>
      <c r="R2597" s="2">
        <f t="shared" si="1480"/>
        <v>1.10946857</v>
      </c>
      <c r="S2597" s="2">
        <f t="shared" si="1481"/>
        <v>1.05852576</v>
      </c>
      <c r="T2597" s="2">
        <f t="shared" si="1482"/>
        <v>266868.60522242001</v>
      </c>
      <c r="U2597" s="2">
        <f t="shared" si="1483"/>
        <v>0</v>
      </c>
      <c r="V2597" s="2">
        <f t="shared" si="1484"/>
        <v>26331.277317386171</v>
      </c>
      <c r="W2597" s="2">
        <f t="shared" si="1485"/>
        <v>266868.60522242938</v>
      </c>
      <c r="X2597" s="36">
        <f t="shared" si="1486"/>
        <v>0</v>
      </c>
      <c r="Y2597" s="2">
        <f t="shared" si="1487"/>
        <v>0</v>
      </c>
      <c r="Z2597" s="37">
        <f t="shared" si="1488"/>
        <v>0</v>
      </c>
      <c r="AA2597" s="2">
        <f t="shared" si="1489"/>
        <v>0</v>
      </c>
      <c r="AB2597" s="4">
        <f t="shared" si="1465"/>
        <v>7.1215000000000001E-2</v>
      </c>
      <c r="AC2597" s="148">
        <f t="shared" si="1490"/>
        <v>426</v>
      </c>
      <c r="AD2597" s="36">
        <v>252</v>
      </c>
      <c r="AE2597" s="35">
        <f t="shared" si="1491"/>
        <v>1.123325862</v>
      </c>
      <c r="AF2597" s="2">
        <f t="shared" si="1492"/>
        <v>32911.800779789999</v>
      </c>
      <c r="AG2597" s="2">
        <f t="shared" si="1493"/>
        <v>32911.800779789999</v>
      </c>
      <c r="AH2597" s="3">
        <f t="shared" si="1494"/>
        <v>0</v>
      </c>
      <c r="AI2597" s="3"/>
      <c r="AJ2597" s="3">
        <v>0</v>
      </c>
      <c r="AK2597" s="2">
        <f t="shared" si="1495"/>
        <v>49251.6137568634</v>
      </c>
      <c r="AL2597" s="8"/>
      <c r="AM2597" s="8"/>
      <c r="AN2597" s="8"/>
      <c r="AO2597" s="8"/>
      <c r="AP2597" s="8"/>
      <c r="AQ2597" s="8"/>
      <c r="AR2597" s="5"/>
      <c r="AS2597" s="1"/>
      <c r="AT2597" s="8"/>
      <c r="AU2597" s="1"/>
      <c r="AV2597" s="1"/>
      <c r="AW2597" s="3"/>
      <c r="AX2597" s="3"/>
      <c r="AY2597" s="4"/>
      <c r="AZ2597" s="4"/>
      <c r="BA2597" s="4"/>
      <c r="BB2597" s="1"/>
      <c r="BC2597" s="1"/>
      <c r="BD2597" s="1"/>
      <c r="BE2597" s="1"/>
      <c r="BF2597" s="1"/>
      <c r="BG2597" s="1"/>
      <c r="BH2597" s="1"/>
      <c r="BI2597" s="1"/>
    </row>
    <row r="2598" spans="1:61" x14ac:dyDescent="0.2">
      <c r="A2598" s="78">
        <f t="shared" si="1464"/>
        <v>44489</v>
      </c>
      <c r="B2598" s="2">
        <f t="shared" si="1466"/>
        <v>349366.0136056387</v>
      </c>
      <c r="C2598" s="3">
        <f t="shared" si="1467"/>
        <v>47164411.836761221</v>
      </c>
      <c r="D2598" s="2">
        <f t="shared" si="1463"/>
        <v>240537.3279050432</v>
      </c>
      <c r="E2598" s="2">
        <f t="shared" si="1468"/>
        <v>0</v>
      </c>
      <c r="F2598" s="33">
        <f t="shared" si="1469"/>
        <v>240537.3279050432</v>
      </c>
      <c r="G2598" s="39">
        <f t="shared" si="1470"/>
        <v>5876.05</v>
      </c>
      <c r="H2598" s="38">
        <f>IF(AND(N2598=1,N2597&gt;1),VLOOKUP(A2597,[1]Plan1!$CW$105:$CY$215,3),H2597)</f>
        <v>5944.21</v>
      </c>
      <c r="I2598" s="127">
        <f t="shared" si="1471"/>
        <v>44420</v>
      </c>
      <c r="J2598" s="127">
        <f t="shared" si="1472"/>
        <v>44451</v>
      </c>
      <c r="K2598" s="34">
        <f t="shared" si="1473"/>
        <v>1.159962900247602E-2</v>
      </c>
      <c r="L2598" s="212">
        <f t="shared" si="1474"/>
        <v>44510</v>
      </c>
      <c r="M2598" s="1">
        <f t="shared" si="1475"/>
        <v>20</v>
      </c>
      <c r="N2598" s="1">
        <f t="shared" si="1476"/>
        <v>6</v>
      </c>
      <c r="O2598" s="2">
        <f t="shared" si="1477"/>
        <v>1.00346585</v>
      </c>
      <c r="P2598" s="35">
        <f t="shared" si="1478"/>
        <v>1.0086998700000001</v>
      </c>
      <c r="Q2598" s="35">
        <f t="shared" si="1479"/>
        <v>1.1062743474112904</v>
      </c>
      <c r="R2598" s="2">
        <f t="shared" si="1480"/>
        <v>1.11010852</v>
      </c>
      <c r="S2598" s="2">
        <f t="shared" si="1481"/>
        <v>1.05852576</v>
      </c>
      <c r="T2598" s="2">
        <f t="shared" si="1482"/>
        <v>267022.53708541999</v>
      </c>
      <c r="U2598" s="2">
        <f t="shared" si="1483"/>
        <v>0</v>
      </c>
      <c r="V2598" s="2">
        <f t="shared" si="1484"/>
        <v>26485.209180379017</v>
      </c>
      <c r="W2598" s="2">
        <f t="shared" si="1485"/>
        <v>267022.5370854222</v>
      </c>
      <c r="X2598" s="36">
        <f t="shared" si="1486"/>
        <v>0</v>
      </c>
      <c r="Y2598" s="2">
        <f t="shared" si="1487"/>
        <v>0</v>
      </c>
      <c r="Z2598" s="37">
        <f t="shared" si="1488"/>
        <v>0</v>
      </c>
      <c r="AA2598" s="2">
        <f t="shared" si="1489"/>
        <v>0</v>
      </c>
      <c r="AB2598" s="4">
        <f t="shared" si="1465"/>
        <v>7.1215000000000001E-2</v>
      </c>
      <c r="AC2598" s="148">
        <f t="shared" si="1490"/>
        <v>427</v>
      </c>
      <c r="AD2598" s="36">
        <v>252</v>
      </c>
      <c r="AE2598" s="35">
        <f t="shared" si="1491"/>
        <v>1.123632561</v>
      </c>
      <c r="AF2598" s="2">
        <f t="shared" si="1492"/>
        <v>33012.680104580002</v>
      </c>
      <c r="AG2598" s="2">
        <f t="shared" si="1493"/>
        <v>33012.680104580002</v>
      </c>
      <c r="AH2598" s="3">
        <f t="shared" si="1494"/>
        <v>0</v>
      </c>
      <c r="AI2598" s="3"/>
      <c r="AJ2598" s="3">
        <v>0</v>
      </c>
      <c r="AK2598" s="2">
        <f t="shared" si="1495"/>
        <v>49330.796415636505</v>
      </c>
      <c r="AL2598" s="8"/>
      <c r="AM2598" s="8"/>
      <c r="AN2598" s="8"/>
      <c r="AO2598" s="8"/>
      <c r="AP2598" s="8"/>
      <c r="AQ2598" s="8"/>
      <c r="AR2598" s="5"/>
      <c r="AS2598" s="1"/>
      <c r="AT2598" s="8"/>
      <c r="AU2598" s="1"/>
      <c r="AV2598" s="1"/>
      <c r="AW2598" s="3"/>
      <c r="AX2598" s="3"/>
      <c r="AY2598" s="4"/>
      <c r="AZ2598" s="4"/>
      <c r="BA2598" s="4"/>
      <c r="BB2598" s="1"/>
      <c r="BC2598" s="1"/>
      <c r="BD2598" s="1"/>
      <c r="BE2598" s="1"/>
      <c r="BF2598" s="1"/>
      <c r="BG2598" s="1"/>
      <c r="BH2598" s="1"/>
      <c r="BI2598" s="1"/>
    </row>
    <row r="2599" spans="1:61" x14ac:dyDescent="0.2">
      <c r="A2599" s="78">
        <f t="shared" si="1464"/>
        <v>44490</v>
      </c>
      <c r="B2599" s="2">
        <f t="shared" si="1466"/>
        <v>349700.22678210924</v>
      </c>
      <c r="C2599" s="3">
        <f t="shared" si="1467"/>
        <v>47209530.615584746</v>
      </c>
      <c r="D2599" s="2">
        <f t="shared" si="1463"/>
        <v>240537.3279050432</v>
      </c>
      <c r="E2599" s="2">
        <f t="shared" si="1468"/>
        <v>0</v>
      </c>
      <c r="F2599" s="33">
        <f t="shared" si="1469"/>
        <v>240537.3279050432</v>
      </c>
      <c r="G2599" s="39">
        <f t="shared" si="1470"/>
        <v>5876.05</v>
      </c>
      <c r="H2599" s="38">
        <f>IF(AND(N2599=1,N2598&gt;1),VLOOKUP(A2598,[1]Plan1!$CW$105:$CY$215,3),H2598)</f>
        <v>5944.21</v>
      </c>
      <c r="I2599" s="127">
        <f t="shared" si="1471"/>
        <v>44420</v>
      </c>
      <c r="J2599" s="127">
        <f t="shared" si="1472"/>
        <v>44451</v>
      </c>
      <c r="K2599" s="34">
        <f t="shared" si="1473"/>
        <v>1.159962900247602E-2</v>
      </c>
      <c r="L2599" s="212">
        <f t="shared" si="1474"/>
        <v>44510</v>
      </c>
      <c r="M2599" s="1">
        <f t="shared" si="1475"/>
        <v>20</v>
      </c>
      <c r="N2599" s="1">
        <f t="shared" si="1476"/>
        <v>7</v>
      </c>
      <c r="O2599" s="2">
        <f t="shared" si="1477"/>
        <v>1.0040446599999999</v>
      </c>
      <c r="P2599" s="35">
        <f t="shared" si="1478"/>
        <v>1.0086998700000001</v>
      </c>
      <c r="Q2599" s="35">
        <f t="shared" si="1479"/>
        <v>1.1062743474112904</v>
      </c>
      <c r="R2599" s="2">
        <f t="shared" si="1480"/>
        <v>1.11074885</v>
      </c>
      <c r="S2599" s="2">
        <f t="shared" si="1481"/>
        <v>1.05852576</v>
      </c>
      <c r="T2599" s="2">
        <f t="shared" si="1482"/>
        <v>267176.5603526</v>
      </c>
      <c r="U2599" s="2">
        <f t="shared" si="1483"/>
        <v>0</v>
      </c>
      <c r="V2599" s="2">
        <f t="shared" si="1484"/>
        <v>26639.232447556446</v>
      </c>
      <c r="W2599" s="2">
        <f t="shared" si="1485"/>
        <v>267176.56035259966</v>
      </c>
      <c r="X2599" s="36">
        <f t="shared" si="1486"/>
        <v>0</v>
      </c>
      <c r="Y2599" s="2">
        <f t="shared" si="1487"/>
        <v>0</v>
      </c>
      <c r="Z2599" s="37">
        <f t="shared" si="1488"/>
        <v>0</v>
      </c>
      <c r="AA2599" s="2">
        <f t="shared" si="1489"/>
        <v>0</v>
      </c>
      <c r="AB2599" s="4">
        <f t="shared" si="1465"/>
        <v>7.1215000000000001E-2</v>
      </c>
      <c r="AC2599" s="148">
        <f t="shared" si="1490"/>
        <v>428</v>
      </c>
      <c r="AD2599" s="36">
        <v>252</v>
      </c>
      <c r="AE2599" s="35">
        <f t="shared" si="1491"/>
        <v>1.123939343</v>
      </c>
      <c r="AF2599" s="2">
        <f t="shared" si="1492"/>
        <v>33113.687355100003</v>
      </c>
      <c r="AG2599" s="2">
        <f t="shared" si="1493"/>
        <v>33113.687355100003</v>
      </c>
      <c r="AH2599" s="3">
        <f t="shared" si="1494"/>
        <v>0</v>
      </c>
      <c r="AI2599" s="3"/>
      <c r="AJ2599" s="3">
        <v>0</v>
      </c>
      <c r="AK2599" s="2">
        <f t="shared" si="1495"/>
        <v>49409.979074409595</v>
      </c>
      <c r="AL2599" s="8"/>
      <c r="AM2599" s="8"/>
      <c r="AN2599" s="8"/>
      <c r="AO2599" s="8"/>
      <c r="AP2599" s="8"/>
      <c r="AQ2599" s="8"/>
      <c r="AR2599" s="5"/>
      <c r="AS2599" s="1"/>
      <c r="AT2599" s="8"/>
      <c r="AU2599" s="1"/>
      <c r="AV2599" s="1"/>
      <c r="AW2599" s="3"/>
      <c r="AX2599" s="3"/>
      <c r="AY2599" s="4"/>
      <c r="AZ2599" s="4"/>
      <c r="BA2599" s="4"/>
      <c r="BB2599" s="1"/>
      <c r="BC2599" s="1"/>
      <c r="BD2599" s="1"/>
      <c r="BE2599" s="1"/>
      <c r="BF2599" s="1"/>
      <c r="BG2599" s="1"/>
      <c r="BH2599" s="1"/>
      <c r="BI2599" s="1"/>
    </row>
    <row r="2600" spans="1:61" x14ac:dyDescent="0.2">
      <c r="A2600" s="78">
        <f t="shared" si="1464"/>
        <v>44491</v>
      </c>
      <c r="B2600" s="2">
        <f t="shared" si="1466"/>
        <v>350034.6518329145</v>
      </c>
      <c r="C2600" s="3">
        <f t="shared" si="1467"/>
        <v>47254677.99744346</v>
      </c>
      <c r="D2600" s="2">
        <f t="shared" si="1463"/>
        <v>240537.3279050432</v>
      </c>
      <c r="E2600" s="2">
        <f t="shared" si="1468"/>
        <v>0</v>
      </c>
      <c r="F2600" s="33">
        <f t="shared" si="1469"/>
        <v>240537.3279050432</v>
      </c>
      <c r="G2600" s="39">
        <f t="shared" si="1470"/>
        <v>5876.05</v>
      </c>
      <c r="H2600" s="38">
        <f>IF(AND(N2600=1,N2599&gt;1),VLOOKUP(A2599,[1]Plan1!$CW$105:$CY$215,3),H2599)</f>
        <v>5944.21</v>
      </c>
      <c r="I2600" s="127">
        <f t="shared" si="1471"/>
        <v>44420</v>
      </c>
      <c r="J2600" s="127">
        <f t="shared" si="1472"/>
        <v>44451</v>
      </c>
      <c r="K2600" s="34">
        <f t="shared" si="1473"/>
        <v>1.159962900247602E-2</v>
      </c>
      <c r="L2600" s="212">
        <f t="shared" si="1474"/>
        <v>44510</v>
      </c>
      <c r="M2600" s="1">
        <f t="shared" si="1475"/>
        <v>20</v>
      </c>
      <c r="N2600" s="1">
        <f t="shared" si="1476"/>
        <v>8</v>
      </c>
      <c r="O2600" s="2">
        <f t="shared" si="1477"/>
        <v>1.0046238000000001</v>
      </c>
      <c r="P2600" s="35">
        <f t="shared" si="1478"/>
        <v>1.0086998700000001</v>
      </c>
      <c r="Q2600" s="35">
        <f t="shared" si="1479"/>
        <v>1.1062743474112904</v>
      </c>
      <c r="R2600" s="2">
        <f t="shared" si="1480"/>
        <v>1.1113895300000001</v>
      </c>
      <c r="S2600" s="2">
        <f t="shared" si="1481"/>
        <v>1.05852576</v>
      </c>
      <c r="T2600" s="2">
        <f t="shared" si="1482"/>
        <v>267330.66780783999</v>
      </c>
      <c r="U2600" s="2">
        <f t="shared" si="1483"/>
        <v>0</v>
      </c>
      <c r="V2600" s="2">
        <f t="shared" si="1484"/>
        <v>26793.339902798663</v>
      </c>
      <c r="W2600" s="2">
        <f t="shared" si="1485"/>
        <v>267330.66780784185</v>
      </c>
      <c r="X2600" s="36">
        <f t="shared" si="1486"/>
        <v>0</v>
      </c>
      <c r="Y2600" s="2">
        <f t="shared" si="1487"/>
        <v>0</v>
      </c>
      <c r="Z2600" s="37">
        <f t="shared" si="1488"/>
        <v>0</v>
      </c>
      <c r="AA2600" s="2">
        <f t="shared" si="1489"/>
        <v>0</v>
      </c>
      <c r="AB2600" s="4">
        <f t="shared" si="1465"/>
        <v>7.1215000000000001E-2</v>
      </c>
      <c r="AC2600" s="148">
        <f t="shared" si="1490"/>
        <v>429</v>
      </c>
      <c r="AD2600" s="36">
        <v>252</v>
      </c>
      <c r="AE2600" s="35">
        <f t="shared" si="1491"/>
        <v>1.1242462099999999</v>
      </c>
      <c r="AF2600" s="2">
        <f t="shared" si="1492"/>
        <v>33214.822291889999</v>
      </c>
      <c r="AG2600" s="2">
        <f t="shared" si="1493"/>
        <v>33214.822291889999</v>
      </c>
      <c r="AH2600" s="3">
        <f t="shared" si="1494"/>
        <v>0</v>
      </c>
      <c r="AI2600" s="3"/>
      <c r="AJ2600" s="3">
        <v>0</v>
      </c>
      <c r="AK2600" s="2">
        <f t="shared" si="1495"/>
        <v>49489.161733182686</v>
      </c>
      <c r="AL2600" s="8"/>
      <c r="AM2600" s="8"/>
      <c r="AN2600" s="8"/>
      <c r="AO2600" s="8"/>
      <c r="AP2600" s="8"/>
      <c r="AQ2600" s="8"/>
      <c r="AR2600" s="5"/>
      <c r="AS2600" s="1"/>
      <c r="AT2600" s="8"/>
      <c r="AU2600" s="1"/>
      <c r="AV2600" s="1"/>
      <c r="AW2600" s="3"/>
      <c r="AX2600" s="3"/>
      <c r="AY2600" s="4"/>
      <c r="AZ2600" s="4"/>
      <c r="BA2600" s="4"/>
      <c r="BB2600" s="1"/>
      <c r="BC2600" s="1"/>
      <c r="BD2600" s="1"/>
      <c r="BE2600" s="1"/>
      <c r="BF2600" s="1"/>
      <c r="BG2600" s="1"/>
      <c r="BH2600" s="1"/>
      <c r="BI2600" s="1"/>
    </row>
    <row r="2601" spans="1:61" x14ac:dyDescent="0.2">
      <c r="A2601" s="78">
        <f t="shared" si="1464"/>
        <v>44492</v>
      </c>
      <c r="B2601" s="2">
        <f t="shared" si="1466"/>
        <v>350287.1946792177</v>
      </c>
      <c r="C2601" s="3">
        <f t="shared" si="1467"/>
        <v>47288771.28169439</v>
      </c>
      <c r="D2601" s="2">
        <f t="shared" si="1463"/>
        <v>240537.3279050432</v>
      </c>
      <c r="E2601" s="2">
        <f t="shared" si="1468"/>
        <v>0</v>
      </c>
      <c r="F2601" s="33">
        <f t="shared" si="1469"/>
        <v>240537.3279050432</v>
      </c>
      <c r="G2601" s="39">
        <f t="shared" si="1470"/>
        <v>5876.05</v>
      </c>
      <c r="H2601" s="38">
        <f>IF(AND(N2601=1,N2600&gt;1),VLOOKUP(A2600,[1]Plan1!$CW$105:$CY$215,3),H2600)</f>
        <v>5944.21</v>
      </c>
      <c r="I2601" s="127">
        <f t="shared" si="1471"/>
        <v>44420</v>
      </c>
      <c r="J2601" s="127">
        <f t="shared" si="1472"/>
        <v>44451</v>
      </c>
      <c r="K2601" s="34">
        <f t="shared" si="1473"/>
        <v>1.159962900247602E-2</v>
      </c>
      <c r="L2601" s="212">
        <f t="shared" si="1474"/>
        <v>44510</v>
      </c>
      <c r="M2601" s="1">
        <f t="shared" si="1475"/>
        <v>20</v>
      </c>
      <c r="N2601" s="1">
        <f t="shared" si="1476"/>
        <v>9</v>
      </c>
      <c r="O2601" s="2">
        <f t="shared" si="1477"/>
        <v>1.0052032799999999</v>
      </c>
      <c r="P2601" s="35">
        <f t="shared" si="1478"/>
        <v>1.0086998700000001</v>
      </c>
      <c r="Q2601" s="35">
        <f t="shared" si="1479"/>
        <v>1.1062743474112904</v>
      </c>
      <c r="R2601" s="2">
        <f t="shared" si="1480"/>
        <v>1.1120306</v>
      </c>
      <c r="S2601" s="2">
        <f t="shared" si="1481"/>
        <v>1.05852576</v>
      </c>
      <c r="T2601" s="2">
        <f t="shared" si="1482"/>
        <v>267484.86907264002</v>
      </c>
      <c r="U2601" s="2">
        <f t="shared" si="1483"/>
        <v>0</v>
      </c>
      <c r="V2601" s="2">
        <f t="shared" si="1484"/>
        <v>26947.541167598727</v>
      </c>
      <c r="W2601" s="2">
        <f t="shared" si="1485"/>
        <v>267484.86907264194</v>
      </c>
      <c r="X2601" s="36">
        <f t="shared" si="1486"/>
        <v>0</v>
      </c>
      <c r="Y2601" s="2">
        <f t="shared" si="1487"/>
        <v>0</v>
      </c>
      <c r="Z2601" s="37">
        <f t="shared" si="1488"/>
        <v>0</v>
      </c>
      <c r="AA2601" s="2">
        <f t="shared" si="1489"/>
        <v>0</v>
      </c>
      <c r="AB2601" s="4">
        <f t="shared" si="1465"/>
        <v>7.1215000000000001E-2</v>
      </c>
      <c r="AC2601" s="148">
        <f t="shared" si="1490"/>
        <v>429</v>
      </c>
      <c r="AD2601" s="36">
        <v>252</v>
      </c>
      <c r="AE2601" s="35">
        <f t="shared" si="1491"/>
        <v>1.1242462099999999</v>
      </c>
      <c r="AF2601" s="2">
        <f t="shared" si="1492"/>
        <v>33233.981214619998</v>
      </c>
      <c r="AG2601" s="2">
        <f t="shared" si="1493"/>
        <v>33233.981214619998</v>
      </c>
      <c r="AH2601" s="3">
        <f t="shared" si="1494"/>
        <v>0</v>
      </c>
      <c r="AI2601" s="3"/>
      <c r="AJ2601" s="3">
        <v>0</v>
      </c>
      <c r="AK2601" s="2">
        <f t="shared" si="1495"/>
        <v>49568.344391955776</v>
      </c>
      <c r="AL2601" s="8"/>
      <c r="AM2601" s="8"/>
      <c r="AN2601" s="8"/>
      <c r="AO2601" s="8"/>
      <c r="AP2601" s="8"/>
      <c r="AQ2601" s="8"/>
      <c r="AR2601" s="5"/>
      <c r="AS2601" s="1"/>
      <c r="AT2601" s="8"/>
      <c r="AU2601" s="1"/>
      <c r="AV2601" s="1"/>
      <c r="AW2601" s="3"/>
      <c r="AX2601" s="3"/>
      <c r="AY2601" s="4"/>
      <c r="AZ2601" s="4"/>
      <c r="BA2601" s="4"/>
      <c r="BB2601" s="1"/>
      <c r="BC2601" s="1"/>
      <c r="BD2601" s="1"/>
      <c r="BE2601" s="1"/>
      <c r="BF2601" s="1"/>
      <c r="BG2601" s="1"/>
      <c r="BH2601" s="1"/>
      <c r="BI2601" s="1"/>
    </row>
    <row r="2602" spans="1:61" x14ac:dyDescent="0.2">
      <c r="A2602" s="78">
        <f t="shared" si="1464"/>
        <v>44493</v>
      </c>
      <c r="B2602" s="2">
        <f t="shared" si="1466"/>
        <v>350366.37733799079</v>
      </c>
      <c r="C2602" s="3">
        <f t="shared" si="1467"/>
        <v>47299460.94062876</v>
      </c>
      <c r="D2602" s="2">
        <f t="shared" si="1463"/>
        <v>240537.3279050432</v>
      </c>
      <c r="E2602" s="2">
        <f t="shared" si="1468"/>
        <v>0</v>
      </c>
      <c r="F2602" s="33">
        <f t="shared" si="1469"/>
        <v>240537.3279050432</v>
      </c>
      <c r="G2602" s="39">
        <f t="shared" si="1470"/>
        <v>5876.05</v>
      </c>
      <c r="H2602" s="38">
        <f>IF(AND(N2602=1,N2601&gt;1),VLOOKUP(A2601,[1]Plan1!$CW$105:$CY$215,3),H2601)</f>
        <v>5944.21</v>
      </c>
      <c r="I2602" s="127">
        <f t="shared" si="1471"/>
        <v>44420</v>
      </c>
      <c r="J2602" s="127">
        <f t="shared" si="1472"/>
        <v>44451</v>
      </c>
      <c r="K2602" s="34">
        <f t="shared" si="1473"/>
        <v>1.159962900247602E-2</v>
      </c>
      <c r="L2602" s="212">
        <f t="shared" si="1474"/>
        <v>44510</v>
      </c>
      <c r="M2602" s="1">
        <f t="shared" si="1475"/>
        <v>20</v>
      </c>
      <c r="N2602" s="1">
        <f t="shared" si="1476"/>
        <v>9</v>
      </c>
      <c r="O2602" s="2">
        <f t="shared" si="1477"/>
        <v>1.0052032799999999</v>
      </c>
      <c r="P2602" s="35">
        <f t="shared" si="1478"/>
        <v>1.0086998700000001</v>
      </c>
      <c r="Q2602" s="35">
        <f t="shared" si="1479"/>
        <v>1.1062743474112904</v>
      </c>
      <c r="R2602" s="2">
        <f t="shared" si="1480"/>
        <v>1.1120306</v>
      </c>
      <c r="S2602" s="2">
        <f t="shared" si="1481"/>
        <v>1.05852576</v>
      </c>
      <c r="T2602" s="2">
        <f t="shared" si="1482"/>
        <v>267484.86907264002</v>
      </c>
      <c r="U2602" s="2">
        <f t="shared" si="1483"/>
        <v>0</v>
      </c>
      <c r="V2602" s="2">
        <f t="shared" si="1484"/>
        <v>26947.541167598727</v>
      </c>
      <c r="W2602" s="2">
        <f t="shared" si="1485"/>
        <v>267484.86907264194</v>
      </c>
      <c r="X2602" s="36">
        <f t="shared" si="1486"/>
        <v>0</v>
      </c>
      <c r="Y2602" s="2">
        <f t="shared" si="1487"/>
        <v>0</v>
      </c>
      <c r="Z2602" s="37">
        <f t="shared" si="1488"/>
        <v>0</v>
      </c>
      <c r="AA2602" s="2">
        <f t="shared" si="1489"/>
        <v>0</v>
      </c>
      <c r="AB2602" s="4">
        <f t="shared" si="1465"/>
        <v>7.1215000000000001E-2</v>
      </c>
      <c r="AC2602" s="148">
        <f t="shared" si="1490"/>
        <v>429</v>
      </c>
      <c r="AD2602" s="36">
        <v>252</v>
      </c>
      <c r="AE2602" s="35">
        <f t="shared" si="1491"/>
        <v>1.1242462099999999</v>
      </c>
      <c r="AF2602" s="2">
        <f t="shared" si="1492"/>
        <v>33233.981214619998</v>
      </c>
      <c r="AG2602" s="2">
        <f t="shared" si="1493"/>
        <v>33233.981214619998</v>
      </c>
      <c r="AH2602" s="3">
        <f t="shared" si="1494"/>
        <v>0</v>
      </c>
      <c r="AI2602" s="3"/>
      <c r="AJ2602" s="3">
        <v>0</v>
      </c>
      <c r="AK2602" s="2">
        <f t="shared" si="1495"/>
        <v>49647.527050728873</v>
      </c>
      <c r="AL2602" s="8"/>
      <c r="AM2602" s="8"/>
      <c r="AN2602" s="8"/>
      <c r="AO2602" s="8"/>
      <c r="AP2602" s="8"/>
      <c r="AQ2602" s="8"/>
      <c r="AR2602" s="5"/>
      <c r="AS2602" s="1"/>
      <c r="AT2602" s="8"/>
      <c r="AU2602" s="1"/>
      <c r="AV2602" s="1"/>
      <c r="AW2602" s="3"/>
      <c r="AX2602" s="3"/>
      <c r="AY2602" s="4"/>
      <c r="AZ2602" s="4"/>
      <c r="BA2602" s="4"/>
      <c r="BB2602" s="1"/>
      <c r="BC2602" s="1"/>
      <c r="BD2602" s="1"/>
      <c r="BE2602" s="1"/>
      <c r="BF2602" s="1"/>
      <c r="BG2602" s="1"/>
      <c r="BH2602" s="1"/>
      <c r="BI2602" s="1"/>
    </row>
    <row r="2603" spans="1:61" x14ac:dyDescent="0.2">
      <c r="A2603" s="78">
        <f t="shared" si="1464"/>
        <v>44494</v>
      </c>
      <c r="B2603" s="2">
        <f t="shared" si="1466"/>
        <v>350527.66447732388</v>
      </c>
      <c r="C2603" s="3">
        <f t="shared" si="1467"/>
        <v>47321234.704438724</v>
      </c>
      <c r="D2603" s="2">
        <f t="shared" si="1463"/>
        <v>240537.3279050432</v>
      </c>
      <c r="E2603" s="2">
        <f t="shared" si="1468"/>
        <v>0</v>
      </c>
      <c r="F2603" s="33">
        <f t="shared" si="1469"/>
        <v>240537.3279050432</v>
      </c>
      <c r="G2603" s="39">
        <f t="shared" si="1470"/>
        <v>5876.05</v>
      </c>
      <c r="H2603" s="38">
        <f>IF(AND(N2603=1,N2602&gt;1),VLOOKUP(A2602,[1]Plan1!$CW$105:$CY$215,3),H2602)</f>
        <v>5944.21</v>
      </c>
      <c r="I2603" s="127">
        <f t="shared" si="1471"/>
        <v>44420</v>
      </c>
      <c r="J2603" s="127">
        <f t="shared" si="1472"/>
        <v>44451</v>
      </c>
      <c r="K2603" s="34">
        <f t="shared" si="1473"/>
        <v>1.159962900247602E-2</v>
      </c>
      <c r="L2603" s="212">
        <f t="shared" si="1474"/>
        <v>44510</v>
      </c>
      <c r="M2603" s="1">
        <f t="shared" si="1475"/>
        <v>20</v>
      </c>
      <c r="N2603" s="1">
        <f t="shared" si="1476"/>
        <v>9</v>
      </c>
      <c r="O2603" s="2">
        <f t="shared" si="1477"/>
        <v>1.0052032799999999</v>
      </c>
      <c r="P2603" s="35">
        <f t="shared" si="1478"/>
        <v>1.0086998700000001</v>
      </c>
      <c r="Q2603" s="35">
        <f t="shared" si="1479"/>
        <v>1.1062743474112904</v>
      </c>
      <c r="R2603" s="2">
        <f t="shared" si="1480"/>
        <v>1.1120306</v>
      </c>
      <c r="S2603" s="2">
        <f t="shared" si="1481"/>
        <v>1.05852576</v>
      </c>
      <c r="T2603" s="2">
        <f t="shared" si="1482"/>
        <v>267484.86907264002</v>
      </c>
      <c r="U2603" s="2">
        <f t="shared" si="1483"/>
        <v>0</v>
      </c>
      <c r="V2603" s="2">
        <f t="shared" si="1484"/>
        <v>26947.541167598727</v>
      </c>
      <c r="W2603" s="2">
        <f t="shared" si="1485"/>
        <v>267484.86907264194</v>
      </c>
      <c r="X2603" s="36">
        <f t="shared" si="1486"/>
        <v>0</v>
      </c>
      <c r="Y2603" s="2">
        <f t="shared" si="1487"/>
        <v>0</v>
      </c>
      <c r="Z2603" s="37">
        <f t="shared" si="1488"/>
        <v>0</v>
      </c>
      <c r="AA2603" s="2">
        <f t="shared" si="1489"/>
        <v>0</v>
      </c>
      <c r="AB2603" s="4">
        <f t="shared" si="1465"/>
        <v>7.1215000000000001E-2</v>
      </c>
      <c r="AC2603" s="148">
        <f t="shared" si="1490"/>
        <v>430</v>
      </c>
      <c r="AD2603" s="36">
        <v>252</v>
      </c>
      <c r="AE2603" s="35">
        <f t="shared" si="1491"/>
        <v>1.1245531600000001</v>
      </c>
      <c r="AF2603" s="2">
        <f t="shared" si="1492"/>
        <v>33316.085695180001</v>
      </c>
      <c r="AG2603" s="2">
        <f t="shared" si="1493"/>
        <v>33316.085695180001</v>
      </c>
      <c r="AH2603" s="3">
        <f t="shared" si="1494"/>
        <v>0</v>
      </c>
      <c r="AI2603" s="3"/>
      <c r="AJ2603" s="3">
        <v>0</v>
      </c>
      <c r="AK2603" s="2">
        <f t="shared" si="1495"/>
        <v>49726.709709501964</v>
      </c>
      <c r="AL2603" s="8"/>
      <c r="AM2603" s="8"/>
      <c r="AN2603" s="8"/>
      <c r="AO2603" s="8"/>
      <c r="AP2603" s="8"/>
      <c r="AQ2603" s="8"/>
      <c r="AR2603" s="5"/>
      <c r="AS2603" s="1"/>
      <c r="AT2603" s="8"/>
      <c r="AU2603" s="1"/>
      <c r="AV2603" s="1"/>
      <c r="AW2603" s="3"/>
      <c r="AX2603" s="3"/>
      <c r="AY2603" s="4"/>
      <c r="AZ2603" s="4"/>
      <c r="BA2603" s="4"/>
      <c r="BB2603" s="1"/>
      <c r="BC2603" s="1"/>
      <c r="BD2603" s="1"/>
      <c r="BE2603" s="1"/>
      <c r="BF2603" s="1"/>
      <c r="BG2603" s="1"/>
      <c r="BH2603" s="1"/>
      <c r="BI2603" s="1"/>
    </row>
    <row r="2604" spans="1:61" x14ac:dyDescent="0.2">
      <c r="A2604" s="78">
        <f t="shared" si="1464"/>
        <v>44495</v>
      </c>
      <c r="B2604" s="2">
        <f t="shared" si="1466"/>
        <v>350862.52608789509</v>
      </c>
      <c r="C2604" s="3">
        <f t="shared" si="1467"/>
        <v>47366441.021865837</v>
      </c>
      <c r="D2604" s="2">
        <f t="shared" si="1463"/>
        <v>240537.3279050432</v>
      </c>
      <c r="E2604" s="2">
        <f t="shared" si="1468"/>
        <v>0</v>
      </c>
      <c r="F2604" s="33">
        <f t="shared" si="1469"/>
        <v>240537.3279050432</v>
      </c>
      <c r="G2604" s="39">
        <f t="shared" si="1470"/>
        <v>5876.05</v>
      </c>
      <c r="H2604" s="38">
        <f>IF(AND(N2604=1,N2603&gt;1),VLOOKUP(A2603,[1]Plan1!$CW$105:$CY$215,3),H2603)</f>
        <v>5944.21</v>
      </c>
      <c r="I2604" s="127">
        <f t="shared" si="1471"/>
        <v>44420</v>
      </c>
      <c r="J2604" s="127">
        <f t="shared" si="1472"/>
        <v>44451</v>
      </c>
      <c r="K2604" s="34">
        <f t="shared" si="1473"/>
        <v>1.159962900247602E-2</v>
      </c>
      <c r="L2604" s="212">
        <f t="shared" si="1474"/>
        <v>44510</v>
      </c>
      <c r="M2604" s="1">
        <f t="shared" si="1475"/>
        <v>20</v>
      </c>
      <c r="N2604" s="1">
        <f t="shared" si="1476"/>
        <v>10</v>
      </c>
      <c r="O2604" s="2">
        <f t="shared" si="1477"/>
        <v>1.00578309</v>
      </c>
      <c r="P2604" s="35">
        <f t="shared" si="1478"/>
        <v>1.0086998700000001</v>
      </c>
      <c r="Q2604" s="35">
        <f t="shared" si="1479"/>
        <v>1.1062743474112904</v>
      </c>
      <c r="R2604" s="2">
        <f t="shared" si="1480"/>
        <v>1.1126720299999999</v>
      </c>
      <c r="S2604" s="2">
        <f t="shared" si="1481"/>
        <v>1.05852576</v>
      </c>
      <c r="T2604" s="2">
        <f t="shared" si="1482"/>
        <v>267639.15693087998</v>
      </c>
      <c r="U2604" s="2">
        <f t="shared" si="1483"/>
        <v>0</v>
      </c>
      <c r="V2604" s="2">
        <f t="shared" si="1484"/>
        <v>27101.829025836847</v>
      </c>
      <c r="W2604" s="2">
        <f t="shared" si="1485"/>
        <v>267639.15693088004</v>
      </c>
      <c r="X2604" s="36">
        <f t="shared" si="1486"/>
        <v>0</v>
      </c>
      <c r="Y2604" s="2">
        <f t="shared" si="1487"/>
        <v>0</v>
      </c>
      <c r="Z2604" s="37">
        <f t="shared" si="1488"/>
        <v>0</v>
      </c>
      <c r="AA2604" s="2">
        <f t="shared" si="1489"/>
        <v>0</v>
      </c>
      <c r="AB2604" s="4">
        <f t="shared" si="1465"/>
        <v>7.1215000000000001E-2</v>
      </c>
      <c r="AC2604" s="148">
        <f t="shared" si="1490"/>
        <v>431</v>
      </c>
      <c r="AD2604" s="36">
        <v>252</v>
      </c>
      <c r="AE2604" s="35">
        <f t="shared" si="1491"/>
        <v>1.124860193</v>
      </c>
      <c r="AF2604" s="2">
        <f t="shared" si="1492"/>
        <v>33417.476788740001</v>
      </c>
      <c r="AG2604" s="2">
        <f t="shared" si="1493"/>
        <v>33417.476788740001</v>
      </c>
      <c r="AH2604" s="3">
        <f t="shared" si="1494"/>
        <v>0</v>
      </c>
      <c r="AI2604" s="3"/>
      <c r="AJ2604" s="3">
        <v>0</v>
      </c>
      <c r="AK2604" s="2">
        <f t="shared" si="1495"/>
        <v>49805.892368275054</v>
      </c>
      <c r="AL2604" s="8"/>
      <c r="AM2604" s="8"/>
      <c r="AN2604" s="8"/>
      <c r="AO2604" s="8"/>
      <c r="AP2604" s="8"/>
      <c r="AQ2604" s="8"/>
      <c r="AR2604" s="5"/>
      <c r="AS2604" s="1"/>
      <c r="AT2604" s="8"/>
      <c r="AU2604" s="1"/>
      <c r="AV2604" s="1"/>
      <c r="AW2604" s="3"/>
      <c r="AX2604" s="3"/>
      <c r="AY2604" s="4"/>
      <c r="AZ2604" s="4"/>
      <c r="BA2604" s="4"/>
      <c r="BB2604" s="1"/>
      <c r="BC2604" s="1"/>
      <c r="BD2604" s="1"/>
      <c r="BE2604" s="1"/>
      <c r="BF2604" s="1"/>
      <c r="BG2604" s="1"/>
      <c r="BH2604" s="1"/>
      <c r="BI2604" s="1"/>
    </row>
    <row r="2605" spans="1:61" x14ac:dyDescent="0.2">
      <c r="A2605" s="78">
        <f t="shared" si="1464"/>
        <v>44496</v>
      </c>
      <c r="B2605" s="2">
        <f t="shared" si="1466"/>
        <v>351197.60263594438</v>
      </c>
      <c r="C2605" s="3">
        <f t="shared" si="1467"/>
        <v>47411676.355852492</v>
      </c>
      <c r="D2605" s="2">
        <f t="shared" si="1463"/>
        <v>240537.3279050432</v>
      </c>
      <c r="E2605" s="2">
        <f t="shared" si="1468"/>
        <v>0</v>
      </c>
      <c r="F2605" s="33">
        <f t="shared" si="1469"/>
        <v>240537.3279050432</v>
      </c>
      <c r="G2605" s="39">
        <f t="shared" si="1470"/>
        <v>5876.05</v>
      </c>
      <c r="H2605" s="38">
        <f>IF(AND(N2605=1,N2604&gt;1),VLOOKUP(A2604,[1]Plan1!$CW$105:$CY$215,3),H2604)</f>
        <v>5944.21</v>
      </c>
      <c r="I2605" s="127">
        <f t="shared" si="1471"/>
        <v>44420</v>
      </c>
      <c r="J2605" s="127">
        <f t="shared" si="1472"/>
        <v>44451</v>
      </c>
      <c r="K2605" s="34">
        <f t="shared" si="1473"/>
        <v>1.159962900247602E-2</v>
      </c>
      <c r="L2605" s="212">
        <f t="shared" si="1474"/>
        <v>44510</v>
      </c>
      <c r="M2605" s="1">
        <f t="shared" si="1475"/>
        <v>20</v>
      </c>
      <c r="N2605" s="1">
        <f t="shared" si="1476"/>
        <v>11</v>
      </c>
      <c r="O2605" s="2">
        <f t="shared" si="1477"/>
        <v>1.0063632300000001</v>
      </c>
      <c r="P2605" s="35">
        <f t="shared" si="1478"/>
        <v>1.0086998700000001</v>
      </c>
      <c r="Q2605" s="35">
        <f t="shared" si="1479"/>
        <v>1.1062743474112904</v>
      </c>
      <c r="R2605" s="2">
        <f t="shared" si="1480"/>
        <v>1.1133138199999999</v>
      </c>
      <c r="S2605" s="2">
        <f t="shared" si="1481"/>
        <v>1.05852576</v>
      </c>
      <c r="T2605" s="2">
        <f t="shared" si="1482"/>
        <v>267793.53138255002</v>
      </c>
      <c r="U2605" s="2">
        <f t="shared" si="1483"/>
        <v>0</v>
      </c>
      <c r="V2605" s="2">
        <f t="shared" si="1484"/>
        <v>27256.20347751302</v>
      </c>
      <c r="W2605" s="2">
        <f t="shared" si="1485"/>
        <v>267793.53138255625</v>
      </c>
      <c r="X2605" s="36">
        <f t="shared" si="1486"/>
        <v>0</v>
      </c>
      <c r="Y2605" s="2">
        <f t="shared" si="1487"/>
        <v>0</v>
      </c>
      <c r="Z2605" s="37">
        <f t="shared" si="1488"/>
        <v>0</v>
      </c>
      <c r="AA2605" s="2">
        <f t="shared" si="1489"/>
        <v>0</v>
      </c>
      <c r="AB2605" s="4">
        <f t="shared" si="1465"/>
        <v>7.1215000000000001E-2</v>
      </c>
      <c r="AC2605" s="148">
        <f t="shared" si="1490"/>
        <v>432</v>
      </c>
      <c r="AD2605" s="36">
        <v>252</v>
      </c>
      <c r="AE2605" s="35">
        <f t="shared" si="1491"/>
        <v>1.125167311</v>
      </c>
      <c r="AF2605" s="2">
        <f t="shared" si="1492"/>
        <v>33518.996226340001</v>
      </c>
      <c r="AG2605" s="2">
        <f t="shared" si="1493"/>
        <v>33518.996226340001</v>
      </c>
      <c r="AH2605" s="3">
        <f t="shared" si="1494"/>
        <v>0</v>
      </c>
      <c r="AI2605" s="3"/>
      <c r="AJ2605" s="3">
        <v>0</v>
      </c>
      <c r="AK2605" s="2">
        <f t="shared" si="1495"/>
        <v>49885.075027048144</v>
      </c>
      <c r="AL2605" s="8"/>
      <c r="AM2605" s="8"/>
      <c r="AN2605" s="8"/>
      <c r="AO2605" s="8"/>
      <c r="AP2605" s="8"/>
      <c r="AQ2605" s="8"/>
      <c r="AR2605" s="5"/>
      <c r="AS2605" s="1"/>
      <c r="AT2605" s="8"/>
      <c r="AU2605" s="1"/>
      <c r="AV2605" s="1"/>
      <c r="AW2605" s="3"/>
      <c r="AX2605" s="3"/>
      <c r="AY2605" s="4"/>
      <c r="AZ2605" s="4"/>
      <c r="BA2605" s="4"/>
      <c r="BB2605" s="1"/>
      <c r="BC2605" s="1"/>
      <c r="BD2605" s="1"/>
      <c r="BE2605" s="1"/>
      <c r="BF2605" s="1"/>
      <c r="BG2605" s="1"/>
      <c r="BH2605" s="1"/>
      <c r="BI2605" s="1"/>
    </row>
    <row r="2606" spans="1:61" x14ac:dyDescent="0.2">
      <c r="A2606" s="78">
        <f t="shared" si="1464"/>
        <v>44497</v>
      </c>
      <c r="B2606" s="2">
        <f t="shared" si="1466"/>
        <v>351532.89938704832</v>
      </c>
      <c r="C2606" s="3">
        <f t="shared" si="1467"/>
        <v>47456941.417251527</v>
      </c>
      <c r="D2606" s="2">
        <f t="shared" si="1463"/>
        <v>240537.3279050432</v>
      </c>
      <c r="E2606" s="2">
        <f t="shared" si="1468"/>
        <v>0</v>
      </c>
      <c r="F2606" s="33">
        <f t="shared" si="1469"/>
        <v>240537.3279050432</v>
      </c>
      <c r="G2606" s="39">
        <f t="shared" si="1470"/>
        <v>5876.05</v>
      </c>
      <c r="H2606" s="38">
        <f>IF(AND(N2606=1,N2605&gt;1),VLOOKUP(A2605,[1]Plan1!$CW$105:$CY$215,3),H2605)</f>
        <v>5944.21</v>
      </c>
      <c r="I2606" s="127">
        <f t="shared" si="1471"/>
        <v>44420</v>
      </c>
      <c r="J2606" s="127">
        <f t="shared" si="1472"/>
        <v>44451</v>
      </c>
      <c r="K2606" s="34">
        <f t="shared" si="1473"/>
        <v>1.159962900247602E-2</v>
      </c>
      <c r="L2606" s="212">
        <f t="shared" si="1474"/>
        <v>44510</v>
      </c>
      <c r="M2606" s="1">
        <f t="shared" si="1475"/>
        <v>20</v>
      </c>
      <c r="N2606" s="1">
        <f t="shared" si="1476"/>
        <v>12</v>
      </c>
      <c r="O2606" s="2">
        <f t="shared" si="1477"/>
        <v>1.00694371</v>
      </c>
      <c r="P2606" s="35">
        <f t="shared" si="1478"/>
        <v>1.0086998700000001</v>
      </c>
      <c r="Q2606" s="35">
        <f t="shared" si="1479"/>
        <v>1.1062743474112904</v>
      </c>
      <c r="R2606" s="2">
        <f t="shared" si="1480"/>
        <v>1.11395599</v>
      </c>
      <c r="S2606" s="2">
        <f t="shared" si="1481"/>
        <v>1.05852576</v>
      </c>
      <c r="T2606" s="2">
        <f t="shared" si="1482"/>
        <v>267947.99723841</v>
      </c>
      <c r="U2606" s="2">
        <f t="shared" si="1483"/>
        <v>0</v>
      </c>
      <c r="V2606" s="2">
        <f t="shared" si="1484"/>
        <v>27410.669333373826</v>
      </c>
      <c r="W2606" s="2">
        <f t="shared" si="1485"/>
        <v>267947.99723841704</v>
      </c>
      <c r="X2606" s="36">
        <f t="shared" si="1486"/>
        <v>0</v>
      </c>
      <c r="Y2606" s="2">
        <f t="shared" si="1487"/>
        <v>0</v>
      </c>
      <c r="Z2606" s="37">
        <f t="shared" si="1488"/>
        <v>0</v>
      </c>
      <c r="AA2606" s="2">
        <f t="shared" si="1489"/>
        <v>0</v>
      </c>
      <c r="AB2606" s="4">
        <f t="shared" si="1465"/>
        <v>7.1215000000000001E-2</v>
      </c>
      <c r="AC2606" s="148">
        <f t="shared" si="1490"/>
        <v>433</v>
      </c>
      <c r="AD2606" s="36">
        <v>252</v>
      </c>
      <c r="AE2606" s="35">
        <f t="shared" si="1491"/>
        <v>1.1254745129999999</v>
      </c>
      <c r="AF2606" s="2">
        <f t="shared" si="1492"/>
        <v>33620.64446281</v>
      </c>
      <c r="AG2606" s="2">
        <f t="shared" si="1493"/>
        <v>33620.64446281</v>
      </c>
      <c r="AH2606" s="3">
        <f t="shared" si="1494"/>
        <v>0</v>
      </c>
      <c r="AI2606" s="3"/>
      <c r="AJ2606" s="3">
        <v>0</v>
      </c>
      <c r="AK2606" s="2">
        <f t="shared" si="1495"/>
        <v>49964.257685821241</v>
      </c>
      <c r="AL2606" s="8"/>
      <c r="AM2606" s="8"/>
      <c r="AN2606" s="8"/>
      <c r="AO2606" s="8"/>
      <c r="AP2606" s="8"/>
      <c r="AQ2606" s="8"/>
      <c r="AR2606" s="5"/>
      <c r="AS2606" s="1"/>
      <c r="AT2606" s="8"/>
      <c r="AU2606" s="1"/>
      <c r="AV2606" s="1"/>
      <c r="AW2606" s="3"/>
      <c r="AX2606" s="3"/>
      <c r="AY2606" s="4"/>
      <c r="AZ2606" s="4"/>
      <c r="BA2606" s="4"/>
      <c r="BB2606" s="1"/>
      <c r="BC2606" s="1"/>
      <c r="BD2606" s="1"/>
      <c r="BE2606" s="1"/>
      <c r="BF2606" s="1"/>
      <c r="BG2606" s="1"/>
      <c r="BH2606" s="1"/>
      <c r="BI2606" s="1"/>
    </row>
    <row r="2607" spans="1:61" x14ac:dyDescent="0.2">
      <c r="A2607" s="78">
        <f t="shared" si="1464"/>
        <v>44498</v>
      </c>
      <c r="B2607" s="2">
        <f t="shared" si="1466"/>
        <v>351868.41619625676</v>
      </c>
      <c r="C2607" s="3">
        <f t="shared" si="1467"/>
        <v>47502236.186494663</v>
      </c>
      <c r="D2607" s="2">
        <f t="shared" si="1463"/>
        <v>240537.3279050432</v>
      </c>
      <c r="E2607" s="2">
        <f t="shared" si="1468"/>
        <v>0</v>
      </c>
      <c r="F2607" s="33">
        <f t="shared" si="1469"/>
        <v>240537.3279050432</v>
      </c>
      <c r="G2607" s="39">
        <f t="shared" si="1470"/>
        <v>5876.05</v>
      </c>
      <c r="H2607" s="38">
        <f>IF(AND(N2607=1,N2606&gt;1),VLOOKUP(A2606,[1]Plan1!$CW$105:$CY$215,3),H2606)</f>
        <v>5944.21</v>
      </c>
      <c r="I2607" s="127">
        <f t="shared" si="1471"/>
        <v>44420</v>
      </c>
      <c r="J2607" s="127">
        <f t="shared" si="1472"/>
        <v>44451</v>
      </c>
      <c r="K2607" s="34">
        <f t="shared" si="1473"/>
        <v>1.159962900247602E-2</v>
      </c>
      <c r="L2607" s="212">
        <f t="shared" si="1474"/>
        <v>44510</v>
      </c>
      <c r="M2607" s="1">
        <f t="shared" si="1475"/>
        <v>20</v>
      </c>
      <c r="N2607" s="1">
        <f t="shared" si="1476"/>
        <v>13</v>
      </c>
      <c r="O2607" s="2">
        <f t="shared" si="1477"/>
        <v>1.00752453</v>
      </c>
      <c r="P2607" s="35">
        <f t="shared" si="1478"/>
        <v>1.0086998700000001</v>
      </c>
      <c r="Q2607" s="35">
        <f t="shared" si="1479"/>
        <v>1.1062743474112904</v>
      </c>
      <c r="R2607" s="2">
        <f t="shared" si="1480"/>
        <v>1.11459854</v>
      </c>
      <c r="S2607" s="2">
        <f t="shared" si="1481"/>
        <v>1.05852576</v>
      </c>
      <c r="T2607" s="2">
        <f t="shared" si="1482"/>
        <v>268102.55449846003</v>
      </c>
      <c r="U2607" s="2">
        <f t="shared" si="1483"/>
        <v>0</v>
      </c>
      <c r="V2607" s="2">
        <f t="shared" si="1484"/>
        <v>27565.226593419215</v>
      </c>
      <c r="W2607" s="2">
        <f t="shared" si="1485"/>
        <v>268102.55449846241</v>
      </c>
      <c r="X2607" s="36">
        <f t="shared" si="1486"/>
        <v>0</v>
      </c>
      <c r="Y2607" s="2">
        <f t="shared" si="1487"/>
        <v>0</v>
      </c>
      <c r="Z2607" s="37">
        <f t="shared" si="1488"/>
        <v>0</v>
      </c>
      <c r="AA2607" s="2">
        <f t="shared" si="1489"/>
        <v>0</v>
      </c>
      <c r="AB2607" s="4">
        <f t="shared" si="1465"/>
        <v>7.1215000000000001E-2</v>
      </c>
      <c r="AC2607" s="148">
        <f t="shared" si="1490"/>
        <v>434</v>
      </c>
      <c r="AD2607" s="36">
        <v>252</v>
      </c>
      <c r="AE2607" s="35">
        <f t="shared" si="1491"/>
        <v>1.125781798</v>
      </c>
      <c r="AF2607" s="2">
        <f t="shared" si="1492"/>
        <v>33722.421353199999</v>
      </c>
      <c r="AG2607" s="2">
        <f t="shared" si="1493"/>
        <v>33722.421353199999</v>
      </c>
      <c r="AH2607" s="3">
        <f t="shared" si="1494"/>
        <v>0</v>
      </c>
      <c r="AI2607" s="3"/>
      <c r="AJ2607" s="3">
        <v>0</v>
      </c>
      <c r="AK2607" s="2">
        <f t="shared" si="1495"/>
        <v>50043.440344594332</v>
      </c>
      <c r="AL2607" s="8"/>
      <c r="AM2607" s="8"/>
      <c r="AN2607" s="8"/>
      <c r="AO2607" s="8"/>
      <c r="AP2607" s="8"/>
      <c r="AQ2607" s="8"/>
      <c r="AR2607" s="5"/>
      <c r="AS2607" s="1"/>
      <c r="AT2607" s="8"/>
      <c r="AU2607" s="1"/>
      <c r="AV2607" s="1"/>
      <c r="AW2607" s="3"/>
      <c r="AX2607" s="3"/>
      <c r="AY2607" s="4"/>
      <c r="AZ2607" s="4"/>
      <c r="BA2607" s="4"/>
      <c r="BB2607" s="1"/>
      <c r="BC2607" s="1"/>
      <c r="BD2607" s="1"/>
      <c r="BE2607" s="1"/>
      <c r="BF2607" s="1"/>
      <c r="BG2607" s="1"/>
      <c r="BH2607" s="1"/>
      <c r="BI2607" s="1"/>
    </row>
    <row r="2608" spans="1:61" x14ac:dyDescent="0.2">
      <c r="A2608" s="78">
        <f t="shared" si="1464"/>
        <v>44499</v>
      </c>
      <c r="B2608" s="2">
        <f t="shared" si="1466"/>
        <v>352121.69409046322</v>
      </c>
      <c r="C2608" s="3">
        <f t="shared" si="1467"/>
        <v>47536428.702212535</v>
      </c>
      <c r="D2608" s="2">
        <f t="shared" si="1463"/>
        <v>240537.3279050432</v>
      </c>
      <c r="E2608" s="2">
        <f t="shared" si="1468"/>
        <v>0</v>
      </c>
      <c r="F2608" s="33">
        <f t="shared" si="1469"/>
        <v>240537.3279050432</v>
      </c>
      <c r="G2608" s="39">
        <f t="shared" si="1470"/>
        <v>5876.05</v>
      </c>
      <c r="H2608" s="38">
        <f>IF(AND(N2608=1,N2607&gt;1),VLOOKUP(A2607,[1]Plan1!$CW$105:$CY$215,3),H2607)</f>
        <v>5944.21</v>
      </c>
      <c r="I2608" s="127">
        <f t="shared" si="1471"/>
        <v>44420</v>
      </c>
      <c r="J2608" s="127">
        <f t="shared" si="1472"/>
        <v>44451</v>
      </c>
      <c r="K2608" s="34">
        <f t="shared" si="1473"/>
        <v>1.159962900247602E-2</v>
      </c>
      <c r="L2608" s="212">
        <f t="shared" si="1474"/>
        <v>44510</v>
      </c>
      <c r="M2608" s="1">
        <f t="shared" si="1475"/>
        <v>20</v>
      </c>
      <c r="N2608" s="1">
        <f t="shared" si="1476"/>
        <v>14</v>
      </c>
      <c r="O2608" s="2">
        <f t="shared" si="1477"/>
        <v>1.0081056799999999</v>
      </c>
      <c r="P2608" s="35">
        <f t="shared" si="1478"/>
        <v>1.0086998700000001</v>
      </c>
      <c r="Q2608" s="35">
        <f t="shared" si="1479"/>
        <v>1.1062743474112904</v>
      </c>
      <c r="R2608" s="2">
        <f t="shared" si="1480"/>
        <v>1.1152414500000001</v>
      </c>
      <c r="S2608" s="2">
        <f t="shared" si="1481"/>
        <v>1.05852576</v>
      </c>
      <c r="T2608" s="2">
        <f t="shared" si="1482"/>
        <v>268257.19835194002</v>
      </c>
      <c r="U2608" s="2">
        <f t="shared" si="1483"/>
        <v>0</v>
      </c>
      <c r="V2608" s="2">
        <f t="shared" si="1484"/>
        <v>27719.87044690266</v>
      </c>
      <c r="W2608" s="2">
        <f t="shared" si="1485"/>
        <v>268257.19835194584</v>
      </c>
      <c r="X2608" s="36">
        <f t="shared" si="1486"/>
        <v>0</v>
      </c>
      <c r="Y2608" s="2">
        <f t="shared" si="1487"/>
        <v>0</v>
      </c>
      <c r="Z2608" s="37">
        <f t="shared" si="1488"/>
        <v>0</v>
      </c>
      <c r="AA2608" s="2">
        <f t="shared" si="1489"/>
        <v>0</v>
      </c>
      <c r="AB2608" s="4">
        <f t="shared" si="1465"/>
        <v>7.1215000000000001E-2</v>
      </c>
      <c r="AC2608" s="148">
        <f t="shared" si="1490"/>
        <v>434</v>
      </c>
      <c r="AD2608" s="36">
        <v>252</v>
      </c>
      <c r="AE2608" s="35">
        <f t="shared" si="1491"/>
        <v>1.125781798</v>
      </c>
      <c r="AF2608" s="2">
        <f t="shared" si="1492"/>
        <v>33741.872735140001</v>
      </c>
      <c r="AG2608" s="2">
        <f t="shared" si="1493"/>
        <v>33741.872735149998</v>
      </c>
      <c r="AH2608" s="3">
        <f t="shared" si="1494"/>
        <v>0</v>
      </c>
      <c r="AI2608" s="3"/>
      <c r="AJ2608" s="3">
        <v>0</v>
      </c>
      <c r="AK2608" s="2">
        <f t="shared" si="1495"/>
        <v>50122.623003367422</v>
      </c>
      <c r="AL2608" s="8"/>
      <c r="AM2608" s="8"/>
      <c r="AN2608" s="8"/>
      <c r="AO2608" s="8"/>
      <c r="AP2608" s="8"/>
      <c r="AQ2608" s="8"/>
      <c r="AR2608" s="5"/>
      <c r="AS2608" s="1"/>
      <c r="AT2608" s="8"/>
      <c r="AU2608" s="1"/>
      <c r="AV2608" s="1"/>
      <c r="AW2608" s="3"/>
      <c r="AX2608" s="3"/>
      <c r="AY2608" s="4"/>
      <c r="AZ2608" s="4"/>
      <c r="BA2608" s="4"/>
      <c r="BB2608" s="1"/>
      <c r="BC2608" s="1"/>
      <c r="BD2608" s="1"/>
      <c r="BE2608" s="1"/>
      <c r="BF2608" s="1"/>
      <c r="BG2608" s="1"/>
      <c r="BH2608" s="1"/>
      <c r="BI2608" s="1"/>
    </row>
    <row r="2609" spans="1:206" x14ac:dyDescent="0.2">
      <c r="A2609" s="78">
        <f t="shared" si="1464"/>
        <v>44500</v>
      </c>
      <c r="B2609" s="2">
        <f t="shared" si="1466"/>
        <v>352200.87674923637</v>
      </c>
      <c r="C2609" s="3">
        <f t="shared" si="1467"/>
        <v>47547118.361146912</v>
      </c>
      <c r="D2609" s="2">
        <f t="shared" si="1463"/>
        <v>240537.3279050432</v>
      </c>
      <c r="E2609" s="2">
        <f t="shared" si="1468"/>
        <v>0</v>
      </c>
      <c r="F2609" s="33">
        <f t="shared" si="1469"/>
        <v>240537.3279050432</v>
      </c>
      <c r="G2609" s="39">
        <f t="shared" si="1470"/>
        <v>5876.05</v>
      </c>
      <c r="H2609" s="38">
        <f>IF(AND(N2609=1,N2608&gt;1),VLOOKUP(A2608,[1]Plan1!$CW$105:$CY$215,3),H2608)</f>
        <v>5944.21</v>
      </c>
      <c r="I2609" s="127">
        <f t="shared" si="1471"/>
        <v>44420</v>
      </c>
      <c r="J2609" s="127">
        <f t="shared" si="1472"/>
        <v>44451</v>
      </c>
      <c r="K2609" s="34">
        <f t="shared" si="1473"/>
        <v>1.159962900247602E-2</v>
      </c>
      <c r="L2609" s="212">
        <f t="shared" si="1474"/>
        <v>44510</v>
      </c>
      <c r="M2609" s="1">
        <f t="shared" si="1475"/>
        <v>20</v>
      </c>
      <c r="N2609" s="1">
        <f t="shared" si="1476"/>
        <v>14</v>
      </c>
      <c r="O2609" s="2">
        <f t="shared" si="1477"/>
        <v>1.0081056799999999</v>
      </c>
      <c r="P2609" s="35">
        <f t="shared" si="1478"/>
        <v>1.0086998700000001</v>
      </c>
      <c r="Q2609" s="35">
        <f t="shared" si="1479"/>
        <v>1.1062743474112904</v>
      </c>
      <c r="R2609" s="2">
        <f t="shared" si="1480"/>
        <v>1.1152414500000001</v>
      </c>
      <c r="S2609" s="2">
        <f t="shared" si="1481"/>
        <v>1.05852576</v>
      </c>
      <c r="T2609" s="2">
        <f t="shared" si="1482"/>
        <v>268257.19835194002</v>
      </c>
      <c r="U2609" s="2">
        <f t="shared" si="1483"/>
        <v>0</v>
      </c>
      <c r="V2609" s="2">
        <f t="shared" si="1484"/>
        <v>27719.87044690266</v>
      </c>
      <c r="W2609" s="2">
        <f t="shared" si="1485"/>
        <v>268257.19835194584</v>
      </c>
      <c r="X2609" s="36">
        <f t="shared" si="1486"/>
        <v>0</v>
      </c>
      <c r="Y2609" s="2">
        <f t="shared" si="1487"/>
        <v>0</v>
      </c>
      <c r="Z2609" s="37">
        <f t="shared" si="1488"/>
        <v>0</v>
      </c>
      <c r="AA2609" s="2">
        <f t="shared" si="1489"/>
        <v>0</v>
      </c>
      <c r="AB2609" s="4">
        <f t="shared" si="1465"/>
        <v>7.1215000000000001E-2</v>
      </c>
      <c r="AC2609" s="148">
        <f t="shared" si="1490"/>
        <v>434</v>
      </c>
      <c r="AD2609" s="36">
        <v>252</v>
      </c>
      <c r="AE2609" s="35">
        <f t="shared" si="1491"/>
        <v>1.125781798</v>
      </c>
      <c r="AF2609" s="2">
        <f t="shared" si="1492"/>
        <v>33741.872735140001</v>
      </c>
      <c r="AG2609" s="2">
        <f t="shared" si="1493"/>
        <v>33741.872735149998</v>
      </c>
      <c r="AH2609" s="3">
        <f t="shared" si="1494"/>
        <v>0</v>
      </c>
      <c r="AI2609" s="3"/>
      <c r="AJ2609" s="3">
        <v>0</v>
      </c>
      <c r="AK2609" s="2">
        <f t="shared" si="1495"/>
        <v>50201.805662140512</v>
      </c>
      <c r="AL2609" s="8"/>
      <c r="AM2609" s="8"/>
      <c r="AN2609" s="8"/>
      <c r="AO2609" s="8"/>
      <c r="AP2609" s="8"/>
      <c r="AQ2609" s="8"/>
      <c r="AR2609" s="5"/>
      <c r="AS2609" s="1"/>
      <c r="AT2609" s="8"/>
      <c r="AU2609" s="1"/>
      <c r="AV2609" s="1"/>
      <c r="AW2609" s="3"/>
      <c r="AX2609" s="3"/>
      <c r="AY2609" s="4"/>
      <c r="AZ2609" s="4"/>
      <c r="BA2609" s="4"/>
      <c r="BB2609" s="1"/>
      <c r="BC2609" s="1"/>
      <c r="BD2609" s="1"/>
      <c r="BE2609" s="1"/>
      <c r="BF2609" s="1"/>
      <c r="BG2609" s="1"/>
      <c r="BH2609" s="1"/>
      <c r="BI2609" s="1"/>
    </row>
    <row r="2610" spans="1:206" x14ac:dyDescent="0.2">
      <c r="A2610" s="78">
        <f t="shared" si="1464"/>
        <v>44501</v>
      </c>
      <c r="B2610" s="2">
        <f t="shared" si="1466"/>
        <v>352362.51335480949</v>
      </c>
      <c r="C2610" s="3">
        <f t="shared" si="1467"/>
        <v>47568939.302899279</v>
      </c>
      <c r="D2610" s="2">
        <f t="shared" si="1463"/>
        <v>240537.3279050432</v>
      </c>
      <c r="E2610" s="2">
        <f t="shared" si="1468"/>
        <v>0</v>
      </c>
      <c r="F2610" s="33">
        <f t="shared" si="1469"/>
        <v>240537.3279050432</v>
      </c>
      <c r="G2610" s="39">
        <f t="shared" si="1470"/>
        <v>5876.05</v>
      </c>
      <c r="H2610" s="38">
        <f>IF(AND(N2610=1,N2609&gt;1),VLOOKUP(A2609,[1]Plan1!$CW$105:$CY$215,3),H2609)</f>
        <v>5944.21</v>
      </c>
      <c r="I2610" s="127">
        <f t="shared" si="1471"/>
        <v>44420</v>
      </c>
      <c r="J2610" s="127">
        <f t="shared" si="1472"/>
        <v>44451</v>
      </c>
      <c r="K2610" s="34">
        <f t="shared" si="1473"/>
        <v>1.159962900247602E-2</v>
      </c>
      <c r="L2610" s="212">
        <f t="shared" si="1474"/>
        <v>44510</v>
      </c>
      <c r="M2610" s="1">
        <f t="shared" si="1475"/>
        <v>20</v>
      </c>
      <c r="N2610" s="1">
        <f t="shared" si="1476"/>
        <v>14</v>
      </c>
      <c r="O2610" s="2">
        <f t="shared" si="1477"/>
        <v>1.0081056799999999</v>
      </c>
      <c r="P2610" s="35">
        <f t="shared" si="1478"/>
        <v>1.0086998700000001</v>
      </c>
      <c r="Q2610" s="35">
        <f t="shared" si="1479"/>
        <v>1.1062743474112904</v>
      </c>
      <c r="R2610" s="2">
        <f t="shared" si="1480"/>
        <v>1.1152414500000001</v>
      </c>
      <c r="S2610" s="2">
        <f t="shared" si="1481"/>
        <v>1.05852576</v>
      </c>
      <c r="T2610" s="2">
        <f t="shared" si="1482"/>
        <v>268257.19835194002</v>
      </c>
      <c r="U2610" s="2">
        <f t="shared" si="1483"/>
        <v>0</v>
      </c>
      <c r="V2610" s="2">
        <f t="shared" si="1484"/>
        <v>27719.87044690266</v>
      </c>
      <c r="W2610" s="2">
        <f t="shared" si="1485"/>
        <v>268257.19835194584</v>
      </c>
      <c r="X2610" s="36">
        <f t="shared" si="1486"/>
        <v>0</v>
      </c>
      <c r="Y2610" s="2">
        <f t="shared" si="1487"/>
        <v>0</v>
      </c>
      <c r="Z2610" s="37">
        <f t="shared" si="1488"/>
        <v>0</v>
      </c>
      <c r="AA2610" s="2">
        <f t="shared" si="1489"/>
        <v>0</v>
      </c>
      <c r="AB2610" s="4">
        <f t="shared" si="1465"/>
        <v>7.1215000000000001E-2</v>
      </c>
      <c r="AC2610" s="148">
        <f t="shared" si="1490"/>
        <v>435</v>
      </c>
      <c r="AD2610" s="36">
        <v>252</v>
      </c>
      <c r="AE2610" s="35">
        <f t="shared" si="1491"/>
        <v>1.1260891669999999</v>
      </c>
      <c r="AF2610" s="2">
        <f t="shared" si="1492"/>
        <v>33824.326681940001</v>
      </c>
      <c r="AG2610" s="2">
        <f t="shared" si="1493"/>
        <v>33824.326681949999</v>
      </c>
      <c r="AH2610" s="3">
        <f t="shared" si="1494"/>
        <v>0</v>
      </c>
      <c r="AI2610" s="3"/>
      <c r="AJ2610" s="3">
        <v>0</v>
      </c>
      <c r="AK2610" s="2">
        <f t="shared" si="1495"/>
        <v>50280.98832091361</v>
      </c>
      <c r="AL2610" s="8"/>
      <c r="AM2610" s="8"/>
      <c r="AN2610" s="8"/>
      <c r="AO2610" s="8"/>
      <c r="AP2610" s="8"/>
      <c r="AQ2610" s="8"/>
      <c r="AR2610" s="5"/>
      <c r="AS2610" s="1"/>
      <c r="AT2610" s="8"/>
      <c r="AU2610" s="1"/>
      <c r="AV2610" s="1"/>
      <c r="AW2610" s="3"/>
      <c r="AX2610" s="3"/>
      <c r="AY2610" s="4"/>
      <c r="AZ2610" s="4"/>
      <c r="BA2610" s="4"/>
      <c r="BB2610" s="1"/>
      <c r="BC2610" s="1"/>
      <c r="BD2610" s="1"/>
      <c r="BE2610" s="1"/>
      <c r="BF2610" s="1"/>
      <c r="BG2610" s="1"/>
      <c r="BH2610" s="1"/>
      <c r="BI2610" s="1"/>
    </row>
    <row r="2611" spans="1:206" x14ac:dyDescent="0.2">
      <c r="A2611" s="78">
        <f t="shared" si="1464"/>
        <v>44502</v>
      </c>
      <c r="B2611" s="2">
        <f t="shared" si="1466"/>
        <v>352615.93629366404</v>
      </c>
      <c r="C2611" s="3">
        <f t="shared" si="1467"/>
        <v>47603151.399644643</v>
      </c>
      <c r="D2611" s="2">
        <f t="shared" si="1463"/>
        <v>240537.3279050432</v>
      </c>
      <c r="E2611" s="2">
        <f t="shared" si="1468"/>
        <v>0</v>
      </c>
      <c r="F2611" s="33">
        <f t="shared" si="1469"/>
        <v>240537.3279050432</v>
      </c>
      <c r="G2611" s="39">
        <f t="shared" si="1470"/>
        <v>5876.05</v>
      </c>
      <c r="H2611" s="38">
        <f>IF(AND(N2611=1,N2610&gt;1),VLOOKUP(A2610,[1]Plan1!$CW$105:$CY$215,3),H2610)</f>
        <v>5944.21</v>
      </c>
      <c r="I2611" s="127">
        <f t="shared" si="1471"/>
        <v>44420</v>
      </c>
      <c r="J2611" s="127">
        <f t="shared" si="1472"/>
        <v>44451</v>
      </c>
      <c r="K2611" s="34">
        <f t="shared" si="1473"/>
        <v>1.159962900247602E-2</v>
      </c>
      <c r="L2611" s="212">
        <f t="shared" si="1474"/>
        <v>44510</v>
      </c>
      <c r="M2611" s="1">
        <f t="shared" si="1475"/>
        <v>20</v>
      </c>
      <c r="N2611" s="1">
        <f t="shared" si="1476"/>
        <v>15</v>
      </c>
      <c r="O2611" s="2">
        <f t="shared" si="1477"/>
        <v>1.00868716</v>
      </c>
      <c r="P2611" s="35">
        <f t="shared" si="1478"/>
        <v>1.0086998700000001</v>
      </c>
      <c r="Q2611" s="35">
        <f t="shared" si="1479"/>
        <v>1.1062743474112904</v>
      </c>
      <c r="R2611" s="2">
        <f t="shared" si="1480"/>
        <v>1.1158847199999999</v>
      </c>
      <c r="S2611" s="2">
        <f t="shared" si="1481"/>
        <v>1.05852576</v>
      </c>
      <c r="T2611" s="2">
        <f t="shared" si="1482"/>
        <v>268411.92879886</v>
      </c>
      <c r="U2611" s="2">
        <f t="shared" si="1483"/>
        <v>0</v>
      </c>
      <c r="V2611" s="2">
        <f t="shared" si="1484"/>
        <v>27874.600893824103</v>
      </c>
      <c r="W2611" s="2">
        <f t="shared" si="1485"/>
        <v>268411.92879886733</v>
      </c>
      <c r="X2611" s="36">
        <f t="shared" si="1486"/>
        <v>0</v>
      </c>
      <c r="Y2611" s="2">
        <f t="shared" si="1487"/>
        <v>0</v>
      </c>
      <c r="Z2611" s="37">
        <f t="shared" si="1488"/>
        <v>0</v>
      </c>
      <c r="AA2611" s="2">
        <f t="shared" si="1489"/>
        <v>0</v>
      </c>
      <c r="AB2611" s="4">
        <f t="shared" si="1465"/>
        <v>7.1215000000000001E-2</v>
      </c>
      <c r="AC2611" s="148">
        <f t="shared" si="1490"/>
        <v>435</v>
      </c>
      <c r="AD2611" s="36">
        <v>252</v>
      </c>
      <c r="AE2611" s="35">
        <f t="shared" si="1491"/>
        <v>1.1260891669999999</v>
      </c>
      <c r="AF2611" s="2">
        <f t="shared" si="1492"/>
        <v>33843.836515110001</v>
      </c>
      <c r="AG2611" s="2">
        <f t="shared" si="1493"/>
        <v>33843.836515110001</v>
      </c>
      <c r="AH2611" s="3">
        <f t="shared" si="1494"/>
        <v>0</v>
      </c>
      <c r="AI2611" s="3"/>
      <c r="AJ2611" s="3">
        <v>0</v>
      </c>
      <c r="AK2611" s="2">
        <f t="shared" si="1495"/>
        <v>50360.1709796867</v>
      </c>
      <c r="AL2611" s="8"/>
      <c r="AM2611" s="8"/>
      <c r="AN2611" s="8"/>
      <c r="AO2611" s="8"/>
      <c r="AP2611" s="8"/>
      <c r="AQ2611" s="8"/>
      <c r="AR2611" s="5"/>
      <c r="AS2611" s="1"/>
      <c r="AT2611" s="8"/>
      <c r="AU2611" s="1"/>
      <c r="AV2611" s="1"/>
      <c r="AW2611" s="3"/>
      <c r="AX2611" s="3"/>
      <c r="AY2611" s="4"/>
      <c r="AZ2611" s="4"/>
      <c r="BA2611" s="4"/>
      <c r="BB2611" s="1"/>
      <c r="BC2611" s="1"/>
      <c r="BD2611" s="1"/>
      <c r="BE2611" s="1"/>
      <c r="BF2611" s="1"/>
      <c r="BG2611" s="1"/>
      <c r="BH2611" s="1"/>
      <c r="BI2611" s="1"/>
    </row>
    <row r="2612" spans="1:206" x14ac:dyDescent="0.2">
      <c r="A2612" s="78">
        <f t="shared" si="1464"/>
        <v>44503</v>
      </c>
      <c r="B2612" s="2">
        <f t="shared" si="1466"/>
        <v>352777.64327358716</v>
      </c>
      <c r="C2612" s="3">
        <f t="shared" si="1467"/>
        <v>47624981.841934264</v>
      </c>
      <c r="D2612" s="2">
        <f t="shared" si="1463"/>
        <v>240537.3279050432</v>
      </c>
      <c r="E2612" s="2">
        <f t="shared" si="1468"/>
        <v>0</v>
      </c>
      <c r="F2612" s="33">
        <f t="shared" si="1469"/>
        <v>240537.3279050432</v>
      </c>
      <c r="G2612" s="39">
        <f t="shared" si="1470"/>
        <v>5876.05</v>
      </c>
      <c r="H2612" s="38">
        <f>IF(AND(N2612=1,N2611&gt;1),VLOOKUP(A2611,[1]Plan1!$CW$105:$CY$215,3),H2611)</f>
        <v>5944.21</v>
      </c>
      <c r="I2612" s="127">
        <f t="shared" si="1471"/>
        <v>44420</v>
      </c>
      <c r="J2612" s="127">
        <f t="shared" si="1472"/>
        <v>44451</v>
      </c>
      <c r="K2612" s="34">
        <f t="shared" si="1473"/>
        <v>1.159962900247602E-2</v>
      </c>
      <c r="L2612" s="212">
        <f t="shared" si="1474"/>
        <v>44510</v>
      </c>
      <c r="M2612" s="1">
        <f t="shared" si="1475"/>
        <v>20</v>
      </c>
      <c r="N2612" s="1">
        <f t="shared" si="1476"/>
        <v>15</v>
      </c>
      <c r="O2612" s="2">
        <f t="shared" si="1477"/>
        <v>1.00868716</v>
      </c>
      <c r="P2612" s="35">
        <f t="shared" si="1478"/>
        <v>1.0086998700000001</v>
      </c>
      <c r="Q2612" s="35">
        <f t="shared" si="1479"/>
        <v>1.1062743474112904</v>
      </c>
      <c r="R2612" s="2">
        <f t="shared" si="1480"/>
        <v>1.1158847199999999</v>
      </c>
      <c r="S2612" s="2">
        <f t="shared" si="1481"/>
        <v>1.05852576</v>
      </c>
      <c r="T2612" s="2">
        <f t="shared" si="1482"/>
        <v>268411.92879886</v>
      </c>
      <c r="U2612" s="2">
        <f t="shared" si="1483"/>
        <v>0</v>
      </c>
      <c r="V2612" s="2">
        <f t="shared" si="1484"/>
        <v>27874.600893824103</v>
      </c>
      <c r="W2612" s="2">
        <f t="shared" si="1485"/>
        <v>268411.92879886733</v>
      </c>
      <c r="X2612" s="36">
        <f t="shared" si="1486"/>
        <v>0</v>
      </c>
      <c r="Y2612" s="2">
        <f t="shared" si="1487"/>
        <v>0</v>
      </c>
      <c r="Z2612" s="37">
        <f t="shared" si="1488"/>
        <v>0</v>
      </c>
      <c r="AA2612" s="2">
        <f t="shared" si="1489"/>
        <v>0</v>
      </c>
      <c r="AB2612" s="4">
        <f t="shared" si="1465"/>
        <v>7.1215000000000001E-2</v>
      </c>
      <c r="AC2612" s="148">
        <f t="shared" si="1490"/>
        <v>436</v>
      </c>
      <c r="AD2612" s="36">
        <v>252</v>
      </c>
      <c r="AE2612" s="35">
        <f t="shared" si="1491"/>
        <v>1.126396621</v>
      </c>
      <c r="AF2612" s="2">
        <f t="shared" si="1492"/>
        <v>33926.360836259999</v>
      </c>
      <c r="AG2612" s="2">
        <f t="shared" si="1493"/>
        <v>33926.360836259999</v>
      </c>
      <c r="AH2612" s="3">
        <f t="shared" si="1494"/>
        <v>0</v>
      </c>
      <c r="AI2612" s="3"/>
      <c r="AJ2612" s="3">
        <v>0</v>
      </c>
      <c r="AK2612" s="2">
        <f t="shared" si="1495"/>
        <v>50439.35363845979</v>
      </c>
      <c r="AL2612" s="8"/>
      <c r="AM2612" s="8"/>
      <c r="AN2612" s="8"/>
      <c r="AO2612" s="8"/>
      <c r="AP2612" s="8"/>
      <c r="AQ2612" s="8"/>
      <c r="AR2612" s="5"/>
      <c r="AS2612" s="1"/>
      <c r="AT2612" s="8"/>
      <c r="AU2612" s="1"/>
      <c r="AV2612" s="1"/>
      <c r="AW2612" s="3"/>
      <c r="AX2612" s="3"/>
      <c r="AY2612" s="4"/>
      <c r="AZ2612" s="4"/>
      <c r="BA2612" s="4"/>
      <c r="BB2612" s="1"/>
      <c r="BC2612" s="1"/>
      <c r="BD2612" s="1"/>
      <c r="BE2612" s="1"/>
      <c r="BF2612" s="1"/>
      <c r="BG2612" s="1"/>
      <c r="BH2612" s="1"/>
      <c r="BI2612" s="1"/>
    </row>
    <row r="2613" spans="1:206" x14ac:dyDescent="0.2">
      <c r="A2613" s="78">
        <f t="shared" si="1464"/>
        <v>44504</v>
      </c>
      <c r="B2613" s="2">
        <f t="shared" si="1466"/>
        <v>353113.81366524962</v>
      </c>
      <c r="C2613" s="3">
        <f t="shared" si="1467"/>
        <v>47670364.844808698</v>
      </c>
      <c r="D2613" s="2">
        <f t="shared" si="1463"/>
        <v>240537.3279050432</v>
      </c>
      <c r="E2613" s="2">
        <f t="shared" si="1468"/>
        <v>0</v>
      </c>
      <c r="F2613" s="33">
        <f t="shared" si="1469"/>
        <v>240537.3279050432</v>
      </c>
      <c r="G2613" s="39">
        <f t="shared" si="1470"/>
        <v>5876.05</v>
      </c>
      <c r="H2613" s="38">
        <f>IF(AND(N2613=1,N2612&gt;1),VLOOKUP(A2612,[1]Plan1!$CW$105:$CY$215,3),H2612)</f>
        <v>5944.21</v>
      </c>
      <c r="I2613" s="127">
        <f t="shared" si="1471"/>
        <v>44420</v>
      </c>
      <c r="J2613" s="127">
        <f t="shared" si="1472"/>
        <v>44451</v>
      </c>
      <c r="K2613" s="34">
        <f t="shared" si="1473"/>
        <v>1.159962900247602E-2</v>
      </c>
      <c r="L2613" s="212">
        <f t="shared" si="1474"/>
        <v>44510</v>
      </c>
      <c r="M2613" s="1">
        <f t="shared" si="1475"/>
        <v>20</v>
      </c>
      <c r="N2613" s="1">
        <f t="shared" si="1476"/>
        <v>16</v>
      </c>
      <c r="O2613" s="2">
        <f t="shared" si="1477"/>
        <v>1.0092689800000001</v>
      </c>
      <c r="P2613" s="35">
        <f t="shared" si="1478"/>
        <v>1.0086998700000001</v>
      </c>
      <c r="Q2613" s="35">
        <f t="shared" si="1479"/>
        <v>1.1062743474112904</v>
      </c>
      <c r="R2613" s="2">
        <f t="shared" si="1480"/>
        <v>1.1165283800000001</v>
      </c>
      <c r="S2613" s="2">
        <f t="shared" si="1481"/>
        <v>1.05852576</v>
      </c>
      <c r="T2613" s="2">
        <f t="shared" si="1482"/>
        <v>268566.75305534003</v>
      </c>
      <c r="U2613" s="2">
        <f t="shared" si="1483"/>
        <v>0</v>
      </c>
      <c r="V2613" s="2">
        <f t="shared" si="1484"/>
        <v>28029.425150303501</v>
      </c>
      <c r="W2613" s="2">
        <f t="shared" si="1485"/>
        <v>268566.75305534672</v>
      </c>
      <c r="X2613" s="36">
        <f t="shared" si="1486"/>
        <v>0</v>
      </c>
      <c r="Y2613" s="2">
        <f t="shared" si="1487"/>
        <v>0</v>
      </c>
      <c r="Z2613" s="37">
        <f t="shared" si="1488"/>
        <v>0</v>
      </c>
      <c r="AA2613" s="2">
        <f t="shared" si="1489"/>
        <v>0</v>
      </c>
      <c r="AB2613" s="4">
        <f t="shared" si="1465"/>
        <v>7.1215000000000001E-2</v>
      </c>
      <c r="AC2613" s="148">
        <f t="shared" si="1490"/>
        <v>437</v>
      </c>
      <c r="AD2613" s="36">
        <v>252</v>
      </c>
      <c r="AE2613" s="35">
        <f t="shared" si="1491"/>
        <v>1.1267041579999999</v>
      </c>
      <c r="AF2613" s="2">
        <f t="shared" si="1492"/>
        <v>34028.524312670001</v>
      </c>
      <c r="AG2613" s="2">
        <f t="shared" si="1493"/>
        <v>34028.524312670001</v>
      </c>
      <c r="AH2613" s="3">
        <f t="shared" si="1494"/>
        <v>0</v>
      </c>
      <c r="AI2613" s="3"/>
      <c r="AJ2613" s="3">
        <v>0</v>
      </c>
      <c r="AK2613" s="2">
        <f t="shared" si="1495"/>
        <v>50518.53629723288</v>
      </c>
      <c r="AL2613" s="8"/>
      <c r="AM2613" s="8"/>
      <c r="AN2613" s="8"/>
      <c r="AO2613" s="8"/>
      <c r="AP2613" s="8"/>
      <c r="AQ2613" s="8"/>
      <c r="AR2613" s="5"/>
      <c r="AS2613" s="1"/>
      <c r="AT2613" s="8"/>
      <c r="AU2613" s="1"/>
      <c r="AV2613" s="1"/>
      <c r="AW2613" s="3"/>
      <c r="AX2613" s="3"/>
      <c r="AY2613" s="4"/>
      <c r="AZ2613" s="4"/>
      <c r="BA2613" s="4"/>
      <c r="BB2613" s="1"/>
      <c r="BC2613" s="1"/>
      <c r="BD2613" s="1"/>
      <c r="BE2613" s="1"/>
      <c r="BF2613" s="1"/>
      <c r="BG2613" s="1"/>
      <c r="BH2613" s="1"/>
      <c r="BI2613" s="1"/>
    </row>
    <row r="2614" spans="1:206" x14ac:dyDescent="0.2">
      <c r="A2614" s="78">
        <f t="shared" si="1464"/>
        <v>44505</v>
      </c>
      <c r="B2614" s="2">
        <f t="shared" si="1466"/>
        <v>353450.20216059336</v>
      </c>
      <c r="C2614" s="3">
        <f t="shared" si="1467"/>
        <v>47715777.291680105</v>
      </c>
      <c r="D2614" s="2">
        <f t="shared" si="1463"/>
        <v>240537.3279050432</v>
      </c>
      <c r="E2614" s="2">
        <f t="shared" si="1468"/>
        <v>0</v>
      </c>
      <c r="F2614" s="33">
        <f t="shared" si="1469"/>
        <v>240537.3279050432</v>
      </c>
      <c r="G2614" s="39">
        <f t="shared" si="1470"/>
        <v>5876.05</v>
      </c>
      <c r="H2614" s="38">
        <f>IF(AND(N2614=1,N2613&gt;1),VLOOKUP(A2613,[1]Plan1!$CW$105:$CY$215,3),H2613)</f>
        <v>5944.21</v>
      </c>
      <c r="I2614" s="127">
        <f t="shared" si="1471"/>
        <v>44420</v>
      </c>
      <c r="J2614" s="127">
        <f t="shared" si="1472"/>
        <v>44451</v>
      </c>
      <c r="K2614" s="34">
        <f t="shared" si="1473"/>
        <v>1.159962900247602E-2</v>
      </c>
      <c r="L2614" s="212">
        <f t="shared" si="1474"/>
        <v>44510</v>
      </c>
      <c r="M2614" s="1">
        <f t="shared" si="1475"/>
        <v>20</v>
      </c>
      <c r="N2614" s="1">
        <f t="shared" si="1476"/>
        <v>17</v>
      </c>
      <c r="O2614" s="2">
        <f t="shared" si="1477"/>
        <v>1.0098511400000001</v>
      </c>
      <c r="P2614" s="35">
        <f t="shared" si="1478"/>
        <v>1.0086998700000001</v>
      </c>
      <c r="Q2614" s="35">
        <f t="shared" si="1479"/>
        <v>1.1062743474112904</v>
      </c>
      <c r="R2614" s="2">
        <f t="shared" si="1480"/>
        <v>1.11717241</v>
      </c>
      <c r="S2614" s="2">
        <f t="shared" si="1481"/>
        <v>1.05852576</v>
      </c>
      <c r="T2614" s="2">
        <f t="shared" si="1482"/>
        <v>268721.66631062998</v>
      </c>
      <c r="U2614" s="2">
        <f t="shared" si="1483"/>
        <v>0</v>
      </c>
      <c r="V2614" s="2">
        <f t="shared" si="1484"/>
        <v>28184.338405594164</v>
      </c>
      <c r="W2614" s="2">
        <f t="shared" si="1485"/>
        <v>268721.66631063737</v>
      </c>
      <c r="X2614" s="36">
        <f t="shared" si="1486"/>
        <v>0</v>
      </c>
      <c r="Y2614" s="2">
        <f t="shared" si="1487"/>
        <v>0</v>
      </c>
      <c r="Z2614" s="37">
        <f t="shared" si="1488"/>
        <v>0</v>
      </c>
      <c r="AA2614" s="2">
        <f t="shared" si="1489"/>
        <v>0</v>
      </c>
      <c r="AB2614" s="4">
        <f t="shared" si="1465"/>
        <v>7.1215000000000001E-2</v>
      </c>
      <c r="AC2614" s="148">
        <f t="shared" si="1490"/>
        <v>438</v>
      </c>
      <c r="AD2614" s="36">
        <v>252</v>
      </c>
      <c r="AE2614" s="35">
        <f t="shared" si="1491"/>
        <v>1.127011779</v>
      </c>
      <c r="AF2614" s="2">
        <f t="shared" si="1492"/>
        <v>34130.816893950003</v>
      </c>
      <c r="AG2614" s="2">
        <f t="shared" si="1493"/>
        <v>34130.816893950003</v>
      </c>
      <c r="AH2614" s="3">
        <f t="shared" si="1494"/>
        <v>0</v>
      </c>
      <c r="AI2614" s="3"/>
      <c r="AJ2614" s="3">
        <v>0</v>
      </c>
      <c r="AK2614" s="2">
        <f t="shared" si="1495"/>
        <v>50597.718956005978</v>
      </c>
      <c r="AL2614" s="8"/>
      <c r="AM2614" s="8"/>
      <c r="AN2614" s="8"/>
      <c r="AO2614" s="8"/>
      <c r="AP2614" s="8"/>
      <c r="AQ2614" s="8"/>
      <c r="AR2614" s="5"/>
      <c r="AS2614" s="1"/>
      <c r="AT2614" s="8"/>
      <c r="AU2614" s="1"/>
      <c r="AV2614" s="1"/>
      <c r="AW2614" s="3"/>
      <c r="AX2614" s="3"/>
      <c r="AY2614" s="4"/>
      <c r="AZ2614" s="4"/>
      <c r="BA2614" s="4"/>
      <c r="BB2614" s="1"/>
      <c r="BC2614" s="1"/>
      <c r="BD2614" s="1"/>
      <c r="BE2614" s="1"/>
      <c r="BF2614" s="1"/>
      <c r="BG2614" s="1"/>
      <c r="BH2614" s="1"/>
      <c r="BI2614" s="1"/>
    </row>
    <row r="2615" spans="1:206" x14ac:dyDescent="0.2">
      <c r="A2615" s="78">
        <f t="shared" si="1464"/>
        <v>44506</v>
      </c>
      <c r="B2615" s="2">
        <f t="shared" si="1466"/>
        <v>353704.07147463516</v>
      </c>
      <c r="C2615" s="3">
        <f t="shared" si="1467"/>
        <v>47750049.649075747</v>
      </c>
      <c r="D2615" s="2">
        <f t="shared" si="1463"/>
        <v>240537.3279050432</v>
      </c>
      <c r="E2615" s="2">
        <f t="shared" si="1468"/>
        <v>0</v>
      </c>
      <c r="F2615" s="33">
        <f t="shared" si="1469"/>
        <v>240537.3279050432</v>
      </c>
      <c r="G2615" s="39">
        <f t="shared" si="1470"/>
        <v>5876.05</v>
      </c>
      <c r="H2615" s="38">
        <f>IF(AND(N2615=1,N2614&gt;1),VLOOKUP(A2614,[1]Plan1!$CW$105:$CY$215,3),H2614)</f>
        <v>5944.21</v>
      </c>
      <c r="I2615" s="127">
        <f t="shared" si="1471"/>
        <v>44420</v>
      </c>
      <c r="J2615" s="127">
        <f t="shared" si="1472"/>
        <v>44451</v>
      </c>
      <c r="K2615" s="34">
        <f t="shared" si="1473"/>
        <v>1.159962900247602E-2</v>
      </c>
      <c r="L2615" s="212">
        <f t="shared" si="1474"/>
        <v>44510</v>
      </c>
      <c r="M2615" s="1">
        <f t="shared" si="1475"/>
        <v>20</v>
      </c>
      <c r="N2615" s="1">
        <f t="shared" si="1476"/>
        <v>18</v>
      </c>
      <c r="O2615" s="2">
        <f t="shared" si="1477"/>
        <v>1.0104336300000001</v>
      </c>
      <c r="P2615" s="35">
        <f t="shared" si="1478"/>
        <v>1.0086998700000001</v>
      </c>
      <c r="Q2615" s="35">
        <f t="shared" si="1479"/>
        <v>1.1062743474112904</v>
      </c>
      <c r="R2615" s="2">
        <f t="shared" si="1480"/>
        <v>1.1178167999999999</v>
      </c>
      <c r="S2615" s="2">
        <f t="shared" si="1481"/>
        <v>1.05852576</v>
      </c>
      <c r="T2615" s="2">
        <f t="shared" si="1482"/>
        <v>268876.66615935997</v>
      </c>
      <c r="U2615" s="2">
        <f t="shared" si="1483"/>
        <v>0</v>
      </c>
      <c r="V2615" s="2">
        <f t="shared" si="1484"/>
        <v>28339.33825432288</v>
      </c>
      <c r="W2615" s="2">
        <f t="shared" si="1485"/>
        <v>268876.66615936608</v>
      </c>
      <c r="X2615" s="36">
        <f t="shared" si="1486"/>
        <v>0</v>
      </c>
      <c r="Y2615" s="2">
        <f t="shared" si="1487"/>
        <v>0</v>
      </c>
      <c r="Z2615" s="37">
        <f t="shared" si="1488"/>
        <v>0</v>
      </c>
      <c r="AA2615" s="2">
        <f t="shared" si="1489"/>
        <v>0</v>
      </c>
      <c r="AB2615" s="4">
        <f t="shared" si="1465"/>
        <v>7.1215000000000001E-2</v>
      </c>
      <c r="AC2615" s="148">
        <f t="shared" si="1490"/>
        <v>438</v>
      </c>
      <c r="AD2615" s="36">
        <v>252</v>
      </c>
      <c r="AE2615" s="35">
        <f t="shared" si="1491"/>
        <v>1.127011779</v>
      </c>
      <c r="AF2615" s="2">
        <f t="shared" si="1492"/>
        <v>34150.503700480003</v>
      </c>
      <c r="AG2615" s="2">
        <f t="shared" si="1493"/>
        <v>34150.50370049</v>
      </c>
      <c r="AH2615" s="3">
        <f t="shared" si="1494"/>
        <v>0</v>
      </c>
      <c r="AI2615" s="3"/>
      <c r="AJ2615" s="3">
        <v>0</v>
      </c>
      <c r="AK2615" s="2">
        <f t="shared" si="1495"/>
        <v>50676.901614779068</v>
      </c>
      <c r="AL2615" s="8"/>
      <c r="AM2615" s="8"/>
      <c r="AN2615" s="8"/>
      <c r="AO2615" s="8"/>
      <c r="AP2615" s="8"/>
      <c r="AQ2615" s="8"/>
      <c r="AR2615" s="5"/>
      <c r="AS2615" s="1"/>
      <c r="AT2615" s="8"/>
      <c r="AU2615" s="1"/>
      <c r="AV2615" s="1"/>
      <c r="AW2615" s="3"/>
      <c r="AX2615" s="3"/>
      <c r="AY2615" s="4"/>
      <c r="AZ2615" s="4"/>
      <c r="BA2615" s="4"/>
      <c r="BB2615" s="1"/>
      <c r="BC2615" s="1"/>
      <c r="BD2615" s="1"/>
      <c r="BE2615" s="1"/>
      <c r="BF2615" s="1"/>
      <c r="BG2615" s="1"/>
      <c r="BH2615" s="1"/>
      <c r="BI2615" s="1"/>
    </row>
    <row r="2616" spans="1:206" x14ac:dyDescent="0.2">
      <c r="A2616" s="78">
        <f t="shared" si="1464"/>
        <v>44507</v>
      </c>
      <c r="B2616" s="2">
        <f t="shared" si="1466"/>
        <v>353783.25413340825</v>
      </c>
      <c r="C2616" s="3">
        <f t="shared" si="1467"/>
        <v>47760739.308010116</v>
      </c>
      <c r="D2616" s="2">
        <f t="shared" si="1463"/>
        <v>240537.3279050432</v>
      </c>
      <c r="E2616" s="2">
        <f t="shared" si="1468"/>
        <v>0</v>
      </c>
      <c r="F2616" s="33">
        <f t="shared" si="1469"/>
        <v>240537.3279050432</v>
      </c>
      <c r="G2616" s="39">
        <f t="shared" si="1470"/>
        <v>5876.05</v>
      </c>
      <c r="H2616" s="38">
        <f>IF(AND(N2616=1,N2615&gt;1),VLOOKUP(A2615,[1]Plan1!$CW$105:$CY$215,3),H2615)</f>
        <v>5944.21</v>
      </c>
      <c r="I2616" s="127">
        <f t="shared" si="1471"/>
        <v>44420</v>
      </c>
      <c r="J2616" s="127">
        <f t="shared" si="1472"/>
        <v>44451</v>
      </c>
      <c r="K2616" s="34">
        <f t="shared" si="1473"/>
        <v>1.159962900247602E-2</v>
      </c>
      <c r="L2616" s="212">
        <f t="shared" si="1474"/>
        <v>44510</v>
      </c>
      <c r="M2616" s="1">
        <f t="shared" si="1475"/>
        <v>20</v>
      </c>
      <c r="N2616" s="1">
        <f t="shared" si="1476"/>
        <v>18</v>
      </c>
      <c r="O2616" s="2">
        <f t="shared" si="1477"/>
        <v>1.0104336300000001</v>
      </c>
      <c r="P2616" s="35">
        <f t="shared" si="1478"/>
        <v>1.0086998700000001</v>
      </c>
      <c r="Q2616" s="35">
        <f t="shared" si="1479"/>
        <v>1.1062743474112904</v>
      </c>
      <c r="R2616" s="2">
        <f t="shared" si="1480"/>
        <v>1.1178167999999999</v>
      </c>
      <c r="S2616" s="2">
        <f t="shared" si="1481"/>
        <v>1.05852576</v>
      </c>
      <c r="T2616" s="2">
        <f t="shared" si="1482"/>
        <v>268876.66615935997</v>
      </c>
      <c r="U2616" s="2">
        <f t="shared" si="1483"/>
        <v>0</v>
      </c>
      <c r="V2616" s="2">
        <f t="shared" si="1484"/>
        <v>28339.33825432288</v>
      </c>
      <c r="W2616" s="2">
        <f t="shared" si="1485"/>
        <v>268876.66615936608</v>
      </c>
      <c r="X2616" s="36">
        <f t="shared" si="1486"/>
        <v>0</v>
      </c>
      <c r="Y2616" s="2">
        <f t="shared" si="1487"/>
        <v>0</v>
      </c>
      <c r="Z2616" s="37">
        <f t="shared" si="1488"/>
        <v>0</v>
      </c>
      <c r="AA2616" s="2">
        <f t="shared" si="1489"/>
        <v>0</v>
      </c>
      <c r="AB2616" s="4">
        <f t="shared" si="1465"/>
        <v>7.1215000000000001E-2</v>
      </c>
      <c r="AC2616" s="148">
        <f t="shared" si="1490"/>
        <v>438</v>
      </c>
      <c r="AD2616" s="36">
        <v>252</v>
      </c>
      <c r="AE2616" s="35">
        <f t="shared" si="1491"/>
        <v>1.127011779</v>
      </c>
      <c r="AF2616" s="2">
        <f t="shared" si="1492"/>
        <v>34150.503700480003</v>
      </c>
      <c r="AG2616" s="2">
        <f t="shared" si="1493"/>
        <v>34150.50370049</v>
      </c>
      <c r="AH2616" s="3">
        <f t="shared" si="1494"/>
        <v>0</v>
      </c>
      <c r="AI2616" s="3"/>
      <c r="AJ2616" s="3">
        <v>0</v>
      </c>
      <c r="AK2616" s="2">
        <f t="shared" si="1495"/>
        <v>50756.084273552158</v>
      </c>
      <c r="AL2616" s="8"/>
      <c r="AM2616" s="8"/>
      <c r="AN2616" s="8"/>
      <c r="AO2616" s="8"/>
      <c r="AP2616" s="8"/>
      <c r="AQ2616" s="8"/>
      <c r="AR2616" s="5"/>
      <c r="AS2616" s="1"/>
      <c r="AT2616" s="8"/>
      <c r="AU2616" s="1"/>
      <c r="AV2616" s="1"/>
      <c r="AW2616" s="3"/>
      <c r="AX2616" s="3"/>
      <c r="AY2616" s="4"/>
      <c r="AZ2616" s="4"/>
      <c r="BA2616" s="4"/>
      <c r="BB2616" s="1"/>
      <c r="BC2616" s="1"/>
      <c r="BD2616" s="1"/>
      <c r="BE2616" s="1"/>
      <c r="BF2616" s="1"/>
      <c r="BG2616" s="1"/>
      <c r="BH2616" s="1"/>
      <c r="BI2616" s="1"/>
    </row>
    <row r="2617" spans="1:206" x14ac:dyDescent="0.2">
      <c r="A2617" s="78">
        <f t="shared" si="1464"/>
        <v>44508</v>
      </c>
      <c r="B2617" s="2">
        <f t="shared" si="1466"/>
        <v>353945.17148674134</v>
      </c>
      <c r="C2617" s="3">
        <f t="shared" si="1467"/>
        <v>47782598.150710084</v>
      </c>
      <c r="D2617" s="2">
        <f t="shared" si="1463"/>
        <v>240537.3279050432</v>
      </c>
      <c r="E2617" s="2">
        <f t="shared" si="1468"/>
        <v>0</v>
      </c>
      <c r="F2617" s="33">
        <f t="shared" si="1469"/>
        <v>240537.3279050432</v>
      </c>
      <c r="G2617" s="39">
        <f t="shared" si="1470"/>
        <v>5876.05</v>
      </c>
      <c r="H2617" s="38">
        <f>IF(AND(N2617=1,N2616&gt;1),VLOOKUP(A2616,[1]Plan1!$CW$105:$CY$215,3),H2616)</f>
        <v>5944.21</v>
      </c>
      <c r="I2617" s="127">
        <f t="shared" si="1471"/>
        <v>44420</v>
      </c>
      <c r="J2617" s="127">
        <f t="shared" si="1472"/>
        <v>44451</v>
      </c>
      <c r="K2617" s="34">
        <f t="shared" si="1473"/>
        <v>1.159962900247602E-2</v>
      </c>
      <c r="L2617" s="212">
        <f t="shared" si="1474"/>
        <v>44510</v>
      </c>
      <c r="M2617" s="1">
        <f t="shared" si="1475"/>
        <v>20</v>
      </c>
      <c r="N2617" s="1">
        <f t="shared" si="1476"/>
        <v>18</v>
      </c>
      <c r="O2617" s="2">
        <f t="shared" si="1477"/>
        <v>1.0104336300000001</v>
      </c>
      <c r="P2617" s="35">
        <f t="shared" si="1478"/>
        <v>1.0086998700000001</v>
      </c>
      <c r="Q2617" s="35">
        <f t="shared" si="1479"/>
        <v>1.1062743474112904</v>
      </c>
      <c r="R2617" s="2">
        <f t="shared" si="1480"/>
        <v>1.1178167999999999</v>
      </c>
      <c r="S2617" s="2">
        <f t="shared" si="1481"/>
        <v>1.05852576</v>
      </c>
      <c r="T2617" s="2">
        <f t="shared" si="1482"/>
        <v>268876.66615935997</v>
      </c>
      <c r="U2617" s="2">
        <f t="shared" si="1483"/>
        <v>0</v>
      </c>
      <c r="V2617" s="2">
        <f t="shared" si="1484"/>
        <v>28339.33825432288</v>
      </c>
      <c r="W2617" s="2">
        <f t="shared" si="1485"/>
        <v>268876.66615936608</v>
      </c>
      <c r="X2617" s="36">
        <f t="shared" si="1486"/>
        <v>0</v>
      </c>
      <c r="Y2617" s="2">
        <f t="shared" si="1487"/>
        <v>0</v>
      </c>
      <c r="Z2617" s="37">
        <f t="shared" si="1488"/>
        <v>0</v>
      </c>
      <c r="AA2617" s="2">
        <f t="shared" si="1489"/>
        <v>0</v>
      </c>
      <c r="AB2617" s="4">
        <f t="shared" si="1465"/>
        <v>7.1215000000000001E-2</v>
      </c>
      <c r="AC2617" s="148">
        <f t="shared" si="1490"/>
        <v>439</v>
      </c>
      <c r="AD2617" s="36">
        <v>252</v>
      </c>
      <c r="AE2617" s="35">
        <f t="shared" si="1491"/>
        <v>1.127319484</v>
      </c>
      <c r="AF2617" s="2">
        <f t="shared" si="1492"/>
        <v>34233.238395050001</v>
      </c>
      <c r="AG2617" s="2">
        <f t="shared" si="1493"/>
        <v>34233.238395050001</v>
      </c>
      <c r="AH2617" s="3">
        <f t="shared" si="1494"/>
        <v>0</v>
      </c>
      <c r="AI2617" s="3"/>
      <c r="AJ2617" s="3">
        <v>0</v>
      </c>
      <c r="AK2617" s="2">
        <f t="shared" si="1495"/>
        <v>50835.266932325248</v>
      </c>
      <c r="AL2617" s="8"/>
      <c r="AM2617" s="8"/>
      <c r="AN2617" s="8"/>
      <c r="AO2617" s="8"/>
      <c r="AP2617" s="8"/>
      <c r="AQ2617" s="8"/>
      <c r="AR2617" s="5"/>
      <c r="AS2617" s="1"/>
      <c r="AT2617" s="8"/>
      <c r="AU2617" s="1"/>
      <c r="AV2617" s="1"/>
      <c r="AW2617" s="3"/>
      <c r="AX2617" s="3"/>
      <c r="AY2617" s="4"/>
      <c r="AZ2617" s="4"/>
      <c r="BA2617" s="4"/>
      <c r="BB2617" s="1"/>
      <c r="BC2617" s="1"/>
      <c r="BD2617" s="1"/>
      <c r="BE2617" s="1"/>
      <c r="BF2617" s="1"/>
      <c r="BG2617" s="1"/>
      <c r="BH2617" s="1"/>
      <c r="BI2617" s="1"/>
    </row>
    <row r="2618" spans="1:206" x14ac:dyDescent="0.2">
      <c r="A2618" s="78">
        <f t="shared" si="1464"/>
        <v>44509</v>
      </c>
      <c r="B2618" s="2">
        <f t="shared" si="1466"/>
        <v>354281.99655229779</v>
      </c>
      <c r="C2618" s="3">
        <f t="shared" si="1467"/>
        <v>47828069.534560204</v>
      </c>
      <c r="D2618" s="2">
        <f t="shared" ref="D2618:D2681" si="1496">D2617</f>
        <v>240537.3279050432</v>
      </c>
      <c r="E2618" s="2">
        <f t="shared" si="1468"/>
        <v>0</v>
      </c>
      <c r="F2618" s="33">
        <f t="shared" si="1469"/>
        <v>240537.3279050432</v>
      </c>
      <c r="G2618" s="39">
        <f t="shared" si="1470"/>
        <v>5876.05</v>
      </c>
      <c r="H2618" s="38">
        <f>IF(AND(N2618=1,N2617&gt;1),VLOOKUP(A2617,[1]Plan1!$CW$105:$CY$215,3),H2617)</f>
        <v>5944.21</v>
      </c>
      <c r="I2618" s="127">
        <f t="shared" si="1471"/>
        <v>44420</v>
      </c>
      <c r="J2618" s="127">
        <f t="shared" si="1472"/>
        <v>44451</v>
      </c>
      <c r="K2618" s="34">
        <f t="shared" si="1473"/>
        <v>1.159962900247602E-2</v>
      </c>
      <c r="L2618" s="212">
        <f t="shared" si="1474"/>
        <v>44510</v>
      </c>
      <c r="M2618" s="1">
        <f t="shared" si="1475"/>
        <v>20</v>
      </c>
      <c r="N2618" s="1">
        <f t="shared" si="1476"/>
        <v>19</v>
      </c>
      <c r="O2618" s="2">
        <f t="shared" si="1477"/>
        <v>1.01101646</v>
      </c>
      <c r="P2618" s="35">
        <f t="shared" si="1478"/>
        <v>1.0086998700000001</v>
      </c>
      <c r="Q2618" s="35">
        <f t="shared" si="1479"/>
        <v>1.1062743474112904</v>
      </c>
      <c r="R2618" s="2">
        <f t="shared" si="1480"/>
        <v>1.11846157</v>
      </c>
      <c r="S2618" s="2">
        <f t="shared" si="1481"/>
        <v>1.05852576</v>
      </c>
      <c r="T2618" s="2">
        <f t="shared" si="1482"/>
        <v>269031.75741227</v>
      </c>
      <c r="U2618" s="2">
        <f t="shared" si="1483"/>
        <v>0</v>
      </c>
      <c r="V2618" s="2">
        <f t="shared" si="1484"/>
        <v>28494.429507236233</v>
      </c>
      <c r="W2618" s="2">
        <f t="shared" si="1485"/>
        <v>269031.75741227943</v>
      </c>
      <c r="X2618" s="36">
        <f t="shared" si="1486"/>
        <v>0</v>
      </c>
      <c r="Y2618" s="2">
        <f t="shared" si="1487"/>
        <v>0</v>
      </c>
      <c r="Z2618" s="37">
        <f t="shared" si="1488"/>
        <v>0</v>
      </c>
      <c r="AA2618" s="2">
        <f t="shared" si="1489"/>
        <v>0</v>
      </c>
      <c r="AB2618" s="4">
        <f t="shared" si="1465"/>
        <v>7.1215000000000001E-2</v>
      </c>
      <c r="AC2618" s="148">
        <f t="shared" si="1490"/>
        <v>440</v>
      </c>
      <c r="AD2618" s="36">
        <v>252</v>
      </c>
      <c r="AE2618" s="35">
        <f t="shared" si="1491"/>
        <v>1.1276272730000001</v>
      </c>
      <c r="AF2618" s="2">
        <f t="shared" si="1492"/>
        <v>34335.789548920002</v>
      </c>
      <c r="AG2618" s="2">
        <f t="shared" si="1493"/>
        <v>34335.789548920002</v>
      </c>
      <c r="AH2618" s="3">
        <f t="shared" si="1494"/>
        <v>0</v>
      </c>
      <c r="AI2618" s="3"/>
      <c r="AJ2618" s="3">
        <v>0</v>
      </c>
      <c r="AK2618" s="2">
        <f t="shared" si="1495"/>
        <v>50914.449591098339</v>
      </c>
      <c r="AL2618" s="8"/>
      <c r="AM2618" s="8"/>
      <c r="AN2618" s="8"/>
      <c r="AO2618" s="8"/>
      <c r="AP2618" s="8"/>
      <c r="AQ2618" s="8"/>
      <c r="AR2618" s="5"/>
      <c r="AS2618" s="1"/>
      <c r="AT2618" s="8"/>
      <c r="AU2618" s="1"/>
      <c r="AV2618" s="1"/>
      <c r="AW2618" s="3"/>
      <c r="AX2618" s="3"/>
      <c r="AY2618" s="4"/>
      <c r="AZ2618" s="4"/>
      <c r="BA2618" s="4"/>
      <c r="BB2618" s="1"/>
      <c r="BC2618" s="1"/>
      <c r="BD2618" s="1"/>
      <c r="BE2618" s="1"/>
      <c r="BF2618" s="1"/>
      <c r="BG2618" s="1"/>
      <c r="BH2618" s="1"/>
      <c r="BI2618" s="1"/>
    </row>
    <row r="2619" spans="1:206" x14ac:dyDescent="0.2">
      <c r="A2619" s="78">
        <f t="shared" si="1464"/>
        <v>44510</v>
      </c>
      <c r="B2619" s="2">
        <f t="shared" si="1466"/>
        <v>354619.0373721022</v>
      </c>
      <c r="C2619" s="3">
        <f t="shared" si="1467"/>
        <v>47873570.045233801</v>
      </c>
      <c r="D2619" s="2">
        <f t="shared" si="1496"/>
        <v>240537.3279050432</v>
      </c>
      <c r="E2619" s="2">
        <f t="shared" si="1468"/>
        <v>0</v>
      </c>
      <c r="F2619" s="33">
        <f t="shared" si="1469"/>
        <v>240537.3279050432</v>
      </c>
      <c r="G2619" s="39">
        <f t="shared" si="1470"/>
        <v>5876.05</v>
      </c>
      <c r="H2619" s="38">
        <f>IF(AND(N2619=1,N2618&gt;1),VLOOKUP(A2618,[1]Plan1!$CW$105:$CY$215,3),H2618)</f>
        <v>5944.21</v>
      </c>
      <c r="I2619" s="127">
        <f t="shared" si="1471"/>
        <v>44420</v>
      </c>
      <c r="J2619" s="127">
        <f t="shared" si="1472"/>
        <v>44451</v>
      </c>
      <c r="K2619" s="34">
        <f t="shared" si="1473"/>
        <v>1.159962900247602E-2</v>
      </c>
      <c r="L2619" s="212">
        <f t="shared" si="1474"/>
        <v>44510</v>
      </c>
      <c r="M2619" s="1">
        <f t="shared" si="1475"/>
        <v>20</v>
      </c>
      <c r="N2619" s="1">
        <f t="shared" si="1476"/>
        <v>20</v>
      </c>
      <c r="O2619" s="2">
        <f t="shared" si="1477"/>
        <v>1.0115996199999999</v>
      </c>
      <c r="P2619" s="35">
        <f t="shared" si="1478"/>
        <v>1.0086998700000001</v>
      </c>
      <c r="Q2619" s="35">
        <f t="shared" si="1479"/>
        <v>1.1062743474112904</v>
      </c>
      <c r="R2619" s="2">
        <f t="shared" si="1480"/>
        <v>1.1191066999999999</v>
      </c>
      <c r="S2619" s="2">
        <f t="shared" si="1481"/>
        <v>1.05852576</v>
      </c>
      <c r="T2619" s="2">
        <f t="shared" si="1482"/>
        <v>269186.93525863002</v>
      </c>
      <c r="U2619" s="2">
        <f t="shared" si="1483"/>
        <v>0</v>
      </c>
      <c r="V2619" s="2">
        <f t="shared" si="1484"/>
        <v>28649.607353587584</v>
      </c>
      <c r="W2619" s="2">
        <f t="shared" si="1485"/>
        <v>269186.93525863078</v>
      </c>
      <c r="X2619" s="36">
        <f t="shared" si="1486"/>
        <v>86</v>
      </c>
      <c r="Y2619" s="2">
        <f t="shared" si="1487"/>
        <v>0</v>
      </c>
      <c r="Z2619" s="37">
        <f t="shared" si="1488"/>
        <v>0</v>
      </c>
      <c r="AA2619" s="2">
        <f t="shared" si="1489"/>
        <v>0</v>
      </c>
      <c r="AB2619" s="4">
        <f t="shared" si="1465"/>
        <v>7.1215000000000001E-2</v>
      </c>
      <c r="AC2619" s="148">
        <f t="shared" si="1490"/>
        <v>441</v>
      </c>
      <c r="AD2619" s="36">
        <v>252</v>
      </c>
      <c r="AE2619" s="35">
        <f t="shared" si="1491"/>
        <v>1.127935146</v>
      </c>
      <c r="AF2619" s="2">
        <f t="shared" si="1492"/>
        <v>34438.469863600003</v>
      </c>
      <c r="AG2619" s="2">
        <f t="shared" si="1493"/>
        <v>34438.469863600003</v>
      </c>
      <c r="AH2619" s="3">
        <f t="shared" si="1494"/>
        <v>0</v>
      </c>
      <c r="AI2619" s="3"/>
      <c r="AJ2619" s="3">
        <v>0</v>
      </c>
      <c r="AK2619" s="2">
        <f t="shared" si="1495"/>
        <v>50993.632249871436</v>
      </c>
      <c r="AL2619" s="8"/>
      <c r="AM2619" s="8"/>
      <c r="AN2619" s="8"/>
      <c r="AO2619" s="8"/>
      <c r="AP2619" s="8"/>
      <c r="AQ2619" s="8"/>
      <c r="AR2619" s="5"/>
      <c r="AS2619" s="1"/>
      <c r="AT2619" s="8"/>
      <c r="AU2619" s="1"/>
      <c r="AV2619" s="1"/>
      <c r="AW2619" s="3"/>
      <c r="AX2619" s="3"/>
      <c r="AY2619" s="4"/>
      <c r="AZ2619" s="4"/>
      <c r="BA2619" s="4"/>
      <c r="BB2619" s="1"/>
      <c r="BC2619" s="1"/>
      <c r="BD2619" s="1"/>
      <c r="BE2619" s="1"/>
      <c r="BF2619" s="1"/>
      <c r="BG2619" s="1"/>
      <c r="BH2619" s="1"/>
      <c r="BI2619" s="1"/>
    </row>
    <row r="2620" spans="1:206" x14ac:dyDescent="0.2">
      <c r="A2620" s="78">
        <f t="shared" si="1464"/>
        <v>44511</v>
      </c>
      <c r="B2620" s="2">
        <f t="shared" si="1466"/>
        <v>354960.82347388758</v>
      </c>
      <c r="C2620" s="3">
        <f t="shared" si="1467"/>
        <v>47919711.168974824</v>
      </c>
      <c r="D2620" s="2">
        <f t="shared" si="1496"/>
        <v>240537.3279050432</v>
      </c>
      <c r="E2620" s="2">
        <f t="shared" si="1468"/>
        <v>0</v>
      </c>
      <c r="F2620" s="33">
        <f t="shared" si="1469"/>
        <v>240537.3279050432</v>
      </c>
      <c r="G2620" s="39">
        <f t="shared" si="1470"/>
        <v>5944.21</v>
      </c>
      <c r="H2620" s="38">
        <f>IF(AND(N2620=1,N2619&gt;1),VLOOKUP(A2619,[1]Plan1!$CW$105:$CY$215,3),H2619)</f>
        <v>6018.51</v>
      </c>
      <c r="I2620" s="127">
        <f t="shared" si="1471"/>
        <v>44450</v>
      </c>
      <c r="J2620" s="127">
        <f t="shared" si="1472"/>
        <v>44480</v>
      </c>
      <c r="K2620" s="34">
        <f t="shared" si="1473"/>
        <v>1.2499558393798349E-2</v>
      </c>
      <c r="L2620" s="212">
        <f t="shared" si="1474"/>
        <v>44540</v>
      </c>
      <c r="M2620" s="1">
        <f t="shared" si="1475"/>
        <v>21</v>
      </c>
      <c r="N2620" s="1">
        <f t="shared" si="1476"/>
        <v>1</v>
      </c>
      <c r="O2620" s="2">
        <f t="shared" si="1477"/>
        <v>1.0005917</v>
      </c>
      <c r="P2620" s="35">
        <f t="shared" si="1478"/>
        <v>1.0115996199999999</v>
      </c>
      <c r="Q2620" s="35">
        <f t="shared" si="1479"/>
        <v>1.1191067094570093</v>
      </c>
      <c r="R2620" s="2">
        <f t="shared" si="1480"/>
        <v>1.1197688800000001</v>
      </c>
      <c r="S2620" s="2">
        <f t="shared" si="1481"/>
        <v>1.05852576</v>
      </c>
      <c r="T2620" s="2">
        <f t="shared" si="1482"/>
        <v>269346.21426641999</v>
      </c>
      <c r="U2620" s="2">
        <f t="shared" si="1483"/>
        <v>0</v>
      </c>
      <c r="V2620" s="2">
        <f t="shared" si="1484"/>
        <v>28808.886361379791</v>
      </c>
      <c r="W2620" s="2">
        <f t="shared" si="1485"/>
        <v>269346.21426642302</v>
      </c>
      <c r="X2620" s="36">
        <f t="shared" si="1486"/>
        <v>0</v>
      </c>
      <c r="Y2620" s="2">
        <f t="shared" si="1487"/>
        <v>0</v>
      </c>
      <c r="Z2620" s="37">
        <f t="shared" si="1488"/>
        <v>0</v>
      </c>
      <c r="AA2620" s="2">
        <f t="shared" si="1489"/>
        <v>0</v>
      </c>
      <c r="AB2620" s="4">
        <f t="shared" si="1465"/>
        <v>7.1215000000000001E-2</v>
      </c>
      <c r="AC2620" s="148">
        <f t="shared" si="1490"/>
        <v>442</v>
      </c>
      <c r="AD2620" s="36">
        <v>252</v>
      </c>
      <c r="AE2620" s="35">
        <f t="shared" si="1491"/>
        <v>1.128243103</v>
      </c>
      <c r="AF2620" s="2">
        <f t="shared" si="1492"/>
        <v>34541.794298820001</v>
      </c>
      <c r="AG2620" s="2">
        <f t="shared" si="1493"/>
        <v>34541.794298820001</v>
      </c>
      <c r="AH2620" s="3">
        <f t="shared" si="1494"/>
        <v>0</v>
      </c>
      <c r="AI2620" s="3"/>
      <c r="AJ2620" s="3">
        <v>0</v>
      </c>
      <c r="AK2620" s="2">
        <f t="shared" si="1495"/>
        <v>51072.814908644526</v>
      </c>
      <c r="AL2620" s="8"/>
      <c r="AM2620" s="8"/>
      <c r="AN2620" s="13"/>
      <c r="AO2620" s="13"/>
      <c r="AP2620" s="13"/>
      <c r="AQ2620" s="13"/>
      <c r="AR2620" s="5"/>
      <c r="AS2620" s="17"/>
      <c r="AT2620" s="13"/>
      <c r="AU2620" s="17"/>
      <c r="AV2620" s="17"/>
      <c r="AW2620" s="25"/>
      <c r="AX2620" s="25"/>
      <c r="AY2620" s="18"/>
      <c r="AZ2620" s="18"/>
      <c r="BA2620" s="18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  <c r="BO2620" s="17"/>
      <c r="BP2620" s="17"/>
      <c r="BQ2620" s="17"/>
      <c r="BR2620" s="17"/>
      <c r="BS2620" s="17"/>
      <c r="BT2620" s="17"/>
      <c r="BU2620" s="17"/>
      <c r="BV2620" s="17"/>
      <c r="BW2620" s="17"/>
      <c r="BX2620" s="17"/>
      <c r="BY2620" s="17"/>
      <c r="BZ2620" s="17"/>
      <c r="CA2620" s="17"/>
      <c r="CB2620" s="17"/>
      <c r="CC2620" s="17"/>
      <c r="CD2620" s="17"/>
      <c r="CE2620" s="17"/>
      <c r="CF2620" s="17"/>
      <c r="CG2620" s="17"/>
      <c r="CH2620" s="17"/>
      <c r="CI2620" s="17"/>
      <c r="CJ2620" s="17"/>
      <c r="CK2620" s="17"/>
      <c r="CL2620" s="17"/>
      <c r="CM2620" s="17"/>
      <c r="CN2620" s="17"/>
      <c r="CO2620" s="17"/>
      <c r="CP2620" s="17"/>
      <c r="CQ2620" s="17"/>
      <c r="CR2620" s="17"/>
      <c r="CS2620" s="17"/>
      <c r="CT2620" s="17"/>
      <c r="CU2620" s="17"/>
      <c r="CV2620" s="17"/>
      <c r="CW2620" s="17"/>
      <c r="CX2620" s="17"/>
      <c r="CY2620" s="17"/>
      <c r="CZ2620" s="17"/>
      <c r="DA2620" s="17"/>
      <c r="DB2620" s="17"/>
      <c r="DC2620" s="17"/>
      <c r="DD2620" s="17"/>
      <c r="DE2620" s="17"/>
      <c r="DF2620" s="17"/>
      <c r="DG2620" s="17"/>
      <c r="DH2620" s="17"/>
      <c r="DI2620" s="17"/>
      <c r="DJ2620" s="17"/>
      <c r="DK2620" s="17"/>
      <c r="DL2620" s="17"/>
      <c r="DM2620" s="17"/>
      <c r="DN2620" s="17"/>
      <c r="DO2620" s="17"/>
      <c r="DP2620" s="17"/>
      <c r="DQ2620" s="17"/>
      <c r="DR2620" s="17"/>
      <c r="DS2620" s="17"/>
      <c r="DT2620" s="17"/>
      <c r="DU2620" s="17"/>
      <c r="DV2620" s="17"/>
      <c r="DW2620" s="17"/>
      <c r="DX2620" s="17"/>
      <c r="DY2620" s="17"/>
      <c r="DZ2620" s="17"/>
      <c r="EA2620" s="17"/>
      <c r="EB2620" s="17"/>
      <c r="EC2620" s="17"/>
      <c r="ED2620" s="17"/>
      <c r="EE2620" s="17"/>
      <c r="EF2620" s="17"/>
      <c r="EG2620" s="17"/>
      <c r="EH2620" s="17"/>
      <c r="EI2620" s="17"/>
      <c r="EJ2620" s="17"/>
      <c r="EK2620" s="17"/>
      <c r="EL2620" s="17"/>
      <c r="EM2620" s="17"/>
      <c r="EN2620" s="17"/>
      <c r="EO2620" s="17"/>
      <c r="EP2620" s="17"/>
      <c r="EQ2620" s="17"/>
      <c r="ER2620" s="17"/>
      <c r="ES2620" s="17"/>
      <c r="ET2620" s="17"/>
      <c r="EU2620" s="17"/>
      <c r="EV2620" s="17"/>
      <c r="EW2620" s="17"/>
      <c r="EX2620" s="17"/>
      <c r="EY2620" s="17"/>
      <c r="EZ2620" s="17"/>
      <c r="FA2620" s="17"/>
      <c r="FB2620" s="17"/>
      <c r="FC2620" s="17"/>
      <c r="FD2620" s="17"/>
      <c r="FE2620" s="17"/>
      <c r="FF2620" s="17"/>
      <c r="FG2620" s="17"/>
      <c r="FH2620" s="17"/>
      <c r="FI2620" s="17"/>
      <c r="FJ2620" s="17"/>
      <c r="FK2620" s="17"/>
      <c r="FL2620" s="17"/>
      <c r="FM2620" s="17"/>
      <c r="FN2620" s="17"/>
      <c r="FO2620" s="17"/>
      <c r="FP2620" s="17"/>
      <c r="FQ2620" s="17"/>
      <c r="FR2620" s="17"/>
      <c r="FS2620" s="17"/>
      <c r="FT2620" s="17"/>
      <c r="FU2620" s="17"/>
      <c r="FV2620" s="17"/>
      <c r="FW2620" s="17"/>
      <c r="FX2620" s="17"/>
      <c r="FY2620" s="17"/>
      <c r="FZ2620" s="17"/>
      <c r="GA2620" s="17"/>
      <c r="GB2620" s="17"/>
      <c r="GC2620" s="17"/>
      <c r="GD2620" s="17"/>
      <c r="GE2620" s="17"/>
      <c r="GF2620" s="17"/>
      <c r="GG2620" s="17"/>
      <c r="GH2620" s="17"/>
      <c r="GI2620" s="17"/>
      <c r="GJ2620" s="17"/>
      <c r="GK2620" s="17"/>
      <c r="GL2620" s="17"/>
      <c r="GM2620" s="17"/>
      <c r="GN2620" s="17"/>
      <c r="GO2620" s="17"/>
      <c r="GP2620" s="17"/>
      <c r="GQ2620" s="17"/>
      <c r="GR2620" s="17"/>
      <c r="GS2620" s="17"/>
      <c r="GT2620" s="17"/>
      <c r="GU2620" s="17"/>
      <c r="GV2620" s="17"/>
      <c r="GW2620" s="17"/>
      <c r="GX2620" s="17"/>
    </row>
    <row r="2621" spans="1:206" x14ac:dyDescent="0.2">
      <c r="A2621" s="78">
        <f t="shared" si="1464"/>
        <v>44512</v>
      </c>
      <c r="B2621" s="2">
        <f t="shared" si="1466"/>
        <v>355302.83645470068</v>
      </c>
      <c r="C2621" s="3">
        <f t="shared" si="1467"/>
        <v>47965882.921384588</v>
      </c>
      <c r="D2621" s="2">
        <f t="shared" si="1496"/>
        <v>240537.3279050432</v>
      </c>
      <c r="E2621" s="2">
        <f t="shared" si="1468"/>
        <v>0</v>
      </c>
      <c r="F2621" s="33">
        <f t="shared" si="1469"/>
        <v>240537.3279050432</v>
      </c>
      <c r="G2621" s="39">
        <f t="shared" si="1470"/>
        <v>5944.21</v>
      </c>
      <c r="H2621" s="38">
        <f>IF(AND(N2621=1,N2620&gt;1),VLOOKUP(A2620,[1]Plan1!$CW$105:$CY$215,3),H2620)</f>
        <v>6018.51</v>
      </c>
      <c r="I2621" s="127">
        <f t="shared" si="1471"/>
        <v>44450</v>
      </c>
      <c r="J2621" s="127">
        <f t="shared" si="1472"/>
        <v>44480</v>
      </c>
      <c r="K2621" s="34">
        <f t="shared" si="1473"/>
        <v>1.2499558393798349E-2</v>
      </c>
      <c r="L2621" s="212">
        <f t="shared" si="1474"/>
        <v>44540</v>
      </c>
      <c r="M2621" s="1">
        <f t="shared" si="1475"/>
        <v>21</v>
      </c>
      <c r="N2621" s="1">
        <f t="shared" si="1476"/>
        <v>2</v>
      </c>
      <c r="O2621" s="2">
        <f t="shared" si="1477"/>
        <v>1.00118375</v>
      </c>
      <c r="P2621" s="35">
        <f t="shared" si="1478"/>
        <v>1.0115996199999999</v>
      </c>
      <c r="Q2621" s="35">
        <f t="shared" si="1479"/>
        <v>1.1191067094570093</v>
      </c>
      <c r="R2621" s="2">
        <f t="shared" si="1480"/>
        <v>1.1204314500000001</v>
      </c>
      <c r="S2621" s="2">
        <f t="shared" si="1481"/>
        <v>1.05852576</v>
      </c>
      <c r="T2621" s="2">
        <f t="shared" si="1482"/>
        <v>269505.58708377002</v>
      </c>
      <c r="U2621" s="2">
        <f t="shared" si="1483"/>
        <v>0</v>
      </c>
      <c r="V2621" s="2">
        <f t="shared" si="1484"/>
        <v>28968.259178729841</v>
      </c>
      <c r="W2621" s="2">
        <f t="shared" si="1485"/>
        <v>269505.58708377305</v>
      </c>
      <c r="X2621" s="36">
        <f t="shared" si="1486"/>
        <v>0</v>
      </c>
      <c r="Y2621" s="2">
        <f t="shared" si="1487"/>
        <v>0</v>
      </c>
      <c r="Z2621" s="37">
        <f t="shared" si="1488"/>
        <v>0</v>
      </c>
      <c r="AA2621" s="2">
        <f t="shared" si="1489"/>
        <v>0</v>
      </c>
      <c r="AB2621" s="4">
        <f t="shared" si="1465"/>
        <v>7.1215000000000001E-2</v>
      </c>
      <c r="AC2621" s="148">
        <f t="shared" si="1490"/>
        <v>443</v>
      </c>
      <c r="AD2621" s="36">
        <v>252</v>
      </c>
      <c r="AE2621" s="35">
        <f t="shared" si="1491"/>
        <v>1.1285511450000001</v>
      </c>
      <c r="AF2621" s="2">
        <f t="shared" si="1492"/>
        <v>34645.25180351</v>
      </c>
      <c r="AG2621" s="2">
        <f t="shared" si="1493"/>
        <v>34645.25180351</v>
      </c>
      <c r="AH2621" s="3">
        <f t="shared" si="1494"/>
        <v>0</v>
      </c>
      <c r="AI2621" s="3"/>
      <c r="AJ2621" s="3">
        <v>0</v>
      </c>
      <c r="AK2621" s="2">
        <f t="shared" si="1495"/>
        <v>51151.997567417617</v>
      </c>
      <c r="AL2621" s="8"/>
      <c r="AM2621" s="8"/>
      <c r="AN2621" s="8"/>
      <c r="AO2621" s="8"/>
      <c r="AP2621" s="8"/>
      <c r="AQ2621" s="8"/>
      <c r="AR2621" s="5"/>
      <c r="AS2621" s="1"/>
      <c r="AT2621" s="8"/>
      <c r="AU2621" s="1"/>
      <c r="AV2621" s="1"/>
      <c r="AW2621" s="3"/>
      <c r="AX2621" s="3"/>
      <c r="AY2621" s="4"/>
      <c r="AZ2621" s="4"/>
      <c r="BA2621" s="4"/>
      <c r="BB2621" s="1"/>
      <c r="BC2621" s="1"/>
      <c r="BD2621" s="1"/>
      <c r="BE2621" s="1"/>
      <c r="BF2621" s="1"/>
      <c r="BG2621" s="1"/>
      <c r="BH2621" s="1"/>
      <c r="BI2621" s="1"/>
    </row>
    <row r="2622" spans="1:206" x14ac:dyDescent="0.2">
      <c r="A2622" s="78">
        <f t="shared" si="1464"/>
        <v>44513</v>
      </c>
      <c r="B2622" s="2">
        <f t="shared" si="1466"/>
        <v>355561.98535786162</v>
      </c>
      <c r="C2622" s="3">
        <f t="shared" si="1467"/>
        <v>48000868.023311317</v>
      </c>
      <c r="D2622" s="2">
        <f t="shared" si="1496"/>
        <v>240537.3279050432</v>
      </c>
      <c r="E2622" s="2">
        <f t="shared" si="1468"/>
        <v>0</v>
      </c>
      <c r="F2622" s="33">
        <f t="shared" si="1469"/>
        <v>240537.3279050432</v>
      </c>
      <c r="G2622" s="39">
        <f t="shared" si="1470"/>
        <v>5944.21</v>
      </c>
      <c r="H2622" s="38">
        <f>IF(AND(N2622=1,N2621&gt;1),VLOOKUP(A2621,[1]Plan1!$CW$105:$CY$215,3),H2621)</f>
        <v>6018.51</v>
      </c>
      <c r="I2622" s="127">
        <f t="shared" si="1471"/>
        <v>44450</v>
      </c>
      <c r="J2622" s="127">
        <f t="shared" si="1472"/>
        <v>44480</v>
      </c>
      <c r="K2622" s="34">
        <f t="shared" si="1473"/>
        <v>1.2499558393798349E-2</v>
      </c>
      <c r="L2622" s="212">
        <f t="shared" si="1474"/>
        <v>44540</v>
      </c>
      <c r="M2622" s="1">
        <f t="shared" si="1475"/>
        <v>21</v>
      </c>
      <c r="N2622" s="1">
        <f t="shared" si="1476"/>
        <v>3</v>
      </c>
      <c r="O2622" s="2">
        <f t="shared" si="1477"/>
        <v>1.00177615</v>
      </c>
      <c r="P2622" s="35">
        <f t="shared" si="1478"/>
        <v>1.0115996199999999</v>
      </c>
      <c r="Q2622" s="35">
        <f t="shared" si="1479"/>
        <v>1.1191067094570093</v>
      </c>
      <c r="R2622" s="2">
        <f t="shared" si="1480"/>
        <v>1.12109441</v>
      </c>
      <c r="S2622" s="2">
        <f t="shared" si="1481"/>
        <v>1.05852576</v>
      </c>
      <c r="T2622" s="2">
        <f t="shared" si="1482"/>
        <v>269665.05371067999</v>
      </c>
      <c r="U2622" s="2">
        <f t="shared" si="1483"/>
        <v>0</v>
      </c>
      <c r="V2622" s="2">
        <f t="shared" si="1484"/>
        <v>29127.72580563774</v>
      </c>
      <c r="W2622" s="2">
        <f t="shared" si="1485"/>
        <v>269665.05371068092</v>
      </c>
      <c r="X2622" s="36">
        <f t="shared" si="1486"/>
        <v>0</v>
      </c>
      <c r="Y2622" s="2">
        <f t="shared" si="1487"/>
        <v>0</v>
      </c>
      <c r="Z2622" s="37">
        <f t="shared" si="1488"/>
        <v>0</v>
      </c>
      <c r="AA2622" s="2">
        <f t="shared" si="1489"/>
        <v>0</v>
      </c>
      <c r="AB2622" s="4">
        <f t="shared" si="1465"/>
        <v>7.1215000000000001E-2</v>
      </c>
      <c r="AC2622" s="148">
        <f t="shared" si="1490"/>
        <v>443</v>
      </c>
      <c r="AD2622" s="36">
        <v>252</v>
      </c>
      <c r="AE2622" s="35">
        <f t="shared" si="1491"/>
        <v>1.1285511450000001</v>
      </c>
      <c r="AF2622" s="2">
        <f t="shared" si="1492"/>
        <v>34665.751420989996</v>
      </c>
      <c r="AG2622" s="2">
        <f t="shared" si="1493"/>
        <v>34665.751420989996</v>
      </c>
      <c r="AH2622" s="3">
        <f t="shared" si="1494"/>
        <v>0</v>
      </c>
      <c r="AI2622" s="3"/>
      <c r="AJ2622" s="3">
        <v>0</v>
      </c>
      <c r="AK2622" s="2">
        <f t="shared" si="1495"/>
        <v>51231.180226190707</v>
      </c>
      <c r="AL2622" s="8"/>
      <c r="AM2622" s="8"/>
      <c r="AN2622" s="8"/>
      <c r="AO2622" s="8"/>
      <c r="AP2622" s="8"/>
      <c r="AQ2622" s="8"/>
      <c r="AR2622" s="5"/>
      <c r="AS2622" s="1"/>
      <c r="AT2622" s="8"/>
      <c r="AU2622" s="1"/>
      <c r="AV2622" s="1"/>
      <c r="AW2622" s="3"/>
      <c r="AX2622" s="3"/>
      <c r="AY2622" s="4"/>
      <c r="AZ2622" s="4"/>
      <c r="BA2622" s="4"/>
      <c r="BB2622" s="1"/>
      <c r="BC2622" s="1"/>
      <c r="BD2622" s="1"/>
      <c r="BE2622" s="1"/>
      <c r="BF2622" s="1"/>
      <c r="BG2622" s="1"/>
      <c r="BH2622" s="1"/>
      <c r="BI2622" s="1"/>
    </row>
    <row r="2623" spans="1:206" x14ac:dyDescent="0.2">
      <c r="A2623" s="78">
        <f t="shared" si="1464"/>
        <v>44514</v>
      </c>
      <c r="B2623" s="2">
        <f t="shared" si="1466"/>
        <v>355641.16801663471</v>
      </c>
      <c r="C2623" s="3">
        <f t="shared" si="1467"/>
        <v>48011557.682245687</v>
      </c>
      <c r="D2623" s="2">
        <f t="shared" si="1496"/>
        <v>240537.3279050432</v>
      </c>
      <c r="E2623" s="2">
        <f t="shared" si="1468"/>
        <v>0</v>
      </c>
      <c r="F2623" s="33">
        <f t="shared" si="1469"/>
        <v>240537.3279050432</v>
      </c>
      <c r="G2623" s="39">
        <f t="shared" si="1470"/>
        <v>5944.21</v>
      </c>
      <c r="H2623" s="38">
        <f>IF(AND(N2623=1,N2622&gt;1),VLOOKUP(A2622,[1]Plan1!$CW$105:$CY$215,3),H2622)</f>
        <v>6018.51</v>
      </c>
      <c r="I2623" s="127">
        <f t="shared" si="1471"/>
        <v>44450</v>
      </c>
      <c r="J2623" s="127">
        <f t="shared" si="1472"/>
        <v>44480</v>
      </c>
      <c r="K2623" s="34">
        <f t="shared" si="1473"/>
        <v>1.2499558393798349E-2</v>
      </c>
      <c r="L2623" s="212">
        <f t="shared" si="1474"/>
        <v>44540</v>
      </c>
      <c r="M2623" s="1">
        <f t="shared" si="1475"/>
        <v>21</v>
      </c>
      <c r="N2623" s="1">
        <f t="shared" si="1476"/>
        <v>3</v>
      </c>
      <c r="O2623" s="2">
        <f t="shared" si="1477"/>
        <v>1.00177615</v>
      </c>
      <c r="P2623" s="35">
        <f t="shared" si="1478"/>
        <v>1.0115996199999999</v>
      </c>
      <c r="Q2623" s="35">
        <f t="shared" si="1479"/>
        <v>1.1191067094570093</v>
      </c>
      <c r="R2623" s="2">
        <f t="shared" si="1480"/>
        <v>1.12109441</v>
      </c>
      <c r="S2623" s="2">
        <f t="shared" si="1481"/>
        <v>1.05852576</v>
      </c>
      <c r="T2623" s="2">
        <f t="shared" si="1482"/>
        <v>269665.05371067999</v>
      </c>
      <c r="U2623" s="2">
        <f t="shared" si="1483"/>
        <v>0</v>
      </c>
      <c r="V2623" s="2">
        <f t="shared" si="1484"/>
        <v>29127.72580563774</v>
      </c>
      <c r="W2623" s="2">
        <f t="shared" si="1485"/>
        <v>269665.05371068092</v>
      </c>
      <c r="X2623" s="36">
        <f t="shared" si="1486"/>
        <v>0</v>
      </c>
      <c r="Y2623" s="2">
        <f t="shared" si="1487"/>
        <v>0</v>
      </c>
      <c r="Z2623" s="37">
        <f t="shared" si="1488"/>
        <v>0</v>
      </c>
      <c r="AA2623" s="2">
        <f t="shared" si="1489"/>
        <v>0</v>
      </c>
      <c r="AB2623" s="4">
        <f t="shared" si="1465"/>
        <v>7.1215000000000001E-2</v>
      </c>
      <c r="AC2623" s="148">
        <f t="shared" si="1490"/>
        <v>443</v>
      </c>
      <c r="AD2623" s="36">
        <v>252</v>
      </c>
      <c r="AE2623" s="35">
        <f t="shared" si="1491"/>
        <v>1.1285511450000001</v>
      </c>
      <c r="AF2623" s="2">
        <f t="shared" si="1492"/>
        <v>34665.751420989996</v>
      </c>
      <c r="AG2623" s="2">
        <f t="shared" si="1493"/>
        <v>34665.751420989996</v>
      </c>
      <c r="AH2623" s="3">
        <f t="shared" si="1494"/>
        <v>0</v>
      </c>
      <c r="AI2623" s="3"/>
      <c r="AJ2623" s="3">
        <v>0</v>
      </c>
      <c r="AK2623" s="2">
        <f t="shared" si="1495"/>
        <v>51310.362884963812</v>
      </c>
      <c r="AL2623" s="8"/>
      <c r="AM2623" s="8"/>
      <c r="AN2623" s="8"/>
      <c r="AO2623" s="8"/>
      <c r="AP2623" s="8"/>
      <c r="AQ2623" s="8"/>
      <c r="AR2623" s="5"/>
      <c r="AS2623" s="1"/>
      <c r="AT2623" s="8"/>
      <c r="AU2623" s="1"/>
      <c r="AV2623" s="1"/>
      <c r="AW2623" s="3"/>
      <c r="AX2623" s="3"/>
      <c r="AY2623" s="4"/>
      <c r="AZ2623" s="4"/>
      <c r="BA2623" s="4"/>
      <c r="BB2623" s="1"/>
      <c r="BC2623" s="1"/>
      <c r="BD2623" s="1"/>
      <c r="BE2623" s="1"/>
      <c r="BF2623" s="1"/>
      <c r="BG2623" s="1"/>
      <c r="BH2623" s="1"/>
      <c r="BI2623" s="1"/>
    </row>
    <row r="2624" spans="1:206" x14ac:dyDescent="0.2">
      <c r="A2624" s="78">
        <f t="shared" si="1464"/>
        <v>44515</v>
      </c>
      <c r="B2624" s="2">
        <f t="shared" si="1466"/>
        <v>355720.3506754078</v>
      </c>
      <c r="C2624" s="3">
        <f t="shared" si="1467"/>
        <v>48022247.341180056</v>
      </c>
      <c r="D2624" s="2">
        <f t="shared" si="1496"/>
        <v>240537.3279050432</v>
      </c>
      <c r="E2624" s="2">
        <f t="shared" si="1468"/>
        <v>0</v>
      </c>
      <c r="F2624" s="33">
        <f t="shared" si="1469"/>
        <v>240537.3279050432</v>
      </c>
      <c r="G2624" s="39">
        <f t="shared" si="1470"/>
        <v>5944.21</v>
      </c>
      <c r="H2624" s="38">
        <f>IF(AND(N2624=1,N2623&gt;1),VLOOKUP(A2623,[1]Plan1!$CW$105:$CY$215,3),H2623)</f>
        <v>6018.51</v>
      </c>
      <c r="I2624" s="127">
        <f t="shared" si="1471"/>
        <v>44450</v>
      </c>
      <c r="J2624" s="127">
        <f t="shared" si="1472"/>
        <v>44480</v>
      </c>
      <c r="K2624" s="34">
        <f t="shared" si="1473"/>
        <v>1.2499558393798349E-2</v>
      </c>
      <c r="L2624" s="212">
        <f t="shared" si="1474"/>
        <v>44540</v>
      </c>
      <c r="M2624" s="1">
        <f t="shared" si="1475"/>
        <v>21</v>
      </c>
      <c r="N2624" s="1">
        <f t="shared" si="1476"/>
        <v>3</v>
      </c>
      <c r="O2624" s="2">
        <f t="shared" si="1477"/>
        <v>1.00177615</v>
      </c>
      <c r="P2624" s="35">
        <f t="shared" si="1478"/>
        <v>1.0115996199999999</v>
      </c>
      <c r="Q2624" s="35">
        <f t="shared" si="1479"/>
        <v>1.1191067094570093</v>
      </c>
      <c r="R2624" s="2">
        <f t="shared" si="1480"/>
        <v>1.12109441</v>
      </c>
      <c r="S2624" s="2">
        <f t="shared" si="1481"/>
        <v>1.05852576</v>
      </c>
      <c r="T2624" s="2">
        <f t="shared" si="1482"/>
        <v>269665.05371067999</v>
      </c>
      <c r="U2624" s="2">
        <f t="shared" si="1483"/>
        <v>0</v>
      </c>
      <c r="V2624" s="2">
        <f t="shared" si="1484"/>
        <v>29127.72580563774</v>
      </c>
      <c r="W2624" s="2">
        <f t="shared" si="1485"/>
        <v>269665.05371068092</v>
      </c>
      <c r="X2624" s="36">
        <f t="shared" si="1486"/>
        <v>0</v>
      </c>
      <c r="Y2624" s="2">
        <f t="shared" si="1487"/>
        <v>0</v>
      </c>
      <c r="Z2624" s="37">
        <f t="shared" si="1488"/>
        <v>0</v>
      </c>
      <c r="AA2624" s="2">
        <f t="shared" si="1489"/>
        <v>0</v>
      </c>
      <c r="AB2624" s="4">
        <f t="shared" si="1465"/>
        <v>7.1215000000000001E-2</v>
      </c>
      <c r="AC2624" s="148">
        <f t="shared" si="1490"/>
        <v>443</v>
      </c>
      <c r="AD2624" s="36">
        <v>252</v>
      </c>
      <c r="AE2624" s="35">
        <f t="shared" si="1491"/>
        <v>1.1285511450000001</v>
      </c>
      <c r="AF2624" s="2">
        <f t="shared" si="1492"/>
        <v>34665.751420989996</v>
      </c>
      <c r="AG2624" s="2">
        <f t="shared" si="1493"/>
        <v>34665.751420989996</v>
      </c>
      <c r="AH2624" s="3">
        <f t="shared" si="1494"/>
        <v>0</v>
      </c>
      <c r="AI2624" s="3"/>
      <c r="AJ2624" s="3">
        <v>0</v>
      </c>
      <c r="AK2624" s="2">
        <f t="shared" si="1495"/>
        <v>51389.545543736902</v>
      </c>
      <c r="AL2624" s="8"/>
      <c r="AM2624" s="8"/>
      <c r="AN2624" s="8"/>
      <c r="AO2624" s="8"/>
      <c r="AP2624" s="8"/>
      <c r="AQ2624" s="8"/>
      <c r="AR2624" s="5"/>
      <c r="AS2624" s="1"/>
      <c r="AT2624" s="8"/>
      <c r="AU2624" s="1"/>
      <c r="AV2624" s="1"/>
      <c r="AW2624" s="3"/>
      <c r="AX2624" s="3"/>
      <c r="AY2624" s="4"/>
      <c r="AZ2624" s="4"/>
      <c r="BA2624" s="4"/>
      <c r="BB2624" s="1"/>
      <c r="BC2624" s="1"/>
      <c r="BD2624" s="1"/>
      <c r="BE2624" s="1"/>
      <c r="BF2624" s="1"/>
      <c r="BG2624" s="1"/>
      <c r="BH2624" s="1"/>
      <c r="BI2624" s="1"/>
    </row>
    <row r="2625" spans="1:61" x14ac:dyDescent="0.2">
      <c r="A2625" s="78">
        <f t="shared" si="1464"/>
        <v>44516</v>
      </c>
      <c r="B2625" s="2">
        <f t="shared" si="1466"/>
        <v>355882.62387885089</v>
      </c>
      <c r="C2625" s="3">
        <f t="shared" si="1467"/>
        <v>48044154.223644868</v>
      </c>
      <c r="D2625" s="2">
        <f t="shared" si="1496"/>
        <v>240537.3279050432</v>
      </c>
      <c r="E2625" s="2">
        <f t="shared" si="1468"/>
        <v>0</v>
      </c>
      <c r="F2625" s="33">
        <f t="shared" si="1469"/>
        <v>240537.3279050432</v>
      </c>
      <c r="G2625" s="39">
        <f t="shared" si="1470"/>
        <v>5944.21</v>
      </c>
      <c r="H2625" s="38">
        <f>IF(AND(N2625=1,N2624&gt;1),VLOOKUP(A2624,[1]Plan1!$CW$105:$CY$215,3),H2624)</f>
        <v>6018.51</v>
      </c>
      <c r="I2625" s="127">
        <f t="shared" si="1471"/>
        <v>44450</v>
      </c>
      <c r="J2625" s="127">
        <f t="shared" si="1472"/>
        <v>44480</v>
      </c>
      <c r="K2625" s="34">
        <f t="shared" si="1473"/>
        <v>1.2499558393798349E-2</v>
      </c>
      <c r="L2625" s="212">
        <f t="shared" si="1474"/>
        <v>44540</v>
      </c>
      <c r="M2625" s="1">
        <f t="shared" si="1475"/>
        <v>21</v>
      </c>
      <c r="N2625" s="1">
        <f t="shared" si="1476"/>
        <v>3</v>
      </c>
      <c r="O2625" s="2">
        <f t="shared" si="1477"/>
        <v>1.00177615</v>
      </c>
      <c r="P2625" s="35">
        <f t="shared" si="1478"/>
        <v>1.0115996199999999</v>
      </c>
      <c r="Q2625" s="35">
        <f t="shared" si="1479"/>
        <v>1.1191067094570093</v>
      </c>
      <c r="R2625" s="2">
        <f t="shared" si="1480"/>
        <v>1.12109441</v>
      </c>
      <c r="S2625" s="2">
        <f t="shared" si="1481"/>
        <v>1.05852576</v>
      </c>
      <c r="T2625" s="2">
        <f t="shared" si="1482"/>
        <v>269665.05371067999</v>
      </c>
      <c r="U2625" s="2">
        <f t="shared" si="1483"/>
        <v>0</v>
      </c>
      <c r="V2625" s="2">
        <f t="shared" si="1484"/>
        <v>29127.72580563774</v>
      </c>
      <c r="W2625" s="2">
        <f t="shared" si="1485"/>
        <v>269665.05371068092</v>
      </c>
      <c r="X2625" s="36">
        <f t="shared" si="1486"/>
        <v>0</v>
      </c>
      <c r="Y2625" s="2">
        <f t="shared" si="1487"/>
        <v>0</v>
      </c>
      <c r="Z2625" s="37">
        <f t="shared" si="1488"/>
        <v>0</v>
      </c>
      <c r="AA2625" s="2">
        <f t="shared" si="1489"/>
        <v>0</v>
      </c>
      <c r="AB2625" s="4">
        <f t="shared" si="1465"/>
        <v>7.1215000000000001E-2</v>
      </c>
      <c r="AC2625" s="148">
        <f t="shared" si="1490"/>
        <v>444</v>
      </c>
      <c r="AD2625" s="36">
        <v>252</v>
      </c>
      <c r="AE2625" s="35">
        <f t="shared" si="1491"/>
        <v>1.12885927</v>
      </c>
      <c r="AF2625" s="2">
        <f t="shared" si="1492"/>
        <v>34748.841965660002</v>
      </c>
      <c r="AG2625" s="2">
        <f t="shared" si="1493"/>
        <v>34748.841965660002</v>
      </c>
      <c r="AH2625" s="3">
        <f t="shared" si="1494"/>
        <v>0</v>
      </c>
      <c r="AI2625" s="3"/>
      <c r="AJ2625" s="3">
        <v>0</v>
      </c>
      <c r="AK2625" s="2">
        <f t="shared" si="1495"/>
        <v>51468.728202509992</v>
      </c>
      <c r="AL2625" s="8"/>
      <c r="AM2625" s="8"/>
      <c r="AN2625" s="8"/>
      <c r="AO2625" s="8"/>
      <c r="AP2625" s="8"/>
      <c r="AQ2625" s="8"/>
      <c r="AR2625" s="5"/>
      <c r="AS2625" s="1"/>
      <c r="AT2625" s="8"/>
      <c r="AU2625" s="1"/>
      <c r="AV2625" s="1"/>
      <c r="AW2625" s="3"/>
      <c r="AX2625" s="3"/>
      <c r="AY2625" s="4"/>
      <c r="AZ2625" s="4"/>
      <c r="BA2625" s="4"/>
      <c r="BB2625" s="1"/>
      <c r="BC2625" s="1"/>
      <c r="BD2625" s="1"/>
      <c r="BE2625" s="1"/>
      <c r="BF2625" s="1"/>
      <c r="BG2625" s="1"/>
      <c r="BH2625" s="1"/>
      <c r="BI2625" s="1"/>
    </row>
    <row r="2626" spans="1:61" x14ac:dyDescent="0.2">
      <c r="A2626" s="78">
        <f t="shared" si="1464"/>
        <v>44517</v>
      </c>
      <c r="B2626" s="2">
        <f t="shared" si="1466"/>
        <v>356225.09317585314</v>
      </c>
      <c r="C2626" s="3">
        <f t="shared" si="1467"/>
        <v>48090387.578740172</v>
      </c>
      <c r="D2626" s="2">
        <f t="shared" si="1496"/>
        <v>240537.3279050432</v>
      </c>
      <c r="E2626" s="2">
        <f t="shared" si="1468"/>
        <v>0</v>
      </c>
      <c r="F2626" s="33">
        <f t="shared" si="1469"/>
        <v>240537.3279050432</v>
      </c>
      <c r="G2626" s="39">
        <f t="shared" si="1470"/>
        <v>5944.21</v>
      </c>
      <c r="H2626" s="38">
        <f>IF(AND(N2626=1,N2625&gt;1),VLOOKUP(A2625,[1]Plan1!$CW$105:$CY$215,3),H2625)</f>
        <v>6018.51</v>
      </c>
      <c r="I2626" s="127">
        <f t="shared" si="1471"/>
        <v>44450</v>
      </c>
      <c r="J2626" s="127">
        <f t="shared" si="1472"/>
        <v>44480</v>
      </c>
      <c r="K2626" s="34">
        <f t="shared" si="1473"/>
        <v>1.2499558393798349E-2</v>
      </c>
      <c r="L2626" s="212">
        <f t="shared" si="1474"/>
        <v>44540</v>
      </c>
      <c r="M2626" s="1">
        <f t="shared" si="1475"/>
        <v>21</v>
      </c>
      <c r="N2626" s="1">
        <f t="shared" si="1476"/>
        <v>4</v>
      </c>
      <c r="O2626" s="2">
        <f t="shared" si="1477"/>
        <v>1.0023689099999999</v>
      </c>
      <c r="P2626" s="35">
        <f t="shared" si="1478"/>
        <v>1.0115996199999999</v>
      </c>
      <c r="Q2626" s="35">
        <f t="shared" si="1479"/>
        <v>1.1191067094570093</v>
      </c>
      <c r="R2626" s="2">
        <f t="shared" si="1480"/>
        <v>1.1217577700000001</v>
      </c>
      <c r="S2626" s="2">
        <f t="shared" si="1481"/>
        <v>1.05852576</v>
      </c>
      <c r="T2626" s="2">
        <f t="shared" si="1482"/>
        <v>269824.61655252002</v>
      </c>
      <c r="U2626" s="2">
        <f t="shared" si="1483"/>
        <v>0</v>
      </c>
      <c r="V2626" s="2">
        <f t="shared" si="1484"/>
        <v>29287.288647476857</v>
      </c>
      <c r="W2626" s="2">
        <f t="shared" si="1485"/>
        <v>269824.61655252008</v>
      </c>
      <c r="X2626" s="36">
        <f t="shared" si="1486"/>
        <v>0</v>
      </c>
      <c r="Y2626" s="2">
        <f t="shared" si="1487"/>
        <v>0</v>
      </c>
      <c r="Z2626" s="37">
        <f t="shared" si="1488"/>
        <v>0</v>
      </c>
      <c r="AA2626" s="2">
        <f t="shared" si="1489"/>
        <v>0</v>
      </c>
      <c r="AB2626" s="4">
        <f t="shared" si="1465"/>
        <v>7.1215000000000001E-2</v>
      </c>
      <c r="AC2626" s="148">
        <f t="shared" si="1490"/>
        <v>445</v>
      </c>
      <c r="AD2626" s="36">
        <v>252</v>
      </c>
      <c r="AE2626" s="35">
        <f t="shared" si="1491"/>
        <v>1.12916748</v>
      </c>
      <c r="AF2626" s="2">
        <f t="shared" si="1492"/>
        <v>34852.565762049999</v>
      </c>
      <c r="AG2626" s="2">
        <f t="shared" si="1493"/>
        <v>34852.565762049999</v>
      </c>
      <c r="AH2626" s="3">
        <f t="shared" si="1494"/>
        <v>0</v>
      </c>
      <c r="AI2626" s="3"/>
      <c r="AJ2626" s="3">
        <v>0</v>
      </c>
      <c r="AK2626" s="2">
        <f t="shared" si="1495"/>
        <v>51547.910861283082</v>
      </c>
      <c r="AL2626" s="8"/>
      <c r="AM2626" s="8"/>
      <c r="AN2626" s="8"/>
      <c r="AO2626" s="8"/>
      <c r="AP2626" s="8"/>
      <c r="AQ2626" s="8"/>
      <c r="AR2626" s="5"/>
      <c r="AS2626" s="1"/>
      <c r="AT2626" s="8"/>
      <c r="AU2626" s="1"/>
      <c r="AV2626" s="1"/>
      <c r="AW2626" s="3"/>
      <c r="AX2626" s="3"/>
      <c r="AY2626" s="4"/>
      <c r="AZ2626" s="4"/>
      <c r="BA2626" s="4"/>
      <c r="BB2626" s="1"/>
      <c r="BC2626" s="1"/>
      <c r="BD2626" s="1"/>
      <c r="BE2626" s="1"/>
      <c r="BF2626" s="1"/>
      <c r="BG2626" s="1"/>
      <c r="BH2626" s="1"/>
      <c r="BI2626" s="1"/>
    </row>
    <row r="2627" spans="1:61" x14ac:dyDescent="0.2">
      <c r="A2627" s="78">
        <f t="shared" si="1464"/>
        <v>44518</v>
      </c>
      <c r="B2627" s="2">
        <f t="shared" si="1466"/>
        <v>356567.78647807986</v>
      </c>
      <c r="C2627" s="3">
        <f t="shared" si="1467"/>
        <v>48136651.17454078</v>
      </c>
      <c r="D2627" s="2">
        <f t="shared" si="1496"/>
        <v>240537.3279050432</v>
      </c>
      <c r="E2627" s="2">
        <f t="shared" si="1468"/>
        <v>0</v>
      </c>
      <c r="F2627" s="33">
        <f t="shared" si="1469"/>
        <v>240537.3279050432</v>
      </c>
      <c r="G2627" s="39">
        <f t="shared" si="1470"/>
        <v>5944.21</v>
      </c>
      <c r="H2627" s="38">
        <f>IF(AND(N2627=1,N2626&gt;1),VLOOKUP(A2626,[1]Plan1!$CW$105:$CY$215,3),H2626)</f>
        <v>6018.51</v>
      </c>
      <c r="I2627" s="127">
        <f t="shared" si="1471"/>
        <v>44450</v>
      </c>
      <c r="J2627" s="127">
        <f t="shared" si="1472"/>
        <v>44480</v>
      </c>
      <c r="K2627" s="34">
        <f t="shared" si="1473"/>
        <v>1.2499558393798349E-2</v>
      </c>
      <c r="L2627" s="212">
        <f t="shared" si="1474"/>
        <v>44540</v>
      </c>
      <c r="M2627" s="1">
        <f t="shared" si="1475"/>
        <v>21</v>
      </c>
      <c r="N2627" s="1">
        <f t="shared" si="1476"/>
        <v>5</v>
      </c>
      <c r="O2627" s="2">
        <f t="shared" si="1477"/>
        <v>1.0029620100000001</v>
      </c>
      <c r="P2627" s="35">
        <f t="shared" si="1478"/>
        <v>1.0115996199999999</v>
      </c>
      <c r="Q2627" s="35">
        <f t="shared" si="1479"/>
        <v>1.1191067094570093</v>
      </c>
      <c r="R2627" s="2">
        <f t="shared" si="1480"/>
        <v>1.1224215099999999</v>
      </c>
      <c r="S2627" s="2">
        <f t="shared" si="1481"/>
        <v>1.05852576</v>
      </c>
      <c r="T2627" s="2">
        <f t="shared" si="1482"/>
        <v>269984.27079853998</v>
      </c>
      <c r="U2627" s="2">
        <f t="shared" si="1483"/>
        <v>0</v>
      </c>
      <c r="V2627" s="2">
        <f t="shared" si="1484"/>
        <v>29446.942893500502</v>
      </c>
      <c r="W2627" s="2">
        <f t="shared" si="1485"/>
        <v>269984.2707985437</v>
      </c>
      <c r="X2627" s="36">
        <f t="shared" si="1486"/>
        <v>0</v>
      </c>
      <c r="Y2627" s="2">
        <f t="shared" si="1487"/>
        <v>0</v>
      </c>
      <c r="Z2627" s="37">
        <f t="shared" si="1488"/>
        <v>0</v>
      </c>
      <c r="AA2627" s="2">
        <f t="shared" si="1489"/>
        <v>0</v>
      </c>
      <c r="AB2627" s="4">
        <f t="shared" si="1465"/>
        <v>7.1215000000000001E-2</v>
      </c>
      <c r="AC2627" s="148">
        <f t="shared" si="1490"/>
        <v>446</v>
      </c>
      <c r="AD2627" s="36">
        <v>252</v>
      </c>
      <c r="AE2627" s="35">
        <f t="shared" si="1491"/>
        <v>1.129475773</v>
      </c>
      <c r="AF2627" s="2">
        <f t="shared" si="1492"/>
        <v>34956.422159479996</v>
      </c>
      <c r="AG2627" s="2">
        <f t="shared" si="1493"/>
        <v>34956.422159479996</v>
      </c>
      <c r="AH2627" s="3">
        <f t="shared" si="1494"/>
        <v>0</v>
      </c>
      <c r="AI2627" s="3"/>
      <c r="AJ2627" s="3">
        <v>0</v>
      </c>
      <c r="AK2627" s="2">
        <f t="shared" si="1495"/>
        <v>51627.09352005618</v>
      </c>
      <c r="AL2627" s="8"/>
      <c r="AM2627" s="8"/>
      <c r="AN2627" s="8"/>
      <c r="AO2627" s="8"/>
      <c r="AP2627" s="8"/>
      <c r="AQ2627" s="8"/>
      <c r="AR2627" s="5"/>
      <c r="AS2627" s="1"/>
      <c r="AT2627" s="8"/>
      <c r="AU2627" s="1"/>
      <c r="AV2627" s="1"/>
      <c r="AW2627" s="3"/>
      <c r="AX2627" s="3"/>
      <c r="AY2627" s="4"/>
      <c r="AZ2627" s="4"/>
      <c r="BA2627" s="4"/>
      <c r="BB2627" s="1"/>
      <c r="BC2627" s="1"/>
      <c r="BD2627" s="1"/>
      <c r="BE2627" s="1"/>
      <c r="BF2627" s="1"/>
      <c r="BG2627" s="1"/>
      <c r="BH2627" s="1"/>
      <c r="BI2627" s="1"/>
    </row>
    <row r="2628" spans="1:61" x14ac:dyDescent="0.2">
      <c r="A2628" s="78">
        <f t="shared" si="1464"/>
        <v>44519</v>
      </c>
      <c r="B2628" s="2">
        <f t="shared" si="1466"/>
        <v>356910.70988521783</v>
      </c>
      <c r="C2628" s="3">
        <f t="shared" si="1467"/>
        <v>48182945.834504411</v>
      </c>
      <c r="D2628" s="2">
        <f t="shared" si="1496"/>
        <v>240537.3279050432</v>
      </c>
      <c r="E2628" s="2">
        <f t="shared" si="1468"/>
        <v>0</v>
      </c>
      <c r="F2628" s="33">
        <f t="shared" si="1469"/>
        <v>240537.3279050432</v>
      </c>
      <c r="G2628" s="39">
        <f t="shared" si="1470"/>
        <v>5944.21</v>
      </c>
      <c r="H2628" s="38">
        <f>IF(AND(N2628=1,N2627&gt;1),VLOOKUP(A2627,[1]Plan1!$CW$105:$CY$215,3),H2627)</f>
        <v>6018.51</v>
      </c>
      <c r="I2628" s="127">
        <f t="shared" si="1471"/>
        <v>44450</v>
      </c>
      <c r="J2628" s="127">
        <f t="shared" si="1472"/>
        <v>44480</v>
      </c>
      <c r="K2628" s="34">
        <f t="shared" si="1473"/>
        <v>1.2499558393798349E-2</v>
      </c>
      <c r="L2628" s="212">
        <f t="shared" si="1474"/>
        <v>44540</v>
      </c>
      <c r="M2628" s="1">
        <f t="shared" si="1475"/>
        <v>21</v>
      </c>
      <c r="N2628" s="1">
        <f t="shared" si="1476"/>
        <v>6</v>
      </c>
      <c r="O2628" s="2">
        <f t="shared" si="1477"/>
        <v>1.00355547</v>
      </c>
      <c r="P2628" s="35">
        <f t="shared" si="1478"/>
        <v>1.0115996199999999</v>
      </c>
      <c r="Q2628" s="35">
        <f t="shared" si="1479"/>
        <v>1.1191067094570093</v>
      </c>
      <c r="R2628" s="2">
        <f t="shared" si="1480"/>
        <v>1.1230856499999999</v>
      </c>
      <c r="S2628" s="2">
        <f t="shared" si="1481"/>
        <v>1.05852576</v>
      </c>
      <c r="T2628" s="2">
        <f t="shared" si="1482"/>
        <v>270144.02125948999</v>
      </c>
      <c r="U2628" s="2">
        <f t="shared" si="1483"/>
        <v>0</v>
      </c>
      <c r="V2628" s="2">
        <f t="shared" si="1484"/>
        <v>29606.693354455365</v>
      </c>
      <c r="W2628" s="2">
        <f t="shared" si="1485"/>
        <v>270144.02125949855</v>
      </c>
      <c r="X2628" s="36">
        <f t="shared" si="1486"/>
        <v>0</v>
      </c>
      <c r="Y2628" s="2">
        <f t="shared" si="1487"/>
        <v>0</v>
      </c>
      <c r="Z2628" s="37">
        <f t="shared" si="1488"/>
        <v>0</v>
      </c>
      <c r="AA2628" s="2">
        <f t="shared" si="1489"/>
        <v>0</v>
      </c>
      <c r="AB2628" s="4">
        <f t="shared" si="1465"/>
        <v>7.1215000000000001E-2</v>
      </c>
      <c r="AC2628" s="148">
        <f t="shared" si="1490"/>
        <v>447</v>
      </c>
      <c r="AD2628" s="36">
        <v>252</v>
      </c>
      <c r="AE2628" s="35">
        <f t="shared" si="1491"/>
        <v>1.129784151</v>
      </c>
      <c r="AF2628" s="2">
        <f t="shared" si="1492"/>
        <v>35060.41244688</v>
      </c>
      <c r="AG2628" s="2">
        <f t="shared" si="1493"/>
        <v>35060.412446889997</v>
      </c>
      <c r="AH2628" s="3">
        <f t="shared" si="1494"/>
        <v>0</v>
      </c>
      <c r="AI2628" s="3"/>
      <c r="AJ2628" s="3">
        <v>0</v>
      </c>
      <c r="AK2628" s="2">
        <f t="shared" si="1495"/>
        <v>51706.27617882927</v>
      </c>
      <c r="AL2628" s="8"/>
      <c r="AM2628" s="8"/>
      <c r="AN2628" s="8"/>
      <c r="AO2628" s="8"/>
      <c r="AP2628" s="8"/>
      <c r="AQ2628" s="8"/>
      <c r="AR2628" s="5"/>
      <c r="AS2628" s="1"/>
      <c r="AT2628" s="8"/>
      <c r="AU2628" s="1"/>
      <c r="AV2628" s="1"/>
      <c r="AW2628" s="3"/>
      <c r="AX2628" s="3"/>
      <c r="AY2628" s="4"/>
      <c r="AZ2628" s="4"/>
      <c r="BA2628" s="4"/>
      <c r="BB2628" s="1"/>
      <c r="BC2628" s="1"/>
      <c r="BD2628" s="1"/>
      <c r="BE2628" s="1"/>
      <c r="BF2628" s="1"/>
      <c r="BG2628" s="1"/>
      <c r="BH2628" s="1"/>
      <c r="BI2628" s="1"/>
    </row>
    <row r="2629" spans="1:61" x14ac:dyDescent="0.2">
      <c r="A2629" s="78">
        <f t="shared" si="1464"/>
        <v>44520</v>
      </c>
      <c r="B2629" s="2">
        <f t="shared" si="1466"/>
        <v>357170.48206744372</v>
      </c>
      <c r="C2629" s="3">
        <f t="shared" si="1467"/>
        <v>48218015.0791049</v>
      </c>
      <c r="D2629" s="2">
        <f t="shared" si="1496"/>
        <v>240537.3279050432</v>
      </c>
      <c r="E2629" s="2">
        <f t="shared" si="1468"/>
        <v>0</v>
      </c>
      <c r="F2629" s="33">
        <f t="shared" si="1469"/>
        <v>240537.3279050432</v>
      </c>
      <c r="G2629" s="39">
        <f t="shared" si="1470"/>
        <v>5944.21</v>
      </c>
      <c r="H2629" s="38">
        <f>IF(AND(N2629=1,N2628&gt;1),VLOOKUP(A2628,[1]Plan1!$CW$105:$CY$215,3),H2628)</f>
        <v>6018.51</v>
      </c>
      <c r="I2629" s="127">
        <f t="shared" si="1471"/>
        <v>44450</v>
      </c>
      <c r="J2629" s="127">
        <f t="shared" si="1472"/>
        <v>44480</v>
      </c>
      <c r="K2629" s="34">
        <f t="shared" si="1473"/>
        <v>1.2499558393798349E-2</v>
      </c>
      <c r="L2629" s="212">
        <f t="shared" si="1474"/>
        <v>44540</v>
      </c>
      <c r="M2629" s="1">
        <f t="shared" si="1475"/>
        <v>21</v>
      </c>
      <c r="N2629" s="1">
        <f t="shared" si="1476"/>
        <v>7</v>
      </c>
      <c r="O2629" s="2">
        <f t="shared" si="1477"/>
        <v>1.0041492700000001</v>
      </c>
      <c r="P2629" s="35">
        <f t="shared" si="1478"/>
        <v>1.0115996199999999</v>
      </c>
      <c r="Q2629" s="35">
        <f t="shared" si="1479"/>
        <v>1.1191067094570093</v>
      </c>
      <c r="R2629" s="2">
        <f t="shared" si="1480"/>
        <v>1.12375018</v>
      </c>
      <c r="S2629" s="2">
        <f t="shared" si="1481"/>
        <v>1.05852576</v>
      </c>
      <c r="T2629" s="2">
        <f t="shared" si="1482"/>
        <v>270303.86553001002</v>
      </c>
      <c r="U2629" s="2">
        <f t="shared" si="1483"/>
        <v>0</v>
      </c>
      <c r="V2629" s="2">
        <f t="shared" si="1484"/>
        <v>29766.537624968129</v>
      </c>
      <c r="W2629" s="2">
        <f t="shared" si="1485"/>
        <v>270303.86553001136</v>
      </c>
      <c r="X2629" s="36">
        <f t="shared" si="1486"/>
        <v>0</v>
      </c>
      <c r="Y2629" s="2">
        <f t="shared" si="1487"/>
        <v>0</v>
      </c>
      <c r="Z2629" s="37">
        <f t="shared" si="1488"/>
        <v>0</v>
      </c>
      <c r="AA2629" s="2">
        <f t="shared" si="1489"/>
        <v>0</v>
      </c>
      <c r="AB2629" s="4">
        <f t="shared" si="1465"/>
        <v>7.1215000000000001E-2</v>
      </c>
      <c r="AC2629" s="148">
        <f t="shared" si="1490"/>
        <v>447</v>
      </c>
      <c r="AD2629" s="36">
        <v>252</v>
      </c>
      <c r="AE2629" s="35">
        <f t="shared" si="1491"/>
        <v>1.129784151</v>
      </c>
      <c r="AF2629" s="2">
        <f t="shared" si="1492"/>
        <v>35081.157699830001</v>
      </c>
      <c r="AG2629" s="2">
        <f t="shared" si="1493"/>
        <v>35081.157699830001</v>
      </c>
      <c r="AH2629" s="3">
        <f t="shared" si="1494"/>
        <v>0</v>
      </c>
      <c r="AI2629" s="3"/>
      <c r="AJ2629" s="3">
        <v>0</v>
      </c>
      <c r="AK2629" s="2">
        <f t="shared" si="1495"/>
        <v>51785.45883760236</v>
      </c>
      <c r="AL2629" s="8"/>
      <c r="AM2629" s="8"/>
      <c r="AN2629" s="8"/>
      <c r="AO2629" s="8"/>
      <c r="AP2629" s="8"/>
      <c r="AQ2629" s="8"/>
      <c r="AR2629" s="5"/>
      <c r="AS2629" s="1"/>
      <c r="AT2629" s="8"/>
      <c r="AU2629" s="1"/>
      <c r="AV2629" s="1"/>
      <c r="AW2629" s="3"/>
      <c r="AX2629" s="3"/>
      <c r="AY2629" s="4"/>
      <c r="AZ2629" s="4"/>
      <c r="BA2629" s="4"/>
      <c r="BB2629" s="1"/>
      <c r="BC2629" s="1"/>
      <c r="BD2629" s="1"/>
      <c r="BE2629" s="1"/>
      <c r="BF2629" s="1"/>
      <c r="BG2629" s="1"/>
      <c r="BH2629" s="1"/>
      <c r="BI2629" s="1"/>
    </row>
    <row r="2630" spans="1:61" x14ac:dyDescent="0.2">
      <c r="A2630" s="78">
        <f t="shared" si="1464"/>
        <v>44521</v>
      </c>
      <c r="B2630" s="2">
        <f t="shared" si="1466"/>
        <v>357249.66472621681</v>
      </c>
      <c r="C2630" s="3">
        <f t="shared" si="1467"/>
        <v>48228704.73803927</v>
      </c>
      <c r="D2630" s="2">
        <f t="shared" si="1496"/>
        <v>240537.3279050432</v>
      </c>
      <c r="E2630" s="2">
        <f t="shared" si="1468"/>
        <v>0</v>
      </c>
      <c r="F2630" s="33">
        <f t="shared" si="1469"/>
        <v>240537.3279050432</v>
      </c>
      <c r="G2630" s="39">
        <f t="shared" si="1470"/>
        <v>5944.21</v>
      </c>
      <c r="H2630" s="38">
        <f>IF(AND(N2630=1,N2629&gt;1),VLOOKUP(A2629,[1]Plan1!$CW$105:$CY$215,3),H2629)</f>
        <v>6018.51</v>
      </c>
      <c r="I2630" s="127">
        <f t="shared" si="1471"/>
        <v>44450</v>
      </c>
      <c r="J2630" s="127">
        <f t="shared" si="1472"/>
        <v>44480</v>
      </c>
      <c r="K2630" s="34">
        <f t="shared" si="1473"/>
        <v>1.2499558393798349E-2</v>
      </c>
      <c r="L2630" s="212">
        <f t="shared" si="1474"/>
        <v>44540</v>
      </c>
      <c r="M2630" s="1">
        <f t="shared" si="1475"/>
        <v>21</v>
      </c>
      <c r="N2630" s="1">
        <f t="shared" si="1476"/>
        <v>7</v>
      </c>
      <c r="O2630" s="2">
        <f t="shared" si="1477"/>
        <v>1.0041492700000001</v>
      </c>
      <c r="P2630" s="35">
        <f t="shared" si="1478"/>
        <v>1.0115996199999999</v>
      </c>
      <c r="Q2630" s="35">
        <f t="shared" si="1479"/>
        <v>1.1191067094570093</v>
      </c>
      <c r="R2630" s="2">
        <f t="shared" si="1480"/>
        <v>1.12375018</v>
      </c>
      <c r="S2630" s="2">
        <f t="shared" si="1481"/>
        <v>1.05852576</v>
      </c>
      <c r="T2630" s="2">
        <f t="shared" si="1482"/>
        <v>270303.86553001002</v>
      </c>
      <c r="U2630" s="2">
        <f t="shared" si="1483"/>
        <v>0</v>
      </c>
      <c r="V2630" s="2">
        <f t="shared" si="1484"/>
        <v>29766.537624968129</v>
      </c>
      <c r="W2630" s="2">
        <f t="shared" si="1485"/>
        <v>270303.86553001136</v>
      </c>
      <c r="X2630" s="36">
        <f t="shared" si="1486"/>
        <v>0</v>
      </c>
      <c r="Y2630" s="2">
        <f t="shared" si="1487"/>
        <v>0</v>
      </c>
      <c r="Z2630" s="37">
        <f t="shared" si="1488"/>
        <v>0</v>
      </c>
      <c r="AA2630" s="2">
        <f t="shared" si="1489"/>
        <v>0</v>
      </c>
      <c r="AB2630" s="4">
        <f t="shared" si="1465"/>
        <v>7.1215000000000001E-2</v>
      </c>
      <c r="AC2630" s="148">
        <f t="shared" si="1490"/>
        <v>447</v>
      </c>
      <c r="AD2630" s="36">
        <v>252</v>
      </c>
      <c r="AE2630" s="35">
        <f t="shared" si="1491"/>
        <v>1.129784151</v>
      </c>
      <c r="AF2630" s="2">
        <f t="shared" si="1492"/>
        <v>35081.157699830001</v>
      </c>
      <c r="AG2630" s="2">
        <f t="shared" si="1493"/>
        <v>35081.157699830001</v>
      </c>
      <c r="AH2630" s="3">
        <f t="shared" si="1494"/>
        <v>0</v>
      </c>
      <c r="AI2630" s="3"/>
      <c r="AJ2630" s="3">
        <v>0</v>
      </c>
      <c r="AK2630" s="2">
        <f t="shared" si="1495"/>
        <v>51864.641496375451</v>
      </c>
      <c r="AL2630" s="8"/>
      <c r="AM2630" s="8"/>
      <c r="AN2630" s="8"/>
      <c r="AO2630" s="8"/>
      <c r="AP2630" s="8"/>
      <c r="AQ2630" s="8"/>
      <c r="AR2630" s="5"/>
      <c r="AS2630" s="1"/>
      <c r="AT2630" s="8"/>
      <c r="AU2630" s="1"/>
      <c r="AV2630" s="1"/>
      <c r="AW2630" s="3"/>
      <c r="AX2630" s="3"/>
      <c r="AY2630" s="4"/>
      <c r="AZ2630" s="4"/>
      <c r="BA2630" s="4"/>
      <c r="BB2630" s="1"/>
      <c r="BC2630" s="1"/>
      <c r="BD2630" s="1"/>
      <c r="BE2630" s="1"/>
      <c r="BF2630" s="1"/>
      <c r="BG2630" s="1"/>
      <c r="BH2630" s="1"/>
      <c r="BI2630" s="1"/>
    </row>
    <row r="2631" spans="1:61" x14ac:dyDescent="0.2">
      <c r="A2631" s="78">
        <f t="shared" si="1464"/>
        <v>44522</v>
      </c>
      <c r="B2631" s="2">
        <f t="shared" si="1466"/>
        <v>357412.22585594986</v>
      </c>
      <c r="C2631" s="3">
        <f t="shared" si="1467"/>
        <v>48250650.49055323</v>
      </c>
      <c r="D2631" s="2">
        <f t="shared" si="1496"/>
        <v>240537.3279050432</v>
      </c>
      <c r="E2631" s="2">
        <f t="shared" si="1468"/>
        <v>0</v>
      </c>
      <c r="F2631" s="33">
        <f t="shared" si="1469"/>
        <v>240537.3279050432</v>
      </c>
      <c r="G2631" s="39">
        <f t="shared" si="1470"/>
        <v>5944.21</v>
      </c>
      <c r="H2631" s="38">
        <f>IF(AND(N2631=1,N2630&gt;1),VLOOKUP(A2630,[1]Plan1!$CW$105:$CY$215,3),H2630)</f>
        <v>6018.51</v>
      </c>
      <c r="I2631" s="127">
        <f t="shared" si="1471"/>
        <v>44450</v>
      </c>
      <c r="J2631" s="127">
        <f t="shared" si="1472"/>
        <v>44480</v>
      </c>
      <c r="K2631" s="34">
        <f t="shared" si="1473"/>
        <v>1.2499558393798349E-2</v>
      </c>
      <c r="L2631" s="212">
        <f t="shared" si="1474"/>
        <v>44540</v>
      </c>
      <c r="M2631" s="1">
        <f t="shared" si="1475"/>
        <v>21</v>
      </c>
      <c r="N2631" s="1">
        <f t="shared" si="1476"/>
        <v>7</v>
      </c>
      <c r="O2631" s="2">
        <f t="shared" si="1477"/>
        <v>1.0041492700000001</v>
      </c>
      <c r="P2631" s="35">
        <f t="shared" si="1478"/>
        <v>1.0115996199999999</v>
      </c>
      <c r="Q2631" s="35">
        <f t="shared" si="1479"/>
        <v>1.1191067094570093</v>
      </c>
      <c r="R2631" s="2">
        <f t="shared" si="1480"/>
        <v>1.12375018</v>
      </c>
      <c r="S2631" s="2">
        <f t="shared" si="1481"/>
        <v>1.05852576</v>
      </c>
      <c r="T2631" s="2">
        <f t="shared" si="1482"/>
        <v>270303.86553001002</v>
      </c>
      <c r="U2631" s="2">
        <f t="shared" si="1483"/>
        <v>0</v>
      </c>
      <c r="V2631" s="2">
        <f t="shared" si="1484"/>
        <v>29766.537624968129</v>
      </c>
      <c r="W2631" s="2">
        <f t="shared" si="1485"/>
        <v>270303.86553001136</v>
      </c>
      <c r="X2631" s="36">
        <f t="shared" si="1486"/>
        <v>0</v>
      </c>
      <c r="Y2631" s="2">
        <f t="shared" si="1487"/>
        <v>0</v>
      </c>
      <c r="Z2631" s="37">
        <f t="shared" si="1488"/>
        <v>0</v>
      </c>
      <c r="AA2631" s="2">
        <f t="shared" si="1489"/>
        <v>0</v>
      </c>
      <c r="AB2631" s="4">
        <f t="shared" si="1465"/>
        <v>7.1215000000000001E-2</v>
      </c>
      <c r="AC2631" s="148">
        <f t="shared" si="1490"/>
        <v>448</v>
      </c>
      <c r="AD2631" s="36">
        <v>252</v>
      </c>
      <c r="AE2631" s="35">
        <f t="shared" si="1491"/>
        <v>1.130092613</v>
      </c>
      <c r="AF2631" s="2">
        <f t="shared" si="1492"/>
        <v>35164.536170790001</v>
      </c>
      <c r="AG2631" s="2">
        <f t="shared" si="1493"/>
        <v>35164.536170790001</v>
      </c>
      <c r="AH2631" s="3">
        <f t="shared" si="1494"/>
        <v>0</v>
      </c>
      <c r="AI2631" s="3"/>
      <c r="AJ2631" s="3">
        <v>0</v>
      </c>
      <c r="AK2631" s="2">
        <f t="shared" si="1495"/>
        <v>51943.824155148548</v>
      </c>
      <c r="AL2631" s="8"/>
      <c r="AM2631" s="8"/>
      <c r="AN2631" s="8"/>
      <c r="AO2631" s="8"/>
      <c r="AP2631" s="8"/>
      <c r="AQ2631" s="8"/>
      <c r="AR2631" s="5"/>
      <c r="AS2631" s="1"/>
      <c r="AT2631" s="8"/>
      <c r="AU2631" s="1"/>
      <c r="AV2631" s="1"/>
      <c r="AW2631" s="3"/>
      <c r="AX2631" s="3"/>
      <c r="AY2631" s="4"/>
      <c r="AZ2631" s="4"/>
      <c r="BA2631" s="4"/>
      <c r="BB2631" s="1"/>
      <c r="BC2631" s="1"/>
      <c r="BD2631" s="1"/>
      <c r="BE2631" s="1"/>
      <c r="BF2631" s="1"/>
      <c r="BG2631" s="1"/>
      <c r="BH2631" s="1"/>
      <c r="BI2631" s="1"/>
    </row>
    <row r="2632" spans="1:61" x14ac:dyDescent="0.2">
      <c r="A2632" s="78">
        <f t="shared" si="1464"/>
        <v>44523</v>
      </c>
      <c r="B2632" s="2">
        <f t="shared" si="1466"/>
        <v>357755.60687180684</v>
      </c>
      <c r="C2632" s="3">
        <f t="shared" si="1467"/>
        <v>48297006.927693926</v>
      </c>
      <c r="D2632" s="2">
        <f t="shared" si="1496"/>
        <v>240537.3279050432</v>
      </c>
      <c r="E2632" s="2">
        <f t="shared" si="1468"/>
        <v>0</v>
      </c>
      <c r="F2632" s="33">
        <f t="shared" si="1469"/>
        <v>240537.3279050432</v>
      </c>
      <c r="G2632" s="39">
        <f t="shared" si="1470"/>
        <v>5944.21</v>
      </c>
      <c r="H2632" s="38">
        <f>IF(AND(N2632=1,N2631&gt;1),VLOOKUP(A2631,[1]Plan1!$CW$105:$CY$215,3),H2631)</f>
        <v>6018.51</v>
      </c>
      <c r="I2632" s="127">
        <f t="shared" si="1471"/>
        <v>44450</v>
      </c>
      <c r="J2632" s="127">
        <f t="shared" si="1472"/>
        <v>44480</v>
      </c>
      <c r="K2632" s="34">
        <f t="shared" si="1473"/>
        <v>1.2499558393798349E-2</v>
      </c>
      <c r="L2632" s="212">
        <f t="shared" si="1474"/>
        <v>44540</v>
      </c>
      <c r="M2632" s="1">
        <f t="shared" si="1475"/>
        <v>21</v>
      </c>
      <c r="N2632" s="1">
        <f t="shared" si="1476"/>
        <v>8</v>
      </c>
      <c r="O2632" s="2">
        <f t="shared" si="1477"/>
        <v>1.00474343</v>
      </c>
      <c r="P2632" s="35">
        <f t="shared" si="1478"/>
        <v>1.0115996199999999</v>
      </c>
      <c r="Q2632" s="35">
        <f t="shared" si="1479"/>
        <v>1.1191067094570093</v>
      </c>
      <c r="R2632" s="2">
        <f t="shared" si="1480"/>
        <v>1.1244151099999999</v>
      </c>
      <c r="S2632" s="2">
        <f t="shared" si="1481"/>
        <v>1.05852576</v>
      </c>
      <c r="T2632" s="2">
        <f t="shared" si="1482"/>
        <v>270463.80601544998</v>
      </c>
      <c r="U2632" s="2">
        <f t="shared" si="1483"/>
        <v>0</v>
      </c>
      <c r="V2632" s="2">
        <f t="shared" si="1484"/>
        <v>29926.478110412005</v>
      </c>
      <c r="W2632" s="2">
        <f t="shared" si="1485"/>
        <v>270463.80601545522</v>
      </c>
      <c r="X2632" s="36">
        <f t="shared" si="1486"/>
        <v>0</v>
      </c>
      <c r="Y2632" s="2">
        <f t="shared" si="1487"/>
        <v>0</v>
      </c>
      <c r="Z2632" s="37">
        <f t="shared" si="1488"/>
        <v>0</v>
      </c>
      <c r="AA2632" s="2">
        <f t="shared" si="1489"/>
        <v>0</v>
      </c>
      <c r="AB2632" s="4">
        <f t="shared" si="1465"/>
        <v>7.1215000000000001E-2</v>
      </c>
      <c r="AC2632" s="148">
        <f t="shared" si="1490"/>
        <v>449</v>
      </c>
      <c r="AD2632" s="36">
        <v>252</v>
      </c>
      <c r="AE2632" s="35">
        <f t="shared" si="1491"/>
        <v>1.1304011599999999</v>
      </c>
      <c r="AF2632" s="2">
        <f t="shared" si="1492"/>
        <v>35268.794042419999</v>
      </c>
      <c r="AG2632" s="2">
        <f t="shared" si="1493"/>
        <v>35268.794042430003</v>
      </c>
      <c r="AH2632" s="3">
        <f t="shared" si="1494"/>
        <v>0</v>
      </c>
      <c r="AI2632" s="3"/>
      <c r="AJ2632" s="3">
        <v>0</v>
      </c>
      <c r="AK2632" s="2">
        <f t="shared" si="1495"/>
        <v>52023.006813921638</v>
      </c>
      <c r="AL2632" s="8"/>
      <c r="AM2632" s="8"/>
      <c r="AN2632" s="8"/>
      <c r="AO2632" s="8"/>
      <c r="AP2632" s="8"/>
      <c r="AQ2632" s="8"/>
      <c r="AR2632" s="5"/>
      <c r="AS2632" s="1"/>
      <c r="AT2632" s="8"/>
      <c r="AU2632" s="1"/>
      <c r="AV2632" s="1"/>
      <c r="AW2632" s="3"/>
      <c r="AX2632" s="3"/>
      <c r="AY2632" s="4"/>
      <c r="AZ2632" s="4"/>
      <c r="BA2632" s="4"/>
      <c r="BB2632" s="1"/>
      <c r="BC2632" s="1"/>
      <c r="BD2632" s="1"/>
      <c r="BE2632" s="1"/>
      <c r="BF2632" s="1"/>
      <c r="BG2632" s="1"/>
      <c r="BH2632" s="1"/>
      <c r="BI2632" s="1"/>
    </row>
    <row r="2633" spans="1:61" x14ac:dyDescent="0.2">
      <c r="A2633" s="78">
        <f t="shared" si="1464"/>
        <v>44524</v>
      </c>
      <c r="B2633" s="2">
        <f t="shared" si="1466"/>
        <v>358099.21511912171</v>
      </c>
      <c r="C2633" s="3">
        <f t="shared" si="1467"/>
        <v>48343394.041081429</v>
      </c>
      <c r="D2633" s="2">
        <f t="shared" si="1496"/>
        <v>240537.3279050432</v>
      </c>
      <c r="E2633" s="2">
        <f t="shared" si="1468"/>
        <v>0</v>
      </c>
      <c r="F2633" s="33">
        <f t="shared" si="1469"/>
        <v>240537.3279050432</v>
      </c>
      <c r="G2633" s="39">
        <f t="shared" si="1470"/>
        <v>5944.21</v>
      </c>
      <c r="H2633" s="38">
        <f>IF(AND(N2633=1,N2632&gt;1),VLOOKUP(A2632,[1]Plan1!$CW$105:$CY$215,3),H2632)</f>
        <v>6018.51</v>
      </c>
      <c r="I2633" s="127">
        <f t="shared" si="1471"/>
        <v>44450</v>
      </c>
      <c r="J2633" s="127">
        <f t="shared" si="1472"/>
        <v>44480</v>
      </c>
      <c r="K2633" s="34">
        <f t="shared" si="1473"/>
        <v>1.2499558393798349E-2</v>
      </c>
      <c r="L2633" s="212">
        <f t="shared" si="1474"/>
        <v>44540</v>
      </c>
      <c r="M2633" s="1">
        <f t="shared" si="1475"/>
        <v>21</v>
      </c>
      <c r="N2633" s="1">
        <f t="shared" si="1476"/>
        <v>9</v>
      </c>
      <c r="O2633" s="2">
        <f t="shared" si="1477"/>
        <v>1.00533794</v>
      </c>
      <c r="P2633" s="35">
        <f t="shared" si="1478"/>
        <v>1.0115996199999999</v>
      </c>
      <c r="Q2633" s="35">
        <f t="shared" si="1479"/>
        <v>1.1191067094570093</v>
      </c>
      <c r="R2633" s="2">
        <f t="shared" si="1480"/>
        <v>1.1250804299999999</v>
      </c>
      <c r="S2633" s="2">
        <f t="shared" si="1481"/>
        <v>1.05852576</v>
      </c>
      <c r="T2633" s="2">
        <f t="shared" si="1482"/>
        <v>270623.84031045</v>
      </c>
      <c r="U2633" s="2">
        <f t="shared" si="1483"/>
        <v>0</v>
      </c>
      <c r="V2633" s="2">
        <f t="shared" si="1484"/>
        <v>30086.512405413781</v>
      </c>
      <c r="W2633" s="2">
        <f t="shared" si="1485"/>
        <v>270623.84031045699</v>
      </c>
      <c r="X2633" s="36">
        <f t="shared" si="1486"/>
        <v>0</v>
      </c>
      <c r="Y2633" s="2">
        <f t="shared" si="1487"/>
        <v>0</v>
      </c>
      <c r="Z2633" s="37">
        <f t="shared" si="1488"/>
        <v>0</v>
      </c>
      <c r="AA2633" s="2">
        <f t="shared" si="1489"/>
        <v>0</v>
      </c>
      <c r="AB2633" s="4">
        <f t="shared" si="1465"/>
        <v>7.1215000000000001E-2</v>
      </c>
      <c r="AC2633" s="148">
        <f t="shared" si="1490"/>
        <v>450</v>
      </c>
      <c r="AD2633" s="36">
        <v>252</v>
      </c>
      <c r="AE2633" s="35">
        <f t="shared" si="1491"/>
        <v>1.13070979</v>
      </c>
      <c r="AF2633" s="2">
        <f t="shared" si="1492"/>
        <v>35373.185335970004</v>
      </c>
      <c r="AG2633" s="2">
        <f t="shared" si="1493"/>
        <v>35373.185335970004</v>
      </c>
      <c r="AH2633" s="3">
        <f t="shared" si="1494"/>
        <v>0</v>
      </c>
      <c r="AI2633" s="3"/>
      <c r="AJ2633" s="3">
        <v>0</v>
      </c>
      <c r="AK2633" s="2">
        <f t="shared" si="1495"/>
        <v>52102.189472694728</v>
      </c>
      <c r="AL2633" s="8"/>
      <c r="AM2633" s="8"/>
      <c r="AN2633" s="8"/>
      <c r="AO2633" s="8"/>
      <c r="AP2633" s="8"/>
      <c r="AQ2633" s="8"/>
      <c r="AR2633" s="5"/>
      <c r="AS2633" s="1"/>
      <c r="AT2633" s="8"/>
      <c r="AU2633" s="1"/>
      <c r="AV2633" s="1"/>
      <c r="AW2633" s="3"/>
      <c r="AX2633" s="3"/>
      <c r="AY2633" s="4"/>
      <c r="AZ2633" s="4"/>
      <c r="BA2633" s="4"/>
      <c r="BB2633" s="1"/>
      <c r="BC2633" s="1"/>
      <c r="BD2633" s="1"/>
      <c r="BE2633" s="1"/>
      <c r="BF2633" s="1"/>
      <c r="BG2633" s="1"/>
      <c r="BH2633" s="1"/>
      <c r="BI2633" s="1"/>
    </row>
    <row r="2634" spans="1:61" x14ac:dyDescent="0.2">
      <c r="A2634" s="78">
        <f t="shared" si="1464"/>
        <v>44525</v>
      </c>
      <c r="B2634" s="2">
        <f t="shared" si="1466"/>
        <v>358443.05126618443</v>
      </c>
      <c r="C2634" s="3">
        <f t="shared" si="1467"/>
        <v>48389811.920934901</v>
      </c>
      <c r="D2634" s="2">
        <f t="shared" si="1496"/>
        <v>240537.3279050432</v>
      </c>
      <c r="E2634" s="2">
        <f t="shared" si="1468"/>
        <v>0</v>
      </c>
      <c r="F2634" s="33">
        <f t="shared" si="1469"/>
        <v>240537.3279050432</v>
      </c>
      <c r="G2634" s="39">
        <f t="shared" si="1470"/>
        <v>5944.21</v>
      </c>
      <c r="H2634" s="38">
        <f>IF(AND(N2634=1,N2633&gt;1),VLOOKUP(A2633,[1]Plan1!$CW$105:$CY$215,3),H2633)</f>
        <v>6018.51</v>
      </c>
      <c r="I2634" s="127">
        <f t="shared" si="1471"/>
        <v>44450</v>
      </c>
      <c r="J2634" s="127">
        <f t="shared" si="1472"/>
        <v>44480</v>
      </c>
      <c r="K2634" s="34">
        <f t="shared" si="1473"/>
        <v>1.2499558393798349E-2</v>
      </c>
      <c r="L2634" s="212">
        <f t="shared" si="1474"/>
        <v>44540</v>
      </c>
      <c r="M2634" s="1">
        <f t="shared" si="1475"/>
        <v>21</v>
      </c>
      <c r="N2634" s="1">
        <f t="shared" si="1476"/>
        <v>10</v>
      </c>
      <c r="O2634" s="2">
        <f t="shared" si="1477"/>
        <v>1.0059328000000001</v>
      </c>
      <c r="P2634" s="35">
        <f t="shared" si="1478"/>
        <v>1.0115996199999999</v>
      </c>
      <c r="Q2634" s="35">
        <f t="shared" si="1479"/>
        <v>1.1191067094570093</v>
      </c>
      <c r="R2634" s="2">
        <f t="shared" si="1480"/>
        <v>1.12574614</v>
      </c>
      <c r="S2634" s="2">
        <f t="shared" si="1481"/>
        <v>1.05852576</v>
      </c>
      <c r="T2634" s="2">
        <f t="shared" si="1482"/>
        <v>270783.96841501002</v>
      </c>
      <c r="U2634" s="2">
        <f t="shared" si="1483"/>
        <v>0</v>
      </c>
      <c r="V2634" s="2">
        <f t="shared" si="1484"/>
        <v>30246.640509973458</v>
      </c>
      <c r="W2634" s="2">
        <f t="shared" si="1485"/>
        <v>270783.96841501666</v>
      </c>
      <c r="X2634" s="36">
        <f t="shared" si="1486"/>
        <v>0</v>
      </c>
      <c r="Y2634" s="2">
        <f t="shared" si="1487"/>
        <v>0</v>
      </c>
      <c r="Z2634" s="37">
        <f t="shared" si="1488"/>
        <v>0</v>
      </c>
      <c r="AA2634" s="2">
        <f t="shared" si="1489"/>
        <v>0</v>
      </c>
      <c r="AB2634" s="4">
        <f t="shared" si="1465"/>
        <v>7.1215000000000001E-2</v>
      </c>
      <c r="AC2634" s="148">
        <f t="shared" si="1490"/>
        <v>451</v>
      </c>
      <c r="AD2634" s="36">
        <v>252</v>
      </c>
      <c r="AE2634" s="35">
        <f t="shared" si="1491"/>
        <v>1.1310185049999999</v>
      </c>
      <c r="AF2634" s="2">
        <f t="shared" si="1492"/>
        <v>35477.7107197</v>
      </c>
      <c r="AG2634" s="2">
        <f t="shared" si="1493"/>
        <v>35477.7107197</v>
      </c>
      <c r="AH2634" s="3">
        <f t="shared" si="1494"/>
        <v>0</v>
      </c>
      <c r="AI2634" s="3"/>
      <c r="AJ2634" s="3">
        <v>0</v>
      </c>
      <c r="AK2634" s="2">
        <f t="shared" si="1495"/>
        <v>52181.372131467819</v>
      </c>
      <c r="AL2634" s="8"/>
      <c r="AM2634" s="8"/>
      <c r="AN2634" s="8"/>
      <c r="AO2634" s="8"/>
      <c r="AP2634" s="8"/>
      <c r="AQ2634" s="8"/>
      <c r="AR2634" s="5"/>
      <c r="AS2634" s="1"/>
      <c r="AT2634" s="8"/>
      <c r="AU2634" s="1"/>
      <c r="AV2634" s="1"/>
      <c r="AW2634" s="3"/>
      <c r="AX2634" s="3"/>
      <c r="AY2634" s="4"/>
      <c r="AZ2634" s="4"/>
      <c r="BA2634" s="4"/>
      <c r="BB2634" s="1"/>
      <c r="BC2634" s="1"/>
      <c r="BD2634" s="1"/>
      <c r="BE2634" s="1"/>
      <c r="BF2634" s="1"/>
      <c r="BG2634" s="1"/>
      <c r="BH2634" s="1"/>
      <c r="BI2634" s="1"/>
    </row>
    <row r="2635" spans="1:61" x14ac:dyDescent="0.2">
      <c r="A2635" s="78">
        <f t="shared" ref="A2635:A2698" si="1497">(A2634+1)</f>
        <v>44526</v>
      </c>
      <c r="B2635" s="2">
        <f t="shared" si="1466"/>
        <v>358787.12061229174</v>
      </c>
      <c r="C2635" s="3">
        <f t="shared" si="1467"/>
        <v>48436261.282659382</v>
      </c>
      <c r="D2635" s="2">
        <f t="shared" si="1496"/>
        <v>240537.3279050432</v>
      </c>
      <c r="E2635" s="2">
        <f t="shared" si="1468"/>
        <v>0</v>
      </c>
      <c r="F2635" s="33">
        <f t="shared" si="1469"/>
        <v>240537.3279050432</v>
      </c>
      <c r="G2635" s="39">
        <f t="shared" si="1470"/>
        <v>5944.21</v>
      </c>
      <c r="H2635" s="38">
        <f>IF(AND(N2635=1,N2634&gt;1),VLOOKUP(A2634,[1]Plan1!$CW$105:$CY$215,3),H2634)</f>
        <v>6018.51</v>
      </c>
      <c r="I2635" s="127">
        <f t="shared" si="1471"/>
        <v>44450</v>
      </c>
      <c r="J2635" s="127">
        <f t="shared" si="1472"/>
        <v>44480</v>
      </c>
      <c r="K2635" s="34">
        <f t="shared" si="1473"/>
        <v>1.2499558393798349E-2</v>
      </c>
      <c r="L2635" s="212">
        <f t="shared" si="1474"/>
        <v>44540</v>
      </c>
      <c r="M2635" s="1">
        <f t="shared" si="1475"/>
        <v>21</v>
      </c>
      <c r="N2635" s="1">
        <f t="shared" si="1476"/>
        <v>11</v>
      </c>
      <c r="O2635" s="2">
        <f t="shared" si="1477"/>
        <v>1.00652802</v>
      </c>
      <c r="P2635" s="35">
        <f t="shared" si="1478"/>
        <v>1.0115996199999999</v>
      </c>
      <c r="Q2635" s="35">
        <f t="shared" si="1479"/>
        <v>1.1191067094570093</v>
      </c>
      <c r="R2635" s="2">
        <f t="shared" si="1480"/>
        <v>1.1264122599999999</v>
      </c>
      <c r="S2635" s="2">
        <f t="shared" si="1481"/>
        <v>1.05852576</v>
      </c>
      <c r="T2635" s="2">
        <f t="shared" si="1482"/>
        <v>270944.19513988</v>
      </c>
      <c r="U2635" s="2">
        <f t="shared" si="1483"/>
        <v>0</v>
      </c>
      <c r="V2635" s="2">
        <f t="shared" si="1484"/>
        <v>30406.867234837562</v>
      </c>
      <c r="W2635" s="2">
        <f t="shared" si="1485"/>
        <v>270944.19513988076</v>
      </c>
      <c r="X2635" s="36">
        <f t="shared" si="1486"/>
        <v>0</v>
      </c>
      <c r="Y2635" s="2">
        <f t="shared" si="1487"/>
        <v>0</v>
      </c>
      <c r="Z2635" s="37">
        <f t="shared" si="1488"/>
        <v>0</v>
      </c>
      <c r="AA2635" s="2">
        <f t="shared" si="1489"/>
        <v>0</v>
      </c>
      <c r="AB2635" s="4">
        <f t="shared" ref="AB2635:AB2698" si="1498">(AB2634)</f>
        <v>7.1215000000000001E-2</v>
      </c>
      <c r="AC2635" s="148">
        <f t="shared" si="1490"/>
        <v>452</v>
      </c>
      <c r="AD2635" s="36">
        <v>252</v>
      </c>
      <c r="AE2635" s="35">
        <f t="shared" si="1491"/>
        <v>1.131327304</v>
      </c>
      <c r="AF2635" s="2">
        <f t="shared" si="1492"/>
        <v>35582.370682170003</v>
      </c>
      <c r="AG2635" s="2">
        <f t="shared" si="1493"/>
        <v>35582.370682170003</v>
      </c>
      <c r="AH2635" s="3">
        <f t="shared" si="1494"/>
        <v>0</v>
      </c>
      <c r="AI2635" s="3"/>
      <c r="AJ2635" s="3">
        <v>0</v>
      </c>
      <c r="AK2635" s="2">
        <f t="shared" si="1495"/>
        <v>52260.554790240916</v>
      </c>
      <c r="AL2635" s="8"/>
      <c r="AM2635" s="8"/>
      <c r="AN2635" s="8"/>
      <c r="AO2635" s="8"/>
      <c r="AP2635" s="8"/>
      <c r="AQ2635" s="8"/>
      <c r="AR2635" s="5"/>
      <c r="AS2635" s="1"/>
      <c r="AT2635" s="8"/>
      <c r="AU2635" s="1"/>
      <c r="AV2635" s="1"/>
      <c r="AW2635" s="3"/>
      <c r="AX2635" s="3"/>
      <c r="AY2635" s="4"/>
      <c r="AZ2635" s="4"/>
      <c r="BA2635" s="4"/>
      <c r="BB2635" s="1"/>
      <c r="BC2635" s="1"/>
      <c r="BD2635" s="1"/>
      <c r="BE2635" s="1"/>
      <c r="BF2635" s="1"/>
      <c r="BG2635" s="1"/>
      <c r="BH2635" s="1"/>
      <c r="BI2635" s="1"/>
    </row>
    <row r="2636" spans="1:61" x14ac:dyDescent="0.2">
      <c r="A2636" s="78">
        <f t="shared" si="1497"/>
        <v>44527</v>
      </c>
      <c r="B2636" s="2">
        <f t="shared" si="1466"/>
        <v>359047.67282651016</v>
      </c>
      <c r="C2636" s="3">
        <f t="shared" si="1467"/>
        <v>48471435.831578873</v>
      </c>
      <c r="D2636" s="2">
        <f t="shared" si="1496"/>
        <v>240537.3279050432</v>
      </c>
      <c r="E2636" s="2">
        <f t="shared" si="1468"/>
        <v>0</v>
      </c>
      <c r="F2636" s="33">
        <f t="shared" si="1469"/>
        <v>240537.3279050432</v>
      </c>
      <c r="G2636" s="39">
        <f t="shared" si="1470"/>
        <v>5944.21</v>
      </c>
      <c r="H2636" s="38">
        <f>IF(AND(N2636=1,N2635&gt;1),VLOOKUP(A2635,[1]Plan1!$CW$105:$CY$215,3),H2635)</f>
        <v>6018.51</v>
      </c>
      <c r="I2636" s="127">
        <f t="shared" si="1471"/>
        <v>44450</v>
      </c>
      <c r="J2636" s="127">
        <f t="shared" si="1472"/>
        <v>44480</v>
      </c>
      <c r="K2636" s="34">
        <f t="shared" si="1473"/>
        <v>1.2499558393798349E-2</v>
      </c>
      <c r="L2636" s="212">
        <f t="shared" si="1474"/>
        <v>44540</v>
      </c>
      <c r="M2636" s="1">
        <f t="shared" si="1475"/>
        <v>21</v>
      </c>
      <c r="N2636" s="1">
        <f t="shared" si="1476"/>
        <v>12</v>
      </c>
      <c r="O2636" s="2">
        <f t="shared" si="1477"/>
        <v>1.00712358</v>
      </c>
      <c r="P2636" s="35">
        <f t="shared" si="1478"/>
        <v>1.0115996199999999</v>
      </c>
      <c r="Q2636" s="35">
        <f t="shared" si="1479"/>
        <v>1.1191067094570093</v>
      </c>
      <c r="R2636" s="2">
        <f t="shared" si="1480"/>
        <v>1.1270787499999999</v>
      </c>
      <c r="S2636" s="2">
        <f t="shared" si="1481"/>
        <v>1.05852576</v>
      </c>
      <c r="T2636" s="2">
        <f t="shared" si="1482"/>
        <v>271104.51086355001</v>
      </c>
      <c r="U2636" s="2">
        <f t="shared" si="1483"/>
        <v>0</v>
      </c>
      <c r="V2636" s="2">
        <f t="shared" si="1484"/>
        <v>30567.182958512985</v>
      </c>
      <c r="W2636" s="2">
        <f t="shared" si="1485"/>
        <v>271104.51086355618</v>
      </c>
      <c r="X2636" s="36">
        <f t="shared" si="1486"/>
        <v>0</v>
      </c>
      <c r="Y2636" s="2">
        <f t="shared" si="1487"/>
        <v>0</v>
      </c>
      <c r="Z2636" s="37">
        <f t="shared" si="1488"/>
        <v>0</v>
      </c>
      <c r="AA2636" s="2">
        <f t="shared" si="1489"/>
        <v>0</v>
      </c>
      <c r="AB2636" s="4">
        <f t="shared" si="1498"/>
        <v>7.1215000000000001E-2</v>
      </c>
      <c r="AC2636" s="148">
        <f t="shared" si="1490"/>
        <v>452</v>
      </c>
      <c r="AD2636" s="36">
        <v>252</v>
      </c>
      <c r="AE2636" s="35">
        <f t="shared" si="1491"/>
        <v>1.131327304</v>
      </c>
      <c r="AF2636" s="2">
        <f t="shared" si="1492"/>
        <v>35603.424513940001</v>
      </c>
      <c r="AG2636" s="2">
        <f t="shared" si="1493"/>
        <v>35603.424513940001</v>
      </c>
      <c r="AH2636" s="3">
        <f t="shared" si="1494"/>
        <v>0</v>
      </c>
      <c r="AI2636" s="3"/>
      <c r="AJ2636" s="3">
        <v>0</v>
      </c>
      <c r="AK2636" s="2">
        <f t="shared" si="1495"/>
        <v>52339.737449014006</v>
      </c>
      <c r="AL2636" s="8"/>
      <c r="AM2636" s="8"/>
      <c r="AN2636" s="8"/>
      <c r="AO2636" s="8"/>
      <c r="AP2636" s="8"/>
      <c r="AQ2636" s="8"/>
      <c r="AR2636" s="5"/>
      <c r="AS2636" s="1"/>
      <c r="AT2636" s="8"/>
      <c r="AU2636" s="1"/>
      <c r="AV2636" s="1"/>
      <c r="AW2636" s="3"/>
      <c r="AX2636" s="3"/>
      <c r="AY2636" s="4"/>
      <c r="AZ2636" s="4"/>
      <c r="BA2636" s="4"/>
      <c r="BB2636" s="1"/>
      <c r="BC2636" s="1"/>
      <c r="BD2636" s="1"/>
      <c r="BE2636" s="1"/>
      <c r="BF2636" s="1"/>
      <c r="BG2636" s="1"/>
      <c r="BH2636" s="1"/>
      <c r="BI2636" s="1"/>
    </row>
    <row r="2637" spans="1:61" x14ac:dyDescent="0.2">
      <c r="A2637" s="78">
        <f t="shared" si="1497"/>
        <v>44528</v>
      </c>
      <c r="B2637" s="2">
        <f t="shared" si="1466"/>
        <v>359126.8554852833</v>
      </c>
      <c r="C2637" s="3">
        <f t="shared" si="1467"/>
        <v>48482125.490513243</v>
      </c>
      <c r="D2637" s="2">
        <f t="shared" si="1496"/>
        <v>240537.3279050432</v>
      </c>
      <c r="E2637" s="2">
        <f t="shared" si="1468"/>
        <v>0</v>
      </c>
      <c r="F2637" s="33">
        <f t="shared" si="1469"/>
        <v>240537.3279050432</v>
      </c>
      <c r="G2637" s="39">
        <f t="shared" si="1470"/>
        <v>5944.21</v>
      </c>
      <c r="H2637" s="38">
        <f>IF(AND(N2637=1,N2636&gt;1),VLOOKUP(A2636,[1]Plan1!$CW$105:$CY$215,3),H2636)</f>
        <v>6018.51</v>
      </c>
      <c r="I2637" s="127">
        <f t="shared" si="1471"/>
        <v>44450</v>
      </c>
      <c r="J2637" s="127">
        <f t="shared" si="1472"/>
        <v>44480</v>
      </c>
      <c r="K2637" s="34">
        <f t="shared" si="1473"/>
        <v>1.2499558393798349E-2</v>
      </c>
      <c r="L2637" s="212">
        <f t="shared" si="1474"/>
        <v>44540</v>
      </c>
      <c r="M2637" s="1">
        <f t="shared" si="1475"/>
        <v>21</v>
      </c>
      <c r="N2637" s="1">
        <f t="shared" si="1476"/>
        <v>12</v>
      </c>
      <c r="O2637" s="2">
        <f t="shared" si="1477"/>
        <v>1.00712358</v>
      </c>
      <c r="P2637" s="35">
        <f t="shared" si="1478"/>
        <v>1.0115996199999999</v>
      </c>
      <c r="Q2637" s="35">
        <f t="shared" si="1479"/>
        <v>1.1191067094570093</v>
      </c>
      <c r="R2637" s="2">
        <f t="shared" si="1480"/>
        <v>1.1270787499999999</v>
      </c>
      <c r="S2637" s="2">
        <f t="shared" si="1481"/>
        <v>1.05852576</v>
      </c>
      <c r="T2637" s="2">
        <f t="shared" si="1482"/>
        <v>271104.51086355001</v>
      </c>
      <c r="U2637" s="2">
        <f t="shared" si="1483"/>
        <v>0</v>
      </c>
      <c r="V2637" s="2">
        <f t="shared" si="1484"/>
        <v>30567.182958512985</v>
      </c>
      <c r="W2637" s="2">
        <f t="shared" si="1485"/>
        <v>271104.51086355618</v>
      </c>
      <c r="X2637" s="36">
        <f t="shared" si="1486"/>
        <v>0</v>
      </c>
      <c r="Y2637" s="2">
        <f t="shared" si="1487"/>
        <v>0</v>
      </c>
      <c r="Z2637" s="37">
        <f t="shared" si="1488"/>
        <v>0</v>
      </c>
      <c r="AA2637" s="2">
        <f t="shared" si="1489"/>
        <v>0</v>
      </c>
      <c r="AB2637" s="4">
        <f t="shared" si="1498"/>
        <v>7.1215000000000001E-2</v>
      </c>
      <c r="AC2637" s="148">
        <f t="shared" si="1490"/>
        <v>452</v>
      </c>
      <c r="AD2637" s="36">
        <v>252</v>
      </c>
      <c r="AE2637" s="35">
        <f t="shared" si="1491"/>
        <v>1.131327304</v>
      </c>
      <c r="AF2637" s="2">
        <f t="shared" si="1492"/>
        <v>35603.424513940001</v>
      </c>
      <c r="AG2637" s="2">
        <f t="shared" si="1493"/>
        <v>35603.424513940001</v>
      </c>
      <c r="AH2637" s="3">
        <f t="shared" si="1494"/>
        <v>0</v>
      </c>
      <c r="AI2637" s="3"/>
      <c r="AJ2637" s="3">
        <v>0</v>
      </c>
      <c r="AK2637" s="2">
        <f t="shared" si="1495"/>
        <v>52418.920107787097</v>
      </c>
      <c r="AL2637" s="8"/>
      <c r="AM2637" s="8"/>
      <c r="AN2637" s="8"/>
      <c r="AO2637" s="8"/>
      <c r="AP2637" s="8"/>
      <c r="AQ2637" s="8"/>
      <c r="AR2637" s="5"/>
      <c r="AS2637" s="1"/>
      <c r="AT2637" s="8"/>
      <c r="AU2637" s="1"/>
      <c r="AV2637" s="1"/>
      <c r="AW2637" s="3"/>
      <c r="AX2637" s="3"/>
      <c r="AY2637" s="4"/>
      <c r="AZ2637" s="4"/>
      <c r="BA2637" s="4"/>
      <c r="BB2637" s="1"/>
      <c r="BC2637" s="1"/>
      <c r="BD2637" s="1"/>
      <c r="BE2637" s="1"/>
      <c r="BF2637" s="1"/>
      <c r="BG2637" s="1"/>
      <c r="BH2637" s="1"/>
      <c r="BI2637" s="1"/>
    </row>
    <row r="2638" spans="1:61" x14ac:dyDescent="0.2">
      <c r="A2638" s="78">
        <f t="shared" si="1497"/>
        <v>44529</v>
      </c>
      <c r="B2638" s="2">
        <f t="shared" si="1466"/>
        <v>359289.77771868638</v>
      </c>
      <c r="C2638" s="3">
        <f t="shared" si="1467"/>
        <v>48504119.992022663</v>
      </c>
      <c r="D2638" s="2">
        <f t="shared" si="1496"/>
        <v>240537.3279050432</v>
      </c>
      <c r="E2638" s="2">
        <f t="shared" si="1468"/>
        <v>0</v>
      </c>
      <c r="F2638" s="33">
        <f t="shared" si="1469"/>
        <v>240537.3279050432</v>
      </c>
      <c r="G2638" s="39">
        <f t="shared" si="1470"/>
        <v>5944.21</v>
      </c>
      <c r="H2638" s="38">
        <f>IF(AND(N2638=1,N2637&gt;1),VLOOKUP(A2637,[1]Plan1!$CW$105:$CY$215,3),H2637)</f>
        <v>6018.51</v>
      </c>
      <c r="I2638" s="127">
        <f t="shared" si="1471"/>
        <v>44450</v>
      </c>
      <c r="J2638" s="127">
        <f t="shared" si="1472"/>
        <v>44480</v>
      </c>
      <c r="K2638" s="34">
        <f t="shared" si="1473"/>
        <v>1.2499558393798349E-2</v>
      </c>
      <c r="L2638" s="212">
        <f t="shared" si="1474"/>
        <v>44540</v>
      </c>
      <c r="M2638" s="1">
        <f t="shared" si="1475"/>
        <v>21</v>
      </c>
      <c r="N2638" s="1">
        <f t="shared" si="1476"/>
        <v>12</v>
      </c>
      <c r="O2638" s="2">
        <f t="shared" si="1477"/>
        <v>1.00712358</v>
      </c>
      <c r="P2638" s="35">
        <f t="shared" si="1478"/>
        <v>1.0115996199999999</v>
      </c>
      <c r="Q2638" s="35">
        <f t="shared" si="1479"/>
        <v>1.1191067094570093</v>
      </c>
      <c r="R2638" s="2">
        <f t="shared" si="1480"/>
        <v>1.1270787499999999</v>
      </c>
      <c r="S2638" s="2">
        <f t="shared" si="1481"/>
        <v>1.05852576</v>
      </c>
      <c r="T2638" s="2">
        <f t="shared" si="1482"/>
        <v>271104.51086355001</v>
      </c>
      <c r="U2638" s="2">
        <f t="shared" si="1483"/>
        <v>0</v>
      </c>
      <c r="V2638" s="2">
        <f t="shared" si="1484"/>
        <v>30567.182958512985</v>
      </c>
      <c r="W2638" s="2">
        <f t="shared" si="1485"/>
        <v>271104.51086355618</v>
      </c>
      <c r="X2638" s="36">
        <f t="shared" si="1486"/>
        <v>0</v>
      </c>
      <c r="Y2638" s="2">
        <f t="shared" si="1487"/>
        <v>0</v>
      </c>
      <c r="Z2638" s="37">
        <f t="shared" si="1488"/>
        <v>0</v>
      </c>
      <c r="AA2638" s="2">
        <f t="shared" si="1489"/>
        <v>0</v>
      </c>
      <c r="AB2638" s="4">
        <f t="shared" si="1498"/>
        <v>7.1215000000000001E-2</v>
      </c>
      <c r="AC2638" s="148">
        <f t="shared" si="1490"/>
        <v>453</v>
      </c>
      <c r="AD2638" s="36">
        <v>252</v>
      </c>
      <c r="AE2638" s="35">
        <f t="shared" si="1491"/>
        <v>1.131636187</v>
      </c>
      <c r="AF2638" s="2">
        <f t="shared" si="1492"/>
        <v>35687.164088570004</v>
      </c>
      <c r="AG2638" s="2">
        <f t="shared" si="1493"/>
        <v>35687.164088570004</v>
      </c>
      <c r="AH2638" s="3">
        <f t="shared" si="1494"/>
        <v>0</v>
      </c>
      <c r="AI2638" s="3"/>
      <c r="AJ2638" s="3">
        <v>0</v>
      </c>
      <c r="AK2638" s="2">
        <f t="shared" si="1495"/>
        <v>52498.102766560187</v>
      </c>
      <c r="AL2638" s="8"/>
      <c r="AM2638" s="8"/>
      <c r="AN2638" s="8"/>
      <c r="AO2638" s="8"/>
      <c r="AP2638" s="8"/>
      <c r="AQ2638" s="8"/>
      <c r="AR2638" s="5"/>
      <c r="AS2638" s="1"/>
      <c r="AT2638" s="8"/>
      <c r="AU2638" s="1"/>
      <c r="AV2638" s="1"/>
      <c r="AW2638" s="3"/>
      <c r="AX2638" s="3"/>
      <c r="AY2638" s="4"/>
      <c r="AZ2638" s="4"/>
      <c r="BA2638" s="4"/>
      <c r="BB2638" s="1"/>
      <c r="BC2638" s="1"/>
      <c r="BD2638" s="1"/>
      <c r="BE2638" s="1"/>
      <c r="BF2638" s="1"/>
      <c r="BG2638" s="1"/>
      <c r="BH2638" s="1"/>
      <c r="BI2638" s="1"/>
    </row>
    <row r="2639" spans="1:61" x14ac:dyDescent="0.2">
      <c r="A2639" s="78">
        <f t="shared" si="1497"/>
        <v>44530</v>
      </c>
      <c r="B2639" s="2">
        <f t="shared" si="1466"/>
        <v>359634.30323543941</v>
      </c>
      <c r="C2639" s="3">
        <f t="shared" si="1467"/>
        <v>48550630.93678432</v>
      </c>
      <c r="D2639" s="2">
        <f t="shared" si="1496"/>
        <v>240537.3279050432</v>
      </c>
      <c r="E2639" s="2">
        <f t="shared" si="1468"/>
        <v>0</v>
      </c>
      <c r="F2639" s="33">
        <f t="shared" si="1469"/>
        <v>240537.3279050432</v>
      </c>
      <c r="G2639" s="39">
        <f t="shared" si="1470"/>
        <v>5944.21</v>
      </c>
      <c r="H2639" s="38">
        <f>IF(AND(N2639=1,N2638&gt;1),VLOOKUP(A2638,[1]Plan1!$CW$105:$CY$215,3),H2638)</f>
        <v>6018.51</v>
      </c>
      <c r="I2639" s="127">
        <f t="shared" si="1471"/>
        <v>44450</v>
      </c>
      <c r="J2639" s="127">
        <f t="shared" si="1472"/>
        <v>44480</v>
      </c>
      <c r="K2639" s="34">
        <f t="shared" si="1473"/>
        <v>1.2499558393798349E-2</v>
      </c>
      <c r="L2639" s="212">
        <f t="shared" si="1474"/>
        <v>44540</v>
      </c>
      <c r="M2639" s="1">
        <f t="shared" si="1475"/>
        <v>21</v>
      </c>
      <c r="N2639" s="1">
        <f t="shared" si="1476"/>
        <v>13</v>
      </c>
      <c r="O2639" s="2">
        <f t="shared" si="1477"/>
        <v>1.0077195000000001</v>
      </c>
      <c r="P2639" s="35">
        <f t="shared" si="1478"/>
        <v>1.0115996199999999</v>
      </c>
      <c r="Q2639" s="35">
        <f t="shared" si="1479"/>
        <v>1.1191067094570093</v>
      </c>
      <c r="R2639" s="2">
        <f t="shared" si="1480"/>
        <v>1.12774565</v>
      </c>
      <c r="S2639" s="2">
        <f t="shared" si="1481"/>
        <v>1.05852576</v>
      </c>
      <c r="T2639" s="2">
        <f t="shared" si="1482"/>
        <v>271264.92520752997</v>
      </c>
      <c r="U2639" s="2">
        <f t="shared" si="1483"/>
        <v>0</v>
      </c>
      <c r="V2639" s="2">
        <f t="shared" si="1484"/>
        <v>30727.597302492894</v>
      </c>
      <c r="W2639" s="2">
        <f t="shared" si="1485"/>
        <v>271264.92520753609</v>
      </c>
      <c r="X2639" s="36">
        <f t="shared" si="1486"/>
        <v>0</v>
      </c>
      <c r="Y2639" s="2">
        <f t="shared" si="1487"/>
        <v>0</v>
      </c>
      <c r="Z2639" s="37">
        <f t="shared" si="1488"/>
        <v>0</v>
      </c>
      <c r="AA2639" s="2">
        <f t="shared" si="1489"/>
        <v>0</v>
      </c>
      <c r="AB2639" s="4">
        <f t="shared" si="1498"/>
        <v>7.1215000000000001E-2</v>
      </c>
      <c r="AC2639" s="148">
        <f t="shared" si="1490"/>
        <v>454</v>
      </c>
      <c r="AD2639" s="36">
        <v>252</v>
      </c>
      <c r="AE2639" s="35">
        <f t="shared" si="1491"/>
        <v>1.1319451549999999</v>
      </c>
      <c r="AF2639" s="2">
        <f t="shared" si="1492"/>
        <v>35792.092602570003</v>
      </c>
      <c r="AG2639" s="2">
        <f t="shared" si="1493"/>
        <v>35792.092602570003</v>
      </c>
      <c r="AH2639" s="3">
        <f t="shared" si="1494"/>
        <v>0</v>
      </c>
      <c r="AI2639" s="3"/>
      <c r="AJ2639" s="3">
        <v>0</v>
      </c>
      <c r="AK2639" s="2">
        <f t="shared" si="1495"/>
        <v>52577.285425333284</v>
      </c>
      <c r="AL2639" s="8"/>
      <c r="AM2639" s="8"/>
      <c r="AN2639" s="8"/>
      <c r="AO2639" s="8"/>
      <c r="AP2639" s="8"/>
      <c r="AQ2639" s="8"/>
      <c r="AR2639" s="5"/>
      <c r="AS2639" s="1"/>
      <c r="AT2639" s="8"/>
      <c r="AU2639" s="1"/>
      <c r="AV2639" s="1"/>
      <c r="AW2639" s="3"/>
      <c r="AX2639" s="3"/>
      <c r="AY2639" s="4"/>
      <c r="AZ2639" s="4"/>
      <c r="BA2639" s="4"/>
      <c r="BB2639" s="1"/>
      <c r="BC2639" s="1"/>
      <c r="BD2639" s="1"/>
      <c r="BE2639" s="1"/>
      <c r="BF2639" s="1"/>
      <c r="BG2639" s="1"/>
      <c r="BH2639" s="1"/>
      <c r="BI2639" s="1"/>
    </row>
    <row r="2640" spans="1:61" x14ac:dyDescent="0.2">
      <c r="A2640" s="78">
        <f t="shared" si="1497"/>
        <v>44531</v>
      </c>
      <c r="B2640" s="2">
        <f t="shared" ref="B2640:B2703" si="1499">(W2640+AG2640+AJ2640+AK2640)</f>
        <v>359979.05689398025</v>
      </c>
      <c r="C2640" s="3">
        <f t="shared" ref="C2640:C2703" si="1500">B2640*135</f>
        <v>48597172.680687331</v>
      </c>
      <c r="D2640" s="2">
        <f t="shared" si="1496"/>
        <v>240537.3279050432</v>
      </c>
      <c r="E2640" s="2">
        <f t="shared" ref="E2640:E2703" si="1501">IF(ISERROR(VLOOKUP(A2640,AZ$12:BB$174,2,FALSE)=TRUE),E2639,VLOOKUP(A2640,AZ$12:BB$174,2,FALSE))</f>
        <v>0</v>
      </c>
      <c r="F2640" s="33">
        <f t="shared" ref="F2640:F2703" si="1502">(D2640-E2640)</f>
        <v>240537.3279050432</v>
      </c>
      <c r="G2640" s="39">
        <f t="shared" ref="G2640:G2703" si="1503">IF(H2640=H2639,G2639,H2639)</f>
        <v>5944.21</v>
      </c>
      <c r="H2640" s="38">
        <f>IF(AND(N2640=1,N2639&gt;1),VLOOKUP(A2639,[1]Plan1!$CW$105:$CY$215,3),H2639)</f>
        <v>6018.51</v>
      </c>
      <c r="I2640" s="127">
        <f t="shared" ref="I2640:I2703" si="1504">EDATE(J2640,-1)</f>
        <v>44450</v>
      </c>
      <c r="J2640" s="127">
        <f t="shared" ref="J2640:J2703" si="1505">IF(X2639&gt;0,EDATE(A2640,-1),+J2639)</f>
        <v>44480</v>
      </c>
      <c r="K2640" s="34">
        <f t="shared" ref="K2640:K2703" si="1506">(H2640/G2640)-1</f>
        <v>1.2499558393798349E-2</v>
      </c>
      <c r="L2640" s="212">
        <f t="shared" ref="L2640:L2703" si="1507">VLOOKUP(A2639,AZ$193:BA$372,2)</f>
        <v>44540</v>
      </c>
      <c r="M2640" s="1">
        <f t="shared" ref="M2640:M2703" si="1508">IF(L2640=L2639,M2639,NETWORKDAYS(L2639,L2640,$AT$194:$AT$348)-1)</f>
        <v>21</v>
      </c>
      <c r="N2640" s="1">
        <f t="shared" ref="N2640:N2703" si="1509">(M2640-(NETWORKDAYS(A2640,L2640,$AT$194:$AT$348)-1))</f>
        <v>14</v>
      </c>
      <c r="O2640" s="2">
        <f t="shared" ref="O2640:O2703" si="1510">TRUNC((H2640/G2640)^TRUNC((N2640/M2640),9),8)</f>
        <v>1.0083157700000001</v>
      </c>
      <c r="P2640" s="35">
        <f t="shared" ref="P2640:P2703" si="1511">IF(L2640&gt;L2639,O2639,P2639)</f>
        <v>1.0115996199999999</v>
      </c>
      <c r="Q2640" s="35">
        <f t="shared" ref="Q2640:Q2703" si="1512">IF(L2640&gt;L2639,Q2639*P2640,Q2639)</f>
        <v>1.1191067094570093</v>
      </c>
      <c r="R2640" s="2">
        <f t="shared" ref="R2640:R2703" si="1513">TRUNC(TRUNC((O2640*Q2640),15),8)</f>
        <v>1.12841294</v>
      </c>
      <c r="S2640" s="2">
        <f t="shared" ref="S2640:S2703" si="1514">IF(AND(X2640&gt;0,MONTH(A2640)=S$9),R2640,S2639)</f>
        <v>1.05852576</v>
      </c>
      <c r="T2640" s="2">
        <f t="shared" ref="T2640:T2703" si="1515">TRUNC(D2640*R2640,8)</f>
        <v>271425.43336107</v>
      </c>
      <c r="U2640" s="2">
        <f t="shared" ref="U2640:U2703" si="1516">(E2640*(S2640-1))</f>
        <v>0</v>
      </c>
      <c r="V2640" s="2">
        <f t="shared" ref="V2640:V2703" si="1517">(F2640*(R2640-1))</f>
        <v>30888.105456030647</v>
      </c>
      <c r="W2640" s="2">
        <f t="shared" ref="W2640:W2703" si="1518">(D2640+U2640+V2640)</f>
        <v>271425.43336107384</v>
      </c>
      <c r="X2640" s="36">
        <f t="shared" ref="X2640:X2703" si="1519">IF(VLOOKUP(A2640,AT$10:BC$190,10)=VLOOKUP(A2639,AT$10:BC$190,10),0,VLOOKUP(A2640,AT$10:BC$190,10))</f>
        <v>0</v>
      </c>
      <c r="Y2640" s="2">
        <f t="shared" ref="Y2640:Y2703" si="1520">IF(X2640&gt;0,VLOOKUP(A2640,AT$12:AX$190,5),0)</f>
        <v>0</v>
      </c>
      <c r="Z2640" s="37">
        <f t="shared" ref="Z2640:Z2703" si="1521">IF(X2640&gt;0,VLOOKUP($A2640,$AT$10:$AY$190,6),0)</f>
        <v>0</v>
      </c>
      <c r="AA2640" s="2">
        <f t="shared" ref="AA2640:AA2703" si="1522">IF(Z2640&gt;0,TRUNC(Z2640*T2640,8),0)</f>
        <v>0</v>
      </c>
      <c r="AB2640" s="4">
        <f t="shared" si="1498"/>
        <v>7.1215000000000001E-2</v>
      </c>
      <c r="AC2640" s="148">
        <f t="shared" ref="AC2640:AC2703" si="1523">NETWORKDAYS(A$1975,A2640,$AT$194:$AT$348)-1</f>
        <v>455</v>
      </c>
      <c r="AD2640" s="36">
        <v>252</v>
      </c>
      <c r="AE2640" s="35">
        <f t="shared" ref="AE2640:AE2703" si="1524">ROUND((1+AB2640)^TRUNC((AC2640/AD2640),9),9)</f>
        <v>1.1322542069999999</v>
      </c>
      <c r="AF2640" s="2">
        <f t="shared" ref="AF2640:AF2703" si="1525">TRUNC((T2640*(AE2640-1)),8)</f>
        <v>35897.155448789999</v>
      </c>
      <c r="AG2640" s="2">
        <f t="shared" ref="AG2640:AG2703" si="1526">TRUNC((W2640*(AE2640-1)),8)</f>
        <v>35897.155448799997</v>
      </c>
      <c r="AH2640" s="3">
        <f t="shared" ref="AH2640:AH2703" si="1527">IF(AA2640&gt;0,AA2640+AF2640,0)</f>
        <v>0</v>
      </c>
      <c r="AI2640" s="3"/>
      <c r="AJ2640" s="3">
        <v>0</v>
      </c>
      <c r="AK2640" s="2">
        <f t="shared" ref="AK2640:AK2703" si="1528">((0.01*(A2640-A$1975)/30)*AI$1896)</f>
        <v>52656.468084106375</v>
      </c>
      <c r="AL2640" s="8"/>
      <c r="AM2640" s="8"/>
      <c r="AN2640" s="8"/>
      <c r="AO2640" s="8"/>
      <c r="AP2640" s="8"/>
      <c r="AQ2640" s="8"/>
      <c r="AR2640" s="5"/>
      <c r="AS2640" s="1"/>
      <c r="AT2640" s="8"/>
      <c r="AU2640" s="1"/>
      <c r="AV2640" s="1"/>
      <c r="AW2640" s="3"/>
      <c r="AX2640" s="3"/>
      <c r="AY2640" s="4"/>
      <c r="AZ2640" s="4"/>
      <c r="BA2640" s="4"/>
      <c r="BB2640" s="1"/>
      <c r="BC2640" s="1"/>
      <c r="BD2640" s="1"/>
      <c r="BE2640" s="1"/>
      <c r="BF2640" s="1"/>
      <c r="BG2640" s="1"/>
      <c r="BH2640" s="1"/>
      <c r="BI2640" s="1"/>
    </row>
    <row r="2641" spans="1:61" x14ac:dyDescent="0.2">
      <c r="A2641" s="78">
        <f t="shared" si="1497"/>
        <v>44532</v>
      </c>
      <c r="B2641" s="2">
        <f t="shared" si="1499"/>
        <v>360324.03882172902</v>
      </c>
      <c r="C2641" s="3">
        <f t="shared" si="1500"/>
        <v>48643745.240933418</v>
      </c>
      <c r="D2641" s="2">
        <f t="shared" si="1496"/>
        <v>240537.3279050432</v>
      </c>
      <c r="E2641" s="2">
        <f t="shared" si="1501"/>
        <v>0</v>
      </c>
      <c r="F2641" s="33">
        <f t="shared" si="1502"/>
        <v>240537.3279050432</v>
      </c>
      <c r="G2641" s="39">
        <f t="shared" si="1503"/>
        <v>5944.21</v>
      </c>
      <c r="H2641" s="38">
        <f>IF(AND(N2641=1,N2640&gt;1),VLOOKUP(A2640,[1]Plan1!$CW$105:$CY$215,3),H2640)</f>
        <v>6018.51</v>
      </c>
      <c r="I2641" s="127">
        <f t="shared" si="1504"/>
        <v>44450</v>
      </c>
      <c r="J2641" s="127">
        <f t="shared" si="1505"/>
        <v>44480</v>
      </c>
      <c r="K2641" s="34">
        <f t="shared" si="1506"/>
        <v>1.2499558393798349E-2</v>
      </c>
      <c r="L2641" s="212">
        <f t="shared" si="1507"/>
        <v>44540</v>
      </c>
      <c r="M2641" s="1">
        <f t="shared" si="1508"/>
        <v>21</v>
      </c>
      <c r="N2641" s="1">
        <f t="shared" si="1509"/>
        <v>15</v>
      </c>
      <c r="O2641" s="2">
        <f t="shared" si="1510"/>
        <v>1.0089123900000001</v>
      </c>
      <c r="P2641" s="35">
        <f t="shared" si="1511"/>
        <v>1.0115996199999999</v>
      </c>
      <c r="Q2641" s="35">
        <f t="shared" si="1512"/>
        <v>1.1191067094570093</v>
      </c>
      <c r="R2641" s="2">
        <f t="shared" si="1513"/>
        <v>1.1290806200000001</v>
      </c>
      <c r="S2641" s="2">
        <f t="shared" si="1514"/>
        <v>1.05852576</v>
      </c>
      <c r="T2641" s="2">
        <f t="shared" si="1515"/>
        <v>271586.03532416001</v>
      </c>
      <c r="U2641" s="2">
        <f t="shared" si="1516"/>
        <v>0</v>
      </c>
      <c r="V2641" s="2">
        <f t="shared" si="1517"/>
        <v>31048.707419126298</v>
      </c>
      <c r="W2641" s="2">
        <f t="shared" si="1518"/>
        <v>271586.0353241695</v>
      </c>
      <c r="X2641" s="36">
        <f t="shared" si="1519"/>
        <v>0</v>
      </c>
      <c r="Y2641" s="2">
        <f t="shared" si="1520"/>
        <v>0</v>
      </c>
      <c r="Z2641" s="37">
        <f t="shared" si="1521"/>
        <v>0</v>
      </c>
      <c r="AA2641" s="2">
        <f t="shared" si="1522"/>
        <v>0</v>
      </c>
      <c r="AB2641" s="4">
        <f t="shared" si="1498"/>
        <v>7.1215000000000001E-2</v>
      </c>
      <c r="AC2641" s="148">
        <f t="shared" si="1523"/>
        <v>456</v>
      </c>
      <c r="AD2641" s="36">
        <v>252</v>
      </c>
      <c r="AE2641" s="35">
        <f t="shared" si="1524"/>
        <v>1.1325633429999999</v>
      </c>
      <c r="AF2641" s="2">
        <f t="shared" si="1525"/>
        <v>36002.352754680003</v>
      </c>
      <c r="AG2641" s="2">
        <f t="shared" si="1526"/>
        <v>36002.352754680003</v>
      </c>
      <c r="AH2641" s="3">
        <f t="shared" si="1527"/>
        <v>0</v>
      </c>
      <c r="AI2641" s="3"/>
      <c r="AJ2641" s="3">
        <v>0</v>
      </c>
      <c r="AK2641" s="2">
        <f t="shared" si="1528"/>
        <v>52735.650742879465</v>
      </c>
      <c r="AL2641" s="8"/>
      <c r="AM2641" s="8"/>
      <c r="AN2641" s="8"/>
      <c r="AO2641" s="8"/>
      <c r="AP2641" s="8"/>
      <c r="AQ2641" s="8"/>
      <c r="AR2641" s="5"/>
      <c r="AS2641" s="1"/>
      <c r="AT2641" s="8"/>
      <c r="AU2641" s="1"/>
      <c r="AV2641" s="1"/>
      <c r="AW2641" s="3"/>
      <c r="AX2641" s="3"/>
      <c r="AY2641" s="4"/>
      <c r="AZ2641" s="4"/>
      <c r="BA2641" s="4"/>
      <c r="BB2641" s="1"/>
      <c r="BC2641" s="1"/>
      <c r="BD2641" s="1"/>
      <c r="BE2641" s="1"/>
      <c r="BF2641" s="1"/>
      <c r="BG2641" s="1"/>
      <c r="BH2641" s="1"/>
      <c r="BI2641" s="1"/>
    </row>
    <row r="2642" spans="1:61" x14ac:dyDescent="0.2">
      <c r="A2642" s="78">
        <f t="shared" si="1497"/>
        <v>44533</v>
      </c>
      <c r="B2642" s="2">
        <f t="shared" si="1499"/>
        <v>360669.25214290887</v>
      </c>
      <c r="C2642" s="3">
        <f t="shared" si="1500"/>
        <v>48690349.039292701</v>
      </c>
      <c r="D2642" s="2">
        <f t="shared" si="1496"/>
        <v>240537.3279050432</v>
      </c>
      <c r="E2642" s="2">
        <f t="shared" si="1501"/>
        <v>0</v>
      </c>
      <c r="F2642" s="33">
        <f t="shared" si="1502"/>
        <v>240537.3279050432</v>
      </c>
      <c r="G2642" s="39">
        <f t="shared" si="1503"/>
        <v>5944.21</v>
      </c>
      <c r="H2642" s="38">
        <f>IF(AND(N2642=1,N2641&gt;1),VLOOKUP(A2641,[1]Plan1!$CW$105:$CY$215,3),H2641)</f>
        <v>6018.51</v>
      </c>
      <c r="I2642" s="127">
        <f t="shared" si="1504"/>
        <v>44450</v>
      </c>
      <c r="J2642" s="127">
        <f t="shared" si="1505"/>
        <v>44480</v>
      </c>
      <c r="K2642" s="34">
        <f t="shared" si="1506"/>
        <v>1.2499558393798349E-2</v>
      </c>
      <c r="L2642" s="212">
        <f t="shared" si="1507"/>
        <v>44540</v>
      </c>
      <c r="M2642" s="1">
        <f t="shared" si="1508"/>
        <v>21</v>
      </c>
      <c r="N2642" s="1">
        <f t="shared" si="1509"/>
        <v>16</v>
      </c>
      <c r="O2642" s="2">
        <f t="shared" si="1510"/>
        <v>1.00950937</v>
      </c>
      <c r="P2642" s="35">
        <f t="shared" si="1511"/>
        <v>1.0115996199999999</v>
      </c>
      <c r="Q2642" s="35">
        <f t="shared" si="1512"/>
        <v>1.1191067094570093</v>
      </c>
      <c r="R2642" s="2">
        <f t="shared" si="1513"/>
        <v>1.1297486999999999</v>
      </c>
      <c r="S2642" s="2">
        <f t="shared" si="1514"/>
        <v>1.05852576</v>
      </c>
      <c r="T2642" s="2">
        <f t="shared" si="1515"/>
        <v>271746.73350218998</v>
      </c>
      <c r="U2642" s="2">
        <f t="shared" si="1516"/>
        <v>0</v>
      </c>
      <c r="V2642" s="2">
        <f t="shared" si="1517"/>
        <v>31209.405597153065</v>
      </c>
      <c r="W2642" s="2">
        <f t="shared" si="1518"/>
        <v>271746.73350219626</v>
      </c>
      <c r="X2642" s="36">
        <f t="shared" si="1519"/>
        <v>0</v>
      </c>
      <c r="Y2642" s="2">
        <f t="shared" si="1520"/>
        <v>0</v>
      </c>
      <c r="Z2642" s="37">
        <f t="shared" si="1521"/>
        <v>0</v>
      </c>
      <c r="AA2642" s="2">
        <f t="shared" si="1522"/>
        <v>0</v>
      </c>
      <c r="AB2642" s="4">
        <f t="shared" si="1498"/>
        <v>7.1215000000000001E-2</v>
      </c>
      <c r="AC2642" s="148">
        <f t="shared" si="1523"/>
        <v>457</v>
      </c>
      <c r="AD2642" s="36">
        <v>252</v>
      </c>
      <c r="AE2642" s="35">
        <f t="shared" si="1524"/>
        <v>1.1328725639999999</v>
      </c>
      <c r="AF2642" s="2">
        <f t="shared" si="1525"/>
        <v>36107.685239060003</v>
      </c>
      <c r="AG2642" s="2">
        <f t="shared" si="1526"/>
        <v>36107.685239060003</v>
      </c>
      <c r="AH2642" s="3">
        <f t="shared" si="1527"/>
        <v>0</v>
      </c>
      <c r="AI2642" s="3"/>
      <c r="AJ2642" s="3">
        <v>0</v>
      </c>
      <c r="AK2642" s="2">
        <f t="shared" si="1528"/>
        <v>52814.833401652555</v>
      </c>
      <c r="AL2642" s="8"/>
      <c r="AM2642" s="8"/>
      <c r="AN2642" s="8"/>
      <c r="AO2642" s="8"/>
      <c r="AP2642" s="8"/>
      <c r="AQ2642" s="8"/>
      <c r="AR2642" s="5"/>
      <c r="AS2642" s="1"/>
      <c r="AT2642" s="8"/>
      <c r="AU2642" s="1"/>
      <c r="AV2642" s="1"/>
      <c r="AW2642" s="3"/>
      <c r="AX2642" s="3"/>
      <c r="AY2642" s="4"/>
      <c r="AZ2642" s="4"/>
      <c r="BA2642" s="4"/>
      <c r="BB2642" s="1"/>
      <c r="BC2642" s="1"/>
      <c r="BD2642" s="1"/>
      <c r="BE2642" s="1"/>
      <c r="BF2642" s="1"/>
      <c r="BG2642" s="1"/>
      <c r="BH2642" s="1"/>
      <c r="BI2642" s="1"/>
    </row>
    <row r="2643" spans="1:61" x14ac:dyDescent="0.2">
      <c r="A2643" s="78">
        <f t="shared" si="1497"/>
        <v>44534</v>
      </c>
      <c r="B2643" s="2">
        <f t="shared" si="1499"/>
        <v>360930.59435790993</v>
      </c>
      <c r="C2643" s="3">
        <f t="shared" si="1500"/>
        <v>48725630.23831784</v>
      </c>
      <c r="D2643" s="2">
        <f t="shared" si="1496"/>
        <v>240537.3279050432</v>
      </c>
      <c r="E2643" s="2">
        <f t="shared" si="1501"/>
        <v>0</v>
      </c>
      <c r="F2643" s="33">
        <f t="shared" si="1502"/>
        <v>240537.3279050432</v>
      </c>
      <c r="G2643" s="39">
        <f t="shared" si="1503"/>
        <v>5944.21</v>
      </c>
      <c r="H2643" s="38">
        <f>IF(AND(N2643=1,N2642&gt;1),VLOOKUP(A2642,[1]Plan1!$CW$105:$CY$215,3),H2642)</f>
        <v>6018.51</v>
      </c>
      <c r="I2643" s="127">
        <f t="shared" si="1504"/>
        <v>44450</v>
      </c>
      <c r="J2643" s="127">
        <f t="shared" si="1505"/>
        <v>44480</v>
      </c>
      <c r="K2643" s="34">
        <f t="shared" si="1506"/>
        <v>1.2499558393798349E-2</v>
      </c>
      <c r="L2643" s="212">
        <f t="shared" si="1507"/>
        <v>44540</v>
      </c>
      <c r="M2643" s="1">
        <f t="shared" si="1508"/>
        <v>21</v>
      </c>
      <c r="N2643" s="1">
        <f t="shared" si="1509"/>
        <v>17</v>
      </c>
      <c r="O2643" s="2">
        <f t="shared" si="1510"/>
        <v>1.0101066999999999</v>
      </c>
      <c r="P2643" s="35">
        <f t="shared" si="1511"/>
        <v>1.0115996199999999</v>
      </c>
      <c r="Q2643" s="35">
        <f t="shared" si="1512"/>
        <v>1.1191067094570093</v>
      </c>
      <c r="R2643" s="2">
        <f t="shared" si="1513"/>
        <v>1.13041718</v>
      </c>
      <c r="S2643" s="2">
        <f t="shared" si="1514"/>
        <v>1.05852576</v>
      </c>
      <c r="T2643" s="2">
        <f t="shared" si="1515"/>
        <v>271907.52789515001</v>
      </c>
      <c r="U2643" s="2">
        <f t="shared" si="1516"/>
        <v>0</v>
      </c>
      <c r="V2643" s="2">
        <f t="shared" si="1517"/>
        <v>31370.199990111047</v>
      </c>
      <c r="W2643" s="2">
        <f t="shared" si="1518"/>
        <v>271907.52789515426</v>
      </c>
      <c r="X2643" s="36">
        <f t="shared" si="1519"/>
        <v>0</v>
      </c>
      <c r="Y2643" s="2">
        <f t="shared" si="1520"/>
        <v>0</v>
      </c>
      <c r="Z2643" s="37">
        <f t="shared" si="1521"/>
        <v>0</v>
      </c>
      <c r="AA2643" s="2">
        <f t="shared" si="1522"/>
        <v>0</v>
      </c>
      <c r="AB2643" s="4">
        <f t="shared" si="1498"/>
        <v>7.1215000000000001E-2</v>
      </c>
      <c r="AC2643" s="148">
        <f t="shared" si="1523"/>
        <v>457</v>
      </c>
      <c r="AD2643" s="36">
        <v>252</v>
      </c>
      <c r="AE2643" s="35">
        <f t="shared" si="1524"/>
        <v>1.1328725639999999</v>
      </c>
      <c r="AF2643" s="2">
        <f t="shared" si="1525"/>
        <v>36129.050402330002</v>
      </c>
      <c r="AG2643" s="2">
        <f t="shared" si="1526"/>
        <v>36129.050402330002</v>
      </c>
      <c r="AH2643" s="3">
        <f t="shared" si="1527"/>
        <v>0</v>
      </c>
      <c r="AI2643" s="3"/>
      <c r="AJ2643" s="3">
        <v>0</v>
      </c>
      <c r="AK2643" s="2">
        <f t="shared" si="1528"/>
        <v>52894.016060425645</v>
      </c>
      <c r="AL2643" s="8"/>
      <c r="AM2643" s="8"/>
      <c r="AN2643" s="8"/>
      <c r="AO2643" s="8"/>
      <c r="AP2643" s="8"/>
      <c r="AQ2643" s="8"/>
      <c r="AR2643" s="5"/>
      <c r="AS2643" s="1"/>
      <c r="AT2643" s="8"/>
      <c r="AU2643" s="1"/>
      <c r="AV2643" s="1"/>
      <c r="AW2643" s="3"/>
      <c r="AX2643" s="3"/>
      <c r="AY2643" s="4"/>
      <c r="AZ2643" s="4"/>
      <c r="BA2643" s="4"/>
      <c r="BB2643" s="1"/>
      <c r="BC2643" s="1"/>
      <c r="BD2643" s="1"/>
      <c r="BE2643" s="1"/>
      <c r="BF2643" s="1"/>
      <c r="BG2643" s="1"/>
      <c r="BH2643" s="1"/>
      <c r="BI2643" s="1"/>
    </row>
    <row r="2644" spans="1:61" x14ac:dyDescent="0.2">
      <c r="A2644" s="78">
        <f t="shared" si="1497"/>
        <v>44535</v>
      </c>
      <c r="B2644" s="2">
        <f t="shared" si="1499"/>
        <v>361009.77701668302</v>
      </c>
      <c r="C2644" s="3">
        <f t="shared" si="1500"/>
        <v>48736319.897252209</v>
      </c>
      <c r="D2644" s="2">
        <f t="shared" si="1496"/>
        <v>240537.3279050432</v>
      </c>
      <c r="E2644" s="2">
        <f t="shared" si="1501"/>
        <v>0</v>
      </c>
      <c r="F2644" s="33">
        <f t="shared" si="1502"/>
        <v>240537.3279050432</v>
      </c>
      <c r="G2644" s="39">
        <f t="shared" si="1503"/>
        <v>5944.21</v>
      </c>
      <c r="H2644" s="38">
        <f>IF(AND(N2644=1,N2643&gt;1),VLOOKUP(A2643,[1]Plan1!$CW$105:$CY$215,3),H2643)</f>
        <v>6018.51</v>
      </c>
      <c r="I2644" s="127">
        <f t="shared" si="1504"/>
        <v>44450</v>
      </c>
      <c r="J2644" s="127">
        <f t="shared" si="1505"/>
        <v>44480</v>
      </c>
      <c r="K2644" s="34">
        <f t="shared" si="1506"/>
        <v>1.2499558393798349E-2</v>
      </c>
      <c r="L2644" s="212">
        <f t="shared" si="1507"/>
        <v>44540</v>
      </c>
      <c r="M2644" s="1">
        <f t="shared" si="1508"/>
        <v>21</v>
      </c>
      <c r="N2644" s="1">
        <f t="shared" si="1509"/>
        <v>17</v>
      </c>
      <c r="O2644" s="2">
        <f t="shared" si="1510"/>
        <v>1.0101066999999999</v>
      </c>
      <c r="P2644" s="35">
        <f t="shared" si="1511"/>
        <v>1.0115996199999999</v>
      </c>
      <c r="Q2644" s="35">
        <f t="shared" si="1512"/>
        <v>1.1191067094570093</v>
      </c>
      <c r="R2644" s="2">
        <f t="shared" si="1513"/>
        <v>1.13041718</v>
      </c>
      <c r="S2644" s="2">
        <f t="shared" si="1514"/>
        <v>1.05852576</v>
      </c>
      <c r="T2644" s="2">
        <f t="shared" si="1515"/>
        <v>271907.52789515001</v>
      </c>
      <c r="U2644" s="2">
        <f t="shared" si="1516"/>
        <v>0</v>
      </c>
      <c r="V2644" s="2">
        <f t="shared" si="1517"/>
        <v>31370.199990111047</v>
      </c>
      <c r="W2644" s="2">
        <f t="shared" si="1518"/>
        <v>271907.52789515426</v>
      </c>
      <c r="X2644" s="36">
        <f t="shared" si="1519"/>
        <v>0</v>
      </c>
      <c r="Y2644" s="2">
        <f t="shared" si="1520"/>
        <v>0</v>
      </c>
      <c r="Z2644" s="37">
        <f t="shared" si="1521"/>
        <v>0</v>
      </c>
      <c r="AA2644" s="2">
        <f t="shared" si="1522"/>
        <v>0</v>
      </c>
      <c r="AB2644" s="4">
        <f t="shared" si="1498"/>
        <v>7.1215000000000001E-2</v>
      </c>
      <c r="AC2644" s="148">
        <f t="shared" si="1523"/>
        <v>457</v>
      </c>
      <c r="AD2644" s="36">
        <v>252</v>
      </c>
      <c r="AE2644" s="35">
        <f t="shared" si="1524"/>
        <v>1.1328725639999999</v>
      </c>
      <c r="AF2644" s="2">
        <f t="shared" si="1525"/>
        <v>36129.050402330002</v>
      </c>
      <c r="AG2644" s="2">
        <f t="shared" si="1526"/>
        <v>36129.050402330002</v>
      </c>
      <c r="AH2644" s="3">
        <f t="shared" si="1527"/>
        <v>0</v>
      </c>
      <c r="AI2644" s="3"/>
      <c r="AJ2644" s="3">
        <v>0</v>
      </c>
      <c r="AK2644" s="2">
        <f t="shared" si="1528"/>
        <v>52973.198719198743</v>
      </c>
      <c r="AL2644" s="8"/>
      <c r="AM2644" s="8"/>
      <c r="AN2644" s="8"/>
      <c r="AO2644" s="8"/>
      <c r="AP2644" s="8"/>
      <c r="AQ2644" s="8"/>
      <c r="AR2644" s="5"/>
      <c r="AS2644" s="1"/>
      <c r="AT2644" s="8"/>
      <c r="AU2644" s="1"/>
      <c r="AV2644" s="1"/>
      <c r="AW2644" s="3"/>
      <c r="AX2644" s="3"/>
      <c r="AY2644" s="4"/>
      <c r="AZ2644" s="4"/>
      <c r="BA2644" s="4"/>
      <c r="BB2644" s="1"/>
      <c r="BC2644" s="1"/>
      <c r="BD2644" s="1"/>
      <c r="BE2644" s="1"/>
      <c r="BF2644" s="1"/>
      <c r="BG2644" s="1"/>
      <c r="BH2644" s="1"/>
      <c r="BI2644" s="1"/>
    </row>
    <row r="2645" spans="1:61" x14ac:dyDescent="0.2">
      <c r="A2645" s="78">
        <f t="shared" si="1497"/>
        <v>44536</v>
      </c>
      <c r="B2645" s="2">
        <f t="shared" si="1499"/>
        <v>361173.06230527611</v>
      </c>
      <c r="C2645" s="3">
        <f t="shared" si="1500"/>
        <v>48758363.411212273</v>
      </c>
      <c r="D2645" s="2">
        <f t="shared" si="1496"/>
        <v>240537.3279050432</v>
      </c>
      <c r="E2645" s="2">
        <f t="shared" si="1501"/>
        <v>0</v>
      </c>
      <c r="F2645" s="33">
        <f t="shared" si="1502"/>
        <v>240537.3279050432</v>
      </c>
      <c r="G2645" s="39">
        <f t="shared" si="1503"/>
        <v>5944.21</v>
      </c>
      <c r="H2645" s="38">
        <f>IF(AND(N2645=1,N2644&gt;1),VLOOKUP(A2644,[1]Plan1!$CW$105:$CY$215,3),H2644)</f>
        <v>6018.51</v>
      </c>
      <c r="I2645" s="127">
        <f t="shared" si="1504"/>
        <v>44450</v>
      </c>
      <c r="J2645" s="127">
        <f t="shared" si="1505"/>
        <v>44480</v>
      </c>
      <c r="K2645" s="34">
        <f t="shared" si="1506"/>
        <v>1.2499558393798349E-2</v>
      </c>
      <c r="L2645" s="212">
        <f t="shared" si="1507"/>
        <v>44540</v>
      </c>
      <c r="M2645" s="1">
        <f t="shared" si="1508"/>
        <v>21</v>
      </c>
      <c r="N2645" s="1">
        <f t="shared" si="1509"/>
        <v>17</v>
      </c>
      <c r="O2645" s="2">
        <f t="shared" si="1510"/>
        <v>1.0101066999999999</v>
      </c>
      <c r="P2645" s="35">
        <f t="shared" si="1511"/>
        <v>1.0115996199999999</v>
      </c>
      <c r="Q2645" s="35">
        <f t="shared" si="1512"/>
        <v>1.1191067094570093</v>
      </c>
      <c r="R2645" s="2">
        <f t="shared" si="1513"/>
        <v>1.13041718</v>
      </c>
      <c r="S2645" s="2">
        <f t="shared" si="1514"/>
        <v>1.05852576</v>
      </c>
      <c r="T2645" s="2">
        <f t="shared" si="1515"/>
        <v>271907.52789515001</v>
      </c>
      <c r="U2645" s="2">
        <f t="shared" si="1516"/>
        <v>0</v>
      </c>
      <c r="V2645" s="2">
        <f t="shared" si="1517"/>
        <v>31370.199990111047</v>
      </c>
      <c r="W2645" s="2">
        <f t="shared" si="1518"/>
        <v>271907.52789515426</v>
      </c>
      <c r="X2645" s="36">
        <f t="shared" si="1519"/>
        <v>0</v>
      </c>
      <c r="Y2645" s="2">
        <f t="shared" si="1520"/>
        <v>0</v>
      </c>
      <c r="Z2645" s="37">
        <f t="shared" si="1521"/>
        <v>0</v>
      </c>
      <c r="AA2645" s="2">
        <f t="shared" si="1522"/>
        <v>0</v>
      </c>
      <c r="AB2645" s="4">
        <f t="shared" si="1498"/>
        <v>7.1215000000000001E-2</v>
      </c>
      <c r="AC2645" s="148">
        <f t="shared" si="1523"/>
        <v>458</v>
      </c>
      <c r="AD2645" s="36">
        <v>252</v>
      </c>
      <c r="AE2645" s="35">
        <f t="shared" si="1524"/>
        <v>1.13318187</v>
      </c>
      <c r="AF2645" s="2">
        <f t="shared" si="1525"/>
        <v>36213.153032150003</v>
      </c>
      <c r="AG2645" s="2">
        <f t="shared" si="1526"/>
        <v>36213.153032150003</v>
      </c>
      <c r="AH2645" s="3">
        <f t="shared" si="1527"/>
        <v>0</v>
      </c>
      <c r="AI2645" s="3"/>
      <c r="AJ2645" s="3">
        <v>0</v>
      </c>
      <c r="AK2645" s="2">
        <f t="shared" si="1528"/>
        <v>53052.381377971833</v>
      </c>
      <c r="AL2645" s="8"/>
      <c r="AM2645" s="8"/>
      <c r="AN2645" s="8"/>
      <c r="AO2645" s="8"/>
      <c r="AP2645" s="8"/>
      <c r="AQ2645" s="8"/>
      <c r="AR2645" s="5"/>
      <c r="AS2645" s="1"/>
      <c r="AT2645" s="8"/>
      <c r="AU2645" s="1"/>
      <c r="AV2645" s="1"/>
      <c r="AW2645" s="3"/>
      <c r="AX2645" s="3"/>
      <c r="AY2645" s="4"/>
      <c r="AZ2645" s="4"/>
      <c r="BA2645" s="4"/>
      <c r="BB2645" s="1"/>
      <c r="BC2645" s="1"/>
      <c r="BD2645" s="1"/>
      <c r="BE2645" s="1"/>
      <c r="BF2645" s="1"/>
      <c r="BG2645" s="1"/>
      <c r="BH2645" s="1"/>
      <c r="BI2645" s="1"/>
    </row>
    <row r="2646" spans="1:61" x14ac:dyDescent="0.2">
      <c r="A2646" s="78">
        <f t="shared" si="1497"/>
        <v>44537</v>
      </c>
      <c r="B2646" s="2">
        <f t="shared" si="1499"/>
        <v>361518.73553342506</v>
      </c>
      <c r="C2646" s="3">
        <f t="shared" si="1500"/>
        <v>48805029.297012381</v>
      </c>
      <c r="D2646" s="2">
        <f t="shared" si="1496"/>
        <v>240537.3279050432</v>
      </c>
      <c r="E2646" s="2">
        <f t="shared" si="1501"/>
        <v>0</v>
      </c>
      <c r="F2646" s="33">
        <f t="shared" si="1502"/>
        <v>240537.3279050432</v>
      </c>
      <c r="G2646" s="39">
        <f t="shared" si="1503"/>
        <v>5944.21</v>
      </c>
      <c r="H2646" s="38">
        <f>IF(AND(N2646=1,N2645&gt;1),VLOOKUP(A2645,[1]Plan1!$CW$105:$CY$215,3),H2645)</f>
        <v>6018.51</v>
      </c>
      <c r="I2646" s="127">
        <f t="shared" si="1504"/>
        <v>44450</v>
      </c>
      <c r="J2646" s="127">
        <f t="shared" si="1505"/>
        <v>44480</v>
      </c>
      <c r="K2646" s="34">
        <f t="shared" si="1506"/>
        <v>1.2499558393798349E-2</v>
      </c>
      <c r="L2646" s="212">
        <f t="shared" si="1507"/>
        <v>44540</v>
      </c>
      <c r="M2646" s="1">
        <f t="shared" si="1508"/>
        <v>21</v>
      </c>
      <c r="N2646" s="1">
        <f t="shared" si="1509"/>
        <v>18</v>
      </c>
      <c r="O2646" s="2">
        <f t="shared" si="1510"/>
        <v>1.01070438</v>
      </c>
      <c r="P2646" s="35">
        <f t="shared" si="1511"/>
        <v>1.0115996199999999</v>
      </c>
      <c r="Q2646" s="35">
        <f t="shared" si="1512"/>
        <v>1.1191067094570093</v>
      </c>
      <c r="R2646" s="2">
        <f t="shared" si="1513"/>
        <v>1.13108605</v>
      </c>
      <c r="S2646" s="2">
        <f t="shared" si="1514"/>
        <v>1.05852576</v>
      </c>
      <c r="T2646" s="2">
        <f t="shared" si="1515"/>
        <v>272068.41609766998</v>
      </c>
      <c r="U2646" s="2">
        <f t="shared" si="1516"/>
        <v>0</v>
      </c>
      <c r="V2646" s="2">
        <f t="shared" si="1517"/>
        <v>31531.088192626878</v>
      </c>
      <c r="W2646" s="2">
        <f t="shared" si="1518"/>
        <v>272068.4160976701</v>
      </c>
      <c r="X2646" s="36">
        <f t="shared" si="1519"/>
        <v>0</v>
      </c>
      <c r="Y2646" s="2">
        <f t="shared" si="1520"/>
        <v>0</v>
      </c>
      <c r="Z2646" s="37">
        <f t="shared" si="1521"/>
        <v>0</v>
      </c>
      <c r="AA2646" s="2">
        <f t="shared" si="1522"/>
        <v>0</v>
      </c>
      <c r="AB2646" s="4">
        <f t="shared" si="1498"/>
        <v>7.1215000000000001E-2</v>
      </c>
      <c r="AC2646" s="148">
        <f t="shared" si="1523"/>
        <v>459</v>
      </c>
      <c r="AD2646" s="36">
        <v>252</v>
      </c>
      <c r="AE2646" s="35">
        <f t="shared" si="1524"/>
        <v>1.1334912589999999</v>
      </c>
      <c r="AF2646" s="2">
        <f t="shared" si="1525"/>
        <v>36318.755399009999</v>
      </c>
      <c r="AG2646" s="2">
        <f t="shared" si="1526"/>
        <v>36318.755399009999</v>
      </c>
      <c r="AH2646" s="3">
        <f t="shared" si="1527"/>
        <v>0</v>
      </c>
      <c r="AI2646" s="3"/>
      <c r="AJ2646" s="3">
        <v>0</v>
      </c>
      <c r="AK2646" s="2">
        <f t="shared" si="1528"/>
        <v>53131.564036744923</v>
      </c>
      <c r="AL2646" s="8"/>
      <c r="AM2646" s="8"/>
      <c r="AN2646" s="8"/>
      <c r="AO2646" s="8"/>
      <c r="AP2646" s="8"/>
      <c r="AQ2646" s="8"/>
      <c r="AR2646" s="5"/>
      <c r="AS2646" s="1"/>
      <c r="AT2646" s="8"/>
      <c r="AU2646" s="1"/>
      <c r="AV2646" s="1"/>
      <c r="AW2646" s="3"/>
      <c r="AX2646" s="3"/>
      <c r="AY2646" s="4"/>
      <c r="AZ2646" s="4"/>
      <c r="BA2646" s="4"/>
      <c r="BB2646" s="1"/>
      <c r="BC2646" s="1"/>
      <c r="BD2646" s="1"/>
      <c r="BE2646" s="1"/>
      <c r="BF2646" s="1"/>
      <c r="BG2646" s="1"/>
      <c r="BH2646" s="1"/>
      <c r="BI2646" s="1"/>
    </row>
    <row r="2647" spans="1:61" x14ac:dyDescent="0.2">
      <c r="A2647" s="78">
        <f t="shared" si="1497"/>
        <v>44538</v>
      </c>
      <c r="B2647" s="2">
        <f t="shared" si="1499"/>
        <v>361864.6408159351</v>
      </c>
      <c r="C2647" s="3">
        <f t="shared" si="1500"/>
        <v>48851726.510151237</v>
      </c>
      <c r="D2647" s="2">
        <f t="shared" si="1496"/>
        <v>240537.3279050432</v>
      </c>
      <c r="E2647" s="2">
        <f t="shared" si="1501"/>
        <v>0</v>
      </c>
      <c r="F2647" s="33">
        <f t="shared" si="1502"/>
        <v>240537.3279050432</v>
      </c>
      <c r="G2647" s="39">
        <f t="shared" si="1503"/>
        <v>5944.21</v>
      </c>
      <c r="H2647" s="38">
        <f>IF(AND(N2647=1,N2646&gt;1),VLOOKUP(A2646,[1]Plan1!$CW$105:$CY$215,3),H2646)</f>
        <v>6018.51</v>
      </c>
      <c r="I2647" s="127">
        <f t="shared" si="1504"/>
        <v>44450</v>
      </c>
      <c r="J2647" s="127">
        <f t="shared" si="1505"/>
        <v>44480</v>
      </c>
      <c r="K2647" s="34">
        <f t="shared" si="1506"/>
        <v>1.2499558393798349E-2</v>
      </c>
      <c r="L2647" s="212">
        <f t="shared" si="1507"/>
        <v>44540</v>
      </c>
      <c r="M2647" s="1">
        <f t="shared" si="1508"/>
        <v>21</v>
      </c>
      <c r="N2647" s="1">
        <f t="shared" si="1509"/>
        <v>19</v>
      </c>
      <c r="O2647" s="2">
        <f t="shared" si="1510"/>
        <v>1.01130242</v>
      </c>
      <c r="P2647" s="35">
        <f t="shared" si="1511"/>
        <v>1.0115996199999999</v>
      </c>
      <c r="Q2647" s="35">
        <f t="shared" si="1512"/>
        <v>1.1191067094570093</v>
      </c>
      <c r="R2647" s="2">
        <f t="shared" si="1513"/>
        <v>1.1317553199999999</v>
      </c>
      <c r="S2647" s="2">
        <f t="shared" si="1514"/>
        <v>1.05852576</v>
      </c>
      <c r="T2647" s="2">
        <f t="shared" si="1515"/>
        <v>272229.40051511</v>
      </c>
      <c r="U2647" s="2">
        <f t="shared" si="1516"/>
        <v>0</v>
      </c>
      <c r="V2647" s="2">
        <f t="shared" si="1517"/>
        <v>31692.072610073872</v>
      </c>
      <c r="W2647" s="2">
        <f t="shared" si="1518"/>
        <v>272229.4005151171</v>
      </c>
      <c r="X2647" s="36">
        <f t="shared" si="1519"/>
        <v>0</v>
      </c>
      <c r="Y2647" s="2">
        <f t="shared" si="1520"/>
        <v>0</v>
      </c>
      <c r="Z2647" s="37">
        <f t="shared" si="1521"/>
        <v>0</v>
      </c>
      <c r="AA2647" s="2">
        <f t="shared" si="1522"/>
        <v>0</v>
      </c>
      <c r="AB2647" s="4">
        <f t="shared" si="1498"/>
        <v>7.1215000000000001E-2</v>
      </c>
      <c r="AC2647" s="148">
        <f t="shared" si="1523"/>
        <v>460</v>
      </c>
      <c r="AD2647" s="36">
        <v>252</v>
      </c>
      <c r="AE2647" s="35">
        <f t="shared" si="1524"/>
        <v>1.133800734</v>
      </c>
      <c r="AF2647" s="2">
        <f t="shared" si="1525"/>
        <v>36424.493605299998</v>
      </c>
      <c r="AG2647" s="2">
        <f t="shared" si="1526"/>
        <v>36424.493605299998</v>
      </c>
      <c r="AH2647" s="3">
        <f t="shared" si="1527"/>
        <v>0</v>
      </c>
      <c r="AI2647" s="3"/>
      <c r="AJ2647" s="3">
        <v>0</v>
      </c>
      <c r="AK2647" s="2">
        <f t="shared" si="1528"/>
        <v>53210.746695518021</v>
      </c>
      <c r="AL2647" s="8"/>
      <c r="AM2647" s="8"/>
      <c r="AN2647" s="8"/>
      <c r="AO2647" s="8"/>
      <c r="AP2647" s="8"/>
      <c r="AQ2647" s="8"/>
      <c r="AR2647" s="5"/>
      <c r="AS2647" s="1"/>
      <c r="AT2647" s="8"/>
      <c r="AU2647" s="1"/>
      <c r="AV2647" s="1"/>
      <c r="AW2647" s="3"/>
      <c r="AX2647" s="3"/>
      <c r="AY2647" s="4"/>
      <c r="AZ2647" s="4"/>
      <c r="BA2647" s="4"/>
      <c r="BB2647" s="1"/>
      <c r="BC2647" s="1"/>
      <c r="BD2647" s="1"/>
      <c r="BE2647" s="1"/>
      <c r="BF2647" s="1"/>
      <c r="BG2647" s="1"/>
      <c r="BH2647" s="1"/>
      <c r="BI2647" s="1"/>
    </row>
    <row r="2648" spans="1:61" x14ac:dyDescent="0.2">
      <c r="A2648" s="78">
        <f t="shared" si="1497"/>
        <v>44539</v>
      </c>
      <c r="B2648" s="2">
        <f t="shared" si="1499"/>
        <v>362210.77473853307</v>
      </c>
      <c r="C2648" s="3">
        <f t="shared" si="1500"/>
        <v>48898454.589701965</v>
      </c>
      <c r="D2648" s="2">
        <f t="shared" si="1496"/>
        <v>240537.3279050432</v>
      </c>
      <c r="E2648" s="2">
        <f t="shared" si="1501"/>
        <v>0</v>
      </c>
      <c r="F2648" s="33">
        <f t="shared" si="1502"/>
        <v>240537.3279050432</v>
      </c>
      <c r="G2648" s="39">
        <f t="shared" si="1503"/>
        <v>5944.21</v>
      </c>
      <c r="H2648" s="38">
        <f>IF(AND(N2648=1,N2647&gt;1),VLOOKUP(A2647,[1]Plan1!$CW$105:$CY$215,3),H2647)</f>
        <v>6018.51</v>
      </c>
      <c r="I2648" s="127">
        <f t="shared" si="1504"/>
        <v>44450</v>
      </c>
      <c r="J2648" s="127">
        <f t="shared" si="1505"/>
        <v>44480</v>
      </c>
      <c r="K2648" s="34">
        <f t="shared" si="1506"/>
        <v>1.2499558393798349E-2</v>
      </c>
      <c r="L2648" s="212">
        <f t="shared" si="1507"/>
        <v>44540</v>
      </c>
      <c r="M2648" s="1">
        <f t="shared" si="1508"/>
        <v>21</v>
      </c>
      <c r="N2648" s="1">
        <f t="shared" si="1509"/>
        <v>20</v>
      </c>
      <c r="O2648" s="2">
        <f t="shared" si="1510"/>
        <v>1.01190081</v>
      </c>
      <c r="P2648" s="35">
        <f t="shared" si="1511"/>
        <v>1.0115996199999999</v>
      </c>
      <c r="Q2648" s="35">
        <f t="shared" si="1512"/>
        <v>1.1191067094570093</v>
      </c>
      <c r="R2648" s="2">
        <f t="shared" si="1513"/>
        <v>1.1324249799999999</v>
      </c>
      <c r="S2648" s="2">
        <f t="shared" si="1514"/>
        <v>1.05852576</v>
      </c>
      <c r="T2648" s="2">
        <f t="shared" si="1515"/>
        <v>272390.47874211997</v>
      </c>
      <c r="U2648" s="2">
        <f t="shared" si="1516"/>
        <v>0</v>
      </c>
      <c r="V2648" s="2">
        <f t="shared" si="1517"/>
        <v>31853.150837078767</v>
      </c>
      <c r="W2648" s="2">
        <f t="shared" si="1518"/>
        <v>272390.47874212195</v>
      </c>
      <c r="X2648" s="36">
        <f t="shared" si="1519"/>
        <v>0</v>
      </c>
      <c r="Y2648" s="2">
        <f t="shared" si="1520"/>
        <v>0</v>
      </c>
      <c r="Z2648" s="37">
        <f t="shared" si="1521"/>
        <v>0</v>
      </c>
      <c r="AA2648" s="2">
        <f t="shared" si="1522"/>
        <v>0</v>
      </c>
      <c r="AB2648" s="4">
        <f t="shared" si="1498"/>
        <v>7.1215000000000001E-2</v>
      </c>
      <c r="AC2648" s="148">
        <f t="shared" si="1523"/>
        <v>461</v>
      </c>
      <c r="AD2648" s="36">
        <v>252</v>
      </c>
      <c r="AE2648" s="35">
        <f t="shared" si="1524"/>
        <v>1.1341102919999999</v>
      </c>
      <c r="AF2648" s="2">
        <f t="shared" si="1525"/>
        <v>36530.366642120003</v>
      </c>
      <c r="AG2648" s="2">
        <f t="shared" si="1526"/>
        <v>36530.366642120003</v>
      </c>
      <c r="AH2648" s="3">
        <f t="shared" si="1527"/>
        <v>0</v>
      </c>
      <c r="AI2648" s="3"/>
      <c r="AJ2648" s="3">
        <v>0</v>
      </c>
      <c r="AK2648" s="2">
        <f t="shared" si="1528"/>
        <v>53289.929354291118</v>
      </c>
      <c r="AL2648" s="8"/>
      <c r="AM2648" s="8"/>
      <c r="AN2648" s="8"/>
      <c r="AO2648" s="8"/>
      <c r="AP2648" s="8"/>
      <c r="AQ2648" s="8"/>
      <c r="AR2648" s="5"/>
      <c r="AS2648" s="1"/>
      <c r="AT2648" s="8"/>
      <c r="AU2648" s="1"/>
      <c r="AV2648" s="1"/>
      <c r="AW2648" s="3"/>
      <c r="AX2648" s="3"/>
      <c r="AY2648" s="4"/>
      <c r="AZ2648" s="4"/>
      <c r="BA2648" s="4"/>
      <c r="BB2648" s="1"/>
      <c r="BC2648" s="1"/>
      <c r="BD2648" s="1"/>
      <c r="BE2648" s="1"/>
      <c r="BF2648" s="1"/>
      <c r="BG2648" s="1"/>
      <c r="BH2648" s="1"/>
      <c r="BI2648" s="1"/>
    </row>
    <row r="2649" spans="1:61" x14ac:dyDescent="0.2">
      <c r="A2649" s="78">
        <f t="shared" si="1497"/>
        <v>44540</v>
      </c>
      <c r="B2649" s="2">
        <f t="shared" si="1499"/>
        <v>362557.13797355897</v>
      </c>
      <c r="C2649" s="3">
        <f t="shared" si="1500"/>
        <v>48945213.626430459</v>
      </c>
      <c r="D2649" s="2">
        <f t="shared" si="1496"/>
        <v>240537.3279050432</v>
      </c>
      <c r="E2649" s="2">
        <f t="shared" si="1501"/>
        <v>0</v>
      </c>
      <c r="F2649" s="33">
        <f t="shared" si="1502"/>
        <v>240537.3279050432</v>
      </c>
      <c r="G2649" s="39">
        <f t="shared" si="1503"/>
        <v>5944.21</v>
      </c>
      <c r="H2649" s="38">
        <f>IF(AND(N2649=1,N2648&gt;1),VLOOKUP(A2648,[1]Plan1!$CW$105:$CY$215,3),H2648)</f>
        <v>6018.51</v>
      </c>
      <c r="I2649" s="127">
        <f t="shared" si="1504"/>
        <v>44450</v>
      </c>
      <c r="J2649" s="127">
        <f t="shared" si="1505"/>
        <v>44480</v>
      </c>
      <c r="K2649" s="34">
        <f t="shared" si="1506"/>
        <v>1.2499558393798349E-2</v>
      </c>
      <c r="L2649" s="212">
        <f t="shared" si="1507"/>
        <v>44540</v>
      </c>
      <c r="M2649" s="1">
        <f t="shared" si="1508"/>
        <v>21</v>
      </c>
      <c r="N2649" s="1">
        <f t="shared" si="1509"/>
        <v>21</v>
      </c>
      <c r="O2649" s="2">
        <f t="shared" si="1510"/>
        <v>1.01249955</v>
      </c>
      <c r="P2649" s="35">
        <f t="shared" si="1511"/>
        <v>1.0115996199999999</v>
      </c>
      <c r="Q2649" s="35">
        <f t="shared" si="1512"/>
        <v>1.1191067094570093</v>
      </c>
      <c r="R2649" s="2">
        <f t="shared" si="1513"/>
        <v>1.13309503</v>
      </c>
      <c r="S2649" s="2">
        <f t="shared" si="1514"/>
        <v>1.05852576</v>
      </c>
      <c r="T2649" s="2">
        <f t="shared" si="1515"/>
        <v>272551.65077867999</v>
      </c>
      <c r="U2649" s="2">
        <f t="shared" si="1516"/>
        <v>0</v>
      </c>
      <c r="V2649" s="2">
        <f t="shared" si="1517"/>
        <v>32014.322873641562</v>
      </c>
      <c r="W2649" s="2">
        <f t="shared" si="1518"/>
        <v>272551.65077868477</v>
      </c>
      <c r="X2649" s="36">
        <f t="shared" si="1519"/>
        <v>87</v>
      </c>
      <c r="Y2649" s="2">
        <f t="shared" si="1520"/>
        <v>0</v>
      </c>
      <c r="Z2649" s="37">
        <f t="shared" si="1521"/>
        <v>0</v>
      </c>
      <c r="AA2649" s="2">
        <f t="shared" si="1522"/>
        <v>0</v>
      </c>
      <c r="AB2649" s="4">
        <f t="shared" si="1498"/>
        <v>7.1215000000000001E-2</v>
      </c>
      <c r="AC2649" s="148">
        <f t="shared" si="1523"/>
        <v>462</v>
      </c>
      <c r="AD2649" s="36">
        <v>252</v>
      </c>
      <c r="AE2649" s="35">
        <f t="shared" si="1524"/>
        <v>1.1344199349999999</v>
      </c>
      <c r="AF2649" s="2">
        <f t="shared" si="1525"/>
        <v>36636.375181809999</v>
      </c>
      <c r="AG2649" s="2">
        <f t="shared" si="1526"/>
        <v>36636.375181809999</v>
      </c>
      <c r="AH2649" s="3">
        <f t="shared" si="1527"/>
        <v>0</v>
      </c>
      <c r="AI2649" s="3"/>
      <c r="AJ2649" s="3">
        <v>0</v>
      </c>
      <c r="AK2649" s="2">
        <f t="shared" si="1528"/>
        <v>53369.112013064208</v>
      </c>
      <c r="AL2649" s="8"/>
      <c r="AM2649" s="8"/>
      <c r="AN2649" s="8"/>
      <c r="AO2649" s="8"/>
      <c r="AP2649" s="8"/>
      <c r="AQ2649" s="8"/>
      <c r="AR2649" s="5"/>
      <c r="AS2649" s="1"/>
      <c r="AT2649" s="8"/>
      <c r="AU2649" s="1"/>
      <c r="AV2649" s="1"/>
      <c r="AW2649" s="3"/>
      <c r="AX2649" s="3"/>
      <c r="AY2649" s="4"/>
      <c r="AZ2649" s="4"/>
      <c r="BA2649" s="4"/>
      <c r="BB2649" s="1"/>
      <c r="BC2649" s="1"/>
      <c r="BD2649" s="1"/>
      <c r="BE2649" s="1"/>
      <c r="BF2649" s="1"/>
      <c r="BG2649" s="1"/>
      <c r="BH2649" s="1"/>
      <c r="BI2649" s="1"/>
    </row>
    <row r="2650" spans="1:61" x14ac:dyDescent="0.2">
      <c r="A2650" s="78">
        <f t="shared" si="1497"/>
        <v>44541</v>
      </c>
      <c r="B2650" s="2">
        <f t="shared" si="1499"/>
        <v>362775.57182417862</v>
      </c>
      <c r="C2650" s="3">
        <f t="shared" si="1500"/>
        <v>48974702.196264111</v>
      </c>
      <c r="D2650" s="2">
        <f t="shared" si="1496"/>
        <v>240537.3279050432</v>
      </c>
      <c r="E2650" s="2">
        <f t="shared" si="1501"/>
        <v>0</v>
      </c>
      <c r="F2650" s="33">
        <f t="shared" si="1502"/>
        <v>240537.3279050432</v>
      </c>
      <c r="G2650" s="39">
        <f t="shared" si="1503"/>
        <v>6018.51</v>
      </c>
      <c r="H2650" s="38">
        <f>IF(AND(N2650=1,N2649&gt;1),VLOOKUP(A2649,[1]Plan1!$CW$105:$CY$215,3),H2649)</f>
        <v>6075.69</v>
      </c>
      <c r="I2650" s="127">
        <f t="shared" si="1504"/>
        <v>44480</v>
      </c>
      <c r="J2650" s="127">
        <f t="shared" si="1505"/>
        <v>44511</v>
      </c>
      <c r="K2650" s="34">
        <f t="shared" si="1506"/>
        <v>9.5006903702077317E-3</v>
      </c>
      <c r="L2650" s="212">
        <f t="shared" si="1507"/>
        <v>44571</v>
      </c>
      <c r="M2650" s="1">
        <f t="shared" si="1508"/>
        <v>21</v>
      </c>
      <c r="N2650" s="1">
        <f t="shared" si="1509"/>
        <v>1</v>
      </c>
      <c r="O2650" s="2">
        <f t="shared" si="1510"/>
        <v>1.00045037</v>
      </c>
      <c r="P2650" s="35">
        <f t="shared" si="1511"/>
        <v>1.01249955</v>
      </c>
      <c r="Q2650" s="35">
        <f t="shared" si="1512"/>
        <v>1.1330950397272026</v>
      </c>
      <c r="R2650" s="2">
        <f t="shared" si="1513"/>
        <v>1.1336053500000001</v>
      </c>
      <c r="S2650" s="2">
        <f t="shared" si="1514"/>
        <v>1.05852576</v>
      </c>
      <c r="T2650" s="2">
        <f t="shared" si="1515"/>
        <v>272674.40178786003</v>
      </c>
      <c r="U2650" s="2">
        <f t="shared" si="1516"/>
        <v>0</v>
      </c>
      <c r="V2650" s="2">
        <f t="shared" si="1517"/>
        <v>32137.07388281808</v>
      </c>
      <c r="W2650" s="2">
        <f t="shared" si="1518"/>
        <v>272674.40178786131</v>
      </c>
      <c r="X2650" s="36">
        <f t="shared" si="1519"/>
        <v>0</v>
      </c>
      <c r="Y2650" s="2">
        <f t="shared" si="1520"/>
        <v>0</v>
      </c>
      <c r="Z2650" s="37">
        <f t="shared" si="1521"/>
        <v>0</v>
      </c>
      <c r="AA2650" s="2">
        <f t="shared" si="1522"/>
        <v>0</v>
      </c>
      <c r="AB2650" s="4">
        <f t="shared" si="1498"/>
        <v>7.1215000000000001E-2</v>
      </c>
      <c r="AC2650" s="148">
        <f t="shared" si="1523"/>
        <v>462</v>
      </c>
      <c r="AD2650" s="36">
        <v>252</v>
      </c>
      <c r="AE2650" s="35">
        <f t="shared" si="1524"/>
        <v>1.1344199349999999</v>
      </c>
      <c r="AF2650" s="2">
        <f t="shared" si="1525"/>
        <v>36652.875364480002</v>
      </c>
      <c r="AG2650" s="2">
        <f t="shared" si="1526"/>
        <v>36652.875364480002</v>
      </c>
      <c r="AH2650" s="3">
        <f t="shared" si="1527"/>
        <v>0</v>
      </c>
      <c r="AI2650" s="3"/>
      <c r="AJ2650" s="3">
        <v>0</v>
      </c>
      <c r="AK2650" s="2">
        <f t="shared" si="1528"/>
        <v>53448.294671837299</v>
      </c>
      <c r="AL2650" s="8"/>
      <c r="AM2650" s="8"/>
      <c r="AN2650" s="8"/>
      <c r="AO2650" s="8"/>
      <c r="AP2650" s="8"/>
      <c r="AQ2650" s="8"/>
      <c r="AR2650" s="5"/>
      <c r="AS2650" s="1"/>
      <c r="AT2650" s="8"/>
      <c r="AU2650" s="1"/>
      <c r="AV2650" s="1"/>
      <c r="AW2650" s="3"/>
      <c r="AX2650" s="3"/>
      <c r="AY2650" s="4"/>
      <c r="AZ2650" s="4"/>
      <c r="BA2650" s="4"/>
      <c r="BB2650" s="1"/>
      <c r="BC2650" s="1"/>
      <c r="BD2650" s="1"/>
      <c r="BE2650" s="1"/>
      <c r="BF2650" s="1"/>
      <c r="BG2650" s="1"/>
      <c r="BH2650" s="1"/>
      <c r="BI2650" s="1"/>
    </row>
    <row r="2651" spans="1:61" x14ac:dyDescent="0.2">
      <c r="A2651" s="78">
        <f t="shared" si="1497"/>
        <v>44542</v>
      </c>
      <c r="B2651" s="2">
        <f t="shared" si="1499"/>
        <v>362854.75448295171</v>
      </c>
      <c r="C2651" s="3">
        <f t="shared" si="1500"/>
        <v>48985391.85519848</v>
      </c>
      <c r="D2651" s="2">
        <f t="shared" si="1496"/>
        <v>240537.3279050432</v>
      </c>
      <c r="E2651" s="2">
        <f t="shared" si="1501"/>
        <v>0</v>
      </c>
      <c r="F2651" s="33">
        <f t="shared" si="1502"/>
        <v>240537.3279050432</v>
      </c>
      <c r="G2651" s="39">
        <f t="shared" si="1503"/>
        <v>6018.51</v>
      </c>
      <c r="H2651" s="38">
        <f>IF(AND(N2651=1,N2650&gt;1),VLOOKUP(A2650,[1]Plan1!$CW$105:$CY$215,3),H2650)</f>
        <v>6075.69</v>
      </c>
      <c r="I2651" s="127">
        <f t="shared" si="1504"/>
        <v>44480</v>
      </c>
      <c r="J2651" s="127">
        <f t="shared" si="1505"/>
        <v>44511</v>
      </c>
      <c r="K2651" s="34">
        <f t="shared" si="1506"/>
        <v>9.5006903702077317E-3</v>
      </c>
      <c r="L2651" s="212">
        <f t="shared" si="1507"/>
        <v>44571</v>
      </c>
      <c r="M2651" s="1">
        <f t="shared" si="1508"/>
        <v>21</v>
      </c>
      <c r="N2651" s="1">
        <f t="shared" si="1509"/>
        <v>1</v>
      </c>
      <c r="O2651" s="2">
        <f t="shared" si="1510"/>
        <v>1.00045037</v>
      </c>
      <c r="P2651" s="35">
        <f t="shared" si="1511"/>
        <v>1.01249955</v>
      </c>
      <c r="Q2651" s="35">
        <f t="shared" si="1512"/>
        <v>1.1330950397272026</v>
      </c>
      <c r="R2651" s="2">
        <f t="shared" si="1513"/>
        <v>1.1336053500000001</v>
      </c>
      <c r="S2651" s="2">
        <f t="shared" si="1514"/>
        <v>1.05852576</v>
      </c>
      <c r="T2651" s="2">
        <f t="shared" si="1515"/>
        <v>272674.40178786003</v>
      </c>
      <c r="U2651" s="2">
        <f t="shared" si="1516"/>
        <v>0</v>
      </c>
      <c r="V2651" s="2">
        <f t="shared" si="1517"/>
        <v>32137.07388281808</v>
      </c>
      <c r="W2651" s="2">
        <f t="shared" si="1518"/>
        <v>272674.40178786131</v>
      </c>
      <c r="X2651" s="36">
        <f t="shared" si="1519"/>
        <v>0</v>
      </c>
      <c r="Y2651" s="2">
        <f t="shared" si="1520"/>
        <v>0</v>
      </c>
      <c r="Z2651" s="37">
        <f t="shared" si="1521"/>
        <v>0</v>
      </c>
      <c r="AA2651" s="2">
        <f t="shared" si="1522"/>
        <v>0</v>
      </c>
      <c r="AB2651" s="4">
        <f t="shared" si="1498"/>
        <v>7.1215000000000001E-2</v>
      </c>
      <c r="AC2651" s="148">
        <f t="shared" si="1523"/>
        <v>462</v>
      </c>
      <c r="AD2651" s="36">
        <v>252</v>
      </c>
      <c r="AE2651" s="35">
        <f t="shared" si="1524"/>
        <v>1.1344199349999999</v>
      </c>
      <c r="AF2651" s="2">
        <f t="shared" si="1525"/>
        <v>36652.875364480002</v>
      </c>
      <c r="AG2651" s="2">
        <f t="shared" si="1526"/>
        <v>36652.875364480002</v>
      </c>
      <c r="AH2651" s="3">
        <f t="shared" si="1527"/>
        <v>0</v>
      </c>
      <c r="AI2651" s="3"/>
      <c r="AJ2651" s="3">
        <v>0</v>
      </c>
      <c r="AK2651" s="2">
        <f t="shared" si="1528"/>
        <v>53527.477330610389</v>
      </c>
      <c r="AL2651" s="8"/>
      <c r="AM2651" s="8"/>
      <c r="AN2651" s="8"/>
      <c r="AO2651" s="8"/>
      <c r="AP2651" s="8"/>
      <c r="AQ2651" s="8"/>
      <c r="AR2651" s="5"/>
      <c r="AS2651" s="1"/>
      <c r="AT2651" s="8"/>
      <c r="AU2651" s="1"/>
      <c r="AV2651" s="1"/>
      <c r="AW2651" s="3"/>
      <c r="AX2651" s="3"/>
      <c r="AY2651" s="4"/>
      <c r="AZ2651" s="4"/>
      <c r="BA2651" s="4"/>
      <c r="BB2651" s="1"/>
      <c r="BC2651" s="1"/>
      <c r="BD2651" s="1"/>
      <c r="BE2651" s="1"/>
      <c r="BF2651" s="1"/>
      <c r="BG2651" s="1"/>
      <c r="BH2651" s="1"/>
      <c r="BI2651" s="1"/>
    </row>
    <row r="2652" spans="1:61" x14ac:dyDescent="0.2">
      <c r="A2652" s="78">
        <f t="shared" si="1497"/>
        <v>44543</v>
      </c>
      <c r="B2652" s="2">
        <f t="shared" si="1499"/>
        <v>363018.39203884482</v>
      </c>
      <c r="C2652" s="3">
        <f t="shared" si="1500"/>
        <v>49007482.925244048</v>
      </c>
      <c r="D2652" s="2">
        <f t="shared" si="1496"/>
        <v>240537.3279050432</v>
      </c>
      <c r="E2652" s="2">
        <f t="shared" si="1501"/>
        <v>0</v>
      </c>
      <c r="F2652" s="33">
        <f t="shared" si="1502"/>
        <v>240537.3279050432</v>
      </c>
      <c r="G2652" s="39">
        <f t="shared" si="1503"/>
        <v>6018.51</v>
      </c>
      <c r="H2652" s="38">
        <f>IF(AND(N2652=1,N2651&gt;1),VLOOKUP(A2651,[1]Plan1!$CW$105:$CY$215,3),H2651)</f>
        <v>6075.69</v>
      </c>
      <c r="I2652" s="127">
        <f t="shared" si="1504"/>
        <v>44480</v>
      </c>
      <c r="J2652" s="127">
        <f t="shared" si="1505"/>
        <v>44511</v>
      </c>
      <c r="K2652" s="34">
        <f t="shared" si="1506"/>
        <v>9.5006903702077317E-3</v>
      </c>
      <c r="L2652" s="212">
        <f t="shared" si="1507"/>
        <v>44571</v>
      </c>
      <c r="M2652" s="1">
        <f t="shared" si="1508"/>
        <v>21</v>
      </c>
      <c r="N2652" s="1">
        <f t="shared" si="1509"/>
        <v>1</v>
      </c>
      <c r="O2652" s="2">
        <f t="shared" si="1510"/>
        <v>1.00045037</v>
      </c>
      <c r="P2652" s="35">
        <f t="shared" si="1511"/>
        <v>1.01249955</v>
      </c>
      <c r="Q2652" s="35">
        <f t="shared" si="1512"/>
        <v>1.1330950397272026</v>
      </c>
      <c r="R2652" s="2">
        <f t="shared" si="1513"/>
        <v>1.1336053500000001</v>
      </c>
      <c r="S2652" s="2">
        <f t="shared" si="1514"/>
        <v>1.05852576</v>
      </c>
      <c r="T2652" s="2">
        <f t="shared" si="1515"/>
        <v>272674.40178786003</v>
      </c>
      <c r="U2652" s="2">
        <f t="shared" si="1516"/>
        <v>0</v>
      </c>
      <c r="V2652" s="2">
        <f t="shared" si="1517"/>
        <v>32137.07388281808</v>
      </c>
      <c r="W2652" s="2">
        <f t="shared" si="1518"/>
        <v>272674.40178786131</v>
      </c>
      <c r="X2652" s="36">
        <f t="shared" si="1519"/>
        <v>0</v>
      </c>
      <c r="Y2652" s="2">
        <f t="shared" si="1520"/>
        <v>0</v>
      </c>
      <c r="Z2652" s="37">
        <f t="shared" si="1521"/>
        <v>0</v>
      </c>
      <c r="AA2652" s="2">
        <f t="shared" si="1522"/>
        <v>0</v>
      </c>
      <c r="AB2652" s="4">
        <f t="shared" si="1498"/>
        <v>7.1215000000000001E-2</v>
      </c>
      <c r="AC2652" s="148">
        <f t="shared" si="1523"/>
        <v>463</v>
      </c>
      <c r="AD2652" s="36">
        <v>252</v>
      </c>
      <c r="AE2652" s="35">
        <f t="shared" si="1524"/>
        <v>1.1347296630000001</v>
      </c>
      <c r="AF2652" s="2">
        <f t="shared" si="1525"/>
        <v>36737.3302616</v>
      </c>
      <c r="AG2652" s="2">
        <f t="shared" si="1526"/>
        <v>36737.3302616</v>
      </c>
      <c r="AH2652" s="3">
        <f t="shared" si="1527"/>
        <v>0</v>
      </c>
      <c r="AI2652" s="3"/>
      <c r="AJ2652" s="3">
        <v>0</v>
      </c>
      <c r="AK2652" s="2">
        <f t="shared" si="1528"/>
        <v>53606.659989383486</v>
      </c>
      <c r="AL2652" s="8"/>
      <c r="AM2652" s="8"/>
      <c r="AN2652" s="8"/>
      <c r="AO2652" s="8"/>
      <c r="AP2652" s="8"/>
      <c r="AQ2652" s="8"/>
      <c r="AR2652" s="5"/>
      <c r="AS2652" s="1"/>
      <c r="AT2652" s="8"/>
      <c r="AU2652" s="1"/>
      <c r="AV2652" s="1"/>
      <c r="AW2652" s="3"/>
      <c r="AX2652" s="3"/>
      <c r="AY2652" s="4"/>
      <c r="AZ2652" s="4"/>
      <c r="BA2652" s="4"/>
      <c r="BB2652" s="1"/>
      <c r="BC2652" s="1"/>
      <c r="BD2652" s="1"/>
      <c r="BE2652" s="1"/>
      <c r="BF2652" s="1"/>
      <c r="BG2652" s="1"/>
      <c r="BH2652" s="1"/>
      <c r="BI2652" s="1"/>
    </row>
    <row r="2653" spans="1:61" x14ac:dyDescent="0.2">
      <c r="A2653" s="78">
        <f t="shared" si="1497"/>
        <v>44544</v>
      </c>
      <c r="B2653" s="2">
        <f t="shared" si="1499"/>
        <v>363321.44526504306</v>
      </c>
      <c r="C2653" s="3">
        <f t="shared" si="1500"/>
        <v>49048395.110780813</v>
      </c>
      <c r="D2653" s="2">
        <f t="shared" si="1496"/>
        <v>240537.3279050432</v>
      </c>
      <c r="E2653" s="2">
        <f t="shared" si="1501"/>
        <v>0</v>
      </c>
      <c r="F2653" s="33">
        <f t="shared" si="1502"/>
        <v>240537.3279050432</v>
      </c>
      <c r="G2653" s="39">
        <f t="shared" si="1503"/>
        <v>6018.51</v>
      </c>
      <c r="H2653" s="38">
        <f>IF(AND(N2653=1,N2652&gt;1),VLOOKUP(A2652,[1]Plan1!$CW$105:$CY$215,3),H2652)</f>
        <v>6075.69</v>
      </c>
      <c r="I2653" s="127">
        <f t="shared" si="1504"/>
        <v>44480</v>
      </c>
      <c r="J2653" s="127">
        <f t="shared" si="1505"/>
        <v>44511</v>
      </c>
      <c r="K2653" s="34">
        <f t="shared" si="1506"/>
        <v>9.5006903702077317E-3</v>
      </c>
      <c r="L2653" s="212">
        <f t="shared" si="1507"/>
        <v>44571</v>
      </c>
      <c r="M2653" s="1">
        <f t="shared" si="1508"/>
        <v>21</v>
      </c>
      <c r="N2653" s="1">
        <f t="shared" si="1509"/>
        <v>2</v>
      </c>
      <c r="O2653" s="2">
        <f t="shared" si="1510"/>
        <v>1.0009009600000001</v>
      </c>
      <c r="P2653" s="35">
        <f t="shared" si="1511"/>
        <v>1.01249955</v>
      </c>
      <c r="Q2653" s="35">
        <f t="shared" si="1512"/>
        <v>1.1330950397272026</v>
      </c>
      <c r="R2653" s="2">
        <f t="shared" si="1513"/>
        <v>1.13411591</v>
      </c>
      <c r="S2653" s="2">
        <f t="shared" si="1514"/>
        <v>1.05852576</v>
      </c>
      <c r="T2653" s="2">
        <f t="shared" si="1515"/>
        <v>272797.21052599</v>
      </c>
      <c r="U2653" s="2">
        <f t="shared" si="1516"/>
        <v>0</v>
      </c>
      <c r="V2653" s="2">
        <f t="shared" si="1517"/>
        <v>32259.882620953264</v>
      </c>
      <c r="W2653" s="2">
        <f t="shared" si="1518"/>
        <v>272797.21052599646</v>
      </c>
      <c r="X2653" s="36">
        <f t="shared" si="1519"/>
        <v>0</v>
      </c>
      <c r="Y2653" s="2">
        <f t="shared" si="1520"/>
        <v>0</v>
      </c>
      <c r="Z2653" s="37">
        <f t="shared" si="1521"/>
        <v>0</v>
      </c>
      <c r="AA2653" s="2">
        <f t="shared" si="1522"/>
        <v>0</v>
      </c>
      <c r="AB2653" s="4">
        <f t="shared" si="1498"/>
        <v>7.1215000000000001E-2</v>
      </c>
      <c r="AC2653" s="148">
        <f t="shared" si="1523"/>
        <v>464</v>
      </c>
      <c r="AD2653" s="36">
        <v>252</v>
      </c>
      <c r="AE2653" s="35">
        <f t="shared" si="1524"/>
        <v>1.1350394749999999</v>
      </c>
      <c r="AF2653" s="2">
        <f t="shared" si="1525"/>
        <v>36838.392090890004</v>
      </c>
      <c r="AG2653" s="2">
        <f t="shared" si="1526"/>
        <v>36838.392090890004</v>
      </c>
      <c r="AH2653" s="3">
        <f t="shared" si="1527"/>
        <v>0</v>
      </c>
      <c r="AI2653" s="3"/>
      <c r="AJ2653" s="3">
        <v>0</v>
      </c>
      <c r="AK2653" s="2">
        <f t="shared" si="1528"/>
        <v>53685.842648156577</v>
      </c>
      <c r="AL2653" s="8"/>
      <c r="AM2653" s="8"/>
      <c r="AN2653" s="8"/>
      <c r="AO2653" s="8"/>
      <c r="AP2653" s="8"/>
      <c r="AQ2653" s="8"/>
      <c r="AR2653" s="5"/>
      <c r="AS2653" s="1"/>
      <c r="AT2653" s="8"/>
      <c r="AU2653" s="1"/>
      <c r="AV2653" s="1"/>
      <c r="AW2653" s="3"/>
      <c r="AX2653" s="3"/>
      <c r="AY2653" s="4"/>
      <c r="AZ2653" s="4"/>
      <c r="BA2653" s="4"/>
      <c r="BB2653" s="1"/>
      <c r="BC2653" s="1"/>
      <c r="BD2653" s="1"/>
      <c r="BE2653" s="1"/>
      <c r="BF2653" s="1"/>
      <c r="BG2653" s="1"/>
      <c r="BH2653" s="1"/>
      <c r="BI2653" s="1"/>
    </row>
    <row r="2654" spans="1:61" x14ac:dyDescent="0.2">
      <c r="A2654" s="78">
        <f t="shared" si="1497"/>
        <v>44545</v>
      </c>
      <c r="B2654" s="2">
        <f t="shared" si="1499"/>
        <v>363624.65513440018</v>
      </c>
      <c r="C2654" s="3">
        <f t="shared" si="1500"/>
        <v>49089328.443144023</v>
      </c>
      <c r="D2654" s="2">
        <f t="shared" si="1496"/>
        <v>240537.3279050432</v>
      </c>
      <c r="E2654" s="2">
        <f t="shared" si="1501"/>
        <v>0</v>
      </c>
      <c r="F2654" s="33">
        <f t="shared" si="1502"/>
        <v>240537.3279050432</v>
      </c>
      <c r="G2654" s="39">
        <f t="shared" si="1503"/>
        <v>6018.51</v>
      </c>
      <c r="H2654" s="38">
        <f>IF(AND(N2654=1,N2653&gt;1),VLOOKUP(A2653,[1]Plan1!$CW$105:$CY$215,3),H2653)</f>
        <v>6075.69</v>
      </c>
      <c r="I2654" s="127">
        <f t="shared" si="1504"/>
        <v>44480</v>
      </c>
      <c r="J2654" s="127">
        <f t="shared" si="1505"/>
        <v>44511</v>
      </c>
      <c r="K2654" s="34">
        <f t="shared" si="1506"/>
        <v>9.5006903702077317E-3</v>
      </c>
      <c r="L2654" s="212">
        <f t="shared" si="1507"/>
        <v>44571</v>
      </c>
      <c r="M2654" s="1">
        <f t="shared" si="1508"/>
        <v>21</v>
      </c>
      <c r="N2654" s="1">
        <f t="shared" si="1509"/>
        <v>3</v>
      </c>
      <c r="O2654" s="2">
        <f t="shared" si="1510"/>
        <v>1.00135174</v>
      </c>
      <c r="P2654" s="35">
        <f t="shared" si="1511"/>
        <v>1.01249955</v>
      </c>
      <c r="Q2654" s="35">
        <f t="shared" si="1512"/>
        <v>1.1330950397272026</v>
      </c>
      <c r="R2654" s="2">
        <f t="shared" si="1513"/>
        <v>1.13462668</v>
      </c>
      <c r="S2654" s="2">
        <f t="shared" si="1514"/>
        <v>1.05852576</v>
      </c>
      <c r="T2654" s="2">
        <f t="shared" si="1515"/>
        <v>272920.06977697002</v>
      </c>
      <c r="U2654" s="2">
        <f t="shared" si="1516"/>
        <v>0</v>
      </c>
      <c r="V2654" s="2">
        <f t="shared" si="1517"/>
        <v>32382.741871927323</v>
      </c>
      <c r="W2654" s="2">
        <f t="shared" si="1518"/>
        <v>272920.06977697054</v>
      </c>
      <c r="X2654" s="36">
        <f t="shared" si="1519"/>
        <v>0</v>
      </c>
      <c r="Y2654" s="2">
        <f t="shared" si="1520"/>
        <v>0</v>
      </c>
      <c r="Z2654" s="37">
        <f t="shared" si="1521"/>
        <v>0</v>
      </c>
      <c r="AA2654" s="2">
        <f t="shared" si="1522"/>
        <v>0</v>
      </c>
      <c r="AB2654" s="4">
        <f t="shared" si="1498"/>
        <v>7.1215000000000001E-2</v>
      </c>
      <c r="AC2654" s="148">
        <f t="shared" si="1523"/>
        <v>465</v>
      </c>
      <c r="AD2654" s="36">
        <v>252</v>
      </c>
      <c r="AE2654" s="35">
        <f t="shared" si="1524"/>
        <v>1.1353493720000001</v>
      </c>
      <c r="AF2654" s="2">
        <f t="shared" si="1525"/>
        <v>36939.560050499997</v>
      </c>
      <c r="AG2654" s="2">
        <f t="shared" si="1526"/>
        <v>36939.560050499997</v>
      </c>
      <c r="AH2654" s="3">
        <f t="shared" si="1527"/>
        <v>0</v>
      </c>
      <c r="AI2654" s="3"/>
      <c r="AJ2654" s="3">
        <v>0</v>
      </c>
      <c r="AK2654" s="2">
        <f t="shared" si="1528"/>
        <v>53765.025306929667</v>
      </c>
      <c r="AL2654" s="8"/>
      <c r="AM2654" s="8"/>
      <c r="AN2654" s="8"/>
      <c r="AO2654" s="8"/>
      <c r="AP2654" s="8"/>
      <c r="AQ2654" s="8"/>
      <c r="AR2654" s="5"/>
      <c r="AS2654" s="1"/>
      <c r="AT2654" s="8"/>
      <c r="AU2654" s="1"/>
      <c r="AV2654" s="1"/>
      <c r="AW2654" s="3"/>
      <c r="AX2654" s="3"/>
      <c r="AY2654" s="4"/>
      <c r="AZ2654" s="4"/>
      <c r="BA2654" s="4"/>
      <c r="BB2654" s="1"/>
      <c r="BC2654" s="1"/>
      <c r="BD2654" s="1"/>
      <c r="BE2654" s="1"/>
      <c r="BF2654" s="1"/>
      <c r="BG2654" s="1"/>
      <c r="BH2654" s="1"/>
      <c r="BI2654" s="1"/>
    </row>
    <row r="2655" spans="1:61" x14ac:dyDescent="0.2">
      <c r="A2655" s="78">
        <f t="shared" si="1497"/>
        <v>44546</v>
      </c>
      <c r="B2655" s="2">
        <f t="shared" si="1499"/>
        <v>363928.03265195934</v>
      </c>
      <c r="C2655" s="3">
        <f t="shared" si="1500"/>
        <v>49130284.408014514</v>
      </c>
      <c r="D2655" s="2">
        <f t="shared" si="1496"/>
        <v>240537.3279050432</v>
      </c>
      <c r="E2655" s="2">
        <f t="shared" si="1501"/>
        <v>0</v>
      </c>
      <c r="F2655" s="33">
        <f t="shared" si="1502"/>
        <v>240537.3279050432</v>
      </c>
      <c r="G2655" s="39">
        <f t="shared" si="1503"/>
        <v>6018.51</v>
      </c>
      <c r="H2655" s="38">
        <f>IF(AND(N2655=1,N2654&gt;1),VLOOKUP(A2654,[1]Plan1!$CW$105:$CY$215,3),H2654)</f>
        <v>6075.69</v>
      </c>
      <c r="I2655" s="127">
        <f t="shared" si="1504"/>
        <v>44480</v>
      </c>
      <c r="J2655" s="127">
        <f t="shared" si="1505"/>
        <v>44511</v>
      </c>
      <c r="K2655" s="34">
        <f t="shared" si="1506"/>
        <v>9.5006903702077317E-3</v>
      </c>
      <c r="L2655" s="212">
        <f t="shared" si="1507"/>
        <v>44571</v>
      </c>
      <c r="M2655" s="1">
        <f t="shared" si="1508"/>
        <v>21</v>
      </c>
      <c r="N2655" s="1">
        <f t="shared" si="1509"/>
        <v>4</v>
      </c>
      <c r="O2655" s="2">
        <f t="shared" si="1510"/>
        <v>1.0018027300000001</v>
      </c>
      <c r="P2655" s="35">
        <f t="shared" si="1511"/>
        <v>1.01249955</v>
      </c>
      <c r="Q2655" s="35">
        <f t="shared" si="1512"/>
        <v>1.1330950397272026</v>
      </c>
      <c r="R2655" s="2">
        <f t="shared" si="1513"/>
        <v>1.1351377</v>
      </c>
      <c r="S2655" s="2">
        <f t="shared" si="1514"/>
        <v>1.05852576</v>
      </c>
      <c r="T2655" s="2">
        <f t="shared" si="1515"/>
        <v>273042.98916226998</v>
      </c>
      <c r="U2655" s="2">
        <f t="shared" si="1516"/>
        <v>0</v>
      </c>
      <c r="V2655" s="2">
        <f t="shared" si="1517"/>
        <v>32505.661257233365</v>
      </c>
      <c r="W2655" s="2">
        <f t="shared" si="1518"/>
        <v>273042.98916227656</v>
      </c>
      <c r="X2655" s="36">
        <f t="shared" si="1519"/>
        <v>0</v>
      </c>
      <c r="Y2655" s="2">
        <f t="shared" si="1520"/>
        <v>0</v>
      </c>
      <c r="Z2655" s="37">
        <f t="shared" si="1521"/>
        <v>0</v>
      </c>
      <c r="AA2655" s="2">
        <f t="shared" si="1522"/>
        <v>0</v>
      </c>
      <c r="AB2655" s="4">
        <f t="shared" si="1498"/>
        <v>7.1215000000000001E-2</v>
      </c>
      <c r="AC2655" s="148">
        <f t="shared" si="1523"/>
        <v>466</v>
      </c>
      <c r="AD2655" s="36">
        <v>252</v>
      </c>
      <c r="AE2655" s="35">
        <f t="shared" si="1524"/>
        <v>1.135659354</v>
      </c>
      <c r="AF2655" s="2">
        <f t="shared" si="1525"/>
        <v>37040.83552398</v>
      </c>
      <c r="AG2655" s="2">
        <f t="shared" si="1526"/>
        <v>37040.83552398</v>
      </c>
      <c r="AH2655" s="3">
        <f t="shared" si="1527"/>
        <v>0</v>
      </c>
      <c r="AI2655" s="3"/>
      <c r="AJ2655" s="3">
        <v>0</v>
      </c>
      <c r="AK2655" s="2">
        <f t="shared" si="1528"/>
        <v>53844.207965702757</v>
      </c>
      <c r="AL2655" s="8"/>
      <c r="AM2655" s="8"/>
      <c r="AN2655" s="8"/>
      <c r="AO2655" s="8"/>
      <c r="AP2655" s="8"/>
      <c r="AQ2655" s="8"/>
      <c r="AR2655" s="5"/>
      <c r="AS2655" s="1"/>
      <c r="AT2655" s="8"/>
      <c r="AU2655" s="1"/>
      <c r="AV2655" s="1"/>
      <c r="AW2655" s="3"/>
      <c r="AX2655" s="3"/>
      <c r="AY2655" s="4"/>
      <c r="AZ2655" s="4"/>
      <c r="BA2655" s="4"/>
      <c r="BB2655" s="1"/>
      <c r="BC2655" s="1"/>
      <c r="BD2655" s="1"/>
      <c r="BE2655" s="1"/>
      <c r="BF2655" s="1"/>
      <c r="BG2655" s="1"/>
      <c r="BH2655" s="1"/>
      <c r="BI2655" s="1"/>
    </row>
    <row r="2656" spans="1:61" x14ac:dyDescent="0.2">
      <c r="A2656" s="78">
        <f t="shared" si="1497"/>
        <v>44547</v>
      </c>
      <c r="B2656" s="2">
        <f t="shared" si="1499"/>
        <v>364231.5694345106</v>
      </c>
      <c r="C2656" s="3">
        <f t="shared" si="1500"/>
        <v>49171261.873658933</v>
      </c>
      <c r="D2656" s="2">
        <f t="shared" si="1496"/>
        <v>240537.3279050432</v>
      </c>
      <c r="E2656" s="2">
        <f t="shared" si="1501"/>
        <v>0</v>
      </c>
      <c r="F2656" s="33">
        <f t="shared" si="1502"/>
        <v>240537.3279050432</v>
      </c>
      <c r="G2656" s="39">
        <f t="shared" si="1503"/>
        <v>6018.51</v>
      </c>
      <c r="H2656" s="38">
        <f>IF(AND(N2656=1,N2655&gt;1),VLOOKUP(A2655,[1]Plan1!$CW$105:$CY$215,3),H2655)</f>
        <v>6075.69</v>
      </c>
      <c r="I2656" s="127">
        <f t="shared" si="1504"/>
        <v>44480</v>
      </c>
      <c r="J2656" s="127">
        <f t="shared" si="1505"/>
        <v>44511</v>
      </c>
      <c r="K2656" s="34">
        <f t="shared" si="1506"/>
        <v>9.5006903702077317E-3</v>
      </c>
      <c r="L2656" s="212">
        <f t="shared" si="1507"/>
        <v>44571</v>
      </c>
      <c r="M2656" s="1">
        <f t="shared" si="1508"/>
        <v>21</v>
      </c>
      <c r="N2656" s="1">
        <f t="shared" si="1509"/>
        <v>5</v>
      </c>
      <c r="O2656" s="2">
        <f t="shared" si="1510"/>
        <v>1.00225392</v>
      </c>
      <c r="P2656" s="35">
        <f t="shared" si="1511"/>
        <v>1.01249955</v>
      </c>
      <c r="Q2656" s="35">
        <f t="shared" si="1512"/>
        <v>1.1330950397272026</v>
      </c>
      <c r="R2656" s="2">
        <f t="shared" si="1513"/>
        <v>1.1356489400000001</v>
      </c>
      <c r="S2656" s="2">
        <f t="shared" si="1514"/>
        <v>1.05852576</v>
      </c>
      <c r="T2656" s="2">
        <f t="shared" si="1515"/>
        <v>273165.96146578999</v>
      </c>
      <c r="U2656" s="2">
        <f t="shared" si="1516"/>
        <v>0</v>
      </c>
      <c r="V2656" s="2">
        <f t="shared" si="1517"/>
        <v>32628.633560751543</v>
      </c>
      <c r="W2656" s="2">
        <f t="shared" si="1518"/>
        <v>273165.96146579477</v>
      </c>
      <c r="X2656" s="36">
        <f t="shared" si="1519"/>
        <v>0</v>
      </c>
      <c r="Y2656" s="2">
        <f t="shared" si="1520"/>
        <v>0</v>
      </c>
      <c r="Z2656" s="37">
        <f t="shared" si="1521"/>
        <v>0</v>
      </c>
      <c r="AA2656" s="2">
        <f t="shared" si="1522"/>
        <v>0</v>
      </c>
      <c r="AB2656" s="4">
        <f t="shared" si="1498"/>
        <v>7.1215000000000001E-2</v>
      </c>
      <c r="AC2656" s="148">
        <f t="shared" si="1523"/>
        <v>467</v>
      </c>
      <c r="AD2656" s="36">
        <v>252</v>
      </c>
      <c r="AE2656" s="35">
        <f t="shared" si="1524"/>
        <v>1.1359694199999999</v>
      </c>
      <c r="AF2656" s="2">
        <f t="shared" si="1525"/>
        <v>37142.217344240002</v>
      </c>
      <c r="AG2656" s="2">
        <f t="shared" si="1526"/>
        <v>37142.217344240002</v>
      </c>
      <c r="AH2656" s="3">
        <f t="shared" si="1527"/>
        <v>0</v>
      </c>
      <c r="AI2656" s="3"/>
      <c r="AJ2656" s="3">
        <v>0</v>
      </c>
      <c r="AK2656" s="2">
        <f t="shared" si="1528"/>
        <v>53923.390624475855</v>
      </c>
      <c r="AL2656" s="8"/>
      <c r="AM2656" s="8"/>
      <c r="AN2656" s="8"/>
      <c r="AO2656" s="8"/>
      <c r="AP2656" s="8"/>
      <c r="AQ2656" s="8"/>
      <c r="AR2656" s="5"/>
      <c r="AS2656" s="1"/>
      <c r="AT2656" s="8"/>
      <c r="AU2656" s="1"/>
      <c r="AV2656" s="1"/>
      <c r="AW2656" s="3"/>
      <c r="AX2656" s="3"/>
      <c r="AY2656" s="4"/>
      <c r="AZ2656" s="4"/>
      <c r="BA2656" s="4"/>
      <c r="BB2656" s="1"/>
      <c r="BC2656" s="1"/>
      <c r="BD2656" s="1"/>
      <c r="BE2656" s="1"/>
      <c r="BF2656" s="1"/>
      <c r="BG2656" s="1"/>
      <c r="BH2656" s="1"/>
      <c r="BI2656" s="1"/>
    </row>
    <row r="2657" spans="1:61" x14ac:dyDescent="0.2">
      <c r="A2657" s="78">
        <f t="shared" si="1497"/>
        <v>44548</v>
      </c>
      <c r="B2657" s="2">
        <f t="shared" si="1499"/>
        <v>364450.51044792053</v>
      </c>
      <c r="C2657" s="3">
        <f t="shared" si="1500"/>
        <v>49200818.910469271</v>
      </c>
      <c r="D2657" s="2">
        <f t="shared" si="1496"/>
        <v>240537.3279050432</v>
      </c>
      <c r="E2657" s="2">
        <f t="shared" si="1501"/>
        <v>0</v>
      </c>
      <c r="F2657" s="33">
        <f t="shared" si="1502"/>
        <v>240537.3279050432</v>
      </c>
      <c r="G2657" s="39">
        <f t="shared" si="1503"/>
        <v>6018.51</v>
      </c>
      <c r="H2657" s="38">
        <f>IF(AND(N2657=1,N2656&gt;1),VLOOKUP(A2656,[1]Plan1!$CW$105:$CY$215,3),H2656)</f>
        <v>6075.69</v>
      </c>
      <c r="I2657" s="127">
        <f t="shared" si="1504"/>
        <v>44480</v>
      </c>
      <c r="J2657" s="127">
        <f t="shared" si="1505"/>
        <v>44511</v>
      </c>
      <c r="K2657" s="34">
        <f t="shared" si="1506"/>
        <v>9.5006903702077317E-3</v>
      </c>
      <c r="L2657" s="212">
        <f t="shared" si="1507"/>
        <v>44571</v>
      </c>
      <c r="M2657" s="1">
        <f t="shared" si="1508"/>
        <v>21</v>
      </c>
      <c r="N2657" s="1">
        <f t="shared" si="1509"/>
        <v>6</v>
      </c>
      <c r="O2657" s="2">
        <f t="shared" si="1510"/>
        <v>1.00270532</v>
      </c>
      <c r="P2657" s="35">
        <f t="shared" si="1511"/>
        <v>1.01249955</v>
      </c>
      <c r="Q2657" s="35">
        <f t="shared" si="1512"/>
        <v>1.1330950397272026</v>
      </c>
      <c r="R2657" s="2">
        <f t="shared" si="1513"/>
        <v>1.1361604199999999</v>
      </c>
      <c r="S2657" s="2">
        <f t="shared" si="1514"/>
        <v>1.05852576</v>
      </c>
      <c r="T2657" s="2">
        <f t="shared" si="1515"/>
        <v>273288.99149827001</v>
      </c>
      <c r="U2657" s="2">
        <f t="shared" si="1516"/>
        <v>0</v>
      </c>
      <c r="V2657" s="2">
        <f t="shared" si="1517"/>
        <v>32751.66359322839</v>
      </c>
      <c r="W2657" s="2">
        <f t="shared" si="1518"/>
        <v>273288.99149827159</v>
      </c>
      <c r="X2657" s="36">
        <f t="shared" si="1519"/>
        <v>0</v>
      </c>
      <c r="Y2657" s="2">
        <f t="shared" si="1520"/>
        <v>0</v>
      </c>
      <c r="Z2657" s="37">
        <f t="shared" si="1521"/>
        <v>0</v>
      </c>
      <c r="AA2657" s="2">
        <f t="shared" si="1522"/>
        <v>0</v>
      </c>
      <c r="AB2657" s="4">
        <f t="shared" si="1498"/>
        <v>7.1215000000000001E-2</v>
      </c>
      <c r="AC2657" s="148">
        <f t="shared" si="1523"/>
        <v>467</v>
      </c>
      <c r="AD2657" s="36">
        <v>252</v>
      </c>
      <c r="AE2657" s="35">
        <f t="shared" si="1524"/>
        <v>1.1359694199999999</v>
      </c>
      <c r="AF2657" s="2">
        <f t="shared" si="1525"/>
        <v>37158.945666400003</v>
      </c>
      <c r="AG2657" s="2">
        <f t="shared" si="1526"/>
        <v>37158.945666400003</v>
      </c>
      <c r="AH2657" s="3">
        <f t="shared" si="1527"/>
        <v>0</v>
      </c>
      <c r="AI2657" s="3"/>
      <c r="AJ2657" s="3">
        <v>0</v>
      </c>
      <c r="AK2657" s="2">
        <f t="shared" si="1528"/>
        <v>54002.573283248945</v>
      </c>
      <c r="AL2657" s="8"/>
      <c r="AM2657" s="8"/>
      <c r="AN2657" s="8"/>
      <c r="AO2657" s="8"/>
      <c r="AP2657" s="8"/>
      <c r="AQ2657" s="8"/>
      <c r="AR2657" s="5"/>
      <c r="AS2657" s="1"/>
      <c r="AT2657" s="8"/>
      <c r="AU2657" s="1"/>
      <c r="AV2657" s="1"/>
      <c r="AW2657" s="3"/>
      <c r="AX2657" s="3"/>
      <c r="AY2657" s="4"/>
      <c r="AZ2657" s="4"/>
      <c r="BA2657" s="4"/>
      <c r="BB2657" s="1"/>
      <c r="BC2657" s="1"/>
      <c r="BD2657" s="1"/>
      <c r="BE2657" s="1"/>
      <c r="BF2657" s="1"/>
      <c r="BG2657" s="1"/>
      <c r="BH2657" s="1"/>
      <c r="BI2657" s="1"/>
    </row>
    <row r="2658" spans="1:61" x14ac:dyDescent="0.2">
      <c r="A2658" s="78">
        <f t="shared" si="1497"/>
        <v>44549</v>
      </c>
      <c r="B2658" s="2">
        <f t="shared" si="1499"/>
        <v>364529.69310669362</v>
      </c>
      <c r="C2658" s="3">
        <f t="shared" si="1500"/>
        <v>49211508.569403641</v>
      </c>
      <c r="D2658" s="2">
        <f t="shared" si="1496"/>
        <v>240537.3279050432</v>
      </c>
      <c r="E2658" s="2">
        <f t="shared" si="1501"/>
        <v>0</v>
      </c>
      <c r="F2658" s="33">
        <f t="shared" si="1502"/>
        <v>240537.3279050432</v>
      </c>
      <c r="G2658" s="39">
        <f t="shared" si="1503"/>
        <v>6018.51</v>
      </c>
      <c r="H2658" s="38">
        <f>IF(AND(N2658=1,N2657&gt;1),VLOOKUP(A2657,[1]Plan1!$CW$105:$CY$215,3),H2657)</f>
        <v>6075.69</v>
      </c>
      <c r="I2658" s="127">
        <f t="shared" si="1504"/>
        <v>44480</v>
      </c>
      <c r="J2658" s="127">
        <f t="shared" si="1505"/>
        <v>44511</v>
      </c>
      <c r="K2658" s="34">
        <f t="shared" si="1506"/>
        <v>9.5006903702077317E-3</v>
      </c>
      <c r="L2658" s="212">
        <f t="shared" si="1507"/>
        <v>44571</v>
      </c>
      <c r="M2658" s="1">
        <f t="shared" si="1508"/>
        <v>21</v>
      </c>
      <c r="N2658" s="1">
        <f t="shared" si="1509"/>
        <v>6</v>
      </c>
      <c r="O2658" s="2">
        <f t="shared" si="1510"/>
        <v>1.00270532</v>
      </c>
      <c r="P2658" s="35">
        <f t="shared" si="1511"/>
        <v>1.01249955</v>
      </c>
      <c r="Q2658" s="35">
        <f t="shared" si="1512"/>
        <v>1.1330950397272026</v>
      </c>
      <c r="R2658" s="2">
        <f t="shared" si="1513"/>
        <v>1.1361604199999999</v>
      </c>
      <c r="S2658" s="2">
        <f t="shared" si="1514"/>
        <v>1.05852576</v>
      </c>
      <c r="T2658" s="2">
        <f t="shared" si="1515"/>
        <v>273288.99149827001</v>
      </c>
      <c r="U2658" s="2">
        <f t="shared" si="1516"/>
        <v>0</v>
      </c>
      <c r="V2658" s="2">
        <f t="shared" si="1517"/>
        <v>32751.66359322839</v>
      </c>
      <c r="W2658" s="2">
        <f t="shared" si="1518"/>
        <v>273288.99149827159</v>
      </c>
      <c r="X2658" s="36">
        <f t="shared" si="1519"/>
        <v>0</v>
      </c>
      <c r="Y2658" s="2">
        <f t="shared" si="1520"/>
        <v>0</v>
      </c>
      <c r="Z2658" s="37">
        <f t="shared" si="1521"/>
        <v>0</v>
      </c>
      <c r="AA2658" s="2">
        <f t="shared" si="1522"/>
        <v>0</v>
      </c>
      <c r="AB2658" s="4">
        <f t="shared" si="1498"/>
        <v>7.1215000000000001E-2</v>
      </c>
      <c r="AC2658" s="148">
        <f t="shared" si="1523"/>
        <v>467</v>
      </c>
      <c r="AD2658" s="36">
        <v>252</v>
      </c>
      <c r="AE2658" s="35">
        <f t="shared" si="1524"/>
        <v>1.1359694199999999</v>
      </c>
      <c r="AF2658" s="2">
        <f t="shared" si="1525"/>
        <v>37158.945666400003</v>
      </c>
      <c r="AG2658" s="2">
        <f t="shared" si="1526"/>
        <v>37158.945666400003</v>
      </c>
      <c r="AH2658" s="3">
        <f t="shared" si="1527"/>
        <v>0</v>
      </c>
      <c r="AI2658" s="3"/>
      <c r="AJ2658" s="3">
        <v>0</v>
      </c>
      <c r="AK2658" s="2">
        <f t="shared" si="1528"/>
        <v>54081.755942022035</v>
      </c>
      <c r="AL2658" s="8"/>
      <c r="AM2658" s="8"/>
      <c r="AN2658" s="8"/>
      <c r="AO2658" s="8"/>
      <c r="AP2658" s="8"/>
      <c r="AQ2658" s="8"/>
      <c r="AR2658" s="5"/>
      <c r="AS2658" s="1"/>
      <c r="AT2658" s="8"/>
      <c r="AU2658" s="1"/>
      <c r="AV2658" s="1"/>
      <c r="AW2658" s="3"/>
      <c r="AX2658" s="3"/>
      <c r="AY2658" s="4"/>
      <c r="AZ2658" s="4"/>
      <c r="BA2658" s="4"/>
      <c r="BB2658" s="1"/>
      <c r="BC2658" s="1"/>
      <c r="BD2658" s="1"/>
      <c r="BE2658" s="1"/>
      <c r="BF2658" s="1"/>
      <c r="BG2658" s="1"/>
      <c r="BH2658" s="1"/>
      <c r="BI2658" s="1"/>
    </row>
    <row r="2659" spans="1:61" x14ac:dyDescent="0.2">
      <c r="A2659" s="78">
        <f t="shared" si="1497"/>
        <v>44550</v>
      </c>
      <c r="B2659" s="2">
        <f t="shared" si="1499"/>
        <v>364693.63661946671</v>
      </c>
      <c r="C2659" s="3">
        <f t="shared" si="1500"/>
        <v>49233640.943628006</v>
      </c>
      <c r="D2659" s="2">
        <f t="shared" si="1496"/>
        <v>240537.3279050432</v>
      </c>
      <c r="E2659" s="2">
        <f t="shared" si="1501"/>
        <v>0</v>
      </c>
      <c r="F2659" s="33">
        <f t="shared" si="1502"/>
        <v>240537.3279050432</v>
      </c>
      <c r="G2659" s="39">
        <f t="shared" si="1503"/>
        <v>6018.51</v>
      </c>
      <c r="H2659" s="38">
        <f>IF(AND(N2659=1,N2658&gt;1),VLOOKUP(A2658,[1]Plan1!$CW$105:$CY$215,3),H2658)</f>
        <v>6075.69</v>
      </c>
      <c r="I2659" s="127">
        <f t="shared" si="1504"/>
        <v>44480</v>
      </c>
      <c r="J2659" s="127">
        <f t="shared" si="1505"/>
        <v>44511</v>
      </c>
      <c r="K2659" s="34">
        <f t="shared" si="1506"/>
        <v>9.5006903702077317E-3</v>
      </c>
      <c r="L2659" s="212">
        <f t="shared" si="1507"/>
        <v>44571</v>
      </c>
      <c r="M2659" s="1">
        <f t="shared" si="1508"/>
        <v>21</v>
      </c>
      <c r="N2659" s="1">
        <f t="shared" si="1509"/>
        <v>6</v>
      </c>
      <c r="O2659" s="2">
        <f t="shared" si="1510"/>
        <v>1.00270532</v>
      </c>
      <c r="P2659" s="35">
        <f t="shared" si="1511"/>
        <v>1.01249955</v>
      </c>
      <c r="Q2659" s="35">
        <f t="shared" si="1512"/>
        <v>1.1330950397272026</v>
      </c>
      <c r="R2659" s="2">
        <f t="shared" si="1513"/>
        <v>1.1361604199999999</v>
      </c>
      <c r="S2659" s="2">
        <f t="shared" si="1514"/>
        <v>1.05852576</v>
      </c>
      <c r="T2659" s="2">
        <f t="shared" si="1515"/>
        <v>273288.99149827001</v>
      </c>
      <c r="U2659" s="2">
        <f t="shared" si="1516"/>
        <v>0</v>
      </c>
      <c r="V2659" s="2">
        <f t="shared" si="1517"/>
        <v>32751.66359322839</v>
      </c>
      <c r="W2659" s="2">
        <f t="shared" si="1518"/>
        <v>273288.99149827159</v>
      </c>
      <c r="X2659" s="36">
        <f t="shared" si="1519"/>
        <v>0</v>
      </c>
      <c r="Y2659" s="2">
        <f t="shared" si="1520"/>
        <v>0</v>
      </c>
      <c r="Z2659" s="37">
        <f t="shared" si="1521"/>
        <v>0</v>
      </c>
      <c r="AA2659" s="2">
        <f t="shared" si="1522"/>
        <v>0</v>
      </c>
      <c r="AB2659" s="4">
        <f t="shared" si="1498"/>
        <v>7.1215000000000001E-2</v>
      </c>
      <c r="AC2659" s="148">
        <f t="shared" si="1523"/>
        <v>468</v>
      </c>
      <c r="AD2659" s="36">
        <v>252</v>
      </c>
      <c r="AE2659" s="35">
        <f t="shared" si="1524"/>
        <v>1.136279571</v>
      </c>
      <c r="AF2659" s="2">
        <f t="shared" si="1525"/>
        <v>37243.706520400003</v>
      </c>
      <c r="AG2659" s="2">
        <f t="shared" si="1526"/>
        <v>37243.706520400003</v>
      </c>
      <c r="AH2659" s="3">
        <f t="shared" si="1527"/>
        <v>0</v>
      </c>
      <c r="AI2659" s="3"/>
      <c r="AJ2659" s="3">
        <v>0</v>
      </c>
      <c r="AK2659" s="2">
        <f t="shared" si="1528"/>
        <v>54160.938600795133</v>
      </c>
      <c r="AL2659" s="8"/>
      <c r="AM2659" s="8"/>
      <c r="AN2659" s="8"/>
      <c r="AO2659" s="8"/>
      <c r="AP2659" s="8"/>
      <c r="AQ2659" s="8"/>
      <c r="AR2659" s="5"/>
      <c r="AS2659" s="1"/>
      <c r="AT2659" s="8"/>
      <c r="AU2659" s="1"/>
      <c r="AV2659" s="1"/>
      <c r="AW2659" s="3"/>
      <c r="AX2659" s="3"/>
      <c r="AY2659" s="4"/>
      <c r="AZ2659" s="4"/>
      <c r="BA2659" s="4"/>
      <c r="BB2659" s="1"/>
      <c r="BC2659" s="1"/>
      <c r="BD2659" s="1"/>
      <c r="BE2659" s="1"/>
      <c r="BF2659" s="1"/>
      <c r="BG2659" s="1"/>
      <c r="BH2659" s="1"/>
      <c r="BI2659" s="1"/>
    </row>
    <row r="2660" spans="1:61" x14ac:dyDescent="0.2">
      <c r="A2660" s="78">
        <f t="shared" si="1497"/>
        <v>44551</v>
      </c>
      <c r="B2660" s="2">
        <f t="shared" si="1499"/>
        <v>364997.50064949208</v>
      </c>
      <c r="C2660" s="3">
        <f t="shared" si="1500"/>
        <v>49274662.587681428</v>
      </c>
      <c r="D2660" s="2">
        <f t="shared" si="1496"/>
        <v>240537.3279050432</v>
      </c>
      <c r="E2660" s="2">
        <f t="shared" si="1501"/>
        <v>0</v>
      </c>
      <c r="F2660" s="33">
        <f t="shared" si="1502"/>
        <v>240537.3279050432</v>
      </c>
      <c r="G2660" s="39">
        <f t="shared" si="1503"/>
        <v>6018.51</v>
      </c>
      <c r="H2660" s="38">
        <f>IF(AND(N2660=1,N2659&gt;1),VLOOKUP(A2659,[1]Plan1!$CW$105:$CY$215,3),H2659)</f>
        <v>6075.69</v>
      </c>
      <c r="I2660" s="127">
        <f t="shared" si="1504"/>
        <v>44480</v>
      </c>
      <c r="J2660" s="127">
        <f t="shared" si="1505"/>
        <v>44511</v>
      </c>
      <c r="K2660" s="34">
        <f t="shared" si="1506"/>
        <v>9.5006903702077317E-3</v>
      </c>
      <c r="L2660" s="212">
        <f t="shared" si="1507"/>
        <v>44571</v>
      </c>
      <c r="M2660" s="1">
        <f t="shared" si="1508"/>
        <v>21</v>
      </c>
      <c r="N2660" s="1">
        <f t="shared" si="1509"/>
        <v>7</v>
      </c>
      <c r="O2660" s="2">
        <f t="shared" si="1510"/>
        <v>1.0031569199999999</v>
      </c>
      <c r="P2660" s="35">
        <f t="shared" si="1511"/>
        <v>1.01249955</v>
      </c>
      <c r="Q2660" s="35">
        <f t="shared" si="1512"/>
        <v>1.1330950397272026</v>
      </c>
      <c r="R2660" s="2">
        <f t="shared" si="1513"/>
        <v>1.13667213</v>
      </c>
      <c r="S2660" s="2">
        <f t="shared" si="1514"/>
        <v>1.05852576</v>
      </c>
      <c r="T2660" s="2">
        <f t="shared" si="1515"/>
        <v>273412.07685433002</v>
      </c>
      <c r="U2660" s="2">
        <f t="shared" si="1516"/>
        <v>0</v>
      </c>
      <c r="V2660" s="2">
        <f t="shared" si="1517"/>
        <v>32874.74894929069</v>
      </c>
      <c r="W2660" s="2">
        <f t="shared" si="1518"/>
        <v>273412.07685433386</v>
      </c>
      <c r="X2660" s="36">
        <f t="shared" si="1519"/>
        <v>0</v>
      </c>
      <c r="Y2660" s="2">
        <f t="shared" si="1520"/>
        <v>0</v>
      </c>
      <c r="Z2660" s="37">
        <f t="shared" si="1521"/>
        <v>0</v>
      </c>
      <c r="AA2660" s="2">
        <f t="shared" si="1522"/>
        <v>0</v>
      </c>
      <c r="AB2660" s="4">
        <f t="shared" si="1498"/>
        <v>7.1215000000000001E-2</v>
      </c>
      <c r="AC2660" s="148">
        <f t="shared" si="1523"/>
        <v>469</v>
      </c>
      <c r="AD2660" s="36">
        <v>252</v>
      </c>
      <c r="AE2660" s="35">
        <f t="shared" si="1524"/>
        <v>1.1365898059999999</v>
      </c>
      <c r="AF2660" s="2">
        <f t="shared" si="1525"/>
        <v>37345.302535590003</v>
      </c>
      <c r="AG2660" s="2">
        <f t="shared" si="1526"/>
        <v>37345.302535590003</v>
      </c>
      <c r="AH2660" s="3">
        <f t="shared" si="1527"/>
        <v>0</v>
      </c>
      <c r="AI2660" s="3"/>
      <c r="AJ2660" s="3">
        <v>0</v>
      </c>
      <c r="AK2660" s="2">
        <f t="shared" si="1528"/>
        <v>54240.121259568223</v>
      </c>
      <c r="AL2660" s="8"/>
      <c r="AM2660" s="8"/>
      <c r="AN2660" s="8"/>
      <c r="AO2660" s="8"/>
      <c r="AP2660" s="8"/>
      <c r="AQ2660" s="8"/>
      <c r="AR2660" s="5"/>
      <c r="AS2660" s="1"/>
      <c r="AT2660" s="8"/>
      <c r="AU2660" s="1"/>
      <c r="AV2660" s="1"/>
      <c r="AW2660" s="3"/>
      <c r="AX2660" s="3"/>
      <c r="AY2660" s="4"/>
      <c r="AZ2660" s="4"/>
      <c r="BA2660" s="4"/>
      <c r="BB2660" s="1"/>
      <c r="BC2660" s="1"/>
      <c r="BD2660" s="1"/>
      <c r="BE2660" s="1"/>
      <c r="BF2660" s="1"/>
      <c r="BG2660" s="1"/>
      <c r="BH2660" s="1"/>
      <c r="BI2660" s="1"/>
    </row>
    <row r="2661" spans="1:61" x14ac:dyDescent="0.2">
      <c r="A2661" s="78">
        <f t="shared" si="1497"/>
        <v>44552</v>
      </c>
      <c r="B2661" s="2">
        <f t="shared" si="1499"/>
        <v>365301.52446348965</v>
      </c>
      <c r="C2661" s="3">
        <f t="shared" si="1500"/>
        <v>49315705.802571103</v>
      </c>
      <c r="D2661" s="2">
        <f t="shared" si="1496"/>
        <v>240537.3279050432</v>
      </c>
      <c r="E2661" s="2">
        <f t="shared" si="1501"/>
        <v>0</v>
      </c>
      <c r="F2661" s="33">
        <f t="shared" si="1502"/>
        <v>240537.3279050432</v>
      </c>
      <c r="G2661" s="39">
        <f t="shared" si="1503"/>
        <v>6018.51</v>
      </c>
      <c r="H2661" s="38">
        <f>IF(AND(N2661=1,N2660&gt;1),VLOOKUP(A2660,[1]Plan1!$CW$105:$CY$215,3),H2660)</f>
        <v>6075.69</v>
      </c>
      <c r="I2661" s="127">
        <f t="shared" si="1504"/>
        <v>44480</v>
      </c>
      <c r="J2661" s="127">
        <f t="shared" si="1505"/>
        <v>44511</v>
      </c>
      <c r="K2661" s="34">
        <f t="shared" si="1506"/>
        <v>9.5006903702077317E-3</v>
      </c>
      <c r="L2661" s="212">
        <f t="shared" si="1507"/>
        <v>44571</v>
      </c>
      <c r="M2661" s="1">
        <f t="shared" si="1508"/>
        <v>21</v>
      </c>
      <c r="N2661" s="1">
        <f t="shared" si="1509"/>
        <v>8</v>
      </c>
      <c r="O2661" s="2">
        <f t="shared" si="1510"/>
        <v>1.0036087199999999</v>
      </c>
      <c r="P2661" s="35">
        <f t="shared" si="1511"/>
        <v>1.01249955</v>
      </c>
      <c r="Q2661" s="35">
        <f t="shared" si="1512"/>
        <v>1.1330950397272026</v>
      </c>
      <c r="R2661" s="2">
        <f t="shared" si="1513"/>
        <v>1.1371840600000001</v>
      </c>
      <c r="S2661" s="2">
        <f t="shared" si="1514"/>
        <v>1.05852576</v>
      </c>
      <c r="T2661" s="2">
        <f t="shared" si="1515"/>
        <v>273535.21512860002</v>
      </c>
      <c r="U2661" s="2">
        <f t="shared" si="1516"/>
        <v>0</v>
      </c>
      <c r="V2661" s="2">
        <f t="shared" si="1517"/>
        <v>32997.887223565136</v>
      </c>
      <c r="W2661" s="2">
        <f t="shared" si="1518"/>
        <v>273535.21512860834</v>
      </c>
      <c r="X2661" s="36">
        <f t="shared" si="1519"/>
        <v>0</v>
      </c>
      <c r="Y2661" s="2">
        <f t="shared" si="1520"/>
        <v>0</v>
      </c>
      <c r="Z2661" s="37">
        <f t="shared" si="1521"/>
        <v>0</v>
      </c>
      <c r="AA2661" s="2">
        <f t="shared" si="1522"/>
        <v>0</v>
      </c>
      <c r="AB2661" s="4">
        <f t="shared" si="1498"/>
        <v>7.1215000000000001E-2</v>
      </c>
      <c r="AC2661" s="148">
        <f t="shared" si="1523"/>
        <v>470</v>
      </c>
      <c r="AD2661" s="36">
        <v>252</v>
      </c>
      <c r="AE2661" s="35">
        <f t="shared" si="1524"/>
        <v>1.136900126</v>
      </c>
      <c r="AF2661" s="2">
        <f t="shared" si="1525"/>
        <v>37447.00541654</v>
      </c>
      <c r="AG2661" s="2">
        <f t="shared" si="1526"/>
        <v>37447.00541654</v>
      </c>
      <c r="AH2661" s="3">
        <f t="shared" si="1527"/>
        <v>0</v>
      </c>
      <c r="AI2661" s="3"/>
      <c r="AJ2661" s="3">
        <v>0</v>
      </c>
      <c r="AK2661" s="2">
        <f t="shared" si="1528"/>
        <v>54319.303918341313</v>
      </c>
      <c r="AL2661" s="8"/>
      <c r="AM2661" s="8"/>
      <c r="AN2661" s="8"/>
      <c r="AO2661" s="8"/>
      <c r="AP2661" s="8"/>
      <c r="AQ2661" s="8"/>
      <c r="AR2661" s="5"/>
      <c r="AS2661" s="1"/>
      <c r="AT2661" s="8"/>
      <c r="AU2661" s="1"/>
      <c r="AV2661" s="1"/>
      <c r="AW2661" s="3"/>
      <c r="AX2661" s="3"/>
      <c r="AY2661" s="4"/>
      <c r="AZ2661" s="4"/>
      <c r="BA2661" s="4"/>
      <c r="BB2661" s="1"/>
      <c r="BC2661" s="1"/>
      <c r="BD2661" s="1"/>
      <c r="BE2661" s="1"/>
      <c r="BF2661" s="1"/>
      <c r="BG2661" s="1"/>
      <c r="BH2661" s="1"/>
      <c r="BI2661" s="1"/>
    </row>
    <row r="2662" spans="1:61" x14ac:dyDescent="0.2">
      <c r="A2662" s="78">
        <f t="shared" si="1497"/>
        <v>44553</v>
      </c>
      <c r="B2662" s="2">
        <f t="shared" si="1499"/>
        <v>365605.71087755257</v>
      </c>
      <c r="C2662" s="3">
        <f t="shared" si="1500"/>
        <v>49356770.968469597</v>
      </c>
      <c r="D2662" s="2">
        <f t="shared" si="1496"/>
        <v>240537.3279050432</v>
      </c>
      <c r="E2662" s="2">
        <f t="shared" si="1501"/>
        <v>0</v>
      </c>
      <c r="F2662" s="33">
        <f t="shared" si="1502"/>
        <v>240537.3279050432</v>
      </c>
      <c r="G2662" s="39">
        <f t="shared" si="1503"/>
        <v>6018.51</v>
      </c>
      <c r="H2662" s="38">
        <f>IF(AND(N2662=1,N2661&gt;1),VLOOKUP(A2661,[1]Plan1!$CW$105:$CY$215,3),H2661)</f>
        <v>6075.69</v>
      </c>
      <c r="I2662" s="127">
        <f t="shared" si="1504"/>
        <v>44480</v>
      </c>
      <c r="J2662" s="127">
        <f t="shared" si="1505"/>
        <v>44511</v>
      </c>
      <c r="K2662" s="34">
        <f t="shared" si="1506"/>
        <v>9.5006903702077317E-3</v>
      </c>
      <c r="L2662" s="212">
        <f t="shared" si="1507"/>
        <v>44571</v>
      </c>
      <c r="M2662" s="1">
        <f t="shared" si="1508"/>
        <v>21</v>
      </c>
      <c r="N2662" s="1">
        <f t="shared" si="1509"/>
        <v>9</v>
      </c>
      <c r="O2662" s="2">
        <f t="shared" si="1510"/>
        <v>1.00406072</v>
      </c>
      <c r="P2662" s="35">
        <f t="shared" si="1511"/>
        <v>1.01249955</v>
      </c>
      <c r="Q2662" s="35">
        <f t="shared" si="1512"/>
        <v>1.1330950397272026</v>
      </c>
      <c r="R2662" s="2">
        <f t="shared" si="1513"/>
        <v>1.13769622</v>
      </c>
      <c r="S2662" s="2">
        <f t="shared" si="1514"/>
        <v>1.05852576</v>
      </c>
      <c r="T2662" s="2">
        <f t="shared" si="1515"/>
        <v>273658.40872646001</v>
      </c>
      <c r="U2662" s="2">
        <f t="shared" si="1516"/>
        <v>0</v>
      </c>
      <c r="V2662" s="2">
        <f t="shared" si="1517"/>
        <v>33121.080821424977</v>
      </c>
      <c r="W2662" s="2">
        <f t="shared" si="1518"/>
        <v>273658.40872646816</v>
      </c>
      <c r="X2662" s="36">
        <f t="shared" si="1519"/>
        <v>0</v>
      </c>
      <c r="Y2662" s="2">
        <f t="shared" si="1520"/>
        <v>0</v>
      </c>
      <c r="Z2662" s="37">
        <f t="shared" si="1521"/>
        <v>0</v>
      </c>
      <c r="AA2662" s="2">
        <f t="shared" si="1522"/>
        <v>0</v>
      </c>
      <c r="AB2662" s="4">
        <f t="shared" si="1498"/>
        <v>7.1215000000000001E-2</v>
      </c>
      <c r="AC2662" s="148">
        <f t="shared" si="1523"/>
        <v>471</v>
      </c>
      <c r="AD2662" s="36">
        <v>252</v>
      </c>
      <c r="AE2662" s="35">
        <f t="shared" si="1524"/>
        <v>1.137210531</v>
      </c>
      <c r="AF2662" s="2">
        <f t="shared" si="1525"/>
        <v>37548.815573970001</v>
      </c>
      <c r="AG2662" s="2">
        <f t="shared" si="1526"/>
        <v>37548.815573970001</v>
      </c>
      <c r="AH2662" s="3">
        <f t="shared" si="1527"/>
        <v>0</v>
      </c>
      <c r="AI2662" s="3"/>
      <c r="AJ2662" s="3">
        <v>0</v>
      </c>
      <c r="AK2662" s="2">
        <f t="shared" si="1528"/>
        <v>54398.486577114403</v>
      </c>
      <c r="AL2662" s="8"/>
      <c r="AM2662" s="8"/>
      <c r="AN2662" s="8"/>
      <c r="AO2662" s="8"/>
      <c r="AP2662" s="8"/>
      <c r="AQ2662" s="8"/>
      <c r="AR2662" s="5"/>
      <c r="AS2662" s="1"/>
      <c r="AT2662" s="8"/>
      <c r="AU2662" s="1"/>
      <c r="AV2662" s="1"/>
      <c r="AW2662" s="3"/>
      <c r="AX2662" s="3"/>
      <c r="AY2662" s="4"/>
      <c r="AZ2662" s="4"/>
      <c r="BA2662" s="4"/>
      <c r="BB2662" s="1"/>
      <c r="BC2662" s="1"/>
      <c r="BD2662" s="1"/>
      <c r="BE2662" s="1"/>
      <c r="BF2662" s="1"/>
      <c r="BG2662" s="1"/>
      <c r="BH2662" s="1"/>
      <c r="BI2662" s="1"/>
    </row>
    <row r="2663" spans="1:61" x14ac:dyDescent="0.2">
      <c r="A2663" s="78">
        <f t="shared" si="1497"/>
        <v>44554</v>
      </c>
      <c r="B2663" s="2">
        <f t="shared" si="1499"/>
        <v>365910.05997461092</v>
      </c>
      <c r="C2663" s="3">
        <f t="shared" si="1500"/>
        <v>49397858.096572474</v>
      </c>
      <c r="D2663" s="2">
        <f t="shared" si="1496"/>
        <v>240537.3279050432</v>
      </c>
      <c r="E2663" s="2">
        <f t="shared" si="1501"/>
        <v>0</v>
      </c>
      <c r="F2663" s="33">
        <f t="shared" si="1502"/>
        <v>240537.3279050432</v>
      </c>
      <c r="G2663" s="39">
        <f t="shared" si="1503"/>
        <v>6018.51</v>
      </c>
      <c r="H2663" s="38">
        <f>IF(AND(N2663=1,N2662&gt;1),VLOOKUP(A2662,[1]Plan1!$CW$105:$CY$215,3),H2662)</f>
        <v>6075.69</v>
      </c>
      <c r="I2663" s="127">
        <f t="shared" si="1504"/>
        <v>44480</v>
      </c>
      <c r="J2663" s="127">
        <f t="shared" si="1505"/>
        <v>44511</v>
      </c>
      <c r="K2663" s="34">
        <f t="shared" si="1506"/>
        <v>9.5006903702077317E-3</v>
      </c>
      <c r="L2663" s="212">
        <f t="shared" si="1507"/>
        <v>44571</v>
      </c>
      <c r="M2663" s="1">
        <f t="shared" si="1508"/>
        <v>21</v>
      </c>
      <c r="N2663" s="1">
        <f t="shared" si="1509"/>
        <v>10</v>
      </c>
      <c r="O2663" s="2">
        <f t="shared" si="1510"/>
        <v>1.00451293</v>
      </c>
      <c r="P2663" s="35">
        <f t="shared" si="1511"/>
        <v>1.01249955</v>
      </c>
      <c r="Q2663" s="35">
        <f t="shared" si="1512"/>
        <v>1.1330950397272026</v>
      </c>
      <c r="R2663" s="2">
        <f t="shared" si="1513"/>
        <v>1.13820861</v>
      </c>
      <c r="S2663" s="2">
        <f t="shared" si="1514"/>
        <v>1.05852576</v>
      </c>
      <c r="T2663" s="2">
        <f t="shared" si="1515"/>
        <v>273781.65764791</v>
      </c>
      <c r="U2663" s="2">
        <f t="shared" si="1516"/>
        <v>0</v>
      </c>
      <c r="V2663" s="2">
        <f t="shared" si="1517"/>
        <v>33244.329742870221</v>
      </c>
      <c r="W2663" s="2">
        <f t="shared" si="1518"/>
        <v>273781.65764791344</v>
      </c>
      <c r="X2663" s="36">
        <f t="shared" si="1519"/>
        <v>0</v>
      </c>
      <c r="Y2663" s="2">
        <f t="shared" si="1520"/>
        <v>0</v>
      </c>
      <c r="Z2663" s="37">
        <f t="shared" si="1521"/>
        <v>0</v>
      </c>
      <c r="AA2663" s="2">
        <f t="shared" si="1522"/>
        <v>0</v>
      </c>
      <c r="AB2663" s="4">
        <f t="shared" si="1498"/>
        <v>7.1215000000000001E-2</v>
      </c>
      <c r="AC2663" s="148">
        <f t="shared" si="1523"/>
        <v>472</v>
      </c>
      <c r="AD2663" s="36">
        <v>252</v>
      </c>
      <c r="AE2663" s="35">
        <f t="shared" si="1524"/>
        <v>1.137521021</v>
      </c>
      <c r="AF2663" s="2">
        <f t="shared" si="1525"/>
        <v>37650.733090809998</v>
      </c>
      <c r="AG2663" s="2">
        <f t="shared" si="1526"/>
        <v>37650.733090809998</v>
      </c>
      <c r="AH2663" s="3">
        <f t="shared" si="1527"/>
        <v>0</v>
      </c>
      <c r="AI2663" s="3"/>
      <c r="AJ2663" s="3">
        <v>0</v>
      </c>
      <c r="AK2663" s="2">
        <f t="shared" si="1528"/>
        <v>54477.669235887493</v>
      </c>
      <c r="AL2663" s="8"/>
      <c r="AM2663" s="8"/>
      <c r="AN2663" s="8"/>
      <c r="AO2663" s="8"/>
      <c r="AP2663" s="8"/>
      <c r="AQ2663" s="8"/>
      <c r="AR2663" s="5"/>
      <c r="AS2663" s="1"/>
      <c r="AT2663" s="8"/>
      <c r="AU2663" s="1"/>
      <c r="AV2663" s="1"/>
      <c r="AW2663" s="3"/>
      <c r="AX2663" s="3"/>
      <c r="AY2663" s="4"/>
      <c r="AZ2663" s="4"/>
      <c r="BA2663" s="4"/>
      <c r="BB2663" s="1"/>
      <c r="BC2663" s="1"/>
      <c r="BD2663" s="1"/>
      <c r="BE2663" s="1"/>
      <c r="BF2663" s="1"/>
      <c r="BG2663" s="1"/>
      <c r="BH2663" s="1"/>
      <c r="BI2663" s="1"/>
    </row>
    <row r="2664" spans="1:61" x14ac:dyDescent="0.2">
      <c r="A2664" s="78">
        <f t="shared" si="1497"/>
        <v>44555</v>
      </c>
      <c r="B2664" s="2">
        <f t="shared" si="1499"/>
        <v>366129.50654024794</v>
      </c>
      <c r="C2664" s="3">
        <f t="shared" si="1500"/>
        <v>49427483.382933475</v>
      </c>
      <c r="D2664" s="2">
        <f t="shared" si="1496"/>
        <v>240537.3279050432</v>
      </c>
      <c r="E2664" s="2">
        <f t="shared" si="1501"/>
        <v>0</v>
      </c>
      <c r="F2664" s="33">
        <f t="shared" si="1502"/>
        <v>240537.3279050432</v>
      </c>
      <c r="G2664" s="39">
        <f t="shared" si="1503"/>
        <v>6018.51</v>
      </c>
      <c r="H2664" s="38">
        <f>IF(AND(N2664=1,N2663&gt;1),VLOOKUP(A2663,[1]Plan1!$CW$105:$CY$215,3),H2663)</f>
        <v>6075.69</v>
      </c>
      <c r="I2664" s="127">
        <f t="shared" si="1504"/>
        <v>44480</v>
      </c>
      <c r="J2664" s="127">
        <f t="shared" si="1505"/>
        <v>44511</v>
      </c>
      <c r="K2664" s="34">
        <f t="shared" si="1506"/>
        <v>9.5006903702077317E-3</v>
      </c>
      <c r="L2664" s="212">
        <f t="shared" si="1507"/>
        <v>44571</v>
      </c>
      <c r="M2664" s="1">
        <f t="shared" si="1508"/>
        <v>21</v>
      </c>
      <c r="N2664" s="1">
        <f t="shared" si="1509"/>
        <v>11</v>
      </c>
      <c r="O2664" s="2">
        <f t="shared" si="1510"/>
        <v>1.00496534</v>
      </c>
      <c r="P2664" s="35">
        <f t="shared" si="1511"/>
        <v>1.01249955</v>
      </c>
      <c r="Q2664" s="35">
        <f t="shared" si="1512"/>
        <v>1.1330950397272026</v>
      </c>
      <c r="R2664" s="2">
        <f t="shared" si="1513"/>
        <v>1.13872124</v>
      </c>
      <c r="S2664" s="2">
        <f t="shared" si="1514"/>
        <v>1.05852576</v>
      </c>
      <c r="T2664" s="2">
        <f t="shared" si="1515"/>
        <v>273904.96429830999</v>
      </c>
      <c r="U2664" s="2">
        <f t="shared" si="1516"/>
        <v>0</v>
      </c>
      <c r="V2664" s="2">
        <f t="shared" si="1517"/>
        <v>33367.636393274188</v>
      </c>
      <c r="W2664" s="2">
        <f t="shared" si="1518"/>
        <v>273904.96429831738</v>
      </c>
      <c r="X2664" s="36">
        <f t="shared" si="1519"/>
        <v>0</v>
      </c>
      <c r="Y2664" s="2">
        <f t="shared" si="1520"/>
        <v>0</v>
      </c>
      <c r="Z2664" s="37">
        <f t="shared" si="1521"/>
        <v>0</v>
      </c>
      <c r="AA2664" s="2">
        <f t="shared" si="1522"/>
        <v>0</v>
      </c>
      <c r="AB2664" s="4">
        <f t="shared" si="1498"/>
        <v>7.1215000000000001E-2</v>
      </c>
      <c r="AC2664" s="148">
        <f t="shared" si="1523"/>
        <v>472</v>
      </c>
      <c r="AD2664" s="36">
        <v>252</v>
      </c>
      <c r="AE2664" s="35">
        <f t="shared" si="1524"/>
        <v>1.137521021</v>
      </c>
      <c r="AF2664" s="2">
        <f t="shared" si="1525"/>
        <v>37667.69034727</v>
      </c>
      <c r="AG2664" s="2">
        <f t="shared" si="1526"/>
        <v>37667.69034727</v>
      </c>
      <c r="AH2664" s="3">
        <f t="shared" si="1527"/>
        <v>0</v>
      </c>
      <c r="AI2664" s="3"/>
      <c r="AJ2664" s="3">
        <v>0</v>
      </c>
      <c r="AK2664" s="2">
        <f t="shared" si="1528"/>
        <v>54556.851894660591</v>
      </c>
      <c r="AL2664" s="8"/>
      <c r="AM2664" s="8"/>
      <c r="AN2664" s="8"/>
      <c r="AO2664" s="8"/>
      <c r="AP2664" s="8"/>
      <c r="AQ2664" s="8"/>
      <c r="AR2664" s="5"/>
      <c r="AS2664" s="1"/>
      <c r="AT2664" s="8"/>
      <c r="AU2664" s="1"/>
      <c r="AV2664" s="1"/>
      <c r="AW2664" s="3"/>
      <c r="AX2664" s="3"/>
      <c r="AY2664" s="4"/>
      <c r="AZ2664" s="4"/>
      <c r="BA2664" s="4"/>
      <c r="BB2664" s="1"/>
      <c r="BC2664" s="1"/>
      <c r="BD2664" s="1"/>
      <c r="BE2664" s="1"/>
      <c r="BF2664" s="1"/>
      <c r="BG2664" s="1"/>
      <c r="BH2664" s="1"/>
      <c r="BI2664" s="1"/>
    </row>
    <row r="2665" spans="1:61" x14ac:dyDescent="0.2">
      <c r="A2665" s="78">
        <f t="shared" si="1497"/>
        <v>44556</v>
      </c>
      <c r="B2665" s="2">
        <f t="shared" si="1499"/>
        <v>366208.68919902109</v>
      </c>
      <c r="C2665" s="3">
        <f t="shared" si="1500"/>
        <v>49438173.041867845</v>
      </c>
      <c r="D2665" s="2">
        <f t="shared" si="1496"/>
        <v>240537.3279050432</v>
      </c>
      <c r="E2665" s="2">
        <f t="shared" si="1501"/>
        <v>0</v>
      </c>
      <c r="F2665" s="33">
        <f t="shared" si="1502"/>
        <v>240537.3279050432</v>
      </c>
      <c r="G2665" s="39">
        <f t="shared" si="1503"/>
        <v>6018.51</v>
      </c>
      <c r="H2665" s="38">
        <f>IF(AND(N2665=1,N2664&gt;1),VLOOKUP(A2664,[1]Plan1!$CW$105:$CY$215,3),H2664)</f>
        <v>6075.69</v>
      </c>
      <c r="I2665" s="127">
        <f t="shared" si="1504"/>
        <v>44480</v>
      </c>
      <c r="J2665" s="127">
        <f t="shared" si="1505"/>
        <v>44511</v>
      </c>
      <c r="K2665" s="34">
        <f t="shared" si="1506"/>
        <v>9.5006903702077317E-3</v>
      </c>
      <c r="L2665" s="212">
        <f t="shared" si="1507"/>
        <v>44571</v>
      </c>
      <c r="M2665" s="1">
        <f t="shared" si="1508"/>
        <v>21</v>
      </c>
      <c r="N2665" s="1">
        <f t="shared" si="1509"/>
        <v>11</v>
      </c>
      <c r="O2665" s="2">
        <f t="shared" si="1510"/>
        <v>1.00496534</v>
      </c>
      <c r="P2665" s="35">
        <f t="shared" si="1511"/>
        <v>1.01249955</v>
      </c>
      <c r="Q2665" s="35">
        <f t="shared" si="1512"/>
        <v>1.1330950397272026</v>
      </c>
      <c r="R2665" s="2">
        <f t="shared" si="1513"/>
        <v>1.13872124</v>
      </c>
      <c r="S2665" s="2">
        <f t="shared" si="1514"/>
        <v>1.05852576</v>
      </c>
      <c r="T2665" s="2">
        <f t="shared" si="1515"/>
        <v>273904.96429830999</v>
      </c>
      <c r="U2665" s="2">
        <f t="shared" si="1516"/>
        <v>0</v>
      </c>
      <c r="V2665" s="2">
        <f t="shared" si="1517"/>
        <v>33367.636393274188</v>
      </c>
      <c r="W2665" s="2">
        <f t="shared" si="1518"/>
        <v>273904.96429831738</v>
      </c>
      <c r="X2665" s="36">
        <f t="shared" si="1519"/>
        <v>0</v>
      </c>
      <c r="Y2665" s="2">
        <f t="shared" si="1520"/>
        <v>0</v>
      </c>
      <c r="Z2665" s="37">
        <f t="shared" si="1521"/>
        <v>0</v>
      </c>
      <c r="AA2665" s="2">
        <f t="shared" si="1522"/>
        <v>0</v>
      </c>
      <c r="AB2665" s="4">
        <f t="shared" si="1498"/>
        <v>7.1215000000000001E-2</v>
      </c>
      <c r="AC2665" s="148">
        <f t="shared" si="1523"/>
        <v>472</v>
      </c>
      <c r="AD2665" s="36">
        <v>252</v>
      </c>
      <c r="AE2665" s="35">
        <f t="shared" si="1524"/>
        <v>1.137521021</v>
      </c>
      <c r="AF2665" s="2">
        <f t="shared" si="1525"/>
        <v>37667.69034727</v>
      </c>
      <c r="AG2665" s="2">
        <f t="shared" si="1526"/>
        <v>37667.69034727</v>
      </c>
      <c r="AH2665" s="3">
        <f t="shared" si="1527"/>
        <v>0</v>
      </c>
      <c r="AI2665" s="3"/>
      <c r="AJ2665" s="3">
        <v>0</v>
      </c>
      <c r="AK2665" s="2">
        <f t="shared" si="1528"/>
        <v>54636.034553433681</v>
      </c>
      <c r="AL2665" s="8"/>
      <c r="AM2665" s="8"/>
      <c r="AN2665" s="8"/>
      <c r="AO2665" s="8"/>
      <c r="AP2665" s="8"/>
      <c r="AQ2665" s="8"/>
      <c r="AR2665" s="5"/>
      <c r="AS2665" s="1"/>
      <c r="AT2665" s="8"/>
      <c r="AU2665" s="1"/>
      <c r="AV2665" s="1"/>
      <c r="AW2665" s="3"/>
      <c r="AX2665" s="3"/>
      <c r="AY2665" s="4"/>
      <c r="AZ2665" s="4"/>
      <c r="BA2665" s="4"/>
      <c r="BB2665" s="1"/>
      <c r="BC2665" s="1"/>
      <c r="BD2665" s="1"/>
      <c r="BE2665" s="1"/>
      <c r="BF2665" s="1"/>
      <c r="BG2665" s="1"/>
      <c r="BH2665" s="1"/>
      <c r="BI2665" s="1"/>
    </row>
    <row r="2666" spans="1:61" x14ac:dyDescent="0.2">
      <c r="A2666" s="78">
        <f t="shared" si="1497"/>
        <v>44557</v>
      </c>
      <c r="B2666" s="2">
        <f t="shared" si="1499"/>
        <v>366372.9396181741</v>
      </c>
      <c r="C2666" s="3">
        <f t="shared" si="1500"/>
        <v>49460346.848453507</v>
      </c>
      <c r="D2666" s="2">
        <f t="shared" si="1496"/>
        <v>240537.3279050432</v>
      </c>
      <c r="E2666" s="2">
        <f t="shared" si="1501"/>
        <v>0</v>
      </c>
      <c r="F2666" s="33">
        <f t="shared" si="1502"/>
        <v>240537.3279050432</v>
      </c>
      <c r="G2666" s="39">
        <f t="shared" si="1503"/>
        <v>6018.51</v>
      </c>
      <c r="H2666" s="38">
        <f>IF(AND(N2666=1,N2665&gt;1),VLOOKUP(A2665,[1]Plan1!$CW$105:$CY$215,3),H2665)</f>
        <v>6075.69</v>
      </c>
      <c r="I2666" s="127">
        <f t="shared" si="1504"/>
        <v>44480</v>
      </c>
      <c r="J2666" s="127">
        <f t="shared" si="1505"/>
        <v>44511</v>
      </c>
      <c r="K2666" s="34">
        <f t="shared" si="1506"/>
        <v>9.5006903702077317E-3</v>
      </c>
      <c r="L2666" s="212">
        <f t="shared" si="1507"/>
        <v>44571</v>
      </c>
      <c r="M2666" s="1">
        <f t="shared" si="1508"/>
        <v>21</v>
      </c>
      <c r="N2666" s="1">
        <f t="shared" si="1509"/>
        <v>11</v>
      </c>
      <c r="O2666" s="2">
        <f t="shared" si="1510"/>
        <v>1.00496534</v>
      </c>
      <c r="P2666" s="35">
        <f t="shared" si="1511"/>
        <v>1.01249955</v>
      </c>
      <c r="Q2666" s="35">
        <f t="shared" si="1512"/>
        <v>1.1330950397272026</v>
      </c>
      <c r="R2666" s="2">
        <f t="shared" si="1513"/>
        <v>1.13872124</v>
      </c>
      <c r="S2666" s="2">
        <f t="shared" si="1514"/>
        <v>1.05852576</v>
      </c>
      <c r="T2666" s="2">
        <f t="shared" si="1515"/>
        <v>273904.96429830999</v>
      </c>
      <c r="U2666" s="2">
        <f t="shared" si="1516"/>
        <v>0</v>
      </c>
      <c r="V2666" s="2">
        <f t="shared" si="1517"/>
        <v>33367.636393274188</v>
      </c>
      <c r="W2666" s="2">
        <f t="shared" si="1518"/>
        <v>273904.96429831738</v>
      </c>
      <c r="X2666" s="36">
        <f t="shared" si="1519"/>
        <v>0</v>
      </c>
      <c r="Y2666" s="2">
        <f t="shared" si="1520"/>
        <v>0</v>
      </c>
      <c r="Z2666" s="37">
        <f t="shared" si="1521"/>
        <v>0</v>
      </c>
      <c r="AA2666" s="2">
        <f t="shared" si="1522"/>
        <v>0</v>
      </c>
      <c r="AB2666" s="4">
        <f t="shared" si="1498"/>
        <v>7.1215000000000001E-2</v>
      </c>
      <c r="AC2666" s="148">
        <f t="shared" si="1523"/>
        <v>473</v>
      </c>
      <c r="AD2666" s="36">
        <v>252</v>
      </c>
      <c r="AE2666" s="35">
        <f t="shared" si="1524"/>
        <v>1.137831595</v>
      </c>
      <c r="AF2666" s="2">
        <f t="shared" si="1525"/>
        <v>37752.758107649999</v>
      </c>
      <c r="AG2666" s="2">
        <f t="shared" si="1526"/>
        <v>37752.758107649999</v>
      </c>
      <c r="AH2666" s="3">
        <f t="shared" si="1527"/>
        <v>0</v>
      </c>
      <c r="AI2666" s="3"/>
      <c r="AJ2666" s="3">
        <v>0</v>
      </c>
      <c r="AK2666" s="2">
        <f t="shared" si="1528"/>
        <v>54715.217212206771</v>
      </c>
      <c r="AL2666" s="8"/>
      <c r="AM2666" s="8"/>
      <c r="AN2666" s="8"/>
      <c r="AO2666" s="8"/>
      <c r="AP2666" s="8"/>
      <c r="AQ2666" s="8"/>
      <c r="AR2666" s="5"/>
      <c r="AS2666" s="1"/>
      <c r="AT2666" s="8"/>
      <c r="AU2666" s="1"/>
      <c r="AV2666" s="1"/>
      <c r="AW2666" s="3"/>
      <c r="AX2666" s="3"/>
      <c r="AY2666" s="4"/>
      <c r="AZ2666" s="4"/>
      <c r="BA2666" s="4"/>
      <c r="BB2666" s="1"/>
      <c r="BC2666" s="1"/>
      <c r="BD2666" s="1"/>
      <c r="BE2666" s="1"/>
      <c r="BF2666" s="1"/>
      <c r="BG2666" s="1"/>
      <c r="BH2666" s="1"/>
      <c r="BI2666" s="1"/>
    </row>
    <row r="2667" spans="1:61" x14ac:dyDescent="0.2">
      <c r="A2667" s="78">
        <f t="shared" si="1497"/>
        <v>44558</v>
      </c>
      <c r="B2667" s="2">
        <f t="shared" si="1499"/>
        <v>366677.61706841656</v>
      </c>
      <c r="C2667" s="3">
        <f t="shared" si="1500"/>
        <v>49501478.304236233</v>
      </c>
      <c r="D2667" s="2">
        <f t="shared" si="1496"/>
        <v>240537.3279050432</v>
      </c>
      <c r="E2667" s="2">
        <f t="shared" si="1501"/>
        <v>0</v>
      </c>
      <c r="F2667" s="33">
        <f t="shared" si="1502"/>
        <v>240537.3279050432</v>
      </c>
      <c r="G2667" s="39">
        <f t="shared" si="1503"/>
        <v>6018.51</v>
      </c>
      <c r="H2667" s="38">
        <f>IF(AND(N2667=1,N2666&gt;1),VLOOKUP(A2666,[1]Plan1!$CW$105:$CY$215,3),H2666)</f>
        <v>6075.69</v>
      </c>
      <c r="I2667" s="127">
        <f t="shared" si="1504"/>
        <v>44480</v>
      </c>
      <c r="J2667" s="127">
        <f t="shared" si="1505"/>
        <v>44511</v>
      </c>
      <c r="K2667" s="34">
        <f t="shared" si="1506"/>
        <v>9.5006903702077317E-3</v>
      </c>
      <c r="L2667" s="212">
        <f t="shared" si="1507"/>
        <v>44571</v>
      </c>
      <c r="M2667" s="1">
        <f t="shared" si="1508"/>
        <v>21</v>
      </c>
      <c r="N2667" s="1">
        <f t="shared" si="1509"/>
        <v>12</v>
      </c>
      <c r="O2667" s="2">
        <f t="shared" si="1510"/>
        <v>1.0054179599999999</v>
      </c>
      <c r="P2667" s="35">
        <f t="shared" si="1511"/>
        <v>1.01249955</v>
      </c>
      <c r="Q2667" s="35">
        <f t="shared" si="1512"/>
        <v>1.1330950397272026</v>
      </c>
      <c r="R2667" s="2">
        <f t="shared" si="1513"/>
        <v>1.1392340999999999</v>
      </c>
      <c r="S2667" s="2">
        <f t="shared" si="1514"/>
        <v>1.05852576</v>
      </c>
      <c r="T2667" s="2">
        <f t="shared" si="1515"/>
        <v>274028.32627229998</v>
      </c>
      <c r="U2667" s="2">
        <f t="shared" si="1516"/>
        <v>0</v>
      </c>
      <c r="V2667" s="2">
        <f t="shared" si="1517"/>
        <v>33490.998367263557</v>
      </c>
      <c r="W2667" s="2">
        <f t="shared" si="1518"/>
        <v>274028.32627230673</v>
      </c>
      <c r="X2667" s="36">
        <f t="shared" si="1519"/>
        <v>0</v>
      </c>
      <c r="Y2667" s="2">
        <f t="shared" si="1520"/>
        <v>0</v>
      </c>
      <c r="Z2667" s="37">
        <f t="shared" si="1521"/>
        <v>0</v>
      </c>
      <c r="AA2667" s="2">
        <f t="shared" si="1522"/>
        <v>0</v>
      </c>
      <c r="AB2667" s="4">
        <f t="shared" si="1498"/>
        <v>7.1215000000000001E-2</v>
      </c>
      <c r="AC2667" s="148">
        <f t="shared" si="1523"/>
        <v>474</v>
      </c>
      <c r="AD2667" s="36">
        <v>252</v>
      </c>
      <c r="AE2667" s="35">
        <f t="shared" si="1524"/>
        <v>1.138142255</v>
      </c>
      <c r="AF2667" s="2">
        <f t="shared" si="1525"/>
        <v>37854.890925129999</v>
      </c>
      <c r="AG2667" s="2">
        <f t="shared" si="1526"/>
        <v>37854.890925129999</v>
      </c>
      <c r="AH2667" s="3">
        <f t="shared" si="1527"/>
        <v>0</v>
      </c>
      <c r="AI2667" s="3"/>
      <c r="AJ2667" s="3">
        <v>0</v>
      </c>
      <c r="AK2667" s="2">
        <f t="shared" si="1528"/>
        <v>54794.399870979862</v>
      </c>
      <c r="AL2667" s="8"/>
      <c r="AM2667" s="8"/>
      <c r="AN2667" s="8"/>
      <c r="AO2667" s="8"/>
      <c r="AP2667" s="8"/>
      <c r="AQ2667" s="8"/>
      <c r="AR2667" s="5"/>
      <c r="AS2667" s="1"/>
      <c r="AT2667" s="8"/>
      <c r="AU2667" s="1"/>
      <c r="AV2667" s="1"/>
      <c r="AW2667" s="3"/>
      <c r="AX2667" s="3"/>
      <c r="AY2667" s="4"/>
      <c r="AZ2667" s="4"/>
      <c r="BA2667" s="4"/>
      <c r="BB2667" s="1"/>
      <c r="BC2667" s="1"/>
      <c r="BD2667" s="1"/>
      <c r="BE2667" s="1"/>
      <c r="BF2667" s="1"/>
      <c r="BG2667" s="1"/>
      <c r="BH2667" s="1"/>
      <c r="BI2667" s="1"/>
    </row>
    <row r="2668" spans="1:61" x14ac:dyDescent="0.2">
      <c r="A2668" s="78">
        <f t="shared" si="1497"/>
        <v>44559</v>
      </c>
      <c r="B2668" s="2">
        <f t="shared" si="1499"/>
        <v>366982.45717795461</v>
      </c>
      <c r="C2668" s="3">
        <f t="shared" si="1500"/>
        <v>49542631.719023876</v>
      </c>
      <c r="D2668" s="2">
        <f t="shared" si="1496"/>
        <v>240537.3279050432</v>
      </c>
      <c r="E2668" s="2">
        <f t="shared" si="1501"/>
        <v>0</v>
      </c>
      <c r="F2668" s="33">
        <f t="shared" si="1502"/>
        <v>240537.3279050432</v>
      </c>
      <c r="G2668" s="39">
        <f t="shared" si="1503"/>
        <v>6018.51</v>
      </c>
      <c r="H2668" s="38">
        <f>IF(AND(N2668=1,N2667&gt;1),VLOOKUP(A2667,[1]Plan1!$CW$105:$CY$215,3),H2667)</f>
        <v>6075.69</v>
      </c>
      <c r="I2668" s="127">
        <f t="shared" si="1504"/>
        <v>44480</v>
      </c>
      <c r="J2668" s="127">
        <f t="shared" si="1505"/>
        <v>44511</v>
      </c>
      <c r="K2668" s="34">
        <f t="shared" si="1506"/>
        <v>9.5006903702077317E-3</v>
      </c>
      <c r="L2668" s="212">
        <f t="shared" si="1507"/>
        <v>44571</v>
      </c>
      <c r="M2668" s="1">
        <f t="shared" si="1508"/>
        <v>21</v>
      </c>
      <c r="N2668" s="1">
        <f t="shared" si="1509"/>
        <v>13</v>
      </c>
      <c r="O2668" s="2">
        <f t="shared" si="1510"/>
        <v>1.00587078</v>
      </c>
      <c r="P2668" s="35">
        <f t="shared" si="1511"/>
        <v>1.01249955</v>
      </c>
      <c r="Q2668" s="35">
        <f t="shared" si="1512"/>
        <v>1.1330950397272026</v>
      </c>
      <c r="R2668" s="2">
        <f t="shared" si="1513"/>
        <v>1.13974719</v>
      </c>
      <c r="S2668" s="2">
        <f t="shared" si="1514"/>
        <v>1.05852576</v>
      </c>
      <c r="T2668" s="2">
        <f t="shared" si="1515"/>
        <v>274151.74356988003</v>
      </c>
      <c r="U2668" s="2">
        <f t="shared" si="1516"/>
        <v>0</v>
      </c>
      <c r="V2668" s="2">
        <f t="shared" si="1517"/>
        <v>33614.41566483838</v>
      </c>
      <c r="W2668" s="2">
        <f t="shared" si="1518"/>
        <v>274151.7435698816</v>
      </c>
      <c r="X2668" s="36">
        <f t="shared" si="1519"/>
        <v>0</v>
      </c>
      <c r="Y2668" s="2">
        <f t="shared" si="1520"/>
        <v>0</v>
      </c>
      <c r="Z2668" s="37">
        <f t="shared" si="1521"/>
        <v>0</v>
      </c>
      <c r="AA2668" s="2">
        <f t="shared" si="1522"/>
        <v>0</v>
      </c>
      <c r="AB2668" s="4">
        <f t="shared" si="1498"/>
        <v>7.1215000000000001E-2</v>
      </c>
      <c r="AC2668" s="148">
        <f t="shared" si="1523"/>
        <v>475</v>
      </c>
      <c r="AD2668" s="36">
        <v>252</v>
      </c>
      <c r="AE2668" s="35">
        <f t="shared" si="1524"/>
        <v>1.1384529990000001</v>
      </c>
      <c r="AF2668" s="2">
        <f t="shared" si="1525"/>
        <v>37957.131078320002</v>
      </c>
      <c r="AG2668" s="2">
        <f t="shared" si="1526"/>
        <v>37957.131078320002</v>
      </c>
      <c r="AH2668" s="3">
        <f t="shared" si="1527"/>
        <v>0</v>
      </c>
      <c r="AI2668" s="3"/>
      <c r="AJ2668" s="3">
        <v>0</v>
      </c>
      <c r="AK2668" s="2">
        <f t="shared" si="1528"/>
        <v>54873.582529752952</v>
      </c>
      <c r="AL2668" s="8"/>
      <c r="AM2668" s="8"/>
      <c r="AN2668" s="8"/>
      <c r="AO2668" s="8"/>
      <c r="AP2668" s="8"/>
      <c r="AQ2668" s="8"/>
      <c r="AR2668" s="5"/>
      <c r="AS2668" s="1"/>
      <c r="AT2668" s="8"/>
      <c r="AU2668" s="1"/>
      <c r="AV2668" s="1"/>
      <c r="AW2668" s="3"/>
      <c r="AX2668" s="3"/>
      <c r="AY2668" s="4"/>
      <c r="AZ2668" s="4"/>
      <c r="BA2668" s="4"/>
      <c r="BB2668" s="1"/>
      <c r="BC2668" s="1"/>
      <c r="BD2668" s="1"/>
      <c r="BE2668" s="1"/>
      <c r="BF2668" s="1"/>
      <c r="BG2668" s="1"/>
      <c r="BH2668" s="1"/>
      <c r="BI2668" s="1"/>
    </row>
    <row r="2669" spans="1:61" x14ac:dyDescent="0.2">
      <c r="A2669" s="78">
        <f t="shared" si="1497"/>
        <v>44560</v>
      </c>
      <c r="B2669" s="2">
        <f t="shared" si="1499"/>
        <v>367287.45756460453</v>
      </c>
      <c r="C2669" s="3">
        <f t="shared" si="1500"/>
        <v>49583806.771221608</v>
      </c>
      <c r="D2669" s="2">
        <f t="shared" si="1496"/>
        <v>240537.3279050432</v>
      </c>
      <c r="E2669" s="2">
        <f t="shared" si="1501"/>
        <v>0</v>
      </c>
      <c r="F2669" s="33">
        <f t="shared" si="1502"/>
        <v>240537.3279050432</v>
      </c>
      <c r="G2669" s="39">
        <f t="shared" si="1503"/>
        <v>6018.51</v>
      </c>
      <c r="H2669" s="38">
        <f>IF(AND(N2669=1,N2668&gt;1),VLOOKUP(A2668,[1]Plan1!$CW$105:$CY$215,3),H2668)</f>
        <v>6075.69</v>
      </c>
      <c r="I2669" s="127">
        <f t="shared" si="1504"/>
        <v>44480</v>
      </c>
      <c r="J2669" s="127">
        <f t="shared" si="1505"/>
        <v>44511</v>
      </c>
      <c r="K2669" s="34">
        <f t="shared" si="1506"/>
        <v>9.5006903702077317E-3</v>
      </c>
      <c r="L2669" s="212">
        <f t="shared" si="1507"/>
        <v>44571</v>
      </c>
      <c r="M2669" s="1">
        <f t="shared" si="1508"/>
        <v>21</v>
      </c>
      <c r="N2669" s="1">
        <f t="shared" si="1509"/>
        <v>14</v>
      </c>
      <c r="O2669" s="2">
        <f t="shared" si="1510"/>
        <v>1.0063238000000001</v>
      </c>
      <c r="P2669" s="35">
        <f t="shared" si="1511"/>
        <v>1.01249955</v>
      </c>
      <c r="Q2669" s="35">
        <f t="shared" si="1512"/>
        <v>1.1330950397272026</v>
      </c>
      <c r="R2669" s="2">
        <f t="shared" si="1513"/>
        <v>1.1402604999999999</v>
      </c>
      <c r="S2669" s="2">
        <f t="shared" si="1514"/>
        <v>1.05852576</v>
      </c>
      <c r="T2669" s="2">
        <f t="shared" si="1515"/>
        <v>274275.21378565999</v>
      </c>
      <c r="U2669" s="2">
        <f t="shared" si="1516"/>
        <v>0</v>
      </c>
      <c r="V2669" s="2">
        <f t="shared" si="1517"/>
        <v>33737.88588062529</v>
      </c>
      <c r="W2669" s="2">
        <f t="shared" si="1518"/>
        <v>274275.21378566849</v>
      </c>
      <c r="X2669" s="36">
        <f t="shared" si="1519"/>
        <v>0</v>
      </c>
      <c r="Y2669" s="2">
        <f t="shared" si="1520"/>
        <v>0</v>
      </c>
      <c r="Z2669" s="37">
        <f t="shared" si="1521"/>
        <v>0</v>
      </c>
      <c r="AA2669" s="2">
        <f t="shared" si="1522"/>
        <v>0</v>
      </c>
      <c r="AB2669" s="4">
        <f t="shared" si="1498"/>
        <v>7.1215000000000001E-2</v>
      </c>
      <c r="AC2669" s="148">
        <f t="shared" si="1523"/>
        <v>476</v>
      </c>
      <c r="AD2669" s="36">
        <v>252</v>
      </c>
      <c r="AE2669" s="35">
        <f t="shared" si="1524"/>
        <v>1.1387638280000001</v>
      </c>
      <c r="AF2669" s="2">
        <f t="shared" si="1525"/>
        <v>38059.478590409999</v>
      </c>
      <c r="AG2669" s="2">
        <f t="shared" si="1526"/>
        <v>38059.478590409999</v>
      </c>
      <c r="AH2669" s="3">
        <f t="shared" si="1527"/>
        <v>0</v>
      </c>
      <c r="AI2669" s="3"/>
      <c r="AJ2669" s="3">
        <v>0</v>
      </c>
      <c r="AK2669" s="2">
        <f t="shared" si="1528"/>
        <v>54952.765188526049</v>
      </c>
      <c r="AL2669" s="8"/>
      <c r="AM2669" s="8"/>
      <c r="AN2669" s="8"/>
      <c r="AO2669" s="8"/>
      <c r="AP2669" s="8"/>
      <c r="AQ2669" s="8"/>
      <c r="AR2669" s="5"/>
      <c r="AS2669" s="1"/>
      <c r="AT2669" s="8"/>
      <c r="AU2669" s="1"/>
      <c r="AV2669" s="1"/>
      <c r="AW2669" s="3"/>
      <c r="AX2669" s="3"/>
      <c r="AY2669" s="4"/>
      <c r="AZ2669" s="4"/>
      <c r="BA2669" s="4"/>
      <c r="BB2669" s="1"/>
      <c r="BC2669" s="1"/>
      <c r="BD2669" s="1"/>
      <c r="BE2669" s="1"/>
      <c r="BF2669" s="1"/>
      <c r="BG2669" s="1"/>
      <c r="BH2669" s="1"/>
      <c r="BI2669" s="1"/>
    </row>
    <row r="2670" spans="1:61" x14ac:dyDescent="0.2">
      <c r="A2670" s="78">
        <f t="shared" si="1497"/>
        <v>44561</v>
      </c>
      <c r="B2670" s="2">
        <f t="shared" si="1499"/>
        <v>367592.62351459335</v>
      </c>
      <c r="C2670" s="3">
        <f t="shared" si="1500"/>
        <v>49625004.174470104</v>
      </c>
      <c r="D2670" s="2">
        <f t="shared" si="1496"/>
        <v>240537.3279050432</v>
      </c>
      <c r="E2670" s="2">
        <f t="shared" si="1501"/>
        <v>0</v>
      </c>
      <c r="F2670" s="33">
        <f t="shared" si="1502"/>
        <v>240537.3279050432</v>
      </c>
      <c r="G2670" s="39">
        <f t="shared" si="1503"/>
        <v>6018.51</v>
      </c>
      <c r="H2670" s="38">
        <f>IF(AND(N2670=1,N2669&gt;1),VLOOKUP(A2669,[1]Plan1!$CW$105:$CY$215,3),H2669)</f>
        <v>6075.69</v>
      </c>
      <c r="I2670" s="127">
        <f t="shared" si="1504"/>
        <v>44480</v>
      </c>
      <c r="J2670" s="127">
        <f t="shared" si="1505"/>
        <v>44511</v>
      </c>
      <c r="K2670" s="34">
        <f t="shared" si="1506"/>
        <v>9.5006903702077317E-3</v>
      </c>
      <c r="L2670" s="212">
        <f t="shared" si="1507"/>
        <v>44571</v>
      </c>
      <c r="M2670" s="1">
        <f t="shared" si="1508"/>
        <v>21</v>
      </c>
      <c r="N2670" s="1">
        <f t="shared" si="1509"/>
        <v>15</v>
      </c>
      <c r="O2670" s="2">
        <f t="shared" si="1510"/>
        <v>1.0067770300000001</v>
      </c>
      <c r="P2670" s="35">
        <f t="shared" si="1511"/>
        <v>1.01249955</v>
      </c>
      <c r="Q2670" s="35">
        <f t="shared" si="1512"/>
        <v>1.1330950397272026</v>
      </c>
      <c r="R2670" s="2">
        <f t="shared" si="1513"/>
        <v>1.1407740500000001</v>
      </c>
      <c r="S2670" s="2">
        <f t="shared" si="1514"/>
        <v>1.05852576</v>
      </c>
      <c r="T2670" s="2">
        <f t="shared" si="1515"/>
        <v>274398.74173041002</v>
      </c>
      <c r="U2670" s="2">
        <f t="shared" si="1516"/>
        <v>0</v>
      </c>
      <c r="V2670" s="2">
        <f t="shared" si="1517"/>
        <v>33861.413825370968</v>
      </c>
      <c r="W2670" s="2">
        <f t="shared" si="1518"/>
        <v>274398.74173041416</v>
      </c>
      <c r="X2670" s="36">
        <f t="shared" si="1519"/>
        <v>0</v>
      </c>
      <c r="Y2670" s="2">
        <f t="shared" si="1520"/>
        <v>0</v>
      </c>
      <c r="Z2670" s="37">
        <f t="shared" si="1521"/>
        <v>0</v>
      </c>
      <c r="AA2670" s="2">
        <f t="shared" si="1522"/>
        <v>0</v>
      </c>
      <c r="AB2670" s="4">
        <f t="shared" si="1498"/>
        <v>7.1215000000000001E-2</v>
      </c>
      <c r="AC2670" s="148">
        <f t="shared" si="1523"/>
        <v>477</v>
      </c>
      <c r="AD2670" s="36">
        <v>252</v>
      </c>
      <c r="AE2670" s="35">
        <f t="shared" si="1524"/>
        <v>1.1390747409999999</v>
      </c>
      <c r="AF2670" s="2">
        <f t="shared" si="1525"/>
        <v>38161.933936879999</v>
      </c>
      <c r="AG2670" s="2">
        <f t="shared" si="1526"/>
        <v>38161.933936879999</v>
      </c>
      <c r="AH2670" s="3">
        <f t="shared" si="1527"/>
        <v>0</v>
      </c>
      <c r="AI2670" s="3"/>
      <c r="AJ2670" s="3">
        <v>0</v>
      </c>
      <c r="AK2670" s="2">
        <f t="shared" si="1528"/>
        <v>55031.94784729914</v>
      </c>
      <c r="AL2670" s="8"/>
      <c r="AM2670" s="8"/>
      <c r="AN2670" s="8"/>
      <c r="AO2670" s="8"/>
      <c r="AP2670" s="8"/>
      <c r="AQ2670" s="8"/>
      <c r="AR2670" s="5"/>
      <c r="AS2670" s="1"/>
      <c r="AT2670" s="8"/>
      <c r="AU2670" s="1"/>
      <c r="AV2670" s="1"/>
      <c r="AW2670" s="3"/>
      <c r="AX2670" s="3"/>
      <c r="AY2670" s="4"/>
      <c r="AZ2670" s="4"/>
      <c r="BA2670" s="4"/>
      <c r="BB2670" s="1"/>
      <c r="BC2670" s="1"/>
      <c r="BD2670" s="1"/>
      <c r="BE2670" s="1"/>
      <c r="BF2670" s="1"/>
      <c r="BG2670" s="1"/>
      <c r="BH2670" s="1"/>
      <c r="BI2670" s="1"/>
    </row>
    <row r="2671" spans="1:61" x14ac:dyDescent="0.2">
      <c r="A2671" s="78">
        <f t="shared" si="1497"/>
        <v>44562</v>
      </c>
      <c r="B2671" s="2">
        <f t="shared" si="1499"/>
        <v>367812.5767527275</v>
      </c>
      <c r="C2671" s="3">
        <f t="shared" si="1500"/>
        <v>49654697.861618213</v>
      </c>
      <c r="D2671" s="2">
        <f t="shared" si="1496"/>
        <v>240537.3279050432</v>
      </c>
      <c r="E2671" s="2">
        <f t="shared" si="1501"/>
        <v>0</v>
      </c>
      <c r="F2671" s="33">
        <f t="shared" si="1502"/>
        <v>240537.3279050432</v>
      </c>
      <c r="G2671" s="39">
        <f t="shared" si="1503"/>
        <v>6018.51</v>
      </c>
      <c r="H2671" s="38">
        <f>IF(AND(N2671=1,N2670&gt;1),VLOOKUP(A2670,[1]Plan1!$CW$105:$CY$215,3),H2670)</f>
        <v>6075.69</v>
      </c>
      <c r="I2671" s="127">
        <f t="shared" si="1504"/>
        <v>44480</v>
      </c>
      <c r="J2671" s="127">
        <f t="shared" si="1505"/>
        <v>44511</v>
      </c>
      <c r="K2671" s="34">
        <f t="shared" si="1506"/>
        <v>9.5006903702077317E-3</v>
      </c>
      <c r="L2671" s="212">
        <f t="shared" si="1507"/>
        <v>44571</v>
      </c>
      <c r="M2671" s="1">
        <f t="shared" si="1508"/>
        <v>21</v>
      </c>
      <c r="N2671" s="1">
        <f t="shared" si="1509"/>
        <v>16</v>
      </c>
      <c r="O2671" s="2">
        <f t="shared" si="1510"/>
        <v>1.0072304599999999</v>
      </c>
      <c r="P2671" s="35">
        <f t="shared" si="1511"/>
        <v>1.01249955</v>
      </c>
      <c r="Q2671" s="35">
        <f t="shared" si="1512"/>
        <v>1.1330950397272026</v>
      </c>
      <c r="R2671" s="2">
        <f t="shared" si="1513"/>
        <v>1.14128783</v>
      </c>
      <c r="S2671" s="2">
        <f t="shared" si="1514"/>
        <v>1.05852576</v>
      </c>
      <c r="T2671" s="2">
        <f t="shared" si="1515"/>
        <v>274522.32499873999</v>
      </c>
      <c r="U2671" s="2">
        <f t="shared" si="1516"/>
        <v>0</v>
      </c>
      <c r="V2671" s="2">
        <f t="shared" si="1517"/>
        <v>33984.997093702004</v>
      </c>
      <c r="W2671" s="2">
        <f t="shared" si="1518"/>
        <v>274522.32499874523</v>
      </c>
      <c r="X2671" s="36">
        <f t="shared" si="1519"/>
        <v>0</v>
      </c>
      <c r="Y2671" s="2">
        <f t="shared" si="1520"/>
        <v>0</v>
      </c>
      <c r="Z2671" s="37">
        <f t="shared" si="1521"/>
        <v>0</v>
      </c>
      <c r="AA2671" s="2">
        <f t="shared" si="1522"/>
        <v>0</v>
      </c>
      <c r="AB2671" s="4">
        <f t="shared" si="1498"/>
        <v>7.1215000000000001E-2</v>
      </c>
      <c r="AC2671" s="148">
        <f t="shared" si="1523"/>
        <v>477</v>
      </c>
      <c r="AD2671" s="36">
        <v>252</v>
      </c>
      <c r="AE2671" s="35">
        <f t="shared" si="1524"/>
        <v>1.1390747409999999</v>
      </c>
      <c r="AF2671" s="2">
        <f t="shared" si="1525"/>
        <v>38179.12124791</v>
      </c>
      <c r="AG2671" s="2">
        <f t="shared" si="1526"/>
        <v>38179.12124791</v>
      </c>
      <c r="AH2671" s="3">
        <f t="shared" si="1527"/>
        <v>0</v>
      </c>
      <c r="AI2671" s="3"/>
      <c r="AJ2671" s="3">
        <v>0</v>
      </c>
      <c r="AK2671" s="2">
        <f t="shared" si="1528"/>
        <v>55111.130506072237</v>
      </c>
      <c r="AL2671" s="8"/>
      <c r="AM2671" s="8"/>
      <c r="AN2671" s="8"/>
      <c r="AO2671" s="8"/>
      <c r="AP2671" s="8"/>
      <c r="AQ2671" s="8"/>
      <c r="AR2671" s="5"/>
      <c r="AS2671" s="1"/>
      <c r="AT2671" s="8"/>
      <c r="AU2671" s="1"/>
      <c r="AV2671" s="1"/>
      <c r="AW2671" s="3"/>
      <c r="AX2671" s="3"/>
      <c r="AY2671" s="4"/>
      <c r="AZ2671" s="4"/>
      <c r="BA2671" s="4"/>
      <c r="BB2671" s="1"/>
      <c r="BC2671" s="1"/>
      <c r="BD2671" s="1"/>
      <c r="BE2671" s="1"/>
      <c r="BF2671" s="1"/>
      <c r="BG2671" s="1"/>
      <c r="BH2671" s="1"/>
      <c r="BI2671" s="1"/>
    </row>
    <row r="2672" spans="1:61" x14ac:dyDescent="0.2">
      <c r="A2672" s="78">
        <f t="shared" si="1497"/>
        <v>44563</v>
      </c>
      <c r="B2672" s="2">
        <f t="shared" si="1499"/>
        <v>367891.75941150059</v>
      </c>
      <c r="C2672" s="3">
        <f t="shared" si="1500"/>
        <v>49665387.520552583</v>
      </c>
      <c r="D2672" s="2">
        <f t="shared" si="1496"/>
        <v>240537.3279050432</v>
      </c>
      <c r="E2672" s="2">
        <f t="shared" si="1501"/>
        <v>0</v>
      </c>
      <c r="F2672" s="33">
        <f t="shared" si="1502"/>
        <v>240537.3279050432</v>
      </c>
      <c r="G2672" s="39">
        <f t="shared" si="1503"/>
        <v>6018.51</v>
      </c>
      <c r="H2672" s="38">
        <f>IF(AND(N2672=1,N2671&gt;1),VLOOKUP(A2671,[1]Plan1!$CW$105:$CY$215,3),H2671)</f>
        <v>6075.69</v>
      </c>
      <c r="I2672" s="127">
        <f t="shared" si="1504"/>
        <v>44480</v>
      </c>
      <c r="J2672" s="127">
        <f t="shared" si="1505"/>
        <v>44511</v>
      </c>
      <c r="K2672" s="34">
        <f t="shared" si="1506"/>
        <v>9.5006903702077317E-3</v>
      </c>
      <c r="L2672" s="212">
        <f t="shared" si="1507"/>
        <v>44571</v>
      </c>
      <c r="M2672" s="1">
        <f t="shared" si="1508"/>
        <v>21</v>
      </c>
      <c r="N2672" s="1">
        <f t="shared" si="1509"/>
        <v>16</v>
      </c>
      <c r="O2672" s="2">
        <f t="shared" si="1510"/>
        <v>1.0072304599999999</v>
      </c>
      <c r="P2672" s="35">
        <f t="shared" si="1511"/>
        <v>1.01249955</v>
      </c>
      <c r="Q2672" s="35">
        <f t="shared" si="1512"/>
        <v>1.1330950397272026</v>
      </c>
      <c r="R2672" s="2">
        <f t="shared" si="1513"/>
        <v>1.14128783</v>
      </c>
      <c r="S2672" s="2">
        <f t="shared" si="1514"/>
        <v>1.05852576</v>
      </c>
      <c r="T2672" s="2">
        <f t="shared" si="1515"/>
        <v>274522.32499873999</v>
      </c>
      <c r="U2672" s="2">
        <f t="shared" si="1516"/>
        <v>0</v>
      </c>
      <c r="V2672" s="2">
        <f t="shared" si="1517"/>
        <v>33984.997093702004</v>
      </c>
      <c r="W2672" s="2">
        <f t="shared" si="1518"/>
        <v>274522.32499874523</v>
      </c>
      <c r="X2672" s="36">
        <f t="shared" si="1519"/>
        <v>0</v>
      </c>
      <c r="Y2672" s="2">
        <f t="shared" si="1520"/>
        <v>0</v>
      </c>
      <c r="Z2672" s="37">
        <f t="shared" si="1521"/>
        <v>0</v>
      </c>
      <c r="AA2672" s="2">
        <f t="shared" si="1522"/>
        <v>0</v>
      </c>
      <c r="AB2672" s="4">
        <f t="shared" si="1498"/>
        <v>7.1215000000000001E-2</v>
      </c>
      <c r="AC2672" s="148">
        <f t="shared" si="1523"/>
        <v>477</v>
      </c>
      <c r="AD2672" s="36">
        <v>252</v>
      </c>
      <c r="AE2672" s="35">
        <f t="shared" si="1524"/>
        <v>1.1390747409999999</v>
      </c>
      <c r="AF2672" s="2">
        <f t="shared" si="1525"/>
        <v>38179.12124791</v>
      </c>
      <c r="AG2672" s="2">
        <f t="shared" si="1526"/>
        <v>38179.12124791</v>
      </c>
      <c r="AH2672" s="3">
        <f t="shared" si="1527"/>
        <v>0</v>
      </c>
      <c r="AI2672" s="3"/>
      <c r="AJ2672" s="3">
        <v>0</v>
      </c>
      <c r="AK2672" s="2">
        <f t="shared" si="1528"/>
        <v>55190.313164845327</v>
      </c>
      <c r="AL2672" s="8"/>
      <c r="AM2672" s="8"/>
      <c r="AN2672" s="8"/>
      <c r="AO2672" s="8"/>
      <c r="AP2672" s="8"/>
      <c r="AQ2672" s="8"/>
      <c r="AR2672" s="5"/>
      <c r="AS2672" s="1"/>
      <c r="AT2672" s="8"/>
      <c r="AU2672" s="1"/>
      <c r="AV2672" s="1"/>
      <c r="AW2672" s="3"/>
      <c r="AX2672" s="3"/>
      <c r="AY2672" s="4"/>
      <c r="AZ2672" s="4"/>
      <c r="BA2672" s="4"/>
      <c r="BB2672" s="1"/>
      <c r="BC2672" s="1"/>
      <c r="BD2672" s="1"/>
      <c r="BE2672" s="1"/>
      <c r="BF2672" s="1"/>
      <c r="BG2672" s="1"/>
      <c r="BH2672" s="1"/>
      <c r="BI2672" s="1"/>
    </row>
    <row r="2673" spans="1:61" x14ac:dyDescent="0.2">
      <c r="A2673" s="78">
        <f t="shared" si="1497"/>
        <v>44564</v>
      </c>
      <c r="B2673" s="2">
        <f t="shared" si="1499"/>
        <v>368056.31823883369</v>
      </c>
      <c r="C2673" s="3">
        <f t="shared" si="1500"/>
        <v>49687602.962242551</v>
      </c>
      <c r="D2673" s="2">
        <f t="shared" si="1496"/>
        <v>240537.3279050432</v>
      </c>
      <c r="E2673" s="2">
        <f t="shared" si="1501"/>
        <v>0</v>
      </c>
      <c r="F2673" s="33">
        <f t="shared" si="1502"/>
        <v>240537.3279050432</v>
      </c>
      <c r="G2673" s="39">
        <f t="shared" si="1503"/>
        <v>6018.51</v>
      </c>
      <c r="H2673" s="38">
        <f>IF(AND(N2673=1,N2672&gt;1),VLOOKUP(A2672,[1]Plan1!$CW$105:$CY$215,3),H2672)</f>
        <v>6075.69</v>
      </c>
      <c r="I2673" s="127">
        <f t="shared" si="1504"/>
        <v>44480</v>
      </c>
      <c r="J2673" s="127">
        <f t="shared" si="1505"/>
        <v>44511</v>
      </c>
      <c r="K2673" s="34">
        <f t="shared" si="1506"/>
        <v>9.5006903702077317E-3</v>
      </c>
      <c r="L2673" s="212">
        <f t="shared" si="1507"/>
        <v>44571</v>
      </c>
      <c r="M2673" s="1">
        <f t="shared" si="1508"/>
        <v>21</v>
      </c>
      <c r="N2673" s="1">
        <f t="shared" si="1509"/>
        <v>16</v>
      </c>
      <c r="O2673" s="2">
        <f t="shared" si="1510"/>
        <v>1.0072304599999999</v>
      </c>
      <c r="P2673" s="35">
        <f t="shared" si="1511"/>
        <v>1.01249955</v>
      </c>
      <c r="Q2673" s="35">
        <f t="shared" si="1512"/>
        <v>1.1330950397272026</v>
      </c>
      <c r="R2673" s="2">
        <f t="shared" si="1513"/>
        <v>1.14128783</v>
      </c>
      <c r="S2673" s="2">
        <f t="shared" si="1514"/>
        <v>1.05852576</v>
      </c>
      <c r="T2673" s="2">
        <f t="shared" si="1515"/>
        <v>274522.32499873999</v>
      </c>
      <c r="U2673" s="2">
        <f t="shared" si="1516"/>
        <v>0</v>
      </c>
      <c r="V2673" s="2">
        <f t="shared" si="1517"/>
        <v>33984.997093702004</v>
      </c>
      <c r="W2673" s="2">
        <f t="shared" si="1518"/>
        <v>274522.32499874523</v>
      </c>
      <c r="X2673" s="36">
        <f t="shared" si="1519"/>
        <v>0</v>
      </c>
      <c r="Y2673" s="2">
        <f t="shared" si="1520"/>
        <v>0</v>
      </c>
      <c r="Z2673" s="37">
        <f t="shared" si="1521"/>
        <v>0</v>
      </c>
      <c r="AA2673" s="2">
        <f t="shared" si="1522"/>
        <v>0</v>
      </c>
      <c r="AB2673" s="4">
        <f t="shared" si="1498"/>
        <v>7.1215000000000001E-2</v>
      </c>
      <c r="AC2673" s="148">
        <f t="shared" si="1523"/>
        <v>478</v>
      </c>
      <c r="AD2673" s="36">
        <v>252</v>
      </c>
      <c r="AE2673" s="35">
        <f t="shared" si="1524"/>
        <v>1.13938574</v>
      </c>
      <c r="AF2673" s="2">
        <f t="shared" si="1525"/>
        <v>38264.497416459999</v>
      </c>
      <c r="AG2673" s="2">
        <f t="shared" si="1526"/>
        <v>38264.497416470003</v>
      </c>
      <c r="AH2673" s="3">
        <f t="shared" si="1527"/>
        <v>0</v>
      </c>
      <c r="AI2673" s="3"/>
      <c r="AJ2673" s="3">
        <v>0</v>
      </c>
      <c r="AK2673" s="2">
        <f t="shared" si="1528"/>
        <v>55269.495823618425</v>
      </c>
      <c r="AL2673" s="8"/>
      <c r="AM2673" s="8"/>
      <c r="AN2673" s="8"/>
      <c r="AO2673" s="8"/>
      <c r="AP2673" s="8"/>
      <c r="AQ2673" s="8"/>
      <c r="AR2673" s="5"/>
      <c r="AS2673" s="1"/>
      <c r="AT2673" s="8"/>
      <c r="AU2673" s="1"/>
      <c r="AV2673" s="1"/>
      <c r="AW2673" s="3"/>
      <c r="AX2673" s="3"/>
      <c r="AY2673" s="4"/>
      <c r="AZ2673" s="4"/>
      <c r="BA2673" s="4"/>
      <c r="BB2673" s="1"/>
      <c r="BC2673" s="1"/>
      <c r="BD2673" s="1"/>
      <c r="BE2673" s="1"/>
      <c r="BF2673" s="1"/>
      <c r="BG2673" s="1"/>
      <c r="BH2673" s="1"/>
      <c r="BI2673" s="1"/>
    </row>
    <row r="2674" spans="1:61" x14ac:dyDescent="0.2">
      <c r="A2674" s="78">
        <f t="shared" si="1497"/>
        <v>44565</v>
      </c>
      <c r="B2674" s="2">
        <f t="shared" si="1499"/>
        <v>368361.81337783649</v>
      </c>
      <c r="C2674" s="3">
        <f t="shared" si="1500"/>
        <v>49728844.806007929</v>
      </c>
      <c r="D2674" s="2">
        <f t="shared" si="1496"/>
        <v>240537.3279050432</v>
      </c>
      <c r="E2674" s="2">
        <f t="shared" si="1501"/>
        <v>0</v>
      </c>
      <c r="F2674" s="33">
        <f t="shared" si="1502"/>
        <v>240537.3279050432</v>
      </c>
      <c r="G2674" s="39">
        <f t="shared" si="1503"/>
        <v>6018.51</v>
      </c>
      <c r="H2674" s="38">
        <f>IF(AND(N2674=1,N2673&gt;1),VLOOKUP(A2673,[1]Plan1!$CW$105:$CY$215,3),H2673)</f>
        <v>6075.69</v>
      </c>
      <c r="I2674" s="127">
        <f t="shared" si="1504"/>
        <v>44480</v>
      </c>
      <c r="J2674" s="127">
        <f t="shared" si="1505"/>
        <v>44511</v>
      </c>
      <c r="K2674" s="34">
        <f t="shared" si="1506"/>
        <v>9.5006903702077317E-3</v>
      </c>
      <c r="L2674" s="212">
        <f t="shared" si="1507"/>
        <v>44571</v>
      </c>
      <c r="M2674" s="1">
        <f t="shared" si="1508"/>
        <v>21</v>
      </c>
      <c r="N2674" s="1">
        <f t="shared" si="1509"/>
        <v>17</v>
      </c>
      <c r="O2674" s="2">
        <f t="shared" si="1510"/>
        <v>1.0076841000000001</v>
      </c>
      <c r="P2674" s="35">
        <f t="shared" si="1511"/>
        <v>1.01249955</v>
      </c>
      <c r="Q2674" s="35">
        <f t="shared" si="1512"/>
        <v>1.1330950397272026</v>
      </c>
      <c r="R2674" s="2">
        <f t="shared" si="1513"/>
        <v>1.14180185</v>
      </c>
      <c r="S2674" s="2">
        <f t="shared" si="1514"/>
        <v>1.05852576</v>
      </c>
      <c r="T2674" s="2">
        <f t="shared" si="1515"/>
        <v>274645.96599603002</v>
      </c>
      <c r="U2674" s="2">
        <f t="shared" si="1516"/>
        <v>0</v>
      </c>
      <c r="V2674" s="2">
        <f t="shared" si="1517"/>
        <v>34108.63809099175</v>
      </c>
      <c r="W2674" s="2">
        <f t="shared" si="1518"/>
        <v>274645.96599603497</v>
      </c>
      <c r="X2674" s="36">
        <f t="shared" si="1519"/>
        <v>0</v>
      </c>
      <c r="Y2674" s="2">
        <f t="shared" si="1520"/>
        <v>0</v>
      </c>
      <c r="Z2674" s="37">
        <f t="shared" si="1521"/>
        <v>0</v>
      </c>
      <c r="AA2674" s="2">
        <f t="shared" si="1522"/>
        <v>0</v>
      </c>
      <c r="AB2674" s="4">
        <f t="shared" si="1498"/>
        <v>7.1215000000000001E-2</v>
      </c>
      <c r="AC2674" s="148">
        <f t="shared" si="1523"/>
        <v>479</v>
      </c>
      <c r="AD2674" s="36">
        <v>252</v>
      </c>
      <c r="AE2674" s="35">
        <f t="shared" si="1524"/>
        <v>1.139696823</v>
      </c>
      <c r="AF2674" s="2">
        <f t="shared" si="1525"/>
        <v>38367.168899409997</v>
      </c>
      <c r="AG2674" s="2">
        <f t="shared" si="1526"/>
        <v>38367.168899409997</v>
      </c>
      <c r="AH2674" s="3">
        <f t="shared" si="1527"/>
        <v>0</v>
      </c>
      <c r="AI2674" s="3"/>
      <c r="AJ2674" s="3">
        <v>0</v>
      </c>
      <c r="AK2674" s="2">
        <f t="shared" si="1528"/>
        <v>55348.678482391515</v>
      </c>
      <c r="AL2674" s="8"/>
      <c r="AM2674" s="8"/>
      <c r="AN2674" s="8"/>
      <c r="AO2674" s="8"/>
      <c r="AP2674" s="8"/>
      <c r="AQ2674" s="8"/>
      <c r="AR2674" s="5"/>
      <c r="AS2674" s="1"/>
      <c r="AT2674" s="8"/>
      <c r="AU2674" s="1"/>
      <c r="AV2674" s="1"/>
      <c r="AW2674" s="3"/>
      <c r="AX2674" s="3"/>
      <c r="AY2674" s="4"/>
      <c r="AZ2674" s="4"/>
      <c r="BA2674" s="4"/>
      <c r="BB2674" s="1"/>
      <c r="BC2674" s="1"/>
      <c r="BD2674" s="1"/>
      <c r="BE2674" s="1"/>
      <c r="BF2674" s="1"/>
      <c r="BG2674" s="1"/>
      <c r="BH2674" s="1"/>
      <c r="BI2674" s="1"/>
    </row>
    <row r="2675" spans="1:61" x14ac:dyDescent="0.2">
      <c r="A2675" s="78">
        <f t="shared" si="1497"/>
        <v>44566</v>
      </c>
      <c r="B2675" s="2">
        <f t="shared" si="1499"/>
        <v>368667.46939943143</v>
      </c>
      <c r="C2675" s="3">
        <f t="shared" si="1500"/>
        <v>49770108.368923239</v>
      </c>
      <c r="D2675" s="2">
        <f t="shared" si="1496"/>
        <v>240537.3279050432</v>
      </c>
      <c r="E2675" s="2">
        <f t="shared" si="1501"/>
        <v>0</v>
      </c>
      <c r="F2675" s="33">
        <f t="shared" si="1502"/>
        <v>240537.3279050432</v>
      </c>
      <c r="G2675" s="39">
        <f t="shared" si="1503"/>
        <v>6018.51</v>
      </c>
      <c r="H2675" s="38">
        <f>IF(AND(N2675=1,N2674&gt;1),VLOOKUP(A2674,[1]Plan1!$CW$105:$CY$215,3),H2674)</f>
        <v>6075.69</v>
      </c>
      <c r="I2675" s="127">
        <f t="shared" si="1504"/>
        <v>44480</v>
      </c>
      <c r="J2675" s="127">
        <f t="shared" si="1505"/>
        <v>44511</v>
      </c>
      <c r="K2675" s="34">
        <f t="shared" si="1506"/>
        <v>9.5006903702077317E-3</v>
      </c>
      <c r="L2675" s="212">
        <f t="shared" si="1507"/>
        <v>44571</v>
      </c>
      <c r="M2675" s="1">
        <f t="shared" si="1508"/>
        <v>21</v>
      </c>
      <c r="N2675" s="1">
        <f t="shared" si="1509"/>
        <v>18</v>
      </c>
      <c r="O2675" s="2">
        <f t="shared" si="1510"/>
        <v>1.0081379399999999</v>
      </c>
      <c r="P2675" s="35">
        <f t="shared" si="1511"/>
        <v>1.01249955</v>
      </c>
      <c r="Q2675" s="35">
        <f t="shared" si="1512"/>
        <v>1.1330950397272026</v>
      </c>
      <c r="R2675" s="2">
        <f t="shared" si="1513"/>
        <v>1.14231609</v>
      </c>
      <c r="S2675" s="2">
        <f t="shared" si="1514"/>
        <v>1.05852576</v>
      </c>
      <c r="T2675" s="2">
        <f t="shared" si="1515"/>
        <v>274769.65991152998</v>
      </c>
      <c r="U2675" s="2">
        <f t="shared" si="1516"/>
        <v>0</v>
      </c>
      <c r="V2675" s="2">
        <f t="shared" si="1517"/>
        <v>34232.332006493642</v>
      </c>
      <c r="W2675" s="2">
        <f t="shared" si="1518"/>
        <v>274769.65991153684</v>
      </c>
      <c r="X2675" s="36">
        <f t="shared" si="1519"/>
        <v>0</v>
      </c>
      <c r="Y2675" s="2">
        <f t="shared" si="1520"/>
        <v>0</v>
      </c>
      <c r="Z2675" s="37">
        <f t="shared" si="1521"/>
        <v>0</v>
      </c>
      <c r="AA2675" s="2">
        <f t="shared" si="1522"/>
        <v>0</v>
      </c>
      <c r="AB2675" s="4">
        <f t="shared" si="1498"/>
        <v>7.1215000000000001E-2</v>
      </c>
      <c r="AC2675" s="148">
        <f t="shared" si="1523"/>
        <v>480</v>
      </c>
      <c r="AD2675" s="36">
        <v>252</v>
      </c>
      <c r="AE2675" s="35">
        <f t="shared" si="1524"/>
        <v>1.1400079919999999</v>
      </c>
      <c r="AF2675" s="2">
        <f t="shared" si="1525"/>
        <v>38469.948346730002</v>
      </c>
      <c r="AG2675" s="2">
        <f t="shared" si="1526"/>
        <v>38469.948346730002</v>
      </c>
      <c r="AH2675" s="3">
        <f t="shared" si="1527"/>
        <v>0</v>
      </c>
      <c r="AI2675" s="3"/>
      <c r="AJ2675" s="3">
        <v>0</v>
      </c>
      <c r="AK2675" s="2">
        <f t="shared" si="1528"/>
        <v>55427.861141164605</v>
      </c>
      <c r="AL2675" s="8"/>
      <c r="AM2675" s="8"/>
      <c r="AN2675" s="8"/>
      <c r="AO2675" s="8"/>
      <c r="AP2675" s="8"/>
      <c r="AQ2675" s="8"/>
      <c r="AR2675" s="5"/>
      <c r="AS2675" s="1"/>
      <c r="AT2675" s="8"/>
      <c r="AU2675" s="1"/>
      <c r="AV2675" s="1"/>
      <c r="AW2675" s="3"/>
      <c r="AX2675" s="3"/>
      <c r="AY2675" s="4"/>
      <c r="AZ2675" s="4"/>
      <c r="BA2675" s="4"/>
      <c r="BB2675" s="1"/>
      <c r="BC2675" s="1"/>
      <c r="BD2675" s="1"/>
      <c r="BE2675" s="1"/>
      <c r="BF2675" s="1"/>
      <c r="BG2675" s="1"/>
      <c r="BH2675" s="1"/>
      <c r="BI2675" s="1"/>
    </row>
    <row r="2676" spans="1:61" x14ac:dyDescent="0.2">
      <c r="A2676" s="78">
        <f t="shared" si="1497"/>
        <v>44567</v>
      </c>
      <c r="B2676" s="2">
        <f t="shared" si="1499"/>
        <v>368973.28857805184</v>
      </c>
      <c r="C2676" s="3">
        <f t="shared" si="1500"/>
        <v>49811393.958036996</v>
      </c>
      <c r="D2676" s="2">
        <f t="shared" si="1496"/>
        <v>240537.3279050432</v>
      </c>
      <c r="E2676" s="2">
        <f t="shared" si="1501"/>
        <v>0</v>
      </c>
      <c r="F2676" s="33">
        <f t="shared" si="1502"/>
        <v>240537.3279050432</v>
      </c>
      <c r="G2676" s="39">
        <f t="shared" si="1503"/>
        <v>6018.51</v>
      </c>
      <c r="H2676" s="38">
        <f>IF(AND(N2676=1,N2675&gt;1),VLOOKUP(A2675,[1]Plan1!$CW$105:$CY$215,3),H2675)</f>
        <v>6075.69</v>
      </c>
      <c r="I2676" s="127">
        <f t="shared" si="1504"/>
        <v>44480</v>
      </c>
      <c r="J2676" s="127">
        <f t="shared" si="1505"/>
        <v>44511</v>
      </c>
      <c r="K2676" s="34">
        <f t="shared" si="1506"/>
        <v>9.5006903702077317E-3</v>
      </c>
      <c r="L2676" s="212">
        <f t="shared" si="1507"/>
        <v>44571</v>
      </c>
      <c r="M2676" s="1">
        <f t="shared" si="1508"/>
        <v>21</v>
      </c>
      <c r="N2676" s="1">
        <f t="shared" si="1509"/>
        <v>19</v>
      </c>
      <c r="O2676" s="2">
        <f t="shared" si="1510"/>
        <v>1.0085919800000001</v>
      </c>
      <c r="P2676" s="35">
        <f t="shared" si="1511"/>
        <v>1.01249955</v>
      </c>
      <c r="Q2676" s="35">
        <f t="shared" si="1512"/>
        <v>1.1330950397272026</v>
      </c>
      <c r="R2676" s="2">
        <f t="shared" si="1513"/>
        <v>1.1428305599999999</v>
      </c>
      <c r="S2676" s="2">
        <f t="shared" si="1514"/>
        <v>1.05852576</v>
      </c>
      <c r="T2676" s="2">
        <f t="shared" si="1515"/>
        <v>274893.40915061999</v>
      </c>
      <c r="U2676" s="2">
        <f t="shared" si="1516"/>
        <v>0</v>
      </c>
      <c r="V2676" s="2">
        <f t="shared" si="1517"/>
        <v>34356.081245580936</v>
      </c>
      <c r="W2676" s="2">
        <f t="shared" si="1518"/>
        <v>274893.40915062412</v>
      </c>
      <c r="X2676" s="36">
        <f t="shared" si="1519"/>
        <v>0</v>
      </c>
      <c r="Y2676" s="2">
        <f t="shared" si="1520"/>
        <v>0</v>
      </c>
      <c r="Z2676" s="37">
        <f t="shared" si="1521"/>
        <v>0</v>
      </c>
      <c r="AA2676" s="2">
        <f t="shared" si="1522"/>
        <v>0</v>
      </c>
      <c r="AB2676" s="4">
        <f t="shared" si="1498"/>
        <v>7.1215000000000001E-2</v>
      </c>
      <c r="AC2676" s="148">
        <f t="shared" si="1523"/>
        <v>481</v>
      </c>
      <c r="AD2676" s="36">
        <v>252</v>
      </c>
      <c r="AE2676" s="35">
        <f t="shared" si="1524"/>
        <v>1.1403192449999999</v>
      </c>
      <c r="AF2676" s="2">
        <f t="shared" si="1525"/>
        <v>38572.83562749</v>
      </c>
      <c r="AG2676" s="2">
        <f t="shared" si="1526"/>
        <v>38572.83562749</v>
      </c>
      <c r="AH2676" s="3">
        <f t="shared" si="1527"/>
        <v>0</v>
      </c>
      <c r="AI2676" s="3"/>
      <c r="AJ2676" s="3">
        <v>0</v>
      </c>
      <c r="AK2676" s="2">
        <f t="shared" si="1528"/>
        <v>55507.043799937695</v>
      </c>
      <c r="AL2676" s="8"/>
      <c r="AM2676" s="8"/>
      <c r="AN2676" s="8"/>
      <c r="AO2676" s="8"/>
      <c r="AP2676" s="8"/>
      <c r="AQ2676" s="8"/>
      <c r="AR2676" s="5"/>
      <c r="AS2676" s="1"/>
      <c r="AT2676" s="8"/>
      <c r="AU2676" s="1"/>
      <c r="AV2676" s="1"/>
      <c r="AW2676" s="3"/>
      <c r="AX2676" s="3"/>
      <c r="AY2676" s="4"/>
      <c r="AZ2676" s="4"/>
      <c r="BA2676" s="4"/>
      <c r="BB2676" s="1"/>
      <c r="BC2676" s="1"/>
      <c r="BD2676" s="1"/>
      <c r="BE2676" s="1"/>
      <c r="BF2676" s="1"/>
      <c r="BG2676" s="1"/>
      <c r="BH2676" s="1"/>
      <c r="BI2676" s="1"/>
    </row>
    <row r="2677" spans="1:61" x14ac:dyDescent="0.2">
      <c r="A2677" s="78">
        <f t="shared" si="1497"/>
        <v>44568</v>
      </c>
      <c r="B2677" s="2">
        <f t="shared" si="1499"/>
        <v>369279.2742902009</v>
      </c>
      <c r="C2677" s="3">
        <f t="shared" si="1500"/>
        <v>49852702.029177122</v>
      </c>
      <c r="D2677" s="2">
        <f t="shared" si="1496"/>
        <v>240537.3279050432</v>
      </c>
      <c r="E2677" s="2">
        <f t="shared" si="1501"/>
        <v>0</v>
      </c>
      <c r="F2677" s="33">
        <f t="shared" si="1502"/>
        <v>240537.3279050432</v>
      </c>
      <c r="G2677" s="39">
        <f t="shared" si="1503"/>
        <v>6018.51</v>
      </c>
      <c r="H2677" s="38">
        <f>IF(AND(N2677=1,N2676&gt;1),VLOOKUP(A2676,[1]Plan1!$CW$105:$CY$215,3),H2676)</f>
        <v>6075.69</v>
      </c>
      <c r="I2677" s="127">
        <f t="shared" si="1504"/>
        <v>44480</v>
      </c>
      <c r="J2677" s="127">
        <f t="shared" si="1505"/>
        <v>44511</v>
      </c>
      <c r="K2677" s="34">
        <f t="shared" si="1506"/>
        <v>9.5006903702077317E-3</v>
      </c>
      <c r="L2677" s="212">
        <f t="shared" si="1507"/>
        <v>44571</v>
      </c>
      <c r="M2677" s="1">
        <f t="shared" si="1508"/>
        <v>21</v>
      </c>
      <c r="N2677" s="1">
        <f t="shared" si="1509"/>
        <v>20</v>
      </c>
      <c r="O2677" s="2">
        <f t="shared" si="1510"/>
        <v>1.00904623</v>
      </c>
      <c r="P2677" s="35">
        <f t="shared" si="1511"/>
        <v>1.01249955</v>
      </c>
      <c r="Q2677" s="35">
        <f t="shared" si="1512"/>
        <v>1.1330950397272026</v>
      </c>
      <c r="R2677" s="2">
        <f t="shared" si="1513"/>
        <v>1.14334527</v>
      </c>
      <c r="S2677" s="2">
        <f t="shared" si="1514"/>
        <v>1.05852576</v>
      </c>
      <c r="T2677" s="2">
        <f t="shared" si="1515"/>
        <v>275017.21611867001</v>
      </c>
      <c r="U2677" s="2">
        <f t="shared" si="1516"/>
        <v>0</v>
      </c>
      <c r="V2677" s="2">
        <f t="shared" si="1517"/>
        <v>34479.888213626946</v>
      </c>
      <c r="W2677" s="2">
        <f t="shared" si="1518"/>
        <v>275017.21611867013</v>
      </c>
      <c r="X2677" s="36">
        <f t="shared" si="1519"/>
        <v>0</v>
      </c>
      <c r="Y2677" s="2">
        <f t="shared" si="1520"/>
        <v>0</v>
      </c>
      <c r="Z2677" s="37">
        <f t="shared" si="1521"/>
        <v>0</v>
      </c>
      <c r="AA2677" s="2">
        <f t="shared" si="1522"/>
        <v>0</v>
      </c>
      <c r="AB2677" s="4">
        <f t="shared" si="1498"/>
        <v>7.1215000000000001E-2</v>
      </c>
      <c r="AC2677" s="148">
        <f t="shared" si="1523"/>
        <v>482</v>
      </c>
      <c r="AD2677" s="36">
        <v>252</v>
      </c>
      <c r="AE2677" s="35">
        <f t="shared" si="1524"/>
        <v>1.1406305839999999</v>
      </c>
      <c r="AF2677" s="2">
        <f t="shared" si="1525"/>
        <v>38675.83171282</v>
      </c>
      <c r="AG2677" s="2">
        <f t="shared" si="1526"/>
        <v>38675.83171282</v>
      </c>
      <c r="AH2677" s="3">
        <f t="shared" si="1527"/>
        <v>0</v>
      </c>
      <c r="AI2677" s="3"/>
      <c r="AJ2677" s="3">
        <v>0</v>
      </c>
      <c r="AK2677" s="2">
        <f t="shared" si="1528"/>
        <v>55586.226458710793</v>
      </c>
      <c r="AL2677" s="8"/>
      <c r="AM2677" s="8"/>
      <c r="AN2677" s="8"/>
      <c r="AO2677" s="8"/>
      <c r="AP2677" s="8"/>
      <c r="AQ2677" s="8"/>
      <c r="AR2677" s="5"/>
      <c r="AS2677" s="1"/>
      <c r="AT2677" s="8"/>
      <c r="AU2677" s="1"/>
      <c r="AV2677" s="1"/>
      <c r="AW2677" s="3"/>
      <c r="AX2677" s="3"/>
      <c r="AY2677" s="4"/>
      <c r="AZ2677" s="4"/>
      <c r="BA2677" s="4"/>
      <c r="BB2677" s="1"/>
      <c r="BC2677" s="1"/>
      <c r="BD2677" s="1"/>
      <c r="BE2677" s="1"/>
      <c r="BF2677" s="1"/>
      <c r="BG2677" s="1"/>
      <c r="BH2677" s="1"/>
      <c r="BI2677" s="1"/>
    </row>
    <row r="2678" spans="1:61" x14ac:dyDescent="0.2">
      <c r="A2678" s="78">
        <f t="shared" si="1497"/>
        <v>44569</v>
      </c>
      <c r="B2678" s="2">
        <f t="shared" si="1499"/>
        <v>369499.74081064871</v>
      </c>
      <c r="C2678" s="3">
        <f t="shared" si="1500"/>
        <v>49882465.009437576</v>
      </c>
      <c r="D2678" s="2">
        <f t="shared" si="1496"/>
        <v>240537.3279050432</v>
      </c>
      <c r="E2678" s="2">
        <f t="shared" si="1501"/>
        <v>0</v>
      </c>
      <c r="F2678" s="33">
        <f t="shared" si="1502"/>
        <v>240537.3279050432</v>
      </c>
      <c r="G2678" s="39">
        <f t="shared" si="1503"/>
        <v>6018.51</v>
      </c>
      <c r="H2678" s="38">
        <f>IF(AND(N2678=1,N2677&gt;1),VLOOKUP(A2677,[1]Plan1!$CW$105:$CY$215,3),H2677)</f>
        <v>6075.69</v>
      </c>
      <c r="I2678" s="127">
        <f t="shared" si="1504"/>
        <v>44480</v>
      </c>
      <c r="J2678" s="127">
        <f t="shared" si="1505"/>
        <v>44511</v>
      </c>
      <c r="K2678" s="34">
        <f t="shared" si="1506"/>
        <v>9.5006903702077317E-3</v>
      </c>
      <c r="L2678" s="212">
        <f t="shared" si="1507"/>
        <v>44571</v>
      </c>
      <c r="M2678" s="1">
        <f t="shared" si="1508"/>
        <v>21</v>
      </c>
      <c r="N2678" s="1">
        <f t="shared" si="1509"/>
        <v>21</v>
      </c>
      <c r="O2678" s="2">
        <f t="shared" si="1510"/>
        <v>1.0095006900000001</v>
      </c>
      <c r="P2678" s="35">
        <f t="shared" si="1511"/>
        <v>1.01249955</v>
      </c>
      <c r="Q2678" s="35">
        <f t="shared" si="1512"/>
        <v>1.1330950397272026</v>
      </c>
      <c r="R2678" s="2">
        <f t="shared" si="1513"/>
        <v>1.1438602200000001</v>
      </c>
      <c r="S2678" s="2">
        <f t="shared" si="1514"/>
        <v>1.05852576</v>
      </c>
      <c r="T2678" s="2">
        <f t="shared" si="1515"/>
        <v>275141.08081567002</v>
      </c>
      <c r="U2678" s="2">
        <f t="shared" si="1516"/>
        <v>0</v>
      </c>
      <c r="V2678" s="2">
        <f t="shared" si="1517"/>
        <v>34603.75291063168</v>
      </c>
      <c r="W2678" s="2">
        <f t="shared" si="1518"/>
        <v>275141.08081567485</v>
      </c>
      <c r="X2678" s="36">
        <f t="shared" si="1519"/>
        <v>0</v>
      </c>
      <c r="Y2678" s="2">
        <f t="shared" si="1520"/>
        <v>0</v>
      </c>
      <c r="Z2678" s="37">
        <f t="shared" si="1521"/>
        <v>0</v>
      </c>
      <c r="AA2678" s="2">
        <f t="shared" si="1522"/>
        <v>0</v>
      </c>
      <c r="AB2678" s="4">
        <f t="shared" si="1498"/>
        <v>7.1215000000000001E-2</v>
      </c>
      <c r="AC2678" s="148">
        <f t="shared" si="1523"/>
        <v>482</v>
      </c>
      <c r="AD2678" s="36">
        <v>252</v>
      </c>
      <c r="AE2678" s="35">
        <f t="shared" si="1524"/>
        <v>1.1406305839999999</v>
      </c>
      <c r="AF2678" s="2">
        <f t="shared" si="1525"/>
        <v>38693.250877489998</v>
      </c>
      <c r="AG2678" s="2">
        <f t="shared" si="1526"/>
        <v>38693.250877489998</v>
      </c>
      <c r="AH2678" s="3">
        <f t="shared" si="1527"/>
        <v>0</v>
      </c>
      <c r="AI2678" s="3"/>
      <c r="AJ2678" s="3">
        <v>0</v>
      </c>
      <c r="AK2678" s="2">
        <f t="shared" si="1528"/>
        <v>55665.409117483883</v>
      </c>
      <c r="AL2678" s="8"/>
      <c r="AM2678" s="8"/>
      <c r="AN2678" s="8"/>
      <c r="AO2678" s="8"/>
      <c r="AP2678" s="8"/>
      <c r="AQ2678" s="8"/>
      <c r="AR2678" s="5"/>
      <c r="AS2678" s="1"/>
      <c r="AT2678" s="8"/>
      <c r="AU2678" s="1"/>
      <c r="AV2678" s="1"/>
      <c r="AW2678" s="3"/>
      <c r="AX2678" s="3"/>
      <c r="AY2678" s="4"/>
      <c r="AZ2678" s="4"/>
      <c r="BA2678" s="4"/>
      <c r="BB2678" s="1"/>
      <c r="BC2678" s="1"/>
      <c r="BD2678" s="1"/>
      <c r="BE2678" s="1"/>
      <c r="BF2678" s="1"/>
      <c r="BG2678" s="1"/>
      <c r="BH2678" s="1"/>
      <c r="BI2678" s="1"/>
    </row>
    <row r="2679" spans="1:61" x14ac:dyDescent="0.2">
      <c r="A2679" s="78">
        <f t="shared" si="1497"/>
        <v>44570</v>
      </c>
      <c r="B2679" s="2">
        <f t="shared" si="1499"/>
        <v>369578.9234694218</v>
      </c>
      <c r="C2679" s="3">
        <f t="shared" si="1500"/>
        <v>49893154.668371946</v>
      </c>
      <c r="D2679" s="2">
        <f t="shared" si="1496"/>
        <v>240537.3279050432</v>
      </c>
      <c r="E2679" s="2">
        <f t="shared" si="1501"/>
        <v>0</v>
      </c>
      <c r="F2679" s="33">
        <f t="shared" si="1502"/>
        <v>240537.3279050432</v>
      </c>
      <c r="G2679" s="39">
        <f t="shared" si="1503"/>
        <v>6018.51</v>
      </c>
      <c r="H2679" s="38">
        <f>IF(AND(N2679=1,N2678&gt;1),VLOOKUP(A2678,[1]Plan1!$CW$105:$CY$215,3),H2678)</f>
        <v>6075.69</v>
      </c>
      <c r="I2679" s="127">
        <f t="shared" si="1504"/>
        <v>44480</v>
      </c>
      <c r="J2679" s="127">
        <f t="shared" si="1505"/>
        <v>44511</v>
      </c>
      <c r="K2679" s="34">
        <f t="shared" si="1506"/>
        <v>9.5006903702077317E-3</v>
      </c>
      <c r="L2679" s="212">
        <f t="shared" si="1507"/>
        <v>44571</v>
      </c>
      <c r="M2679" s="1">
        <f t="shared" si="1508"/>
        <v>21</v>
      </c>
      <c r="N2679" s="1">
        <f t="shared" si="1509"/>
        <v>21</v>
      </c>
      <c r="O2679" s="2">
        <f t="shared" si="1510"/>
        <v>1.0095006900000001</v>
      </c>
      <c r="P2679" s="35">
        <f t="shared" si="1511"/>
        <v>1.01249955</v>
      </c>
      <c r="Q2679" s="35">
        <f t="shared" si="1512"/>
        <v>1.1330950397272026</v>
      </c>
      <c r="R2679" s="2">
        <f t="shared" si="1513"/>
        <v>1.1438602200000001</v>
      </c>
      <c r="S2679" s="2">
        <f t="shared" si="1514"/>
        <v>1.05852576</v>
      </c>
      <c r="T2679" s="2">
        <f t="shared" si="1515"/>
        <v>275141.08081567002</v>
      </c>
      <c r="U2679" s="2">
        <f t="shared" si="1516"/>
        <v>0</v>
      </c>
      <c r="V2679" s="2">
        <f t="shared" si="1517"/>
        <v>34603.75291063168</v>
      </c>
      <c r="W2679" s="2">
        <f t="shared" si="1518"/>
        <v>275141.08081567485</v>
      </c>
      <c r="X2679" s="36">
        <f t="shared" si="1519"/>
        <v>0</v>
      </c>
      <c r="Y2679" s="2">
        <f t="shared" si="1520"/>
        <v>0</v>
      </c>
      <c r="Z2679" s="37">
        <f t="shared" si="1521"/>
        <v>0</v>
      </c>
      <c r="AA2679" s="2">
        <f t="shared" si="1522"/>
        <v>0</v>
      </c>
      <c r="AB2679" s="4">
        <f t="shared" si="1498"/>
        <v>7.1215000000000001E-2</v>
      </c>
      <c r="AC2679" s="148">
        <f t="shared" si="1523"/>
        <v>482</v>
      </c>
      <c r="AD2679" s="36">
        <v>252</v>
      </c>
      <c r="AE2679" s="35">
        <f t="shared" si="1524"/>
        <v>1.1406305839999999</v>
      </c>
      <c r="AF2679" s="2">
        <f t="shared" si="1525"/>
        <v>38693.250877489998</v>
      </c>
      <c r="AG2679" s="2">
        <f t="shared" si="1526"/>
        <v>38693.250877489998</v>
      </c>
      <c r="AH2679" s="3">
        <f t="shared" si="1527"/>
        <v>0</v>
      </c>
      <c r="AI2679" s="3"/>
      <c r="AJ2679" s="3">
        <v>0</v>
      </c>
      <c r="AK2679" s="2">
        <f t="shared" si="1528"/>
        <v>55744.591776256973</v>
      </c>
      <c r="AL2679" s="8"/>
      <c r="AM2679" s="8"/>
      <c r="AN2679" s="8"/>
      <c r="AO2679" s="8"/>
      <c r="AP2679" s="8"/>
      <c r="AQ2679" s="8"/>
      <c r="AR2679" s="5"/>
      <c r="AS2679" s="1"/>
      <c r="AT2679" s="8"/>
      <c r="AU2679" s="1"/>
      <c r="AV2679" s="1"/>
      <c r="AW2679" s="3"/>
      <c r="AX2679" s="3"/>
      <c r="AY2679" s="4"/>
      <c r="AZ2679" s="4"/>
      <c r="BA2679" s="4"/>
      <c r="BB2679" s="1"/>
      <c r="BC2679" s="1"/>
      <c r="BD2679" s="1"/>
      <c r="BE2679" s="1"/>
      <c r="BF2679" s="1"/>
      <c r="BG2679" s="1"/>
      <c r="BH2679" s="1"/>
      <c r="BI2679" s="1"/>
    </row>
    <row r="2680" spans="1:61" x14ac:dyDescent="0.2">
      <c r="A2680" s="78">
        <f t="shared" si="1497"/>
        <v>44571</v>
      </c>
      <c r="B2680" s="2">
        <f t="shared" si="1499"/>
        <v>369743.79138901492</v>
      </c>
      <c r="C2680" s="3">
        <f t="shared" si="1500"/>
        <v>49915411.837517016</v>
      </c>
      <c r="D2680" s="2">
        <f t="shared" si="1496"/>
        <v>240537.3279050432</v>
      </c>
      <c r="E2680" s="2">
        <f t="shared" si="1501"/>
        <v>0</v>
      </c>
      <c r="F2680" s="33">
        <f t="shared" si="1502"/>
        <v>240537.3279050432</v>
      </c>
      <c r="G2680" s="39">
        <f t="shared" si="1503"/>
        <v>6018.51</v>
      </c>
      <c r="H2680" s="38">
        <f>IF(AND(N2680=1,N2679&gt;1),VLOOKUP(A2679,[1]Plan1!$CW$105:$CY$215,3),H2679)</f>
        <v>6075.69</v>
      </c>
      <c r="I2680" s="127">
        <f t="shared" si="1504"/>
        <v>44480</v>
      </c>
      <c r="J2680" s="127">
        <f t="shared" si="1505"/>
        <v>44511</v>
      </c>
      <c r="K2680" s="34">
        <f t="shared" si="1506"/>
        <v>9.5006903702077317E-3</v>
      </c>
      <c r="L2680" s="212">
        <f t="shared" si="1507"/>
        <v>44571</v>
      </c>
      <c r="M2680" s="1">
        <f t="shared" si="1508"/>
        <v>21</v>
      </c>
      <c r="N2680" s="1">
        <f t="shared" si="1509"/>
        <v>21</v>
      </c>
      <c r="O2680" s="2">
        <f t="shared" si="1510"/>
        <v>1.0095006900000001</v>
      </c>
      <c r="P2680" s="35">
        <f t="shared" si="1511"/>
        <v>1.01249955</v>
      </c>
      <c r="Q2680" s="35">
        <f t="shared" si="1512"/>
        <v>1.1330950397272026</v>
      </c>
      <c r="R2680" s="2">
        <f t="shared" si="1513"/>
        <v>1.1438602200000001</v>
      </c>
      <c r="S2680" s="2">
        <f t="shared" si="1514"/>
        <v>1.05852576</v>
      </c>
      <c r="T2680" s="2">
        <f t="shared" si="1515"/>
        <v>275141.08081567002</v>
      </c>
      <c r="U2680" s="2">
        <f t="shared" si="1516"/>
        <v>0</v>
      </c>
      <c r="V2680" s="2">
        <f t="shared" si="1517"/>
        <v>34603.75291063168</v>
      </c>
      <c r="W2680" s="2">
        <f t="shared" si="1518"/>
        <v>275141.08081567485</v>
      </c>
      <c r="X2680" s="36">
        <f t="shared" si="1519"/>
        <v>88</v>
      </c>
      <c r="Y2680" s="2">
        <f t="shared" si="1520"/>
        <v>0</v>
      </c>
      <c r="Z2680" s="37">
        <f t="shared" si="1521"/>
        <v>0</v>
      </c>
      <c r="AA2680" s="2">
        <f t="shared" si="1522"/>
        <v>0</v>
      </c>
      <c r="AB2680" s="4">
        <f t="shared" si="1498"/>
        <v>7.1215000000000001E-2</v>
      </c>
      <c r="AC2680" s="148">
        <f t="shared" si="1523"/>
        <v>483</v>
      </c>
      <c r="AD2680" s="36">
        <v>252</v>
      </c>
      <c r="AE2680" s="35">
        <f t="shared" si="1524"/>
        <v>1.140942007</v>
      </c>
      <c r="AF2680" s="2">
        <f t="shared" si="1525"/>
        <v>38778.9361383</v>
      </c>
      <c r="AG2680" s="2">
        <f t="shared" si="1526"/>
        <v>38778.936138309997</v>
      </c>
      <c r="AH2680" s="3">
        <f t="shared" si="1527"/>
        <v>0</v>
      </c>
      <c r="AI2680" s="3"/>
      <c r="AJ2680" s="3">
        <v>0</v>
      </c>
      <c r="AK2680" s="2">
        <f t="shared" si="1528"/>
        <v>55823.774435030064</v>
      </c>
      <c r="AL2680" s="8"/>
      <c r="AM2680" s="8"/>
      <c r="AN2680" s="8"/>
      <c r="AO2680" s="8"/>
      <c r="AP2680" s="8"/>
      <c r="AQ2680" s="8"/>
      <c r="AR2680" s="5"/>
      <c r="AS2680" s="1"/>
      <c r="AT2680" s="8"/>
      <c r="AU2680" s="1"/>
      <c r="AV2680" s="1"/>
      <c r="AW2680" s="3"/>
      <c r="AX2680" s="3"/>
      <c r="AY2680" s="4"/>
      <c r="AZ2680" s="4"/>
      <c r="BA2680" s="4"/>
      <c r="BB2680" s="1"/>
      <c r="BC2680" s="1"/>
      <c r="BD2680" s="1"/>
      <c r="BE2680" s="1"/>
      <c r="BF2680" s="1"/>
      <c r="BG2680" s="1"/>
      <c r="BH2680" s="1"/>
      <c r="BI2680" s="1"/>
    </row>
    <row r="2681" spans="1:61" x14ac:dyDescent="0.2">
      <c r="A2681" s="78">
        <f t="shared" si="1497"/>
        <v>44572</v>
      </c>
      <c r="B2681" s="2">
        <f t="shared" si="1499"/>
        <v>370007.99392626417</v>
      </c>
      <c r="C2681" s="3">
        <f t="shared" si="1500"/>
        <v>49951079.180045664</v>
      </c>
      <c r="D2681" s="2">
        <f t="shared" si="1496"/>
        <v>240537.3279050432</v>
      </c>
      <c r="E2681" s="2">
        <f t="shared" si="1501"/>
        <v>0</v>
      </c>
      <c r="F2681" s="33">
        <f t="shared" si="1502"/>
        <v>240537.3279050432</v>
      </c>
      <c r="G2681" s="39">
        <f t="shared" si="1503"/>
        <v>6075.69</v>
      </c>
      <c r="H2681" s="38">
        <f>IF(AND(N2681=1,N2680&gt;1),VLOOKUP(A2680,[1]Plan1!$CW$105:$CY$215,3),H2680)</f>
        <v>6120.04</v>
      </c>
      <c r="I2681" s="127">
        <f t="shared" si="1504"/>
        <v>44511</v>
      </c>
      <c r="J2681" s="127">
        <f t="shared" si="1505"/>
        <v>44541</v>
      </c>
      <c r="K2681" s="34">
        <f t="shared" si="1506"/>
        <v>7.2995824342585447E-3</v>
      </c>
      <c r="L2681" s="212">
        <f t="shared" si="1507"/>
        <v>44602</v>
      </c>
      <c r="M2681" s="1">
        <f t="shared" si="1508"/>
        <v>23</v>
      </c>
      <c r="N2681" s="1">
        <f t="shared" si="1509"/>
        <v>1</v>
      </c>
      <c r="O2681" s="2">
        <f t="shared" si="1510"/>
        <v>1.0003162699999999</v>
      </c>
      <c r="P2681" s="35">
        <f t="shared" si="1511"/>
        <v>1.0095006900000001</v>
      </c>
      <c r="Q2681" s="35">
        <f t="shared" si="1512"/>
        <v>1.1438602244401885</v>
      </c>
      <c r="R2681" s="2">
        <f t="shared" si="1513"/>
        <v>1.1442219899999999</v>
      </c>
      <c r="S2681" s="2">
        <f t="shared" si="1514"/>
        <v>1.05852576</v>
      </c>
      <c r="T2681" s="2">
        <f t="shared" si="1515"/>
        <v>275228.10000479</v>
      </c>
      <c r="U2681" s="2">
        <f t="shared" si="1516"/>
        <v>0</v>
      </c>
      <c r="V2681" s="2">
        <f t="shared" si="1517"/>
        <v>34690.772099747839</v>
      </c>
      <c r="W2681" s="2">
        <f t="shared" si="1518"/>
        <v>275228.10000479105</v>
      </c>
      <c r="X2681" s="36">
        <f t="shared" si="1519"/>
        <v>0</v>
      </c>
      <c r="Y2681" s="2">
        <f t="shared" si="1520"/>
        <v>0</v>
      </c>
      <c r="Z2681" s="37">
        <f t="shared" si="1521"/>
        <v>0</v>
      </c>
      <c r="AA2681" s="2">
        <f t="shared" si="1522"/>
        <v>0</v>
      </c>
      <c r="AB2681" s="4">
        <f t="shared" si="1498"/>
        <v>7.1215000000000001E-2</v>
      </c>
      <c r="AC2681" s="148">
        <f t="shared" si="1523"/>
        <v>484</v>
      </c>
      <c r="AD2681" s="36">
        <v>252</v>
      </c>
      <c r="AE2681" s="35">
        <f t="shared" si="1524"/>
        <v>1.1412535159999999</v>
      </c>
      <c r="AF2681" s="2">
        <f t="shared" si="1525"/>
        <v>38876.936827669997</v>
      </c>
      <c r="AG2681" s="2">
        <f t="shared" si="1526"/>
        <v>38876.936827669997</v>
      </c>
      <c r="AH2681" s="3">
        <f t="shared" si="1527"/>
        <v>0</v>
      </c>
      <c r="AI2681" s="3"/>
      <c r="AJ2681" s="3">
        <v>0</v>
      </c>
      <c r="AK2681" s="2">
        <f t="shared" si="1528"/>
        <v>55902.957093803161</v>
      </c>
      <c r="AL2681" s="8"/>
      <c r="AM2681" s="8"/>
      <c r="AN2681" s="8"/>
      <c r="AO2681" s="8"/>
      <c r="AP2681" s="8"/>
      <c r="AQ2681" s="8"/>
      <c r="AR2681" s="5"/>
      <c r="AS2681" s="1"/>
      <c r="AT2681" s="8"/>
      <c r="AU2681" s="1"/>
      <c r="AV2681" s="1"/>
      <c r="AW2681" s="3"/>
      <c r="AX2681" s="3"/>
      <c r="AY2681" s="4"/>
      <c r="AZ2681" s="4"/>
      <c r="BA2681" s="4"/>
      <c r="BB2681" s="1"/>
      <c r="BC2681" s="1"/>
      <c r="BD2681" s="1"/>
      <c r="BE2681" s="1"/>
      <c r="BF2681" s="1"/>
      <c r="BG2681" s="1"/>
      <c r="BH2681" s="1"/>
      <c r="BI2681" s="1"/>
    </row>
    <row r="2682" spans="1:61" x14ac:dyDescent="0.2">
      <c r="A2682" s="78">
        <f t="shared" si="1497"/>
        <v>44573</v>
      </c>
      <c r="B2682" s="2">
        <f t="shared" si="1499"/>
        <v>370272.30400929955</v>
      </c>
      <c r="C2682" s="3">
        <f t="shared" si="1500"/>
        <v>49986761.041255437</v>
      </c>
      <c r="D2682" s="2">
        <f t="shared" ref="D2682:D2745" si="1529">D2681</f>
        <v>240537.3279050432</v>
      </c>
      <c r="E2682" s="2">
        <f t="shared" si="1501"/>
        <v>0</v>
      </c>
      <c r="F2682" s="33">
        <f t="shared" si="1502"/>
        <v>240537.3279050432</v>
      </c>
      <c r="G2682" s="39">
        <f t="shared" si="1503"/>
        <v>6075.69</v>
      </c>
      <c r="H2682" s="38">
        <f>IF(AND(N2682=1,N2681&gt;1),VLOOKUP(A2681,[1]Plan1!$CW$105:$CY$215,3),H2681)</f>
        <v>6120.04</v>
      </c>
      <c r="I2682" s="127">
        <f t="shared" si="1504"/>
        <v>44511</v>
      </c>
      <c r="J2682" s="127">
        <f t="shared" si="1505"/>
        <v>44541</v>
      </c>
      <c r="K2682" s="34">
        <f t="shared" si="1506"/>
        <v>7.2995824342585447E-3</v>
      </c>
      <c r="L2682" s="212">
        <f t="shared" si="1507"/>
        <v>44602</v>
      </c>
      <c r="M2682" s="1">
        <f t="shared" si="1508"/>
        <v>23</v>
      </c>
      <c r="N2682" s="1">
        <f t="shared" si="1509"/>
        <v>2</v>
      </c>
      <c r="O2682" s="2">
        <f t="shared" si="1510"/>
        <v>1.0006326400000001</v>
      </c>
      <c r="P2682" s="35">
        <f t="shared" si="1511"/>
        <v>1.0095006900000001</v>
      </c>
      <c r="Q2682" s="35">
        <f t="shared" si="1512"/>
        <v>1.1438602244401885</v>
      </c>
      <c r="R2682" s="2">
        <f t="shared" si="1513"/>
        <v>1.1445838699999999</v>
      </c>
      <c r="S2682" s="2">
        <f t="shared" si="1514"/>
        <v>1.05852576</v>
      </c>
      <c r="T2682" s="2">
        <f t="shared" si="1515"/>
        <v>275315.14565301</v>
      </c>
      <c r="U2682" s="2">
        <f t="shared" si="1516"/>
        <v>0</v>
      </c>
      <c r="V2682" s="2">
        <f t="shared" si="1517"/>
        <v>34777.817747970126</v>
      </c>
      <c r="W2682" s="2">
        <f t="shared" si="1518"/>
        <v>275315.14565301331</v>
      </c>
      <c r="X2682" s="36">
        <f t="shared" si="1519"/>
        <v>0</v>
      </c>
      <c r="Y2682" s="2">
        <f t="shared" si="1520"/>
        <v>0</v>
      </c>
      <c r="Z2682" s="37">
        <f t="shared" si="1521"/>
        <v>0</v>
      </c>
      <c r="AA2682" s="2">
        <f t="shared" si="1522"/>
        <v>0</v>
      </c>
      <c r="AB2682" s="4">
        <f t="shared" si="1498"/>
        <v>7.1215000000000001E-2</v>
      </c>
      <c r="AC2682" s="148">
        <f t="shared" si="1523"/>
        <v>485</v>
      </c>
      <c r="AD2682" s="36">
        <v>252</v>
      </c>
      <c r="AE2682" s="35">
        <f t="shared" si="1524"/>
        <v>1.1415651090000001</v>
      </c>
      <c r="AF2682" s="2">
        <f t="shared" si="1525"/>
        <v>38975.018603709999</v>
      </c>
      <c r="AG2682" s="2">
        <f t="shared" si="1526"/>
        <v>38975.018603709999</v>
      </c>
      <c r="AH2682" s="3">
        <f t="shared" si="1527"/>
        <v>0</v>
      </c>
      <c r="AI2682" s="3"/>
      <c r="AJ2682" s="3">
        <v>0</v>
      </c>
      <c r="AK2682" s="2">
        <f t="shared" si="1528"/>
        <v>55982.139752576251</v>
      </c>
      <c r="AL2682" s="8"/>
      <c r="AM2682" s="8"/>
      <c r="AN2682" s="8"/>
      <c r="AO2682" s="8"/>
      <c r="AP2682" s="8"/>
      <c r="AQ2682" s="8"/>
      <c r="AR2682" s="5"/>
      <c r="AS2682" s="1"/>
      <c r="AT2682" s="8"/>
      <c r="AU2682" s="1"/>
      <c r="AV2682" s="1"/>
      <c r="AW2682" s="3"/>
      <c r="AX2682" s="3"/>
      <c r="AY2682" s="4"/>
      <c r="AZ2682" s="4"/>
      <c r="BA2682" s="4"/>
      <c r="BB2682" s="1"/>
      <c r="BC2682" s="1"/>
      <c r="BD2682" s="1"/>
      <c r="BE2682" s="1"/>
      <c r="BF2682" s="1"/>
      <c r="BG2682" s="1"/>
      <c r="BH2682" s="1"/>
      <c r="BI2682" s="1"/>
    </row>
    <row r="2683" spans="1:61" x14ac:dyDescent="0.2">
      <c r="A2683" s="78">
        <f t="shared" si="1497"/>
        <v>44574</v>
      </c>
      <c r="B2683" s="2">
        <f t="shared" si="1499"/>
        <v>370536.72498224431</v>
      </c>
      <c r="C2683" s="3">
        <f t="shared" si="1500"/>
        <v>50022457.872602984</v>
      </c>
      <c r="D2683" s="2">
        <f t="shared" si="1529"/>
        <v>240537.3279050432</v>
      </c>
      <c r="E2683" s="2">
        <f t="shared" si="1501"/>
        <v>0</v>
      </c>
      <c r="F2683" s="33">
        <f t="shared" si="1502"/>
        <v>240537.3279050432</v>
      </c>
      <c r="G2683" s="39">
        <f t="shared" si="1503"/>
        <v>6075.69</v>
      </c>
      <c r="H2683" s="38">
        <f>IF(AND(N2683=1,N2682&gt;1),VLOOKUP(A2682,[1]Plan1!$CW$105:$CY$215,3),H2682)</f>
        <v>6120.04</v>
      </c>
      <c r="I2683" s="127">
        <f t="shared" si="1504"/>
        <v>44511</v>
      </c>
      <c r="J2683" s="127">
        <f t="shared" si="1505"/>
        <v>44541</v>
      </c>
      <c r="K2683" s="34">
        <f t="shared" si="1506"/>
        <v>7.2995824342585447E-3</v>
      </c>
      <c r="L2683" s="212">
        <f t="shared" si="1507"/>
        <v>44602</v>
      </c>
      <c r="M2683" s="1">
        <f t="shared" si="1508"/>
        <v>23</v>
      </c>
      <c r="N2683" s="1">
        <f t="shared" si="1509"/>
        <v>3</v>
      </c>
      <c r="O2683" s="2">
        <f t="shared" si="1510"/>
        <v>1.0009491100000001</v>
      </c>
      <c r="P2683" s="35">
        <f t="shared" si="1511"/>
        <v>1.0095006900000001</v>
      </c>
      <c r="Q2683" s="35">
        <f t="shared" si="1512"/>
        <v>1.1438602244401885</v>
      </c>
      <c r="R2683" s="2">
        <f t="shared" si="1513"/>
        <v>1.1449458699999999</v>
      </c>
      <c r="S2683" s="2">
        <f t="shared" si="1514"/>
        <v>1.05852576</v>
      </c>
      <c r="T2683" s="2">
        <f t="shared" si="1515"/>
        <v>275402.22016571002</v>
      </c>
      <c r="U2683" s="2">
        <f t="shared" si="1516"/>
        <v>0</v>
      </c>
      <c r="V2683" s="2">
        <f t="shared" si="1517"/>
        <v>34864.892260671746</v>
      </c>
      <c r="W2683" s="2">
        <f t="shared" si="1518"/>
        <v>275402.22016571497</v>
      </c>
      <c r="X2683" s="36">
        <f t="shared" si="1519"/>
        <v>0</v>
      </c>
      <c r="Y2683" s="2">
        <f t="shared" si="1520"/>
        <v>0</v>
      </c>
      <c r="Z2683" s="37">
        <f t="shared" si="1521"/>
        <v>0</v>
      </c>
      <c r="AA2683" s="2">
        <f t="shared" si="1522"/>
        <v>0</v>
      </c>
      <c r="AB2683" s="4">
        <f t="shared" si="1498"/>
        <v>7.1215000000000001E-2</v>
      </c>
      <c r="AC2683" s="148">
        <f t="shared" si="1523"/>
        <v>486</v>
      </c>
      <c r="AD2683" s="36">
        <v>252</v>
      </c>
      <c r="AE2683" s="35">
        <f t="shared" si="1524"/>
        <v>1.141876788</v>
      </c>
      <c r="AF2683" s="2">
        <f t="shared" si="1525"/>
        <v>39073.182405170002</v>
      </c>
      <c r="AG2683" s="2">
        <f t="shared" si="1526"/>
        <v>39073.182405179999</v>
      </c>
      <c r="AH2683" s="3">
        <f t="shared" si="1527"/>
        <v>0</v>
      </c>
      <c r="AI2683" s="3"/>
      <c r="AJ2683" s="3">
        <v>0</v>
      </c>
      <c r="AK2683" s="2">
        <f t="shared" si="1528"/>
        <v>56061.322411349349</v>
      </c>
      <c r="AL2683" s="8"/>
      <c r="AM2683" s="8"/>
      <c r="AN2683" s="8"/>
      <c r="AO2683" s="8"/>
      <c r="AP2683" s="8"/>
      <c r="AQ2683" s="8"/>
      <c r="AR2683" s="5"/>
      <c r="AS2683" s="1"/>
      <c r="AT2683" s="8"/>
      <c r="AU2683" s="1"/>
      <c r="AV2683" s="1"/>
      <c r="AW2683" s="3"/>
      <c r="AX2683" s="3"/>
      <c r="AY2683" s="4"/>
      <c r="AZ2683" s="4"/>
      <c r="BA2683" s="4"/>
      <c r="BB2683" s="1"/>
      <c r="BC2683" s="1"/>
      <c r="BD2683" s="1"/>
      <c r="BE2683" s="1"/>
      <c r="BF2683" s="1"/>
      <c r="BG2683" s="1"/>
      <c r="BH2683" s="1"/>
      <c r="BI2683" s="1"/>
    </row>
    <row r="2684" spans="1:61" x14ac:dyDescent="0.2">
      <c r="A2684" s="78">
        <f t="shared" si="1497"/>
        <v>44575</v>
      </c>
      <c r="B2684" s="2">
        <f t="shared" si="1499"/>
        <v>370801.25359615509</v>
      </c>
      <c r="C2684" s="3">
        <f t="shared" si="1500"/>
        <v>50058169.235480934</v>
      </c>
      <c r="D2684" s="2">
        <f t="shared" si="1529"/>
        <v>240537.3279050432</v>
      </c>
      <c r="E2684" s="2">
        <f t="shared" si="1501"/>
        <v>0</v>
      </c>
      <c r="F2684" s="33">
        <f t="shared" si="1502"/>
        <v>240537.3279050432</v>
      </c>
      <c r="G2684" s="39">
        <f t="shared" si="1503"/>
        <v>6075.69</v>
      </c>
      <c r="H2684" s="38">
        <f>IF(AND(N2684=1,N2683&gt;1),VLOOKUP(A2683,[1]Plan1!$CW$105:$CY$215,3),H2683)</f>
        <v>6120.04</v>
      </c>
      <c r="I2684" s="127">
        <f t="shared" si="1504"/>
        <v>44511</v>
      </c>
      <c r="J2684" s="127">
        <f t="shared" si="1505"/>
        <v>44541</v>
      </c>
      <c r="K2684" s="34">
        <f t="shared" si="1506"/>
        <v>7.2995824342585447E-3</v>
      </c>
      <c r="L2684" s="212">
        <f t="shared" si="1507"/>
        <v>44602</v>
      </c>
      <c r="M2684" s="1">
        <f t="shared" si="1508"/>
        <v>23</v>
      </c>
      <c r="N2684" s="1">
        <f t="shared" si="1509"/>
        <v>4</v>
      </c>
      <c r="O2684" s="2">
        <f t="shared" si="1510"/>
        <v>1.0012656799999999</v>
      </c>
      <c r="P2684" s="35">
        <f t="shared" si="1511"/>
        <v>1.0095006900000001</v>
      </c>
      <c r="Q2684" s="35">
        <f t="shared" si="1512"/>
        <v>1.1438602244401885</v>
      </c>
      <c r="R2684" s="2">
        <f t="shared" si="1513"/>
        <v>1.1453079799999999</v>
      </c>
      <c r="S2684" s="2">
        <f t="shared" si="1514"/>
        <v>1.05852576</v>
      </c>
      <c r="T2684" s="2">
        <f t="shared" si="1515"/>
        <v>275489.32113752002</v>
      </c>
      <c r="U2684" s="2">
        <f t="shared" si="1516"/>
        <v>0</v>
      </c>
      <c r="V2684" s="2">
        <f t="shared" si="1517"/>
        <v>34951.993232479435</v>
      </c>
      <c r="W2684" s="2">
        <f t="shared" si="1518"/>
        <v>275489.32113752264</v>
      </c>
      <c r="X2684" s="36">
        <f t="shared" si="1519"/>
        <v>0</v>
      </c>
      <c r="Y2684" s="2">
        <f t="shared" si="1520"/>
        <v>0</v>
      </c>
      <c r="Z2684" s="37">
        <f t="shared" si="1521"/>
        <v>0</v>
      </c>
      <c r="AA2684" s="2">
        <f t="shared" si="1522"/>
        <v>0</v>
      </c>
      <c r="AB2684" s="4">
        <f t="shared" si="1498"/>
        <v>7.1215000000000001E-2</v>
      </c>
      <c r="AC2684" s="148">
        <f t="shared" si="1523"/>
        <v>487</v>
      </c>
      <c r="AD2684" s="36">
        <v>252</v>
      </c>
      <c r="AE2684" s="35">
        <f t="shared" si="1524"/>
        <v>1.1421885510000001</v>
      </c>
      <c r="AF2684" s="2">
        <f t="shared" si="1525"/>
        <v>39171.427388509997</v>
      </c>
      <c r="AG2684" s="2">
        <f t="shared" si="1526"/>
        <v>39171.427388509997</v>
      </c>
      <c r="AH2684" s="3">
        <f t="shared" si="1527"/>
        <v>0</v>
      </c>
      <c r="AI2684" s="3"/>
      <c r="AJ2684" s="3">
        <v>0</v>
      </c>
      <c r="AK2684" s="2">
        <f t="shared" si="1528"/>
        <v>56140.505070122439</v>
      </c>
      <c r="AL2684" s="8"/>
      <c r="AM2684" s="8"/>
      <c r="AN2684" s="8"/>
      <c r="AO2684" s="8"/>
      <c r="AP2684" s="8"/>
      <c r="AQ2684" s="8"/>
      <c r="AR2684" s="5"/>
      <c r="AS2684" s="1"/>
      <c r="AT2684" s="8"/>
      <c r="AU2684" s="1"/>
      <c r="AV2684" s="1"/>
      <c r="AW2684" s="3"/>
      <c r="AX2684" s="3"/>
      <c r="AY2684" s="4"/>
      <c r="AZ2684" s="4"/>
      <c r="BA2684" s="4"/>
      <c r="BB2684" s="1"/>
      <c r="BC2684" s="1"/>
      <c r="BD2684" s="1"/>
      <c r="BE2684" s="1"/>
      <c r="BF2684" s="1"/>
      <c r="BG2684" s="1"/>
      <c r="BH2684" s="1"/>
      <c r="BI2684" s="1"/>
    </row>
    <row r="2685" spans="1:61" x14ac:dyDescent="0.2">
      <c r="A2685" s="78">
        <f t="shared" si="1497"/>
        <v>44576</v>
      </c>
      <c r="B2685" s="2">
        <f t="shared" si="1499"/>
        <v>370979.95495638519</v>
      </c>
      <c r="C2685" s="3">
        <f t="shared" si="1500"/>
        <v>50082293.919112004</v>
      </c>
      <c r="D2685" s="2">
        <f t="shared" si="1529"/>
        <v>240537.3279050432</v>
      </c>
      <c r="E2685" s="2">
        <f t="shared" si="1501"/>
        <v>0</v>
      </c>
      <c r="F2685" s="33">
        <f t="shared" si="1502"/>
        <v>240537.3279050432</v>
      </c>
      <c r="G2685" s="39">
        <f t="shared" si="1503"/>
        <v>6075.69</v>
      </c>
      <c r="H2685" s="38">
        <f>IF(AND(N2685=1,N2684&gt;1),VLOOKUP(A2684,[1]Plan1!$CW$105:$CY$215,3),H2684)</f>
        <v>6120.04</v>
      </c>
      <c r="I2685" s="127">
        <f t="shared" si="1504"/>
        <v>44511</v>
      </c>
      <c r="J2685" s="127">
        <f t="shared" si="1505"/>
        <v>44541</v>
      </c>
      <c r="K2685" s="34">
        <f t="shared" si="1506"/>
        <v>7.2995824342585447E-3</v>
      </c>
      <c r="L2685" s="212">
        <f t="shared" si="1507"/>
        <v>44602</v>
      </c>
      <c r="M2685" s="1">
        <f t="shared" si="1508"/>
        <v>23</v>
      </c>
      <c r="N2685" s="1">
        <f t="shared" si="1509"/>
        <v>5</v>
      </c>
      <c r="O2685" s="2">
        <f t="shared" si="1510"/>
        <v>1.0015823500000001</v>
      </c>
      <c r="P2685" s="35">
        <f t="shared" si="1511"/>
        <v>1.0095006900000001</v>
      </c>
      <c r="Q2685" s="35">
        <f t="shared" si="1512"/>
        <v>1.1438602244401885</v>
      </c>
      <c r="R2685" s="2">
        <f t="shared" si="1513"/>
        <v>1.14567021</v>
      </c>
      <c r="S2685" s="2">
        <f t="shared" si="1514"/>
        <v>1.05852576</v>
      </c>
      <c r="T2685" s="2">
        <f t="shared" si="1515"/>
        <v>275576.45097380999</v>
      </c>
      <c r="U2685" s="2">
        <f t="shared" si="1516"/>
        <v>0</v>
      </c>
      <c r="V2685" s="2">
        <f t="shared" si="1517"/>
        <v>35039.123068766508</v>
      </c>
      <c r="W2685" s="2">
        <f t="shared" si="1518"/>
        <v>275576.4509738097</v>
      </c>
      <c r="X2685" s="36">
        <f t="shared" si="1519"/>
        <v>0</v>
      </c>
      <c r="Y2685" s="2">
        <f t="shared" si="1520"/>
        <v>0</v>
      </c>
      <c r="Z2685" s="37">
        <f t="shared" si="1521"/>
        <v>0</v>
      </c>
      <c r="AA2685" s="2">
        <f t="shared" si="1522"/>
        <v>0</v>
      </c>
      <c r="AB2685" s="4">
        <f t="shared" si="1498"/>
        <v>7.1215000000000001E-2</v>
      </c>
      <c r="AC2685" s="148">
        <f t="shared" si="1523"/>
        <v>487</v>
      </c>
      <c r="AD2685" s="36">
        <v>252</v>
      </c>
      <c r="AE2685" s="35">
        <f t="shared" si="1524"/>
        <v>1.1421885510000001</v>
      </c>
      <c r="AF2685" s="2">
        <f t="shared" si="1525"/>
        <v>39183.816253680001</v>
      </c>
      <c r="AG2685" s="2">
        <f t="shared" si="1526"/>
        <v>39183.816253680001</v>
      </c>
      <c r="AH2685" s="3">
        <f t="shared" si="1527"/>
        <v>0</v>
      </c>
      <c r="AI2685" s="3"/>
      <c r="AJ2685" s="3">
        <v>0</v>
      </c>
      <c r="AK2685" s="2">
        <f t="shared" si="1528"/>
        <v>56219.687728895529</v>
      </c>
      <c r="AL2685" s="8"/>
      <c r="AM2685" s="8"/>
      <c r="AN2685" s="8"/>
      <c r="AO2685" s="8"/>
      <c r="AP2685" s="8"/>
      <c r="AQ2685" s="8"/>
      <c r="AR2685" s="5"/>
      <c r="AS2685" s="1"/>
      <c r="AT2685" s="8"/>
      <c r="AU2685" s="1"/>
      <c r="AV2685" s="1"/>
      <c r="AW2685" s="3"/>
      <c r="AX2685" s="3"/>
      <c r="AY2685" s="4"/>
      <c r="AZ2685" s="4"/>
      <c r="BA2685" s="4"/>
      <c r="BB2685" s="1"/>
      <c r="BC2685" s="1"/>
      <c r="BD2685" s="1"/>
      <c r="BE2685" s="1"/>
      <c r="BF2685" s="1"/>
      <c r="BG2685" s="1"/>
      <c r="BH2685" s="1"/>
      <c r="BI2685" s="1"/>
    </row>
    <row r="2686" spans="1:61" x14ac:dyDescent="0.2">
      <c r="A2686" s="78">
        <f t="shared" si="1497"/>
        <v>44577</v>
      </c>
      <c r="B2686" s="2">
        <f t="shared" si="1499"/>
        <v>371059.13761515828</v>
      </c>
      <c r="C2686" s="3">
        <f t="shared" si="1500"/>
        <v>50092983.578046367</v>
      </c>
      <c r="D2686" s="2">
        <f t="shared" si="1529"/>
        <v>240537.3279050432</v>
      </c>
      <c r="E2686" s="2">
        <f t="shared" si="1501"/>
        <v>0</v>
      </c>
      <c r="F2686" s="33">
        <f t="shared" si="1502"/>
        <v>240537.3279050432</v>
      </c>
      <c r="G2686" s="39">
        <f t="shared" si="1503"/>
        <v>6075.69</v>
      </c>
      <c r="H2686" s="38">
        <f>IF(AND(N2686=1,N2685&gt;1),VLOOKUP(A2685,[1]Plan1!$CW$105:$CY$215,3),H2685)</f>
        <v>6120.04</v>
      </c>
      <c r="I2686" s="127">
        <f t="shared" si="1504"/>
        <v>44511</v>
      </c>
      <c r="J2686" s="127">
        <f t="shared" si="1505"/>
        <v>44541</v>
      </c>
      <c r="K2686" s="34">
        <f t="shared" si="1506"/>
        <v>7.2995824342585447E-3</v>
      </c>
      <c r="L2686" s="212">
        <f t="shared" si="1507"/>
        <v>44602</v>
      </c>
      <c r="M2686" s="1">
        <f t="shared" si="1508"/>
        <v>23</v>
      </c>
      <c r="N2686" s="1">
        <f t="shared" si="1509"/>
        <v>5</v>
      </c>
      <c r="O2686" s="2">
        <f t="shared" si="1510"/>
        <v>1.0015823500000001</v>
      </c>
      <c r="P2686" s="35">
        <f t="shared" si="1511"/>
        <v>1.0095006900000001</v>
      </c>
      <c r="Q2686" s="35">
        <f t="shared" si="1512"/>
        <v>1.1438602244401885</v>
      </c>
      <c r="R2686" s="2">
        <f t="shared" si="1513"/>
        <v>1.14567021</v>
      </c>
      <c r="S2686" s="2">
        <f t="shared" si="1514"/>
        <v>1.05852576</v>
      </c>
      <c r="T2686" s="2">
        <f t="shared" si="1515"/>
        <v>275576.45097380999</v>
      </c>
      <c r="U2686" s="2">
        <f t="shared" si="1516"/>
        <v>0</v>
      </c>
      <c r="V2686" s="2">
        <f t="shared" si="1517"/>
        <v>35039.123068766508</v>
      </c>
      <c r="W2686" s="2">
        <f t="shared" si="1518"/>
        <v>275576.4509738097</v>
      </c>
      <c r="X2686" s="36">
        <f t="shared" si="1519"/>
        <v>0</v>
      </c>
      <c r="Y2686" s="2">
        <f t="shared" si="1520"/>
        <v>0</v>
      </c>
      <c r="Z2686" s="37">
        <f t="shared" si="1521"/>
        <v>0</v>
      </c>
      <c r="AA2686" s="2">
        <f t="shared" si="1522"/>
        <v>0</v>
      </c>
      <c r="AB2686" s="4">
        <f t="shared" si="1498"/>
        <v>7.1215000000000001E-2</v>
      </c>
      <c r="AC2686" s="148">
        <f t="shared" si="1523"/>
        <v>487</v>
      </c>
      <c r="AD2686" s="36">
        <v>252</v>
      </c>
      <c r="AE2686" s="35">
        <f t="shared" si="1524"/>
        <v>1.1421885510000001</v>
      </c>
      <c r="AF2686" s="2">
        <f t="shared" si="1525"/>
        <v>39183.816253680001</v>
      </c>
      <c r="AG2686" s="2">
        <f t="shared" si="1526"/>
        <v>39183.816253680001</v>
      </c>
      <c r="AH2686" s="3">
        <f t="shared" si="1527"/>
        <v>0</v>
      </c>
      <c r="AI2686" s="3"/>
      <c r="AJ2686" s="3">
        <v>0</v>
      </c>
      <c r="AK2686" s="2">
        <f t="shared" si="1528"/>
        <v>56298.87038766862</v>
      </c>
      <c r="AL2686" s="8"/>
      <c r="AM2686" s="8"/>
      <c r="AN2686" s="8"/>
      <c r="AO2686" s="8"/>
      <c r="AP2686" s="8"/>
      <c r="AQ2686" s="8"/>
      <c r="AR2686" s="5"/>
      <c r="AS2686" s="1"/>
      <c r="AT2686" s="8"/>
      <c r="AU2686" s="1"/>
      <c r="AV2686" s="1"/>
      <c r="AW2686" s="3"/>
      <c r="AX2686" s="3"/>
      <c r="AY2686" s="4"/>
      <c r="AZ2686" s="4"/>
      <c r="BA2686" s="4"/>
      <c r="BB2686" s="1"/>
      <c r="BC2686" s="1"/>
      <c r="BD2686" s="1"/>
      <c r="BE2686" s="1"/>
      <c r="BF2686" s="1"/>
      <c r="BG2686" s="1"/>
      <c r="BH2686" s="1"/>
      <c r="BI2686" s="1"/>
    </row>
    <row r="2687" spans="1:61" x14ac:dyDescent="0.2">
      <c r="A2687" s="78">
        <f t="shared" si="1497"/>
        <v>44578</v>
      </c>
      <c r="B2687" s="2">
        <f t="shared" si="1499"/>
        <v>371224.25851459138</v>
      </c>
      <c r="C2687" s="3">
        <f t="shared" si="1500"/>
        <v>50115274.899469838</v>
      </c>
      <c r="D2687" s="2">
        <f t="shared" si="1529"/>
        <v>240537.3279050432</v>
      </c>
      <c r="E2687" s="2">
        <f t="shared" si="1501"/>
        <v>0</v>
      </c>
      <c r="F2687" s="33">
        <f t="shared" si="1502"/>
        <v>240537.3279050432</v>
      </c>
      <c r="G2687" s="39">
        <f t="shared" si="1503"/>
        <v>6075.69</v>
      </c>
      <c r="H2687" s="38">
        <f>IF(AND(N2687=1,N2686&gt;1),VLOOKUP(A2686,[1]Plan1!$CW$105:$CY$215,3),H2686)</f>
        <v>6120.04</v>
      </c>
      <c r="I2687" s="127">
        <f t="shared" si="1504"/>
        <v>44511</v>
      </c>
      <c r="J2687" s="127">
        <f t="shared" si="1505"/>
        <v>44541</v>
      </c>
      <c r="K2687" s="34">
        <f t="shared" si="1506"/>
        <v>7.2995824342585447E-3</v>
      </c>
      <c r="L2687" s="212">
        <f t="shared" si="1507"/>
        <v>44602</v>
      </c>
      <c r="M2687" s="1">
        <f t="shared" si="1508"/>
        <v>23</v>
      </c>
      <c r="N2687" s="1">
        <f t="shared" si="1509"/>
        <v>5</v>
      </c>
      <c r="O2687" s="2">
        <f t="shared" si="1510"/>
        <v>1.0015823500000001</v>
      </c>
      <c r="P2687" s="35">
        <f t="shared" si="1511"/>
        <v>1.0095006900000001</v>
      </c>
      <c r="Q2687" s="35">
        <f t="shared" si="1512"/>
        <v>1.1438602244401885</v>
      </c>
      <c r="R2687" s="2">
        <f t="shared" si="1513"/>
        <v>1.14567021</v>
      </c>
      <c r="S2687" s="2">
        <f t="shared" si="1514"/>
        <v>1.05852576</v>
      </c>
      <c r="T2687" s="2">
        <f t="shared" si="1515"/>
        <v>275576.45097380999</v>
      </c>
      <c r="U2687" s="2">
        <f t="shared" si="1516"/>
        <v>0</v>
      </c>
      <c r="V2687" s="2">
        <f t="shared" si="1517"/>
        <v>35039.123068766508</v>
      </c>
      <c r="W2687" s="2">
        <f t="shared" si="1518"/>
        <v>275576.4509738097</v>
      </c>
      <c r="X2687" s="36">
        <f t="shared" si="1519"/>
        <v>0</v>
      </c>
      <c r="Y2687" s="2">
        <f t="shared" si="1520"/>
        <v>0</v>
      </c>
      <c r="Z2687" s="37">
        <f t="shared" si="1521"/>
        <v>0</v>
      </c>
      <c r="AA2687" s="2">
        <f t="shared" si="1522"/>
        <v>0</v>
      </c>
      <c r="AB2687" s="4">
        <f t="shared" si="1498"/>
        <v>7.1215000000000001E-2</v>
      </c>
      <c r="AC2687" s="148">
        <f t="shared" si="1523"/>
        <v>488</v>
      </c>
      <c r="AD2687" s="36">
        <v>252</v>
      </c>
      <c r="AE2687" s="35">
        <f t="shared" si="1524"/>
        <v>1.1425004000000001</v>
      </c>
      <c r="AF2687" s="2">
        <f t="shared" si="1525"/>
        <v>39269.754494339999</v>
      </c>
      <c r="AG2687" s="2">
        <f t="shared" si="1526"/>
        <v>39269.754494339999</v>
      </c>
      <c r="AH2687" s="3">
        <f t="shared" si="1527"/>
        <v>0</v>
      </c>
      <c r="AI2687" s="3"/>
      <c r="AJ2687" s="3">
        <v>0</v>
      </c>
      <c r="AK2687" s="2">
        <f t="shared" si="1528"/>
        <v>56378.05304644171</v>
      </c>
      <c r="AL2687" s="8"/>
      <c r="AM2687" s="8"/>
      <c r="AN2687" s="8"/>
      <c r="AO2687" s="8"/>
      <c r="AP2687" s="8"/>
      <c r="AQ2687" s="8"/>
      <c r="AR2687" s="5"/>
      <c r="AS2687" s="1"/>
      <c r="AT2687" s="8"/>
      <c r="AU2687" s="1"/>
      <c r="AV2687" s="1"/>
      <c r="AW2687" s="3"/>
      <c r="AX2687" s="3"/>
      <c r="AY2687" s="4"/>
      <c r="AZ2687" s="4"/>
      <c r="BA2687" s="4"/>
      <c r="BB2687" s="1"/>
      <c r="BC2687" s="1"/>
      <c r="BD2687" s="1"/>
      <c r="BE2687" s="1"/>
      <c r="BF2687" s="1"/>
      <c r="BG2687" s="1"/>
      <c r="BH2687" s="1"/>
      <c r="BI2687" s="1"/>
    </row>
    <row r="2688" spans="1:61" x14ac:dyDescent="0.2">
      <c r="A2688" s="78">
        <f t="shared" si="1497"/>
        <v>44579</v>
      </c>
      <c r="B2688" s="2">
        <f t="shared" si="1499"/>
        <v>371489.00612738763</v>
      </c>
      <c r="C2688" s="3">
        <f t="shared" si="1500"/>
        <v>50151015.827197328</v>
      </c>
      <c r="D2688" s="2">
        <f t="shared" si="1529"/>
        <v>240537.3279050432</v>
      </c>
      <c r="E2688" s="2">
        <f t="shared" si="1501"/>
        <v>0</v>
      </c>
      <c r="F2688" s="33">
        <f t="shared" si="1502"/>
        <v>240537.3279050432</v>
      </c>
      <c r="G2688" s="39">
        <f t="shared" si="1503"/>
        <v>6075.69</v>
      </c>
      <c r="H2688" s="38">
        <f>IF(AND(N2688=1,N2687&gt;1),VLOOKUP(A2687,[1]Plan1!$CW$105:$CY$215,3),H2687)</f>
        <v>6120.04</v>
      </c>
      <c r="I2688" s="127">
        <f t="shared" si="1504"/>
        <v>44511</v>
      </c>
      <c r="J2688" s="127">
        <f t="shared" si="1505"/>
        <v>44541</v>
      </c>
      <c r="K2688" s="34">
        <f t="shared" si="1506"/>
        <v>7.2995824342585447E-3</v>
      </c>
      <c r="L2688" s="212">
        <f t="shared" si="1507"/>
        <v>44602</v>
      </c>
      <c r="M2688" s="1">
        <f t="shared" si="1508"/>
        <v>23</v>
      </c>
      <c r="N2688" s="1">
        <f t="shared" si="1509"/>
        <v>6</v>
      </c>
      <c r="O2688" s="2">
        <f t="shared" si="1510"/>
        <v>1.00189912</v>
      </c>
      <c r="P2688" s="35">
        <f t="shared" si="1511"/>
        <v>1.0095006900000001</v>
      </c>
      <c r="Q2688" s="35">
        <f t="shared" si="1512"/>
        <v>1.1438602244401885</v>
      </c>
      <c r="R2688" s="2">
        <f t="shared" si="1513"/>
        <v>1.1460325499999999</v>
      </c>
      <c r="S2688" s="2">
        <f t="shared" si="1514"/>
        <v>1.05852576</v>
      </c>
      <c r="T2688" s="2">
        <f t="shared" si="1515"/>
        <v>275663.60726919997</v>
      </c>
      <c r="U2688" s="2">
        <f t="shared" si="1516"/>
        <v>0</v>
      </c>
      <c r="V2688" s="2">
        <f t="shared" si="1517"/>
        <v>35126.2793641596</v>
      </c>
      <c r="W2688" s="2">
        <f t="shared" si="1518"/>
        <v>275663.60726920282</v>
      </c>
      <c r="X2688" s="36">
        <f t="shared" si="1519"/>
        <v>0</v>
      </c>
      <c r="Y2688" s="2">
        <f t="shared" si="1520"/>
        <v>0</v>
      </c>
      <c r="Z2688" s="37">
        <f t="shared" si="1521"/>
        <v>0</v>
      </c>
      <c r="AA2688" s="2">
        <f t="shared" si="1522"/>
        <v>0</v>
      </c>
      <c r="AB2688" s="4">
        <f t="shared" si="1498"/>
        <v>7.1215000000000001E-2</v>
      </c>
      <c r="AC2688" s="148">
        <f t="shared" si="1523"/>
        <v>489</v>
      </c>
      <c r="AD2688" s="36">
        <v>252</v>
      </c>
      <c r="AE2688" s="35">
        <f t="shared" si="1524"/>
        <v>1.142812334</v>
      </c>
      <c r="AF2688" s="2">
        <f t="shared" si="1525"/>
        <v>39368.163152970003</v>
      </c>
      <c r="AG2688" s="2">
        <f t="shared" si="1526"/>
        <v>39368.163152970003</v>
      </c>
      <c r="AH2688" s="3">
        <f t="shared" si="1527"/>
        <v>0</v>
      </c>
      <c r="AI2688" s="3"/>
      <c r="AJ2688" s="3">
        <v>0</v>
      </c>
      <c r="AK2688" s="2">
        <f t="shared" si="1528"/>
        <v>56457.2357052148</v>
      </c>
      <c r="AL2688" s="8"/>
      <c r="AM2688" s="8"/>
      <c r="AN2688" s="8"/>
      <c r="AO2688" s="8"/>
      <c r="AP2688" s="8"/>
      <c r="AQ2688" s="8"/>
      <c r="AR2688" s="5"/>
      <c r="AS2688" s="1"/>
      <c r="AT2688" s="8"/>
      <c r="AU2688" s="1"/>
      <c r="AV2688" s="1"/>
      <c r="AW2688" s="3"/>
      <c r="AX2688" s="3"/>
      <c r="AY2688" s="4"/>
      <c r="AZ2688" s="4"/>
      <c r="BA2688" s="4"/>
      <c r="BB2688" s="1"/>
      <c r="BC2688" s="1"/>
      <c r="BD2688" s="1"/>
      <c r="BE2688" s="1"/>
      <c r="BF2688" s="1"/>
      <c r="BG2688" s="1"/>
      <c r="BH2688" s="1"/>
      <c r="BI2688" s="1"/>
    </row>
    <row r="2689" spans="1:61" x14ac:dyDescent="0.2">
      <c r="A2689" s="78">
        <f t="shared" si="1497"/>
        <v>44580</v>
      </c>
      <c r="B2689" s="2">
        <f t="shared" si="1499"/>
        <v>371753.86179906991</v>
      </c>
      <c r="C2689" s="3">
        <f t="shared" si="1500"/>
        <v>50186771.342874438</v>
      </c>
      <c r="D2689" s="2">
        <f t="shared" si="1529"/>
        <v>240537.3279050432</v>
      </c>
      <c r="E2689" s="2">
        <f t="shared" si="1501"/>
        <v>0</v>
      </c>
      <c r="F2689" s="33">
        <f t="shared" si="1502"/>
        <v>240537.3279050432</v>
      </c>
      <c r="G2689" s="39">
        <f t="shared" si="1503"/>
        <v>6075.69</v>
      </c>
      <c r="H2689" s="38">
        <f>IF(AND(N2689=1,N2688&gt;1),VLOOKUP(A2688,[1]Plan1!$CW$105:$CY$215,3),H2688)</f>
        <v>6120.04</v>
      </c>
      <c r="I2689" s="127">
        <f t="shared" si="1504"/>
        <v>44511</v>
      </c>
      <c r="J2689" s="127">
        <f t="shared" si="1505"/>
        <v>44541</v>
      </c>
      <c r="K2689" s="34">
        <f t="shared" si="1506"/>
        <v>7.2995824342585447E-3</v>
      </c>
      <c r="L2689" s="212">
        <f t="shared" si="1507"/>
        <v>44602</v>
      </c>
      <c r="M2689" s="1">
        <f t="shared" si="1508"/>
        <v>23</v>
      </c>
      <c r="N2689" s="1">
        <f t="shared" si="1509"/>
        <v>7</v>
      </c>
      <c r="O2689" s="2">
        <f t="shared" si="1510"/>
        <v>1.0022159900000001</v>
      </c>
      <c r="P2689" s="35">
        <f t="shared" si="1511"/>
        <v>1.0095006900000001</v>
      </c>
      <c r="Q2689" s="35">
        <f t="shared" si="1512"/>
        <v>1.1438602244401885</v>
      </c>
      <c r="R2689" s="2">
        <f t="shared" si="1513"/>
        <v>1.1463950000000001</v>
      </c>
      <c r="S2689" s="2">
        <f t="shared" si="1514"/>
        <v>1.05852576</v>
      </c>
      <c r="T2689" s="2">
        <f t="shared" si="1515"/>
        <v>275750.79002369998</v>
      </c>
      <c r="U2689" s="2">
        <f t="shared" si="1516"/>
        <v>0</v>
      </c>
      <c r="V2689" s="2">
        <f t="shared" si="1517"/>
        <v>35213.462118658812</v>
      </c>
      <c r="W2689" s="2">
        <f t="shared" si="1518"/>
        <v>275750.79002370202</v>
      </c>
      <c r="X2689" s="36">
        <f t="shared" si="1519"/>
        <v>0</v>
      </c>
      <c r="Y2689" s="2">
        <f t="shared" si="1520"/>
        <v>0</v>
      </c>
      <c r="Z2689" s="37">
        <f t="shared" si="1521"/>
        <v>0</v>
      </c>
      <c r="AA2689" s="2">
        <f t="shared" si="1522"/>
        <v>0</v>
      </c>
      <c r="AB2689" s="4">
        <f t="shared" si="1498"/>
        <v>7.1215000000000001E-2</v>
      </c>
      <c r="AC2689" s="148">
        <f t="shared" si="1523"/>
        <v>490</v>
      </c>
      <c r="AD2689" s="36">
        <v>252</v>
      </c>
      <c r="AE2689" s="35">
        <f t="shared" si="1524"/>
        <v>1.1431243529999999</v>
      </c>
      <c r="AF2689" s="2">
        <f t="shared" si="1525"/>
        <v>39466.653411380001</v>
      </c>
      <c r="AG2689" s="2">
        <f t="shared" si="1526"/>
        <v>39466.653411380001</v>
      </c>
      <c r="AH2689" s="3">
        <f t="shared" si="1527"/>
        <v>0</v>
      </c>
      <c r="AI2689" s="3"/>
      <c r="AJ2689" s="3">
        <v>0</v>
      </c>
      <c r="AK2689" s="2">
        <f t="shared" si="1528"/>
        <v>56536.418363987897</v>
      </c>
      <c r="AL2689" s="8"/>
      <c r="AM2689" s="8"/>
      <c r="AN2689" s="8"/>
      <c r="AO2689" s="8"/>
      <c r="AP2689" s="8"/>
      <c r="AQ2689" s="8"/>
      <c r="AR2689" s="5"/>
      <c r="AS2689" s="1"/>
      <c r="AT2689" s="8"/>
      <c r="AU2689" s="1"/>
      <c r="AV2689" s="1"/>
      <c r="AW2689" s="3"/>
      <c r="AX2689" s="3"/>
      <c r="AY2689" s="4"/>
      <c r="AZ2689" s="4"/>
      <c r="BA2689" s="4"/>
      <c r="BB2689" s="1"/>
      <c r="BC2689" s="1"/>
      <c r="BD2689" s="1"/>
      <c r="BE2689" s="1"/>
      <c r="BF2689" s="1"/>
      <c r="BG2689" s="1"/>
      <c r="BH2689" s="1"/>
      <c r="BI2689" s="1"/>
    </row>
    <row r="2690" spans="1:61" x14ac:dyDescent="0.2">
      <c r="A2690" s="78">
        <f t="shared" si="1497"/>
        <v>44581</v>
      </c>
      <c r="B2690" s="2">
        <f t="shared" si="1499"/>
        <v>372018.82860286144</v>
      </c>
      <c r="C2690" s="3">
        <f t="shared" si="1500"/>
        <v>50222541.861386292</v>
      </c>
      <c r="D2690" s="2">
        <f t="shared" si="1529"/>
        <v>240537.3279050432</v>
      </c>
      <c r="E2690" s="2">
        <f t="shared" si="1501"/>
        <v>0</v>
      </c>
      <c r="F2690" s="33">
        <f t="shared" si="1502"/>
        <v>240537.3279050432</v>
      </c>
      <c r="G2690" s="39">
        <f t="shared" si="1503"/>
        <v>6075.69</v>
      </c>
      <c r="H2690" s="38">
        <f>IF(AND(N2690=1,N2689&gt;1),VLOOKUP(A2689,[1]Plan1!$CW$105:$CY$215,3),H2689)</f>
        <v>6120.04</v>
      </c>
      <c r="I2690" s="127">
        <f t="shared" si="1504"/>
        <v>44511</v>
      </c>
      <c r="J2690" s="127">
        <f t="shared" si="1505"/>
        <v>44541</v>
      </c>
      <c r="K2690" s="34">
        <f t="shared" si="1506"/>
        <v>7.2995824342585447E-3</v>
      </c>
      <c r="L2690" s="212">
        <f t="shared" si="1507"/>
        <v>44602</v>
      </c>
      <c r="M2690" s="1">
        <f t="shared" si="1508"/>
        <v>23</v>
      </c>
      <c r="N2690" s="1">
        <f t="shared" si="1509"/>
        <v>8</v>
      </c>
      <c r="O2690" s="2">
        <f t="shared" si="1510"/>
        <v>1.0025329599999999</v>
      </c>
      <c r="P2690" s="35">
        <f t="shared" si="1511"/>
        <v>1.0095006900000001</v>
      </c>
      <c r="Q2690" s="35">
        <f t="shared" si="1512"/>
        <v>1.1438602244401885</v>
      </c>
      <c r="R2690" s="2">
        <f t="shared" si="1513"/>
        <v>1.1467575699999999</v>
      </c>
      <c r="S2690" s="2">
        <f t="shared" si="1514"/>
        <v>1.05852576</v>
      </c>
      <c r="T2690" s="2">
        <f t="shared" si="1515"/>
        <v>275838.00164268003</v>
      </c>
      <c r="U2690" s="2">
        <f t="shared" si="1516"/>
        <v>0</v>
      </c>
      <c r="V2690" s="2">
        <f t="shared" si="1517"/>
        <v>35300.673737637306</v>
      </c>
      <c r="W2690" s="2">
        <f t="shared" si="1518"/>
        <v>275838.00164268049</v>
      </c>
      <c r="X2690" s="36">
        <f t="shared" si="1519"/>
        <v>0</v>
      </c>
      <c r="Y2690" s="2">
        <f t="shared" si="1520"/>
        <v>0</v>
      </c>
      <c r="Z2690" s="37">
        <f t="shared" si="1521"/>
        <v>0</v>
      </c>
      <c r="AA2690" s="2">
        <f t="shared" si="1522"/>
        <v>0</v>
      </c>
      <c r="AB2690" s="4">
        <f t="shared" si="1498"/>
        <v>7.1215000000000001E-2</v>
      </c>
      <c r="AC2690" s="148">
        <f t="shared" si="1523"/>
        <v>491</v>
      </c>
      <c r="AD2690" s="36">
        <v>252</v>
      </c>
      <c r="AE2690" s="35">
        <f t="shared" si="1524"/>
        <v>1.143436458</v>
      </c>
      <c r="AF2690" s="2">
        <f t="shared" si="1525"/>
        <v>39565.22593742</v>
      </c>
      <c r="AG2690" s="2">
        <f t="shared" si="1526"/>
        <v>39565.22593742</v>
      </c>
      <c r="AH2690" s="3">
        <f t="shared" si="1527"/>
        <v>0</v>
      </c>
      <c r="AI2690" s="3"/>
      <c r="AJ2690" s="3">
        <v>0</v>
      </c>
      <c r="AK2690" s="2">
        <f t="shared" si="1528"/>
        <v>56615.601022760988</v>
      </c>
      <c r="AL2690" s="8"/>
      <c r="AM2690" s="8"/>
      <c r="AN2690" s="8"/>
      <c r="AO2690" s="8"/>
      <c r="AP2690" s="8"/>
      <c r="AQ2690" s="8"/>
      <c r="AR2690" s="5"/>
      <c r="AS2690" s="1"/>
      <c r="AT2690" s="8"/>
      <c r="AU2690" s="1"/>
      <c r="AV2690" s="1"/>
      <c r="AW2690" s="3"/>
      <c r="AX2690" s="3"/>
      <c r="AY2690" s="4"/>
      <c r="AZ2690" s="4"/>
      <c r="BA2690" s="4"/>
      <c r="BB2690" s="1"/>
      <c r="BC2690" s="1"/>
      <c r="BD2690" s="1"/>
      <c r="BE2690" s="1"/>
      <c r="BF2690" s="1"/>
      <c r="BG2690" s="1"/>
      <c r="BH2690" s="1"/>
      <c r="BI2690" s="1"/>
    </row>
    <row r="2691" spans="1:61" x14ac:dyDescent="0.2">
      <c r="A2691" s="78">
        <f t="shared" si="1497"/>
        <v>44582</v>
      </c>
      <c r="B2691" s="2">
        <f t="shared" si="1499"/>
        <v>372283.90603644249</v>
      </c>
      <c r="C2691" s="3">
        <f t="shared" si="1500"/>
        <v>50258327.31491974</v>
      </c>
      <c r="D2691" s="2">
        <f t="shared" si="1529"/>
        <v>240537.3279050432</v>
      </c>
      <c r="E2691" s="2">
        <f t="shared" si="1501"/>
        <v>0</v>
      </c>
      <c r="F2691" s="33">
        <f t="shared" si="1502"/>
        <v>240537.3279050432</v>
      </c>
      <c r="G2691" s="39">
        <f t="shared" si="1503"/>
        <v>6075.69</v>
      </c>
      <c r="H2691" s="38">
        <f>IF(AND(N2691=1,N2690&gt;1),VLOOKUP(A2690,[1]Plan1!$CW$105:$CY$215,3),H2690)</f>
        <v>6120.04</v>
      </c>
      <c r="I2691" s="127">
        <f t="shared" si="1504"/>
        <v>44511</v>
      </c>
      <c r="J2691" s="127">
        <f t="shared" si="1505"/>
        <v>44541</v>
      </c>
      <c r="K2691" s="34">
        <f t="shared" si="1506"/>
        <v>7.2995824342585447E-3</v>
      </c>
      <c r="L2691" s="212">
        <f t="shared" si="1507"/>
        <v>44602</v>
      </c>
      <c r="M2691" s="1">
        <f t="shared" si="1508"/>
        <v>23</v>
      </c>
      <c r="N2691" s="1">
        <f t="shared" si="1509"/>
        <v>9</v>
      </c>
      <c r="O2691" s="2">
        <f t="shared" si="1510"/>
        <v>1.0028500300000001</v>
      </c>
      <c r="P2691" s="35">
        <f t="shared" si="1511"/>
        <v>1.0095006900000001</v>
      </c>
      <c r="Q2691" s="35">
        <f t="shared" si="1512"/>
        <v>1.1438602244401885</v>
      </c>
      <c r="R2691" s="2">
        <f t="shared" si="1513"/>
        <v>1.1471202599999999</v>
      </c>
      <c r="S2691" s="2">
        <f t="shared" si="1514"/>
        <v>1.05852576</v>
      </c>
      <c r="T2691" s="2">
        <f t="shared" si="1515"/>
        <v>275925.24212612998</v>
      </c>
      <c r="U2691" s="2">
        <f t="shared" si="1516"/>
        <v>0</v>
      </c>
      <c r="V2691" s="2">
        <f t="shared" si="1517"/>
        <v>35387.914221095183</v>
      </c>
      <c r="W2691" s="2">
        <f t="shared" si="1518"/>
        <v>275925.24212613842</v>
      </c>
      <c r="X2691" s="36">
        <f t="shared" si="1519"/>
        <v>0</v>
      </c>
      <c r="Y2691" s="2">
        <f t="shared" si="1520"/>
        <v>0</v>
      </c>
      <c r="Z2691" s="37">
        <f t="shared" si="1521"/>
        <v>0</v>
      </c>
      <c r="AA2691" s="2">
        <f t="shared" si="1522"/>
        <v>0</v>
      </c>
      <c r="AB2691" s="4">
        <f t="shared" si="1498"/>
        <v>7.1215000000000001E-2</v>
      </c>
      <c r="AC2691" s="148">
        <f t="shared" si="1523"/>
        <v>492</v>
      </c>
      <c r="AD2691" s="36">
        <v>252</v>
      </c>
      <c r="AE2691" s="35">
        <f t="shared" si="1524"/>
        <v>1.143748647</v>
      </c>
      <c r="AF2691" s="2">
        <f t="shared" si="1525"/>
        <v>39663.880228770002</v>
      </c>
      <c r="AG2691" s="2">
        <f t="shared" si="1526"/>
        <v>39663.880228770002</v>
      </c>
      <c r="AH2691" s="3">
        <f t="shared" si="1527"/>
        <v>0</v>
      </c>
      <c r="AI2691" s="3"/>
      <c r="AJ2691" s="3">
        <v>0</v>
      </c>
      <c r="AK2691" s="2">
        <f t="shared" si="1528"/>
        <v>56694.783681534078</v>
      </c>
      <c r="AL2691" s="8"/>
      <c r="AM2691" s="8"/>
      <c r="AN2691" s="8"/>
      <c r="AO2691" s="8"/>
      <c r="AP2691" s="8"/>
      <c r="AQ2691" s="8"/>
      <c r="AR2691" s="5"/>
      <c r="AS2691" s="1"/>
      <c r="AT2691" s="8"/>
      <c r="AU2691" s="1"/>
      <c r="AV2691" s="1"/>
      <c r="AW2691" s="3"/>
      <c r="AX2691" s="3"/>
      <c r="AY2691" s="4"/>
      <c r="AZ2691" s="4"/>
      <c r="BA2691" s="4"/>
      <c r="BB2691" s="1"/>
      <c r="BC2691" s="1"/>
      <c r="BD2691" s="1"/>
      <c r="BE2691" s="1"/>
      <c r="BF2691" s="1"/>
      <c r="BG2691" s="1"/>
      <c r="BH2691" s="1"/>
      <c r="BI2691" s="1"/>
    </row>
    <row r="2692" spans="1:61" x14ac:dyDescent="0.2">
      <c r="A2692" s="78">
        <f t="shared" si="1497"/>
        <v>44583</v>
      </c>
      <c r="B2692" s="2">
        <f t="shared" si="1499"/>
        <v>372462.89739156625</v>
      </c>
      <c r="C2692" s="3">
        <f t="shared" si="1500"/>
        <v>50282491.147861443</v>
      </c>
      <c r="D2692" s="2">
        <f t="shared" si="1529"/>
        <v>240537.3279050432</v>
      </c>
      <c r="E2692" s="2">
        <f t="shared" si="1501"/>
        <v>0</v>
      </c>
      <c r="F2692" s="33">
        <f t="shared" si="1502"/>
        <v>240537.3279050432</v>
      </c>
      <c r="G2692" s="39">
        <f t="shared" si="1503"/>
        <v>6075.69</v>
      </c>
      <c r="H2692" s="38">
        <f>IF(AND(N2692=1,N2691&gt;1),VLOOKUP(A2691,[1]Plan1!$CW$105:$CY$215,3),H2691)</f>
        <v>6120.04</v>
      </c>
      <c r="I2692" s="127">
        <f t="shared" si="1504"/>
        <v>44511</v>
      </c>
      <c r="J2692" s="127">
        <f t="shared" si="1505"/>
        <v>44541</v>
      </c>
      <c r="K2692" s="34">
        <f t="shared" si="1506"/>
        <v>7.2995824342585447E-3</v>
      </c>
      <c r="L2692" s="212">
        <f t="shared" si="1507"/>
        <v>44602</v>
      </c>
      <c r="M2692" s="1">
        <f t="shared" si="1508"/>
        <v>23</v>
      </c>
      <c r="N2692" s="1">
        <f t="shared" si="1509"/>
        <v>10</v>
      </c>
      <c r="O2692" s="2">
        <f t="shared" si="1510"/>
        <v>1.0031672</v>
      </c>
      <c r="P2692" s="35">
        <f t="shared" si="1511"/>
        <v>1.0095006900000001</v>
      </c>
      <c r="Q2692" s="35">
        <f t="shared" si="1512"/>
        <v>1.1438602244401885</v>
      </c>
      <c r="R2692" s="2">
        <f t="shared" si="1513"/>
        <v>1.1474830499999999</v>
      </c>
      <c r="S2692" s="2">
        <f t="shared" si="1514"/>
        <v>1.05852576</v>
      </c>
      <c r="T2692" s="2">
        <f t="shared" si="1515"/>
        <v>276012.50666332</v>
      </c>
      <c r="U2692" s="2">
        <f t="shared" si="1516"/>
        <v>0</v>
      </c>
      <c r="V2692" s="2">
        <f t="shared" si="1517"/>
        <v>35475.178758285867</v>
      </c>
      <c r="W2692" s="2">
        <f t="shared" si="1518"/>
        <v>276012.50666332908</v>
      </c>
      <c r="X2692" s="36">
        <f t="shared" si="1519"/>
        <v>0</v>
      </c>
      <c r="Y2692" s="2">
        <f t="shared" si="1520"/>
        <v>0</v>
      </c>
      <c r="Z2692" s="37">
        <f t="shared" si="1521"/>
        <v>0</v>
      </c>
      <c r="AA2692" s="2">
        <f t="shared" si="1522"/>
        <v>0</v>
      </c>
      <c r="AB2692" s="4">
        <f t="shared" si="1498"/>
        <v>7.1215000000000001E-2</v>
      </c>
      <c r="AC2692" s="148">
        <f t="shared" si="1523"/>
        <v>492</v>
      </c>
      <c r="AD2692" s="36">
        <v>252</v>
      </c>
      <c r="AE2692" s="35">
        <f t="shared" si="1524"/>
        <v>1.143748647</v>
      </c>
      <c r="AF2692" s="2">
        <f t="shared" si="1525"/>
        <v>39676.424387929997</v>
      </c>
      <c r="AG2692" s="2">
        <f t="shared" si="1526"/>
        <v>39676.424387929997</v>
      </c>
      <c r="AH2692" s="3">
        <f t="shared" si="1527"/>
        <v>0</v>
      </c>
      <c r="AI2692" s="3"/>
      <c r="AJ2692" s="3">
        <v>0</v>
      </c>
      <c r="AK2692" s="2">
        <f t="shared" si="1528"/>
        <v>56773.966340307168</v>
      </c>
      <c r="AL2692" s="8"/>
      <c r="AM2692" s="8"/>
      <c r="AN2692" s="8"/>
      <c r="AO2692" s="8"/>
      <c r="AP2692" s="8"/>
      <c r="AQ2692" s="8"/>
      <c r="AR2692" s="5"/>
      <c r="AS2692" s="1"/>
      <c r="AT2692" s="8"/>
      <c r="AU2692" s="1"/>
      <c r="AV2692" s="1"/>
      <c r="AW2692" s="3"/>
      <c r="AX2692" s="3"/>
      <c r="AY2692" s="4"/>
      <c r="AZ2692" s="4"/>
      <c r="BA2692" s="4"/>
      <c r="BB2692" s="1"/>
      <c r="BC2692" s="1"/>
      <c r="BD2692" s="1"/>
      <c r="BE2692" s="1"/>
      <c r="BF2692" s="1"/>
      <c r="BG2692" s="1"/>
      <c r="BH2692" s="1"/>
      <c r="BI2692" s="1"/>
    </row>
    <row r="2693" spans="1:61" x14ac:dyDescent="0.2">
      <c r="A2693" s="78">
        <f t="shared" si="1497"/>
        <v>44584</v>
      </c>
      <c r="B2693" s="2">
        <f t="shared" si="1499"/>
        <v>372542.08005033934</v>
      </c>
      <c r="C2693" s="3">
        <f t="shared" si="1500"/>
        <v>50293180.806795813</v>
      </c>
      <c r="D2693" s="2">
        <f t="shared" si="1529"/>
        <v>240537.3279050432</v>
      </c>
      <c r="E2693" s="2">
        <f t="shared" si="1501"/>
        <v>0</v>
      </c>
      <c r="F2693" s="33">
        <f t="shared" si="1502"/>
        <v>240537.3279050432</v>
      </c>
      <c r="G2693" s="39">
        <f t="shared" si="1503"/>
        <v>6075.69</v>
      </c>
      <c r="H2693" s="38">
        <f>IF(AND(N2693=1,N2692&gt;1),VLOOKUP(A2692,[1]Plan1!$CW$105:$CY$215,3),H2692)</f>
        <v>6120.04</v>
      </c>
      <c r="I2693" s="127">
        <f t="shared" si="1504"/>
        <v>44511</v>
      </c>
      <c r="J2693" s="127">
        <f t="shared" si="1505"/>
        <v>44541</v>
      </c>
      <c r="K2693" s="34">
        <f t="shared" si="1506"/>
        <v>7.2995824342585447E-3</v>
      </c>
      <c r="L2693" s="212">
        <f t="shared" si="1507"/>
        <v>44602</v>
      </c>
      <c r="M2693" s="1">
        <f t="shared" si="1508"/>
        <v>23</v>
      </c>
      <c r="N2693" s="1">
        <f t="shared" si="1509"/>
        <v>10</v>
      </c>
      <c r="O2693" s="2">
        <f t="shared" si="1510"/>
        <v>1.0031672</v>
      </c>
      <c r="P2693" s="35">
        <f t="shared" si="1511"/>
        <v>1.0095006900000001</v>
      </c>
      <c r="Q2693" s="35">
        <f t="shared" si="1512"/>
        <v>1.1438602244401885</v>
      </c>
      <c r="R2693" s="2">
        <f t="shared" si="1513"/>
        <v>1.1474830499999999</v>
      </c>
      <c r="S2693" s="2">
        <f t="shared" si="1514"/>
        <v>1.05852576</v>
      </c>
      <c r="T2693" s="2">
        <f t="shared" si="1515"/>
        <v>276012.50666332</v>
      </c>
      <c r="U2693" s="2">
        <f t="shared" si="1516"/>
        <v>0</v>
      </c>
      <c r="V2693" s="2">
        <f t="shared" si="1517"/>
        <v>35475.178758285867</v>
      </c>
      <c r="W2693" s="2">
        <f t="shared" si="1518"/>
        <v>276012.50666332908</v>
      </c>
      <c r="X2693" s="36">
        <f t="shared" si="1519"/>
        <v>0</v>
      </c>
      <c r="Y2693" s="2">
        <f t="shared" si="1520"/>
        <v>0</v>
      </c>
      <c r="Z2693" s="37">
        <f t="shared" si="1521"/>
        <v>0</v>
      </c>
      <c r="AA2693" s="2">
        <f t="shared" si="1522"/>
        <v>0</v>
      </c>
      <c r="AB2693" s="4">
        <f t="shared" si="1498"/>
        <v>7.1215000000000001E-2</v>
      </c>
      <c r="AC2693" s="148">
        <f t="shared" si="1523"/>
        <v>492</v>
      </c>
      <c r="AD2693" s="36">
        <v>252</v>
      </c>
      <c r="AE2693" s="35">
        <f t="shared" si="1524"/>
        <v>1.143748647</v>
      </c>
      <c r="AF2693" s="2">
        <f t="shared" si="1525"/>
        <v>39676.424387929997</v>
      </c>
      <c r="AG2693" s="2">
        <f t="shared" si="1526"/>
        <v>39676.424387929997</v>
      </c>
      <c r="AH2693" s="3">
        <f t="shared" si="1527"/>
        <v>0</v>
      </c>
      <c r="AI2693" s="3"/>
      <c r="AJ2693" s="3">
        <v>0</v>
      </c>
      <c r="AK2693" s="2">
        <f t="shared" si="1528"/>
        <v>56853.148999080258</v>
      </c>
      <c r="AL2693" s="8"/>
      <c r="AM2693" s="8"/>
      <c r="AN2693" s="8"/>
      <c r="AO2693" s="8"/>
      <c r="AP2693" s="8"/>
      <c r="AQ2693" s="8"/>
      <c r="AR2693" s="5"/>
      <c r="AS2693" s="1"/>
      <c r="AT2693" s="8"/>
      <c r="AU2693" s="1"/>
      <c r="AV2693" s="1"/>
      <c r="AW2693" s="3"/>
      <c r="AX2693" s="3"/>
      <c r="AY2693" s="4"/>
      <c r="AZ2693" s="4"/>
      <c r="BA2693" s="4"/>
      <c r="BB2693" s="1"/>
      <c r="BC2693" s="1"/>
      <c r="BD2693" s="1"/>
      <c r="BE2693" s="1"/>
      <c r="BF2693" s="1"/>
      <c r="BG2693" s="1"/>
      <c r="BH2693" s="1"/>
      <c r="BI2693" s="1"/>
    </row>
    <row r="2694" spans="1:61" x14ac:dyDescent="0.2">
      <c r="A2694" s="78">
        <f t="shared" si="1497"/>
        <v>44585</v>
      </c>
      <c r="B2694" s="2">
        <f t="shared" si="1499"/>
        <v>372707.45451463247</v>
      </c>
      <c r="C2694" s="3">
        <f t="shared" si="1500"/>
        <v>50315506.359475382</v>
      </c>
      <c r="D2694" s="2">
        <f t="shared" si="1529"/>
        <v>240537.3279050432</v>
      </c>
      <c r="E2694" s="2">
        <f t="shared" si="1501"/>
        <v>0</v>
      </c>
      <c r="F2694" s="33">
        <f t="shared" si="1502"/>
        <v>240537.3279050432</v>
      </c>
      <c r="G2694" s="39">
        <f t="shared" si="1503"/>
        <v>6075.69</v>
      </c>
      <c r="H2694" s="38">
        <f>IF(AND(N2694=1,N2693&gt;1),VLOOKUP(A2693,[1]Plan1!$CW$105:$CY$215,3),H2693)</f>
        <v>6120.04</v>
      </c>
      <c r="I2694" s="127">
        <f t="shared" si="1504"/>
        <v>44511</v>
      </c>
      <c r="J2694" s="127">
        <f t="shared" si="1505"/>
        <v>44541</v>
      </c>
      <c r="K2694" s="34">
        <f t="shared" si="1506"/>
        <v>7.2995824342585447E-3</v>
      </c>
      <c r="L2694" s="212">
        <f t="shared" si="1507"/>
        <v>44602</v>
      </c>
      <c r="M2694" s="1">
        <f t="shared" si="1508"/>
        <v>23</v>
      </c>
      <c r="N2694" s="1">
        <f t="shared" si="1509"/>
        <v>10</v>
      </c>
      <c r="O2694" s="2">
        <f t="shared" si="1510"/>
        <v>1.0031672</v>
      </c>
      <c r="P2694" s="35">
        <f t="shared" si="1511"/>
        <v>1.0095006900000001</v>
      </c>
      <c r="Q2694" s="35">
        <f t="shared" si="1512"/>
        <v>1.1438602244401885</v>
      </c>
      <c r="R2694" s="2">
        <f t="shared" si="1513"/>
        <v>1.1474830499999999</v>
      </c>
      <c r="S2694" s="2">
        <f t="shared" si="1514"/>
        <v>1.05852576</v>
      </c>
      <c r="T2694" s="2">
        <f t="shared" si="1515"/>
        <v>276012.50666332</v>
      </c>
      <c r="U2694" s="2">
        <f t="shared" si="1516"/>
        <v>0</v>
      </c>
      <c r="V2694" s="2">
        <f t="shared" si="1517"/>
        <v>35475.178758285867</v>
      </c>
      <c r="W2694" s="2">
        <f t="shared" si="1518"/>
        <v>276012.50666332908</v>
      </c>
      <c r="X2694" s="36">
        <f t="shared" si="1519"/>
        <v>0</v>
      </c>
      <c r="Y2694" s="2">
        <f t="shared" si="1520"/>
        <v>0</v>
      </c>
      <c r="Z2694" s="37">
        <f t="shared" si="1521"/>
        <v>0</v>
      </c>
      <c r="AA2694" s="2">
        <f t="shared" si="1522"/>
        <v>0</v>
      </c>
      <c r="AB2694" s="4">
        <f t="shared" si="1498"/>
        <v>7.1215000000000001E-2</v>
      </c>
      <c r="AC2694" s="148">
        <f t="shared" si="1523"/>
        <v>493</v>
      </c>
      <c r="AD2694" s="36">
        <v>252</v>
      </c>
      <c r="AE2694" s="35">
        <f t="shared" si="1524"/>
        <v>1.144060922</v>
      </c>
      <c r="AF2694" s="2">
        <f t="shared" si="1525"/>
        <v>39762.616193440001</v>
      </c>
      <c r="AG2694" s="2">
        <f t="shared" si="1526"/>
        <v>39762.616193449998</v>
      </c>
      <c r="AH2694" s="3">
        <f t="shared" si="1527"/>
        <v>0</v>
      </c>
      <c r="AI2694" s="3"/>
      <c r="AJ2694" s="3">
        <v>0</v>
      </c>
      <c r="AK2694" s="2">
        <f t="shared" si="1528"/>
        <v>56932.331657853356</v>
      </c>
      <c r="AL2694" s="8"/>
      <c r="AM2694" s="8"/>
      <c r="AN2694" s="8"/>
      <c r="AO2694" s="8"/>
      <c r="AP2694" s="8"/>
      <c r="AQ2694" s="8"/>
      <c r="AR2694" s="5"/>
      <c r="AS2694" s="1"/>
      <c r="AT2694" s="8"/>
      <c r="AU2694" s="1"/>
      <c r="AV2694" s="1"/>
      <c r="AW2694" s="3"/>
      <c r="AX2694" s="3"/>
      <c r="AY2694" s="4"/>
      <c r="AZ2694" s="4"/>
      <c r="BA2694" s="4"/>
      <c r="BB2694" s="1"/>
      <c r="BC2694" s="1"/>
      <c r="BD2694" s="1"/>
      <c r="BE2694" s="1"/>
      <c r="BF2694" s="1"/>
      <c r="BG2694" s="1"/>
      <c r="BH2694" s="1"/>
      <c r="BI2694" s="1"/>
    </row>
    <row r="2695" spans="1:61" x14ac:dyDescent="0.2">
      <c r="A2695" s="78">
        <f t="shared" si="1497"/>
        <v>44586</v>
      </c>
      <c r="B2695" s="2">
        <f t="shared" si="1499"/>
        <v>372972.75418184215</v>
      </c>
      <c r="C2695" s="3">
        <f t="shared" si="1500"/>
        <v>50351321.814548686</v>
      </c>
      <c r="D2695" s="2">
        <f t="shared" si="1529"/>
        <v>240537.3279050432</v>
      </c>
      <c r="E2695" s="2">
        <f t="shared" si="1501"/>
        <v>0</v>
      </c>
      <c r="F2695" s="33">
        <f t="shared" si="1502"/>
        <v>240537.3279050432</v>
      </c>
      <c r="G2695" s="39">
        <f t="shared" si="1503"/>
        <v>6075.69</v>
      </c>
      <c r="H2695" s="38">
        <f>IF(AND(N2695=1,N2694&gt;1),VLOOKUP(A2694,[1]Plan1!$CW$105:$CY$215,3),H2694)</f>
        <v>6120.04</v>
      </c>
      <c r="I2695" s="127">
        <f t="shared" si="1504"/>
        <v>44511</v>
      </c>
      <c r="J2695" s="127">
        <f t="shared" si="1505"/>
        <v>44541</v>
      </c>
      <c r="K2695" s="34">
        <f t="shared" si="1506"/>
        <v>7.2995824342585447E-3</v>
      </c>
      <c r="L2695" s="212">
        <f t="shared" si="1507"/>
        <v>44602</v>
      </c>
      <c r="M2695" s="1">
        <f t="shared" si="1508"/>
        <v>23</v>
      </c>
      <c r="N2695" s="1">
        <f t="shared" si="1509"/>
        <v>11</v>
      </c>
      <c r="O2695" s="2">
        <f t="shared" si="1510"/>
        <v>1.00348448</v>
      </c>
      <c r="P2695" s="35">
        <f t="shared" si="1511"/>
        <v>1.0095006900000001</v>
      </c>
      <c r="Q2695" s="35">
        <f t="shared" si="1512"/>
        <v>1.1438602244401885</v>
      </c>
      <c r="R2695" s="2">
        <f t="shared" si="1513"/>
        <v>1.14784598</v>
      </c>
      <c r="S2695" s="2">
        <f t="shared" si="1514"/>
        <v>1.05852576</v>
      </c>
      <c r="T2695" s="2">
        <f t="shared" si="1515"/>
        <v>276099.80487574002</v>
      </c>
      <c r="U2695" s="2">
        <f t="shared" si="1516"/>
        <v>0</v>
      </c>
      <c r="V2695" s="2">
        <f t="shared" si="1517"/>
        <v>35562.476970702468</v>
      </c>
      <c r="W2695" s="2">
        <f t="shared" si="1518"/>
        <v>276099.80487574567</v>
      </c>
      <c r="X2695" s="36">
        <f t="shared" si="1519"/>
        <v>0</v>
      </c>
      <c r="Y2695" s="2">
        <f t="shared" si="1520"/>
        <v>0</v>
      </c>
      <c r="Z2695" s="37">
        <f t="shared" si="1521"/>
        <v>0</v>
      </c>
      <c r="AA2695" s="2">
        <f t="shared" si="1522"/>
        <v>0</v>
      </c>
      <c r="AB2695" s="4">
        <f t="shared" si="1498"/>
        <v>7.1215000000000001E-2</v>
      </c>
      <c r="AC2695" s="148">
        <f t="shared" si="1523"/>
        <v>494</v>
      </c>
      <c r="AD2695" s="36">
        <v>252</v>
      </c>
      <c r="AE2695" s="35">
        <f t="shared" si="1524"/>
        <v>1.1443732820000001</v>
      </c>
      <c r="AF2695" s="2">
        <f t="shared" si="1525"/>
        <v>39861.434989469999</v>
      </c>
      <c r="AG2695" s="2">
        <f t="shared" si="1526"/>
        <v>39861.434989469999</v>
      </c>
      <c r="AH2695" s="3">
        <f t="shared" si="1527"/>
        <v>0</v>
      </c>
      <c r="AI2695" s="3"/>
      <c r="AJ2695" s="3">
        <v>0</v>
      </c>
      <c r="AK2695" s="2">
        <f t="shared" si="1528"/>
        <v>57011.514316626453</v>
      </c>
      <c r="AL2695" s="8"/>
      <c r="AM2695" s="8"/>
      <c r="AN2695" s="8"/>
      <c r="AO2695" s="8"/>
      <c r="AP2695" s="8"/>
      <c r="AQ2695" s="8"/>
      <c r="AR2695" s="5"/>
      <c r="AS2695" s="1"/>
      <c r="AT2695" s="8"/>
      <c r="AU2695" s="1"/>
      <c r="AV2695" s="1"/>
      <c r="AW2695" s="3"/>
      <c r="AX2695" s="3"/>
      <c r="AY2695" s="4"/>
      <c r="AZ2695" s="4"/>
      <c r="BA2695" s="4"/>
      <c r="BB2695" s="1"/>
      <c r="BC2695" s="1"/>
      <c r="BD2695" s="1"/>
      <c r="BE2695" s="1"/>
      <c r="BF2695" s="1"/>
      <c r="BG2695" s="1"/>
      <c r="BH2695" s="1"/>
      <c r="BI2695" s="1"/>
    </row>
    <row r="2696" spans="1:61" x14ac:dyDescent="0.2">
      <c r="A2696" s="78">
        <f t="shared" si="1497"/>
        <v>44587</v>
      </c>
      <c r="B2696" s="2">
        <f t="shared" si="1499"/>
        <v>373238.15664246131</v>
      </c>
      <c r="C2696" s="3">
        <f t="shared" si="1500"/>
        <v>50387151.146732278</v>
      </c>
      <c r="D2696" s="2">
        <f t="shared" si="1529"/>
        <v>240537.3279050432</v>
      </c>
      <c r="E2696" s="2">
        <f t="shared" si="1501"/>
        <v>0</v>
      </c>
      <c r="F2696" s="33">
        <f t="shared" si="1502"/>
        <v>240537.3279050432</v>
      </c>
      <c r="G2696" s="39">
        <f t="shared" si="1503"/>
        <v>6075.69</v>
      </c>
      <c r="H2696" s="38">
        <f>IF(AND(N2696=1,N2695&gt;1),VLOOKUP(A2695,[1]Plan1!$CW$105:$CY$215,3),H2695)</f>
        <v>6120.04</v>
      </c>
      <c r="I2696" s="127">
        <f t="shared" si="1504"/>
        <v>44511</v>
      </c>
      <c r="J2696" s="127">
        <f t="shared" si="1505"/>
        <v>44541</v>
      </c>
      <c r="K2696" s="34">
        <f t="shared" si="1506"/>
        <v>7.2995824342585447E-3</v>
      </c>
      <c r="L2696" s="212">
        <f t="shared" si="1507"/>
        <v>44602</v>
      </c>
      <c r="M2696" s="1">
        <f t="shared" si="1508"/>
        <v>23</v>
      </c>
      <c r="N2696" s="1">
        <f t="shared" si="1509"/>
        <v>12</v>
      </c>
      <c r="O2696" s="2">
        <f t="shared" si="1510"/>
        <v>1.0038018500000001</v>
      </c>
      <c r="P2696" s="35">
        <f t="shared" si="1511"/>
        <v>1.0095006900000001</v>
      </c>
      <c r="Q2696" s="35">
        <f t="shared" si="1512"/>
        <v>1.1438602244401885</v>
      </c>
      <c r="R2696" s="2">
        <f t="shared" si="1513"/>
        <v>1.148209</v>
      </c>
      <c r="S2696" s="2">
        <f t="shared" si="1514"/>
        <v>1.05852576</v>
      </c>
      <c r="T2696" s="2">
        <f t="shared" si="1515"/>
        <v>276187.12473652</v>
      </c>
      <c r="U2696" s="2">
        <f t="shared" si="1516"/>
        <v>0</v>
      </c>
      <c r="V2696" s="2">
        <f t="shared" si="1517"/>
        <v>35649.796831478554</v>
      </c>
      <c r="W2696" s="2">
        <f t="shared" si="1518"/>
        <v>276187.12473652174</v>
      </c>
      <c r="X2696" s="36">
        <f t="shared" si="1519"/>
        <v>0</v>
      </c>
      <c r="Y2696" s="2">
        <f t="shared" si="1520"/>
        <v>0</v>
      </c>
      <c r="Z2696" s="37">
        <f t="shared" si="1521"/>
        <v>0</v>
      </c>
      <c r="AA2696" s="2">
        <f t="shared" si="1522"/>
        <v>0</v>
      </c>
      <c r="AB2696" s="4">
        <f t="shared" si="1498"/>
        <v>7.1215000000000001E-2</v>
      </c>
      <c r="AC2696" s="148">
        <f t="shared" si="1523"/>
        <v>495</v>
      </c>
      <c r="AD2696" s="36">
        <v>252</v>
      </c>
      <c r="AE2696" s="35">
        <f t="shared" si="1524"/>
        <v>1.1446857269999999</v>
      </c>
      <c r="AF2696" s="2">
        <f t="shared" si="1525"/>
        <v>39960.334930539997</v>
      </c>
      <c r="AG2696" s="2">
        <f t="shared" si="1526"/>
        <v>39960.334930539997</v>
      </c>
      <c r="AH2696" s="3">
        <f t="shared" si="1527"/>
        <v>0</v>
      </c>
      <c r="AI2696" s="3"/>
      <c r="AJ2696" s="3">
        <v>0</v>
      </c>
      <c r="AK2696" s="2">
        <f t="shared" si="1528"/>
        <v>57090.696975399544</v>
      </c>
      <c r="AL2696" s="8"/>
      <c r="AM2696" s="8"/>
      <c r="AN2696" s="8"/>
      <c r="AO2696" s="8"/>
      <c r="AP2696" s="8"/>
      <c r="AQ2696" s="8"/>
      <c r="AR2696" s="5"/>
      <c r="AS2696" s="1"/>
      <c r="AT2696" s="8"/>
      <c r="AU2696" s="1"/>
      <c r="AV2696" s="1"/>
      <c r="AW2696" s="3"/>
      <c r="AX2696" s="3"/>
      <c r="AY2696" s="4"/>
      <c r="AZ2696" s="4"/>
      <c r="BA2696" s="4"/>
      <c r="BB2696" s="1"/>
      <c r="BC2696" s="1"/>
      <c r="BD2696" s="1"/>
      <c r="BE2696" s="1"/>
      <c r="BF2696" s="1"/>
      <c r="BG2696" s="1"/>
      <c r="BH2696" s="1"/>
      <c r="BI2696" s="1"/>
    </row>
    <row r="2697" spans="1:61" x14ac:dyDescent="0.2">
      <c r="A2697" s="78">
        <f t="shared" si="1497"/>
        <v>44588</v>
      </c>
      <c r="B2697" s="2">
        <f t="shared" si="1499"/>
        <v>373503.67323191313</v>
      </c>
      <c r="C2697" s="3">
        <f t="shared" si="1500"/>
        <v>50422995.886308275</v>
      </c>
      <c r="D2697" s="2">
        <f t="shared" si="1529"/>
        <v>240537.3279050432</v>
      </c>
      <c r="E2697" s="2">
        <f t="shared" si="1501"/>
        <v>0</v>
      </c>
      <c r="F2697" s="33">
        <f t="shared" si="1502"/>
        <v>240537.3279050432</v>
      </c>
      <c r="G2697" s="39">
        <f t="shared" si="1503"/>
        <v>6075.69</v>
      </c>
      <c r="H2697" s="38">
        <f>IF(AND(N2697=1,N2696&gt;1),VLOOKUP(A2696,[1]Plan1!$CW$105:$CY$215,3),H2696)</f>
        <v>6120.04</v>
      </c>
      <c r="I2697" s="127">
        <f t="shared" si="1504"/>
        <v>44511</v>
      </c>
      <c r="J2697" s="127">
        <f t="shared" si="1505"/>
        <v>44541</v>
      </c>
      <c r="K2697" s="34">
        <f t="shared" si="1506"/>
        <v>7.2995824342585447E-3</v>
      </c>
      <c r="L2697" s="212">
        <f t="shared" si="1507"/>
        <v>44602</v>
      </c>
      <c r="M2697" s="1">
        <f t="shared" si="1508"/>
        <v>23</v>
      </c>
      <c r="N2697" s="1">
        <f t="shared" si="1509"/>
        <v>13</v>
      </c>
      <c r="O2697" s="2">
        <f t="shared" si="1510"/>
        <v>1.00411932</v>
      </c>
      <c r="P2697" s="35">
        <f t="shared" si="1511"/>
        <v>1.0095006900000001</v>
      </c>
      <c r="Q2697" s="35">
        <f t="shared" si="1512"/>
        <v>1.1438602244401885</v>
      </c>
      <c r="R2697" s="2">
        <f t="shared" si="1513"/>
        <v>1.1485721499999999</v>
      </c>
      <c r="S2697" s="2">
        <f t="shared" si="1514"/>
        <v>1.05852576</v>
      </c>
      <c r="T2697" s="2">
        <f t="shared" si="1515"/>
        <v>276274.47586715</v>
      </c>
      <c r="U2697" s="2">
        <f t="shared" si="1516"/>
        <v>0</v>
      </c>
      <c r="V2697" s="2">
        <f t="shared" si="1517"/>
        <v>35737.147962107243</v>
      </c>
      <c r="W2697" s="2">
        <f t="shared" si="1518"/>
        <v>276274.47586715047</v>
      </c>
      <c r="X2697" s="36">
        <f t="shared" si="1519"/>
        <v>0</v>
      </c>
      <c r="Y2697" s="2">
        <f t="shared" si="1520"/>
        <v>0</v>
      </c>
      <c r="Z2697" s="37">
        <f t="shared" si="1521"/>
        <v>0</v>
      </c>
      <c r="AA2697" s="2">
        <f t="shared" si="1522"/>
        <v>0</v>
      </c>
      <c r="AB2697" s="4">
        <f t="shared" si="1498"/>
        <v>7.1215000000000001E-2</v>
      </c>
      <c r="AC2697" s="148">
        <f t="shared" si="1523"/>
        <v>496</v>
      </c>
      <c r="AD2697" s="36">
        <v>252</v>
      </c>
      <c r="AE2697" s="35">
        <f t="shared" si="1524"/>
        <v>1.144998258</v>
      </c>
      <c r="AF2697" s="2">
        <f t="shared" si="1525"/>
        <v>40059.317730590003</v>
      </c>
      <c r="AG2697" s="2">
        <f t="shared" si="1526"/>
        <v>40059.317730590003</v>
      </c>
      <c r="AH2697" s="3">
        <f t="shared" si="1527"/>
        <v>0</v>
      </c>
      <c r="AI2697" s="3"/>
      <c r="AJ2697" s="3">
        <v>0</v>
      </c>
      <c r="AK2697" s="2">
        <f t="shared" si="1528"/>
        <v>57169.879634172634</v>
      </c>
      <c r="AL2697" s="8"/>
      <c r="AM2697" s="8"/>
      <c r="AN2697" s="8"/>
      <c r="AO2697" s="8"/>
      <c r="AP2697" s="8"/>
      <c r="AQ2697" s="8"/>
      <c r="AR2697" s="5"/>
      <c r="AS2697" s="1"/>
      <c r="AT2697" s="8"/>
      <c r="AU2697" s="1"/>
      <c r="AV2697" s="1"/>
      <c r="AW2697" s="3"/>
      <c r="AX2697" s="3"/>
      <c r="AY2697" s="4"/>
      <c r="AZ2697" s="4"/>
      <c r="BA2697" s="4"/>
      <c r="BB2697" s="1"/>
      <c r="BC2697" s="1"/>
      <c r="BD2697" s="1"/>
      <c r="BE2697" s="1"/>
      <c r="BF2697" s="1"/>
      <c r="BG2697" s="1"/>
      <c r="BH2697" s="1"/>
      <c r="BI2697" s="1"/>
    </row>
    <row r="2698" spans="1:61" x14ac:dyDescent="0.2">
      <c r="A2698" s="78">
        <f t="shared" si="1497"/>
        <v>44589</v>
      </c>
      <c r="B2698" s="2">
        <f t="shared" si="1499"/>
        <v>373769.29546100774</v>
      </c>
      <c r="C2698" s="3">
        <f t="shared" si="1500"/>
        <v>50458854.887236044</v>
      </c>
      <c r="D2698" s="2">
        <f t="shared" si="1529"/>
        <v>240537.3279050432</v>
      </c>
      <c r="E2698" s="2">
        <f t="shared" si="1501"/>
        <v>0</v>
      </c>
      <c r="F2698" s="33">
        <f t="shared" si="1502"/>
        <v>240537.3279050432</v>
      </c>
      <c r="G2698" s="39">
        <f t="shared" si="1503"/>
        <v>6075.69</v>
      </c>
      <c r="H2698" s="38">
        <f>IF(AND(N2698=1,N2697&gt;1),VLOOKUP(A2697,[1]Plan1!$CW$105:$CY$215,3),H2697)</f>
        <v>6120.04</v>
      </c>
      <c r="I2698" s="127">
        <f t="shared" si="1504"/>
        <v>44511</v>
      </c>
      <c r="J2698" s="127">
        <f t="shared" si="1505"/>
        <v>44541</v>
      </c>
      <c r="K2698" s="34">
        <f t="shared" si="1506"/>
        <v>7.2995824342585447E-3</v>
      </c>
      <c r="L2698" s="212">
        <f t="shared" si="1507"/>
        <v>44602</v>
      </c>
      <c r="M2698" s="1">
        <f t="shared" si="1508"/>
        <v>23</v>
      </c>
      <c r="N2698" s="1">
        <f t="shared" si="1509"/>
        <v>14</v>
      </c>
      <c r="O2698" s="2">
        <f t="shared" si="1510"/>
        <v>1.00443689</v>
      </c>
      <c r="P2698" s="35">
        <f t="shared" si="1511"/>
        <v>1.0095006900000001</v>
      </c>
      <c r="Q2698" s="35">
        <f t="shared" si="1512"/>
        <v>1.1438602244401885</v>
      </c>
      <c r="R2698" s="2">
        <f t="shared" si="1513"/>
        <v>1.1489354000000001</v>
      </c>
      <c r="S2698" s="2">
        <f t="shared" si="1514"/>
        <v>1.05852576</v>
      </c>
      <c r="T2698" s="2">
        <f t="shared" si="1515"/>
        <v>276361.85105151002</v>
      </c>
      <c r="U2698" s="2">
        <f t="shared" si="1516"/>
        <v>0</v>
      </c>
      <c r="V2698" s="2">
        <f t="shared" si="1517"/>
        <v>35824.523146468782</v>
      </c>
      <c r="W2698" s="2">
        <f t="shared" si="1518"/>
        <v>276361.851051512</v>
      </c>
      <c r="X2698" s="36">
        <f t="shared" si="1519"/>
        <v>0</v>
      </c>
      <c r="Y2698" s="2">
        <f t="shared" si="1520"/>
        <v>0</v>
      </c>
      <c r="Z2698" s="37">
        <f t="shared" si="1521"/>
        <v>0</v>
      </c>
      <c r="AA2698" s="2">
        <f t="shared" si="1522"/>
        <v>0</v>
      </c>
      <c r="AB2698" s="4">
        <f t="shared" si="1498"/>
        <v>7.1215000000000001E-2</v>
      </c>
      <c r="AC2698" s="148">
        <f t="shared" si="1523"/>
        <v>497</v>
      </c>
      <c r="AD2698" s="36">
        <v>252</v>
      </c>
      <c r="AE2698" s="35">
        <f t="shared" si="1524"/>
        <v>1.145310874</v>
      </c>
      <c r="AF2698" s="2">
        <f t="shared" si="1525"/>
        <v>40158.382116549998</v>
      </c>
      <c r="AG2698" s="2">
        <f t="shared" si="1526"/>
        <v>40158.382116549998</v>
      </c>
      <c r="AH2698" s="3">
        <f t="shared" si="1527"/>
        <v>0</v>
      </c>
      <c r="AI2698" s="3"/>
      <c r="AJ2698" s="3">
        <v>0</v>
      </c>
      <c r="AK2698" s="2">
        <f t="shared" si="1528"/>
        <v>57249.062292945731</v>
      </c>
      <c r="AL2698" s="8"/>
      <c r="AM2698" s="8"/>
      <c r="AN2698" s="8"/>
      <c r="AO2698" s="8"/>
      <c r="AP2698" s="8"/>
      <c r="AQ2698" s="8"/>
      <c r="AR2698" s="5"/>
      <c r="AS2698" s="1"/>
      <c r="AT2698" s="8"/>
      <c r="AU2698" s="1"/>
      <c r="AV2698" s="1"/>
      <c r="AW2698" s="3"/>
      <c r="AX2698" s="3"/>
      <c r="AY2698" s="4"/>
      <c r="AZ2698" s="4"/>
      <c r="BA2698" s="4"/>
      <c r="BB2698" s="1"/>
      <c r="BC2698" s="1"/>
      <c r="BD2698" s="1"/>
      <c r="BE2698" s="1"/>
      <c r="BF2698" s="1"/>
      <c r="BG2698" s="1"/>
      <c r="BH2698" s="1"/>
      <c r="BI2698" s="1"/>
    </row>
    <row r="2699" spans="1:61" x14ac:dyDescent="0.2">
      <c r="A2699" s="78">
        <f t="shared" ref="A2699:A2762" si="1530">(A2698+1)</f>
        <v>44590</v>
      </c>
      <c r="B2699" s="2">
        <f t="shared" si="1499"/>
        <v>373948.58568224497</v>
      </c>
      <c r="C2699" s="3">
        <f t="shared" si="1500"/>
        <v>50483059.067103073</v>
      </c>
      <c r="D2699" s="2">
        <f t="shared" si="1529"/>
        <v>240537.3279050432</v>
      </c>
      <c r="E2699" s="2">
        <f t="shared" si="1501"/>
        <v>0</v>
      </c>
      <c r="F2699" s="33">
        <f t="shared" si="1502"/>
        <v>240537.3279050432</v>
      </c>
      <c r="G2699" s="39">
        <f t="shared" si="1503"/>
        <v>6075.69</v>
      </c>
      <c r="H2699" s="38">
        <f>IF(AND(N2699=1,N2698&gt;1),VLOOKUP(A2698,[1]Plan1!$CW$105:$CY$215,3),H2698)</f>
        <v>6120.04</v>
      </c>
      <c r="I2699" s="127">
        <f t="shared" si="1504"/>
        <v>44511</v>
      </c>
      <c r="J2699" s="127">
        <f t="shared" si="1505"/>
        <v>44541</v>
      </c>
      <c r="K2699" s="34">
        <f t="shared" si="1506"/>
        <v>7.2995824342585447E-3</v>
      </c>
      <c r="L2699" s="212">
        <f t="shared" si="1507"/>
        <v>44602</v>
      </c>
      <c r="M2699" s="1">
        <f t="shared" si="1508"/>
        <v>23</v>
      </c>
      <c r="N2699" s="1">
        <f t="shared" si="1509"/>
        <v>15</v>
      </c>
      <c r="O2699" s="2">
        <f t="shared" si="1510"/>
        <v>1.00475457</v>
      </c>
      <c r="P2699" s="35">
        <f t="shared" si="1511"/>
        <v>1.0095006900000001</v>
      </c>
      <c r="Q2699" s="35">
        <f t="shared" si="1512"/>
        <v>1.1438602244401885</v>
      </c>
      <c r="R2699" s="2">
        <f t="shared" si="1513"/>
        <v>1.1492987800000001</v>
      </c>
      <c r="S2699" s="2">
        <f t="shared" si="1514"/>
        <v>1.05852576</v>
      </c>
      <c r="T2699" s="2">
        <f t="shared" si="1515"/>
        <v>276449.25750572002</v>
      </c>
      <c r="U2699" s="2">
        <f t="shared" si="1516"/>
        <v>0</v>
      </c>
      <c r="V2699" s="2">
        <f t="shared" si="1517"/>
        <v>35911.929600682925</v>
      </c>
      <c r="W2699" s="2">
        <f t="shared" si="1518"/>
        <v>276449.25750572613</v>
      </c>
      <c r="X2699" s="36">
        <f t="shared" si="1519"/>
        <v>0</v>
      </c>
      <c r="Y2699" s="2">
        <f t="shared" si="1520"/>
        <v>0</v>
      </c>
      <c r="Z2699" s="37">
        <f t="shared" si="1521"/>
        <v>0</v>
      </c>
      <c r="AA2699" s="2">
        <f t="shared" si="1522"/>
        <v>0</v>
      </c>
      <c r="AB2699" s="4">
        <f t="shared" ref="AB2699:AB2762" si="1531">(AB2698)</f>
        <v>7.1215000000000001E-2</v>
      </c>
      <c r="AC2699" s="148">
        <f t="shared" si="1523"/>
        <v>497</v>
      </c>
      <c r="AD2699" s="36">
        <v>252</v>
      </c>
      <c r="AE2699" s="35">
        <f t="shared" si="1524"/>
        <v>1.145310874</v>
      </c>
      <c r="AF2699" s="2">
        <f t="shared" si="1525"/>
        <v>40171.083224800001</v>
      </c>
      <c r="AG2699" s="2">
        <f t="shared" si="1526"/>
        <v>40171.083224800001</v>
      </c>
      <c r="AH2699" s="3">
        <f t="shared" si="1527"/>
        <v>0</v>
      </c>
      <c r="AI2699" s="3"/>
      <c r="AJ2699" s="3">
        <v>0</v>
      </c>
      <c r="AK2699" s="2">
        <f t="shared" si="1528"/>
        <v>57328.244951718822</v>
      </c>
      <c r="AL2699" s="8"/>
      <c r="AM2699" s="8"/>
      <c r="AN2699" s="8"/>
      <c r="AO2699" s="8"/>
      <c r="AP2699" s="8"/>
      <c r="AQ2699" s="8"/>
      <c r="AR2699" s="5"/>
      <c r="AS2699" s="1"/>
      <c r="AT2699" s="8"/>
      <c r="AU2699" s="1"/>
      <c r="AV2699" s="1"/>
      <c r="AW2699" s="3"/>
      <c r="AX2699" s="3"/>
      <c r="AY2699" s="4"/>
      <c r="AZ2699" s="4"/>
      <c r="BA2699" s="4"/>
      <c r="BB2699" s="1"/>
      <c r="BC2699" s="1"/>
      <c r="BD2699" s="1"/>
      <c r="BE2699" s="1"/>
      <c r="BF2699" s="1"/>
      <c r="BG2699" s="1"/>
      <c r="BH2699" s="1"/>
      <c r="BI2699" s="1"/>
    </row>
    <row r="2700" spans="1:61" x14ac:dyDescent="0.2">
      <c r="A2700" s="78">
        <f t="shared" si="1530"/>
        <v>44591</v>
      </c>
      <c r="B2700" s="2">
        <f t="shared" si="1499"/>
        <v>374027.76834101806</v>
      </c>
      <c r="C2700" s="3">
        <f t="shared" si="1500"/>
        <v>50493748.726037435</v>
      </c>
      <c r="D2700" s="2">
        <f t="shared" si="1529"/>
        <v>240537.3279050432</v>
      </c>
      <c r="E2700" s="2">
        <f t="shared" si="1501"/>
        <v>0</v>
      </c>
      <c r="F2700" s="33">
        <f t="shared" si="1502"/>
        <v>240537.3279050432</v>
      </c>
      <c r="G2700" s="39">
        <f t="shared" si="1503"/>
        <v>6075.69</v>
      </c>
      <c r="H2700" s="38">
        <f>IF(AND(N2700=1,N2699&gt;1),VLOOKUP(A2699,[1]Plan1!$CW$105:$CY$215,3),H2699)</f>
        <v>6120.04</v>
      </c>
      <c r="I2700" s="127">
        <f t="shared" si="1504"/>
        <v>44511</v>
      </c>
      <c r="J2700" s="127">
        <f t="shared" si="1505"/>
        <v>44541</v>
      </c>
      <c r="K2700" s="34">
        <f t="shared" si="1506"/>
        <v>7.2995824342585447E-3</v>
      </c>
      <c r="L2700" s="212">
        <f t="shared" si="1507"/>
        <v>44602</v>
      </c>
      <c r="M2700" s="1">
        <f t="shared" si="1508"/>
        <v>23</v>
      </c>
      <c r="N2700" s="1">
        <f t="shared" si="1509"/>
        <v>15</v>
      </c>
      <c r="O2700" s="2">
        <f t="shared" si="1510"/>
        <v>1.00475457</v>
      </c>
      <c r="P2700" s="35">
        <f t="shared" si="1511"/>
        <v>1.0095006900000001</v>
      </c>
      <c r="Q2700" s="35">
        <f t="shared" si="1512"/>
        <v>1.1438602244401885</v>
      </c>
      <c r="R2700" s="2">
        <f t="shared" si="1513"/>
        <v>1.1492987800000001</v>
      </c>
      <c r="S2700" s="2">
        <f t="shared" si="1514"/>
        <v>1.05852576</v>
      </c>
      <c r="T2700" s="2">
        <f t="shared" si="1515"/>
        <v>276449.25750572002</v>
      </c>
      <c r="U2700" s="2">
        <f t="shared" si="1516"/>
        <v>0</v>
      </c>
      <c r="V2700" s="2">
        <f t="shared" si="1517"/>
        <v>35911.929600682925</v>
      </c>
      <c r="W2700" s="2">
        <f t="shared" si="1518"/>
        <v>276449.25750572613</v>
      </c>
      <c r="X2700" s="36">
        <f t="shared" si="1519"/>
        <v>0</v>
      </c>
      <c r="Y2700" s="2">
        <f t="shared" si="1520"/>
        <v>0</v>
      </c>
      <c r="Z2700" s="37">
        <f t="shared" si="1521"/>
        <v>0</v>
      </c>
      <c r="AA2700" s="2">
        <f t="shared" si="1522"/>
        <v>0</v>
      </c>
      <c r="AB2700" s="4">
        <f t="shared" si="1531"/>
        <v>7.1215000000000001E-2</v>
      </c>
      <c r="AC2700" s="148">
        <f t="shared" si="1523"/>
        <v>497</v>
      </c>
      <c r="AD2700" s="36">
        <v>252</v>
      </c>
      <c r="AE2700" s="35">
        <f t="shared" si="1524"/>
        <v>1.145310874</v>
      </c>
      <c r="AF2700" s="2">
        <f t="shared" si="1525"/>
        <v>40171.083224800001</v>
      </c>
      <c r="AG2700" s="2">
        <f t="shared" si="1526"/>
        <v>40171.083224800001</v>
      </c>
      <c r="AH2700" s="3">
        <f t="shared" si="1527"/>
        <v>0</v>
      </c>
      <c r="AI2700" s="3"/>
      <c r="AJ2700" s="3">
        <v>0</v>
      </c>
      <c r="AK2700" s="2">
        <f t="shared" si="1528"/>
        <v>57407.427610491912</v>
      </c>
      <c r="AL2700" s="8"/>
      <c r="AM2700" s="8"/>
      <c r="AN2700" s="8"/>
      <c r="AO2700" s="8"/>
      <c r="AP2700" s="8"/>
      <c r="AQ2700" s="8"/>
      <c r="AR2700" s="5"/>
      <c r="AS2700" s="1"/>
      <c r="AT2700" s="8"/>
      <c r="AU2700" s="1"/>
      <c r="AV2700" s="1"/>
      <c r="AW2700" s="3"/>
      <c r="AX2700" s="3"/>
      <c r="AY2700" s="4"/>
      <c r="AZ2700" s="4"/>
      <c r="BA2700" s="4"/>
      <c r="BB2700" s="1"/>
      <c r="BC2700" s="1"/>
      <c r="BD2700" s="1"/>
      <c r="BE2700" s="1"/>
      <c r="BF2700" s="1"/>
      <c r="BG2700" s="1"/>
      <c r="BH2700" s="1"/>
      <c r="BI2700" s="1"/>
    </row>
    <row r="2701" spans="1:61" x14ac:dyDescent="0.2">
      <c r="A2701" s="78">
        <f t="shared" si="1530"/>
        <v>44592</v>
      </c>
      <c r="B2701" s="2">
        <f t="shared" si="1499"/>
        <v>374193.39695906115</v>
      </c>
      <c r="C2701" s="3">
        <f t="shared" si="1500"/>
        <v>50516108.589473255</v>
      </c>
      <c r="D2701" s="2">
        <f t="shared" si="1529"/>
        <v>240537.3279050432</v>
      </c>
      <c r="E2701" s="2">
        <f t="shared" si="1501"/>
        <v>0</v>
      </c>
      <c r="F2701" s="33">
        <f t="shared" si="1502"/>
        <v>240537.3279050432</v>
      </c>
      <c r="G2701" s="39">
        <f t="shared" si="1503"/>
        <v>6075.69</v>
      </c>
      <c r="H2701" s="38">
        <f>IF(AND(N2701=1,N2700&gt;1),VLOOKUP(A2700,[1]Plan1!$CW$105:$CY$215,3),H2700)</f>
        <v>6120.04</v>
      </c>
      <c r="I2701" s="127">
        <f t="shared" si="1504"/>
        <v>44511</v>
      </c>
      <c r="J2701" s="127">
        <f t="shared" si="1505"/>
        <v>44541</v>
      </c>
      <c r="K2701" s="34">
        <f t="shared" si="1506"/>
        <v>7.2995824342585447E-3</v>
      </c>
      <c r="L2701" s="212">
        <f t="shared" si="1507"/>
        <v>44602</v>
      </c>
      <c r="M2701" s="1">
        <f t="shared" si="1508"/>
        <v>23</v>
      </c>
      <c r="N2701" s="1">
        <f t="shared" si="1509"/>
        <v>15</v>
      </c>
      <c r="O2701" s="2">
        <f t="shared" si="1510"/>
        <v>1.00475457</v>
      </c>
      <c r="P2701" s="35">
        <f t="shared" si="1511"/>
        <v>1.0095006900000001</v>
      </c>
      <c r="Q2701" s="35">
        <f t="shared" si="1512"/>
        <v>1.1438602244401885</v>
      </c>
      <c r="R2701" s="2">
        <f t="shared" si="1513"/>
        <v>1.1492987800000001</v>
      </c>
      <c r="S2701" s="2">
        <f t="shared" si="1514"/>
        <v>1.05852576</v>
      </c>
      <c r="T2701" s="2">
        <f t="shared" si="1515"/>
        <v>276449.25750572002</v>
      </c>
      <c r="U2701" s="2">
        <f t="shared" si="1516"/>
        <v>0</v>
      </c>
      <c r="V2701" s="2">
        <f t="shared" si="1517"/>
        <v>35911.929600682925</v>
      </c>
      <c r="W2701" s="2">
        <f t="shared" si="1518"/>
        <v>276449.25750572613</v>
      </c>
      <c r="X2701" s="36">
        <f t="shared" si="1519"/>
        <v>0</v>
      </c>
      <c r="Y2701" s="2">
        <f t="shared" si="1520"/>
        <v>0</v>
      </c>
      <c r="Z2701" s="37">
        <f t="shared" si="1521"/>
        <v>0</v>
      </c>
      <c r="AA2701" s="2">
        <f t="shared" si="1522"/>
        <v>0</v>
      </c>
      <c r="AB2701" s="4">
        <f t="shared" si="1531"/>
        <v>7.1215000000000001E-2</v>
      </c>
      <c r="AC2701" s="148">
        <f t="shared" si="1523"/>
        <v>498</v>
      </c>
      <c r="AD2701" s="36">
        <v>252</v>
      </c>
      <c r="AE2701" s="35">
        <f t="shared" si="1524"/>
        <v>1.1456235749999999</v>
      </c>
      <c r="AF2701" s="2">
        <f t="shared" si="1525"/>
        <v>40257.529184070001</v>
      </c>
      <c r="AG2701" s="2">
        <f t="shared" si="1526"/>
        <v>40257.529184070001</v>
      </c>
      <c r="AH2701" s="3">
        <f t="shared" si="1527"/>
        <v>0</v>
      </c>
      <c r="AI2701" s="3"/>
      <c r="AJ2701" s="3">
        <v>0</v>
      </c>
      <c r="AK2701" s="2">
        <f t="shared" si="1528"/>
        <v>57486.610269265002</v>
      </c>
      <c r="AL2701" s="8"/>
      <c r="AM2701" s="8"/>
      <c r="AN2701" s="8"/>
      <c r="AO2701" s="8"/>
      <c r="AP2701" s="8"/>
      <c r="AQ2701" s="8"/>
      <c r="AR2701" s="5"/>
      <c r="AS2701" s="1"/>
      <c r="AT2701" s="8"/>
      <c r="AU2701" s="1"/>
      <c r="AV2701" s="1"/>
      <c r="AW2701" s="3"/>
      <c r="AX2701" s="3"/>
      <c r="AY2701" s="4"/>
      <c r="AZ2701" s="4"/>
      <c r="BA2701" s="4"/>
      <c r="BB2701" s="1"/>
      <c r="BC2701" s="1"/>
      <c r="BD2701" s="1"/>
      <c r="BE2701" s="1"/>
      <c r="BF2701" s="1"/>
      <c r="BG2701" s="1"/>
      <c r="BH2701" s="1"/>
      <c r="BI2701" s="1"/>
    </row>
    <row r="2702" spans="1:61" x14ac:dyDescent="0.2">
      <c r="A2702" s="78">
        <f t="shared" si="1530"/>
        <v>44593</v>
      </c>
      <c r="B2702" s="2">
        <f t="shared" si="1499"/>
        <v>374459.24190635444</v>
      </c>
      <c r="C2702" s="3">
        <f t="shared" si="1500"/>
        <v>50551997.657357849</v>
      </c>
      <c r="D2702" s="2">
        <f t="shared" si="1529"/>
        <v>240537.3279050432</v>
      </c>
      <c r="E2702" s="2">
        <f t="shared" si="1501"/>
        <v>0</v>
      </c>
      <c r="F2702" s="33">
        <f t="shared" si="1502"/>
        <v>240537.3279050432</v>
      </c>
      <c r="G2702" s="39">
        <f t="shared" si="1503"/>
        <v>6075.69</v>
      </c>
      <c r="H2702" s="38">
        <f>IF(AND(N2702=1,N2701&gt;1),VLOOKUP(A2701,[1]Plan1!$CW$105:$CY$215,3),H2701)</f>
        <v>6120.04</v>
      </c>
      <c r="I2702" s="127">
        <f t="shared" si="1504"/>
        <v>44511</v>
      </c>
      <c r="J2702" s="127">
        <f t="shared" si="1505"/>
        <v>44541</v>
      </c>
      <c r="K2702" s="34">
        <f t="shared" si="1506"/>
        <v>7.2995824342585447E-3</v>
      </c>
      <c r="L2702" s="212">
        <f t="shared" si="1507"/>
        <v>44602</v>
      </c>
      <c r="M2702" s="1">
        <f t="shared" si="1508"/>
        <v>23</v>
      </c>
      <c r="N2702" s="1">
        <f t="shared" si="1509"/>
        <v>16</v>
      </c>
      <c r="O2702" s="2">
        <f t="shared" si="1510"/>
        <v>1.0050723399999999</v>
      </c>
      <c r="P2702" s="35">
        <f t="shared" si="1511"/>
        <v>1.0095006900000001</v>
      </c>
      <c r="Q2702" s="35">
        <f t="shared" si="1512"/>
        <v>1.1438602244401885</v>
      </c>
      <c r="R2702" s="2">
        <f t="shared" si="1513"/>
        <v>1.1496622700000001</v>
      </c>
      <c r="S2702" s="2">
        <f t="shared" si="1514"/>
        <v>1.05852576</v>
      </c>
      <c r="T2702" s="2">
        <f t="shared" si="1515"/>
        <v>276536.69041903998</v>
      </c>
      <c r="U2702" s="2">
        <f t="shared" si="1516"/>
        <v>0</v>
      </c>
      <c r="V2702" s="2">
        <f t="shared" si="1517"/>
        <v>35999.362514003136</v>
      </c>
      <c r="W2702" s="2">
        <f t="shared" si="1518"/>
        <v>276536.69041904632</v>
      </c>
      <c r="X2702" s="36">
        <f t="shared" si="1519"/>
        <v>0</v>
      </c>
      <c r="Y2702" s="2">
        <f t="shared" si="1520"/>
        <v>0</v>
      </c>
      <c r="Z2702" s="37">
        <f t="shared" si="1521"/>
        <v>0</v>
      </c>
      <c r="AA2702" s="2">
        <f t="shared" si="1522"/>
        <v>0</v>
      </c>
      <c r="AB2702" s="4">
        <f t="shared" si="1531"/>
        <v>7.1215000000000001E-2</v>
      </c>
      <c r="AC2702" s="148">
        <f t="shared" si="1523"/>
        <v>499</v>
      </c>
      <c r="AD2702" s="36">
        <v>252</v>
      </c>
      <c r="AE2702" s="35">
        <f t="shared" si="1524"/>
        <v>1.145936362</v>
      </c>
      <c r="AF2702" s="2">
        <f t="shared" si="1525"/>
        <v>40356.758559269998</v>
      </c>
      <c r="AG2702" s="2">
        <f t="shared" si="1526"/>
        <v>40356.758559269998</v>
      </c>
      <c r="AH2702" s="3">
        <f t="shared" si="1527"/>
        <v>0</v>
      </c>
      <c r="AI2702" s="3"/>
      <c r="AJ2702" s="3">
        <v>0</v>
      </c>
      <c r="AK2702" s="2">
        <f t="shared" si="1528"/>
        <v>57565.792928038099</v>
      </c>
      <c r="AL2702" s="8"/>
      <c r="AM2702" s="8"/>
      <c r="AN2702" s="8"/>
      <c r="AO2702" s="8"/>
      <c r="AP2702" s="8"/>
      <c r="AQ2702" s="8"/>
      <c r="AR2702" s="5"/>
      <c r="AS2702" s="1"/>
      <c r="AT2702" s="8"/>
      <c r="AU2702" s="1"/>
      <c r="AV2702" s="1"/>
      <c r="AW2702" s="3"/>
      <c r="AX2702" s="3"/>
      <c r="AY2702" s="4"/>
      <c r="AZ2702" s="4"/>
      <c r="BA2702" s="4"/>
      <c r="BB2702" s="1"/>
      <c r="BC2702" s="1"/>
      <c r="BD2702" s="1"/>
      <c r="BE2702" s="1"/>
      <c r="BF2702" s="1"/>
      <c r="BG2702" s="1"/>
      <c r="BH2702" s="1"/>
      <c r="BI2702" s="1"/>
    </row>
    <row r="2703" spans="1:61" x14ac:dyDescent="0.2">
      <c r="A2703" s="78">
        <f t="shared" si="1530"/>
        <v>44594</v>
      </c>
      <c r="B2703" s="2">
        <f t="shared" si="1499"/>
        <v>374725.19814833708</v>
      </c>
      <c r="C2703" s="3">
        <f t="shared" si="1500"/>
        <v>50587901.750025503</v>
      </c>
      <c r="D2703" s="2">
        <f t="shared" si="1529"/>
        <v>240537.3279050432</v>
      </c>
      <c r="E2703" s="2">
        <f t="shared" si="1501"/>
        <v>0</v>
      </c>
      <c r="F2703" s="33">
        <f t="shared" si="1502"/>
        <v>240537.3279050432</v>
      </c>
      <c r="G2703" s="39">
        <f t="shared" si="1503"/>
        <v>6075.69</v>
      </c>
      <c r="H2703" s="38">
        <f>IF(AND(N2703=1,N2702&gt;1),VLOOKUP(A2702,[1]Plan1!$CW$105:$CY$215,3),H2702)</f>
        <v>6120.04</v>
      </c>
      <c r="I2703" s="127">
        <f t="shared" si="1504"/>
        <v>44511</v>
      </c>
      <c r="J2703" s="127">
        <f t="shared" si="1505"/>
        <v>44541</v>
      </c>
      <c r="K2703" s="34">
        <f t="shared" si="1506"/>
        <v>7.2995824342585447E-3</v>
      </c>
      <c r="L2703" s="212">
        <f t="shared" si="1507"/>
        <v>44602</v>
      </c>
      <c r="M2703" s="1">
        <f t="shared" si="1508"/>
        <v>23</v>
      </c>
      <c r="N2703" s="1">
        <f t="shared" si="1509"/>
        <v>17</v>
      </c>
      <c r="O2703" s="2">
        <f t="shared" si="1510"/>
        <v>1.00539022</v>
      </c>
      <c r="P2703" s="35">
        <f t="shared" si="1511"/>
        <v>1.0095006900000001</v>
      </c>
      <c r="Q2703" s="35">
        <f t="shared" si="1512"/>
        <v>1.1438602244401885</v>
      </c>
      <c r="R2703" s="2">
        <f t="shared" si="1513"/>
        <v>1.1500258800000001</v>
      </c>
      <c r="S2703" s="2">
        <f t="shared" si="1514"/>
        <v>1.05852576</v>
      </c>
      <c r="T2703" s="2">
        <f t="shared" si="1515"/>
        <v>276624.15219683998</v>
      </c>
      <c r="U2703" s="2">
        <f t="shared" si="1516"/>
        <v>0</v>
      </c>
      <c r="V2703" s="2">
        <f t="shared" si="1517"/>
        <v>36086.824291802674</v>
      </c>
      <c r="W2703" s="2">
        <f t="shared" si="1518"/>
        <v>276624.15219684585</v>
      </c>
      <c r="X2703" s="36">
        <f t="shared" si="1519"/>
        <v>0</v>
      </c>
      <c r="Y2703" s="2">
        <f t="shared" si="1520"/>
        <v>0</v>
      </c>
      <c r="Z2703" s="37">
        <f t="shared" si="1521"/>
        <v>0</v>
      </c>
      <c r="AA2703" s="2">
        <f t="shared" si="1522"/>
        <v>0</v>
      </c>
      <c r="AB2703" s="4">
        <f t="shared" si="1531"/>
        <v>7.1215000000000001E-2</v>
      </c>
      <c r="AC2703" s="148">
        <f t="shared" si="1523"/>
        <v>500</v>
      </c>
      <c r="AD2703" s="36">
        <v>252</v>
      </c>
      <c r="AE2703" s="35">
        <f t="shared" si="1524"/>
        <v>1.1462492339999999</v>
      </c>
      <c r="AF2703" s="2">
        <f t="shared" si="1525"/>
        <v>40456.070364680003</v>
      </c>
      <c r="AG2703" s="2">
        <f t="shared" si="1526"/>
        <v>40456.070364680003</v>
      </c>
      <c r="AH2703" s="3">
        <f t="shared" si="1527"/>
        <v>0</v>
      </c>
      <c r="AI2703" s="3"/>
      <c r="AJ2703" s="3">
        <v>0</v>
      </c>
      <c r="AK2703" s="2">
        <f t="shared" si="1528"/>
        <v>57644.97558681119</v>
      </c>
      <c r="AL2703" s="8"/>
      <c r="AM2703" s="8"/>
      <c r="AN2703" s="8"/>
      <c r="AO2703" s="8"/>
      <c r="AP2703" s="8"/>
      <c r="AQ2703" s="8"/>
      <c r="AR2703" s="5"/>
      <c r="AS2703" s="1"/>
      <c r="AT2703" s="8"/>
      <c r="AU2703" s="1"/>
      <c r="AV2703" s="1"/>
      <c r="AW2703" s="3"/>
      <c r="AX2703" s="3"/>
      <c r="AY2703" s="4"/>
      <c r="AZ2703" s="4"/>
      <c r="BA2703" s="4"/>
      <c r="BB2703" s="1"/>
      <c r="BC2703" s="1"/>
      <c r="BD2703" s="1"/>
      <c r="BE2703" s="1"/>
      <c r="BF2703" s="1"/>
      <c r="BG2703" s="1"/>
      <c r="BH2703" s="1"/>
      <c r="BI2703" s="1"/>
    </row>
    <row r="2704" spans="1:61" x14ac:dyDescent="0.2">
      <c r="A2704" s="78">
        <f t="shared" si="1530"/>
        <v>44595</v>
      </c>
      <c r="B2704" s="2">
        <f t="shared" ref="B2704:B2767" si="1532">(W2704+AG2704+AJ2704+AK2704)</f>
        <v>374991.26021859254</v>
      </c>
      <c r="C2704" s="3">
        <f t="shared" ref="C2704:C2767" si="1533">B2704*135</f>
        <v>50623820.129509993</v>
      </c>
      <c r="D2704" s="2">
        <f t="shared" si="1529"/>
        <v>240537.3279050432</v>
      </c>
      <c r="E2704" s="2">
        <f t="shared" ref="E2704:E2767" si="1534">IF(ISERROR(VLOOKUP(A2704,AZ$12:BB$174,2,FALSE)=TRUE),E2703,VLOOKUP(A2704,AZ$12:BB$174,2,FALSE))</f>
        <v>0</v>
      </c>
      <c r="F2704" s="33">
        <f t="shared" ref="F2704:F2767" si="1535">(D2704-E2704)</f>
        <v>240537.3279050432</v>
      </c>
      <c r="G2704" s="39">
        <f t="shared" ref="G2704:G2767" si="1536">IF(H2704=H2703,G2703,H2703)</f>
        <v>6075.69</v>
      </c>
      <c r="H2704" s="38">
        <f>IF(AND(N2704=1,N2703&gt;1),VLOOKUP(A2703,[1]Plan1!$CW$105:$CY$215,3),H2703)</f>
        <v>6120.04</v>
      </c>
      <c r="I2704" s="127">
        <f t="shared" ref="I2704:I2767" si="1537">EDATE(J2704,-1)</f>
        <v>44511</v>
      </c>
      <c r="J2704" s="127">
        <f t="shared" ref="J2704:J2767" si="1538">IF(X2703&gt;0,EDATE(A2704,-1),+J2703)</f>
        <v>44541</v>
      </c>
      <c r="K2704" s="34">
        <f t="shared" ref="K2704:K2767" si="1539">(H2704/G2704)-1</f>
        <v>7.2995824342585447E-3</v>
      </c>
      <c r="L2704" s="212">
        <f t="shared" ref="L2704:L2767" si="1540">VLOOKUP(A2703,AZ$193:BA$372,2)</f>
        <v>44602</v>
      </c>
      <c r="M2704" s="1">
        <f t="shared" ref="M2704:M2767" si="1541">IF(L2704=L2703,M2703,NETWORKDAYS(L2703,L2704,$AT$194:$AT$348)-1)</f>
        <v>23</v>
      </c>
      <c r="N2704" s="1">
        <f t="shared" ref="N2704:N2767" si="1542">(M2704-(NETWORKDAYS(A2704,L2704,$AT$194:$AT$348)-1))</f>
        <v>18</v>
      </c>
      <c r="O2704" s="2">
        <f t="shared" ref="O2704:O2767" si="1543">TRUNC((H2704/G2704)^TRUNC((N2704/M2704),9),8)</f>
        <v>1.00570819</v>
      </c>
      <c r="P2704" s="35">
        <f t="shared" ref="P2704:P2767" si="1544">IF(L2704&gt;L2703,O2703,P2703)</f>
        <v>1.0095006900000001</v>
      </c>
      <c r="Q2704" s="35">
        <f t="shared" ref="Q2704:Q2767" si="1545">IF(L2704&gt;L2703,Q2703*P2704,Q2703)</f>
        <v>1.1438602244401885</v>
      </c>
      <c r="R2704" s="2">
        <f t="shared" ref="R2704:R2767" si="1546">TRUNC(TRUNC((O2704*Q2704),15),8)</f>
        <v>1.1503895900000001</v>
      </c>
      <c r="S2704" s="2">
        <f t="shared" ref="S2704:S2767" si="1547">IF(AND(X2704&gt;0,MONTH(A2704)=S$9),R2704,S2703)</f>
        <v>1.05852576</v>
      </c>
      <c r="T2704" s="2">
        <f t="shared" ref="T2704:T2767" si="1548">TRUNC(D2704*R2704,8)</f>
        <v>276711.63802836998</v>
      </c>
      <c r="U2704" s="2">
        <f t="shared" ref="U2704:U2767" si="1549">(E2704*(S2704-1))</f>
        <v>0</v>
      </c>
      <c r="V2704" s="2">
        <f t="shared" ref="V2704:V2767" si="1550">(F2704*(R2704-1))</f>
        <v>36174.310123335024</v>
      </c>
      <c r="W2704" s="2">
        <f t="shared" ref="W2704:W2767" si="1551">(D2704+U2704+V2704)</f>
        <v>276711.63802837825</v>
      </c>
      <c r="X2704" s="36">
        <f t="shared" ref="X2704:X2767" si="1552">IF(VLOOKUP(A2704,AT$10:BC$190,10)=VLOOKUP(A2703,AT$10:BC$190,10),0,VLOOKUP(A2704,AT$10:BC$190,10))</f>
        <v>0</v>
      </c>
      <c r="Y2704" s="2">
        <f t="shared" ref="Y2704:Y2767" si="1553">IF(X2704&gt;0,VLOOKUP(A2704,AT$12:AX$190,5),0)</f>
        <v>0</v>
      </c>
      <c r="Z2704" s="37">
        <f t="shared" ref="Z2704:Z2767" si="1554">IF(X2704&gt;0,VLOOKUP($A2704,$AT$10:$AY$190,6),0)</f>
        <v>0</v>
      </c>
      <c r="AA2704" s="2">
        <f t="shared" ref="AA2704:AA2767" si="1555">IF(Z2704&gt;0,TRUNC(Z2704*T2704,8),0)</f>
        <v>0</v>
      </c>
      <c r="AB2704" s="4">
        <f t="shared" si="1531"/>
        <v>7.1215000000000001E-2</v>
      </c>
      <c r="AC2704" s="148">
        <f t="shared" ref="AC2704:AC2767" si="1556">NETWORKDAYS(A$1975,A2704,$AT$194:$AT$348)-1</f>
        <v>501</v>
      </c>
      <c r="AD2704" s="36">
        <v>252</v>
      </c>
      <c r="AE2704" s="35">
        <f t="shared" ref="AE2704:AE2767" si="1557">ROUND((1+AB2704)^TRUNC((AC2704/AD2704),9),9)</f>
        <v>1.1465621909999999</v>
      </c>
      <c r="AF2704" s="2">
        <f t="shared" ref="AF2704:AF2767" si="1558">TRUNC((T2704*(AE2704-1)),8)</f>
        <v>40555.463944629999</v>
      </c>
      <c r="AG2704" s="2">
        <f t="shared" ref="AG2704:AG2767" si="1559">TRUNC((W2704*(AE2704-1)),8)</f>
        <v>40555.463944629999</v>
      </c>
      <c r="AH2704" s="3">
        <f t="shared" ref="AH2704:AH2767" si="1560">IF(AA2704&gt;0,AA2704+AF2704,0)</f>
        <v>0</v>
      </c>
      <c r="AI2704" s="3"/>
      <c r="AJ2704" s="3">
        <v>0</v>
      </c>
      <c r="AK2704" s="2">
        <f t="shared" ref="AK2704:AK2767" si="1561">((0.01*(A2704-A$1975)/30)*AI$1896)</f>
        <v>57724.15824558428</v>
      </c>
      <c r="AL2704" s="8"/>
      <c r="AM2704" s="8"/>
      <c r="AN2704" s="8"/>
      <c r="AO2704" s="8"/>
      <c r="AP2704" s="8"/>
      <c r="AQ2704" s="8"/>
      <c r="AR2704" s="5"/>
      <c r="AS2704" s="1"/>
      <c r="AT2704" s="8"/>
      <c r="AU2704" s="1"/>
      <c r="AV2704" s="1"/>
      <c r="AW2704" s="3"/>
      <c r="AX2704" s="3"/>
      <c r="AY2704" s="4"/>
      <c r="AZ2704" s="4"/>
      <c r="BA2704" s="4"/>
      <c r="BB2704" s="1"/>
      <c r="BC2704" s="1"/>
      <c r="BD2704" s="1"/>
      <c r="BE2704" s="1"/>
      <c r="BF2704" s="1"/>
      <c r="BG2704" s="1"/>
      <c r="BH2704" s="1"/>
      <c r="BI2704" s="1"/>
    </row>
    <row r="2705" spans="1:61" x14ac:dyDescent="0.2">
      <c r="A2705" s="78">
        <f t="shared" si="1530"/>
        <v>44596</v>
      </c>
      <c r="B2705" s="2">
        <f t="shared" si="1532"/>
        <v>375257.43671480054</v>
      </c>
      <c r="C2705" s="3">
        <f t="shared" si="1533"/>
        <v>50659753.956498072</v>
      </c>
      <c r="D2705" s="2">
        <f t="shared" si="1529"/>
        <v>240537.3279050432</v>
      </c>
      <c r="E2705" s="2">
        <f t="shared" si="1534"/>
        <v>0</v>
      </c>
      <c r="F2705" s="33">
        <f t="shared" si="1535"/>
        <v>240537.3279050432</v>
      </c>
      <c r="G2705" s="39">
        <f t="shared" si="1536"/>
        <v>6075.69</v>
      </c>
      <c r="H2705" s="38">
        <f>IF(AND(N2705=1,N2704&gt;1),VLOOKUP(A2704,[1]Plan1!$CW$105:$CY$215,3),H2704)</f>
        <v>6120.04</v>
      </c>
      <c r="I2705" s="127">
        <f t="shared" si="1537"/>
        <v>44511</v>
      </c>
      <c r="J2705" s="127">
        <f t="shared" si="1538"/>
        <v>44541</v>
      </c>
      <c r="K2705" s="34">
        <f t="shared" si="1539"/>
        <v>7.2995824342585447E-3</v>
      </c>
      <c r="L2705" s="212">
        <f t="shared" si="1540"/>
        <v>44602</v>
      </c>
      <c r="M2705" s="1">
        <f t="shared" si="1541"/>
        <v>23</v>
      </c>
      <c r="N2705" s="1">
        <f t="shared" si="1542"/>
        <v>19</v>
      </c>
      <c r="O2705" s="2">
        <f t="shared" si="1543"/>
        <v>1.00602627</v>
      </c>
      <c r="P2705" s="35">
        <f t="shared" si="1544"/>
        <v>1.0095006900000001</v>
      </c>
      <c r="Q2705" s="35">
        <f t="shared" si="1545"/>
        <v>1.1438602244401885</v>
      </c>
      <c r="R2705" s="2">
        <f t="shared" si="1546"/>
        <v>1.15075343</v>
      </c>
      <c r="S2705" s="2">
        <f t="shared" si="1547"/>
        <v>1.05852576</v>
      </c>
      <c r="T2705" s="2">
        <f t="shared" si="1548"/>
        <v>276799.15512975998</v>
      </c>
      <c r="U2705" s="2">
        <f t="shared" si="1549"/>
        <v>0</v>
      </c>
      <c r="V2705" s="2">
        <f t="shared" si="1550"/>
        <v>36261.827224719971</v>
      </c>
      <c r="W2705" s="2">
        <f t="shared" si="1551"/>
        <v>276799.15512976318</v>
      </c>
      <c r="X2705" s="36">
        <f t="shared" si="1552"/>
        <v>0</v>
      </c>
      <c r="Y2705" s="2">
        <f t="shared" si="1553"/>
        <v>0</v>
      </c>
      <c r="Z2705" s="37">
        <f t="shared" si="1554"/>
        <v>0</v>
      </c>
      <c r="AA2705" s="2">
        <f t="shared" si="1555"/>
        <v>0</v>
      </c>
      <c r="AB2705" s="4">
        <f t="shared" si="1531"/>
        <v>7.1215000000000001E-2</v>
      </c>
      <c r="AC2705" s="148">
        <f t="shared" si="1556"/>
        <v>502</v>
      </c>
      <c r="AD2705" s="36">
        <v>252</v>
      </c>
      <c r="AE2705" s="35">
        <f t="shared" si="1557"/>
        <v>1.1468752339999999</v>
      </c>
      <c r="AF2705" s="2">
        <f t="shared" si="1558"/>
        <v>40654.940680680003</v>
      </c>
      <c r="AG2705" s="2">
        <f t="shared" si="1559"/>
        <v>40654.940680680003</v>
      </c>
      <c r="AH2705" s="3">
        <f t="shared" si="1560"/>
        <v>0</v>
      </c>
      <c r="AI2705" s="3"/>
      <c r="AJ2705" s="3">
        <v>0</v>
      </c>
      <c r="AK2705" s="2">
        <f t="shared" si="1561"/>
        <v>57803.34090435737</v>
      </c>
      <c r="AL2705" s="8"/>
      <c r="AM2705" s="8"/>
      <c r="AN2705" s="8"/>
      <c r="AO2705" s="8"/>
      <c r="AP2705" s="8"/>
      <c r="AQ2705" s="8"/>
      <c r="AR2705" s="5"/>
      <c r="AS2705" s="1"/>
      <c r="AT2705" s="8"/>
      <c r="AU2705" s="1"/>
      <c r="AV2705" s="1"/>
      <c r="AW2705" s="3"/>
      <c r="AX2705" s="3"/>
      <c r="AY2705" s="4"/>
      <c r="AZ2705" s="4"/>
      <c r="BA2705" s="4"/>
      <c r="BB2705" s="1"/>
      <c r="BC2705" s="1"/>
      <c r="BD2705" s="1"/>
      <c r="BE2705" s="1"/>
      <c r="BF2705" s="1"/>
      <c r="BG2705" s="1"/>
      <c r="BH2705" s="1"/>
      <c r="BI2705" s="1"/>
    </row>
    <row r="2706" spans="1:61" x14ac:dyDescent="0.2">
      <c r="A2706" s="78">
        <f t="shared" si="1530"/>
        <v>44597</v>
      </c>
      <c r="B2706" s="2">
        <f t="shared" si="1532"/>
        <v>375437.01815633138</v>
      </c>
      <c r="C2706" s="3">
        <f t="shared" si="1533"/>
        <v>50683997.451104738</v>
      </c>
      <c r="D2706" s="2">
        <f t="shared" si="1529"/>
        <v>240537.3279050432</v>
      </c>
      <c r="E2706" s="2">
        <f t="shared" si="1534"/>
        <v>0</v>
      </c>
      <c r="F2706" s="33">
        <f t="shared" si="1535"/>
        <v>240537.3279050432</v>
      </c>
      <c r="G2706" s="39">
        <f t="shared" si="1536"/>
        <v>6075.69</v>
      </c>
      <c r="H2706" s="38">
        <f>IF(AND(N2706=1,N2705&gt;1),VLOOKUP(A2705,[1]Plan1!$CW$105:$CY$215,3),H2705)</f>
        <v>6120.04</v>
      </c>
      <c r="I2706" s="127">
        <f t="shared" si="1537"/>
        <v>44511</v>
      </c>
      <c r="J2706" s="127">
        <f t="shared" si="1538"/>
        <v>44541</v>
      </c>
      <c r="K2706" s="34">
        <f t="shared" si="1539"/>
        <v>7.2995824342585447E-3</v>
      </c>
      <c r="L2706" s="212">
        <f t="shared" si="1540"/>
        <v>44602</v>
      </c>
      <c r="M2706" s="1">
        <f t="shared" si="1541"/>
        <v>23</v>
      </c>
      <c r="N2706" s="1">
        <f t="shared" si="1542"/>
        <v>20</v>
      </c>
      <c r="O2706" s="2">
        <f t="shared" si="1543"/>
        <v>1.0063444399999999</v>
      </c>
      <c r="P2706" s="35">
        <f t="shared" si="1544"/>
        <v>1.0095006900000001</v>
      </c>
      <c r="Q2706" s="35">
        <f t="shared" si="1545"/>
        <v>1.1438602244401885</v>
      </c>
      <c r="R2706" s="2">
        <f t="shared" si="1546"/>
        <v>1.1511173699999999</v>
      </c>
      <c r="S2706" s="2">
        <f t="shared" si="1547"/>
        <v>1.05852576</v>
      </c>
      <c r="T2706" s="2">
        <f t="shared" si="1548"/>
        <v>276886.69628487999</v>
      </c>
      <c r="U2706" s="2">
        <f t="shared" si="1549"/>
        <v>0</v>
      </c>
      <c r="V2706" s="2">
        <f t="shared" si="1550"/>
        <v>36349.368379837717</v>
      </c>
      <c r="W2706" s="2">
        <f t="shared" si="1551"/>
        <v>276886.69628488092</v>
      </c>
      <c r="X2706" s="36">
        <f t="shared" si="1552"/>
        <v>0</v>
      </c>
      <c r="Y2706" s="2">
        <f t="shared" si="1553"/>
        <v>0</v>
      </c>
      <c r="Z2706" s="37">
        <f t="shared" si="1554"/>
        <v>0</v>
      </c>
      <c r="AA2706" s="2">
        <f t="shared" si="1555"/>
        <v>0</v>
      </c>
      <c r="AB2706" s="4">
        <f t="shared" si="1531"/>
        <v>7.1215000000000001E-2</v>
      </c>
      <c r="AC2706" s="148">
        <f t="shared" si="1556"/>
        <v>502</v>
      </c>
      <c r="AD2706" s="36">
        <v>252</v>
      </c>
      <c r="AE2706" s="35">
        <f t="shared" si="1557"/>
        <v>1.1468752339999999</v>
      </c>
      <c r="AF2706" s="2">
        <f t="shared" si="1558"/>
        <v>40667.798308320002</v>
      </c>
      <c r="AG2706" s="2">
        <f t="shared" si="1559"/>
        <v>40667.798308320002</v>
      </c>
      <c r="AH2706" s="3">
        <f t="shared" si="1560"/>
        <v>0</v>
      </c>
      <c r="AI2706" s="3"/>
      <c r="AJ2706" s="3">
        <v>0</v>
      </c>
      <c r="AK2706" s="2">
        <f t="shared" si="1561"/>
        <v>57882.523563130468</v>
      </c>
      <c r="AL2706" s="8"/>
      <c r="AM2706" s="8"/>
      <c r="AN2706" s="8"/>
      <c r="AO2706" s="8"/>
      <c r="AP2706" s="8"/>
      <c r="AQ2706" s="8"/>
      <c r="AR2706" s="5"/>
      <c r="AS2706" s="1"/>
      <c r="AT2706" s="8"/>
      <c r="AU2706" s="1"/>
      <c r="AV2706" s="1"/>
      <c r="AW2706" s="3"/>
      <c r="AX2706" s="3"/>
      <c r="AY2706" s="4"/>
      <c r="AZ2706" s="4"/>
      <c r="BA2706" s="4"/>
      <c r="BB2706" s="1"/>
      <c r="BC2706" s="1"/>
      <c r="BD2706" s="1"/>
      <c r="BE2706" s="1"/>
      <c r="BF2706" s="1"/>
      <c r="BG2706" s="1"/>
      <c r="BH2706" s="1"/>
      <c r="BI2706" s="1"/>
    </row>
    <row r="2707" spans="1:61" x14ac:dyDescent="0.2">
      <c r="A2707" s="78">
        <f t="shared" si="1530"/>
        <v>44598</v>
      </c>
      <c r="B2707" s="2">
        <f t="shared" si="1532"/>
        <v>375516.20081510447</v>
      </c>
      <c r="C2707" s="3">
        <f t="shared" si="1533"/>
        <v>50694687.1100391</v>
      </c>
      <c r="D2707" s="2">
        <f t="shared" si="1529"/>
        <v>240537.3279050432</v>
      </c>
      <c r="E2707" s="2">
        <f t="shared" si="1534"/>
        <v>0</v>
      </c>
      <c r="F2707" s="33">
        <f t="shared" si="1535"/>
        <v>240537.3279050432</v>
      </c>
      <c r="G2707" s="39">
        <f t="shared" si="1536"/>
        <v>6075.69</v>
      </c>
      <c r="H2707" s="38">
        <f>IF(AND(N2707=1,N2706&gt;1),VLOOKUP(A2706,[1]Plan1!$CW$105:$CY$215,3),H2706)</f>
        <v>6120.04</v>
      </c>
      <c r="I2707" s="127">
        <f t="shared" si="1537"/>
        <v>44511</v>
      </c>
      <c r="J2707" s="127">
        <f t="shared" si="1538"/>
        <v>44541</v>
      </c>
      <c r="K2707" s="34">
        <f t="shared" si="1539"/>
        <v>7.2995824342585447E-3</v>
      </c>
      <c r="L2707" s="212">
        <f t="shared" si="1540"/>
        <v>44602</v>
      </c>
      <c r="M2707" s="1">
        <f t="shared" si="1541"/>
        <v>23</v>
      </c>
      <c r="N2707" s="1">
        <f t="shared" si="1542"/>
        <v>20</v>
      </c>
      <c r="O2707" s="2">
        <f t="shared" si="1543"/>
        <v>1.0063444399999999</v>
      </c>
      <c r="P2707" s="35">
        <f t="shared" si="1544"/>
        <v>1.0095006900000001</v>
      </c>
      <c r="Q2707" s="35">
        <f t="shared" si="1545"/>
        <v>1.1438602244401885</v>
      </c>
      <c r="R2707" s="2">
        <f t="shared" si="1546"/>
        <v>1.1511173699999999</v>
      </c>
      <c r="S2707" s="2">
        <f t="shared" si="1547"/>
        <v>1.05852576</v>
      </c>
      <c r="T2707" s="2">
        <f t="shared" si="1548"/>
        <v>276886.69628487999</v>
      </c>
      <c r="U2707" s="2">
        <f t="shared" si="1549"/>
        <v>0</v>
      </c>
      <c r="V2707" s="2">
        <f t="shared" si="1550"/>
        <v>36349.368379837717</v>
      </c>
      <c r="W2707" s="2">
        <f t="shared" si="1551"/>
        <v>276886.69628488092</v>
      </c>
      <c r="X2707" s="36">
        <f t="shared" si="1552"/>
        <v>0</v>
      </c>
      <c r="Y2707" s="2">
        <f t="shared" si="1553"/>
        <v>0</v>
      </c>
      <c r="Z2707" s="37">
        <f t="shared" si="1554"/>
        <v>0</v>
      </c>
      <c r="AA2707" s="2">
        <f t="shared" si="1555"/>
        <v>0</v>
      </c>
      <c r="AB2707" s="4">
        <f t="shared" si="1531"/>
        <v>7.1215000000000001E-2</v>
      </c>
      <c r="AC2707" s="148">
        <f t="shared" si="1556"/>
        <v>502</v>
      </c>
      <c r="AD2707" s="36">
        <v>252</v>
      </c>
      <c r="AE2707" s="35">
        <f t="shared" si="1557"/>
        <v>1.1468752339999999</v>
      </c>
      <c r="AF2707" s="2">
        <f t="shared" si="1558"/>
        <v>40667.798308320002</v>
      </c>
      <c r="AG2707" s="2">
        <f t="shared" si="1559"/>
        <v>40667.798308320002</v>
      </c>
      <c r="AH2707" s="3">
        <f t="shared" si="1560"/>
        <v>0</v>
      </c>
      <c r="AI2707" s="3"/>
      <c r="AJ2707" s="3">
        <v>0</v>
      </c>
      <c r="AK2707" s="2">
        <f t="shared" si="1561"/>
        <v>57961.706221903565</v>
      </c>
      <c r="AL2707" s="8"/>
      <c r="AM2707" s="8"/>
      <c r="AN2707" s="8"/>
      <c r="AO2707" s="8"/>
      <c r="AP2707" s="8"/>
      <c r="AQ2707" s="8"/>
      <c r="AR2707" s="5"/>
      <c r="AS2707" s="1"/>
      <c r="AT2707" s="8"/>
      <c r="AU2707" s="1"/>
      <c r="AV2707" s="1"/>
      <c r="AW2707" s="3"/>
      <c r="AX2707" s="3"/>
      <c r="AY2707" s="4"/>
      <c r="AZ2707" s="4"/>
      <c r="BA2707" s="4"/>
      <c r="BB2707" s="1"/>
      <c r="BC2707" s="1"/>
      <c r="BD2707" s="1"/>
      <c r="BE2707" s="1"/>
      <c r="BF2707" s="1"/>
      <c r="BG2707" s="1"/>
      <c r="BH2707" s="1"/>
      <c r="BI2707" s="1"/>
    </row>
    <row r="2708" spans="1:61" x14ac:dyDescent="0.2">
      <c r="A2708" s="78">
        <f t="shared" si="1530"/>
        <v>44599</v>
      </c>
      <c r="B2708" s="2">
        <f t="shared" si="1532"/>
        <v>375682.08445131755</v>
      </c>
      <c r="C2708" s="3">
        <f t="shared" si="1533"/>
        <v>50717081.400927871</v>
      </c>
      <c r="D2708" s="2">
        <f t="shared" si="1529"/>
        <v>240537.3279050432</v>
      </c>
      <c r="E2708" s="2">
        <f t="shared" si="1534"/>
        <v>0</v>
      </c>
      <c r="F2708" s="33">
        <f t="shared" si="1535"/>
        <v>240537.3279050432</v>
      </c>
      <c r="G2708" s="39">
        <f t="shared" si="1536"/>
        <v>6075.69</v>
      </c>
      <c r="H2708" s="38">
        <f>IF(AND(N2708=1,N2707&gt;1),VLOOKUP(A2707,[1]Plan1!$CW$105:$CY$215,3),H2707)</f>
        <v>6120.04</v>
      </c>
      <c r="I2708" s="127">
        <f t="shared" si="1537"/>
        <v>44511</v>
      </c>
      <c r="J2708" s="127">
        <f t="shared" si="1538"/>
        <v>44541</v>
      </c>
      <c r="K2708" s="34">
        <f t="shared" si="1539"/>
        <v>7.2995824342585447E-3</v>
      </c>
      <c r="L2708" s="212">
        <f t="shared" si="1540"/>
        <v>44602</v>
      </c>
      <c r="M2708" s="1">
        <f t="shared" si="1541"/>
        <v>23</v>
      </c>
      <c r="N2708" s="1">
        <f t="shared" si="1542"/>
        <v>20</v>
      </c>
      <c r="O2708" s="2">
        <f t="shared" si="1543"/>
        <v>1.0063444399999999</v>
      </c>
      <c r="P2708" s="35">
        <f t="shared" si="1544"/>
        <v>1.0095006900000001</v>
      </c>
      <c r="Q2708" s="35">
        <f t="shared" si="1545"/>
        <v>1.1438602244401885</v>
      </c>
      <c r="R2708" s="2">
        <f t="shared" si="1546"/>
        <v>1.1511173699999999</v>
      </c>
      <c r="S2708" s="2">
        <f t="shared" si="1547"/>
        <v>1.05852576</v>
      </c>
      <c r="T2708" s="2">
        <f t="shared" si="1548"/>
        <v>276886.69628487999</v>
      </c>
      <c r="U2708" s="2">
        <f t="shared" si="1549"/>
        <v>0</v>
      </c>
      <c r="V2708" s="2">
        <f t="shared" si="1550"/>
        <v>36349.368379837717</v>
      </c>
      <c r="W2708" s="2">
        <f t="shared" si="1551"/>
        <v>276886.69628488092</v>
      </c>
      <c r="X2708" s="36">
        <f t="shared" si="1552"/>
        <v>0</v>
      </c>
      <c r="Y2708" s="2">
        <f t="shared" si="1553"/>
        <v>0</v>
      </c>
      <c r="Z2708" s="37">
        <f t="shared" si="1554"/>
        <v>0</v>
      </c>
      <c r="AA2708" s="2">
        <f t="shared" si="1555"/>
        <v>0</v>
      </c>
      <c r="AB2708" s="4">
        <f t="shared" si="1531"/>
        <v>7.1215000000000001E-2</v>
      </c>
      <c r="AC2708" s="148">
        <f t="shared" si="1556"/>
        <v>503</v>
      </c>
      <c r="AD2708" s="36">
        <v>252</v>
      </c>
      <c r="AE2708" s="35">
        <f t="shared" si="1557"/>
        <v>1.1471883620000001</v>
      </c>
      <c r="AF2708" s="2">
        <f t="shared" si="1558"/>
        <v>40754.499285760001</v>
      </c>
      <c r="AG2708" s="2">
        <f t="shared" si="1559"/>
        <v>40754.499285760001</v>
      </c>
      <c r="AH2708" s="3">
        <f t="shared" si="1560"/>
        <v>0</v>
      </c>
      <c r="AI2708" s="3"/>
      <c r="AJ2708" s="3">
        <v>0</v>
      </c>
      <c r="AK2708" s="2">
        <f t="shared" si="1561"/>
        <v>58040.888880676655</v>
      </c>
      <c r="AL2708" s="8"/>
      <c r="AM2708" s="8"/>
      <c r="AN2708" s="8"/>
      <c r="AO2708" s="8"/>
      <c r="AP2708" s="8"/>
      <c r="AQ2708" s="8"/>
      <c r="AR2708" s="5"/>
      <c r="AS2708" s="1"/>
      <c r="AT2708" s="8"/>
      <c r="AU2708" s="1"/>
      <c r="AV2708" s="1"/>
      <c r="AW2708" s="3"/>
      <c r="AX2708" s="3"/>
      <c r="AY2708" s="4"/>
      <c r="AZ2708" s="4"/>
      <c r="BA2708" s="4"/>
      <c r="BB2708" s="1"/>
      <c r="BC2708" s="1"/>
      <c r="BD2708" s="1"/>
      <c r="BE2708" s="1"/>
      <c r="BF2708" s="1"/>
      <c r="BG2708" s="1"/>
      <c r="BH2708" s="1"/>
      <c r="BI2708" s="1"/>
    </row>
    <row r="2709" spans="1:61" x14ac:dyDescent="0.2">
      <c r="A2709" s="78">
        <f t="shared" si="1530"/>
        <v>44600</v>
      </c>
      <c r="B2709" s="2">
        <f t="shared" si="1532"/>
        <v>375948.48139545106</v>
      </c>
      <c r="C2709" s="3">
        <f t="shared" si="1533"/>
        <v>50753044.988385893</v>
      </c>
      <c r="D2709" s="2">
        <f t="shared" si="1529"/>
        <v>240537.3279050432</v>
      </c>
      <c r="E2709" s="2">
        <f t="shared" si="1534"/>
        <v>0</v>
      </c>
      <c r="F2709" s="33">
        <f t="shared" si="1535"/>
        <v>240537.3279050432</v>
      </c>
      <c r="G2709" s="39">
        <f t="shared" si="1536"/>
        <v>6075.69</v>
      </c>
      <c r="H2709" s="38">
        <f>IF(AND(N2709=1,N2708&gt;1),VLOOKUP(A2708,[1]Plan1!$CW$105:$CY$215,3),H2708)</f>
        <v>6120.04</v>
      </c>
      <c r="I2709" s="127">
        <f t="shared" si="1537"/>
        <v>44511</v>
      </c>
      <c r="J2709" s="127">
        <f t="shared" si="1538"/>
        <v>44541</v>
      </c>
      <c r="K2709" s="34">
        <f t="shared" si="1539"/>
        <v>7.2995824342585447E-3</v>
      </c>
      <c r="L2709" s="212">
        <f t="shared" si="1540"/>
        <v>44602</v>
      </c>
      <c r="M2709" s="1">
        <f t="shared" si="1541"/>
        <v>23</v>
      </c>
      <c r="N2709" s="1">
        <f t="shared" si="1542"/>
        <v>21</v>
      </c>
      <c r="O2709" s="2">
        <f t="shared" si="1543"/>
        <v>1.00666272</v>
      </c>
      <c r="P2709" s="35">
        <f t="shared" si="1544"/>
        <v>1.0095006900000001</v>
      </c>
      <c r="Q2709" s="35">
        <f t="shared" si="1545"/>
        <v>1.1438602244401885</v>
      </c>
      <c r="R2709" s="2">
        <f t="shared" si="1546"/>
        <v>1.15148144</v>
      </c>
      <c r="S2709" s="2">
        <f t="shared" si="1547"/>
        <v>1.05852576</v>
      </c>
      <c r="T2709" s="2">
        <f t="shared" si="1548"/>
        <v>276974.26870984997</v>
      </c>
      <c r="U2709" s="2">
        <f t="shared" si="1549"/>
        <v>0</v>
      </c>
      <c r="V2709" s="2">
        <f t="shared" si="1550"/>
        <v>36436.940804808117</v>
      </c>
      <c r="W2709" s="2">
        <f t="shared" si="1551"/>
        <v>276974.26870985131</v>
      </c>
      <c r="X2709" s="36">
        <f t="shared" si="1552"/>
        <v>0</v>
      </c>
      <c r="Y2709" s="2">
        <f t="shared" si="1553"/>
        <v>0</v>
      </c>
      <c r="Z2709" s="37">
        <f t="shared" si="1554"/>
        <v>0</v>
      </c>
      <c r="AA2709" s="2">
        <f t="shared" si="1555"/>
        <v>0</v>
      </c>
      <c r="AB2709" s="4">
        <f t="shared" si="1531"/>
        <v>7.1215000000000001E-2</v>
      </c>
      <c r="AC2709" s="148">
        <f t="shared" si="1556"/>
        <v>504</v>
      </c>
      <c r="AD2709" s="36">
        <v>252</v>
      </c>
      <c r="AE2709" s="35">
        <f t="shared" si="1557"/>
        <v>1.147501576</v>
      </c>
      <c r="AF2709" s="2">
        <f t="shared" si="1558"/>
        <v>40854.141146150003</v>
      </c>
      <c r="AG2709" s="2">
        <f t="shared" si="1559"/>
        <v>40854.141146150003</v>
      </c>
      <c r="AH2709" s="3">
        <f t="shared" si="1560"/>
        <v>0</v>
      </c>
      <c r="AI2709" s="3"/>
      <c r="AJ2709" s="3">
        <v>0</v>
      </c>
      <c r="AK2709" s="2">
        <f t="shared" si="1561"/>
        <v>58120.071539449746</v>
      </c>
      <c r="AL2709" s="8"/>
      <c r="AM2709" s="8"/>
      <c r="AN2709" s="8"/>
      <c r="AO2709" s="8"/>
      <c r="AP2709" s="8"/>
      <c r="AQ2709" s="8"/>
      <c r="AR2709" s="5"/>
      <c r="AS2709" s="1"/>
      <c r="AT2709" s="8"/>
      <c r="AU2709" s="1"/>
      <c r="AV2709" s="1"/>
      <c r="AW2709" s="3"/>
      <c r="AX2709" s="3"/>
      <c r="AY2709" s="4"/>
      <c r="AZ2709" s="4"/>
      <c r="BA2709" s="4"/>
      <c r="BB2709" s="1"/>
      <c r="BC2709" s="1"/>
      <c r="BD2709" s="1"/>
      <c r="BE2709" s="1"/>
      <c r="BF2709" s="1"/>
      <c r="BG2709" s="1"/>
      <c r="BH2709" s="1"/>
      <c r="BI2709" s="1"/>
    </row>
    <row r="2710" spans="1:61" x14ac:dyDescent="0.2">
      <c r="A2710" s="78">
        <f t="shared" si="1530"/>
        <v>44601</v>
      </c>
      <c r="B2710" s="2">
        <f t="shared" si="1532"/>
        <v>376214.98739487061</v>
      </c>
      <c r="C2710" s="3">
        <f t="shared" si="1533"/>
        <v>50789023.298307531</v>
      </c>
      <c r="D2710" s="2">
        <f t="shared" si="1529"/>
        <v>240537.3279050432</v>
      </c>
      <c r="E2710" s="2">
        <f t="shared" si="1534"/>
        <v>0</v>
      </c>
      <c r="F2710" s="33">
        <f t="shared" si="1535"/>
        <v>240537.3279050432</v>
      </c>
      <c r="G2710" s="39">
        <f t="shared" si="1536"/>
        <v>6075.69</v>
      </c>
      <c r="H2710" s="38">
        <f>IF(AND(N2710=1,N2709&gt;1),VLOOKUP(A2709,[1]Plan1!$CW$105:$CY$215,3),H2709)</f>
        <v>6120.04</v>
      </c>
      <c r="I2710" s="127">
        <f t="shared" si="1537"/>
        <v>44511</v>
      </c>
      <c r="J2710" s="127">
        <f t="shared" si="1538"/>
        <v>44541</v>
      </c>
      <c r="K2710" s="34">
        <f t="shared" si="1539"/>
        <v>7.2995824342585447E-3</v>
      </c>
      <c r="L2710" s="212">
        <f t="shared" si="1540"/>
        <v>44602</v>
      </c>
      <c r="M2710" s="1">
        <f t="shared" si="1541"/>
        <v>23</v>
      </c>
      <c r="N2710" s="1">
        <f t="shared" si="1542"/>
        <v>22</v>
      </c>
      <c r="O2710" s="2">
        <f t="shared" si="1543"/>
        <v>1.0069811</v>
      </c>
      <c r="P2710" s="35">
        <f t="shared" si="1544"/>
        <v>1.0095006900000001</v>
      </c>
      <c r="Q2710" s="35">
        <f t="shared" si="1545"/>
        <v>1.1438602244401885</v>
      </c>
      <c r="R2710" s="2">
        <f t="shared" si="1546"/>
        <v>1.15184562</v>
      </c>
      <c r="S2710" s="2">
        <f t="shared" si="1547"/>
        <v>1.05852576</v>
      </c>
      <c r="T2710" s="2">
        <f t="shared" si="1548"/>
        <v>277061.86759391997</v>
      </c>
      <c r="U2710" s="2">
        <f t="shared" si="1549"/>
        <v>0</v>
      </c>
      <c r="V2710" s="2">
        <f t="shared" si="1550"/>
        <v>36524.539688884586</v>
      </c>
      <c r="W2710" s="2">
        <f t="shared" si="1551"/>
        <v>277061.86759392777</v>
      </c>
      <c r="X2710" s="36">
        <f t="shared" si="1552"/>
        <v>0</v>
      </c>
      <c r="Y2710" s="2">
        <f t="shared" si="1553"/>
        <v>0</v>
      </c>
      <c r="Z2710" s="37">
        <f t="shared" si="1554"/>
        <v>0</v>
      </c>
      <c r="AA2710" s="2">
        <f t="shared" si="1555"/>
        <v>0</v>
      </c>
      <c r="AB2710" s="4">
        <f t="shared" si="1531"/>
        <v>7.1215000000000001E-2</v>
      </c>
      <c r="AC2710" s="148">
        <f t="shared" si="1556"/>
        <v>505</v>
      </c>
      <c r="AD2710" s="36">
        <v>252</v>
      </c>
      <c r="AE2710" s="35">
        <f t="shared" si="1557"/>
        <v>1.147814876</v>
      </c>
      <c r="AF2710" s="2">
        <f t="shared" si="1558"/>
        <v>40953.865602719998</v>
      </c>
      <c r="AG2710" s="2">
        <f t="shared" si="1559"/>
        <v>40953.865602719998</v>
      </c>
      <c r="AH2710" s="3">
        <f t="shared" si="1560"/>
        <v>0</v>
      </c>
      <c r="AI2710" s="3"/>
      <c r="AJ2710" s="3">
        <v>0</v>
      </c>
      <c r="AK2710" s="2">
        <f t="shared" si="1561"/>
        <v>58199.254198222843</v>
      </c>
      <c r="AL2710" s="8"/>
      <c r="AM2710" s="8"/>
      <c r="AN2710" s="8"/>
      <c r="AO2710" s="8"/>
      <c r="AP2710" s="8"/>
      <c r="AQ2710" s="8"/>
      <c r="AR2710" s="5"/>
      <c r="AS2710" s="1"/>
      <c r="AT2710" s="8"/>
      <c r="AU2710" s="1"/>
      <c r="AV2710" s="1"/>
      <c r="AW2710" s="3"/>
      <c r="AX2710" s="3"/>
      <c r="AY2710" s="4"/>
      <c r="AZ2710" s="4"/>
      <c r="BA2710" s="4"/>
      <c r="BB2710" s="1"/>
      <c r="BC2710" s="1"/>
      <c r="BD2710" s="1"/>
      <c r="BE2710" s="1"/>
      <c r="BF2710" s="1"/>
      <c r="BG2710" s="1"/>
      <c r="BH2710" s="1"/>
      <c r="BI2710" s="1"/>
    </row>
    <row r="2711" spans="1:61" x14ac:dyDescent="0.2">
      <c r="A2711" s="78">
        <f t="shared" si="1530"/>
        <v>44602</v>
      </c>
      <c r="B2711" s="2">
        <f t="shared" si="1532"/>
        <v>376481.60470443952</v>
      </c>
      <c r="C2711" s="3">
        <f t="shared" si="1533"/>
        <v>50825016.635099337</v>
      </c>
      <c r="D2711" s="2">
        <f t="shared" si="1529"/>
        <v>240537.3279050432</v>
      </c>
      <c r="E2711" s="2">
        <f t="shared" si="1534"/>
        <v>0</v>
      </c>
      <c r="F2711" s="33">
        <f t="shared" si="1535"/>
        <v>240537.3279050432</v>
      </c>
      <c r="G2711" s="39">
        <f t="shared" si="1536"/>
        <v>6075.69</v>
      </c>
      <c r="H2711" s="38">
        <f>IF(AND(N2711=1,N2710&gt;1),VLOOKUP(A2710,[1]Plan1!$CW$105:$CY$215,3),H2710)</f>
        <v>6120.04</v>
      </c>
      <c r="I2711" s="127">
        <f t="shared" si="1537"/>
        <v>44511</v>
      </c>
      <c r="J2711" s="127">
        <f t="shared" si="1538"/>
        <v>44541</v>
      </c>
      <c r="K2711" s="34">
        <f t="shared" si="1539"/>
        <v>7.2995824342585447E-3</v>
      </c>
      <c r="L2711" s="212">
        <f t="shared" si="1540"/>
        <v>44602</v>
      </c>
      <c r="M2711" s="1">
        <f t="shared" si="1541"/>
        <v>23</v>
      </c>
      <c r="N2711" s="1">
        <f t="shared" si="1542"/>
        <v>23</v>
      </c>
      <c r="O2711" s="2">
        <f t="shared" si="1543"/>
        <v>1.00729958</v>
      </c>
      <c r="P2711" s="35">
        <f t="shared" si="1544"/>
        <v>1.0095006900000001</v>
      </c>
      <c r="Q2711" s="35">
        <f t="shared" si="1545"/>
        <v>1.1438602244401885</v>
      </c>
      <c r="R2711" s="2">
        <f t="shared" si="1546"/>
        <v>1.15220992</v>
      </c>
      <c r="S2711" s="2">
        <f t="shared" si="1547"/>
        <v>1.05852576</v>
      </c>
      <c r="T2711" s="2">
        <f t="shared" si="1548"/>
        <v>277149.49534248002</v>
      </c>
      <c r="U2711" s="2">
        <f t="shared" si="1549"/>
        <v>0</v>
      </c>
      <c r="V2711" s="2">
        <f t="shared" si="1550"/>
        <v>36612.167437440396</v>
      </c>
      <c r="W2711" s="2">
        <f t="shared" si="1551"/>
        <v>277149.49534248363</v>
      </c>
      <c r="X2711" s="36">
        <f t="shared" si="1552"/>
        <v>89</v>
      </c>
      <c r="Y2711" s="2">
        <f t="shared" si="1553"/>
        <v>0</v>
      </c>
      <c r="Z2711" s="37">
        <f t="shared" si="1554"/>
        <v>0</v>
      </c>
      <c r="AA2711" s="2">
        <f t="shared" si="1555"/>
        <v>0</v>
      </c>
      <c r="AB2711" s="4">
        <f t="shared" si="1531"/>
        <v>7.1215000000000001E-2</v>
      </c>
      <c r="AC2711" s="148">
        <f t="shared" si="1556"/>
        <v>506</v>
      </c>
      <c r="AD2711" s="36">
        <v>252</v>
      </c>
      <c r="AE2711" s="35">
        <f t="shared" si="1557"/>
        <v>1.14812826</v>
      </c>
      <c r="AF2711" s="2">
        <f t="shared" si="1558"/>
        <v>41053.672504950002</v>
      </c>
      <c r="AG2711" s="2">
        <f t="shared" si="1559"/>
        <v>41053.672504959999</v>
      </c>
      <c r="AH2711" s="3">
        <f t="shared" si="1560"/>
        <v>0</v>
      </c>
      <c r="AI2711" s="3"/>
      <c r="AJ2711" s="3">
        <v>0</v>
      </c>
      <c r="AK2711" s="2">
        <f t="shared" si="1561"/>
        <v>58278.436856995926</v>
      </c>
      <c r="AL2711" s="8"/>
      <c r="AM2711" s="8"/>
      <c r="AN2711" s="8"/>
      <c r="AO2711" s="8"/>
      <c r="AP2711" s="8"/>
      <c r="AQ2711" s="8"/>
      <c r="AR2711" s="5"/>
      <c r="AS2711" s="1"/>
      <c r="AT2711" s="8"/>
      <c r="AU2711" s="1"/>
      <c r="AV2711" s="1"/>
      <c r="AW2711" s="3"/>
      <c r="AX2711" s="3"/>
      <c r="AY2711" s="4"/>
      <c r="AZ2711" s="4"/>
      <c r="BA2711" s="4"/>
      <c r="BB2711" s="1"/>
      <c r="BC2711" s="1"/>
      <c r="BD2711" s="1"/>
      <c r="BE2711" s="1"/>
      <c r="BF2711" s="1"/>
      <c r="BG2711" s="1"/>
      <c r="BH2711" s="1"/>
      <c r="BI2711" s="1"/>
    </row>
    <row r="2712" spans="1:61" x14ac:dyDescent="0.2">
      <c r="A2712" s="78">
        <f t="shared" si="1530"/>
        <v>44603</v>
      </c>
      <c r="B2712" s="2">
        <f t="shared" si="1532"/>
        <v>376742.91431534424</v>
      </c>
      <c r="C2712" s="3">
        <f t="shared" si="1533"/>
        <v>50860293.432571471</v>
      </c>
      <c r="D2712" s="2">
        <f t="shared" si="1529"/>
        <v>240537.3279050432</v>
      </c>
      <c r="E2712" s="2">
        <f t="shared" si="1534"/>
        <v>0</v>
      </c>
      <c r="F2712" s="33">
        <f t="shared" si="1535"/>
        <v>240537.3279050432</v>
      </c>
      <c r="G2712" s="39">
        <f t="shared" si="1536"/>
        <v>6120.04</v>
      </c>
      <c r="H2712" s="38">
        <f>IF(AND(N2712=1,N2711&gt;1),VLOOKUP(A2711,[1]Plan1!$CW$105:$CY$215,3),H2711)</f>
        <v>6153.09</v>
      </c>
      <c r="I2712" s="127">
        <f t="shared" si="1537"/>
        <v>44541</v>
      </c>
      <c r="J2712" s="127">
        <f t="shared" si="1538"/>
        <v>44572</v>
      </c>
      <c r="K2712" s="34">
        <f t="shared" si="1539"/>
        <v>5.4002915013626751E-3</v>
      </c>
      <c r="L2712" s="212">
        <f t="shared" si="1540"/>
        <v>44630</v>
      </c>
      <c r="M2712" s="1">
        <f t="shared" si="1541"/>
        <v>18</v>
      </c>
      <c r="N2712" s="1">
        <f t="shared" si="1542"/>
        <v>1</v>
      </c>
      <c r="O2712" s="2">
        <f t="shared" si="1543"/>
        <v>1.0002992500000001</v>
      </c>
      <c r="P2712" s="35">
        <f t="shared" si="1544"/>
        <v>1.00729958</v>
      </c>
      <c r="Q2712" s="35">
        <f t="shared" si="1545"/>
        <v>1.1522099236573076</v>
      </c>
      <c r="R2712" s="2">
        <f t="shared" si="1546"/>
        <v>1.1525547199999999</v>
      </c>
      <c r="S2712" s="2">
        <f t="shared" si="1547"/>
        <v>1.05852576</v>
      </c>
      <c r="T2712" s="2">
        <f t="shared" si="1548"/>
        <v>277232.43261313997</v>
      </c>
      <c r="U2712" s="2">
        <f t="shared" si="1549"/>
        <v>0</v>
      </c>
      <c r="V2712" s="2">
        <f t="shared" si="1550"/>
        <v>36695.104708102037</v>
      </c>
      <c r="W2712" s="2">
        <f t="shared" si="1551"/>
        <v>277232.43261314521</v>
      </c>
      <c r="X2712" s="36">
        <f t="shared" si="1552"/>
        <v>0</v>
      </c>
      <c r="Y2712" s="2">
        <f t="shared" si="1553"/>
        <v>0</v>
      </c>
      <c r="Z2712" s="37">
        <f t="shared" si="1554"/>
        <v>0</v>
      </c>
      <c r="AA2712" s="2">
        <f t="shared" si="1555"/>
        <v>0</v>
      </c>
      <c r="AB2712" s="4">
        <f t="shared" si="1531"/>
        <v>7.1215000000000001E-2</v>
      </c>
      <c r="AC2712" s="148">
        <f t="shared" si="1556"/>
        <v>507</v>
      </c>
      <c r="AD2712" s="36">
        <v>252</v>
      </c>
      <c r="AE2712" s="35">
        <f t="shared" si="1557"/>
        <v>1.1484417309999999</v>
      </c>
      <c r="AF2712" s="2">
        <f t="shared" si="1558"/>
        <v>41152.86218643</v>
      </c>
      <c r="AG2712" s="2">
        <f t="shared" si="1559"/>
        <v>41152.86218643</v>
      </c>
      <c r="AH2712" s="3">
        <f t="shared" si="1560"/>
        <v>0</v>
      </c>
      <c r="AI2712" s="3"/>
      <c r="AJ2712" s="3">
        <v>0</v>
      </c>
      <c r="AK2712" s="2">
        <f t="shared" si="1561"/>
        <v>58357.619515769016</v>
      </c>
      <c r="AL2712" s="8"/>
      <c r="AM2712" s="8"/>
      <c r="AN2712" s="8"/>
      <c r="AO2712" s="8"/>
      <c r="AP2712" s="8"/>
      <c r="AQ2712" s="8"/>
      <c r="AR2712" s="5"/>
      <c r="AS2712" s="1"/>
      <c r="AT2712" s="8"/>
      <c r="AU2712" s="1"/>
      <c r="AV2712" s="1"/>
      <c r="AW2712" s="3"/>
      <c r="AX2712" s="3"/>
      <c r="AY2712" s="4"/>
      <c r="AZ2712" s="4"/>
      <c r="BA2712" s="4"/>
      <c r="BB2712" s="1"/>
      <c r="BC2712" s="1"/>
      <c r="BD2712" s="1"/>
      <c r="BE2712" s="1"/>
      <c r="BF2712" s="1"/>
      <c r="BG2712" s="1"/>
      <c r="BH2712" s="1"/>
      <c r="BI2712" s="1"/>
    </row>
    <row r="2713" spans="1:61" x14ac:dyDescent="0.2">
      <c r="A2713" s="78">
        <f t="shared" si="1530"/>
        <v>44604</v>
      </c>
      <c r="B2713" s="2">
        <f t="shared" si="1532"/>
        <v>376917.37322111177</v>
      </c>
      <c r="C2713" s="3">
        <f t="shared" si="1533"/>
        <v>50883845.384850092</v>
      </c>
      <c r="D2713" s="2">
        <f t="shared" si="1529"/>
        <v>240537.3279050432</v>
      </c>
      <c r="E2713" s="2">
        <f t="shared" si="1534"/>
        <v>0</v>
      </c>
      <c r="F2713" s="33">
        <f t="shared" si="1535"/>
        <v>240537.3279050432</v>
      </c>
      <c r="G2713" s="39">
        <f t="shared" si="1536"/>
        <v>6120.04</v>
      </c>
      <c r="H2713" s="38">
        <f>IF(AND(N2713=1,N2712&gt;1),VLOOKUP(A2712,[1]Plan1!$CW$105:$CY$215,3),H2712)</f>
        <v>6153.09</v>
      </c>
      <c r="I2713" s="127">
        <f t="shared" si="1537"/>
        <v>44541</v>
      </c>
      <c r="J2713" s="127">
        <f t="shared" si="1538"/>
        <v>44572</v>
      </c>
      <c r="K2713" s="34">
        <f t="shared" si="1539"/>
        <v>5.4002915013626751E-3</v>
      </c>
      <c r="L2713" s="212">
        <f t="shared" si="1540"/>
        <v>44630</v>
      </c>
      <c r="M2713" s="1">
        <f t="shared" si="1541"/>
        <v>18</v>
      </c>
      <c r="N2713" s="1">
        <f t="shared" si="1542"/>
        <v>2</v>
      </c>
      <c r="O2713" s="2">
        <f t="shared" si="1543"/>
        <v>1.0005985900000001</v>
      </c>
      <c r="P2713" s="35">
        <f t="shared" si="1544"/>
        <v>1.00729958</v>
      </c>
      <c r="Q2713" s="35">
        <f t="shared" si="1545"/>
        <v>1.1522099236573076</v>
      </c>
      <c r="R2713" s="2">
        <f t="shared" si="1546"/>
        <v>1.1528996199999999</v>
      </c>
      <c r="S2713" s="2">
        <f t="shared" si="1547"/>
        <v>1.05852576</v>
      </c>
      <c r="T2713" s="2">
        <f t="shared" si="1548"/>
        <v>277315.39393754001</v>
      </c>
      <c r="U2713" s="2">
        <f t="shared" si="1549"/>
        <v>0</v>
      </c>
      <c r="V2713" s="2">
        <f t="shared" si="1550"/>
        <v>36778.066032496477</v>
      </c>
      <c r="W2713" s="2">
        <f t="shared" si="1551"/>
        <v>277315.39393753966</v>
      </c>
      <c r="X2713" s="36">
        <f t="shared" si="1552"/>
        <v>0</v>
      </c>
      <c r="Y2713" s="2">
        <f t="shared" si="1553"/>
        <v>0</v>
      </c>
      <c r="Z2713" s="37">
        <f t="shared" si="1554"/>
        <v>0</v>
      </c>
      <c r="AA2713" s="2">
        <f t="shared" si="1555"/>
        <v>0</v>
      </c>
      <c r="AB2713" s="4">
        <f t="shared" si="1531"/>
        <v>7.1215000000000001E-2</v>
      </c>
      <c r="AC2713" s="148">
        <f t="shared" si="1556"/>
        <v>507</v>
      </c>
      <c r="AD2713" s="36">
        <v>252</v>
      </c>
      <c r="AE2713" s="35">
        <f t="shared" si="1557"/>
        <v>1.1484417309999999</v>
      </c>
      <c r="AF2713" s="2">
        <f t="shared" si="1558"/>
        <v>41165.177109030003</v>
      </c>
      <c r="AG2713" s="2">
        <f t="shared" si="1559"/>
        <v>41165.177109030003</v>
      </c>
      <c r="AH2713" s="3">
        <f t="shared" si="1560"/>
        <v>0</v>
      </c>
      <c r="AI2713" s="3"/>
      <c r="AJ2713" s="3">
        <v>0</v>
      </c>
      <c r="AK2713" s="2">
        <f t="shared" si="1561"/>
        <v>58436.802174542107</v>
      </c>
      <c r="AL2713" s="8"/>
      <c r="AM2713" s="8"/>
      <c r="AN2713" s="8"/>
      <c r="AO2713" s="8"/>
      <c r="AP2713" s="8"/>
      <c r="AQ2713" s="8"/>
      <c r="AR2713" s="5"/>
      <c r="AS2713" s="1"/>
      <c r="AT2713" s="8"/>
      <c r="AU2713" s="1"/>
      <c r="AV2713" s="1"/>
      <c r="AW2713" s="3"/>
      <c r="AX2713" s="3"/>
      <c r="AY2713" s="4"/>
      <c r="AZ2713" s="4"/>
      <c r="BA2713" s="4"/>
      <c r="BB2713" s="1"/>
      <c r="BC2713" s="1"/>
      <c r="BD2713" s="1"/>
      <c r="BE2713" s="1"/>
      <c r="BF2713" s="1"/>
      <c r="BG2713" s="1"/>
      <c r="BH2713" s="1"/>
      <c r="BI2713" s="1"/>
    </row>
    <row r="2714" spans="1:61" x14ac:dyDescent="0.2">
      <c r="A2714" s="78">
        <f t="shared" si="1530"/>
        <v>44605</v>
      </c>
      <c r="B2714" s="2">
        <f t="shared" si="1532"/>
        <v>376996.55587988487</v>
      </c>
      <c r="C2714" s="3">
        <f t="shared" si="1533"/>
        <v>50894535.043784454</v>
      </c>
      <c r="D2714" s="2">
        <f t="shared" si="1529"/>
        <v>240537.3279050432</v>
      </c>
      <c r="E2714" s="2">
        <f t="shared" si="1534"/>
        <v>0</v>
      </c>
      <c r="F2714" s="33">
        <f t="shared" si="1535"/>
        <v>240537.3279050432</v>
      </c>
      <c r="G2714" s="39">
        <f t="shared" si="1536"/>
        <v>6120.04</v>
      </c>
      <c r="H2714" s="38">
        <f>IF(AND(N2714=1,N2713&gt;1),VLOOKUP(A2713,[1]Plan1!$CW$105:$CY$215,3),H2713)</f>
        <v>6153.09</v>
      </c>
      <c r="I2714" s="127">
        <f t="shared" si="1537"/>
        <v>44541</v>
      </c>
      <c r="J2714" s="127">
        <f t="shared" si="1538"/>
        <v>44572</v>
      </c>
      <c r="K2714" s="34">
        <f t="shared" si="1539"/>
        <v>5.4002915013626751E-3</v>
      </c>
      <c r="L2714" s="212">
        <f t="shared" si="1540"/>
        <v>44630</v>
      </c>
      <c r="M2714" s="1">
        <f t="shared" si="1541"/>
        <v>18</v>
      </c>
      <c r="N2714" s="1">
        <f t="shared" si="1542"/>
        <v>2</v>
      </c>
      <c r="O2714" s="2">
        <f t="shared" si="1543"/>
        <v>1.0005985900000001</v>
      </c>
      <c r="P2714" s="35">
        <f t="shared" si="1544"/>
        <v>1.00729958</v>
      </c>
      <c r="Q2714" s="35">
        <f t="shared" si="1545"/>
        <v>1.1522099236573076</v>
      </c>
      <c r="R2714" s="2">
        <f t="shared" si="1546"/>
        <v>1.1528996199999999</v>
      </c>
      <c r="S2714" s="2">
        <f t="shared" si="1547"/>
        <v>1.05852576</v>
      </c>
      <c r="T2714" s="2">
        <f t="shared" si="1548"/>
        <v>277315.39393754001</v>
      </c>
      <c r="U2714" s="2">
        <f t="shared" si="1549"/>
        <v>0</v>
      </c>
      <c r="V2714" s="2">
        <f t="shared" si="1550"/>
        <v>36778.066032496477</v>
      </c>
      <c r="W2714" s="2">
        <f t="shared" si="1551"/>
        <v>277315.39393753966</v>
      </c>
      <c r="X2714" s="36">
        <f t="shared" si="1552"/>
        <v>0</v>
      </c>
      <c r="Y2714" s="2">
        <f t="shared" si="1553"/>
        <v>0</v>
      </c>
      <c r="Z2714" s="37">
        <f t="shared" si="1554"/>
        <v>0</v>
      </c>
      <c r="AA2714" s="2">
        <f t="shared" si="1555"/>
        <v>0</v>
      </c>
      <c r="AB2714" s="4">
        <f t="shared" si="1531"/>
        <v>7.1215000000000001E-2</v>
      </c>
      <c r="AC2714" s="148">
        <f t="shared" si="1556"/>
        <v>507</v>
      </c>
      <c r="AD2714" s="36">
        <v>252</v>
      </c>
      <c r="AE2714" s="35">
        <f t="shared" si="1557"/>
        <v>1.1484417309999999</v>
      </c>
      <c r="AF2714" s="2">
        <f t="shared" si="1558"/>
        <v>41165.177109030003</v>
      </c>
      <c r="AG2714" s="2">
        <f t="shared" si="1559"/>
        <v>41165.177109030003</v>
      </c>
      <c r="AH2714" s="3">
        <f t="shared" si="1560"/>
        <v>0</v>
      </c>
      <c r="AI2714" s="3"/>
      <c r="AJ2714" s="3">
        <v>0</v>
      </c>
      <c r="AK2714" s="2">
        <f t="shared" si="1561"/>
        <v>58515.984833315204</v>
      </c>
      <c r="AL2714" s="8"/>
      <c r="AM2714" s="8"/>
      <c r="AN2714" s="8"/>
      <c r="AO2714" s="8"/>
      <c r="AP2714" s="8"/>
      <c r="AQ2714" s="8"/>
      <c r="AR2714" s="5"/>
      <c r="AS2714" s="1"/>
      <c r="AT2714" s="8"/>
      <c r="AU2714" s="1"/>
      <c r="AV2714" s="1"/>
      <c r="AW2714" s="3"/>
      <c r="AX2714" s="3"/>
      <c r="AY2714" s="4"/>
      <c r="AZ2714" s="4"/>
      <c r="BA2714" s="4"/>
      <c r="BB2714" s="1"/>
      <c r="BC2714" s="1"/>
      <c r="BD2714" s="1"/>
      <c r="BE2714" s="1"/>
      <c r="BF2714" s="1"/>
      <c r="BG2714" s="1"/>
      <c r="BH2714" s="1"/>
      <c r="BI2714" s="1"/>
    </row>
    <row r="2715" spans="1:61" x14ac:dyDescent="0.2">
      <c r="A2715" s="78">
        <f t="shared" si="1530"/>
        <v>44606</v>
      </c>
      <c r="B2715" s="2">
        <f t="shared" si="1532"/>
        <v>377162.69244431792</v>
      </c>
      <c r="C2715" s="3">
        <f t="shared" si="1533"/>
        <v>50916963.47998292</v>
      </c>
      <c r="D2715" s="2">
        <f t="shared" si="1529"/>
        <v>240537.3279050432</v>
      </c>
      <c r="E2715" s="2">
        <f t="shared" si="1534"/>
        <v>0</v>
      </c>
      <c r="F2715" s="33">
        <f t="shared" si="1535"/>
        <v>240537.3279050432</v>
      </c>
      <c r="G2715" s="39">
        <f t="shared" si="1536"/>
        <v>6120.04</v>
      </c>
      <c r="H2715" s="38">
        <f>IF(AND(N2715=1,N2714&gt;1),VLOOKUP(A2714,[1]Plan1!$CW$105:$CY$215,3),H2714)</f>
        <v>6153.09</v>
      </c>
      <c r="I2715" s="127">
        <f t="shared" si="1537"/>
        <v>44541</v>
      </c>
      <c r="J2715" s="127">
        <f t="shared" si="1538"/>
        <v>44572</v>
      </c>
      <c r="K2715" s="34">
        <f t="shared" si="1539"/>
        <v>5.4002915013626751E-3</v>
      </c>
      <c r="L2715" s="212">
        <f t="shared" si="1540"/>
        <v>44630</v>
      </c>
      <c r="M2715" s="1">
        <f t="shared" si="1541"/>
        <v>18</v>
      </c>
      <c r="N2715" s="1">
        <f t="shared" si="1542"/>
        <v>2</v>
      </c>
      <c r="O2715" s="2">
        <f t="shared" si="1543"/>
        <v>1.0005985900000001</v>
      </c>
      <c r="P2715" s="35">
        <f t="shared" si="1544"/>
        <v>1.00729958</v>
      </c>
      <c r="Q2715" s="35">
        <f t="shared" si="1545"/>
        <v>1.1522099236573076</v>
      </c>
      <c r="R2715" s="2">
        <f t="shared" si="1546"/>
        <v>1.1528996199999999</v>
      </c>
      <c r="S2715" s="2">
        <f t="shared" si="1547"/>
        <v>1.05852576</v>
      </c>
      <c r="T2715" s="2">
        <f t="shared" si="1548"/>
        <v>277315.39393754001</v>
      </c>
      <c r="U2715" s="2">
        <f t="shared" si="1549"/>
        <v>0</v>
      </c>
      <c r="V2715" s="2">
        <f t="shared" si="1550"/>
        <v>36778.066032496477</v>
      </c>
      <c r="W2715" s="2">
        <f t="shared" si="1551"/>
        <v>277315.39393753966</v>
      </c>
      <c r="X2715" s="36">
        <f t="shared" si="1552"/>
        <v>0</v>
      </c>
      <c r="Y2715" s="2">
        <f t="shared" si="1553"/>
        <v>0</v>
      </c>
      <c r="Z2715" s="37">
        <f t="shared" si="1554"/>
        <v>0</v>
      </c>
      <c r="AA2715" s="2">
        <f t="shared" si="1555"/>
        <v>0</v>
      </c>
      <c r="AB2715" s="4">
        <f t="shared" si="1531"/>
        <v>7.1215000000000001E-2</v>
      </c>
      <c r="AC2715" s="148">
        <f t="shared" si="1556"/>
        <v>508</v>
      </c>
      <c r="AD2715" s="36">
        <v>252</v>
      </c>
      <c r="AE2715" s="35">
        <f t="shared" si="1557"/>
        <v>1.148755287</v>
      </c>
      <c r="AF2715" s="2">
        <f t="shared" si="1558"/>
        <v>41252.13101469</v>
      </c>
      <c r="AG2715" s="2">
        <f t="shared" si="1559"/>
        <v>41252.13101469</v>
      </c>
      <c r="AH2715" s="3">
        <f t="shared" si="1560"/>
        <v>0</v>
      </c>
      <c r="AI2715" s="3"/>
      <c r="AJ2715" s="3">
        <v>0</v>
      </c>
      <c r="AK2715" s="2">
        <f t="shared" si="1561"/>
        <v>58595.167492088294</v>
      </c>
      <c r="AL2715" s="8"/>
      <c r="AM2715" s="8"/>
      <c r="AN2715" s="8"/>
      <c r="AO2715" s="8"/>
      <c r="AP2715" s="8"/>
      <c r="AQ2715" s="8"/>
      <c r="AR2715" s="5"/>
      <c r="AS2715" s="1"/>
      <c r="AT2715" s="8"/>
      <c r="AU2715" s="1"/>
      <c r="AV2715" s="1"/>
      <c r="AW2715" s="3"/>
      <c r="AX2715" s="3"/>
      <c r="AY2715" s="4"/>
      <c r="AZ2715" s="4"/>
      <c r="BA2715" s="4"/>
      <c r="BB2715" s="1"/>
      <c r="BC2715" s="1"/>
      <c r="BD2715" s="1"/>
      <c r="BE2715" s="1"/>
      <c r="BF2715" s="1"/>
      <c r="BG2715" s="1"/>
      <c r="BH2715" s="1"/>
      <c r="BI2715" s="1"/>
    </row>
    <row r="2716" spans="1:61" x14ac:dyDescent="0.2">
      <c r="A2716" s="78">
        <f t="shared" si="1530"/>
        <v>44607</v>
      </c>
      <c r="B2716" s="2">
        <f t="shared" si="1532"/>
        <v>377424.21430532489</v>
      </c>
      <c r="C2716" s="3">
        <f t="shared" si="1533"/>
        <v>50952268.931218863</v>
      </c>
      <c r="D2716" s="2">
        <f t="shared" si="1529"/>
        <v>240537.3279050432</v>
      </c>
      <c r="E2716" s="2">
        <f t="shared" si="1534"/>
        <v>0</v>
      </c>
      <c r="F2716" s="33">
        <f t="shared" si="1535"/>
        <v>240537.3279050432</v>
      </c>
      <c r="G2716" s="39">
        <f t="shared" si="1536"/>
        <v>6120.04</v>
      </c>
      <c r="H2716" s="38">
        <f>IF(AND(N2716=1,N2715&gt;1),VLOOKUP(A2715,[1]Plan1!$CW$105:$CY$215,3),H2715)</f>
        <v>6153.09</v>
      </c>
      <c r="I2716" s="127">
        <f t="shared" si="1537"/>
        <v>44541</v>
      </c>
      <c r="J2716" s="127">
        <f t="shared" si="1538"/>
        <v>44572</v>
      </c>
      <c r="K2716" s="34">
        <f t="shared" si="1539"/>
        <v>5.4002915013626751E-3</v>
      </c>
      <c r="L2716" s="212">
        <f t="shared" si="1540"/>
        <v>44630</v>
      </c>
      <c r="M2716" s="1">
        <f t="shared" si="1541"/>
        <v>18</v>
      </c>
      <c r="N2716" s="1">
        <f t="shared" si="1542"/>
        <v>3</v>
      </c>
      <c r="O2716" s="2">
        <f t="shared" si="1543"/>
        <v>1.0008980300000001</v>
      </c>
      <c r="P2716" s="35">
        <f t="shared" si="1544"/>
        <v>1.00729958</v>
      </c>
      <c r="Q2716" s="35">
        <f t="shared" si="1545"/>
        <v>1.1522099236573076</v>
      </c>
      <c r="R2716" s="2">
        <f t="shared" si="1546"/>
        <v>1.15324464</v>
      </c>
      <c r="S2716" s="2">
        <f t="shared" si="1547"/>
        <v>1.05852576</v>
      </c>
      <c r="T2716" s="2">
        <f t="shared" si="1548"/>
        <v>277398.38412641</v>
      </c>
      <c r="U2716" s="2">
        <f t="shared" si="1549"/>
        <v>0</v>
      </c>
      <c r="V2716" s="2">
        <f t="shared" si="1550"/>
        <v>36861.056221370309</v>
      </c>
      <c r="W2716" s="2">
        <f t="shared" si="1551"/>
        <v>277398.3841264135</v>
      </c>
      <c r="X2716" s="36">
        <f t="shared" si="1552"/>
        <v>0</v>
      </c>
      <c r="Y2716" s="2">
        <f t="shared" si="1553"/>
        <v>0</v>
      </c>
      <c r="Z2716" s="37">
        <f t="shared" si="1554"/>
        <v>0</v>
      </c>
      <c r="AA2716" s="2">
        <f t="shared" si="1555"/>
        <v>0</v>
      </c>
      <c r="AB2716" s="4">
        <f t="shared" si="1531"/>
        <v>7.1215000000000001E-2</v>
      </c>
      <c r="AC2716" s="148">
        <f t="shared" si="1556"/>
        <v>509</v>
      </c>
      <c r="AD2716" s="36">
        <v>252</v>
      </c>
      <c r="AE2716" s="35">
        <f t="shared" si="1557"/>
        <v>1.149068929</v>
      </c>
      <c r="AF2716" s="2">
        <f t="shared" si="1558"/>
        <v>41351.480028049999</v>
      </c>
      <c r="AG2716" s="2">
        <f t="shared" si="1559"/>
        <v>41351.480028049999</v>
      </c>
      <c r="AH2716" s="3">
        <f t="shared" si="1560"/>
        <v>0</v>
      </c>
      <c r="AI2716" s="3"/>
      <c r="AJ2716" s="3">
        <v>0</v>
      </c>
      <c r="AK2716" s="2">
        <f t="shared" si="1561"/>
        <v>58674.350150861384</v>
      </c>
      <c r="AL2716" s="8"/>
      <c r="AM2716" s="8"/>
      <c r="AN2716" s="8"/>
      <c r="AO2716" s="8"/>
      <c r="AP2716" s="8"/>
      <c r="AQ2716" s="8"/>
      <c r="AR2716" s="5"/>
      <c r="AS2716" s="1"/>
      <c r="AT2716" s="8"/>
      <c r="AU2716" s="1"/>
      <c r="AV2716" s="1"/>
      <c r="AW2716" s="3"/>
      <c r="AX2716" s="3"/>
      <c r="AY2716" s="4"/>
      <c r="AZ2716" s="4"/>
      <c r="BA2716" s="4"/>
      <c r="BB2716" s="1"/>
      <c r="BC2716" s="1"/>
      <c r="BD2716" s="1"/>
      <c r="BE2716" s="1"/>
      <c r="BF2716" s="1"/>
      <c r="BG2716" s="1"/>
      <c r="BH2716" s="1"/>
      <c r="BI2716" s="1"/>
    </row>
    <row r="2717" spans="1:61" x14ac:dyDescent="0.2">
      <c r="A2717" s="78">
        <f t="shared" si="1530"/>
        <v>44608</v>
      </c>
      <c r="B2717" s="2">
        <f t="shared" si="1532"/>
        <v>377685.83669291128</v>
      </c>
      <c r="C2717" s="3">
        <f t="shared" si="1533"/>
        <v>50987587.953543022</v>
      </c>
      <c r="D2717" s="2">
        <f t="shared" si="1529"/>
        <v>240537.3279050432</v>
      </c>
      <c r="E2717" s="2">
        <f t="shared" si="1534"/>
        <v>0</v>
      </c>
      <c r="F2717" s="33">
        <f t="shared" si="1535"/>
        <v>240537.3279050432</v>
      </c>
      <c r="G2717" s="39">
        <f t="shared" si="1536"/>
        <v>6120.04</v>
      </c>
      <c r="H2717" s="38">
        <f>IF(AND(N2717=1,N2716&gt;1),VLOOKUP(A2716,[1]Plan1!$CW$105:$CY$215,3),H2716)</f>
        <v>6153.09</v>
      </c>
      <c r="I2717" s="127">
        <f t="shared" si="1537"/>
        <v>44541</v>
      </c>
      <c r="J2717" s="127">
        <f t="shared" si="1538"/>
        <v>44572</v>
      </c>
      <c r="K2717" s="34">
        <f t="shared" si="1539"/>
        <v>5.4002915013626751E-3</v>
      </c>
      <c r="L2717" s="212">
        <f t="shared" si="1540"/>
        <v>44630</v>
      </c>
      <c r="M2717" s="1">
        <f t="shared" si="1541"/>
        <v>18</v>
      </c>
      <c r="N2717" s="1">
        <f t="shared" si="1542"/>
        <v>4</v>
      </c>
      <c r="O2717" s="2">
        <f t="shared" si="1543"/>
        <v>1.0011975500000001</v>
      </c>
      <c r="P2717" s="35">
        <f t="shared" si="1544"/>
        <v>1.00729958</v>
      </c>
      <c r="Q2717" s="35">
        <f t="shared" si="1545"/>
        <v>1.1522099236573076</v>
      </c>
      <c r="R2717" s="2">
        <f t="shared" si="1546"/>
        <v>1.1535897500000001</v>
      </c>
      <c r="S2717" s="2">
        <f t="shared" si="1547"/>
        <v>1.05852576</v>
      </c>
      <c r="T2717" s="2">
        <f t="shared" si="1548"/>
        <v>277481.39596364001</v>
      </c>
      <c r="U2717" s="2">
        <f t="shared" si="1549"/>
        <v>0</v>
      </c>
      <c r="V2717" s="2">
        <f t="shared" si="1550"/>
        <v>36944.068058603625</v>
      </c>
      <c r="W2717" s="2">
        <f t="shared" si="1551"/>
        <v>277481.39596364682</v>
      </c>
      <c r="X2717" s="36">
        <f t="shared" si="1552"/>
        <v>0</v>
      </c>
      <c r="Y2717" s="2">
        <f t="shared" si="1553"/>
        <v>0</v>
      </c>
      <c r="Z2717" s="37">
        <f t="shared" si="1554"/>
        <v>0</v>
      </c>
      <c r="AA2717" s="2">
        <f t="shared" si="1555"/>
        <v>0</v>
      </c>
      <c r="AB2717" s="4">
        <f t="shared" si="1531"/>
        <v>7.1215000000000001E-2</v>
      </c>
      <c r="AC2717" s="148">
        <f t="shared" si="1556"/>
        <v>510</v>
      </c>
      <c r="AD2717" s="36">
        <v>252</v>
      </c>
      <c r="AE2717" s="35">
        <f t="shared" si="1557"/>
        <v>1.149382656</v>
      </c>
      <c r="AF2717" s="2">
        <f t="shared" si="1558"/>
        <v>41450.907919630001</v>
      </c>
      <c r="AG2717" s="2">
        <f t="shared" si="1559"/>
        <v>41450.907919630001</v>
      </c>
      <c r="AH2717" s="3">
        <f t="shared" si="1560"/>
        <v>0</v>
      </c>
      <c r="AI2717" s="3"/>
      <c r="AJ2717" s="3">
        <v>0</v>
      </c>
      <c r="AK2717" s="2">
        <f t="shared" si="1561"/>
        <v>58753.532809634475</v>
      </c>
      <c r="AL2717" s="8"/>
      <c r="AM2717" s="8"/>
      <c r="AN2717" s="8"/>
      <c r="AO2717" s="8"/>
      <c r="AP2717" s="8"/>
      <c r="AQ2717" s="8"/>
      <c r="AR2717" s="5"/>
      <c r="AS2717" s="1"/>
      <c r="AT2717" s="8"/>
      <c r="AU2717" s="1"/>
      <c r="AV2717" s="1"/>
      <c r="AW2717" s="3"/>
      <c r="AX2717" s="3"/>
      <c r="AY2717" s="4"/>
      <c r="AZ2717" s="4"/>
      <c r="BA2717" s="4"/>
      <c r="BB2717" s="1"/>
      <c r="BC2717" s="1"/>
      <c r="BD2717" s="1"/>
      <c r="BE2717" s="1"/>
      <c r="BF2717" s="1"/>
      <c r="BG2717" s="1"/>
      <c r="BH2717" s="1"/>
      <c r="BI2717" s="1"/>
    </row>
    <row r="2718" spans="1:61" x14ac:dyDescent="0.2">
      <c r="A2718" s="78">
        <f t="shared" si="1530"/>
        <v>44609</v>
      </c>
      <c r="B2718" s="2">
        <f t="shared" si="1532"/>
        <v>377947.56269164046</v>
      </c>
      <c r="C2718" s="3">
        <f t="shared" si="1533"/>
        <v>51022920.963371463</v>
      </c>
      <c r="D2718" s="2">
        <f t="shared" si="1529"/>
        <v>240537.3279050432</v>
      </c>
      <c r="E2718" s="2">
        <f t="shared" si="1534"/>
        <v>0</v>
      </c>
      <c r="F2718" s="33">
        <f t="shared" si="1535"/>
        <v>240537.3279050432</v>
      </c>
      <c r="G2718" s="39">
        <f t="shared" si="1536"/>
        <v>6120.04</v>
      </c>
      <c r="H2718" s="38">
        <f>IF(AND(N2718=1,N2717&gt;1),VLOOKUP(A2717,[1]Plan1!$CW$105:$CY$215,3),H2717)</f>
        <v>6153.09</v>
      </c>
      <c r="I2718" s="127">
        <f t="shared" si="1537"/>
        <v>44541</v>
      </c>
      <c r="J2718" s="127">
        <f t="shared" si="1538"/>
        <v>44572</v>
      </c>
      <c r="K2718" s="34">
        <f t="shared" si="1539"/>
        <v>5.4002915013626751E-3</v>
      </c>
      <c r="L2718" s="212">
        <f t="shared" si="1540"/>
        <v>44630</v>
      </c>
      <c r="M2718" s="1">
        <f t="shared" si="1541"/>
        <v>18</v>
      </c>
      <c r="N2718" s="1">
        <f t="shared" si="1542"/>
        <v>5</v>
      </c>
      <c r="O2718" s="2">
        <f t="shared" si="1543"/>
        <v>1.00149716</v>
      </c>
      <c r="P2718" s="35">
        <f t="shared" si="1544"/>
        <v>1.00729958</v>
      </c>
      <c r="Q2718" s="35">
        <f t="shared" si="1545"/>
        <v>1.1522099236573076</v>
      </c>
      <c r="R2718" s="2">
        <f t="shared" si="1546"/>
        <v>1.15393496</v>
      </c>
      <c r="S2718" s="2">
        <f t="shared" si="1547"/>
        <v>1.05852576</v>
      </c>
      <c r="T2718" s="2">
        <f t="shared" si="1548"/>
        <v>277564.43185460998</v>
      </c>
      <c r="U2718" s="2">
        <f t="shared" si="1549"/>
        <v>0</v>
      </c>
      <c r="V2718" s="2">
        <f t="shared" si="1550"/>
        <v>37027.103949569697</v>
      </c>
      <c r="W2718" s="2">
        <f t="shared" si="1551"/>
        <v>277564.43185461289</v>
      </c>
      <c r="X2718" s="36">
        <f t="shared" si="1552"/>
        <v>0</v>
      </c>
      <c r="Y2718" s="2">
        <f t="shared" si="1553"/>
        <v>0</v>
      </c>
      <c r="Z2718" s="37">
        <f t="shared" si="1554"/>
        <v>0</v>
      </c>
      <c r="AA2718" s="2">
        <f t="shared" si="1555"/>
        <v>0</v>
      </c>
      <c r="AB2718" s="4">
        <f t="shared" si="1531"/>
        <v>7.1215000000000001E-2</v>
      </c>
      <c r="AC2718" s="148">
        <f t="shared" si="1556"/>
        <v>511</v>
      </c>
      <c r="AD2718" s="36">
        <v>252</v>
      </c>
      <c r="AE2718" s="35">
        <f t="shared" si="1557"/>
        <v>1.149696469</v>
      </c>
      <c r="AF2718" s="2">
        <f t="shared" si="1558"/>
        <v>41550.415368620001</v>
      </c>
      <c r="AG2718" s="2">
        <f t="shared" si="1559"/>
        <v>41550.415368620001</v>
      </c>
      <c r="AH2718" s="3">
        <f t="shared" si="1560"/>
        <v>0</v>
      </c>
      <c r="AI2718" s="3"/>
      <c r="AJ2718" s="3">
        <v>0</v>
      </c>
      <c r="AK2718" s="2">
        <f t="shared" si="1561"/>
        <v>58832.715468407565</v>
      </c>
      <c r="AL2718" s="8"/>
      <c r="AM2718" s="8"/>
      <c r="AN2718" s="8"/>
      <c r="AO2718" s="8"/>
      <c r="AP2718" s="8"/>
      <c r="AQ2718" s="8"/>
      <c r="AR2718" s="5"/>
      <c r="AS2718" s="1"/>
      <c r="AT2718" s="8"/>
      <c r="AU2718" s="1"/>
      <c r="AV2718" s="1"/>
      <c r="AW2718" s="3"/>
      <c r="AX2718" s="3"/>
      <c r="AY2718" s="4"/>
      <c r="AZ2718" s="4"/>
      <c r="BA2718" s="4"/>
      <c r="BB2718" s="1"/>
      <c r="BC2718" s="1"/>
      <c r="BD2718" s="1"/>
      <c r="BE2718" s="1"/>
      <c r="BF2718" s="1"/>
      <c r="BG2718" s="1"/>
      <c r="BH2718" s="1"/>
      <c r="BI2718" s="1"/>
    </row>
    <row r="2719" spans="1:61" x14ac:dyDescent="0.2">
      <c r="A2719" s="78">
        <f t="shared" si="1530"/>
        <v>44610</v>
      </c>
      <c r="B2719" s="2">
        <f t="shared" si="1532"/>
        <v>378209.39511178574</v>
      </c>
      <c r="C2719" s="3">
        <f t="shared" si="1533"/>
        <v>51058268.340091072</v>
      </c>
      <c r="D2719" s="2">
        <f t="shared" si="1529"/>
        <v>240537.3279050432</v>
      </c>
      <c r="E2719" s="2">
        <f t="shared" si="1534"/>
        <v>0</v>
      </c>
      <c r="F2719" s="33">
        <f t="shared" si="1535"/>
        <v>240537.3279050432</v>
      </c>
      <c r="G2719" s="39">
        <f t="shared" si="1536"/>
        <v>6120.04</v>
      </c>
      <c r="H2719" s="38">
        <f>IF(AND(N2719=1,N2718&gt;1),VLOOKUP(A2718,[1]Plan1!$CW$105:$CY$215,3),H2718)</f>
        <v>6153.09</v>
      </c>
      <c r="I2719" s="127">
        <f t="shared" si="1537"/>
        <v>44541</v>
      </c>
      <c r="J2719" s="127">
        <f t="shared" si="1538"/>
        <v>44572</v>
      </c>
      <c r="K2719" s="34">
        <f t="shared" si="1539"/>
        <v>5.4002915013626751E-3</v>
      </c>
      <c r="L2719" s="212">
        <f t="shared" si="1540"/>
        <v>44630</v>
      </c>
      <c r="M2719" s="1">
        <f t="shared" si="1541"/>
        <v>18</v>
      </c>
      <c r="N2719" s="1">
        <f t="shared" si="1542"/>
        <v>6</v>
      </c>
      <c r="O2719" s="2">
        <f t="shared" si="1543"/>
        <v>1.00179686</v>
      </c>
      <c r="P2719" s="35">
        <f t="shared" si="1544"/>
        <v>1.00729958</v>
      </c>
      <c r="Q2719" s="35">
        <f t="shared" si="1545"/>
        <v>1.1522099236573076</v>
      </c>
      <c r="R2719" s="2">
        <f t="shared" si="1546"/>
        <v>1.15428028</v>
      </c>
      <c r="S2719" s="2">
        <f t="shared" si="1547"/>
        <v>1.05852576</v>
      </c>
      <c r="T2719" s="2">
        <f t="shared" si="1548"/>
        <v>277647.49420468003</v>
      </c>
      <c r="U2719" s="2">
        <f t="shared" si="1549"/>
        <v>0</v>
      </c>
      <c r="V2719" s="2">
        <f t="shared" si="1550"/>
        <v>37110.166299641889</v>
      </c>
      <c r="W2719" s="2">
        <f t="shared" si="1551"/>
        <v>277647.49420468509</v>
      </c>
      <c r="X2719" s="36">
        <f t="shared" si="1552"/>
        <v>0</v>
      </c>
      <c r="Y2719" s="2">
        <f t="shared" si="1553"/>
        <v>0</v>
      </c>
      <c r="Z2719" s="37">
        <f t="shared" si="1554"/>
        <v>0</v>
      </c>
      <c r="AA2719" s="2">
        <f t="shared" si="1555"/>
        <v>0</v>
      </c>
      <c r="AB2719" s="4">
        <f t="shared" si="1531"/>
        <v>7.1215000000000001E-2</v>
      </c>
      <c r="AC2719" s="148">
        <f t="shared" si="1556"/>
        <v>512</v>
      </c>
      <c r="AD2719" s="36">
        <v>252</v>
      </c>
      <c r="AE2719" s="35">
        <f t="shared" si="1557"/>
        <v>1.150010368</v>
      </c>
      <c r="AF2719" s="2">
        <f t="shared" si="1558"/>
        <v>41650.002779920003</v>
      </c>
      <c r="AG2719" s="2">
        <f t="shared" si="1559"/>
        <v>41650.002779920003</v>
      </c>
      <c r="AH2719" s="3">
        <f t="shared" si="1560"/>
        <v>0</v>
      </c>
      <c r="AI2719" s="3"/>
      <c r="AJ2719" s="3">
        <v>0</v>
      </c>
      <c r="AK2719" s="2">
        <f t="shared" si="1561"/>
        <v>58911.89812718067</v>
      </c>
      <c r="AL2719" s="8"/>
      <c r="AM2719" s="8"/>
      <c r="AN2719" s="8"/>
      <c r="AO2719" s="8"/>
      <c r="AP2719" s="8"/>
      <c r="AQ2719" s="8"/>
      <c r="AR2719" s="5"/>
      <c r="AS2719" s="1"/>
      <c r="AT2719" s="8"/>
      <c r="AU2719" s="1"/>
      <c r="AV2719" s="1"/>
      <c r="AW2719" s="3"/>
      <c r="AX2719" s="3"/>
      <c r="AY2719" s="4"/>
      <c r="AZ2719" s="4"/>
      <c r="BA2719" s="4"/>
      <c r="BB2719" s="1"/>
      <c r="BC2719" s="1"/>
      <c r="BD2719" s="1"/>
      <c r="BE2719" s="1"/>
      <c r="BF2719" s="1"/>
      <c r="BG2719" s="1"/>
      <c r="BH2719" s="1"/>
      <c r="BI2719" s="1"/>
    </row>
    <row r="2720" spans="1:61" x14ac:dyDescent="0.2">
      <c r="A2720" s="78">
        <f t="shared" si="1530"/>
        <v>44611</v>
      </c>
      <c r="B2720" s="2">
        <f t="shared" si="1532"/>
        <v>378384.12799637381</v>
      </c>
      <c r="C2720" s="3">
        <f t="shared" si="1533"/>
        <v>51081857.279510461</v>
      </c>
      <c r="D2720" s="2">
        <f t="shared" si="1529"/>
        <v>240537.3279050432</v>
      </c>
      <c r="E2720" s="2">
        <f t="shared" si="1534"/>
        <v>0</v>
      </c>
      <c r="F2720" s="33">
        <f t="shared" si="1535"/>
        <v>240537.3279050432</v>
      </c>
      <c r="G2720" s="39">
        <f t="shared" si="1536"/>
        <v>6120.04</v>
      </c>
      <c r="H2720" s="38">
        <f>IF(AND(N2720=1,N2719&gt;1),VLOOKUP(A2719,[1]Plan1!$CW$105:$CY$215,3),H2719)</f>
        <v>6153.09</v>
      </c>
      <c r="I2720" s="127">
        <f t="shared" si="1537"/>
        <v>44541</v>
      </c>
      <c r="J2720" s="127">
        <f t="shared" si="1538"/>
        <v>44572</v>
      </c>
      <c r="K2720" s="34">
        <f t="shared" si="1539"/>
        <v>5.4002915013626751E-3</v>
      </c>
      <c r="L2720" s="212">
        <f t="shared" si="1540"/>
        <v>44630</v>
      </c>
      <c r="M2720" s="1">
        <f t="shared" si="1541"/>
        <v>18</v>
      </c>
      <c r="N2720" s="1">
        <f t="shared" si="1542"/>
        <v>7</v>
      </c>
      <c r="O2720" s="2">
        <f t="shared" si="1543"/>
        <v>1.0020966499999999</v>
      </c>
      <c r="P2720" s="35">
        <f t="shared" si="1544"/>
        <v>1.00729958</v>
      </c>
      <c r="Q2720" s="35">
        <f t="shared" si="1545"/>
        <v>1.1522099236573076</v>
      </c>
      <c r="R2720" s="2">
        <f t="shared" si="1546"/>
        <v>1.1546257</v>
      </c>
      <c r="S2720" s="2">
        <f t="shared" si="1547"/>
        <v>1.05852576</v>
      </c>
      <c r="T2720" s="2">
        <f t="shared" si="1548"/>
        <v>277730.58060848998</v>
      </c>
      <c r="U2720" s="2">
        <f t="shared" si="1549"/>
        <v>0</v>
      </c>
      <c r="V2720" s="2">
        <f t="shared" si="1550"/>
        <v>37193.252703446837</v>
      </c>
      <c r="W2720" s="2">
        <f t="shared" si="1551"/>
        <v>277730.58060849004</v>
      </c>
      <c r="X2720" s="36">
        <f t="shared" si="1552"/>
        <v>0</v>
      </c>
      <c r="Y2720" s="2">
        <f t="shared" si="1553"/>
        <v>0</v>
      </c>
      <c r="Z2720" s="37">
        <f t="shared" si="1554"/>
        <v>0</v>
      </c>
      <c r="AA2720" s="2">
        <f t="shared" si="1555"/>
        <v>0</v>
      </c>
      <c r="AB2720" s="4">
        <f t="shared" si="1531"/>
        <v>7.1215000000000001E-2</v>
      </c>
      <c r="AC2720" s="148">
        <f t="shared" si="1556"/>
        <v>512</v>
      </c>
      <c r="AD2720" s="36">
        <v>252</v>
      </c>
      <c r="AE2720" s="35">
        <f t="shared" si="1557"/>
        <v>1.150010368</v>
      </c>
      <c r="AF2720" s="2">
        <f t="shared" si="1558"/>
        <v>41662.466601929998</v>
      </c>
      <c r="AG2720" s="2">
        <f t="shared" si="1559"/>
        <v>41662.466601929998</v>
      </c>
      <c r="AH2720" s="3">
        <f t="shared" si="1560"/>
        <v>0</v>
      </c>
      <c r="AI2720" s="3"/>
      <c r="AJ2720" s="3">
        <v>0</v>
      </c>
      <c r="AK2720" s="2">
        <f t="shared" si="1561"/>
        <v>58991.08078595376</v>
      </c>
      <c r="AL2720" s="8"/>
      <c r="AM2720" s="8"/>
      <c r="AN2720" s="8"/>
      <c r="AO2720" s="8"/>
      <c r="AP2720" s="8"/>
      <c r="AQ2720" s="8"/>
      <c r="AR2720" s="5"/>
      <c r="AS2720" s="1"/>
      <c r="AT2720" s="8"/>
      <c r="AU2720" s="1"/>
      <c r="AV2720" s="1"/>
      <c r="AW2720" s="3"/>
      <c r="AX2720" s="3"/>
      <c r="AY2720" s="4"/>
      <c r="AZ2720" s="4"/>
      <c r="BA2720" s="4"/>
      <c r="BB2720" s="1"/>
      <c r="BC2720" s="1"/>
      <c r="BD2720" s="1"/>
      <c r="BE2720" s="1"/>
      <c r="BF2720" s="1"/>
      <c r="BG2720" s="1"/>
      <c r="BH2720" s="1"/>
      <c r="BI2720" s="1"/>
    </row>
    <row r="2721" spans="1:61" x14ac:dyDescent="0.2">
      <c r="A2721" s="78">
        <f t="shared" si="1530"/>
        <v>44612</v>
      </c>
      <c r="B2721" s="2">
        <f t="shared" si="1532"/>
        <v>378463.31065514684</v>
      </c>
      <c r="C2721" s="3">
        <f t="shared" si="1533"/>
        <v>51092546.938444823</v>
      </c>
      <c r="D2721" s="2">
        <f t="shared" si="1529"/>
        <v>240537.3279050432</v>
      </c>
      <c r="E2721" s="2">
        <f t="shared" si="1534"/>
        <v>0</v>
      </c>
      <c r="F2721" s="33">
        <f t="shared" si="1535"/>
        <v>240537.3279050432</v>
      </c>
      <c r="G2721" s="39">
        <f t="shared" si="1536"/>
        <v>6120.04</v>
      </c>
      <c r="H2721" s="38">
        <f>IF(AND(N2721=1,N2720&gt;1),VLOOKUP(A2720,[1]Plan1!$CW$105:$CY$215,3),H2720)</f>
        <v>6153.09</v>
      </c>
      <c r="I2721" s="127">
        <f t="shared" si="1537"/>
        <v>44541</v>
      </c>
      <c r="J2721" s="127">
        <f t="shared" si="1538"/>
        <v>44572</v>
      </c>
      <c r="K2721" s="34">
        <f t="shared" si="1539"/>
        <v>5.4002915013626751E-3</v>
      </c>
      <c r="L2721" s="212">
        <f t="shared" si="1540"/>
        <v>44630</v>
      </c>
      <c r="M2721" s="1">
        <f t="shared" si="1541"/>
        <v>18</v>
      </c>
      <c r="N2721" s="1">
        <f t="shared" si="1542"/>
        <v>7</v>
      </c>
      <c r="O2721" s="2">
        <f t="shared" si="1543"/>
        <v>1.0020966499999999</v>
      </c>
      <c r="P2721" s="35">
        <f t="shared" si="1544"/>
        <v>1.00729958</v>
      </c>
      <c r="Q2721" s="35">
        <f t="shared" si="1545"/>
        <v>1.1522099236573076</v>
      </c>
      <c r="R2721" s="2">
        <f t="shared" si="1546"/>
        <v>1.1546257</v>
      </c>
      <c r="S2721" s="2">
        <f t="shared" si="1547"/>
        <v>1.05852576</v>
      </c>
      <c r="T2721" s="2">
        <f t="shared" si="1548"/>
        <v>277730.58060848998</v>
      </c>
      <c r="U2721" s="2">
        <f t="shared" si="1549"/>
        <v>0</v>
      </c>
      <c r="V2721" s="2">
        <f t="shared" si="1550"/>
        <v>37193.252703446837</v>
      </c>
      <c r="W2721" s="2">
        <f t="shared" si="1551"/>
        <v>277730.58060849004</v>
      </c>
      <c r="X2721" s="36">
        <f t="shared" si="1552"/>
        <v>0</v>
      </c>
      <c r="Y2721" s="2">
        <f t="shared" si="1553"/>
        <v>0</v>
      </c>
      <c r="Z2721" s="37">
        <f t="shared" si="1554"/>
        <v>0</v>
      </c>
      <c r="AA2721" s="2">
        <f t="shared" si="1555"/>
        <v>0</v>
      </c>
      <c r="AB2721" s="4">
        <f t="shared" si="1531"/>
        <v>7.1215000000000001E-2</v>
      </c>
      <c r="AC2721" s="148">
        <f t="shared" si="1556"/>
        <v>512</v>
      </c>
      <c r="AD2721" s="36">
        <v>252</v>
      </c>
      <c r="AE2721" s="35">
        <f t="shared" si="1557"/>
        <v>1.150010368</v>
      </c>
      <c r="AF2721" s="2">
        <f t="shared" si="1558"/>
        <v>41662.466601929998</v>
      </c>
      <c r="AG2721" s="2">
        <f t="shared" si="1559"/>
        <v>41662.466601929998</v>
      </c>
      <c r="AH2721" s="3">
        <f t="shared" si="1560"/>
        <v>0</v>
      </c>
      <c r="AI2721" s="3"/>
      <c r="AJ2721" s="3">
        <v>0</v>
      </c>
      <c r="AK2721" s="2">
        <f t="shared" si="1561"/>
        <v>59070.26344472685</v>
      </c>
      <c r="AL2721" s="8"/>
      <c r="AM2721" s="8"/>
      <c r="AN2721" s="8"/>
      <c r="AO2721" s="8"/>
      <c r="AP2721" s="8"/>
      <c r="AQ2721" s="8"/>
      <c r="AR2721" s="5"/>
      <c r="AS2721" s="1"/>
      <c r="AT2721" s="8"/>
      <c r="AU2721" s="1"/>
      <c r="AV2721" s="1"/>
      <c r="AW2721" s="3"/>
      <c r="AX2721" s="3"/>
      <c r="AY2721" s="4"/>
      <c r="AZ2721" s="4"/>
      <c r="BA2721" s="4"/>
      <c r="BB2721" s="1"/>
      <c r="BC2721" s="1"/>
      <c r="BD2721" s="1"/>
      <c r="BE2721" s="1"/>
      <c r="BF2721" s="1"/>
      <c r="BG2721" s="1"/>
      <c r="BH2721" s="1"/>
      <c r="BI2721" s="1"/>
    </row>
    <row r="2722" spans="1:61" x14ac:dyDescent="0.2">
      <c r="A2722" s="78">
        <f t="shared" si="1530"/>
        <v>44613</v>
      </c>
      <c r="B2722" s="2">
        <f t="shared" si="1532"/>
        <v>378629.69627254002</v>
      </c>
      <c r="C2722" s="3">
        <f t="shared" si="1533"/>
        <v>51115008.996792905</v>
      </c>
      <c r="D2722" s="2">
        <f t="shared" si="1529"/>
        <v>240537.3279050432</v>
      </c>
      <c r="E2722" s="2">
        <f t="shared" si="1534"/>
        <v>0</v>
      </c>
      <c r="F2722" s="33">
        <f t="shared" si="1535"/>
        <v>240537.3279050432</v>
      </c>
      <c r="G2722" s="39">
        <f t="shared" si="1536"/>
        <v>6120.04</v>
      </c>
      <c r="H2722" s="38">
        <f>IF(AND(N2722=1,N2721&gt;1),VLOOKUP(A2721,[1]Plan1!$CW$105:$CY$215,3),H2721)</f>
        <v>6153.09</v>
      </c>
      <c r="I2722" s="127">
        <f t="shared" si="1537"/>
        <v>44541</v>
      </c>
      <c r="J2722" s="127">
        <f t="shared" si="1538"/>
        <v>44572</v>
      </c>
      <c r="K2722" s="34">
        <f t="shared" si="1539"/>
        <v>5.4002915013626751E-3</v>
      </c>
      <c r="L2722" s="212">
        <f t="shared" si="1540"/>
        <v>44630</v>
      </c>
      <c r="M2722" s="1">
        <f t="shared" si="1541"/>
        <v>18</v>
      </c>
      <c r="N2722" s="1">
        <f t="shared" si="1542"/>
        <v>7</v>
      </c>
      <c r="O2722" s="2">
        <f t="shared" si="1543"/>
        <v>1.0020966499999999</v>
      </c>
      <c r="P2722" s="35">
        <f t="shared" si="1544"/>
        <v>1.00729958</v>
      </c>
      <c r="Q2722" s="35">
        <f t="shared" si="1545"/>
        <v>1.1522099236573076</v>
      </c>
      <c r="R2722" s="2">
        <f t="shared" si="1546"/>
        <v>1.1546257</v>
      </c>
      <c r="S2722" s="2">
        <f t="shared" si="1547"/>
        <v>1.05852576</v>
      </c>
      <c r="T2722" s="2">
        <f t="shared" si="1548"/>
        <v>277730.58060848998</v>
      </c>
      <c r="U2722" s="2">
        <f t="shared" si="1549"/>
        <v>0</v>
      </c>
      <c r="V2722" s="2">
        <f t="shared" si="1550"/>
        <v>37193.252703446837</v>
      </c>
      <c r="W2722" s="2">
        <f t="shared" si="1551"/>
        <v>277730.58060849004</v>
      </c>
      <c r="X2722" s="36">
        <f t="shared" si="1552"/>
        <v>0</v>
      </c>
      <c r="Y2722" s="2">
        <f t="shared" si="1553"/>
        <v>0</v>
      </c>
      <c r="Z2722" s="37">
        <f t="shared" si="1554"/>
        <v>0</v>
      </c>
      <c r="AA2722" s="2">
        <f t="shared" si="1555"/>
        <v>0</v>
      </c>
      <c r="AB2722" s="4">
        <f t="shared" si="1531"/>
        <v>7.1215000000000001E-2</v>
      </c>
      <c r="AC2722" s="148">
        <f t="shared" si="1556"/>
        <v>513</v>
      </c>
      <c r="AD2722" s="36">
        <v>252</v>
      </c>
      <c r="AE2722" s="35">
        <f t="shared" si="1557"/>
        <v>1.1503243519999999</v>
      </c>
      <c r="AF2722" s="2">
        <f t="shared" si="1558"/>
        <v>41749.669560549999</v>
      </c>
      <c r="AG2722" s="2">
        <f t="shared" si="1559"/>
        <v>41749.669560549999</v>
      </c>
      <c r="AH2722" s="3">
        <f t="shared" si="1560"/>
        <v>0</v>
      </c>
      <c r="AI2722" s="3"/>
      <c r="AJ2722" s="3">
        <v>0</v>
      </c>
      <c r="AK2722" s="2">
        <f t="shared" si="1561"/>
        <v>59149.44610349994</v>
      </c>
      <c r="AL2722" s="8"/>
      <c r="AM2722" s="8"/>
      <c r="AN2722" s="8"/>
      <c r="AO2722" s="8"/>
      <c r="AP2722" s="8"/>
      <c r="AQ2722" s="8"/>
      <c r="AR2722" s="5"/>
      <c r="AS2722" s="1"/>
      <c r="AT2722" s="8"/>
      <c r="AU2722" s="1"/>
      <c r="AV2722" s="1"/>
      <c r="AW2722" s="3"/>
      <c r="AX2722" s="3"/>
      <c r="AY2722" s="4"/>
      <c r="AZ2722" s="4"/>
      <c r="BA2722" s="4"/>
      <c r="BB2722" s="1"/>
      <c r="BC2722" s="1"/>
      <c r="BD2722" s="1"/>
      <c r="BE2722" s="1"/>
      <c r="BF2722" s="1"/>
      <c r="BG2722" s="1"/>
      <c r="BH2722" s="1"/>
      <c r="BI2722" s="1"/>
    </row>
    <row r="2723" spans="1:61" x14ac:dyDescent="0.2">
      <c r="A2723" s="78">
        <f t="shared" si="1530"/>
        <v>44614</v>
      </c>
      <c r="B2723" s="2">
        <f t="shared" si="1532"/>
        <v>378891.73586048087</v>
      </c>
      <c r="C2723" s="3">
        <f t="shared" si="1533"/>
        <v>51150384.341164917</v>
      </c>
      <c r="D2723" s="2">
        <f t="shared" si="1529"/>
        <v>240537.3279050432</v>
      </c>
      <c r="E2723" s="2">
        <f t="shared" si="1534"/>
        <v>0</v>
      </c>
      <c r="F2723" s="33">
        <f t="shared" si="1535"/>
        <v>240537.3279050432</v>
      </c>
      <c r="G2723" s="39">
        <f t="shared" si="1536"/>
        <v>6120.04</v>
      </c>
      <c r="H2723" s="38">
        <f>IF(AND(N2723=1,N2722&gt;1),VLOOKUP(A2722,[1]Plan1!$CW$105:$CY$215,3),H2722)</f>
        <v>6153.09</v>
      </c>
      <c r="I2723" s="127">
        <f t="shared" si="1537"/>
        <v>44541</v>
      </c>
      <c r="J2723" s="127">
        <f t="shared" si="1538"/>
        <v>44572</v>
      </c>
      <c r="K2723" s="34">
        <f t="shared" si="1539"/>
        <v>5.4002915013626751E-3</v>
      </c>
      <c r="L2723" s="212">
        <f t="shared" si="1540"/>
        <v>44630</v>
      </c>
      <c r="M2723" s="1">
        <f t="shared" si="1541"/>
        <v>18</v>
      </c>
      <c r="N2723" s="1">
        <f t="shared" si="1542"/>
        <v>8</v>
      </c>
      <c r="O2723" s="2">
        <f t="shared" si="1543"/>
        <v>1.00239653</v>
      </c>
      <c r="P2723" s="35">
        <f t="shared" si="1544"/>
        <v>1.00729958</v>
      </c>
      <c r="Q2723" s="35">
        <f t="shared" si="1545"/>
        <v>1.1522099236573076</v>
      </c>
      <c r="R2723" s="2">
        <f t="shared" si="1546"/>
        <v>1.15497122</v>
      </c>
      <c r="S2723" s="2">
        <f t="shared" si="1547"/>
        <v>1.05852576</v>
      </c>
      <c r="T2723" s="2">
        <f t="shared" si="1548"/>
        <v>277813.69106601999</v>
      </c>
      <c r="U2723" s="2">
        <f t="shared" si="1549"/>
        <v>0</v>
      </c>
      <c r="V2723" s="2">
        <f t="shared" si="1550"/>
        <v>37276.363160984583</v>
      </c>
      <c r="W2723" s="2">
        <f t="shared" si="1551"/>
        <v>277813.69106602779</v>
      </c>
      <c r="X2723" s="36">
        <f t="shared" si="1552"/>
        <v>0</v>
      </c>
      <c r="Y2723" s="2">
        <f t="shared" si="1553"/>
        <v>0</v>
      </c>
      <c r="Z2723" s="37">
        <f t="shared" si="1554"/>
        <v>0</v>
      </c>
      <c r="AA2723" s="2">
        <f t="shared" si="1555"/>
        <v>0</v>
      </c>
      <c r="AB2723" s="4">
        <f t="shared" si="1531"/>
        <v>7.1215000000000001E-2</v>
      </c>
      <c r="AC2723" s="148">
        <f t="shared" si="1556"/>
        <v>514</v>
      </c>
      <c r="AD2723" s="36">
        <v>252</v>
      </c>
      <c r="AE2723" s="35">
        <f t="shared" si="1557"/>
        <v>1.1506384220000001</v>
      </c>
      <c r="AF2723" s="2">
        <f t="shared" si="1558"/>
        <v>41849.416032180001</v>
      </c>
      <c r="AG2723" s="2">
        <f t="shared" si="1559"/>
        <v>41849.416032180001</v>
      </c>
      <c r="AH2723" s="3">
        <f t="shared" si="1560"/>
        <v>0</v>
      </c>
      <c r="AI2723" s="3"/>
      <c r="AJ2723" s="3">
        <v>0</v>
      </c>
      <c r="AK2723" s="2">
        <f t="shared" si="1561"/>
        <v>59228.628762273038</v>
      </c>
      <c r="AL2723" s="8"/>
      <c r="AM2723" s="8"/>
      <c r="AN2723" s="8"/>
      <c r="AO2723" s="8"/>
      <c r="AP2723" s="8"/>
      <c r="AQ2723" s="8"/>
      <c r="AR2723" s="5"/>
      <c r="AS2723" s="1"/>
      <c r="AT2723" s="8"/>
      <c r="AU2723" s="1"/>
      <c r="AV2723" s="1"/>
      <c r="AW2723" s="3"/>
      <c r="AX2723" s="3"/>
      <c r="AY2723" s="4"/>
      <c r="AZ2723" s="4"/>
      <c r="BA2723" s="4"/>
      <c r="BB2723" s="1"/>
      <c r="BC2723" s="1"/>
      <c r="BD2723" s="1"/>
      <c r="BE2723" s="1"/>
      <c r="BF2723" s="1"/>
      <c r="BG2723" s="1"/>
      <c r="BH2723" s="1"/>
      <c r="BI2723" s="1"/>
    </row>
    <row r="2724" spans="1:61" x14ac:dyDescent="0.2">
      <c r="A2724" s="78">
        <f t="shared" si="1530"/>
        <v>44615</v>
      </c>
      <c r="B2724" s="2">
        <f t="shared" si="1532"/>
        <v>379153.88477419101</v>
      </c>
      <c r="C2724" s="3">
        <f t="shared" si="1533"/>
        <v>51185774.444515787</v>
      </c>
      <c r="D2724" s="2">
        <f t="shared" si="1529"/>
        <v>240537.3279050432</v>
      </c>
      <c r="E2724" s="2">
        <f t="shared" si="1534"/>
        <v>0</v>
      </c>
      <c r="F2724" s="33">
        <f t="shared" si="1535"/>
        <v>240537.3279050432</v>
      </c>
      <c r="G2724" s="39">
        <f t="shared" si="1536"/>
        <v>6120.04</v>
      </c>
      <c r="H2724" s="38">
        <f>IF(AND(N2724=1,N2723&gt;1),VLOOKUP(A2723,[1]Plan1!$CW$105:$CY$215,3),H2723)</f>
        <v>6153.09</v>
      </c>
      <c r="I2724" s="127">
        <f t="shared" si="1537"/>
        <v>44541</v>
      </c>
      <c r="J2724" s="127">
        <f t="shared" si="1538"/>
        <v>44572</v>
      </c>
      <c r="K2724" s="34">
        <f t="shared" si="1539"/>
        <v>5.4002915013626751E-3</v>
      </c>
      <c r="L2724" s="212">
        <f t="shared" si="1540"/>
        <v>44630</v>
      </c>
      <c r="M2724" s="1">
        <f t="shared" si="1541"/>
        <v>18</v>
      </c>
      <c r="N2724" s="1">
        <f t="shared" si="1542"/>
        <v>9</v>
      </c>
      <c r="O2724" s="2">
        <f t="shared" si="1543"/>
        <v>1.00269651</v>
      </c>
      <c r="P2724" s="35">
        <f t="shared" si="1544"/>
        <v>1.00729958</v>
      </c>
      <c r="Q2724" s="35">
        <f t="shared" si="1545"/>
        <v>1.1522099236573076</v>
      </c>
      <c r="R2724" s="2">
        <f t="shared" si="1546"/>
        <v>1.1553168599999999</v>
      </c>
      <c r="S2724" s="2">
        <f t="shared" si="1547"/>
        <v>1.05852576</v>
      </c>
      <c r="T2724" s="2">
        <f t="shared" si="1548"/>
        <v>277896.83038803999</v>
      </c>
      <c r="U2724" s="2">
        <f t="shared" si="1549"/>
        <v>0</v>
      </c>
      <c r="V2724" s="2">
        <f t="shared" si="1550"/>
        <v>37359.502483001663</v>
      </c>
      <c r="W2724" s="2">
        <f t="shared" si="1551"/>
        <v>277896.83038804488</v>
      </c>
      <c r="X2724" s="36">
        <f t="shared" si="1552"/>
        <v>0</v>
      </c>
      <c r="Y2724" s="2">
        <f t="shared" si="1553"/>
        <v>0</v>
      </c>
      <c r="Z2724" s="37">
        <f t="shared" si="1554"/>
        <v>0</v>
      </c>
      <c r="AA2724" s="2">
        <f t="shared" si="1555"/>
        <v>0</v>
      </c>
      <c r="AB2724" s="4">
        <f t="shared" si="1531"/>
        <v>7.1215000000000001E-2</v>
      </c>
      <c r="AC2724" s="148">
        <f t="shared" si="1556"/>
        <v>515</v>
      </c>
      <c r="AD2724" s="36">
        <v>252</v>
      </c>
      <c r="AE2724" s="35">
        <f t="shared" si="1557"/>
        <v>1.1509525780000001</v>
      </c>
      <c r="AF2724" s="2">
        <f t="shared" si="1558"/>
        <v>41949.242965099998</v>
      </c>
      <c r="AG2724" s="2">
        <f t="shared" si="1559"/>
        <v>41949.242965099998</v>
      </c>
      <c r="AH2724" s="3">
        <f t="shared" si="1560"/>
        <v>0</v>
      </c>
      <c r="AI2724" s="3"/>
      <c r="AJ2724" s="3">
        <v>0</v>
      </c>
      <c r="AK2724" s="2">
        <f t="shared" si="1561"/>
        <v>59307.811421046128</v>
      </c>
      <c r="AL2724" s="8"/>
      <c r="AM2724" s="8"/>
      <c r="AN2724" s="8"/>
      <c r="AO2724" s="8"/>
      <c r="AP2724" s="8"/>
      <c r="AQ2724" s="8"/>
      <c r="AR2724" s="5"/>
      <c r="AS2724" s="1"/>
      <c r="AT2724" s="8"/>
      <c r="AU2724" s="1"/>
      <c r="AV2724" s="1"/>
      <c r="AW2724" s="3"/>
      <c r="AX2724" s="3"/>
      <c r="AY2724" s="4"/>
      <c r="AZ2724" s="4"/>
      <c r="BA2724" s="4"/>
      <c r="BB2724" s="1"/>
      <c r="BC2724" s="1"/>
      <c r="BD2724" s="1"/>
      <c r="BE2724" s="1"/>
      <c r="BF2724" s="1"/>
      <c r="BG2724" s="1"/>
      <c r="BH2724" s="1"/>
      <c r="BI2724" s="1"/>
    </row>
    <row r="2725" spans="1:61" x14ac:dyDescent="0.2">
      <c r="A2725" s="78">
        <f t="shared" si="1530"/>
        <v>44616</v>
      </c>
      <c r="B2725" s="2">
        <f t="shared" si="1532"/>
        <v>379416.137523874</v>
      </c>
      <c r="C2725" s="3">
        <f t="shared" si="1533"/>
        <v>51221178.565722987</v>
      </c>
      <c r="D2725" s="2">
        <f t="shared" si="1529"/>
        <v>240537.3279050432</v>
      </c>
      <c r="E2725" s="2">
        <f t="shared" si="1534"/>
        <v>0</v>
      </c>
      <c r="F2725" s="33">
        <f t="shared" si="1535"/>
        <v>240537.3279050432</v>
      </c>
      <c r="G2725" s="39">
        <f t="shared" si="1536"/>
        <v>6120.04</v>
      </c>
      <c r="H2725" s="38">
        <f>IF(AND(N2725=1,N2724&gt;1),VLOOKUP(A2724,[1]Plan1!$CW$105:$CY$215,3),H2724)</f>
        <v>6153.09</v>
      </c>
      <c r="I2725" s="127">
        <f t="shared" si="1537"/>
        <v>44541</v>
      </c>
      <c r="J2725" s="127">
        <f t="shared" si="1538"/>
        <v>44572</v>
      </c>
      <c r="K2725" s="34">
        <f t="shared" si="1539"/>
        <v>5.4002915013626751E-3</v>
      </c>
      <c r="L2725" s="212">
        <f t="shared" si="1540"/>
        <v>44630</v>
      </c>
      <c r="M2725" s="1">
        <f t="shared" si="1541"/>
        <v>18</v>
      </c>
      <c r="N2725" s="1">
        <f t="shared" si="1542"/>
        <v>10</v>
      </c>
      <c r="O2725" s="2">
        <f t="shared" si="1543"/>
        <v>1.0029965700000001</v>
      </c>
      <c r="P2725" s="35">
        <f t="shared" si="1544"/>
        <v>1.00729958</v>
      </c>
      <c r="Q2725" s="35">
        <f t="shared" si="1545"/>
        <v>1.1522099236573076</v>
      </c>
      <c r="R2725" s="2">
        <f t="shared" si="1546"/>
        <v>1.1556626000000001</v>
      </c>
      <c r="S2725" s="2">
        <f t="shared" si="1547"/>
        <v>1.05852576</v>
      </c>
      <c r="T2725" s="2">
        <f t="shared" si="1548"/>
        <v>277979.99376379</v>
      </c>
      <c r="U2725" s="2">
        <f t="shared" si="1549"/>
        <v>0</v>
      </c>
      <c r="V2725" s="2">
        <f t="shared" si="1550"/>
        <v>37442.665858751599</v>
      </c>
      <c r="W2725" s="2">
        <f t="shared" si="1551"/>
        <v>277979.99376379477</v>
      </c>
      <c r="X2725" s="36">
        <f t="shared" si="1552"/>
        <v>0</v>
      </c>
      <c r="Y2725" s="2">
        <f t="shared" si="1553"/>
        <v>0</v>
      </c>
      <c r="Z2725" s="37">
        <f t="shared" si="1554"/>
        <v>0</v>
      </c>
      <c r="AA2725" s="2">
        <f t="shared" si="1555"/>
        <v>0</v>
      </c>
      <c r="AB2725" s="4">
        <f t="shared" si="1531"/>
        <v>7.1215000000000001E-2</v>
      </c>
      <c r="AC2725" s="148">
        <f t="shared" si="1556"/>
        <v>516</v>
      </c>
      <c r="AD2725" s="36">
        <v>252</v>
      </c>
      <c r="AE2725" s="35">
        <f t="shared" si="1557"/>
        <v>1.15126682</v>
      </c>
      <c r="AF2725" s="2">
        <f t="shared" si="1558"/>
        <v>42049.149680260001</v>
      </c>
      <c r="AG2725" s="2">
        <f t="shared" si="1559"/>
        <v>42049.149680260001</v>
      </c>
      <c r="AH2725" s="3">
        <f t="shared" si="1560"/>
        <v>0</v>
      </c>
      <c r="AI2725" s="3"/>
      <c r="AJ2725" s="3">
        <v>0</v>
      </c>
      <c r="AK2725" s="2">
        <f t="shared" si="1561"/>
        <v>59386.994079819218</v>
      </c>
      <c r="AL2725" s="8"/>
      <c r="AM2725" s="8"/>
      <c r="AN2725" s="8"/>
      <c r="AO2725" s="8"/>
      <c r="AP2725" s="8"/>
      <c r="AQ2725" s="8"/>
      <c r="AR2725" s="5"/>
      <c r="AS2725" s="1"/>
      <c r="AT2725" s="8"/>
      <c r="AU2725" s="1"/>
      <c r="AV2725" s="1"/>
      <c r="AW2725" s="3"/>
      <c r="AX2725" s="3"/>
      <c r="AY2725" s="4"/>
      <c r="AZ2725" s="4"/>
      <c r="BA2725" s="4"/>
      <c r="BB2725" s="1"/>
      <c r="BC2725" s="1"/>
      <c r="BD2725" s="1"/>
      <c r="BE2725" s="1"/>
      <c r="BF2725" s="1"/>
      <c r="BG2725" s="1"/>
      <c r="BH2725" s="1"/>
      <c r="BI2725" s="1"/>
    </row>
    <row r="2726" spans="1:61" x14ac:dyDescent="0.2">
      <c r="A2726" s="78">
        <f t="shared" si="1530"/>
        <v>44617</v>
      </c>
      <c r="B2726" s="2">
        <f t="shared" si="1532"/>
        <v>379678.49110562645</v>
      </c>
      <c r="C2726" s="3">
        <f t="shared" si="1533"/>
        <v>51256596.299259573</v>
      </c>
      <c r="D2726" s="2">
        <f t="shared" si="1529"/>
        <v>240537.3279050432</v>
      </c>
      <c r="E2726" s="2">
        <f t="shared" si="1534"/>
        <v>0</v>
      </c>
      <c r="F2726" s="33">
        <f t="shared" si="1535"/>
        <v>240537.3279050432</v>
      </c>
      <c r="G2726" s="39">
        <f t="shared" si="1536"/>
        <v>6120.04</v>
      </c>
      <c r="H2726" s="38">
        <f>IF(AND(N2726=1,N2725&gt;1),VLOOKUP(A2725,[1]Plan1!$CW$105:$CY$215,3),H2725)</f>
        <v>6153.09</v>
      </c>
      <c r="I2726" s="127">
        <f t="shared" si="1537"/>
        <v>44541</v>
      </c>
      <c r="J2726" s="127">
        <f t="shared" si="1538"/>
        <v>44572</v>
      </c>
      <c r="K2726" s="34">
        <f t="shared" si="1539"/>
        <v>5.4002915013626751E-3</v>
      </c>
      <c r="L2726" s="212">
        <f t="shared" si="1540"/>
        <v>44630</v>
      </c>
      <c r="M2726" s="1">
        <f t="shared" si="1541"/>
        <v>18</v>
      </c>
      <c r="N2726" s="1">
        <f t="shared" si="1542"/>
        <v>11</v>
      </c>
      <c r="O2726" s="2">
        <f t="shared" si="1543"/>
        <v>1.00329672</v>
      </c>
      <c r="P2726" s="35">
        <f t="shared" si="1544"/>
        <v>1.00729958</v>
      </c>
      <c r="Q2726" s="35">
        <f t="shared" si="1545"/>
        <v>1.1522099236573076</v>
      </c>
      <c r="R2726" s="2">
        <f t="shared" si="1546"/>
        <v>1.15600843</v>
      </c>
      <c r="S2726" s="2">
        <f t="shared" si="1547"/>
        <v>1.05852576</v>
      </c>
      <c r="T2726" s="2">
        <f t="shared" si="1548"/>
        <v>278063.17878790002</v>
      </c>
      <c r="U2726" s="2">
        <f t="shared" si="1549"/>
        <v>0</v>
      </c>
      <c r="V2726" s="2">
        <f t="shared" si="1550"/>
        <v>37525.85088286097</v>
      </c>
      <c r="W2726" s="2">
        <f t="shared" si="1551"/>
        <v>278063.17878790415</v>
      </c>
      <c r="X2726" s="36">
        <f t="shared" si="1552"/>
        <v>0</v>
      </c>
      <c r="Y2726" s="2">
        <f t="shared" si="1553"/>
        <v>0</v>
      </c>
      <c r="Z2726" s="37">
        <f t="shared" si="1554"/>
        <v>0</v>
      </c>
      <c r="AA2726" s="2">
        <f t="shared" si="1555"/>
        <v>0</v>
      </c>
      <c r="AB2726" s="4">
        <f t="shared" si="1531"/>
        <v>7.1215000000000001E-2</v>
      </c>
      <c r="AC2726" s="148">
        <f t="shared" si="1556"/>
        <v>517</v>
      </c>
      <c r="AD2726" s="36">
        <v>252</v>
      </c>
      <c r="AE2726" s="35">
        <f t="shared" si="1557"/>
        <v>1.1515811469999999</v>
      </c>
      <c r="AF2726" s="2">
        <f t="shared" si="1558"/>
        <v>42149.135579130001</v>
      </c>
      <c r="AG2726" s="2">
        <f t="shared" si="1559"/>
        <v>42149.135579130001</v>
      </c>
      <c r="AH2726" s="3">
        <f t="shared" si="1560"/>
        <v>0</v>
      </c>
      <c r="AI2726" s="3"/>
      <c r="AJ2726" s="3">
        <v>0</v>
      </c>
      <c r="AK2726" s="2">
        <f t="shared" si="1561"/>
        <v>59466.176738592316</v>
      </c>
      <c r="AL2726" s="8"/>
      <c r="AM2726" s="8"/>
      <c r="AN2726" s="8"/>
      <c r="AO2726" s="8"/>
      <c r="AP2726" s="8"/>
      <c r="AQ2726" s="8"/>
      <c r="AR2726" s="5"/>
      <c r="AS2726" s="1"/>
      <c r="AT2726" s="8"/>
      <c r="AU2726" s="1"/>
      <c r="AV2726" s="1"/>
      <c r="AW2726" s="3"/>
      <c r="AX2726" s="3"/>
      <c r="AY2726" s="4"/>
      <c r="AZ2726" s="4"/>
      <c r="BA2726" s="4"/>
      <c r="BB2726" s="1"/>
      <c r="BC2726" s="1"/>
      <c r="BD2726" s="1"/>
      <c r="BE2726" s="1"/>
      <c r="BF2726" s="1"/>
      <c r="BG2726" s="1"/>
      <c r="BH2726" s="1"/>
      <c r="BI2726" s="1"/>
    </row>
    <row r="2727" spans="1:61" x14ac:dyDescent="0.2">
      <c r="A2727" s="78">
        <f t="shared" si="1530"/>
        <v>44618</v>
      </c>
      <c r="B2727" s="2">
        <f t="shared" si="1532"/>
        <v>379853.4985396851</v>
      </c>
      <c r="C2727" s="3">
        <f t="shared" si="1533"/>
        <v>51280222.302857488</v>
      </c>
      <c r="D2727" s="2">
        <f t="shared" si="1529"/>
        <v>240537.3279050432</v>
      </c>
      <c r="E2727" s="2">
        <f t="shared" si="1534"/>
        <v>0</v>
      </c>
      <c r="F2727" s="33">
        <f t="shared" si="1535"/>
        <v>240537.3279050432</v>
      </c>
      <c r="G2727" s="39">
        <f t="shared" si="1536"/>
        <v>6120.04</v>
      </c>
      <c r="H2727" s="38">
        <f>IF(AND(N2727=1,N2726&gt;1),VLOOKUP(A2726,[1]Plan1!$CW$105:$CY$215,3),H2726)</f>
        <v>6153.09</v>
      </c>
      <c r="I2727" s="127">
        <f t="shared" si="1537"/>
        <v>44541</v>
      </c>
      <c r="J2727" s="127">
        <f t="shared" si="1538"/>
        <v>44572</v>
      </c>
      <c r="K2727" s="34">
        <f t="shared" si="1539"/>
        <v>5.4002915013626751E-3</v>
      </c>
      <c r="L2727" s="212">
        <f t="shared" si="1540"/>
        <v>44630</v>
      </c>
      <c r="M2727" s="1">
        <f t="shared" si="1541"/>
        <v>18</v>
      </c>
      <c r="N2727" s="1">
        <f t="shared" si="1542"/>
        <v>12</v>
      </c>
      <c r="O2727" s="2">
        <f t="shared" si="1543"/>
        <v>1.0035969600000001</v>
      </c>
      <c r="P2727" s="35">
        <f t="shared" si="1544"/>
        <v>1.00729958</v>
      </c>
      <c r="Q2727" s="35">
        <f t="shared" si="1545"/>
        <v>1.1522099236573076</v>
      </c>
      <c r="R2727" s="2">
        <f t="shared" si="1546"/>
        <v>1.1563543700000001</v>
      </c>
      <c r="S2727" s="2">
        <f t="shared" si="1547"/>
        <v>1.05852576</v>
      </c>
      <c r="T2727" s="2">
        <f t="shared" si="1548"/>
        <v>278146.39027112001</v>
      </c>
      <c r="U2727" s="2">
        <f t="shared" si="1549"/>
        <v>0</v>
      </c>
      <c r="V2727" s="2">
        <f t="shared" si="1550"/>
        <v>37609.062366076469</v>
      </c>
      <c r="W2727" s="2">
        <f t="shared" si="1551"/>
        <v>278146.39027111966</v>
      </c>
      <c r="X2727" s="36">
        <f t="shared" si="1552"/>
        <v>0</v>
      </c>
      <c r="Y2727" s="2">
        <f t="shared" si="1553"/>
        <v>0</v>
      </c>
      <c r="Z2727" s="37">
        <f t="shared" si="1554"/>
        <v>0</v>
      </c>
      <c r="AA2727" s="2">
        <f t="shared" si="1555"/>
        <v>0</v>
      </c>
      <c r="AB2727" s="4">
        <f t="shared" si="1531"/>
        <v>7.1215000000000001E-2</v>
      </c>
      <c r="AC2727" s="148">
        <f t="shared" si="1556"/>
        <v>517</v>
      </c>
      <c r="AD2727" s="36">
        <v>252</v>
      </c>
      <c r="AE2727" s="35">
        <f t="shared" si="1557"/>
        <v>1.1515811469999999</v>
      </c>
      <c r="AF2727" s="2">
        <f t="shared" si="1558"/>
        <v>42161.748871199998</v>
      </c>
      <c r="AG2727" s="2">
        <f t="shared" si="1559"/>
        <v>42161.748871199998</v>
      </c>
      <c r="AH2727" s="3">
        <f t="shared" si="1560"/>
        <v>0</v>
      </c>
      <c r="AI2727" s="3"/>
      <c r="AJ2727" s="3">
        <v>0</v>
      </c>
      <c r="AK2727" s="2">
        <f t="shared" si="1561"/>
        <v>59545.359397365413</v>
      </c>
      <c r="AL2727" s="8"/>
      <c r="AM2727" s="8"/>
      <c r="AN2727" s="8"/>
      <c r="AO2727" s="8"/>
      <c r="AP2727" s="8"/>
      <c r="AQ2727" s="8"/>
      <c r="AR2727" s="5"/>
      <c r="AS2727" s="1"/>
      <c r="AT2727" s="8"/>
      <c r="AU2727" s="1"/>
      <c r="AV2727" s="1"/>
      <c r="AW2727" s="3"/>
      <c r="AX2727" s="3"/>
      <c r="AY2727" s="4"/>
      <c r="AZ2727" s="4"/>
      <c r="BA2727" s="4"/>
      <c r="BB2727" s="1"/>
      <c r="BC2727" s="1"/>
      <c r="BD2727" s="1"/>
      <c r="BE2727" s="1"/>
      <c r="BF2727" s="1"/>
      <c r="BG2727" s="1"/>
      <c r="BH2727" s="1"/>
      <c r="BI2727" s="1"/>
    </row>
    <row r="2728" spans="1:61" x14ac:dyDescent="0.2">
      <c r="A2728" s="78">
        <f t="shared" si="1530"/>
        <v>44619</v>
      </c>
      <c r="B2728" s="2">
        <f t="shared" si="1532"/>
        <v>379932.68119845819</v>
      </c>
      <c r="C2728" s="3">
        <f t="shared" si="1533"/>
        <v>51290911.961791858</v>
      </c>
      <c r="D2728" s="2">
        <f t="shared" si="1529"/>
        <v>240537.3279050432</v>
      </c>
      <c r="E2728" s="2">
        <f t="shared" si="1534"/>
        <v>0</v>
      </c>
      <c r="F2728" s="33">
        <f t="shared" si="1535"/>
        <v>240537.3279050432</v>
      </c>
      <c r="G2728" s="39">
        <f t="shared" si="1536"/>
        <v>6120.04</v>
      </c>
      <c r="H2728" s="38">
        <f>IF(AND(N2728=1,N2727&gt;1),VLOOKUP(A2727,[1]Plan1!$CW$105:$CY$215,3),H2727)</f>
        <v>6153.09</v>
      </c>
      <c r="I2728" s="127">
        <f t="shared" si="1537"/>
        <v>44541</v>
      </c>
      <c r="J2728" s="127">
        <f t="shared" si="1538"/>
        <v>44572</v>
      </c>
      <c r="K2728" s="34">
        <f t="shared" si="1539"/>
        <v>5.4002915013626751E-3</v>
      </c>
      <c r="L2728" s="212">
        <f t="shared" si="1540"/>
        <v>44630</v>
      </c>
      <c r="M2728" s="1">
        <f t="shared" si="1541"/>
        <v>18</v>
      </c>
      <c r="N2728" s="1">
        <f t="shared" si="1542"/>
        <v>12</v>
      </c>
      <c r="O2728" s="2">
        <f t="shared" si="1543"/>
        <v>1.0035969600000001</v>
      </c>
      <c r="P2728" s="35">
        <f t="shared" si="1544"/>
        <v>1.00729958</v>
      </c>
      <c r="Q2728" s="35">
        <f t="shared" si="1545"/>
        <v>1.1522099236573076</v>
      </c>
      <c r="R2728" s="2">
        <f t="shared" si="1546"/>
        <v>1.1563543700000001</v>
      </c>
      <c r="S2728" s="2">
        <f t="shared" si="1547"/>
        <v>1.05852576</v>
      </c>
      <c r="T2728" s="2">
        <f t="shared" si="1548"/>
        <v>278146.39027112001</v>
      </c>
      <c r="U2728" s="2">
        <f t="shared" si="1549"/>
        <v>0</v>
      </c>
      <c r="V2728" s="2">
        <f t="shared" si="1550"/>
        <v>37609.062366076469</v>
      </c>
      <c r="W2728" s="2">
        <f t="shared" si="1551"/>
        <v>278146.39027111966</v>
      </c>
      <c r="X2728" s="36">
        <f t="shared" si="1552"/>
        <v>0</v>
      </c>
      <c r="Y2728" s="2">
        <f t="shared" si="1553"/>
        <v>0</v>
      </c>
      <c r="Z2728" s="37">
        <f t="shared" si="1554"/>
        <v>0</v>
      </c>
      <c r="AA2728" s="2">
        <f t="shared" si="1555"/>
        <v>0</v>
      </c>
      <c r="AB2728" s="4">
        <f t="shared" si="1531"/>
        <v>7.1215000000000001E-2</v>
      </c>
      <c r="AC2728" s="148">
        <f t="shared" si="1556"/>
        <v>517</v>
      </c>
      <c r="AD2728" s="36">
        <v>252</v>
      </c>
      <c r="AE2728" s="35">
        <f t="shared" si="1557"/>
        <v>1.1515811469999999</v>
      </c>
      <c r="AF2728" s="2">
        <f t="shared" si="1558"/>
        <v>42161.748871199998</v>
      </c>
      <c r="AG2728" s="2">
        <f t="shared" si="1559"/>
        <v>42161.748871199998</v>
      </c>
      <c r="AH2728" s="3">
        <f t="shared" si="1560"/>
        <v>0</v>
      </c>
      <c r="AI2728" s="3"/>
      <c r="AJ2728" s="3">
        <v>0</v>
      </c>
      <c r="AK2728" s="2">
        <f t="shared" si="1561"/>
        <v>59624.542056138496</v>
      </c>
      <c r="AL2728" s="8"/>
      <c r="AM2728" s="8"/>
      <c r="AN2728" s="8"/>
      <c r="AO2728" s="8"/>
      <c r="AP2728" s="8"/>
      <c r="AQ2728" s="8"/>
      <c r="AR2728" s="5"/>
      <c r="AS2728" s="1"/>
      <c r="AT2728" s="8"/>
      <c r="AU2728" s="1"/>
      <c r="AV2728" s="1"/>
      <c r="AW2728" s="3"/>
      <c r="AX2728" s="3"/>
      <c r="AY2728" s="4"/>
      <c r="AZ2728" s="4"/>
      <c r="BA2728" s="4"/>
      <c r="BB2728" s="1"/>
      <c r="BC2728" s="1"/>
      <c r="BD2728" s="1"/>
      <c r="BE2728" s="1"/>
      <c r="BF2728" s="1"/>
      <c r="BG2728" s="1"/>
      <c r="BH2728" s="1"/>
      <c r="BI2728" s="1"/>
    </row>
    <row r="2729" spans="1:61" x14ac:dyDescent="0.2">
      <c r="A2729" s="78">
        <f t="shared" si="1530"/>
        <v>44620</v>
      </c>
      <c r="B2729" s="2">
        <f t="shared" si="1532"/>
        <v>380011.86385723128</v>
      </c>
      <c r="C2729" s="3">
        <f t="shared" si="1533"/>
        <v>51301601.62072622</v>
      </c>
      <c r="D2729" s="2">
        <f t="shared" si="1529"/>
        <v>240537.3279050432</v>
      </c>
      <c r="E2729" s="2">
        <f t="shared" si="1534"/>
        <v>0</v>
      </c>
      <c r="F2729" s="33">
        <f t="shared" si="1535"/>
        <v>240537.3279050432</v>
      </c>
      <c r="G2729" s="39">
        <f t="shared" si="1536"/>
        <v>6120.04</v>
      </c>
      <c r="H2729" s="38">
        <f>IF(AND(N2729=1,N2728&gt;1),VLOOKUP(A2728,[1]Plan1!$CW$105:$CY$215,3),H2728)</f>
        <v>6153.09</v>
      </c>
      <c r="I2729" s="127">
        <f t="shared" si="1537"/>
        <v>44541</v>
      </c>
      <c r="J2729" s="127">
        <f t="shared" si="1538"/>
        <v>44572</v>
      </c>
      <c r="K2729" s="34">
        <f t="shared" si="1539"/>
        <v>5.4002915013626751E-3</v>
      </c>
      <c r="L2729" s="212">
        <f t="shared" si="1540"/>
        <v>44630</v>
      </c>
      <c r="M2729" s="1">
        <f t="shared" si="1541"/>
        <v>18</v>
      </c>
      <c r="N2729" s="1">
        <f t="shared" si="1542"/>
        <v>12</v>
      </c>
      <c r="O2729" s="2">
        <f t="shared" si="1543"/>
        <v>1.0035969600000001</v>
      </c>
      <c r="P2729" s="35">
        <f t="shared" si="1544"/>
        <v>1.00729958</v>
      </c>
      <c r="Q2729" s="35">
        <f t="shared" si="1545"/>
        <v>1.1522099236573076</v>
      </c>
      <c r="R2729" s="2">
        <f t="shared" si="1546"/>
        <v>1.1563543700000001</v>
      </c>
      <c r="S2729" s="2">
        <f t="shared" si="1547"/>
        <v>1.05852576</v>
      </c>
      <c r="T2729" s="2">
        <f t="shared" si="1548"/>
        <v>278146.39027112001</v>
      </c>
      <c r="U2729" s="2">
        <f t="shared" si="1549"/>
        <v>0</v>
      </c>
      <c r="V2729" s="2">
        <f t="shared" si="1550"/>
        <v>37609.062366076469</v>
      </c>
      <c r="W2729" s="2">
        <f t="shared" si="1551"/>
        <v>278146.39027111966</v>
      </c>
      <c r="X2729" s="36">
        <f t="shared" si="1552"/>
        <v>0</v>
      </c>
      <c r="Y2729" s="2">
        <f t="shared" si="1553"/>
        <v>0</v>
      </c>
      <c r="Z2729" s="37">
        <f t="shared" si="1554"/>
        <v>0</v>
      </c>
      <c r="AA2729" s="2">
        <f t="shared" si="1555"/>
        <v>0</v>
      </c>
      <c r="AB2729" s="4">
        <f t="shared" si="1531"/>
        <v>7.1215000000000001E-2</v>
      </c>
      <c r="AC2729" s="148">
        <f t="shared" si="1556"/>
        <v>517</v>
      </c>
      <c r="AD2729" s="36">
        <v>252</v>
      </c>
      <c r="AE2729" s="35">
        <f t="shared" si="1557"/>
        <v>1.1515811469999999</v>
      </c>
      <c r="AF2729" s="2">
        <f t="shared" si="1558"/>
        <v>42161.748871199998</v>
      </c>
      <c r="AG2729" s="2">
        <f t="shared" si="1559"/>
        <v>42161.748871199998</v>
      </c>
      <c r="AH2729" s="3">
        <f t="shared" si="1560"/>
        <v>0</v>
      </c>
      <c r="AI2729" s="3"/>
      <c r="AJ2729" s="3">
        <v>0</v>
      </c>
      <c r="AK2729" s="2">
        <f t="shared" si="1561"/>
        <v>59703.724714911594</v>
      </c>
      <c r="AL2729" s="8"/>
      <c r="AM2729" s="8"/>
      <c r="AN2729" s="8"/>
      <c r="AO2729" s="8"/>
      <c r="AP2729" s="8"/>
      <c r="AQ2729" s="8"/>
      <c r="AR2729" s="5"/>
      <c r="AS2729" s="1"/>
      <c r="AT2729" s="8"/>
      <c r="AU2729" s="1"/>
      <c r="AV2729" s="1"/>
      <c r="AW2729" s="3"/>
      <c r="AX2729" s="3"/>
      <c r="AY2729" s="4"/>
      <c r="AZ2729" s="4"/>
      <c r="BA2729" s="4"/>
      <c r="BB2729" s="1"/>
      <c r="BC2729" s="1"/>
      <c r="BD2729" s="1"/>
      <c r="BE2729" s="1"/>
      <c r="BF2729" s="1"/>
      <c r="BG2729" s="1"/>
      <c r="BH2729" s="1"/>
      <c r="BI2729" s="1"/>
    </row>
    <row r="2730" spans="1:61" x14ac:dyDescent="0.2">
      <c r="A2730" s="78">
        <f t="shared" si="1530"/>
        <v>44621</v>
      </c>
      <c r="B2730" s="2">
        <f t="shared" si="1532"/>
        <v>380091.04651600437</v>
      </c>
      <c r="C2730" s="3">
        <f t="shared" si="1533"/>
        <v>51312291.27966059</v>
      </c>
      <c r="D2730" s="2">
        <f t="shared" si="1529"/>
        <v>240537.3279050432</v>
      </c>
      <c r="E2730" s="2">
        <f t="shared" si="1534"/>
        <v>0</v>
      </c>
      <c r="F2730" s="33">
        <f t="shared" si="1535"/>
        <v>240537.3279050432</v>
      </c>
      <c r="G2730" s="39">
        <f t="shared" si="1536"/>
        <v>6120.04</v>
      </c>
      <c r="H2730" s="38">
        <f>IF(AND(N2730=1,N2729&gt;1),VLOOKUP(A2729,[1]Plan1!$CW$105:$CY$215,3),H2729)</f>
        <v>6153.09</v>
      </c>
      <c r="I2730" s="127">
        <f t="shared" si="1537"/>
        <v>44541</v>
      </c>
      <c r="J2730" s="127">
        <f t="shared" si="1538"/>
        <v>44572</v>
      </c>
      <c r="K2730" s="34">
        <f t="shared" si="1539"/>
        <v>5.4002915013626751E-3</v>
      </c>
      <c r="L2730" s="212">
        <f t="shared" si="1540"/>
        <v>44630</v>
      </c>
      <c r="M2730" s="1">
        <f t="shared" si="1541"/>
        <v>18</v>
      </c>
      <c r="N2730" s="1">
        <f t="shared" si="1542"/>
        <v>12</v>
      </c>
      <c r="O2730" s="2">
        <f t="shared" si="1543"/>
        <v>1.0035969600000001</v>
      </c>
      <c r="P2730" s="35">
        <f t="shared" si="1544"/>
        <v>1.00729958</v>
      </c>
      <c r="Q2730" s="35">
        <f t="shared" si="1545"/>
        <v>1.1522099236573076</v>
      </c>
      <c r="R2730" s="2">
        <f t="shared" si="1546"/>
        <v>1.1563543700000001</v>
      </c>
      <c r="S2730" s="2">
        <f t="shared" si="1547"/>
        <v>1.05852576</v>
      </c>
      <c r="T2730" s="2">
        <f t="shared" si="1548"/>
        <v>278146.39027112001</v>
      </c>
      <c r="U2730" s="2">
        <f t="shared" si="1549"/>
        <v>0</v>
      </c>
      <c r="V2730" s="2">
        <f t="shared" si="1550"/>
        <v>37609.062366076469</v>
      </c>
      <c r="W2730" s="2">
        <f t="shared" si="1551"/>
        <v>278146.39027111966</v>
      </c>
      <c r="X2730" s="36">
        <f t="shared" si="1552"/>
        <v>0</v>
      </c>
      <c r="Y2730" s="2">
        <f t="shared" si="1553"/>
        <v>0</v>
      </c>
      <c r="Z2730" s="37">
        <f t="shared" si="1554"/>
        <v>0</v>
      </c>
      <c r="AA2730" s="2">
        <f t="shared" si="1555"/>
        <v>0</v>
      </c>
      <c r="AB2730" s="4">
        <f t="shared" si="1531"/>
        <v>7.1215000000000001E-2</v>
      </c>
      <c r="AC2730" s="148">
        <f t="shared" si="1556"/>
        <v>517</v>
      </c>
      <c r="AD2730" s="36">
        <v>252</v>
      </c>
      <c r="AE2730" s="35">
        <f t="shared" si="1557"/>
        <v>1.1515811469999999</v>
      </c>
      <c r="AF2730" s="2">
        <f t="shared" si="1558"/>
        <v>42161.748871199998</v>
      </c>
      <c r="AG2730" s="2">
        <f t="shared" si="1559"/>
        <v>42161.748871199998</v>
      </c>
      <c r="AH2730" s="3">
        <f t="shared" si="1560"/>
        <v>0</v>
      </c>
      <c r="AI2730" s="3"/>
      <c r="AJ2730" s="3">
        <v>0</v>
      </c>
      <c r="AK2730" s="2">
        <f t="shared" si="1561"/>
        <v>59782.907373684677</v>
      </c>
      <c r="AL2730" s="8"/>
      <c r="AM2730" s="8"/>
      <c r="AN2730" s="8"/>
      <c r="AO2730" s="8"/>
      <c r="AP2730" s="8"/>
      <c r="AQ2730" s="8"/>
      <c r="AR2730" s="5"/>
      <c r="AS2730" s="1"/>
      <c r="AT2730" s="8"/>
      <c r="AU2730" s="1"/>
      <c r="AV2730" s="1"/>
      <c r="AW2730" s="3"/>
      <c r="AX2730" s="3"/>
      <c r="AY2730" s="4"/>
      <c r="AZ2730" s="4"/>
      <c r="BA2730" s="4"/>
      <c r="BB2730" s="1"/>
      <c r="BC2730" s="1"/>
      <c r="BD2730" s="1"/>
      <c r="BE2730" s="1"/>
      <c r="BF2730" s="1"/>
      <c r="BG2730" s="1"/>
      <c r="BH2730" s="1"/>
      <c r="BI2730" s="1"/>
    </row>
    <row r="2731" spans="1:61" x14ac:dyDescent="0.2">
      <c r="A2731" s="78">
        <f t="shared" si="1530"/>
        <v>44622</v>
      </c>
      <c r="B2731" s="2">
        <f t="shared" si="1532"/>
        <v>380257.68201578746</v>
      </c>
      <c r="C2731" s="3">
        <f t="shared" si="1533"/>
        <v>51334787.072131306</v>
      </c>
      <c r="D2731" s="2">
        <f t="shared" si="1529"/>
        <v>240537.3279050432</v>
      </c>
      <c r="E2731" s="2">
        <f t="shared" si="1534"/>
        <v>0</v>
      </c>
      <c r="F2731" s="33">
        <f t="shared" si="1535"/>
        <v>240537.3279050432</v>
      </c>
      <c r="G2731" s="39">
        <f t="shared" si="1536"/>
        <v>6120.04</v>
      </c>
      <c r="H2731" s="38">
        <f>IF(AND(N2731=1,N2730&gt;1),VLOOKUP(A2730,[1]Plan1!$CW$105:$CY$215,3),H2730)</f>
        <v>6153.09</v>
      </c>
      <c r="I2731" s="127">
        <f t="shared" si="1537"/>
        <v>44541</v>
      </c>
      <c r="J2731" s="127">
        <f t="shared" si="1538"/>
        <v>44572</v>
      </c>
      <c r="K2731" s="34">
        <f t="shared" si="1539"/>
        <v>5.4002915013626751E-3</v>
      </c>
      <c r="L2731" s="212">
        <f t="shared" si="1540"/>
        <v>44630</v>
      </c>
      <c r="M2731" s="1">
        <f t="shared" si="1541"/>
        <v>18</v>
      </c>
      <c r="N2731" s="1">
        <f t="shared" si="1542"/>
        <v>12</v>
      </c>
      <c r="O2731" s="2">
        <f t="shared" si="1543"/>
        <v>1.0035969600000001</v>
      </c>
      <c r="P2731" s="35">
        <f t="shared" si="1544"/>
        <v>1.00729958</v>
      </c>
      <c r="Q2731" s="35">
        <f t="shared" si="1545"/>
        <v>1.1522099236573076</v>
      </c>
      <c r="R2731" s="2">
        <f t="shared" si="1546"/>
        <v>1.1563543700000001</v>
      </c>
      <c r="S2731" s="2">
        <f t="shared" si="1547"/>
        <v>1.05852576</v>
      </c>
      <c r="T2731" s="2">
        <f t="shared" si="1548"/>
        <v>278146.39027112001</v>
      </c>
      <c r="U2731" s="2">
        <f t="shared" si="1549"/>
        <v>0</v>
      </c>
      <c r="V2731" s="2">
        <f t="shared" si="1550"/>
        <v>37609.062366076469</v>
      </c>
      <c r="W2731" s="2">
        <f t="shared" si="1551"/>
        <v>278146.39027111966</v>
      </c>
      <c r="X2731" s="36">
        <f t="shared" si="1552"/>
        <v>0</v>
      </c>
      <c r="Y2731" s="2">
        <f t="shared" si="1553"/>
        <v>0</v>
      </c>
      <c r="Z2731" s="37">
        <f t="shared" si="1554"/>
        <v>0</v>
      </c>
      <c r="AA2731" s="2">
        <f t="shared" si="1555"/>
        <v>0</v>
      </c>
      <c r="AB2731" s="4">
        <f t="shared" si="1531"/>
        <v>7.1215000000000001E-2</v>
      </c>
      <c r="AC2731" s="148">
        <f t="shared" si="1556"/>
        <v>518</v>
      </c>
      <c r="AD2731" s="36">
        <v>252</v>
      </c>
      <c r="AE2731" s="35">
        <f t="shared" si="1557"/>
        <v>1.15189556</v>
      </c>
      <c r="AF2731" s="2">
        <f t="shared" si="1558"/>
        <v>42249.201712210001</v>
      </c>
      <c r="AG2731" s="2">
        <f t="shared" si="1559"/>
        <v>42249.201712210001</v>
      </c>
      <c r="AH2731" s="3">
        <f t="shared" si="1560"/>
        <v>0</v>
      </c>
      <c r="AI2731" s="3"/>
      <c r="AJ2731" s="3">
        <v>0</v>
      </c>
      <c r="AK2731" s="2">
        <f t="shared" si="1561"/>
        <v>59862.090032457774</v>
      </c>
      <c r="AL2731" s="8"/>
      <c r="AM2731" s="8"/>
      <c r="AN2731" s="8"/>
      <c r="AO2731" s="8"/>
      <c r="AP2731" s="8"/>
      <c r="AQ2731" s="8"/>
      <c r="AR2731" s="5"/>
      <c r="AS2731" s="1"/>
      <c r="AT2731" s="8"/>
      <c r="AU2731" s="1"/>
      <c r="AV2731" s="1"/>
      <c r="AW2731" s="3"/>
      <c r="AX2731" s="3"/>
      <c r="AY2731" s="4"/>
      <c r="AZ2731" s="4"/>
      <c r="BA2731" s="4"/>
      <c r="BB2731" s="1"/>
      <c r="BC2731" s="1"/>
      <c r="BD2731" s="1"/>
      <c r="BE2731" s="1"/>
      <c r="BF2731" s="1"/>
      <c r="BG2731" s="1"/>
      <c r="BH2731" s="1"/>
      <c r="BI2731" s="1"/>
    </row>
    <row r="2732" spans="1:61" x14ac:dyDescent="0.2">
      <c r="A2732" s="78">
        <f t="shared" si="1530"/>
        <v>44623</v>
      </c>
      <c r="B2732" s="2">
        <f t="shared" si="1532"/>
        <v>380520.2462590888</v>
      </c>
      <c r="C2732" s="3">
        <f t="shared" si="1533"/>
        <v>51370233.24497699</v>
      </c>
      <c r="D2732" s="2">
        <f t="shared" si="1529"/>
        <v>240537.3279050432</v>
      </c>
      <c r="E2732" s="2">
        <f t="shared" si="1534"/>
        <v>0</v>
      </c>
      <c r="F2732" s="33">
        <f t="shared" si="1535"/>
        <v>240537.3279050432</v>
      </c>
      <c r="G2732" s="39">
        <f t="shared" si="1536"/>
        <v>6120.04</v>
      </c>
      <c r="H2732" s="38">
        <f>IF(AND(N2732=1,N2731&gt;1),VLOOKUP(A2731,[1]Plan1!$CW$105:$CY$215,3),H2731)</f>
        <v>6153.09</v>
      </c>
      <c r="I2732" s="127">
        <f t="shared" si="1537"/>
        <v>44541</v>
      </c>
      <c r="J2732" s="127">
        <f t="shared" si="1538"/>
        <v>44572</v>
      </c>
      <c r="K2732" s="34">
        <f t="shared" si="1539"/>
        <v>5.4002915013626751E-3</v>
      </c>
      <c r="L2732" s="212">
        <f t="shared" si="1540"/>
        <v>44630</v>
      </c>
      <c r="M2732" s="1">
        <f t="shared" si="1541"/>
        <v>18</v>
      </c>
      <c r="N2732" s="1">
        <f t="shared" si="1542"/>
        <v>13</v>
      </c>
      <c r="O2732" s="2">
        <f t="shared" si="1543"/>
        <v>1.0038972900000001</v>
      </c>
      <c r="P2732" s="35">
        <f t="shared" si="1544"/>
        <v>1.00729958</v>
      </c>
      <c r="Q2732" s="35">
        <f t="shared" si="1545"/>
        <v>1.1522099236573076</v>
      </c>
      <c r="R2732" s="2">
        <f t="shared" si="1546"/>
        <v>1.15670041</v>
      </c>
      <c r="S2732" s="2">
        <f t="shared" si="1547"/>
        <v>1.05852576</v>
      </c>
      <c r="T2732" s="2">
        <f t="shared" si="1548"/>
        <v>278229.62580805999</v>
      </c>
      <c r="U2732" s="2">
        <f t="shared" si="1549"/>
        <v>0</v>
      </c>
      <c r="V2732" s="2">
        <f t="shared" si="1550"/>
        <v>37692.297903024715</v>
      </c>
      <c r="W2732" s="2">
        <f t="shared" si="1551"/>
        <v>278229.62580806791</v>
      </c>
      <c r="X2732" s="36">
        <f t="shared" si="1552"/>
        <v>0</v>
      </c>
      <c r="Y2732" s="2">
        <f t="shared" si="1553"/>
        <v>0</v>
      </c>
      <c r="Z2732" s="37">
        <f t="shared" si="1554"/>
        <v>0</v>
      </c>
      <c r="AA2732" s="2">
        <f t="shared" si="1555"/>
        <v>0</v>
      </c>
      <c r="AB2732" s="4">
        <f t="shared" si="1531"/>
        <v>7.1215000000000001E-2</v>
      </c>
      <c r="AC2732" s="148">
        <f t="shared" si="1556"/>
        <v>519</v>
      </c>
      <c r="AD2732" s="36">
        <v>252</v>
      </c>
      <c r="AE2732" s="35">
        <f t="shared" si="1557"/>
        <v>1.152210059</v>
      </c>
      <c r="AF2732" s="2">
        <f t="shared" si="1558"/>
        <v>42349.347759789998</v>
      </c>
      <c r="AG2732" s="2">
        <f t="shared" si="1559"/>
        <v>42349.347759789998</v>
      </c>
      <c r="AH2732" s="3">
        <f t="shared" si="1560"/>
        <v>0</v>
      </c>
      <c r="AI2732" s="3"/>
      <c r="AJ2732" s="3">
        <v>0</v>
      </c>
      <c r="AK2732" s="2">
        <f t="shared" si="1561"/>
        <v>59941.272691230872</v>
      </c>
      <c r="AL2732" s="8"/>
      <c r="AM2732" s="8"/>
      <c r="AN2732" s="8"/>
      <c r="AO2732" s="8"/>
      <c r="AP2732" s="8"/>
      <c r="AQ2732" s="8"/>
      <c r="AR2732" s="5"/>
      <c r="AS2732" s="1"/>
      <c r="AT2732" s="8"/>
      <c r="AU2732" s="1"/>
      <c r="AV2732" s="1"/>
      <c r="AW2732" s="3"/>
      <c r="AX2732" s="3"/>
      <c r="AY2732" s="4"/>
      <c r="AZ2732" s="4"/>
      <c r="BA2732" s="4"/>
      <c r="BB2732" s="1"/>
      <c r="BC2732" s="1"/>
      <c r="BD2732" s="1"/>
      <c r="BE2732" s="1"/>
      <c r="BF2732" s="1"/>
      <c r="BG2732" s="1"/>
      <c r="BH2732" s="1"/>
      <c r="BI2732" s="1"/>
    </row>
    <row r="2733" spans="1:61" x14ac:dyDescent="0.2">
      <c r="A2733" s="78">
        <f t="shared" si="1530"/>
        <v>44624</v>
      </c>
      <c r="B2733" s="2">
        <f t="shared" si="1532"/>
        <v>380782.91728705622</v>
      </c>
      <c r="C2733" s="3">
        <f t="shared" si="1533"/>
        <v>51405693.833752587</v>
      </c>
      <c r="D2733" s="2">
        <f t="shared" si="1529"/>
        <v>240537.3279050432</v>
      </c>
      <c r="E2733" s="2">
        <f t="shared" si="1534"/>
        <v>0</v>
      </c>
      <c r="F2733" s="33">
        <f t="shared" si="1535"/>
        <v>240537.3279050432</v>
      </c>
      <c r="G2733" s="39">
        <f t="shared" si="1536"/>
        <v>6120.04</v>
      </c>
      <c r="H2733" s="38">
        <f>IF(AND(N2733=1,N2732&gt;1),VLOOKUP(A2732,[1]Plan1!$CW$105:$CY$215,3),H2732)</f>
        <v>6153.09</v>
      </c>
      <c r="I2733" s="127">
        <f t="shared" si="1537"/>
        <v>44541</v>
      </c>
      <c r="J2733" s="127">
        <f t="shared" si="1538"/>
        <v>44572</v>
      </c>
      <c r="K2733" s="34">
        <f t="shared" si="1539"/>
        <v>5.4002915013626751E-3</v>
      </c>
      <c r="L2733" s="212">
        <f t="shared" si="1540"/>
        <v>44630</v>
      </c>
      <c r="M2733" s="1">
        <f t="shared" si="1541"/>
        <v>18</v>
      </c>
      <c r="N2733" s="1">
        <f t="shared" si="1542"/>
        <v>14</v>
      </c>
      <c r="O2733" s="2">
        <f t="shared" si="1543"/>
        <v>1.0041977099999999</v>
      </c>
      <c r="P2733" s="35">
        <f t="shared" si="1544"/>
        <v>1.00729958</v>
      </c>
      <c r="Q2733" s="35">
        <f t="shared" si="1545"/>
        <v>1.1522099236573076</v>
      </c>
      <c r="R2733" s="2">
        <f t="shared" si="1546"/>
        <v>1.1570465599999999</v>
      </c>
      <c r="S2733" s="2">
        <f t="shared" si="1547"/>
        <v>1.05852576</v>
      </c>
      <c r="T2733" s="2">
        <f t="shared" si="1548"/>
        <v>278312.88780412002</v>
      </c>
      <c r="U2733" s="2">
        <f t="shared" si="1549"/>
        <v>0</v>
      </c>
      <c r="V2733" s="2">
        <f t="shared" si="1550"/>
        <v>37775.559899079031</v>
      </c>
      <c r="W2733" s="2">
        <f t="shared" si="1551"/>
        <v>278312.88780412223</v>
      </c>
      <c r="X2733" s="36">
        <f t="shared" si="1552"/>
        <v>0</v>
      </c>
      <c r="Y2733" s="2">
        <f t="shared" si="1553"/>
        <v>0</v>
      </c>
      <c r="Z2733" s="37">
        <f t="shared" si="1554"/>
        <v>0</v>
      </c>
      <c r="AA2733" s="2">
        <f t="shared" si="1555"/>
        <v>0</v>
      </c>
      <c r="AB2733" s="4">
        <f t="shared" si="1531"/>
        <v>7.1215000000000001E-2</v>
      </c>
      <c r="AC2733" s="148">
        <f t="shared" si="1556"/>
        <v>520</v>
      </c>
      <c r="AD2733" s="36">
        <v>252</v>
      </c>
      <c r="AE2733" s="35">
        <f t="shared" si="1557"/>
        <v>1.1525246440000001</v>
      </c>
      <c r="AF2733" s="2">
        <f t="shared" si="1558"/>
        <v>42449.57413293</v>
      </c>
      <c r="AG2733" s="2">
        <f t="shared" si="1559"/>
        <v>42449.57413293</v>
      </c>
      <c r="AH2733" s="3">
        <f t="shared" si="1560"/>
        <v>0</v>
      </c>
      <c r="AI2733" s="3"/>
      <c r="AJ2733" s="3">
        <v>0</v>
      </c>
      <c r="AK2733" s="2">
        <f t="shared" si="1561"/>
        <v>60020.455350003955</v>
      </c>
      <c r="AL2733" s="8"/>
      <c r="AM2733" s="8"/>
      <c r="AN2733" s="8"/>
      <c r="AO2733" s="8"/>
      <c r="AP2733" s="8"/>
      <c r="AQ2733" s="8"/>
      <c r="AR2733" s="5"/>
      <c r="AS2733" s="1"/>
      <c r="AT2733" s="8"/>
      <c r="AU2733" s="1"/>
      <c r="AV2733" s="1"/>
      <c r="AW2733" s="3"/>
      <c r="AX2733" s="3"/>
      <c r="AY2733" s="4"/>
      <c r="AZ2733" s="4"/>
      <c r="BA2733" s="4"/>
      <c r="BB2733" s="1"/>
      <c r="BC2733" s="1"/>
      <c r="BD2733" s="1"/>
      <c r="BE2733" s="1"/>
      <c r="BF2733" s="1"/>
      <c r="BG2733" s="1"/>
      <c r="BH2733" s="1"/>
      <c r="BI2733" s="1"/>
    </row>
    <row r="2734" spans="1:61" x14ac:dyDescent="0.2">
      <c r="A2734" s="78">
        <f t="shared" si="1530"/>
        <v>44625</v>
      </c>
      <c r="B2734" s="2">
        <f t="shared" si="1532"/>
        <v>380958.0891707064</v>
      </c>
      <c r="C2734" s="3">
        <f t="shared" si="1533"/>
        <v>51429342.038045362</v>
      </c>
      <c r="D2734" s="2">
        <f t="shared" si="1529"/>
        <v>240537.3279050432</v>
      </c>
      <c r="E2734" s="2">
        <f t="shared" si="1534"/>
        <v>0</v>
      </c>
      <c r="F2734" s="33">
        <f t="shared" si="1535"/>
        <v>240537.3279050432</v>
      </c>
      <c r="G2734" s="39">
        <f t="shared" si="1536"/>
        <v>6120.04</v>
      </c>
      <c r="H2734" s="38">
        <f>IF(AND(N2734=1,N2733&gt;1),VLOOKUP(A2733,[1]Plan1!$CW$105:$CY$215,3),H2733)</f>
        <v>6153.09</v>
      </c>
      <c r="I2734" s="127">
        <f t="shared" si="1537"/>
        <v>44541</v>
      </c>
      <c r="J2734" s="127">
        <f t="shared" si="1538"/>
        <v>44572</v>
      </c>
      <c r="K2734" s="34">
        <f t="shared" si="1539"/>
        <v>5.4002915013626751E-3</v>
      </c>
      <c r="L2734" s="212">
        <f t="shared" si="1540"/>
        <v>44630</v>
      </c>
      <c r="M2734" s="1">
        <f t="shared" si="1541"/>
        <v>18</v>
      </c>
      <c r="N2734" s="1">
        <f t="shared" si="1542"/>
        <v>15</v>
      </c>
      <c r="O2734" s="2">
        <f t="shared" si="1543"/>
        <v>1.0044982200000001</v>
      </c>
      <c r="P2734" s="35">
        <f t="shared" si="1544"/>
        <v>1.00729958</v>
      </c>
      <c r="Q2734" s="35">
        <f t="shared" si="1545"/>
        <v>1.1522099236573076</v>
      </c>
      <c r="R2734" s="2">
        <f t="shared" si="1546"/>
        <v>1.1573928099999999</v>
      </c>
      <c r="S2734" s="2">
        <f t="shared" si="1547"/>
        <v>1.05852576</v>
      </c>
      <c r="T2734" s="2">
        <f t="shared" si="1548"/>
        <v>278396.17385389999</v>
      </c>
      <c r="U2734" s="2">
        <f t="shared" si="1549"/>
        <v>0</v>
      </c>
      <c r="V2734" s="2">
        <f t="shared" si="1550"/>
        <v>37858.845948866147</v>
      </c>
      <c r="W2734" s="2">
        <f t="shared" si="1551"/>
        <v>278396.17385390936</v>
      </c>
      <c r="X2734" s="36">
        <f t="shared" si="1552"/>
        <v>0</v>
      </c>
      <c r="Y2734" s="2">
        <f t="shared" si="1553"/>
        <v>0</v>
      </c>
      <c r="Z2734" s="37">
        <f t="shared" si="1554"/>
        <v>0</v>
      </c>
      <c r="AA2734" s="2">
        <f t="shared" si="1555"/>
        <v>0</v>
      </c>
      <c r="AB2734" s="4">
        <f t="shared" si="1531"/>
        <v>7.1215000000000001E-2</v>
      </c>
      <c r="AC2734" s="148">
        <f t="shared" si="1556"/>
        <v>520</v>
      </c>
      <c r="AD2734" s="36">
        <v>252</v>
      </c>
      <c r="AE2734" s="35">
        <f t="shared" si="1557"/>
        <v>1.1525246440000001</v>
      </c>
      <c r="AF2734" s="2">
        <f t="shared" si="1558"/>
        <v>42462.277308019999</v>
      </c>
      <c r="AG2734" s="2">
        <f t="shared" si="1559"/>
        <v>42462.277308019999</v>
      </c>
      <c r="AH2734" s="3">
        <f t="shared" si="1560"/>
        <v>0</v>
      </c>
      <c r="AI2734" s="3"/>
      <c r="AJ2734" s="3">
        <v>0</v>
      </c>
      <c r="AK2734" s="2">
        <f t="shared" si="1561"/>
        <v>60099.638008777052</v>
      </c>
      <c r="AL2734" s="8"/>
      <c r="AM2734" s="8"/>
      <c r="AN2734" s="8"/>
      <c r="AO2734" s="8"/>
      <c r="AP2734" s="8"/>
      <c r="AQ2734" s="8"/>
      <c r="AR2734" s="5"/>
      <c r="AS2734" s="1"/>
      <c r="AT2734" s="8"/>
      <c r="AU2734" s="1"/>
      <c r="AV2734" s="1"/>
      <c r="AW2734" s="3"/>
      <c r="AX2734" s="3"/>
      <c r="AY2734" s="4"/>
      <c r="AZ2734" s="4"/>
      <c r="BA2734" s="4"/>
      <c r="BB2734" s="1"/>
      <c r="BC2734" s="1"/>
      <c r="BD2734" s="1"/>
      <c r="BE2734" s="1"/>
      <c r="BF2734" s="1"/>
      <c r="BG2734" s="1"/>
      <c r="BH2734" s="1"/>
      <c r="BI2734" s="1"/>
    </row>
    <row r="2735" spans="1:61" x14ac:dyDescent="0.2">
      <c r="A2735" s="78">
        <f t="shared" si="1530"/>
        <v>44626</v>
      </c>
      <c r="B2735" s="2">
        <f t="shared" si="1532"/>
        <v>381037.27182947949</v>
      </c>
      <c r="C2735" s="3">
        <f t="shared" si="1533"/>
        <v>51440031.696979731</v>
      </c>
      <c r="D2735" s="2">
        <f t="shared" si="1529"/>
        <v>240537.3279050432</v>
      </c>
      <c r="E2735" s="2">
        <f t="shared" si="1534"/>
        <v>0</v>
      </c>
      <c r="F2735" s="33">
        <f t="shared" si="1535"/>
        <v>240537.3279050432</v>
      </c>
      <c r="G2735" s="39">
        <f t="shared" si="1536"/>
        <v>6120.04</v>
      </c>
      <c r="H2735" s="38">
        <f>IF(AND(N2735=1,N2734&gt;1),VLOOKUP(A2734,[1]Plan1!$CW$105:$CY$215,3),H2734)</f>
        <v>6153.09</v>
      </c>
      <c r="I2735" s="127">
        <f t="shared" si="1537"/>
        <v>44541</v>
      </c>
      <c r="J2735" s="127">
        <f t="shared" si="1538"/>
        <v>44572</v>
      </c>
      <c r="K2735" s="34">
        <f t="shared" si="1539"/>
        <v>5.4002915013626751E-3</v>
      </c>
      <c r="L2735" s="212">
        <f t="shared" si="1540"/>
        <v>44630</v>
      </c>
      <c r="M2735" s="1">
        <f t="shared" si="1541"/>
        <v>18</v>
      </c>
      <c r="N2735" s="1">
        <f t="shared" si="1542"/>
        <v>15</v>
      </c>
      <c r="O2735" s="2">
        <f t="shared" si="1543"/>
        <v>1.0044982200000001</v>
      </c>
      <c r="P2735" s="35">
        <f t="shared" si="1544"/>
        <v>1.00729958</v>
      </c>
      <c r="Q2735" s="35">
        <f t="shared" si="1545"/>
        <v>1.1522099236573076</v>
      </c>
      <c r="R2735" s="2">
        <f t="shared" si="1546"/>
        <v>1.1573928099999999</v>
      </c>
      <c r="S2735" s="2">
        <f t="shared" si="1547"/>
        <v>1.05852576</v>
      </c>
      <c r="T2735" s="2">
        <f t="shared" si="1548"/>
        <v>278396.17385389999</v>
      </c>
      <c r="U2735" s="2">
        <f t="shared" si="1549"/>
        <v>0</v>
      </c>
      <c r="V2735" s="2">
        <f t="shared" si="1550"/>
        <v>37858.845948866147</v>
      </c>
      <c r="W2735" s="2">
        <f t="shared" si="1551"/>
        <v>278396.17385390936</v>
      </c>
      <c r="X2735" s="36">
        <f t="shared" si="1552"/>
        <v>0</v>
      </c>
      <c r="Y2735" s="2">
        <f t="shared" si="1553"/>
        <v>0</v>
      </c>
      <c r="Z2735" s="37">
        <f t="shared" si="1554"/>
        <v>0</v>
      </c>
      <c r="AA2735" s="2">
        <f t="shared" si="1555"/>
        <v>0</v>
      </c>
      <c r="AB2735" s="4">
        <f t="shared" si="1531"/>
        <v>7.1215000000000001E-2</v>
      </c>
      <c r="AC2735" s="148">
        <f t="shared" si="1556"/>
        <v>520</v>
      </c>
      <c r="AD2735" s="36">
        <v>252</v>
      </c>
      <c r="AE2735" s="35">
        <f t="shared" si="1557"/>
        <v>1.1525246440000001</v>
      </c>
      <c r="AF2735" s="2">
        <f t="shared" si="1558"/>
        <v>42462.277308019999</v>
      </c>
      <c r="AG2735" s="2">
        <f t="shared" si="1559"/>
        <v>42462.277308019999</v>
      </c>
      <c r="AH2735" s="3">
        <f t="shared" si="1560"/>
        <v>0</v>
      </c>
      <c r="AI2735" s="3"/>
      <c r="AJ2735" s="3">
        <v>0</v>
      </c>
      <c r="AK2735" s="2">
        <f t="shared" si="1561"/>
        <v>60178.82066755015</v>
      </c>
      <c r="AL2735" s="8"/>
      <c r="AM2735" s="8"/>
      <c r="AN2735" s="8"/>
      <c r="AO2735" s="8"/>
      <c r="AP2735" s="8"/>
      <c r="AQ2735" s="8"/>
      <c r="AR2735" s="5"/>
      <c r="AS2735" s="1"/>
      <c r="AT2735" s="8"/>
      <c r="AU2735" s="1"/>
      <c r="AV2735" s="1"/>
      <c r="AW2735" s="3"/>
      <c r="AX2735" s="3"/>
      <c r="AY2735" s="4"/>
      <c r="AZ2735" s="4"/>
      <c r="BA2735" s="4"/>
      <c r="BB2735" s="1"/>
      <c r="BC2735" s="1"/>
      <c r="BD2735" s="1"/>
      <c r="BE2735" s="1"/>
      <c r="BF2735" s="1"/>
      <c r="BG2735" s="1"/>
      <c r="BH2735" s="1"/>
      <c r="BI2735" s="1"/>
    </row>
    <row r="2736" spans="1:61" x14ac:dyDescent="0.2">
      <c r="A2736" s="78">
        <f t="shared" si="1530"/>
        <v>44627</v>
      </c>
      <c r="B2736" s="2">
        <f t="shared" si="1532"/>
        <v>381204.05769068259</v>
      </c>
      <c r="C2736" s="3">
        <f t="shared" si="1533"/>
        <v>51462547.788242146</v>
      </c>
      <c r="D2736" s="2">
        <f t="shared" si="1529"/>
        <v>240537.3279050432</v>
      </c>
      <c r="E2736" s="2">
        <f t="shared" si="1534"/>
        <v>0</v>
      </c>
      <c r="F2736" s="33">
        <f t="shared" si="1535"/>
        <v>240537.3279050432</v>
      </c>
      <c r="G2736" s="39">
        <f t="shared" si="1536"/>
        <v>6120.04</v>
      </c>
      <c r="H2736" s="38">
        <f>IF(AND(N2736=1,N2735&gt;1),VLOOKUP(A2735,[1]Plan1!$CW$105:$CY$215,3),H2735)</f>
        <v>6153.09</v>
      </c>
      <c r="I2736" s="127">
        <f t="shared" si="1537"/>
        <v>44541</v>
      </c>
      <c r="J2736" s="127">
        <f t="shared" si="1538"/>
        <v>44572</v>
      </c>
      <c r="K2736" s="34">
        <f t="shared" si="1539"/>
        <v>5.4002915013626751E-3</v>
      </c>
      <c r="L2736" s="212">
        <f t="shared" si="1540"/>
        <v>44630</v>
      </c>
      <c r="M2736" s="1">
        <f t="shared" si="1541"/>
        <v>18</v>
      </c>
      <c r="N2736" s="1">
        <f t="shared" si="1542"/>
        <v>15</v>
      </c>
      <c r="O2736" s="2">
        <f t="shared" si="1543"/>
        <v>1.0044982200000001</v>
      </c>
      <c r="P2736" s="35">
        <f t="shared" si="1544"/>
        <v>1.00729958</v>
      </c>
      <c r="Q2736" s="35">
        <f t="shared" si="1545"/>
        <v>1.1522099236573076</v>
      </c>
      <c r="R2736" s="2">
        <f t="shared" si="1546"/>
        <v>1.1573928099999999</v>
      </c>
      <c r="S2736" s="2">
        <f t="shared" si="1547"/>
        <v>1.05852576</v>
      </c>
      <c r="T2736" s="2">
        <f t="shared" si="1548"/>
        <v>278396.17385389999</v>
      </c>
      <c r="U2736" s="2">
        <f t="shared" si="1549"/>
        <v>0</v>
      </c>
      <c r="V2736" s="2">
        <f t="shared" si="1550"/>
        <v>37858.845948866147</v>
      </c>
      <c r="W2736" s="2">
        <f t="shared" si="1551"/>
        <v>278396.17385390936</v>
      </c>
      <c r="X2736" s="36">
        <f t="shared" si="1552"/>
        <v>0</v>
      </c>
      <c r="Y2736" s="2">
        <f t="shared" si="1553"/>
        <v>0</v>
      </c>
      <c r="Z2736" s="37">
        <f t="shared" si="1554"/>
        <v>0</v>
      </c>
      <c r="AA2736" s="2">
        <f t="shared" si="1555"/>
        <v>0</v>
      </c>
      <c r="AB2736" s="4">
        <f t="shared" si="1531"/>
        <v>7.1215000000000001E-2</v>
      </c>
      <c r="AC2736" s="148">
        <f t="shared" si="1556"/>
        <v>521</v>
      </c>
      <c r="AD2736" s="36">
        <v>252</v>
      </c>
      <c r="AE2736" s="35">
        <f t="shared" si="1557"/>
        <v>1.152839315</v>
      </c>
      <c r="AF2736" s="2">
        <f t="shared" si="1558"/>
        <v>42549.880510449999</v>
      </c>
      <c r="AG2736" s="2">
        <f t="shared" si="1559"/>
        <v>42549.880510449999</v>
      </c>
      <c r="AH2736" s="3">
        <f t="shared" si="1560"/>
        <v>0</v>
      </c>
      <c r="AI2736" s="3"/>
      <c r="AJ2736" s="3">
        <v>0</v>
      </c>
      <c r="AK2736" s="2">
        <f t="shared" si="1561"/>
        <v>60258.003326323233</v>
      </c>
      <c r="AL2736" s="8"/>
      <c r="AM2736" s="8"/>
      <c r="AN2736" s="8"/>
      <c r="AO2736" s="8"/>
      <c r="AP2736" s="8"/>
      <c r="AQ2736" s="8"/>
      <c r="AR2736" s="5"/>
      <c r="AS2736" s="1"/>
      <c r="AT2736" s="8"/>
      <c r="AU2736" s="1"/>
      <c r="AV2736" s="1"/>
      <c r="AW2736" s="3"/>
      <c r="AX2736" s="3"/>
      <c r="AY2736" s="4"/>
      <c r="AZ2736" s="4"/>
      <c r="BA2736" s="4"/>
      <c r="BB2736" s="1"/>
      <c r="BC2736" s="1"/>
      <c r="BD2736" s="1"/>
      <c r="BE2736" s="1"/>
      <c r="BF2736" s="1"/>
      <c r="BG2736" s="1"/>
      <c r="BH2736" s="1"/>
      <c r="BI2736" s="1"/>
    </row>
    <row r="2737" spans="1:61" x14ac:dyDescent="0.2">
      <c r="A2737" s="78">
        <f t="shared" si="1530"/>
        <v>44628</v>
      </c>
      <c r="B2737" s="2">
        <f t="shared" si="1532"/>
        <v>381466.93965282891</v>
      </c>
      <c r="C2737" s="3">
        <f t="shared" si="1533"/>
        <v>51498036.853131905</v>
      </c>
      <c r="D2737" s="2">
        <f t="shared" si="1529"/>
        <v>240537.3279050432</v>
      </c>
      <c r="E2737" s="2">
        <f t="shared" si="1534"/>
        <v>0</v>
      </c>
      <c r="F2737" s="33">
        <f t="shared" si="1535"/>
        <v>240537.3279050432</v>
      </c>
      <c r="G2737" s="39">
        <f t="shared" si="1536"/>
        <v>6120.04</v>
      </c>
      <c r="H2737" s="38">
        <f>IF(AND(N2737=1,N2736&gt;1),VLOOKUP(A2736,[1]Plan1!$CW$105:$CY$215,3),H2736)</f>
        <v>6153.09</v>
      </c>
      <c r="I2737" s="127">
        <f t="shared" si="1537"/>
        <v>44541</v>
      </c>
      <c r="J2737" s="127">
        <f t="shared" si="1538"/>
        <v>44572</v>
      </c>
      <c r="K2737" s="34">
        <f t="shared" si="1539"/>
        <v>5.4002915013626751E-3</v>
      </c>
      <c r="L2737" s="212">
        <f t="shared" si="1540"/>
        <v>44630</v>
      </c>
      <c r="M2737" s="1">
        <f t="shared" si="1541"/>
        <v>18</v>
      </c>
      <c r="N2737" s="1">
        <f t="shared" si="1542"/>
        <v>16</v>
      </c>
      <c r="O2737" s="2">
        <f t="shared" si="1543"/>
        <v>1.00479882</v>
      </c>
      <c r="P2737" s="35">
        <f t="shared" si="1544"/>
        <v>1.00729958</v>
      </c>
      <c r="Q2737" s="35">
        <f t="shared" si="1545"/>
        <v>1.1522099236573076</v>
      </c>
      <c r="R2737" s="2">
        <f t="shared" si="1546"/>
        <v>1.1577391699999999</v>
      </c>
      <c r="S2737" s="2">
        <f t="shared" si="1547"/>
        <v>1.05852576</v>
      </c>
      <c r="T2737" s="2">
        <f t="shared" si="1548"/>
        <v>278479.4863628</v>
      </c>
      <c r="U2737" s="2">
        <f t="shared" si="1549"/>
        <v>0</v>
      </c>
      <c r="V2737" s="2">
        <f t="shared" si="1550"/>
        <v>37942.158457759338</v>
      </c>
      <c r="W2737" s="2">
        <f t="shared" si="1551"/>
        <v>278479.48636280256</v>
      </c>
      <c r="X2737" s="36">
        <f t="shared" si="1552"/>
        <v>0</v>
      </c>
      <c r="Y2737" s="2">
        <f t="shared" si="1553"/>
        <v>0</v>
      </c>
      <c r="Z2737" s="37">
        <f t="shared" si="1554"/>
        <v>0</v>
      </c>
      <c r="AA2737" s="2">
        <f t="shared" si="1555"/>
        <v>0</v>
      </c>
      <c r="AB2737" s="4">
        <f t="shared" si="1531"/>
        <v>7.1215000000000001E-2</v>
      </c>
      <c r="AC2737" s="148">
        <f t="shared" si="1556"/>
        <v>522</v>
      </c>
      <c r="AD2737" s="36">
        <v>252</v>
      </c>
      <c r="AE2737" s="35">
        <f t="shared" si="1557"/>
        <v>1.153154072</v>
      </c>
      <c r="AF2737" s="2">
        <f t="shared" si="1558"/>
        <v>42650.267304929999</v>
      </c>
      <c r="AG2737" s="2">
        <f t="shared" si="1559"/>
        <v>42650.267304929999</v>
      </c>
      <c r="AH2737" s="3">
        <f t="shared" si="1560"/>
        <v>0</v>
      </c>
      <c r="AI2737" s="3"/>
      <c r="AJ2737" s="3">
        <v>0</v>
      </c>
      <c r="AK2737" s="2">
        <f t="shared" si="1561"/>
        <v>60337.18598509633</v>
      </c>
      <c r="AL2737" s="8"/>
      <c r="AM2737" s="8"/>
      <c r="AN2737" s="8"/>
      <c r="AO2737" s="8"/>
      <c r="AP2737" s="8"/>
      <c r="AQ2737" s="8"/>
      <c r="AR2737" s="5"/>
      <c r="AS2737" s="1"/>
      <c r="AT2737" s="8"/>
      <c r="AU2737" s="1"/>
      <c r="AV2737" s="1"/>
      <c r="AW2737" s="3"/>
      <c r="AX2737" s="3"/>
      <c r="AY2737" s="4"/>
      <c r="AZ2737" s="4"/>
      <c r="BA2737" s="4"/>
      <c r="BB2737" s="1"/>
      <c r="BC2737" s="1"/>
      <c r="BD2737" s="1"/>
      <c r="BE2737" s="1"/>
      <c r="BF2737" s="1"/>
      <c r="BG2737" s="1"/>
      <c r="BH2737" s="1"/>
      <c r="BI2737" s="1"/>
    </row>
    <row r="2738" spans="1:61" x14ac:dyDescent="0.2">
      <c r="A2738" s="78">
        <f t="shared" si="1530"/>
        <v>44629</v>
      </c>
      <c r="B2738" s="2">
        <f t="shared" si="1532"/>
        <v>381729.92298847466</v>
      </c>
      <c r="C2738" s="3">
        <f t="shared" si="1533"/>
        <v>51533539.603444077</v>
      </c>
      <c r="D2738" s="2">
        <f t="shared" si="1529"/>
        <v>240537.3279050432</v>
      </c>
      <c r="E2738" s="2">
        <f t="shared" si="1534"/>
        <v>0</v>
      </c>
      <c r="F2738" s="33">
        <f t="shared" si="1535"/>
        <v>240537.3279050432</v>
      </c>
      <c r="G2738" s="39">
        <f t="shared" si="1536"/>
        <v>6120.04</v>
      </c>
      <c r="H2738" s="38">
        <f>IF(AND(N2738=1,N2737&gt;1),VLOOKUP(A2737,[1]Plan1!$CW$105:$CY$215,3),H2737)</f>
        <v>6153.09</v>
      </c>
      <c r="I2738" s="127">
        <f t="shared" si="1537"/>
        <v>44541</v>
      </c>
      <c r="J2738" s="127">
        <f t="shared" si="1538"/>
        <v>44572</v>
      </c>
      <c r="K2738" s="34">
        <f t="shared" si="1539"/>
        <v>5.4002915013626751E-3</v>
      </c>
      <c r="L2738" s="212">
        <f t="shared" si="1540"/>
        <v>44630</v>
      </c>
      <c r="M2738" s="1">
        <f t="shared" si="1541"/>
        <v>18</v>
      </c>
      <c r="N2738" s="1">
        <f t="shared" si="1542"/>
        <v>17</v>
      </c>
      <c r="O2738" s="2">
        <f t="shared" si="1543"/>
        <v>1.00509951</v>
      </c>
      <c r="P2738" s="35">
        <f t="shared" si="1544"/>
        <v>1.00729958</v>
      </c>
      <c r="Q2738" s="35">
        <f t="shared" si="1545"/>
        <v>1.1522099236573076</v>
      </c>
      <c r="R2738" s="2">
        <f t="shared" si="1546"/>
        <v>1.15808562</v>
      </c>
      <c r="S2738" s="2">
        <f t="shared" si="1547"/>
        <v>1.05852576</v>
      </c>
      <c r="T2738" s="2">
        <f t="shared" si="1548"/>
        <v>278562.82052005001</v>
      </c>
      <c r="U2738" s="2">
        <f t="shared" si="1549"/>
        <v>0</v>
      </c>
      <c r="V2738" s="2">
        <f t="shared" si="1550"/>
        <v>38025.492615012066</v>
      </c>
      <c r="W2738" s="2">
        <f t="shared" si="1551"/>
        <v>278562.82052005525</v>
      </c>
      <c r="X2738" s="36">
        <f t="shared" si="1552"/>
        <v>0</v>
      </c>
      <c r="Y2738" s="2">
        <f t="shared" si="1553"/>
        <v>0</v>
      </c>
      <c r="Z2738" s="37">
        <f t="shared" si="1554"/>
        <v>0</v>
      </c>
      <c r="AA2738" s="2">
        <f t="shared" si="1555"/>
        <v>0</v>
      </c>
      <c r="AB2738" s="4">
        <f t="shared" si="1531"/>
        <v>7.1215000000000001E-2</v>
      </c>
      <c r="AC2738" s="148">
        <f t="shared" si="1556"/>
        <v>523</v>
      </c>
      <c r="AD2738" s="36">
        <v>252</v>
      </c>
      <c r="AE2738" s="35">
        <f t="shared" si="1557"/>
        <v>1.1534689149999999</v>
      </c>
      <c r="AF2738" s="2">
        <f t="shared" si="1558"/>
        <v>42750.73382455</v>
      </c>
      <c r="AG2738" s="2">
        <f t="shared" si="1559"/>
        <v>42750.73382455</v>
      </c>
      <c r="AH2738" s="3">
        <f t="shared" si="1560"/>
        <v>0</v>
      </c>
      <c r="AI2738" s="3"/>
      <c r="AJ2738" s="3">
        <v>0</v>
      </c>
      <c r="AK2738" s="2">
        <f t="shared" si="1561"/>
        <v>60416.36864386942</v>
      </c>
      <c r="AL2738" s="8"/>
      <c r="AM2738" s="8"/>
      <c r="AN2738" s="8"/>
      <c r="AO2738" s="8"/>
      <c r="AP2738" s="8"/>
      <c r="AQ2738" s="8"/>
      <c r="AR2738" s="5"/>
      <c r="AS2738" s="1"/>
      <c r="AT2738" s="8"/>
      <c r="AU2738" s="1"/>
      <c r="AV2738" s="1"/>
      <c r="AW2738" s="3"/>
      <c r="AX2738" s="3"/>
      <c r="AY2738" s="4"/>
      <c r="AZ2738" s="4"/>
      <c r="BA2738" s="4"/>
      <c r="BB2738" s="1"/>
      <c r="BC2738" s="1"/>
      <c r="BD2738" s="1"/>
      <c r="BE2738" s="1"/>
      <c r="BF2738" s="1"/>
      <c r="BG2738" s="1"/>
      <c r="BH2738" s="1"/>
      <c r="BI2738" s="1"/>
    </row>
    <row r="2739" spans="1:61" x14ac:dyDescent="0.2">
      <c r="A2739" s="78">
        <f t="shared" si="1530"/>
        <v>44630</v>
      </c>
      <c r="B2739" s="2">
        <f t="shared" si="1532"/>
        <v>381993.01578675985</v>
      </c>
      <c r="C2739" s="3">
        <f t="shared" si="1533"/>
        <v>51569057.131212577</v>
      </c>
      <c r="D2739" s="2">
        <f t="shared" si="1529"/>
        <v>240537.3279050432</v>
      </c>
      <c r="E2739" s="2">
        <f t="shared" si="1534"/>
        <v>0</v>
      </c>
      <c r="F2739" s="33">
        <f t="shared" si="1535"/>
        <v>240537.3279050432</v>
      </c>
      <c r="G2739" s="39">
        <f t="shared" si="1536"/>
        <v>6120.04</v>
      </c>
      <c r="H2739" s="38">
        <f>IF(AND(N2739=1,N2738&gt;1),VLOOKUP(A2738,[1]Plan1!$CW$105:$CY$215,3),H2738)</f>
        <v>6153.09</v>
      </c>
      <c r="I2739" s="127">
        <f t="shared" si="1537"/>
        <v>44541</v>
      </c>
      <c r="J2739" s="127">
        <f t="shared" si="1538"/>
        <v>44572</v>
      </c>
      <c r="K2739" s="34">
        <f t="shared" si="1539"/>
        <v>5.4002915013626751E-3</v>
      </c>
      <c r="L2739" s="212">
        <f t="shared" si="1540"/>
        <v>44630</v>
      </c>
      <c r="M2739" s="1">
        <f t="shared" si="1541"/>
        <v>18</v>
      </c>
      <c r="N2739" s="1">
        <f t="shared" si="1542"/>
        <v>18</v>
      </c>
      <c r="O2739" s="2">
        <f t="shared" si="1543"/>
        <v>1.0054002900000001</v>
      </c>
      <c r="P2739" s="35">
        <f t="shared" si="1544"/>
        <v>1.00729958</v>
      </c>
      <c r="Q2739" s="35">
        <f t="shared" si="1545"/>
        <v>1.1522099236573076</v>
      </c>
      <c r="R2739" s="2">
        <f t="shared" si="1546"/>
        <v>1.1584321900000001</v>
      </c>
      <c r="S2739" s="2">
        <f t="shared" si="1547"/>
        <v>1.05852576</v>
      </c>
      <c r="T2739" s="2">
        <f t="shared" si="1548"/>
        <v>278646.18354177999</v>
      </c>
      <c r="U2739" s="2">
        <f t="shared" si="1549"/>
        <v>0</v>
      </c>
      <c r="V2739" s="2">
        <f t="shared" si="1550"/>
        <v>38108.855636744127</v>
      </c>
      <c r="W2739" s="2">
        <f t="shared" si="1551"/>
        <v>278646.18354178732</v>
      </c>
      <c r="X2739" s="36">
        <f t="shared" si="1552"/>
        <v>90</v>
      </c>
      <c r="Y2739" s="2">
        <f t="shared" si="1553"/>
        <v>0</v>
      </c>
      <c r="Z2739" s="37">
        <f t="shared" si="1554"/>
        <v>0</v>
      </c>
      <c r="AA2739" s="2">
        <f t="shared" si="1555"/>
        <v>0</v>
      </c>
      <c r="AB2739" s="4">
        <f t="shared" si="1531"/>
        <v>7.1215000000000001E-2</v>
      </c>
      <c r="AC2739" s="148">
        <f t="shared" si="1556"/>
        <v>524</v>
      </c>
      <c r="AD2739" s="36">
        <v>252</v>
      </c>
      <c r="AE2739" s="35">
        <f t="shared" si="1557"/>
        <v>1.153783843</v>
      </c>
      <c r="AF2739" s="2">
        <f t="shared" si="1558"/>
        <v>42851.280942329999</v>
      </c>
      <c r="AG2739" s="2">
        <f t="shared" si="1559"/>
        <v>42851.280942329999</v>
      </c>
      <c r="AH2739" s="3">
        <f t="shared" si="1560"/>
        <v>0</v>
      </c>
      <c r="AI2739" s="3"/>
      <c r="AJ2739" s="3">
        <v>0</v>
      </c>
      <c r="AK2739" s="2">
        <f t="shared" si="1561"/>
        <v>60495.551302642518</v>
      </c>
      <c r="AL2739" s="8"/>
      <c r="AM2739" s="8"/>
      <c r="AN2739" s="8"/>
      <c r="AO2739" s="8"/>
      <c r="AP2739" s="8"/>
      <c r="AQ2739" s="8"/>
      <c r="AR2739" s="5"/>
      <c r="AS2739" s="1"/>
      <c r="AT2739" s="8"/>
      <c r="AU2739" s="1"/>
      <c r="AV2739" s="1"/>
      <c r="AW2739" s="3"/>
      <c r="AX2739" s="3"/>
      <c r="AY2739" s="4"/>
      <c r="AZ2739" s="4"/>
      <c r="BA2739" s="4"/>
      <c r="BB2739" s="1"/>
      <c r="BC2739" s="1"/>
      <c r="BD2739" s="1"/>
      <c r="BE2739" s="1"/>
      <c r="BF2739" s="1"/>
      <c r="BG2739" s="1"/>
      <c r="BH2739" s="1"/>
      <c r="BI2739" s="1"/>
    </row>
    <row r="2740" spans="1:61" x14ac:dyDescent="0.2">
      <c r="A2740" s="78">
        <f t="shared" si="1530"/>
        <v>44631</v>
      </c>
      <c r="B2740" s="2">
        <f t="shared" si="1532"/>
        <v>382306.91466976632</v>
      </c>
      <c r="C2740" s="3">
        <f t="shared" si="1533"/>
        <v>51611433.480418451</v>
      </c>
      <c r="D2740" s="2">
        <f t="shared" si="1529"/>
        <v>240537.3279050432</v>
      </c>
      <c r="E2740" s="2">
        <f t="shared" si="1534"/>
        <v>0</v>
      </c>
      <c r="F2740" s="33">
        <f t="shared" si="1535"/>
        <v>240537.3279050432</v>
      </c>
      <c r="G2740" s="39">
        <f t="shared" si="1536"/>
        <v>6153.09</v>
      </c>
      <c r="H2740" s="38">
        <f>IF(AND(N2740=1,N2739&gt;1),VLOOKUP(A2739,[1]Plan1!$CW$105:$CY$215,3),H2739)</f>
        <v>6215.24</v>
      </c>
      <c r="I2740" s="127">
        <f t="shared" si="1537"/>
        <v>44572</v>
      </c>
      <c r="J2740" s="127">
        <f t="shared" si="1538"/>
        <v>44603</v>
      </c>
      <c r="K2740" s="34">
        <f t="shared" si="1539"/>
        <v>1.0100616113204897E-2</v>
      </c>
      <c r="L2740" s="212">
        <f t="shared" si="1540"/>
        <v>44662</v>
      </c>
      <c r="M2740" s="1">
        <f t="shared" si="1541"/>
        <v>22</v>
      </c>
      <c r="N2740" s="1">
        <f t="shared" si="1542"/>
        <v>1</v>
      </c>
      <c r="O2740" s="2">
        <f t="shared" si="1543"/>
        <v>1.00045692</v>
      </c>
      <c r="P2740" s="35">
        <f t="shared" si="1544"/>
        <v>1.0054002900000001</v>
      </c>
      <c r="Q2740" s="35">
        <f t="shared" si="1545"/>
        <v>1.158432191385935</v>
      </c>
      <c r="R2740" s="2">
        <f t="shared" si="1546"/>
        <v>1.1589615</v>
      </c>
      <c r="S2740" s="2">
        <f t="shared" si="1547"/>
        <v>1.05852576</v>
      </c>
      <c r="T2740" s="2">
        <f t="shared" si="1548"/>
        <v>278773.50235482003</v>
      </c>
      <c r="U2740" s="2">
        <f t="shared" si="1549"/>
        <v>0</v>
      </c>
      <c r="V2740" s="2">
        <f t="shared" si="1550"/>
        <v>38236.174449777522</v>
      </c>
      <c r="W2740" s="2">
        <f t="shared" si="1551"/>
        <v>278773.50235482072</v>
      </c>
      <c r="X2740" s="36">
        <f t="shared" si="1552"/>
        <v>0</v>
      </c>
      <c r="Y2740" s="2">
        <f t="shared" si="1553"/>
        <v>0</v>
      </c>
      <c r="Z2740" s="37">
        <f t="shared" si="1554"/>
        <v>0</v>
      </c>
      <c r="AA2740" s="2">
        <f t="shared" si="1555"/>
        <v>0</v>
      </c>
      <c r="AB2740" s="4">
        <f t="shared" si="1531"/>
        <v>7.1215000000000001E-2</v>
      </c>
      <c r="AC2740" s="148">
        <f t="shared" si="1556"/>
        <v>525</v>
      </c>
      <c r="AD2740" s="36">
        <v>252</v>
      </c>
      <c r="AE2740" s="35">
        <f t="shared" si="1557"/>
        <v>1.154098858</v>
      </c>
      <c r="AF2740" s="2">
        <f t="shared" si="1558"/>
        <v>42958.678353529998</v>
      </c>
      <c r="AG2740" s="2">
        <f t="shared" si="1559"/>
        <v>42958.678353529998</v>
      </c>
      <c r="AH2740" s="3">
        <f t="shared" si="1560"/>
        <v>0</v>
      </c>
      <c r="AI2740" s="3"/>
      <c r="AJ2740" s="3">
        <v>0</v>
      </c>
      <c r="AK2740" s="2">
        <f t="shared" si="1561"/>
        <v>60574.733961415601</v>
      </c>
      <c r="AL2740" s="8"/>
      <c r="AM2740" s="8"/>
      <c r="AN2740" s="8"/>
      <c r="AO2740" s="8"/>
      <c r="AP2740" s="8"/>
      <c r="AQ2740" s="8"/>
      <c r="AR2740" s="5"/>
      <c r="AS2740" s="1"/>
      <c r="AT2740" s="8"/>
      <c r="AU2740" s="1"/>
      <c r="AV2740" s="1"/>
      <c r="AW2740" s="3"/>
      <c r="AX2740" s="3"/>
      <c r="AY2740" s="4"/>
      <c r="AZ2740" s="4"/>
      <c r="BA2740" s="4"/>
      <c r="BB2740" s="1"/>
      <c r="BC2740" s="1"/>
      <c r="BD2740" s="1"/>
      <c r="BE2740" s="1"/>
      <c r="BF2740" s="1"/>
      <c r="BG2740" s="1"/>
      <c r="BH2740" s="1"/>
      <c r="BI2740" s="1"/>
    </row>
    <row r="2741" spans="1:61" x14ac:dyDescent="0.2">
      <c r="A2741" s="78">
        <f t="shared" si="1530"/>
        <v>44632</v>
      </c>
      <c r="B2741" s="2">
        <f t="shared" si="1532"/>
        <v>382533.09967414825</v>
      </c>
      <c r="C2741" s="3">
        <f t="shared" si="1533"/>
        <v>51641968.456010014</v>
      </c>
      <c r="D2741" s="2">
        <f t="shared" si="1529"/>
        <v>240537.3279050432</v>
      </c>
      <c r="E2741" s="2">
        <f t="shared" si="1534"/>
        <v>0</v>
      </c>
      <c r="F2741" s="33">
        <f t="shared" si="1535"/>
        <v>240537.3279050432</v>
      </c>
      <c r="G2741" s="39">
        <f t="shared" si="1536"/>
        <v>6153.09</v>
      </c>
      <c r="H2741" s="38">
        <f>IF(AND(N2741=1,N2740&gt;1),VLOOKUP(A2740,[1]Plan1!$CW$105:$CY$215,3),H2740)</f>
        <v>6215.24</v>
      </c>
      <c r="I2741" s="127">
        <f t="shared" si="1537"/>
        <v>44572</v>
      </c>
      <c r="J2741" s="127">
        <f t="shared" si="1538"/>
        <v>44603</v>
      </c>
      <c r="K2741" s="34">
        <f t="shared" si="1539"/>
        <v>1.0100616113204897E-2</v>
      </c>
      <c r="L2741" s="212">
        <f t="shared" si="1540"/>
        <v>44662</v>
      </c>
      <c r="M2741" s="1">
        <f t="shared" si="1541"/>
        <v>22</v>
      </c>
      <c r="N2741" s="1">
        <f t="shared" si="1542"/>
        <v>2</v>
      </c>
      <c r="O2741" s="2">
        <f t="shared" si="1543"/>
        <v>1.0009140400000001</v>
      </c>
      <c r="P2741" s="35">
        <f t="shared" si="1544"/>
        <v>1.0054002900000001</v>
      </c>
      <c r="Q2741" s="35">
        <f t="shared" si="1545"/>
        <v>1.158432191385935</v>
      </c>
      <c r="R2741" s="2">
        <f t="shared" si="1546"/>
        <v>1.15949104</v>
      </c>
      <c r="S2741" s="2">
        <f t="shared" si="1547"/>
        <v>1.05852576</v>
      </c>
      <c r="T2741" s="2">
        <f t="shared" si="1548"/>
        <v>278900.87649143999</v>
      </c>
      <c r="U2741" s="2">
        <f t="shared" si="1549"/>
        <v>0</v>
      </c>
      <c r="V2741" s="2">
        <f t="shared" si="1550"/>
        <v>38363.54858639637</v>
      </c>
      <c r="W2741" s="2">
        <f t="shared" si="1551"/>
        <v>278900.87649143959</v>
      </c>
      <c r="X2741" s="36">
        <f t="shared" si="1552"/>
        <v>0</v>
      </c>
      <c r="Y2741" s="2">
        <f t="shared" si="1553"/>
        <v>0</v>
      </c>
      <c r="Z2741" s="37">
        <f t="shared" si="1554"/>
        <v>0</v>
      </c>
      <c r="AA2741" s="2">
        <f t="shared" si="1555"/>
        <v>0</v>
      </c>
      <c r="AB2741" s="4">
        <f t="shared" si="1531"/>
        <v>7.1215000000000001E-2</v>
      </c>
      <c r="AC2741" s="148">
        <f t="shared" si="1556"/>
        <v>525</v>
      </c>
      <c r="AD2741" s="36">
        <v>252</v>
      </c>
      <c r="AE2741" s="35">
        <f t="shared" si="1557"/>
        <v>1.154098858</v>
      </c>
      <c r="AF2741" s="2">
        <f t="shared" si="1558"/>
        <v>42978.306562520003</v>
      </c>
      <c r="AG2741" s="2">
        <f t="shared" si="1559"/>
        <v>42978.306562520003</v>
      </c>
      <c r="AH2741" s="3">
        <f t="shared" si="1560"/>
        <v>0</v>
      </c>
      <c r="AI2741" s="3"/>
      <c r="AJ2741" s="3">
        <v>0</v>
      </c>
      <c r="AK2741" s="2">
        <f t="shared" si="1561"/>
        <v>60653.916620188698</v>
      </c>
      <c r="AL2741" s="8"/>
      <c r="AM2741" s="8"/>
      <c r="AN2741" s="8"/>
      <c r="AO2741" s="8"/>
      <c r="AP2741" s="8"/>
      <c r="AQ2741" s="8"/>
      <c r="AR2741" s="5"/>
      <c r="AS2741" s="1"/>
      <c r="AT2741" s="8"/>
      <c r="AU2741" s="1"/>
      <c r="AV2741" s="1"/>
      <c r="AW2741" s="3"/>
      <c r="AX2741" s="3"/>
      <c r="AY2741" s="4"/>
      <c r="AZ2741" s="4"/>
      <c r="BA2741" s="4"/>
      <c r="BB2741" s="1"/>
      <c r="BC2741" s="1"/>
      <c r="BD2741" s="1"/>
      <c r="BE2741" s="1"/>
      <c r="BF2741" s="1"/>
      <c r="BG2741" s="1"/>
      <c r="BH2741" s="1"/>
      <c r="BI2741" s="1"/>
    </row>
    <row r="2742" spans="1:61" x14ac:dyDescent="0.2">
      <c r="A2742" s="78">
        <f t="shared" si="1530"/>
        <v>44633</v>
      </c>
      <c r="B2742" s="2">
        <f t="shared" si="1532"/>
        <v>382612.28233292134</v>
      </c>
      <c r="C2742" s="3">
        <f t="shared" si="1533"/>
        <v>51652658.114944384</v>
      </c>
      <c r="D2742" s="2">
        <f t="shared" si="1529"/>
        <v>240537.3279050432</v>
      </c>
      <c r="E2742" s="2">
        <f t="shared" si="1534"/>
        <v>0</v>
      </c>
      <c r="F2742" s="33">
        <f t="shared" si="1535"/>
        <v>240537.3279050432</v>
      </c>
      <c r="G2742" s="39">
        <f t="shared" si="1536"/>
        <v>6153.09</v>
      </c>
      <c r="H2742" s="38">
        <f>IF(AND(N2742=1,N2741&gt;1),VLOOKUP(A2741,[1]Plan1!$CW$105:$CY$215,3),H2741)</f>
        <v>6215.24</v>
      </c>
      <c r="I2742" s="127">
        <f t="shared" si="1537"/>
        <v>44572</v>
      </c>
      <c r="J2742" s="127">
        <f t="shared" si="1538"/>
        <v>44603</v>
      </c>
      <c r="K2742" s="34">
        <f t="shared" si="1539"/>
        <v>1.0100616113204897E-2</v>
      </c>
      <c r="L2742" s="212">
        <f t="shared" si="1540"/>
        <v>44662</v>
      </c>
      <c r="M2742" s="1">
        <f t="shared" si="1541"/>
        <v>22</v>
      </c>
      <c r="N2742" s="1">
        <f t="shared" si="1542"/>
        <v>2</v>
      </c>
      <c r="O2742" s="2">
        <f t="shared" si="1543"/>
        <v>1.0009140400000001</v>
      </c>
      <c r="P2742" s="35">
        <f t="shared" si="1544"/>
        <v>1.0054002900000001</v>
      </c>
      <c r="Q2742" s="35">
        <f t="shared" si="1545"/>
        <v>1.158432191385935</v>
      </c>
      <c r="R2742" s="2">
        <f t="shared" si="1546"/>
        <v>1.15949104</v>
      </c>
      <c r="S2742" s="2">
        <f t="shared" si="1547"/>
        <v>1.05852576</v>
      </c>
      <c r="T2742" s="2">
        <f t="shared" si="1548"/>
        <v>278900.87649143999</v>
      </c>
      <c r="U2742" s="2">
        <f t="shared" si="1549"/>
        <v>0</v>
      </c>
      <c r="V2742" s="2">
        <f t="shared" si="1550"/>
        <v>38363.54858639637</v>
      </c>
      <c r="W2742" s="2">
        <f t="shared" si="1551"/>
        <v>278900.87649143959</v>
      </c>
      <c r="X2742" s="36">
        <f t="shared" si="1552"/>
        <v>0</v>
      </c>
      <c r="Y2742" s="2">
        <f t="shared" si="1553"/>
        <v>0</v>
      </c>
      <c r="Z2742" s="37">
        <f t="shared" si="1554"/>
        <v>0</v>
      </c>
      <c r="AA2742" s="2">
        <f t="shared" si="1555"/>
        <v>0</v>
      </c>
      <c r="AB2742" s="4">
        <f t="shared" si="1531"/>
        <v>7.1215000000000001E-2</v>
      </c>
      <c r="AC2742" s="148">
        <f t="shared" si="1556"/>
        <v>525</v>
      </c>
      <c r="AD2742" s="36">
        <v>252</v>
      </c>
      <c r="AE2742" s="35">
        <f t="shared" si="1557"/>
        <v>1.154098858</v>
      </c>
      <c r="AF2742" s="2">
        <f t="shared" si="1558"/>
        <v>42978.306562520003</v>
      </c>
      <c r="AG2742" s="2">
        <f t="shared" si="1559"/>
        <v>42978.306562520003</v>
      </c>
      <c r="AH2742" s="3">
        <f t="shared" si="1560"/>
        <v>0</v>
      </c>
      <c r="AI2742" s="3"/>
      <c r="AJ2742" s="3">
        <v>0</v>
      </c>
      <c r="AK2742" s="2">
        <f t="shared" si="1561"/>
        <v>60733.099278961781</v>
      </c>
      <c r="AL2742" s="8"/>
      <c r="AM2742" s="8"/>
      <c r="AN2742" s="8"/>
      <c r="AO2742" s="8"/>
      <c r="AP2742" s="8"/>
      <c r="AQ2742" s="8"/>
      <c r="AR2742" s="5"/>
      <c r="AS2742" s="1"/>
      <c r="AT2742" s="8"/>
      <c r="AU2742" s="1"/>
      <c r="AV2742" s="1"/>
      <c r="AW2742" s="3"/>
      <c r="AX2742" s="3"/>
      <c r="AY2742" s="4"/>
      <c r="AZ2742" s="4"/>
      <c r="BA2742" s="4"/>
      <c r="BB2742" s="1"/>
      <c r="BC2742" s="1"/>
      <c r="BD2742" s="1"/>
      <c r="BE2742" s="1"/>
      <c r="BF2742" s="1"/>
      <c r="BG2742" s="1"/>
      <c r="BH2742" s="1"/>
      <c r="BI2742" s="1"/>
    </row>
    <row r="2743" spans="1:61" x14ac:dyDescent="0.2">
      <c r="A2743" s="78">
        <f t="shared" si="1530"/>
        <v>44634</v>
      </c>
      <c r="B2743" s="2">
        <f t="shared" si="1532"/>
        <v>382779.34665788448</v>
      </c>
      <c r="C2743" s="3">
        <f t="shared" si="1533"/>
        <v>51675211.798814408</v>
      </c>
      <c r="D2743" s="2">
        <f t="shared" si="1529"/>
        <v>240537.3279050432</v>
      </c>
      <c r="E2743" s="2">
        <f t="shared" si="1534"/>
        <v>0</v>
      </c>
      <c r="F2743" s="33">
        <f t="shared" si="1535"/>
        <v>240537.3279050432</v>
      </c>
      <c r="G2743" s="39">
        <f t="shared" si="1536"/>
        <v>6153.09</v>
      </c>
      <c r="H2743" s="38">
        <f>IF(AND(N2743=1,N2742&gt;1),VLOOKUP(A2742,[1]Plan1!$CW$105:$CY$215,3),H2742)</f>
        <v>6215.24</v>
      </c>
      <c r="I2743" s="127">
        <f t="shared" si="1537"/>
        <v>44572</v>
      </c>
      <c r="J2743" s="127">
        <f t="shared" si="1538"/>
        <v>44603</v>
      </c>
      <c r="K2743" s="34">
        <f t="shared" si="1539"/>
        <v>1.0100616113204897E-2</v>
      </c>
      <c r="L2743" s="212">
        <f t="shared" si="1540"/>
        <v>44662</v>
      </c>
      <c r="M2743" s="1">
        <f t="shared" si="1541"/>
        <v>22</v>
      </c>
      <c r="N2743" s="1">
        <f t="shared" si="1542"/>
        <v>2</v>
      </c>
      <c r="O2743" s="2">
        <f t="shared" si="1543"/>
        <v>1.0009140400000001</v>
      </c>
      <c r="P2743" s="35">
        <f t="shared" si="1544"/>
        <v>1.0054002900000001</v>
      </c>
      <c r="Q2743" s="35">
        <f t="shared" si="1545"/>
        <v>1.158432191385935</v>
      </c>
      <c r="R2743" s="2">
        <f t="shared" si="1546"/>
        <v>1.15949104</v>
      </c>
      <c r="S2743" s="2">
        <f t="shared" si="1547"/>
        <v>1.05852576</v>
      </c>
      <c r="T2743" s="2">
        <f t="shared" si="1548"/>
        <v>278900.87649143999</v>
      </c>
      <c r="U2743" s="2">
        <f t="shared" si="1549"/>
        <v>0</v>
      </c>
      <c r="V2743" s="2">
        <f t="shared" si="1550"/>
        <v>38363.54858639637</v>
      </c>
      <c r="W2743" s="2">
        <f t="shared" si="1551"/>
        <v>278900.87649143959</v>
      </c>
      <c r="X2743" s="36">
        <f t="shared" si="1552"/>
        <v>0</v>
      </c>
      <c r="Y2743" s="2">
        <f t="shared" si="1553"/>
        <v>0</v>
      </c>
      <c r="Z2743" s="37">
        <f t="shared" si="1554"/>
        <v>0</v>
      </c>
      <c r="AA2743" s="2">
        <f t="shared" si="1555"/>
        <v>0</v>
      </c>
      <c r="AB2743" s="4">
        <f t="shared" si="1531"/>
        <v>7.1215000000000001E-2</v>
      </c>
      <c r="AC2743" s="148">
        <f t="shared" si="1556"/>
        <v>526</v>
      </c>
      <c r="AD2743" s="36">
        <v>252</v>
      </c>
      <c r="AE2743" s="35">
        <f t="shared" si="1557"/>
        <v>1.1544139579999999</v>
      </c>
      <c r="AF2743" s="2">
        <f t="shared" si="1558"/>
        <v>43066.188228710002</v>
      </c>
      <c r="AG2743" s="2">
        <f t="shared" si="1559"/>
        <v>43066.188228710002</v>
      </c>
      <c r="AH2743" s="3">
        <f t="shared" si="1560"/>
        <v>0</v>
      </c>
      <c r="AI2743" s="3"/>
      <c r="AJ2743" s="3">
        <v>0</v>
      </c>
      <c r="AK2743" s="2">
        <f t="shared" si="1561"/>
        <v>60812.281937734879</v>
      </c>
      <c r="AL2743" s="8"/>
      <c r="AM2743" s="8"/>
      <c r="AN2743" s="8"/>
      <c r="AO2743" s="8"/>
      <c r="AP2743" s="8"/>
      <c r="AQ2743" s="8"/>
      <c r="AR2743" s="5"/>
      <c r="AS2743" s="1"/>
      <c r="AT2743" s="8"/>
      <c r="AU2743" s="1"/>
      <c r="AV2743" s="1"/>
      <c r="AW2743" s="3"/>
      <c r="AX2743" s="3"/>
      <c r="AY2743" s="4"/>
      <c r="AZ2743" s="4"/>
      <c r="BA2743" s="4"/>
      <c r="BB2743" s="1"/>
      <c r="BC2743" s="1"/>
      <c r="BD2743" s="1"/>
      <c r="BE2743" s="1"/>
      <c r="BF2743" s="1"/>
      <c r="BG2743" s="1"/>
      <c r="BH2743" s="1"/>
      <c r="BI2743" s="1"/>
    </row>
    <row r="2744" spans="1:61" x14ac:dyDescent="0.2">
      <c r="A2744" s="78">
        <f t="shared" si="1530"/>
        <v>44635</v>
      </c>
      <c r="B2744" s="2">
        <f t="shared" si="1532"/>
        <v>383093.59009151161</v>
      </c>
      <c r="C2744" s="3">
        <f t="shared" si="1533"/>
        <v>51717634.662354067</v>
      </c>
      <c r="D2744" s="2">
        <f t="shared" si="1529"/>
        <v>240537.3279050432</v>
      </c>
      <c r="E2744" s="2">
        <f t="shared" si="1534"/>
        <v>0</v>
      </c>
      <c r="F2744" s="33">
        <f t="shared" si="1535"/>
        <v>240537.3279050432</v>
      </c>
      <c r="G2744" s="39">
        <f t="shared" si="1536"/>
        <v>6153.09</v>
      </c>
      <c r="H2744" s="38">
        <f>IF(AND(N2744=1,N2743&gt;1),VLOOKUP(A2743,[1]Plan1!$CW$105:$CY$215,3),H2743)</f>
        <v>6215.24</v>
      </c>
      <c r="I2744" s="127">
        <f t="shared" si="1537"/>
        <v>44572</v>
      </c>
      <c r="J2744" s="127">
        <f t="shared" si="1538"/>
        <v>44603</v>
      </c>
      <c r="K2744" s="34">
        <f t="shared" si="1539"/>
        <v>1.0100616113204897E-2</v>
      </c>
      <c r="L2744" s="212">
        <f t="shared" si="1540"/>
        <v>44662</v>
      </c>
      <c r="M2744" s="1">
        <f t="shared" si="1541"/>
        <v>22</v>
      </c>
      <c r="N2744" s="1">
        <f t="shared" si="1542"/>
        <v>3</v>
      </c>
      <c r="O2744" s="2">
        <f t="shared" si="1543"/>
        <v>1.0013713799999999</v>
      </c>
      <c r="P2744" s="35">
        <f t="shared" si="1544"/>
        <v>1.0054002900000001</v>
      </c>
      <c r="Q2744" s="35">
        <f t="shared" si="1545"/>
        <v>1.158432191385935</v>
      </c>
      <c r="R2744" s="2">
        <f t="shared" si="1546"/>
        <v>1.1600208400000001</v>
      </c>
      <c r="S2744" s="2">
        <f t="shared" si="1547"/>
        <v>1.05852576</v>
      </c>
      <c r="T2744" s="2">
        <f t="shared" si="1548"/>
        <v>279028.31316775997</v>
      </c>
      <c r="U2744" s="2">
        <f t="shared" si="1549"/>
        <v>0</v>
      </c>
      <c r="V2744" s="2">
        <f t="shared" si="1550"/>
        <v>38490.985262720467</v>
      </c>
      <c r="W2744" s="2">
        <f t="shared" si="1551"/>
        <v>279028.31316776364</v>
      </c>
      <c r="X2744" s="36">
        <f t="shared" si="1552"/>
        <v>0</v>
      </c>
      <c r="Y2744" s="2">
        <f t="shared" si="1553"/>
        <v>0</v>
      </c>
      <c r="Z2744" s="37">
        <f t="shared" si="1554"/>
        <v>0</v>
      </c>
      <c r="AA2744" s="2">
        <f t="shared" si="1555"/>
        <v>0</v>
      </c>
      <c r="AB2744" s="4">
        <f t="shared" si="1531"/>
        <v>7.1215000000000001E-2</v>
      </c>
      <c r="AC2744" s="148">
        <f t="shared" si="1556"/>
        <v>527</v>
      </c>
      <c r="AD2744" s="36">
        <v>252</v>
      </c>
      <c r="AE2744" s="35">
        <f t="shared" si="1557"/>
        <v>1.1547291449999999</v>
      </c>
      <c r="AF2744" s="2">
        <f t="shared" si="1558"/>
        <v>43173.81232723</v>
      </c>
      <c r="AG2744" s="2">
        <f t="shared" si="1559"/>
        <v>43173.812327239997</v>
      </c>
      <c r="AH2744" s="3">
        <f t="shared" si="1560"/>
        <v>0</v>
      </c>
      <c r="AI2744" s="3"/>
      <c r="AJ2744" s="3">
        <v>0</v>
      </c>
      <c r="AK2744" s="2">
        <f t="shared" si="1561"/>
        <v>60891.464596507976</v>
      </c>
      <c r="AL2744" s="8"/>
      <c r="AM2744" s="8"/>
      <c r="AN2744" s="8"/>
      <c r="AO2744" s="8"/>
      <c r="AP2744" s="8"/>
      <c r="AQ2744" s="8"/>
      <c r="AR2744" s="5"/>
      <c r="AS2744" s="1"/>
      <c r="AT2744" s="8"/>
      <c r="AU2744" s="1"/>
      <c r="AV2744" s="1"/>
      <c r="AW2744" s="3"/>
      <c r="AX2744" s="3"/>
      <c r="AY2744" s="4"/>
      <c r="AZ2744" s="4"/>
      <c r="BA2744" s="4"/>
      <c r="BB2744" s="1"/>
      <c r="BC2744" s="1"/>
      <c r="BD2744" s="1"/>
      <c r="BE2744" s="1"/>
      <c r="BF2744" s="1"/>
      <c r="BG2744" s="1"/>
      <c r="BH2744" s="1"/>
      <c r="BI2744" s="1"/>
    </row>
    <row r="2745" spans="1:61" x14ac:dyDescent="0.2">
      <c r="A2745" s="78">
        <f t="shared" si="1530"/>
        <v>44636</v>
      </c>
      <c r="B2745" s="2">
        <f t="shared" si="1532"/>
        <v>383408.00454480748</v>
      </c>
      <c r="C2745" s="3">
        <f t="shared" si="1533"/>
        <v>51760080.613549009</v>
      </c>
      <c r="D2745" s="2">
        <f t="shared" si="1529"/>
        <v>240537.3279050432</v>
      </c>
      <c r="E2745" s="2">
        <f t="shared" si="1534"/>
        <v>0</v>
      </c>
      <c r="F2745" s="33">
        <f t="shared" si="1535"/>
        <v>240537.3279050432</v>
      </c>
      <c r="G2745" s="39">
        <f t="shared" si="1536"/>
        <v>6153.09</v>
      </c>
      <c r="H2745" s="38">
        <f>IF(AND(N2745=1,N2744&gt;1),VLOOKUP(A2744,[1]Plan1!$CW$105:$CY$215,3),H2744)</f>
        <v>6215.24</v>
      </c>
      <c r="I2745" s="127">
        <f t="shared" si="1537"/>
        <v>44572</v>
      </c>
      <c r="J2745" s="127">
        <f t="shared" si="1538"/>
        <v>44603</v>
      </c>
      <c r="K2745" s="34">
        <f t="shared" si="1539"/>
        <v>1.0100616113204897E-2</v>
      </c>
      <c r="L2745" s="212">
        <f t="shared" si="1540"/>
        <v>44662</v>
      </c>
      <c r="M2745" s="1">
        <f t="shared" si="1541"/>
        <v>22</v>
      </c>
      <c r="N2745" s="1">
        <f t="shared" si="1542"/>
        <v>4</v>
      </c>
      <c r="O2745" s="2">
        <f t="shared" si="1543"/>
        <v>1.0018289300000001</v>
      </c>
      <c r="P2745" s="35">
        <f t="shared" si="1544"/>
        <v>1.0054002900000001</v>
      </c>
      <c r="Q2745" s="35">
        <f t="shared" si="1545"/>
        <v>1.158432191385935</v>
      </c>
      <c r="R2745" s="2">
        <f t="shared" si="1546"/>
        <v>1.16055088</v>
      </c>
      <c r="S2745" s="2">
        <f t="shared" si="1547"/>
        <v>1.05852576</v>
      </c>
      <c r="T2745" s="2">
        <f t="shared" si="1548"/>
        <v>279155.80757304002</v>
      </c>
      <c r="U2745" s="2">
        <f t="shared" si="1549"/>
        <v>0</v>
      </c>
      <c r="V2745" s="2">
        <f t="shared" si="1550"/>
        <v>38618.47966800323</v>
      </c>
      <c r="W2745" s="2">
        <f t="shared" si="1551"/>
        <v>279155.80757304642</v>
      </c>
      <c r="X2745" s="36">
        <f t="shared" si="1552"/>
        <v>0</v>
      </c>
      <c r="Y2745" s="2">
        <f t="shared" si="1553"/>
        <v>0</v>
      </c>
      <c r="Z2745" s="37">
        <f t="shared" si="1554"/>
        <v>0</v>
      </c>
      <c r="AA2745" s="2">
        <f t="shared" si="1555"/>
        <v>0</v>
      </c>
      <c r="AB2745" s="4">
        <f t="shared" si="1531"/>
        <v>7.1215000000000001E-2</v>
      </c>
      <c r="AC2745" s="148">
        <f t="shared" si="1556"/>
        <v>528</v>
      </c>
      <c r="AD2745" s="36">
        <v>252</v>
      </c>
      <c r="AE2745" s="35">
        <f t="shared" si="1557"/>
        <v>1.1550444179999999</v>
      </c>
      <c r="AF2745" s="2">
        <f t="shared" si="1558"/>
        <v>43281.549716480004</v>
      </c>
      <c r="AG2745" s="2">
        <f t="shared" si="1559"/>
        <v>43281.549716480004</v>
      </c>
      <c r="AH2745" s="3">
        <f t="shared" si="1560"/>
        <v>0</v>
      </c>
      <c r="AI2745" s="3"/>
      <c r="AJ2745" s="3">
        <v>0</v>
      </c>
      <c r="AK2745" s="2">
        <f t="shared" si="1561"/>
        <v>60970.647255281059</v>
      </c>
      <c r="AL2745" s="8"/>
      <c r="AM2745" s="8"/>
      <c r="AN2745" s="8"/>
      <c r="AO2745" s="8"/>
      <c r="AP2745" s="8"/>
      <c r="AQ2745" s="8"/>
      <c r="AR2745" s="5"/>
      <c r="AS2745" s="1"/>
      <c r="AT2745" s="8"/>
      <c r="AU2745" s="1"/>
      <c r="AV2745" s="1"/>
      <c r="AW2745" s="3"/>
      <c r="AX2745" s="3"/>
      <c r="AY2745" s="4"/>
      <c r="AZ2745" s="4"/>
      <c r="BA2745" s="4"/>
      <c r="BB2745" s="1"/>
      <c r="BC2745" s="1"/>
      <c r="BD2745" s="1"/>
      <c r="BE2745" s="1"/>
      <c r="BF2745" s="1"/>
      <c r="BG2745" s="1"/>
      <c r="BH2745" s="1"/>
      <c r="BI2745" s="1"/>
    </row>
    <row r="2746" spans="1:61" x14ac:dyDescent="0.2">
      <c r="A2746" s="78">
        <f t="shared" si="1530"/>
        <v>44637</v>
      </c>
      <c r="B2746" s="2">
        <f t="shared" si="1532"/>
        <v>383722.58732619882</v>
      </c>
      <c r="C2746" s="3">
        <f t="shared" si="1533"/>
        <v>51802549.28903684</v>
      </c>
      <c r="D2746" s="2">
        <f t="shared" ref="D2746:D2809" si="1562">D2745</f>
        <v>240537.3279050432</v>
      </c>
      <c r="E2746" s="2">
        <f t="shared" si="1534"/>
        <v>0</v>
      </c>
      <c r="F2746" s="33">
        <f t="shared" si="1535"/>
        <v>240537.3279050432</v>
      </c>
      <c r="G2746" s="39">
        <f t="shared" si="1536"/>
        <v>6153.09</v>
      </c>
      <c r="H2746" s="38">
        <f>IF(AND(N2746=1,N2745&gt;1),VLOOKUP(A2745,[1]Plan1!$CW$105:$CY$215,3),H2745)</f>
        <v>6215.24</v>
      </c>
      <c r="I2746" s="127">
        <f t="shared" si="1537"/>
        <v>44572</v>
      </c>
      <c r="J2746" s="127">
        <f t="shared" si="1538"/>
        <v>44603</v>
      </c>
      <c r="K2746" s="34">
        <f t="shared" si="1539"/>
        <v>1.0100616113204897E-2</v>
      </c>
      <c r="L2746" s="212">
        <f t="shared" si="1540"/>
        <v>44662</v>
      </c>
      <c r="M2746" s="1">
        <f t="shared" si="1541"/>
        <v>22</v>
      </c>
      <c r="N2746" s="1">
        <f t="shared" si="1542"/>
        <v>5</v>
      </c>
      <c r="O2746" s="2">
        <f t="shared" si="1543"/>
        <v>1.0022866800000001</v>
      </c>
      <c r="P2746" s="35">
        <f t="shared" si="1544"/>
        <v>1.0054002900000001</v>
      </c>
      <c r="Q2746" s="35">
        <f t="shared" si="1545"/>
        <v>1.158432191385935</v>
      </c>
      <c r="R2746" s="2">
        <f t="shared" si="1546"/>
        <v>1.16108115</v>
      </c>
      <c r="S2746" s="2">
        <f t="shared" si="1547"/>
        <v>1.05852576</v>
      </c>
      <c r="T2746" s="2">
        <f t="shared" si="1548"/>
        <v>279283.35730191</v>
      </c>
      <c r="U2746" s="2">
        <f t="shared" si="1549"/>
        <v>0</v>
      </c>
      <c r="V2746" s="2">
        <f t="shared" si="1550"/>
        <v>38746.029396871454</v>
      </c>
      <c r="W2746" s="2">
        <f t="shared" si="1551"/>
        <v>279283.35730191466</v>
      </c>
      <c r="X2746" s="36">
        <f t="shared" si="1552"/>
        <v>0</v>
      </c>
      <c r="Y2746" s="2">
        <f t="shared" si="1553"/>
        <v>0</v>
      </c>
      <c r="Z2746" s="37">
        <f t="shared" si="1554"/>
        <v>0</v>
      </c>
      <c r="AA2746" s="2">
        <f t="shared" si="1555"/>
        <v>0</v>
      </c>
      <c r="AB2746" s="4">
        <f t="shared" si="1531"/>
        <v>7.1215000000000001E-2</v>
      </c>
      <c r="AC2746" s="148">
        <f t="shared" si="1556"/>
        <v>529</v>
      </c>
      <c r="AD2746" s="36">
        <v>252</v>
      </c>
      <c r="AE2746" s="35">
        <f t="shared" si="1557"/>
        <v>1.1553597769999999</v>
      </c>
      <c r="AF2746" s="2">
        <f t="shared" si="1558"/>
        <v>43389.400110230003</v>
      </c>
      <c r="AG2746" s="2">
        <f t="shared" si="1559"/>
        <v>43389.400110230003</v>
      </c>
      <c r="AH2746" s="3">
        <f t="shared" si="1560"/>
        <v>0</v>
      </c>
      <c r="AI2746" s="3"/>
      <c r="AJ2746" s="3">
        <v>0</v>
      </c>
      <c r="AK2746" s="2">
        <f t="shared" si="1561"/>
        <v>61049.829914054157</v>
      </c>
      <c r="AL2746" s="8"/>
      <c r="AM2746" s="8"/>
      <c r="AN2746" s="8"/>
      <c r="AO2746" s="8"/>
      <c r="AP2746" s="8"/>
      <c r="AQ2746" s="8"/>
      <c r="AR2746" s="5"/>
      <c r="AS2746" s="1"/>
      <c r="AT2746" s="8"/>
      <c r="AU2746" s="1"/>
      <c r="AV2746" s="1"/>
      <c r="AW2746" s="3"/>
      <c r="AX2746" s="3"/>
      <c r="AY2746" s="4"/>
      <c r="AZ2746" s="4"/>
      <c r="BA2746" s="4"/>
      <c r="BB2746" s="1"/>
      <c r="BC2746" s="1"/>
      <c r="BD2746" s="1"/>
      <c r="BE2746" s="1"/>
      <c r="BF2746" s="1"/>
      <c r="BG2746" s="1"/>
      <c r="BH2746" s="1"/>
      <c r="BI2746" s="1"/>
    </row>
    <row r="2747" spans="1:61" x14ac:dyDescent="0.2">
      <c r="A2747" s="78">
        <f t="shared" si="1530"/>
        <v>44638</v>
      </c>
      <c r="B2747" s="2">
        <f t="shared" si="1532"/>
        <v>384037.34658102534</v>
      </c>
      <c r="C2747" s="3">
        <f t="shared" si="1533"/>
        <v>51845041.788438424</v>
      </c>
      <c r="D2747" s="2">
        <f t="shared" si="1562"/>
        <v>240537.3279050432</v>
      </c>
      <c r="E2747" s="2">
        <f t="shared" si="1534"/>
        <v>0</v>
      </c>
      <c r="F2747" s="33">
        <f t="shared" si="1535"/>
        <v>240537.3279050432</v>
      </c>
      <c r="G2747" s="39">
        <f t="shared" si="1536"/>
        <v>6153.09</v>
      </c>
      <c r="H2747" s="38">
        <f>IF(AND(N2747=1,N2746&gt;1),VLOOKUP(A2746,[1]Plan1!$CW$105:$CY$215,3),H2746)</f>
        <v>6215.24</v>
      </c>
      <c r="I2747" s="127">
        <f t="shared" si="1537"/>
        <v>44572</v>
      </c>
      <c r="J2747" s="127">
        <f t="shared" si="1538"/>
        <v>44603</v>
      </c>
      <c r="K2747" s="34">
        <f t="shared" si="1539"/>
        <v>1.0100616113204897E-2</v>
      </c>
      <c r="L2747" s="212">
        <f t="shared" si="1540"/>
        <v>44662</v>
      </c>
      <c r="M2747" s="1">
        <f t="shared" si="1541"/>
        <v>22</v>
      </c>
      <c r="N2747" s="1">
        <f t="shared" si="1542"/>
        <v>6</v>
      </c>
      <c r="O2747" s="2">
        <f t="shared" si="1543"/>
        <v>1.0027446499999999</v>
      </c>
      <c r="P2747" s="35">
        <f t="shared" si="1544"/>
        <v>1.0054002900000001</v>
      </c>
      <c r="Q2747" s="35">
        <f t="shared" si="1545"/>
        <v>1.158432191385935</v>
      </c>
      <c r="R2747" s="2">
        <f t="shared" si="1546"/>
        <v>1.16161168</v>
      </c>
      <c r="S2747" s="2">
        <f t="shared" si="1547"/>
        <v>1.05852576</v>
      </c>
      <c r="T2747" s="2">
        <f t="shared" si="1548"/>
        <v>279410.96957048</v>
      </c>
      <c r="U2747" s="2">
        <f t="shared" si="1549"/>
        <v>0</v>
      </c>
      <c r="V2747" s="2">
        <f t="shared" si="1550"/>
        <v>38873.64166544492</v>
      </c>
      <c r="W2747" s="2">
        <f t="shared" si="1551"/>
        <v>279410.96957048815</v>
      </c>
      <c r="X2747" s="36">
        <f t="shared" si="1552"/>
        <v>0</v>
      </c>
      <c r="Y2747" s="2">
        <f t="shared" si="1553"/>
        <v>0</v>
      </c>
      <c r="Z2747" s="37">
        <f t="shared" si="1554"/>
        <v>0</v>
      </c>
      <c r="AA2747" s="2">
        <f t="shared" si="1555"/>
        <v>0</v>
      </c>
      <c r="AB2747" s="4">
        <f t="shared" si="1531"/>
        <v>7.1215000000000001E-2</v>
      </c>
      <c r="AC2747" s="148">
        <f t="shared" si="1556"/>
        <v>530</v>
      </c>
      <c r="AD2747" s="36">
        <v>252</v>
      </c>
      <c r="AE2747" s="35">
        <f t="shared" si="1557"/>
        <v>1.1556752210000001</v>
      </c>
      <c r="AF2747" s="2">
        <f t="shared" si="1558"/>
        <v>43497.364437700002</v>
      </c>
      <c r="AG2747" s="2">
        <f t="shared" si="1559"/>
        <v>43497.364437709999</v>
      </c>
      <c r="AH2747" s="3">
        <f t="shared" si="1560"/>
        <v>0</v>
      </c>
      <c r="AI2747" s="3"/>
      <c r="AJ2747" s="3">
        <v>0</v>
      </c>
      <c r="AK2747" s="2">
        <f t="shared" si="1561"/>
        <v>61129.01257282724</v>
      </c>
      <c r="AL2747" s="8"/>
      <c r="AM2747" s="8"/>
      <c r="AN2747" s="8"/>
      <c r="AO2747" s="8"/>
      <c r="AP2747" s="8"/>
      <c r="AQ2747" s="8"/>
      <c r="AR2747" s="5"/>
      <c r="AS2747" s="1"/>
      <c r="AT2747" s="8"/>
      <c r="AU2747" s="1"/>
      <c r="AV2747" s="1"/>
      <c r="AW2747" s="3"/>
      <c r="AX2747" s="3"/>
      <c r="AY2747" s="4"/>
      <c r="AZ2747" s="4"/>
      <c r="BA2747" s="4"/>
      <c r="BB2747" s="1"/>
      <c r="BC2747" s="1"/>
      <c r="BD2747" s="1"/>
      <c r="BE2747" s="1"/>
      <c r="BF2747" s="1"/>
      <c r="BG2747" s="1"/>
      <c r="BH2747" s="1"/>
      <c r="BI2747" s="1"/>
    </row>
    <row r="2748" spans="1:61" x14ac:dyDescent="0.2">
      <c r="A2748" s="78">
        <f t="shared" si="1530"/>
        <v>44639</v>
      </c>
      <c r="B2748" s="2">
        <f t="shared" si="1532"/>
        <v>384264.0715125773</v>
      </c>
      <c r="C2748" s="3">
        <f t="shared" si="1533"/>
        <v>51875649.654197939</v>
      </c>
      <c r="D2748" s="2">
        <f t="shared" si="1562"/>
        <v>240537.3279050432</v>
      </c>
      <c r="E2748" s="2">
        <f t="shared" si="1534"/>
        <v>0</v>
      </c>
      <c r="F2748" s="33">
        <f t="shared" si="1535"/>
        <v>240537.3279050432</v>
      </c>
      <c r="G2748" s="39">
        <f t="shared" si="1536"/>
        <v>6153.09</v>
      </c>
      <c r="H2748" s="38">
        <f>IF(AND(N2748=1,N2747&gt;1),VLOOKUP(A2747,[1]Plan1!$CW$105:$CY$215,3),H2747)</f>
        <v>6215.24</v>
      </c>
      <c r="I2748" s="127">
        <f t="shared" si="1537"/>
        <v>44572</v>
      </c>
      <c r="J2748" s="127">
        <f t="shared" si="1538"/>
        <v>44603</v>
      </c>
      <c r="K2748" s="34">
        <f t="shared" si="1539"/>
        <v>1.0100616113204897E-2</v>
      </c>
      <c r="L2748" s="212">
        <f t="shared" si="1540"/>
        <v>44662</v>
      </c>
      <c r="M2748" s="1">
        <f t="shared" si="1541"/>
        <v>22</v>
      </c>
      <c r="N2748" s="1">
        <f t="shared" si="1542"/>
        <v>7</v>
      </c>
      <c r="O2748" s="2">
        <f t="shared" si="1543"/>
        <v>1.0032028200000001</v>
      </c>
      <c r="P2748" s="35">
        <f t="shared" si="1544"/>
        <v>1.0054002900000001</v>
      </c>
      <c r="Q2748" s="35">
        <f t="shared" si="1545"/>
        <v>1.158432191385935</v>
      </c>
      <c r="R2748" s="2">
        <f t="shared" si="1546"/>
        <v>1.16214244</v>
      </c>
      <c r="S2748" s="2">
        <f t="shared" si="1547"/>
        <v>1.05852576</v>
      </c>
      <c r="T2748" s="2">
        <f t="shared" si="1548"/>
        <v>279538.63716263999</v>
      </c>
      <c r="U2748" s="2">
        <f t="shared" si="1549"/>
        <v>0</v>
      </c>
      <c r="V2748" s="2">
        <f t="shared" si="1550"/>
        <v>39001.309257603796</v>
      </c>
      <c r="W2748" s="2">
        <f t="shared" si="1551"/>
        <v>279538.63716264698</v>
      </c>
      <c r="X2748" s="36">
        <f t="shared" si="1552"/>
        <v>0</v>
      </c>
      <c r="Y2748" s="2">
        <f t="shared" si="1553"/>
        <v>0</v>
      </c>
      <c r="Z2748" s="37">
        <f t="shared" si="1554"/>
        <v>0</v>
      </c>
      <c r="AA2748" s="2">
        <f t="shared" si="1555"/>
        <v>0</v>
      </c>
      <c r="AB2748" s="4">
        <f t="shared" si="1531"/>
        <v>7.1215000000000001E-2</v>
      </c>
      <c r="AC2748" s="148">
        <f t="shared" si="1556"/>
        <v>530</v>
      </c>
      <c r="AD2748" s="36">
        <v>252</v>
      </c>
      <c r="AE2748" s="35">
        <f t="shared" si="1557"/>
        <v>1.1556752210000001</v>
      </c>
      <c r="AF2748" s="2">
        <f t="shared" si="1558"/>
        <v>43517.239118329999</v>
      </c>
      <c r="AG2748" s="2">
        <f t="shared" si="1559"/>
        <v>43517.239118329999</v>
      </c>
      <c r="AH2748" s="3">
        <f t="shared" si="1560"/>
        <v>0</v>
      </c>
      <c r="AI2748" s="3"/>
      <c r="AJ2748" s="3">
        <v>0</v>
      </c>
      <c r="AK2748" s="2">
        <f t="shared" si="1561"/>
        <v>61208.195231600337</v>
      </c>
      <c r="AL2748" s="8"/>
      <c r="AM2748" s="8"/>
      <c r="AN2748" s="8"/>
      <c r="AO2748" s="8"/>
      <c r="AP2748" s="8"/>
      <c r="AQ2748" s="8"/>
      <c r="AR2748" s="5"/>
      <c r="AS2748" s="1"/>
      <c r="AT2748" s="8"/>
      <c r="AU2748" s="1"/>
      <c r="AV2748" s="1"/>
      <c r="AW2748" s="3"/>
      <c r="AX2748" s="3"/>
      <c r="AY2748" s="4"/>
      <c r="AZ2748" s="4"/>
      <c r="BA2748" s="4"/>
      <c r="BB2748" s="1"/>
      <c r="BC2748" s="1"/>
      <c r="BD2748" s="1"/>
      <c r="BE2748" s="1"/>
      <c r="BF2748" s="1"/>
      <c r="BG2748" s="1"/>
      <c r="BH2748" s="1"/>
      <c r="BI2748" s="1"/>
    </row>
    <row r="2749" spans="1:61" x14ac:dyDescent="0.2">
      <c r="A2749" s="78">
        <f t="shared" si="1530"/>
        <v>44640</v>
      </c>
      <c r="B2749" s="2">
        <f t="shared" si="1532"/>
        <v>384343.25417135039</v>
      </c>
      <c r="C2749" s="3">
        <f t="shared" si="1533"/>
        <v>51886339.313132301</v>
      </c>
      <c r="D2749" s="2">
        <f t="shared" si="1562"/>
        <v>240537.3279050432</v>
      </c>
      <c r="E2749" s="2">
        <f t="shared" si="1534"/>
        <v>0</v>
      </c>
      <c r="F2749" s="33">
        <f t="shared" si="1535"/>
        <v>240537.3279050432</v>
      </c>
      <c r="G2749" s="39">
        <f t="shared" si="1536"/>
        <v>6153.09</v>
      </c>
      <c r="H2749" s="38">
        <f>IF(AND(N2749=1,N2748&gt;1),VLOOKUP(A2748,[1]Plan1!$CW$105:$CY$215,3),H2748)</f>
        <v>6215.24</v>
      </c>
      <c r="I2749" s="127">
        <f t="shared" si="1537"/>
        <v>44572</v>
      </c>
      <c r="J2749" s="127">
        <f t="shared" si="1538"/>
        <v>44603</v>
      </c>
      <c r="K2749" s="34">
        <f t="shared" si="1539"/>
        <v>1.0100616113204897E-2</v>
      </c>
      <c r="L2749" s="212">
        <f t="shared" si="1540"/>
        <v>44662</v>
      </c>
      <c r="M2749" s="1">
        <f t="shared" si="1541"/>
        <v>22</v>
      </c>
      <c r="N2749" s="1">
        <f t="shared" si="1542"/>
        <v>7</v>
      </c>
      <c r="O2749" s="2">
        <f t="shared" si="1543"/>
        <v>1.0032028200000001</v>
      </c>
      <c r="P2749" s="35">
        <f t="shared" si="1544"/>
        <v>1.0054002900000001</v>
      </c>
      <c r="Q2749" s="35">
        <f t="shared" si="1545"/>
        <v>1.158432191385935</v>
      </c>
      <c r="R2749" s="2">
        <f t="shared" si="1546"/>
        <v>1.16214244</v>
      </c>
      <c r="S2749" s="2">
        <f t="shared" si="1547"/>
        <v>1.05852576</v>
      </c>
      <c r="T2749" s="2">
        <f t="shared" si="1548"/>
        <v>279538.63716263999</v>
      </c>
      <c r="U2749" s="2">
        <f t="shared" si="1549"/>
        <v>0</v>
      </c>
      <c r="V2749" s="2">
        <f t="shared" si="1550"/>
        <v>39001.309257603796</v>
      </c>
      <c r="W2749" s="2">
        <f t="shared" si="1551"/>
        <v>279538.63716264698</v>
      </c>
      <c r="X2749" s="36">
        <f t="shared" si="1552"/>
        <v>0</v>
      </c>
      <c r="Y2749" s="2">
        <f t="shared" si="1553"/>
        <v>0</v>
      </c>
      <c r="Z2749" s="37">
        <f t="shared" si="1554"/>
        <v>0</v>
      </c>
      <c r="AA2749" s="2">
        <f t="shared" si="1555"/>
        <v>0</v>
      </c>
      <c r="AB2749" s="4">
        <f t="shared" si="1531"/>
        <v>7.1215000000000001E-2</v>
      </c>
      <c r="AC2749" s="148">
        <f t="shared" si="1556"/>
        <v>530</v>
      </c>
      <c r="AD2749" s="36">
        <v>252</v>
      </c>
      <c r="AE2749" s="35">
        <f t="shared" si="1557"/>
        <v>1.1556752210000001</v>
      </c>
      <c r="AF2749" s="2">
        <f t="shared" si="1558"/>
        <v>43517.239118329999</v>
      </c>
      <c r="AG2749" s="2">
        <f t="shared" si="1559"/>
        <v>43517.239118329999</v>
      </c>
      <c r="AH2749" s="3">
        <f t="shared" si="1560"/>
        <v>0</v>
      </c>
      <c r="AI2749" s="3"/>
      <c r="AJ2749" s="3">
        <v>0</v>
      </c>
      <c r="AK2749" s="2">
        <f t="shared" si="1561"/>
        <v>61287.377890373435</v>
      </c>
      <c r="AL2749" s="8"/>
      <c r="AM2749" s="8"/>
      <c r="AN2749" s="8"/>
      <c r="AO2749" s="8"/>
      <c r="AP2749" s="8"/>
      <c r="AQ2749" s="8"/>
      <c r="AR2749" s="5"/>
      <c r="AS2749" s="1"/>
      <c r="AT2749" s="8"/>
      <c r="AU2749" s="1"/>
      <c r="AV2749" s="1"/>
      <c r="AW2749" s="3"/>
      <c r="AX2749" s="3"/>
      <c r="AY2749" s="4"/>
      <c r="AZ2749" s="4"/>
      <c r="BA2749" s="4"/>
      <c r="BB2749" s="1"/>
      <c r="BC2749" s="1"/>
      <c r="BD2749" s="1"/>
      <c r="BE2749" s="1"/>
      <c r="BF2749" s="1"/>
      <c r="BG2749" s="1"/>
      <c r="BH2749" s="1"/>
      <c r="BI2749" s="1"/>
    </row>
    <row r="2750" spans="1:61" x14ac:dyDescent="0.2">
      <c r="A2750" s="78">
        <f t="shared" si="1530"/>
        <v>44641</v>
      </c>
      <c r="B2750" s="2">
        <f t="shared" si="1532"/>
        <v>384510.64021538355</v>
      </c>
      <c r="C2750" s="3">
        <f t="shared" si="1533"/>
        <v>51908936.429076776</v>
      </c>
      <c r="D2750" s="2">
        <f t="shared" si="1562"/>
        <v>240537.3279050432</v>
      </c>
      <c r="E2750" s="2">
        <f t="shared" si="1534"/>
        <v>0</v>
      </c>
      <c r="F2750" s="33">
        <f t="shared" si="1535"/>
        <v>240537.3279050432</v>
      </c>
      <c r="G2750" s="39">
        <f t="shared" si="1536"/>
        <v>6153.09</v>
      </c>
      <c r="H2750" s="38">
        <f>IF(AND(N2750=1,N2749&gt;1),VLOOKUP(A2749,[1]Plan1!$CW$105:$CY$215,3),H2749)</f>
        <v>6215.24</v>
      </c>
      <c r="I2750" s="127">
        <f t="shared" si="1537"/>
        <v>44572</v>
      </c>
      <c r="J2750" s="127">
        <f t="shared" si="1538"/>
        <v>44603</v>
      </c>
      <c r="K2750" s="34">
        <f t="shared" si="1539"/>
        <v>1.0100616113204897E-2</v>
      </c>
      <c r="L2750" s="212">
        <f t="shared" si="1540"/>
        <v>44662</v>
      </c>
      <c r="M2750" s="1">
        <f t="shared" si="1541"/>
        <v>22</v>
      </c>
      <c r="N2750" s="1">
        <f t="shared" si="1542"/>
        <v>7</v>
      </c>
      <c r="O2750" s="2">
        <f t="shared" si="1543"/>
        <v>1.0032028200000001</v>
      </c>
      <c r="P2750" s="35">
        <f t="shared" si="1544"/>
        <v>1.0054002900000001</v>
      </c>
      <c r="Q2750" s="35">
        <f t="shared" si="1545"/>
        <v>1.158432191385935</v>
      </c>
      <c r="R2750" s="2">
        <f t="shared" si="1546"/>
        <v>1.16214244</v>
      </c>
      <c r="S2750" s="2">
        <f t="shared" si="1547"/>
        <v>1.05852576</v>
      </c>
      <c r="T2750" s="2">
        <f t="shared" si="1548"/>
        <v>279538.63716263999</v>
      </c>
      <c r="U2750" s="2">
        <f t="shared" si="1549"/>
        <v>0</v>
      </c>
      <c r="V2750" s="2">
        <f t="shared" si="1550"/>
        <v>39001.309257603796</v>
      </c>
      <c r="W2750" s="2">
        <f t="shared" si="1551"/>
        <v>279538.63716264698</v>
      </c>
      <c r="X2750" s="36">
        <f t="shared" si="1552"/>
        <v>0</v>
      </c>
      <c r="Y2750" s="2">
        <f t="shared" si="1553"/>
        <v>0</v>
      </c>
      <c r="Z2750" s="37">
        <f t="shared" si="1554"/>
        <v>0</v>
      </c>
      <c r="AA2750" s="2">
        <f t="shared" si="1555"/>
        <v>0</v>
      </c>
      <c r="AB2750" s="4">
        <f t="shared" si="1531"/>
        <v>7.1215000000000001E-2</v>
      </c>
      <c r="AC2750" s="148">
        <f t="shared" si="1556"/>
        <v>531</v>
      </c>
      <c r="AD2750" s="36">
        <v>252</v>
      </c>
      <c r="AE2750" s="35">
        <f t="shared" si="1557"/>
        <v>1.155990753</v>
      </c>
      <c r="AF2750" s="2">
        <f t="shared" si="1558"/>
        <v>43605.442503589999</v>
      </c>
      <c r="AG2750" s="2">
        <f t="shared" si="1559"/>
        <v>43605.442503589999</v>
      </c>
      <c r="AH2750" s="3">
        <f t="shared" si="1560"/>
        <v>0</v>
      </c>
      <c r="AI2750" s="3"/>
      <c r="AJ2750" s="3">
        <v>0</v>
      </c>
      <c r="AK2750" s="2">
        <f t="shared" si="1561"/>
        <v>61366.560549146532</v>
      </c>
      <c r="AL2750" s="8"/>
      <c r="AM2750" s="8"/>
      <c r="AN2750" s="8"/>
      <c r="AO2750" s="8"/>
      <c r="AP2750" s="8"/>
      <c r="AQ2750" s="8"/>
      <c r="AR2750" s="5"/>
      <c r="AS2750" s="1"/>
      <c r="AT2750" s="8"/>
      <c r="AU2750" s="1"/>
      <c r="AV2750" s="1"/>
      <c r="AW2750" s="3"/>
      <c r="AX2750" s="3"/>
      <c r="AY2750" s="4"/>
      <c r="AZ2750" s="4"/>
      <c r="BA2750" s="4"/>
      <c r="BB2750" s="1"/>
      <c r="BC2750" s="1"/>
      <c r="BD2750" s="1"/>
      <c r="BE2750" s="1"/>
      <c r="BF2750" s="1"/>
      <c r="BG2750" s="1"/>
      <c r="BH2750" s="1"/>
      <c r="BI2750" s="1"/>
    </row>
    <row r="2751" spans="1:61" x14ac:dyDescent="0.2">
      <c r="A2751" s="78">
        <f t="shared" si="1530"/>
        <v>44642</v>
      </c>
      <c r="B2751" s="2">
        <f t="shared" si="1532"/>
        <v>384825.74240396742</v>
      </c>
      <c r="C2751" s="3">
        <f t="shared" si="1533"/>
        <v>51951475.224535599</v>
      </c>
      <c r="D2751" s="2">
        <f t="shared" si="1562"/>
        <v>240537.3279050432</v>
      </c>
      <c r="E2751" s="2">
        <f t="shared" si="1534"/>
        <v>0</v>
      </c>
      <c r="F2751" s="33">
        <f t="shared" si="1535"/>
        <v>240537.3279050432</v>
      </c>
      <c r="G2751" s="39">
        <f t="shared" si="1536"/>
        <v>6153.09</v>
      </c>
      <c r="H2751" s="38">
        <f>IF(AND(N2751=1,N2750&gt;1),VLOOKUP(A2750,[1]Plan1!$CW$105:$CY$215,3),H2750)</f>
        <v>6215.24</v>
      </c>
      <c r="I2751" s="127">
        <f t="shared" si="1537"/>
        <v>44572</v>
      </c>
      <c r="J2751" s="127">
        <f t="shared" si="1538"/>
        <v>44603</v>
      </c>
      <c r="K2751" s="34">
        <f t="shared" si="1539"/>
        <v>1.0100616113204897E-2</v>
      </c>
      <c r="L2751" s="212">
        <f t="shared" si="1540"/>
        <v>44662</v>
      </c>
      <c r="M2751" s="1">
        <f t="shared" si="1541"/>
        <v>22</v>
      </c>
      <c r="N2751" s="1">
        <f t="shared" si="1542"/>
        <v>8</v>
      </c>
      <c r="O2751" s="2">
        <f t="shared" si="1543"/>
        <v>1.00366121</v>
      </c>
      <c r="P2751" s="35">
        <f t="shared" si="1544"/>
        <v>1.0054002900000001</v>
      </c>
      <c r="Q2751" s="35">
        <f t="shared" si="1545"/>
        <v>1.158432191385935</v>
      </c>
      <c r="R2751" s="2">
        <f t="shared" si="1546"/>
        <v>1.16267345</v>
      </c>
      <c r="S2751" s="2">
        <f t="shared" si="1547"/>
        <v>1.05852576</v>
      </c>
      <c r="T2751" s="2">
        <f t="shared" si="1548"/>
        <v>279666.36488913</v>
      </c>
      <c r="U2751" s="2">
        <f t="shared" si="1549"/>
        <v>0</v>
      </c>
      <c r="V2751" s="2">
        <f t="shared" si="1550"/>
        <v>39129.036984094651</v>
      </c>
      <c r="W2751" s="2">
        <f t="shared" si="1551"/>
        <v>279666.36488913785</v>
      </c>
      <c r="X2751" s="36">
        <f t="shared" si="1552"/>
        <v>0</v>
      </c>
      <c r="Y2751" s="2">
        <f t="shared" si="1553"/>
        <v>0</v>
      </c>
      <c r="Z2751" s="37">
        <f t="shared" si="1554"/>
        <v>0</v>
      </c>
      <c r="AA2751" s="2">
        <f t="shared" si="1555"/>
        <v>0</v>
      </c>
      <c r="AB2751" s="4">
        <f t="shared" si="1531"/>
        <v>7.1215000000000001E-2</v>
      </c>
      <c r="AC2751" s="148">
        <f t="shared" si="1556"/>
        <v>532</v>
      </c>
      <c r="AD2751" s="36">
        <v>252</v>
      </c>
      <c r="AE2751" s="35">
        <f t="shared" si="1557"/>
        <v>1.15630637</v>
      </c>
      <c r="AF2751" s="2">
        <f t="shared" si="1558"/>
        <v>43713.634306909997</v>
      </c>
      <c r="AG2751" s="2">
        <f t="shared" si="1559"/>
        <v>43713.634306909997</v>
      </c>
      <c r="AH2751" s="3">
        <f t="shared" si="1560"/>
        <v>0</v>
      </c>
      <c r="AI2751" s="3"/>
      <c r="AJ2751" s="3">
        <v>0</v>
      </c>
      <c r="AK2751" s="2">
        <f t="shared" si="1561"/>
        <v>61445.743207919615</v>
      </c>
      <c r="AL2751" s="8"/>
      <c r="AM2751" s="8"/>
      <c r="AN2751" s="8"/>
      <c r="AO2751" s="8"/>
      <c r="AP2751" s="8"/>
      <c r="AQ2751" s="8"/>
      <c r="AR2751" s="5"/>
      <c r="AS2751" s="1"/>
      <c r="AT2751" s="8"/>
      <c r="AU2751" s="1"/>
      <c r="AV2751" s="1"/>
      <c r="AW2751" s="3"/>
      <c r="AX2751" s="3"/>
      <c r="AY2751" s="4"/>
      <c r="AZ2751" s="4"/>
      <c r="BA2751" s="4"/>
      <c r="BB2751" s="1"/>
      <c r="BC2751" s="1"/>
      <c r="BD2751" s="1"/>
      <c r="BE2751" s="1"/>
      <c r="BF2751" s="1"/>
      <c r="BG2751" s="1"/>
      <c r="BH2751" s="1"/>
      <c r="BI2751" s="1"/>
    </row>
    <row r="2752" spans="1:61" x14ac:dyDescent="0.2">
      <c r="A2752" s="78">
        <f t="shared" si="1530"/>
        <v>44643</v>
      </c>
      <c r="B2752" s="2">
        <f t="shared" si="1532"/>
        <v>385141.01605152013</v>
      </c>
      <c r="C2752" s="3">
        <f t="shared" si="1533"/>
        <v>51994037.166955218</v>
      </c>
      <c r="D2752" s="2">
        <f t="shared" si="1562"/>
        <v>240537.3279050432</v>
      </c>
      <c r="E2752" s="2">
        <f t="shared" si="1534"/>
        <v>0</v>
      </c>
      <c r="F2752" s="33">
        <f t="shared" si="1535"/>
        <v>240537.3279050432</v>
      </c>
      <c r="G2752" s="39">
        <f t="shared" si="1536"/>
        <v>6153.09</v>
      </c>
      <c r="H2752" s="38">
        <f>IF(AND(N2752=1,N2751&gt;1),VLOOKUP(A2751,[1]Plan1!$CW$105:$CY$215,3),H2751)</f>
        <v>6215.24</v>
      </c>
      <c r="I2752" s="127">
        <f t="shared" si="1537"/>
        <v>44572</v>
      </c>
      <c r="J2752" s="127">
        <f t="shared" si="1538"/>
        <v>44603</v>
      </c>
      <c r="K2752" s="34">
        <f t="shared" si="1539"/>
        <v>1.0100616113204897E-2</v>
      </c>
      <c r="L2752" s="212">
        <f t="shared" si="1540"/>
        <v>44662</v>
      </c>
      <c r="M2752" s="1">
        <f t="shared" si="1541"/>
        <v>22</v>
      </c>
      <c r="N2752" s="1">
        <f t="shared" si="1542"/>
        <v>9</v>
      </c>
      <c r="O2752" s="2">
        <f t="shared" si="1543"/>
        <v>1.0041198</v>
      </c>
      <c r="P2752" s="35">
        <f t="shared" si="1544"/>
        <v>1.0054002900000001</v>
      </c>
      <c r="Q2752" s="35">
        <f t="shared" si="1545"/>
        <v>1.158432191385935</v>
      </c>
      <c r="R2752" s="2">
        <f t="shared" si="1546"/>
        <v>1.1632047000000001</v>
      </c>
      <c r="S2752" s="2">
        <f t="shared" si="1547"/>
        <v>1.05852576</v>
      </c>
      <c r="T2752" s="2">
        <f t="shared" si="1548"/>
        <v>279794.15034458</v>
      </c>
      <c r="U2752" s="2">
        <f t="shared" si="1549"/>
        <v>0</v>
      </c>
      <c r="V2752" s="2">
        <f t="shared" si="1550"/>
        <v>39256.822439544223</v>
      </c>
      <c r="W2752" s="2">
        <f t="shared" si="1551"/>
        <v>279794.1503445874</v>
      </c>
      <c r="X2752" s="36">
        <f t="shared" si="1552"/>
        <v>0</v>
      </c>
      <c r="Y2752" s="2">
        <f t="shared" si="1553"/>
        <v>0</v>
      </c>
      <c r="Z2752" s="37">
        <f t="shared" si="1554"/>
        <v>0</v>
      </c>
      <c r="AA2752" s="2">
        <f t="shared" si="1555"/>
        <v>0</v>
      </c>
      <c r="AB2752" s="4">
        <f t="shared" si="1531"/>
        <v>7.1215000000000001E-2</v>
      </c>
      <c r="AC2752" s="148">
        <f t="shared" si="1556"/>
        <v>533</v>
      </c>
      <c r="AD2752" s="36">
        <v>252</v>
      </c>
      <c r="AE2752" s="35">
        <f t="shared" si="1557"/>
        <v>1.1566220730000001</v>
      </c>
      <c r="AF2752" s="2">
        <f t="shared" si="1558"/>
        <v>43821.939840239997</v>
      </c>
      <c r="AG2752" s="2">
        <f t="shared" si="1559"/>
        <v>43821.939840239997</v>
      </c>
      <c r="AH2752" s="3">
        <f t="shared" si="1560"/>
        <v>0</v>
      </c>
      <c r="AI2752" s="3"/>
      <c r="AJ2752" s="3">
        <v>0</v>
      </c>
      <c r="AK2752" s="2">
        <f t="shared" si="1561"/>
        <v>61524.925866692713</v>
      </c>
      <c r="AL2752" s="8"/>
      <c r="AM2752" s="8"/>
      <c r="AN2752" s="8"/>
      <c r="AO2752" s="8"/>
      <c r="AP2752" s="8"/>
      <c r="AQ2752" s="8"/>
      <c r="AR2752" s="5"/>
      <c r="AS2752" s="1"/>
      <c r="AT2752" s="8"/>
      <c r="AU2752" s="1"/>
      <c r="AV2752" s="1"/>
      <c r="AW2752" s="3"/>
      <c r="AX2752" s="3"/>
      <c r="AY2752" s="4"/>
      <c r="AZ2752" s="4"/>
      <c r="BA2752" s="4"/>
      <c r="BB2752" s="1"/>
      <c r="BC2752" s="1"/>
      <c r="BD2752" s="1"/>
      <c r="BE2752" s="1"/>
      <c r="BF2752" s="1"/>
      <c r="BG2752" s="1"/>
      <c r="BH2752" s="1"/>
      <c r="BI2752" s="1"/>
    </row>
    <row r="2753" spans="1:61" x14ac:dyDescent="0.2">
      <c r="A2753" s="78">
        <f t="shared" si="1530"/>
        <v>44644</v>
      </c>
      <c r="B2753" s="2">
        <f t="shared" si="1532"/>
        <v>385456.45874272817</v>
      </c>
      <c r="C2753" s="3">
        <f t="shared" si="1533"/>
        <v>52036621.930268303</v>
      </c>
      <c r="D2753" s="2">
        <f t="shared" si="1562"/>
        <v>240537.3279050432</v>
      </c>
      <c r="E2753" s="2">
        <f t="shared" si="1534"/>
        <v>0</v>
      </c>
      <c r="F2753" s="33">
        <f t="shared" si="1535"/>
        <v>240537.3279050432</v>
      </c>
      <c r="G2753" s="39">
        <f t="shared" si="1536"/>
        <v>6153.09</v>
      </c>
      <c r="H2753" s="38">
        <f>IF(AND(N2753=1,N2752&gt;1),VLOOKUP(A2752,[1]Plan1!$CW$105:$CY$215,3),H2752)</f>
        <v>6215.24</v>
      </c>
      <c r="I2753" s="127">
        <f t="shared" si="1537"/>
        <v>44572</v>
      </c>
      <c r="J2753" s="127">
        <f t="shared" si="1538"/>
        <v>44603</v>
      </c>
      <c r="K2753" s="34">
        <f t="shared" si="1539"/>
        <v>1.0100616113204897E-2</v>
      </c>
      <c r="L2753" s="212">
        <f t="shared" si="1540"/>
        <v>44662</v>
      </c>
      <c r="M2753" s="1">
        <f t="shared" si="1541"/>
        <v>22</v>
      </c>
      <c r="N2753" s="1">
        <f t="shared" si="1542"/>
        <v>10</v>
      </c>
      <c r="O2753" s="2">
        <f t="shared" si="1543"/>
        <v>1.0045786000000001</v>
      </c>
      <c r="P2753" s="35">
        <f t="shared" si="1544"/>
        <v>1.0054002900000001</v>
      </c>
      <c r="Q2753" s="35">
        <f t="shared" si="1545"/>
        <v>1.158432191385935</v>
      </c>
      <c r="R2753" s="2">
        <f t="shared" si="1546"/>
        <v>1.1637361799999999</v>
      </c>
      <c r="S2753" s="2">
        <f t="shared" si="1547"/>
        <v>1.05852576</v>
      </c>
      <c r="T2753" s="2">
        <f t="shared" si="1548"/>
        <v>279921.99112362001</v>
      </c>
      <c r="U2753" s="2">
        <f t="shared" si="1549"/>
        <v>0</v>
      </c>
      <c r="V2753" s="2">
        <f t="shared" si="1550"/>
        <v>39384.663218579153</v>
      </c>
      <c r="W2753" s="2">
        <f t="shared" si="1551"/>
        <v>279921.99112362234</v>
      </c>
      <c r="X2753" s="36">
        <f t="shared" si="1552"/>
        <v>0</v>
      </c>
      <c r="Y2753" s="2">
        <f t="shared" si="1553"/>
        <v>0</v>
      </c>
      <c r="Z2753" s="37">
        <f t="shared" si="1554"/>
        <v>0</v>
      </c>
      <c r="AA2753" s="2">
        <f t="shared" si="1555"/>
        <v>0</v>
      </c>
      <c r="AB2753" s="4">
        <f t="shared" si="1531"/>
        <v>7.1215000000000001E-2</v>
      </c>
      <c r="AC2753" s="148">
        <f t="shared" si="1556"/>
        <v>534</v>
      </c>
      <c r="AD2753" s="36">
        <v>252</v>
      </c>
      <c r="AE2753" s="35">
        <f t="shared" si="1557"/>
        <v>1.156937863</v>
      </c>
      <c r="AF2753" s="2">
        <f t="shared" si="1558"/>
        <v>43930.35909364</v>
      </c>
      <c r="AG2753" s="2">
        <f t="shared" si="1559"/>
        <v>43930.35909364</v>
      </c>
      <c r="AH2753" s="3">
        <f t="shared" si="1560"/>
        <v>0</v>
      </c>
      <c r="AI2753" s="3"/>
      <c r="AJ2753" s="3">
        <v>0</v>
      </c>
      <c r="AK2753" s="2">
        <f t="shared" si="1561"/>
        <v>61604.10852546581</v>
      </c>
      <c r="AL2753" s="8"/>
      <c r="AM2753" s="8"/>
      <c r="AN2753" s="8"/>
      <c r="AO2753" s="8"/>
      <c r="AP2753" s="8"/>
      <c r="AQ2753" s="8"/>
      <c r="AR2753" s="5"/>
      <c r="AS2753" s="1"/>
      <c r="AT2753" s="8"/>
      <c r="AU2753" s="1"/>
      <c r="AV2753" s="1"/>
      <c r="AW2753" s="3"/>
      <c r="AX2753" s="3"/>
      <c r="AY2753" s="4"/>
      <c r="AZ2753" s="4"/>
      <c r="BA2753" s="4"/>
      <c r="BB2753" s="1"/>
      <c r="BC2753" s="1"/>
      <c r="BD2753" s="1"/>
      <c r="BE2753" s="1"/>
      <c r="BF2753" s="1"/>
      <c r="BG2753" s="1"/>
      <c r="BH2753" s="1"/>
      <c r="BI2753" s="1"/>
    </row>
    <row r="2754" spans="1:61" x14ac:dyDescent="0.2">
      <c r="A2754" s="78">
        <f t="shared" si="1530"/>
        <v>44645</v>
      </c>
      <c r="B2754" s="2">
        <f t="shared" si="1532"/>
        <v>385772.07835416152</v>
      </c>
      <c r="C2754" s="3">
        <f t="shared" si="1533"/>
        <v>52079230.577811807</v>
      </c>
      <c r="D2754" s="2">
        <f t="shared" si="1562"/>
        <v>240537.3279050432</v>
      </c>
      <c r="E2754" s="2">
        <f t="shared" si="1534"/>
        <v>0</v>
      </c>
      <c r="F2754" s="33">
        <f t="shared" si="1535"/>
        <v>240537.3279050432</v>
      </c>
      <c r="G2754" s="39">
        <f t="shared" si="1536"/>
        <v>6153.09</v>
      </c>
      <c r="H2754" s="38">
        <f>IF(AND(N2754=1,N2753&gt;1),VLOOKUP(A2753,[1]Plan1!$CW$105:$CY$215,3),H2753)</f>
        <v>6215.24</v>
      </c>
      <c r="I2754" s="127">
        <f t="shared" si="1537"/>
        <v>44572</v>
      </c>
      <c r="J2754" s="127">
        <f t="shared" si="1538"/>
        <v>44603</v>
      </c>
      <c r="K2754" s="34">
        <f t="shared" si="1539"/>
        <v>1.0100616113204897E-2</v>
      </c>
      <c r="L2754" s="212">
        <f t="shared" si="1540"/>
        <v>44662</v>
      </c>
      <c r="M2754" s="1">
        <f t="shared" si="1541"/>
        <v>22</v>
      </c>
      <c r="N2754" s="1">
        <f t="shared" si="1542"/>
        <v>11</v>
      </c>
      <c r="O2754" s="2">
        <f t="shared" si="1543"/>
        <v>1.00503761</v>
      </c>
      <c r="P2754" s="35">
        <f t="shared" si="1544"/>
        <v>1.0054002900000001</v>
      </c>
      <c r="Q2754" s="35">
        <f t="shared" si="1545"/>
        <v>1.158432191385935</v>
      </c>
      <c r="R2754" s="2">
        <f t="shared" si="1546"/>
        <v>1.1642679199999999</v>
      </c>
      <c r="S2754" s="2">
        <f t="shared" si="1547"/>
        <v>1.05852576</v>
      </c>
      <c r="T2754" s="2">
        <f t="shared" si="1548"/>
        <v>280049.89444235998</v>
      </c>
      <c r="U2754" s="2">
        <f t="shared" si="1549"/>
        <v>0</v>
      </c>
      <c r="V2754" s="2">
        <f t="shared" si="1550"/>
        <v>39512.566537319377</v>
      </c>
      <c r="W2754" s="2">
        <f t="shared" si="1551"/>
        <v>280049.89444236259</v>
      </c>
      <c r="X2754" s="36">
        <f t="shared" si="1552"/>
        <v>0</v>
      </c>
      <c r="Y2754" s="2">
        <f t="shared" si="1553"/>
        <v>0</v>
      </c>
      <c r="Z2754" s="37">
        <f t="shared" si="1554"/>
        <v>0</v>
      </c>
      <c r="AA2754" s="2">
        <f t="shared" si="1555"/>
        <v>0</v>
      </c>
      <c r="AB2754" s="4">
        <f t="shared" si="1531"/>
        <v>7.1215000000000001E-2</v>
      </c>
      <c r="AC2754" s="148">
        <f t="shared" si="1556"/>
        <v>535</v>
      </c>
      <c r="AD2754" s="36">
        <v>252</v>
      </c>
      <c r="AE2754" s="35">
        <f t="shared" si="1557"/>
        <v>1.1572537380000001</v>
      </c>
      <c r="AF2754" s="2">
        <f t="shared" si="1558"/>
        <v>44038.89272756</v>
      </c>
      <c r="AG2754" s="2">
        <f t="shared" si="1559"/>
        <v>44038.89272756</v>
      </c>
      <c r="AH2754" s="3">
        <f t="shared" si="1560"/>
        <v>0</v>
      </c>
      <c r="AI2754" s="3"/>
      <c r="AJ2754" s="3">
        <v>0</v>
      </c>
      <c r="AK2754" s="2">
        <f t="shared" si="1561"/>
        <v>61683.291184238893</v>
      </c>
      <c r="AL2754" s="8"/>
      <c r="AM2754" s="8"/>
      <c r="AN2754" s="8"/>
      <c r="AO2754" s="8"/>
      <c r="AP2754" s="8"/>
      <c r="AQ2754" s="8"/>
      <c r="AR2754" s="5"/>
      <c r="AS2754" s="1"/>
      <c r="AT2754" s="8"/>
      <c r="AU2754" s="1"/>
      <c r="AV2754" s="1"/>
      <c r="AW2754" s="3"/>
      <c r="AX2754" s="3"/>
      <c r="AY2754" s="4"/>
      <c r="AZ2754" s="4"/>
      <c r="BA2754" s="4"/>
      <c r="BB2754" s="1"/>
      <c r="BC2754" s="1"/>
      <c r="BD2754" s="1"/>
      <c r="BE2754" s="1"/>
      <c r="BF2754" s="1"/>
      <c r="BG2754" s="1"/>
      <c r="BH2754" s="1"/>
      <c r="BI2754" s="1"/>
    </row>
    <row r="2755" spans="1:61" x14ac:dyDescent="0.2">
      <c r="A2755" s="78">
        <f t="shared" si="1530"/>
        <v>44646</v>
      </c>
      <c r="B2755" s="2">
        <f t="shared" si="1532"/>
        <v>385999.34441370354</v>
      </c>
      <c r="C2755" s="3">
        <f t="shared" si="1533"/>
        <v>52109911.495849974</v>
      </c>
      <c r="D2755" s="2">
        <f t="shared" si="1562"/>
        <v>240537.3279050432</v>
      </c>
      <c r="E2755" s="2">
        <f t="shared" si="1534"/>
        <v>0</v>
      </c>
      <c r="F2755" s="33">
        <f t="shared" si="1535"/>
        <v>240537.3279050432</v>
      </c>
      <c r="G2755" s="39">
        <f t="shared" si="1536"/>
        <v>6153.09</v>
      </c>
      <c r="H2755" s="38">
        <f>IF(AND(N2755=1,N2754&gt;1),VLOOKUP(A2754,[1]Plan1!$CW$105:$CY$215,3),H2754)</f>
        <v>6215.24</v>
      </c>
      <c r="I2755" s="127">
        <f t="shared" si="1537"/>
        <v>44572</v>
      </c>
      <c r="J2755" s="127">
        <f t="shared" si="1538"/>
        <v>44603</v>
      </c>
      <c r="K2755" s="34">
        <f t="shared" si="1539"/>
        <v>1.0100616113204897E-2</v>
      </c>
      <c r="L2755" s="212">
        <f t="shared" si="1540"/>
        <v>44662</v>
      </c>
      <c r="M2755" s="1">
        <f t="shared" si="1541"/>
        <v>22</v>
      </c>
      <c r="N2755" s="1">
        <f t="shared" si="1542"/>
        <v>12</v>
      </c>
      <c r="O2755" s="2">
        <f t="shared" si="1543"/>
        <v>1.0054968399999999</v>
      </c>
      <c r="P2755" s="35">
        <f t="shared" si="1544"/>
        <v>1.0054002900000001</v>
      </c>
      <c r="Q2755" s="35">
        <f t="shared" si="1545"/>
        <v>1.158432191385935</v>
      </c>
      <c r="R2755" s="2">
        <f t="shared" si="1546"/>
        <v>1.1647999</v>
      </c>
      <c r="S2755" s="2">
        <f t="shared" si="1547"/>
        <v>1.05852576</v>
      </c>
      <c r="T2755" s="2">
        <f t="shared" si="1548"/>
        <v>280177.85549006</v>
      </c>
      <c r="U2755" s="2">
        <f t="shared" si="1549"/>
        <v>0</v>
      </c>
      <c r="V2755" s="2">
        <f t="shared" si="1550"/>
        <v>39640.527585018332</v>
      </c>
      <c r="W2755" s="2">
        <f t="shared" si="1551"/>
        <v>280177.85549006151</v>
      </c>
      <c r="X2755" s="36">
        <f t="shared" si="1552"/>
        <v>0</v>
      </c>
      <c r="Y2755" s="2">
        <f t="shared" si="1553"/>
        <v>0</v>
      </c>
      <c r="Z2755" s="37">
        <f t="shared" si="1554"/>
        <v>0</v>
      </c>
      <c r="AA2755" s="2">
        <f t="shared" si="1555"/>
        <v>0</v>
      </c>
      <c r="AB2755" s="4">
        <f t="shared" si="1531"/>
        <v>7.1215000000000001E-2</v>
      </c>
      <c r="AC2755" s="148">
        <f t="shared" si="1556"/>
        <v>535</v>
      </c>
      <c r="AD2755" s="36">
        <v>252</v>
      </c>
      <c r="AE2755" s="35">
        <f t="shared" si="1557"/>
        <v>1.1572537380000001</v>
      </c>
      <c r="AF2755" s="2">
        <f t="shared" si="1558"/>
        <v>44059.015080630001</v>
      </c>
      <c r="AG2755" s="2">
        <f t="shared" si="1559"/>
        <v>44059.015080630001</v>
      </c>
      <c r="AH2755" s="3">
        <f t="shared" si="1560"/>
        <v>0</v>
      </c>
      <c r="AI2755" s="3"/>
      <c r="AJ2755" s="3">
        <v>0</v>
      </c>
      <c r="AK2755" s="2">
        <f t="shared" si="1561"/>
        <v>61762.473843011991</v>
      </c>
      <c r="AL2755" s="8"/>
      <c r="AM2755" s="8"/>
      <c r="AN2755" s="13"/>
      <c r="AO2755" s="13"/>
      <c r="AP2755" s="13"/>
      <c r="AQ2755" s="13"/>
      <c r="AR2755" s="5"/>
      <c r="AS2755" s="17"/>
      <c r="AT2755" s="13"/>
      <c r="AU2755" s="17"/>
      <c r="AV2755" s="17"/>
      <c r="AW2755" s="25"/>
      <c r="AX2755" s="25"/>
      <c r="AY2755" s="18"/>
      <c r="AZ2755" s="18"/>
      <c r="BA2755" s="18"/>
      <c r="BB2755" s="17"/>
      <c r="BC2755" s="17"/>
      <c r="BD2755" s="17"/>
      <c r="BE2755" s="17"/>
      <c r="BF2755" s="17"/>
      <c r="BG2755" s="17"/>
      <c r="BH2755" s="17"/>
      <c r="BI2755" s="17"/>
    </row>
    <row r="2756" spans="1:61" x14ac:dyDescent="0.2">
      <c r="A2756" s="78">
        <f t="shared" si="1530"/>
        <v>44647</v>
      </c>
      <c r="B2756" s="2">
        <f t="shared" si="1532"/>
        <v>386078.52707247663</v>
      </c>
      <c r="C2756" s="3">
        <f t="shared" si="1533"/>
        <v>52120601.154784344</v>
      </c>
      <c r="D2756" s="2">
        <f t="shared" si="1562"/>
        <v>240537.3279050432</v>
      </c>
      <c r="E2756" s="2">
        <f t="shared" si="1534"/>
        <v>0</v>
      </c>
      <c r="F2756" s="33">
        <f t="shared" si="1535"/>
        <v>240537.3279050432</v>
      </c>
      <c r="G2756" s="39">
        <f t="shared" si="1536"/>
        <v>6153.09</v>
      </c>
      <c r="H2756" s="38">
        <f>IF(AND(N2756=1,N2755&gt;1),VLOOKUP(A2755,[1]Plan1!$CW$105:$CY$215,3),H2755)</f>
        <v>6215.24</v>
      </c>
      <c r="I2756" s="127">
        <f t="shared" si="1537"/>
        <v>44572</v>
      </c>
      <c r="J2756" s="127">
        <f t="shared" si="1538"/>
        <v>44603</v>
      </c>
      <c r="K2756" s="34">
        <f t="shared" si="1539"/>
        <v>1.0100616113204897E-2</v>
      </c>
      <c r="L2756" s="212">
        <f t="shared" si="1540"/>
        <v>44662</v>
      </c>
      <c r="M2756" s="1">
        <f t="shared" si="1541"/>
        <v>22</v>
      </c>
      <c r="N2756" s="1">
        <f t="shared" si="1542"/>
        <v>12</v>
      </c>
      <c r="O2756" s="2">
        <f t="shared" si="1543"/>
        <v>1.0054968399999999</v>
      </c>
      <c r="P2756" s="35">
        <f t="shared" si="1544"/>
        <v>1.0054002900000001</v>
      </c>
      <c r="Q2756" s="35">
        <f t="shared" si="1545"/>
        <v>1.158432191385935</v>
      </c>
      <c r="R2756" s="2">
        <f t="shared" si="1546"/>
        <v>1.1647999</v>
      </c>
      <c r="S2756" s="2">
        <f t="shared" si="1547"/>
        <v>1.05852576</v>
      </c>
      <c r="T2756" s="2">
        <f t="shared" si="1548"/>
        <v>280177.85549006</v>
      </c>
      <c r="U2756" s="2">
        <f t="shared" si="1549"/>
        <v>0</v>
      </c>
      <c r="V2756" s="2">
        <f t="shared" si="1550"/>
        <v>39640.527585018332</v>
      </c>
      <c r="W2756" s="2">
        <f t="shared" si="1551"/>
        <v>280177.85549006151</v>
      </c>
      <c r="X2756" s="36">
        <f t="shared" si="1552"/>
        <v>0</v>
      </c>
      <c r="Y2756" s="2">
        <f t="shared" si="1553"/>
        <v>0</v>
      </c>
      <c r="Z2756" s="37">
        <f t="shared" si="1554"/>
        <v>0</v>
      </c>
      <c r="AA2756" s="2">
        <f t="shared" si="1555"/>
        <v>0</v>
      </c>
      <c r="AB2756" s="4">
        <f t="shared" si="1531"/>
        <v>7.1215000000000001E-2</v>
      </c>
      <c r="AC2756" s="148">
        <f t="shared" si="1556"/>
        <v>535</v>
      </c>
      <c r="AD2756" s="36">
        <v>252</v>
      </c>
      <c r="AE2756" s="35">
        <f t="shared" si="1557"/>
        <v>1.1572537380000001</v>
      </c>
      <c r="AF2756" s="2">
        <f t="shared" si="1558"/>
        <v>44059.015080630001</v>
      </c>
      <c r="AG2756" s="2">
        <f t="shared" si="1559"/>
        <v>44059.015080630001</v>
      </c>
      <c r="AH2756" s="3">
        <f t="shared" si="1560"/>
        <v>0</v>
      </c>
      <c r="AI2756" s="3"/>
      <c r="AJ2756" s="3">
        <v>0</v>
      </c>
      <c r="AK2756" s="2">
        <f t="shared" si="1561"/>
        <v>61841.656501785088</v>
      </c>
      <c r="AL2756" s="8"/>
      <c r="AM2756" s="8"/>
      <c r="AN2756" s="8"/>
      <c r="AO2756" s="8"/>
      <c r="AP2756" s="8"/>
      <c r="AQ2756" s="8"/>
      <c r="AR2756" s="5"/>
      <c r="AS2756" s="1"/>
      <c r="AT2756" s="8"/>
      <c r="AU2756" s="1"/>
      <c r="AV2756" s="1"/>
      <c r="AW2756" s="3"/>
      <c r="AX2756" s="3"/>
      <c r="AY2756" s="4"/>
      <c r="AZ2756" s="4"/>
      <c r="BA2756" s="4"/>
      <c r="BB2756" s="1"/>
      <c r="BC2756" s="1"/>
      <c r="BD2756" s="1"/>
      <c r="BE2756" s="1"/>
      <c r="BF2756" s="1"/>
      <c r="BG2756" s="1"/>
      <c r="BH2756" s="1"/>
      <c r="BI2756" s="1"/>
    </row>
    <row r="2757" spans="1:61" x14ac:dyDescent="0.2">
      <c r="A2757" s="78">
        <f t="shared" si="1530"/>
        <v>44648</v>
      </c>
      <c r="B2757" s="2">
        <f t="shared" si="1532"/>
        <v>386246.2352868297</v>
      </c>
      <c r="C2757" s="3">
        <f t="shared" si="1533"/>
        <v>52143241.76372201</v>
      </c>
      <c r="D2757" s="2">
        <f t="shared" si="1562"/>
        <v>240537.3279050432</v>
      </c>
      <c r="E2757" s="2">
        <f t="shared" si="1534"/>
        <v>0</v>
      </c>
      <c r="F2757" s="33">
        <f t="shared" si="1535"/>
        <v>240537.3279050432</v>
      </c>
      <c r="G2757" s="39">
        <f t="shared" si="1536"/>
        <v>6153.09</v>
      </c>
      <c r="H2757" s="38">
        <f>IF(AND(N2757=1,N2756&gt;1),VLOOKUP(A2756,[1]Plan1!$CW$105:$CY$215,3),H2756)</f>
        <v>6215.24</v>
      </c>
      <c r="I2757" s="127">
        <f t="shared" si="1537"/>
        <v>44572</v>
      </c>
      <c r="J2757" s="127">
        <f t="shared" si="1538"/>
        <v>44603</v>
      </c>
      <c r="K2757" s="34">
        <f t="shared" si="1539"/>
        <v>1.0100616113204897E-2</v>
      </c>
      <c r="L2757" s="212">
        <f t="shared" si="1540"/>
        <v>44662</v>
      </c>
      <c r="M2757" s="1">
        <f t="shared" si="1541"/>
        <v>22</v>
      </c>
      <c r="N2757" s="1">
        <f t="shared" si="1542"/>
        <v>12</v>
      </c>
      <c r="O2757" s="2">
        <f t="shared" si="1543"/>
        <v>1.0054968399999999</v>
      </c>
      <c r="P2757" s="35">
        <f t="shared" si="1544"/>
        <v>1.0054002900000001</v>
      </c>
      <c r="Q2757" s="35">
        <f t="shared" si="1545"/>
        <v>1.158432191385935</v>
      </c>
      <c r="R2757" s="2">
        <f t="shared" si="1546"/>
        <v>1.1647999</v>
      </c>
      <c r="S2757" s="2">
        <f t="shared" si="1547"/>
        <v>1.05852576</v>
      </c>
      <c r="T2757" s="2">
        <f t="shared" si="1548"/>
        <v>280177.85549006</v>
      </c>
      <c r="U2757" s="2">
        <f t="shared" si="1549"/>
        <v>0</v>
      </c>
      <c r="V2757" s="2">
        <f t="shared" si="1550"/>
        <v>39640.527585018332</v>
      </c>
      <c r="W2757" s="2">
        <f t="shared" si="1551"/>
        <v>280177.85549006151</v>
      </c>
      <c r="X2757" s="36">
        <f t="shared" si="1552"/>
        <v>0</v>
      </c>
      <c r="Y2757" s="2">
        <f t="shared" si="1553"/>
        <v>0</v>
      </c>
      <c r="Z2757" s="37">
        <f t="shared" si="1554"/>
        <v>0</v>
      </c>
      <c r="AA2757" s="2">
        <f t="shared" si="1555"/>
        <v>0</v>
      </c>
      <c r="AB2757" s="4">
        <f t="shared" si="1531"/>
        <v>7.1215000000000001E-2</v>
      </c>
      <c r="AC2757" s="148">
        <f t="shared" si="1556"/>
        <v>536</v>
      </c>
      <c r="AD2757" s="36">
        <v>252</v>
      </c>
      <c r="AE2757" s="35">
        <f t="shared" si="1557"/>
        <v>1.1575697</v>
      </c>
      <c r="AF2757" s="2">
        <f t="shared" si="1558"/>
        <v>44147.540636209997</v>
      </c>
      <c r="AG2757" s="2">
        <f t="shared" si="1559"/>
        <v>44147.540636209997</v>
      </c>
      <c r="AH2757" s="3">
        <f t="shared" si="1560"/>
        <v>0</v>
      </c>
      <c r="AI2757" s="3"/>
      <c r="AJ2757" s="3">
        <v>0</v>
      </c>
      <c r="AK2757" s="2">
        <f t="shared" si="1561"/>
        <v>61920.839160558171</v>
      </c>
      <c r="AL2757" s="8"/>
      <c r="AM2757" s="8"/>
      <c r="AN2757" s="8"/>
      <c r="AO2757" s="8"/>
      <c r="AP2757" s="8"/>
      <c r="AQ2757" s="8"/>
      <c r="AR2757" s="5"/>
      <c r="AS2757" s="1"/>
      <c r="AT2757" s="8"/>
      <c r="AU2757" s="1"/>
      <c r="AV2757" s="1"/>
      <c r="AW2757" s="3"/>
      <c r="AX2757" s="3"/>
      <c r="AY2757" s="4"/>
      <c r="AZ2757" s="4"/>
      <c r="BA2757" s="4"/>
      <c r="BB2757" s="1"/>
      <c r="BC2757" s="1"/>
      <c r="BD2757" s="1"/>
      <c r="BE2757" s="1"/>
      <c r="BF2757" s="1"/>
      <c r="BG2757" s="1"/>
      <c r="BH2757" s="1"/>
      <c r="BI2757" s="1"/>
    </row>
    <row r="2758" spans="1:61" x14ac:dyDescent="0.2">
      <c r="A2758" s="78">
        <f t="shared" si="1530"/>
        <v>44649</v>
      </c>
      <c r="B2758" s="2">
        <f t="shared" si="1532"/>
        <v>386562.19899375044</v>
      </c>
      <c r="C2758" s="3">
        <f t="shared" si="1533"/>
        <v>52185896.864156306</v>
      </c>
      <c r="D2758" s="2">
        <f t="shared" si="1562"/>
        <v>240537.3279050432</v>
      </c>
      <c r="E2758" s="2">
        <f t="shared" si="1534"/>
        <v>0</v>
      </c>
      <c r="F2758" s="33">
        <f t="shared" si="1535"/>
        <v>240537.3279050432</v>
      </c>
      <c r="G2758" s="39">
        <f t="shared" si="1536"/>
        <v>6153.09</v>
      </c>
      <c r="H2758" s="38">
        <f>IF(AND(N2758=1,N2757&gt;1),VLOOKUP(A2757,[1]Plan1!$CW$105:$CY$215,3),H2757)</f>
        <v>6215.24</v>
      </c>
      <c r="I2758" s="127">
        <f t="shared" si="1537"/>
        <v>44572</v>
      </c>
      <c r="J2758" s="127">
        <f t="shared" si="1538"/>
        <v>44603</v>
      </c>
      <c r="K2758" s="34">
        <f t="shared" si="1539"/>
        <v>1.0100616113204897E-2</v>
      </c>
      <c r="L2758" s="212">
        <f t="shared" si="1540"/>
        <v>44662</v>
      </c>
      <c r="M2758" s="1">
        <f t="shared" si="1541"/>
        <v>22</v>
      </c>
      <c r="N2758" s="1">
        <f t="shared" si="1542"/>
        <v>13</v>
      </c>
      <c r="O2758" s="2">
        <f t="shared" si="1543"/>
        <v>1.00595627</v>
      </c>
      <c r="P2758" s="35">
        <f t="shared" si="1544"/>
        <v>1.0054002900000001</v>
      </c>
      <c r="Q2758" s="35">
        <f t="shared" si="1545"/>
        <v>1.158432191385935</v>
      </c>
      <c r="R2758" s="2">
        <f t="shared" si="1546"/>
        <v>1.16533212</v>
      </c>
      <c r="S2758" s="2">
        <f t="shared" si="1547"/>
        <v>1.05852576</v>
      </c>
      <c r="T2758" s="2">
        <f t="shared" si="1548"/>
        <v>280305.87426671002</v>
      </c>
      <c r="U2758" s="2">
        <f t="shared" si="1549"/>
        <v>0</v>
      </c>
      <c r="V2758" s="2">
        <f t="shared" si="1550"/>
        <v>39768.546361675944</v>
      </c>
      <c r="W2758" s="2">
        <f t="shared" si="1551"/>
        <v>280305.87426671915</v>
      </c>
      <c r="X2758" s="36">
        <f t="shared" si="1552"/>
        <v>0</v>
      </c>
      <c r="Y2758" s="2">
        <f t="shared" si="1553"/>
        <v>0</v>
      </c>
      <c r="Z2758" s="37">
        <f t="shared" si="1554"/>
        <v>0</v>
      </c>
      <c r="AA2758" s="2">
        <f t="shared" si="1555"/>
        <v>0</v>
      </c>
      <c r="AB2758" s="4">
        <f t="shared" si="1531"/>
        <v>7.1215000000000001E-2</v>
      </c>
      <c r="AC2758" s="148">
        <f t="shared" si="1556"/>
        <v>537</v>
      </c>
      <c r="AD2758" s="36">
        <v>252</v>
      </c>
      <c r="AE2758" s="35">
        <f t="shared" si="1557"/>
        <v>1.1578857490000001</v>
      </c>
      <c r="AF2758" s="2">
        <f t="shared" si="1558"/>
        <v>44256.302907689998</v>
      </c>
      <c r="AG2758" s="2">
        <f t="shared" si="1559"/>
        <v>44256.302907700003</v>
      </c>
      <c r="AH2758" s="3">
        <f t="shared" si="1560"/>
        <v>0</v>
      </c>
      <c r="AI2758" s="3"/>
      <c r="AJ2758" s="3">
        <v>0</v>
      </c>
      <c r="AK2758" s="2">
        <f t="shared" si="1561"/>
        <v>62000.021819331268</v>
      </c>
      <c r="AL2758" s="8"/>
      <c r="AM2758" s="8"/>
      <c r="AN2758" s="8"/>
      <c r="AO2758" s="8"/>
      <c r="AP2758" s="8"/>
      <c r="AQ2758" s="8"/>
      <c r="AR2758" s="5"/>
      <c r="AS2758" s="1"/>
      <c r="AT2758" s="8"/>
      <c r="AU2758" s="1"/>
      <c r="AV2758" s="1"/>
      <c r="AW2758" s="3"/>
      <c r="AX2758" s="3"/>
      <c r="AY2758" s="4"/>
      <c r="AZ2758" s="4"/>
      <c r="BA2758" s="4"/>
      <c r="BB2758" s="1"/>
      <c r="BC2758" s="1"/>
      <c r="BD2758" s="1"/>
      <c r="BE2758" s="1"/>
      <c r="BF2758" s="1"/>
      <c r="BG2758" s="1"/>
      <c r="BH2758" s="1"/>
      <c r="BI2758" s="1"/>
    </row>
    <row r="2759" spans="1:61" x14ac:dyDescent="0.2">
      <c r="A2759" s="78">
        <f t="shared" si="1530"/>
        <v>44650</v>
      </c>
      <c r="B2759" s="2">
        <f t="shared" si="1532"/>
        <v>386878.33431974985</v>
      </c>
      <c r="C2759" s="3">
        <f t="shared" si="1533"/>
        <v>52228575.133166231</v>
      </c>
      <c r="D2759" s="2">
        <f t="shared" si="1562"/>
        <v>240537.3279050432</v>
      </c>
      <c r="E2759" s="2">
        <f t="shared" si="1534"/>
        <v>0</v>
      </c>
      <c r="F2759" s="33">
        <f t="shared" si="1535"/>
        <v>240537.3279050432</v>
      </c>
      <c r="G2759" s="39">
        <f t="shared" si="1536"/>
        <v>6153.09</v>
      </c>
      <c r="H2759" s="38">
        <f>IF(AND(N2759=1,N2758&gt;1),VLOOKUP(A2758,[1]Plan1!$CW$105:$CY$215,3),H2758)</f>
        <v>6215.24</v>
      </c>
      <c r="I2759" s="127">
        <f t="shared" si="1537"/>
        <v>44572</v>
      </c>
      <c r="J2759" s="127">
        <f t="shared" si="1538"/>
        <v>44603</v>
      </c>
      <c r="K2759" s="34">
        <f t="shared" si="1539"/>
        <v>1.0100616113204897E-2</v>
      </c>
      <c r="L2759" s="212">
        <f t="shared" si="1540"/>
        <v>44662</v>
      </c>
      <c r="M2759" s="1">
        <f t="shared" si="1541"/>
        <v>22</v>
      </c>
      <c r="N2759" s="1">
        <f t="shared" si="1542"/>
        <v>14</v>
      </c>
      <c r="O2759" s="2">
        <f t="shared" si="1543"/>
        <v>1.0064159100000001</v>
      </c>
      <c r="P2759" s="35">
        <f t="shared" si="1544"/>
        <v>1.0054002900000001</v>
      </c>
      <c r="Q2759" s="35">
        <f t="shared" si="1545"/>
        <v>1.158432191385935</v>
      </c>
      <c r="R2759" s="2">
        <f t="shared" si="1546"/>
        <v>1.16586458</v>
      </c>
      <c r="S2759" s="2">
        <f t="shared" si="1547"/>
        <v>1.05852576</v>
      </c>
      <c r="T2759" s="2">
        <f t="shared" si="1548"/>
        <v>280433.95077232999</v>
      </c>
      <c r="U2759" s="2">
        <f t="shared" si="1549"/>
        <v>0</v>
      </c>
      <c r="V2759" s="2">
        <f t="shared" si="1550"/>
        <v>39896.622867292281</v>
      </c>
      <c r="W2759" s="2">
        <f t="shared" si="1551"/>
        <v>280433.95077233546</v>
      </c>
      <c r="X2759" s="36">
        <f t="shared" si="1552"/>
        <v>0</v>
      </c>
      <c r="Y2759" s="2">
        <f t="shared" si="1553"/>
        <v>0</v>
      </c>
      <c r="Z2759" s="37">
        <f t="shared" si="1554"/>
        <v>0</v>
      </c>
      <c r="AA2759" s="2">
        <f t="shared" si="1555"/>
        <v>0</v>
      </c>
      <c r="AB2759" s="4">
        <f t="shared" si="1531"/>
        <v>7.1215000000000001E-2</v>
      </c>
      <c r="AC2759" s="148">
        <f t="shared" si="1556"/>
        <v>538</v>
      </c>
      <c r="AD2759" s="36">
        <v>252</v>
      </c>
      <c r="AE2759" s="35">
        <f t="shared" si="1557"/>
        <v>1.158201883</v>
      </c>
      <c r="AF2759" s="2">
        <f t="shared" si="1558"/>
        <v>44365.179069309997</v>
      </c>
      <c r="AG2759" s="2">
        <f t="shared" si="1559"/>
        <v>44365.179069309997</v>
      </c>
      <c r="AH2759" s="3">
        <f t="shared" si="1560"/>
        <v>0</v>
      </c>
      <c r="AI2759" s="3"/>
      <c r="AJ2759" s="3">
        <v>0</v>
      </c>
      <c r="AK2759" s="2">
        <f t="shared" si="1561"/>
        <v>62079.204478104351</v>
      </c>
      <c r="AL2759" s="8"/>
      <c r="AM2759" s="8"/>
      <c r="AN2759" s="8"/>
      <c r="AO2759" s="8"/>
      <c r="AP2759" s="8"/>
      <c r="AQ2759" s="8"/>
      <c r="AR2759" s="5"/>
      <c r="AS2759" s="1"/>
      <c r="AT2759" s="8"/>
      <c r="AU2759" s="1"/>
      <c r="AV2759" s="1"/>
      <c r="AW2759" s="3"/>
      <c r="AX2759" s="3"/>
      <c r="AY2759" s="4"/>
      <c r="AZ2759" s="4"/>
      <c r="BA2759" s="4"/>
      <c r="BB2759" s="1"/>
      <c r="BC2759" s="1"/>
      <c r="BD2759" s="1"/>
      <c r="BE2759" s="1"/>
      <c r="BF2759" s="1"/>
      <c r="BG2759" s="1"/>
      <c r="BH2759" s="1"/>
      <c r="BI2759" s="1"/>
    </row>
    <row r="2760" spans="1:61" x14ac:dyDescent="0.2">
      <c r="A2760" s="78">
        <f t="shared" si="1530"/>
        <v>44651</v>
      </c>
      <c r="B2760" s="2">
        <f t="shared" si="1532"/>
        <v>387194.6447000312</v>
      </c>
      <c r="C2760" s="3">
        <f t="shared" si="1533"/>
        <v>52271277.034504212</v>
      </c>
      <c r="D2760" s="2">
        <f t="shared" si="1562"/>
        <v>240537.3279050432</v>
      </c>
      <c r="E2760" s="2">
        <f t="shared" si="1534"/>
        <v>0</v>
      </c>
      <c r="F2760" s="33">
        <f t="shared" si="1535"/>
        <v>240537.3279050432</v>
      </c>
      <c r="G2760" s="39">
        <f t="shared" si="1536"/>
        <v>6153.09</v>
      </c>
      <c r="H2760" s="38">
        <f>IF(AND(N2760=1,N2759&gt;1),VLOOKUP(A2759,[1]Plan1!$CW$105:$CY$215,3),H2759)</f>
        <v>6215.24</v>
      </c>
      <c r="I2760" s="127">
        <f t="shared" si="1537"/>
        <v>44572</v>
      </c>
      <c r="J2760" s="127">
        <f t="shared" si="1538"/>
        <v>44603</v>
      </c>
      <c r="K2760" s="34">
        <f t="shared" si="1539"/>
        <v>1.0100616113204897E-2</v>
      </c>
      <c r="L2760" s="212">
        <f t="shared" si="1540"/>
        <v>44662</v>
      </c>
      <c r="M2760" s="1">
        <f t="shared" si="1541"/>
        <v>22</v>
      </c>
      <c r="N2760" s="1">
        <f t="shared" si="1542"/>
        <v>15</v>
      </c>
      <c r="O2760" s="2">
        <f t="shared" si="1543"/>
        <v>1.00687576</v>
      </c>
      <c r="P2760" s="35">
        <f t="shared" si="1544"/>
        <v>1.0054002900000001</v>
      </c>
      <c r="Q2760" s="35">
        <f t="shared" si="1545"/>
        <v>1.158432191385935</v>
      </c>
      <c r="R2760" s="2">
        <f t="shared" si="1546"/>
        <v>1.1663972899999999</v>
      </c>
      <c r="S2760" s="2">
        <f t="shared" si="1547"/>
        <v>1.05852576</v>
      </c>
      <c r="T2760" s="2">
        <f t="shared" si="1548"/>
        <v>280562.08741227997</v>
      </c>
      <c r="U2760" s="2">
        <f t="shared" si="1549"/>
        <v>0</v>
      </c>
      <c r="V2760" s="2">
        <f t="shared" si="1550"/>
        <v>40024.759507240546</v>
      </c>
      <c r="W2760" s="2">
        <f t="shared" si="1551"/>
        <v>280562.08741228376</v>
      </c>
      <c r="X2760" s="36">
        <f t="shared" si="1552"/>
        <v>0</v>
      </c>
      <c r="Y2760" s="2">
        <f t="shared" si="1553"/>
        <v>0</v>
      </c>
      <c r="Z2760" s="37">
        <f t="shared" si="1554"/>
        <v>0</v>
      </c>
      <c r="AA2760" s="2">
        <f t="shared" si="1555"/>
        <v>0</v>
      </c>
      <c r="AB2760" s="4">
        <f t="shared" si="1531"/>
        <v>7.1215000000000001E-2</v>
      </c>
      <c r="AC2760" s="148">
        <f t="shared" si="1556"/>
        <v>539</v>
      </c>
      <c r="AD2760" s="36">
        <v>252</v>
      </c>
      <c r="AE2760" s="35">
        <f t="shared" si="1557"/>
        <v>1.1585181040000001</v>
      </c>
      <c r="AF2760" s="2">
        <f t="shared" si="1558"/>
        <v>44474.170150869999</v>
      </c>
      <c r="AG2760" s="2">
        <f t="shared" si="1559"/>
        <v>44474.170150869999</v>
      </c>
      <c r="AH2760" s="3">
        <f t="shared" si="1560"/>
        <v>0</v>
      </c>
      <c r="AI2760" s="3"/>
      <c r="AJ2760" s="3">
        <v>0</v>
      </c>
      <c r="AK2760" s="2">
        <f t="shared" si="1561"/>
        <v>62158.387136877449</v>
      </c>
      <c r="AL2760" s="8"/>
      <c r="AM2760" s="8"/>
      <c r="AN2760" s="8"/>
      <c r="AO2760" s="8"/>
      <c r="AP2760" s="8"/>
      <c r="AQ2760" s="8"/>
      <c r="AR2760" s="5"/>
      <c r="AS2760" s="1"/>
      <c r="AT2760" s="8"/>
      <c r="AU2760" s="1"/>
      <c r="AV2760" s="1"/>
      <c r="AW2760" s="3"/>
      <c r="AX2760" s="3"/>
      <c r="AY2760" s="4"/>
      <c r="AZ2760" s="4"/>
      <c r="BA2760" s="4"/>
      <c r="BB2760" s="1"/>
      <c r="BC2760" s="1"/>
      <c r="BD2760" s="1"/>
      <c r="BE2760" s="1"/>
      <c r="BF2760" s="1"/>
      <c r="BG2760" s="1"/>
      <c r="BH2760" s="1"/>
      <c r="BI2760" s="1"/>
    </row>
    <row r="2761" spans="1:61" x14ac:dyDescent="0.2">
      <c r="A2761" s="78">
        <f t="shared" si="1530"/>
        <v>44652</v>
      </c>
      <c r="B2761" s="2">
        <f t="shared" si="1532"/>
        <v>387511.12715697126</v>
      </c>
      <c r="C2761" s="3">
        <f t="shared" si="1533"/>
        <v>52314002.166191116</v>
      </c>
      <c r="D2761" s="2">
        <f t="shared" si="1562"/>
        <v>240537.3279050432</v>
      </c>
      <c r="E2761" s="2">
        <f t="shared" si="1534"/>
        <v>0</v>
      </c>
      <c r="F2761" s="33">
        <f t="shared" si="1535"/>
        <v>240537.3279050432</v>
      </c>
      <c r="G2761" s="39">
        <f t="shared" si="1536"/>
        <v>6153.09</v>
      </c>
      <c r="H2761" s="38">
        <f>IF(AND(N2761=1,N2760&gt;1),VLOOKUP(A2760,[1]Plan1!$CW$105:$CY$215,3),H2760)</f>
        <v>6215.24</v>
      </c>
      <c r="I2761" s="127">
        <f t="shared" si="1537"/>
        <v>44572</v>
      </c>
      <c r="J2761" s="127">
        <f t="shared" si="1538"/>
        <v>44603</v>
      </c>
      <c r="K2761" s="34">
        <f t="shared" si="1539"/>
        <v>1.0100616113204897E-2</v>
      </c>
      <c r="L2761" s="212">
        <f t="shared" si="1540"/>
        <v>44662</v>
      </c>
      <c r="M2761" s="1">
        <f t="shared" si="1541"/>
        <v>22</v>
      </c>
      <c r="N2761" s="1">
        <f t="shared" si="1542"/>
        <v>16</v>
      </c>
      <c r="O2761" s="2">
        <f t="shared" si="1543"/>
        <v>1.00733582</v>
      </c>
      <c r="P2761" s="35">
        <f t="shared" si="1544"/>
        <v>1.0054002900000001</v>
      </c>
      <c r="Q2761" s="35">
        <f t="shared" si="1545"/>
        <v>1.158432191385935</v>
      </c>
      <c r="R2761" s="2">
        <f t="shared" si="1546"/>
        <v>1.1669302399999999</v>
      </c>
      <c r="S2761" s="2">
        <f t="shared" si="1547"/>
        <v>1.05852576</v>
      </c>
      <c r="T2761" s="2">
        <f t="shared" si="1548"/>
        <v>280690.28178119002</v>
      </c>
      <c r="U2761" s="2">
        <f t="shared" si="1549"/>
        <v>0</v>
      </c>
      <c r="V2761" s="2">
        <f t="shared" si="1550"/>
        <v>40152.953876147534</v>
      </c>
      <c r="W2761" s="2">
        <f t="shared" si="1551"/>
        <v>280690.28178119072</v>
      </c>
      <c r="X2761" s="36">
        <f t="shared" si="1552"/>
        <v>0</v>
      </c>
      <c r="Y2761" s="2">
        <f t="shared" si="1553"/>
        <v>0</v>
      </c>
      <c r="Z2761" s="37">
        <f t="shared" si="1554"/>
        <v>0</v>
      </c>
      <c r="AA2761" s="2">
        <f t="shared" si="1555"/>
        <v>0</v>
      </c>
      <c r="AB2761" s="4">
        <f t="shared" si="1531"/>
        <v>7.1215000000000001E-2</v>
      </c>
      <c r="AC2761" s="148">
        <f t="shared" si="1556"/>
        <v>540</v>
      </c>
      <c r="AD2761" s="36">
        <v>252</v>
      </c>
      <c r="AE2761" s="35">
        <f t="shared" si="1557"/>
        <v>1.158834411</v>
      </c>
      <c r="AF2761" s="2">
        <f t="shared" si="1558"/>
        <v>44583.275580130001</v>
      </c>
      <c r="AG2761" s="2">
        <f t="shared" si="1559"/>
        <v>44583.275580130001</v>
      </c>
      <c r="AH2761" s="3">
        <f t="shared" si="1560"/>
        <v>0</v>
      </c>
      <c r="AI2761" s="3"/>
      <c r="AJ2761" s="3">
        <v>0</v>
      </c>
      <c r="AK2761" s="2">
        <f t="shared" si="1561"/>
        <v>62237.569795650546</v>
      </c>
      <c r="AL2761" s="8"/>
      <c r="AM2761" s="8"/>
      <c r="AN2761" s="8"/>
      <c r="AO2761" s="8"/>
      <c r="AP2761" s="8"/>
      <c r="AQ2761" s="8"/>
      <c r="AR2761" s="5"/>
      <c r="AS2761" s="1"/>
      <c r="AT2761" s="8"/>
      <c r="AU2761" s="1"/>
      <c r="AV2761" s="1"/>
      <c r="AW2761" s="3"/>
      <c r="AX2761" s="3"/>
      <c r="AY2761" s="4"/>
      <c r="AZ2761" s="4"/>
      <c r="BA2761" s="4"/>
      <c r="BB2761" s="1"/>
      <c r="BC2761" s="1"/>
      <c r="BD2761" s="1"/>
      <c r="BE2761" s="1"/>
      <c r="BF2761" s="1"/>
      <c r="BG2761" s="1"/>
      <c r="BH2761" s="1"/>
      <c r="BI2761" s="1"/>
    </row>
    <row r="2762" spans="1:61" x14ac:dyDescent="0.2">
      <c r="A2762" s="78">
        <f t="shared" si="1530"/>
        <v>44653</v>
      </c>
      <c r="B2762" s="2">
        <f t="shared" si="1532"/>
        <v>387738.9327600401</v>
      </c>
      <c r="C2762" s="3">
        <f t="shared" si="1533"/>
        <v>52344755.92260541</v>
      </c>
      <c r="D2762" s="2">
        <f t="shared" si="1562"/>
        <v>240537.3279050432</v>
      </c>
      <c r="E2762" s="2">
        <f t="shared" si="1534"/>
        <v>0</v>
      </c>
      <c r="F2762" s="33">
        <f t="shared" si="1535"/>
        <v>240537.3279050432</v>
      </c>
      <c r="G2762" s="39">
        <f t="shared" si="1536"/>
        <v>6153.09</v>
      </c>
      <c r="H2762" s="38">
        <f>IF(AND(N2762=1,N2761&gt;1),VLOOKUP(A2761,[1]Plan1!$CW$105:$CY$215,3),H2761)</f>
        <v>6215.24</v>
      </c>
      <c r="I2762" s="127">
        <f t="shared" si="1537"/>
        <v>44572</v>
      </c>
      <c r="J2762" s="127">
        <f t="shared" si="1538"/>
        <v>44603</v>
      </c>
      <c r="K2762" s="34">
        <f t="shared" si="1539"/>
        <v>1.0100616113204897E-2</v>
      </c>
      <c r="L2762" s="212">
        <f t="shared" si="1540"/>
        <v>44662</v>
      </c>
      <c r="M2762" s="1">
        <f t="shared" si="1541"/>
        <v>22</v>
      </c>
      <c r="N2762" s="1">
        <f t="shared" si="1542"/>
        <v>17</v>
      </c>
      <c r="O2762" s="2">
        <f t="shared" si="1543"/>
        <v>1.00779609</v>
      </c>
      <c r="P2762" s="35">
        <f t="shared" si="1544"/>
        <v>1.0054002900000001</v>
      </c>
      <c r="Q2762" s="35">
        <f t="shared" si="1545"/>
        <v>1.158432191385935</v>
      </c>
      <c r="R2762" s="2">
        <f t="shared" si="1546"/>
        <v>1.16746343</v>
      </c>
      <c r="S2762" s="2">
        <f t="shared" si="1547"/>
        <v>1.05852576</v>
      </c>
      <c r="T2762" s="2">
        <f t="shared" si="1548"/>
        <v>280818.53387905</v>
      </c>
      <c r="U2762" s="2">
        <f t="shared" si="1549"/>
        <v>0</v>
      </c>
      <c r="V2762" s="2">
        <f t="shared" si="1550"/>
        <v>40281.205974013239</v>
      </c>
      <c r="W2762" s="2">
        <f t="shared" si="1551"/>
        <v>280818.53387905646</v>
      </c>
      <c r="X2762" s="36">
        <f t="shared" si="1552"/>
        <v>0</v>
      </c>
      <c r="Y2762" s="2">
        <f t="shared" si="1553"/>
        <v>0</v>
      </c>
      <c r="Z2762" s="37">
        <f t="shared" si="1554"/>
        <v>0</v>
      </c>
      <c r="AA2762" s="2">
        <f t="shared" si="1555"/>
        <v>0</v>
      </c>
      <c r="AB2762" s="4">
        <f t="shared" si="1531"/>
        <v>7.1215000000000001E-2</v>
      </c>
      <c r="AC2762" s="148">
        <f t="shared" si="1556"/>
        <v>540</v>
      </c>
      <c r="AD2762" s="36">
        <v>252</v>
      </c>
      <c r="AE2762" s="35">
        <f t="shared" si="1557"/>
        <v>1.158834411</v>
      </c>
      <c r="AF2762" s="2">
        <f t="shared" si="1558"/>
        <v>44603.646426560001</v>
      </c>
      <c r="AG2762" s="2">
        <f t="shared" si="1559"/>
        <v>44603.646426560001</v>
      </c>
      <c r="AH2762" s="3">
        <f t="shared" si="1560"/>
        <v>0</v>
      </c>
      <c r="AI2762" s="3"/>
      <c r="AJ2762" s="3">
        <v>0</v>
      </c>
      <c r="AK2762" s="2">
        <f t="shared" si="1561"/>
        <v>62316.752454423637</v>
      </c>
      <c r="AL2762" s="8"/>
      <c r="AM2762" s="8"/>
      <c r="AN2762" s="8"/>
      <c r="AO2762" s="8"/>
      <c r="AP2762" s="8"/>
      <c r="AQ2762" s="8"/>
      <c r="AR2762" s="5"/>
      <c r="AS2762" s="1"/>
      <c r="AT2762" s="8"/>
      <c r="AU2762" s="1"/>
      <c r="AV2762" s="1"/>
      <c r="AW2762" s="3"/>
      <c r="AX2762" s="3"/>
      <c r="AY2762" s="4"/>
      <c r="AZ2762" s="4"/>
      <c r="BA2762" s="4"/>
      <c r="BB2762" s="1"/>
      <c r="BC2762" s="1"/>
      <c r="BD2762" s="1"/>
      <c r="BE2762" s="1"/>
      <c r="BF2762" s="1"/>
      <c r="BG2762" s="1"/>
      <c r="BH2762" s="1"/>
      <c r="BI2762" s="1"/>
    </row>
    <row r="2763" spans="1:61" x14ac:dyDescent="0.2">
      <c r="A2763" s="78">
        <f t="shared" ref="A2763:A2826" si="1563">(A2762+1)</f>
        <v>44654</v>
      </c>
      <c r="B2763" s="2">
        <f t="shared" si="1532"/>
        <v>387818.11541881319</v>
      </c>
      <c r="C2763" s="3">
        <f t="shared" si="1533"/>
        <v>52355445.58153978</v>
      </c>
      <c r="D2763" s="2">
        <f t="shared" si="1562"/>
        <v>240537.3279050432</v>
      </c>
      <c r="E2763" s="2">
        <f t="shared" si="1534"/>
        <v>0</v>
      </c>
      <c r="F2763" s="33">
        <f t="shared" si="1535"/>
        <v>240537.3279050432</v>
      </c>
      <c r="G2763" s="39">
        <f t="shared" si="1536"/>
        <v>6153.09</v>
      </c>
      <c r="H2763" s="38">
        <f>IF(AND(N2763=1,N2762&gt;1),VLOOKUP(A2762,[1]Plan1!$CW$105:$CY$215,3),H2762)</f>
        <v>6215.24</v>
      </c>
      <c r="I2763" s="127">
        <f t="shared" si="1537"/>
        <v>44572</v>
      </c>
      <c r="J2763" s="127">
        <f t="shared" si="1538"/>
        <v>44603</v>
      </c>
      <c r="K2763" s="34">
        <f t="shared" si="1539"/>
        <v>1.0100616113204897E-2</v>
      </c>
      <c r="L2763" s="212">
        <f t="shared" si="1540"/>
        <v>44662</v>
      </c>
      <c r="M2763" s="1">
        <f t="shared" si="1541"/>
        <v>22</v>
      </c>
      <c r="N2763" s="1">
        <f t="shared" si="1542"/>
        <v>17</v>
      </c>
      <c r="O2763" s="2">
        <f t="shared" si="1543"/>
        <v>1.00779609</v>
      </c>
      <c r="P2763" s="35">
        <f t="shared" si="1544"/>
        <v>1.0054002900000001</v>
      </c>
      <c r="Q2763" s="35">
        <f t="shared" si="1545"/>
        <v>1.158432191385935</v>
      </c>
      <c r="R2763" s="2">
        <f t="shared" si="1546"/>
        <v>1.16746343</v>
      </c>
      <c r="S2763" s="2">
        <f t="shared" si="1547"/>
        <v>1.05852576</v>
      </c>
      <c r="T2763" s="2">
        <f t="shared" si="1548"/>
        <v>280818.53387905</v>
      </c>
      <c r="U2763" s="2">
        <f t="shared" si="1549"/>
        <v>0</v>
      </c>
      <c r="V2763" s="2">
        <f t="shared" si="1550"/>
        <v>40281.205974013239</v>
      </c>
      <c r="W2763" s="2">
        <f t="shared" si="1551"/>
        <v>280818.53387905646</v>
      </c>
      <c r="X2763" s="36">
        <f t="shared" si="1552"/>
        <v>0</v>
      </c>
      <c r="Y2763" s="2">
        <f t="shared" si="1553"/>
        <v>0</v>
      </c>
      <c r="Z2763" s="37">
        <f t="shared" si="1554"/>
        <v>0</v>
      </c>
      <c r="AA2763" s="2">
        <f t="shared" si="1555"/>
        <v>0</v>
      </c>
      <c r="AB2763" s="4">
        <f t="shared" ref="AB2763:AB2826" si="1564">(AB2762)</f>
        <v>7.1215000000000001E-2</v>
      </c>
      <c r="AC2763" s="148">
        <f t="shared" si="1556"/>
        <v>540</v>
      </c>
      <c r="AD2763" s="36">
        <v>252</v>
      </c>
      <c r="AE2763" s="35">
        <f t="shared" si="1557"/>
        <v>1.158834411</v>
      </c>
      <c r="AF2763" s="2">
        <f t="shared" si="1558"/>
        <v>44603.646426560001</v>
      </c>
      <c r="AG2763" s="2">
        <f t="shared" si="1559"/>
        <v>44603.646426560001</v>
      </c>
      <c r="AH2763" s="3">
        <f t="shared" si="1560"/>
        <v>0</v>
      </c>
      <c r="AI2763" s="3"/>
      <c r="AJ2763" s="3">
        <v>0</v>
      </c>
      <c r="AK2763" s="2">
        <f t="shared" si="1561"/>
        <v>62395.935113196727</v>
      </c>
      <c r="AL2763" s="8"/>
      <c r="AM2763" s="8"/>
      <c r="AN2763" s="8"/>
      <c r="AO2763" s="8"/>
      <c r="AP2763" s="8"/>
      <c r="AQ2763" s="8"/>
      <c r="AR2763" s="5"/>
      <c r="AS2763" s="1"/>
      <c r="AT2763" s="8"/>
      <c r="AU2763" s="1"/>
      <c r="AV2763" s="1"/>
      <c r="AW2763" s="3"/>
      <c r="AX2763" s="3"/>
      <c r="AY2763" s="4"/>
      <c r="AZ2763" s="4"/>
      <c r="BA2763" s="4"/>
      <c r="BB2763" s="1"/>
      <c r="BC2763" s="1"/>
      <c r="BD2763" s="1"/>
      <c r="BE2763" s="1"/>
      <c r="BF2763" s="1"/>
      <c r="BG2763" s="1"/>
      <c r="BH2763" s="1"/>
      <c r="BI2763" s="1"/>
    </row>
    <row r="2764" spans="1:61" x14ac:dyDescent="0.2">
      <c r="A2764" s="78">
        <f t="shared" si="1563"/>
        <v>44655</v>
      </c>
      <c r="B2764" s="2">
        <f t="shared" si="1532"/>
        <v>387986.14737679629</v>
      </c>
      <c r="C2764" s="3">
        <f t="shared" si="1533"/>
        <v>52378129.895867497</v>
      </c>
      <c r="D2764" s="2">
        <f t="shared" si="1562"/>
        <v>240537.3279050432</v>
      </c>
      <c r="E2764" s="2">
        <f t="shared" si="1534"/>
        <v>0</v>
      </c>
      <c r="F2764" s="33">
        <f t="shared" si="1535"/>
        <v>240537.3279050432</v>
      </c>
      <c r="G2764" s="39">
        <f t="shared" si="1536"/>
        <v>6153.09</v>
      </c>
      <c r="H2764" s="38">
        <f>IF(AND(N2764=1,N2763&gt;1),VLOOKUP(A2763,[1]Plan1!$CW$105:$CY$215,3),H2763)</f>
        <v>6215.24</v>
      </c>
      <c r="I2764" s="127">
        <f t="shared" si="1537"/>
        <v>44572</v>
      </c>
      <c r="J2764" s="127">
        <f t="shared" si="1538"/>
        <v>44603</v>
      </c>
      <c r="K2764" s="34">
        <f t="shared" si="1539"/>
        <v>1.0100616113204897E-2</v>
      </c>
      <c r="L2764" s="212">
        <f t="shared" si="1540"/>
        <v>44662</v>
      </c>
      <c r="M2764" s="1">
        <f t="shared" si="1541"/>
        <v>22</v>
      </c>
      <c r="N2764" s="1">
        <f t="shared" si="1542"/>
        <v>17</v>
      </c>
      <c r="O2764" s="2">
        <f t="shared" si="1543"/>
        <v>1.00779609</v>
      </c>
      <c r="P2764" s="35">
        <f t="shared" si="1544"/>
        <v>1.0054002900000001</v>
      </c>
      <c r="Q2764" s="35">
        <f t="shared" si="1545"/>
        <v>1.158432191385935</v>
      </c>
      <c r="R2764" s="2">
        <f t="shared" si="1546"/>
        <v>1.16746343</v>
      </c>
      <c r="S2764" s="2">
        <f t="shared" si="1547"/>
        <v>1.05852576</v>
      </c>
      <c r="T2764" s="2">
        <f t="shared" si="1548"/>
        <v>280818.53387905</v>
      </c>
      <c r="U2764" s="2">
        <f t="shared" si="1549"/>
        <v>0</v>
      </c>
      <c r="V2764" s="2">
        <f t="shared" si="1550"/>
        <v>40281.205974013239</v>
      </c>
      <c r="W2764" s="2">
        <f t="shared" si="1551"/>
        <v>280818.53387905646</v>
      </c>
      <c r="X2764" s="36">
        <f t="shared" si="1552"/>
        <v>0</v>
      </c>
      <c r="Y2764" s="2">
        <f t="shared" si="1553"/>
        <v>0</v>
      </c>
      <c r="Z2764" s="37">
        <f t="shared" si="1554"/>
        <v>0</v>
      </c>
      <c r="AA2764" s="2">
        <f t="shared" si="1555"/>
        <v>0</v>
      </c>
      <c r="AB2764" s="4">
        <f t="shared" si="1564"/>
        <v>7.1215000000000001E-2</v>
      </c>
      <c r="AC2764" s="148">
        <f t="shared" si="1556"/>
        <v>541</v>
      </c>
      <c r="AD2764" s="36">
        <v>252</v>
      </c>
      <c r="AE2764" s="35">
        <f t="shared" si="1557"/>
        <v>1.1591508049999999</v>
      </c>
      <c r="AF2764" s="2">
        <f t="shared" si="1558"/>
        <v>44692.495725770001</v>
      </c>
      <c r="AG2764" s="2">
        <f t="shared" si="1559"/>
        <v>44692.495725770001</v>
      </c>
      <c r="AH2764" s="3">
        <f t="shared" si="1560"/>
        <v>0</v>
      </c>
      <c r="AI2764" s="3"/>
      <c r="AJ2764" s="3">
        <v>0</v>
      </c>
      <c r="AK2764" s="2">
        <f t="shared" si="1561"/>
        <v>62475.117771969817</v>
      </c>
      <c r="AL2764" s="8"/>
      <c r="AM2764" s="8"/>
      <c r="AN2764" s="8"/>
      <c r="AO2764" s="8"/>
      <c r="AP2764" s="8"/>
      <c r="AQ2764" s="8"/>
      <c r="AR2764" s="5"/>
      <c r="AS2764" s="1"/>
      <c r="AT2764" s="8"/>
      <c r="AU2764" s="1"/>
      <c r="AV2764" s="1"/>
      <c r="AW2764" s="3"/>
      <c r="AX2764" s="3"/>
      <c r="AY2764" s="4"/>
      <c r="AZ2764" s="4"/>
      <c r="BA2764" s="4"/>
      <c r="BB2764" s="1"/>
      <c r="BC2764" s="1"/>
      <c r="BD2764" s="1"/>
      <c r="BE2764" s="1"/>
      <c r="BF2764" s="1"/>
      <c r="BG2764" s="1"/>
      <c r="BH2764" s="1"/>
      <c r="BI2764" s="1"/>
    </row>
    <row r="2765" spans="1:61" x14ac:dyDescent="0.2">
      <c r="A2765" s="78">
        <f t="shared" si="1563"/>
        <v>44656</v>
      </c>
      <c r="B2765" s="2">
        <f t="shared" si="1532"/>
        <v>388302.97732066701</v>
      </c>
      <c r="C2765" s="3">
        <f t="shared" si="1533"/>
        <v>52420901.938290045</v>
      </c>
      <c r="D2765" s="2">
        <f t="shared" si="1562"/>
        <v>240537.3279050432</v>
      </c>
      <c r="E2765" s="2">
        <f t="shared" si="1534"/>
        <v>0</v>
      </c>
      <c r="F2765" s="33">
        <f t="shared" si="1535"/>
        <v>240537.3279050432</v>
      </c>
      <c r="G2765" s="39">
        <f t="shared" si="1536"/>
        <v>6153.09</v>
      </c>
      <c r="H2765" s="38">
        <f>IF(AND(N2765=1,N2764&gt;1),VLOOKUP(A2764,[1]Plan1!$CW$105:$CY$215,3),H2764)</f>
        <v>6215.24</v>
      </c>
      <c r="I2765" s="127">
        <f t="shared" si="1537"/>
        <v>44572</v>
      </c>
      <c r="J2765" s="127">
        <f t="shared" si="1538"/>
        <v>44603</v>
      </c>
      <c r="K2765" s="34">
        <f t="shared" si="1539"/>
        <v>1.0100616113204897E-2</v>
      </c>
      <c r="L2765" s="212">
        <f t="shared" si="1540"/>
        <v>44662</v>
      </c>
      <c r="M2765" s="1">
        <f t="shared" si="1541"/>
        <v>22</v>
      </c>
      <c r="N2765" s="1">
        <f t="shared" si="1542"/>
        <v>18</v>
      </c>
      <c r="O2765" s="2">
        <f t="shared" si="1543"/>
        <v>1.0082565800000001</v>
      </c>
      <c r="P2765" s="35">
        <f t="shared" si="1544"/>
        <v>1.0054002900000001</v>
      </c>
      <c r="Q2765" s="35">
        <f t="shared" si="1545"/>
        <v>1.158432191385935</v>
      </c>
      <c r="R2765" s="2">
        <f t="shared" si="1546"/>
        <v>1.1679968700000001</v>
      </c>
      <c r="S2765" s="2">
        <f t="shared" si="1547"/>
        <v>1.05852576</v>
      </c>
      <c r="T2765" s="2">
        <f t="shared" si="1548"/>
        <v>280946.84611124999</v>
      </c>
      <c r="U2765" s="2">
        <f t="shared" si="1549"/>
        <v>0</v>
      </c>
      <c r="V2765" s="2">
        <f t="shared" si="1550"/>
        <v>40409.518206210931</v>
      </c>
      <c r="W2765" s="2">
        <f t="shared" si="1551"/>
        <v>280946.84611125413</v>
      </c>
      <c r="X2765" s="36">
        <f t="shared" si="1552"/>
        <v>0</v>
      </c>
      <c r="Y2765" s="2">
        <f t="shared" si="1553"/>
        <v>0</v>
      </c>
      <c r="Z2765" s="37">
        <f t="shared" si="1554"/>
        <v>0</v>
      </c>
      <c r="AA2765" s="2">
        <f t="shared" si="1555"/>
        <v>0</v>
      </c>
      <c r="AB2765" s="4">
        <f t="shared" si="1564"/>
        <v>7.1215000000000001E-2</v>
      </c>
      <c r="AC2765" s="148">
        <f t="shared" si="1556"/>
        <v>542</v>
      </c>
      <c r="AD2765" s="36">
        <v>252</v>
      </c>
      <c r="AE2765" s="35">
        <f t="shared" si="1557"/>
        <v>1.1594672850000001</v>
      </c>
      <c r="AF2765" s="2">
        <f t="shared" si="1558"/>
        <v>44801.830778670002</v>
      </c>
      <c r="AG2765" s="2">
        <f t="shared" si="1559"/>
        <v>44801.830778670002</v>
      </c>
      <c r="AH2765" s="3">
        <f t="shared" si="1560"/>
        <v>0</v>
      </c>
      <c r="AI2765" s="3"/>
      <c r="AJ2765" s="3">
        <v>0</v>
      </c>
      <c r="AK2765" s="2">
        <f t="shared" si="1561"/>
        <v>62554.300430742915</v>
      </c>
      <c r="AL2765" s="8"/>
      <c r="AM2765" s="8"/>
      <c r="AN2765" s="8"/>
      <c r="AO2765" s="8"/>
      <c r="AP2765" s="8"/>
      <c r="AQ2765" s="8"/>
      <c r="AR2765" s="5"/>
      <c r="AS2765" s="1"/>
      <c r="AT2765" s="8"/>
      <c r="AU2765" s="1"/>
      <c r="AV2765" s="1"/>
      <c r="AW2765" s="3"/>
      <c r="AX2765" s="3"/>
      <c r="AY2765" s="4"/>
      <c r="AZ2765" s="4"/>
      <c r="BA2765" s="4"/>
      <c r="BB2765" s="1"/>
      <c r="BC2765" s="1"/>
      <c r="BD2765" s="1"/>
      <c r="BE2765" s="1"/>
      <c r="BF2765" s="1"/>
      <c r="BG2765" s="1"/>
      <c r="BH2765" s="1"/>
      <c r="BI2765" s="1"/>
    </row>
    <row r="2766" spans="1:61" x14ac:dyDescent="0.2">
      <c r="A2766" s="78">
        <f t="shared" si="1563"/>
        <v>44657</v>
      </c>
      <c r="B2766" s="2">
        <f t="shared" si="1532"/>
        <v>388619.9796066265</v>
      </c>
      <c r="C2766" s="3">
        <f t="shared" si="1533"/>
        <v>52463697.246894576</v>
      </c>
      <c r="D2766" s="2">
        <f t="shared" si="1562"/>
        <v>240537.3279050432</v>
      </c>
      <c r="E2766" s="2">
        <f t="shared" si="1534"/>
        <v>0</v>
      </c>
      <c r="F2766" s="33">
        <f t="shared" si="1535"/>
        <v>240537.3279050432</v>
      </c>
      <c r="G2766" s="39">
        <f t="shared" si="1536"/>
        <v>6153.09</v>
      </c>
      <c r="H2766" s="38">
        <f>IF(AND(N2766=1,N2765&gt;1),VLOOKUP(A2765,[1]Plan1!$CW$105:$CY$215,3),H2765)</f>
        <v>6215.24</v>
      </c>
      <c r="I2766" s="127">
        <f t="shared" si="1537"/>
        <v>44572</v>
      </c>
      <c r="J2766" s="127">
        <f t="shared" si="1538"/>
        <v>44603</v>
      </c>
      <c r="K2766" s="34">
        <f t="shared" si="1539"/>
        <v>1.0100616113204897E-2</v>
      </c>
      <c r="L2766" s="212">
        <f t="shared" si="1540"/>
        <v>44662</v>
      </c>
      <c r="M2766" s="1">
        <f t="shared" si="1541"/>
        <v>22</v>
      </c>
      <c r="N2766" s="1">
        <f t="shared" si="1542"/>
        <v>19</v>
      </c>
      <c r="O2766" s="2">
        <f t="shared" si="1543"/>
        <v>1.00871727</v>
      </c>
      <c r="P2766" s="35">
        <f t="shared" si="1544"/>
        <v>1.0054002900000001</v>
      </c>
      <c r="Q2766" s="35">
        <f t="shared" si="1545"/>
        <v>1.158432191385935</v>
      </c>
      <c r="R2766" s="2">
        <f t="shared" si="1546"/>
        <v>1.1685305500000001</v>
      </c>
      <c r="S2766" s="2">
        <f t="shared" si="1547"/>
        <v>1.05852576</v>
      </c>
      <c r="T2766" s="2">
        <f t="shared" si="1548"/>
        <v>281075.21607241</v>
      </c>
      <c r="U2766" s="2">
        <f t="shared" si="1549"/>
        <v>0</v>
      </c>
      <c r="V2766" s="2">
        <f t="shared" si="1550"/>
        <v>40537.888167367295</v>
      </c>
      <c r="W2766" s="2">
        <f t="shared" si="1551"/>
        <v>281075.21607241052</v>
      </c>
      <c r="X2766" s="36">
        <f t="shared" si="1552"/>
        <v>0</v>
      </c>
      <c r="Y2766" s="2">
        <f t="shared" si="1553"/>
        <v>0</v>
      </c>
      <c r="Z2766" s="37">
        <f t="shared" si="1554"/>
        <v>0</v>
      </c>
      <c r="AA2766" s="2">
        <f t="shared" si="1555"/>
        <v>0</v>
      </c>
      <c r="AB2766" s="4">
        <f t="shared" si="1564"/>
        <v>7.1215000000000001E-2</v>
      </c>
      <c r="AC2766" s="148">
        <f t="shared" si="1556"/>
        <v>543</v>
      </c>
      <c r="AD2766" s="36">
        <v>252</v>
      </c>
      <c r="AE2766" s="35">
        <f t="shared" si="1557"/>
        <v>1.159783851</v>
      </c>
      <c r="AF2766" s="2">
        <f t="shared" si="1558"/>
        <v>44911.280444700002</v>
      </c>
      <c r="AG2766" s="2">
        <f t="shared" si="1559"/>
        <v>44911.280444700002</v>
      </c>
      <c r="AH2766" s="3">
        <f t="shared" si="1560"/>
        <v>0</v>
      </c>
      <c r="AI2766" s="3"/>
      <c r="AJ2766" s="3">
        <v>0</v>
      </c>
      <c r="AK2766" s="2">
        <f t="shared" si="1561"/>
        <v>62633.483089515998</v>
      </c>
      <c r="AL2766" s="8"/>
      <c r="AM2766" s="8"/>
      <c r="AN2766" s="8"/>
      <c r="AO2766" s="8"/>
      <c r="AP2766" s="8"/>
      <c r="AQ2766" s="8"/>
      <c r="AR2766" s="5"/>
      <c r="AS2766" s="1"/>
      <c r="AT2766" s="8"/>
      <c r="AU2766" s="1"/>
      <c r="AV2766" s="1"/>
      <c r="AW2766" s="3"/>
      <c r="AX2766" s="3"/>
      <c r="AY2766" s="4"/>
      <c r="AZ2766" s="4"/>
      <c r="BA2766" s="4"/>
      <c r="BB2766" s="1"/>
      <c r="BC2766" s="1"/>
      <c r="BD2766" s="1"/>
      <c r="BE2766" s="1"/>
      <c r="BF2766" s="1"/>
      <c r="BG2766" s="1"/>
      <c r="BH2766" s="1"/>
      <c r="BI2766" s="1"/>
    </row>
    <row r="2767" spans="1:61" x14ac:dyDescent="0.2">
      <c r="A2767" s="78">
        <f t="shared" si="1563"/>
        <v>44658</v>
      </c>
      <c r="B2767" s="2">
        <f t="shared" si="1532"/>
        <v>388937.1546038246</v>
      </c>
      <c r="C2767" s="3">
        <f t="shared" si="1533"/>
        <v>52506515.871516325</v>
      </c>
      <c r="D2767" s="2">
        <f t="shared" si="1562"/>
        <v>240537.3279050432</v>
      </c>
      <c r="E2767" s="2">
        <f t="shared" si="1534"/>
        <v>0</v>
      </c>
      <c r="F2767" s="33">
        <f t="shared" si="1535"/>
        <v>240537.3279050432</v>
      </c>
      <c r="G2767" s="39">
        <f t="shared" si="1536"/>
        <v>6153.09</v>
      </c>
      <c r="H2767" s="38">
        <f>IF(AND(N2767=1,N2766&gt;1),VLOOKUP(A2766,[1]Plan1!$CW$105:$CY$215,3),H2766)</f>
        <v>6215.24</v>
      </c>
      <c r="I2767" s="127">
        <f t="shared" si="1537"/>
        <v>44572</v>
      </c>
      <c r="J2767" s="127">
        <f t="shared" si="1538"/>
        <v>44603</v>
      </c>
      <c r="K2767" s="34">
        <f t="shared" si="1539"/>
        <v>1.0100616113204897E-2</v>
      </c>
      <c r="L2767" s="212">
        <f t="shared" si="1540"/>
        <v>44662</v>
      </c>
      <c r="M2767" s="1">
        <f t="shared" si="1541"/>
        <v>22</v>
      </c>
      <c r="N2767" s="1">
        <f t="shared" si="1542"/>
        <v>20</v>
      </c>
      <c r="O2767" s="2">
        <f t="shared" si="1543"/>
        <v>1.00917817</v>
      </c>
      <c r="P2767" s="35">
        <f t="shared" si="1544"/>
        <v>1.0054002900000001</v>
      </c>
      <c r="Q2767" s="35">
        <f t="shared" si="1545"/>
        <v>1.158432191385935</v>
      </c>
      <c r="R2767" s="2">
        <f t="shared" si="1546"/>
        <v>1.1690644699999999</v>
      </c>
      <c r="S2767" s="2">
        <f t="shared" si="1547"/>
        <v>1.05852576</v>
      </c>
      <c r="T2767" s="2">
        <f t="shared" si="1548"/>
        <v>281203.64376251999</v>
      </c>
      <c r="U2767" s="2">
        <f t="shared" si="1549"/>
        <v>0</v>
      </c>
      <c r="V2767" s="2">
        <f t="shared" si="1550"/>
        <v>40666.315857482317</v>
      </c>
      <c r="W2767" s="2">
        <f t="shared" si="1551"/>
        <v>281203.64376252552</v>
      </c>
      <c r="X2767" s="36">
        <f t="shared" si="1552"/>
        <v>0</v>
      </c>
      <c r="Y2767" s="2">
        <f t="shared" si="1553"/>
        <v>0</v>
      </c>
      <c r="Z2767" s="37">
        <f t="shared" si="1554"/>
        <v>0</v>
      </c>
      <c r="AA2767" s="2">
        <f t="shared" si="1555"/>
        <v>0</v>
      </c>
      <c r="AB2767" s="4">
        <f t="shared" si="1564"/>
        <v>7.1215000000000001E-2</v>
      </c>
      <c r="AC2767" s="148">
        <f t="shared" si="1556"/>
        <v>544</v>
      </c>
      <c r="AD2767" s="36">
        <v>252</v>
      </c>
      <c r="AE2767" s="35">
        <f t="shared" si="1557"/>
        <v>1.1601005040000001</v>
      </c>
      <c r="AF2767" s="2">
        <f t="shared" si="1558"/>
        <v>45020.845093010001</v>
      </c>
      <c r="AG2767" s="2">
        <f t="shared" si="1559"/>
        <v>45020.845093010001</v>
      </c>
      <c r="AH2767" s="3">
        <f t="shared" si="1560"/>
        <v>0</v>
      </c>
      <c r="AI2767" s="3"/>
      <c r="AJ2767" s="3">
        <v>0</v>
      </c>
      <c r="AK2767" s="2">
        <f t="shared" si="1561"/>
        <v>62712.665748289095</v>
      </c>
      <c r="AL2767" s="8"/>
      <c r="AM2767" s="8"/>
      <c r="AN2767" s="8"/>
      <c r="AO2767" s="8"/>
      <c r="AP2767" s="8"/>
      <c r="AQ2767" s="8"/>
      <c r="AR2767" s="5"/>
      <c r="AS2767" s="1"/>
      <c r="AT2767" s="8"/>
      <c r="AU2767" s="1"/>
      <c r="AV2767" s="1"/>
      <c r="AW2767" s="3"/>
      <c r="AX2767" s="3"/>
      <c r="AY2767" s="4"/>
      <c r="AZ2767" s="4"/>
      <c r="BA2767" s="4"/>
      <c r="BB2767" s="1"/>
      <c r="BC2767" s="1"/>
      <c r="BD2767" s="1"/>
      <c r="BE2767" s="1"/>
      <c r="BF2767" s="1"/>
      <c r="BG2767" s="1"/>
      <c r="BH2767" s="1"/>
      <c r="BI2767" s="1"/>
    </row>
    <row r="2768" spans="1:61" x14ac:dyDescent="0.2">
      <c r="A2768" s="78">
        <f t="shared" si="1563"/>
        <v>44659</v>
      </c>
      <c r="B2768" s="2">
        <f t="shared" ref="B2768:B2831" si="1565">(W2768+AG2768+AJ2768+AK2768)</f>
        <v>389254.507701758</v>
      </c>
      <c r="C2768" s="3">
        <f t="shared" ref="C2768:C2831" si="1566">B2768*135</f>
        <v>52549358.539737329</v>
      </c>
      <c r="D2768" s="2">
        <f t="shared" si="1562"/>
        <v>240537.3279050432</v>
      </c>
      <c r="E2768" s="2">
        <f t="shared" ref="E2768:E2831" si="1567">IF(ISERROR(VLOOKUP(A2768,AZ$12:BB$174,2,FALSE)=TRUE),E2767,VLOOKUP(A2768,AZ$12:BB$174,2,FALSE))</f>
        <v>0</v>
      </c>
      <c r="F2768" s="33">
        <f t="shared" ref="F2768:F2831" si="1568">(D2768-E2768)</f>
        <v>240537.3279050432</v>
      </c>
      <c r="G2768" s="39">
        <f t="shared" ref="G2768:G2831" si="1569">IF(H2768=H2767,G2767,H2767)</f>
        <v>6153.09</v>
      </c>
      <c r="H2768" s="38">
        <f>IF(AND(N2768=1,N2767&gt;1),VLOOKUP(A2767,[1]Plan1!$CW$105:$CY$215,3),H2767)</f>
        <v>6215.24</v>
      </c>
      <c r="I2768" s="127">
        <f t="shared" ref="I2768:I2831" si="1570">EDATE(J2768,-1)</f>
        <v>44572</v>
      </c>
      <c r="J2768" s="127">
        <f t="shared" ref="J2768:J2831" si="1571">IF(X2767&gt;0,EDATE(A2768,-1),+J2767)</f>
        <v>44603</v>
      </c>
      <c r="K2768" s="34">
        <f t="shared" ref="K2768:K2831" si="1572">(H2768/G2768)-1</f>
        <v>1.0100616113204897E-2</v>
      </c>
      <c r="L2768" s="212">
        <f t="shared" ref="L2768:L2831" si="1573">VLOOKUP(A2767,AZ$193:BA$372,2)</f>
        <v>44662</v>
      </c>
      <c r="M2768" s="1">
        <f t="shared" ref="M2768:M2831" si="1574">IF(L2768=L2767,M2767,NETWORKDAYS(L2767,L2768,$AT$194:$AT$348)-1)</f>
        <v>22</v>
      </c>
      <c r="N2768" s="1">
        <f t="shared" ref="N2768:N2831" si="1575">(M2768-(NETWORKDAYS(A2768,L2768,$AT$194:$AT$348)-1))</f>
        <v>21</v>
      </c>
      <c r="O2768" s="2">
        <f t="shared" ref="O2768:O2831" si="1576">TRUNC((H2768/G2768)^TRUNC((N2768/M2768),9),8)</f>
        <v>1.00963929</v>
      </c>
      <c r="P2768" s="35">
        <f t="shared" ref="P2768:P2831" si="1577">IF(L2768&gt;L2767,O2767,P2767)</f>
        <v>1.0054002900000001</v>
      </c>
      <c r="Q2768" s="35">
        <f t="shared" ref="Q2768:Q2831" si="1578">IF(L2768&gt;L2767,Q2767*P2768,Q2767)</f>
        <v>1.158432191385935</v>
      </c>
      <c r="R2768" s="2">
        <f t="shared" ref="R2768:R2831" si="1579">TRUNC(TRUNC((O2768*Q2768),15),8)</f>
        <v>1.16959865</v>
      </c>
      <c r="S2768" s="2">
        <f t="shared" ref="S2768:S2831" si="1580">IF(AND(X2768&gt;0,MONTH(A2768)=S$9),R2768,S2767)</f>
        <v>1.05852576</v>
      </c>
      <c r="T2768" s="2">
        <f t="shared" ref="T2768:T2831" si="1581">TRUNC(D2768*R2768,8)</f>
        <v>281332.13399234001</v>
      </c>
      <c r="U2768" s="2">
        <f t="shared" ref="U2768:U2831" si="1582">(E2768*(S2768-1))</f>
        <v>0</v>
      </c>
      <c r="V2768" s="2">
        <f t="shared" ref="V2768:V2831" si="1583">(F2768*(R2768-1))</f>
        <v>40794.806087302648</v>
      </c>
      <c r="W2768" s="2">
        <f t="shared" ref="W2768:W2831" si="1584">(D2768+U2768+V2768)</f>
        <v>281332.13399234583</v>
      </c>
      <c r="X2768" s="36">
        <f t="shared" ref="X2768:X2831" si="1585">IF(VLOOKUP(A2768,AT$10:BC$190,10)=VLOOKUP(A2767,AT$10:BC$190,10),0,VLOOKUP(A2768,AT$10:BC$190,10))</f>
        <v>0</v>
      </c>
      <c r="Y2768" s="2">
        <f t="shared" ref="Y2768:Y2831" si="1586">IF(X2768&gt;0,VLOOKUP(A2768,AT$12:AX$190,5),0)</f>
        <v>0</v>
      </c>
      <c r="Z2768" s="37">
        <f t="shared" ref="Z2768:Z2831" si="1587">IF(X2768&gt;0,VLOOKUP($A2768,$AT$10:$AY$190,6),0)</f>
        <v>0</v>
      </c>
      <c r="AA2768" s="2">
        <f t="shared" ref="AA2768:AA2831" si="1588">IF(Z2768&gt;0,TRUNC(Z2768*T2768,8),0)</f>
        <v>0</v>
      </c>
      <c r="AB2768" s="4">
        <f t="shared" si="1564"/>
        <v>7.1215000000000001E-2</v>
      </c>
      <c r="AC2768" s="148">
        <f t="shared" ref="AC2768:AC2831" si="1589">NETWORKDAYS(A$1975,A2768,$AT$194:$AT$348)-1</f>
        <v>545</v>
      </c>
      <c r="AD2768" s="36">
        <v>252</v>
      </c>
      <c r="AE2768" s="35">
        <f t="shared" ref="AE2768:AE2831" si="1590">ROUND((1+AB2768)^TRUNC((AC2768/AD2768),9),9)</f>
        <v>1.1604172429999999</v>
      </c>
      <c r="AF2768" s="2">
        <f t="shared" ref="AF2768:AF2831" si="1591">TRUNC((T2768*(AE2768-1)),8)</f>
        <v>45130.525302349997</v>
      </c>
      <c r="AG2768" s="2">
        <f t="shared" ref="AG2768:AG2831" si="1592">TRUNC((W2768*(AE2768-1)),8)</f>
        <v>45130.525302349997</v>
      </c>
      <c r="AH2768" s="3">
        <f t="shared" ref="AH2768:AH2831" si="1593">IF(AA2768&gt;0,AA2768+AF2768,0)</f>
        <v>0</v>
      </c>
      <c r="AI2768" s="3"/>
      <c r="AJ2768" s="3">
        <v>0</v>
      </c>
      <c r="AK2768" s="2">
        <f t="shared" ref="AK2768:AK2831" si="1594">((0.01*(A2768-A$1975)/30)*AI$1896)</f>
        <v>62791.848407062193</v>
      </c>
      <c r="AL2768" s="8"/>
      <c r="AM2768" s="8"/>
      <c r="AN2768" s="8"/>
      <c r="AO2768" s="8"/>
      <c r="AP2768" s="8"/>
      <c r="AQ2768" s="8"/>
      <c r="AR2768" s="5"/>
      <c r="AS2768" s="1"/>
      <c r="AT2768" s="8"/>
      <c r="AU2768" s="1"/>
      <c r="AV2768" s="1"/>
      <c r="AW2768" s="3"/>
      <c r="AX2768" s="3"/>
      <c r="AY2768" s="4"/>
      <c r="AZ2768" s="4"/>
      <c r="BA2768" s="4"/>
      <c r="BB2768" s="1"/>
      <c r="BC2768" s="1"/>
      <c r="BD2768" s="1"/>
      <c r="BE2768" s="1"/>
      <c r="BF2768" s="1"/>
      <c r="BG2768" s="1"/>
      <c r="BH2768" s="1"/>
      <c r="BI2768" s="1"/>
    </row>
    <row r="2769" spans="1:61" x14ac:dyDescent="0.2">
      <c r="A2769" s="78">
        <f t="shared" si="1563"/>
        <v>44660</v>
      </c>
      <c r="B2769" s="2">
        <f t="shared" si="1565"/>
        <v>389482.85683721688</v>
      </c>
      <c r="C2769" s="3">
        <f t="shared" si="1566"/>
        <v>52580185.673024282</v>
      </c>
      <c r="D2769" s="2">
        <f t="shared" si="1562"/>
        <v>240537.3279050432</v>
      </c>
      <c r="E2769" s="2">
        <f t="shared" si="1567"/>
        <v>0</v>
      </c>
      <c r="F2769" s="33">
        <f t="shared" si="1568"/>
        <v>240537.3279050432</v>
      </c>
      <c r="G2769" s="39">
        <f t="shared" si="1569"/>
        <v>6153.09</v>
      </c>
      <c r="H2769" s="38">
        <f>IF(AND(N2769=1,N2768&gt;1),VLOOKUP(A2768,[1]Plan1!$CW$105:$CY$215,3),H2768)</f>
        <v>6215.24</v>
      </c>
      <c r="I2769" s="127">
        <f t="shared" si="1570"/>
        <v>44572</v>
      </c>
      <c r="J2769" s="127">
        <f t="shared" si="1571"/>
        <v>44603</v>
      </c>
      <c r="K2769" s="34">
        <f t="shared" si="1572"/>
        <v>1.0100616113204897E-2</v>
      </c>
      <c r="L2769" s="212">
        <f t="shared" si="1573"/>
        <v>44662</v>
      </c>
      <c r="M2769" s="1">
        <f t="shared" si="1574"/>
        <v>22</v>
      </c>
      <c r="N2769" s="1">
        <f t="shared" si="1575"/>
        <v>22</v>
      </c>
      <c r="O2769" s="2">
        <f t="shared" si="1576"/>
        <v>1.0101006100000001</v>
      </c>
      <c r="P2769" s="35">
        <f t="shared" si="1577"/>
        <v>1.0054002900000001</v>
      </c>
      <c r="Q2769" s="35">
        <f t="shared" si="1578"/>
        <v>1.158432191385935</v>
      </c>
      <c r="R2769" s="2">
        <f t="shared" si="1579"/>
        <v>1.1701330599999999</v>
      </c>
      <c r="S2769" s="2">
        <f t="shared" si="1580"/>
        <v>1.05852576</v>
      </c>
      <c r="T2769" s="2">
        <f t="shared" si="1581"/>
        <v>281460.67954575003</v>
      </c>
      <c r="U2769" s="2">
        <f t="shared" si="1582"/>
        <v>0</v>
      </c>
      <c r="V2769" s="2">
        <f t="shared" si="1583"/>
        <v>40923.351640708373</v>
      </c>
      <c r="W2769" s="2">
        <f t="shared" si="1584"/>
        <v>281460.6795457516</v>
      </c>
      <c r="X2769" s="36">
        <f t="shared" si="1585"/>
        <v>0</v>
      </c>
      <c r="Y2769" s="2">
        <f t="shared" si="1586"/>
        <v>0</v>
      </c>
      <c r="Z2769" s="37">
        <f t="shared" si="1587"/>
        <v>0</v>
      </c>
      <c r="AA2769" s="2">
        <f t="shared" si="1588"/>
        <v>0</v>
      </c>
      <c r="AB2769" s="4">
        <f t="shared" si="1564"/>
        <v>7.1215000000000001E-2</v>
      </c>
      <c r="AC2769" s="148">
        <f t="shared" si="1589"/>
        <v>545</v>
      </c>
      <c r="AD2769" s="36">
        <v>252</v>
      </c>
      <c r="AE2769" s="35">
        <f t="shared" si="1590"/>
        <v>1.1604172429999999</v>
      </c>
      <c r="AF2769" s="2">
        <f t="shared" si="1591"/>
        <v>45151.14622563</v>
      </c>
      <c r="AG2769" s="2">
        <f t="shared" si="1592"/>
        <v>45151.14622563</v>
      </c>
      <c r="AH2769" s="3">
        <f t="shared" si="1593"/>
        <v>0</v>
      </c>
      <c r="AI2769" s="3"/>
      <c r="AJ2769" s="3">
        <v>0</v>
      </c>
      <c r="AK2769" s="2">
        <f t="shared" si="1594"/>
        <v>62871.031065835276</v>
      </c>
      <c r="AL2769" s="8"/>
      <c r="AM2769" s="8"/>
      <c r="AN2769" s="8"/>
      <c r="AO2769" s="8"/>
      <c r="AP2769" s="8"/>
      <c r="AQ2769" s="8"/>
      <c r="AR2769" s="5"/>
      <c r="AS2769" s="1"/>
      <c r="AT2769" s="8"/>
      <c r="AU2769" s="1"/>
      <c r="AV2769" s="1"/>
      <c r="AW2769" s="3"/>
      <c r="AX2769" s="3"/>
      <c r="AY2769" s="4"/>
      <c r="AZ2769" s="4"/>
      <c r="BA2769" s="4"/>
      <c r="BB2769" s="1"/>
      <c r="BC2769" s="1"/>
      <c r="BD2769" s="1"/>
      <c r="BE2769" s="1"/>
      <c r="BF2769" s="1"/>
      <c r="BG2769" s="1"/>
      <c r="BH2769" s="1"/>
      <c r="BI2769" s="1"/>
    </row>
    <row r="2770" spans="1:61" x14ac:dyDescent="0.2">
      <c r="A2770" s="78">
        <f t="shared" si="1563"/>
        <v>44661</v>
      </c>
      <c r="B2770" s="2">
        <f t="shared" si="1565"/>
        <v>389562.03949598997</v>
      </c>
      <c r="C2770" s="3">
        <f t="shared" si="1566"/>
        <v>52590875.331958644</v>
      </c>
      <c r="D2770" s="2">
        <f t="shared" si="1562"/>
        <v>240537.3279050432</v>
      </c>
      <c r="E2770" s="2">
        <f t="shared" si="1567"/>
        <v>0</v>
      </c>
      <c r="F2770" s="33">
        <f t="shared" si="1568"/>
        <v>240537.3279050432</v>
      </c>
      <c r="G2770" s="39">
        <f t="shared" si="1569"/>
        <v>6153.09</v>
      </c>
      <c r="H2770" s="38">
        <f>IF(AND(N2770=1,N2769&gt;1),VLOOKUP(A2769,[1]Plan1!$CW$105:$CY$215,3),H2769)</f>
        <v>6215.24</v>
      </c>
      <c r="I2770" s="127">
        <f t="shared" si="1570"/>
        <v>44572</v>
      </c>
      <c r="J2770" s="127">
        <f t="shared" si="1571"/>
        <v>44603</v>
      </c>
      <c r="K2770" s="34">
        <f t="shared" si="1572"/>
        <v>1.0100616113204897E-2</v>
      </c>
      <c r="L2770" s="212">
        <f t="shared" si="1573"/>
        <v>44662</v>
      </c>
      <c r="M2770" s="1">
        <f t="shared" si="1574"/>
        <v>22</v>
      </c>
      <c r="N2770" s="1">
        <f t="shared" si="1575"/>
        <v>22</v>
      </c>
      <c r="O2770" s="2">
        <f t="shared" si="1576"/>
        <v>1.0101006100000001</v>
      </c>
      <c r="P2770" s="35">
        <f t="shared" si="1577"/>
        <v>1.0054002900000001</v>
      </c>
      <c r="Q2770" s="35">
        <f t="shared" si="1578"/>
        <v>1.158432191385935</v>
      </c>
      <c r="R2770" s="2">
        <f t="shared" si="1579"/>
        <v>1.1701330599999999</v>
      </c>
      <c r="S2770" s="2">
        <f t="shared" si="1580"/>
        <v>1.05852576</v>
      </c>
      <c r="T2770" s="2">
        <f t="shared" si="1581"/>
        <v>281460.67954575003</v>
      </c>
      <c r="U2770" s="2">
        <f t="shared" si="1582"/>
        <v>0</v>
      </c>
      <c r="V2770" s="2">
        <f t="shared" si="1583"/>
        <v>40923.351640708373</v>
      </c>
      <c r="W2770" s="2">
        <f t="shared" si="1584"/>
        <v>281460.6795457516</v>
      </c>
      <c r="X2770" s="36">
        <f t="shared" si="1585"/>
        <v>0</v>
      </c>
      <c r="Y2770" s="2">
        <f t="shared" si="1586"/>
        <v>0</v>
      </c>
      <c r="Z2770" s="37">
        <f t="shared" si="1587"/>
        <v>0</v>
      </c>
      <c r="AA2770" s="2">
        <f t="shared" si="1588"/>
        <v>0</v>
      </c>
      <c r="AB2770" s="4">
        <f t="shared" si="1564"/>
        <v>7.1215000000000001E-2</v>
      </c>
      <c r="AC2770" s="148">
        <f t="shared" si="1589"/>
        <v>545</v>
      </c>
      <c r="AD2770" s="36">
        <v>252</v>
      </c>
      <c r="AE2770" s="35">
        <f t="shared" si="1590"/>
        <v>1.1604172429999999</v>
      </c>
      <c r="AF2770" s="2">
        <f t="shared" si="1591"/>
        <v>45151.14622563</v>
      </c>
      <c r="AG2770" s="2">
        <f t="shared" si="1592"/>
        <v>45151.14622563</v>
      </c>
      <c r="AH2770" s="3">
        <f t="shared" si="1593"/>
        <v>0</v>
      </c>
      <c r="AI2770" s="3"/>
      <c r="AJ2770" s="3">
        <v>0</v>
      </c>
      <c r="AK2770" s="2">
        <f t="shared" si="1594"/>
        <v>62950.213724608373</v>
      </c>
      <c r="AL2770" s="8"/>
      <c r="AM2770" s="8"/>
      <c r="AN2770" s="8"/>
      <c r="AO2770" s="8"/>
      <c r="AP2770" s="8"/>
      <c r="AQ2770" s="8"/>
      <c r="AR2770" s="5"/>
      <c r="AS2770" s="1"/>
      <c r="AT2770" s="8"/>
      <c r="AU2770" s="1"/>
      <c r="AV2770" s="1"/>
      <c r="AW2770" s="3"/>
      <c r="AX2770" s="3"/>
      <c r="AY2770" s="4"/>
      <c r="AZ2770" s="4"/>
      <c r="BA2770" s="4"/>
      <c r="BB2770" s="1"/>
      <c r="BC2770" s="1"/>
      <c r="BD2770" s="1"/>
      <c r="BE2770" s="1"/>
      <c r="BF2770" s="1"/>
      <c r="BG2770" s="1"/>
      <c r="BH2770" s="1"/>
      <c r="BI2770" s="1"/>
    </row>
    <row r="2771" spans="1:61" x14ac:dyDescent="0.2">
      <c r="A2771" s="78">
        <f t="shared" si="1563"/>
        <v>44662</v>
      </c>
      <c r="B2771" s="2">
        <f t="shared" si="1565"/>
        <v>389730.39621602301</v>
      </c>
      <c r="C2771" s="3">
        <f t="shared" si="1566"/>
        <v>52613603.489163108</v>
      </c>
      <c r="D2771" s="2">
        <f t="shared" si="1562"/>
        <v>240537.3279050432</v>
      </c>
      <c r="E2771" s="2">
        <f t="shared" si="1567"/>
        <v>0</v>
      </c>
      <c r="F2771" s="33">
        <f t="shared" si="1568"/>
        <v>240537.3279050432</v>
      </c>
      <c r="G2771" s="39">
        <f t="shared" si="1569"/>
        <v>6153.09</v>
      </c>
      <c r="H2771" s="38">
        <f>IF(AND(N2771=1,N2770&gt;1),VLOOKUP(A2770,[1]Plan1!$CW$105:$CY$215,3),H2770)</f>
        <v>6215.24</v>
      </c>
      <c r="I2771" s="127">
        <f t="shared" si="1570"/>
        <v>44572</v>
      </c>
      <c r="J2771" s="127">
        <f t="shared" si="1571"/>
        <v>44603</v>
      </c>
      <c r="K2771" s="34">
        <f t="shared" si="1572"/>
        <v>1.0100616113204897E-2</v>
      </c>
      <c r="L2771" s="212">
        <f t="shared" si="1573"/>
        <v>44662</v>
      </c>
      <c r="M2771" s="1">
        <f t="shared" si="1574"/>
        <v>22</v>
      </c>
      <c r="N2771" s="1">
        <f t="shared" si="1575"/>
        <v>22</v>
      </c>
      <c r="O2771" s="2">
        <f t="shared" si="1576"/>
        <v>1.0101006100000001</v>
      </c>
      <c r="P2771" s="35">
        <f t="shared" si="1577"/>
        <v>1.0054002900000001</v>
      </c>
      <c r="Q2771" s="35">
        <f t="shared" si="1578"/>
        <v>1.158432191385935</v>
      </c>
      <c r="R2771" s="2">
        <f t="shared" si="1579"/>
        <v>1.1701330599999999</v>
      </c>
      <c r="S2771" s="2">
        <f t="shared" si="1580"/>
        <v>1.1701330599999999</v>
      </c>
      <c r="T2771" s="2">
        <f t="shared" si="1581"/>
        <v>281460.67954575003</v>
      </c>
      <c r="U2771" s="2">
        <f t="shared" si="1582"/>
        <v>0</v>
      </c>
      <c r="V2771" s="2">
        <f t="shared" si="1583"/>
        <v>40923.351640708373</v>
      </c>
      <c r="W2771" s="2">
        <f t="shared" si="1584"/>
        <v>281460.6795457516</v>
      </c>
      <c r="X2771" s="36">
        <f t="shared" si="1585"/>
        <v>91</v>
      </c>
      <c r="Y2771" s="2">
        <f t="shared" si="1586"/>
        <v>0</v>
      </c>
      <c r="Z2771" s="37">
        <f t="shared" si="1587"/>
        <v>0</v>
      </c>
      <c r="AA2771" s="2">
        <f t="shared" si="1588"/>
        <v>0</v>
      </c>
      <c r="AB2771" s="4">
        <f t="shared" si="1564"/>
        <v>7.1215000000000001E-2</v>
      </c>
      <c r="AC2771" s="148">
        <f t="shared" si="1589"/>
        <v>546</v>
      </c>
      <c r="AD2771" s="36">
        <v>252</v>
      </c>
      <c r="AE2771" s="35">
        <f t="shared" si="1590"/>
        <v>1.1607340690000001</v>
      </c>
      <c r="AF2771" s="2">
        <f t="shared" si="1591"/>
        <v>45240.320286889997</v>
      </c>
      <c r="AG2771" s="2">
        <f t="shared" si="1592"/>
        <v>45240.320286889997</v>
      </c>
      <c r="AH2771" s="3">
        <f t="shared" si="1593"/>
        <v>0</v>
      </c>
      <c r="AI2771" s="3"/>
      <c r="AJ2771" s="3">
        <v>0</v>
      </c>
      <c r="AK2771" s="2">
        <f t="shared" si="1594"/>
        <v>63029.396383381456</v>
      </c>
      <c r="AL2771" s="8"/>
      <c r="AM2771" s="8"/>
      <c r="AN2771" s="8"/>
      <c r="AO2771" s="8"/>
      <c r="AP2771" s="8"/>
      <c r="AQ2771" s="8"/>
      <c r="AR2771" s="5"/>
      <c r="AS2771" s="1"/>
      <c r="AT2771" s="8"/>
      <c r="AU2771" s="1"/>
      <c r="AV2771" s="1"/>
      <c r="AW2771" s="3"/>
      <c r="AX2771" s="3"/>
      <c r="AY2771" s="4"/>
      <c r="AZ2771" s="4"/>
      <c r="BA2771" s="4"/>
      <c r="BB2771" s="1"/>
      <c r="BC2771" s="1"/>
      <c r="BD2771" s="1"/>
      <c r="BE2771" s="1"/>
      <c r="BF2771" s="1"/>
      <c r="BG2771" s="1"/>
      <c r="BH2771" s="1"/>
      <c r="BI2771" s="1"/>
    </row>
    <row r="2772" spans="1:61" x14ac:dyDescent="0.2">
      <c r="A2772" s="78">
        <f t="shared" si="1563"/>
        <v>44663</v>
      </c>
      <c r="B2772" s="2">
        <f t="shared" si="1565"/>
        <v>390175.29957984807</v>
      </c>
      <c r="C2772" s="3">
        <f t="shared" si="1566"/>
        <v>52673665.44327949</v>
      </c>
      <c r="D2772" s="2">
        <f t="shared" si="1562"/>
        <v>240537.3279050432</v>
      </c>
      <c r="E2772" s="2">
        <f t="shared" si="1567"/>
        <v>0</v>
      </c>
      <c r="F2772" s="33">
        <f t="shared" si="1568"/>
        <v>240537.3279050432</v>
      </c>
      <c r="G2772" s="39">
        <f t="shared" si="1569"/>
        <v>6215.24</v>
      </c>
      <c r="H2772" s="38">
        <f>IF(AND(N2772=1,N2771&gt;1),VLOOKUP(A2771,[1]Plan1!$CW$105:$CY$215,3),H2771)</f>
        <v>6315.93</v>
      </c>
      <c r="I2772" s="127">
        <f t="shared" si="1570"/>
        <v>44604</v>
      </c>
      <c r="J2772" s="127">
        <f t="shared" si="1571"/>
        <v>44632</v>
      </c>
      <c r="K2772" s="34">
        <f t="shared" si="1572"/>
        <v>1.6200500704719456E-2</v>
      </c>
      <c r="L2772" s="212">
        <f t="shared" si="1573"/>
        <v>44691</v>
      </c>
      <c r="M2772" s="1">
        <f t="shared" si="1574"/>
        <v>19</v>
      </c>
      <c r="N2772" s="1">
        <f t="shared" si="1575"/>
        <v>1</v>
      </c>
      <c r="O2772" s="2">
        <f t="shared" si="1576"/>
        <v>1.0008461799999999</v>
      </c>
      <c r="P2772" s="35">
        <f t="shared" si="1577"/>
        <v>1.0101006100000001</v>
      </c>
      <c r="Q2772" s="35">
        <f t="shared" si="1578"/>
        <v>1.1701330631625697</v>
      </c>
      <c r="R2772" s="2">
        <f t="shared" si="1579"/>
        <v>1.1711232</v>
      </c>
      <c r="S2772" s="2">
        <f t="shared" si="1580"/>
        <v>1.1701330599999999</v>
      </c>
      <c r="T2772" s="2">
        <f t="shared" si="1581"/>
        <v>281698.84517560003</v>
      </c>
      <c r="U2772" s="2">
        <f t="shared" si="1582"/>
        <v>0</v>
      </c>
      <c r="V2772" s="2">
        <f t="shared" si="1583"/>
        <v>41161.517270560296</v>
      </c>
      <c r="W2772" s="2">
        <f t="shared" si="1584"/>
        <v>281698.84517560352</v>
      </c>
      <c r="X2772" s="36">
        <f t="shared" si="1585"/>
        <v>0</v>
      </c>
      <c r="Y2772" s="2">
        <f t="shared" si="1586"/>
        <v>0</v>
      </c>
      <c r="Z2772" s="37">
        <f t="shared" si="1587"/>
        <v>0</v>
      </c>
      <c r="AA2772" s="2">
        <f t="shared" si="1588"/>
        <v>0</v>
      </c>
      <c r="AB2772" s="4">
        <f t="shared" si="1564"/>
        <v>7.1215000000000001E-2</v>
      </c>
      <c r="AC2772" s="148">
        <f t="shared" si="1589"/>
        <v>547</v>
      </c>
      <c r="AD2772" s="36">
        <v>252</v>
      </c>
      <c r="AE2772" s="35">
        <f t="shared" si="1590"/>
        <v>1.161050981</v>
      </c>
      <c r="AF2772" s="2">
        <f t="shared" si="1591"/>
        <v>45367.875362090002</v>
      </c>
      <c r="AG2772" s="2">
        <f t="shared" si="1592"/>
        <v>45367.875362090002</v>
      </c>
      <c r="AH2772" s="3">
        <f t="shared" si="1593"/>
        <v>0</v>
      </c>
      <c r="AI2772" s="3"/>
      <c r="AJ2772" s="3">
        <v>0</v>
      </c>
      <c r="AK2772" s="2">
        <f t="shared" si="1594"/>
        <v>63108.579042154553</v>
      </c>
      <c r="AL2772" s="8"/>
      <c r="AM2772" s="8"/>
      <c r="AN2772" s="8"/>
      <c r="AO2772" s="8"/>
      <c r="AP2772" s="8"/>
      <c r="AQ2772" s="8"/>
      <c r="AR2772" s="5"/>
      <c r="AS2772" s="1"/>
      <c r="AT2772" s="8"/>
      <c r="AU2772" s="1"/>
      <c r="AV2772" s="1"/>
      <c r="AW2772" s="3"/>
      <c r="AX2772" s="3"/>
      <c r="AY2772" s="4"/>
      <c r="AZ2772" s="4"/>
      <c r="BA2772" s="4"/>
      <c r="BB2772" s="1"/>
      <c r="BC2772" s="1"/>
      <c r="BD2772" s="1"/>
      <c r="BE2772" s="1"/>
      <c r="BF2772" s="1"/>
      <c r="BG2772" s="1"/>
      <c r="BH2772" s="1"/>
      <c r="BI2772" s="1"/>
    </row>
    <row r="2773" spans="1:61" x14ac:dyDescent="0.2">
      <c r="A2773" s="78">
        <f t="shared" si="1563"/>
        <v>44664</v>
      </c>
      <c r="B2773" s="2">
        <f t="shared" si="1565"/>
        <v>390620.61587679177</v>
      </c>
      <c r="C2773" s="3">
        <f t="shared" si="1566"/>
        <v>52733783.143366888</v>
      </c>
      <c r="D2773" s="2">
        <f t="shared" si="1562"/>
        <v>240537.3279050432</v>
      </c>
      <c r="E2773" s="2">
        <f t="shared" si="1567"/>
        <v>0</v>
      </c>
      <c r="F2773" s="33">
        <f t="shared" si="1568"/>
        <v>240537.3279050432</v>
      </c>
      <c r="G2773" s="39">
        <f t="shared" si="1569"/>
        <v>6215.24</v>
      </c>
      <c r="H2773" s="38">
        <f>IF(AND(N2773=1,N2772&gt;1),VLOOKUP(A2772,[1]Plan1!$CW$105:$CY$215,3),H2772)</f>
        <v>6315.93</v>
      </c>
      <c r="I2773" s="127">
        <f t="shared" si="1570"/>
        <v>44604</v>
      </c>
      <c r="J2773" s="127">
        <f t="shared" si="1571"/>
        <v>44632</v>
      </c>
      <c r="K2773" s="34">
        <f t="shared" si="1572"/>
        <v>1.6200500704719456E-2</v>
      </c>
      <c r="L2773" s="212">
        <f t="shared" si="1573"/>
        <v>44691</v>
      </c>
      <c r="M2773" s="1">
        <f t="shared" si="1574"/>
        <v>19</v>
      </c>
      <c r="N2773" s="1">
        <f t="shared" si="1575"/>
        <v>2</v>
      </c>
      <c r="O2773" s="2">
        <f t="shared" si="1576"/>
        <v>1.0016930799999999</v>
      </c>
      <c r="P2773" s="35">
        <f t="shared" si="1577"/>
        <v>1.0101006100000001</v>
      </c>
      <c r="Q2773" s="35">
        <f t="shared" si="1578"/>
        <v>1.1701330631625697</v>
      </c>
      <c r="R2773" s="2">
        <f t="shared" si="1579"/>
        <v>1.1721141900000001</v>
      </c>
      <c r="S2773" s="2">
        <f t="shared" si="1580"/>
        <v>1.1701330599999999</v>
      </c>
      <c r="T2773" s="2">
        <f t="shared" si="1581"/>
        <v>281937.21526218002</v>
      </c>
      <c r="U2773" s="2">
        <f t="shared" si="1582"/>
        <v>0</v>
      </c>
      <c r="V2773" s="2">
        <f t="shared" si="1583"/>
        <v>41399.88735714092</v>
      </c>
      <c r="W2773" s="2">
        <f t="shared" si="1584"/>
        <v>281937.21526218415</v>
      </c>
      <c r="X2773" s="36">
        <f t="shared" si="1585"/>
        <v>0</v>
      </c>
      <c r="Y2773" s="2">
        <f t="shared" si="1586"/>
        <v>0</v>
      </c>
      <c r="Z2773" s="37">
        <f t="shared" si="1587"/>
        <v>0</v>
      </c>
      <c r="AA2773" s="2">
        <f t="shared" si="1588"/>
        <v>0</v>
      </c>
      <c r="AB2773" s="4">
        <f t="shared" si="1564"/>
        <v>7.1215000000000001E-2</v>
      </c>
      <c r="AC2773" s="148">
        <f t="shared" si="1589"/>
        <v>548</v>
      </c>
      <c r="AD2773" s="36">
        <v>252</v>
      </c>
      <c r="AE2773" s="35">
        <f t="shared" si="1590"/>
        <v>1.1613679800000001</v>
      </c>
      <c r="AF2773" s="2">
        <f t="shared" si="1591"/>
        <v>45495.638913679999</v>
      </c>
      <c r="AG2773" s="2">
        <f t="shared" si="1592"/>
        <v>45495.638913679999</v>
      </c>
      <c r="AH2773" s="3">
        <f t="shared" si="1593"/>
        <v>0</v>
      </c>
      <c r="AI2773" s="3"/>
      <c r="AJ2773" s="3">
        <v>0</v>
      </c>
      <c r="AK2773" s="2">
        <f t="shared" si="1594"/>
        <v>63187.761700927651</v>
      </c>
      <c r="AL2773" s="8"/>
      <c r="AM2773" s="8"/>
      <c r="AN2773" s="8"/>
      <c r="AO2773" s="8"/>
      <c r="AP2773" s="8"/>
      <c r="AQ2773" s="8"/>
      <c r="AR2773" s="5"/>
      <c r="AS2773" s="1"/>
      <c r="AT2773" s="8"/>
      <c r="AU2773" s="1"/>
      <c r="AV2773" s="1"/>
      <c r="AW2773" s="3"/>
      <c r="AX2773" s="3"/>
      <c r="AY2773" s="4"/>
      <c r="AZ2773" s="4"/>
      <c r="BA2773" s="4"/>
      <c r="BB2773" s="1"/>
      <c r="BC2773" s="1"/>
      <c r="BD2773" s="1"/>
      <c r="BE2773" s="1"/>
      <c r="BF2773" s="1"/>
      <c r="BG2773" s="1"/>
      <c r="BH2773" s="1"/>
      <c r="BI2773" s="1"/>
    </row>
    <row r="2774" spans="1:61" x14ac:dyDescent="0.2">
      <c r="A2774" s="78">
        <f t="shared" si="1563"/>
        <v>44665</v>
      </c>
      <c r="B2774" s="2">
        <f t="shared" si="1565"/>
        <v>391066.33669845434</v>
      </c>
      <c r="C2774" s="3">
        <f t="shared" si="1566"/>
        <v>52793955.454291336</v>
      </c>
      <c r="D2774" s="2">
        <f t="shared" si="1562"/>
        <v>240537.3279050432</v>
      </c>
      <c r="E2774" s="2">
        <f t="shared" si="1567"/>
        <v>0</v>
      </c>
      <c r="F2774" s="33">
        <f t="shared" si="1568"/>
        <v>240537.3279050432</v>
      </c>
      <c r="G2774" s="39">
        <f t="shared" si="1569"/>
        <v>6215.24</v>
      </c>
      <c r="H2774" s="38">
        <f>IF(AND(N2774=1,N2773&gt;1),VLOOKUP(A2773,[1]Plan1!$CW$105:$CY$215,3),H2773)</f>
        <v>6315.93</v>
      </c>
      <c r="I2774" s="127">
        <f t="shared" si="1570"/>
        <v>44604</v>
      </c>
      <c r="J2774" s="127">
        <f t="shared" si="1571"/>
        <v>44632</v>
      </c>
      <c r="K2774" s="34">
        <f t="shared" si="1572"/>
        <v>1.6200500704719456E-2</v>
      </c>
      <c r="L2774" s="212">
        <f t="shared" si="1573"/>
        <v>44691</v>
      </c>
      <c r="M2774" s="1">
        <f t="shared" si="1574"/>
        <v>19</v>
      </c>
      <c r="N2774" s="1">
        <f t="shared" si="1575"/>
        <v>3</v>
      </c>
      <c r="O2774" s="2">
        <f t="shared" si="1576"/>
        <v>1.00254069</v>
      </c>
      <c r="P2774" s="35">
        <f t="shared" si="1577"/>
        <v>1.0101006100000001</v>
      </c>
      <c r="Q2774" s="35">
        <f t="shared" si="1578"/>
        <v>1.1701330631625697</v>
      </c>
      <c r="R2774" s="2">
        <f t="shared" si="1579"/>
        <v>1.173106</v>
      </c>
      <c r="S2774" s="2">
        <f t="shared" si="1580"/>
        <v>1.1701330599999999</v>
      </c>
      <c r="T2774" s="2">
        <f t="shared" si="1581"/>
        <v>282175.78258936998</v>
      </c>
      <c r="U2774" s="2">
        <f t="shared" si="1582"/>
        <v>0</v>
      </c>
      <c r="V2774" s="2">
        <f t="shared" si="1583"/>
        <v>41638.454684330405</v>
      </c>
      <c r="W2774" s="2">
        <f t="shared" si="1584"/>
        <v>282175.78258937359</v>
      </c>
      <c r="X2774" s="36">
        <f t="shared" si="1585"/>
        <v>0</v>
      </c>
      <c r="Y2774" s="2">
        <f t="shared" si="1586"/>
        <v>0</v>
      </c>
      <c r="Z2774" s="37">
        <f t="shared" si="1587"/>
        <v>0</v>
      </c>
      <c r="AA2774" s="2">
        <f t="shared" si="1588"/>
        <v>0</v>
      </c>
      <c r="AB2774" s="4">
        <f t="shared" si="1564"/>
        <v>7.1215000000000001E-2</v>
      </c>
      <c r="AC2774" s="148">
        <f t="shared" si="1589"/>
        <v>549</v>
      </c>
      <c r="AD2774" s="36">
        <v>252</v>
      </c>
      <c r="AE2774" s="35">
        <f t="shared" si="1590"/>
        <v>1.1616850649999999</v>
      </c>
      <c r="AF2774" s="2">
        <f t="shared" si="1591"/>
        <v>45623.609749379997</v>
      </c>
      <c r="AG2774" s="2">
        <f t="shared" si="1592"/>
        <v>45623.609749379997</v>
      </c>
      <c r="AH2774" s="3">
        <f t="shared" si="1593"/>
        <v>0</v>
      </c>
      <c r="AI2774" s="3"/>
      <c r="AJ2774" s="3">
        <v>0</v>
      </c>
      <c r="AK2774" s="2">
        <f t="shared" si="1594"/>
        <v>63266.944359700748</v>
      </c>
      <c r="AL2774" s="8"/>
      <c r="AM2774" s="8"/>
      <c r="AN2774" s="8"/>
      <c r="AO2774" s="8"/>
      <c r="AP2774" s="8"/>
      <c r="AQ2774" s="8"/>
      <c r="AR2774" s="5"/>
      <c r="AS2774" s="1"/>
      <c r="AT2774" s="8"/>
      <c r="AU2774" s="1"/>
      <c r="AV2774" s="1"/>
      <c r="AW2774" s="3"/>
      <c r="AX2774" s="3"/>
      <c r="AY2774" s="4"/>
      <c r="AZ2774" s="4"/>
      <c r="BA2774" s="4"/>
      <c r="BB2774" s="1"/>
      <c r="BC2774" s="1"/>
      <c r="BD2774" s="1"/>
      <c r="BE2774" s="1"/>
      <c r="BF2774" s="1"/>
      <c r="BG2774" s="1"/>
      <c r="BH2774" s="1"/>
      <c r="BI2774" s="1"/>
    </row>
    <row r="2775" spans="1:61" x14ac:dyDescent="0.2">
      <c r="A2775" s="78">
        <f t="shared" si="1563"/>
        <v>44666</v>
      </c>
      <c r="B2775" s="2">
        <f t="shared" si="1565"/>
        <v>391422.89697255567</v>
      </c>
      <c r="C2775" s="3">
        <f t="shared" si="1566"/>
        <v>52842091.091295019</v>
      </c>
      <c r="D2775" s="2">
        <f t="shared" si="1562"/>
        <v>240537.3279050432</v>
      </c>
      <c r="E2775" s="2">
        <f t="shared" si="1567"/>
        <v>0</v>
      </c>
      <c r="F2775" s="33">
        <f t="shared" si="1568"/>
        <v>240537.3279050432</v>
      </c>
      <c r="G2775" s="39">
        <f t="shared" si="1569"/>
        <v>6215.24</v>
      </c>
      <c r="H2775" s="38">
        <f>IF(AND(N2775=1,N2774&gt;1),VLOOKUP(A2774,[1]Plan1!$CW$105:$CY$215,3),H2774)</f>
        <v>6315.93</v>
      </c>
      <c r="I2775" s="127">
        <f t="shared" si="1570"/>
        <v>44604</v>
      </c>
      <c r="J2775" s="127">
        <f t="shared" si="1571"/>
        <v>44632</v>
      </c>
      <c r="K2775" s="34">
        <f t="shared" si="1572"/>
        <v>1.6200500704719456E-2</v>
      </c>
      <c r="L2775" s="212">
        <f t="shared" si="1573"/>
        <v>44691</v>
      </c>
      <c r="M2775" s="1">
        <f t="shared" si="1574"/>
        <v>19</v>
      </c>
      <c r="N2775" s="1">
        <f t="shared" si="1575"/>
        <v>4</v>
      </c>
      <c r="O2775" s="2">
        <f t="shared" si="1576"/>
        <v>1.00338902</v>
      </c>
      <c r="P2775" s="35">
        <f t="shared" si="1577"/>
        <v>1.0101006100000001</v>
      </c>
      <c r="Q2775" s="35">
        <f t="shared" si="1578"/>
        <v>1.1701330631625697</v>
      </c>
      <c r="R2775" s="2">
        <f t="shared" si="1579"/>
        <v>1.1740986600000001</v>
      </c>
      <c r="S2775" s="2">
        <f t="shared" si="1580"/>
        <v>1.1701330599999999</v>
      </c>
      <c r="T2775" s="2">
        <f t="shared" si="1581"/>
        <v>282414.55437328998</v>
      </c>
      <c r="U2775" s="2">
        <f t="shared" si="1582"/>
        <v>0</v>
      </c>
      <c r="V2775" s="2">
        <f t="shared" si="1583"/>
        <v>41877.226468248649</v>
      </c>
      <c r="W2775" s="2">
        <f t="shared" si="1584"/>
        <v>282414.55437329184</v>
      </c>
      <c r="X2775" s="36">
        <f t="shared" si="1585"/>
        <v>0</v>
      </c>
      <c r="Y2775" s="2">
        <f t="shared" si="1586"/>
        <v>0</v>
      </c>
      <c r="Z2775" s="37">
        <f t="shared" si="1587"/>
        <v>0</v>
      </c>
      <c r="AA2775" s="2">
        <f t="shared" si="1588"/>
        <v>0</v>
      </c>
      <c r="AB2775" s="4">
        <f t="shared" si="1564"/>
        <v>7.1215000000000001E-2</v>
      </c>
      <c r="AC2775" s="148">
        <f t="shared" si="1589"/>
        <v>549</v>
      </c>
      <c r="AD2775" s="36">
        <v>252</v>
      </c>
      <c r="AE2775" s="35">
        <f t="shared" si="1590"/>
        <v>1.1616850649999999</v>
      </c>
      <c r="AF2775" s="2">
        <f t="shared" si="1591"/>
        <v>45662.215580789998</v>
      </c>
      <c r="AG2775" s="2">
        <f t="shared" si="1592"/>
        <v>45662.215580789998</v>
      </c>
      <c r="AH2775" s="3">
        <f t="shared" si="1593"/>
        <v>0</v>
      </c>
      <c r="AI2775" s="3"/>
      <c r="AJ2775" s="3">
        <v>0</v>
      </c>
      <c r="AK2775" s="2">
        <f t="shared" si="1594"/>
        <v>63346.127018473831</v>
      </c>
      <c r="AL2775" s="8"/>
      <c r="AM2775" s="8"/>
      <c r="AN2775" s="8"/>
      <c r="AO2775" s="8"/>
      <c r="AP2775" s="8"/>
      <c r="AQ2775" s="8"/>
      <c r="AR2775" s="5"/>
      <c r="AS2775" s="1"/>
      <c r="AT2775" s="8"/>
      <c r="AU2775" s="1"/>
      <c r="AV2775" s="1"/>
      <c r="AW2775" s="3"/>
      <c r="AX2775" s="3"/>
      <c r="AY2775" s="4"/>
      <c r="AZ2775" s="4"/>
      <c r="BA2775" s="4"/>
      <c r="BB2775" s="1"/>
      <c r="BC2775" s="1"/>
      <c r="BD2775" s="1"/>
      <c r="BE2775" s="1"/>
      <c r="BF2775" s="1"/>
      <c r="BG2775" s="1"/>
      <c r="BH2775" s="1"/>
      <c r="BI2775" s="1"/>
    </row>
    <row r="2776" spans="1:61" x14ac:dyDescent="0.2">
      <c r="A2776" s="78">
        <f t="shared" si="1563"/>
        <v>44667</v>
      </c>
      <c r="B2776" s="2">
        <f t="shared" si="1565"/>
        <v>391502.07963132882</v>
      </c>
      <c r="C2776" s="3">
        <f t="shared" si="1566"/>
        <v>52852780.750229388</v>
      </c>
      <c r="D2776" s="2">
        <f t="shared" si="1562"/>
        <v>240537.3279050432</v>
      </c>
      <c r="E2776" s="2">
        <f t="shared" si="1567"/>
        <v>0</v>
      </c>
      <c r="F2776" s="33">
        <f t="shared" si="1568"/>
        <v>240537.3279050432</v>
      </c>
      <c r="G2776" s="39">
        <f t="shared" si="1569"/>
        <v>6215.24</v>
      </c>
      <c r="H2776" s="38">
        <f>IF(AND(N2776=1,N2775&gt;1),VLOOKUP(A2775,[1]Plan1!$CW$105:$CY$215,3),H2775)</f>
        <v>6315.93</v>
      </c>
      <c r="I2776" s="127">
        <f t="shared" si="1570"/>
        <v>44604</v>
      </c>
      <c r="J2776" s="127">
        <f t="shared" si="1571"/>
        <v>44632</v>
      </c>
      <c r="K2776" s="34">
        <f t="shared" si="1572"/>
        <v>1.6200500704719456E-2</v>
      </c>
      <c r="L2776" s="212">
        <f t="shared" si="1573"/>
        <v>44691</v>
      </c>
      <c r="M2776" s="1">
        <f t="shared" si="1574"/>
        <v>19</v>
      </c>
      <c r="N2776" s="1">
        <f t="shared" si="1575"/>
        <v>4</v>
      </c>
      <c r="O2776" s="2">
        <f t="shared" si="1576"/>
        <v>1.00338902</v>
      </c>
      <c r="P2776" s="35">
        <f t="shared" si="1577"/>
        <v>1.0101006100000001</v>
      </c>
      <c r="Q2776" s="35">
        <f t="shared" si="1578"/>
        <v>1.1701330631625697</v>
      </c>
      <c r="R2776" s="2">
        <f t="shared" si="1579"/>
        <v>1.1740986600000001</v>
      </c>
      <c r="S2776" s="2">
        <f t="shared" si="1580"/>
        <v>1.1701330599999999</v>
      </c>
      <c r="T2776" s="2">
        <f t="shared" si="1581"/>
        <v>282414.55437328998</v>
      </c>
      <c r="U2776" s="2">
        <f t="shared" si="1582"/>
        <v>0</v>
      </c>
      <c r="V2776" s="2">
        <f t="shared" si="1583"/>
        <v>41877.226468248649</v>
      </c>
      <c r="W2776" s="2">
        <f t="shared" si="1584"/>
        <v>282414.55437329184</v>
      </c>
      <c r="X2776" s="36">
        <f t="shared" si="1585"/>
        <v>0</v>
      </c>
      <c r="Y2776" s="2">
        <f t="shared" si="1586"/>
        <v>0</v>
      </c>
      <c r="Z2776" s="37">
        <f t="shared" si="1587"/>
        <v>0</v>
      </c>
      <c r="AA2776" s="2">
        <f t="shared" si="1588"/>
        <v>0</v>
      </c>
      <c r="AB2776" s="4">
        <f t="shared" si="1564"/>
        <v>7.1215000000000001E-2</v>
      </c>
      <c r="AC2776" s="148">
        <f t="shared" si="1589"/>
        <v>549</v>
      </c>
      <c r="AD2776" s="36">
        <v>252</v>
      </c>
      <c r="AE2776" s="35">
        <f t="shared" si="1590"/>
        <v>1.1616850649999999</v>
      </c>
      <c r="AF2776" s="2">
        <f t="shared" si="1591"/>
        <v>45662.215580789998</v>
      </c>
      <c r="AG2776" s="2">
        <f t="shared" si="1592"/>
        <v>45662.215580789998</v>
      </c>
      <c r="AH2776" s="3">
        <f t="shared" si="1593"/>
        <v>0</v>
      </c>
      <c r="AI2776" s="3"/>
      <c r="AJ2776" s="3">
        <v>0</v>
      </c>
      <c r="AK2776" s="2">
        <f t="shared" si="1594"/>
        <v>63425.309677246929</v>
      </c>
      <c r="AL2776" s="8"/>
      <c r="AM2776" s="8"/>
      <c r="AN2776" s="8"/>
      <c r="AO2776" s="8"/>
      <c r="AP2776" s="8"/>
      <c r="AQ2776" s="8"/>
      <c r="AR2776" s="5"/>
      <c r="AS2776" s="1"/>
      <c r="AT2776" s="8"/>
      <c r="AU2776" s="1"/>
      <c r="AV2776" s="1"/>
      <c r="AW2776" s="3"/>
      <c r="AX2776" s="3"/>
      <c r="AY2776" s="4"/>
      <c r="AZ2776" s="4"/>
      <c r="BA2776" s="4"/>
      <c r="BB2776" s="1"/>
      <c r="BC2776" s="1"/>
      <c r="BD2776" s="1"/>
      <c r="BE2776" s="1"/>
      <c r="BF2776" s="1"/>
      <c r="BG2776" s="1"/>
      <c r="BH2776" s="1"/>
      <c r="BI2776" s="1"/>
    </row>
    <row r="2777" spans="1:61" x14ac:dyDescent="0.2">
      <c r="A2777" s="78">
        <f t="shared" si="1563"/>
        <v>44668</v>
      </c>
      <c r="B2777" s="2">
        <f t="shared" si="1565"/>
        <v>391581.26229010185</v>
      </c>
      <c r="C2777" s="3">
        <f t="shared" si="1566"/>
        <v>52863470.409163751</v>
      </c>
      <c r="D2777" s="2">
        <f t="shared" si="1562"/>
        <v>240537.3279050432</v>
      </c>
      <c r="E2777" s="2">
        <f t="shared" si="1567"/>
        <v>0</v>
      </c>
      <c r="F2777" s="33">
        <f t="shared" si="1568"/>
        <v>240537.3279050432</v>
      </c>
      <c r="G2777" s="39">
        <f t="shared" si="1569"/>
        <v>6215.24</v>
      </c>
      <c r="H2777" s="38">
        <f>IF(AND(N2777=1,N2776&gt;1),VLOOKUP(A2776,[1]Plan1!$CW$105:$CY$215,3),H2776)</f>
        <v>6315.93</v>
      </c>
      <c r="I2777" s="127">
        <f t="shared" si="1570"/>
        <v>44604</v>
      </c>
      <c r="J2777" s="127">
        <f t="shared" si="1571"/>
        <v>44632</v>
      </c>
      <c r="K2777" s="34">
        <f t="shared" si="1572"/>
        <v>1.6200500704719456E-2</v>
      </c>
      <c r="L2777" s="212">
        <f t="shared" si="1573"/>
        <v>44691</v>
      </c>
      <c r="M2777" s="1">
        <f t="shared" si="1574"/>
        <v>19</v>
      </c>
      <c r="N2777" s="1">
        <f t="shared" si="1575"/>
        <v>4</v>
      </c>
      <c r="O2777" s="2">
        <f t="shared" si="1576"/>
        <v>1.00338902</v>
      </c>
      <c r="P2777" s="35">
        <f t="shared" si="1577"/>
        <v>1.0101006100000001</v>
      </c>
      <c r="Q2777" s="35">
        <f t="shared" si="1578"/>
        <v>1.1701330631625697</v>
      </c>
      <c r="R2777" s="2">
        <f t="shared" si="1579"/>
        <v>1.1740986600000001</v>
      </c>
      <c r="S2777" s="2">
        <f t="shared" si="1580"/>
        <v>1.1701330599999999</v>
      </c>
      <c r="T2777" s="2">
        <f t="shared" si="1581"/>
        <v>282414.55437328998</v>
      </c>
      <c r="U2777" s="2">
        <f t="shared" si="1582"/>
        <v>0</v>
      </c>
      <c r="V2777" s="2">
        <f t="shared" si="1583"/>
        <v>41877.226468248649</v>
      </c>
      <c r="W2777" s="2">
        <f t="shared" si="1584"/>
        <v>282414.55437329184</v>
      </c>
      <c r="X2777" s="36">
        <f t="shared" si="1585"/>
        <v>0</v>
      </c>
      <c r="Y2777" s="2">
        <f t="shared" si="1586"/>
        <v>0</v>
      </c>
      <c r="Z2777" s="37">
        <f t="shared" si="1587"/>
        <v>0</v>
      </c>
      <c r="AA2777" s="2">
        <f t="shared" si="1588"/>
        <v>0</v>
      </c>
      <c r="AB2777" s="4">
        <f t="shared" si="1564"/>
        <v>7.1215000000000001E-2</v>
      </c>
      <c r="AC2777" s="148">
        <f t="shared" si="1589"/>
        <v>549</v>
      </c>
      <c r="AD2777" s="36">
        <v>252</v>
      </c>
      <c r="AE2777" s="35">
        <f t="shared" si="1590"/>
        <v>1.1616850649999999</v>
      </c>
      <c r="AF2777" s="2">
        <f t="shared" si="1591"/>
        <v>45662.215580789998</v>
      </c>
      <c r="AG2777" s="2">
        <f t="shared" si="1592"/>
        <v>45662.215580789998</v>
      </c>
      <c r="AH2777" s="3">
        <f t="shared" si="1593"/>
        <v>0</v>
      </c>
      <c r="AI2777" s="3"/>
      <c r="AJ2777" s="3">
        <v>0</v>
      </c>
      <c r="AK2777" s="2">
        <f t="shared" si="1594"/>
        <v>63504.492336020012</v>
      </c>
      <c r="AL2777" s="8"/>
      <c r="AM2777" s="8"/>
      <c r="AN2777" s="8"/>
      <c r="AO2777" s="8"/>
      <c r="AP2777" s="8"/>
      <c r="AQ2777" s="8"/>
      <c r="AR2777" s="5"/>
      <c r="AS2777" s="1"/>
      <c r="AT2777" s="8"/>
      <c r="AU2777" s="1"/>
      <c r="AV2777" s="1"/>
      <c r="AW2777" s="3"/>
      <c r="AX2777" s="3"/>
      <c r="AY2777" s="4"/>
      <c r="AZ2777" s="4"/>
      <c r="BA2777" s="4"/>
      <c r="BB2777" s="1"/>
      <c r="BC2777" s="1"/>
      <c r="BD2777" s="1"/>
      <c r="BE2777" s="1"/>
      <c r="BF2777" s="1"/>
      <c r="BG2777" s="1"/>
      <c r="BH2777" s="1"/>
      <c r="BI2777" s="1"/>
    </row>
    <row r="2778" spans="1:61" x14ac:dyDescent="0.2">
      <c r="A2778" s="78">
        <f t="shared" si="1563"/>
        <v>44669</v>
      </c>
      <c r="B2778" s="2">
        <f t="shared" si="1565"/>
        <v>391750.01893791498</v>
      </c>
      <c r="C2778" s="3">
        <f t="shared" si="1566"/>
        <v>52886252.556618519</v>
      </c>
      <c r="D2778" s="2">
        <f t="shared" si="1562"/>
        <v>240537.3279050432</v>
      </c>
      <c r="E2778" s="2">
        <f t="shared" si="1567"/>
        <v>0</v>
      </c>
      <c r="F2778" s="33">
        <f t="shared" si="1568"/>
        <v>240537.3279050432</v>
      </c>
      <c r="G2778" s="39">
        <f t="shared" si="1569"/>
        <v>6215.24</v>
      </c>
      <c r="H2778" s="38">
        <f>IF(AND(N2778=1,N2777&gt;1),VLOOKUP(A2777,[1]Plan1!$CW$105:$CY$215,3),H2777)</f>
        <v>6315.93</v>
      </c>
      <c r="I2778" s="127">
        <f t="shared" si="1570"/>
        <v>44604</v>
      </c>
      <c r="J2778" s="127">
        <f t="shared" si="1571"/>
        <v>44632</v>
      </c>
      <c r="K2778" s="34">
        <f t="shared" si="1572"/>
        <v>1.6200500704719456E-2</v>
      </c>
      <c r="L2778" s="212">
        <f t="shared" si="1573"/>
        <v>44691</v>
      </c>
      <c r="M2778" s="1">
        <f t="shared" si="1574"/>
        <v>19</v>
      </c>
      <c r="N2778" s="1">
        <f t="shared" si="1575"/>
        <v>4</v>
      </c>
      <c r="O2778" s="2">
        <f t="shared" si="1576"/>
        <v>1.00338902</v>
      </c>
      <c r="P2778" s="35">
        <f t="shared" si="1577"/>
        <v>1.0101006100000001</v>
      </c>
      <c r="Q2778" s="35">
        <f t="shared" si="1578"/>
        <v>1.1701330631625697</v>
      </c>
      <c r="R2778" s="2">
        <f t="shared" si="1579"/>
        <v>1.1740986600000001</v>
      </c>
      <c r="S2778" s="2">
        <f t="shared" si="1580"/>
        <v>1.1701330599999999</v>
      </c>
      <c r="T2778" s="2">
        <f t="shared" si="1581"/>
        <v>282414.55437328998</v>
      </c>
      <c r="U2778" s="2">
        <f t="shared" si="1582"/>
        <v>0</v>
      </c>
      <c r="V2778" s="2">
        <f t="shared" si="1583"/>
        <v>41877.226468248649</v>
      </c>
      <c r="W2778" s="2">
        <f t="shared" si="1584"/>
        <v>282414.55437329184</v>
      </c>
      <c r="X2778" s="36">
        <f t="shared" si="1585"/>
        <v>0</v>
      </c>
      <c r="Y2778" s="2">
        <f t="shared" si="1586"/>
        <v>0</v>
      </c>
      <c r="Z2778" s="37">
        <f t="shared" si="1587"/>
        <v>0</v>
      </c>
      <c r="AA2778" s="2">
        <f t="shared" si="1588"/>
        <v>0</v>
      </c>
      <c r="AB2778" s="4">
        <f t="shared" si="1564"/>
        <v>7.1215000000000001E-2</v>
      </c>
      <c r="AC2778" s="148">
        <f t="shared" si="1589"/>
        <v>550</v>
      </c>
      <c r="AD2778" s="36">
        <v>252</v>
      </c>
      <c r="AE2778" s="35">
        <f t="shared" si="1590"/>
        <v>1.162002237</v>
      </c>
      <c r="AF2778" s="2">
        <f t="shared" si="1591"/>
        <v>45751.789569829998</v>
      </c>
      <c r="AG2778" s="2">
        <f t="shared" si="1592"/>
        <v>45751.789569829998</v>
      </c>
      <c r="AH2778" s="3">
        <f t="shared" si="1593"/>
        <v>0</v>
      </c>
      <c r="AI2778" s="3"/>
      <c r="AJ2778" s="3">
        <v>0</v>
      </c>
      <c r="AK2778" s="2">
        <f t="shared" si="1594"/>
        <v>63583.674994793109</v>
      </c>
      <c r="AL2778" s="8"/>
      <c r="AM2778" s="8"/>
      <c r="AN2778" s="8"/>
      <c r="AO2778" s="8"/>
      <c r="AP2778" s="8"/>
      <c r="AQ2778" s="8"/>
      <c r="AR2778" s="5"/>
      <c r="AS2778" s="1"/>
      <c r="AT2778" s="8"/>
      <c r="AU2778" s="1"/>
      <c r="AV2778" s="1"/>
      <c r="AW2778" s="3"/>
      <c r="AX2778" s="3"/>
      <c r="AY2778" s="4"/>
      <c r="AZ2778" s="4"/>
      <c r="BA2778" s="4"/>
      <c r="BB2778" s="1"/>
      <c r="BC2778" s="1"/>
      <c r="BD2778" s="1"/>
      <c r="BE2778" s="1"/>
      <c r="BF2778" s="1"/>
      <c r="BG2778" s="1"/>
      <c r="BH2778" s="1"/>
      <c r="BI2778" s="1"/>
    </row>
    <row r="2779" spans="1:61" x14ac:dyDescent="0.2">
      <c r="A2779" s="78">
        <f t="shared" si="1563"/>
        <v>44670</v>
      </c>
      <c r="B2779" s="2">
        <f t="shared" si="1565"/>
        <v>392196.56382091175</v>
      </c>
      <c r="C2779" s="3">
        <f t="shared" si="1566"/>
        <v>52946536.115823083</v>
      </c>
      <c r="D2779" s="2">
        <f t="shared" si="1562"/>
        <v>240537.3279050432</v>
      </c>
      <c r="E2779" s="2">
        <f t="shared" si="1567"/>
        <v>0</v>
      </c>
      <c r="F2779" s="33">
        <f t="shared" si="1568"/>
        <v>240537.3279050432</v>
      </c>
      <c r="G2779" s="39">
        <f t="shared" si="1569"/>
        <v>6215.24</v>
      </c>
      <c r="H2779" s="38">
        <f>IF(AND(N2779=1,N2778&gt;1),VLOOKUP(A2778,[1]Plan1!$CW$105:$CY$215,3),H2778)</f>
        <v>6315.93</v>
      </c>
      <c r="I2779" s="127">
        <f t="shared" si="1570"/>
        <v>44604</v>
      </c>
      <c r="J2779" s="127">
        <f t="shared" si="1571"/>
        <v>44632</v>
      </c>
      <c r="K2779" s="34">
        <f t="shared" si="1572"/>
        <v>1.6200500704719456E-2</v>
      </c>
      <c r="L2779" s="212">
        <f t="shared" si="1573"/>
        <v>44691</v>
      </c>
      <c r="M2779" s="1">
        <f t="shared" si="1574"/>
        <v>19</v>
      </c>
      <c r="N2779" s="1">
        <f t="shared" si="1575"/>
        <v>5</v>
      </c>
      <c r="O2779" s="2">
        <f t="shared" si="1576"/>
        <v>1.00423807</v>
      </c>
      <c r="P2779" s="35">
        <f t="shared" si="1577"/>
        <v>1.0101006100000001</v>
      </c>
      <c r="Q2779" s="35">
        <f t="shared" si="1578"/>
        <v>1.1701330631625697</v>
      </c>
      <c r="R2779" s="2">
        <f t="shared" si="1579"/>
        <v>1.1750921599999999</v>
      </c>
      <c r="S2779" s="2">
        <f t="shared" si="1580"/>
        <v>1.1701330599999999</v>
      </c>
      <c r="T2779" s="2">
        <f t="shared" si="1581"/>
        <v>282653.52820856002</v>
      </c>
      <c r="U2779" s="2">
        <f t="shared" si="1582"/>
        <v>0</v>
      </c>
      <c r="V2779" s="2">
        <f t="shared" si="1583"/>
        <v>42116.200303522273</v>
      </c>
      <c r="W2779" s="2">
        <f t="shared" si="1584"/>
        <v>282653.52820856549</v>
      </c>
      <c r="X2779" s="36">
        <f t="shared" si="1585"/>
        <v>0</v>
      </c>
      <c r="Y2779" s="2">
        <f t="shared" si="1586"/>
        <v>0</v>
      </c>
      <c r="Z2779" s="37">
        <f t="shared" si="1587"/>
        <v>0</v>
      </c>
      <c r="AA2779" s="2">
        <f t="shared" si="1588"/>
        <v>0</v>
      </c>
      <c r="AB2779" s="4">
        <f t="shared" si="1564"/>
        <v>7.1215000000000001E-2</v>
      </c>
      <c r="AC2779" s="148">
        <f t="shared" si="1589"/>
        <v>551</v>
      </c>
      <c r="AD2779" s="36">
        <v>252</v>
      </c>
      <c r="AE2779" s="35">
        <f t="shared" si="1590"/>
        <v>1.162319495</v>
      </c>
      <c r="AF2779" s="2">
        <f t="shared" si="1591"/>
        <v>45880.177958779997</v>
      </c>
      <c r="AG2779" s="2">
        <f t="shared" si="1592"/>
        <v>45880.177958779997</v>
      </c>
      <c r="AH2779" s="3">
        <f t="shared" si="1593"/>
        <v>0</v>
      </c>
      <c r="AI2779" s="3"/>
      <c r="AJ2779" s="3">
        <v>0</v>
      </c>
      <c r="AK2779" s="2">
        <f t="shared" si="1594"/>
        <v>63662.857653566207</v>
      </c>
      <c r="AL2779" s="8"/>
      <c r="AM2779" s="8"/>
      <c r="AN2779" s="8"/>
      <c r="AO2779" s="8"/>
      <c r="AP2779" s="8"/>
      <c r="AQ2779" s="8"/>
      <c r="AR2779" s="5"/>
      <c r="AS2779" s="1"/>
      <c r="AT2779" s="8"/>
      <c r="AU2779" s="1"/>
      <c r="AV2779" s="1"/>
      <c r="AW2779" s="3"/>
      <c r="AX2779" s="3"/>
      <c r="AY2779" s="4"/>
      <c r="AZ2779" s="4"/>
      <c r="BA2779" s="4"/>
      <c r="BB2779" s="1"/>
      <c r="BC2779" s="1"/>
      <c r="BD2779" s="1"/>
      <c r="BE2779" s="1"/>
      <c r="BF2779" s="1"/>
      <c r="BG2779" s="1"/>
      <c r="BH2779" s="1"/>
      <c r="BI2779" s="1"/>
    </row>
    <row r="2780" spans="1:61" x14ac:dyDescent="0.2">
      <c r="A2780" s="78">
        <f t="shared" si="1563"/>
        <v>44671</v>
      </c>
      <c r="B2780" s="2">
        <f t="shared" si="1565"/>
        <v>392643.52294009714</v>
      </c>
      <c r="C2780" s="3">
        <f t="shared" si="1566"/>
        <v>53006875.596913114</v>
      </c>
      <c r="D2780" s="2">
        <f t="shared" si="1562"/>
        <v>240537.3279050432</v>
      </c>
      <c r="E2780" s="2">
        <f t="shared" si="1567"/>
        <v>0</v>
      </c>
      <c r="F2780" s="33">
        <f t="shared" si="1568"/>
        <v>240537.3279050432</v>
      </c>
      <c r="G2780" s="39">
        <f t="shared" si="1569"/>
        <v>6215.24</v>
      </c>
      <c r="H2780" s="38">
        <f>IF(AND(N2780=1,N2779&gt;1),VLOOKUP(A2779,[1]Plan1!$CW$105:$CY$215,3),H2779)</f>
        <v>6315.93</v>
      </c>
      <c r="I2780" s="127">
        <f t="shared" si="1570"/>
        <v>44604</v>
      </c>
      <c r="J2780" s="127">
        <f t="shared" si="1571"/>
        <v>44632</v>
      </c>
      <c r="K2780" s="34">
        <f t="shared" si="1572"/>
        <v>1.6200500704719456E-2</v>
      </c>
      <c r="L2780" s="212">
        <f t="shared" si="1573"/>
        <v>44691</v>
      </c>
      <c r="M2780" s="1">
        <f t="shared" si="1574"/>
        <v>19</v>
      </c>
      <c r="N2780" s="1">
        <f t="shared" si="1575"/>
        <v>6</v>
      </c>
      <c r="O2780" s="2">
        <f t="shared" si="1576"/>
        <v>1.0050878400000001</v>
      </c>
      <c r="P2780" s="35">
        <f t="shared" si="1577"/>
        <v>1.0101006100000001</v>
      </c>
      <c r="Q2780" s="35">
        <f t="shared" si="1578"/>
        <v>1.1701330631625697</v>
      </c>
      <c r="R2780" s="2">
        <f t="shared" si="1579"/>
        <v>1.17608651</v>
      </c>
      <c r="S2780" s="2">
        <f t="shared" si="1580"/>
        <v>1.1701330599999999</v>
      </c>
      <c r="T2780" s="2">
        <f t="shared" si="1581"/>
        <v>282892.70650055999</v>
      </c>
      <c r="U2780" s="2">
        <f t="shared" si="1582"/>
        <v>0</v>
      </c>
      <c r="V2780" s="2">
        <f t="shared" si="1583"/>
        <v>42355.378595524664</v>
      </c>
      <c r="W2780" s="2">
        <f t="shared" si="1584"/>
        <v>282892.70650056785</v>
      </c>
      <c r="X2780" s="36">
        <f t="shared" si="1585"/>
        <v>0</v>
      </c>
      <c r="Y2780" s="2">
        <f t="shared" si="1586"/>
        <v>0</v>
      </c>
      <c r="Z2780" s="37">
        <f t="shared" si="1587"/>
        <v>0</v>
      </c>
      <c r="AA2780" s="2">
        <f t="shared" si="1588"/>
        <v>0</v>
      </c>
      <c r="AB2780" s="4">
        <f t="shared" si="1564"/>
        <v>7.1215000000000001E-2</v>
      </c>
      <c r="AC2780" s="148">
        <f t="shared" si="1589"/>
        <v>552</v>
      </c>
      <c r="AD2780" s="36">
        <v>252</v>
      </c>
      <c r="AE2780" s="35">
        <f t="shared" si="1590"/>
        <v>1.1626368410000001</v>
      </c>
      <c r="AF2780" s="2">
        <f t="shared" si="1591"/>
        <v>46008.776127190002</v>
      </c>
      <c r="AG2780" s="2">
        <f t="shared" si="1592"/>
        <v>46008.776127190002</v>
      </c>
      <c r="AH2780" s="3">
        <f t="shared" si="1593"/>
        <v>0</v>
      </c>
      <c r="AI2780" s="3"/>
      <c r="AJ2780" s="3">
        <v>0</v>
      </c>
      <c r="AK2780" s="2">
        <f t="shared" si="1594"/>
        <v>63742.040312339304</v>
      </c>
      <c r="AL2780" s="8"/>
      <c r="AM2780" s="8"/>
      <c r="AN2780" s="8"/>
      <c r="AO2780" s="8"/>
      <c r="AP2780" s="8"/>
      <c r="AQ2780" s="8"/>
      <c r="AR2780" s="5"/>
      <c r="AS2780" s="1"/>
      <c r="AT2780" s="8"/>
      <c r="AU2780" s="1"/>
      <c r="AV2780" s="1"/>
      <c r="AW2780" s="3"/>
      <c r="AX2780" s="3"/>
      <c r="AY2780" s="4"/>
      <c r="AZ2780" s="4"/>
      <c r="BA2780" s="4"/>
      <c r="BB2780" s="1"/>
      <c r="BC2780" s="1"/>
      <c r="BD2780" s="1"/>
      <c r="BE2780" s="1"/>
      <c r="BF2780" s="1"/>
      <c r="BG2780" s="1"/>
      <c r="BH2780" s="1"/>
      <c r="BI2780" s="1"/>
    </row>
    <row r="2781" spans="1:61" x14ac:dyDescent="0.2">
      <c r="A2781" s="78">
        <f t="shared" si="1563"/>
        <v>44672</v>
      </c>
      <c r="B2781" s="2">
        <f t="shared" si="1565"/>
        <v>393001.01520849485</v>
      </c>
      <c r="C2781" s="3">
        <f t="shared" si="1566"/>
        <v>53055137.053146802</v>
      </c>
      <c r="D2781" s="2">
        <f t="shared" si="1562"/>
        <v>240537.3279050432</v>
      </c>
      <c r="E2781" s="2">
        <f t="shared" si="1567"/>
        <v>0</v>
      </c>
      <c r="F2781" s="33">
        <f t="shared" si="1568"/>
        <v>240537.3279050432</v>
      </c>
      <c r="G2781" s="39">
        <f t="shared" si="1569"/>
        <v>6215.24</v>
      </c>
      <c r="H2781" s="38">
        <f>IF(AND(N2781=1,N2780&gt;1),VLOOKUP(A2780,[1]Plan1!$CW$105:$CY$215,3),H2780)</f>
        <v>6315.93</v>
      </c>
      <c r="I2781" s="127">
        <f t="shared" si="1570"/>
        <v>44604</v>
      </c>
      <c r="J2781" s="127">
        <f t="shared" si="1571"/>
        <v>44632</v>
      </c>
      <c r="K2781" s="34">
        <f t="shared" si="1572"/>
        <v>1.6200500704719456E-2</v>
      </c>
      <c r="L2781" s="212">
        <f t="shared" si="1573"/>
        <v>44691</v>
      </c>
      <c r="M2781" s="1">
        <f t="shared" si="1574"/>
        <v>19</v>
      </c>
      <c r="N2781" s="1">
        <f t="shared" si="1575"/>
        <v>7</v>
      </c>
      <c r="O2781" s="2">
        <f t="shared" si="1576"/>
        <v>1.00593833</v>
      </c>
      <c r="P2781" s="35">
        <f t="shared" si="1577"/>
        <v>1.0101006100000001</v>
      </c>
      <c r="Q2781" s="35">
        <f t="shared" si="1578"/>
        <v>1.1701330631625697</v>
      </c>
      <c r="R2781" s="2">
        <f t="shared" si="1579"/>
        <v>1.1770816900000001</v>
      </c>
      <c r="S2781" s="2">
        <f t="shared" si="1580"/>
        <v>1.1701330599999999</v>
      </c>
      <c r="T2781" s="2">
        <f t="shared" si="1581"/>
        <v>283132.08443854999</v>
      </c>
      <c r="U2781" s="2">
        <f t="shared" si="1582"/>
        <v>0</v>
      </c>
      <c r="V2781" s="2">
        <f t="shared" si="1583"/>
        <v>42594.756533509229</v>
      </c>
      <c r="W2781" s="2">
        <f t="shared" si="1584"/>
        <v>283132.08443855244</v>
      </c>
      <c r="X2781" s="36">
        <f t="shared" si="1585"/>
        <v>0</v>
      </c>
      <c r="Y2781" s="2">
        <f t="shared" si="1586"/>
        <v>0</v>
      </c>
      <c r="Z2781" s="37">
        <f t="shared" si="1587"/>
        <v>0</v>
      </c>
      <c r="AA2781" s="2">
        <f t="shared" si="1588"/>
        <v>0</v>
      </c>
      <c r="AB2781" s="4">
        <f t="shared" si="1564"/>
        <v>7.1215000000000001E-2</v>
      </c>
      <c r="AC2781" s="148">
        <f t="shared" si="1589"/>
        <v>552</v>
      </c>
      <c r="AD2781" s="36">
        <v>252</v>
      </c>
      <c r="AE2781" s="35">
        <f t="shared" si="1590"/>
        <v>1.1626368410000001</v>
      </c>
      <c r="AF2781" s="2">
        <f t="shared" si="1591"/>
        <v>46047.707798830001</v>
      </c>
      <c r="AG2781" s="2">
        <f t="shared" si="1592"/>
        <v>46047.707798830001</v>
      </c>
      <c r="AH2781" s="3">
        <f t="shared" si="1593"/>
        <v>0</v>
      </c>
      <c r="AI2781" s="3"/>
      <c r="AJ2781" s="3">
        <v>0</v>
      </c>
      <c r="AK2781" s="2">
        <f t="shared" si="1594"/>
        <v>63821.222971112387</v>
      </c>
      <c r="AL2781" s="8"/>
      <c r="AM2781" s="8"/>
      <c r="AN2781" s="8"/>
      <c r="AO2781" s="8"/>
      <c r="AP2781" s="8"/>
      <c r="AQ2781" s="8"/>
      <c r="AR2781" s="5"/>
      <c r="AS2781" s="1"/>
      <c r="AT2781" s="8"/>
      <c r="AU2781" s="1"/>
      <c r="AV2781" s="1"/>
      <c r="AW2781" s="3"/>
      <c r="AX2781" s="3"/>
      <c r="AY2781" s="4"/>
      <c r="AZ2781" s="4"/>
      <c r="BA2781" s="4"/>
      <c r="BB2781" s="1"/>
      <c r="BC2781" s="1"/>
      <c r="BD2781" s="1"/>
      <c r="BE2781" s="1"/>
      <c r="BF2781" s="1"/>
      <c r="BG2781" s="1"/>
      <c r="BH2781" s="1"/>
      <c r="BI2781" s="1"/>
    </row>
    <row r="2782" spans="1:61" x14ac:dyDescent="0.2">
      <c r="A2782" s="78">
        <f t="shared" si="1563"/>
        <v>44673</v>
      </c>
      <c r="B2782" s="2">
        <f t="shared" si="1565"/>
        <v>393170.07276795793</v>
      </c>
      <c r="C2782" s="3">
        <f t="shared" si="1566"/>
        <v>53077959.823674321</v>
      </c>
      <c r="D2782" s="2">
        <f t="shared" si="1562"/>
        <v>240537.3279050432</v>
      </c>
      <c r="E2782" s="2">
        <f t="shared" si="1567"/>
        <v>0</v>
      </c>
      <c r="F2782" s="33">
        <f t="shared" si="1568"/>
        <v>240537.3279050432</v>
      </c>
      <c r="G2782" s="39">
        <f t="shared" si="1569"/>
        <v>6215.24</v>
      </c>
      <c r="H2782" s="38">
        <f>IF(AND(N2782=1,N2781&gt;1),VLOOKUP(A2781,[1]Plan1!$CW$105:$CY$215,3),H2781)</f>
        <v>6315.93</v>
      </c>
      <c r="I2782" s="127">
        <f t="shared" si="1570"/>
        <v>44604</v>
      </c>
      <c r="J2782" s="127">
        <f t="shared" si="1571"/>
        <v>44632</v>
      </c>
      <c r="K2782" s="34">
        <f t="shared" si="1572"/>
        <v>1.6200500704719456E-2</v>
      </c>
      <c r="L2782" s="212">
        <f t="shared" si="1573"/>
        <v>44691</v>
      </c>
      <c r="M2782" s="1">
        <f t="shared" si="1574"/>
        <v>19</v>
      </c>
      <c r="N2782" s="1">
        <f t="shared" si="1575"/>
        <v>7</v>
      </c>
      <c r="O2782" s="2">
        <f t="shared" si="1576"/>
        <v>1.00593833</v>
      </c>
      <c r="P2782" s="35">
        <f t="shared" si="1577"/>
        <v>1.0101006100000001</v>
      </c>
      <c r="Q2782" s="35">
        <f t="shared" si="1578"/>
        <v>1.1701330631625697</v>
      </c>
      <c r="R2782" s="2">
        <f t="shared" si="1579"/>
        <v>1.1770816900000001</v>
      </c>
      <c r="S2782" s="2">
        <f t="shared" si="1580"/>
        <v>1.1701330599999999</v>
      </c>
      <c r="T2782" s="2">
        <f t="shared" si="1581"/>
        <v>283132.08443854999</v>
      </c>
      <c r="U2782" s="2">
        <f t="shared" si="1582"/>
        <v>0</v>
      </c>
      <c r="V2782" s="2">
        <f t="shared" si="1583"/>
        <v>42594.756533509229</v>
      </c>
      <c r="W2782" s="2">
        <f t="shared" si="1584"/>
        <v>283132.08443855244</v>
      </c>
      <c r="X2782" s="36">
        <f t="shared" si="1585"/>
        <v>0</v>
      </c>
      <c r="Y2782" s="2">
        <f t="shared" si="1586"/>
        <v>0</v>
      </c>
      <c r="Z2782" s="37">
        <f t="shared" si="1587"/>
        <v>0</v>
      </c>
      <c r="AA2782" s="2">
        <f t="shared" si="1588"/>
        <v>0</v>
      </c>
      <c r="AB2782" s="4">
        <f t="shared" si="1564"/>
        <v>7.1215000000000001E-2</v>
      </c>
      <c r="AC2782" s="148">
        <f t="shared" si="1589"/>
        <v>553</v>
      </c>
      <c r="AD2782" s="36">
        <v>252</v>
      </c>
      <c r="AE2782" s="35">
        <f t="shared" si="1590"/>
        <v>1.1629542719999999</v>
      </c>
      <c r="AF2782" s="2">
        <f t="shared" si="1591"/>
        <v>46137.582699519997</v>
      </c>
      <c r="AG2782" s="2">
        <f t="shared" si="1592"/>
        <v>46137.582699519997</v>
      </c>
      <c r="AH2782" s="3">
        <f t="shared" si="1593"/>
        <v>0</v>
      </c>
      <c r="AI2782" s="3"/>
      <c r="AJ2782" s="3">
        <v>0</v>
      </c>
      <c r="AK2782" s="2">
        <f t="shared" si="1594"/>
        <v>63900.405629885485</v>
      </c>
      <c r="AL2782" s="8"/>
      <c r="AM2782" s="8"/>
      <c r="AN2782" s="8"/>
      <c r="AO2782" s="8"/>
      <c r="AP2782" s="8"/>
      <c r="AQ2782" s="8"/>
      <c r="AR2782" s="5"/>
      <c r="AS2782" s="1"/>
      <c r="AT2782" s="8"/>
      <c r="AU2782" s="1"/>
      <c r="AV2782" s="1"/>
      <c r="AW2782" s="3"/>
      <c r="AX2782" s="3"/>
      <c r="AY2782" s="4"/>
      <c r="AZ2782" s="4"/>
      <c r="BA2782" s="4"/>
      <c r="BB2782" s="1"/>
      <c r="BC2782" s="1"/>
      <c r="BD2782" s="1"/>
      <c r="BE2782" s="1"/>
      <c r="BF2782" s="1"/>
      <c r="BG2782" s="1"/>
      <c r="BH2782" s="1"/>
      <c r="BI2782" s="1"/>
    </row>
    <row r="2783" spans="1:61" x14ac:dyDescent="0.2">
      <c r="A2783" s="78">
        <f t="shared" si="1563"/>
        <v>44674</v>
      </c>
      <c r="B2783" s="2">
        <f t="shared" si="1565"/>
        <v>393527.8787961643</v>
      </c>
      <c r="C2783" s="3">
        <f t="shared" si="1566"/>
        <v>53126263.637482181</v>
      </c>
      <c r="D2783" s="2">
        <f t="shared" si="1562"/>
        <v>240537.3279050432</v>
      </c>
      <c r="E2783" s="2">
        <f t="shared" si="1567"/>
        <v>0</v>
      </c>
      <c r="F2783" s="33">
        <f t="shared" si="1568"/>
        <v>240537.3279050432</v>
      </c>
      <c r="G2783" s="39">
        <f t="shared" si="1569"/>
        <v>6215.24</v>
      </c>
      <c r="H2783" s="38">
        <f>IF(AND(N2783=1,N2782&gt;1),VLOOKUP(A2782,[1]Plan1!$CW$105:$CY$215,3),H2782)</f>
        <v>6315.93</v>
      </c>
      <c r="I2783" s="127">
        <f t="shared" si="1570"/>
        <v>44604</v>
      </c>
      <c r="J2783" s="127">
        <f t="shared" si="1571"/>
        <v>44632</v>
      </c>
      <c r="K2783" s="34">
        <f t="shared" si="1572"/>
        <v>1.6200500704719456E-2</v>
      </c>
      <c r="L2783" s="212">
        <f t="shared" si="1573"/>
        <v>44691</v>
      </c>
      <c r="M2783" s="1">
        <f t="shared" si="1574"/>
        <v>19</v>
      </c>
      <c r="N2783" s="1">
        <f t="shared" si="1575"/>
        <v>8</v>
      </c>
      <c r="O2783" s="2">
        <f t="shared" si="1576"/>
        <v>1.00678954</v>
      </c>
      <c r="P2783" s="35">
        <f t="shared" si="1577"/>
        <v>1.0101006100000001</v>
      </c>
      <c r="Q2783" s="35">
        <f t="shared" si="1578"/>
        <v>1.1701330631625697</v>
      </c>
      <c r="R2783" s="2">
        <f t="shared" si="1579"/>
        <v>1.1780777200000001</v>
      </c>
      <c r="S2783" s="2">
        <f t="shared" si="1580"/>
        <v>1.1701330599999999</v>
      </c>
      <c r="T2783" s="2">
        <f t="shared" si="1581"/>
        <v>283371.66683325998</v>
      </c>
      <c r="U2783" s="2">
        <f t="shared" si="1582"/>
        <v>0</v>
      </c>
      <c r="V2783" s="2">
        <f t="shared" si="1583"/>
        <v>42834.338928222496</v>
      </c>
      <c r="W2783" s="2">
        <f t="shared" si="1584"/>
        <v>283371.66683326568</v>
      </c>
      <c r="X2783" s="36">
        <f t="shared" si="1585"/>
        <v>0</v>
      </c>
      <c r="Y2783" s="2">
        <f t="shared" si="1586"/>
        <v>0</v>
      </c>
      <c r="Z2783" s="37">
        <f t="shared" si="1587"/>
        <v>0</v>
      </c>
      <c r="AA2783" s="2">
        <f t="shared" si="1588"/>
        <v>0</v>
      </c>
      <c r="AB2783" s="4">
        <f t="shared" si="1564"/>
        <v>7.1215000000000001E-2</v>
      </c>
      <c r="AC2783" s="148">
        <f t="shared" si="1589"/>
        <v>553</v>
      </c>
      <c r="AD2783" s="36">
        <v>252</v>
      </c>
      <c r="AE2783" s="35">
        <f t="shared" si="1590"/>
        <v>1.1629542719999999</v>
      </c>
      <c r="AF2783" s="2">
        <f t="shared" si="1591"/>
        <v>46176.62367424</v>
      </c>
      <c r="AG2783" s="2">
        <f t="shared" si="1592"/>
        <v>46176.62367424</v>
      </c>
      <c r="AH2783" s="3">
        <f t="shared" si="1593"/>
        <v>0</v>
      </c>
      <c r="AI2783" s="3"/>
      <c r="AJ2783" s="3">
        <v>0</v>
      </c>
      <c r="AK2783" s="2">
        <f t="shared" si="1594"/>
        <v>63979.588288658568</v>
      </c>
      <c r="AL2783" s="8"/>
      <c r="AM2783" s="8"/>
      <c r="AN2783" s="8"/>
      <c r="AO2783" s="8"/>
      <c r="AP2783" s="8"/>
      <c r="AQ2783" s="8"/>
      <c r="AR2783" s="5"/>
      <c r="AS2783" s="1"/>
      <c r="AT2783" s="8"/>
      <c r="AU2783" s="1"/>
      <c r="AV2783" s="1"/>
      <c r="AW2783" s="3"/>
      <c r="AX2783" s="3"/>
      <c r="AY2783" s="4"/>
      <c r="AZ2783" s="4"/>
      <c r="BA2783" s="4"/>
      <c r="BB2783" s="1"/>
      <c r="BC2783" s="1"/>
      <c r="BD2783" s="1"/>
      <c r="BE2783" s="1"/>
      <c r="BF2783" s="1"/>
      <c r="BG2783" s="1"/>
      <c r="BH2783" s="1"/>
      <c r="BI2783" s="1"/>
    </row>
    <row r="2784" spans="1:61" x14ac:dyDescent="0.2">
      <c r="A2784" s="78">
        <f t="shared" si="1563"/>
        <v>44675</v>
      </c>
      <c r="B2784" s="2">
        <f t="shared" si="1565"/>
        <v>393607.06145493739</v>
      </c>
      <c r="C2784" s="3">
        <f t="shared" si="1566"/>
        <v>53136953.296416543</v>
      </c>
      <c r="D2784" s="2">
        <f t="shared" si="1562"/>
        <v>240537.3279050432</v>
      </c>
      <c r="E2784" s="2">
        <f t="shared" si="1567"/>
        <v>0</v>
      </c>
      <c r="F2784" s="33">
        <f t="shared" si="1568"/>
        <v>240537.3279050432</v>
      </c>
      <c r="G2784" s="39">
        <f t="shared" si="1569"/>
        <v>6215.24</v>
      </c>
      <c r="H2784" s="38">
        <f>IF(AND(N2784=1,N2783&gt;1),VLOOKUP(A2783,[1]Plan1!$CW$105:$CY$215,3),H2783)</f>
        <v>6315.93</v>
      </c>
      <c r="I2784" s="127">
        <f t="shared" si="1570"/>
        <v>44604</v>
      </c>
      <c r="J2784" s="127">
        <f t="shared" si="1571"/>
        <v>44632</v>
      </c>
      <c r="K2784" s="34">
        <f t="shared" si="1572"/>
        <v>1.6200500704719456E-2</v>
      </c>
      <c r="L2784" s="212">
        <f t="shared" si="1573"/>
        <v>44691</v>
      </c>
      <c r="M2784" s="1">
        <f t="shared" si="1574"/>
        <v>19</v>
      </c>
      <c r="N2784" s="1">
        <f t="shared" si="1575"/>
        <v>8</v>
      </c>
      <c r="O2784" s="2">
        <f t="shared" si="1576"/>
        <v>1.00678954</v>
      </c>
      <c r="P2784" s="35">
        <f t="shared" si="1577"/>
        <v>1.0101006100000001</v>
      </c>
      <c r="Q2784" s="35">
        <f t="shared" si="1578"/>
        <v>1.1701330631625697</v>
      </c>
      <c r="R2784" s="2">
        <f t="shared" si="1579"/>
        <v>1.1780777200000001</v>
      </c>
      <c r="S2784" s="2">
        <f t="shared" si="1580"/>
        <v>1.1701330599999999</v>
      </c>
      <c r="T2784" s="2">
        <f t="shared" si="1581"/>
        <v>283371.66683325998</v>
      </c>
      <c r="U2784" s="2">
        <f t="shared" si="1582"/>
        <v>0</v>
      </c>
      <c r="V2784" s="2">
        <f t="shared" si="1583"/>
        <v>42834.338928222496</v>
      </c>
      <c r="W2784" s="2">
        <f t="shared" si="1584"/>
        <v>283371.66683326568</v>
      </c>
      <c r="X2784" s="36">
        <f t="shared" si="1585"/>
        <v>0</v>
      </c>
      <c r="Y2784" s="2">
        <f t="shared" si="1586"/>
        <v>0</v>
      </c>
      <c r="Z2784" s="37">
        <f t="shared" si="1587"/>
        <v>0</v>
      </c>
      <c r="AA2784" s="2">
        <f t="shared" si="1588"/>
        <v>0</v>
      </c>
      <c r="AB2784" s="4">
        <f t="shared" si="1564"/>
        <v>7.1215000000000001E-2</v>
      </c>
      <c r="AC2784" s="148">
        <f t="shared" si="1589"/>
        <v>553</v>
      </c>
      <c r="AD2784" s="36">
        <v>252</v>
      </c>
      <c r="AE2784" s="35">
        <f t="shared" si="1590"/>
        <v>1.1629542719999999</v>
      </c>
      <c r="AF2784" s="2">
        <f t="shared" si="1591"/>
        <v>46176.62367424</v>
      </c>
      <c r="AG2784" s="2">
        <f t="shared" si="1592"/>
        <v>46176.62367424</v>
      </c>
      <c r="AH2784" s="3">
        <f t="shared" si="1593"/>
        <v>0</v>
      </c>
      <c r="AI2784" s="3"/>
      <c r="AJ2784" s="3">
        <v>0</v>
      </c>
      <c r="AK2784" s="2">
        <f t="shared" si="1594"/>
        <v>64058.770947431665</v>
      </c>
      <c r="AL2784" s="8"/>
      <c r="AM2784" s="8"/>
      <c r="AN2784" s="8"/>
      <c r="AO2784" s="8"/>
      <c r="AP2784" s="8"/>
      <c r="AQ2784" s="8"/>
      <c r="AR2784" s="5"/>
      <c r="AS2784" s="1"/>
      <c r="AT2784" s="8"/>
      <c r="AU2784" s="1"/>
      <c r="AV2784" s="1"/>
      <c r="AW2784" s="3"/>
      <c r="AX2784" s="3"/>
      <c r="AY2784" s="4"/>
      <c r="AZ2784" s="4"/>
      <c r="BA2784" s="4"/>
      <c r="BB2784" s="1"/>
      <c r="BC2784" s="1"/>
      <c r="BD2784" s="1"/>
      <c r="BE2784" s="1"/>
      <c r="BF2784" s="1"/>
      <c r="BG2784" s="1"/>
      <c r="BH2784" s="1"/>
      <c r="BI2784" s="1"/>
    </row>
    <row r="2785" spans="1:61" x14ac:dyDescent="0.2">
      <c r="A2785" s="78">
        <f t="shared" si="1563"/>
        <v>44676</v>
      </c>
      <c r="B2785" s="2">
        <f t="shared" si="1565"/>
        <v>393776.22000199044</v>
      </c>
      <c r="C2785" s="3">
        <f t="shared" si="1566"/>
        <v>53159789.700268708</v>
      </c>
      <c r="D2785" s="2">
        <f t="shared" si="1562"/>
        <v>240537.3279050432</v>
      </c>
      <c r="E2785" s="2">
        <f t="shared" si="1567"/>
        <v>0</v>
      </c>
      <c r="F2785" s="33">
        <f t="shared" si="1568"/>
        <v>240537.3279050432</v>
      </c>
      <c r="G2785" s="39">
        <f t="shared" si="1569"/>
        <v>6215.24</v>
      </c>
      <c r="H2785" s="38">
        <f>IF(AND(N2785=1,N2784&gt;1),VLOOKUP(A2784,[1]Plan1!$CW$105:$CY$215,3),H2784)</f>
        <v>6315.93</v>
      </c>
      <c r="I2785" s="127">
        <f t="shared" si="1570"/>
        <v>44604</v>
      </c>
      <c r="J2785" s="127">
        <f t="shared" si="1571"/>
        <v>44632</v>
      </c>
      <c r="K2785" s="34">
        <f t="shared" si="1572"/>
        <v>1.6200500704719456E-2</v>
      </c>
      <c r="L2785" s="212">
        <f t="shared" si="1573"/>
        <v>44691</v>
      </c>
      <c r="M2785" s="1">
        <f t="shared" si="1574"/>
        <v>19</v>
      </c>
      <c r="N2785" s="1">
        <f t="shared" si="1575"/>
        <v>8</v>
      </c>
      <c r="O2785" s="2">
        <f t="shared" si="1576"/>
        <v>1.00678954</v>
      </c>
      <c r="P2785" s="35">
        <f t="shared" si="1577"/>
        <v>1.0101006100000001</v>
      </c>
      <c r="Q2785" s="35">
        <f t="shared" si="1578"/>
        <v>1.1701330631625697</v>
      </c>
      <c r="R2785" s="2">
        <f t="shared" si="1579"/>
        <v>1.1780777200000001</v>
      </c>
      <c r="S2785" s="2">
        <f t="shared" si="1580"/>
        <v>1.1701330599999999</v>
      </c>
      <c r="T2785" s="2">
        <f t="shared" si="1581"/>
        <v>283371.66683325998</v>
      </c>
      <c r="U2785" s="2">
        <f t="shared" si="1582"/>
        <v>0</v>
      </c>
      <c r="V2785" s="2">
        <f t="shared" si="1583"/>
        <v>42834.338928222496</v>
      </c>
      <c r="W2785" s="2">
        <f t="shared" si="1584"/>
        <v>283371.66683326568</v>
      </c>
      <c r="X2785" s="36">
        <f t="shared" si="1585"/>
        <v>0</v>
      </c>
      <c r="Y2785" s="2">
        <f t="shared" si="1586"/>
        <v>0</v>
      </c>
      <c r="Z2785" s="37">
        <f t="shared" si="1587"/>
        <v>0</v>
      </c>
      <c r="AA2785" s="2">
        <f t="shared" si="1588"/>
        <v>0</v>
      </c>
      <c r="AB2785" s="4">
        <f t="shared" si="1564"/>
        <v>7.1215000000000001E-2</v>
      </c>
      <c r="AC2785" s="148">
        <f t="shared" si="1589"/>
        <v>554</v>
      </c>
      <c r="AD2785" s="36">
        <v>252</v>
      </c>
      <c r="AE2785" s="35">
        <f t="shared" si="1590"/>
        <v>1.1632717910000001</v>
      </c>
      <c r="AF2785" s="2">
        <f t="shared" si="1591"/>
        <v>46266.599562520001</v>
      </c>
      <c r="AG2785" s="2">
        <f t="shared" si="1592"/>
        <v>46266.599562520001</v>
      </c>
      <c r="AH2785" s="3">
        <f t="shared" si="1593"/>
        <v>0</v>
      </c>
      <c r="AI2785" s="3"/>
      <c r="AJ2785" s="3">
        <v>0</v>
      </c>
      <c r="AK2785" s="2">
        <f t="shared" si="1594"/>
        <v>64137.953606204748</v>
      </c>
      <c r="AL2785" s="8"/>
      <c r="AM2785" s="8"/>
      <c r="AN2785" s="8"/>
      <c r="AO2785" s="8"/>
      <c r="AP2785" s="8"/>
      <c r="AQ2785" s="8"/>
      <c r="AR2785" s="5"/>
      <c r="AS2785" s="1"/>
      <c r="AT2785" s="8"/>
      <c r="AU2785" s="1"/>
      <c r="AV2785" s="1"/>
      <c r="AW2785" s="3"/>
      <c r="AX2785" s="3"/>
      <c r="AY2785" s="4"/>
      <c r="AZ2785" s="4"/>
      <c r="BA2785" s="4"/>
      <c r="BB2785" s="1"/>
      <c r="BC2785" s="1"/>
      <c r="BD2785" s="1"/>
      <c r="BE2785" s="1"/>
      <c r="BF2785" s="1"/>
      <c r="BG2785" s="1"/>
      <c r="BH2785" s="1"/>
      <c r="BI2785" s="1"/>
    </row>
    <row r="2786" spans="1:61" x14ac:dyDescent="0.2">
      <c r="A2786" s="78">
        <f t="shared" si="1563"/>
        <v>44677</v>
      </c>
      <c r="B2786" s="2">
        <f t="shared" si="1565"/>
        <v>394224.41355777223</v>
      </c>
      <c r="C2786" s="3">
        <f t="shared" si="1566"/>
        <v>53220295.830299251</v>
      </c>
      <c r="D2786" s="2">
        <f t="shared" si="1562"/>
        <v>240537.3279050432</v>
      </c>
      <c r="E2786" s="2">
        <f t="shared" si="1567"/>
        <v>0</v>
      </c>
      <c r="F2786" s="33">
        <f t="shared" si="1568"/>
        <v>240537.3279050432</v>
      </c>
      <c r="G2786" s="39">
        <f t="shared" si="1569"/>
        <v>6215.24</v>
      </c>
      <c r="H2786" s="38">
        <f>IF(AND(N2786=1,N2785&gt;1),VLOOKUP(A2785,[1]Plan1!$CW$105:$CY$215,3),H2785)</f>
        <v>6315.93</v>
      </c>
      <c r="I2786" s="127">
        <f t="shared" si="1570"/>
        <v>44604</v>
      </c>
      <c r="J2786" s="127">
        <f t="shared" si="1571"/>
        <v>44632</v>
      </c>
      <c r="K2786" s="34">
        <f t="shared" si="1572"/>
        <v>1.6200500704719456E-2</v>
      </c>
      <c r="L2786" s="212">
        <f t="shared" si="1573"/>
        <v>44691</v>
      </c>
      <c r="M2786" s="1">
        <f t="shared" si="1574"/>
        <v>19</v>
      </c>
      <c r="N2786" s="1">
        <f t="shared" si="1575"/>
        <v>9</v>
      </c>
      <c r="O2786" s="2">
        <f t="shared" si="1576"/>
        <v>1.00764147</v>
      </c>
      <c r="P2786" s="35">
        <f t="shared" si="1577"/>
        <v>1.0101006100000001</v>
      </c>
      <c r="Q2786" s="35">
        <f t="shared" si="1578"/>
        <v>1.1701330631625697</v>
      </c>
      <c r="R2786" s="2">
        <f t="shared" si="1579"/>
        <v>1.1790745899999999</v>
      </c>
      <c r="S2786" s="2">
        <f t="shared" si="1580"/>
        <v>1.1701330599999999</v>
      </c>
      <c r="T2786" s="2">
        <f t="shared" si="1581"/>
        <v>283611.45127933001</v>
      </c>
      <c r="U2786" s="2">
        <f t="shared" si="1582"/>
        <v>0</v>
      </c>
      <c r="V2786" s="2">
        <f t="shared" si="1583"/>
        <v>43074.12337429115</v>
      </c>
      <c r="W2786" s="2">
        <f t="shared" si="1584"/>
        <v>283611.45127933437</v>
      </c>
      <c r="X2786" s="36">
        <f t="shared" si="1585"/>
        <v>0</v>
      </c>
      <c r="Y2786" s="2">
        <f t="shared" si="1586"/>
        <v>0</v>
      </c>
      <c r="Z2786" s="37">
        <f t="shared" si="1587"/>
        <v>0</v>
      </c>
      <c r="AA2786" s="2">
        <f t="shared" si="1588"/>
        <v>0</v>
      </c>
      <c r="AB2786" s="4">
        <f t="shared" si="1564"/>
        <v>7.1215000000000001E-2</v>
      </c>
      <c r="AC2786" s="148">
        <f t="shared" si="1589"/>
        <v>555</v>
      </c>
      <c r="AD2786" s="36">
        <v>252</v>
      </c>
      <c r="AE2786" s="35">
        <f t="shared" si="1590"/>
        <v>1.1635893960000001</v>
      </c>
      <c r="AF2786" s="2">
        <f t="shared" si="1591"/>
        <v>46395.826013459999</v>
      </c>
      <c r="AG2786" s="2">
        <f t="shared" si="1592"/>
        <v>46395.826013459999</v>
      </c>
      <c r="AH2786" s="3">
        <f t="shared" si="1593"/>
        <v>0</v>
      </c>
      <c r="AI2786" s="3"/>
      <c r="AJ2786" s="3">
        <v>0</v>
      </c>
      <c r="AK2786" s="2">
        <f t="shared" si="1594"/>
        <v>64217.136264977846</v>
      </c>
      <c r="AL2786" s="8"/>
      <c r="AM2786" s="8"/>
      <c r="AN2786" s="8"/>
      <c r="AO2786" s="8"/>
      <c r="AP2786" s="8"/>
      <c r="AQ2786" s="8"/>
      <c r="AR2786" s="5"/>
      <c r="AS2786" s="1"/>
      <c r="AT2786" s="8"/>
      <c r="AU2786" s="1"/>
      <c r="AV2786" s="1"/>
      <c r="AW2786" s="3"/>
      <c r="AX2786" s="3"/>
      <c r="AY2786" s="4"/>
      <c r="AZ2786" s="4"/>
      <c r="BA2786" s="4"/>
      <c r="BB2786" s="1"/>
      <c r="BC2786" s="1"/>
      <c r="BD2786" s="1"/>
      <c r="BE2786" s="1"/>
      <c r="BF2786" s="1"/>
      <c r="BG2786" s="1"/>
      <c r="BH2786" s="1"/>
      <c r="BI2786" s="1"/>
    </row>
    <row r="2787" spans="1:61" x14ac:dyDescent="0.2">
      <c r="A2787" s="78">
        <f t="shared" si="1563"/>
        <v>44678</v>
      </c>
      <c r="B2787" s="2">
        <f t="shared" si="1565"/>
        <v>394673.0220907327</v>
      </c>
      <c r="C2787" s="3">
        <f t="shared" si="1566"/>
        <v>53280857.982248917</v>
      </c>
      <c r="D2787" s="2">
        <f t="shared" si="1562"/>
        <v>240537.3279050432</v>
      </c>
      <c r="E2787" s="2">
        <f t="shared" si="1567"/>
        <v>0</v>
      </c>
      <c r="F2787" s="33">
        <f t="shared" si="1568"/>
        <v>240537.3279050432</v>
      </c>
      <c r="G2787" s="39">
        <f t="shared" si="1569"/>
        <v>6215.24</v>
      </c>
      <c r="H2787" s="38">
        <f>IF(AND(N2787=1,N2786&gt;1),VLOOKUP(A2786,[1]Plan1!$CW$105:$CY$215,3),H2786)</f>
        <v>6315.93</v>
      </c>
      <c r="I2787" s="127">
        <f t="shared" si="1570"/>
        <v>44604</v>
      </c>
      <c r="J2787" s="127">
        <f t="shared" si="1571"/>
        <v>44632</v>
      </c>
      <c r="K2787" s="34">
        <f t="shared" si="1572"/>
        <v>1.6200500704719456E-2</v>
      </c>
      <c r="L2787" s="212">
        <f t="shared" si="1573"/>
        <v>44691</v>
      </c>
      <c r="M2787" s="1">
        <f t="shared" si="1574"/>
        <v>19</v>
      </c>
      <c r="N2787" s="1">
        <f t="shared" si="1575"/>
        <v>10</v>
      </c>
      <c r="O2787" s="2">
        <f t="shared" si="1576"/>
        <v>1.0084941199999999</v>
      </c>
      <c r="P2787" s="35">
        <f t="shared" si="1577"/>
        <v>1.0101006100000001</v>
      </c>
      <c r="Q2787" s="35">
        <f t="shared" si="1578"/>
        <v>1.1701330631625697</v>
      </c>
      <c r="R2787" s="2">
        <f t="shared" si="1579"/>
        <v>1.1800723099999999</v>
      </c>
      <c r="S2787" s="2">
        <f t="shared" si="1580"/>
        <v>1.1701330599999999</v>
      </c>
      <c r="T2787" s="2">
        <f t="shared" si="1581"/>
        <v>283851.44018213003</v>
      </c>
      <c r="U2787" s="2">
        <f t="shared" si="1582"/>
        <v>0</v>
      </c>
      <c r="V2787" s="2">
        <f t="shared" si="1583"/>
        <v>43314.112277088563</v>
      </c>
      <c r="W2787" s="2">
        <f t="shared" si="1584"/>
        <v>283851.44018213177</v>
      </c>
      <c r="X2787" s="36">
        <f t="shared" si="1585"/>
        <v>0</v>
      </c>
      <c r="Y2787" s="2">
        <f t="shared" si="1586"/>
        <v>0</v>
      </c>
      <c r="Z2787" s="37">
        <f t="shared" si="1587"/>
        <v>0</v>
      </c>
      <c r="AA2787" s="2">
        <f t="shared" si="1588"/>
        <v>0</v>
      </c>
      <c r="AB2787" s="4">
        <f t="shared" si="1564"/>
        <v>7.1215000000000001E-2</v>
      </c>
      <c r="AC2787" s="148">
        <f t="shared" si="1589"/>
        <v>556</v>
      </c>
      <c r="AD2787" s="36">
        <v>252</v>
      </c>
      <c r="AE2787" s="35">
        <f t="shared" si="1590"/>
        <v>1.163907088</v>
      </c>
      <c r="AF2787" s="2">
        <f t="shared" si="1591"/>
        <v>46525.26298485</v>
      </c>
      <c r="AG2787" s="2">
        <f t="shared" si="1592"/>
        <v>46525.26298485</v>
      </c>
      <c r="AH2787" s="3">
        <f t="shared" si="1593"/>
        <v>0</v>
      </c>
      <c r="AI2787" s="3"/>
      <c r="AJ2787" s="3">
        <v>0</v>
      </c>
      <c r="AK2787" s="2">
        <f t="shared" si="1594"/>
        <v>64296.31892375095</v>
      </c>
      <c r="AL2787" s="8"/>
      <c r="AM2787" s="8"/>
      <c r="AN2787" s="8"/>
      <c r="AO2787" s="8"/>
      <c r="AP2787" s="8"/>
      <c r="AQ2787" s="8"/>
      <c r="AR2787" s="5"/>
      <c r="AS2787" s="1"/>
      <c r="AT2787" s="8"/>
      <c r="AU2787" s="1"/>
      <c r="AV2787" s="1"/>
      <c r="AW2787" s="3"/>
      <c r="AX2787" s="3"/>
      <c r="AY2787" s="4"/>
      <c r="AZ2787" s="4"/>
      <c r="BA2787" s="4"/>
      <c r="BB2787" s="1"/>
      <c r="BC2787" s="1"/>
      <c r="BD2787" s="1"/>
      <c r="BE2787" s="1"/>
      <c r="BF2787" s="1"/>
      <c r="BG2787" s="1"/>
      <c r="BH2787" s="1"/>
      <c r="BI2787" s="1"/>
    </row>
    <row r="2788" spans="1:61" x14ac:dyDescent="0.2">
      <c r="A2788" s="78">
        <f t="shared" si="1563"/>
        <v>44679</v>
      </c>
      <c r="B2788" s="2">
        <f t="shared" si="1565"/>
        <v>395122.04277387873</v>
      </c>
      <c r="C2788" s="3">
        <f t="shared" si="1566"/>
        <v>53341475.77447363</v>
      </c>
      <c r="D2788" s="2">
        <f t="shared" si="1562"/>
        <v>240537.3279050432</v>
      </c>
      <c r="E2788" s="2">
        <f t="shared" si="1567"/>
        <v>0</v>
      </c>
      <c r="F2788" s="33">
        <f t="shared" si="1568"/>
        <v>240537.3279050432</v>
      </c>
      <c r="G2788" s="39">
        <f t="shared" si="1569"/>
        <v>6215.24</v>
      </c>
      <c r="H2788" s="38">
        <f>IF(AND(N2788=1,N2787&gt;1),VLOOKUP(A2787,[1]Plan1!$CW$105:$CY$215,3),H2787)</f>
        <v>6315.93</v>
      </c>
      <c r="I2788" s="127">
        <f t="shared" si="1570"/>
        <v>44604</v>
      </c>
      <c r="J2788" s="127">
        <f t="shared" si="1571"/>
        <v>44632</v>
      </c>
      <c r="K2788" s="34">
        <f t="shared" si="1572"/>
        <v>1.6200500704719456E-2</v>
      </c>
      <c r="L2788" s="212">
        <f t="shared" si="1573"/>
        <v>44691</v>
      </c>
      <c r="M2788" s="1">
        <f t="shared" si="1574"/>
        <v>19</v>
      </c>
      <c r="N2788" s="1">
        <f t="shared" si="1575"/>
        <v>11</v>
      </c>
      <c r="O2788" s="2">
        <f t="shared" si="1576"/>
        <v>1.0093474899999999</v>
      </c>
      <c r="P2788" s="35">
        <f t="shared" si="1577"/>
        <v>1.0101006100000001</v>
      </c>
      <c r="Q2788" s="35">
        <f t="shared" si="1578"/>
        <v>1.1701330631625697</v>
      </c>
      <c r="R2788" s="2">
        <f t="shared" si="1579"/>
        <v>1.1810708700000001</v>
      </c>
      <c r="S2788" s="2">
        <f t="shared" si="1580"/>
        <v>1.1701330599999999</v>
      </c>
      <c r="T2788" s="2">
        <f t="shared" si="1581"/>
        <v>284091.63113628002</v>
      </c>
      <c r="U2788" s="2">
        <f t="shared" si="1582"/>
        <v>0</v>
      </c>
      <c r="V2788" s="2">
        <f t="shared" si="1583"/>
        <v>43554.303231241473</v>
      </c>
      <c r="W2788" s="2">
        <f t="shared" si="1584"/>
        <v>284091.63113628468</v>
      </c>
      <c r="X2788" s="36">
        <f t="shared" si="1585"/>
        <v>0</v>
      </c>
      <c r="Y2788" s="2">
        <f t="shared" si="1586"/>
        <v>0</v>
      </c>
      <c r="Z2788" s="37">
        <f t="shared" si="1587"/>
        <v>0</v>
      </c>
      <c r="AA2788" s="2">
        <f t="shared" si="1588"/>
        <v>0</v>
      </c>
      <c r="AB2788" s="4">
        <f t="shared" si="1564"/>
        <v>7.1215000000000001E-2</v>
      </c>
      <c r="AC2788" s="148">
        <f t="shared" si="1589"/>
        <v>557</v>
      </c>
      <c r="AD2788" s="36">
        <v>252</v>
      </c>
      <c r="AE2788" s="35">
        <f t="shared" si="1590"/>
        <v>1.1642248660000001</v>
      </c>
      <c r="AF2788" s="2">
        <f t="shared" si="1591"/>
        <v>46654.910055070002</v>
      </c>
      <c r="AG2788" s="2">
        <f t="shared" si="1592"/>
        <v>46654.910055070002</v>
      </c>
      <c r="AH2788" s="3">
        <f t="shared" si="1593"/>
        <v>0</v>
      </c>
      <c r="AI2788" s="3"/>
      <c r="AJ2788" s="3">
        <v>0</v>
      </c>
      <c r="AK2788" s="2">
        <f t="shared" si="1594"/>
        <v>64375.501582524041</v>
      </c>
      <c r="AL2788" s="8"/>
      <c r="AM2788" s="8"/>
      <c r="AN2788" s="8"/>
      <c r="AO2788" s="8"/>
      <c r="AP2788" s="8"/>
      <c r="AQ2788" s="8"/>
      <c r="AR2788" s="5"/>
      <c r="AS2788" s="1"/>
      <c r="AT2788" s="8"/>
      <c r="AU2788" s="1"/>
      <c r="AV2788" s="1"/>
      <c r="AW2788" s="3"/>
      <c r="AX2788" s="3"/>
      <c r="AY2788" s="4"/>
      <c r="AZ2788" s="4"/>
      <c r="BA2788" s="4"/>
      <c r="BB2788" s="1"/>
      <c r="BC2788" s="1"/>
      <c r="BD2788" s="1"/>
      <c r="BE2788" s="1"/>
      <c r="BF2788" s="1"/>
      <c r="BG2788" s="1"/>
      <c r="BH2788" s="1"/>
      <c r="BI2788" s="1"/>
    </row>
    <row r="2789" spans="1:61" x14ac:dyDescent="0.2">
      <c r="A2789" s="78">
        <f t="shared" si="1563"/>
        <v>44680</v>
      </c>
      <c r="B2789" s="2">
        <f t="shared" si="1565"/>
        <v>395571.47334497678</v>
      </c>
      <c r="C2789" s="3">
        <f t="shared" si="1566"/>
        <v>53402148.901571862</v>
      </c>
      <c r="D2789" s="2">
        <f t="shared" si="1562"/>
        <v>240537.3279050432</v>
      </c>
      <c r="E2789" s="2">
        <f t="shared" si="1567"/>
        <v>0</v>
      </c>
      <c r="F2789" s="33">
        <f t="shared" si="1568"/>
        <v>240537.3279050432</v>
      </c>
      <c r="G2789" s="39">
        <f t="shared" si="1569"/>
        <v>6215.24</v>
      </c>
      <c r="H2789" s="38">
        <f>IF(AND(N2789=1,N2788&gt;1),VLOOKUP(A2788,[1]Plan1!$CW$105:$CY$215,3),H2788)</f>
        <v>6315.93</v>
      </c>
      <c r="I2789" s="127">
        <f t="shared" si="1570"/>
        <v>44604</v>
      </c>
      <c r="J2789" s="127">
        <f t="shared" si="1571"/>
        <v>44632</v>
      </c>
      <c r="K2789" s="34">
        <f t="shared" si="1572"/>
        <v>1.6200500704719456E-2</v>
      </c>
      <c r="L2789" s="212">
        <f t="shared" si="1573"/>
        <v>44691</v>
      </c>
      <c r="M2789" s="1">
        <f t="shared" si="1574"/>
        <v>19</v>
      </c>
      <c r="N2789" s="1">
        <f t="shared" si="1575"/>
        <v>12</v>
      </c>
      <c r="O2789" s="2">
        <f t="shared" si="1576"/>
        <v>1.0102015799999999</v>
      </c>
      <c r="P2789" s="35">
        <f t="shared" si="1577"/>
        <v>1.0101006100000001</v>
      </c>
      <c r="Q2789" s="35">
        <f t="shared" si="1578"/>
        <v>1.1701330631625697</v>
      </c>
      <c r="R2789" s="2">
        <f t="shared" si="1579"/>
        <v>1.1820702599999999</v>
      </c>
      <c r="S2789" s="2">
        <f t="shared" si="1580"/>
        <v>1.1701330599999999</v>
      </c>
      <c r="T2789" s="2">
        <f t="shared" si="1581"/>
        <v>284332.02173641999</v>
      </c>
      <c r="U2789" s="2">
        <f t="shared" si="1582"/>
        <v>0</v>
      </c>
      <c r="V2789" s="2">
        <f t="shared" si="1583"/>
        <v>43794.693831376455</v>
      </c>
      <c r="W2789" s="2">
        <f t="shared" si="1584"/>
        <v>284332.02173641964</v>
      </c>
      <c r="X2789" s="36">
        <f t="shared" si="1585"/>
        <v>0</v>
      </c>
      <c r="Y2789" s="2">
        <f t="shared" si="1586"/>
        <v>0</v>
      </c>
      <c r="Z2789" s="37">
        <f t="shared" si="1587"/>
        <v>0</v>
      </c>
      <c r="AA2789" s="2">
        <f t="shared" si="1588"/>
        <v>0</v>
      </c>
      <c r="AB2789" s="4">
        <f t="shared" si="1564"/>
        <v>7.1215000000000001E-2</v>
      </c>
      <c r="AC2789" s="148">
        <f t="shared" si="1589"/>
        <v>558</v>
      </c>
      <c r="AD2789" s="36">
        <v>252</v>
      </c>
      <c r="AE2789" s="35">
        <f t="shared" si="1590"/>
        <v>1.1645427310000001</v>
      </c>
      <c r="AF2789" s="2">
        <f t="shared" si="1591"/>
        <v>46784.767367259999</v>
      </c>
      <c r="AG2789" s="2">
        <f t="shared" si="1592"/>
        <v>46784.767367259999</v>
      </c>
      <c r="AH2789" s="3">
        <f t="shared" si="1593"/>
        <v>0</v>
      </c>
      <c r="AI2789" s="3"/>
      <c r="AJ2789" s="3">
        <v>0</v>
      </c>
      <c r="AK2789" s="2">
        <f t="shared" si="1594"/>
        <v>64454.684241297131</v>
      </c>
      <c r="AL2789" s="8"/>
      <c r="AM2789" s="8"/>
      <c r="AN2789" s="8"/>
      <c r="AO2789" s="8"/>
      <c r="AP2789" s="8"/>
      <c r="AQ2789" s="8"/>
      <c r="AR2789" s="5"/>
      <c r="AS2789" s="1"/>
      <c r="AT2789" s="8"/>
      <c r="AU2789" s="1"/>
      <c r="AV2789" s="1"/>
      <c r="AW2789" s="3"/>
      <c r="AX2789" s="3"/>
      <c r="AY2789" s="4"/>
      <c r="AZ2789" s="4"/>
      <c r="BA2789" s="4"/>
      <c r="BB2789" s="1"/>
      <c r="BC2789" s="1"/>
      <c r="BD2789" s="1"/>
      <c r="BE2789" s="1"/>
      <c r="BF2789" s="1"/>
      <c r="BG2789" s="1"/>
      <c r="BH2789" s="1"/>
      <c r="BI2789" s="1"/>
    </row>
    <row r="2790" spans="1:61" x14ac:dyDescent="0.2">
      <c r="A2790" s="78">
        <f t="shared" si="1563"/>
        <v>44681</v>
      </c>
      <c r="B2790" s="2">
        <f t="shared" si="1565"/>
        <v>395930.84202949691</v>
      </c>
      <c r="C2790" s="3">
        <f t="shared" si="1566"/>
        <v>53450663.673982084</v>
      </c>
      <c r="D2790" s="2">
        <f t="shared" si="1562"/>
        <v>240537.3279050432</v>
      </c>
      <c r="E2790" s="2">
        <f t="shared" si="1567"/>
        <v>0</v>
      </c>
      <c r="F2790" s="33">
        <f t="shared" si="1568"/>
        <v>240537.3279050432</v>
      </c>
      <c r="G2790" s="39">
        <f t="shared" si="1569"/>
        <v>6215.24</v>
      </c>
      <c r="H2790" s="38">
        <f>IF(AND(N2790=1,N2789&gt;1),VLOOKUP(A2789,[1]Plan1!$CW$105:$CY$215,3),H2789)</f>
        <v>6315.93</v>
      </c>
      <c r="I2790" s="127">
        <f t="shared" si="1570"/>
        <v>44604</v>
      </c>
      <c r="J2790" s="127">
        <f t="shared" si="1571"/>
        <v>44632</v>
      </c>
      <c r="K2790" s="34">
        <f t="shared" si="1572"/>
        <v>1.6200500704719456E-2</v>
      </c>
      <c r="L2790" s="212">
        <f t="shared" si="1573"/>
        <v>44691</v>
      </c>
      <c r="M2790" s="1">
        <f t="shared" si="1574"/>
        <v>19</v>
      </c>
      <c r="N2790" s="1">
        <f t="shared" si="1575"/>
        <v>13</v>
      </c>
      <c r="O2790" s="2">
        <f t="shared" si="1576"/>
        <v>1.01105639</v>
      </c>
      <c r="P2790" s="35">
        <f t="shared" si="1577"/>
        <v>1.0101006100000001</v>
      </c>
      <c r="Q2790" s="35">
        <f t="shared" si="1578"/>
        <v>1.1701330631625697</v>
      </c>
      <c r="R2790" s="2">
        <f t="shared" si="1579"/>
        <v>1.1830705100000001</v>
      </c>
      <c r="S2790" s="2">
        <f t="shared" si="1580"/>
        <v>1.1701330599999999</v>
      </c>
      <c r="T2790" s="2">
        <f t="shared" si="1581"/>
        <v>284572.61919865001</v>
      </c>
      <c r="U2790" s="2">
        <f t="shared" si="1582"/>
        <v>0</v>
      </c>
      <c r="V2790" s="2">
        <f t="shared" si="1583"/>
        <v>44035.291293613511</v>
      </c>
      <c r="W2790" s="2">
        <f t="shared" si="1584"/>
        <v>284572.6191986567</v>
      </c>
      <c r="X2790" s="36">
        <f t="shared" si="1585"/>
        <v>0</v>
      </c>
      <c r="Y2790" s="2">
        <f t="shared" si="1586"/>
        <v>0</v>
      </c>
      <c r="Z2790" s="37">
        <f t="shared" si="1587"/>
        <v>0</v>
      </c>
      <c r="AA2790" s="2">
        <f t="shared" si="1588"/>
        <v>0</v>
      </c>
      <c r="AB2790" s="4">
        <f t="shared" si="1564"/>
        <v>7.1215000000000001E-2</v>
      </c>
      <c r="AC2790" s="148">
        <f t="shared" si="1589"/>
        <v>558</v>
      </c>
      <c r="AD2790" s="36">
        <v>252</v>
      </c>
      <c r="AE2790" s="35">
        <f t="shared" si="1590"/>
        <v>1.1645427310000001</v>
      </c>
      <c r="AF2790" s="2">
        <f t="shared" si="1591"/>
        <v>46824.355930760001</v>
      </c>
      <c r="AG2790" s="2">
        <f t="shared" si="1592"/>
        <v>46824.355930769998</v>
      </c>
      <c r="AH2790" s="3">
        <f t="shared" si="1593"/>
        <v>0</v>
      </c>
      <c r="AI2790" s="3"/>
      <c r="AJ2790" s="3">
        <v>0</v>
      </c>
      <c r="AK2790" s="2">
        <f t="shared" si="1594"/>
        <v>64533.866900070214</v>
      </c>
      <c r="AL2790" s="8"/>
      <c r="AM2790" s="8"/>
      <c r="AN2790" s="8"/>
      <c r="AO2790" s="8"/>
      <c r="AP2790" s="8"/>
      <c r="AQ2790" s="8"/>
      <c r="AR2790" s="5"/>
      <c r="AS2790" s="1"/>
      <c r="AT2790" s="8"/>
      <c r="AU2790" s="1"/>
      <c r="AV2790" s="1"/>
      <c r="AW2790" s="3"/>
      <c r="AX2790" s="3"/>
      <c r="AY2790" s="4"/>
      <c r="AZ2790" s="4"/>
      <c r="BA2790" s="4"/>
      <c r="BB2790" s="1"/>
      <c r="BC2790" s="1"/>
      <c r="BD2790" s="1"/>
      <c r="BE2790" s="1"/>
      <c r="BF2790" s="1"/>
      <c r="BG2790" s="1"/>
      <c r="BH2790" s="1"/>
      <c r="BI2790" s="1"/>
    </row>
    <row r="2791" spans="1:61" x14ac:dyDescent="0.2">
      <c r="A2791" s="78">
        <f t="shared" si="1563"/>
        <v>44682</v>
      </c>
      <c r="B2791" s="2">
        <f t="shared" si="1565"/>
        <v>396010.02468827</v>
      </c>
      <c r="C2791" s="3">
        <f t="shared" si="1566"/>
        <v>53461353.332916453</v>
      </c>
      <c r="D2791" s="2">
        <f t="shared" si="1562"/>
        <v>240537.3279050432</v>
      </c>
      <c r="E2791" s="2">
        <f t="shared" si="1567"/>
        <v>0</v>
      </c>
      <c r="F2791" s="33">
        <f t="shared" si="1568"/>
        <v>240537.3279050432</v>
      </c>
      <c r="G2791" s="39">
        <f t="shared" si="1569"/>
        <v>6215.24</v>
      </c>
      <c r="H2791" s="38">
        <f>IF(AND(N2791=1,N2790&gt;1),VLOOKUP(A2790,[1]Plan1!$CW$105:$CY$215,3),H2790)</f>
        <v>6315.93</v>
      </c>
      <c r="I2791" s="127">
        <f t="shared" si="1570"/>
        <v>44604</v>
      </c>
      <c r="J2791" s="127">
        <f t="shared" si="1571"/>
        <v>44632</v>
      </c>
      <c r="K2791" s="34">
        <f t="shared" si="1572"/>
        <v>1.6200500704719456E-2</v>
      </c>
      <c r="L2791" s="212">
        <f t="shared" si="1573"/>
        <v>44691</v>
      </c>
      <c r="M2791" s="1">
        <f t="shared" si="1574"/>
        <v>19</v>
      </c>
      <c r="N2791" s="1">
        <f t="shared" si="1575"/>
        <v>13</v>
      </c>
      <c r="O2791" s="2">
        <f t="shared" si="1576"/>
        <v>1.01105639</v>
      </c>
      <c r="P2791" s="35">
        <f t="shared" si="1577"/>
        <v>1.0101006100000001</v>
      </c>
      <c r="Q2791" s="35">
        <f t="shared" si="1578"/>
        <v>1.1701330631625697</v>
      </c>
      <c r="R2791" s="2">
        <f t="shared" si="1579"/>
        <v>1.1830705100000001</v>
      </c>
      <c r="S2791" s="2">
        <f t="shared" si="1580"/>
        <v>1.1701330599999999</v>
      </c>
      <c r="T2791" s="2">
        <f t="shared" si="1581"/>
        <v>284572.61919865001</v>
      </c>
      <c r="U2791" s="2">
        <f t="shared" si="1582"/>
        <v>0</v>
      </c>
      <c r="V2791" s="2">
        <f t="shared" si="1583"/>
        <v>44035.291293613511</v>
      </c>
      <c r="W2791" s="2">
        <f t="shared" si="1584"/>
        <v>284572.6191986567</v>
      </c>
      <c r="X2791" s="36">
        <f t="shared" si="1585"/>
        <v>0</v>
      </c>
      <c r="Y2791" s="2">
        <f t="shared" si="1586"/>
        <v>0</v>
      </c>
      <c r="Z2791" s="37">
        <f t="shared" si="1587"/>
        <v>0</v>
      </c>
      <c r="AA2791" s="2">
        <f t="shared" si="1588"/>
        <v>0</v>
      </c>
      <c r="AB2791" s="4">
        <f t="shared" si="1564"/>
        <v>7.1215000000000001E-2</v>
      </c>
      <c r="AC2791" s="148">
        <f t="shared" si="1589"/>
        <v>558</v>
      </c>
      <c r="AD2791" s="36">
        <v>252</v>
      </c>
      <c r="AE2791" s="35">
        <f t="shared" si="1590"/>
        <v>1.1645427310000001</v>
      </c>
      <c r="AF2791" s="2">
        <f t="shared" si="1591"/>
        <v>46824.355930760001</v>
      </c>
      <c r="AG2791" s="2">
        <f t="shared" si="1592"/>
        <v>46824.355930769998</v>
      </c>
      <c r="AH2791" s="3">
        <f t="shared" si="1593"/>
        <v>0</v>
      </c>
      <c r="AI2791" s="3"/>
      <c r="AJ2791" s="3">
        <v>0</v>
      </c>
      <c r="AK2791" s="2">
        <f t="shared" si="1594"/>
        <v>64613.049558843311</v>
      </c>
      <c r="AL2791" s="8"/>
      <c r="AM2791" s="8"/>
      <c r="AN2791" s="8"/>
      <c r="AO2791" s="8"/>
      <c r="AP2791" s="8"/>
      <c r="AQ2791" s="8"/>
      <c r="AR2791" s="5"/>
      <c r="AS2791" s="1"/>
      <c r="AT2791" s="8"/>
      <c r="AU2791" s="1"/>
      <c r="AV2791" s="1"/>
      <c r="AW2791" s="3"/>
      <c r="AX2791" s="3"/>
      <c r="AY2791" s="4"/>
      <c r="AZ2791" s="4"/>
      <c r="BA2791" s="4"/>
      <c r="BB2791" s="1"/>
      <c r="BC2791" s="1"/>
      <c r="BD2791" s="1"/>
      <c r="BE2791" s="1"/>
      <c r="BF2791" s="1"/>
      <c r="BG2791" s="1"/>
      <c r="BH2791" s="1"/>
      <c r="BI2791" s="1"/>
    </row>
    <row r="2792" spans="1:61" x14ac:dyDescent="0.2">
      <c r="A2792" s="78">
        <f t="shared" si="1563"/>
        <v>44683</v>
      </c>
      <c r="B2792" s="2">
        <f t="shared" si="1565"/>
        <v>396179.68806503311</v>
      </c>
      <c r="C2792" s="3">
        <f t="shared" si="1566"/>
        <v>53484257.888779469</v>
      </c>
      <c r="D2792" s="2">
        <f t="shared" si="1562"/>
        <v>240537.3279050432</v>
      </c>
      <c r="E2792" s="2">
        <f t="shared" si="1567"/>
        <v>0</v>
      </c>
      <c r="F2792" s="33">
        <f t="shared" si="1568"/>
        <v>240537.3279050432</v>
      </c>
      <c r="G2792" s="39">
        <f t="shared" si="1569"/>
        <v>6215.24</v>
      </c>
      <c r="H2792" s="38">
        <f>IF(AND(N2792=1,N2791&gt;1),VLOOKUP(A2791,[1]Plan1!$CW$105:$CY$215,3),H2791)</f>
        <v>6315.93</v>
      </c>
      <c r="I2792" s="127">
        <f t="shared" si="1570"/>
        <v>44604</v>
      </c>
      <c r="J2792" s="127">
        <f t="shared" si="1571"/>
        <v>44632</v>
      </c>
      <c r="K2792" s="34">
        <f t="shared" si="1572"/>
        <v>1.6200500704719456E-2</v>
      </c>
      <c r="L2792" s="212">
        <f t="shared" si="1573"/>
        <v>44691</v>
      </c>
      <c r="M2792" s="1">
        <f t="shared" si="1574"/>
        <v>19</v>
      </c>
      <c r="N2792" s="1">
        <f t="shared" si="1575"/>
        <v>13</v>
      </c>
      <c r="O2792" s="2">
        <f t="shared" si="1576"/>
        <v>1.01105639</v>
      </c>
      <c r="P2792" s="35">
        <f t="shared" si="1577"/>
        <v>1.0101006100000001</v>
      </c>
      <c r="Q2792" s="35">
        <f t="shared" si="1578"/>
        <v>1.1701330631625697</v>
      </c>
      <c r="R2792" s="2">
        <f t="shared" si="1579"/>
        <v>1.1830705100000001</v>
      </c>
      <c r="S2792" s="2">
        <f t="shared" si="1580"/>
        <v>1.1701330599999999</v>
      </c>
      <c r="T2792" s="2">
        <f t="shared" si="1581"/>
        <v>284572.61919865001</v>
      </c>
      <c r="U2792" s="2">
        <f t="shared" si="1582"/>
        <v>0</v>
      </c>
      <c r="V2792" s="2">
        <f t="shared" si="1583"/>
        <v>44035.291293613511</v>
      </c>
      <c r="W2792" s="2">
        <f t="shared" si="1584"/>
        <v>284572.6191986567</v>
      </c>
      <c r="X2792" s="36">
        <f t="shared" si="1585"/>
        <v>0</v>
      </c>
      <c r="Y2792" s="2">
        <f t="shared" si="1586"/>
        <v>0</v>
      </c>
      <c r="Z2792" s="37">
        <f t="shared" si="1587"/>
        <v>0</v>
      </c>
      <c r="AA2792" s="2">
        <f t="shared" si="1588"/>
        <v>0</v>
      </c>
      <c r="AB2792" s="4">
        <f t="shared" si="1564"/>
        <v>7.1215000000000001E-2</v>
      </c>
      <c r="AC2792" s="148">
        <f t="shared" si="1589"/>
        <v>559</v>
      </c>
      <c r="AD2792" s="36">
        <v>252</v>
      </c>
      <c r="AE2792" s="35">
        <f t="shared" si="1590"/>
        <v>1.164860684</v>
      </c>
      <c r="AF2792" s="2">
        <f t="shared" si="1591"/>
        <v>46914.83664876</v>
      </c>
      <c r="AG2792" s="2">
        <f t="shared" si="1592"/>
        <v>46914.83664876</v>
      </c>
      <c r="AH2792" s="3">
        <f t="shared" si="1593"/>
        <v>0</v>
      </c>
      <c r="AI2792" s="3"/>
      <c r="AJ2792" s="3">
        <v>0</v>
      </c>
      <c r="AK2792" s="2">
        <f t="shared" si="1594"/>
        <v>64692.232217616394</v>
      </c>
      <c r="AL2792" s="8"/>
      <c r="AM2792" s="8"/>
      <c r="AN2792" s="8"/>
      <c r="AO2792" s="8"/>
      <c r="AP2792" s="8"/>
      <c r="AQ2792" s="8"/>
      <c r="AR2792" s="5"/>
      <c r="AS2792" s="1"/>
      <c r="AT2792" s="8"/>
      <c r="AU2792" s="1"/>
      <c r="AV2792" s="1"/>
      <c r="AW2792" s="3"/>
      <c r="AX2792" s="3"/>
      <c r="AY2792" s="4"/>
      <c r="AZ2792" s="4"/>
      <c r="BA2792" s="4"/>
      <c r="BB2792" s="1"/>
      <c r="BC2792" s="1"/>
      <c r="BD2792" s="1"/>
      <c r="BE2792" s="1"/>
      <c r="BF2792" s="1"/>
      <c r="BG2792" s="1"/>
      <c r="BH2792" s="1"/>
      <c r="BI2792" s="1"/>
    </row>
    <row r="2793" spans="1:61" x14ac:dyDescent="0.2">
      <c r="A2793" s="78">
        <f t="shared" si="1563"/>
        <v>44684</v>
      </c>
      <c r="B2793" s="2">
        <f t="shared" si="1565"/>
        <v>396629.95009997865</v>
      </c>
      <c r="C2793" s="3">
        <f t="shared" si="1566"/>
        <v>53545043.263497122</v>
      </c>
      <c r="D2793" s="2">
        <f t="shared" si="1562"/>
        <v>240537.3279050432</v>
      </c>
      <c r="E2793" s="2">
        <f t="shared" si="1567"/>
        <v>0</v>
      </c>
      <c r="F2793" s="33">
        <f t="shared" si="1568"/>
        <v>240537.3279050432</v>
      </c>
      <c r="G2793" s="39">
        <f t="shared" si="1569"/>
        <v>6215.24</v>
      </c>
      <c r="H2793" s="38">
        <f>IF(AND(N2793=1,N2792&gt;1),VLOOKUP(A2792,[1]Plan1!$CW$105:$CY$215,3),H2792)</f>
        <v>6315.93</v>
      </c>
      <c r="I2793" s="127">
        <f t="shared" si="1570"/>
        <v>44604</v>
      </c>
      <c r="J2793" s="127">
        <f t="shared" si="1571"/>
        <v>44632</v>
      </c>
      <c r="K2793" s="34">
        <f t="shared" si="1572"/>
        <v>1.6200500704719456E-2</v>
      </c>
      <c r="L2793" s="212">
        <f t="shared" si="1573"/>
        <v>44691</v>
      </c>
      <c r="M2793" s="1">
        <f t="shared" si="1574"/>
        <v>19</v>
      </c>
      <c r="N2793" s="1">
        <f t="shared" si="1575"/>
        <v>14</v>
      </c>
      <c r="O2793" s="2">
        <f t="shared" si="1576"/>
        <v>1.0119119299999999</v>
      </c>
      <c r="P2793" s="35">
        <f t="shared" si="1577"/>
        <v>1.0101006100000001</v>
      </c>
      <c r="Q2793" s="35">
        <f t="shared" si="1578"/>
        <v>1.1701330631625697</v>
      </c>
      <c r="R2793" s="2">
        <f t="shared" si="1579"/>
        <v>1.1840716</v>
      </c>
      <c r="S2793" s="2">
        <f t="shared" si="1580"/>
        <v>1.1701330599999999</v>
      </c>
      <c r="T2793" s="2">
        <f t="shared" si="1581"/>
        <v>284813.41871224</v>
      </c>
      <c r="U2793" s="2">
        <f t="shared" si="1582"/>
        <v>0</v>
      </c>
      <c r="V2793" s="2">
        <f t="shared" si="1583"/>
        <v>44276.090807205954</v>
      </c>
      <c r="W2793" s="2">
        <f t="shared" si="1584"/>
        <v>284813.41871224914</v>
      </c>
      <c r="X2793" s="36">
        <f t="shared" si="1585"/>
        <v>0</v>
      </c>
      <c r="Y2793" s="2">
        <f t="shared" si="1586"/>
        <v>0</v>
      </c>
      <c r="Z2793" s="37">
        <f t="shared" si="1587"/>
        <v>0</v>
      </c>
      <c r="AA2793" s="2">
        <f t="shared" si="1588"/>
        <v>0</v>
      </c>
      <c r="AB2793" s="4">
        <f t="shared" si="1564"/>
        <v>7.1215000000000001E-2</v>
      </c>
      <c r="AC2793" s="148">
        <f t="shared" si="1589"/>
        <v>560</v>
      </c>
      <c r="AD2793" s="36">
        <v>252</v>
      </c>
      <c r="AE2793" s="35">
        <f t="shared" si="1590"/>
        <v>1.1651787220000001</v>
      </c>
      <c r="AF2793" s="2">
        <f t="shared" si="1591"/>
        <v>47045.116511330001</v>
      </c>
      <c r="AG2793" s="2">
        <f t="shared" si="1592"/>
        <v>47045.116511339998</v>
      </c>
      <c r="AH2793" s="3">
        <f t="shared" si="1593"/>
        <v>0</v>
      </c>
      <c r="AI2793" s="3"/>
      <c r="AJ2793" s="3">
        <v>0</v>
      </c>
      <c r="AK2793" s="2">
        <f t="shared" si="1594"/>
        <v>64771.414876389492</v>
      </c>
      <c r="AL2793" s="8"/>
      <c r="AM2793" s="8"/>
      <c r="AN2793" s="8"/>
      <c r="AO2793" s="8"/>
      <c r="AP2793" s="8"/>
      <c r="AQ2793" s="8"/>
      <c r="AR2793" s="5"/>
      <c r="AS2793" s="1"/>
      <c r="AT2793" s="8"/>
      <c r="AU2793" s="1"/>
      <c r="AV2793" s="1"/>
      <c r="AW2793" s="3"/>
      <c r="AX2793" s="3"/>
      <c r="AY2793" s="4"/>
      <c r="AZ2793" s="4"/>
      <c r="BA2793" s="4"/>
      <c r="BB2793" s="1"/>
      <c r="BC2793" s="1"/>
      <c r="BD2793" s="1"/>
      <c r="BE2793" s="1"/>
      <c r="BF2793" s="1"/>
      <c r="BG2793" s="1"/>
      <c r="BH2793" s="1"/>
      <c r="BI2793" s="1"/>
    </row>
    <row r="2794" spans="1:61" x14ac:dyDescent="0.2">
      <c r="A2794" s="78">
        <f t="shared" si="1563"/>
        <v>44685</v>
      </c>
      <c r="B2794" s="2">
        <f t="shared" si="1565"/>
        <v>397080.62868015293</v>
      </c>
      <c r="C2794" s="3">
        <f t="shared" si="1566"/>
        <v>53605884.871820644</v>
      </c>
      <c r="D2794" s="2">
        <f t="shared" si="1562"/>
        <v>240537.3279050432</v>
      </c>
      <c r="E2794" s="2">
        <f t="shared" si="1567"/>
        <v>0</v>
      </c>
      <c r="F2794" s="33">
        <f t="shared" si="1568"/>
        <v>240537.3279050432</v>
      </c>
      <c r="G2794" s="39">
        <f t="shared" si="1569"/>
        <v>6215.24</v>
      </c>
      <c r="H2794" s="38">
        <f>IF(AND(N2794=1,N2793&gt;1),VLOOKUP(A2793,[1]Plan1!$CW$105:$CY$215,3),H2793)</f>
        <v>6315.93</v>
      </c>
      <c r="I2794" s="127">
        <f t="shared" si="1570"/>
        <v>44604</v>
      </c>
      <c r="J2794" s="127">
        <f t="shared" si="1571"/>
        <v>44632</v>
      </c>
      <c r="K2794" s="34">
        <f t="shared" si="1572"/>
        <v>1.6200500704719456E-2</v>
      </c>
      <c r="L2794" s="212">
        <f t="shared" si="1573"/>
        <v>44691</v>
      </c>
      <c r="M2794" s="1">
        <f t="shared" si="1574"/>
        <v>19</v>
      </c>
      <c r="N2794" s="1">
        <f t="shared" si="1575"/>
        <v>15</v>
      </c>
      <c r="O2794" s="2">
        <f t="shared" si="1576"/>
        <v>1.0127681900000001</v>
      </c>
      <c r="P2794" s="35">
        <f t="shared" si="1577"/>
        <v>1.0101006100000001</v>
      </c>
      <c r="Q2794" s="35">
        <f t="shared" si="1578"/>
        <v>1.1701330631625697</v>
      </c>
      <c r="R2794" s="2">
        <f t="shared" si="1579"/>
        <v>1.1850735400000001</v>
      </c>
      <c r="S2794" s="2">
        <f t="shared" si="1580"/>
        <v>1.1701330599999999</v>
      </c>
      <c r="T2794" s="2">
        <f t="shared" si="1581"/>
        <v>285054.42268257</v>
      </c>
      <c r="U2794" s="2">
        <f t="shared" si="1582"/>
        <v>0</v>
      </c>
      <c r="V2794" s="2">
        <f t="shared" si="1583"/>
        <v>44517.094777527149</v>
      </c>
      <c r="W2794" s="2">
        <f t="shared" si="1584"/>
        <v>285054.42268257035</v>
      </c>
      <c r="X2794" s="36">
        <f t="shared" si="1585"/>
        <v>0</v>
      </c>
      <c r="Y2794" s="2">
        <f t="shared" si="1586"/>
        <v>0</v>
      </c>
      <c r="Z2794" s="37">
        <f t="shared" si="1587"/>
        <v>0</v>
      </c>
      <c r="AA2794" s="2">
        <f t="shared" si="1588"/>
        <v>0</v>
      </c>
      <c r="AB2794" s="4">
        <f t="shared" si="1564"/>
        <v>7.1215000000000001E-2</v>
      </c>
      <c r="AC2794" s="148">
        <f t="shared" si="1589"/>
        <v>561</v>
      </c>
      <c r="AD2794" s="36">
        <v>252</v>
      </c>
      <c r="AE2794" s="35">
        <f t="shared" si="1590"/>
        <v>1.1654968480000001</v>
      </c>
      <c r="AF2794" s="2">
        <f t="shared" si="1591"/>
        <v>47175.608462420001</v>
      </c>
      <c r="AG2794" s="2">
        <f t="shared" si="1592"/>
        <v>47175.608462420001</v>
      </c>
      <c r="AH2794" s="3">
        <f t="shared" si="1593"/>
        <v>0</v>
      </c>
      <c r="AI2794" s="3"/>
      <c r="AJ2794" s="3">
        <v>0</v>
      </c>
      <c r="AK2794" s="2">
        <f t="shared" si="1594"/>
        <v>64850.597535162575</v>
      </c>
      <c r="AL2794" s="8"/>
      <c r="AM2794" s="8"/>
      <c r="AN2794" s="8"/>
      <c r="AO2794" s="8"/>
      <c r="AP2794" s="8"/>
      <c r="AQ2794" s="8"/>
      <c r="AR2794" s="5"/>
      <c r="AS2794" s="1"/>
      <c r="AT2794" s="8"/>
      <c r="AU2794" s="1"/>
      <c r="AV2794" s="1"/>
      <c r="AW2794" s="3"/>
      <c r="AX2794" s="3"/>
      <c r="AY2794" s="4"/>
      <c r="AZ2794" s="4"/>
      <c r="BA2794" s="4"/>
      <c r="BB2794" s="1"/>
      <c r="BC2794" s="1"/>
      <c r="BD2794" s="1"/>
      <c r="BE2794" s="1"/>
      <c r="BF2794" s="1"/>
      <c r="BG2794" s="1"/>
      <c r="BH2794" s="1"/>
      <c r="BI2794" s="1"/>
    </row>
    <row r="2795" spans="1:61" x14ac:dyDescent="0.2">
      <c r="A2795" s="78">
        <f t="shared" si="1563"/>
        <v>44686</v>
      </c>
      <c r="B2795" s="2">
        <f t="shared" si="1565"/>
        <v>397531.7237790259</v>
      </c>
      <c r="C2795" s="3">
        <f t="shared" si="1566"/>
        <v>53666782.710168496</v>
      </c>
      <c r="D2795" s="2">
        <f t="shared" si="1562"/>
        <v>240537.3279050432</v>
      </c>
      <c r="E2795" s="2">
        <f t="shared" si="1567"/>
        <v>0</v>
      </c>
      <c r="F2795" s="33">
        <f t="shared" si="1568"/>
        <v>240537.3279050432</v>
      </c>
      <c r="G2795" s="39">
        <f t="shared" si="1569"/>
        <v>6215.24</v>
      </c>
      <c r="H2795" s="38">
        <f>IF(AND(N2795=1,N2794&gt;1),VLOOKUP(A2794,[1]Plan1!$CW$105:$CY$215,3),H2794)</f>
        <v>6315.93</v>
      </c>
      <c r="I2795" s="127">
        <f t="shared" si="1570"/>
        <v>44604</v>
      </c>
      <c r="J2795" s="127">
        <f t="shared" si="1571"/>
        <v>44632</v>
      </c>
      <c r="K2795" s="34">
        <f t="shared" si="1572"/>
        <v>1.6200500704719456E-2</v>
      </c>
      <c r="L2795" s="212">
        <f t="shared" si="1573"/>
        <v>44691</v>
      </c>
      <c r="M2795" s="1">
        <f t="shared" si="1574"/>
        <v>19</v>
      </c>
      <c r="N2795" s="1">
        <f t="shared" si="1575"/>
        <v>16</v>
      </c>
      <c r="O2795" s="2">
        <f t="shared" si="1576"/>
        <v>1.01362518</v>
      </c>
      <c r="P2795" s="35">
        <f t="shared" si="1577"/>
        <v>1.0101006100000001</v>
      </c>
      <c r="Q2795" s="35">
        <f t="shared" si="1578"/>
        <v>1.1701330631625697</v>
      </c>
      <c r="R2795" s="2">
        <f t="shared" si="1579"/>
        <v>1.1860763299999999</v>
      </c>
      <c r="S2795" s="2">
        <f t="shared" si="1580"/>
        <v>1.1701330599999999</v>
      </c>
      <c r="T2795" s="2">
        <f t="shared" si="1581"/>
        <v>285295.63110961998</v>
      </c>
      <c r="U2795" s="2">
        <f t="shared" si="1582"/>
        <v>0</v>
      </c>
      <c r="V2795" s="2">
        <f t="shared" si="1583"/>
        <v>44758.303204577001</v>
      </c>
      <c r="W2795" s="2">
        <f t="shared" si="1584"/>
        <v>285295.63110962021</v>
      </c>
      <c r="X2795" s="36">
        <f t="shared" si="1585"/>
        <v>0</v>
      </c>
      <c r="Y2795" s="2">
        <f t="shared" si="1586"/>
        <v>0</v>
      </c>
      <c r="Z2795" s="37">
        <f t="shared" si="1587"/>
        <v>0</v>
      </c>
      <c r="AA2795" s="2">
        <f t="shared" si="1588"/>
        <v>0</v>
      </c>
      <c r="AB2795" s="4">
        <f t="shared" si="1564"/>
        <v>7.1215000000000001E-2</v>
      </c>
      <c r="AC2795" s="148">
        <f t="shared" si="1589"/>
        <v>562</v>
      </c>
      <c r="AD2795" s="36">
        <v>252</v>
      </c>
      <c r="AE2795" s="35">
        <f t="shared" si="1590"/>
        <v>1.165815061</v>
      </c>
      <c r="AF2795" s="2">
        <f t="shared" si="1591"/>
        <v>47306.312475469997</v>
      </c>
      <c r="AG2795" s="2">
        <f t="shared" si="1592"/>
        <v>47306.312475469997</v>
      </c>
      <c r="AH2795" s="3">
        <f t="shared" si="1593"/>
        <v>0</v>
      </c>
      <c r="AI2795" s="3"/>
      <c r="AJ2795" s="3">
        <v>0</v>
      </c>
      <c r="AK2795" s="2">
        <f t="shared" si="1594"/>
        <v>64929.780193935672</v>
      </c>
      <c r="AL2795" s="8"/>
      <c r="AM2795" s="8"/>
      <c r="AN2795" s="8"/>
      <c r="AO2795" s="8"/>
      <c r="AP2795" s="8"/>
      <c r="AQ2795" s="8"/>
      <c r="AR2795" s="5"/>
      <c r="AS2795" s="1"/>
      <c r="AT2795" s="8"/>
      <c r="AU2795" s="1"/>
      <c r="AV2795" s="1"/>
      <c r="AW2795" s="3"/>
      <c r="AX2795" s="3"/>
      <c r="AY2795" s="4"/>
      <c r="AZ2795" s="4"/>
      <c r="BA2795" s="4"/>
      <c r="BB2795" s="1"/>
      <c r="BC2795" s="1"/>
      <c r="BD2795" s="1"/>
      <c r="BE2795" s="1"/>
      <c r="BF2795" s="1"/>
      <c r="BG2795" s="1"/>
      <c r="BH2795" s="1"/>
      <c r="BI2795" s="1"/>
    </row>
    <row r="2796" spans="1:61" x14ac:dyDescent="0.2">
      <c r="A2796" s="78">
        <f t="shared" si="1563"/>
        <v>44687</v>
      </c>
      <c r="B2796" s="2">
        <f t="shared" si="1565"/>
        <v>397983.23536919768</v>
      </c>
      <c r="C2796" s="3">
        <f t="shared" si="1566"/>
        <v>53727736.774841689</v>
      </c>
      <c r="D2796" s="2">
        <f t="shared" si="1562"/>
        <v>240537.3279050432</v>
      </c>
      <c r="E2796" s="2">
        <f t="shared" si="1567"/>
        <v>0</v>
      </c>
      <c r="F2796" s="33">
        <f t="shared" si="1568"/>
        <v>240537.3279050432</v>
      </c>
      <c r="G2796" s="39">
        <f t="shared" si="1569"/>
        <v>6215.24</v>
      </c>
      <c r="H2796" s="38">
        <f>IF(AND(N2796=1,N2795&gt;1),VLOOKUP(A2795,[1]Plan1!$CW$105:$CY$215,3),H2795)</f>
        <v>6315.93</v>
      </c>
      <c r="I2796" s="127">
        <f t="shared" si="1570"/>
        <v>44604</v>
      </c>
      <c r="J2796" s="127">
        <f t="shared" si="1571"/>
        <v>44632</v>
      </c>
      <c r="K2796" s="34">
        <f t="shared" si="1572"/>
        <v>1.6200500704719456E-2</v>
      </c>
      <c r="L2796" s="212">
        <f t="shared" si="1573"/>
        <v>44691</v>
      </c>
      <c r="M2796" s="1">
        <f t="shared" si="1574"/>
        <v>19</v>
      </c>
      <c r="N2796" s="1">
        <f t="shared" si="1575"/>
        <v>17</v>
      </c>
      <c r="O2796" s="2">
        <f t="shared" si="1576"/>
        <v>1.01448289</v>
      </c>
      <c r="P2796" s="35">
        <f t="shared" si="1577"/>
        <v>1.0101006100000001</v>
      </c>
      <c r="Q2796" s="35">
        <f t="shared" si="1578"/>
        <v>1.1701330631625697</v>
      </c>
      <c r="R2796" s="2">
        <f t="shared" si="1579"/>
        <v>1.1870799700000001</v>
      </c>
      <c r="S2796" s="2">
        <f t="shared" si="1580"/>
        <v>1.1701330599999999</v>
      </c>
      <c r="T2796" s="2">
        <f t="shared" si="1581"/>
        <v>285537.04399338999</v>
      </c>
      <c r="U2796" s="2">
        <f t="shared" si="1582"/>
        <v>0</v>
      </c>
      <c r="V2796" s="2">
        <f t="shared" si="1583"/>
        <v>44999.716088355672</v>
      </c>
      <c r="W2796" s="2">
        <f t="shared" si="1584"/>
        <v>285537.0439933989</v>
      </c>
      <c r="X2796" s="36">
        <f t="shared" si="1585"/>
        <v>0</v>
      </c>
      <c r="Y2796" s="2">
        <f t="shared" si="1586"/>
        <v>0</v>
      </c>
      <c r="Z2796" s="37">
        <f t="shared" si="1587"/>
        <v>0</v>
      </c>
      <c r="AA2796" s="2">
        <f t="shared" si="1588"/>
        <v>0</v>
      </c>
      <c r="AB2796" s="4">
        <f t="shared" si="1564"/>
        <v>7.1215000000000001E-2</v>
      </c>
      <c r="AC2796" s="148">
        <f t="shared" si="1589"/>
        <v>563</v>
      </c>
      <c r="AD2796" s="36">
        <v>252</v>
      </c>
      <c r="AE2796" s="35">
        <f t="shared" si="1590"/>
        <v>1.1661333599999999</v>
      </c>
      <c r="AF2796" s="2">
        <f t="shared" si="1591"/>
        <v>47437.228523079997</v>
      </c>
      <c r="AG2796" s="2">
        <f t="shared" si="1592"/>
        <v>47437.228523090002</v>
      </c>
      <c r="AH2796" s="3">
        <f t="shared" si="1593"/>
        <v>0</v>
      </c>
      <c r="AI2796" s="3"/>
      <c r="AJ2796" s="3">
        <v>0</v>
      </c>
      <c r="AK2796" s="2">
        <f t="shared" si="1594"/>
        <v>65008.96285270877</v>
      </c>
      <c r="AL2796" s="8"/>
      <c r="AM2796" s="8"/>
      <c r="AN2796" s="8"/>
      <c r="AO2796" s="8"/>
      <c r="AP2796" s="8"/>
      <c r="AQ2796" s="8"/>
      <c r="AR2796" s="5"/>
      <c r="AS2796" s="1"/>
      <c r="AT2796" s="8"/>
      <c r="AU2796" s="1"/>
      <c r="AV2796" s="1"/>
      <c r="AW2796" s="3"/>
      <c r="AX2796" s="3"/>
      <c r="AY2796" s="4"/>
      <c r="AZ2796" s="4"/>
      <c r="BA2796" s="4"/>
      <c r="BB2796" s="1"/>
      <c r="BC2796" s="1"/>
      <c r="BD2796" s="1"/>
      <c r="BE2796" s="1"/>
      <c r="BF2796" s="1"/>
      <c r="BG2796" s="1"/>
      <c r="BH2796" s="1"/>
      <c r="BI2796" s="1"/>
    </row>
    <row r="2797" spans="1:61" x14ac:dyDescent="0.2">
      <c r="A2797" s="78">
        <f t="shared" si="1563"/>
        <v>44688</v>
      </c>
      <c r="B2797" s="2">
        <f t="shared" si="1565"/>
        <v>398344.17606908805</v>
      </c>
      <c r="C2797" s="3">
        <f t="shared" si="1566"/>
        <v>53776463.769326888</v>
      </c>
      <c r="D2797" s="2">
        <f t="shared" si="1562"/>
        <v>240537.3279050432</v>
      </c>
      <c r="E2797" s="2">
        <f t="shared" si="1567"/>
        <v>0</v>
      </c>
      <c r="F2797" s="33">
        <f t="shared" si="1568"/>
        <v>240537.3279050432</v>
      </c>
      <c r="G2797" s="39">
        <f t="shared" si="1569"/>
        <v>6215.24</v>
      </c>
      <c r="H2797" s="38">
        <f>IF(AND(N2797=1,N2796&gt;1),VLOOKUP(A2796,[1]Plan1!$CW$105:$CY$215,3),H2796)</f>
        <v>6315.93</v>
      </c>
      <c r="I2797" s="127">
        <f t="shared" si="1570"/>
        <v>44604</v>
      </c>
      <c r="J2797" s="127">
        <f t="shared" si="1571"/>
        <v>44632</v>
      </c>
      <c r="K2797" s="34">
        <f t="shared" si="1572"/>
        <v>1.6200500704719456E-2</v>
      </c>
      <c r="L2797" s="212">
        <f t="shared" si="1573"/>
        <v>44691</v>
      </c>
      <c r="M2797" s="1">
        <f t="shared" si="1574"/>
        <v>19</v>
      </c>
      <c r="N2797" s="1">
        <f t="shared" si="1575"/>
        <v>18</v>
      </c>
      <c r="O2797" s="2">
        <f t="shared" si="1576"/>
        <v>1.01534133</v>
      </c>
      <c r="P2797" s="35">
        <f t="shared" si="1577"/>
        <v>1.0101006100000001</v>
      </c>
      <c r="Q2797" s="35">
        <f t="shared" si="1578"/>
        <v>1.1701330631625697</v>
      </c>
      <c r="R2797" s="2">
        <f t="shared" si="1579"/>
        <v>1.18808446</v>
      </c>
      <c r="S2797" s="2">
        <f t="shared" si="1580"/>
        <v>1.1701330599999999</v>
      </c>
      <c r="T2797" s="2">
        <f t="shared" si="1581"/>
        <v>285778.6613339</v>
      </c>
      <c r="U2797" s="2">
        <f t="shared" si="1582"/>
        <v>0</v>
      </c>
      <c r="V2797" s="2">
        <f t="shared" si="1583"/>
        <v>45241.333428862985</v>
      </c>
      <c r="W2797" s="2">
        <f t="shared" si="1584"/>
        <v>285778.66133390617</v>
      </c>
      <c r="X2797" s="36">
        <f t="shared" si="1585"/>
        <v>0</v>
      </c>
      <c r="Y2797" s="2">
        <f t="shared" si="1586"/>
        <v>0</v>
      </c>
      <c r="Z2797" s="37">
        <f t="shared" si="1587"/>
        <v>0</v>
      </c>
      <c r="AA2797" s="2">
        <f t="shared" si="1588"/>
        <v>0</v>
      </c>
      <c r="AB2797" s="4">
        <f t="shared" si="1564"/>
        <v>7.1215000000000001E-2</v>
      </c>
      <c r="AC2797" s="148">
        <f t="shared" si="1589"/>
        <v>563</v>
      </c>
      <c r="AD2797" s="36">
        <v>252</v>
      </c>
      <c r="AE2797" s="35">
        <f t="shared" si="1590"/>
        <v>1.1661333599999999</v>
      </c>
      <c r="AF2797" s="2">
        <f t="shared" si="1591"/>
        <v>47477.3692237</v>
      </c>
      <c r="AG2797" s="2">
        <f t="shared" si="1592"/>
        <v>47477.3692237</v>
      </c>
      <c r="AH2797" s="3">
        <f t="shared" si="1593"/>
        <v>0</v>
      </c>
      <c r="AI2797" s="3"/>
      <c r="AJ2797" s="3">
        <v>0</v>
      </c>
      <c r="AK2797" s="2">
        <f t="shared" si="1594"/>
        <v>65088.145511481867</v>
      </c>
      <c r="AL2797" s="8"/>
      <c r="AM2797" s="8"/>
      <c r="AN2797" s="8"/>
      <c r="AO2797" s="8"/>
      <c r="AP2797" s="8"/>
      <c r="AQ2797" s="8"/>
      <c r="AR2797" s="5"/>
      <c r="AS2797" s="1"/>
      <c r="AT2797" s="8"/>
      <c r="AU2797" s="1"/>
      <c r="AV2797" s="1"/>
      <c r="AW2797" s="3"/>
      <c r="AX2797" s="3"/>
      <c r="AY2797" s="4"/>
      <c r="AZ2797" s="4"/>
      <c r="BA2797" s="4"/>
      <c r="BB2797" s="1"/>
      <c r="BC2797" s="1"/>
      <c r="BD2797" s="1"/>
      <c r="BE2797" s="1"/>
      <c r="BF2797" s="1"/>
      <c r="BG2797" s="1"/>
      <c r="BH2797" s="1"/>
      <c r="BI2797" s="1"/>
    </row>
    <row r="2798" spans="1:61" x14ac:dyDescent="0.2">
      <c r="A2798" s="78">
        <f t="shared" si="1563"/>
        <v>44689</v>
      </c>
      <c r="B2798" s="2">
        <f t="shared" si="1565"/>
        <v>398423.35872786114</v>
      </c>
      <c r="C2798" s="3">
        <f t="shared" si="1566"/>
        <v>53787153.42826125</v>
      </c>
      <c r="D2798" s="2">
        <f t="shared" si="1562"/>
        <v>240537.3279050432</v>
      </c>
      <c r="E2798" s="2">
        <f t="shared" si="1567"/>
        <v>0</v>
      </c>
      <c r="F2798" s="33">
        <f t="shared" si="1568"/>
        <v>240537.3279050432</v>
      </c>
      <c r="G2798" s="39">
        <f t="shared" si="1569"/>
        <v>6215.24</v>
      </c>
      <c r="H2798" s="38">
        <f>IF(AND(N2798=1,N2797&gt;1),VLOOKUP(A2797,[1]Plan1!$CW$105:$CY$215,3),H2797)</f>
        <v>6315.93</v>
      </c>
      <c r="I2798" s="127">
        <f t="shared" si="1570"/>
        <v>44604</v>
      </c>
      <c r="J2798" s="127">
        <f t="shared" si="1571"/>
        <v>44632</v>
      </c>
      <c r="K2798" s="34">
        <f t="shared" si="1572"/>
        <v>1.6200500704719456E-2</v>
      </c>
      <c r="L2798" s="212">
        <f t="shared" si="1573"/>
        <v>44691</v>
      </c>
      <c r="M2798" s="1">
        <f t="shared" si="1574"/>
        <v>19</v>
      </c>
      <c r="N2798" s="1">
        <f t="shared" si="1575"/>
        <v>18</v>
      </c>
      <c r="O2798" s="2">
        <f t="shared" si="1576"/>
        <v>1.01534133</v>
      </c>
      <c r="P2798" s="35">
        <f t="shared" si="1577"/>
        <v>1.0101006100000001</v>
      </c>
      <c r="Q2798" s="35">
        <f t="shared" si="1578"/>
        <v>1.1701330631625697</v>
      </c>
      <c r="R2798" s="2">
        <f t="shared" si="1579"/>
        <v>1.18808446</v>
      </c>
      <c r="S2798" s="2">
        <f t="shared" si="1580"/>
        <v>1.1701330599999999</v>
      </c>
      <c r="T2798" s="2">
        <f t="shared" si="1581"/>
        <v>285778.6613339</v>
      </c>
      <c r="U2798" s="2">
        <f t="shared" si="1582"/>
        <v>0</v>
      </c>
      <c r="V2798" s="2">
        <f t="shared" si="1583"/>
        <v>45241.333428862985</v>
      </c>
      <c r="W2798" s="2">
        <f t="shared" si="1584"/>
        <v>285778.66133390617</v>
      </c>
      <c r="X2798" s="36">
        <f t="shared" si="1585"/>
        <v>0</v>
      </c>
      <c r="Y2798" s="2">
        <f t="shared" si="1586"/>
        <v>0</v>
      </c>
      <c r="Z2798" s="37">
        <f t="shared" si="1587"/>
        <v>0</v>
      </c>
      <c r="AA2798" s="2">
        <f t="shared" si="1588"/>
        <v>0</v>
      </c>
      <c r="AB2798" s="4">
        <f t="shared" si="1564"/>
        <v>7.1215000000000001E-2</v>
      </c>
      <c r="AC2798" s="148">
        <f t="shared" si="1589"/>
        <v>563</v>
      </c>
      <c r="AD2798" s="36">
        <v>252</v>
      </c>
      <c r="AE2798" s="35">
        <f t="shared" si="1590"/>
        <v>1.1661333599999999</v>
      </c>
      <c r="AF2798" s="2">
        <f t="shared" si="1591"/>
        <v>47477.3692237</v>
      </c>
      <c r="AG2798" s="2">
        <f t="shared" si="1592"/>
        <v>47477.3692237</v>
      </c>
      <c r="AH2798" s="3">
        <f t="shared" si="1593"/>
        <v>0</v>
      </c>
      <c r="AI2798" s="3"/>
      <c r="AJ2798" s="3">
        <v>0</v>
      </c>
      <c r="AK2798" s="2">
        <f t="shared" si="1594"/>
        <v>65167.328170254965</v>
      </c>
      <c r="AL2798" s="8"/>
      <c r="AM2798" s="8"/>
      <c r="AN2798" s="8"/>
      <c r="AO2798" s="8"/>
      <c r="AP2798" s="8"/>
      <c r="AQ2798" s="8"/>
      <c r="AR2798" s="5"/>
      <c r="AS2798" s="1"/>
      <c r="AT2798" s="8"/>
      <c r="AU2798" s="1"/>
      <c r="AV2798" s="1"/>
      <c r="AW2798" s="3"/>
      <c r="AX2798" s="3"/>
      <c r="AY2798" s="4"/>
      <c r="AZ2798" s="4"/>
      <c r="BA2798" s="4"/>
      <c r="BB2798" s="1"/>
      <c r="BC2798" s="1"/>
      <c r="BD2798" s="1"/>
      <c r="BE2798" s="1"/>
      <c r="BF2798" s="1"/>
      <c r="BG2798" s="1"/>
      <c r="BH2798" s="1"/>
      <c r="BI2798" s="1"/>
    </row>
    <row r="2799" spans="1:61" x14ac:dyDescent="0.2">
      <c r="A2799" s="78">
        <f t="shared" si="1563"/>
        <v>44690</v>
      </c>
      <c r="B2799" s="2">
        <f t="shared" si="1565"/>
        <v>398593.52959728421</v>
      </c>
      <c r="C2799" s="3">
        <f t="shared" si="1566"/>
        <v>53810126.495633371</v>
      </c>
      <c r="D2799" s="2">
        <f t="shared" si="1562"/>
        <v>240537.3279050432</v>
      </c>
      <c r="E2799" s="2">
        <f t="shared" si="1567"/>
        <v>0</v>
      </c>
      <c r="F2799" s="33">
        <f t="shared" si="1568"/>
        <v>240537.3279050432</v>
      </c>
      <c r="G2799" s="39">
        <f t="shared" si="1569"/>
        <v>6215.24</v>
      </c>
      <c r="H2799" s="38">
        <f>IF(AND(N2799=1,N2798&gt;1),VLOOKUP(A2798,[1]Plan1!$CW$105:$CY$215,3),H2798)</f>
        <v>6315.93</v>
      </c>
      <c r="I2799" s="127">
        <f t="shared" si="1570"/>
        <v>44604</v>
      </c>
      <c r="J2799" s="127">
        <f t="shared" si="1571"/>
        <v>44632</v>
      </c>
      <c r="K2799" s="34">
        <f t="shared" si="1572"/>
        <v>1.6200500704719456E-2</v>
      </c>
      <c r="L2799" s="212">
        <f t="shared" si="1573"/>
        <v>44691</v>
      </c>
      <c r="M2799" s="1">
        <f t="shared" si="1574"/>
        <v>19</v>
      </c>
      <c r="N2799" s="1">
        <f t="shared" si="1575"/>
        <v>18</v>
      </c>
      <c r="O2799" s="2">
        <f t="shared" si="1576"/>
        <v>1.01534133</v>
      </c>
      <c r="P2799" s="35">
        <f t="shared" si="1577"/>
        <v>1.0101006100000001</v>
      </c>
      <c r="Q2799" s="35">
        <f t="shared" si="1578"/>
        <v>1.1701330631625697</v>
      </c>
      <c r="R2799" s="2">
        <f t="shared" si="1579"/>
        <v>1.18808446</v>
      </c>
      <c r="S2799" s="2">
        <f t="shared" si="1580"/>
        <v>1.1701330599999999</v>
      </c>
      <c r="T2799" s="2">
        <f t="shared" si="1581"/>
        <v>285778.6613339</v>
      </c>
      <c r="U2799" s="2">
        <f t="shared" si="1582"/>
        <v>0</v>
      </c>
      <c r="V2799" s="2">
        <f t="shared" si="1583"/>
        <v>45241.333428862985</v>
      </c>
      <c r="W2799" s="2">
        <f t="shared" si="1584"/>
        <v>285778.66133390617</v>
      </c>
      <c r="X2799" s="36">
        <f t="shared" si="1585"/>
        <v>0</v>
      </c>
      <c r="Y2799" s="2">
        <f t="shared" si="1586"/>
        <v>0</v>
      </c>
      <c r="Z2799" s="37">
        <f t="shared" si="1587"/>
        <v>0</v>
      </c>
      <c r="AA2799" s="2">
        <f t="shared" si="1588"/>
        <v>0</v>
      </c>
      <c r="AB2799" s="4">
        <f t="shared" si="1564"/>
        <v>7.1215000000000001E-2</v>
      </c>
      <c r="AC2799" s="148">
        <f t="shared" si="1589"/>
        <v>564</v>
      </c>
      <c r="AD2799" s="36">
        <v>252</v>
      </c>
      <c r="AE2799" s="35">
        <f t="shared" si="1590"/>
        <v>1.166451747</v>
      </c>
      <c r="AF2799" s="2">
        <f t="shared" si="1591"/>
        <v>47568.357434340003</v>
      </c>
      <c r="AG2799" s="2">
        <f t="shared" si="1592"/>
        <v>47568.35743435</v>
      </c>
      <c r="AH2799" s="3">
        <f t="shared" si="1593"/>
        <v>0</v>
      </c>
      <c r="AI2799" s="3"/>
      <c r="AJ2799" s="3">
        <v>0</v>
      </c>
      <c r="AK2799" s="2">
        <f t="shared" si="1594"/>
        <v>65246.510829028048</v>
      </c>
      <c r="AL2799" s="8"/>
      <c r="AM2799" s="8"/>
      <c r="AN2799" s="8"/>
      <c r="AO2799" s="8"/>
      <c r="AP2799" s="8"/>
      <c r="AQ2799" s="8"/>
      <c r="AR2799" s="5"/>
      <c r="AS2799" s="1"/>
      <c r="AT2799" s="8"/>
      <c r="AU2799" s="1"/>
      <c r="AV2799" s="1"/>
      <c r="AW2799" s="3"/>
      <c r="AX2799" s="3"/>
      <c r="AY2799" s="4"/>
      <c r="AZ2799" s="4"/>
      <c r="BA2799" s="4"/>
      <c r="BB2799" s="1"/>
      <c r="BC2799" s="1"/>
      <c r="BD2799" s="1"/>
      <c r="BE2799" s="1"/>
      <c r="BF2799" s="1"/>
      <c r="BG2799" s="1"/>
      <c r="BH2799" s="1"/>
      <c r="BI2799" s="1"/>
    </row>
    <row r="2800" spans="1:61" x14ac:dyDescent="0.2">
      <c r="A2800" s="78">
        <f t="shared" si="1563"/>
        <v>44691</v>
      </c>
      <c r="B2800" s="2">
        <f t="shared" si="1565"/>
        <v>399045.87551522342</v>
      </c>
      <c r="C2800" s="3">
        <f t="shared" si="1566"/>
        <v>53871193.194555163</v>
      </c>
      <c r="D2800" s="2">
        <f t="shared" si="1562"/>
        <v>240537.3279050432</v>
      </c>
      <c r="E2800" s="2">
        <f t="shared" si="1567"/>
        <v>0</v>
      </c>
      <c r="F2800" s="33">
        <f t="shared" si="1568"/>
        <v>240537.3279050432</v>
      </c>
      <c r="G2800" s="39">
        <f t="shared" si="1569"/>
        <v>6215.24</v>
      </c>
      <c r="H2800" s="38">
        <f>IF(AND(N2800=1,N2799&gt;1),VLOOKUP(A2799,[1]Plan1!$CW$105:$CY$215,3),H2799)</f>
        <v>6315.93</v>
      </c>
      <c r="I2800" s="127">
        <f t="shared" si="1570"/>
        <v>44604</v>
      </c>
      <c r="J2800" s="127">
        <f t="shared" si="1571"/>
        <v>44632</v>
      </c>
      <c r="K2800" s="34">
        <f t="shared" si="1572"/>
        <v>1.6200500704719456E-2</v>
      </c>
      <c r="L2800" s="212">
        <f t="shared" si="1573"/>
        <v>44691</v>
      </c>
      <c r="M2800" s="1">
        <f t="shared" si="1574"/>
        <v>19</v>
      </c>
      <c r="N2800" s="1">
        <f t="shared" si="1575"/>
        <v>19</v>
      </c>
      <c r="O2800" s="2">
        <f t="shared" si="1576"/>
        <v>1.0162005000000001</v>
      </c>
      <c r="P2800" s="35">
        <f t="shared" si="1577"/>
        <v>1.0101006100000001</v>
      </c>
      <c r="Q2800" s="35">
        <f t="shared" si="1578"/>
        <v>1.1701330631625697</v>
      </c>
      <c r="R2800" s="2">
        <f t="shared" si="1579"/>
        <v>1.1890898000000001</v>
      </c>
      <c r="S2800" s="2">
        <f t="shared" si="1580"/>
        <v>1.1701330599999999</v>
      </c>
      <c r="T2800" s="2">
        <f t="shared" si="1581"/>
        <v>286020.48313114</v>
      </c>
      <c r="U2800" s="2">
        <f t="shared" si="1582"/>
        <v>0</v>
      </c>
      <c r="V2800" s="2">
        <f t="shared" si="1583"/>
        <v>45483.155226099057</v>
      </c>
      <c r="W2800" s="2">
        <f t="shared" si="1584"/>
        <v>286020.48313114227</v>
      </c>
      <c r="X2800" s="36">
        <f t="shared" si="1585"/>
        <v>92</v>
      </c>
      <c r="Y2800" s="2">
        <f t="shared" si="1586"/>
        <v>0</v>
      </c>
      <c r="Z2800" s="37">
        <f t="shared" si="1587"/>
        <v>0</v>
      </c>
      <c r="AA2800" s="2">
        <f t="shared" si="1588"/>
        <v>0</v>
      </c>
      <c r="AB2800" s="4">
        <f t="shared" si="1564"/>
        <v>7.1215000000000001E-2</v>
      </c>
      <c r="AC2800" s="148">
        <f t="shared" si="1589"/>
        <v>565</v>
      </c>
      <c r="AD2800" s="36">
        <v>252</v>
      </c>
      <c r="AE2800" s="35">
        <f t="shared" si="1590"/>
        <v>1.1667702200000001</v>
      </c>
      <c r="AF2800" s="2">
        <f t="shared" si="1591"/>
        <v>47699.698896280002</v>
      </c>
      <c r="AG2800" s="2">
        <f t="shared" si="1592"/>
        <v>47699.698896280002</v>
      </c>
      <c r="AH2800" s="3">
        <f t="shared" si="1593"/>
        <v>0</v>
      </c>
      <c r="AI2800" s="3"/>
      <c r="AJ2800" s="3">
        <v>0</v>
      </c>
      <c r="AK2800" s="2">
        <f t="shared" si="1594"/>
        <v>65325.693487801145</v>
      </c>
      <c r="AL2800" s="8"/>
      <c r="AM2800" s="8"/>
      <c r="AN2800" s="8"/>
      <c r="AO2800" s="8"/>
      <c r="AP2800" s="8"/>
      <c r="AQ2800" s="8"/>
      <c r="AR2800" s="5"/>
      <c r="AS2800" s="1"/>
      <c r="AT2800" s="8"/>
      <c r="AU2800" s="1"/>
      <c r="AV2800" s="1"/>
      <c r="AW2800" s="3"/>
      <c r="AX2800" s="3"/>
      <c r="AY2800" s="4"/>
      <c r="AZ2800" s="4"/>
      <c r="BA2800" s="4"/>
      <c r="BB2800" s="1"/>
      <c r="BC2800" s="1"/>
      <c r="BD2800" s="1"/>
      <c r="BE2800" s="1"/>
      <c r="BF2800" s="1"/>
      <c r="BG2800" s="1"/>
      <c r="BH2800" s="1"/>
      <c r="BI2800" s="1"/>
    </row>
    <row r="2801" spans="1:61" x14ac:dyDescent="0.2">
      <c r="A2801" s="78">
        <f t="shared" si="1563"/>
        <v>44692</v>
      </c>
      <c r="B2801" s="2">
        <f t="shared" si="1565"/>
        <v>399369.24283551995</v>
      </c>
      <c r="C2801" s="3">
        <f t="shared" si="1566"/>
        <v>53914847.782795191</v>
      </c>
      <c r="D2801" s="2">
        <f t="shared" si="1562"/>
        <v>240537.3279050432</v>
      </c>
      <c r="E2801" s="2">
        <f t="shared" si="1567"/>
        <v>0</v>
      </c>
      <c r="F2801" s="33">
        <f t="shared" si="1568"/>
        <v>240537.3279050432</v>
      </c>
      <c r="G2801" s="39">
        <f t="shared" si="1569"/>
        <v>6315.93</v>
      </c>
      <c r="H2801" s="38">
        <f>IF(AND(N2801=1,N2800&gt;1),VLOOKUP(A2800,[1]Plan1!$CW$105:$CY$215,3),H2800)</f>
        <v>6382.88</v>
      </c>
      <c r="I2801" s="127">
        <f t="shared" si="1570"/>
        <v>44631</v>
      </c>
      <c r="J2801" s="127">
        <f t="shared" si="1571"/>
        <v>44662</v>
      </c>
      <c r="K2801" s="34">
        <f t="shared" si="1572"/>
        <v>1.0600180812643467E-2</v>
      </c>
      <c r="L2801" s="212">
        <f t="shared" si="1573"/>
        <v>44722</v>
      </c>
      <c r="M2801" s="1">
        <f t="shared" si="1574"/>
        <v>23</v>
      </c>
      <c r="N2801" s="1">
        <f t="shared" si="1575"/>
        <v>1</v>
      </c>
      <c r="O2801" s="2">
        <f t="shared" si="1576"/>
        <v>1.0004585500000001</v>
      </c>
      <c r="P2801" s="35">
        <f t="shared" si="1577"/>
        <v>1.0162005000000001</v>
      </c>
      <c r="Q2801" s="35">
        <f t="shared" si="1578"/>
        <v>1.189089803852335</v>
      </c>
      <c r="R2801" s="2">
        <f t="shared" si="1579"/>
        <v>1.1896350600000001</v>
      </c>
      <c r="S2801" s="2">
        <f t="shared" si="1580"/>
        <v>1.1701330599999999</v>
      </c>
      <c r="T2801" s="2">
        <f t="shared" si="1581"/>
        <v>286151.63851455</v>
      </c>
      <c r="U2801" s="2">
        <f t="shared" si="1582"/>
        <v>0</v>
      </c>
      <c r="V2801" s="2">
        <f t="shared" si="1583"/>
        <v>45614.310609512562</v>
      </c>
      <c r="W2801" s="2">
        <f t="shared" si="1584"/>
        <v>286151.63851455576</v>
      </c>
      <c r="X2801" s="36">
        <f t="shared" si="1585"/>
        <v>0</v>
      </c>
      <c r="Y2801" s="2">
        <f t="shared" si="1586"/>
        <v>0</v>
      </c>
      <c r="Z2801" s="37">
        <f t="shared" si="1587"/>
        <v>0</v>
      </c>
      <c r="AA2801" s="2">
        <f t="shared" si="1588"/>
        <v>0</v>
      </c>
      <c r="AB2801" s="4">
        <f t="shared" si="1564"/>
        <v>7.1215000000000001E-2</v>
      </c>
      <c r="AC2801" s="148">
        <f t="shared" si="1589"/>
        <v>566</v>
      </c>
      <c r="AD2801" s="36">
        <v>252</v>
      </c>
      <c r="AE2801" s="35">
        <f t="shared" si="1590"/>
        <v>1.16708878</v>
      </c>
      <c r="AF2801" s="2">
        <f t="shared" si="1591"/>
        <v>47812.728174390002</v>
      </c>
      <c r="AG2801" s="2">
        <f t="shared" si="1592"/>
        <v>47812.728174390002</v>
      </c>
      <c r="AH2801" s="3">
        <f t="shared" si="1593"/>
        <v>0</v>
      </c>
      <c r="AI2801" s="3"/>
      <c r="AJ2801" s="3">
        <v>0</v>
      </c>
      <c r="AK2801" s="2">
        <f t="shared" si="1594"/>
        <v>65404.876146574228</v>
      </c>
      <c r="AL2801" s="8"/>
      <c r="AM2801" s="8"/>
      <c r="AN2801" s="8"/>
      <c r="AO2801" s="8"/>
      <c r="AP2801" s="8"/>
      <c r="AQ2801" s="8"/>
      <c r="AR2801" s="5"/>
      <c r="AS2801" s="1"/>
      <c r="AT2801" s="8"/>
      <c r="AU2801" s="1"/>
      <c r="AV2801" s="1"/>
      <c r="AW2801" s="3"/>
      <c r="AX2801" s="3"/>
      <c r="AY2801" s="4"/>
      <c r="AZ2801" s="4"/>
      <c r="BA2801" s="4"/>
      <c r="BB2801" s="1"/>
      <c r="BC2801" s="1"/>
      <c r="BD2801" s="1"/>
      <c r="BE2801" s="1"/>
      <c r="BF2801" s="1"/>
      <c r="BG2801" s="1"/>
      <c r="BH2801" s="1"/>
      <c r="BI2801" s="1"/>
    </row>
    <row r="2802" spans="1:61" x14ac:dyDescent="0.2">
      <c r="A2802" s="78">
        <f t="shared" si="1563"/>
        <v>44693</v>
      </c>
      <c r="B2802" s="2">
        <f t="shared" si="1565"/>
        <v>399692.78882540856</v>
      </c>
      <c r="C2802" s="3">
        <f t="shared" si="1566"/>
        <v>53958526.491430156</v>
      </c>
      <c r="D2802" s="2">
        <f t="shared" si="1562"/>
        <v>240537.3279050432</v>
      </c>
      <c r="E2802" s="2">
        <f t="shared" si="1567"/>
        <v>0</v>
      </c>
      <c r="F2802" s="33">
        <f t="shared" si="1568"/>
        <v>240537.3279050432</v>
      </c>
      <c r="G2802" s="39">
        <f t="shared" si="1569"/>
        <v>6315.93</v>
      </c>
      <c r="H2802" s="38">
        <f>IF(AND(N2802=1,N2801&gt;1),VLOOKUP(A2801,[1]Plan1!$CW$105:$CY$215,3),H2801)</f>
        <v>6382.88</v>
      </c>
      <c r="I2802" s="127">
        <f t="shared" si="1570"/>
        <v>44631</v>
      </c>
      <c r="J2802" s="127">
        <f t="shared" si="1571"/>
        <v>44662</v>
      </c>
      <c r="K2802" s="34">
        <f t="shared" si="1572"/>
        <v>1.0600180812643467E-2</v>
      </c>
      <c r="L2802" s="212">
        <f t="shared" si="1573"/>
        <v>44722</v>
      </c>
      <c r="M2802" s="1">
        <f t="shared" si="1574"/>
        <v>23</v>
      </c>
      <c r="N2802" s="1">
        <f t="shared" si="1575"/>
        <v>2</v>
      </c>
      <c r="O2802" s="2">
        <f t="shared" si="1576"/>
        <v>1.0009173200000001</v>
      </c>
      <c r="P2802" s="35">
        <f t="shared" si="1577"/>
        <v>1.0162005000000001</v>
      </c>
      <c r="Q2802" s="35">
        <f t="shared" si="1578"/>
        <v>1.189089803852335</v>
      </c>
      <c r="R2802" s="2">
        <f t="shared" si="1579"/>
        <v>1.1901805700000001</v>
      </c>
      <c r="S2802" s="2">
        <f t="shared" si="1580"/>
        <v>1.1701330599999999</v>
      </c>
      <c r="T2802" s="2">
        <f t="shared" si="1581"/>
        <v>286282.85403230001</v>
      </c>
      <c r="U2802" s="2">
        <f t="shared" si="1582"/>
        <v>0</v>
      </c>
      <c r="V2802" s="2">
        <f t="shared" si="1583"/>
        <v>45745.526127258046</v>
      </c>
      <c r="W2802" s="2">
        <f t="shared" si="1584"/>
        <v>286282.85403230123</v>
      </c>
      <c r="X2802" s="36">
        <f t="shared" si="1585"/>
        <v>0</v>
      </c>
      <c r="Y2802" s="2">
        <f t="shared" si="1586"/>
        <v>0</v>
      </c>
      <c r="Z2802" s="37">
        <f t="shared" si="1587"/>
        <v>0</v>
      </c>
      <c r="AA2802" s="2">
        <f t="shared" si="1588"/>
        <v>0</v>
      </c>
      <c r="AB2802" s="4">
        <f t="shared" si="1564"/>
        <v>7.1215000000000001E-2</v>
      </c>
      <c r="AC2802" s="148">
        <f t="shared" si="1589"/>
        <v>567</v>
      </c>
      <c r="AD2802" s="36">
        <v>252</v>
      </c>
      <c r="AE2802" s="35">
        <f t="shared" si="1590"/>
        <v>1.1674074270000001</v>
      </c>
      <c r="AF2802" s="2">
        <f t="shared" si="1591"/>
        <v>47925.875987760002</v>
      </c>
      <c r="AG2802" s="2">
        <f t="shared" si="1592"/>
        <v>47925.875987760002</v>
      </c>
      <c r="AH2802" s="3">
        <f t="shared" si="1593"/>
        <v>0</v>
      </c>
      <c r="AI2802" s="3"/>
      <c r="AJ2802" s="3">
        <v>0</v>
      </c>
      <c r="AK2802" s="2">
        <f t="shared" si="1594"/>
        <v>65484.058805347326</v>
      </c>
      <c r="AL2802" s="8"/>
      <c r="AM2802" s="8"/>
      <c r="AN2802" s="8"/>
      <c r="AO2802" s="8"/>
      <c r="AP2802" s="8"/>
      <c r="AQ2802" s="8"/>
      <c r="AR2802" s="5"/>
      <c r="AS2802" s="1"/>
      <c r="AT2802" s="8"/>
      <c r="AU2802" s="1"/>
      <c r="AV2802" s="1"/>
      <c r="AW2802" s="3"/>
      <c r="AX2802" s="3"/>
      <c r="AY2802" s="4"/>
      <c r="AZ2802" s="4"/>
      <c r="BA2802" s="4"/>
      <c r="BB2802" s="1"/>
      <c r="BC2802" s="1"/>
      <c r="BD2802" s="1"/>
      <c r="BE2802" s="1"/>
      <c r="BF2802" s="1"/>
      <c r="BG2802" s="1"/>
      <c r="BH2802" s="1"/>
      <c r="BI2802" s="1"/>
    </row>
    <row r="2803" spans="1:61" x14ac:dyDescent="0.2">
      <c r="A2803" s="78">
        <f t="shared" si="1563"/>
        <v>44694</v>
      </c>
      <c r="B2803" s="2">
        <f t="shared" si="1565"/>
        <v>400016.51667184237</v>
      </c>
      <c r="C2803" s="3">
        <f t="shared" si="1566"/>
        <v>54002229.750698723</v>
      </c>
      <c r="D2803" s="2">
        <f t="shared" si="1562"/>
        <v>240537.3279050432</v>
      </c>
      <c r="E2803" s="2">
        <f t="shared" si="1567"/>
        <v>0</v>
      </c>
      <c r="F2803" s="33">
        <f t="shared" si="1568"/>
        <v>240537.3279050432</v>
      </c>
      <c r="G2803" s="39">
        <f t="shared" si="1569"/>
        <v>6315.93</v>
      </c>
      <c r="H2803" s="38">
        <f>IF(AND(N2803=1,N2802&gt;1),VLOOKUP(A2802,[1]Plan1!$CW$105:$CY$215,3),H2802)</f>
        <v>6382.88</v>
      </c>
      <c r="I2803" s="127">
        <f t="shared" si="1570"/>
        <v>44631</v>
      </c>
      <c r="J2803" s="127">
        <f t="shared" si="1571"/>
        <v>44662</v>
      </c>
      <c r="K2803" s="34">
        <f t="shared" si="1572"/>
        <v>1.0600180812643467E-2</v>
      </c>
      <c r="L2803" s="212">
        <f t="shared" si="1573"/>
        <v>44722</v>
      </c>
      <c r="M2803" s="1">
        <f t="shared" si="1574"/>
        <v>23</v>
      </c>
      <c r="N2803" s="1">
        <f t="shared" si="1575"/>
        <v>3</v>
      </c>
      <c r="O2803" s="2">
        <f t="shared" si="1576"/>
        <v>1.0013763</v>
      </c>
      <c r="P2803" s="35">
        <f t="shared" si="1577"/>
        <v>1.0162005000000001</v>
      </c>
      <c r="Q2803" s="35">
        <f t="shared" si="1578"/>
        <v>1.189089803852335</v>
      </c>
      <c r="R2803" s="2">
        <f t="shared" si="1579"/>
        <v>1.1907263400000001</v>
      </c>
      <c r="S2803" s="2">
        <f t="shared" si="1580"/>
        <v>1.1701330599999999</v>
      </c>
      <c r="T2803" s="2">
        <f t="shared" si="1581"/>
        <v>286414.13208975003</v>
      </c>
      <c r="U2803" s="2">
        <f t="shared" si="1582"/>
        <v>0</v>
      </c>
      <c r="V2803" s="2">
        <f t="shared" si="1583"/>
        <v>45876.804184708781</v>
      </c>
      <c r="W2803" s="2">
        <f t="shared" si="1584"/>
        <v>286414.13208975201</v>
      </c>
      <c r="X2803" s="36">
        <f t="shared" si="1585"/>
        <v>0</v>
      </c>
      <c r="Y2803" s="2">
        <f t="shared" si="1586"/>
        <v>0</v>
      </c>
      <c r="Z2803" s="37">
        <f t="shared" si="1587"/>
        <v>0</v>
      </c>
      <c r="AA2803" s="2">
        <f t="shared" si="1588"/>
        <v>0</v>
      </c>
      <c r="AB2803" s="4">
        <f t="shared" si="1564"/>
        <v>7.1215000000000001E-2</v>
      </c>
      <c r="AC2803" s="148">
        <f t="shared" si="1589"/>
        <v>568</v>
      </c>
      <c r="AD2803" s="36">
        <v>252</v>
      </c>
      <c r="AE2803" s="35">
        <f t="shared" si="1590"/>
        <v>1.1677261619999999</v>
      </c>
      <c r="AF2803" s="2">
        <f t="shared" si="1591"/>
        <v>48039.143117970001</v>
      </c>
      <c r="AG2803" s="2">
        <f t="shared" si="1592"/>
        <v>48039.143117970001</v>
      </c>
      <c r="AH2803" s="3">
        <f t="shared" si="1593"/>
        <v>0</v>
      </c>
      <c r="AI2803" s="3"/>
      <c r="AJ2803" s="3">
        <v>0</v>
      </c>
      <c r="AK2803" s="2">
        <f t="shared" si="1594"/>
        <v>65563.241464120409</v>
      </c>
      <c r="AL2803" s="8"/>
      <c r="AM2803" s="8"/>
      <c r="AN2803" s="8"/>
      <c r="AO2803" s="8"/>
      <c r="AP2803" s="8"/>
      <c r="AQ2803" s="8"/>
      <c r="AR2803" s="5"/>
      <c r="AS2803" s="1"/>
      <c r="AT2803" s="8"/>
      <c r="AU2803" s="1"/>
      <c r="AV2803" s="1"/>
      <c r="AW2803" s="3"/>
      <c r="AX2803" s="3"/>
      <c r="AY2803" s="4"/>
      <c r="AZ2803" s="4"/>
      <c r="BA2803" s="4"/>
      <c r="BB2803" s="1"/>
      <c r="BC2803" s="1"/>
      <c r="BD2803" s="1"/>
      <c r="BE2803" s="1"/>
      <c r="BF2803" s="1"/>
      <c r="BG2803" s="1"/>
      <c r="BH2803" s="1"/>
      <c r="BI2803" s="1"/>
    </row>
    <row r="2804" spans="1:61" x14ac:dyDescent="0.2">
      <c r="A2804" s="78">
        <f t="shared" si="1563"/>
        <v>44695</v>
      </c>
      <c r="B2804" s="2">
        <f t="shared" si="1565"/>
        <v>400249.06356441486</v>
      </c>
      <c r="C2804" s="3">
        <f t="shared" si="1566"/>
        <v>54033623.581196003</v>
      </c>
      <c r="D2804" s="2">
        <f t="shared" si="1562"/>
        <v>240537.3279050432</v>
      </c>
      <c r="E2804" s="2">
        <f t="shared" si="1567"/>
        <v>0</v>
      </c>
      <c r="F2804" s="33">
        <f t="shared" si="1568"/>
        <v>240537.3279050432</v>
      </c>
      <c r="G2804" s="39">
        <f t="shared" si="1569"/>
        <v>6315.93</v>
      </c>
      <c r="H2804" s="38">
        <f>IF(AND(N2804=1,N2803&gt;1),VLOOKUP(A2803,[1]Plan1!$CW$105:$CY$215,3),H2803)</f>
        <v>6382.88</v>
      </c>
      <c r="I2804" s="127">
        <f t="shared" si="1570"/>
        <v>44631</v>
      </c>
      <c r="J2804" s="127">
        <f t="shared" si="1571"/>
        <v>44662</v>
      </c>
      <c r="K2804" s="34">
        <f t="shared" si="1572"/>
        <v>1.0600180812643467E-2</v>
      </c>
      <c r="L2804" s="212">
        <f t="shared" si="1573"/>
        <v>44722</v>
      </c>
      <c r="M2804" s="1">
        <f t="shared" si="1574"/>
        <v>23</v>
      </c>
      <c r="N2804" s="1">
        <f t="shared" si="1575"/>
        <v>4</v>
      </c>
      <c r="O2804" s="2">
        <f t="shared" si="1576"/>
        <v>1.00183548</v>
      </c>
      <c r="P2804" s="35">
        <f t="shared" si="1577"/>
        <v>1.0162005000000001</v>
      </c>
      <c r="Q2804" s="35">
        <f t="shared" si="1578"/>
        <v>1.189089803852335</v>
      </c>
      <c r="R2804" s="2">
        <f t="shared" si="1579"/>
        <v>1.19127235</v>
      </c>
      <c r="S2804" s="2">
        <f t="shared" si="1580"/>
        <v>1.1701330599999999</v>
      </c>
      <c r="T2804" s="2">
        <f t="shared" si="1581"/>
        <v>286545.46787615999</v>
      </c>
      <c r="U2804" s="2">
        <f t="shared" si="1582"/>
        <v>0</v>
      </c>
      <c r="V2804" s="2">
        <f t="shared" si="1583"/>
        <v>46008.139971118188</v>
      </c>
      <c r="W2804" s="2">
        <f t="shared" si="1584"/>
        <v>286545.46787616139</v>
      </c>
      <c r="X2804" s="36">
        <f t="shared" si="1585"/>
        <v>0</v>
      </c>
      <c r="Y2804" s="2">
        <f t="shared" si="1586"/>
        <v>0</v>
      </c>
      <c r="Z2804" s="37">
        <f t="shared" si="1587"/>
        <v>0</v>
      </c>
      <c r="AA2804" s="2">
        <f t="shared" si="1588"/>
        <v>0</v>
      </c>
      <c r="AB2804" s="4">
        <f t="shared" si="1564"/>
        <v>7.1215000000000001E-2</v>
      </c>
      <c r="AC2804" s="148">
        <f t="shared" si="1589"/>
        <v>568</v>
      </c>
      <c r="AD2804" s="36">
        <v>252</v>
      </c>
      <c r="AE2804" s="35">
        <f t="shared" si="1590"/>
        <v>1.1677261619999999</v>
      </c>
      <c r="AF2804" s="2">
        <f t="shared" si="1591"/>
        <v>48061.171565359997</v>
      </c>
      <c r="AG2804" s="2">
        <f t="shared" si="1592"/>
        <v>48061.171565359997</v>
      </c>
      <c r="AH2804" s="3">
        <f t="shared" si="1593"/>
        <v>0</v>
      </c>
      <c r="AI2804" s="3"/>
      <c r="AJ2804" s="3">
        <v>0</v>
      </c>
      <c r="AK2804" s="2">
        <f t="shared" si="1594"/>
        <v>65642.424122893513</v>
      </c>
      <c r="AL2804" s="8"/>
      <c r="AM2804" s="8"/>
      <c r="AN2804" s="8"/>
      <c r="AO2804" s="8"/>
      <c r="AP2804" s="8"/>
      <c r="AQ2804" s="8"/>
      <c r="AR2804" s="5"/>
      <c r="AS2804" s="1"/>
      <c r="AT2804" s="8"/>
      <c r="AU2804" s="1"/>
      <c r="AV2804" s="1"/>
      <c r="AW2804" s="3"/>
      <c r="AX2804" s="3"/>
      <c r="AY2804" s="4"/>
      <c r="AZ2804" s="4"/>
      <c r="BA2804" s="4"/>
      <c r="BB2804" s="1"/>
      <c r="BC2804" s="1"/>
      <c r="BD2804" s="1"/>
      <c r="BE2804" s="1"/>
      <c r="BF2804" s="1"/>
      <c r="BG2804" s="1"/>
      <c r="BH2804" s="1"/>
      <c r="BI2804" s="1"/>
    </row>
    <row r="2805" spans="1:61" x14ac:dyDescent="0.2">
      <c r="A2805" s="78">
        <f t="shared" si="1563"/>
        <v>44696</v>
      </c>
      <c r="B2805" s="2">
        <f t="shared" si="1565"/>
        <v>400328.24622318801</v>
      </c>
      <c r="C2805" s="3">
        <f t="shared" si="1566"/>
        <v>54044313.24013038</v>
      </c>
      <c r="D2805" s="2">
        <f t="shared" si="1562"/>
        <v>240537.3279050432</v>
      </c>
      <c r="E2805" s="2">
        <f t="shared" si="1567"/>
        <v>0</v>
      </c>
      <c r="F2805" s="33">
        <f t="shared" si="1568"/>
        <v>240537.3279050432</v>
      </c>
      <c r="G2805" s="39">
        <f t="shared" si="1569"/>
        <v>6315.93</v>
      </c>
      <c r="H2805" s="38">
        <f>IF(AND(N2805=1,N2804&gt;1),VLOOKUP(A2804,[1]Plan1!$CW$105:$CY$215,3),H2804)</f>
        <v>6382.88</v>
      </c>
      <c r="I2805" s="127">
        <f t="shared" si="1570"/>
        <v>44631</v>
      </c>
      <c r="J2805" s="127">
        <f t="shared" si="1571"/>
        <v>44662</v>
      </c>
      <c r="K2805" s="34">
        <f t="shared" si="1572"/>
        <v>1.0600180812643467E-2</v>
      </c>
      <c r="L2805" s="212">
        <f t="shared" si="1573"/>
        <v>44722</v>
      </c>
      <c r="M2805" s="1">
        <f t="shared" si="1574"/>
        <v>23</v>
      </c>
      <c r="N2805" s="1">
        <f t="shared" si="1575"/>
        <v>4</v>
      </c>
      <c r="O2805" s="2">
        <f t="shared" si="1576"/>
        <v>1.00183548</v>
      </c>
      <c r="P2805" s="35">
        <f t="shared" si="1577"/>
        <v>1.0162005000000001</v>
      </c>
      <c r="Q2805" s="35">
        <f t="shared" si="1578"/>
        <v>1.189089803852335</v>
      </c>
      <c r="R2805" s="2">
        <f t="shared" si="1579"/>
        <v>1.19127235</v>
      </c>
      <c r="S2805" s="2">
        <f t="shared" si="1580"/>
        <v>1.1701330599999999</v>
      </c>
      <c r="T2805" s="2">
        <f t="shared" si="1581"/>
        <v>286545.46787615999</v>
      </c>
      <c r="U2805" s="2">
        <f t="shared" si="1582"/>
        <v>0</v>
      </c>
      <c r="V2805" s="2">
        <f t="shared" si="1583"/>
        <v>46008.139971118188</v>
      </c>
      <c r="W2805" s="2">
        <f t="shared" si="1584"/>
        <v>286545.46787616139</v>
      </c>
      <c r="X2805" s="36">
        <f t="shared" si="1585"/>
        <v>0</v>
      </c>
      <c r="Y2805" s="2">
        <f t="shared" si="1586"/>
        <v>0</v>
      </c>
      <c r="Z2805" s="37">
        <f t="shared" si="1587"/>
        <v>0</v>
      </c>
      <c r="AA2805" s="2">
        <f t="shared" si="1588"/>
        <v>0</v>
      </c>
      <c r="AB2805" s="4">
        <f t="shared" si="1564"/>
        <v>7.1215000000000001E-2</v>
      </c>
      <c r="AC2805" s="148">
        <f t="shared" si="1589"/>
        <v>568</v>
      </c>
      <c r="AD2805" s="36">
        <v>252</v>
      </c>
      <c r="AE2805" s="35">
        <f t="shared" si="1590"/>
        <v>1.1677261619999999</v>
      </c>
      <c r="AF2805" s="2">
        <f t="shared" si="1591"/>
        <v>48061.171565359997</v>
      </c>
      <c r="AG2805" s="2">
        <f t="shared" si="1592"/>
        <v>48061.171565359997</v>
      </c>
      <c r="AH2805" s="3">
        <f t="shared" si="1593"/>
        <v>0</v>
      </c>
      <c r="AI2805" s="3"/>
      <c r="AJ2805" s="3">
        <v>0</v>
      </c>
      <c r="AK2805" s="2">
        <f t="shared" si="1594"/>
        <v>65721.606781666604</v>
      </c>
      <c r="AL2805" s="8"/>
      <c r="AM2805" s="8"/>
      <c r="AN2805" s="8"/>
      <c r="AO2805" s="8"/>
      <c r="AP2805" s="8"/>
      <c r="AQ2805" s="8"/>
      <c r="AR2805" s="5"/>
      <c r="AS2805" s="1"/>
      <c r="AT2805" s="8"/>
      <c r="AU2805" s="1"/>
      <c r="AV2805" s="1"/>
      <c r="AW2805" s="3"/>
      <c r="AX2805" s="3"/>
      <c r="AY2805" s="4"/>
      <c r="AZ2805" s="4"/>
      <c r="BA2805" s="4"/>
      <c r="BB2805" s="1"/>
      <c r="BC2805" s="1"/>
      <c r="BD2805" s="1"/>
      <c r="BE2805" s="1"/>
      <c r="BF2805" s="1"/>
      <c r="BG2805" s="1"/>
      <c r="BH2805" s="1"/>
      <c r="BI2805" s="1"/>
    </row>
    <row r="2806" spans="1:61" x14ac:dyDescent="0.2">
      <c r="A2806" s="78">
        <f t="shared" si="1563"/>
        <v>44697</v>
      </c>
      <c r="B2806" s="2">
        <f t="shared" si="1565"/>
        <v>400498.78559457103</v>
      </c>
      <c r="C2806" s="3">
        <f t="shared" si="1566"/>
        <v>54067336.055267088</v>
      </c>
      <c r="D2806" s="2">
        <f t="shared" si="1562"/>
        <v>240537.3279050432</v>
      </c>
      <c r="E2806" s="2">
        <f t="shared" si="1567"/>
        <v>0</v>
      </c>
      <c r="F2806" s="33">
        <f t="shared" si="1568"/>
        <v>240537.3279050432</v>
      </c>
      <c r="G2806" s="39">
        <f t="shared" si="1569"/>
        <v>6315.93</v>
      </c>
      <c r="H2806" s="38">
        <f>IF(AND(N2806=1,N2805&gt;1),VLOOKUP(A2805,[1]Plan1!$CW$105:$CY$215,3),H2805)</f>
        <v>6382.88</v>
      </c>
      <c r="I2806" s="127">
        <f t="shared" si="1570"/>
        <v>44631</v>
      </c>
      <c r="J2806" s="127">
        <f t="shared" si="1571"/>
        <v>44662</v>
      </c>
      <c r="K2806" s="34">
        <f t="shared" si="1572"/>
        <v>1.0600180812643467E-2</v>
      </c>
      <c r="L2806" s="212">
        <f t="shared" si="1573"/>
        <v>44722</v>
      </c>
      <c r="M2806" s="1">
        <f t="shared" si="1574"/>
        <v>23</v>
      </c>
      <c r="N2806" s="1">
        <f t="shared" si="1575"/>
        <v>4</v>
      </c>
      <c r="O2806" s="2">
        <f t="shared" si="1576"/>
        <v>1.00183548</v>
      </c>
      <c r="P2806" s="35">
        <f t="shared" si="1577"/>
        <v>1.0162005000000001</v>
      </c>
      <c r="Q2806" s="35">
        <f t="shared" si="1578"/>
        <v>1.189089803852335</v>
      </c>
      <c r="R2806" s="2">
        <f t="shared" si="1579"/>
        <v>1.19127235</v>
      </c>
      <c r="S2806" s="2">
        <f t="shared" si="1580"/>
        <v>1.1701330599999999</v>
      </c>
      <c r="T2806" s="2">
        <f t="shared" si="1581"/>
        <v>286545.46787615999</v>
      </c>
      <c r="U2806" s="2">
        <f t="shared" si="1582"/>
        <v>0</v>
      </c>
      <c r="V2806" s="2">
        <f t="shared" si="1583"/>
        <v>46008.139971118188</v>
      </c>
      <c r="W2806" s="2">
        <f t="shared" si="1584"/>
        <v>286545.46787616139</v>
      </c>
      <c r="X2806" s="36">
        <f t="shared" si="1585"/>
        <v>0</v>
      </c>
      <c r="Y2806" s="2">
        <f t="shared" si="1586"/>
        <v>0</v>
      </c>
      <c r="Z2806" s="37">
        <f t="shared" si="1587"/>
        <v>0</v>
      </c>
      <c r="AA2806" s="2">
        <f t="shared" si="1588"/>
        <v>0</v>
      </c>
      <c r="AB2806" s="4">
        <f t="shared" si="1564"/>
        <v>7.1215000000000001E-2</v>
      </c>
      <c r="AC2806" s="148">
        <f t="shared" si="1589"/>
        <v>569</v>
      </c>
      <c r="AD2806" s="36">
        <v>252</v>
      </c>
      <c r="AE2806" s="35">
        <f t="shared" si="1590"/>
        <v>1.1680449829999999</v>
      </c>
      <c r="AF2806" s="2">
        <f t="shared" si="1591"/>
        <v>48152.528277969999</v>
      </c>
      <c r="AG2806" s="2">
        <f t="shared" si="1592"/>
        <v>48152.528277969999</v>
      </c>
      <c r="AH2806" s="3">
        <f t="shared" si="1593"/>
        <v>0</v>
      </c>
      <c r="AI2806" s="3"/>
      <c r="AJ2806" s="3">
        <v>0</v>
      </c>
      <c r="AK2806" s="2">
        <f t="shared" si="1594"/>
        <v>65800.789440439694</v>
      </c>
      <c r="AL2806" s="8"/>
      <c r="AM2806" s="8"/>
      <c r="AN2806" s="8"/>
      <c r="AO2806" s="8"/>
      <c r="AP2806" s="8"/>
      <c r="AQ2806" s="8"/>
      <c r="AR2806" s="5"/>
      <c r="AS2806" s="1"/>
      <c r="AT2806" s="8"/>
      <c r="AU2806" s="1"/>
      <c r="AV2806" s="1"/>
      <c r="AW2806" s="3"/>
      <c r="AX2806" s="3"/>
      <c r="AY2806" s="4"/>
      <c r="AZ2806" s="4"/>
      <c r="BA2806" s="4"/>
      <c r="BB2806" s="1"/>
      <c r="BC2806" s="1"/>
      <c r="BD2806" s="1"/>
      <c r="BE2806" s="1"/>
      <c r="BF2806" s="1"/>
      <c r="BG2806" s="1"/>
      <c r="BH2806" s="1"/>
      <c r="BI2806" s="1"/>
    </row>
    <row r="2807" spans="1:61" x14ac:dyDescent="0.2">
      <c r="A2807" s="78">
        <f t="shared" si="1563"/>
        <v>44698</v>
      </c>
      <c r="B2807" s="2">
        <f t="shared" si="1565"/>
        <v>400822.87095498887</v>
      </c>
      <c r="C2807" s="3">
        <f t="shared" si="1566"/>
        <v>54111087.578923501</v>
      </c>
      <c r="D2807" s="2">
        <f t="shared" si="1562"/>
        <v>240537.3279050432</v>
      </c>
      <c r="E2807" s="2">
        <f t="shared" si="1567"/>
        <v>0</v>
      </c>
      <c r="F2807" s="33">
        <f t="shared" si="1568"/>
        <v>240537.3279050432</v>
      </c>
      <c r="G2807" s="39">
        <f t="shared" si="1569"/>
        <v>6315.93</v>
      </c>
      <c r="H2807" s="38">
        <f>IF(AND(N2807=1,N2806&gt;1),VLOOKUP(A2806,[1]Plan1!$CW$105:$CY$215,3),H2806)</f>
        <v>6382.88</v>
      </c>
      <c r="I2807" s="127">
        <f t="shared" si="1570"/>
        <v>44631</v>
      </c>
      <c r="J2807" s="127">
        <f t="shared" si="1571"/>
        <v>44662</v>
      </c>
      <c r="K2807" s="34">
        <f t="shared" si="1572"/>
        <v>1.0600180812643467E-2</v>
      </c>
      <c r="L2807" s="212">
        <f t="shared" si="1573"/>
        <v>44722</v>
      </c>
      <c r="M2807" s="1">
        <f t="shared" si="1574"/>
        <v>23</v>
      </c>
      <c r="N2807" s="1">
        <f t="shared" si="1575"/>
        <v>5</v>
      </c>
      <c r="O2807" s="2">
        <f t="shared" si="1576"/>
        <v>1.00229488</v>
      </c>
      <c r="P2807" s="35">
        <f t="shared" si="1577"/>
        <v>1.0162005000000001</v>
      </c>
      <c r="Q2807" s="35">
        <f t="shared" si="1578"/>
        <v>1.189089803852335</v>
      </c>
      <c r="R2807" s="2">
        <f t="shared" si="1579"/>
        <v>1.1918186200000001</v>
      </c>
      <c r="S2807" s="2">
        <f t="shared" si="1580"/>
        <v>1.1701330599999999</v>
      </c>
      <c r="T2807" s="2">
        <f t="shared" si="1581"/>
        <v>286676.86620226997</v>
      </c>
      <c r="U2807" s="2">
        <f t="shared" si="1582"/>
        <v>0</v>
      </c>
      <c r="V2807" s="2">
        <f t="shared" si="1583"/>
        <v>46139.538297232888</v>
      </c>
      <c r="W2807" s="2">
        <f t="shared" si="1584"/>
        <v>286676.86620227608</v>
      </c>
      <c r="X2807" s="36">
        <f t="shared" si="1585"/>
        <v>0</v>
      </c>
      <c r="Y2807" s="2">
        <f t="shared" si="1586"/>
        <v>0</v>
      </c>
      <c r="Z2807" s="37">
        <f t="shared" si="1587"/>
        <v>0</v>
      </c>
      <c r="AA2807" s="2">
        <f t="shared" si="1588"/>
        <v>0</v>
      </c>
      <c r="AB2807" s="4">
        <f t="shared" si="1564"/>
        <v>7.1215000000000001E-2</v>
      </c>
      <c r="AC2807" s="148">
        <f t="shared" si="1589"/>
        <v>570</v>
      </c>
      <c r="AD2807" s="36">
        <v>252</v>
      </c>
      <c r="AE2807" s="35">
        <f t="shared" si="1590"/>
        <v>1.168363891</v>
      </c>
      <c r="AF2807" s="2">
        <f t="shared" si="1591"/>
        <v>48266.032653499999</v>
      </c>
      <c r="AG2807" s="2">
        <f t="shared" si="1592"/>
        <v>48266.032653499999</v>
      </c>
      <c r="AH2807" s="3">
        <f t="shared" si="1593"/>
        <v>0</v>
      </c>
      <c r="AI2807" s="3"/>
      <c r="AJ2807" s="3">
        <v>0</v>
      </c>
      <c r="AK2807" s="2">
        <f t="shared" si="1594"/>
        <v>65879.972099212784</v>
      </c>
      <c r="AL2807" s="8"/>
      <c r="AM2807" s="8"/>
      <c r="AN2807" s="8"/>
      <c r="AO2807" s="8"/>
      <c r="AP2807" s="8"/>
      <c r="AQ2807" s="8"/>
      <c r="AR2807" s="5"/>
      <c r="AS2807" s="1"/>
      <c r="AT2807" s="8"/>
      <c r="AU2807" s="1"/>
      <c r="AV2807" s="1"/>
      <c r="AW2807" s="3"/>
      <c r="AX2807" s="3"/>
      <c r="AY2807" s="4"/>
      <c r="AZ2807" s="4"/>
      <c r="BA2807" s="4"/>
      <c r="BB2807" s="1"/>
      <c r="BC2807" s="1"/>
      <c r="BD2807" s="1"/>
      <c r="BE2807" s="1"/>
      <c r="BF2807" s="1"/>
      <c r="BG2807" s="1"/>
      <c r="BH2807" s="1"/>
      <c r="BI2807" s="1"/>
    </row>
    <row r="2808" spans="1:61" x14ac:dyDescent="0.2">
      <c r="A2808" s="78">
        <f t="shared" si="1563"/>
        <v>44699</v>
      </c>
      <c r="B2808" s="2">
        <f t="shared" si="1565"/>
        <v>401147.13282932527</v>
      </c>
      <c r="C2808" s="3">
        <f t="shared" si="1566"/>
        <v>54154862.931958914</v>
      </c>
      <c r="D2808" s="2">
        <f t="shared" si="1562"/>
        <v>240537.3279050432</v>
      </c>
      <c r="E2808" s="2">
        <f t="shared" si="1567"/>
        <v>0</v>
      </c>
      <c r="F2808" s="33">
        <f t="shared" si="1568"/>
        <v>240537.3279050432</v>
      </c>
      <c r="G2808" s="39">
        <f t="shared" si="1569"/>
        <v>6315.93</v>
      </c>
      <c r="H2808" s="38">
        <f>IF(AND(N2808=1,N2807&gt;1),VLOOKUP(A2807,[1]Plan1!$CW$105:$CY$215,3),H2807)</f>
        <v>6382.88</v>
      </c>
      <c r="I2808" s="127">
        <f t="shared" si="1570"/>
        <v>44631</v>
      </c>
      <c r="J2808" s="127">
        <f t="shared" si="1571"/>
        <v>44662</v>
      </c>
      <c r="K2808" s="34">
        <f t="shared" si="1572"/>
        <v>1.0600180812643467E-2</v>
      </c>
      <c r="L2808" s="212">
        <f t="shared" si="1573"/>
        <v>44722</v>
      </c>
      <c r="M2808" s="1">
        <f t="shared" si="1574"/>
        <v>23</v>
      </c>
      <c r="N2808" s="1">
        <f t="shared" si="1575"/>
        <v>6</v>
      </c>
      <c r="O2808" s="2">
        <f t="shared" si="1576"/>
        <v>1.0027544900000001</v>
      </c>
      <c r="P2808" s="35">
        <f t="shared" si="1577"/>
        <v>1.0162005000000001</v>
      </c>
      <c r="Q2808" s="35">
        <f t="shared" si="1578"/>
        <v>1.189089803852335</v>
      </c>
      <c r="R2808" s="2">
        <f t="shared" si="1579"/>
        <v>1.19236513</v>
      </c>
      <c r="S2808" s="2">
        <f t="shared" si="1580"/>
        <v>1.1701330599999999</v>
      </c>
      <c r="T2808" s="2">
        <f t="shared" si="1581"/>
        <v>286808.32225734001</v>
      </c>
      <c r="U2808" s="2">
        <f t="shared" si="1582"/>
        <v>0</v>
      </c>
      <c r="V2808" s="2">
        <f t="shared" si="1583"/>
        <v>46270.994352306261</v>
      </c>
      <c r="W2808" s="2">
        <f t="shared" si="1584"/>
        <v>286808.32225734944</v>
      </c>
      <c r="X2808" s="36">
        <f t="shared" si="1585"/>
        <v>0</v>
      </c>
      <c r="Y2808" s="2">
        <f t="shared" si="1586"/>
        <v>0</v>
      </c>
      <c r="Z2808" s="37">
        <f t="shared" si="1587"/>
        <v>0</v>
      </c>
      <c r="AA2808" s="2">
        <f t="shared" si="1588"/>
        <v>0</v>
      </c>
      <c r="AB2808" s="4">
        <f t="shared" si="1564"/>
        <v>7.1215000000000001E-2</v>
      </c>
      <c r="AC2808" s="148">
        <f t="shared" si="1589"/>
        <v>571</v>
      </c>
      <c r="AD2808" s="36">
        <v>252</v>
      </c>
      <c r="AE2808" s="35">
        <f t="shared" si="1590"/>
        <v>1.1686828869999999</v>
      </c>
      <c r="AF2808" s="2">
        <f t="shared" si="1591"/>
        <v>48379.655813990001</v>
      </c>
      <c r="AG2808" s="2">
        <f t="shared" si="1592"/>
        <v>48379.655813990001</v>
      </c>
      <c r="AH2808" s="3">
        <f t="shared" si="1593"/>
        <v>0</v>
      </c>
      <c r="AI2808" s="3"/>
      <c r="AJ2808" s="3">
        <v>0</v>
      </c>
      <c r="AK2808" s="2">
        <f t="shared" si="1594"/>
        <v>65959.154757985874</v>
      </c>
      <c r="AL2808" s="8"/>
      <c r="AM2808" s="8"/>
      <c r="AN2808" s="8"/>
      <c r="AO2808" s="8"/>
      <c r="AP2808" s="8"/>
      <c r="AQ2808" s="8"/>
      <c r="AR2808" s="5"/>
      <c r="AS2808" s="1"/>
      <c r="AT2808" s="8"/>
      <c r="AU2808" s="1"/>
      <c r="AV2808" s="1"/>
      <c r="AW2808" s="3"/>
      <c r="AX2808" s="3"/>
      <c r="AY2808" s="4"/>
      <c r="AZ2808" s="4"/>
      <c r="BA2808" s="4"/>
      <c r="BB2808" s="1"/>
      <c r="BC2808" s="1"/>
      <c r="BD2808" s="1"/>
      <c r="BE2808" s="1"/>
      <c r="BF2808" s="1"/>
      <c r="BG2808" s="1"/>
      <c r="BH2808" s="1"/>
      <c r="BI2808" s="1"/>
    </row>
    <row r="2809" spans="1:61" x14ac:dyDescent="0.2">
      <c r="A2809" s="78">
        <f t="shared" si="1563"/>
        <v>44700</v>
      </c>
      <c r="B2809" s="2">
        <f t="shared" si="1565"/>
        <v>401471.57635743706</v>
      </c>
      <c r="C2809" s="3">
        <f t="shared" si="1566"/>
        <v>54198662.808254004</v>
      </c>
      <c r="D2809" s="2">
        <f t="shared" si="1562"/>
        <v>240537.3279050432</v>
      </c>
      <c r="E2809" s="2">
        <f t="shared" si="1567"/>
        <v>0</v>
      </c>
      <c r="F2809" s="33">
        <f t="shared" si="1568"/>
        <v>240537.3279050432</v>
      </c>
      <c r="G2809" s="39">
        <f t="shared" si="1569"/>
        <v>6315.93</v>
      </c>
      <c r="H2809" s="38">
        <f>IF(AND(N2809=1,N2808&gt;1),VLOOKUP(A2808,[1]Plan1!$CW$105:$CY$215,3),H2808)</f>
        <v>6382.88</v>
      </c>
      <c r="I2809" s="127">
        <f t="shared" si="1570"/>
        <v>44631</v>
      </c>
      <c r="J2809" s="127">
        <f t="shared" si="1571"/>
        <v>44662</v>
      </c>
      <c r="K2809" s="34">
        <f t="shared" si="1572"/>
        <v>1.0600180812643467E-2</v>
      </c>
      <c r="L2809" s="212">
        <f t="shared" si="1573"/>
        <v>44722</v>
      </c>
      <c r="M2809" s="1">
        <f t="shared" si="1574"/>
        <v>23</v>
      </c>
      <c r="N2809" s="1">
        <f t="shared" si="1575"/>
        <v>7</v>
      </c>
      <c r="O2809" s="2">
        <f t="shared" si="1576"/>
        <v>1.0032143099999999</v>
      </c>
      <c r="P2809" s="35">
        <f t="shared" si="1577"/>
        <v>1.0162005000000001</v>
      </c>
      <c r="Q2809" s="35">
        <f t="shared" si="1578"/>
        <v>1.189089803852335</v>
      </c>
      <c r="R2809" s="2">
        <f t="shared" si="1579"/>
        <v>1.1929118999999999</v>
      </c>
      <c r="S2809" s="2">
        <f t="shared" si="1580"/>
        <v>1.1701330599999999</v>
      </c>
      <c r="T2809" s="2">
        <f t="shared" si="1581"/>
        <v>286939.84085212002</v>
      </c>
      <c r="U2809" s="2">
        <f t="shared" si="1582"/>
        <v>0</v>
      </c>
      <c r="V2809" s="2">
        <f t="shared" si="1583"/>
        <v>46402.512947084884</v>
      </c>
      <c r="W2809" s="2">
        <f t="shared" si="1584"/>
        <v>286939.84085212811</v>
      </c>
      <c r="X2809" s="36">
        <f t="shared" si="1585"/>
        <v>0</v>
      </c>
      <c r="Y2809" s="2">
        <f t="shared" si="1586"/>
        <v>0</v>
      </c>
      <c r="Z2809" s="37">
        <f t="shared" si="1587"/>
        <v>0</v>
      </c>
      <c r="AA2809" s="2">
        <f t="shared" si="1588"/>
        <v>0</v>
      </c>
      <c r="AB2809" s="4">
        <f t="shared" si="1564"/>
        <v>7.1215000000000001E-2</v>
      </c>
      <c r="AC2809" s="148">
        <f t="shared" si="1589"/>
        <v>572</v>
      </c>
      <c r="AD2809" s="36">
        <v>252</v>
      </c>
      <c r="AE2809" s="35">
        <f t="shared" si="1590"/>
        <v>1.169001969</v>
      </c>
      <c r="AF2809" s="2">
        <f t="shared" si="1591"/>
        <v>48493.398088549999</v>
      </c>
      <c r="AG2809" s="2">
        <f t="shared" si="1592"/>
        <v>48493.398088549999</v>
      </c>
      <c r="AH2809" s="3">
        <f t="shared" si="1593"/>
        <v>0</v>
      </c>
      <c r="AI2809" s="3"/>
      <c r="AJ2809" s="3">
        <v>0</v>
      </c>
      <c r="AK2809" s="2">
        <f t="shared" si="1594"/>
        <v>66038.337416758965</v>
      </c>
      <c r="AL2809" s="8"/>
      <c r="AM2809" s="8"/>
      <c r="AN2809" s="8"/>
      <c r="AO2809" s="8"/>
      <c r="AP2809" s="8"/>
      <c r="AQ2809" s="8"/>
      <c r="AR2809" s="5"/>
      <c r="AS2809" s="1"/>
      <c r="AT2809" s="8"/>
      <c r="AU2809" s="1"/>
      <c r="AV2809" s="1"/>
      <c r="AW2809" s="3"/>
      <c r="AX2809" s="3"/>
      <c r="AY2809" s="4"/>
      <c r="AZ2809" s="4"/>
      <c r="BA2809" s="4"/>
      <c r="BB2809" s="1"/>
      <c r="BC2809" s="1"/>
      <c r="BD2809" s="1"/>
      <c r="BE2809" s="1"/>
      <c r="BF2809" s="1"/>
      <c r="BG2809" s="1"/>
      <c r="BH2809" s="1"/>
      <c r="BI2809" s="1"/>
    </row>
    <row r="2810" spans="1:61" x14ac:dyDescent="0.2">
      <c r="A2810" s="78">
        <f t="shared" si="1563"/>
        <v>44701</v>
      </c>
      <c r="B2810" s="2">
        <f t="shared" si="1565"/>
        <v>401796.19939461083</v>
      </c>
      <c r="C2810" s="3">
        <f t="shared" si="1566"/>
        <v>54242486.918272458</v>
      </c>
      <c r="D2810" s="2">
        <f t="shared" ref="D2810:D2873" si="1595">D2809</f>
        <v>240537.3279050432</v>
      </c>
      <c r="E2810" s="2">
        <f t="shared" si="1567"/>
        <v>0</v>
      </c>
      <c r="F2810" s="33">
        <f t="shared" si="1568"/>
        <v>240537.3279050432</v>
      </c>
      <c r="G2810" s="39">
        <f t="shared" si="1569"/>
        <v>6315.93</v>
      </c>
      <c r="H2810" s="38">
        <f>IF(AND(N2810=1,N2809&gt;1),VLOOKUP(A2809,[1]Plan1!$CW$105:$CY$215,3),H2809)</f>
        <v>6382.88</v>
      </c>
      <c r="I2810" s="127">
        <f t="shared" si="1570"/>
        <v>44631</v>
      </c>
      <c r="J2810" s="127">
        <f t="shared" si="1571"/>
        <v>44662</v>
      </c>
      <c r="K2810" s="34">
        <f t="shared" si="1572"/>
        <v>1.0600180812643467E-2</v>
      </c>
      <c r="L2810" s="212">
        <f t="shared" si="1573"/>
        <v>44722</v>
      </c>
      <c r="M2810" s="1">
        <f t="shared" si="1574"/>
        <v>23</v>
      </c>
      <c r="N2810" s="1">
        <f t="shared" si="1575"/>
        <v>8</v>
      </c>
      <c r="O2810" s="2">
        <f t="shared" si="1576"/>
        <v>1.0036743400000001</v>
      </c>
      <c r="P2810" s="35">
        <f t="shared" si="1577"/>
        <v>1.0162005000000001</v>
      </c>
      <c r="Q2810" s="35">
        <f t="shared" si="1578"/>
        <v>1.189089803852335</v>
      </c>
      <c r="R2810" s="2">
        <f t="shared" si="1579"/>
        <v>1.1934589200000001</v>
      </c>
      <c r="S2810" s="2">
        <f t="shared" si="1580"/>
        <v>1.1701330599999999</v>
      </c>
      <c r="T2810" s="2">
        <f t="shared" si="1581"/>
        <v>287071.41958122997</v>
      </c>
      <c r="U2810" s="2">
        <f t="shared" si="1582"/>
        <v>0</v>
      </c>
      <c r="V2810" s="2">
        <f t="shared" si="1583"/>
        <v>46534.091676195545</v>
      </c>
      <c r="W2810" s="2">
        <f t="shared" si="1584"/>
        <v>287071.41958123876</v>
      </c>
      <c r="X2810" s="36">
        <f t="shared" si="1585"/>
        <v>0</v>
      </c>
      <c r="Y2810" s="2">
        <f t="shared" si="1586"/>
        <v>0</v>
      </c>
      <c r="Z2810" s="37">
        <f t="shared" si="1587"/>
        <v>0</v>
      </c>
      <c r="AA2810" s="2">
        <f t="shared" si="1588"/>
        <v>0</v>
      </c>
      <c r="AB2810" s="4">
        <f t="shared" si="1564"/>
        <v>7.1215000000000001E-2</v>
      </c>
      <c r="AC2810" s="148">
        <f t="shared" si="1589"/>
        <v>573</v>
      </c>
      <c r="AD2810" s="36">
        <v>252</v>
      </c>
      <c r="AE2810" s="35">
        <f t="shared" si="1590"/>
        <v>1.169321139</v>
      </c>
      <c r="AF2810" s="2">
        <f t="shared" si="1591"/>
        <v>48607.259737840002</v>
      </c>
      <c r="AG2810" s="2">
        <f t="shared" si="1592"/>
        <v>48607.259737840002</v>
      </c>
      <c r="AH2810" s="3">
        <f t="shared" si="1593"/>
        <v>0</v>
      </c>
      <c r="AI2810" s="3"/>
      <c r="AJ2810" s="3">
        <v>0</v>
      </c>
      <c r="AK2810" s="2">
        <f t="shared" si="1594"/>
        <v>66117.520075532055</v>
      </c>
      <c r="AL2810" s="8"/>
      <c r="AM2810" s="8"/>
      <c r="AN2810" s="8"/>
      <c r="AO2810" s="8"/>
      <c r="AP2810" s="8"/>
      <c r="AQ2810" s="8"/>
      <c r="AR2810" s="5"/>
      <c r="AS2810" s="1"/>
      <c r="AT2810" s="8"/>
      <c r="AU2810" s="1"/>
      <c r="AV2810" s="1"/>
      <c r="AW2810" s="3"/>
      <c r="AX2810" s="3"/>
      <c r="AY2810" s="4"/>
      <c r="AZ2810" s="4"/>
      <c r="BA2810" s="4"/>
      <c r="BB2810" s="1"/>
      <c r="BC2810" s="1"/>
      <c r="BD2810" s="1"/>
      <c r="BE2810" s="1"/>
      <c r="BF2810" s="1"/>
      <c r="BG2810" s="1"/>
      <c r="BH2810" s="1"/>
      <c r="BI2810" s="1"/>
    </row>
    <row r="2811" spans="1:61" x14ac:dyDescent="0.2">
      <c r="A2811" s="78">
        <f t="shared" si="1563"/>
        <v>44702</v>
      </c>
      <c r="B2811" s="2">
        <f t="shared" si="1565"/>
        <v>402029.31297176977</v>
      </c>
      <c r="C2811" s="3">
        <f t="shared" si="1566"/>
        <v>54273957.251188919</v>
      </c>
      <c r="D2811" s="2">
        <f t="shared" si="1595"/>
        <v>240537.3279050432</v>
      </c>
      <c r="E2811" s="2">
        <f t="shared" si="1567"/>
        <v>0</v>
      </c>
      <c r="F2811" s="33">
        <f t="shared" si="1568"/>
        <v>240537.3279050432</v>
      </c>
      <c r="G2811" s="39">
        <f t="shared" si="1569"/>
        <v>6315.93</v>
      </c>
      <c r="H2811" s="38">
        <f>IF(AND(N2811=1,N2810&gt;1),VLOOKUP(A2810,[1]Plan1!$CW$105:$CY$215,3),H2810)</f>
        <v>6382.88</v>
      </c>
      <c r="I2811" s="127">
        <f t="shared" si="1570"/>
        <v>44631</v>
      </c>
      <c r="J2811" s="127">
        <f t="shared" si="1571"/>
        <v>44662</v>
      </c>
      <c r="K2811" s="34">
        <f t="shared" si="1572"/>
        <v>1.0600180812643467E-2</v>
      </c>
      <c r="L2811" s="212">
        <f t="shared" si="1573"/>
        <v>44722</v>
      </c>
      <c r="M2811" s="1">
        <f t="shared" si="1574"/>
        <v>23</v>
      </c>
      <c r="N2811" s="1">
        <f t="shared" si="1575"/>
        <v>9</v>
      </c>
      <c r="O2811" s="2">
        <f t="shared" si="1576"/>
        <v>1.00413459</v>
      </c>
      <c r="P2811" s="35">
        <f t="shared" si="1577"/>
        <v>1.0162005000000001</v>
      </c>
      <c r="Q2811" s="35">
        <f t="shared" si="1578"/>
        <v>1.189089803852335</v>
      </c>
      <c r="R2811" s="2">
        <f t="shared" si="1579"/>
        <v>1.1940062</v>
      </c>
      <c r="S2811" s="2">
        <f t="shared" si="1580"/>
        <v>1.1701330599999999</v>
      </c>
      <c r="T2811" s="2">
        <f t="shared" si="1581"/>
        <v>287203.06085005001</v>
      </c>
      <c r="U2811" s="2">
        <f t="shared" si="1582"/>
        <v>0</v>
      </c>
      <c r="V2811" s="2">
        <f t="shared" si="1583"/>
        <v>46665.732945011398</v>
      </c>
      <c r="W2811" s="2">
        <f t="shared" si="1584"/>
        <v>287203.06085005461</v>
      </c>
      <c r="X2811" s="36">
        <f t="shared" si="1585"/>
        <v>0</v>
      </c>
      <c r="Y2811" s="2">
        <f t="shared" si="1586"/>
        <v>0</v>
      </c>
      <c r="Z2811" s="37">
        <f t="shared" si="1587"/>
        <v>0</v>
      </c>
      <c r="AA2811" s="2">
        <f t="shared" si="1588"/>
        <v>0</v>
      </c>
      <c r="AB2811" s="4">
        <f t="shared" si="1564"/>
        <v>7.1215000000000001E-2</v>
      </c>
      <c r="AC2811" s="148">
        <f t="shared" si="1589"/>
        <v>573</v>
      </c>
      <c r="AD2811" s="36">
        <v>252</v>
      </c>
      <c r="AE2811" s="35">
        <f t="shared" si="1590"/>
        <v>1.169321139</v>
      </c>
      <c r="AF2811" s="2">
        <f t="shared" si="1591"/>
        <v>48629.549387409999</v>
      </c>
      <c r="AG2811" s="2">
        <f t="shared" si="1592"/>
        <v>48629.549387409999</v>
      </c>
      <c r="AH2811" s="3">
        <f t="shared" si="1593"/>
        <v>0</v>
      </c>
      <c r="AI2811" s="3"/>
      <c r="AJ2811" s="3">
        <v>0</v>
      </c>
      <c r="AK2811" s="2">
        <f t="shared" si="1594"/>
        <v>66196.70273430516</v>
      </c>
      <c r="AL2811" s="8"/>
      <c r="AM2811" s="8"/>
      <c r="AN2811" s="8"/>
      <c r="AO2811" s="8"/>
      <c r="AP2811" s="8"/>
      <c r="AQ2811" s="8"/>
      <c r="AR2811" s="5"/>
      <c r="AS2811" s="1"/>
      <c r="AT2811" s="8"/>
      <c r="AU2811" s="1"/>
      <c r="AV2811" s="1"/>
      <c r="AW2811" s="3"/>
      <c r="AX2811" s="3"/>
      <c r="AY2811" s="4"/>
      <c r="AZ2811" s="4"/>
      <c r="BA2811" s="4"/>
      <c r="BB2811" s="1"/>
      <c r="BC2811" s="1"/>
      <c r="BD2811" s="1"/>
      <c r="BE2811" s="1"/>
      <c r="BF2811" s="1"/>
      <c r="BG2811" s="1"/>
      <c r="BH2811" s="1"/>
      <c r="BI2811" s="1"/>
    </row>
    <row r="2812" spans="1:61" x14ac:dyDescent="0.2">
      <c r="A2812" s="78">
        <f t="shared" si="1563"/>
        <v>44703</v>
      </c>
      <c r="B2812" s="2">
        <f t="shared" si="1565"/>
        <v>402108.49563054286</v>
      </c>
      <c r="C2812" s="3">
        <f t="shared" si="1566"/>
        <v>54284646.910123289</v>
      </c>
      <c r="D2812" s="2">
        <f t="shared" si="1595"/>
        <v>240537.3279050432</v>
      </c>
      <c r="E2812" s="2">
        <f t="shared" si="1567"/>
        <v>0</v>
      </c>
      <c r="F2812" s="33">
        <f t="shared" si="1568"/>
        <v>240537.3279050432</v>
      </c>
      <c r="G2812" s="39">
        <f t="shared" si="1569"/>
        <v>6315.93</v>
      </c>
      <c r="H2812" s="38">
        <f>IF(AND(N2812=1,N2811&gt;1),VLOOKUP(A2811,[1]Plan1!$CW$105:$CY$215,3),H2811)</f>
        <v>6382.88</v>
      </c>
      <c r="I2812" s="127">
        <f t="shared" si="1570"/>
        <v>44631</v>
      </c>
      <c r="J2812" s="127">
        <f t="shared" si="1571"/>
        <v>44662</v>
      </c>
      <c r="K2812" s="34">
        <f t="shared" si="1572"/>
        <v>1.0600180812643467E-2</v>
      </c>
      <c r="L2812" s="212">
        <f t="shared" si="1573"/>
        <v>44722</v>
      </c>
      <c r="M2812" s="1">
        <f t="shared" si="1574"/>
        <v>23</v>
      </c>
      <c r="N2812" s="1">
        <f t="shared" si="1575"/>
        <v>9</v>
      </c>
      <c r="O2812" s="2">
        <f t="shared" si="1576"/>
        <v>1.00413459</v>
      </c>
      <c r="P2812" s="35">
        <f t="shared" si="1577"/>
        <v>1.0162005000000001</v>
      </c>
      <c r="Q2812" s="35">
        <f t="shared" si="1578"/>
        <v>1.189089803852335</v>
      </c>
      <c r="R2812" s="2">
        <f t="shared" si="1579"/>
        <v>1.1940062</v>
      </c>
      <c r="S2812" s="2">
        <f t="shared" si="1580"/>
        <v>1.1701330599999999</v>
      </c>
      <c r="T2812" s="2">
        <f t="shared" si="1581"/>
        <v>287203.06085005001</v>
      </c>
      <c r="U2812" s="2">
        <f t="shared" si="1582"/>
        <v>0</v>
      </c>
      <c r="V2812" s="2">
        <f t="shared" si="1583"/>
        <v>46665.732945011398</v>
      </c>
      <c r="W2812" s="2">
        <f t="shared" si="1584"/>
        <v>287203.06085005461</v>
      </c>
      <c r="X2812" s="36">
        <f t="shared" si="1585"/>
        <v>0</v>
      </c>
      <c r="Y2812" s="2">
        <f t="shared" si="1586"/>
        <v>0</v>
      </c>
      <c r="Z2812" s="37">
        <f t="shared" si="1587"/>
        <v>0</v>
      </c>
      <c r="AA2812" s="2">
        <f t="shared" si="1588"/>
        <v>0</v>
      </c>
      <c r="AB2812" s="4">
        <f t="shared" si="1564"/>
        <v>7.1215000000000001E-2</v>
      </c>
      <c r="AC2812" s="148">
        <f t="shared" si="1589"/>
        <v>573</v>
      </c>
      <c r="AD2812" s="36">
        <v>252</v>
      </c>
      <c r="AE2812" s="35">
        <f t="shared" si="1590"/>
        <v>1.169321139</v>
      </c>
      <c r="AF2812" s="2">
        <f t="shared" si="1591"/>
        <v>48629.549387409999</v>
      </c>
      <c r="AG2812" s="2">
        <f t="shared" si="1592"/>
        <v>48629.549387409999</v>
      </c>
      <c r="AH2812" s="3">
        <f t="shared" si="1593"/>
        <v>0</v>
      </c>
      <c r="AI2812" s="3"/>
      <c r="AJ2812" s="3">
        <v>0</v>
      </c>
      <c r="AK2812" s="2">
        <f t="shared" si="1594"/>
        <v>66275.88539307825</v>
      </c>
      <c r="AL2812" s="8"/>
      <c r="AM2812" s="8"/>
      <c r="AN2812" s="8"/>
      <c r="AO2812" s="8"/>
      <c r="AP2812" s="8"/>
      <c r="AQ2812" s="8"/>
      <c r="AR2812" s="5"/>
      <c r="AS2812" s="1"/>
      <c r="AT2812" s="8"/>
      <c r="AU2812" s="1"/>
      <c r="AV2812" s="1"/>
      <c r="AW2812" s="3"/>
      <c r="AX2812" s="3"/>
      <c r="AY2812" s="4"/>
      <c r="AZ2812" s="4"/>
      <c r="BA2812" s="4"/>
      <c r="BB2812" s="1"/>
      <c r="BC2812" s="1"/>
      <c r="BD2812" s="1"/>
      <c r="BE2812" s="1"/>
      <c r="BF2812" s="1"/>
      <c r="BG2812" s="1"/>
      <c r="BH2812" s="1"/>
      <c r="BI2812" s="1"/>
    </row>
    <row r="2813" spans="1:61" x14ac:dyDescent="0.2">
      <c r="A2813" s="78">
        <f t="shared" si="1563"/>
        <v>44704</v>
      </c>
      <c r="B2813" s="2">
        <f t="shared" si="1565"/>
        <v>402279.36958971596</v>
      </c>
      <c r="C2813" s="3">
        <f t="shared" si="1566"/>
        <v>54307714.894611657</v>
      </c>
      <c r="D2813" s="2">
        <f t="shared" si="1595"/>
        <v>240537.3279050432</v>
      </c>
      <c r="E2813" s="2">
        <f t="shared" si="1567"/>
        <v>0</v>
      </c>
      <c r="F2813" s="33">
        <f t="shared" si="1568"/>
        <v>240537.3279050432</v>
      </c>
      <c r="G2813" s="39">
        <f t="shared" si="1569"/>
        <v>6315.93</v>
      </c>
      <c r="H2813" s="38">
        <f>IF(AND(N2813=1,N2812&gt;1),VLOOKUP(A2812,[1]Plan1!$CW$105:$CY$215,3),H2812)</f>
        <v>6382.88</v>
      </c>
      <c r="I2813" s="127">
        <f t="shared" si="1570"/>
        <v>44631</v>
      </c>
      <c r="J2813" s="127">
        <f t="shared" si="1571"/>
        <v>44662</v>
      </c>
      <c r="K2813" s="34">
        <f t="shared" si="1572"/>
        <v>1.0600180812643467E-2</v>
      </c>
      <c r="L2813" s="212">
        <f t="shared" si="1573"/>
        <v>44722</v>
      </c>
      <c r="M2813" s="1">
        <f t="shared" si="1574"/>
        <v>23</v>
      </c>
      <c r="N2813" s="1">
        <f t="shared" si="1575"/>
        <v>9</v>
      </c>
      <c r="O2813" s="2">
        <f t="shared" si="1576"/>
        <v>1.00413459</v>
      </c>
      <c r="P2813" s="35">
        <f t="shared" si="1577"/>
        <v>1.0162005000000001</v>
      </c>
      <c r="Q2813" s="35">
        <f t="shared" si="1578"/>
        <v>1.189089803852335</v>
      </c>
      <c r="R2813" s="2">
        <f t="shared" si="1579"/>
        <v>1.1940062</v>
      </c>
      <c r="S2813" s="2">
        <f t="shared" si="1580"/>
        <v>1.1701330599999999</v>
      </c>
      <c r="T2813" s="2">
        <f t="shared" si="1581"/>
        <v>287203.06085005001</v>
      </c>
      <c r="U2813" s="2">
        <f t="shared" si="1582"/>
        <v>0</v>
      </c>
      <c r="V2813" s="2">
        <f t="shared" si="1583"/>
        <v>46665.732945011398</v>
      </c>
      <c r="W2813" s="2">
        <f t="shared" si="1584"/>
        <v>287203.06085005461</v>
      </c>
      <c r="X2813" s="36">
        <f t="shared" si="1585"/>
        <v>0</v>
      </c>
      <c r="Y2813" s="2">
        <f t="shared" si="1586"/>
        <v>0</v>
      </c>
      <c r="Z2813" s="37">
        <f t="shared" si="1587"/>
        <v>0</v>
      </c>
      <c r="AA2813" s="2">
        <f t="shared" si="1588"/>
        <v>0</v>
      </c>
      <c r="AB2813" s="4">
        <f t="shared" si="1564"/>
        <v>7.1215000000000001E-2</v>
      </c>
      <c r="AC2813" s="148">
        <f t="shared" si="1589"/>
        <v>574</v>
      </c>
      <c r="AD2813" s="36">
        <v>252</v>
      </c>
      <c r="AE2813" s="35">
        <f t="shared" si="1590"/>
        <v>1.1696403950000001</v>
      </c>
      <c r="AF2813" s="2">
        <f t="shared" si="1591"/>
        <v>48721.240687810001</v>
      </c>
      <c r="AG2813" s="2">
        <f t="shared" si="1592"/>
        <v>48721.240687810001</v>
      </c>
      <c r="AH2813" s="3">
        <f t="shared" si="1593"/>
        <v>0</v>
      </c>
      <c r="AI2813" s="3"/>
      <c r="AJ2813" s="3">
        <v>0</v>
      </c>
      <c r="AK2813" s="2">
        <f t="shared" si="1594"/>
        <v>66355.068051851355</v>
      </c>
      <c r="AL2813" s="8"/>
      <c r="AM2813" s="8"/>
      <c r="AN2813" s="8"/>
      <c r="AO2813" s="8"/>
      <c r="AP2813" s="8"/>
      <c r="AQ2813" s="8"/>
      <c r="AR2813" s="5"/>
      <c r="AS2813" s="1"/>
      <c r="AT2813" s="8"/>
      <c r="AU2813" s="1"/>
      <c r="AV2813" s="1"/>
      <c r="AW2813" s="3"/>
      <c r="AX2813" s="3"/>
      <c r="AY2813" s="4"/>
      <c r="AZ2813" s="4"/>
      <c r="BA2813" s="4"/>
      <c r="BB2813" s="1"/>
      <c r="BC2813" s="1"/>
      <c r="BD2813" s="1"/>
      <c r="BE2813" s="1"/>
      <c r="BF2813" s="1"/>
      <c r="BG2813" s="1"/>
      <c r="BH2813" s="1"/>
      <c r="BI2813" s="1"/>
    </row>
    <row r="2814" spans="1:61" x14ac:dyDescent="0.2">
      <c r="A2814" s="78">
        <f t="shared" si="1563"/>
        <v>44705</v>
      </c>
      <c r="B2814" s="2">
        <f t="shared" si="1565"/>
        <v>402604.34853362036</v>
      </c>
      <c r="C2814" s="3">
        <f t="shared" si="1566"/>
        <v>54351587.052038752</v>
      </c>
      <c r="D2814" s="2">
        <f t="shared" si="1595"/>
        <v>240537.3279050432</v>
      </c>
      <c r="E2814" s="2">
        <f t="shared" si="1567"/>
        <v>0</v>
      </c>
      <c r="F2814" s="33">
        <f t="shared" si="1568"/>
        <v>240537.3279050432</v>
      </c>
      <c r="G2814" s="39">
        <f t="shared" si="1569"/>
        <v>6315.93</v>
      </c>
      <c r="H2814" s="38">
        <f>IF(AND(N2814=1,N2813&gt;1),VLOOKUP(A2813,[1]Plan1!$CW$105:$CY$215,3),H2813)</f>
        <v>6382.88</v>
      </c>
      <c r="I2814" s="127">
        <f t="shared" si="1570"/>
        <v>44631</v>
      </c>
      <c r="J2814" s="127">
        <f t="shared" si="1571"/>
        <v>44662</v>
      </c>
      <c r="K2814" s="34">
        <f t="shared" si="1572"/>
        <v>1.0600180812643467E-2</v>
      </c>
      <c r="L2814" s="212">
        <f t="shared" si="1573"/>
        <v>44722</v>
      </c>
      <c r="M2814" s="1">
        <f t="shared" si="1574"/>
        <v>23</v>
      </c>
      <c r="N2814" s="1">
        <f t="shared" si="1575"/>
        <v>10</v>
      </c>
      <c r="O2814" s="2">
        <f t="shared" si="1576"/>
        <v>1.0045950400000001</v>
      </c>
      <c r="P2814" s="35">
        <f t="shared" si="1577"/>
        <v>1.0162005000000001</v>
      </c>
      <c r="Q2814" s="35">
        <f t="shared" si="1578"/>
        <v>1.189089803852335</v>
      </c>
      <c r="R2814" s="2">
        <f t="shared" si="1579"/>
        <v>1.1945537100000001</v>
      </c>
      <c r="S2814" s="2">
        <f t="shared" si="1580"/>
        <v>1.1701330599999999</v>
      </c>
      <c r="T2814" s="2">
        <f t="shared" si="1581"/>
        <v>287334.75744244998</v>
      </c>
      <c r="U2814" s="2">
        <f t="shared" si="1582"/>
        <v>0</v>
      </c>
      <c r="V2814" s="2">
        <f t="shared" si="1583"/>
        <v>46797.42953741271</v>
      </c>
      <c r="W2814" s="2">
        <f t="shared" si="1584"/>
        <v>287334.75744245591</v>
      </c>
      <c r="X2814" s="36">
        <f t="shared" si="1585"/>
        <v>0</v>
      </c>
      <c r="Y2814" s="2">
        <f t="shared" si="1586"/>
        <v>0</v>
      </c>
      <c r="Z2814" s="37">
        <f t="shared" si="1587"/>
        <v>0</v>
      </c>
      <c r="AA2814" s="2">
        <f t="shared" si="1588"/>
        <v>0</v>
      </c>
      <c r="AB2814" s="4">
        <f t="shared" si="1564"/>
        <v>7.1215000000000001E-2</v>
      </c>
      <c r="AC2814" s="148">
        <f t="shared" si="1589"/>
        <v>575</v>
      </c>
      <c r="AD2814" s="36">
        <v>252</v>
      </c>
      <c r="AE2814" s="35">
        <f t="shared" si="1590"/>
        <v>1.1699597390000001</v>
      </c>
      <c r="AF2814" s="2">
        <f t="shared" si="1591"/>
        <v>48835.340380540001</v>
      </c>
      <c r="AG2814" s="2">
        <f t="shared" si="1592"/>
        <v>48835.340380540001</v>
      </c>
      <c r="AH2814" s="3">
        <f t="shared" si="1593"/>
        <v>0</v>
      </c>
      <c r="AI2814" s="3"/>
      <c r="AJ2814" s="3">
        <v>0</v>
      </c>
      <c r="AK2814" s="2">
        <f t="shared" si="1594"/>
        <v>66434.25071062443</v>
      </c>
      <c r="AL2814" s="8"/>
      <c r="AM2814" s="8"/>
      <c r="AN2814" s="8"/>
      <c r="AO2814" s="8"/>
      <c r="AP2814" s="8"/>
      <c r="AQ2814" s="8"/>
      <c r="AR2814" s="5"/>
      <c r="AS2814" s="1"/>
      <c r="AT2814" s="8"/>
      <c r="AU2814" s="1"/>
      <c r="AV2814" s="1"/>
      <c r="AW2814" s="3"/>
      <c r="AX2814" s="3"/>
      <c r="AY2814" s="4"/>
      <c r="AZ2814" s="4"/>
      <c r="BA2814" s="4"/>
      <c r="BB2814" s="1"/>
      <c r="BC2814" s="1"/>
      <c r="BD2814" s="1"/>
      <c r="BE2814" s="1"/>
      <c r="BF2814" s="1"/>
      <c r="BG2814" s="1"/>
      <c r="BH2814" s="1"/>
      <c r="BI2814" s="1"/>
    </row>
    <row r="2815" spans="1:61" x14ac:dyDescent="0.2">
      <c r="A2815" s="78">
        <f t="shared" si="1563"/>
        <v>44706</v>
      </c>
      <c r="B2815" s="2">
        <f t="shared" si="1565"/>
        <v>402929.50978905993</v>
      </c>
      <c r="C2815" s="3">
        <f t="shared" si="1566"/>
        <v>54395483.821523093</v>
      </c>
      <c r="D2815" s="2">
        <f t="shared" si="1595"/>
        <v>240537.3279050432</v>
      </c>
      <c r="E2815" s="2">
        <f t="shared" si="1567"/>
        <v>0</v>
      </c>
      <c r="F2815" s="33">
        <f t="shared" si="1568"/>
        <v>240537.3279050432</v>
      </c>
      <c r="G2815" s="39">
        <f t="shared" si="1569"/>
        <v>6315.93</v>
      </c>
      <c r="H2815" s="38">
        <f>IF(AND(N2815=1,N2814&gt;1),VLOOKUP(A2814,[1]Plan1!$CW$105:$CY$215,3),H2814)</f>
        <v>6382.88</v>
      </c>
      <c r="I2815" s="127">
        <f t="shared" si="1570"/>
        <v>44631</v>
      </c>
      <c r="J2815" s="127">
        <f t="shared" si="1571"/>
        <v>44662</v>
      </c>
      <c r="K2815" s="34">
        <f t="shared" si="1572"/>
        <v>1.0600180812643467E-2</v>
      </c>
      <c r="L2815" s="212">
        <f t="shared" si="1573"/>
        <v>44722</v>
      </c>
      <c r="M2815" s="1">
        <f t="shared" si="1574"/>
        <v>23</v>
      </c>
      <c r="N2815" s="1">
        <f t="shared" si="1575"/>
        <v>11</v>
      </c>
      <c r="O2815" s="2">
        <f t="shared" si="1576"/>
        <v>1.0050557</v>
      </c>
      <c r="P2815" s="35">
        <f t="shared" si="1577"/>
        <v>1.0162005000000001</v>
      </c>
      <c r="Q2815" s="35">
        <f t="shared" si="1578"/>
        <v>1.189089803852335</v>
      </c>
      <c r="R2815" s="2">
        <f t="shared" si="1579"/>
        <v>1.1951014799999999</v>
      </c>
      <c r="S2815" s="2">
        <f t="shared" si="1580"/>
        <v>1.1701330599999999</v>
      </c>
      <c r="T2815" s="2">
        <f t="shared" si="1581"/>
        <v>287466.51657456002</v>
      </c>
      <c r="U2815" s="2">
        <f t="shared" si="1582"/>
        <v>0</v>
      </c>
      <c r="V2815" s="2">
        <f t="shared" si="1583"/>
        <v>46929.188669519215</v>
      </c>
      <c r="W2815" s="2">
        <f t="shared" si="1584"/>
        <v>287466.51657456241</v>
      </c>
      <c r="X2815" s="36">
        <f t="shared" si="1585"/>
        <v>0</v>
      </c>
      <c r="Y2815" s="2">
        <f t="shared" si="1586"/>
        <v>0</v>
      </c>
      <c r="Z2815" s="37">
        <f t="shared" si="1587"/>
        <v>0</v>
      </c>
      <c r="AA2815" s="2">
        <f t="shared" si="1588"/>
        <v>0</v>
      </c>
      <c r="AB2815" s="4">
        <f t="shared" si="1564"/>
        <v>7.1215000000000001E-2</v>
      </c>
      <c r="AC2815" s="148">
        <f t="shared" si="1589"/>
        <v>576</v>
      </c>
      <c r="AD2815" s="36">
        <v>252</v>
      </c>
      <c r="AE2815" s="35">
        <f t="shared" si="1590"/>
        <v>1.1702791699999999</v>
      </c>
      <c r="AF2815" s="2">
        <f t="shared" si="1591"/>
        <v>48949.559845099997</v>
      </c>
      <c r="AG2815" s="2">
        <f t="shared" si="1592"/>
        <v>48949.559845099997</v>
      </c>
      <c r="AH2815" s="3">
        <f t="shared" si="1593"/>
        <v>0</v>
      </c>
      <c r="AI2815" s="3"/>
      <c r="AJ2815" s="3">
        <v>0</v>
      </c>
      <c r="AK2815" s="2">
        <f t="shared" si="1594"/>
        <v>66513.433369397535</v>
      </c>
      <c r="AL2815" s="8"/>
      <c r="AM2815" s="8"/>
      <c r="AN2815" s="8"/>
      <c r="AO2815" s="8"/>
      <c r="AP2815" s="8"/>
      <c r="AQ2815" s="8"/>
      <c r="AR2815" s="5"/>
      <c r="AS2815" s="1"/>
      <c r="AT2815" s="8"/>
      <c r="AU2815" s="1"/>
      <c r="AV2815" s="1"/>
      <c r="AW2815" s="3"/>
      <c r="AX2815" s="3"/>
      <c r="AY2815" s="4"/>
      <c r="AZ2815" s="4"/>
      <c r="BA2815" s="4"/>
      <c r="BB2815" s="1"/>
      <c r="BC2815" s="1"/>
      <c r="BD2815" s="1"/>
      <c r="BE2815" s="1"/>
      <c r="BF2815" s="1"/>
      <c r="BG2815" s="1"/>
      <c r="BH2815" s="1"/>
      <c r="BI2815" s="1"/>
    </row>
    <row r="2816" spans="1:61" x14ac:dyDescent="0.2">
      <c r="A2816" s="78">
        <f t="shared" si="1563"/>
        <v>44707</v>
      </c>
      <c r="B2816" s="2">
        <f t="shared" si="1565"/>
        <v>403254.85373795487</v>
      </c>
      <c r="C2816" s="3">
        <f t="shared" si="1566"/>
        <v>54439405.254623905</v>
      </c>
      <c r="D2816" s="2">
        <f t="shared" si="1595"/>
        <v>240537.3279050432</v>
      </c>
      <c r="E2816" s="2">
        <f t="shared" si="1567"/>
        <v>0</v>
      </c>
      <c r="F2816" s="33">
        <f t="shared" si="1568"/>
        <v>240537.3279050432</v>
      </c>
      <c r="G2816" s="39">
        <f t="shared" si="1569"/>
        <v>6315.93</v>
      </c>
      <c r="H2816" s="38">
        <f>IF(AND(N2816=1,N2815&gt;1),VLOOKUP(A2815,[1]Plan1!$CW$105:$CY$215,3),H2815)</f>
        <v>6382.88</v>
      </c>
      <c r="I2816" s="127">
        <f t="shared" si="1570"/>
        <v>44631</v>
      </c>
      <c r="J2816" s="127">
        <f t="shared" si="1571"/>
        <v>44662</v>
      </c>
      <c r="K2816" s="34">
        <f t="shared" si="1572"/>
        <v>1.0600180812643467E-2</v>
      </c>
      <c r="L2816" s="212">
        <f t="shared" si="1573"/>
        <v>44722</v>
      </c>
      <c r="M2816" s="1">
        <f t="shared" si="1574"/>
        <v>23</v>
      </c>
      <c r="N2816" s="1">
        <f t="shared" si="1575"/>
        <v>12</v>
      </c>
      <c r="O2816" s="2">
        <f t="shared" si="1576"/>
        <v>1.0055165800000001</v>
      </c>
      <c r="P2816" s="35">
        <f t="shared" si="1577"/>
        <v>1.0162005000000001</v>
      </c>
      <c r="Q2816" s="35">
        <f t="shared" si="1578"/>
        <v>1.189089803852335</v>
      </c>
      <c r="R2816" s="2">
        <f t="shared" si="1579"/>
        <v>1.19564951</v>
      </c>
      <c r="S2816" s="2">
        <f t="shared" si="1580"/>
        <v>1.1701330599999999</v>
      </c>
      <c r="T2816" s="2">
        <f t="shared" si="1581"/>
        <v>287598.33824637003</v>
      </c>
      <c r="U2816" s="2">
        <f t="shared" si="1582"/>
        <v>0</v>
      </c>
      <c r="V2816" s="2">
        <f t="shared" si="1583"/>
        <v>47061.010341331021</v>
      </c>
      <c r="W2816" s="2">
        <f t="shared" si="1584"/>
        <v>287598.33824637422</v>
      </c>
      <c r="X2816" s="36">
        <f t="shared" si="1585"/>
        <v>0</v>
      </c>
      <c r="Y2816" s="2">
        <f t="shared" si="1586"/>
        <v>0</v>
      </c>
      <c r="Z2816" s="37">
        <f t="shared" si="1587"/>
        <v>0</v>
      </c>
      <c r="AA2816" s="2">
        <f t="shared" si="1588"/>
        <v>0</v>
      </c>
      <c r="AB2816" s="4">
        <f t="shared" si="1564"/>
        <v>7.1215000000000001E-2</v>
      </c>
      <c r="AC2816" s="148">
        <f t="shared" si="1589"/>
        <v>577</v>
      </c>
      <c r="AD2816" s="36">
        <v>252</v>
      </c>
      <c r="AE2816" s="35">
        <f t="shared" si="1590"/>
        <v>1.170598689</v>
      </c>
      <c r="AF2816" s="2">
        <f t="shared" si="1591"/>
        <v>49063.899463399997</v>
      </c>
      <c r="AG2816" s="2">
        <f t="shared" si="1592"/>
        <v>49063.899463410002</v>
      </c>
      <c r="AH2816" s="3">
        <f t="shared" si="1593"/>
        <v>0</v>
      </c>
      <c r="AI2816" s="3"/>
      <c r="AJ2816" s="3">
        <v>0</v>
      </c>
      <c r="AK2816" s="2">
        <f t="shared" si="1594"/>
        <v>66592.616028170611</v>
      </c>
      <c r="AL2816" s="8"/>
      <c r="AM2816" s="8"/>
      <c r="AN2816" s="8"/>
      <c r="AO2816" s="8"/>
      <c r="AP2816" s="8"/>
      <c r="AQ2816" s="8"/>
      <c r="AR2816" s="5"/>
      <c r="AS2816" s="1"/>
      <c r="AT2816" s="8"/>
      <c r="AU2816" s="1"/>
      <c r="AV2816" s="1"/>
      <c r="AW2816" s="3"/>
      <c r="AX2816" s="3"/>
      <c r="AY2816" s="4"/>
      <c r="AZ2816" s="4"/>
      <c r="BA2816" s="4"/>
      <c r="BB2816" s="1"/>
      <c r="BC2816" s="1"/>
      <c r="BD2816" s="1"/>
      <c r="BE2816" s="1"/>
      <c r="BF2816" s="1"/>
      <c r="BG2816" s="1"/>
      <c r="BH2816" s="1"/>
      <c r="BI2816" s="1"/>
    </row>
    <row r="2817" spans="1:61" x14ac:dyDescent="0.2">
      <c r="A2817" s="78">
        <f t="shared" si="1563"/>
        <v>44708</v>
      </c>
      <c r="B2817" s="2">
        <f t="shared" si="1565"/>
        <v>403580.37145008513</v>
      </c>
      <c r="C2817" s="3">
        <f t="shared" si="1566"/>
        <v>54483350.14576149</v>
      </c>
      <c r="D2817" s="2">
        <f t="shared" si="1595"/>
        <v>240537.3279050432</v>
      </c>
      <c r="E2817" s="2">
        <f t="shared" si="1567"/>
        <v>0</v>
      </c>
      <c r="F2817" s="33">
        <f t="shared" si="1568"/>
        <v>240537.3279050432</v>
      </c>
      <c r="G2817" s="39">
        <f t="shared" si="1569"/>
        <v>6315.93</v>
      </c>
      <c r="H2817" s="38">
        <f>IF(AND(N2817=1,N2816&gt;1),VLOOKUP(A2816,[1]Plan1!$CW$105:$CY$215,3),H2816)</f>
        <v>6382.88</v>
      </c>
      <c r="I2817" s="127">
        <f t="shared" si="1570"/>
        <v>44631</v>
      </c>
      <c r="J2817" s="127">
        <f t="shared" si="1571"/>
        <v>44662</v>
      </c>
      <c r="K2817" s="34">
        <f t="shared" si="1572"/>
        <v>1.0600180812643467E-2</v>
      </c>
      <c r="L2817" s="212">
        <f t="shared" si="1573"/>
        <v>44722</v>
      </c>
      <c r="M2817" s="1">
        <f t="shared" si="1574"/>
        <v>23</v>
      </c>
      <c r="N2817" s="1">
        <f t="shared" si="1575"/>
        <v>13</v>
      </c>
      <c r="O2817" s="2">
        <f t="shared" si="1576"/>
        <v>1.0059776600000001</v>
      </c>
      <c r="P2817" s="35">
        <f t="shared" si="1577"/>
        <v>1.0162005000000001</v>
      </c>
      <c r="Q2817" s="35">
        <f t="shared" si="1578"/>
        <v>1.189089803852335</v>
      </c>
      <c r="R2817" s="2">
        <f t="shared" si="1579"/>
        <v>1.1961977699999999</v>
      </c>
      <c r="S2817" s="2">
        <f t="shared" si="1580"/>
        <v>1.1701330599999999</v>
      </c>
      <c r="T2817" s="2">
        <f t="shared" si="1581"/>
        <v>287730.21524177003</v>
      </c>
      <c r="U2817" s="2">
        <f t="shared" si="1582"/>
        <v>0</v>
      </c>
      <c r="V2817" s="2">
        <f t="shared" si="1583"/>
        <v>47192.887336728236</v>
      </c>
      <c r="W2817" s="2">
        <f t="shared" si="1584"/>
        <v>287730.21524177142</v>
      </c>
      <c r="X2817" s="36">
        <f t="shared" si="1585"/>
        <v>0</v>
      </c>
      <c r="Y2817" s="2">
        <f t="shared" si="1586"/>
        <v>0</v>
      </c>
      <c r="Z2817" s="37">
        <f t="shared" si="1587"/>
        <v>0</v>
      </c>
      <c r="AA2817" s="2">
        <f t="shared" si="1588"/>
        <v>0</v>
      </c>
      <c r="AB2817" s="4">
        <f t="shared" si="1564"/>
        <v>7.1215000000000001E-2</v>
      </c>
      <c r="AC2817" s="148">
        <f t="shared" si="1589"/>
        <v>578</v>
      </c>
      <c r="AD2817" s="36">
        <v>252</v>
      </c>
      <c r="AE2817" s="35">
        <f t="shared" si="1590"/>
        <v>1.170918294</v>
      </c>
      <c r="AF2817" s="2">
        <f t="shared" si="1591"/>
        <v>49178.357521370002</v>
      </c>
      <c r="AG2817" s="2">
        <f t="shared" si="1592"/>
        <v>49178.357521370002</v>
      </c>
      <c r="AH2817" s="3">
        <f t="shared" si="1593"/>
        <v>0</v>
      </c>
      <c r="AI2817" s="3"/>
      <c r="AJ2817" s="3">
        <v>0</v>
      </c>
      <c r="AK2817" s="2">
        <f t="shared" si="1594"/>
        <v>66671.798686943715</v>
      </c>
      <c r="AL2817" s="8"/>
      <c r="AM2817" s="8"/>
      <c r="AN2817" s="8"/>
      <c r="AO2817" s="8"/>
      <c r="AP2817" s="8"/>
      <c r="AQ2817" s="8"/>
      <c r="AR2817" s="5"/>
      <c r="AS2817" s="1"/>
      <c r="AT2817" s="8"/>
      <c r="AU2817" s="1"/>
      <c r="AV2817" s="1"/>
      <c r="AW2817" s="3"/>
      <c r="AX2817" s="3"/>
      <c r="AY2817" s="4"/>
      <c r="AZ2817" s="4"/>
      <c r="BA2817" s="4"/>
      <c r="BB2817" s="1"/>
      <c r="BC2817" s="1"/>
      <c r="BD2817" s="1"/>
      <c r="BE2817" s="1"/>
      <c r="BF2817" s="1"/>
      <c r="BG2817" s="1"/>
      <c r="BH2817" s="1"/>
      <c r="BI2817" s="1"/>
    </row>
    <row r="2818" spans="1:61" x14ac:dyDescent="0.2">
      <c r="A2818" s="78">
        <f t="shared" si="1563"/>
        <v>44709</v>
      </c>
      <c r="B2818" s="2">
        <f t="shared" si="1565"/>
        <v>403814.04734070401</v>
      </c>
      <c r="C2818" s="3">
        <f t="shared" si="1566"/>
        <v>54514896.390995041</v>
      </c>
      <c r="D2818" s="2">
        <f t="shared" si="1595"/>
        <v>240537.3279050432</v>
      </c>
      <c r="E2818" s="2">
        <f t="shared" si="1567"/>
        <v>0</v>
      </c>
      <c r="F2818" s="33">
        <f t="shared" si="1568"/>
        <v>240537.3279050432</v>
      </c>
      <c r="G2818" s="39">
        <f t="shared" si="1569"/>
        <v>6315.93</v>
      </c>
      <c r="H2818" s="38">
        <f>IF(AND(N2818=1,N2817&gt;1),VLOOKUP(A2817,[1]Plan1!$CW$105:$CY$215,3),H2817)</f>
        <v>6382.88</v>
      </c>
      <c r="I2818" s="127">
        <f t="shared" si="1570"/>
        <v>44631</v>
      </c>
      <c r="J2818" s="127">
        <f t="shared" si="1571"/>
        <v>44662</v>
      </c>
      <c r="K2818" s="34">
        <f t="shared" si="1572"/>
        <v>1.0600180812643467E-2</v>
      </c>
      <c r="L2818" s="212">
        <f t="shared" si="1573"/>
        <v>44722</v>
      </c>
      <c r="M2818" s="1">
        <f t="shared" si="1574"/>
        <v>23</v>
      </c>
      <c r="N2818" s="1">
        <f t="shared" si="1575"/>
        <v>14</v>
      </c>
      <c r="O2818" s="2">
        <f t="shared" si="1576"/>
        <v>1.0064389600000001</v>
      </c>
      <c r="P2818" s="35">
        <f t="shared" si="1577"/>
        <v>1.0162005000000001</v>
      </c>
      <c r="Q2818" s="35">
        <f t="shared" si="1578"/>
        <v>1.189089803852335</v>
      </c>
      <c r="R2818" s="2">
        <f t="shared" si="1579"/>
        <v>1.1967463</v>
      </c>
      <c r="S2818" s="2">
        <f t="shared" si="1580"/>
        <v>1.1701330599999999</v>
      </c>
      <c r="T2818" s="2">
        <f t="shared" si="1581"/>
        <v>287862.15718223999</v>
      </c>
      <c r="U2818" s="2">
        <f t="shared" si="1582"/>
        <v>0</v>
      </c>
      <c r="V2818" s="2">
        <f t="shared" si="1583"/>
        <v>47324.829277204008</v>
      </c>
      <c r="W2818" s="2">
        <f t="shared" si="1584"/>
        <v>287862.1571822472</v>
      </c>
      <c r="X2818" s="36">
        <f t="shared" si="1585"/>
        <v>0</v>
      </c>
      <c r="Y2818" s="2">
        <f t="shared" si="1586"/>
        <v>0</v>
      </c>
      <c r="Z2818" s="37">
        <f t="shared" si="1587"/>
        <v>0</v>
      </c>
      <c r="AA2818" s="2">
        <f t="shared" si="1588"/>
        <v>0</v>
      </c>
      <c r="AB2818" s="4">
        <f t="shared" si="1564"/>
        <v>7.1215000000000001E-2</v>
      </c>
      <c r="AC2818" s="148">
        <f t="shared" si="1589"/>
        <v>578</v>
      </c>
      <c r="AD2818" s="36">
        <v>252</v>
      </c>
      <c r="AE2818" s="35">
        <f t="shared" si="1590"/>
        <v>1.170918294</v>
      </c>
      <c r="AF2818" s="2">
        <f t="shared" si="1591"/>
        <v>49200.908812740003</v>
      </c>
      <c r="AG2818" s="2">
        <f t="shared" si="1592"/>
        <v>49200.908812740003</v>
      </c>
      <c r="AH2818" s="3">
        <f t="shared" si="1593"/>
        <v>0</v>
      </c>
      <c r="AI2818" s="3"/>
      <c r="AJ2818" s="3">
        <v>0</v>
      </c>
      <c r="AK2818" s="2">
        <f t="shared" si="1594"/>
        <v>66750.981345716791</v>
      </c>
      <c r="AL2818" s="8"/>
      <c r="AM2818" s="8"/>
      <c r="AN2818" s="8"/>
      <c r="AO2818" s="8"/>
      <c r="AP2818" s="8"/>
      <c r="AQ2818" s="8"/>
      <c r="AR2818" s="5"/>
      <c r="AS2818" s="1"/>
      <c r="AT2818" s="8"/>
      <c r="AU2818" s="1"/>
      <c r="AV2818" s="1"/>
      <c r="AW2818" s="3"/>
      <c r="AX2818" s="3"/>
      <c r="AY2818" s="4"/>
      <c r="AZ2818" s="4"/>
      <c r="BA2818" s="4"/>
      <c r="BB2818" s="1"/>
      <c r="BC2818" s="1"/>
      <c r="BD2818" s="1"/>
      <c r="BE2818" s="1"/>
      <c r="BF2818" s="1"/>
      <c r="BG2818" s="1"/>
      <c r="BH2818" s="1"/>
      <c r="BI2818" s="1"/>
    </row>
    <row r="2819" spans="1:61" x14ac:dyDescent="0.2">
      <c r="A2819" s="78">
        <f t="shared" si="1563"/>
        <v>44710</v>
      </c>
      <c r="B2819" s="2">
        <f t="shared" si="1565"/>
        <v>403893.2299994771</v>
      </c>
      <c r="C2819" s="3">
        <f t="shared" si="1566"/>
        <v>54525586.04992941</v>
      </c>
      <c r="D2819" s="2">
        <f t="shared" si="1595"/>
        <v>240537.3279050432</v>
      </c>
      <c r="E2819" s="2">
        <f t="shared" si="1567"/>
        <v>0</v>
      </c>
      <c r="F2819" s="33">
        <f t="shared" si="1568"/>
        <v>240537.3279050432</v>
      </c>
      <c r="G2819" s="39">
        <f t="shared" si="1569"/>
        <v>6315.93</v>
      </c>
      <c r="H2819" s="38">
        <f>IF(AND(N2819=1,N2818&gt;1),VLOOKUP(A2818,[1]Plan1!$CW$105:$CY$215,3),H2818)</f>
        <v>6382.88</v>
      </c>
      <c r="I2819" s="127">
        <f t="shared" si="1570"/>
        <v>44631</v>
      </c>
      <c r="J2819" s="127">
        <f t="shared" si="1571"/>
        <v>44662</v>
      </c>
      <c r="K2819" s="34">
        <f t="shared" si="1572"/>
        <v>1.0600180812643467E-2</v>
      </c>
      <c r="L2819" s="212">
        <f t="shared" si="1573"/>
        <v>44722</v>
      </c>
      <c r="M2819" s="1">
        <f t="shared" si="1574"/>
        <v>23</v>
      </c>
      <c r="N2819" s="1">
        <f t="shared" si="1575"/>
        <v>14</v>
      </c>
      <c r="O2819" s="2">
        <f t="shared" si="1576"/>
        <v>1.0064389600000001</v>
      </c>
      <c r="P2819" s="35">
        <f t="shared" si="1577"/>
        <v>1.0162005000000001</v>
      </c>
      <c r="Q2819" s="35">
        <f t="shared" si="1578"/>
        <v>1.189089803852335</v>
      </c>
      <c r="R2819" s="2">
        <f t="shared" si="1579"/>
        <v>1.1967463</v>
      </c>
      <c r="S2819" s="2">
        <f t="shared" si="1580"/>
        <v>1.1701330599999999</v>
      </c>
      <c r="T2819" s="2">
        <f t="shared" si="1581"/>
        <v>287862.15718223999</v>
      </c>
      <c r="U2819" s="2">
        <f t="shared" si="1582"/>
        <v>0</v>
      </c>
      <c r="V2819" s="2">
        <f t="shared" si="1583"/>
        <v>47324.829277204008</v>
      </c>
      <c r="W2819" s="2">
        <f t="shared" si="1584"/>
        <v>287862.1571822472</v>
      </c>
      <c r="X2819" s="36">
        <f t="shared" si="1585"/>
        <v>0</v>
      </c>
      <c r="Y2819" s="2">
        <f t="shared" si="1586"/>
        <v>0</v>
      </c>
      <c r="Z2819" s="37">
        <f t="shared" si="1587"/>
        <v>0</v>
      </c>
      <c r="AA2819" s="2">
        <f t="shared" si="1588"/>
        <v>0</v>
      </c>
      <c r="AB2819" s="4">
        <f t="shared" si="1564"/>
        <v>7.1215000000000001E-2</v>
      </c>
      <c r="AC2819" s="148">
        <f t="shared" si="1589"/>
        <v>578</v>
      </c>
      <c r="AD2819" s="36">
        <v>252</v>
      </c>
      <c r="AE2819" s="35">
        <f t="shared" si="1590"/>
        <v>1.170918294</v>
      </c>
      <c r="AF2819" s="2">
        <f t="shared" si="1591"/>
        <v>49200.908812740003</v>
      </c>
      <c r="AG2819" s="2">
        <f t="shared" si="1592"/>
        <v>49200.908812740003</v>
      </c>
      <c r="AH2819" s="3">
        <f t="shared" si="1593"/>
        <v>0</v>
      </c>
      <c r="AI2819" s="3"/>
      <c r="AJ2819" s="3">
        <v>0</v>
      </c>
      <c r="AK2819" s="2">
        <f t="shared" si="1594"/>
        <v>66830.164004489896</v>
      </c>
      <c r="AL2819" s="8"/>
      <c r="AM2819" s="8"/>
      <c r="AN2819" s="8"/>
      <c r="AO2819" s="8"/>
      <c r="AP2819" s="8"/>
      <c r="AQ2819" s="8"/>
      <c r="AR2819" s="5"/>
      <c r="AS2819" s="1"/>
      <c r="AT2819" s="8"/>
      <c r="AU2819" s="1"/>
      <c r="AV2819" s="1"/>
      <c r="AW2819" s="3"/>
      <c r="AX2819" s="3"/>
      <c r="AY2819" s="4"/>
      <c r="AZ2819" s="4"/>
      <c r="BA2819" s="4"/>
      <c r="BB2819" s="1"/>
      <c r="BC2819" s="1"/>
      <c r="BD2819" s="1"/>
      <c r="BE2819" s="1"/>
      <c r="BF2819" s="1"/>
      <c r="BG2819" s="1"/>
      <c r="BH2819" s="1"/>
      <c r="BI2819" s="1"/>
    </row>
    <row r="2820" spans="1:61" x14ac:dyDescent="0.2">
      <c r="A2820" s="78">
        <f t="shared" si="1563"/>
        <v>44711</v>
      </c>
      <c r="B2820" s="2">
        <f t="shared" si="1565"/>
        <v>404064.44017487019</v>
      </c>
      <c r="C2820" s="3">
        <f t="shared" si="1566"/>
        <v>54548699.423607476</v>
      </c>
      <c r="D2820" s="2">
        <f t="shared" si="1595"/>
        <v>240537.3279050432</v>
      </c>
      <c r="E2820" s="2">
        <f t="shared" si="1567"/>
        <v>0</v>
      </c>
      <c r="F2820" s="33">
        <f t="shared" si="1568"/>
        <v>240537.3279050432</v>
      </c>
      <c r="G2820" s="39">
        <f t="shared" si="1569"/>
        <v>6315.93</v>
      </c>
      <c r="H2820" s="38">
        <f>IF(AND(N2820=1,N2819&gt;1),VLOOKUP(A2819,[1]Plan1!$CW$105:$CY$215,3),H2819)</f>
        <v>6382.88</v>
      </c>
      <c r="I2820" s="127">
        <f t="shared" si="1570"/>
        <v>44631</v>
      </c>
      <c r="J2820" s="127">
        <f t="shared" si="1571"/>
        <v>44662</v>
      </c>
      <c r="K2820" s="34">
        <f t="shared" si="1572"/>
        <v>1.0600180812643467E-2</v>
      </c>
      <c r="L2820" s="212">
        <f t="shared" si="1573"/>
        <v>44722</v>
      </c>
      <c r="M2820" s="1">
        <f t="shared" si="1574"/>
        <v>23</v>
      </c>
      <c r="N2820" s="1">
        <f t="shared" si="1575"/>
        <v>14</v>
      </c>
      <c r="O2820" s="2">
        <f t="shared" si="1576"/>
        <v>1.0064389600000001</v>
      </c>
      <c r="P2820" s="35">
        <f t="shared" si="1577"/>
        <v>1.0162005000000001</v>
      </c>
      <c r="Q2820" s="35">
        <f t="shared" si="1578"/>
        <v>1.189089803852335</v>
      </c>
      <c r="R2820" s="2">
        <f t="shared" si="1579"/>
        <v>1.1967463</v>
      </c>
      <c r="S2820" s="2">
        <f t="shared" si="1580"/>
        <v>1.1701330599999999</v>
      </c>
      <c r="T2820" s="2">
        <f t="shared" si="1581"/>
        <v>287862.15718223999</v>
      </c>
      <c r="U2820" s="2">
        <f t="shared" si="1582"/>
        <v>0</v>
      </c>
      <c r="V2820" s="2">
        <f t="shared" si="1583"/>
        <v>47324.829277204008</v>
      </c>
      <c r="W2820" s="2">
        <f t="shared" si="1584"/>
        <v>287862.1571822472</v>
      </c>
      <c r="X2820" s="36">
        <f t="shared" si="1585"/>
        <v>0</v>
      </c>
      <c r="Y2820" s="2">
        <f t="shared" si="1586"/>
        <v>0</v>
      </c>
      <c r="Z2820" s="37">
        <f t="shared" si="1587"/>
        <v>0</v>
      </c>
      <c r="AA2820" s="2">
        <f t="shared" si="1588"/>
        <v>0</v>
      </c>
      <c r="AB2820" s="4">
        <f t="shared" si="1564"/>
        <v>7.1215000000000001E-2</v>
      </c>
      <c r="AC2820" s="148">
        <f t="shared" si="1589"/>
        <v>579</v>
      </c>
      <c r="AD2820" s="36">
        <v>252</v>
      </c>
      <c r="AE2820" s="35">
        <f t="shared" si="1590"/>
        <v>1.171237987</v>
      </c>
      <c r="AF2820" s="2">
        <f t="shared" si="1591"/>
        <v>49292.936329360004</v>
      </c>
      <c r="AG2820" s="2">
        <f t="shared" si="1592"/>
        <v>49292.936329360004</v>
      </c>
      <c r="AH2820" s="3">
        <f t="shared" si="1593"/>
        <v>0</v>
      </c>
      <c r="AI2820" s="3"/>
      <c r="AJ2820" s="3">
        <v>0</v>
      </c>
      <c r="AK2820" s="2">
        <f t="shared" si="1594"/>
        <v>66909.346663262972</v>
      </c>
      <c r="AL2820" s="8"/>
      <c r="AM2820" s="8"/>
      <c r="AN2820" s="8"/>
      <c r="AO2820" s="8"/>
      <c r="AP2820" s="8"/>
      <c r="AQ2820" s="8"/>
      <c r="AR2820" s="5"/>
      <c r="AS2820" s="1"/>
      <c r="AT2820" s="8"/>
      <c r="AU2820" s="1"/>
      <c r="AV2820" s="1"/>
      <c r="AW2820" s="3"/>
      <c r="AX2820" s="3"/>
      <c r="AY2820" s="4"/>
      <c r="AZ2820" s="4"/>
      <c r="BA2820" s="4"/>
      <c r="BB2820" s="1"/>
      <c r="BC2820" s="1"/>
      <c r="BD2820" s="1"/>
      <c r="BE2820" s="1"/>
      <c r="BF2820" s="1"/>
      <c r="BG2820" s="1"/>
      <c r="BH2820" s="1"/>
      <c r="BI2820" s="1"/>
    </row>
    <row r="2821" spans="1:61" x14ac:dyDescent="0.2">
      <c r="A2821" s="78">
        <f t="shared" si="1563"/>
        <v>44712</v>
      </c>
      <c r="B2821" s="2">
        <f t="shared" si="1565"/>
        <v>404390.32345027098</v>
      </c>
      <c r="C2821" s="3">
        <f t="shared" si="1566"/>
        <v>54592693.665786579</v>
      </c>
      <c r="D2821" s="2">
        <f t="shared" si="1595"/>
        <v>240537.3279050432</v>
      </c>
      <c r="E2821" s="2">
        <f t="shared" si="1567"/>
        <v>0</v>
      </c>
      <c r="F2821" s="33">
        <f t="shared" si="1568"/>
        <v>240537.3279050432</v>
      </c>
      <c r="G2821" s="39">
        <f t="shared" si="1569"/>
        <v>6315.93</v>
      </c>
      <c r="H2821" s="38">
        <f>IF(AND(N2821=1,N2820&gt;1),VLOOKUP(A2820,[1]Plan1!$CW$105:$CY$215,3),H2820)</f>
        <v>6382.88</v>
      </c>
      <c r="I2821" s="127">
        <f t="shared" si="1570"/>
        <v>44631</v>
      </c>
      <c r="J2821" s="127">
        <f t="shared" si="1571"/>
        <v>44662</v>
      </c>
      <c r="K2821" s="34">
        <f t="shared" si="1572"/>
        <v>1.0600180812643467E-2</v>
      </c>
      <c r="L2821" s="212">
        <f t="shared" si="1573"/>
        <v>44722</v>
      </c>
      <c r="M2821" s="1">
        <f t="shared" si="1574"/>
        <v>23</v>
      </c>
      <c r="N2821" s="1">
        <f t="shared" si="1575"/>
        <v>15</v>
      </c>
      <c r="O2821" s="2">
        <f t="shared" si="1576"/>
        <v>1.0069004699999999</v>
      </c>
      <c r="P2821" s="35">
        <f t="shared" si="1577"/>
        <v>1.0162005000000001</v>
      </c>
      <c r="Q2821" s="35">
        <f t="shared" si="1578"/>
        <v>1.189089803852335</v>
      </c>
      <c r="R2821" s="2">
        <f t="shared" si="1579"/>
        <v>1.19729508</v>
      </c>
      <c r="S2821" s="2">
        <f t="shared" si="1580"/>
        <v>1.1701330599999999</v>
      </c>
      <c r="T2821" s="2">
        <f t="shared" si="1581"/>
        <v>287994.15925705002</v>
      </c>
      <c r="U2821" s="2">
        <f t="shared" si="1582"/>
        <v>0</v>
      </c>
      <c r="V2821" s="2">
        <f t="shared" si="1583"/>
        <v>47456.831352011723</v>
      </c>
      <c r="W2821" s="2">
        <f t="shared" si="1584"/>
        <v>287994.15925705491</v>
      </c>
      <c r="X2821" s="36">
        <f t="shared" si="1585"/>
        <v>0</v>
      </c>
      <c r="Y2821" s="2">
        <f t="shared" si="1586"/>
        <v>0</v>
      </c>
      <c r="Z2821" s="37">
        <f t="shared" si="1587"/>
        <v>0</v>
      </c>
      <c r="AA2821" s="2">
        <f t="shared" si="1588"/>
        <v>0</v>
      </c>
      <c r="AB2821" s="4">
        <f t="shared" si="1564"/>
        <v>7.1215000000000001E-2</v>
      </c>
      <c r="AC2821" s="148">
        <f t="shared" si="1589"/>
        <v>580</v>
      </c>
      <c r="AD2821" s="36">
        <v>252</v>
      </c>
      <c r="AE2821" s="35">
        <f t="shared" si="1590"/>
        <v>1.1715577669999999</v>
      </c>
      <c r="AF2821" s="2">
        <f t="shared" si="1591"/>
        <v>49407.634871180002</v>
      </c>
      <c r="AG2821" s="2">
        <f t="shared" si="1592"/>
        <v>49407.634871180002</v>
      </c>
      <c r="AH2821" s="3">
        <f t="shared" si="1593"/>
        <v>0</v>
      </c>
      <c r="AI2821" s="3"/>
      <c r="AJ2821" s="3">
        <v>0</v>
      </c>
      <c r="AK2821" s="2">
        <f t="shared" si="1594"/>
        <v>66988.529322036091</v>
      </c>
      <c r="AL2821" s="8"/>
      <c r="AM2821" s="8"/>
      <c r="AN2821" s="8"/>
      <c r="AO2821" s="8"/>
      <c r="AP2821" s="8"/>
      <c r="AQ2821" s="8"/>
      <c r="AR2821" s="5"/>
      <c r="AS2821" s="1"/>
      <c r="AT2821" s="8"/>
      <c r="AU2821" s="1"/>
      <c r="AV2821" s="1"/>
      <c r="AW2821" s="3"/>
      <c r="AX2821" s="3"/>
      <c r="AY2821" s="4"/>
      <c r="AZ2821" s="4"/>
      <c r="BA2821" s="4"/>
      <c r="BB2821" s="1"/>
      <c r="BC2821" s="1"/>
      <c r="BD2821" s="1"/>
      <c r="BE2821" s="1"/>
      <c r="BF2821" s="1"/>
      <c r="BG2821" s="1"/>
      <c r="BH2821" s="1"/>
      <c r="BI2821" s="1"/>
    </row>
    <row r="2822" spans="1:61" x14ac:dyDescent="0.2">
      <c r="A2822" s="78">
        <f t="shared" si="1563"/>
        <v>44713</v>
      </c>
      <c r="B2822" s="2">
        <f t="shared" si="1565"/>
        <v>404716.38386716053</v>
      </c>
      <c r="C2822" s="3">
        <f t="shared" si="1566"/>
        <v>54636711.822066672</v>
      </c>
      <c r="D2822" s="2">
        <f t="shared" si="1595"/>
        <v>240537.3279050432</v>
      </c>
      <c r="E2822" s="2">
        <f t="shared" si="1567"/>
        <v>0</v>
      </c>
      <c r="F2822" s="33">
        <f t="shared" si="1568"/>
        <v>240537.3279050432</v>
      </c>
      <c r="G2822" s="39">
        <f t="shared" si="1569"/>
        <v>6315.93</v>
      </c>
      <c r="H2822" s="38">
        <f>IF(AND(N2822=1,N2821&gt;1),VLOOKUP(A2821,[1]Plan1!$CW$105:$CY$215,3),H2821)</f>
        <v>6382.88</v>
      </c>
      <c r="I2822" s="127">
        <f t="shared" si="1570"/>
        <v>44631</v>
      </c>
      <c r="J2822" s="127">
        <f t="shared" si="1571"/>
        <v>44662</v>
      </c>
      <c r="K2822" s="34">
        <f t="shared" si="1572"/>
        <v>1.0600180812643467E-2</v>
      </c>
      <c r="L2822" s="212">
        <f t="shared" si="1573"/>
        <v>44722</v>
      </c>
      <c r="M2822" s="1">
        <f t="shared" si="1574"/>
        <v>23</v>
      </c>
      <c r="N2822" s="1">
        <f t="shared" si="1575"/>
        <v>16</v>
      </c>
      <c r="O2822" s="2">
        <f t="shared" si="1576"/>
        <v>1.00736219</v>
      </c>
      <c r="P2822" s="35">
        <f t="shared" si="1577"/>
        <v>1.0162005000000001</v>
      </c>
      <c r="Q2822" s="35">
        <f t="shared" si="1578"/>
        <v>1.189089803852335</v>
      </c>
      <c r="R2822" s="2">
        <f t="shared" si="1579"/>
        <v>1.1978441</v>
      </c>
      <c r="S2822" s="2">
        <f t="shared" si="1580"/>
        <v>1.1701330599999999</v>
      </c>
      <c r="T2822" s="2">
        <f t="shared" si="1581"/>
        <v>288126.21906082</v>
      </c>
      <c r="U2822" s="2">
        <f t="shared" si="1582"/>
        <v>0</v>
      </c>
      <c r="V2822" s="2">
        <f t="shared" si="1583"/>
        <v>47588.891155778147</v>
      </c>
      <c r="W2822" s="2">
        <f t="shared" si="1584"/>
        <v>288126.21906082134</v>
      </c>
      <c r="X2822" s="36">
        <f t="shared" si="1585"/>
        <v>0</v>
      </c>
      <c r="Y2822" s="2">
        <f t="shared" si="1586"/>
        <v>0</v>
      </c>
      <c r="Z2822" s="37">
        <f t="shared" si="1587"/>
        <v>0</v>
      </c>
      <c r="AA2822" s="2">
        <f t="shared" si="1588"/>
        <v>0</v>
      </c>
      <c r="AB2822" s="4">
        <f t="shared" si="1564"/>
        <v>7.1215000000000001E-2</v>
      </c>
      <c r="AC2822" s="148">
        <f t="shared" si="1589"/>
        <v>581</v>
      </c>
      <c r="AD2822" s="36">
        <v>252</v>
      </c>
      <c r="AE2822" s="35">
        <f t="shared" si="1590"/>
        <v>1.1718776339999999</v>
      </c>
      <c r="AF2822" s="2">
        <f t="shared" si="1591"/>
        <v>49522.452825530003</v>
      </c>
      <c r="AG2822" s="2">
        <f t="shared" si="1592"/>
        <v>49522.452825530003</v>
      </c>
      <c r="AH2822" s="3">
        <f t="shared" si="1593"/>
        <v>0</v>
      </c>
      <c r="AI2822" s="3"/>
      <c r="AJ2822" s="3">
        <v>0</v>
      </c>
      <c r="AK2822" s="2">
        <f t="shared" si="1594"/>
        <v>67067.711980809181</v>
      </c>
      <c r="AL2822" s="8"/>
      <c r="AM2822" s="8"/>
      <c r="AN2822" s="8"/>
      <c r="AO2822" s="8"/>
      <c r="AP2822" s="8"/>
      <c r="AQ2822" s="8"/>
      <c r="AR2822" s="5"/>
      <c r="AS2822" s="1"/>
      <c r="AT2822" s="8"/>
      <c r="AU2822" s="1"/>
      <c r="AV2822" s="1"/>
      <c r="AW2822" s="3"/>
      <c r="AX2822" s="3"/>
      <c r="AY2822" s="4"/>
      <c r="AZ2822" s="4"/>
      <c r="BA2822" s="4"/>
      <c r="BB2822" s="1"/>
      <c r="BC2822" s="1"/>
      <c r="BD2822" s="1"/>
      <c r="BE2822" s="1"/>
      <c r="BF2822" s="1"/>
      <c r="BG2822" s="1"/>
      <c r="BH2822" s="1"/>
      <c r="BI2822" s="1"/>
    </row>
    <row r="2823" spans="1:61" x14ac:dyDescent="0.2">
      <c r="A2823" s="78">
        <f t="shared" si="1563"/>
        <v>44714</v>
      </c>
      <c r="B2823" s="2">
        <f t="shared" si="1565"/>
        <v>405042.63026239857</v>
      </c>
      <c r="C2823" s="3">
        <f t="shared" si="1566"/>
        <v>54680755.085423805</v>
      </c>
      <c r="D2823" s="2">
        <f t="shared" si="1595"/>
        <v>240537.3279050432</v>
      </c>
      <c r="E2823" s="2">
        <f t="shared" si="1567"/>
        <v>0</v>
      </c>
      <c r="F2823" s="33">
        <f t="shared" si="1568"/>
        <v>240537.3279050432</v>
      </c>
      <c r="G2823" s="39">
        <f t="shared" si="1569"/>
        <v>6315.93</v>
      </c>
      <c r="H2823" s="38">
        <f>IF(AND(N2823=1,N2822&gt;1),VLOOKUP(A2822,[1]Plan1!$CW$105:$CY$215,3),H2822)</f>
        <v>6382.88</v>
      </c>
      <c r="I2823" s="127">
        <f t="shared" si="1570"/>
        <v>44631</v>
      </c>
      <c r="J2823" s="127">
        <f t="shared" si="1571"/>
        <v>44662</v>
      </c>
      <c r="K2823" s="34">
        <f t="shared" si="1572"/>
        <v>1.0600180812643467E-2</v>
      </c>
      <c r="L2823" s="212">
        <f t="shared" si="1573"/>
        <v>44722</v>
      </c>
      <c r="M2823" s="1">
        <f t="shared" si="1574"/>
        <v>23</v>
      </c>
      <c r="N2823" s="1">
        <f t="shared" si="1575"/>
        <v>17</v>
      </c>
      <c r="O2823" s="2">
        <f t="shared" si="1576"/>
        <v>1.0078241299999999</v>
      </c>
      <c r="P2823" s="35">
        <f t="shared" si="1577"/>
        <v>1.0162005000000001</v>
      </c>
      <c r="Q2823" s="35">
        <f t="shared" si="1578"/>
        <v>1.189089803852335</v>
      </c>
      <c r="R2823" s="2">
        <f t="shared" si="1579"/>
        <v>1.1983933899999999</v>
      </c>
      <c r="S2823" s="2">
        <f t="shared" si="1580"/>
        <v>1.1701330599999999</v>
      </c>
      <c r="T2823" s="2">
        <f t="shared" si="1581"/>
        <v>288258.34380966</v>
      </c>
      <c r="U2823" s="2">
        <f t="shared" si="1582"/>
        <v>0</v>
      </c>
      <c r="V2823" s="2">
        <f t="shared" si="1583"/>
        <v>47721.015904623091</v>
      </c>
      <c r="W2823" s="2">
        <f t="shared" si="1584"/>
        <v>288258.34380966629</v>
      </c>
      <c r="X2823" s="36">
        <f t="shared" si="1585"/>
        <v>0</v>
      </c>
      <c r="Y2823" s="2">
        <f t="shared" si="1586"/>
        <v>0</v>
      </c>
      <c r="Z2823" s="37">
        <f t="shared" si="1587"/>
        <v>0</v>
      </c>
      <c r="AA2823" s="2">
        <f t="shared" si="1588"/>
        <v>0</v>
      </c>
      <c r="AB2823" s="4">
        <f t="shared" si="1564"/>
        <v>7.1215000000000001E-2</v>
      </c>
      <c r="AC2823" s="148">
        <f t="shared" si="1589"/>
        <v>582</v>
      </c>
      <c r="AD2823" s="36">
        <v>252</v>
      </c>
      <c r="AE2823" s="35">
        <f t="shared" si="1590"/>
        <v>1.172197589</v>
      </c>
      <c r="AF2823" s="2">
        <f t="shared" si="1591"/>
        <v>49637.391813150003</v>
      </c>
      <c r="AG2823" s="2">
        <f t="shared" si="1592"/>
        <v>49637.391813150003</v>
      </c>
      <c r="AH2823" s="3">
        <f t="shared" si="1593"/>
        <v>0</v>
      </c>
      <c r="AI2823" s="3"/>
      <c r="AJ2823" s="3">
        <v>0</v>
      </c>
      <c r="AK2823" s="2">
        <f t="shared" si="1594"/>
        <v>67146.894639582271</v>
      </c>
      <c r="AL2823" s="8"/>
      <c r="AM2823" s="8"/>
      <c r="AN2823" s="8"/>
      <c r="AO2823" s="8"/>
      <c r="AP2823" s="8"/>
      <c r="AQ2823" s="8"/>
      <c r="AR2823" s="5"/>
      <c r="AS2823" s="1"/>
      <c r="AT2823" s="8"/>
      <c r="AU2823" s="1"/>
      <c r="AV2823" s="1"/>
      <c r="AW2823" s="3"/>
      <c r="AX2823" s="3"/>
      <c r="AY2823" s="4"/>
      <c r="AZ2823" s="4"/>
      <c r="BA2823" s="4"/>
      <c r="BB2823" s="1"/>
      <c r="BC2823" s="1"/>
      <c r="BD2823" s="1"/>
      <c r="BE2823" s="1"/>
      <c r="BF2823" s="1"/>
      <c r="BG2823" s="1"/>
      <c r="BH2823" s="1"/>
      <c r="BI2823" s="1"/>
    </row>
    <row r="2824" spans="1:61" x14ac:dyDescent="0.2">
      <c r="A2824" s="78">
        <f t="shared" si="1563"/>
        <v>44715</v>
      </c>
      <c r="B2824" s="2">
        <f t="shared" si="1565"/>
        <v>405369.05398377532</v>
      </c>
      <c r="C2824" s="3">
        <f t="shared" si="1566"/>
        <v>54724822.28780967</v>
      </c>
      <c r="D2824" s="2">
        <f t="shared" si="1595"/>
        <v>240537.3279050432</v>
      </c>
      <c r="E2824" s="2">
        <f t="shared" si="1567"/>
        <v>0</v>
      </c>
      <c r="F2824" s="33">
        <f t="shared" si="1568"/>
        <v>240537.3279050432</v>
      </c>
      <c r="G2824" s="39">
        <f t="shared" si="1569"/>
        <v>6315.93</v>
      </c>
      <c r="H2824" s="38">
        <f>IF(AND(N2824=1,N2823&gt;1),VLOOKUP(A2823,[1]Plan1!$CW$105:$CY$215,3),H2823)</f>
        <v>6382.88</v>
      </c>
      <c r="I2824" s="127">
        <f t="shared" si="1570"/>
        <v>44631</v>
      </c>
      <c r="J2824" s="127">
        <f t="shared" si="1571"/>
        <v>44662</v>
      </c>
      <c r="K2824" s="34">
        <f t="shared" si="1572"/>
        <v>1.0600180812643467E-2</v>
      </c>
      <c r="L2824" s="212">
        <f t="shared" si="1573"/>
        <v>44722</v>
      </c>
      <c r="M2824" s="1">
        <f t="shared" si="1574"/>
        <v>23</v>
      </c>
      <c r="N2824" s="1">
        <f t="shared" si="1575"/>
        <v>18</v>
      </c>
      <c r="O2824" s="2">
        <f t="shared" si="1576"/>
        <v>1.0082862699999999</v>
      </c>
      <c r="P2824" s="35">
        <f t="shared" si="1577"/>
        <v>1.0162005000000001</v>
      </c>
      <c r="Q2824" s="35">
        <f t="shared" si="1578"/>
        <v>1.189089803852335</v>
      </c>
      <c r="R2824" s="2">
        <f t="shared" si="1579"/>
        <v>1.1989429199999999</v>
      </c>
      <c r="S2824" s="2">
        <f t="shared" si="1580"/>
        <v>1.1701330599999999</v>
      </c>
      <c r="T2824" s="2">
        <f t="shared" si="1581"/>
        <v>288390.52628747001</v>
      </c>
      <c r="U2824" s="2">
        <f t="shared" si="1582"/>
        <v>0</v>
      </c>
      <c r="V2824" s="2">
        <f t="shared" si="1583"/>
        <v>47853.198382426759</v>
      </c>
      <c r="W2824" s="2">
        <f t="shared" si="1584"/>
        <v>288390.52628746995</v>
      </c>
      <c r="X2824" s="36">
        <f t="shared" si="1585"/>
        <v>0</v>
      </c>
      <c r="Y2824" s="2">
        <f t="shared" si="1586"/>
        <v>0</v>
      </c>
      <c r="Z2824" s="37">
        <f t="shared" si="1587"/>
        <v>0</v>
      </c>
      <c r="AA2824" s="2">
        <f t="shared" si="1588"/>
        <v>0</v>
      </c>
      <c r="AB2824" s="4">
        <f t="shared" si="1564"/>
        <v>7.1215000000000001E-2</v>
      </c>
      <c r="AC2824" s="148">
        <f t="shared" si="1589"/>
        <v>583</v>
      </c>
      <c r="AD2824" s="36">
        <v>252</v>
      </c>
      <c r="AE2824" s="35">
        <f t="shared" si="1590"/>
        <v>1.1725176310000001</v>
      </c>
      <c r="AF2824" s="2">
        <f t="shared" si="1591"/>
        <v>49752.45039795</v>
      </c>
      <c r="AG2824" s="2">
        <f t="shared" si="1592"/>
        <v>49752.45039795</v>
      </c>
      <c r="AH2824" s="3">
        <f t="shared" si="1593"/>
        <v>0</v>
      </c>
      <c r="AI2824" s="3"/>
      <c r="AJ2824" s="3">
        <v>0</v>
      </c>
      <c r="AK2824" s="2">
        <f t="shared" si="1594"/>
        <v>67226.077298355362</v>
      </c>
      <c r="AL2824" s="8"/>
      <c r="AM2824" s="8"/>
      <c r="AN2824" s="8"/>
      <c r="AO2824" s="8"/>
      <c r="AP2824" s="8"/>
      <c r="AQ2824" s="8"/>
      <c r="AR2824" s="5"/>
      <c r="AS2824" s="1"/>
      <c r="AT2824" s="8"/>
      <c r="AU2824" s="1"/>
      <c r="AV2824" s="1"/>
      <c r="AW2824" s="3"/>
      <c r="AX2824" s="3"/>
      <c r="AY2824" s="4"/>
      <c r="AZ2824" s="4"/>
      <c r="BA2824" s="4"/>
      <c r="BB2824" s="1"/>
      <c r="BC2824" s="1"/>
      <c r="BD2824" s="1"/>
      <c r="BE2824" s="1"/>
      <c r="BF2824" s="1"/>
      <c r="BG2824" s="1"/>
      <c r="BH2824" s="1"/>
      <c r="BI2824" s="1"/>
    </row>
    <row r="2825" spans="1:61" x14ac:dyDescent="0.2">
      <c r="A2825" s="78">
        <f t="shared" si="1563"/>
        <v>44716</v>
      </c>
      <c r="B2825" s="2">
        <f t="shared" si="1565"/>
        <v>405603.29625718732</v>
      </c>
      <c r="C2825" s="3">
        <f t="shared" si="1566"/>
        <v>54756444.994720288</v>
      </c>
      <c r="D2825" s="2">
        <f t="shared" si="1595"/>
        <v>240537.3279050432</v>
      </c>
      <c r="E2825" s="2">
        <f t="shared" si="1567"/>
        <v>0</v>
      </c>
      <c r="F2825" s="33">
        <f t="shared" si="1568"/>
        <v>240537.3279050432</v>
      </c>
      <c r="G2825" s="39">
        <f t="shared" si="1569"/>
        <v>6315.93</v>
      </c>
      <c r="H2825" s="38">
        <f>IF(AND(N2825=1,N2824&gt;1),VLOOKUP(A2824,[1]Plan1!$CW$105:$CY$215,3),H2824)</f>
        <v>6382.88</v>
      </c>
      <c r="I2825" s="127">
        <f t="shared" si="1570"/>
        <v>44631</v>
      </c>
      <c r="J2825" s="127">
        <f t="shared" si="1571"/>
        <v>44662</v>
      </c>
      <c r="K2825" s="34">
        <f t="shared" si="1572"/>
        <v>1.0600180812643467E-2</v>
      </c>
      <c r="L2825" s="212">
        <f t="shared" si="1573"/>
        <v>44722</v>
      </c>
      <c r="M2825" s="1">
        <f t="shared" si="1574"/>
        <v>23</v>
      </c>
      <c r="N2825" s="1">
        <f t="shared" si="1575"/>
        <v>19</v>
      </c>
      <c r="O2825" s="2">
        <f t="shared" si="1576"/>
        <v>1.0087486299999999</v>
      </c>
      <c r="P2825" s="35">
        <f t="shared" si="1577"/>
        <v>1.0162005000000001</v>
      </c>
      <c r="Q2825" s="35">
        <f t="shared" si="1578"/>
        <v>1.189089803852335</v>
      </c>
      <c r="R2825" s="2">
        <f t="shared" si="1579"/>
        <v>1.1994927099999999</v>
      </c>
      <c r="S2825" s="2">
        <f t="shared" si="1580"/>
        <v>1.1701330599999999</v>
      </c>
      <c r="T2825" s="2">
        <f t="shared" si="1581"/>
        <v>288522.77130497003</v>
      </c>
      <c r="U2825" s="2">
        <f t="shared" si="1582"/>
        <v>0</v>
      </c>
      <c r="V2825" s="2">
        <f t="shared" si="1583"/>
        <v>47985.44339993567</v>
      </c>
      <c r="W2825" s="2">
        <f t="shared" si="1584"/>
        <v>288522.77130497887</v>
      </c>
      <c r="X2825" s="36">
        <f t="shared" si="1585"/>
        <v>0</v>
      </c>
      <c r="Y2825" s="2">
        <f t="shared" si="1586"/>
        <v>0</v>
      </c>
      <c r="Z2825" s="37">
        <f t="shared" si="1587"/>
        <v>0</v>
      </c>
      <c r="AA2825" s="2">
        <f t="shared" si="1588"/>
        <v>0</v>
      </c>
      <c r="AB2825" s="4">
        <f t="shared" si="1564"/>
        <v>7.1215000000000001E-2</v>
      </c>
      <c r="AC2825" s="148">
        <f t="shared" si="1589"/>
        <v>583</v>
      </c>
      <c r="AD2825" s="36">
        <v>252</v>
      </c>
      <c r="AE2825" s="35">
        <f t="shared" si="1590"/>
        <v>1.1725176310000001</v>
      </c>
      <c r="AF2825" s="2">
        <f t="shared" si="1591"/>
        <v>49775.264995079997</v>
      </c>
      <c r="AG2825" s="2">
        <f t="shared" si="1592"/>
        <v>49775.264995079997</v>
      </c>
      <c r="AH2825" s="3">
        <f t="shared" si="1593"/>
        <v>0</v>
      </c>
      <c r="AI2825" s="3"/>
      <c r="AJ2825" s="3">
        <v>0</v>
      </c>
      <c r="AK2825" s="2">
        <f t="shared" si="1594"/>
        <v>67305.259957128452</v>
      </c>
      <c r="AL2825" s="8"/>
      <c r="AM2825" s="8"/>
      <c r="AN2825" s="8"/>
      <c r="AO2825" s="8"/>
      <c r="AP2825" s="8"/>
      <c r="AQ2825" s="8"/>
      <c r="AR2825" s="5"/>
      <c r="AS2825" s="1"/>
      <c r="AT2825" s="8"/>
      <c r="AU2825" s="1"/>
      <c r="AV2825" s="1"/>
      <c r="AW2825" s="3"/>
      <c r="AX2825" s="3"/>
      <c r="AY2825" s="4"/>
      <c r="AZ2825" s="4"/>
      <c r="BA2825" s="4"/>
      <c r="BB2825" s="1"/>
      <c r="BC2825" s="1"/>
      <c r="BD2825" s="1"/>
      <c r="BE2825" s="1"/>
      <c r="BF2825" s="1"/>
      <c r="BG2825" s="1"/>
      <c r="BH2825" s="1"/>
      <c r="BI2825" s="1"/>
    </row>
    <row r="2826" spans="1:61" x14ac:dyDescent="0.2">
      <c r="A2826" s="78">
        <f t="shared" si="1563"/>
        <v>44717</v>
      </c>
      <c r="B2826" s="2">
        <f t="shared" si="1565"/>
        <v>405682.47891596041</v>
      </c>
      <c r="C2826" s="3">
        <f t="shared" si="1566"/>
        <v>54767134.653654657</v>
      </c>
      <c r="D2826" s="2">
        <f t="shared" si="1595"/>
        <v>240537.3279050432</v>
      </c>
      <c r="E2826" s="2">
        <f t="shared" si="1567"/>
        <v>0</v>
      </c>
      <c r="F2826" s="33">
        <f t="shared" si="1568"/>
        <v>240537.3279050432</v>
      </c>
      <c r="G2826" s="39">
        <f t="shared" si="1569"/>
        <v>6315.93</v>
      </c>
      <c r="H2826" s="38">
        <f>IF(AND(N2826=1,N2825&gt;1),VLOOKUP(A2825,[1]Plan1!$CW$105:$CY$215,3),H2825)</f>
        <v>6382.88</v>
      </c>
      <c r="I2826" s="127">
        <f t="shared" si="1570"/>
        <v>44631</v>
      </c>
      <c r="J2826" s="127">
        <f t="shared" si="1571"/>
        <v>44662</v>
      </c>
      <c r="K2826" s="34">
        <f t="shared" si="1572"/>
        <v>1.0600180812643467E-2</v>
      </c>
      <c r="L2826" s="212">
        <f t="shared" si="1573"/>
        <v>44722</v>
      </c>
      <c r="M2826" s="1">
        <f t="shared" si="1574"/>
        <v>23</v>
      </c>
      <c r="N2826" s="1">
        <f t="shared" si="1575"/>
        <v>19</v>
      </c>
      <c r="O2826" s="2">
        <f t="shared" si="1576"/>
        <v>1.0087486299999999</v>
      </c>
      <c r="P2826" s="35">
        <f t="shared" si="1577"/>
        <v>1.0162005000000001</v>
      </c>
      <c r="Q2826" s="35">
        <f t="shared" si="1578"/>
        <v>1.189089803852335</v>
      </c>
      <c r="R2826" s="2">
        <f t="shared" si="1579"/>
        <v>1.1994927099999999</v>
      </c>
      <c r="S2826" s="2">
        <f t="shared" si="1580"/>
        <v>1.1701330599999999</v>
      </c>
      <c r="T2826" s="2">
        <f t="shared" si="1581"/>
        <v>288522.77130497003</v>
      </c>
      <c r="U2826" s="2">
        <f t="shared" si="1582"/>
        <v>0</v>
      </c>
      <c r="V2826" s="2">
        <f t="shared" si="1583"/>
        <v>47985.44339993567</v>
      </c>
      <c r="W2826" s="2">
        <f t="shared" si="1584"/>
        <v>288522.77130497887</v>
      </c>
      <c r="X2826" s="36">
        <f t="shared" si="1585"/>
        <v>0</v>
      </c>
      <c r="Y2826" s="2">
        <f t="shared" si="1586"/>
        <v>0</v>
      </c>
      <c r="Z2826" s="37">
        <f t="shared" si="1587"/>
        <v>0</v>
      </c>
      <c r="AA2826" s="2">
        <f t="shared" si="1588"/>
        <v>0</v>
      </c>
      <c r="AB2826" s="4">
        <f t="shared" si="1564"/>
        <v>7.1215000000000001E-2</v>
      </c>
      <c r="AC2826" s="148">
        <f t="shared" si="1589"/>
        <v>583</v>
      </c>
      <c r="AD2826" s="36">
        <v>252</v>
      </c>
      <c r="AE2826" s="35">
        <f t="shared" si="1590"/>
        <v>1.1725176310000001</v>
      </c>
      <c r="AF2826" s="2">
        <f t="shared" si="1591"/>
        <v>49775.264995079997</v>
      </c>
      <c r="AG2826" s="2">
        <f t="shared" si="1592"/>
        <v>49775.264995079997</v>
      </c>
      <c r="AH2826" s="3">
        <f t="shared" si="1593"/>
        <v>0</v>
      </c>
      <c r="AI2826" s="3"/>
      <c r="AJ2826" s="3">
        <v>0</v>
      </c>
      <c r="AK2826" s="2">
        <f t="shared" si="1594"/>
        <v>67384.442615901542</v>
      </c>
      <c r="AL2826" s="8"/>
      <c r="AM2826" s="8"/>
      <c r="AN2826" s="8"/>
      <c r="AO2826" s="8"/>
      <c r="AP2826" s="8"/>
      <c r="AQ2826" s="8"/>
      <c r="AR2826" s="5"/>
      <c r="AS2826" s="1"/>
      <c r="AT2826" s="8"/>
      <c r="AU2826" s="1"/>
      <c r="AV2826" s="1"/>
      <c r="AW2826" s="3"/>
      <c r="AX2826" s="3"/>
      <c r="AY2826" s="4"/>
      <c r="AZ2826" s="4"/>
      <c r="BA2826" s="4"/>
      <c r="BB2826" s="1"/>
      <c r="BC2826" s="1"/>
      <c r="BD2826" s="1"/>
      <c r="BE2826" s="1"/>
      <c r="BF2826" s="1"/>
      <c r="BG2826" s="1"/>
      <c r="BH2826" s="1"/>
      <c r="BI2826" s="1"/>
    </row>
    <row r="2827" spans="1:61" x14ac:dyDescent="0.2">
      <c r="A2827" s="78">
        <f t="shared" ref="A2827:A2890" si="1596">(A2826+1)</f>
        <v>44718</v>
      </c>
      <c r="B2827" s="2">
        <f t="shared" si="1565"/>
        <v>405854.02636951348</v>
      </c>
      <c r="C2827" s="3">
        <f t="shared" si="1566"/>
        <v>54790293.559884317</v>
      </c>
      <c r="D2827" s="2">
        <f t="shared" si="1595"/>
        <v>240537.3279050432</v>
      </c>
      <c r="E2827" s="2">
        <f t="shared" si="1567"/>
        <v>0</v>
      </c>
      <c r="F2827" s="33">
        <f t="shared" si="1568"/>
        <v>240537.3279050432</v>
      </c>
      <c r="G2827" s="39">
        <f t="shared" si="1569"/>
        <v>6315.93</v>
      </c>
      <c r="H2827" s="38">
        <f>IF(AND(N2827=1,N2826&gt;1),VLOOKUP(A2826,[1]Plan1!$CW$105:$CY$215,3),H2826)</f>
        <v>6382.88</v>
      </c>
      <c r="I2827" s="127">
        <f t="shared" si="1570"/>
        <v>44631</v>
      </c>
      <c r="J2827" s="127">
        <f t="shared" si="1571"/>
        <v>44662</v>
      </c>
      <c r="K2827" s="34">
        <f t="shared" si="1572"/>
        <v>1.0600180812643467E-2</v>
      </c>
      <c r="L2827" s="212">
        <f t="shared" si="1573"/>
        <v>44722</v>
      </c>
      <c r="M2827" s="1">
        <f t="shared" si="1574"/>
        <v>23</v>
      </c>
      <c r="N2827" s="1">
        <f t="shared" si="1575"/>
        <v>19</v>
      </c>
      <c r="O2827" s="2">
        <f t="shared" si="1576"/>
        <v>1.0087486299999999</v>
      </c>
      <c r="P2827" s="35">
        <f t="shared" si="1577"/>
        <v>1.0162005000000001</v>
      </c>
      <c r="Q2827" s="35">
        <f t="shared" si="1578"/>
        <v>1.189089803852335</v>
      </c>
      <c r="R2827" s="2">
        <f t="shared" si="1579"/>
        <v>1.1994927099999999</v>
      </c>
      <c r="S2827" s="2">
        <f t="shared" si="1580"/>
        <v>1.1701330599999999</v>
      </c>
      <c r="T2827" s="2">
        <f t="shared" si="1581"/>
        <v>288522.77130497003</v>
      </c>
      <c r="U2827" s="2">
        <f t="shared" si="1582"/>
        <v>0</v>
      </c>
      <c r="V2827" s="2">
        <f t="shared" si="1583"/>
        <v>47985.44339993567</v>
      </c>
      <c r="W2827" s="2">
        <f t="shared" si="1584"/>
        <v>288522.77130497887</v>
      </c>
      <c r="X2827" s="36">
        <f t="shared" si="1585"/>
        <v>0</v>
      </c>
      <c r="Y2827" s="2">
        <f t="shared" si="1586"/>
        <v>0</v>
      </c>
      <c r="Z2827" s="37">
        <f t="shared" si="1587"/>
        <v>0</v>
      </c>
      <c r="AA2827" s="2">
        <f t="shared" si="1588"/>
        <v>0</v>
      </c>
      <c r="AB2827" s="4">
        <f t="shared" ref="AB2827:AB2890" si="1597">(AB2826)</f>
        <v>7.1215000000000001E-2</v>
      </c>
      <c r="AC2827" s="148">
        <f t="shared" si="1589"/>
        <v>584</v>
      </c>
      <c r="AD2827" s="36">
        <v>252</v>
      </c>
      <c r="AE2827" s="35">
        <f t="shared" si="1590"/>
        <v>1.172837761</v>
      </c>
      <c r="AF2827" s="2">
        <f t="shared" si="1591"/>
        <v>49867.629789860002</v>
      </c>
      <c r="AG2827" s="2">
        <f t="shared" si="1592"/>
        <v>49867.629789860002</v>
      </c>
      <c r="AH2827" s="3">
        <f t="shared" si="1593"/>
        <v>0</v>
      </c>
      <c r="AI2827" s="3"/>
      <c r="AJ2827" s="3">
        <v>0</v>
      </c>
      <c r="AK2827" s="2">
        <f t="shared" si="1594"/>
        <v>67463.625274674632</v>
      </c>
      <c r="AL2827" s="8"/>
      <c r="AM2827" s="8"/>
      <c r="AN2827" s="8"/>
      <c r="AO2827" s="8"/>
      <c r="AP2827" s="8"/>
      <c r="AQ2827" s="8"/>
      <c r="AR2827" s="5"/>
      <c r="AS2827" s="1"/>
      <c r="AT2827" s="8"/>
      <c r="AU2827" s="1"/>
      <c r="AV2827" s="1"/>
      <c r="AW2827" s="3"/>
      <c r="AX2827" s="3"/>
      <c r="AY2827" s="4"/>
      <c r="AZ2827" s="4"/>
      <c r="BA2827" s="4"/>
      <c r="BB2827" s="1"/>
      <c r="BC2827" s="1"/>
      <c r="BD2827" s="1"/>
      <c r="BE2827" s="1"/>
      <c r="BF2827" s="1"/>
      <c r="BG2827" s="1"/>
      <c r="BH2827" s="1"/>
      <c r="BI2827" s="1"/>
    </row>
    <row r="2828" spans="1:61" x14ac:dyDescent="0.2">
      <c r="A2828" s="78">
        <f t="shared" si="1596"/>
        <v>44719</v>
      </c>
      <c r="B2828" s="2">
        <f t="shared" si="1565"/>
        <v>406180.81094707421</v>
      </c>
      <c r="C2828" s="3">
        <f t="shared" si="1566"/>
        <v>54834409.477855019</v>
      </c>
      <c r="D2828" s="2">
        <f t="shared" si="1595"/>
        <v>240537.3279050432</v>
      </c>
      <c r="E2828" s="2">
        <f t="shared" si="1567"/>
        <v>0</v>
      </c>
      <c r="F2828" s="33">
        <f t="shared" si="1568"/>
        <v>240537.3279050432</v>
      </c>
      <c r="G2828" s="39">
        <f t="shared" si="1569"/>
        <v>6315.93</v>
      </c>
      <c r="H2828" s="38">
        <f>IF(AND(N2828=1,N2827&gt;1),VLOOKUP(A2827,[1]Plan1!$CW$105:$CY$215,3),H2827)</f>
        <v>6382.88</v>
      </c>
      <c r="I2828" s="127">
        <f t="shared" si="1570"/>
        <v>44631</v>
      </c>
      <c r="J2828" s="127">
        <f t="shared" si="1571"/>
        <v>44662</v>
      </c>
      <c r="K2828" s="34">
        <f t="shared" si="1572"/>
        <v>1.0600180812643467E-2</v>
      </c>
      <c r="L2828" s="212">
        <f t="shared" si="1573"/>
        <v>44722</v>
      </c>
      <c r="M2828" s="1">
        <f t="shared" si="1574"/>
        <v>23</v>
      </c>
      <c r="N2828" s="1">
        <f t="shared" si="1575"/>
        <v>20</v>
      </c>
      <c r="O2828" s="2">
        <f t="shared" si="1576"/>
        <v>1.0092112</v>
      </c>
      <c r="P2828" s="35">
        <f t="shared" si="1577"/>
        <v>1.0162005000000001</v>
      </c>
      <c r="Q2828" s="35">
        <f t="shared" si="1578"/>
        <v>1.189089803852335</v>
      </c>
      <c r="R2828" s="2">
        <f t="shared" si="1579"/>
        <v>1.20004274</v>
      </c>
      <c r="S2828" s="2">
        <f t="shared" si="1580"/>
        <v>1.1701330599999999</v>
      </c>
      <c r="T2828" s="2">
        <f t="shared" si="1581"/>
        <v>288655.07405143999</v>
      </c>
      <c r="U2828" s="2">
        <f t="shared" si="1582"/>
        <v>0</v>
      </c>
      <c r="V2828" s="2">
        <f t="shared" si="1583"/>
        <v>48117.746146403304</v>
      </c>
      <c r="W2828" s="2">
        <f t="shared" si="1584"/>
        <v>288655.07405144651</v>
      </c>
      <c r="X2828" s="36">
        <f t="shared" si="1585"/>
        <v>0</v>
      </c>
      <c r="Y2828" s="2">
        <f t="shared" si="1586"/>
        <v>0</v>
      </c>
      <c r="Z2828" s="37">
        <f t="shared" si="1587"/>
        <v>0</v>
      </c>
      <c r="AA2828" s="2">
        <f t="shared" si="1588"/>
        <v>0</v>
      </c>
      <c r="AB2828" s="4">
        <f t="shared" si="1597"/>
        <v>7.1215000000000001E-2</v>
      </c>
      <c r="AC2828" s="148">
        <f t="shared" si="1589"/>
        <v>585</v>
      </c>
      <c r="AD2828" s="36">
        <v>252</v>
      </c>
      <c r="AE2828" s="35">
        <f t="shared" si="1590"/>
        <v>1.1731579780000001</v>
      </c>
      <c r="AF2828" s="2">
        <f t="shared" si="1591"/>
        <v>49982.928962179998</v>
      </c>
      <c r="AG2828" s="2">
        <f t="shared" si="1592"/>
        <v>49982.928962179998</v>
      </c>
      <c r="AH2828" s="3">
        <f t="shared" si="1593"/>
        <v>0</v>
      </c>
      <c r="AI2828" s="3"/>
      <c r="AJ2828" s="3">
        <v>0</v>
      </c>
      <c r="AK2828" s="2">
        <f t="shared" si="1594"/>
        <v>67542.807933447722</v>
      </c>
      <c r="AL2828" s="8"/>
      <c r="AM2828" s="8"/>
      <c r="AN2828" s="8"/>
      <c r="AO2828" s="8"/>
      <c r="AP2828" s="8"/>
      <c r="AQ2828" s="8"/>
      <c r="AR2828" s="5"/>
      <c r="AS2828" s="1"/>
      <c r="AT2828" s="8"/>
      <c r="AU2828" s="1"/>
      <c r="AV2828" s="1"/>
      <c r="AW2828" s="3"/>
      <c r="AX2828" s="3"/>
      <c r="AY2828" s="4"/>
      <c r="AZ2828" s="4"/>
      <c r="BA2828" s="4"/>
      <c r="BB2828" s="1"/>
      <c r="BC2828" s="1"/>
      <c r="BD2828" s="1"/>
      <c r="BE2828" s="1"/>
      <c r="BF2828" s="1"/>
      <c r="BG2828" s="1"/>
      <c r="BH2828" s="1"/>
      <c r="BI2828" s="1"/>
    </row>
    <row r="2829" spans="1:61" x14ac:dyDescent="0.2">
      <c r="A2829" s="78">
        <f t="shared" si="1596"/>
        <v>44720</v>
      </c>
      <c r="B2829" s="2">
        <f t="shared" si="1565"/>
        <v>406507.7787693002</v>
      </c>
      <c r="C2829" s="3">
        <f t="shared" si="1566"/>
        <v>54878550.133855529</v>
      </c>
      <c r="D2829" s="2">
        <f t="shared" si="1595"/>
        <v>240537.3279050432</v>
      </c>
      <c r="E2829" s="2">
        <f t="shared" si="1567"/>
        <v>0</v>
      </c>
      <c r="F2829" s="33">
        <f t="shared" si="1568"/>
        <v>240537.3279050432</v>
      </c>
      <c r="G2829" s="39">
        <f t="shared" si="1569"/>
        <v>6315.93</v>
      </c>
      <c r="H2829" s="38">
        <f>IF(AND(N2829=1,N2828&gt;1),VLOOKUP(A2828,[1]Plan1!$CW$105:$CY$215,3),H2828)</f>
        <v>6382.88</v>
      </c>
      <c r="I2829" s="127">
        <f t="shared" si="1570"/>
        <v>44631</v>
      </c>
      <c r="J2829" s="127">
        <f t="shared" si="1571"/>
        <v>44662</v>
      </c>
      <c r="K2829" s="34">
        <f t="shared" si="1572"/>
        <v>1.0600180812643467E-2</v>
      </c>
      <c r="L2829" s="212">
        <f t="shared" si="1573"/>
        <v>44722</v>
      </c>
      <c r="M2829" s="1">
        <f t="shared" si="1574"/>
        <v>23</v>
      </c>
      <c r="N2829" s="1">
        <f t="shared" si="1575"/>
        <v>21</v>
      </c>
      <c r="O2829" s="2">
        <f t="shared" si="1576"/>
        <v>1.0096739800000001</v>
      </c>
      <c r="P2829" s="35">
        <f t="shared" si="1577"/>
        <v>1.0162005000000001</v>
      </c>
      <c r="Q2829" s="35">
        <f t="shared" si="1578"/>
        <v>1.189089803852335</v>
      </c>
      <c r="R2829" s="2">
        <f t="shared" si="1579"/>
        <v>1.2005930300000001</v>
      </c>
      <c r="S2829" s="2">
        <f t="shared" si="1580"/>
        <v>1.1701330599999999</v>
      </c>
      <c r="T2829" s="2">
        <f t="shared" si="1581"/>
        <v>288787.43933760998</v>
      </c>
      <c r="U2829" s="2">
        <f t="shared" si="1582"/>
        <v>0</v>
      </c>
      <c r="V2829" s="2">
        <f t="shared" si="1583"/>
        <v>48250.111432576181</v>
      </c>
      <c r="W2829" s="2">
        <f t="shared" si="1584"/>
        <v>288787.43933761941</v>
      </c>
      <c r="X2829" s="36">
        <f t="shared" si="1585"/>
        <v>0</v>
      </c>
      <c r="Y2829" s="2">
        <f t="shared" si="1586"/>
        <v>0</v>
      </c>
      <c r="Z2829" s="37">
        <f t="shared" si="1587"/>
        <v>0</v>
      </c>
      <c r="AA2829" s="2">
        <f t="shared" si="1588"/>
        <v>0</v>
      </c>
      <c r="AB2829" s="4">
        <f t="shared" si="1597"/>
        <v>7.1215000000000001E-2</v>
      </c>
      <c r="AC2829" s="148">
        <f t="shared" si="1589"/>
        <v>586</v>
      </c>
      <c r="AD2829" s="36">
        <v>252</v>
      </c>
      <c r="AE2829" s="35">
        <f t="shared" si="1590"/>
        <v>1.173478282</v>
      </c>
      <c r="AF2829" s="2">
        <f t="shared" si="1591"/>
        <v>50098.348839459999</v>
      </c>
      <c r="AG2829" s="2">
        <f t="shared" si="1592"/>
        <v>50098.348839459999</v>
      </c>
      <c r="AH2829" s="3">
        <f t="shared" si="1593"/>
        <v>0</v>
      </c>
      <c r="AI2829" s="3"/>
      <c r="AJ2829" s="3">
        <v>0</v>
      </c>
      <c r="AK2829" s="2">
        <f t="shared" si="1594"/>
        <v>67621.990592220813</v>
      </c>
      <c r="AL2829" s="8"/>
      <c r="AM2829" s="8"/>
      <c r="AN2829" s="8"/>
      <c r="AO2829" s="8"/>
      <c r="AP2829" s="8"/>
      <c r="AQ2829" s="8"/>
      <c r="AR2829" s="5"/>
      <c r="AS2829" s="1"/>
      <c r="AT2829" s="8"/>
      <c r="AU2829" s="1"/>
      <c r="AV2829" s="1"/>
      <c r="AW2829" s="3"/>
      <c r="AX2829" s="3"/>
      <c r="AY2829" s="4"/>
      <c r="AZ2829" s="4"/>
      <c r="BA2829" s="4"/>
      <c r="BB2829" s="1"/>
      <c r="BC2829" s="1"/>
      <c r="BD2829" s="1"/>
      <c r="BE2829" s="1"/>
      <c r="BF2829" s="1"/>
      <c r="BG2829" s="1"/>
      <c r="BH2829" s="1"/>
      <c r="BI2829" s="1"/>
    </row>
    <row r="2830" spans="1:61" x14ac:dyDescent="0.2">
      <c r="A2830" s="78">
        <f t="shared" si="1596"/>
        <v>44721</v>
      </c>
      <c r="B2830" s="2">
        <f t="shared" si="1565"/>
        <v>406834.9273963382</v>
      </c>
      <c r="C2830" s="3">
        <f t="shared" si="1566"/>
        <v>54922715.198505655</v>
      </c>
      <c r="D2830" s="2">
        <f t="shared" si="1595"/>
        <v>240537.3279050432</v>
      </c>
      <c r="E2830" s="2">
        <f t="shared" si="1567"/>
        <v>0</v>
      </c>
      <c r="F2830" s="33">
        <f t="shared" si="1568"/>
        <v>240537.3279050432</v>
      </c>
      <c r="G2830" s="39">
        <f t="shared" si="1569"/>
        <v>6315.93</v>
      </c>
      <c r="H2830" s="38">
        <f>IF(AND(N2830=1,N2829&gt;1),VLOOKUP(A2829,[1]Plan1!$CW$105:$CY$215,3),H2829)</f>
        <v>6382.88</v>
      </c>
      <c r="I2830" s="127">
        <f t="shared" si="1570"/>
        <v>44631</v>
      </c>
      <c r="J2830" s="127">
        <f t="shared" si="1571"/>
        <v>44662</v>
      </c>
      <c r="K2830" s="34">
        <f t="shared" si="1572"/>
        <v>1.0600180812643467E-2</v>
      </c>
      <c r="L2830" s="212">
        <f t="shared" si="1573"/>
        <v>44722</v>
      </c>
      <c r="M2830" s="1">
        <f t="shared" si="1574"/>
        <v>23</v>
      </c>
      <c r="N2830" s="1">
        <f t="shared" si="1575"/>
        <v>22</v>
      </c>
      <c r="O2830" s="2">
        <f t="shared" si="1576"/>
        <v>1.01013697</v>
      </c>
      <c r="P2830" s="35">
        <f t="shared" si="1577"/>
        <v>1.0162005000000001</v>
      </c>
      <c r="Q2830" s="35">
        <f t="shared" si="1578"/>
        <v>1.189089803852335</v>
      </c>
      <c r="R2830" s="2">
        <f t="shared" si="1579"/>
        <v>1.2011435699999999</v>
      </c>
      <c r="S2830" s="2">
        <f t="shared" si="1580"/>
        <v>1.1701330599999999</v>
      </c>
      <c r="T2830" s="2">
        <f t="shared" si="1581"/>
        <v>288919.86475811998</v>
      </c>
      <c r="U2830" s="2">
        <f t="shared" si="1582"/>
        <v>0</v>
      </c>
      <c r="V2830" s="2">
        <f t="shared" si="1583"/>
        <v>48382.536853080994</v>
      </c>
      <c r="W2830" s="2">
        <f t="shared" si="1584"/>
        <v>288919.86475812423</v>
      </c>
      <c r="X2830" s="36">
        <f t="shared" si="1585"/>
        <v>0</v>
      </c>
      <c r="Y2830" s="2">
        <f t="shared" si="1586"/>
        <v>0</v>
      </c>
      <c r="Z2830" s="37">
        <f t="shared" si="1587"/>
        <v>0</v>
      </c>
      <c r="AA2830" s="2">
        <f t="shared" si="1588"/>
        <v>0</v>
      </c>
      <c r="AB2830" s="4">
        <f t="shared" si="1597"/>
        <v>7.1215000000000001E-2</v>
      </c>
      <c r="AC2830" s="148">
        <f t="shared" si="1589"/>
        <v>587</v>
      </c>
      <c r="AD2830" s="36">
        <v>252</v>
      </c>
      <c r="AE2830" s="35">
        <f t="shared" si="1590"/>
        <v>1.1737986739999999</v>
      </c>
      <c r="AF2830" s="2">
        <f t="shared" si="1591"/>
        <v>50213.889387219999</v>
      </c>
      <c r="AG2830" s="2">
        <f t="shared" si="1592"/>
        <v>50213.889387219999</v>
      </c>
      <c r="AH2830" s="3">
        <f t="shared" si="1593"/>
        <v>0</v>
      </c>
      <c r="AI2830" s="3"/>
      <c r="AJ2830" s="3">
        <v>0</v>
      </c>
      <c r="AK2830" s="2">
        <f t="shared" si="1594"/>
        <v>67701.173250993917</v>
      </c>
      <c r="AL2830" s="8"/>
      <c r="AM2830" s="8"/>
      <c r="AN2830" s="8"/>
      <c r="AO2830" s="8"/>
      <c r="AP2830" s="8"/>
      <c r="AQ2830" s="8"/>
      <c r="AR2830" s="5"/>
      <c r="AS2830" s="1"/>
      <c r="AT2830" s="8"/>
      <c r="AU2830" s="1"/>
      <c r="AV2830" s="1"/>
      <c r="AW2830" s="3"/>
      <c r="AX2830" s="3"/>
      <c r="AY2830" s="4"/>
      <c r="AZ2830" s="4"/>
      <c r="BA2830" s="4"/>
      <c r="BB2830" s="1"/>
      <c r="BC2830" s="1"/>
      <c r="BD2830" s="1"/>
      <c r="BE2830" s="1"/>
      <c r="BF2830" s="1"/>
      <c r="BG2830" s="1"/>
      <c r="BH2830" s="1"/>
      <c r="BI2830" s="1"/>
    </row>
    <row r="2831" spans="1:61" x14ac:dyDescent="0.2">
      <c r="A2831" s="78">
        <f t="shared" si="1596"/>
        <v>44722</v>
      </c>
      <c r="B2831" s="2">
        <f t="shared" si="1565"/>
        <v>407162.25663187803</v>
      </c>
      <c r="C2831" s="3">
        <f t="shared" si="1566"/>
        <v>54966904.645303532</v>
      </c>
      <c r="D2831" s="2">
        <f t="shared" si="1595"/>
        <v>240537.3279050432</v>
      </c>
      <c r="E2831" s="2">
        <f t="shared" si="1567"/>
        <v>0</v>
      </c>
      <c r="F2831" s="33">
        <f t="shared" si="1568"/>
        <v>240537.3279050432</v>
      </c>
      <c r="G2831" s="39">
        <f t="shared" si="1569"/>
        <v>6315.93</v>
      </c>
      <c r="H2831" s="38">
        <f>IF(AND(N2831=1,N2830&gt;1),VLOOKUP(A2830,[1]Plan1!$CW$105:$CY$215,3),H2830)</f>
        <v>6382.88</v>
      </c>
      <c r="I2831" s="127">
        <f t="shared" si="1570"/>
        <v>44631</v>
      </c>
      <c r="J2831" s="127">
        <f t="shared" si="1571"/>
        <v>44662</v>
      </c>
      <c r="K2831" s="34">
        <f t="shared" si="1572"/>
        <v>1.0600180812643467E-2</v>
      </c>
      <c r="L2831" s="212">
        <f t="shared" si="1573"/>
        <v>44722</v>
      </c>
      <c r="M2831" s="1">
        <f t="shared" si="1574"/>
        <v>23</v>
      </c>
      <c r="N2831" s="1">
        <f t="shared" si="1575"/>
        <v>23</v>
      </c>
      <c r="O2831" s="2">
        <f t="shared" si="1576"/>
        <v>1.01060018</v>
      </c>
      <c r="P2831" s="35">
        <f t="shared" si="1577"/>
        <v>1.0162005000000001</v>
      </c>
      <c r="Q2831" s="35">
        <f t="shared" si="1578"/>
        <v>1.189089803852335</v>
      </c>
      <c r="R2831" s="2">
        <f t="shared" si="1579"/>
        <v>1.2016943600000001</v>
      </c>
      <c r="S2831" s="2">
        <f t="shared" si="1580"/>
        <v>1.1701330599999999</v>
      </c>
      <c r="T2831" s="2">
        <f t="shared" si="1581"/>
        <v>289052.35031295998</v>
      </c>
      <c r="U2831" s="2">
        <f t="shared" si="1582"/>
        <v>0</v>
      </c>
      <c r="V2831" s="2">
        <f t="shared" si="1583"/>
        <v>48515.022407917844</v>
      </c>
      <c r="W2831" s="2">
        <f t="shared" si="1584"/>
        <v>289052.35031296103</v>
      </c>
      <c r="X2831" s="36">
        <f t="shared" si="1585"/>
        <v>93</v>
      </c>
      <c r="Y2831" s="2">
        <f t="shared" si="1586"/>
        <v>0</v>
      </c>
      <c r="Z2831" s="37">
        <f t="shared" si="1587"/>
        <v>0</v>
      </c>
      <c r="AA2831" s="2">
        <f t="shared" si="1588"/>
        <v>0</v>
      </c>
      <c r="AB2831" s="4">
        <f t="shared" si="1597"/>
        <v>7.1215000000000001E-2</v>
      </c>
      <c r="AC2831" s="148">
        <f t="shared" si="1589"/>
        <v>588</v>
      </c>
      <c r="AD2831" s="36">
        <v>252</v>
      </c>
      <c r="AE2831" s="35">
        <f t="shared" si="1590"/>
        <v>1.1741191529999999</v>
      </c>
      <c r="AF2831" s="2">
        <f t="shared" si="1591"/>
        <v>50329.550409149997</v>
      </c>
      <c r="AG2831" s="2">
        <f t="shared" si="1592"/>
        <v>50329.550409149997</v>
      </c>
      <c r="AH2831" s="3">
        <f t="shared" si="1593"/>
        <v>0</v>
      </c>
      <c r="AI2831" s="3"/>
      <c r="AJ2831" s="3">
        <v>0</v>
      </c>
      <c r="AK2831" s="2">
        <f t="shared" si="1594"/>
        <v>67780.355909766993</v>
      </c>
      <c r="AL2831" s="8"/>
      <c r="AM2831" s="8"/>
      <c r="AN2831" s="8"/>
      <c r="AO2831" s="8"/>
      <c r="AP2831" s="8"/>
      <c r="AQ2831" s="8"/>
      <c r="AR2831" s="5"/>
      <c r="AS2831" s="1"/>
      <c r="AT2831" s="8"/>
      <c r="AU2831" s="1"/>
      <c r="AV2831" s="1"/>
      <c r="AW2831" s="3"/>
      <c r="AX2831" s="3"/>
      <c r="AY2831" s="4"/>
      <c r="AZ2831" s="4"/>
      <c r="BA2831" s="4"/>
      <c r="BB2831" s="1"/>
      <c r="BC2831" s="1"/>
      <c r="BD2831" s="1"/>
      <c r="BE2831" s="1"/>
      <c r="BF2831" s="1"/>
      <c r="BG2831" s="1"/>
      <c r="BH2831" s="1"/>
      <c r="BI2831" s="1"/>
    </row>
    <row r="2832" spans="1:61" x14ac:dyDescent="0.2">
      <c r="A2832" s="78">
        <f t="shared" si="1596"/>
        <v>44723</v>
      </c>
      <c r="B2832" s="2">
        <f t="shared" ref="B2832:B2895" si="1598">(W2832+AG2832+AJ2832+AK2832)</f>
        <v>407321.01945276815</v>
      </c>
      <c r="C2832" s="3">
        <f t="shared" ref="C2832:C2895" si="1599">B2832*135</f>
        <v>54988337.626123697</v>
      </c>
      <c r="D2832" s="2">
        <f t="shared" si="1595"/>
        <v>240537.3279050432</v>
      </c>
      <c r="E2832" s="2">
        <f t="shared" ref="E2832:E2895" si="1600">IF(ISERROR(VLOOKUP(A2832,AZ$12:BB$174,2,FALSE)=TRUE),E2831,VLOOKUP(A2832,AZ$12:BB$174,2,FALSE))</f>
        <v>0</v>
      </c>
      <c r="F2832" s="33">
        <f t="shared" ref="F2832:F2895" si="1601">(D2832-E2832)</f>
        <v>240537.3279050432</v>
      </c>
      <c r="G2832" s="39">
        <f t="shared" ref="G2832:G2895" si="1602">IF(H2832=H2831,G2831,H2831)</f>
        <v>6382.88</v>
      </c>
      <c r="H2832" s="38">
        <f>IF(AND(N2832=1,N2831&gt;1),VLOOKUP(A2831,[1]Plan1!$CW$105:$CY$215,3),H2831)</f>
        <v>6412.88</v>
      </c>
      <c r="I2832" s="127">
        <f t="shared" ref="I2832:I2895" si="1603">EDATE(J2832,-1)</f>
        <v>44662</v>
      </c>
      <c r="J2832" s="127">
        <f t="shared" ref="J2832:J2895" si="1604">IF(X2831&gt;0,EDATE(A2832,-1),+J2831)</f>
        <v>44692</v>
      </c>
      <c r="K2832" s="34">
        <f t="shared" ref="K2832:K2895" si="1605">(H2832/G2832)-1</f>
        <v>4.7000726944577131E-3</v>
      </c>
      <c r="L2832" s="212">
        <f t="shared" ref="L2832:L2895" si="1606">VLOOKUP(A2831,AZ$193:BA$372,2)</f>
        <v>44753</v>
      </c>
      <c r="M2832" s="1">
        <f t="shared" ref="M2832:M2895" si="1607">IF(L2832=L2831,M2831,NETWORKDAYS(L2831,L2832,$AT$194:$AT$348)-1)</f>
        <v>20</v>
      </c>
      <c r="N2832" s="1">
        <f t="shared" ref="N2832:N2895" si="1608">(M2832-(NETWORKDAYS(A2832,L2832,$AT$194:$AT$348)-1))</f>
        <v>1</v>
      </c>
      <c r="O2832" s="2">
        <f t="shared" ref="O2832:O2895" si="1609">TRUNC((H2832/G2832)^TRUNC((N2832/M2832),9),8)</f>
        <v>1.00023448</v>
      </c>
      <c r="P2832" s="35">
        <f t="shared" ref="P2832:P2895" si="1610">IF(L2832&gt;L2831,O2831,P2831)</f>
        <v>1.01060018</v>
      </c>
      <c r="Q2832" s="35">
        <f t="shared" ref="Q2832:Q2895" si="1611">IF(L2832&gt;L2831,Q2831*P2832,Q2831)</f>
        <v>1.2016943698093343</v>
      </c>
      <c r="R2832" s="2">
        <f t="shared" ref="R2832:R2895" si="1612">TRUNC(TRUNC((O2832*Q2832),15),8)</f>
        <v>1.20197614</v>
      </c>
      <c r="S2832" s="2">
        <f t="shared" ref="S2832:S2895" si="1613">IF(AND(X2832&gt;0,MONTH(A2832)=S$9),R2832,S2831)</f>
        <v>1.1701330599999999</v>
      </c>
      <c r="T2832" s="2">
        <f t="shared" ref="T2832:T2895" si="1614">TRUNC(D2832*R2832,8)</f>
        <v>289120.12892121001</v>
      </c>
      <c r="U2832" s="2">
        <f t="shared" ref="U2832:U2895" si="1615">(E2832*(S2832-1))</f>
        <v>0</v>
      </c>
      <c r="V2832" s="2">
        <f t="shared" ref="V2832:V2895" si="1616">(F2832*(R2832-1))</f>
        <v>48582.801016174904</v>
      </c>
      <c r="W2832" s="2">
        <f t="shared" ref="W2832:W2895" si="1617">(D2832+U2832+V2832)</f>
        <v>289120.1289212181</v>
      </c>
      <c r="X2832" s="36">
        <f t="shared" ref="X2832:X2895" si="1618">IF(VLOOKUP(A2832,AT$10:BC$190,10)=VLOOKUP(A2831,AT$10:BC$190,10),0,VLOOKUP(A2832,AT$10:BC$190,10))</f>
        <v>0</v>
      </c>
      <c r="Y2832" s="2">
        <f t="shared" ref="Y2832:Y2895" si="1619">IF(X2832&gt;0,VLOOKUP(A2832,AT$12:AX$190,5),0)</f>
        <v>0</v>
      </c>
      <c r="Z2832" s="37">
        <f t="shared" ref="Z2832:Z2895" si="1620">IF(X2832&gt;0,VLOOKUP($A2832,$AT$10:$AY$190,6),0)</f>
        <v>0</v>
      </c>
      <c r="AA2832" s="2">
        <f t="shared" ref="AA2832:AA2895" si="1621">IF(Z2832&gt;0,TRUNC(Z2832*T2832,8),0)</f>
        <v>0</v>
      </c>
      <c r="AB2832" s="4">
        <f t="shared" si="1597"/>
        <v>7.1215000000000001E-2</v>
      </c>
      <c r="AC2832" s="148">
        <f t="shared" ref="AC2832:AC2895" si="1622">NETWORKDAYS(A$1975,A2832,$AT$194:$AT$348)-1</f>
        <v>588</v>
      </c>
      <c r="AD2832" s="36">
        <v>252</v>
      </c>
      <c r="AE2832" s="35">
        <f t="shared" ref="AE2832:AE2895" si="1623">ROUND((1+AB2832)^TRUNC((AC2832/AD2832),9),9)</f>
        <v>1.1741191529999999</v>
      </c>
      <c r="AF2832" s="2">
        <f t="shared" ref="AF2832:AF2895" si="1624">TRUNC((T2832*(AE2832-1)),8)</f>
        <v>50341.351963009998</v>
      </c>
      <c r="AG2832" s="2">
        <f t="shared" ref="AG2832:AG2895" si="1625">TRUNC((W2832*(AE2832-1)),8)</f>
        <v>50341.351963009998</v>
      </c>
      <c r="AH2832" s="3">
        <f t="shared" ref="AH2832:AH2895" si="1626">IF(AA2832&gt;0,AA2832+AF2832,0)</f>
        <v>0</v>
      </c>
      <c r="AI2832" s="3"/>
      <c r="AJ2832" s="3">
        <v>0</v>
      </c>
      <c r="AK2832" s="2">
        <f t="shared" ref="AK2832:AK2895" si="1627">((0.01*(A2832-A$1975)/30)*AI$1896)</f>
        <v>67859.538568540098</v>
      </c>
      <c r="AL2832" s="8"/>
      <c r="AM2832" s="8"/>
      <c r="AN2832" s="8"/>
      <c r="AO2832" s="8"/>
      <c r="AP2832" s="8"/>
      <c r="AQ2832" s="8"/>
      <c r="AR2832" s="5"/>
      <c r="AS2832" s="1"/>
      <c r="AT2832" s="8"/>
      <c r="AU2832" s="1"/>
      <c r="AV2832" s="1"/>
      <c r="AW2832" s="3"/>
      <c r="AX2832" s="3"/>
      <c r="AY2832" s="4"/>
      <c r="AZ2832" s="4"/>
      <c r="BA2832" s="4"/>
      <c r="BB2832" s="1"/>
      <c r="BC2832" s="1"/>
      <c r="BD2832" s="1"/>
      <c r="BE2832" s="1"/>
      <c r="BF2832" s="1"/>
      <c r="BG2832" s="1"/>
      <c r="BH2832" s="1"/>
      <c r="BI2832" s="1"/>
    </row>
    <row r="2833" spans="1:61" x14ac:dyDescent="0.2">
      <c r="A2833" s="78">
        <f t="shared" si="1596"/>
        <v>44724</v>
      </c>
      <c r="B2833" s="2">
        <f t="shared" si="1598"/>
        <v>407400.20211154124</v>
      </c>
      <c r="C2833" s="3">
        <f t="shared" si="1599"/>
        <v>54999027.285058066</v>
      </c>
      <c r="D2833" s="2">
        <f t="shared" si="1595"/>
        <v>240537.3279050432</v>
      </c>
      <c r="E2833" s="2">
        <f t="shared" si="1600"/>
        <v>0</v>
      </c>
      <c r="F2833" s="33">
        <f t="shared" si="1601"/>
        <v>240537.3279050432</v>
      </c>
      <c r="G2833" s="39">
        <f t="shared" si="1602"/>
        <v>6382.88</v>
      </c>
      <c r="H2833" s="38">
        <f>IF(AND(N2833=1,N2832&gt;1),VLOOKUP(A2832,[1]Plan1!$CW$105:$CY$215,3),H2832)</f>
        <v>6412.88</v>
      </c>
      <c r="I2833" s="127">
        <f t="shared" si="1603"/>
        <v>44662</v>
      </c>
      <c r="J2833" s="127">
        <f t="shared" si="1604"/>
        <v>44692</v>
      </c>
      <c r="K2833" s="34">
        <f t="shared" si="1605"/>
        <v>4.7000726944577131E-3</v>
      </c>
      <c r="L2833" s="212">
        <f t="shared" si="1606"/>
        <v>44753</v>
      </c>
      <c r="M2833" s="1">
        <f t="shared" si="1607"/>
        <v>20</v>
      </c>
      <c r="N2833" s="1">
        <f t="shared" si="1608"/>
        <v>1</v>
      </c>
      <c r="O2833" s="2">
        <f t="shared" si="1609"/>
        <v>1.00023448</v>
      </c>
      <c r="P2833" s="35">
        <f t="shared" si="1610"/>
        <v>1.01060018</v>
      </c>
      <c r="Q2833" s="35">
        <f t="shared" si="1611"/>
        <v>1.2016943698093343</v>
      </c>
      <c r="R2833" s="2">
        <f t="shared" si="1612"/>
        <v>1.20197614</v>
      </c>
      <c r="S2833" s="2">
        <f t="shared" si="1613"/>
        <v>1.1701330599999999</v>
      </c>
      <c r="T2833" s="2">
        <f t="shared" si="1614"/>
        <v>289120.12892121001</v>
      </c>
      <c r="U2833" s="2">
        <f t="shared" si="1615"/>
        <v>0</v>
      </c>
      <c r="V2833" s="2">
        <f t="shared" si="1616"/>
        <v>48582.801016174904</v>
      </c>
      <c r="W2833" s="2">
        <f t="shared" si="1617"/>
        <v>289120.1289212181</v>
      </c>
      <c r="X2833" s="36">
        <f t="shared" si="1618"/>
        <v>0</v>
      </c>
      <c r="Y2833" s="2">
        <f t="shared" si="1619"/>
        <v>0</v>
      </c>
      <c r="Z2833" s="37">
        <f t="shared" si="1620"/>
        <v>0</v>
      </c>
      <c r="AA2833" s="2">
        <f t="shared" si="1621"/>
        <v>0</v>
      </c>
      <c r="AB2833" s="4">
        <f t="shared" si="1597"/>
        <v>7.1215000000000001E-2</v>
      </c>
      <c r="AC2833" s="148">
        <f t="shared" si="1622"/>
        <v>588</v>
      </c>
      <c r="AD2833" s="36">
        <v>252</v>
      </c>
      <c r="AE2833" s="35">
        <f t="shared" si="1623"/>
        <v>1.1741191529999999</v>
      </c>
      <c r="AF2833" s="2">
        <f t="shared" si="1624"/>
        <v>50341.351963009998</v>
      </c>
      <c r="AG2833" s="2">
        <f t="shared" si="1625"/>
        <v>50341.351963009998</v>
      </c>
      <c r="AH2833" s="3">
        <f t="shared" si="1626"/>
        <v>0</v>
      </c>
      <c r="AI2833" s="3"/>
      <c r="AJ2833" s="3">
        <v>0</v>
      </c>
      <c r="AK2833" s="2">
        <f t="shared" si="1627"/>
        <v>67938.721227313174</v>
      </c>
      <c r="AL2833" s="8"/>
      <c r="AM2833" s="8"/>
      <c r="AN2833" s="8"/>
      <c r="AO2833" s="8"/>
      <c r="AP2833" s="8"/>
      <c r="AQ2833" s="8"/>
      <c r="AR2833" s="5"/>
      <c r="AS2833" s="1"/>
      <c r="AT2833" s="8"/>
      <c r="AU2833" s="1"/>
      <c r="AV2833" s="1"/>
      <c r="AW2833" s="3"/>
      <c r="AX2833" s="3"/>
      <c r="AY2833" s="4"/>
      <c r="AZ2833" s="4"/>
      <c r="BA2833" s="4"/>
      <c r="BB2833" s="1"/>
      <c r="BC2833" s="1"/>
      <c r="BD2833" s="1"/>
      <c r="BE2833" s="1"/>
      <c r="BF2833" s="1"/>
      <c r="BG2833" s="1"/>
      <c r="BH2833" s="1"/>
      <c r="BI2833" s="1"/>
    </row>
    <row r="2834" spans="1:61" x14ac:dyDescent="0.2">
      <c r="A2834" s="78">
        <f t="shared" si="1596"/>
        <v>44725</v>
      </c>
      <c r="B2834" s="2">
        <f t="shared" si="1598"/>
        <v>407572.06714268436</v>
      </c>
      <c r="C2834" s="3">
        <f t="shared" si="1599"/>
        <v>55022229.06426239</v>
      </c>
      <c r="D2834" s="2">
        <f t="shared" si="1595"/>
        <v>240537.3279050432</v>
      </c>
      <c r="E2834" s="2">
        <f t="shared" si="1600"/>
        <v>0</v>
      </c>
      <c r="F2834" s="33">
        <f t="shared" si="1601"/>
        <v>240537.3279050432</v>
      </c>
      <c r="G2834" s="39">
        <f t="shared" si="1602"/>
        <v>6382.88</v>
      </c>
      <c r="H2834" s="38">
        <f>IF(AND(N2834=1,N2833&gt;1),VLOOKUP(A2833,[1]Plan1!$CW$105:$CY$215,3),H2833)</f>
        <v>6412.88</v>
      </c>
      <c r="I2834" s="127">
        <f t="shared" si="1603"/>
        <v>44662</v>
      </c>
      <c r="J2834" s="127">
        <f t="shared" si="1604"/>
        <v>44692</v>
      </c>
      <c r="K2834" s="34">
        <f t="shared" si="1605"/>
        <v>4.7000726944577131E-3</v>
      </c>
      <c r="L2834" s="212">
        <f t="shared" si="1606"/>
        <v>44753</v>
      </c>
      <c r="M2834" s="1">
        <f t="shared" si="1607"/>
        <v>20</v>
      </c>
      <c r="N2834" s="1">
        <f t="shared" si="1608"/>
        <v>1</v>
      </c>
      <c r="O2834" s="2">
        <f t="shared" si="1609"/>
        <v>1.00023448</v>
      </c>
      <c r="P2834" s="35">
        <f t="shared" si="1610"/>
        <v>1.01060018</v>
      </c>
      <c r="Q2834" s="35">
        <f t="shared" si="1611"/>
        <v>1.2016943698093343</v>
      </c>
      <c r="R2834" s="2">
        <f t="shared" si="1612"/>
        <v>1.20197614</v>
      </c>
      <c r="S2834" s="2">
        <f t="shared" si="1613"/>
        <v>1.1701330599999999</v>
      </c>
      <c r="T2834" s="2">
        <f t="shared" si="1614"/>
        <v>289120.12892121001</v>
      </c>
      <c r="U2834" s="2">
        <f t="shared" si="1615"/>
        <v>0</v>
      </c>
      <c r="V2834" s="2">
        <f t="shared" si="1616"/>
        <v>48582.801016174904</v>
      </c>
      <c r="W2834" s="2">
        <f t="shared" si="1617"/>
        <v>289120.1289212181</v>
      </c>
      <c r="X2834" s="36">
        <f t="shared" si="1618"/>
        <v>0</v>
      </c>
      <c r="Y2834" s="2">
        <f t="shared" si="1619"/>
        <v>0</v>
      </c>
      <c r="Z2834" s="37">
        <f t="shared" si="1620"/>
        <v>0</v>
      </c>
      <c r="AA2834" s="2">
        <f t="shared" si="1621"/>
        <v>0</v>
      </c>
      <c r="AB2834" s="4">
        <f t="shared" si="1597"/>
        <v>7.1215000000000001E-2</v>
      </c>
      <c r="AC2834" s="148">
        <f t="shared" si="1622"/>
        <v>589</v>
      </c>
      <c r="AD2834" s="36">
        <v>252</v>
      </c>
      <c r="AE2834" s="35">
        <f t="shared" si="1623"/>
        <v>1.1744397200000001</v>
      </c>
      <c r="AF2834" s="2">
        <f t="shared" si="1624"/>
        <v>50434.034335370001</v>
      </c>
      <c r="AG2834" s="2">
        <f t="shared" si="1625"/>
        <v>50434.034335379998</v>
      </c>
      <c r="AH2834" s="3">
        <f t="shared" si="1626"/>
        <v>0</v>
      </c>
      <c r="AI2834" s="3"/>
      <c r="AJ2834" s="3">
        <v>0</v>
      </c>
      <c r="AK2834" s="2">
        <f t="shared" si="1627"/>
        <v>68017.903886086278</v>
      </c>
      <c r="AL2834" s="8"/>
      <c r="AM2834" s="8"/>
      <c r="AN2834" s="8"/>
      <c r="AO2834" s="8"/>
      <c r="AP2834" s="8"/>
      <c r="AQ2834" s="8"/>
      <c r="AR2834" s="5"/>
      <c r="AS2834" s="1"/>
      <c r="AT2834" s="8"/>
      <c r="AU2834" s="1"/>
      <c r="AV2834" s="1"/>
      <c r="AW2834" s="3"/>
      <c r="AX2834" s="3"/>
      <c r="AY2834" s="4"/>
      <c r="AZ2834" s="4"/>
      <c r="BA2834" s="4"/>
      <c r="BB2834" s="1"/>
      <c r="BC2834" s="1"/>
      <c r="BD2834" s="1"/>
      <c r="BE2834" s="1"/>
      <c r="BF2834" s="1"/>
      <c r="BG2834" s="1"/>
      <c r="BH2834" s="1"/>
      <c r="BI2834" s="1"/>
    </row>
    <row r="2835" spans="1:61" x14ac:dyDescent="0.2">
      <c r="A2835" s="78">
        <f t="shared" si="1596"/>
        <v>44726</v>
      </c>
      <c r="B2835" s="2">
        <f t="shared" si="1598"/>
        <v>407823.59507914097</v>
      </c>
      <c r="C2835" s="3">
        <f t="shared" si="1599"/>
        <v>55056185.335684031</v>
      </c>
      <c r="D2835" s="2">
        <f t="shared" si="1595"/>
        <v>240537.3279050432</v>
      </c>
      <c r="E2835" s="2">
        <f t="shared" si="1600"/>
        <v>0</v>
      </c>
      <c r="F2835" s="33">
        <f t="shared" si="1601"/>
        <v>240537.3279050432</v>
      </c>
      <c r="G2835" s="39">
        <f t="shared" si="1602"/>
        <v>6382.88</v>
      </c>
      <c r="H2835" s="38">
        <f>IF(AND(N2835=1,N2834&gt;1),VLOOKUP(A2834,[1]Plan1!$CW$105:$CY$215,3),H2834)</f>
        <v>6412.88</v>
      </c>
      <c r="I2835" s="127">
        <f t="shared" si="1603"/>
        <v>44662</v>
      </c>
      <c r="J2835" s="127">
        <f t="shared" si="1604"/>
        <v>44692</v>
      </c>
      <c r="K2835" s="34">
        <f t="shared" si="1605"/>
        <v>4.7000726944577131E-3</v>
      </c>
      <c r="L2835" s="212">
        <f t="shared" si="1606"/>
        <v>44753</v>
      </c>
      <c r="M2835" s="1">
        <f t="shared" si="1607"/>
        <v>20</v>
      </c>
      <c r="N2835" s="1">
        <f t="shared" si="1608"/>
        <v>2</v>
      </c>
      <c r="O2835" s="2">
        <f t="shared" si="1609"/>
        <v>1.00046901</v>
      </c>
      <c r="P2835" s="35">
        <f t="shared" si="1610"/>
        <v>1.01060018</v>
      </c>
      <c r="Q2835" s="35">
        <f t="shared" si="1611"/>
        <v>1.2016943698093343</v>
      </c>
      <c r="R2835" s="2">
        <f t="shared" si="1612"/>
        <v>1.20225797</v>
      </c>
      <c r="S2835" s="2">
        <f t="shared" si="1613"/>
        <v>1.1701330599999999</v>
      </c>
      <c r="T2835" s="2">
        <f t="shared" si="1614"/>
        <v>289187.91955634003</v>
      </c>
      <c r="U2835" s="2">
        <f t="shared" si="1615"/>
        <v>0</v>
      </c>
      <c r="V2835" s="2">
        <f t="shared" si="1616"/>
        <v>48650.591651298397</v>
      </c>
      <c r="W2835" s="2">
        <f t="shared" si="1617"/>
        <v>289187.9195563416</v>
      </c>
      <c r="X2835" s="36">
        <f t="shared" si="1618"/>
        <v>0</v>
      </c>
      <c r="Y2835" s="2">
        <f t="shared" si="1619"/>
        <v>0</v>
      </c>
      <c r="Z2835" s="37">
        <f t="shared" si="1620"/>
        <v>0</v>
      </c>
      <c r="AA2835" s="2">
        <f t="shared" si="1621"/>
        <v>0</v>
      </c>
      <c r="AB2835" s="4">
        <f t="shared" si="1597"/>
        <v>7.1215000000000001E-2</v>
      </c>
      <c r="AC2835" s="148">
        <f t="shared" si="1622"/>
        <v>590</v>
      </c>
      <c r="AD2835" s="36">
        <v>252</v>
      </c>
      <c r="AE2835" s="35">
        <f t="shared" si="1623"/>
        <v>1.1747603740000001</v>
      </c>
      <c r="AF2835" s="2">
        <f t="shared" si="1624"/>
        <v>50538.588977940002</v>
      </c>
      <c r="AG2835" s="2">
        <f t="shared" si="1625"/>
        <v>50538.588977940002</v>
      </c>
      <c r="AH2835" s="3">
        <f t="shared" si="1626"/>
        <v>0</v>
      </c>
      <c r="AI2835" s="3"/>
      <c r="AJ2835" s="3">
        <v>0</v>
      </c>
      <c r="AK2835" s="2">
        <f t="shared" si="1627"/>
        <v>68097.086544859369</v>
      </c>
      <c r="AL2835" s="8"/>
      <c r="AM2835" s="8"/>
      <c r="AN2835" s="8"/>
      <c r="AO2835" s="8"/>
      <c r="AP2835" s="8"/>
      <c r="AQ2835" s="8"/>
      <c r="AR2835" s="5"/>
      <c r="AS2835" s="1"/>
      <c r="AT2835" s="8"/>
      <c r="AU2835" s="1"/>
      <c r="AV2835" s="1"/>
      <c r="AW2835" s="3"/>
      <c r="AX2835" s="3"/>
      <c r="AY2835" s="4"/>
      <c r="AZ2835" s="4"/>
      <c r="BA2835" s="4"/>
      <c r="BB2835" s="1"/>
      <c r="BC2835" s="1"/>
      <c r="BD2835" s="1"/>
      <c r="BE2835" s="1"/>
      <c r="BF2835" s="1"/>
      <c r="BG2835" s="1"/>
      <c r="BH2835" s="1"/>
      <c r="BI2835" s="1"/>
    </row>
    <row r="2836" spans="1:61" x14ac:dyDescent="0.2">
      <c r="A2836" s="78">
        <f t="shared" si="1596"/>
        <v>44727</v>
      </c>
      <c r="B2836" s="2">
        <f t="shared" si="1598"/>
        <v>408075.21455685375</v>
      </c>
      <c r="C2836" s="3">
        <f t="shared" si="1599"/>
        <v>55090153.965175256</v>
      </c>
      <c r="D2836" s="2">
        <f t="shared" si="1595"/>
        <v>240537.3279050432</v>
      </c>
      <c r="E2836" s="2">
        <f t="shared" si="1600"/>
        <v>0</v>
      </c>
      <c r="F2836" s="33">
        <f t="shared" si="1601"/>
        <v>240537.3279050432</v>
      </c>
      <c r="G2836" s="39">
        <f t="shared" si="1602"/>
        <v>6382.88</v>
      </c>
      <c r="H2836" s="38">
        <f>IF(AND(N2836=1,N2835&gt;1),VLOOKUP(A2835,[1]Plan1!$CW$105:$CY$215,3),H2835)</f>
        <v>6412.88</v>
      </c>
      <c r="I2836" s="127">
        <f t="shared" si="1603"/>
        <v>44662</v>
      </c>
      <c r="J2836" s="127">
        <f t="shared" si="1604"/>
        <v>44692</v>
      </c>
      <c r="K2836" s="34">
        <f t="shared" si="1605"/>
        <v>4.7000726944577131E-3</v>
      </c>
      <c r="L2836" s="212">
        <f t="shared" si="1606"/>
        <v>44753</v>
      </c>
      <c r="M2836" s="1">
        <f t="shared" si="1607"/>
        <v>20</v>
      </c>
      <c r="N2836" s="1">
        <f t="shared" si="1608"/>
        <v>3</v>
      </c>
      <c r="O2836" s="2">
        <f t="shared" si="1609"/>
        <v>1.0007036</v>
      </c>
      <c r="P2836" s="35">
        <f t="shared" si="1610"/>
        <v>1.01060018</v>
      </c>
      <c r="Q2836" s="35">
        <f t="shared" si="1611"/>
        <v>1.2016943698093343</v>
      </c>
      <c r="R2836" s="2">
        <f t="shared" si="1612"/>
        <v>1.20253988</v>
      </c>
      <c r="S2836" s="2">
        <f t="shared" si="1613"/>
        <v>1.1701330599999999</v>
      </c>
      <c r="T2836" s="2">
        <f t="shared" si="1614"/>
        <v>289255.72943444998</v>
      </c>
      <c r="U2836" s="2">
        <f t="shared" si="1615"/>
        <v>0</v>
      </c>
      <c r="V2836" s="2">
        <f t="shared" si="1616"/>
        <v>48718.401529408104</v>
      </c>
      <c r="W2836" s="2">
        <f t="shared" si="1617"/>
        <v>289255.72943445132</v>
      </c>
      <c r="X2836" s="36">
        <f t="shared" si="1618"/>
        <v>0</v>
      </c>
      <c r="Y2836" s="2">
        <f t="shared" si="1619"/>
        <v>0</v>
      </c>
      <c r="Z2836" s="37">
        <f t="shared" si="1620"/>
        <v>0</v>
      </c>
      <c r="AA2836" s="2">
        <f t="shared" si="1621"/>
        <v>0</v>
      </c>
      <c r="AB2836" s="4">
        <f t="shared" si="1597"/>
        <v>7.1215000000000001E-2</v>
      </c>
      <c r="AC2836" s="148">
        <f t="shared" si="1622"/>
        <v>591</v>
      </c>
      <c r="AD2836" s="36">
        <v>252</v>
      </c>
      <c r="AE2836" s="35">
        <f t="shared" si="1623"/>
        <v>1.1750811160000001</v>
      </c>
      <c r="AF2836" s="2">
        <f t="shared" si="1624"/>
        <v>50643.215918770002</v>
      </c>
      <c r="AG2836" s="2">
        <f t="shared" si="1625"/>
        <v>50643.215918770002</v>
      </c>
      <c r="AH2836" s="3">
        <f t="shared" si="1626"/>
        <v>0</v>
      </c>
      <c r="AI2836" s="3"/>
      <c r="AJ2836" s="3">
        <v>0</v>
      </c>
      <c r="AK2836" s="2">
        <f t="shared" si="1627"/>
        <v>68176.269203632459</v>
      </c>
      <c r="AL2836" s="8"/>
      <c r="AM2836" s="8"/>
      <c r="AN2836" s="8"/>
      <c r="AO2836" s="8"/>
      <c r="AP2836" s="8"/>
      <c r="AQ2836" s="8"/>
      <c r="AR2836" s="5"/>
      <c r="AS2836" s="1"/>
      <c r="AT2836" s="8"/>
      <c r="AU2836" s="1"/>
      <c r="AV2836" s="1"/>
      <c r="AW2836" s="3"/>
      <c r="AX2836" s="3"/>
      <c r="AY2836" s="4"/>
      <c r="AZ2836" s="4"/>
      <c r="BA2836" s="4"/>
      <c r="BB2836" s="1"/>
      <c r="BC2836" s="1"/>
      <c r="BD2836" s="1"/>
      <c r="BE2836" s="1"/>
      <c r="BF2836" s="1"/>
      <c r="BG2836" s="1"/>
      <c r="BH2836" s="1"/>
      <c r="BI2836" s="1"/>
    </row>
    <row r="2837" spans="1:61" x14ac:dyDescent="0.2">
      <c r="A2837" s="78">
        <f t="shared" si="1596"/>
        <v>44728</v>
      </c>
      <c r="B2837" s="2">
        <f t="shared" si="1598"/>
        <v>408234.09628192632</v>
      </c>
      <c r="C2837" s="3">
        <f t="shared" si="1599"/>
        <v>55111602.998060055</v>
      </c>
      <c r="D2837" s="2">
        <f t="shared" si="1595"/>
        <v>240537.3279050432</v>
      </c>
      <c r="E2837" s="2">
        <f t="shared" si="1600"/>
        <v>0</v>
      </c>
      <c r="F2837" s="33">
        <f t="shared" si="1601"/>
        <v>240537.3279050432</v>
      </c>
      <c r="G2837" s="39">
        <f t="shared" si="1602"/>
        <v>6382.88</v>
      </c>
      <c r="H2837" s="38">
        <f>IF(AND(N2837=1,N2836&gt;1),VLOOKUP(A2836,[1]Plan1!$CW$105:$CY$215,3),H2836)</f>
        <v>6412.88</v>
      </c>
      <c r="I2837" s="127">
        <f t="shared" si="1603"/>
        <v>44662</v>
      </c>
      <c r="J2837" s="127">
        <f t="shared" si="1604"/>
        <v>44692</v>
      </c>
      <c r="K2837" s="34">
        <f t="shared" si="1605"/>
        <v>4.7000726944577131E-3</v>
      </c>
      <c r="L2837" s="212">
        <f t="shared" si="1606"/>
        <v>44753</v>
      </c>
      <c r="M2837" s="1">
        <f t="shared" si="1607"/>
        <v>20</v>
      </c>
      <c r="N2837" s="1">
        <f t="shared" si="1608"/>
        <v>4</v>
      </c>
      <c r="O2837" s="2">
        <f t="shared" si="1609"/>
        <v>1.0009382499999999</v>
      </c>
      <c r="P2837" s="35">
        <f t="shared" si="1610"/>
        <v>1.01060018</v>
      </c>
      <c r="Q2837" s="35">
        <f t="shared" si="1611"/>
        <v>1.2016943698093343</v>
      </c>
      <c r="R2837" s="2">
        <f t="shared" si="1612"/>
        <v>1.2028218500000001</v>
      </c>
      <c r="S2837" s="2">
        <f t="shared" si="1613"/>
        <v>1.1701330599999999</v>
      </c>
      <c r="T2837" s="2">
        <f t="shared" si="1614"/>
        <v>289323.55374479998</v>
      </c>
      <c r="U2837" s="2">
        <f t="shared" si="1615"/>
        <v>0</v>
      </c>
      <c r="V2837" s="2">
        <f t="shared" si="1616"/>
        <v>48786.225839757506</v>
      </c>
      <c r="W2837" s="2">
        <f t="shared" si="1617"/>
        <v>289323.55374480074</v>
      </c>
      <c r="X2837" s="36">
        <f t="shared" si="1618"/>
        <v>0</v>
      </c>
      <c r="Y2837" s="2">
        <f t="shared" si="1619"/>
        <v>0</v>
      </c>
      <c r="Z2837" s="37">
        <f t="shared" si="1620"/>
        <v>0</v>
      </c>
      <c r="AA2837" s="2">
        <f t="shared" si="1621"/>
        <v>0</v>
      </c>
      <c r="AB2837" s="4">
        <f t="shared" si="1597"/>
        <v>7.1215000000000001E-2</v>
      </c>
      <c r="AC2837" s="148">
        <f t="shared" si="1622"/>
        <v>591</v>
      </c>
      <c r="AD2837" s="36">
        <v>252</v>
      </c>
      <c r="AE2837" s="35">
        <f t="shared" si="1623"/>
        <v>1.1750811160000001</v>
      </c>
      <c r="AF2837" s="2">
        <f t="shared" si="1624"/>
        <v>50655.090674719999</v>
      </c>
      <c r="AG2837" s="2">
        <f t="shared" si="1625"/>
        <v>50655.090674719999</v>
      </c>
      <c r="AH2837" s="3">
        <f t="shared" si="1626"/>
        <v>0</v>
      </c>
      <c r="AI2837" s="3"/>
      <c r="AJ2837" s="3">
        <v>0</v>
      </c>
      <c r="AK2837" s="2">
        <f t="shared" si="1627"/>
        <v>68255.451862405564</v>
      </c>
      <c r="AL2837" s="8"/>
      <c r="AM2837" s="8"/>
      <c r="AN2837" s="8"/>
      <c r="AO2837" s="8"/>
      <c r="AP2837" s="8"/>
      <c r="AQ2837" s="8"/>
      <c r="AR2837" s="5"/>
      <c r="AS2837" s="1"/>
      <c r="AT2837" s="8"/>
      <c r="AU2837" s="1"/>
      <c r="AV2837" s="1"/>
      <c r="AW2837" s="3"/>
      <c r="AX2837" s="3"/>
      <c r="AY2837" s="4"/>
      <c r="AZ2837" s="4"/>
      <c r="BA2837" s="4"/>
      <c r="BB2837" s="1"/>
      <c r="BC2837" s="1"/>
      <c r="BD2837" s="1"/>
      <c r="BE2837" s="1"/>
      <c r="BF2837" s="1"/>
      <c r="BG2837" s="1"/>
      <c r="BH2837" s="1"/>
      <c r="BI2837" s="1"/>
    </row>
    <row r="2838" spans="1:61" x14ac:dyDescent="0.2">
      <c r="A2838" s="78">
        <f t="shared" si="1596"/>
        <v>44729</v>
      </c>
      <c r="B2838" s="2">
        <f t="shared" si="1598"/>
        <v>408406.1023271294</v>
      </c>
      <c r="C2838" s="3">
        <f t="shared" si="1599"/>
        <v>55134823.81416247</v>
      </c>
      <c r="D2838" s="2">
        <f t="shared" si="1595"/>
        <v>240537.3279050432</v>
      </c>
      <c r="E2838" s="2">
        <f t="shared" si="1600"/>
        <v>0</v>
      </c>
      <c r="F2838" s="33">
        <f t="shared" si="1601"/>
        <v>240537.3279050432</v>
      </c>
      <c r="G2838" s="39">
        <f t="shared" si="1602"/>
        <v>6382.88</v>
      </c>
      <c r="H2838" s="38">
        <f>IF(AND(N2838=1,N2837&gt;1),VLOOKUP(A2837,[1]Plan1!$CW$105:$CY$215,3),H2837)</f>
        <v>6412.88</v>
      </c>
      <c r="I2838" s="127">
        <f t="shared" si="1603"/>
        <v>44662</v>
      </c>
      <c r="J2838" s="127">
        <f t="shared" si="1604"/>
        <v>44692</v>
      </c>
      <c r="K2838" s="34">
        <f t="shared" si="1605"/>
        <v>4.7000726944577131E-3</v>
      </c>
      <c r="L2838" s="212">
        <f t="shared" si="1606"/>
        <v>44753</v>
      </c>
      <c r="M2838" s="1">
        <f t="shared" si="1607"/>
        <v>20</v>
      </c>
      <c r="N2838" s="1">
        <f t="shared" si="1608"/>
        <v>4</v>
      </c>
      <c r="O2838" s="2">
        <f t="shared" si="1609"/>
        <v>1.0009382499999999</v>
      </c>
      <c r="P2838" s="35">
        <f t="shared" si="1610"/>
        <v>1.01060018</v>
      </c>
      <c r="Q2838" s="35">
        <f t="shared" si="1611"/>
        <v>1.2016943698093343</v>
      </c>
      <c r="R2838" s="2">
        <f t="shared" si="1612"/>
        <v>1.2028218500000001</v>
      </c>
      <c r="S2838" s="2">
        <f t="shared" si="1613"/>
        <v>1.1701330599999999</v>
      </c>
      <c r="T2838" s="2">
        <f t="shared" si="1614"/>
        <v>289323.55374479998</v>
      </c>
      <c r="U2838" s="2">
        <f t="shared" si="1615"/>
        <v>0</v>
      </c>
      <c r="V2838" s="2">
        <f t="shared" si="1616"/>
        <v>48786.225839757506</v>
      </c>
      <c r="W2838" s="2">
        <f t="shared" si="1617"/>
        <v>289323.55374480074</v>
      </c>
      <c r="X2838" s="36">
        <f t="shared" si="1618"/>
        <v>0</v>
      </c>
      <c r="Y2838" s="2">
        <f t="shared" si="1619"/>
        <v>0</v>
      </c>
      <c r="Z2838" s="37">
        <f t="shared" si="1620"/>
        <v>0</v>
      </c>
      <c r="AA2838" s="2">
        <f t="shared" si="1621"/>
        <v>0</v>
      </c>
      <c r="AB2838" s="4">
        <f t="shared" si="1597"/>
        <v>7.1215000000000001E-2</v>
      </c>
      <c r="AC2838" s="148">
        <f t="shared" si="1622"/>
        <v>592</v>
      </c>
      <c r="AD2838" s="36">
        <v>252</v>
      </c>
      <c r="AE2838" s="35">
        <f t="shared" si="1623"/>
        <v>1.1754019449999999</v>
      </c>
      <c r="AF2838" s="2">
        <f t="shared" si="1624"/>
        <v>50747.91406114</v>
      </c>
      <c r="AG2838" s="2">
        <f t="shared" si="1625"/>
        <v>50747.914061149997</v>
      </c>
      <c r="AH2838" s="3">
        <f t="shared" si="1626"/>
        <v>0</v>
      </c>
      <c r="AI2838" s="3"/>
      <c r="AJ2838" s="3">
        <v>0</v>
      </c>
      <c r="AK2838" s="2">
        <f t="shared" si="1627"/>
        <v>68334.634521178654</v>
      </c>
      <c r="AL2838" s="8"/>
      <c r="AM2838" s="8"/>
      <c r="AN2838" s="8"/>
      <c r="AO2838" s="8"/>
      <c r="AP2838" s="8"/>
      <c r="AQ2838" s="8"/>
      <c r="AR2838" s="5"/>
      <c r="AS2838" s="1"/>
      <c r="AT2838" s="8"/>
      <c r="AU2838" s="1"/>
      <c r="AV2838" s="1"/>
      <c r="AW2838" s="3"/>
      <c r="AX2838" s="3"/>
      <c r="AY2838" s="4"/>
      <c r="AZ2838" s="4"/>
      <c r="BA2838" s="4"/>
      <c r="BB2838" s="1"/>
      <c r="BC2838" s="1"/>
      <c r="BD2838" s="1"/>
      <c r="BE2838" s="1"/>
      <c r="BF2838" s="1"/>
      <c r="BG2838" s="1"/>
      <c r="BH2838" s="1"/>
      <c r="BI2838" s="1"/>
    </row>
    <row r="2839" spans="1:61" x14ac:dyDescent="0.2">
      <c r="A2839" s="78">
        <f t="shared" si="1596"/>
        <v>44730</v>
      </c>
      <c r="B2839" s="2">
        <f t="shared" si="1598"/>
        <v>408565.02560316474</v>
      </c>
      <c r="C2839" s="3">
        <f t="shared" si="1599"/>
        <v>55156278.456427239</v>
      </c>
      <c r="D2839" s="2">
        <f t="shared" si="1595"/>
        <v>240537.3279050432</v>
      </c>
      <c r="E2839" s="2">
        <f t="shared" si="1600"/>
        <v>0</v>
      </c>
      <c r="F2839" s="33">
        <f t="shared" si="1601"/>
        <v>240537.3279050432</v>
      </c>
      <c r="G2839" s="39">
        <f t="shared" si="1602"/>
        <v>6382.88</v>
      </c>
      <c r="H2839" s="38">
        <f>IF(AND(N2839=1,N2838&gt;1),VLOOKUP(A2838,[1]Plan1!$CW$105:$CY$215,3),H2838)</f>
        <v>6412.88</v>
      </c>
      <c r="I2839" s="127">
        <f t="shared" si="1603"/>
        <v>44662</v>
      </c>
      <c r="J2839" s="127">
        <f t="shared" si="1604"/>
        <v>44692</v>
      </c>
      <c r="K2839" s="34">
        <f t="shared" si="1605"/>
        <v>4.7000726944577131E-3</v>
      </c>
      <c r="L2839" s="212">
        <f t="shared" si="1606"/>
        <v>44753</v>
      </c>
      <c r="M2839" s="1">
        <f t="shared" si="1607"/>
        <v>20</v>
      </c>
      <c r="N2839" s="1">
        <f t="shared" si="1608"/>
        <v>5</v>
      </c>
      <c r="O2839" s="2">
        <f t="shared" si="1609"/>
        <v>1.00117295</v>
      </c>
      <c r="P2839" s="35">
        <f t="shared" si="1610"/>
        <v>1.01060018</v>
      </c>
      <c r="Q2839" s="35">
        <f t="shared" si="1611"/>
        <v>1.2016943698093343</v>
      </c>
      <c r="R2839" s="2">
        <f t="shared" si="1612"/>
        <v>1.20310389</v>
      </c>
      <c r="S2839" s="2">
        <f t="shared" si="1613"/>
        <v>1.1701330599999999</v>
      </c>
      <c r="T2839" s="2">
        <f t="shared" si="1614"/>
        <v>289391.39489276003</v>
      </c>
      <c r="U2839" s="2">
        <f t="shared" si="1615"/>
        <v>0</v>
      </c>
      <c r="V2839" s="2">
        <f t="shared" si="1616"/>
        <v>48854.066987719816</v>
      </c>
      <c r="W2839" s="2">
        <f t="shared" si="1617"/>
        <v>289391.394892763</v>
      </c>
      <c r="X2839" s="36">
        <f t="shared" si="1618"/>
        <v>0</v>
      </c>
      <c r="Y2839" s="2">
        <f t="shared" si="1619"/>
        <v>0</v>
      </c>
      <c r="Z2839" s="37">
        <f t="shared" si="1620"/>
        <v>0</v>
      </c>
      <c r="AA2839" s="2">
        <f t="shared" si="1621"/>
        <v>0</v>
      </c>
      <c r="AB2839" s="4">
        <f t="shared" si="1597"/>
        <v>7.1215000000000001E-2</v>
      </c>
      <c r="AC2839" s="148">
        <f t="shared" si="1622"/>
        <v>592</v>
      </c>
      <c r="AD2839" s="36">
        <v>252</v>
      </c>
      <c r="AE2839" s="35">
        <f t="shared" si="1623"/>
        <v>1.1754019449999999</v>
      </c>
      <c r="AF2839" s="2">
        <f t="shared" si="1624"/>
        <v>50759.813530450003</v>
      </c>
      <c r="AG2839" s="2">
        <f t="shared" si="1625"/>
        <v>50759.813530450003</v>
      </c>
      <c r="AH2839" s="3">
        <f t="shared" si="1626"/>
        <v>0</v>
      </c>
      <c r="AI2839" s="3"/>
      <c r="AJ2839" s="3">
        <v>0</v>
      </c>
      <c r="AK2839" s="2">
        <f t="shared" si="1627"/>
        <v>68413.817179951744</v>
      </c>
      <c r="AL2839" s="8"/>
      <c r="AM2839" s="8"/>
      <c r="AN2839" s="8"/>
      <c r="AO2839" s="8"/>
      <c r="AP2839" s="8"/>
      <c r="AQ2839" s="8"/>
      <c r="AR2839" s="5"/>
      <c r="AS2839" s="1"/>
      <c r="AT2839" s="8"/>
      <c r="AU2839" s="1"/>
      <c r="AV2839" s="1"/>
      <c r="AW2839" s="3"/>
      <c r="AX2839" s="3"/>
      <c r="AY2839" s="4"/>
      <c r="AZ2839" s="4"/>
      <c r="BA2839" s="4"/>
      <c r="BB2839" s="1"/>
      <c r="BC2839" s="1"/>
      <c r="BD2839" s="1"/>
      <c r="BE2839" s="1"/>
      <c r="BF2839" s="1"/>
      <c r="BG2839" s="1"/>
      <c r="BH2839" s="1"/>
      <c r="BI2839" s="1"/>
    </row>
    <row r="2840" spans="1:61" x14ac:dyDescent="0.2">
      <c r="A2840" s="78">
        <f t="shared" si="1596"/>
        <v>44731</v>
      </c>
      <c r="B2840" s="2">
        <f t="shared" si="1598"/>
        <v>408644.20826193783</v>
      </c>
      <c r="C2840" s="3">
        <f t="shared" si="1599"/>
        <v>55166968.115361609</v>
      </c>
      <c r="D2840" s="2">
        <f t="shared" si="1595"/>
        <v>240537.3279050432</v>
      </c>
      <c r="E2840" s="2">
        <f t="shared" si="1600"/>
        <v>0</v>
      </c>
      <c r="F2840" s="33">
        <f t="shared" si="1601"/>
        <v>240537.3279050432</v>
      </c>
      <c r="G2840" s="39">
        <f t="shared" si="1602"/>
        <v>6382.88</v>
      </c>
      <c r="H2840" s="38">
        <f>IF(AND(N2840=1,N2839&gt;1),VLOOKUP(A2839,[1]Plan1!$CW$105:$CY$215,3),H2839)</f>
        <v>6412.88</v>
      </c>
      <c r="I2840" s="127">
        <f t="shared" si="1603"/>
        <v>44662</v>
      </c>
      <c r="J2840" s="127">
        <f t="shared" si="1604"/>
        <v>44692</v>
      </c>
      <c r="K2840" s="34">
        <f t="shared" si="1605"/>
        <v>4.7000726944577131E-3</v>
      </c>
      <c r="L2840" s="212">
        <f t="shared" si="1606"/>
        <v>44753</v>
      </c>
      <c r="M2840" s="1">
        <f t="shared" si="1607"/>
        <v>20</v>
      </c>
      <c r="N2840" s="1">
        <f t="shared" si="1608"/>
        <v>5</v>
      </c>
      <c r="O2840" s="2">
        <f t="shared" si="1609"/>
        <v>1.00117295</v>
      </c>
      <c r="P2840" s="35">
        <f t="shared" si="1610"/>
        <v>1.01060018</v>
      </c>
      <c r="Q2840" s="35">
        <f t="shared" si="1611"/>
        <v>1.2016943698093343</v>
      </c>
      <c r="R2840" s="2">
        <f t="shared" si="1612"/>
        <v>1.20310389</v>
      </c>
      <c r="S2840" s="2">
        <f t="shared" si="1613"/>
        <v>1.1701330599999999</v>
      </c>
      <c r="T2840" s="2">
        <f t="shared" si="1614"/>
        <v>289391.39489276003</v>
      </c>
      <c r="U2840" s="2">
        <f t="shared" si="1615"/>
        <v>0</v>
      </c>
      <c r="V2840" s="2">
        <f t="shared" si="1616"/>
        <v>48854.066987719816</v>
      </c>
      <c r="W2840" s="2">
        <f t="shared" si="1617"/>
        <v>289391.394892763</v>
      </c>
      <c r="X2840" s="36">
        <f t="shared" si="1618"/>
        <v>0</v>
      </c>
      <c r="Y2840" s="2">
        <f t="shared" si="1619"/>
        <v>0</v>
      </c>
      <c r="Z2840" s="37">
        <f t="shared" si="1620"/>
        <v>0</v>
      </c>
      <c r="AA2840" s="2">
        <f t="shared" si="1621"/>
        <v>0</v>
      </c>
      <c r="AB2840" s="4">
        <f t="shared" si="1597"/>
        <v>7.1215000000000001E-2</v>
      </c>
      <c r="AC2840" s="148">
        <f t="shared" si="1622"/>
        <v>592</v>
      </c>
      <c r="AD2840" s="36">
        <v>252</v>
      </c>
      <c r="AE2840" s="35">
        <f t="shared" si="1623"/>
        <v>1.1754019449999999</v>
      </c>
      <c r="AF2840" s="2">
        <f t="shared" si="1624"/>
        <v>50759.813530450003</v>
      </c>
      <c r="AG2840" s="2">
        <f t="shared" si="1625"/>
        <v>50759.813530450003</v>
      </c>
      <c r="AH2840" s="3">
        <f t="shared" si="1626"/>
        <v>0</v>
      </c>
      <c r="AI2840" s="3"/>
      <c r="AJ2840" s="3">
        <v>0</v>
      </c>
      <c r="AK2840" s="2">
        <f t="shared" si="1627"/>
        <v>68492.999838724834</v>
      </c>
      <c r="AL2840" s="8"/>
      <c r="AM2840" s="8"/>
      <c r="AN2840" s="8"/>
      <c r="AO2840" s="8"/>
      <c r="AP2840" s="8"/>
      <c r="AQ2840" s="8"/>
      <c r="AR2840" s="5"/>
      <c r="AS2840" s="1"/>
      <c r="AT2840" s="8"/>
      <c r="AU2840" s="1"/>
      <c r="AV2840" s="1"/>
      <c r="AW2840" s="3"/>
      <c r="AX2840" s="3"/>
      <c r="AY2840" s="4"/>
      <c r="AZ2840" s="4"/>
      <c r="BA2840" s="4"/>
      <c r="BB2840" s="1"/>
      <c r="BC2840" s="1"/>
      <c r="BD2840" s="1"/>
      <c r="BE2840" s="1"/>
      <c r="BF2840" s="1"/>
      <c r="BG2840" s="1"/>
      <c r="BH2840" s="1"/>
      <c r="BI2840" s="1"/>
    </row>
    <row r="2841" spans="1:61" x14ac:dyDescent="0.2">
      <c r="A2841" s="78">
        <f t="shared" si="1596"/>
        <v>44732</v>
      </c>
      <c r="B2841" s="2">
        <f t="shared" si="1598"/>
        <v>408816.26153898094</v>
      </c>
      <c r="C2841" s="3">
        <f t="shared" si="1599"/>
        <v>55190195.307762429</v>
      </c>
      <c r="D2841" s="2">
        <f t="shared" si="1595"/>
        <v>240537.3279050432</v>
      </c>
      <c r="E2841" s="2">
        <f t="shared" si="1600"/>
        <v>0</v>
      </c>
      <c r="F2841" s="33">
        <f t="shared" si="1601"/>
        <v>240537.3279050432</v>
      </c>
      <c r="G2841" s="39">
        <f t="shared" si="1602"/>
        <v>6382.88</v>
      </c>
      <c r="H2841" s="38">
        <f>IF(AND(N2841=1,N2840&gt;1),VLOOKUP(A2840,[1]Plan1!$CW$105:$CY$215,3),H2840)</f>
        <v>6412.88</v>
      </c>
      <c r="I2841" s="127">
        <f t="shared" si="1603"/>
        <v>44662</v>
      </c>
      <c r="J2841" s="127">
        <f t="shared" si="1604"/>
        <v>44692</v>
      </c>
      <c r="K2841" s="34">
        <f t="shared" si="1605"/>
        <v>4.7000726944577131E-3</v>
      </c>
      <c r="L2841" s="212">
        <f t="shared" si="1606"/>
        <v>44753</v>
      </c>
      <c r="M2841" s="1">
        <f t="shared" si="1607"/>
        <v>20</v>
      </c>
      <c r="N2841" s="1">
        <f t="shared" si="1608"/>
        <v>5</v>
      </c>
      <c r="O2841" s="2">
        <f t="shared" si="1609"/>
        <v>1.00117295</v>
      </c>
      <c r="P2841" s="35">
        <f t="shared" si="1610"/>
        <v>1.01060018</v>
      </c>
      <c r="Q2841" s="35">
        <f t="shared" si="1611"/>
        <v>1.2016943698093343</v>
      </c>
      <c r="R2841" s="2">
        <f t="shared" si="1612"/>
        <v>1.20310389</v>
      </c>
      <c r="S2841" s="2">
        <f t="shared" si="1613"/>
        <v>1.1701330599999999</v>
      </c>
      <c r="T2841" s="2">
        <f t="shared" si="1614"/>
        <v>289391.39489276003</v>
      </c>
      <c r="U2841" s="2">
        <f t="shared" si="1615"/>
        <v>0</v>
      </c>
      <c r="V2841" s="2">
        <f t="shared" si="1616"/>
        <v>48854.066987719816</v>
      </c>
      <c r="W2841" s="2">
        <f t="shared" si="1617"/>
        <v>289391.394892763</v>
      </c>
      <c r="X2841" s="36">
        <f t="shared" si="1618"/>
        <v>0</v>
      </c>
      <c r="Y2841" s="2">
        <f t="shared" si="1619"/>
        <v>0</v>
      </c>
      <c r="Z2841" s="37">
        <f t="shared" si="1620"/>
        <v>0</v>
      </c>
      <c r="AA2841" s="2">
        <f t="shared" si="1621"/>
        <v>0</v>
      </c>
      <c r="AB2841" s="4">
        <f t="shared" si="1597"/>
        <v>7.1215000000000001E-2</v>
      </c>
      <c r="AC2841" s="148">
        <f t="shared" si="1622"/>
        <v>593</v>
      </c>
      <c r="AD2841" s="36">
        <v>252</v>
      </c>
      <c r="AE2841" s="35">
        <f t="shared" si="1623"/>
        <v>1.175722862</v>
      </c>
      <c r="AF2841" s="2">
        <f t="shared" si="1624"/>
        <v>50852.68414872</v>
      </c>
      <c r="AG2841" s="2">
        <f t="shared" si="1625"/>
        <v>50852.68414872</v>
      </c>
      <c r="AH2841" s="3">
        <f t="shared" si="1626"/>
        <v>0</v>
      </c>
      <c r="AI2841" s="3"/>
      <c r="AJ2841" s="3">
        <v>0</v>
      </c>
      <c r="AK2841" s="2">
        <f t="shared" si="1627"/>
        <v>68572.182497497924</v>
      </c>
      <c r="AL2841" s="8"/>
      <c r="AM2841" s="8"/>
      <c r="AN2841" s="8"/>
      <c r="AO2841" s="8"/>
      <c r="AP2841" s="8"/>
      <c r="AQ2841" s="8"/>
      <c r="AR2841" s="5"/>
      <c r="AS2841" s="1"/>
      <c r="AT2841" s="8"/>
      <c r="AU2841" s="1"/>
      <c r="AV2841" s="1"/>
      <c r="AW2841" s="3"/>
      <c r="AX2841" s="3"/>
      <c r="AY2841" s="4"/>
      <c r="AZ2841" s="4"/>
      <c r="BA2841" s="4"/>
      <c r="BB2841" s="1"/>
      <c r="BC2841" s="1"/>
      <c r="BD2841" s="1"/>
      <c r="BE2841" s="1"/>
      <c r="BF2841" s="1"/>
      <c r="BG2841" s="1"/>
      <c r="BH2841" s="1"/>
      <c r="BI2841" s="1"/>
    </row>
    <row r="2842" spans="1:61" x14ac:dyDescent="0.2">
      <c r="A2842" s="78">
        <f t="shared" si="1596"/>
        <v>44733</v>
      </c>
      <c r="B2842" s="2">
        <f t="shared" si="1598"/>
        <v>409068.14142141602</v>
      </c>
      <c r="C2842" s="3">
        <f t="shared" si="1599"/>
        <v>55224199.091891162</v>
      </c>
      <c r="D2842" s="2">
        <f t="shared" si="1595"/>
        <v>240537.3279050432</v>
      </c>
      <c r="E2842" s="2">
        <f t="shared" si="1600"/>
        <v>0</v>
      </c>
      <c r="F2842" s="33">
        <f t="shared" si="1601"/>
        <v>240537.3279050432</v>
      </c>
      <c r="G2842" s="39">
        <f t="shared" si="1602"/>
        <v>6382.88</v>
      </c>
      <c r="H2842" s="38">
        <f>IF(AND(N2842=1,N2841&gt;1),VLOOKUP(A2841,[1]Plan1!$CW$105:$CY$215,3),H2841)</f>
        <v>6412.88</v>
      </c>
      <c r="I2842" s="127">
        <f t="shared" si="1603"/>
        <v>44662</v>
      </c>
      <c r="J2842" s="127">
        <f t="shared" si="1604"/>
        <v>44692</v>
      </c>
      <c r="K2842" s="34">
        <f t="shared" si="1605"/>
        <v>4.7000726944577131E-3</v>
      </c>
      <c r="L2842" s="212">
        <f t="shared" si="1606"/>
        <v>44753</v>
      </c>
      <c r="M2842" s="1">
        <f t="shared" si="1607"/>
        <v>20</v>
      </c>
      <c r="N2842" s="1">
        <f t="shared" si="1608"/>
        <v>6</v>
      </c>
      <c r="O2842" s="2">
        <f t="shared" si="1609"/>
        <v>1.0014076999999999</v>
      </c>
      <c r="P2842" s="35">
        <f t="shared" si="1610"/>
        <v>1.01060018</v>
      </c>
      <c r="Q2842" s="35">
        <f t="shared" si="1611"/>
        <v>1.2016943698093343</v>
      </c>
      <c r="R2842" s="2">
        <f t="shared" si="1612"/>
        <v>1.2033859899999999</v>
      </c>
      <c r="S2842" s="2">
        <f t="shared" si="1613"/>
        <v>1.1701330599999999</v>
      </c>
      <c r="T2842" s="2">
        <f t="shared" si="1614"/>
        <v>289459.25047296</v>
      </c>
      <c r="U2842" s="2">
        <f t="shared" si="1615"/>
        <v>0</v>
      </c>
      <c r="V2842" s="2">
        <f t="shared" si="1616"/>
        <v>48921.922567921814</v>
      </c>
      <c r="W2842" s="2">
        <f t="shared" si="1617"/>
        <v>289459.25047296501</v>
      </c>
      <c r="X2842" s="36">
        <f t="shared" si="1618"/>
        <v>0</v>
      </c>
      <c r="Y2842" s="2">
        <f t="shared" si="1619"/>
        <v>0</v>
      </c>
      <c r="Z2842" s="37">
        <f t="shared" si="1620"/>
        <v>0</v>
      </c>
      <c r="AA2842" s="2">
        <f t="shared" si="1621"/>
        <v>0</v>
      </c>
      <c r="AB2842" s="4">
        <f t="shared" si="1597"/>
        <v>7.1215000000000001E-2</v>
      </c>
      <c r="AC2842" s="148">
        <f t="shared" si="1622"/>
        <v>594</v>
      </c>
      <c r="AD2842" s="36">
        <v>252</v>
      </c>
      <c r="AE2842" s="35">
        <f t="shared" si="1623"/>
        <v>1.176043867</v>
      </c>
      <c r="AF2842" s="2">
        <f t="shared" si="1624"/>
        <v>50957.52579218</v>
      </c>
      <c r="AG2842" s="2">
        <f t="shared" si="1625"/>
        <v>50957.52579218</v>
      </c>
      <c r="AH2842" s="3">
        <f t="shared" si="1626"/>
        <v>0</v>
      </c>
      <c r="AI2842" s="3"/>
      <c r="AJ2842" s="3">
        <v>0</v>
      </c>
      <c r="AK2842" s="2">
        <f t="shared" si="1627"/>
        <v>68651.365156271015</v>
      </c>
      <c r="AL2842" s="8"/>
      <c r="AM2842" s="8"/>
      <c r="AN2842" s="8"/>
      <c r="AO2842" s="8"/>
      <c r="AP2842" s="8"/>
      <c r="AQ2842" s="8"/>
      <c r="AR2842" s="5"/>
      <c r="AS2842" s="1"/>
      <c r="AT2842" s="8"/>
      <c r="AU2842" s="1"/>
      <c r="AV2842" s="1"/>
      <c r="AW2842" s="3"/>
      <c r="AX2842" s="3"/>
      <c r="AY2842" s="4"/>
      <c r="AZ2842" s="4"/>
      <c r="BA2842" s="4"/>
      <c r="BB2842" s="1"/>
      <c r="BC2842" s="1"/>
      <c r="BD2842" s="1"/>
      <c r="BE2842" s="1"/>
      <c r="BF2842" s="1"/>
      <c r="BG2842" s="1"/>
      <c r="BH2842" s="1"/>
      <c r="BI2842" s="1"/>
    </row>
    <row r="2843" spans="1:61" x14ac:dyDescent="0.2">
      <c r="A2843" s="78">
        <f t="shared" si="1596"/>
        <v>44734</v>
      </c>
      <c r="B2843" s="2">
        <f t="shared" si="1598"/>
        <v>409320.10986384418</v>
      </c>
      <c r="C2843" s="3">
        <f t="shared" si="1599"/>
        <v>55258214.831618965</v>
      </c>
      <c r="D2843" s="2">
        <f t="shared" si="1595"/>
        <v>240537.3279050432</v>
      </c>
      <c r="E2843" s="2">
        <f t="shared" si="1600"/>
        <v>0</v>
      </c>
      <c r="F2843" s="33">
        <f t="shared" si="1601"/>
        <v>240537.3279050432</v>
      </c>
      <c r="G2843" s="39">
        <f t="shared" si="1602"/>
        <v>6382.88</v>
      </c>
      <c r="H2843" s="38">
        <f>IF(AND(N2843=1,N2842&gt;1),VLOOKUP(A2842,[1]Plan1!$CW$105:$CY$215,3),H2842)</f>
        <v>6412.88</v>
      </c>
      <c r="I2843" s="127">
        <f t="shared" si="1603"/>
        <v>44662</v>
      </c>
      <c r="J2843" s="127">
        <f t="shared" si="1604"/>
        <v>44692</v>
      </c>
      <c r="K2843" s="34">
        <f t="shared" si="1605"/>
        <v>4.7000726944577131E-3</v>
      </c>
      <c r="L2843" s="212">
        <f t="shared" si="1606"/>
        <v>44753</v>
      </c>
      <c r="M2843" s="1">
        <f t="shared" si="1607"/>
        <v>20</v>
      </c>
      <c r="N2843" s="1">
        <f t="shared" si="1608"/>
        <v>7</v>
      </c>
      <c r="O2843" s="2">
        <f t="shared" si="1609"/>
        <v>1.0016425099999999</v>
      </c>
      <c r="P2843" s="35">
        <f t="shared" si="1610"/>
        <v>1.01060018</v>
      </c>
      <c r="Q2843" s="35">
        <f t="shared" si="1611"/>
        <v>1.2016943698093343</v>
      </c>
      <c r="R2843" s="2">
        <f t="shared" si="1612"/>
        <v>1.2036681600000001</v>
      </c>
      <c r="S2843" s="2">
        <f t="shared" si="1613"/>
        <v>1.1701330599999999</v>
      </c>
      <c r="T2843" s="2">
        <f t="shared" si="1614"/>
        <v>289527.12289077998</v>
      </c>
      <c r="U2843" s="2">
        <f t="shared" si="1615"/>
        <v>0</v>
      </c>
      <c r="V2843" s="2">
        <f t="shared" si="1616"/>
        <v>48989.794985736829</v>
      </c>
      <c r="W2843" s="2">
        <f t="shared" si="1617"/>
        <v>289527.12289078004</v>
      </c>
      <c r="X2843" s="36">
        <f t="shared" si="1618"/>
        <v>0</v>
      </c>
      <c r="Y2843" s="2">
        <f t="shared" si="1619"/>
        <v>0</v>
      </c>
      <c r="Z2843" s="37">
        <f t="shared" si="1620"/>
        <v>0</v>
      </c>
      <c r="AA2843" s="2">
        <f t="shared" si="1621"/>
        <v>0</v>
      </c>
      <c r="AB2843" s="4">
        <f t="shared" si="1597"/>
        <v>7.1215000000000001E-2</v>
      </c>
      <c r="AC2843" s="148">
        <f t="shared" si="1622"/>
        <v>595</v>
      </c>
      <c r="AD2843" s="36">
        <v>252</v>
      </c>
      <c r="AE2843" s="35">
        <f t="shared" si="1623"/>
        <v>1.176364959</v>
      </c>
      <c r="AF2843" s="2">
        <f t="shared" si="1624"/>
        <v>51062.439158020003</v>
      </c>
      <c r="AG2843" s="2">
        <f t="shared" si="1625"/>
        <v>51062.439158020003</v>
      </c>
      <c r="AH2843" s="3">
        <f t="shared" si="1626"/>
        <v>0</v>
      </c>
      <c r="AI2843" s="3"/>
      <c r="AJ2843" s="3">
        <v>0</v>
      </c>
      <c r="AK2843" s="2">
        <f t="shared" si="1627"/>
        <v>68730.547815044105</v>
      </c>
      <c r="AL2843" s="8"/>
      <c r="AM2843" s="8"/>
      <c r="AN2843" s="8"/>
      <c r="AO2843" s="8"/>
      <c r="AP2843" s="8"/>
      <c r="AQ2843" s="8"/>
      <c r="AR2843" s="5"/>
      <c r="AS2843" s="1"/>
      <c r="AT2843" s="8"/>
      <c r="AU2843" s="1"/>
      <c r="AV2843" s="1"/>
      <c r="AW2843" s="3"/>
      <c r="AX2843" s="3"/>
      <c r="AY2843" s="4"/>
      <c r="AZ2843" s="4"/>
      <c r="BA2843" s="4"/>
      <c r="BB2843" s="1"/>
      <c r="BC2843" s="1"/>
      <c r="BD2843" s="1"/>
      <c r="BE2843" s="1"/>
      <c r="BF2843" s="1"/>
      <c r="BG2843" s="1"/>
      <c r="BH2843" s="1"/>
      <c r="BI2843" s="1"/>
    </row>
    <row r="2844" spans="1:61" x14ac:dyDescent="0.2">
      <c r="A2844" s="78">
        <f t="shared" si="1596"/>
        <v>44735</v>
      </c>
      <c r="B2844" s="2">
        <f t="shared" si="1598"/>
        <v>409572.16718979517</v>
      </c>
      <c r="C2844" s="3">
        <f t="shared" si="1599"/>
        <v>55292242.570622347</v>
      </c>
      <c r="D2844" s="2">
        <f t="shared" si="1595"/>
        <v>240537.3279050432</v>
      </c>
      <c r="E2844" s="2">
        <f t="shared" si="1600"/>
        <v>0</v>
      </c>
      <c r="F2844" s="33">
        <f t="shared" si="1601"/>
        <v>240537.3279050432</v>
      </c>
      <c r="G2844" s="39">
        <f t="shared" si="1602"/>
        <v>6382.88</v>
      </c>
      <c r="H2844" s="38">
        <f>IF(AND(N2844=1,N2843&gt;1),VLOOKUP(A2843,[1]Plan1!$CW$105:$CY$215,3),H2843)</f>
        <v>6412.88</v>
      </c>
      <c r="I2844" s="127">
        <f t="shared" si="1603"/>
        <v>44662</v>
      </c>
      <c r="J2844" s="127">
        <f t="shared" si="1604"/>
        <v>44692</v>
      </c>
      <c r="K2844" s="34">
        <f t="shared" si="1605"/>
        <v>4.7000726944577131E-3</v>
      </c>
      <c r="L2844" s="212">
        <f t="shared" si="1606"/>
        <v>44753</v>
      </c>
      <c r="M2844" s="1">
        <f t="shared" si="1607"/>
        <v>20</v>
      </c>
      <c r="N2844" s="1">
        <f t="shared" si="1608"/>
        <v>8</v>
      </c>
      <c r="O2844" s="2">
        <f t="shared" si="1609"/>
        <v>1.00187738</v>
      </c>
      <c r="P2844" s="35">
        <f t="shared" si="1610"/>
        <v>1.01060018</v>
      </c>
      <c r="Q2844" s="35">
        <f t="shared" si="1611"/>
        <v>1.2016943698093343</v>
      </c>
      <c r="R2844" s="2">
        <f t="shared" si="1612"/>
        <v>1.2039504000000001</v>
      </c>
      <c r="S2844" s="2">
        <f t="shared" si="1613"/>
        <v>1.1701330599999999</v>
      </c>
      <c r="T2844" s="2">
        <f t="shared" si="1614"/>
        <v>289595.0121462</v>
      </c>
      <c r="U2844" s="2">
        <f t="shared" si="1615"/>
        <v>0</v>
      </c>
      <c r="V2844" s="2">
        <f t="shared" si="1616"/>
        <v>49057.684241164745</v>
      </c>
      <c r="W2844" s="2">
        <f t="shared" si="1617"/>
        <v>289595.01214620797</v>
      </c>
      <c r="X2844" s="36">
        <f t="shared" si="1618"/>
        <v>0</v>
      </c>
      <c r="Y2844" s="2">
        <f t="shared" si="1619"/>
        <v>0</v>
      </c>
      <c r="Z2844" s="37">
        <f t="shared" si="1620"/>
        <v>0</v>
      </c>
      <c r="AA2844" s="2">
        <f t="shared" si="1621"/>
        <v>0</v>
      </c>
      <c r="AB2844" s="4">
        <f t="shared" si="1597"/>
        <v>7.1215000000000001E-2</v>
      </c>
      <c r="AC2844" s="148">
        <f t="shared" si="1622"/>
        <v>596</v>
      </c>
      <c r="AD2844" s="36">
        <v>252</v>
      </c>
      <c r="AE2844" s="35">
        <f t="shared" si="1623"/>
        <v>1.1766861390000001</v>
      </c>
      <c r="AF2844" s="2">
        <f t="shared" si="1624"/>
        <v>51167.424569770003</v>
      </c>
      <c r="AG2844" s="2">
        <f t="shared" si="1625"/>
        <v>51167.424569770003</v>
      </c>
      <c r="AH2844" s="3">
        <f t="shared" si="1626"/>
        <v>0</v>
      </c>
      <c r="AI2844" s="3"/>
      <c r="AJ2844" s="3">
        <v>0</v>
      </c>
      <c r="AK2844" s="2">
        <f t="shared" si="1627"/>
        <v>68809.730473817195</v>
      </c>
      <c r="AL2844" s="8"/>
      <c r="AM2844" s="8"/>
      <c r="AN2844" s="8"/>
      <c r="AO2844" s="8"/>
      <c r="AP2844" s="8"/>
      <c r="AQ2844" s="8"/>
      <c r="AR2844" s="5"/>
      <c r="AS2844" s="1"/>
      <c r="AT2844" s="8"/>
      <c r="AU2844" s="1"/>
      <c r="AV2844" s="1"/>
      <c r="AW2844" s="3"/>
      <c r="AX2844" s="3"/>
      <c r="AY2844" s="4"/>
      <c r="AZ2844" s="4"/>
      <c r="BA2844" s="4"/>
      <c r="BB2844" s="1"/>
      <c r="BC2844" s="1"/>
      <c r="BD2844" s="1"/>
      <c r="BE2844" s="1"/>
      <c r="BF2844" s="1"/>
      <c r="BG2844" s="1"/>
      <c r="BH2844" s="1"/>
      <c r="BI2844" s="1"/>
    </row>
    <row r="2845" spans="1:61" x14ac:dyDescent="0.2">
      <c r="A2845" s="78">
        <f t="shared" si="1596"/>
        <v>44736</v>
      </c>
      <c r="B2845" s="2">
        <f t="shared" si="1598"/>
        <v>409824.31031261577</v>
      </c>
      <c r="C2845" s="3">
        <f t="shared" si="1599"/>
        <v>55326281.89220313</v>
      </c>
      <c r="D2845" s="2">
        <f t="shared" si="1595"/>
        <v>240537.3279050432</v>
      </c>
      <c r="E2845" s="2">
        <f t="shared" si="1600"/>
        <v>0</v>
      </c>
      <c r="F2845" s="33">
        <f t="shared" si="1601"/>
        <v>240537.3279050432</v>
      </c>
      <c r="G2845" s="39">
        <f t="shared" si="1602"/>
        <v>6382.88</v>
      </c>
      <c r="H2845" s="38">
        <f>IF(AND(N2845=1,N2844&gt;1),VLOOKUP(A2844,[1]Plan1!$CW$105:$CY$215,3),H2844)</f>
        <v>6412.88</v>
      </c>
      <c r="I2845" s="127">
        <f t="shared" si="1603"/>
        <v>44662</v>
      </c>
      <c r="J2845" s="127">
        <f t="shared" si="1604"/>
        <v>44692</v>
      </c>
      <c r="K2845" s="34">
        <f t="shared" si="1605"/>
        <v>4.7000726944577131E-3</v>
      </c>
      <c r="L2845" s="212">
        <f t="shared" si="1606"/>
        <v>44753</v>
      </c>
      <c r="M2845" s="1">
        <f t="shared" si="1607"/>
        <v>20</v>
      </c>
      <c r="N2845" s="1">
        <f t="shared" si="1608"/>
        <v>9</v>
      </c>
      <c r="O2845" s="2">
        <f t="shared" si="1609"/>
        <v>1.0021123000000001</v>
      </c>
      <c r="P2845" s="35">
        <f t="shared" si="1610"/>
        <v>1.01060018</v>
      </c>
      <c r="Q2845" s="35">
        <f t="shared" si="1611"/>
        <v>1.2016943698093343</v>
      </c>
      <c r="R2845" s="2">
        <f t="shared" si="1612"/>
        <v>1.2042326999999999</v>
      </c>
      <c r="S2845" s="2">
        <f t="shared" si="1613"/>
        <v>1.1701330599999999</v>
      </c>
      <c r="T2845" s="2">
        <f t="shared" si="1614"/>
        <v>289662.91583387001</v>
      </c>
      <c r="U2845" s="2">
        <f t="shared" si="1615"/>
        <v>0</v>
      </c>
      <c r="V2845" s="2">
        <f t="shared" si="1616"/>
        <v>49125.587928832298</v>
      </c>
      <c r="W2845" s="2">
        <f t="shared" si="1617"/>
        <v>289662.91583387548</v>
      </c>
      <c r="X2845" s="36">
        <f t="shared" si="1618"/>
        <v>0</v>
      </c>
      <c r="Y2845" s="2">
        <f t="shared" si="1619"/>
        <v>0</v>
      </c>
      <c r="Z2845" s="37">
        <f t="shared" si="1620"/>
        <v>0</v>
      </c>
      <c r="AA2845" s="2">
        <f t="shared" si="1621"/>
        <v>0</v>
      </c>
      <c r="AB2845" s="4">
        <f t="shared" si="1597"/>
        <v>7.1215000000000001E-2</v>
      </c>
      <c r="AC2845" s="148">
        <f t="shared" si="1622"/>
        <v>597</v>
      </c>
      <c r="AD2845" s="36">
        <v>252</v>
      </c>
      <c r="AE2845" s="35">
        <f t="shared" si="1623"/>
        <v>1.177007406</v>
      </c>
      <c r="AF2845" s="2">
        <f t="shared" si="1624"/>
        <v>51272.481346139997</v>
      </c>
      <c r="AG2845" s="2">
        <f t="shared" si="1625"/>
        <v>51272.481346150002</v>
      </c>
      <c r="AH2845" s="3">
        <f t="shared" si="1626"/>
        <v>0</v>
      </c>
      <c r="AI2845" s="3"/>
      <c r="AJ2845" s="3">
        <v>0</v>
      </c>
      <c r="AK2845" s="2">
        <f t="shared" si="1627"/>
        <v>68888.9131325903</v>
      </c>
      <c r="AL2845" s="8"/>
      <c r="AM2845" s="8"/>
      <c r="AN2845" s="8"/>
      <c r="AO2845" s="8"/>
      <c r="AP2845" s="8"/>
      <c r="AQ2845" s="8"/>
      <c r="AR2845" s="5"/>
      <c r="AS2845" s="1"/>
      <c r="AT2845" s="8"/>
      <c r="AU2845" s="1"/>
      <c r="AV2845" s="1"/>
      <c r="AW2845" s="3"/>
      <c r="AX2845" s="3"/>
      <c r="AY2845" s="4"/>
      <c r="AZ2845" s="4"/>
      <c r="BA2845" s="4"/>
      <c r="BB2845" s="1"/>
      <c r="BC2845" s="1"/>
      <c r="BD2845" s="1"/>
      <c r="BE2845" s="1"/>
      <c r="BF2845" s="1"/>
      <c r="BG2845" s="1"/>
      <c r="BH2845" s="1"/>
      <c r="BI2845" s="1"/>
    </row>
    <row r="2846" spans="1:61" x14ac:dyDescent="0.2">
      <c r="A2846" s="78">
        <f t="shared" si="1596"/>
        <v>44737</v>
      </c>
      <c r="B2846" s="2">
        <f t="shared" si="1598"/>
        <v>409983.4387638027</v>
      </c>
      <c r="C2846" s="3">
        <f t="shared" si="1599"/>
        <v>55347764.233113363</v>
      </c>
      <c r="D2846" s="2">
        <f t="shared" si="1595"/>
        <v>240537.3279050432</v>
      </c>
      <c r="E2846" s="2">
        <f t="shared" si="1600"/>
        <v>0</v>
      </c>
      <c r="F2846" s="33">
        <f t="shared" si="1601"/>
        <v>240537.3279050432</v>
      </c>
      <c r="G2846" s="39">
        <f t="shared" si="1602"/>
        <v>6382.88</v>
      </c>
      <c r="H2846" s="38">
        <f>IF(AND(N2846=1,N2845&gt;1),VLOOKUP(A2845,[1]Plan1!$CW$105:$CY$215,3),H2845)</f>
        <v>6412.88</v>
      </c>
      <c r="I2846" s="127">
        <f t="shared" si="1603"/>
        <v>44662</v>
      </c>
      <c r="J2846" s="127">
        <f t="shared" si="1604"/>
        <v>44692</v>
      </c>
      <c r="K2846" s="34">
        <f t="shared" si="1605"/>
        <v>4.7000726944577131E-3</v>
      </c>
      <c r="L2846" s="212">
        <f t="shared" si="1606"/>
        <v>44753</v>
      </c>
      <c r="M2846" s="1">
        <f t="shared" si="1607"/>
        <v>20</v>
      </c>
      <c r="N2846" s="1">
        <f t="shared" si="1608"/>
        <v>10</v>
      </c>
      <c r="O2846" s="2">
        <f t="shared" si="1609"/>
        <v>1.00234728</v>
      </c>
      <c r="P2846" s="35">
        <f t="shared" si="1610"/>
        <v>1.01060018</v>
      </c>
      <c r="Q2846" s="35">
        <f t="shared" si="1611"/>
        <v>1.2016943698093343</v>
      </c>
      <c r="R2846" s="2">
        <f t="shared" si="1612"/>
        <v>1.20451508</v>
      </c>
      <c r="S2846" s="2">
        <f t="shared" si="1613"/>
        <v>1.1701330599999999</v>
      </c>
      <c r="T2846" s="2">
        <f t="shared" si="1614"/>
        <v>289730.83876452001</v>
      </c>
      <c r="U2846" s="2">
        <f t="shared" si="1615"/>
        <v>0</v>
      </c>
      <c r="V2846" s="2">
        <f t="shared" si="1616"/>
        <v>49193.51085948613</v>
      </c>
      <c r="W2846" s="2">
        <f t="shared" si="1617"/>
        <v>289730.83876452933</v>
      </c>
      <c r="X2846" s="36">
        <f t="shared" si="1618"/>
        <v>0</v>
      </c>
      <c r="Y2846" s="2">
        <f t="shared" si="1619"/>
        <v>0</v>
      </c>
      <c r="Z2846" s="37">
        <f t="shared" si="1620"/>
        <v>0</v>
      </c>
      <c r="AA2846" s="2">
        <f t="shared" si="1621"/>
        <v>0</v>
      </c>
      <c r="AB2846" s="4">
        <f t="shared" si="1597"/>
        <v>7.1215000000000001E-2</v>
      </c>
      <c r="AC2846" s="148">
        <f t="shared" si="1622"/>
        <v>597</v>
      </c>
      <c r="AD2846" s="36">
        <v>252</v>
      </c>
      <c r="AE2846" s="35">
        <f t="shared" si="1623"/>
        <v>1.177007406</v>
      </c>
      <c r="AF2846" s="2">
        <f t="shared" si="1624"/>
        <v>51284.504207910002</v>
      </c>
      <c r="AG2846" s="2">
        <f t="shared" si="1625"/>
        <v>51284.504207910002</v>
      </c>
      <c r="AH2846" s="3">
        <f t="shared" si="1626"/>
        <v>0</v>
      </c>
      <c r="AI2846" s="3"/>
      <c r="AJ2846" s="3">
        <v>0</v>
      </c>
      <c r="AK2846" s="2">
        <f t="shared" si="1627"/>
        <v>68968.095791363405</v>
      </c>
      <c r="AL2846" s="8"/>
      <c r="AM2846" s="8"/>
      <c r="AN2846" s="8"/>
      <c r="AO2846" s="8"/>
      <c r="AP2846" s="8"/>
      <c r="AQ2846" s="8"/>
      <c r="AR2846" s="5"/>
      <c r="AS2846" s="1"/>
      <c r="AT2846" s="8"/>
      <c r="AU2846" s="1"/>
      <c r="AV2846" s="1"/>
      <c r="AW2846" s="3"/>
      <c r="AX2846" s="3"/>
      <c r="AY2846" s="4"/>
      <c r="AZ2846" s="4"/>
      <c r="BA2846" s="4"/>
      <c r="BB2846" s="1"/>
      <c r="BC2846" s="1"/>
      <c r="BD2846" s="1"/>
      <c r="BE2846" s="1"/>
      <c r="BF2846" s="1"/>
      <c r="BG2846" s="1"/>
      <c r="BH2846" s="1"/>
      <c r="BI2846" s="1"/>
    </row>
    <row r="2847" spans="1:61" x14ac:dyDescent="0.2">
      <c r="A2847" s="78">
        <f t="shared" si="1596"/>
        <v>44738</v>
      </c>
      <c r="B2847" s="2">
        <f t="shared" si="1598"/>
        <v>410062.62142257579</v>
      </c>
      <c r="C2847" s="3">
        <f t="shared" si="1599"/>
        <v>55358453.892047733</v>
      </c>
      <c r="D2847" s="2">
        <f t="shared" si="1595"/>
        <v>240537.3279050432</v>
      </c>
      <c r="E2847" s="2">
        <f t="shared" si="1600"/>
        <v>0</v>
      </c>
      <c r="F2847" s="33">
        <f t="shared" si="1601"/>
        <v>240537.3279050432</v>
      </c>
      <c r="G2847" s="39">
        <f t="shared" si="1602"/>
        <v>6382.88</v>
      </c>
      <c r="H2847" s="38">
        <f>IF(AND(N2847=1,N2846&gt;1),VLOOKUP(A2846,[1]Plan1!$CW$105:$CY$215,3),H2846)</f>
        <v>6412.88</v>
      </c>
      <c r="I2847" s="127">
        <f t="shared" si="1603"/>
        <v>44662</v>
      </c>
      <c r="J2847" s="127">
        <f t="shared" si="1604"/>
        <v>44692</v>
      </c>
      <c r="K2847" s="34">
        <f t="shared" si="1605"/>
        <v>4.7000726944577131E-3</v>
      </c>
      <c r="L2847" s="212">
        <f t="shared" si="1606"/>
        <v>44753</v>
      </c>
      <c r="M2847" s="1">
        <f t="shared" si="1607"/>
        <v>20</v>
      </c>
      <c r="N2847" s="1">
        <f t="shared" si="1608"/>
        <v>10</v>
      </c>
      <c r="O2847" s="2">
        <f t="shared" si="1609"/>
        <v>1.00234728</v>
      </c>
      <c r="P2847" s="35">
        <f t="shared" si="1610"/>
        <v>1.01060018</v>
      </c>
      <c r="Q2847" s="35">
        <f t="shared" si="1611"/>
        <v>1.2016943698093343</v>
      </c>
      <c r="R2847" s="2">
        <f t="shared" si="1612"/>
        <v>1.20451508</v>
      </c>
      <c r="S2847" s="2">
        <f t="shared" si="1613"/>
        <v>1.1701330599999999</v>
      </c>
      <c r="T2847" s="2">
        <f t="shared" si="1614"/>
        <v>289730.83876452001</v>
      </c>
      <c r="U2847" s="2">
        <f t="shared" si="1615"/>
        <v>0</v>
      </c>
      <c r="V2847" s="2">
        <f t="shared" si="1616"/>
        <v>49193.51085948613</v>
      </c>
      <c r="W2847" s="2">
        <f t="shared" si="1617"/>
        <v>289730.83876452933</v>
      </c>
      <c r="X2847" s="36">
        <f t="shared" si="1618"/>
        <v>0</v>
      </c>
      <c r="Y2847" s="2">
        <f t="shared" si="1619"/>
        <v>0</v>
      </c>
      <c r="Z2847" s="37">
        <f t="shared" si="1620"/>
        <v>0</v>
      </c>
      <c r="AA2847" s="2">
        <f t="shared" si="1621"/>
        <v>0</v>
      </c>
      <c r="AB2847" s="4">
        <f t="shared" si="1597"/>
        <v>7.1215000000000001E-2</v>
      </c>
      <c r="AC2847" s="148">
        <f t="shared" si="1622"/>
        <v>597</v>
      </c>
      <c r="AD2847" s="36">
        <v>252</v>
      </c>
      <c r="AE2847" s="35">
        <f t="shared" si="1623"/>
        <v>1.177007406</v>
      </c>
      <c r="AF2847" s="2">
        <f t="shared" si="1624"/>
        <v>51284.504207910002</v>
      </c>
      <c r="AG2847" s="2">
        <f t="shared" si="1625"/>
        <v>51284.504207910002</v>
      </c>
      <c r="AH2847" s="3">
        <f t="shared" si="1626"/>
        <v>0</v>
      </c>
      <c r="AI2847" s="3"/>
      <c r="AJ2847" s="3">
        <v>0</v>
      </c>
      <c r="AK2847" s="2">
        <f t="shared" si="1627"/>
        <v>69047.27845013648</v>
      </c>
      <c r="AL2847" s="8"/>
      <c r="AM2847" s="8"/>
      <c r="AN2847" s="8"/>
      <c r="AO2847" s="8"/>
      <c r="AP2847" s="8"/>
      <c r="AQ2847" s="8"/>
      <c r="AR2847" s="5"/>
      <c r="AS2847" s="1"/>
      <c r="AT2847" s="8"/>
      <c r="AU2847" s="1"/>
      <c r="AV2847" s="1"/>
      <c r="AW2847" s="3"/>
      <c r="AX2847" s="3"/>
      <c r="AY2847" s="4"/>
      <c r="AZ2847" s="4"/>
      <c r="BA2847" s="4"/>
      <c r="BB2847" s="1"/>
      <c r="BC2847" s="1"/>
      <c r="BD2847" s="1"/>
      <c r="BE2847" s="1"/>
      <c r="BF2847" s="1"/>
      <c r="BG2847" s="1"/>
      <c r="BH2847" s="1"/>
      <c r="BI2847" s="1"/>
    </row>
    <row r="2848" spans="1:61" x14ac:dyDescent="0.2">
      <c r="A2848" s="78">
        <f t="shared" si="1596"/>
        <v>44739</v>
      </c>
      <c r="B2848" s="2">
        <f t="shared" si="1598"/>
        <v>410234.91053503891</v>
      </c>
      <c r="C2848" s="3">
        <f t="shared" si="1599"/>
        <v>55381712.922230251</v>
      </c>
      <c r="D2848" s="2">
        <f t="shared" si="1595"/>
        <v>240537.3279050432</v>
      </c>
      <c r="E2848" s="2">
        <f t="shared" si="1600"/>
        <v>0</v>
      </c>
      <c r="F2848" s="33">
        <f t="shared" si="1601"/>
        <v>240537.3279050432</v>
      </c>
      <c r="G2848" s="39">
        <f t="shared" si="1602"/>
        <v>6382.88</v>
      </c>
      <c r="H2848" s="38">
        <f>IF(AND(N2848=1,N2847&gt;1),VLOOKUP(A2847,[1]Plan1!$CW$105:$CY$215,3),H2847)</f>
        <v>6412.88</v>
      </c>
      <c r="I2848" s="127">
        <f t="shared" si="1603"/>
        <v>44662</v>
      </c>
      <c r="J2848" s="127">
        <f t="shared" si="1604"/>
        <v>44692</v>
      </c>
      <c r="K2848" s="34">
        <f t="shared" si="1605"/>
        <v>4.7000726944577131E-3</v>
      </c>
      <c r="L2848" s="212">
        <f t="shared" si="1606"/>
        <v>44753</v>
      </c>
      <c r="M2848" s="1">
        <f t="shared" si="1607"/>
        <v>20</v>
      </c>
      <c r="N2848" s="1">
        <f t="shared" si="1608"/>
        <v>10</v>
      </c>
      <c r="O2848" s="2">
        <f t="shared" si="1609"/>
        <v>1.00234728</v>
      </c>
      <c r="P2848" s="35">
        <f t="shared" si="1610"/>
        <v>1.01060018</v>
      </c>
      <c r="Q2848" s="35">
        <f t="shared" si="1611"/>
        <v>1.2016943698093343</v>
      </c>
      <c r="R2848" s="2">
        <f t="shared" si="1612"/>
        <v>1.20451508</v>
      </c>
      <c r="S2848" s="2">
        <f t="shared" si="1613"/>
        <v>1.1701330599999999</v>
      </c>
      <c r="T2848" s="2">
        <f t="shared" si="1614"/>
        <v>289730.83876452001</v>
      </c>
      <c r="U2848" s="2">
        <f t="shared" si="1615"/>
        <v>0</v>
      </c>
      <c r="V2848" s="2">
        <f t="shared" si="1616"/>
        <v>49193.51085948613</v>
      </c>
      <c r="W2848" s="2">
        <f t="shared" si="1617"/>
        <v>289730.83876452933</v>
      </c>
      <c r="X2848" s="36">
        <f t="shared" si="1618"/>
        <v>0</v>
      </c>
      <c r="Y2848" s="2">
        <f t="shared" si="1619"/>
        <v>0</v>
      </c>
      <c r="Z2848" s="37">
        <f t="shared" si="1620"/>
        <v>0</v>
      </c>
      <c r="AA2848" s="2">
        <f t="shared" si="1621"/>
        <v>0</v>
      </c>
      <c r="AB2848" s="4">
        <f t="shared" si="1597"/>
        <v>7.1215000000000001E-2</v>
      </c>
      <c r="AC2848" s="148">
        <f t="shared" si="1622"/>
        <v>598</v>
      </c>
      <c r="AD2848" s="36">
        <v>252</v>
      </c>
      <c r="AE2848" s="35">
        <f t="shared" si="1623"/>
        <v>1.1773287610000001</v>
      </c>
      <c r="AF2848" s="2">
        <f t="shared" si="1624"/>
        <v>51377.610661600003</v>
      </c>
      <c r="AG2848" s="2">
        <f t="shared" si="1625"/>
        <v>51377.610661600003</v>
      </c>
      <c r="AH2848" s="3">
        <f t="shared" si="1626"/>
        <v>0</v>
      </c>
      <c r="AI2848" s="3"/>
      <c r="AJ2848" s="3">
        <v>0</v>
      </c>
      <c r="AK2848" s="2">
        <f t="shared" si="1627"/>
        <v>69126.461108909585</v>
      </c>
      <c r="AL2848" s="8"/>
      <c r="AM2848" s="8"/>
      <c r="AN2848" s="8"/>
      <c r="AO2848" s="8"/>
      <c r="AP2848" s="8"/>
      <c r="AQ2848" s="8"/>
      <c r="AR2848" s="5"/>
      <c r="AS2848" s="1"/>
      <c r="AT2848" s="8"/>
      <c r="AU2848" s="1"/>
      <c r="AV2848" s="1"/>
      <c r="AW2848" s="3"/>
      <c r="AX2848" s="3"/>
      <c r="AY2848" s="4"/>
      <c r="AZ2848" s="4"/>
      <c r="BA2848" s="4"/>
      <c r="BB2848" s="1"/>
      <c r="BC2848" s="1"/>
      <c r="BD2848" s="1"/>
      <c r="BE2848" s="1"/>
      <c r="BF2848" s="1"/>
      <c r="BG2848" s="1"/>
      <c r="BH2848" s="1"/>
      <c r="BI2848" s="1"/>
    </row>
    <row r="2849" spans="1:61" x14ac:dyDescent="0.2">
      <c r="A2849" s="78">
        <f t="shared" si="1596"/>
        <v>44740</v>
      </c>
      <c r="B2849" s="2">
        <f t="shared" si="1598"/>
        <v>410487.22876040218</v>
      </c>
      <c r="C2849" s="3">
        <f t="shared" si="1599"/>
        <v>55415775.882654294</v>
      </c>
      <c r="D2849" s="2">
        <f t="shared" si="1595"/>
        <v>240537.3279050432</v>
      </c>
      <c r="E2849" s="2">
        <f t="shared" si="1600"/>
        <v>0</v>
      </c>
      <c r="F2849" s="33">
        <f t="shared" si="1601"/>
        <v>240537.3279050432</v>
      </c>
      <c r="G2849" s="39">
        <f t="shared" si="1602"/>
        <v>6382.88</v>
      </c>
      <c r="H2849" s="38">
        <f>IF(AND(N2849=1,N2848&gt;1),VLOOKUP(A2848,[1]Plan1!$CW$105:$CY$215,3),H2848)</f>
        <v>6412.88</v>
      </c>
      <c r="I2849" s="127">
        <f t="shared" si="1603"/>
        <v>44662</v>
      </c>
      <c r="J2849" s="127">
        <f t="shared" si="1604"/>
        <v>44692</v>
      </c>
      <c r="K2849" s="34">
        <f t="shared" si="1605"/>
        <v>4.7000726944577131E-3</v>
      </c>
      <c r="L2849" s="212">
        <f t="shared" si="1606"/>
        <v>44753</v>
      </c>
      <c r="M2849" s="1">
        <f t="shared" si="1607"/>
        <v>20</v>
      </c>
      <c r="N2849" s="1">
        <f t="shared" si="1608"/>
        <v>11</v>
      </c>
      <c r="O2849" s="2">
        <f t="shared" si="1609"/>
        <v>1.00258231</v>
      </c>
      <c r="P2849" s="35">
        <f t="shared" si="1610"/>
        <v>1.01060018</v>
      </c>
      <c r="Q2849" s="35">
        <f t="shared" si="1611"/>
        <v>1.2016943698093343</v>
      </c>
      <c r="R2849" s="2">
        <f t="shared" si="1612"/>
        <v>1.2047975099999999</v>
      </c>
      <c r="S2849" s="2">
        <f t="shared" si="1613"/>
        <v>1.1701330599999999</v>
      </c>
      <c r="T2849" s="2">
        <f t="shared" si="1614"/>
        <v>289798.77372205001</v>
      </c>
      <c r="U2849" s="2">
        <f t="shared" si="1615"/>
        <v>0</v>
      </c>
      <c r="V2849" s="2">
        <f t="shared" si="1616"/>
        <v>49261.445817006344</v>
      </c>
      <c r="W2849" s="2">
        <f t="shared" si="1617"/>
        <v>289798.77372204955</v>
      </c>
      <c r="X2849" s="36">
        <f t="shared" si="1618"/>
        <v>0</v>
      </c>
      <c r="Y2849" s="2">
        <f t="shared" si="1619"/>
        <v>0</v>
      </c>
      <c r="Z2849" s="37">
        <f t="shared" si="1620"/>
        <v>0</v>
      </c>
      <c r="AA2849" s="2">
        <f t="shared" si="1621"/>
        <v>0</v>
      </c>
      <c r="AB2849" s="4">
        <f t="shared" si="1597"/>
        <v>7.1215000000000001E-2</v>
      </c>
      <c r="AC2849" s="148">
        <f t="shared" si="1622"/>
        <v>599</v>
      </c>
      <c r="AD2849" s="36">
        <v>252</v>
      </c>
      <c r="AE2849" s="35">
        <f t="shared" si="1623"/>
        <v>1.1776502040000001</v>
      </c>
      <c r="AF2849" s="2">
        <f t="shared" si="1624"/>
        <v>51482.811270669998</v>
      </c>
      <c r="AG2849" s="2">
        <f t="shared" si="1625"/>
        <v>51482.811270669998</v>
      </c>
      <c r="AH2849" s="3">
        <f t="shared" si="1626"/>
        <v>0</v>
      </c>
      <c r="AI2849" s="3"/>
      <c r="AJ2849" s="3">
        <v>0</v>
      </c>
      <c r="AK2849" s="2">
        <f t="shared" si="1627"/>
        <v>69205.643767682661</v>
      </c>
      <c r="AL2849" s="8"/>
      <c r="AM2849" s="8"/>
      <c r="AN2849" s="8"/>
      <c r="AO2849" s="8"/>
      <c r="AP2849" s="8"/>
      <c r="AQ2849" s="8"/>
      <c r="AR2849" s="5"/>
      <c r="AS2849" s="1"/>
      <c r="AT2849" s="8"/>
      <c r="AU2849" s="1"/>
      <c r="AV2849" s="1"/>
      <c r="AW2849" s="3"/>
      <c r="AX2849" s="3"/>
      <c r="AY2849" s="4"/>
      <c r="AZ2849" s="4"/>
      <c r="BA2849" s="4"/>
      <c r="BB2849" s="1"/>
      <c r="BC2849" s="1"/>
      <c r="BD2849" s="1"/>
      <c r="BE2849" s="1"/>
      <c r="BF2849" s="1"/>
      <c r="BG2849" s="1"/>
      <c r="BH2849" s="1"/>
      <c r="BI2849" s="1"/>
    </row>
    <row r="2850" spans="1:61" x14ac:dyDescent="0.2">
      <c r="A2850" s="78">
        <f t="shared" si="1596"/>
        <v>44741</v>
      </c>
      <c r="B2850" s="2">
        <f t="shared" si="1598"/>
        <v>410739.63600269856</v>
      </c>
      <c r="C2850" s="3">
        <f t="shared" si="1599"/>
        <v>55449850.860364303</v>
      </c>
      <c r="D2850" s="2">
        <f t="shared" si="1595"/>
        <v>240537.3279050432</v>
      </c>
      <c r="E2850" s="2">
        <f t="shared" si="1600"/>
        <v>0</v>
      </c>
      <c r="F2850" s="33">
        <f t="shared" si="1601"/>
        <v>240537.3279050432</v>
      </c>
      <c r="G2850" s="39">
        <f t="shared" si="1602"/>
        <v>6382.88</v>
      </c>
      <c r="H2850" s="38">
        <f>IF(AND(N2850=1,N2849&gt;1),VLOOKUP(A2849,[1]Plan1!$CW$105:$CY$215,3),H2849)</f>
        <v>6412.88</v>
      </c>
      <c r="I2850" s="127">
        <f t="shared" si="1603"/>
        <v>44662</v>
      </c>
      <c r="J2850" s="127">
        <f t="shared" si="1604"/>
        <v>44692</v>
      </c>
      <c r="K2850" s="34">
        <f t="shared" si="1605"/>
        <v>4.7000726944577131E-3</v>
      </c>
      <c r="L2850" s="212">
        <f t="shared" si="1606"/>
        <v>44753</v>
      </c>
      <c r="M2850" s="1">
        <f t="shared" si="1607"/>
        <v>20</v>
      </c>
      <c r="N2850" s="1">
        <f t="shared" si="1608"/>
        <v>12</v>
      </c>
      <c r="O2850" s="2">
        <f t="shared" si="1609"/>
        <v>1.0028173899999999</v>
      </c>
      <c r="P2850" s="35">
        <f t="shared" si="1610"/>
        <v>1.01060018</v>
      </c>
      <c r="Q2850" s="35">
        <f t="shared" si="1611"/>
        <v>1.2016943698093343</v>
      </c>
      <c r="R2850" s="2">
        <f t="shared" si="1612"/>
        <v>1.2050800100000001</v>
      </c>
      <c r="S2850" s="2">
        <f t="shared" si="1613"/>
        <v>1.1701330599999999</v>
      </c>
      <c r="T2850" s="2">
        <f t="shared" si="1614"/>
        <v>289866.72551717999</v>
      </c>
      <c r="U2850" s="2">
        <f t="shared" si="1615"/>
        <v>0</v>
      </c>
      <c r="V2850" s="2">
        <f t="shared" si="1616"/>
        <v>49329.397612139561</v>
      </c>
      <c r="W2850" s="2">
        <f t="shared" si="1617"/>
        <v>289866.72551718279</v>
      </c>
      <c r="X2850" s="36">
        <f t="shared" si="1618"/>
        <v>0</v>
      </c>
      <c r="Y2850" s="2">
        <f t="shared" si="1619"/>
        <v>0</v>
      </c>
      <c r="Z2850" s="37">
        <f t="shared" si="1620"/>
        <v>0</v>
      </c>
      <c r="AA2850" s="2">
        <f t="shared" si="1621"/>
        <v>0</v>
      </c>
      <c r="AB2850" s="4">
        <f t="shared" si="1597"/>
        <v>7.1215000000000001E-2</v>
      </c>
      <c r="AC2850" s="148">
        <f t="shared" si="1622"/>
        <v>600</v>
      </c>
      <c r="AD2850" s="36">
        <v>252</v>
      </c>
      <c r="AE2850" s="35">
        <f t="shared" si="1623"/>
        <v>1.1779717350000001</v>
      </c>
      <c r="AF2850" s="2">
        <f t="shared" si="1624"/>
        <v>51588.084059059998</v>
      </c>
      <c r="AG2850" s="2">
        <f t="shared" si="1625"/>
        <v>51588.084059059998</v>
      </c>
      <c r="AH2850" s="3">
        <f t="shared" si="1626"/>
        <v>0</v>
      </c>
      <c r="AI2850" s="3"/>
      <c r="AJ2850" s="3">
        <v>0</v>
      </c>
      <c r="AK2850" s="2">
        <f t="shared" si="1627"/>
        <v>69284.826426455766</v>
      </c>
      <c r="AL2850" s="8"/>
      <c r="AM2850" s="8"/>
      <c r="AN2850" s="8"/>
      <c r="AO2850" s="8"/>
      <c r="AP2850" s="8"/>
      <c r="AQ2850" s="8"/>
      <c r="AR2850" s="5"/>
      <c r="AS2850" s="1"/>
      <c r="AT2850" s="8"/>
      <c r="AU2850" s="1"/>
      <c r="AV2850" s="1"/>
      <c r="AW2850" s="3"/>
      <c r="AX2850" s="3"/>
      <c r="AY2850" s="4"/>
      <c r="AZ2850" s="4"/>
      <c r="BA2850" s="4"/>
      <c r="BB2850" s="1"/>
      <c r="BC2850" s="1"/>
      <c r="BD2850" s="1"/>
      <c r="BE2850" s="1"/>
      <c r="BF2850" s="1"/>
      <c r="BG2850" s="1"/>
      <c r="BH2850" s="1"/>
      <c r="BI2850" s="1"/>
    </row>
    <row r="2851" spans="1:61" x14ac:dyDescent="0.2">
      <c r="A2851" s="78">
        <f t="shared" si="1596"/>
        <v>44742</v>
      </c>
      <c r="B2851" s="2">
        <f t="shared" si="1598"/>
        <v>410992.12946187437</v>
      </c>
      <c r="C2851" s="3">
        <f t="shared" si="1599"/>
        <v>55483937.477353036</v>
      </c>
      <c r="D2851" s="2">
        <f t="shared" si="1595"/>
        <v>240537.3279050432</v>
      </c>
      <c r="E2851" s="2">
        <f t="shared" si="1600"/>
        <v>0</v>
      </c>
      <c r="F2851" s="33">
        <f t="shared" si="1601"/>
        <v>240537.3279050432</v>
      </c>
      <c r="G2851" s="39">
        <f t="shared" si="1602"/>
        <v>6382.88</v>
      </c>
      <c r="H2851" s="38">
        <f>IF(AND(N2851=1,N2850&gt;1),VLOOKUP(A2850,[1]Plan1!$CW$105:$CY$215,3),H2850)</f>
        <v>6412.88</v>
      </c>
      <c r="I2851" s="127">
        <f t="shared" si="1603"/>
        <v>44662</v>
      </c>
      <c r="J2851" s="127">
        <f t="shared" si="1604"/>
        <v>44692</v>
      </c>
      <c r="K2851" s="34">
        <f t="shared" si="1605"/>
        <v>4.7000726944577131E-3</v>
      </c>
      <c r="L2851" s="212">
        <f t="shared" si="1606"/>
        <v>44753</v>
      </c>
      <c r="M2851" s="1">
        <f t="shared" si="1607"/>
        <v>20</v>
      </c>
      <c r="N2851" s="1">
        <f t="shared" si="1608"/>
        <v>13</v>
      </c>
      <c r="O2851" s="2">
        <f t="shared" si="1609"/>
        <v>1.0030525299999999</v>
      </c>
      <c r="P2851" s="35">
        <f t="shared" si="1610"/>
        <v>1.01060018</v>
      </c>
      <c r="Q2851" s="35">
        <f t="shared" si="1611"/>
        <v>1.2016943698093343</v>
      </c>
      <c r="R2851" s="2">
        <f t="shared" si="1612"/>
        <v>1.2053625699999999</v>
      </c>
      <c r="S2851" s="2">
        <f t="shared" si="1613"/>
        <v>1.1701330599999999</v>
      </c>
      <c r="T2851" s="2">
        <f t="shared" si="1614"/>
        <v>289934.69174455001</v>
      </c>
      <c r="U2851" s="2">
        <f t="shared" si="1615"/>
        <v>0</v>
      </c>
      <c r="V2851" s="2">
        <f t="shared" si="1616"/>
        <v>49397.363839512363</v>
      </c>
      <c r="W2851" s="2">
        <f t="shared" si="1617"/>
        <v>289934.69174455554</v>
      </c>
      <c r="X2851" s="36">
        <f t="shared" si="1618"/>
        <v>0</v>
      </c>
      <c r="Y2851" s="2">
        <f t="shared" si="1619"/>
        <v>0</v>
      </c>
      <c r="Z2851" s="37">
        <f t="shared" si="1620"/>
        <v>0</v>
      </c>
      <c r="AA2851" s="2">
        <f t="shared" si="1621"/>
        <v>0</v>
      </c>
      <c r="AB2851" s="4">
        <f t="shared" si="1597"/>
        <v>7.1215000000000001E-2</v>
      </c>
      <c r="AC2851" s="148">
        <f t="shared" si="1622"/>
        <v>601</v>
      </c>
      <c r="AD2851" s="36">
        <v>252</v>
      </c>
      <c r="AE2851" s="35">
        <f t="shared" si="1623"/>
        <v>1.178293354</v>
      </c>
      <c r="AF2851" s="2">
        <f t="shared" si="1624"/>
        <v>51693.428632089999</v>
      </c>
      <c r="AG2851" s="2">
        <f t="shared" si="1625"/>
        <v>51693.428632089999</v>
      </c>
      <c r="AH2851" s="3">
        <f t="shared" si="1626"/>
        <v>0</v>
      </c>
      <c r="AI2851" s="3"/>
      <c r="AJ2851" s="3">
        <v>0</v>
      </c>
      <c r="AK2851" s="2">
        <f t="shared" si="1627"/>
        <v>69364.009085228841</v>
      </c>
      <c r="AL2851" s="8"/>
      <c r="AM2851" s="8"/>
      <c r="AN2851" s="8"/>
      <c r="AO2851" s="8"/>
      <c r="AP2851" s="8"/>
      <c r="AQ2851" s="8"/>
      <c r="AR2851" s="5"/>
      <c r="AS2851" s="1"/>
      <c r="AT2851" s="8"/>
      <c r="AU2851" s="1"/>
      <c r="AV2851" s="1"/>
      <c r="AW2851" s="3"/>
      <c r="AX2851" s="3"/>
      <c r="AY2851" s="4"/>
      <c r="AZ2851" s="4"/>
      <c r="BA2851" s="4"/>
      <c r="BB2851" s="1"/>
      <c r="BC2851" s="1"/>
      <c r="BD2851" s="1"/>
      <c r="BE2851" s="1"/>
      <c r="BF2851" s="1"/>
      <c r="BG2851" s="1"/>
      <c r="BH2851" s="1"/>
      <c r="BI2851" s="1"/>
    </row>
    <row r="2852" spans="1:61" x14ac:dyDescent="0.2">
      <c r="A2852" s="78">
        <f t="shared" si="1596"/>
        <v>44743</v>
      </c>
      <c r="B2852" s="2">
        <f t="shared" si="1598"/>
        <v>411244.71454981656</v>
      </c>
      <c r="C2852" s="3">
        <f t="shared" si="1599"/>
        <v>55518036.464225233</v>
      </c>
      <c r="D2852" s="2">
        <f t="shared" si="1595"/>
        <v>240537.3279050432</v>
      </c>
      <c r="E2852" s="2">
        <f t="shared" si="1600"/>
        <v>0</v>
      </c>
      <c r="F2852" s="33">
        <f t="shared" si="1601"/>
        <v>240537.3279050432</v>
      </c>
      <c r="G2852" s="39">
        <f t="shared" si="1602"/>
        <v>6382.88</v>
      </c>
      <c r="H2852" s="38">
        <f>IF(AND(N2852=1,N2851&gt;1),VLOOKUP(A2851,[1]Plan1!$CW$105:$CY$215,3),H2851)</f>
        <v>6412.88</v>
      </c>
      <c r="I2852" s="127">
        <f t="shared" si="1603"/>
        <v>44662</v>
      </c>
      <c r="J2852" s="127">
        <f t="shared" si="1604"/>
        <v>44692</v>
      </c>
      <c r="K2852" s="34">
        <f t="shared" si="1605"/>
        <v>4.7000726944577131E-3</v>
      </c>
      <c r="L2852" s="212">
        <f t="shared" si="1606"/>
        <v>44753</v>
      </c>
      <c r="M2852" s="1">
        <f t="shared" si="1607"/>
        <v>20</v>
      </c>
      <c r="N2852" s="1">
        <f t="shared" si="1608"/>
        <v>14</v>
      </c>
      <c r="O2852" s="2">
        <f t="shared" si="1609"/>
        <v>1.00328773</v>
      </c>
      <c r="P2852" s="35">
        <f t="shared" si="1610"/>
        <v>1.01060018</v>
      </c>
      <c r="Q2852" s="35">
        <f t="shared" si="1611"/>
        <v>1.2016943698093343</v>
      </c>
      <c r="R2852" s="2">
        <f t="shared" si="1612"/>
        <v>1.2056452099999999</v>
      </c>
      <c r="S2852" s="2">
        <f t="shared" si="1613"/>
        <v>1.1701330599999999</v>
      </c>
      <c r="T2852" s="2">
        <f t="shared" si="1614"/>
        <v>290002.67721490999</v>
      </c>
      <c r="U2852" s="2">
        <f t="shared" si="1615"/>
        <v>0</v>
      </c>
      <c r="V2852" s="2">
        <f t="shared" si="1616"/>
        <v>49465.349309871446</v>
      </c>
      <c r="W2852" s="2">
        <f t="shared" si="1617"/>
        <v>290002.67721491464</v>
      </c>
      <c r="X2852" s="36">
        <f t="shared" si="1618"/>
        <v>0</v>
      </c>
      <c r="Y2852" s="2">
        <f t="shared" si="1619"/>
        <v>0</v>
      </c>
      <c r="Z2852" s="37">
        <f t="shared" si="1620"/>
        <v>0</v>
      </c>
      <c r="AA2852" s="2">
        <f t="shared" si="1621"/>
        <v>0</v>
      </c>
      <c r="AB2852" s="4">
        <f t="shared" si="1597"/>
        <v>7.1215000000000001E-2</v>
      </c>
      <c r="AC2852" s="148">
        <f t="shared" si="1622"/>
        <v>602</v>
      </c>
      <c r="AD2852" s="36">
        <v>252</v>
      </c>
      <c r="AE2852" s="35">
        <f t="shared" si="1623"/>
        <v>1.17861506</v>
      </c>
      <c r="AF2852" s="2">
        <f t="shared" si="1624"/>
        <v>51798.845590899997</v>
      </c>
      <c r="AG2852" s="2">
        <f t="shared" si="1625"/>
        <v>51798.845590899997</v>
      </c>
      <c r="AH2852" s="3">
        <f t="shared" si="1626"/>
        <v>0</v>
      </c>
      <c r="AI2852" s="3"/>
      <c r="AJ2852" s="3">
        <v>0</v>
      </c>
      <c r="AK2852" s="2">
        <f t="shared" si="1627"/>
        <v>69443.191744001946</v>
      </c>
      <c r="AL2852" s="8"/>
      <c r="AM2852" s="8"/>
      <c r="AN2852" s="8"/>
      <c r="AO2852" s="8"/>
      <c r="AP2852" s="8"/>
      <c r="AQ2852" s="8"/>
      <c r="AR2852" s="5"/>
      <c r="AS2852" s="1"/>
      <c r="AT2852" s="8"/>
      <c r="AU2852" s="1"/>
      <c r="AV2852" s="1"/>
      <c r="AW2852" s="3"/>
      <c r="AX2852" s="3"/>
      <c r="AY2852" s="4"/>
      <c r="AZ2852" s="4"/>
      <c r="BA2852" s="4"/>
      <c r="BB2852" s="1"/>
      <c r="BC2852" s="1"/>
      <c r="BD2852" s="1"/>
      <c r="BE2852" s="1"/>
      <c r="BF2852" s="1"/>
      <c r="BG2852" s="1"/>
      <c r="BH2852" s="1"/>
      <c r="BI2852" s="1"/>
    </row>
    <row r="2853" spans="1:61" x14ac:dyDescent="0.2">
      <c r="A2853" s="78">
        <f t="shared" si="1596"/>
        <v>44744</v>
      </c>
      <c r="B2853" s="2">
        <f t="shared" si="1598"/>
        <v>411404.04291786847</v>
      </c>
      <c r="C2853" s="3">
        <f t="shared" si="1599"/>
        <v>55539545.793912247</v>
      </c>
      <c r="D2853" s="2">
        <f t="shared" si="1595"/>
        <v>240537.3279050432</v>
      </c>
      <c r="E2853" s="2">
        <f t="shared" si="1600"/>
        <v>0</v>
      </c>
      <c r="F2853" s="33">
        <f t="shared" si="1601"/>
        <v>240537.3279050432</v>
      </c>
      <c r="G2853" s="39">
        <f t="shared" si="1602"/>
        <v>6382.88</v>
      </c>
      <c r="H2853" s="38">
        <f>IF(AND(N2853=1,N2852&gt;1),VLOOKUP(A2852,[1]Plan1!$CW$105:$CY$215,3),H2852)</f>
        <v>6412.88</v>
      </c>
      <c r="I2853" s="127">
        <f t="shared" si="1603"/>
        <v>44662</v>
      </c>
      <c r="J2853" s="127">
        <f t="shared" si="1604"/>
        <v>44692</v>
      </c>
      <c r="K2853" s="34">
        <f t="shared" si="1605"/>
        <v>4.7000726944577131E-3</v>
      </c>
      <c r="L2853" s="212">
        <f t="shared" si="1606"/>
        <v>44753</v>
      </c>
      <c r="M2853" s="1">
        <f t="shared" si="1607"/>
        <v>20</v>
      </c>
      <c r="N2853" s="1">
        <f t="shared" si="1608"/>
        <v>15</v>
      </c>
      <c r="O2853" s="2">
        <f t="shared" si="1609"/>
        <v>1.0035229800000001</v>
      </c>
      <c r="P2853" s="35">
        <f t="shared" si="1610"/>
        <v>1.01060018</v>
      </c>
      <c r="Q2853" s="35">
        <f t="shared" si="1611"/>
        <v>1.2016943698093343</v>
      </c>
      <c r="R2853" s="2">
        <f t="shared" si="1612"/>
        <v>1.20592791</v>
      </c>
      <c r="S2853" s="2">
        <f t="shared" si="1613"/>
        <v>1.1701330599999999</v>
      </c>
      <c r="T2853" s="2">
        <f t="shared" si="1614"/>
        <v>290070.67711751</v>
      </c>
      <c r="U2853" s="2">
        <f t="shared" si="1615"/>
        <v>0</v>
      </c>
      <c r="V2853" s="2">
        <f t="shared" si="1616"/>
        <v>49533.349212470224</v>
      </c>
      <c r="W2853" s="2">
        <f t="shared" si="1617"/>
        <v>290070.67711751343</v>
      </c>
      <c r="X2853" s="36">
        <f t="shared" si="1618"/>
        <v>0</v>
      </c>
      <c r="Y2853" s="2">
        <f t="shared" si="1619"/>
        <v>0</v>
      </c>
      <c r="Z2853" s="37">
        <f t="shared" si="1620"/>
        <v>0</v>
      </c>
      <c r="AA2853" s="2">
        <f t="shared" si="1621"/>
        <v>0</v>
      </c>
      <c r="AB2853" s="4">
        <f t="shared" si="1597"/>
        <v>7.1215000000000001E-2</v>
      </c>
      <c r="AC2853" s="148">
        <f t="shared" si="1622"/>
        <v>602</v>
      </c>
      <c r="AD2853" s="36">
        <v>252</v>
      </c>
      <c r="AE2853" s="35">
        <f t="shared" si="1623"/>
        <v>1.17861506</v>
      </c>
      <c r="AF2853" s="2">
        <f t="shared" si="1624"/>
        <v>51810.991397580001</v>
      </c>
      <c r="AG2853" s="2">
        <f t="shared" si="1625"/>
        <v>51810.991397580001</v>
      </c>
      <c r="AH2853" s="3">
        <f t="shared" si="1626"/>
        <v>0</v>
      </c>
      <c r="AI2853" s="3"/>
      <c r="AJ2853" s="3">
        <v>0</v>
      </c>
      <c r="AK2853" s="2">
        <f t="shared" si="1627"/>
        <v>69522.374402775022</v>
      </c>
      <c r="AL2853" s="8"/>
      <c r="AM2853" s="8"/>
      <c r="AN2853" s="8"/>
      <c r="AO2853" s="8"/>
      <c r="AP2853" s="8"/>
      <c r="AQ2853" s="8"/>
      <c r="AR2853" s="5"/>
      <c r="AS2853" s="1"/>
      <c r="AT2853" s="8"/>
      <c r="AU2853" s="1"/>
      <c r="AV2853" s="1"/>
      <c r="AW2853" s="3"/>
      <c r="AX2853" s="3"/>
      <c r="AY2853" s="4"/>
      <c r="AZ2853" s="4"/>
      <c r="BA2853" s="4"/>
      <c r="BB2853" s="1"/>
      <c r="BC2853" s="1"/>
      <c r="BD2853" s="1"/>
      <c r="BE2853" s="1"/>
      <c r="BF2853" s="1"/>
      <c r="BG2853" s="1"/>
      <c r="BH2853" s="1"/>
      <c r="BI2853" s="1"/>
    </row>
    <row r="2854" spans="1:61" x14ac:dyDescent="0.2">
      <c r="A2854" s="78">
        <f t="shared" si="1596"/>
        <v>44745</v>
      </c>
      <c r="B2854" s="2">
        <f t="shared" si="1598"/>
        <v>411483.22557664156</v>
      </c>
      <c r="C2854" s="3">
        <f t="shared" si="1599"/>
        <v>55550235.452846609</v>
      </c>
      <c r="D2854" s="2">
        <f t="shared" si="1595"/>
        <v>240537.3279050432</v>
      </c>
      <c r="E2854" s="2">
        <f t="shared" si="1600"/>
        <v>0</v>
      </c>
      <c r="F2854" s="33">
        <f t="shared" si="1601"/>
        <v>240537.3279050432</v>
      </c>
      <c r="G2854" s="39">
        <f t="shared" si="1602"/>
        <v>6382.88</v>
      </c>
      <c r="H2854" s="38">
        <f>IF(AND(N2854=1,N2853&gt;1),VLOOKUP(A2853,[1]Plan1!$CW$105:$CY$215,3),H2853)</f>
        <v>6412.88</v>
      </c>
      <c r="I2854" s="127">
        <f t="shared" si="1603"/>
        <v>44662</v>
      </c>
      <c r="J2854" s="127">
        <f t="shared" si="1604"/>
        <v>44692</v>
      </c>
      <c r="K2854" s="34">
        <f t="shared" si="1605"/>
        <v>4.7000726944577131E-3</v>
      </c>
      <c r="L2854" s="212">
        <f t="shared" si="1606"/>
        <v>44753</v>
      </c>
      <c r="M2854" s="1">
        <f t="shared" si="1607"/>
        <v>20</v>
      </c>
      <c r="N2854" s="1">
        <f t="shared" si="1608"/>
        <v>15</v>
      </c>
      <c r="O2854" s="2">
        <f t="shared" si="1609"/>
        <v>1.0035229800000001</v>
      </c>
      <c r="P2854" s="35">
        <f t="shared" si="1610"/>
        <v>1.01060018</v>
      </c>
      <c r="Q2854" s="35">
        <f t="shared" si="1611"/>
        <v>1.2016943698093343</v>
      </c>
      <c r="R2854" s="2">
        <f t="shared" si="1612"/>
        <v>1.20592791</v>
      </c>
      <c r="S2854" s="2">
        <f t="shared" si="1613"/>
        <v>1.1701330599999999</v>
      </c>
      <c r="T2854" s="2">
        <f t="shared" si="1614"/>
        <v>290070.67711751</v>
      </c>
      <c r="U2854" s="2">
        <f t="shared" si="1615"/>
        <v>0</v>
      </c>
      <c r="V2854" s="2">
        <f t="shared" si="1616"/>
        <v>49533.349212470224</v>
      </c>
      <c r="W2854" s="2">
        <f t="shared" si="1617"/>
        <v>290070.67711751343</v>
      </c>
      <c r="X2854" s="36">
        <f t="shared" si="1618"/>
        <v>0</v>
      </c>
      <c r="Y2854" s="2">
        <f t="shared" si="1619"/>
        <v>0</v>
      </c>
      <c r="Z2854" s="37">
        <f t="shared" si="1620"/>
        <v>0</v>
      </c>
      <c r="AA2854" s="2">
        <f t="shared" si="1621"/>
        <v>0</v>
      </c>
      <c r="AB2854" s="4">
        <f t="shared" si="1597"/>
        <v>7.1215000000000001E-2</v>
      </c>
      <c r="AC2854" s="148">
        <f t="shared" si="1622"/>
        <v>602</v>
      </c>
      <c r="AD2854" s="36">
        <v>252</v>
      </c>
      <c r="AE2854" s="35">
        <f t="shared" si="1623"/>
        <v>1.17861506</v>
      </c>
      <c r="AF2854" s="2">
        <f t="shared" si="1624"/>
        <v>51810.991397580001</v>
      </c>
      <c r="AG2854" s="2">
        <f t="shared" si="1625"/>
        <v>51810.991397580001</v>
      </c>
      <c r="AH2854" s="3">
        <f t="shared" si="1626"/>
        <v>0</v>
      </c>
      <c r="AI2854" s="3"/>
      <c r="AJ2854" s="3">
        <v>0</v>
      </c>
      <c r="AK2854" s="2">
        <f t="shared" si="1627"/>
        <v>69601.557061548127</v>
      </c>
      <c r="AL2854" s="8"/>
      <c r="AM2854" s="8"/>
      <c r="AN2854" s="8"/>
      <c r="AO2854" s="8"/>
      <c r="AP2854" s="8"/>
      <c r="AQ2854" s="8"/>
      <c r="AR2854" s="5"/>
      <c r="AS2854" s="1"/>
      <c r="AT2854" s="8"/>
      <c r="AU2854" s="1"/>
      <c r="AV2854" s="1"/>
      <c r="AW2854" s="3"/>
      <c r="AX2854" s="3"/>
      <c r="AY2854" s="4"/>
      <c r="AZ2854" s="4"/>
      <c r="BA2854" s="4"/>
      <c r="BB2854" s="1"/>
      <c r="BC2854" s="1"/>
      <c r="BD2854" s="1"/>
      <c r="BE2854" s="1"/>
      <c r="BF2854" s="1"/>
      <c r="BG2854" s="1"/>
      <c r="BH2854" s="1"/>
      <c r="BI2854" s="1"/>
    </row>
    <row r="2855" spans="1:61" x14ac:dyDescent="0.2">
      <c r="A2855" s="78">
        <f t="shared" si="1596"/>
        <v>44746</v>
      </c>
      <c r="B2855" s="2">
        <f t="shared" si="1598"/>
        <v>411655.75123888464</v>
      </c>
      <c r="C2855" s="3">
        <f t="shared" si="1599"/>
        <v>55573526.417249426</v>
      </c>
      <c r="D2855" s="2">
        <f t="shared" si="1595"/>
        <v>240537.3279050432</v>
      </c>
      <c r="E2855" s="2">
        <f t="shared" si="1600"/>
        <v>0</v>
      </c>
      <c r="F2855" s="33">
        <f t="shared" si="1601"/>
        <v>240537.3279050432</v>
      </c>
      <c r="G2855" s="39">
        <f t="shared" si="1602"/>
        <v>6382.88</v>
      </c>
      <c r="H2855" s="38">
        <f>IF(AND(N2855=1,N2854&gt;1),VLOOKUP(A2854,[1]Plan1!$CW$105:$CY$215,3),H2854)</f>
        <v>6412.88</v>
      </c>
      <c r="I2855" s="127">
        <f t="shared" si="1603"/>
        <v>44662</v>
      </c>
      <c r="J2855" s="127">
        <f t="shared" si="1604"/>
        <v>44692</v>
      </c>
      <c r="K2855" s="34">
        <f t="shared" si="1605"/>
        <v>4.7000726944577131E-3</v>
      </c>
      <c r="L2855" s="212">
        <f t="shared" si="1606"/>
        <v>44753</v>
      </c>
      <c r="M2855" s="1">
        <f t="shared" si="1607"/>
        <v>20</v>
      </c>
      <c r="N2855" s="1">
        <f t="shared" si="1608"/>
        <v>15</v>
      </c>
      <c r="O2855" s="2">
        <f t="shared" si="1609"/>
        <v>1.0035229800000001</v>
      </c>
      <c r="P2855" s="35">
        <f t="shared" si="1610"/>
        <v>1.01060018</v>
      </c>
      <c r="Q2855" s="35">
        <f t="shared" si="1611"/>
        <v>1.2016943698093343</v>
      </c>
      <c r="R2855" s="2">
        <f t="shared" si="1612"/>
        <v>1.20592791</v>
      </c>
      <c r="S2855" s="2">
        <f t="shared" si="1613"/>
        <v>1.1701330599999999</v>
      </c>
      <c r="T2855" s="2">
        <f t="shared" si="1614"/>
        <v>290070.67711751</v>
      </c>
      <c r="U2855" s="2">
        <f t="shared" si="1615"/>
        <v>0</v>
      </c>
      <c r="V2855" s="2">
        <f t="shared" si="1616"/>
        <v>49533.349212470224</v>
      </c>
      <c r="W2855" s="2">
        <f t="shared" si="1617"/>
        <v>290070.67711751343</v>
      </c>
      <c r="X2855" s="36">
        <f t="shared" si="1618"/>
        <v>0</v>
      </c>
      <c r="Y2855" s="2">
        <f t="shared" si="1619"/>
        <v>0</v>
      </c>
      <c r="Z2855" s="37">
        <f t="shared" si="1620"/>
        <v>0</v>
      </c>
      <c r="AA2855" s="2">
        <f t="shared" si="1621"/>
        <v>0</v>
      </c>
      <c r="AB2855" s="4">
        <f t="shared" si="1597"/>
        <v>7.1215000000000001E-2</v>
      </c>
      <c r="AC2855" s="148">
        <f t="shared" si="1622"/>
        <v>603</v>
      </c>
      <c r="AD2855" s="36">
        <v>252</v>
      </c>
      <c r="AE2855" s="35">
        <f t="shared" si="1623"/>
        <v>1.178936854</v>
      </c>
      <c r="AF2855" s="2">
        <f t="shared" si="1624"/>
        <v>51904.33440105</v>
      </c>
      <c r="AG2855" s="2">
        <f t="shared" si="1625"/>
        <v>51904.33440105</v>
      </c>
      <c r="AH2855" s="3">
        <f t="shared" si="1626"/>
        <v>0</v>
      </c>
      <c r="AI2855" s="3"/>
      <c r="AJ2855" s="3">
        <v>0</v>
      </c>
      <c r="AK2855" s="2">
        <f t="shared" si="1627"/>
        <v>69680.739720321217</v>
      </c>
      <c r="AL2855" s="8"/>
      <c r="AM2855" s="8"/>
      <c r="AN2855" s="8"/>
      <c r="AO2855" s="8"/>
      <c r="AP2855" s="8"/>
      <c r="AQ2855" s="8"/>
      <c r="AR2855" s="5"/>
      <c r="AS2855" s="1"/>
      <c r="AT2855" s="8"/>
      <c r="AU2855" s="1"/>
      <c r="AV2855" s="1"/>
      <c r="AW2855" s="3"/>
      <c r="AX2855" s="3"/>
      <c r="AY2855" s="4"/>
      <c r="AZ2855" s="4"/>
      <c r="BA2855" s="4"/>
      <c r="BB2855" s="1"/>
      <c r="BC2855" s="1"/>
      <c r="BD2855" s="1"/>
      <c r="BE2855" s="1"/>
      <c r="BF2855" s="1"/>
      <c r="BG2855" s="1"/>
      <c r="BH2855" s="1"/>
      <c r="BI2855" s="1"/>
    </row>
    <row r="2856" spans="1:61" x14ac:dyDescent="0.2">
      <c r="A2856" s="78">
        <f t="shared" si="1596"/>
        <v>44747</v>
      </c>
      <c r="B2856" s="2">
        <f t="shared" si="1598"/>
        <v>411908.51205257943</v>
      </c>
      <c r="C2856" s="3">
        <f t="shared" si="1599"/>
        <v>55607649.127098225</v>
      </c>
      <c r="D2856" s="2">
        <f t="shared" si="1595"/>
        <v>240537.3279050432</v>
      </c>
      <c r="E2856" s="2">
        <f t="shared" si="1600"/>
        <v>0</v>
      </c>
      <c r="F2856" s="33">
        <f t="shared" si="1601"/>
        <v>240537.3279050432</v>
      </c>
      <c r="G2856" s="39">
        <f t="shared" si="1602"/>
        <v>6382.88</v>
      </c>
      <c r="H2856" s="38">
        <f>IF(AND(N2856=1,N2855&gt;1),VLOOKUP(A2855,[1]Plan1!$CW$105:$CY$215,3),H2855)</f>
        <v>6412.88</v>
      </c>
      <c r="I2856" s="127">
        <f t="shared" si="1603"/>
        <v>44662</v>
      </c>
      <c r="J2856" s="127">
        <f t="shared" si="1604"/>
        <v>44692</v>
      </c>
      <c r="K2856" s="34">
        <f t="shared" si="1605"/>
        <v>4.7000726944577131E-3</v>
      </c>
      <c r="L2856" s="212">
        <f t="shared" si="1606"/>
        <v>44753</v>
      </c>
      <c r="M2856" s="1">
        <f t="shared" si="1607"/>
        <v>20</v>
      </c>
      <c r="N2856" s="1">
        <f t="shared" si="1608"/>
        <v>16</v>
      </c>
      <c r="O2856" s="2">
        <f t="shared" si="1609"/>
        <v>1.0037582899999999</v>
      </c>
      <c r="P2856" s="35">
        <f t="shared" si="1610"/>
        <v>1.01060018</v>
      </c>
      <c r="Q2856" s="35">
        <f t="shared" si="1611"/>
        <v>1.2016943698093343</v>
      </c>
      <c r="R2856" s="2">
        <f t="shared" si="1612"/>
        <v>1.2062106800000001</v>
      </c>
      <c r="S2856" s="2">
        <f t="shared" si="1613"/>
        <v>1.1701330599999999</v>
      </c>
      <c r="T2856" s="2">
        <f t="shared" si="1614"/>
        <v>290138.69385772001</v>
      </c>
      <c r="U2856" s="2">
        <f t="shared" si="1615"/>
        <v>0</v>
      </c>
      <c r="V2856" s="2">
        <f t="shared" si="1616"/>
        <v>49601.365952681954</v>
      </c>
      <c r="W2856" s="2">
        <f t="shared" si="1617"/>
        <v>290138.69385772513</v>
      </c>
      <c r="X2856" s="36">
        <f t="shared" si="1618"/>
        <v>0</v>
      </c>
      <c r="Y2856" s="2">
        <f t="shared" si="1619"/>
        <v>0</v>
      </c>
      <c r="Z2856" s="37">
        <f t="shared" si="1620"/>
        <v>0</v>
      </c>
      <c r="AA2856" s="2">
        <f t="shared" si="1621"/>
        <v>0</v>
      </c>
      <c r="AB2856" s="4">
        <f t="shared" si="1597"/>
        <v>7.1215000000000001E-2</v>
      </c>
      <c r="AC2856" s="148">
        <f t="shared" si="1622"/>
        <v>604</v>
      </c>
      <c r="AD2856" s="36">
        <v>252</v>
      </c>
      <c r="AE2856" s="35">
        <f t="shared" si="1623"/>
        <v>1.1792587370000001</v>
      </c>
      <c r="AF2856" s="2">
        <f t="shared" si="1624"/>
        <v>52009.895815759999</v>
      </c>
      <c r="AG2856" s="2">
        <f t="shared" si="1625"/>
        <v>52009.895815759999</v>
      </c>
      <c r="AH2856" s="3">
        <f t="shared" si="1626"/>
        <v>0</v>
      </c>
      <c r="AI2856" s="3"/>
      <c r="AJ2856" s="3">
        <v>0</v>
      </c>
      <c r="AK2856" s="2">
        <f t="shared" si="1627"/>
        <v>69759.922379094307</v>
      </c>
      <c r="AL2856" s="8"/>
      <c r="AM2856" s="8"/>
      <c r="AN2856" s="8"/>
      <c r="AO2856" s="8"/>
      <c r="AP2856" s="8"/>
      <c r="AQ2856" s="8"/>
      <c r="AR2856" s="5"/>
      <c r="AS2856" s="1"/>
      <c r="AT2856" s="8"/>
      <c r="AU2856" s="1"/>
      <c r="AV2856" s="1"/>
      <c r="AW2856" s="3"/>
      <c r="AX2856" s="3"/>
      <c r="AY2856" s="4"/>
      <c r="AZ2856" s="4"/>
      <c r="BA2856" s="4"/>
      <c r="BB2856" s="1"/>
      <c r="BC2856" s="1"/>
      <c r="BD2856" s="1"/>
      <c r="BE2856" s="1"/>
      <c r="BF2856" s="1"/>
      <c r="BG2856" s="1"/>
      <c r="BH2856" s="1"/>
      <c r="BI2856" s="1"/>
    </row>
    <row r="2857" spans="1:61" x14ac:dyDescent="0.2">
      <c r="A2857" s="78">
        <f t="shared" si="1596"/>
        <v>44748</v>
      </c>
      <c r="B2857" s="2">
        <f t="shared" si="1598"/>
        <v>412161.35892511392</v>
      </c>
      <c r="C2857" s="3">
        <f t="shared" si="1599"/>
        <v>55641783.454890378</v>
      </c>
      <c r="D2857" s="2">
        <f t="shared" si="1595"/>
        <v>240537.3279050432</v>
      </c>
      <c r="E2857" s="2">
        <f t="shared" si="1600"/>
        <v>0</v>
      </c>
      <c r="F2857" s="33">
        <f t="shared" si="1601"/>
        <v>240537.3279050432</v>
      </c>
      <c r="G2857" s="39">
        <f t="shared" si="1602"/>
        <v>6382.88</v>
      </c>
      <c r="H2857" s="38">
        <f>IF(AND(N2857=1,N2856&gt;1),VLOOKUP(A2856,[1]Plan1!$CW$105:$CY$215,3),H2856)</f>
        <v>6412.88</v>
      </c>
      <c r="I2857" s="127">
        <f t="shared" si="1603"/>
        <v>44662</v>
      </c>
      <c r="J2857" s="127">
        <f t="shared" si="1604"/>
        <v>44692</v>
      </c>
      <c r="K2857" s="34">
        <f t="shared" si="1605"/>
        <v>4.7000726944577131E-3</v>
      </c>
      <c r="L2857" s="212">
        <f t="shared" si="1606"/>
        <v>44753</v>
      </c>
      <c r="M2857" s="1">
        <f t="shared" si="1607"/>
        <v>20</v>
      </c>
      <c r="N2857" s="1">
        <f t="shared" si="1608"/>
        <v>17</v>
      </c>
      <c r="O2857" s="2">
        <f t="shared" si="1609"/>
        <v>1.00399365</v>
      </c>
      <c r="P2857" s="35">
        <f t="shared" si="1610"/>
        <v>1.01060018</v>
      </c>
      <c r="Q2857" s="35">
        <f t="shared" si="1611"/>
        <v>1.2016943698093343</v>
      </c>
      <c r="R2857" s="2">
        <f t="shared" si="1612"/>
        <v>1.20649351</v>
      </c>
      <c r="S2857" s="2">
        <f t="shared" si="1613"/>
        <v>1.1701330599999999</v>
      </c>
      <c r="T2857" s="2">
        <f t="shared" si="1614"/>
        <v>290206.72503017</v>
      </c>
      <c r="U2857" s="2">
        <f t="shared" si="1615"/>
        <v>0</v>
      </c>
      <c r="V2857" s="2">
        <f t="shared" si="1616"/>
        <v>49669.397125133328</v>
      </c>
      <c r="W2857" s="2">
        <f t="shared" si="1617"/>
        <v>290206.72503017652</v>
      </c>
      <c r="X2857" s="36">
        <f t="shared" si="1618"/>
        <v>0</v>
      </c>
      <c r="Y2857" s="2">
        <f t="shared" si="1619"/>
        <v>0</v>
      </c>
      <c r="Z2857" s="37">
        <f t="shared" si="1620"/>
        <v>0</v>
      </c>
      <c r="AA2857" s="2">
        <f t="shared" si="1621"/>
        <v>0</v>
      </c>
      <c r="AB2857" s="4">
        <f t="shared" si="1597"/>
        <v>7.1215000000000001E-2</v>
      </c>
      <c r="AC2857" s="148">
        <f t="shared" si="1622"/>
        <v>605</v>
      </c>
      <c r="AD2857" s="36">
        <v>252</v>
      </c>
      <c r="AE2857" s="35">
        <f t="shared" si="1623"/>
        <v>1.179580707</v>
      </c>
      <c r="AF2857" s="2">
        <f t="shared" si="1624"/>
        <v>52115.52885707</v>
      </c>
      <c r="AG2857" s="2">
        <f t="shared" si="1625"/>
        <v>52115.52885707</v>
      </c>
      <c r="AH2857" s="3">
        <f t="shared" si="1626"/>
        <v>0</v>
      </c>
      <c r="AI2857" s="3"/>
      <c r="AJ2857" s="3">
        <v>0</v>
      </c>
      <c r="AK2857" s="2">
        <f t="shared" si="1627"/>
        <v>69839.105037867397</v>
      </c>
      <c r="AL2857" s="8"/>
      <c r="AM2857" s="8"/>
      <c r="AN2857" s="8"/>
      <c r="AO2857" s="8"/>
      <c r="AP2857" s="8"/>
      <c r="AQ2857" s="8"/>
      <c r="AR2857" s="5"/>
      <c r="AS2857" s="1"/>
      <c r="AT2857" s="8"/>
      <c r="AU2857" s="1"/>
      <c r="AV2857" s="1"/>
      <c r="AW2857" s="3"/>
      <c r="AX2857" s="3"/>
      <c r="AY2857" s="4"/>
      <c r="AZ2857" s="4"/>
      <c r="BA2857" s="4"/>
      <c r="BB2857" s="1"/>
      <c r="BC2857" s="1"/>
      <c r="BD2857" s="1"/>
      <c r="BE2857" s="1"/>
      <c r="BF2857" s="1"/>
      <c r="BG2857" s="1"/>
      <c r="BH2857" s="1"/>
      <c r="BI2857" s="1"/>
    </row>
    <row r="2858" spans="1:61" x14ac:dyDescent="0.2">
      <c r="A2858" s="78">
        <f t="shared" si="1596"/>
        <v>44749</v>
      </c>
      <c r="B2858" s="2">
        <f t="shared" si="1598"/>
        <v>412414.29472629132</v>
      </c>
      <c r="C2858" s="3">
        <f t="shared" si="1599"/>
        <v>55675929.788049325</v>
      </c>
      <c r="D2858" s="2">
        <f t="shared" si="1595"/>
        <v>240537.3279050432</v>
      </c>
      <c r="E2858" s="2">
        <f t="shared" si="1600"/>
        <v>0</v>
      </c>
      <c r="F2858" s="33">
        <f t="shared" si="1601"/>
        <v>240537.3279050432</v>
      </c>
      <c r="G2858" s="39">
        <f t="shared" si="1602"/>
        <v>6382.88</v>
      </c>
      <c r="H2858" s="38">
        <f>IF(AND(N2858=1,N2857&gt;1),VLOOKUP(A2857,[1]Plan1!$CW$105:$CY$215,3),H2857)</f>
        <v>6412.88</v>
      </c>
      <c r="I2858" s="127">
        <f t="shared" si="1603"/>
        <v>44662</v>
      </c>
      <c r="J2858" s="127">
        <f t="shared" si="1604"/>
        <v>44692</v>
      </c>
      <c r="K2858" s="34">
        <f t="shared" si="1605"/>
        <v>4.7000726944577131E-3</v>
      </c>
      <c r="L2858" s="212">
        <f t="shared" si="1606"/>
        <v>44753</v>
      </c>
      <c r="M2858" s="1">
        <f t="shared" si="1607"/>
        <v>20</v>
      </c>
      <c r="N2858" s="1">
        <f t="shared" si="1608"/>
        <v>18</v>
      </c>
      <c r="O2858" s="2">
        <f t="shared" si="1609"/>
        <v>1.0042290700000001</v>
      </c>
      <c r="P2858" s="35">
        <f t="shared" si="1610"/>
        <v>1.01060018</v>
      </c>
      <c r="Q2858" s="35">
        <f t="shared" si="1611"/>
        <v>1.2016943698093343</v>
      </c>
      <c r="R2858" s="2">
        <f t="shared" si="1612"/>
        <v>1.20677641</v>
      </c>
      <c r="S2858" s="2">
        <f t="shared" si="1613"/>
        <v>1.1701330599999999</v>
      </c>
      <c r="T2858" s="2">
        <f t="shared" si="1614"/>
        <v>290274.77304023999</v>
      </c>
      <c r="U2858" s="2">
        <f t="shared" si="1615"/>
        <v>0</v>
      </c>
      <c r="V2858" s="2">
        <f t="shared" si="1616"/>
        <v>49737.44513519766</v>
      </c>
      <c r="W2858" s="2">
        <f t="shared" si="1617"/>
        <v>290274.77304024086</v>
      </c>
      <c r="X2858" s="36">
        <f t="shared" si="1618"/>
        <v>0</v>
      </c>
      <c r="Y2858" s="2">
        <f t="shared" si="1619"/>
        <v>0</v>
      </c>
      <c r="Z2858" s="37">
        <f t="shared" si="1620"/>
        <v>0</v>
      </c>
      <c r="AA2858" s="2">
        <f t="shared" si="1621"/>
        <v>0</v>
      </c>
      <c r="AB2858" s="4">
        <f t="shared" si="1597"/>
        <v>7.1215000000000001E-2</v>
      </c>
      <c r="AC2858" s="148">
        <f t="shared" si="1622"/>
        <v>606</v>
      </c>
      <c r="AD2858" s="36">
        <v>252</v>
      </c>
      <c r="AE2858" s="35">
        <f t="shared" si="1623"/>
        <v>1.1799027639999999</v>
      </c>
      <c r="AF2858" s="2">
        <f t="shared" si="1624"/>
        <v>52221.233989410001</v>
      </c>
      <c r="AG2858" s="2">
        <f t="shared" si="1625"/>
        <v>52221.233989410001</v>
      </c>
      <c r="AH2858" s="3">
        <f t="shared" si="1626"/>
        <v>0</v>
      </c>
      <c r="AI2858" s="3"/>
      <c r="AJ2858" s="3">
        <v>0</v>
      </c>
      <c r="AK2858" s="2">
        <f t="shared" si="1627"/>
        <v>69918.287696640487</v>
      </c>
      <c r="AL2858" s="8"/>
      <c r="AM2858" s="8"/>
      <c r="AN2858" s="8"/>
      <c r="AO2858" s="8"/>
      <c r="AP2858" s="8"/>
      <c r="AQ2858" s="8"/>
      <c r="AR2858" s="5"/>
      <c r="AS2858" s="1"/>
      <c r="AT2858" s="8"/>
      <c r="AU2858" s="1"/>
      <c r="AV2858" s="1"/>
      <c r="AW2858" s="3"/>
      <c r="AX2858" s="3"/>
      <c r="AY2858" s="4"/>
      <c r="AZ2858" s="4"/>
      <c r="BA2858" s="4"/>
      <c r="BB2858" s="1"/>
      <c r="BC2858" s="1"/>
      <c r="BD2858" s="1"/>
      <c r="BE2858" s="1"/>
      <c r="BF2858" s="1"/>
      <c r="BG2858" s="1"/>
      <c r="BH2858" s="1"/>
      <c r="BI2858" s="1"/>
    </row>
    <row r="2859" spans="1:61" x14ac:dyDescent="0.2">
      <c r="A2859" s="78">
        <f t="shared" si="1596"/>
        <v>44750</v>
      </c>
      <c r="B2859" s="2">
        <f t="shared" si="1598"/>
        <v>412667.32007082179</v>
      </c>
      <c r="C2859" s="3">
        <f t="shared" si="1599"/>
        <v>55710088.209560946</v>
      </c>
      <c r="D2859" s="2">
        <f t="shared" si="1595"/>
        <v>240537.3279050432</v>
      </c>
      <c r="E2859" s="2">
        <f t="shared" si="1600"/>
        <v>0</v>
      </c>
      <c r="F2859" s="33">
        <f t="shared" si="1601"/>
        <v>240537.3279050432</v>
      </c>
      <c r="G2859" s="39">
        <f t="shared" si="1602"/>
        <v>6382.88</v>
      </c>
      <c r="H2859" s="38">
        <f>IF(AND(N2859=1,N2858&gt;1),VLOOKUP(A2858,[1]Plan1!$CW$105:$CY$215,3),H2858)</f>
        <v>6412.88</v>
      </c>
      <c r="I2859" s="127">
        <f t="shared" si="1603"/>
        <v>44662</v>
      </c>
      <c r="J2859" s="127">
        <f t="shared" si="1604"/>
        <v>44692</v>
      </c>
      <c r="K2859" s="34">
        <f t="shared" si="1605"/>
        <v>4.7000726944577131E-3</v>
      </c>
      <c r="L2859" s="212">
        <f t="shared" si="1606"/>
        <v>44753</v>
      </c>
      <c r="M2859" s="1">
        <f t="shared" si="1607"/>
        <v>20</v>
      </c>
      <c r="N2859" s="1">
        <f t="shared" si="1608"/>
        <v>19</v>
      </c>
      <c r="O2859" s="2">
        <f t="shared" si="1609"/>
        <v>1.0044645400000001</v>
      </c>
      <c r="P2859" s="35">
        <f t="shared" si="1610"/>
        <v>1.01060018</v>
      </c>
      <c r="Q2859" s="35">
        <f t="shared" si="1611"/>
        <v>1.2016943698093343</v>
      </c>
      <c r="R2859" s="2">
        <f t="shared" si="1612"/>
        <v>1.20705938</v>
      </c>
      <c r="S2859" s="2">
        <f t="shared" si="1613"/>
        <v>1.1701330599999999</v>
      </c>
      <c r="T2859" s="2">
        <f t="shared" si="1614"/>
        <v>290342.83788791002</v>
      </c>
      <c r="U2859" s="2">
        <f t="shared" si="1615"/>
        <v>0</v>
      </c>
      <c r="V2859" s="2">
        <f t="shared" si="1616"/>
        <v>49805.509982874952</v>
      </c>
      <c r="W2859" s="2">
        <f t="shared" si="1617"/>
        <v>290342.83788791817</v>
      </c>
      <c r="X2859" s="36">
        <f t="shared" si="1618"/>
        <v>0</v>
      </c>
      <c r="Y2859" s="2">
        <f t="shared" si="1619"/>
        <v>0</v>
      </c>
      <c r="Z2859" s="37">
        <f t="shared" si="1620"/>
        <v>0</v>
      </c>
      <c r="AA2859" s="2">
        <f t="shared" si="1621"/>
        <v>0</v>
      </c>
      <c r="AB2859" s="4">
        <f t="shared" si="1597"/>
        <v>7.1215000000000001E-2</v>
      </c>
      <c r="AC2859" s="148">
        <f t="shared" si="1622"/>
        <v>607</v>
      </c>
      <c r="AD2859" s="36">
        <v>252</v>
      </c>
      <c r="AE2859" s="35">
        <f t="shared" si="1623"/>
        <v>1.18022491</v>
      </c>
      <c r="AF2859" s="2">
        <f t="shared" si="1624"/>
        <v>52327.011827490001</v>
      </c>
      <c r="AG2859" s="2">
        <f t="shared" si="1625"/>
        <v>52327.011827490001</v>
      </c>
      <c r="AH2859" s="3">
        <f t="shared" si="1626"/>
        <v>0</v>
      </c>
      <c r="AI2859" s="3"/>
      <c r="AJ2859" s="3">
        <v>0</v>
      </c>
      <c r="AK2859" s="2">
        <f t="shared" si="1627"/>
        <v>69997.470355413592</v>
      </c>
      <c r="AL2859" s="8"/>
      <c r="AM2859" s="8"/>
      <c r="AN2859" s="8"/>
      <c r="AO2859" s="8"/>
      <c r="AP2859" s="8"/>
      <c r="AQ2859" s="8"/>
      <c r="AR2859" s="5"/>
      <c r="AS2859" s="1"/>
      <c r="AT2859" s="8"/>
      <c r="AU2859" s="1"/>
      <c r="AV2859" s="1"/>
      <c r="AW2859" s="3"/>
      <c r="AX2859" s="3"/>
      <c r="AY2859" s="4"/>
      <c r="AZ2859" s="4"/>
      <c r="BA2859" s="4"/>
      <c r="BB2859" s="1"/>
      <c r="BC2859" s="1"/>
      <c r="BD2859" s="1"/>
      <c r="BE2859" s="1"/>
      <c r="BF2859" s="1"/>
      <c r="BG2859" s="1"/>
      <c r="BH2859" s="1"/>
      <c r="BI2859" s="1"/>
    </row>
    <row r="2860" spans="1:61" x14ac:dyDescent="0.2">
      <c r="A2860" s="78">
        <f t="shared" si="1596"/>
        <v>44751</v>
      </c>
      <c r="B2860" s="2">
        <f t="shared" si="1598"/>
        <v>412826.85159161175</v>
      </c>
      <c r="C2860" s="3">
        <f t="shared" si="1599"/>
        <v>55731624.964867584</v>
      </c>
      <c r="D2860" s="2">
        <f t="shared" si="1595"/>
        <v>240537.3279050432</v>
      </c>
      <c r="E2860" s="2">
        <f t="shared" si="1600"/>
        <v>0</v>
      </c>
      <c r="F2860" s="33">
        <f t="shared" si="1601"/>
        <v>240537.3279050432</v>
      </c>
      <c r="G2860" s="39">
        <f t="shared" si="1602"/>
        <v>6382.88</v>
      </c>
      <c r="H2860" s="38">
        <f>IF(AND(N2860=1,N2859&gt;1),VLOOKUP(A2859,[1]Plan1!$CW$105:$CY$215,3),H2859)</f>
        <v>6412.88</v>
      </c>
      <c r="I2860" s="127">
        <f t="shared" si="1603"/>
        <v>44662</v>
      </c>
      <c r="J2860" s="127">
        <f t="shared" si="1604"/>
        <v>44692</v>
      </c>
      <c r="K2860" s="34">
        <f t="shared" si="1605"/>
        <v>4.7000726944577131E-3</v>
      </c>
      <c r="L2860" s="212">
        <f t="shared" si="1606"/>
        <v>44753</v>
      </c>
      <c r="M2860" s="1">
        <f t="shared" si="1607"/>
        <v>20</v>
      </c>
      <c r="N2860" s="1">
        <f t="shared" si="1608"/>
        <v>20</v>
      </c>
      <c r="O2860" s="2">
        <f t="shared" si="1609"/>
        <v>1.0047000699999999</v>
      </c>
      <c r="P2860" s="35">
        <f t="shared" si="1610"/>
        <v>1.01060018</v>
      </c>
      <c r="Q2860" s="35">
        <f t="shared" si="1611"/>
        <v>1.2016943698093343</v>
      </c>
      <c r="R2860" s="2">
        <f t="shared" si="1612"/>
        <v>1.2073424100000001</v>
      </c>
      <c r="S2860" s="2">
        <f t="shared" si="1613"/>
        <v>1.1701330599999999</v>
      </c>
      <c r="T2860" s="2">
        <f t="shared" si="1614"/>
        <v>290410.91716782999</v>
      </c>
      <c r="U2860" s="2">
        <f t="shared" si="1615"/>
        <v>0</v>
      </c>
      <c r="V2860" s="2">
        <f t="shared" si="1616"/>
        <v>49873.589262791931</v>
      </c>
      <c r="W2860" s="2">
        <f t="shared" si="1617"/>
        <v>290410.91716783511</v>
      </c>
      <c r="X2860" s="36">
        <f t="shared" si="1618"/>
        <v>0</v>
      </c>
      <c r="Y2860" s="2">
        <f t="shared" si="1619"/>
        <v>0</v>
      </c>
      <c r="Z2860" s="37">
        <f t="shared" si="1620"/>
        <v>0</v>
      </c>
      <c r="AA2860" s="2">
        <f t="shared" si="1621"/>
        <v>0</v>
      </c>
      <c r="AB2860" s="4">
        <f t="shared" si="1597"/>
        <v>7.1215000000000001E-2</v>
      </c>
      <c r="AC2860" s="148">
        <f t="shared" si="1622"/>
        <v>607</v>
      </c>
      <c r="AD2860" s="36">
        <v>252</v>
      </c>
      <c r="AE2860" s="35">
        <f t="shared" si="1623"/>
        <v>1.18022491</v>
      </c>
      <c r="AF2860" s="2">
        <f t="shared" si="1624"/>
        <v>52339.281409579999</v>
      </c>
      <c r="AG2860" s="2">
        <f t="shared" si="1625"/>
        <v>52339.281409590003</v>
      </c>
      <c r="AH2860" s="3">
        <f t="shared" si="1626"/>
        <v>0</v>
      </c>
      <c r="AI2860" s="3"/>
      <c r="AJ2860" s="3">
        <v>0</v>
      </c>
      <c r="AK2860" s="2">
        <f t="shared" si="1627"/>
        <v>70076.653014186668</v>
      </c>
      <c r="AL2860" s="8"/>
      <c r="AM2860" s="8"/>
      <c r="AN2860" s="8"/>
      <c r="AO2860" s="8"/>
      <c r="AP2860" s="8"/>
      <c r="AQ2860" s="8"/>
      <c r="AR2860" s="5"/>
      <c r="AS2860" s="1"/>
      <c r="AT2860" s="8"/>
      <c r="AU2860" s="1"/>
      <c r="AV2860" s="1"/>
      <c r="AW2860" s="3"/>
      <c r="AX2860" s="3"/>
      <c r="AY2860" s="4"/>
      <c r="AZ2860" s="4"/>
      <c r="BA2860" s="4"/>
      <c r="BB2860" s="1"/>
      <c r="BC2860" s="1"/>
      <c r="BD2860" s="1"/>
      <c r="BE2860" s="1"/>
      <c r="BF2860" s="1"/>
      <c r="BG2860" s="1"/>
      <c r="BH2860" s="1"/>
      <c r="BI2860" s="1"/>
    </row>
    <row r="2861" spans="1:61" x14ac:dyDescent="0.2">
      <c r="A2861" s="78">
        <f t="shared" si="1596"/>
        <v>44752</v>
      </c>
      <c r="B2861" s="2">
        <f t="shared" si="1598"/>
        <v>412906.0342503849</v>
      </c>
      <c r="C2861" s="3">
        <f t="shared" si="1599"/>
        <v>55742314.623801962</v>
      </c>
      <c r="D2861" s="2">
        <f t="shared" si="1595"/>
        <v>240537.3279050432</v>
      </c>
      <c r="E2861" s="2">
        <f t="shared" si="1600"/>
        <v>0</v>
      </c>
      <c r="F2861" s="33">
        <f t="shared" si="1601"/>
        <v>240537.3279050432</v>
      </c>
      <c r="G2861" s="39">
        <f t="shared" si="1602"/>
        <v>6382.88</v>
      </c>
      <c r="H2861" s="38">
        <f>IF(AND(N2861=1,N2860&gt;1),VLOOKUP(A2860,[1]Plan1!$CW$105:$CY$215,3),H2860)</f>
        <v>6412.88</v>
      </c>
      <c r="I2861" s="127">
        <f t="shared" si="1603"/>
        <v>44662</v>
      </c>
      <c r="J2861" s="127">
        <f t="shared" si="1604"/>
        <v>44692</v>
      </c>
      <c r="K2861" s="34">
        <f t="shared" si="1605"/>
        <v>4.7000726944577131E-3</v>
      </c>
      <c r="L2861" s="212">
        <f t="shared" si="1606"/>
        <v>44753</v>
      </c>
      <c r="M2861" s="1">
        <f t="shared" si="1607"/>
        <v>20</v>
      </c>
      <c r="N2861" s="1">
        <f t="shared" si="1608"/>
        <v>20</v>
      </c>
      <c r="O2861" s="2">
        <f t="shared" si="1609"/>
        <v>1.0047000699999999</v>
      </c>
      <c r="P2861" s="35">
        <f t="shared" si="1610"/>
        <v>1.01060018</v>
      </c>
      <c r="Q2861" s="35">
        <f t="shared" si="1611"/>
        <v>1.2016943698093343</v>
      </c>
      <c r="R2861" s="2">
        <f t="shared" si="1612"/>
        <v>1.2073424100000001</v>
      </c>
      <c r="S2861" s="2">
        <f t="shared" si="1613"/>
        <v>1.1701330599999999</v>
      </c>
      <c r="T2861" s="2">
        <f t="shared" si="1614"/>
        <v>290410.91716782999</v>
      </c>
      <c r="U2861" s="2">
        <f t="shared" si="1615"/>
        <v>0</v>
      </c>
      <c r="V2861" s="2">
        <f t="shared" si="1616"/>
        <v>49873.589262791931</v>
      </c>
      <c r="W2861" s="2">
        <f t="shared" si="1617"/>
        <v>290410.91716783511</v>
      </c>
      <c r="X2861" s="36">
        <f t="shared" si="1618"/>
        <v>0</v>
      </c>
      <c r="Y2861" s="2">
        <f t="shared" si="1619"/>
        <v>0</v>
      </c>
      <c r="Z2861" s="37">
        <f t="shared" si="1620"/>
        <v>0</v>
      </c>
      <c r="AA2861" s="2">
        <f t="shared" si="1621"/>
        <v>0</v>
      </c>
      <c r="AB2861" s="4">
        <f t="shared" si="1597"/>
        <v>7.1215000000000001E-2</v>
      </c>
      <c r="AC2861" s="148">
        <f t="shared" si="1622"/>
        <v>607</v>
      </c>
      <c r="AD2861" s="36">
        <v>252</v>
      </c>
      <c r="AE2861" s="35">
        <f t="shared" si="1623"/>
        <v>1.18022491</v>
      </c>
      <c r="AF2861" s="2">
        <f t="shared" si="1624"/>
        <v>52339.281409579999</v>
      </c>
      <c r="AG2861" s="2">
        <f t="shared" si="1625"/>
        <v>52339.281409590003</v>
      </c>
      <c r="AH2861" s="3">
        <f t="shared" si="1626"/>
        <v>0</v>
      </c>
      <c r="AI2861" s="3"/>
      <c r="AJ2861" s="3">
        <v>0</v>
      </c>
      <c r="AK2861" s="2">
        <f t="shared" si="1627"/>
        <v>70155.835672959773</v>
      </c>
      <c r="AL2861" s="8"/>
      <c r="AM2861" s="8"/>
      <c r="AN2861" s="8"/>
      <c r="AO2861" s="8"/>
      <c r="AP2861" s="8"/>
      <c r="AQ2861" s="8"/>
      <c r="AR2861" s="5"/>
      <c r="AS2861" s="1"/>
      <c r="AT2861" s="8"/>
      <c r="AU2861" s="1"/>
      <c r="AV2861" s="1"/>
      <c r="AW2861" s="3"/>
      <c r="AX2861" s="3"/>
      <c r="AY2861" s="4"/>
      <c r="AZ2861" s="4"/>
      <c r="BA2861" s="4"/>
      <c r="BB2861" s="1"/>
      <c r="BC2861" s="1"/>
      <c r="BD2861" s="1"/>
      <c r="BE2861" s="1"/>
      <c r="BF2861" s="1"/>
      <c r="BG2861" s="1"/>
      <c r="BH2861" s="1"/>
      <c r="BI2861" s="1"/>
    </row>
    <row r="2862" spans="1:61" x14ac:dyDescent="0.2">
      <c r="A2862" s="78">
        <f t="shared" si="1596"/>
        <v>44753</v>
      </c>
      <c r="B2862" s="2">
        <f t="shared" si="1598"/>
        <v>413078.79718063795</v>
      </c>
      <c r="C2862" s="3">
        <f t="shared" si="1599"/>
        <v>55765637.619386122</v>
      </c>
      <c r="D2862" s="2">
        <f t="shared" si="1595"/>
        <v>240537.3279050432</v>
      </c>
      <c r="E2862" s="2">
        <f t="shared" si="1600"/>
        <v>0</v>
      </c>
      <c r="F2862" s="33">
        <f t="shared" si="1601"/>
        <v>240537.3279050432</v>
      </c>
      <c r="G2862" s="39">
        <f t="shared" si="1602"/>
        <v>6382.88</v>
      </c>
      <c r="H2862" s="38">
        <f>IF(AND(N2862=1,N2861&gt;1),VLOOKUP(A2861,[1]Plan1!$CW$105:$CY$215,3),H2861)</f>
        <v>6412.88</v>
      </c>
      <c r="I2862" s="127">
        <f t="shared" si="1603"/>
        <v>44662</v>
      </c>
      <c r="J2862" s="127">
        <f t="shared" si="1604"/>
        <v>44692</v>
      </c>
      <c r="K2862" s="34">
        <f t="shared" si="1605"/>
        <v>4.7000726944577131E-3</v>
      </c>
      <c r="L2862" s="212">
        <f t="shared" si="1606"/>
        <v>44753</v>
      </c>
      <c r="M2862" s="1">
        <f t="shared" si="1607"/>
        <v>20</v>
      </c>
      <c r="N2862" s="1">
        <f t="shared" si="1608"/>
        <v>20</v>
      </c>
      <c r="O2862" s="2">
        <f t="shared" si="1609"/>
        <v>1.0047000699999999</v>
      </c>
      <c r="P2862" s="35">
        <f t="shared" si="1610"/>
        <v>1.01060018</v>
      </c>
      <c r="Q2862" s="35">
        <f t="shared" si="1611"/>
        <v>1.2016943698093343</v>
      </c>
      <c r="R2862" s="2">
        <f t="shared" si="1612"/>
        <v>1.2073424100000001</v>
      </c>
      <c r="S2862" s="2">
        <f t="shared" si="1613"/>
        <v>1.1701330599999999</v>
      </c>
      <c r="T2862" s="2">
        <f t="shared" si="1614"/>
        <v>290410.91716782999</v>
      </c>
      <c r="U2862" s="2">
        <f t="shared" si="1615"/>
        <v>0</v>
      </c>
      <c r="V2862" s="2">
        <f t="shared" si="1616"/>
        <v>49873.589262791931</v>
      </c>
      <c r="W2862" s="2">
        <f t="shared" si="1617"/>
        <v>290410.91716783511</v>
      </c>
      <c r="X2862" s="36">
        <f t="shared" si="1618"/>
        <v>94</v>
      </c>
      <c r="Y2862" s="2">
        <f t="shared" si="1619"/>
        <v>0</v>
      </c>
      <c r="Z2862" s="37">
        <f t="shared" si="1620"/>
        <v>0</v>
      </c>
      <c r="AA2862" s="2">
        <f t="shared" si="1621"/>
        <v>0</v>
      </c>
      <c r="AB2862" s="4">
        <f t="shared" si="1597"/>
        <v>7.1215000000000001E-2</v>
      </c>
      <c r="AC2862" s="148">
        <f t="shared" si="1622"/>
        <v>608</v>
      </c>
      <c r="AD2862" s="36">
        <v>252</v>
      </c>
      <c r="AE2862" s="35">
        <f t="shared" si="1623"/>
        <v>1.1805471439999999</v>
      </c>
      <c r="AF2862" s="2">
        <f t="shared" si="1624"/>
        <v>52432.861681069997</v>
      </c>
      <c r="AG2862" s="2">
        <f t="shared" si="1625"/>
        <v>52432.861681069997</v>
      </c>
      <c r="AH2862" s="3">
        <f t="shared" si="1626"/>
        <v>0</v>
      </c>
      <c r="AI2862" s="3"/>
      <c r="AJ2862" s="3">
        <v>0</v>
      </c>
      <c r="AK2862" s="2">
        <f t="shared" si="1627"/>
        <v>70235.018331732863</v>
      </c>
      <c r="AL2862" s="8"/>
      <c r="AM2862" s="8"/>
      <c r="AN2862" s="8"/>
      <c r="AO2862" s="8"/>
      <c r="AP2862" s="8"/>
      <c r="AQ2862" s="8"/>
      <c r="AR2862" s="5"/>
      <c r="AS2862" s="1"/>
      <c r="AT2862" s="8"/>
      <c r="AU2862" s="1"/>
      <c r="AV2862" s="1"/>
      <c r="AW2862" s="3"/>
      <c r="AX2862" s="3"/>
      <c r="AY2862" s="4"/>
      <c r="AZ2862" s="4"/>
      <c r="BA2862" s="4"/>
      <c r="BB2862" s="1"/>
      <c r="BC2862" s="1"/>
      <c r="BD2862" s="1"/>
      <c r="BE2862" s="1"/>
      <c r="BF2862" s="1"/>
      <c r="BG2862" s="1"/>
      <c r="BH2862" s="1"/>
      <c r="BI2862" s="1"/>
    </row>
    <row r="2863" spans="1:61" x14ac:dyDescent="0.2">
      <c r="A2863" s="78">
        <f t="shared" si="1596"/>
        <v>44754</v>
      </c>
      <c r="B2863" s="2">
        <f t="shared" si="1598"/>
        <v>413355.70169686468</v>
      </c>
      <c r="C2863" s="3">
        <f t="shared" si="1599"/>
        <v>55803019.729076728</v>
      </c>
      <c r="D2863" s="2">
        <f t="shared" si="1595"/>
        <v>240537.3279050432</v>
      </c>
      <c r="E2863" s="2">
        <f t="shared" si="1600"/>
        <v>0</v>
      </c>
      <c r="F2863" s="33">
        <f t="shared" si="1601"/>
        <v>240537.3279050432</v>
      </c>
      <c r="G2863" s="39">
        <f t="shared" si="1602"/>
        <v>6412.88</v>
      </c>
      <c r="H2863" s="38">
        <f>IF(AND(N2863=1,N2862&gt;1),VLOOKUP(A2862,[1]Plan1!$CW$105:$CY$215,3),H2862)</f>
        <v>6455.85</v>
      </c>
      <c r="I2863" s="127">
        <f t="shared" si="1603"/>
        <v>44693</v>
      </c>
      <c r="J2863" s="127">
        <f t="shared" si="1604"/>
        <v>44724</v>
      </c>
      <c r="K2863" s="34">
        <f t="shared" si="1605"/>
        <v>6.7005775876050055E-3</v>
      </c>
      <c r="L2863" s="212">
        <f t="shared" si="1606"/>
        <v>44783</v>
      </c>
      <c r="M2863" s="1">
        <f t="shared" si="1607"/>
        <v>22</v>
      </c>
      <c r="N2863" s="1">
        <f t="shared" si="1608"/>
        <v>1</v>
      </c>
      <c r="O2863" s="2">
        <f t="shared" si="1609"/>
        <v>1.0003036000000001</v>
      </c>
      <c r="P2863" s="35">
        <f t="shared" si="1610"/>
        <v>1.0047000699999999</v>
      </c>
      <c r="Q2863" s="35">
        <f t="shared" si="1611"/>
        <v>1.2073424174660441</v>
      </c>
      <c r="R2863" s="2">
        <f t="shared" si="1612"/>
        <v>1.2077089599999999</v>
      </c>
      <c r="S2863" s="2">
        <f t="shared" si="1613"/>
        <v>1.1701330599999999</v>
      </c>
      <c r="T2863" s="2">
        <f t="shared" si="1614"/>
        <v>290499.08612537</v>
      </c>
      <c r="U2863" s="2">
        <f t="shared" si="1615"/>
        <v>0</v>
      </c>
      <c r="V2863" s="2">
        <f t="shared" si="1616"/>
        <v>49961.75822033549</v>
      </c>
      <c r="W2863" s="2">
        <f t="shared" si="1617"/>
        <v>290499.08612537867</v>
      </c>
      <c r="X2863" s="36">
        <f t="shared" si="1618"/>
        <v>0</v>
      </c>
      <c r="Y2863" s="2">
        <f t="shared" si="1619"/>
        <v>0</v>
      </c>
      <c r="Z2863" s="37">
        <f t="shared" si="1620"/>
        <v>0</v>
      </c>
      <c r="AA2863" s="2">
        <f t="shared" si="1621"/>
        <v>0</v>
      </c>
      <c r="AB2863" s="4">
        <f t="shared" si="1597"/>
        <v>7.1215000000000001E-2</v>
      </c>
      <c r="AC2863" s="148">
        <f t="shared" si="1622"/>
        <v>609</v>
      </c>
      <c r="AD2863" s="36">
        <v>252</v>
      </c>
      <c r="AE2863" s="35">
        <f t="shared" si="1623"/>
        <v>1.1808694660000001</v>
      </c>
      <c r="AF2863" s="2">
        <f t="shared" si="1624"/>
        <v>52542.414580980003</v>
      </c>
      <c r="AG2863" s="2">
        <f t="shared" si="1625"/>
        <v>52542.414580980003</v>
      </c>
      <c r="AH2863" s="3">
        <f t="shared" si="1626"/>
        <v>0</v>
      </c>
      <c r="AI2863" s="3"/>
      <c r="AJ2863" s="3">
        <v>0</v>
      </c>
      <c r="AK2863" s="2">
        <f t="shared" si="1627"/>
        <v>70314.200990505968</v>
      </c>
      <c r="AL2863" s="8"/>
      <c r="AM2863" s="8"/>
      <c r="AN2863" s="8"/>
      <c r="AO2863" s="8"/>
      <c r="AP2863" s="8"/>
      <c r="AQ2863" s="8"/>
      <c r="AR2863" s="5"/>
      <c r="AS2863" s="1"/>
      <c r="AT2863" s="8"/>
      <c r="AU2863" s="1"/>
      <c r="AV2863" s="1"/>
      <c r="AW2863" s="3"/>
      <c r="AX2863" s="3"/>
      <c r="AY2863" s="4"/>
      <c r="AZ2863" s="4"/>
      <c r="BA2863" s="4"/>
      <c r="BB2863" s="1"/>
      <c r="BC2863" s="1"/>
      <c r="BD2863" s="1"/>
      <c r="BE2863" s="1"/>
      <c r="BF2863" s="1"/>
      <c r="BG2863" s="1"/>
      <c r="BH2863" s="1"/>
      <c r="BI2863" s="1"/>
    </row>
    <row r="2864" spans="1:61" x14ac:dyDescent="0.2">
      <c r="A2864" s="78">
        <f t="shared" si="1596"/>
        <v>44755</v>
      </c>
      <c r="B2864" s="2">
        <f t="shared" si="1598"/>
        <v>413632.71958505735</v>
      </c>
      <c r="C2864" s="3">
        <f t="shared" si="1599"/>
        <v>55840417.143982738</v>
      </c>
      <c r="D2864" s="2">
        <f t="shared" si="1595"/>
        <v>240537.3279050432</v>
      </c>
      <c r="E2864" s="2">
        <f t="shared" si="1600"/>
        <v>0</v>
      </c>
      <c r="F2864" s="33">
        <f t="shared" si="1601"/>
        <v>240537.3279050432</v>
      </c>
      <c r="G2864" s="39">
        <f t="shared" si="1602"/>
        <v>6412.88</v>
      </c>
      <c r="H2864" s="38">
        <f>IF(AND(N2864=1,N2863&gt;1),VLOOKUP(A2863,[1]Plan1!$CW$105:$CY$215,3),H2863)</f>
        <v>6455.85</v>
      </c>
      <c r="I2864" s="127">
        <f t="shared" si="1603"/>
        <v>44693</v>
      </c>
      <c r="J2864" s="127">
        <f t="shared" si="1604"/>
        <v>44724</v>
      </c>
      <c r="K2864" s="34">
        <f t="shared" si="1605"/>
        <v>6.7005775876050055E-3</v>
      </c>
      <c r="L2864" s="212">
        <f t="shared" si="1606"/>
        <v>44783</v>
      </c>
      <c r="M2864" s="1">
        <f t="shared" si="1607"/>
        <v>22</v>
      </c>
      <c r="N2864" s="1">
        <f t="shared" si="1608"/>
        <v>2</v>
      </c>
      <c r="O2864" s="2">
        <f t="shared" si="1609"/>
        <v>1.00060729</v>
      </c>
      <c r="P2864" s="35">
        <f t="shared" si="1610"/>
        <v>1.0047000699999999</v>
      </c>
      <c r="Q2864" s="35">
        <f t="shared" si="1611"/>
        <v>1.2073424174660441</v>
      </c>
      <c r="R2864" s="2">
        <f t="shared" si="1612"/>
        <v>1.20807562</v>
      </c>
      <c r="S2864" s="2">
        <f t="shared" si="1613"/>
        <v>1.1701330599999999</v>
      </c>
      <c r="T2864" s="2">
        <f t="shared" si="1614"/>
        <v>290587.28154201998</v>
      </c>
      <c r="U2864" s="2">
        <f t="shared" si="1615"/>
        <v>0</v>
      </c>
      <c r="V2864" s="2">
        <f t="shared" si="1616"/>
        <v>50049.95363698517</v>
      </c>
      <c r="W2864" s="2">
        <f t="shared" si="1617"/>
        <v>290587.28154202836</v>
      </c>
      <c r="X2864" s="36">
        <f t="shared" si="1618"/>
        <v>0</v>
      </c>
      <c r="Y2864" s="2">
        <f t="shared" si="1619"/>
        <v>0</v>
      </c>
      <c r="Z2864" s="37">
        <f t="shared" si="1620"/>
        <v>0</v>
      </c>
      <c r="AA2864" s="2">
        <f t="shared" si="1621"/>
        <v>0</v>
      </c>
      <c r="AB2864" s="4">
        <f t="shared" si="1597"/>
        <v>7.1215000000000001E-2</v>
      </c>
      <c r="AC2864" s="148">
        <f t="shared" si="1622"/>
        <v>610</v>
      </c>
      <c r="AD2864" s="36">
        <v>252</v>
      </c>
      <c r="AE2864" s="35">
        <f t="shared" si="1623"/>
        <v>1.1811918749999999</v>
      </c>
      <c r="AF2864" s="2">
        <f t="shared" si="1624"/>
        <v>52652.054393749997</v>
      </c>
      <c r="AG2864" s="2">
        <f t="shared" si="1625"/>
        <v>52652.054393749997</v>
      </c>
      <c r="AH2864" s="3">
        <f t="shared" si="1626"/>
        <v>0</v>
      </c>
      <c r="AI2864" s="3"/>
      <c r="AJ2864" s="3">
        <v>0</v>
      </c>
      <c r="AK2864" s="2">
        <f t="shared" si="1627"/>
        <v>70393.383649279043</v>
      </c>
      <c r="AL2864" s="8"/>
      <c r="AM2864" s="8"/>
      <c r="AN2864" s="8"/>
      <c r="AO2864" s="8"/>
      <c r="AP2864" s="8"/>
      <c r="AQ2864" s="8"/>
      <c r="AR2864" s="5"/>
      <c r="AS2864" s="1"/>
      <c r="AT2864" s="8"/>
      <c r="AU2864" s="1"/>
      <c r="AV2864" s="1"/>
      <c r="AW2864" s="3"/>
      <c r="AX2864" s="3"/>
      <c r="AY2864" s="4"/>
      <c r="AZ2864" s="4"/>
      <c r="BA2864" s="4"/>
      <c r="BB2864" s="1"/>
      <c r="BC2864" s="1"/>
      <c r="BD2864" s="1"/>
      <c r="BE2864" s="1"/>
      <c r="BF2864" s="1"/>
      <c r="BG2864" s="1"/>
      <c r="BH2864" s="1"/>
      <c r="BI2864" s="1"/>
    </row>
    <row r="2865" spans="1:61" x14ac:dyDescent="0.2">
      <c r="A2865" s="78">
        <f t="shared" si="1596"/>
        <v>44756</v>
      </c>
      <c r="B2865" s="2">
        <f t="shared" si="1598"/>
        <v>413909.85431714955</v>
      </c>
      <c r="C2865" s="3">
        <f t="shared" si="1599"/>
        <v>55877830.332815193</v>
      </c>
      <c r="D2865" s="2">
        <f t="shared" si="1595"/>
        <v>240537.3279050432</v>
      </c>
      <c r="E2865" s="2">
        <f t="shared" si="1600"/>
        <v>0</v>
      </c>
      <c r="F2865" s="33">
        <f t="shared" si="1601"/>
        <v>240537.3279050432</v>
      </c>
      <c r="G2865" s="39">
        <f t="shared" si="1602"/>
        <v>6412.88</v>
      </c>
      <c r="H2865" s="38">
        <f>IF(AND(N2865=1,N2864&gt;1),VLOOKUP(A2864,[1]Plan1!$CW$105:$CY$215,3),H2864)</f>
        <v>6455.85</v>
      </c>
      <c r="I2865" s="127">
        <f t="shared" si="1603"/>
        <v>44693</v>
      </c>
      <c r="J2865" s="127">
        <f t="shared" si="1604"/>
        <v>44724</v>
      </c>
      <c r="K2865" s="34">
        <f t="shared" si="1605"/>
        <v>6.7005775876050055E-3</v>
      </c>
      <c r="L2865" s="212">
        <f t="shared" si="1606"/>
        <v>44783</v>
      </c>
      <c r="M2865" s="1">
        <f t="shared" si="1607"/>
        <v>22</v>
      </c>
      <c r="N2865" s="1">
        <f t="shared" si="1608"/>
        <v>3</v>
      </c>
      <c r="O2865" s="2">
        <f t="shared" si="1609"/>
        <v>1.0009110800000001</v>
      </c>
      <c r="P2865" s="35">
        <f t="shared" si="1610"/>
        <v>1.0047000699999999</v>
      </c>
      <c r="Q2865" s="35">
        <f t="shared" si="1611"/>
        <v>1.2073424174660441</v>
      </c>
      <c r="R2865" s="2">
        <f t="shared" si="1612"/>
        <v>1.2084424</v>
      </c>
      <c r="S2865" s="2">
        <f t="shared" si="1613"/>
        <v>1.1701330599999999</v>
      </c>
      <c r="T2865" s="2">
        <f t="shared" si="1614"/>
        <v>290675.50582314999</v>
      </c>
      <c r="U2865" s="2">
        <f t="shared" si="1615"/>
        <v>0</v>
      </c>
      <c r="V2865" s="2">
        <f t="shared" si="1616"/>
        <v>50138.177918114183</v>
      </c>
      <c r="W2865" s="2">
        <f t="shared" si="1617"/>
        <v>290675.50582315738</v>
      </c>
      <c r="X2865" s="36">
        <f t="shared" si="1618"/>
        <v>0</v>
      </c>
      <c r="Y2865" s="2">
        <f t="shared" si="1619"/>
        <v>0</v>
      </c>
      <c r="Z2865" s="37">
        <f t="shared" si="1620"/>
        <v>0</v>
      </c>
      <c r="AA2865" s="2">
        <f t="shared" si="1621"/>
        <v>0</v>
      </c>
      <c r="AB2865" s="4">
        <f t="shared" si="1597"/>
        <v>7.1215000000000001E-2</v>
      </c>
      <c r="AC2865" s="148">
        <f t="shared" si="1622"/>
        <v>611</v>
      </c>
      <c r="AD2865" s="36">
        <v>252</v>
      </c>
      <c r="AE2865" s="35">
        <f t="shared" si="1623"/>
        <v>1.181514373</v>
      </c>
      <c r="AF2865" s="2">
        <f t="shared" si="1624"/>
        <v>52761.782185939999</v>
      </c>
      <c r="AG2865" s="2">
        <f t="shared" si="1625"/>
        <v>52761.782185939999</v>
      </c>
      <c r="AH2865" s="3">
        <f t="shared" si="1626"/>
        <v>0</v>
      </c>
      <c r="AI2865" s="3"/>
      <c r="AJ2865" s="3">
        <v>0</v>
      </c>
      <c r="AK2865" s="2">
        <f t="shared" si="1627"/>
        <v>70472.566308052148</v>
      </c>
      <c r="AL2865" s="8"/>
      <c r="AM2865" s="8"/>
      <c r="AN2865" s="8"/>
      <c r="AO2865" s="8"/>
      <c r="AP2865" s="8"/>
      <c r="AQ2865" s="8"/>
      <c r="AR2865" s="5"/>
      <c r="AS2865" s="1"/>
      <c r="AT2865" s="8"/>
      <c r="AU2865" s="1"/>
      <c r="AV2865" s="1"/>
      <c r="AW2865" s="3"/>
      <c r="AX2865" s="3"/>
      <c r="AY2865" s="4"/>
      <c r="AZ2865" s="4"/>
      <c r="BA2865" s="4"/>
      <c r="BB2865" s="1"/>
      <c r="BC2865" s="1"/>
      <c r="BD2865" s="1"/>
      <c r="BE2865" s="1"/>
      <c r="BF2865" s="1"/>
      <c r="BG2865" s="1"/>
      <c r="BH2865" s="1"/>
      <c r="BI2865" s="1"/>
    </row>
    <row r="2866" spans="1:61" x14ac:dyDescent="0.2">
      <c r="A2866" s="78">
        <f t="shared" si="1596"/>
        <v>44757</v>
      </c>
      <c r="B2866" s="2">
        <f t="shared" si="1598"/>
        <v>414187.10281111766</v>
      </c>
      <c r="C2866" s="3">
        <f t="shared" si="1599"/>
        <v>55915258.879500881</v>
      </c>
      <c r="D2866" s="2">
        <f t="shared" si="1595"/>
        <v>240537.3279050432</v>
      </c>
      <c r="E2866" s="2">
        <f t="shared" si="1600"/>
        <v>0</v>
      </c>
      <c r="F2866" s="33">
        <f t="shared" si="1601"/>
        <v>240537.3279050432</v>
      </c>
      <c r="G2866" s="39">
        <f t="shared" si="1602"/>
        <v>6412.88</v>
      </c>
      <c r="H2866" s="38">
        <f>IF(AND(N2866=1,N2865&gt;1),VLOOKUP(A2865,[1]Plan1!$CW$105:$CY$215,3),H2865)</f>
        <v>6455.85</v>
      </c>
      <c r="I2866" s="127">
        <f t="shared" si="1603"/>
        <v>44693</v>
      </c>
      <c r="J2866" s="127">
        <f t="shared" si="1604"/>
        <v>44724</v>
      </c>
      <c r="K2866" s="34">
        <f t="shared" si="1605"/>
        <v>6.7005775876050055E-3</v>
      </c>
      <c r="L2866" s="212">
        <f t="shared" si="1606"/>
        <v>44783</v>
      </c>
      <c r="M2866" s="1">
        <f t="shared" si="1607"/>
        <v>22</v>
      </c>
      <c r="N2866" s="1">
        <f t="shared" si="1608"/>
        <v>4</v>
      </c>
      <c r="O2866" s="2">
        <f t="shared" si="1609"/>
        <v>1.00121496</v>
      </c>
      <c r="P2866" s="35">
        <f t="shared" si="1610"/>
        <v>1.0047000699999999</v>
      </c>
      <c r="Q2866" s="35">
        <f t="shared" si="1611"/>
        <v>1.2073424174660441</v>
      </c>
      <c r="R2866" s="2">
        <f t="shared" si="1612"/>
        <v>1.20880929</v>
      </c>
      <c r="S2866" s="2">
        <f t="shared" si="1613"/>
        <v>1.1701330599999999</v>
      </c>
      <c r="T2866" s="2">
        <f t="shared" si="1614"/>
        <v>290763.75656339002</v>
      </c>
      <c r="U2866" s="2">
        <f t="shared" si="1615"/>
        <v>0</v>
      </c>
      <c r="V2866" s="2">
        <f t="shared" si="1616"/>
        <v>50226.428658349265</v>
      </c>
      <c r="W2866" s="2">
        <f t="shared" si="1617"/>
        <v>290763.75656339247</v>
      </c>
      <c r="X2866" s="36">
        <f t="shared" si="1618"/>
        <v>0</v>
      </c>
      <c r="Y2866" s="2">
        <f t="shared" si="1619"/>
        <v>0</v>
      </c>
      <c r="Z2866" s="37">
        <f t="shared" si="1620"/>
        <v>0</v>
      </c>
      <c r="AA2866" s="2">
        <f t="shared" si="1621"/>
        <v>0</v>
      </c>
      <c r="AB2866" s="4">
        <f t="shared" si="1597"/>
        <v>7.1215000000000001E-2</v>
      </c>
      <c r="AC2866" s="148">
        <f t="shared" si="1622"/>
        <v>612</v>
      </c>
      <c r="AD2866" s="36">
        <v>252</v>
      </c>
      <c r="AE2866" s="35">
        <f t="shared" si="1623"/>
        <v>1.181836959</v>
      </c>
      <c r="AF2866" s="2">
        <f t="shared" si="1624"/>
        <v>52871.597280900001</v>
      </c>
      <c r="AG2866" s="2">
        <f t="shared" si="1625"/>
        <v>52871.597280900001</v>
      </c>
      <c r="AH2866" s="3">
        <f t="shared" si="1626"/>
        <v>0</v>
      </c>
      <c r="AI2866" s="3"/>
      <c r="AJ2866" s="3">
        <v>0</v>
      </c>
      <c r="AK2866" s="2">
        <f t="shared" si="1627"/>
        <v>70551.748966825224</v>
      </c>
      <c r="AL2866" s="8"/>
      <c r="AM2866" s="8"/>
      <c r="AN2866" s="8"/>
      <c r="AO2866" s="8"/>
      <c r="AP2866" s="8"/>
      <c r="AQ2866" s="8"/>
      <c r="AR2866" s="5"/>
      <c r="AS2866" s="1"/>
      <c r="AT2866" s="8"/>
      <c r="AU2866" s="1"/>
      <c r="AV2866" s="1"/>
      <c r="AW2866" s="3"/>
      <c r="AX2866" s="3"/>
      <c r="AY2866" s="4"/>
      <c r="AZ2866" s="4"/>
      <c r="BA2866" s="4"/>
      <c r="BB2866" s="1"/>
      <c r="BC2866" s="1"/>
      <c r="BD2866" s="1"/>
      <c r="BE2866" s="1"/>
      <c r="BF2866" s="1"/>
      <c r="BG2866" s="1"/>
      <c r="BH2866" s="1"/>
      <c r="BI2866" s="1"/>
    </row>
    <row r="2867" spans="1:61" x14ac:dyDescent="0.2">
      <c r="A2867" s="78">
        <f t="shared" si="1596"/>
        <v>44758</v>
      </c>
      <c r="B2867" s="2">
        <f t="shared" si="1598"/>
        <v>414370.61188394873</v>
      </c>
      <c r="C2867" s="3">
        <f t="shared" si="1599"/>
        <v>55940032.60433308</v>
      </c>
      <c r="D2867" s="2">
        <f t="shared" si="1595"/>
        <v>240537.3279050432</v>
      </c>
      <c r="E2867" s="2">
        <f t="shared" si="1600"/>
        <v>0</v>
      </c>
      <c r="F2867" s="33">
        <f t="shared" si="1601"/>
        <v>240537.3279050432</v>
      </c>
      <c r="G2867" s="39">
        <f t="shared" si="1602"/>
        <v>6412.88</v>
      </c>
      <c r="H2867" s="38">
        <f>IF(AND(N2867=1,N2866&gt;1),VLOOKUP(A2866,[1]Plan1!$CW$105:$CY$215,3),H2866)</f>
        <v>6455.85</v>
      </c>
      <c r="I2867" s="127">
        <f t="shared" si="1603"/>
        <v>44693</v>
      </c>
      <c r="J2867" s="127">
        <f t="shared" si="1604"/>
        <v>44724</v>
      </c>
      <c r="K2867" s="34">
        <f t="shared" si="1605"/>
        <v>6.7005775876050055E-3</v>
      </c>
      <c r="L2867" s="212">
        <f t="shared" si="1606"/>
        <v>44783</v>
      </c>
      <c r="M2867" s="1">
        <f t="shared" si="1607"/>
        <v>22</v>
      </c>
      <c r="N2867" s="1">
        <f t="shared" si="1608"/>
        <v>5</v>
      </c>
      <c r="O2867" s="2">
        <f t="shared" si="1609"/>
        <v>1.00151893</v>
      </c>
      <c r="P2867" s="35">
        <f t="shared" si="1610"/>
        <v>1.0047000699999999</v>
      </c>
      <c r="Q2867" s="35">
        <f t="shared" si="1611"/>
        <v>1.2073424174660441</v>
      </c>
      <c r="R2867" s="2">
        <f t="shared" si="1612"/>
        <v>1.2091762800000001</v>
      </c>
      <c r="S2867" s="2">
        <f t="shared" si="1613"/>
        <v>1.1701330599999999</v>
      </c>
      <c r="T2867" s="2">
        <f t="shared" si="1614"/>
        <v>290852.03135736001</v>
      </c>
      <c r="U2867" s="2">
        <f t="shared" si="1615"/>
        <v>0</v>
      </c>
      <c r="V2867" s="2">
        <f t="shared" si="1616"/>
        <v>50314.703452317153</v>
      </c>
      <c r="W2867" s="2">
        <f t="shared" si="1617"/>
        <v>290852.03135736036</v>
      </c>
      <c r="X2867" s="36">
        <f t="shared" si="1618"/>
        <v>0</v>
      </c>
      <c r="Y2867" s="2">
        <f t="shared" si="1619"/>
        <v>0</v>
      </c>
      <c r="Z2867" s="37">
        <f t="shared" si="1620"/>
        <v>0</v>
      </c>
      <c r="AA2867" s="2">
        <f t="shared" si="1621"/>
        <v>0</v>
      </c>
      <c r="AB2867" s="4">
        <f t="shared" si="1597"/>
        <v>7.1215000000000001E-2</v>
      </c>
      <c r="AC2867" s="148">
        <f t="shared" si="1622"/>
        <v>612</v>
      </c>
      <c r="AD2867" s="36">
        <v>252</v>
      </c>
      <c r="AE2867" s="35">
        <f t="shared" si="1623"/>
        <v>1.181836959</v>
      </c>
      <c r="AF2867" s="2">
        <f t="shared" si="1624"/>
        <v>52887.648900990003</v>
      </c>
      <c r="AG2867" s="2">
        <f t="shared" si="1625"/>
        <v>52887.648900990003</v>
      </c>
      <c r="AH2867" s="3">
        <f t="shared" si="1626"/>
        <v>0</v>
      </c>
      <c r="AI2867" s="3"/>
      <c r="AJ2867" s="3">
        <v>0</v>
      </c>
      <c r="AK2867" s="2">
        <f t="shared" si="1627"/>
        <v>70630.931625598329</v>
      </c>
      <c r="AL2867" s="8"/>
      <c r="AM2867" s="8"/>
      <c r="AN2867" s="8"/>
      <c r="AO2867" s="8"/>
      <c r="AP2867" s="8"/>
      <c r="AQ2867" s="8"/>
      <c r="AR2867" s="5"/>
      <c r="AS2867" s="1"/>
      <c r="AT2867" s="8"/>
      <c r="AU2867" s="1"/>
      <c r="AV2867" s="1"/>
      <c r="AW2867" s="3"/>
      <c r="AX2867" s="3"/>
      <c r="AY2867" s="4"/>
      <c r="AZ2867" s="4"/>
      <c r="BA2867" s="4"/>
      <c r="BB2867" s="1"/>
      <c r="BC2867" s="1"/>
      <c r="BD2867" s="1"/>
      <c r="BE2867" s="1"/>
      <c r="BF2867" s="1"/>
      <c r="BG2867" s="1"/>
      <c r="BH2867" s="1"/>
      <c r="BI2867" s="1"/>
    </row>
    <row r="2868" spans="1:61" x14ac:dyDescent="0.2">
      <c r="A2868" s="78">
        <f t="shared" si="1596"/>
        <v>44759</v>
      </c>
      <c r="B2868" s="2">
        <f t="shared" si="1598"/>
        <v>414449.79454272182</v>
      </c>
      <c r="C2868" s="3">
        <f t="shared" si="1599"/>
        <v>55950722.263267443</v>
      </c>
      <c r="D2868" s="2">
        <f t="shared" si="1595"/>
        <v>240537.3279050432</v>
      </c>
      <c r="E2868" s="2">
        <f t="shared" si="1600"/>
        <v>0</v>
      </c>
      <c r="F2868" s="33">
        <f t="shared" si="1601"/>
        <v>240537.3279050432</v>
      </c>
      <c r="G2868" s="39">
        <f t="shared" si="1602"/>
        <v>6412.88</v>
      </c>
      <c r="H2868" s="38">
        <f>IF(AND(N2868=1,N2867&gt;1),VLOOKUP(A2867,[1]Plan1!$CW$105:$CY$215,3),H2867)</f>
        <v>6455.85</v>
      </c>
      <c r="I2868" s="127">
        <f t="shared" si="1603"/>
        <v>44693</v>
      </c>
      <c r="J2868" s="127">
        <f t="shared" si="1604"/>
        <v>44724</v>
      </c>
      <c r="K2868" s="34">
        <f t="shared" si="1605"/>
        <v>6.7005775876050055E-3</v>
      </c>
      <c r="L2868" s="212">
        <f t="shared" si="1606"/>
        <v>44783</v>
      </c>
      <c r="M2868" s="1">
        <f t="shared" si="1607"/>
        <v>22</v>
      </c>
      <c r="N2868" s="1">
        <f t="shared" si="1608"/>
        <v>5</v>
      </c>
      <c r="O2868" s="2">
        <f t="shared" si="1609"/>
        <v>1.00151893</v>
      </c>
      <c r="P2868" s="35">
        <f t="shared" si="1610"/>
        <v>1.0047000699999999</v>
      </c>
      <c r="Q2868" s="35">
        <f t="shared" si="1611"/>
        <v>1.2073424174660441</v>
      </c>
      <c r="R2868" s="2">
        <f t="shared" si="1612"/>
        <v>1.2091762800000001</v>
      </c>
      <c r="S2868" s="2">
        <f t="shared" si="1613"/>
        <v>1.1701330599999999</v>
      </c>
      <c r="T2868" s="2">
        <f t="shared" si="1614"/>
        <v>290852.03135736001</v>
      </c>
      <c r="U2868" s="2">
        <f t="shared" si="1615"/>
        <v>0</v>
      </c>
      <c r="V2868" s="2">
        <f t="shared" si="1616"/>
        <v>50314.703452317153</v>
      </c>
      <c r="W2868" s="2">
        <f t="shared" si="1617"/>
        <v>290852.03135736036</v>
      </c>
      <c r="X2868" s="36">
        <f t="shared" si="1618"/>
        <v>0</v>
      </c>
      <c r="Y2868" s="2">
        <f t="shared" si="1619"/>
        <v>0</v>
      </c>
      <c r="Z2868" s="37">
        <f t="shared" si="1620"/>
        <v>0</v>
      </c>
      <c r="AA2868" s="2">
        <f t="shared" si="1621"/>
        <v>0</v>
      </c>
      <c r="AB2868" s="4">
        <f t="shared" si="1597"/>
        <v>7.1215000000000001E-2</v>
      </c>
      <c r="AC2868" s="148">
        <f t="shared" si="1622"/>
        <v>612</v>
      </c>
      <c r="AD2868" s="36">
        <v>252</v>
      </c>
      <c r="AE2868" s="35">
        <f t="shared" si="1623"/>
        <v>1.181836959</v>
      </c>
      <c r="AF2868" s="2">
        <f t="shared" si="1624"/>
        <v>52887.648900990003</v>
      </c>
      <c r="AG2868" s="2">
        <f t="shared" si="1625"/>
        <v>52887.648900990003</v>
      </c>
      <c r="AH2868" s="3">
        <f t="shared" si="1626"/>
        <v>0</v>
      </c>
      <c r="AI2868" s="3"/>
      <c r="AJ2868" s="3">
        <v>0</v>
      </c>
      <c r="AK2868" s="2">
        <f t="shared" si="1627"/>
        <v>70710.114284371404</v>
      </c>
      <c r="AL2868" s="8"/>
      <c r="AM2868" s="8"/>
      <c r="AN2868" s="8"/>
      <c r="AO2868" s="8"/>
      <c r="AP2868" s="8"/>
      <c r="AQ2868" s="8"/>
      <c r="AR2868" s="5"/>
      <c r="AS2868" s="1"/>
      <c r="AT2868" s="8"/>
      <c r="AU2868" s="1"/>
      <c r="AV2868" s="1"/>
      <c r="AW2868" s="3"/>
      <c r="AX2868" s="3"/>
      <c r="AY2868" s="4"/>
      <c r="AZ2868" s="4"/>
      <c r="BA2868" s="4"/>
      <c r="BB2868" s="1"/>
      <c r="BC2868" s="1"/>
      <c r="BD2868" s="1"/>
      <c r="BE2868" s="1"/>
      <c r="BF2868" s="1"/>
      <c r="BG2868" s="1"/>
      <c r="BH2868" s="1"/>
      <c r="BI2868" s="1"/>
    </row>
    <row r="2869" spans="1:61" x14ac:dyDescent="0.2">
      <c r="A2869" s="78">
        <f t="shared" si="1596"/>
        <v>44760</v>
      </c>
      <c r="B2869" s="2">
        <f t="shared" si="1598"/>
        <v>414622.8275898649</v>
      </c>
      <c r="C2869" s="3">
        <f t="shared" si="1599"/>
        <v>55974081.724631764</v>
      </c>
      <c r="D2869" s="2">
        <f t="shared" si="1595"/>
        <v>240537.3279050432</v>
      </c>
      <c r="E2869" s="2">
        <f t="shared" si="1600"/>
        <v>0</v>
      </c>
      <c r="F2869" s="33">
        <f t="shared" si="1601"/>
        <v>240537.3279050432</v>
      </c>
      <c r="G2869" s="39">
        <f t="shared" si="1602"/>
        <v>6412.88</v>
      </c>
      <c r="H2869" s="38">
        <f>IF(AND(N2869=1,N2868&gt;1),VLOOKUP(A2868,[1]Plan1!$CW$105:$CY$215,3),H2868)</f>
        <v>6455.85</v>
      </c>
      <c r="I2869" s="127">
        <f t="shared" si="1603"/>
        <v>44693</v>
      </c>
      <c r="J2869" s="127">
        <f t="shared" si="1604"/>
        <v>44724</v>
      </c>
      <c r="K2869" s="34">
        <f t="shared" si="1605"/>
        <v>6.7005775876050055E-3</v>
      </c>
      <c r="L2869" s="212">
        <f t="shared" si="1606"/>
        <v>44783</v>
      </c>
      <c r="M2869" s="1">
        <f t="shared" si="1607"/>
        <v>22</v>
      </c>
      <c r="N2869" s="1">
        <f t="shared" si="1608"/>
        <v>5</v>
      </c>
      <c r="O2869" s="2">
        <f t="shared" si="1609"/>
        <v>1.00151893</v>
      </c>
      <c r="P2869" s="35">
        <f t="shared" si="1610"/>
        <v>1.0047000699999999</v>
      </c>
      <c r="Q2869" s="35">
        <f t="shared" si="1611"/>
        <v>1.2073424174660441</v>
      </c>
      <c r="R2869" s="2">
        <f t="shared" si="1612"/>
        <v>1.2091762800000001</v>
      </c>
      <c r="S2869" s="2">
        <f t="shared" si="1613"/>
        <v>1.1701330599999999</v>
      </c>
      <c r="T2869" s="2">
        <f t="shared" si="1614"/>
        <v>290852.03135736001</v>
      </c>
      <c r="U2869" s="2">
        <f t="shared" si="1615"/>
        <v>0</v>
      </c>
      <c r="V2869" s="2">
        <f t="shared" si="1616"/>
        <v>50314.703452317153</v>
      </c>
      <c r="W2869" s="2">
        <f t="shared" si="1617"/>
        <v>290852.03135736036</v>
      </c>
      <c r="X2869" s="36">
        <f t="shared" si="1618"/>
        <v>0</v>
      </c>
      <c r="Y2869" s="2">
        <f t="shared" si="1619"/>
        <v>0</v>
      </c>
      <c r="Z2869" s="37">
        <f t="shared" si="1620"/>
        <v>0</v>
      </c>
      <c r="AA2869" s="2">
        <f t="shared" si="1621"/>
        <v>0</v>
      </c>
      <c r="AB2869" s="4">
        <f t="shared" si="1597"/>
        <v>7.1215000000000001E-2</v>
      </c>
      <c r="AC2869" s="148">
        <f t="shared" si="1622"/>
        <v>613</v>
      </c>
      <c r="AD2869" s="36">
        <v>252</v>
      </c>
      <c r="AE2869" s="35">
        <f t="shared" si="1623"/>
        <v>1.1821596329999999</v>
      </c>
      <c r="AF2869" s="2">
        <f t="shared" si="1624"/>
        <v>52981.499289359999</v>
      </c>
      <c r="AG2869" s="2">
        <f t="shared" si="1625"/>
        <v>52981.499289359999</v>
      </c>
      <c r="AH2869" s="3">
        <f t="shared" si="1626"/>
        <v>0</v>
      </c>
      <c r="AI2869" s="3"/>
      <c r="AJ2869" s="3">
        <v>0</v>
      </c>
      <c r="AK2869" s="2">
        <f t="shared" si="1627"/>
        <v>70789.296943144509</v>
      </c>
      <c r="AL2869" s="8"/>
      <c r="AM2869" s="8"/>
      <c r="AN2869" s="8"/>
      <c r="AO2869" s="8"/>
      <c r="AP2869" s="8"/>
      <c r="AQ2869" s="8"/>
      <c r="AR2869" s="5"/>
      <c r="AS2869" s="1"/>
      <c r="AT2869" s="8"/>
      <c r="AU2869" s="1"/>
      <c r="AV2869" s="1"/>
      <c r="AW2869" s="3"/>
      <c r="AX2869" s="3"/>
      <c r="AY2869" s="4"/>
      <c r="AZ2869" s="4"/>
      <c r="BA2869" s="4"/>
      <c r="BB2869" s="1"/>
      <c r="BC2869" s="1"/>
      <c r="BD2869" s="1"/>
      <c r="BE2869" s="1"/>
      <c r="BF2869" s="1"/>
      <c r="BG2869" s="1"/>
      <c r="BH2869" s="1"/>
      <c r="BI2869" s="1"/>
    </row>
    <row r="2870" spans="1:61" x14ac:dyDescent="0.2">
      <c r="A2870" s="78">
        <f t="shared" si="1596"/>
        <v>44761</v>
      </c>
      <c r="B2870" s="2">
        <f t="shared" si="1598"/>
        <v>414900.30375350523</v>
      </c>
      <c r="C2870" s="3">
        <f t="shared" si="1599"/>
        <v>56011541.006723203</v>
      </c>
      <c r="D2870" s="2">
        <f t="shared" si="1595"/>
        <v>240537.3279050432</v>
      </c>
      <c r="E2870" s="2">
        <f t="shared" si="1600"/>
        <v>0</v>
      </c>
      <c r="F2870" s="33">
        <f t="shared" si="1601"/>
        <v>240537.3279050432</v>
      </c>
      <c r="G2870" s="39">
        <f t="shared" si="1602"/>
        <v>6412.88</v>
      </c>
      <c r="H2870" s="38">
        <f>IF(AND(N2870=1,N2869&gt;1),VLOOKUP(A2869,[1]Plan1!$CW$105:$CY$215,3),H2869)</f>
        <v>6455.85</v>
      </c>
      <c r="I2870" s="127">
        <f t="shared" si="1603"/>
        <v>44693</v>
      </c>
      <c r="J2870" s="127">
        <f t="shared" si="1604"/>
        <v>44724</v>
      </c>
      <c r="K2870" s="34">
        <f t="shared" si="1605"/>
        <v>6.7005775876050055E-3</v>
      </c>
      <c r="L2870" s="212">
        <f t="shared" si="1606"/>
        <v>44783</v>
      </c>
      <c r="M2870" s="1">
        <f t="shared" si="1607"/>
        <v>22</v>
      </c>
      <c r="N2870" s="1">
        <f t="shared" si="1608"/>
        <v>6</v>
      </c>
      <c r="O2870" s="2">
        <f t="shared" si="1609"/>
        <v>1.00182299</v>
      </c>
      <c r="P2870" s="35">
        <f t="shared" si="1610"/>
        <v>1.0047000699999999</v>
      </c>
      <c r="Q2870" s="35">
        <f t="shared" si="1611"/>
        <v>1.2073424174660441</v>
      </c>
      <c r="R2870" s="2">
        <f t="shared" si="1612"/>
        <v>1.2095433900000001</v>
      </c>
      <c r="S2870" s="2">
        <f t="shared" si="1613"/>
        <v>1.1701330599999999</v>
      </c>
      <c r="T2870" s="2">
        <f t="shared" si="1614"/>
        <v>290940.33501580002</v>
      </c>
      <c r="U2870" s="2">
        <f t="shared" si="1615"/>
        <v>0</v>
      </c>
      <c r="V2870" s="2">
        <f t="shared" si="1616"/>
        <v>50403.007110764374</v>
      </c>
      <c r="W2870" s="2">
        <f t="shared" si="1617"/>
        <v>290940.33501580759</v>
      </c>
      <c r="X2870" s="36">
        <f t="shared" si="1618"/>
        <v>0</v>
      </c>
      <c r="Y2870" s="2">
        <f t="shared" si="1619"/>
        <v>0</v>
      </c>
      <c r="Z2870" s="37">
        <f t="shared" si="1620"/>
        <v>0</v>
      </c>
      <c r="AA2870" s="2">
        <f t="shared" si="1621"/>
        <v>0</v>
      </c>
      <c r="AB2870" s="4">
        <f t="shared" si="1597"/>
        <v>7.1215000000000001E-2</v>
      </c>
      <c r="AC2870" s="148">
        <f t="shared" si="1622"/>
        <v>614</v>
      </c>
      <c r="AD2870" s="36">
        <v>252</v>
      </c>
      <c r="AE2870" s="35">
        <f t="shared" si="1623"/>
        <v>1.1824823950000001</v>
      </c>
      <c r="AF2870" s="2">
        <f t="shared" si="1624"/>
        <v>53091.489135780001</v>
      </c>
      <c r="AG2870" s="2">
        <f t="shared" si="1625"/>
        <v>53091.489135780001</v>
      </c>
      <c r="AH2870" s="3">
        <f t="shared" si="1626"/>
        <v>0</v>
      </c>
      <c r="AI2870" s="3"/>
      <c r="AJ2870" s="3">
        <v>0</v>
      </c>
      <c r="AK2870" s="2">
        <f t="shared" si="1627"/>
        <v>70868.479601917614</v>
      </c>
      <c r="AL2870" s="8"/>
      <c r="AM2870" s="8"/>
      <c r="AN2870" s="8"/>
      <c r="AO2870" s="8"/>
      <c r="AP2870" s="8"/>
      <c r="AQ2870" s="8"/>
      <c r="AR2870" s="5"/>
      <c r="AS2870" s="1"/>
      <c r="AT2870" s="8"/>
      <c r="AU2870" s="1"/>
      <c r="AV2870" s="1"/>
      <c r="AW2870" s="3"/>
      <c r="AX2870" s="3"/>
      <c r="AY2870" s="4"/>
      <c r="AZ2870" s="4"/>
      <c r="BA2870" s="4"/>
      <c r="BB2870" s="1"/>
      <c r="BC2870" s="1"/>
      <c r="BD2870" s="1"/>
      <c r="BE2870" s="1"/>
      <c r="BF2870" s="1"/>
      <c r="BG2870" s="1"/>
      <c r="BH2870" s="1"/>
      <c r="BI2870" s="1"/>
    </row>
    <row r="2871" spans="1:61" x14ac:dyDescent="0.2">
      <c r="A2871" s="78">
        <f t="shared" si="1596"/>
        <v>44762</v>
      </c>
      <c r="B2871" s="2">
        <f t="shared" si="1598"/>
        <v>415177.89382577158</v>
      </c>
      <c r="C2871" s="3">
        <f t="shared" si="1599"/>
        <v>56049015.666479163</v>
      </c>
      <c r="D2871" s="2">
        <f t="shared" si="1595"/>
        <v>240537.3279050432</v>
      </c>
      <c r="E2871" s="2">
        <f t="shared" si="1600"/>
        <v>0</v>
      </c>
      <c r="F2871" s="33">
        <f t="shared" si="1601"/>
        <v>240537.3279050432</v>
      </c>
      <c r="G2871" s="39">
        <f t="shared" si="1602"/>
        <v>6412.88</v>
      </c>
      <c r="H2871" s="38">
        <f>IF(AND(N2871=1,N2870&gt;1),VLOOKUP(A2870,[1]Plan1!$CW$105:$CY$215,3),H2870)</f>
        <v>6455.85</v>
      </c>
      <c r="I2871" s="127">
        <f t="shared" si="1603"/>
        <v>44693</v>
      </c>
      <c r="J2871" s="127">
        <f t="shared" si="1604"/>
        <v>44724</v>
      </c>
      <c r="K2871" s="34">
        <f t="shared" si="1605"/>
        <v>6.7005775876050055E-3</v>
      </c>
      <c r="L2871" s="212">
        <f t="shared" si="1606"/>
        <v>44783</v>
      </c>
      <c r="M2871" s="1">
        <f t="shared" si="1607"/>
        <v>22</v>
      </c>
      <c r="N2871" s="1">
        <f t="shared" si="1608"/>
        <v>7</v>
      </c>
      <c r="O2871" s="2">
        <f t="shared" si="1609"/>
        <v>1.00212715</v>
      </c>
      <c r="P2871" s="35">
        <f t="shared" si="1610"/>
        <v>1.0047000699999999</v>
      </c>
      <c r="Q2871" s="35">
        <f t="shared" si="1611"/>
        <v>1.2073424174660441</v>
      </c>
      <c r="R2871" s="2">
        <f t="shared" si="1612"/>
        <v>1.2099106100000001</v>
      </c>
      <c r="S2871" s="2">
        <f t="shared" si="1613"/>
        <v>1.1701330599999999</v>
      </c>
      <c r="T2871" s="2">
        <f t="shared" si="1614"/>
        <v>291028.66513336002</v>
      </c>
      <c r="U2871" s="2">
        <f t="shared" si="1615"/>
        <v>0</v>
      </c>
      <c r="V2871" s="2">
        <f t="shared" si="1616"/>
        <v>50491.337228317665</v>
      </c>
      <c r="W2871" s="2">
        <f t="shared" si="1617"/>
        <v>291028.66513336089</v>
      </c>
      <c r="X2871" s="36">
        <f t="shared" si="1618"/>
        <v>0</v>
      </c>
      <c r="Y2871" s="2">
        <f t="shared" si="1619"/>
        <v>0</v>
      </c>
      <c r="Z2871" s="37">
        <f t="shared" si="1620"/>
        <v>0</v>
      </c>
      <c r="AA2871" s="2">
        <f t="shared" si="1621"/>
        <v>0</v>
      </c>
      <c r="AB2871" s="4">
        <f t="shared" si="1597"/>
        <v>7.1215000000000001E-2</v>
      </c>
      <c r="AC2871" s="148">
        <f t="shared" si="1622"/>
        <v>615</v>
      </c>
      <c r="AD2871" s="36">
        <v>252</v>
      </c>
      <c r="AE2871" s="35">
        <f t="shared" si="1623"/>
        <v>1.1828052449999999</v>
      </c>
      <c r="AF2871" s="2">
        <f t="shared" si="1624"/>
        <v>53201.566431719999</v>
      </c>
      <c r="AG2871" s="2">
        <f t="shared" si="1625"/>
        <v>53201.566431719999</v>
      </c>
      <c r="AH2871" s="3">
        <f t="shared" si="1626"/>
        <v>0</v>
      </c>
      <c r="AI2871" s="3"/>
      <c r="AJ2871" s="3">
        <v>0</v>
      </c>
      <c r="AK2871" s="2">
        <f t="shared" si="1627"/>
        <v>70947.662260690704</v>
      </c>
      <c r="AL2871" s="8"/>
      <c r="AM2871" s="8"/>
      <c r="AN2871" s="8"/>
      <c r="AO2871" s="8"/>
      <c r="AP2871" s="8"/>
      <c r="AQ2871" s="8"/>
      <c r="AR2871" s="5"/>
      <c r="AS2871" s="1"/>
      <c r="AT2871" s="8"/>
      <c r="AU2871" s="1"/>
      <c r="AV2871" s="1"/>
      <c r="AW2871" s="3"/>
      <c r="AX2871" s="3"/>
      <c r="AY2871" s="4"/>
      <c r="AZ2871" s="4"/>
      <c r="BA2871" s="4"/>
      <c r="BB2871" s="1"/>
      <c r="BC2871" s="1"/>
      <c r="BD2871" s="1"/>
      <c r="BE2871" s="1"/>
      <c r="BF2871" s="1"/>
      <c r="BG2871" s="1"/>
      <c r="BH2871" s="1"/>
      <c r="BI2871" s="1"/>
    </row>
    <row r="2872" spans="1:61" x14ac:dyDescent="0.2">
      <c r="A2872" s="78">
        <f t="shared" si="1596"/>
        <v>44763</v>
      </c>
      <c r="B2872" s="2">
        <f t="shared" si="1598"/>
        <v>415455.59500974073</v>
      </c>
      <c r="C2872" s="3">
        <f t="shared" si="1599"/>
        <v>56086505.326315001</v>
      </c>
      <c r="D2872" s="2">
        <f t="shared" si="1595"/>
        <v>240537.3279050432</v>
      </c>
      <c r="E2872" s="2">
        <f t="shared" si="1600"/>
        <v>0</v>
      </c>
      <c r="F2872" s="33">
        <f t="shared" si="1601"/>
        <v>240537.3279050432</v>
      </c>
      <c r="G2872" s="39">
        <f t="shared" si="1602"/>
        <v>6412.88</v>
      </c>
      <c r="H2872" s="38">
        <f>IF(AND(N2872=1,N2871&gt;1),VLOOKUP(A2871,[1]Plan1!$CW$105:$CY$215,3),H2871)</f>
        <v>6455.85</v>
      </c>
      <c r="I2872" s="127">
        <f t="shared" si="1603"/>
        <v>44693</v>
      </c>
      <c r="J2872" s="127">
        <f t="shared" si="1604"/>
        <v>44724</v>
      </c>
      <c r="K2872" s="34">
        <f t="shared" si="1605"/>
        <v>6.7005775876050055E-3</v>
      </c>
      <c r="L2872" s="212">
        <f t="shared" si="1606"/>
        <v>44783</v>
      </c>
      <c r="M2872" s="1">
        <f t="shared" si="1607"/>
        <v>22</v>
      </c>
      <c r="N2872" s="1">
        <f t="shared" si="1608"/>
        <v>8</v>
      </c>
      <c r="O2872" s="2">
        <f t="shared" si="1609"/>
        <v>1.0024313899999999</v>
      </c>
      <c r="P2872" s="35">
        <f t="shared" si="1610"/>
        <v>1.0047000699999999</v>
      </c>
      <c r="Q2872" s="35">
        <f t="shared" si="1611"/>
        <v>1.2073424174660441</v>
      </c>
      <c r="R2872" s="2">
        <f t="shared" si="1612"/>
        <v>1.2102779299999999</v>
      </c>
      <c r="S2872" s="2">
        <f t="shared" si="1613"/>
        <v>1.1701330599999999</v>
      </c>
      <c r="T2872" s="2">
        <f t="shared" si="1614"/>
        <v>291117.01930464001</v>
      </c>
      <c r="U2872" s="2">
        <f t="shared" si="1615"/>
        <v>0</v>
      </c>
      <c r="V2872" s="2">
        <f t="shared" si="1616"/>
        <v>50579.691399603711</v>
      </c>
      <c r="W2872" s="2">
        <f t="shared" si="1617"/>
        <v>291117.01930464694</v>
      </c>
      <c r="X2872" s="36">
        <f t="shared" si="1618"/>
        <v>0</v>
      </c>
      <c r="Y2872" s="2">
        <f t="shared" si="1619"/>
        <v>0</v>
      </c>
      <c r="Z2872" s="37">
        <f t="shared" si="1620"/>
        <v>0</v>
      </c>
      <c r="AA2872" s="2">
        <f t="shared" si="1621"/>
        <v>0</v>
      </c>
      <c r="AB2872" s="4">
        <f t="shared" si="1597"/>
        <v>7.1215000000000001E-2</v>
      </c>
      <c r="AC2872" s="148">
        <f t="shared" si="1622"/>
        <v>616</v>
      </c>
      <c r="AD2872" s="36">
        <v>252</v>
      </c>
      <c r="AE2872" s="35">
        <f t="shared" si="1623"/>
        <v>1.183128183</v>
      </c>
      <c r="AF2872" s="2">
        <f t="shared" si="1624"/>
        <v>53311.730785630003</v>
      </c>
      <c r="AG2872" s="2">
        <f t="shared" si="1625"/>
        <v>53311.730785630003</v>
      </c>
      <c r="AH2872" s="3">
        <f t="shared" si="1626"/>
        <v>0</v>
      </c>
      <c r="AI2872" s="3"/>
      <c r="AJ2872" s="3">
        <v>0</v>
      </c>
      <c r="AK2872" s="2">
        <f t="shared" si="1627"/>
        <v>71026.844919463794</v>
      </c>
      <c r="AL2872" s="8"/>
      <c r="AM2872" s="8"/>
      <c r="AN2872" s="8"/>
      <c r="AO2872" s="8"/>
      <c r="AP2872" s="8"/>
      <c r="AQ2872" s="8"/>
      <c r="AR2872" s="5"/>
      <c r="AS2872" s="1"/>
      <c r="AT2872" s="8"/>
      <c r="AU2872" s="1"/>
      <c r="AV2872" s="1"/>
      <c r="AW2872" s="3"/>
      <c r="AX2872" s="3"/>
      <c r="AY2872" s="4"/>
      <c r="AZ2872" s="4"/>
      <c r="BA2872" s="4"/>
      <c r="BB2872" s="1"/>
      <c r="BC2872" s="1"/>
      <c r="BD2872" s="1"/>
      <c r="BE2872" s="1"/>
      <c r="BF2872" s="1"/>
      <c r="BG2872" s="1"/>
      <c r="BH2872" s="1"/>
      <c r="BI2872" s="1"/>
    </row>
    <row r="2873" spans="1:61" x14ac:dyDescent="0.2">
      <c r="A2873" s="78">
        <f t="shared" si="1596"/>
        <v>44764</v>
      </c>
      <c r="B2873" s="2">
        <f t="shared" si="1598"/>
        <v>415733.41618317249</v>
      </c>
      <c r="C2873" s="3">
        <f t="shared" si="1599"/>
        <v>56124011.184728287</v>
      </c>
      <c r="D2873" s="2">
        <f t="shared" si="1595"/>
        <v>240537.3279050432</v>
      </c>
      <c r="E2873" s="2">
        <f t="shared" si="1600"/>
        <v>0</v>
      </c>
      <c r="F2873" s="33">
        <f t="shared" si="1601"/>
        <v>240537.3279050432</v>
      </c>
      <c r="G2873" s="39">
        <f t="shared" si="1602"/>
        <v>6412.88</v>
      </c>
      <c r="H2873" s="38">
        <f>IF(AND(N2873=1,N2872&gt;1),VLOOKUP(A2872,[1]Plan1!$CW$105:$CY$215,3),H2872)</f>
        <v>6455.85</v>
      </c>
      <c r="I2873" s="127">
        <f t="shared" si="1603"/>
        <v>44693</v>
      </c>
      <c r="J2873" s="127">
        <f t="shared" si="1604"/>
        <v>44724</v>
      </c>
      <c r="K2873" s="34">
        <f t="shared" si="1605"/>
        <v>6.7005775876050055E-3</v>
      </c>
      <c r="L2873" s="212">
        <f t="shared" si="1606"/>
        <v>44783</v>
      </c>
      <c r="M2873" s="1">
        <f t="shared" si="1607"/>
        <v>22</v>
      </c>
      <c r="N2873" s="1">
        <f t="shared" si="1608"/>
        <v>9</v>
      </c>
      <c r="O2873" s="2">
        <f t="shared" si="1609"/>
        <v>1.0027357299999999</v>
      </c>
      <c r="P2873" s="35">
        <f t="shared" si="1610"/>
        <v>1.0047000699999999</v>
      </c>
      <c r="Q2873" s="35">
        <f t="shared" si="1611"/>
        <v>1.2073424174660441</v>
      </c>
      <c r="R2873" s="2">
        <f t="shared" si="1612"/>
        <v>1.2106453800000001</v>
      </c>
      <c r="S2873" s="2">
        <f t="shared" si="1613"/>
        <v>1.1701330599999999</v>
      </c>
      <c r="T2873" s="2">
        <f t="shared" si="1614"/>
        <v>291205.40474577999</v>
      </c>
      <c r="U2873" s="2">
        <f t="shared" si="1615"/>
        <v>0</v>
      </c>
      <c r="V2873" s="2">
        <f t="shared" si="1616"/>
        <v>50668.076840742455</v>
      </c>
      <c r="W2873" s="2">
        <f t="shared" si="1617"/>
        <v>291205.40474578564</v>
      </c>
      <c r="X2873" s="36">
        <f t="shared" si="1618"/>
        <v>0</v>
      </c>
      <c r="Y2873" s="2">
        <f t="shared" si="1619"/>
        <v>0</v>
      </c>
      <c r="Z2873" s="37">
        <f t="shared" si="1620"/>
        <v>0</v>
      </c>
      <c r="AA2873" s="2">
        <f t="shared" si="1621"/>
        <v>0</v>
      </c>
      <c r="AB2873" s="4">
        <f t="shared" si="1597"/>
        <v>7.1215000000000001E-2</v>
      </c>
      <c r="AC2873" s="148">
        <f t="shared" si="1622"/>
        <v>617</v>
      </c>
      <c r="AD2873" s="36">
        <v>252</v>
      </c>
      <c r="AE2873" s="35">
        <f t="shared" si="1623"/>
        <v>1.1834512100000001</v>
      </c>
      <c r="AF2873" s="2">
        <f t="shared" si="1624"/>
        <v>53421.983859150001</v>
      </c>
      <c r="AG2873" s="2">
        <f t="shared" si="1625"/>
        <v>53421.983859150001</v>
      </c>
      <c r="AH2873" s="3">
        <f t="shared" si="1626"/>
        <v>0</v>
      </c>
      <c r="AI2873" s="3"/>
      <c r="AJ2873" s="3">
        <v>0</v>
      </c>
      <c r="AK2873" s="2">
        <f t="shared" si="1627"/>
        <v>71106.027578236884</v>
      </c>
      <c r="AL2873" s="8"/>
      <c r="AM2873" s="8"/>
      <c r="AN2873" s="8"/>
      <c r="AO2873" s="8"/>
      <c r="AP2873" s="8"/>
      <c r="AQ2873" s="8"/>
      <c r="AR2873" s="5"/>
      <c r="AS2873" s="1"/>
      <c r="AT2873" s="8"/>
      <c r="AU2873" s="1"/>
      <c r="AV2873" s="1"/>
      <c r="AW2873" s="3"/>
      <c r="AX2873" s="3"/>
      <c r="AY2873" s="4"/>
      <c r="AZ2873" s="4"/>
      <c r="BA2873" s="4"/>
      <c r="BB2873" s="1"/>
      <c r="BC2873" s="1"/>
      <c r="BD2873" s="1"/>
      <c r="BE2873" s="1"/>
      <c r="BF2873" s="1"/>
      <c r="BG2873" s="1"/>
      <c r="BH2873" s="1"/>
      <c r="BI2873" s="1"/>
    </row>
    <row r="2874" spans="1:61" x14ac:dyDescent="0.2">
      <c r="A2874" s="78">
        <f t="shared" si="1596"/>
        <v>44765</v>
      </c>
      <c r="B2874" s="2">
        <f t="shared" si="1598"/>
        <v>415917.23001227039</v>
      </c>
      <c r="C2874" s="3">
        <f t="shared" si="1599"/>
        <v>56148826.0516565</v>
      </c>
      <c r="D2874" s="2">
        <f t="shared" ref="D2874:D2937" si="1628">D2873</f>
        <v>240537.3279050432</v>
      </c>
      <c r="E2874" s="2">
        <f t="shared" si="1600"/>
        <v>0</v>
      </c>
      <c r="F2874" s="33">
        <f t="shared" si="1601"/>
        <v>240537.3279050432</v>
      </c>
      <c r="G2874" s="39">
        <f t="shared" si="1602"/>
        <v>6412.88</v>
      </c>
      <c r="H2874" s="38">
        <f>IF(AND(N2874=1,N2873&gt;1),VLOOKUP(A2873,[1]Plan1!$CW$105:$CY$215,3),H2873)</f>
        <v>6455.85</v>
      </c>
      <c r="I2874" s="127">
        <f t="shared" si="1603"/>
        <v>44693</v>
      </c>
      <c r="J2874" s="127">
        <f t="shared" si="1604"/>
        <v>44724</v>
      </c>
      <c r="K2874" s="34">
        <f t="shared" si="1605"/>
        <v>6.7005775876050055E-3</v>
      </c>
      <c r="L2874" s="212">
        <f t="shared" si="1606"/>
        <v>44783</v>
      </c>
      <c r="M2874" s="1">
        <f t="shared" si="1607"/>
        <v>22</v>
      </c>
      <c r="N2874" s="1">
        <f t="shared" si="1608"/>
        <v>10</v>
      </c>
      <c r="O2874" s="2">
        <f t="shared" si="1609"/>
        <v>1.00304017</v>
      </c>
      <c r="P2874" s="35">
        <f t="shared" si="1610"/>
        <v>1.0047000699999999</v>
      </c>
      <c r="Q2874" s="35">
        <f t="shared" si="1611"/>
        <v>1.2073424174660441</v>
      </c>
      <c r="R2874" s="2">
        <f t="shared" si="1612"/>
        <v>1.21101294</v>
      </c>
      <c r="S2874" s="2">
        <f t="shared" si="1613"/>
        <v>1.1701330599999999</v>
      </c>
      <c r="T2874" s="2">
        <f t="shared" si="1614"/>
        <v>291293.81664603</v>
      </c>
      <c r="U2874" s="2">
        <f t="shared" si="1615"/>
        <v>0</v>
      </c>
      <c r="V2874" s="2">
        <f t="shared" si="1616"/>
        <v>50756.488740987217</v>
      </c>
      <c r="W2874" s="2">
        <f t="shared" si="1617"/>
        <v>291293.81664603041</v>
      </c>
      <c r="X2874" s="36">
        <f t="shared" si="1618"/>
        <v>0</v>
      </c>
      <c r="Y2874" s="2">
        <f t="shared" si="1619"/>
        <v>0</v>
      </c>
      <c r="Z2874" s="37">
        <f t="shared" si="1620"/>
        <v>0</v>
      </c>
      <c r="AA2874" s="2">
        <f t="shared" si="1621"/>
        <v>0</v>
      </c>
      <c r="AB2874" s="4">
        <f t="shared" si="1597"/>
        <v>7.1215000000000001E-2</v>
      </c>
      <c r="AC2874" s="148">
        <f t="shared" si="1622"/>
        <v>617</v>
      </c>
      <c r="AD2874" s="36">
        <v>252</v>
      </c>
      <c r="AE2874" s="35">
        <f t="shared" si="1623"/>
        <v>1.1834512100000001</v>
      </c>
      <c r="AF2874" s="2">
        <f t="shared" si="1624"/>
        <v>53438.203129230002</v>
      </c>
      <c r="AG2874" s="2">
        <f t="shared" si="1625"/>
        <v>53438.203129230002</v>
      </c>
      <c r="AH2874" s="3">
        <f t="shared" si="1626"/>
        <v>0</v>
      </c>
      <c r="AI2874" s="3"/>
      <c r="AJ2874" s="3">
        <v>0</v>
      </c>
      <c r="AK2874" s="2">
        <f t="shared" si="1627"/>
        <v>71185.210237009975</v>
      </c>
      <c r="AL2874" s="8"/>
      <c r="AM2874" s="8"/>
      <c r="AN2874" s="8"/>
      <c r="AO2874" s="8"/>
      <c r="AP2874" s="8"/>
      <c r="AQ2874" s="8"/>
      <c r="AR2874" s="5"/>
      <c r="AS2874" s="1"/>
      <c r="AT2874" s="8"/>
      <c r="AU2874" s="1"/>
      <c r="AV2874" s="1"/>
      <c r="AW2874" s="3"/>
      <c r="AX2874" s="3"/>
      <c r="AY2874" s="4"/>
      <c r="AZ2874" s="4"/>
      <c r="BA2874" s="4"/>
      <c r="BB2874" s="1"/>
      <c r="BC2874" s="1"/>
      <c r="BD2874" s="1"/>
      <c r="BE2874" s="1"/>
      <c r="BF2874" s="1"/>
      <c r="BG2874" s="1"/>
      <c r="BH2874" s="1"/>
      <c r="BI2874" s="1"/>
    </row>
    <row r="2875" spans="1:61" x14ac:dyDescent="0.2">
      <c r="A2875" s="78">
        <f t="shared" si="1596"/>
        <v>44766</v>
      </c>
      <c r="B2875" s="2">
        <f t="shared" si="1598"/>
        <v>415996.41267104348</v>
      </c>
      <c r="C2875" s="3">
        <f t="shared" si="1599"/>
        <v>56159515.710590869</v>
      </c>
      <c r="D2875" s="2">
        <f t="shared" si="1628"/>
        <v>240537.3279050432</v>
      </c>
      <c r="E2875" s="2">
        <f t="shared" si="1600"/>
        <v>0</v>
      </c>
      <c r="F2875" s="33">
        <f t="shared" si="1601"/>
        <v>240537.3279050432</v>
      </c>
      <c r="G2875" s="39">
        <f t="shared" si="1602"/>
        <v>6412.88</v>
      </c>
      <c r="H2875" s="38">
        <f>IF(AND(N2875=1,N2874&gt;1),VLOOKUP(A2874,[1]Plan1!$CW$105:$CY$215,3),H2874)</f>
        <v>6455.85</v>
      </c>
      <c r="I2875" s="127">
        <f t="shared" si="1603"/>
        <v>44693</v>
      </c>
      <c r="J2875" s="127">
        <f t="shared" si="1604"/>
        <v>44724</v>
      </c>
      <c r="K2875" s="34">
        <f t="shared" si="1605"/>
        <v>6.7005775876050055E-3</v>
      </c>
      <c r="L2875" s="212">
        <f t="shared" si="1606"/>
        <v>44783</v>
      </c>
      <c r="M2875" s="1">
        <f t="shared" si="1607"/>
        <v>22</v>
      </c>
      <c r="N2875" s="1">
        <f t="shared" si="1608"/>
        <v>10</v>
      </c>
      <c r="O2875" s="2">
        <f t="shared" si="1609"/>
        <v>1.00304017</v>
      </c>
      <c r="P2875" s="35">
        <f t="shared" si="1610"/>
        <v>1.0047000699999999</v>
      </c>
      <c r="Q2875" s="35">
        <f t="shared" si="1611"/>
        <v>1.2073424174660441</v>
      </c>
      <c r="R2875" s="2">
        <f t="shared" si="1612"/>
        <v>1.21101294</v>
      </c>
      <c r="S2875" s="2">
        <f t="shared" si="1613"/>
        <v>1.1701330599999999</v>
      </c>
      <c r="T2875" s="2">
        <f t="shared" si="1614"/>
        <v>291293.81664603</v>
      </c>
      <c r="U2875" s="2">
        <f t="shared" si="1615"/>
        <v>0</v>
      </c>
      <c r="V2875" s="2">
        <f t="shared" si="1616"/>
        <v>50756.488740987217</v>
      </c>
      <c r="W2875" s="2">
        <f t="shared" si="1617"/>
        <v>291293.81664603041</v>
      </c>
      <c r="X2875" s="36">
        <f t="shared" si="1618"/>
        <v>0</v>
      </c>
      <c r="Y2875" s="2">
        <f t="shared" si="1619"/>
        <v>0</v>
      </c>
      <c r="Z2875" s="37">
        <f t="shared" si="1620"/>
        <v>0</v>
      </c>
      <c r="AA2875" s="2">
        <f t="shared" si="1621"/>
        <v>0</v>
      </c>
      <c r="AB2875" s="4">
        <f t="shared" si="1597"/>
        <v>7.1215000000000001E-2</v>
      </c>
      <c r="AC2875" s="148">
        <f t="shared" si="1622"/>
        <v>617</v>
      </c>
      <c r="AD2875" s="36">
        <v>252</v>
      </c>
      <c r="AE2875" s="35">
        <f t="shared" si="1623"/>
        <v>1.1834512100000001</v>
      </c>
      <c r="AF2875" s="2">
        <f t="shared" si="1624"/>
        <v>53438.203129230002</v>
      </c>
      <c r="AG2875" s="2">
        <f t="shared" si="1625"/>
        <v>53438.203129230002</v>
      </c>
      <c r="AH2875" s="3">
        <f t="shared" si="1626"/>
        <v>0</v>
      </c>
      <c r="AI2875" s="3"/>
      <c r="AJ2875" s="3">
        <v>0</v>
      </c>
      <c r="AK2875" s="2">
        <f t="shared" si="1627"/>
        <v>71264.392895783065</v>
      </c>
      <c r="AL2875" s="8"/>
      <c r="AM2875" s="8"/>
      <c r="AN2875" s="8"/>
      <c r="AO2875" s="8"/>
      <c r="AP2875" s="8"/>
      <c r="AQ2875" s="8"/>
      <c r="AR2875" s="5"/>
      <c r="AS2875" s="1"/>
      <c r="AT2875" s="8"/>
      <c r="AU2875" s="1"/>
      <c r="AV2875" s="1"/>
      <c r="AW2875" s="3"/>
      <c r="AX2875" s="3"/>
      <c r="AY2875" s="4"/>
      <c r="AZ2875" s="4"/>
      <c r="BA2875" s="4"/>
      <c r="BB2875" s="1"/>
      <c r="BC2875" s="1"/>
      <c r="BD2875" s="1"/>
      <c r="BE2875" s="1"/>
      <c r="BF2875" s="1"/>
      <c r="BG2875" s="1"/>
      <c r="BH2875" s="1"/>
      <c r="BI2875" s="1"/>
    </row>
    <row r="2876" spans="1:61" x14ac:dyDescent="0.2">
      <c r="A2876" s="78">
        <f t="shared" si="1596"/>
        <v>44767</v>
      </c>
      <c r="B2876" s="2">
        <f t="shared" si="1598"/>
        <v>416169.71644008654</v>
      </c>
      <c r="C2876" s="3">
        <f t="shared" si="1599"/>
        <v>56182911.719411686</v>
      </c>
      <c r="D2876" s="2">
        <f t="shared" si="1628"/>
        <v>240537.3279050432</v>
      </c>
      <c r="E2876" s="2">
        <f t="shared" si="1600"/>
        <v>0</v>
      </c>
      <c r="F2876" s="33">
        <f t="shared" si="1601"/>
        <v>240537.3279050432</v>
      </c>
      <c r="G2876" s="39">
        <f t="shared" si="1602"/>
        <v>6412.88</v>
      </c>
      <c r="H2876" s="38">
        <f>IF(AND(N2876=1,N2875&gt;1),VLOOKUP(A2875,[1]Plan1!$CW$105:$CY$215,3),H2875)</f>
        <v>6455.85</v>
      </c>
      <c r="I2876" s="127">
        <f t="shared" si="1603"/>
        <v>44693</v>
      </c>
      <c r="J2876" s="127">
        <f t="shared" si="1604"/>
        <v>44724</v>
      </c>
      <c r="K2876" s="34">
        <f t="shared" si="1605"/>
        <v>6.7005775876050055E-3</v>
      </c>
      <c r="L2876" s="212">
        <f t="shared" si="1606"/>
        <v>44783</v>
      </c>
      <c r="M2876" s="1">
        <f t="shared" si="1607"/>
        <v>22</v>
      </c>
      <c r="N2876" s="1">
        <f t="shared" si="1608"/>
        <v>10</v>
      </c>
      <c r="O2876" s="2">
        <f t="shared" si="1609"/>
        <v>1.00304017</v>
      </c>
      <c r="P2876" s="35">
        <f t="shared" si="1610"/>
        <v>1.0047000699999999</v>
      </c>
      <c r="Q2876" s="35">
        <f t="shared" si="1611"/>
        <v>1.2073424174660441</v>
      </c>
      <c r="R2876" s="2">
        <f t="shared" si="1612"/>
        <v>1.21101294</v>
      </c>
      <c r="S2876" s="2">
        <f t="shared" si="1613"/>
        <v>1.1701330599999999</v>
      </c>
      <c r="T2876" s="2">
        <f t="shared" si="1614"/>
        <v>291293.81664603</v>
      </c>
      <c r="U2876" s="2">
        <f t="shared" si="1615"/>
        <v>0</v>
      </c>
      <c r="V2876" s="2">
        <f t="shared" si="1616"/>
        <v>50756.488740987217</v>
      </c>
      <c r="W2876" s="2">
        <f t="shared" si="1617"/>
        <v>291293.81664603041</v>
      </c>
      <c r="X2876" s="36">
        <f t="shared" si="1618"/>
        <v>0</v>
      </c>
      <c r="Y2876" s="2">
        <f t="shared" si="1619"/>
        <v>0</v>
      </c>
      <c r="Z2876" s="37">
        <f t="shared" si="1620"/>
        <v>0</v>
      </c>
      <c r="AA2876" s="2">
        <f t="shared" si="1621"/>
        <v>0</v>
      </c>
      <c r="AB2876" s="4">
        <f t="shared" si="1597"/>
        <v>7.1215000000000001E-2</v>
      </c>
      <c r="AC2876" s="148">
        <f t="shared" si="1622"/>
        <v>618</v>
      </c>
      <c r="AD2876" s="36">
        <v>252</v>
      </c>
      <c r="AE2876" s="35">
        <f t="shared" si="1623"/>
        <v>1.183774324</v>
      </c>
      <c r="AF2876" s="2">
        <f t="shared" si="1624"/>
        <v>53532.324239499998</v>
      </c>
      <c r="AG2876" s="2">
        <f t="shared" si="1625"/>
        <v>53532.324239499998</v>
      </c>
      <c r="AH2876" s="3">
        <f t="shared" si="1626"/>
        <v>0</v>
      </c>
      <c r="AI2876" s="3"/>
      <c r="AJ2876" s="3">
        <v>0</v>
      </c>
      <c r="AK2876" s="2">
        <f t="shared" si="1627"/>
        <v>71343.575554556155</v>
      </c>
      <c r="AL2876" s="8"/>
      <c r="AM2876" s="8"/>
      <c r="AN2876" s="8"/>
      <c r="AO2876" s="8"/>
      <c r="AP2876" s="8"/>
      <c r="AQ2876" s="8"/>
      <c r="AR2876" s="5"/>
      <c r="AS2876" s="1"/>
      <c r="AT2876" s="8"/>
      <c r="AU2876" s="1"/>
      <c r="AV2876" s="1"/>
      <c r="AW2876" s="3"/>
      <c r="AX2876" s="3"/>
      <c r="AY2876" s="4"/>
      <c r="AZ2876" s="4"/>
      <c r="BA2876" s="4"/>
      <c r="BB2876" s="1"/>
      <c r="BC2876" s="1"/>
      <c r="BD2876" s="1"/>
      <c r="BE2876" s="1"/>
      <c r="BF2876" s="1"/>
      <c r="BG2876" s="1"/>
      <c r="BH2876" s="1"/>
      <c r="BI2876" s="1"/>
    </row>
    <row r="2877" spans="1:61" x14ac:dyDescent="0.2">
      <c r="A2877" s="78">
        <f t="shared" si="1596"/>
        <v>44768</v>
      </c>
      <c r="B2877" s="2">
        <f t="shared" si="1598"/>
        <v>416447.76292868721</v>
      </c>
      <c r="C2877" s="3">
        <f t="shared" si="1599"/>
        <v>56220447.995372772</v>
      </c>
      <c r="D2877" s="2">
        <f t="shared" si="1628"/>
        <v>240537.3279050432</v>
      </c>
      <c r="E2877" s="2">
        <f t="shared" si="1600"/>
        <v>0</v>
      </c>
      <c r="F2877" s="33">
        <f t="shared" si="1601"/>
        <v>240537.3279050432</v>
      </c>
      <c r="G2877" s="39">
        <f t="shared" si="1602"/>
        <v>6412.88</v>
      </c>
      <c r="H2877" s="38">
        <f>IF(AND(N2877=1,N2876&gt;1),VLOOKUP(A2876,[1]Plan1!$CW$105:$CY$215,3),H2876)</f>
        <v>6455.85</v>
      </c>
      <c r="I2877" s="127">
        <f t="shared" si="1603"/>
        <v>44693</v>
      </c>
      <c r="J2877" s="127">
        <f t="shared" si="1604"/>
        <v>44724</v>
      </c>
      <c r="K2877" s="34">
        <f t="shared" si="1605"/>
        <v>6.7005775876050055E-3</v>
      </c>
      <c r="L2877" s="212">
        <f t="shared" si="1606"/>
        <v>44783</v>
      </c>
      <c r="M2877" s="1">
        <f t="shared" si="1607"/>
        <v>22</v>
      </c>
      <c r="N2877" s="1">
        <f t="shared" si="1608"/>
        <v>11</v>
      </c>
      <c r="O2877" s="2">
        <f t="shared" si="1609"/>
        <v>1.00334469</v>
      </c>
      <c r="P2877" s="35">
        <f t="shared" si="1610"/>
        <v>1.0047000699999999</v>
      </c>
      <c r="Q2877" s="35">
        <f t="shared" si="1611"/>
        <v>1.2073424174660441</v>
      </c>
      <c r="R2877" s="2">
        <f t="shared" si="1612"/>
        <v>1.2113806</v>
      </c>
      <c r="S2877" s="2">
        <f t="shared" si="1613"/>
        <v>1.1701330599999999</v>
      </c>
      <c r="T2877" s="2">
        <f t="shared" si="1614"/>
        <v>291382.25260000001</v>
      </c>
      <c r="U2877" s="2">
        <f t="shared" si="1615"/>
        <v>0</v>
      </c>
      <c r="V2877" s="2">
        <f t="shared" si="1616"/>
        <v>50844.924694964786</v>
      </c>
      <c r="W2877" s="2">
        <f t="shared" si="1617"/>
        <v>291382.25260000798</v>
      </c>
      <c r="X2877" s="36">
        <f t="shared" si="1618"/>
        <v>0</v>
      </c>
      <c r="Y2877" s="2">
        <f t="shared" si="1619"/>
        <v>0</v>
      </c>
      <c r="Z2877" s="37">
        <f t="shared" si="1620"/>
        <v>0</v>
      </c>
      <c r="AA2877" s="2">
        <f t="shared" si="1621"/>
        <v>0</v>
      </c>
      <c r="AB2877" s="4">
        <f t="shared" si="1597"/>
        <v>7.1215000000000001E-2</v>
      </c>
      <c r="AC2877" s="148">
        <f t="shared" si="1622"/>
        <v>619</v>
      </c>
      <c r="AD2877" s="36">
        <v>252</v>
      </c>
      <c r="AE2877" s="35">
        <f t="shared" si="1623"/>
        <v>1.184097527</v>
      </c>
      <c r="AF2877" s="2">
        <f t="shared" si="1624"/>
        <v>53642.752115340001</v>
      </c>
      <c r="AG2877" s="2">
        <f t="shared" si="1625"/>
        <v>53642.752115349998</v>
      </c>
      <c r="AH2877" s="3">
        <f t="shared" si="1626"/>
        <v>0</v>
      </c>
      <c r="AI2877" s="3"/>
      <c r="AJ2877" s="3">
        <v>0</v>
      </c>
      <c r="AK2877" s="2">
        <f t="shared" si="1627"/>
        <v>71422.758213329245</v>
      </c>
      <c r="AL2877" s="8"/>
      <c r="AM2877" s="8"/>
      <c r="AN2877" s="8"/>
      <c r="AO2877" s="8"/>
      <c r="AP2877" s="8"/>
      <c r="AQ2877" s="8"/>
      <c r="AR2877" s="5"/>
      <c r="AS2877" s="1"/>
      <c r="AT2877" s="8"/>
      <c r="AU2877" s="1"/>
      <c r="AV2877" s="1"/>
      <c r="AW2877" s="3"/>
      <c r="AX2877" s="3"/>
      <c r="AY2877" s="4"/>
      <c r="AZ2877" s="4"/>
      <c r="BA2877" s="4"/>
      <c r="BB2877" s="1"/>
      <c r="BC2877" s="1"/>
      <c r="BD2877" s="1"/>
      <c r="BE2877" s="1"/>
      <c r="BF2877" s="1"/>
      <c r="BG2877" s="1"/>
      <c r="BH2877" s="1"/>
      <c r="BI2877" s="1"/>
    </row>
    <row r="2878" spans="1:61" x14ac:dyDescent="0.2">
      <c r="A2878" s="78">
        <f t="shared" si="1596"/>
        <v>44769</v>
      </c>
      <c r="B2878" s="2">
        <f t="shared" si="1598"/>
        <v>416725.92641992721</v>
      </c>
      <c r="C2878" s="3">
        <f t="shared" si="1599"/>
        <v>56258000.066690177</v>
      </c>
      <c r="D2878" s="2">
        <f t="shared" si="1628"/>
        <v>240537.3279050432</v>
      </c>
      <c r="E2878" s="2">
        <f t="shared" si="1600"/>
        <v>0</v>
      </c>
      <c r="F2878" s="33">
        <f t="shared" si="1601"/>
        <v>240537.3279050432</v>
      </c>
      <c r="G2878" s="39">
        <f t="shared" si="1602"/>
        <v>6412.88</v>
      </c>
      <c r="H2878" s="38">
        <f>IF(AND(N2878=1,N2877&gt;1),VLOOKUP(A2877,[1]Plan1!$CW$105:$CY$215,3),H2877)</f>
        <v>6455.85</v>
      </c>
      <c r="I2878" s="127">
        <f t="shared" si="1603"/>
        <v>44693</v>
      </c>
      <c r="J2878" s="127">
        <f t="shared" si="1604"/>
        <v>44724</v>
      </c>
      <c r="K2878" s="34">
        <f t="shared" si="1605"/>
        <v>6.7005775876050055E-3</v>
      </c>
      <c r="L2878" s="212">
        <f t="shared" si="1606"/>
        <v>44783</v>
      </c>
      <c r="M2878" s="1">
        <f t="shared" si="1607"/>
        <v>22</v>
      </c>
      <c r="N2878" s="1">
        <f t="shared" si="1608"/>
        <v>12</v>
      </c>
      <c r="O2878" s="2">
        <f t="shared" si="1609"/>
        <v>1.0036493099999999</v>
      </c>
      <c r="P2878" s="35">
        <f t="shared" si="1610"/>
        <v>1.0047000699999999</v>
      </c>
      <c r="Q2878" s="35">
        <f t="shared" si="1611"/>
        <v>1.2073424174660441</v>
      </c>
      <c r="R2878" s="2">
        <f t="shared" si="1612"/>
        <v>1.21174838</v>
      </c>
      <c r="S2878" s="2">
        <f t="shared" si="1613"/>
        <v>1.1701330599999999</v>
      </c>
      <c r="T2878" s="2">
        <f t="shared" si="1614"/>
        <v>291470.71741846</v>
      </c>
      <c r="U2878" s="2">
        <f t="shared" si="1615"/>
        <v>0</v>
      </c>
      <c r="V2878" s="2">
        <f t="shared" si="1616"/>
        <v>50933.38951342168</v>
      </c>
      <c r="W2878" s="2">
        <f t="shared" si="1617"/>
        <v>291470.71741846489</v>
      </c>
      <c r="X2878" s="36">
        <f t="shared" si="1618"/>
        <v>0</v>
      </c>
      <c r="Y2878" s="2">
        <f t="shared" si="1619"/>
        <v>0</v>
      </c>
      <c r="Z2878" s="37">
        <f t="shared" si="1620"/>
        <v>0</v>
      </c>
      <c r="AA2878" s="2">
        <f t="shared" si="1621"/>
        <v>0</v>
      </c>
      <c r="AB2878" s="4">
        <f t="shared" si="1597"/>
        <v>7.1215000000000001E-2</v>
      </c>
      <c r="AC2878" s="148">
        <f t="shared" si="1622"/>
        <v>620</v>
      </c>
      <c r="AD2878" s="36">
        <v>252</v>
      </c>
      <c r="AE2878" s="35">
        <f t="shared" si="1623"/>
        <v>1.184420818</v>
      </c>
      <c r="AF2878" s="2">
        <f t="shared" si="1624"/>
        <v>53753.268129349999</v>
      </c>
      <c r="AG2878" s="2">
        <f t="shared" si="1625"/>
        <v>53753.268129360004</v>
      </c>
      <c r="AH2878" s="3">
        <f t="shared" si="1626"/>
        <v>0</v>
      </c>
      <c r="AI2878" s="3"/>
      <c r="AJ2878" s="3">
        <v>0</v>
      </c>
      <c r="AK2878" s="2">
        <f t="shared" si="1627"/>
        <v>71501.940872102336</v>
      </c>
      <c r="AL2878" s="8"/>
      <c r="AM2878" s="8"/>
      <c r="AN2878" s="8"/>
      <c r="AO2878" s="8"/>
      <c r="AP2878" s="8"/>
      <c r="AQ2878" s="8"/>
      <c r="AR2878" s="5"/>
      <c r="AS2878" s="1"/>
      <c r="AT2878" s="8"/>
      <c r="AU2878" s="1"/>
      <c r="AV2878" s="1"/>
      <c r="AW2878" s="3"/>
      <c r="AX2878" s="3"/>
      <c r="AY2878" s="4"/>
      <c r="AZ2878" s="4"/>
      <c r="BA2878" s="4"/>
      <c r="BB2878" s="1"/>
      <c r="BC2878" s="1"/>
      <c r="BD2878" s="1"/>
      <c r="BE2878" s="1"/>
      <c r="BF2878" s="1"/>
      <c r="BG2878" s="1"/>
      <c r="BH2878" s="1"/>
      <c r="BI2878" s="1"/>
    </row>
    <row r="2879" spans="1:61" x14ac:dyDescent="0.2">
      <c r="A2879" s="78">
        <f t="shared" si="1596"/>
        <v>44770</v>
      </c>
      <c r="B2879" s="2">
        <f t="shared" si="1598"/>
        <v>417004.20440696337</v>
      </c>
      <c r="C2879" s="3">
        <f t="shared" si="1599"/>
        <v>56295567.594940051</v>
      </c>
      <c r="D2879" s="2">
        <f t="shared" si="1628"/>
        <v>240537.3279050432</v>
      </c>
      <c r="E2879" s="2">
        <f t="shared" si="1600"/>
        <v>0</v>
      </c>
      <c r="F2879" s="33">
        <f t="shared" si="1601"/>
        <v>240537.3279050432</v>
      </c>
      <c r="G2879" s="39">
        <f t="shared" si="1602"/>
        <v>6412.88</v>
      </c>
      <c r="H2879" s="38">
        <f>IF(AND(N2879=1,N2878&gt;1),VLOOKUP(A2878,[1]Plan1!$CW$105:$CY$215,3),H2878)</f>
        <v>6455.85</v>
      </c>
      <c r="I2879" s="127">
        <f t="shared" si="1603"/>
        <v>44693</v>
      </c>
      <c r="J2879" s="127">
        <f t="shared" si="1604"/>
        <v>44724</v>
      </c>
      <c r="K2879" s="34">
        <f t="shared" si="1605"/>
        <v>6.7005775876050055E-3</v>
      </c>
      <c r="L2879" s="212">
        <f t="shared" si="1606"/>
        <v>44783</v>
      </c>
      <c r="M2879" s="1">
        <f t="shared" si="1607"/>
        <v>22</v>
      </c>
      <c r="N2879" s="1">
        <f t="shared" si="1608"/>
        <v>13</v>
      </c>
      <c r="O2879" s="2">
        <f t="shared" si="1609"/>
        <v>1.0039540199999999</v>
      </c>
      <c r="P2879" s="35">
        <f t="shared" si="1610"/>
        <v>1.0047000699999999</v>
      </c>
      <c r="Q2879" s="35">
        <f t="shared" si="1611"/>
        <v>1.2073424174660441</v>
      </c>
      <c r="R2879" s="2">
        <f t="shared" si="1612"/>
        <v>1.2121162700000001</v>
      </c>
      <c r="S2879" s="2">
        <f t="shared" si="1613"/>
        <v>1.1701330599999999</v>
      </c>
      <c r="T2879" s="2">
        <f t="shared" si="1614"/>
        <v>291559.20869602001</v>
      </c>
      <c r="U2879" s="2">
        <f t="shared" si="1615"/>
        <v>0</v>
      </c>
      <c r="V2879" s="2">
        <f t="shared" si="1616"/>
        <v>51021.880790984702</v>
      </c>
      <c r="W2879" s="2">
        <f t="shared" si="1617"/>
        <v>291559.20869602793</v>
      </c>
      <c r="X2879" s="36">
        <f t="shared" si="1618"/>
        <v>0</v>
      </c>
      <c r="Y2879" s="2">
        <f t="shared" si="1619"/>
        <v>0</v>
      </c>
      <c r="Z2879" s="37">
        <f t="shared" si="1620"/>
        <v>0</v>
      </c>
      <c r="AA2879" s="2">
        <f t="shared" si="1621"/>
        <v>0</v>
      </c>
      <c r="AB2879" s="4">
        <f t="shared" si="1597"/>
        <v>7.1215000000000001E-2</v>
      </c>
      <c r="AC2879" s="148">
        <f t="shared" si="1622"/>
        <v>621</v>
      </c>
      <c r="AD2879" s="36">
        <v>252</v>
      </c>
      <c r="AE2879" s="35">
        <f t="shared" si="1623"/>
        <v>1.184744198</v>
      </c>
      <c r="AF2879" s="2">
        <f t="shared" si="1624"/>
        <v>53863.872180060003</v>
      </c>
      <c r="AG2879" s="2">
        <f t="shared" si="1625"/>
        <v>53863.872180060003</v>
      </c>
      <c r="AH2879" s="3">
        <f t="shared" si="1626"/>
        <v>0</v>
      </c>
      <c r="AI2879" s="3"/>
      <c r="AJ2879" s="3">
        <v>0</v>
      </c>
      <c r="AK2879" s="2">
        <f t="shared" si="1627"/>
        <v>71581.12353087544</v>
      </c>
      <c r="AL2879" s="8"/>
      <c r="AM2879" s="8"/>
      <c r="AN2879" s="8"/>
      <c r="AO2879" s="8"/>
      <c r="AP2879" s="8"/>
      <c r="AQ2879" s="8"/>
      <c r="AR2879" s="5"/>
      <c r="AS2879" s="1"/>
      <c r="AT2879" s="8"/>
      <c r="AU2879" s="1"/>
      <c r="AV2879" s="1"/>
      <c r="AW2879" s="3"/>
      <c r="AX2879" s="3"/>
      <c r="AY2879" s="4"/>
      <c r="AZ2879" s="4"/>
      <c r="BA2879" s="4"/>
      <c r="BB2879" s="1"/>
      <c r="BC2879" s="1"/>
      <c r="BD2879" s="1"/>
      <c r="BE2879" s="1"/>
      <c r="BF2879" s="1"/>
      <c r="BG2879" s="1"/>
      <c r="BH2879" s="1"/>
      <c r="BI2879" s="1"/>
    </row>
    <row r="2880" spans="1:61" x14ac:dyDescent="0.2">
      <c r="A2880" s="78">
        <f t="shared" si="1596"/>
        <v>44771</v>
      </c>
      <c r="B2880" s="2">
        <f t="shared" si="1598"/>
        <v>417282.59635579545</v>
      </c>
      <c r="C2880" s="3">
        <f t="shared" si="1599"/>
        <v>56333150.508032389</v>
      </c>
      <c r="D2880" s="2">
        <f t="shared" si="1628"/>
        <v>240537.3279050432</v>
      </c>
      <c r="E2880" s="2">
        <f t="shared" si="1600"/>
        <v>0</v>
      </c>
      <c r="F2880" s="33">
        <f t="shared" si="1601"/>
        <v>240537.3279050432</v>
      </c>
      <c r="G2880" s="39">
        <f t="shared" si="1602"/>
        <v>6412.88</v>
      </c>
      <c r="H2880" s="38">
        <f>IF(AND(N2880=1,N2879&gt;1),VLOOKUP(A2879,[1]Plan1!$CW$105:$CY$215,3),H2879)</f>
        <v>6455.85</v>
      </c>
      <c r="I2880" s="127">
        <f t="shared" si="1603"/>
        <v>44693</v>
      </c>
      <c r="J2880" s="127">
        <f t="shared" si="1604"/>
        <v>44724</v>
      </c>
      <c r="K2880" s="34">
        <f t="shared" si="1605"/>
        <v>6.7005775876050055E-3</v>
      </c>
      <c r="L2880" s="212">
        <f t="shared" si="1606"/>
        <v>44783</v>
      </c>
      <c r="M2880" s="1">
        <f t="shared" si="1607"/>
        <v>22</v>
      </c>
      <c r="N2880" s="1">
        <f t="shared" si="1608"/>
        <v>14</v>
      </c>
      <c r="O2880" s="2">
        <f t="shared" si="1609"/>
        <v>1.00425882</v>
      </c>
      <c r="P2880" s="35">
        <f t="shared" si="1610"/>
        <v>1.0047000699999999</v>
      </c>
      <c r="Q2880" s="35">
        <f t="shared" si="1611"/>
        <v>1.2073424174660441</v>
      </c>
      <c r="R2880" s="2">
        <f t="shared" si="1612"/>
        <v>1.21248427</v>
      </c>
      <c r="S2880" s="2">
        <f t="shared" si="1613"/>
        <v>1.1701330599999999</v>
      </c>
      <c r="T2880" s="2">
        <f t="shared" si="1614"/>
        <v>291647.72643268999</v>
      </c>
      <c r="U2880" s="2">
        <f t="shared" si="1615"/>
        <v>0</v>
      </c>
      <c r="V2880" s="2">
        <f t="shared" si="1616"/>
        <v>51110.398527653742</v>
      </c>
      <c r="W2880" s="2">
        <f t="shared" si="1617"/>
        <v>291647.72643269692</v>
      </c>
      <c r="X2880" s="36">
        <f t="shared" si="1618"/>
        <v>0</v>
      </c>
      <c r="Y2880" s="2">
        <f t="shared" si="1619"/>
        <v>0</v>
      </c>
      <c r="Z2880" s="37">
        <f t="shared" si="1620"/>
        <v>0</v>
      </c>
      <c r="AA2880" s="2">
        <f t="shared" si="1621"/>
        <v>0</v>
      </c>
      <c r="AB2880" s="4">
        <f t="shared" si="1597"/>
        <v>7.1215000000000001E-2</v>
      </c>
      <c r="AC2880" s="148">
        <f t="shared" si="1622"/>
        <v>622</v>
      </c>
      <c r="AD2880" s="36">
        <v>252</v>
      </c>
      <c r="AE2880" s="35">
        <f t="shared" si="1623"/>
        <v>1.185067665</v>
      </c>
      <c r="AF2880" s="2">
        <f t="shared" si="1624"/>
        <v>53974.563733449999</v>
      </c>
      <c r="AG2880" s="2">
        <f t="shared" si="1625"/>
        <v>53974.563733449999</v>
      </c>
      <c r="AH2880" s="3">
        <f t="shared" si="1626"/>
        <v>0</v>
      </c>
      <c r="AI2880" s="3"/>
      <c r="AJ2880" s="3">
        <v>0</v>
      </c>
      <c r="AK2880" s="2">
        <f t="shared" si="1627"/>
        <v>71660.306189648531</v>
      </c>
      <c r="AL2880" s="8"/>
      <c r="AM2880" s="8"/>
      <c r="AN2880" s="8"/>
      <c r="AO2880" s="8"/>
      <c r="AP2880" s="8"/>
      <c r="AQ2880" s="8"/>
      <c r="AR2880" s="5"/>
      <c r="AS2880" s="1"/>
      <c r="AT2880" s="8"/>
      <c r="AU2880" s="1"/>
      <c r="AV2880" s="1"/>
      <c r="AW2880" s="3"/>
      <c r="AX2880" s="3"/>
      <c r="AY2880" s="4"/>
      <c r="AZ2880" s="4"/>
      <c r="BA2880" s="4"/>
      <c r="BB2880" s="1"/>
      <c r="BC2880" s="1"/>
      <c r="BD2880" s="1"/>
      <c r="BE2880" s="1"/>
      <c r="BF2880" s="1"/>
      <c r="BG2880" s="1"/>
      <c r="BH2880" s="1"/>
      <c r="BI2880" s="1"/>
    </row>
    <row r="2881" spans="1:61" x14ac:dyDescent="0.2">
      <c r="A2881" s="78">
        <f t="shared" si="1596"/>
        <v>44772</v>
      </c>
      <c r="B2881" s="2">
        <f t="shared" si="1598"/>
        <v>417466.70702738035</v>
      </c>
      <c r="C2881" s="3">
        <f t="shared" si="1599"/>
        <v>56358005.448696345</v>
      </c>
      <c r="D2881" s="2">
        <f t="shared" si="1628"/>
        <v>240537.3279050432</v>
      </c>
      <c r="E2881" s="2">
        <f t="shared" si="1600"/>
        <v>0</v>
      </c>
      <c r="F2881" s="33">
        <f t="shared" si="1601"/>
        <v>240537.3279050432</v>
      </c>
      <c r="G2881" s="39">
        <f t="shared" si="1602"/>
        <v>6412.88</v>
      </c>
      <c r="H2881" s="38">
        <f>IF(AND(N2881=1,N2880&gt;1),VLOOKUP(A2880,[1]Plan1!$CW$105:$CY$215,3),H2880)</f>
        <v>6455.85</v>
      </c>
      <c r="I2881" s="127">
        <f t="shared" si="1603"/>
        <v>44693</v>
      </c>
      <c r="J2881" s="127">
        <f t="shared" si="1604"/>
        <v>44724</v>
      </c>
      <c r="K2881" s="34">
        <f t="shared" si="1605"/>
        <v>6.7005775876050055E-3</v>
      </c>
      <c r="L2881" s="212">
        <f t="shared" si="1606"/>
        <v>44783</v>
      </c>
      <c r="M2881" s="1">
        <f t="shared" si="1607"/>
        <v>22</v>
      </c>
      <c r="N2881" s="1">
        <f t="shared" si="1608"/>
        <v>15</v>
      </c>
      <c r="O2881" s="2">
        <f t="shared" si="1609"/>
        <v>1.00456371</v>
      </c>
      <c r="P2881" s="35">
        <f t="shared" si="1610"/>
        <v>1.0047000699999999</v>
      </c>
      <c r="Q2881" s="35">
        <f t="shared" si="1611"/>
        <v>1.2073424174660441</v>
      </c>
      <c r="R2881" s="2">
        <f t="shared" si="1612"/>
        <v>1.21285237</v>
      </c>
      <c r="S2881" s="2">
        <f t="shared" si="1613"/>
        <v>1.1701330599999999</v>
      </c>
      <c r="T2881" s="2">
        <f t="shared" si="1614"/>
        <v>291736.26822308998</v>
      </c>
      <c r="U2881" s="2">
        <f t="shared" si="1615"/>
        <v>0</v>
      </c>
      <c r="V2881" s="2">
        <f t="shared" si="1616"/>
        <v>51198.940318055582</v>
      </c>
      <c r="W2881" s="2">
        <f t="shared" si="1617"/>
        <v>291736.26822309877</v>
      </c>
      <c r="X2881" s="36">
        <f t="shared" si="1618"/>
        <v>0</v>
      </c>
      <c r="Y2881" s="2">
        <f t="shared" si="1619"/>
        <v>0</v>
      </c>
      <c r="Z2881" s="37">
        <f t="shared" si="1620"/>
        <v>0</v>
      </c>
      <c r="AA2881" s="2">
        <f t="shared" si="1621"/>
        <v>0</v>
      </c>
      <c r="AB2881" s="4">
        <f t="shared" si="1597"/>
        <v>7.1215000000000001E-2</v>
      </c>
      <c r="AC2881" s="148">
        <f t="shared" si="1622"/>
        <v>622</v>
      </c>
      <c r="AD2881" s="36">
        <v>252</v>
      </c>
      <c r="AE2881" s="35">
        <f t="shared" si="1623"/>
        <v>1.185067665</v>
      </c>
      <c r="AF2881" s="2">
        <f t="shared" si="1624"/>
        <v>53990.94995586</v>
      </c>
      <c r="AG2881" s="2">
        <f t="shared" si="1625"/>
        <v>53990.94995586</v>
      </c>
      <c r="AH2881" s="3">
        <f t="shared" si="1626"/>
        <v>0</v>
      </c>
      <c r="AI2881" s="3"/>
      <c r="AJ2881" s="3">
        <v>0</v>
      </c>
      <c r="AK2881" s="2">
        <f t="shared" si="1627"/>
        <v>71739.488848421606</v>
      </c>
      <c r="AL2881" s="8"/>
      <c r="AM2881" s="8"/>
      <c r="AN2881" s="8"/>
      <c r="AO2881" s="8"/>
      <c r="AP2881" s="8"/>
      <c r="AQ2881" s="8"/>
      <c r="AR2881" s="5"/>
      <c r="AS2881" s="1"/>
      <c r="AT2881" s="8"/>
      <c r="AU2881" s="1"/>
      <c r="AV2881" s="1"/>
      <c r="AW2881" s="3"/>
      <c r="AX2881" s="3"/>
      <c r="AY2881" s="4"/>
      <c r="AZ2881" s="4"/>
      <c r="BA2881" s="4"/>
      <c r="BB2881" s="1"/>
      <c r="BC2881" s="1"/>
      <c r="BD2881" s="1"/>
      <c r="BE2881" s="1"/>
      <c r="BF2881" s="1"/>
      <c r="BG2881" s="1"/>
      <c r="BH2881" s="1"/>
      <c r="BI2881" s="1"/>
    </row>
    <row r="2882" spans="1:61" x14ac:dyDescent="0.2">
      <c r="A2882" s="78">
        <f t="shared" si="1596"/>
        <v>44773</v>
      </c>
      <c r="B2882" s="2">
        <f t="shared" si="1598"/>
        <v>417545.88968615344</v>
      </c>
      <c r="C2882" s="3">
        <f t="shared" si="1599"/>
        <v>56368695.107630715</v>
      </c>
      <c r="D2882" s="2">
        <f t="shared" si="1628"/>
        <v>240537.3279050432</v>
      </c>
      <c r="E2882" s="2">
        <f t="shared" si="1600"/>
        <v>0</v>
      </c>
      <c r="F2882" s="33">
        <f t="shared" si="1601"/>
        <v>240537.3279050432</v>
      </c>
      <c r="G2882" s="39">
        <f t="shared" si="1602"/>
        <v>6412.88</v>
      </c>
      <c r="H2882" s="38">
        <f>IF(AND(N2882=1,N2881&gt;1),VLOOKUP(A2881,[1]Plan1!$CW$105:$CY$215,3),H2881)</f>
        <v>6455.85</v>
      </c>
      <c r="I2882" s="127">
        <f t="shared" si="1603"/>
        <v>44693</v>
      </c>
      <c r="J2882" s="127">
        <f t="shared" si="1604"/>
        <v>44724</v>
      </c>
      <c r="K2882" s="34">
        <f t="shared" si="1605"/>
        <v>6.7005775876050055E-3</v>
      </c>
      <c r="L2882" s="212">
        <f t="shared" si="1606"/>
        <v>44783</v>
      </c>
      <c r="M2882" s="1">
        <f t="shared" si="1607"/>
        <v>22</v>
      </c>
      <c r="N2882" s="1">
        <f t="shared" si="1608"/>
        <v>15</v>
      </c>
      <c r="O2882" s="2">
        <f t="shared" si="1609"/>
        <v>1.00456371</v>
      </c>
      <c r="P2882" s="35">
        <f t="shared" si="1610"/>
        <v>1.0047000699999999</v>
      </c>
      <c r="Q2882" s="35">
        <f t="shared" si="1611"/>
        <v>1.2073424174660441</v>
      </c>
      <c r="R2882" s="2">
        <f t="shared" si="1612"/>
        <v>1.21285237</v>
      </c>
      <c r="S2882" s="2">
        <f t="shared" si="1613"/>
        <v>1.1701330599999999</v>
      </c>
      <c r="T2882" s="2">
        <f t="shared" si="1614"/>
        <v>291736.26822308998</v>
      </c>
      <c r="U2882" s="2">
        <f t="shared" si="1615"/>
        <v>0</v>
      </c>
      <c r="V2882" s="2">
        <f t="shared" si="1616"/>
        <v>51198.940318055582</v>
      </c>
      <c r="W2882" s="2">
        <f t="shared" si="1617"/>
        <v>291736.26822309877</v>
      </c>
      <c r="X2882" s="36">
        <f t="shared" si="1618"/>
        <v>0</v>
      </c>
      <c r="Y2882" s="2">
        <f t="shared" si="1619"/>
        <v>0</v>
      </c>
      <c r="Z2882" s="37">
        <f t="shared" si="1620"/>
        <v>0</v>
      </c>
      <c r="AA2882" s="2">
        <f t="shared" si="1621"/>
        <v>0</v>
      </c>
      <c r="AB2882" s="4">
        <f t="shared" si="1597"/>
        <v>7.1215000000000001E-2</v>
      </c>
      <c r="AC2882" s="148">
        <f t="shared" si="1622"/>
        <v>622</v>
      </c>
      <c r="AD2882" s="36">
        <v>252</v>
      </c>
      <c r="AE2882" s="35">
        <f t="shared" si="1623"/>
        <v>1.185067665</v>
      </c>
      <c r="AF2882" s="2">
        <f t="shared" si="1624"/>
        <v>53990.94995586</v>
      </c>
      <c r="AG2882" s="2">
        <f t="shared" si="1625"/>
        <v>53990.94995586</v>
      </c>
      <c r="AH2882" s="3">
        <f t="shared" si="1626"/>
        <v>0</v>
      </c>
      <c r="AI2882" s="3"/>
      <c r="AJ2882" s="3">
        <v>0</v>
      </c>
      <c r="AK2882" s="2">
        <f t="shared" si="1627"/>
        <v>71818.671507194711</v>
      </c>
      <c r="AL2882" s="8"/>
      <c r="AM2882" s="8"/>
      <c r="AN2882" s="8"/>
      <c r="AO2882" s="8"/>
      <c r="AP2882" s="8"/>
      <c r="AQ2882" s="8"/>
      <c r="AR2882" s="5"/>
      <c r="AS2882" s="1"/>
      <c r="AT2882" s="8"/>
      <c r="AU2882" s="1"/>
      <c r="AV2882" s="1"/>
      <c r="AW2882" s="3"/>
      <c r="AX2882" s="3"/>
      <c r="AY2882" s="4"/>
      <c r="AZ2882" s="4"/>
      <c r="BA2882" s="4"/>
      <c r="BB2882" s="1"/>
      <c r="BC2882" s="1"/>
      <c r="BD2882" s="1"/>
      <c r="BE2882" s="1"/>
      <c r="BF2882" s="1"/>
      <c r="BG2882" s="1"/>
      <c r="BH2882" s="1"/>
      <c r="BI2882" s="1"/>
    </row>
    <row r="2883" spans="1:61" x14ac:dyDescent="0.2">
      <c r="A2883" s="78">
        <f t="shared" si="1596"/>
        <v>44774</v>
      </c>
      <c r="B2883" s="2">
        <f t="shared" si="1598"/>
        <v>417719.46536492655</v>
      </c>
      <c r="C2883" s="3">
        <f t="shared" si="1599"/>
        <v>56392127.824265085</v>
      </c>
      <c r="D2883" s="2">
        <f t="shared" si="1628"/>
        <v>240537.3279050432</v>
      </c>
      <c r="E2883" s="2">
        <f t="shared" si="1600"/>
        <v>0</v>
      </c>
      <c r="F2883" s="33">
        <f t="shared" si="1601"/>
        <v>240537.3279050432</v>
      </c>
      <c r="G2883" s="39">
        <f t="shared" si="1602"/>
        <v>6412.88</v>
      </c>
      <c r="H2883" s="38">
        <f>IF(AND(N2883=1,N2882&gt;1),VLOOKUP(A2882,[1]Plan1!$CW$105:$CY$215,3),H2882)</f>
        <v>6455.85</v>
      </c>
      <c r="I2883" s="127">
        <f t="shared" si="1603"/>
        <v>44693</v>
      </c>
      <c r="J2883" s="127">
        <f t="shared" si="1604"/>
        <v>44724</v>
      </c>
      <c r="K2883" s="34">
        <f t="shared" si="1605"/>
        <v>6.7005775876050055E-3</v>
      </c>
      <c r="L2883" s="212">
        <f t="shared" si="1606"/>
        <v>44783</v>
      </c>
      <c r="M2883" s="1">
        <f t="shared" si="1607"/>
        <v>22</v>
      </c>
      <c r="N2883" s="1">
        <f t="shared" si="1608"/>
        <v>15</v>
      </c>
      <c r="O2883" s="2">
        <f t="shared" si="1609"/>
        <v>1.00456371</v>
      </c>
      <c r="P2883" s="35">
        <f t="shared" si="1610"/>
        <v>1.0047000699999999</v>
      </c>
      <c r="Q2883" s="35">
        <f t="shared" si="1611"/>
        <v>1.2073424174660441</v>
      </c>
      <c r="R2883" s="2">
        <f t="shared" si="1612"/>
        <v>1.21285237</v>
      </c>
      <c r="S2883" s="2">
        <f t="shared" si="1613"/>
        <v>1.1701330599999999</v>
      </c>
      <c r="T2883" s="2">
        <f t="shared" si="1614"/>
        <v>291736.26822308998</v>
      </c>
      <c r="U2883" s="2">
        <f t="shared" si="1615"/>
        <v>0</v>
      </c>
      <c r="V2883" s="2">
        <f t="shared" si="1616"/>
        <v>51198.940318055582</v>
      </c>
      <c r="W2883" s="2">
        <f t="shared" si="1617"/>
        <v>291736.26822309877</v>
      </c>
      <c r="X2883" s="36">
        <f t="shared" si="1618"/>
        <v>0</v>
      </c>
      <c r="Y2883" s="2">
        <f t="shared" si="1619"/>
        <v>0</v>
      </c>
      <c r="Z2883" s="37">
        <f t="shared" si="1620"/>
        <v>0</v>
      </c>
      <c r="AA2883" s="2">
        <f t="shared" si="1621"/>
        <v>0</v>
      </c>
      <c r="AB2883" s="4">
        <f t="shared" si="1597"/>
        <v>7.1215000000000001E-2</v>
      </c>
      <c r="AC2883" s="148">
        <f t="shared" si="1622"/>
        <v>623</v>
      </c>
      <c r="AD2883" s="36">
        <v>252</v>
      </c>
      <c r="AE2883" s="35">
        <f t="shared" si="1623"/>
        <v>1.1853912209999999</v>
      </c>
      <c r="AF2883" s="2">
        <f t="shared" si="1624"/>
        <v>54085.342975860003</v>
      </c>
      <c r="AG2883" s="2">
        <f t="shared" si="1625"/>
        <v>54085.342975860003</v>
      </c>
      <c r="AH2883" s="3">
        <f t="shared" si="1626"/>
        <v>0</v>
      </c>
      <c r="AI2883" s="3"/>
      <c r="AJ2883" s="3">
        <v>0</v>
      </c>
      <c r="AK2883" s="2">
        <f t="shared" si="1627"/>
        <v>71897.854165967801</v>
      </c>
      <c r="AL2883" s="8"/>
      <c r="AM2883" s="8"/>
      <c r="AN2883" s="8"/>
      <c r="AO2883" s="8"/>
      <c r="AP2883" s="8"/>
      <c r="AQ2883" s="8"/>
      <c r="AR2883" s="5"/>
      <c r="AS2883" s="1"/>
      <c r="AT2883" s="8"/>
      <c r="AU2883" s="1"/>
      <c r="AV2883" s="1"/>
      <c r="AW2883" s="3"/>
      <c r="AX2883" s="3"/>
      <c r="AY2883" s="4"/>
      <c r="AZ2883" s="4"/>
      <c r="BA2883" s="4"/>
      <c r="BB2883" s="1"/>
      <c r="BC2883" s="1"/>
      <c r="BD2883" s="1"/>
      <c r="BE2883" s="1"/>
      <c r="BF2883" s="1"/>
      <c r="BG2883" s="1"/>
      <c r="BH2883" s="1"/>
      <c r="BI2883" s="1"/>
    </row>
    <row r="2884" spans="1:61" x14ac:dyDescent="0.2">
      <c r="A2884" s="78">
        <f t="shared" si="1596"/>
        <v>44775</v>
      </c>
      <c r="B2884" s="2">
        <f t="shared" si="1598"/>
        <v>417998.08940249414</v>
      </c>
      <c r="C2884" s="3">
        <f t="shared" si="1599"/>
        <v>56429742.069336705</v>
      </c>
      <c r="D2884" s="2">
        <f t="shared" si="1628"/>
        <v>240537.3279050432</v>
      </c>
      <c r="E2884" s="2">
        <f t="shared" si="1600"/>
        <v>0</v>
      </c>
      <c r="F2884" s="33">
        <f t="shared" si="1601"/>
        <v>240537.3279050432</v>
      </c>
      <c r="G2884" s="39">
        <f t="shared" si="1602"/>
        <v>6412.88</v>
      </c>
      <c r="H2884" s="38">
        <f>IF(AND(N2884=1,N2883&gt;1),VLOOKUP(A2883,[1]Plan1!$CW$105:$CY$215,3),H2883)</f>
        <v>6455.85</v>
      </c>
      <c r="I2884" s="127">
        <f t="shared" si="1603"/>
        <v>44693</v>
      </c>
      <c r="J2884" s="127">
        <f t="shared" si="1604"/>
        <v>44724</v>
      </c>
      <c r="K2884" s="34">
        <f t="shared" si="1605"/>
        <v>6.7005775876050055E-3</v>
      </c>
      <c r="L2884" s="212">
        <f t="shared" si="1606"/>
        <v>44783</v>
      </c>
      <c r="M2884" s="1">
        <f t="shared" si="1607"/>
        <v>22</v>
      </c>
      <c r="N2884" s="1">
        <f t="shared" si="1608"/>
        <v>16</v>
      </c>
      <c r="O2884" s="2">
        <f t="shared" si="1609"/>
        <v>1.0048687000000001</v>
      </c>
      <c r="P2884" s="35">
        <f t="shared" si="1610"/>
        <v>1.0047000699999999</v>
      </c>
      <c r="Q2884" s="35">
        <f t="shared" si="1611"/>
        <v>1.2073424174660441</v>
      </c>
      <c r="R2884" s="2">
        <f t="shared" si="1612"/>
        <v>1.2132206000000001</v>
      </c>
      <c r="S2884" s="2">
        <f t="shared" si="1613"/>
        <v>1.1701330599999999</v>
      </c>
      <c r="T2884" s="2">
        <f t="shared" si="1614"/>
        <v>291824.84128335002</v>
      </c>
      <c r="U2884" s="2">
        <f t="shared" si="1615"/>
        <v>0</v>
      </c>
      <c r="V2884" s="2">
        <f t="shared" si="1616"/>
        <v>51287.513378310075</v>
      </c>
      <c r="W2884" s="2">
        <f t="shared" si="1617"/>
        <v>291824.84128335328</v>
      </c>
      <c r="X2884" s="36">
        <f t="shared" si="1618"/>
        <v>0</v>
      </c>
      <c r="Y2884" s="2">
        <f t="shared" si="1619"/>
        <v>0</v>
      </c>
      <c r="Z2884" s="37">
        <f t="shared" si="1620"/>
        <v>0</v>
      </c>
      <c r="AA2884" s="2">
        <f t="shared" si="1621"/>
        <v>0</v>
      </c>
      <c r="AB2884" s="4">
        <f t="shared" si="1597"/>
        <v>7.1215000000000001E-2</v>
      </c>
      <c r="AC2884" s="148">
        <f t="shared" si="1622"/>
        <v>624</v>
      </c>
      <c r="AD2884" s="36">
        <v>252</v>
      </c>
      <c r="AE2884" s="35">
        <f t="shared" si="1623"/>
        <v>1.1857148660000001</v>
      </c>
      <c r="AF2884" s="2">
        <f t="shared" si="1624"/>
        <v>54196.211294399996</v>
      </c>
      <c r="AG2884" s="2">
        <f t="shared" si="1625"/>
        <v>54196.211294399996</v>
      </c>
      <c r="AH2884" s="3">
        <f t="shared" si="1626"/>
        <v>0</v>
      </c>
      <c r="AI2884" s="3"/>
      <c r="AJ2884" s="3">
        <v>0</v>
      </c>
      <c r="AK2884" s="2">
        <f t="shared" si="1627"/>
        <v>71977.036824740891</v>
      </c>
      <c r="AL2884" s="8"/>
      <c r="AM2884" s="8"/>
      <c r="AN2884" s="8"/>
      <c r="AO2884" s="8"/>
      <c r="AP2884" s="8"/>
      <c r="AQ2884" s="8"/>
      <c r="AR2884" s="5"/>
      <c r="AS2884" s="1"/>
      <c r="AT2884" s="8"/>
      <c r="AU2884" s="1"/>
      <c r="AV2884" s="1"/>
      <c r="AW2884" s="3"/>
      <c r="AX2884" s="3"/>
      <c r="AY2884" s="4"/>
      <c r="AZ2884" s="4"/>
      <c r="BA2884" s="4"/>
      <c r="BB2884" s="1"/>
      <c r="BC2884" s="1"/>
      <c r="BD2884" s="1"/>
      <c r="BE2884" s="1"/>
      <c r="BF2884" s="1"/>
      <c r="BG2884" s="1"/>
      <c r="BH2884" s="1"/>
      <c r="BI2884" s="1"/>
    </row>
    <row r="2885" spans="1:61" x14ac:dyDescent="0.2">
      <c r="A2885" s="78">
        <f t="shared" si="1596"/>
        <v>44776</v>
      </c>
      <c r="B2885" s="2">
        <f t="shared" si="1598"/>
        <v>418276.82755051774</v>
      </c>
      <c r="C2885" s="3">
        <f t="shared" si="1599"/>
        <v>56467371.719319895</v>
      </c>
      <c r="D2885" s="2">
        <f t="shared" si="1628"/>
        <v>240537.3279050432</v>
      </c>
      <c r="E2885" s="2">
        <f t="shared" si="1600"/>
        <v>0</v>
      </c>
      <c r="F2885" s="33">
        <f t="shared" si="1601"/>
        <v>240537.3279050432</v>
      </c>
      <c r="G2885" s="39">
        <f t="shared" si="1602"/>
        <v>6412.88</v>
      </c>
      <c r="H2885" s="38">
        <f>IF(AND(N2885=1,N2884&gt;1),VLOOKUP(A2884,[1]Plan1!$CW$105:$CY$215,3),H2884)</f>
        <v>6455.85</v>
      </c>
      <c r="I2885" s="127">
        <f t="shared" si="1603"/>
        <v>44693</v>
      </c>
      <c r="J2885" s="127">
        <f t="shared" si="1604"/>
        <v>44724</v>
      </c>
      <c r="K2885" s="34">
        <f t="shared" si="1605"/>
        <v>6.7005775876050055E-3</v>
      </c>
      <c r="L2885" s="212">
        <f t="shared" si="1606"/>
        <v>44783</v>
      </c>
      <c r="M2885" s="1">
        <f t="shared" si="1607"/>
        <v>22</v>
      </c>
      <c r="N2885" s="1">
        <f t="shared" si="1608"/>
        <v>17</v>
      </c>
      <c r="O2885" s="2">
        <f t="shared" si="1609"/>
        <v>1.00517378</v>
      </c>
      <c r="P2885" s="35">
        <f t="shared" si="1610"/>
        <v>1.0047000699999999</v>
      </c>
      <c r="Q2885" s="35">
        <f t="shared" si="1611"/>
        <v>1.2073424174660441</v>
      </c>
      <c r="R2885" s="2">
        <f t="shared" si="1612"/>
        <v>1.2135889399999999</v>
      </c>
      <c r="S2885" s="2">
        <f t="shared" si="1613"/>
        <v>1.1701330599999999</v>
      </c>
      <c r="T2885" s="2">
        <f t="shared" si="1614"/>
        <v>291913.44080271001</v>
      </c>
      <c r="U2885" s="2">
        <f t="shared" si="1615"/>
        <v>0</v>
      </c>
      <c r="V2885" s="2">
        <f t="shared" si="1616"/>
        <v>51376.112897670588</v>
      </c>
      <c r="W2885" s="2">
        <f t="shared" si="1617"/>
        <v>291913.4408027138</v>
      </c>
      <c r="X2885" s="36">
        <f t="shared" si="1618"/>
        <v>0</v>
      </c>
      <c r="Y2885" s="2">
        <f t="shared" si="1619"/>
        <v>0</v>
      </c>
      <c r="Z2885" s="37">
        <f t="shared" si="1620"/>
        <v>0</v>
      </c>
      <c r="AA2885" s="2">
        <f t="shared" si="1621"/>
        <v>0</v>
      </c>
      <c r="AB2885" s="4">
        <f t="shared" si="1597"/>
        <v>7.1215000000000001E-2</v>
      </c>
      <c r="AC2885" s="148">
        <f t="shared" si="1622"/>
        <v>625</v>
      </c>
      <c r="AD2885" s="36">
        <v>252</v>
      </c>
      <c r="AE2885" s="35">
        <f t="shared" si="1623"/>
        <v>1.1860385980000001</v>
      </c>
      <c r="AF2885" s="2">
        <f t="shared" si="1624"/>
        <v>54307.167264290001</v>
      </c>
      <c r="AG2885" s="2">
        <f t="shared" si="1625"/>
        <v>54307.167264290001</v>
      </c>
      <c r="AH2885" s="3">
        <f t="shared" si="1626"/>
        <v>0</v>
      </c>
      <c r="AI2885" s="3"/>
      <c r="AJ2885" s="3">
        <v>0</v>
      </c>
      <c r="AK2885" s="2">
        <f t="shared" si="1627"/>
        <v>72056.219483513982</v>
      </c>
      <c r="AL2885" s="8"/>
      <c r="AM2885" s="8"/>
      <c r="AN2885" s="8"/>
      <c r="AO2885" s="8"/>
      <c r="AP2885" s="8"/>
      <c r="AQ2885" s="8"/>
      <c r="AR2885" s="5"/>
      <c r="AS2885" s="1"/>
      <c r="AT2885" s="8"/>
      <c r="AU2885" s="1"/>
      <c r="AV2885" s="1"/>
      <c r="AW2885" s="3"/>
      <c r="AX2885" s="3"/>
      <c r="AY2885" s="4"/>
      <c r="AZ2885" s="4"/>
      <c r="BA2885" s="4"/>
      <c r="BB2885" s="1"/>
      <c r="BC2885" s="1"/>
      <c r="BD2885" s="1"/>
      <c r="BE2885" s="1"/>
      <c r="BF2885" s="1"/>
      <c r="BG2885" s="1"/>
      <c r="BH2885" s="1"/>
      <c r="BI2885" s="1"/>
    </row>
    <row r="2886" spans="1:61" x14ac:dyDescent="0.2">
      <c r="A2886" s="78">
        <f t="shared" si="1596"/>
        <v>44777</v>
      </c>
      <c r="B2886" s="2">
        <f t="shared" si="1598"/>
        <v>418555.68044180749</v>
      </c>
      <c r="C2886" s="3">
        <f t="shared" si="1599"/>
        <v>56505016.859644011</v>
      </c>
      <c r="D2886" s="2">
        <f t="shared" si="1628"/>
        <v>240537.3279050432</v>
      </c>
      <c r="E2886" s="2">
        <f t="shared" si="1600"/>
        <v>0</v>
      </c>
      <c r="F2886" s="33">
        <f t="shared" si="1601"/>
        <v>240537.3279050432</v>
      </c>
      <c r="G2886" s="39">
        <f t="shared" si="1602"/>
        <v>6412.88</v>
      </c>
      <c r="H2886" s="38">
        <f>IF(AND(N2886=1,N2885&gt;1),VLOOKUP(A2885,[1]Plan1!$CW$105:$CY$215,3),H2885)</f>
        <v>6455.85</v>
      </c>
      <c r="I2886" s="127">
        <f t="shared" si="1603"/>
        <v>44693</v>
      </c>
      <c r="J2886" s="127">
        <f t="shared" si="1604"/>
        <v>44724</v>
      </c>
      <c r="K2886" s="34">
        <f t="shared" si="1605"/>
        <v>6.7005775876050055E-3</v>
      </c>
      <c r="L2886" s="212">
        <f t="shared" si="1606"/>
        <v>44783</v>
      </c>
      <c r="M2886" s="1">
        <f t="shared" si="1607"/>
        <v>22</v>
      </c>
      <c r="N2886" s="1">
        <f t="shared" si="1608"/>
        <v>18</v>
      </c>
      <c r="O2886" s="2">
        <f t="shared" si="1609"/>
        <v>1.00547896</v>
      </c>
      <c r="P2886" s="35">
        <f t="shared" si="1610"/>
        <v>1.0047000699999999</v>
      </c>
      <c r="Q2886" s="35">
        <f t="shared" si="1611"/>
        <v>1.2073424174660441</v>
      </c>
      <c r="R2886" s="2">
        <f t="shared" si="1612"/>
        <v>1.21395739</v>
      </c>
      <c r="S2886" s="2">
        <f t="shared" si="1613"/>
        <v>1.1701330599999999</v>
      </c>
      <c r="T2886" s="2">
        <f t="shared" si="1614"/>
        <v>292002.06678117998</v>
      </c>
      <c r="U2886" s="2">
        <f t="shared" si="1615"/>
        <v>0</v>
      </c>
      <c r="V2886" s="2">
        <f t="shared" si="1616"/>
        <v>51464.73887613722</v>
      </c>
      <c r="W2886" s="2">
        <f t="shared" si="1617"/>
        <v>292002.06678118045</v>
      </c>
      <c r="X2886" s="36">
        <f t="shared" si="1618"/>
        <v>0</v>
      </c>
      <c r="Y2886" s="2">
        <f t="shared" si="1619"/>
        <v>0</v>
      </c>
      <c r="Z2886" s="37">
        <f t="shared" si="1620"/>
        <v>0</v>
      </c>
      <c r="AA2886" s="2">
        <f t="shared" si="1621"/>
        <v>0</v>
      </c>
      <c r="AB2886" s="4">
        <f t="shared" si="1597"/>
        <v>7.1215000000000001E-2</v>
      </c>
      <c r="AC2886" s="148">
        <f t="shared" si="1622"/>
        <v>626</v>
      </c>
      <c r="AD2886" s="36">
        <v>252</v>
      </c>
      <c r="AE2886" s="35">
        <f t="shared" si="1623"/>
        <v>1.1863624189999999</v>
      </c>
      <c r="AF2886" s="2">
        <f t="shared" si="1624"/>
        <v>54418.211518340002</v>
      </c>
      <c r="AG2886" s="2">
        <f t="shared" si="1625"/>
        <v>54418.211518340002</v>
      </c>
      <c r="AH2886" s="3">
        <f t="shared" si="1626"/>
        <v>0</v>
      </c>
      <c r="AI2886" s="3"/>
      <c r="AJ2886" s="3">
        <v>0</v>
      </c>
      <c r="AK2886" s="2">
        <f t="shared" si="1627"/>
        <v>72135.402142287072</v>
      </c>
      <c r="AL2886" s="8"/>
      <c r="AM2886" s="8"/>
      <c r="AN2886" s="8"/>
      <c r="AO2886" s="8"/>
      <c r="AP2886" s="8"/>
      <c r="AQ2886" s="8"/>
      <c r="AR2886" s="5"/>
      <c r="AS2886" s="1"/>
      <c r="AT2886" s="8"/>
      <c r="AU2886" s="1"/>
      <c r="AV2886" s="1"/>
      <c r="AW2886" s="3"/>
      <c r="AX2886" s="3"/>
      <c r="AY2886" s="4"/>
      <c r="AZ2886" s="4"/>
      <c r="BA2886" s="4"/>
      <c r="BB2886" s="1"/>
      <c r="BC2886" s="1"/>
      <c r="BD2886" s="1"/>
      <c r="BE2886" s="1"/>
      <c r="BF2886" s="1"/>
      <c r="BG2886" s="1"/>
      <c r="BH2886" s="1"/>
      <c r="BI2886" s="1"/>
    </row>
    <row r="2887" spans="1:61" x14ac:dyDescent="0.2">
      <c r="A2887" s="78">
        <f t="shared" si="1596"/>
        <v>44778</v>
      </c>
      <c r="B2887" s="2">
        <f t="shared" si="1598"/>
        <v>418834.64812572324</v>
      </c>
      <c r="C2887" s="3">
        <f t="shared" si="1599"/>
        <v>56542677.496972635</v>
      </c>
      <c r="D2887" s="2">
        <f t="shared" si="1628"/>
        <v>240537.3279050432</v>
      </c>
      <c r="E2887" s="2">
        <f t="shared" si="1600"/>
        <v>0</v>
      </c>
      <c r="F2887" s="33">
        <f t="shared" si="1601"/>
        <v>240537.3279050432</v>
      </c>
      <c r="G2887" s="39">
        <f t="shared" si="1602"/>
        <v>6412.88</v>
      </c>
      <c r="H2887" s="38">
        <f>IF(AND(N2887=1,N2886&gt;1),VLOOKUP(A2886,[1]Plan1!$CW$105:$CY$215,3),H2886)</f>
        <v>6455.85</v>
      </c>
      <c r="I2887" s="127">
        <f t="shared" si="1603"/>
        <v>44693</v>
      </c>
      <c r="J2887" s="127">
        <f t="shared" si="1604"/>
        <v>44724</v>
      </c>
      <c r="K2887" s="34">
        <f t="shared" si="1605"/>
        <v>6.7005775876050055E-3</v>
      </c>
      <c r="L2887" s="212">
        <f t="shared" si="1606"/>
        <v>44783</v>
      </c>
      <c r="M2887" s="1">
        <f t="shared" si="1607"/>
        <v>22</v>
      </c>
      <c r="N2887" s="1">
        <f t="shared" si="1608"/>
        <v>19</v>
      </c>
      <c r="O2887" s="2">
        <f t="shared" si="1609"/>
        <v>1.00578422</v>
      </c>
      <c r="P2887" s="35">
        <f t="shared" si="1610"/>
        <v>1.0047000699999999</v>
      </c>
      <c r="Q2887" s="35">
        <f t="shared" si="1611"/>
        <v>1.2073424174660441</v>
      </c>
      <c r="R2887" s="2">
        <f t="shared" si="1612"/>
        <v>1.2143259500000001</v>
      </c>
      <c r="S2887" s="2">
        <f t="shared" si="1613"/>
        <v>1.1701330599999999</v>
      </c>
      <c r="T2887" s="2">
        <f t="shared" si="1614"/>
        <v>292090.71921875002</v>
      </c>
      <c r="U2887" s="2">
        <f t="shared" si="1615"/>
        <v>0</v>
      </c>
      <c r="V2887" s="2">
        <f t="shared" si="1616"/>
        <v>51553.391313709915</v>
      </c>
      <c r="W2887" s="2">
        <f t="shared" si="1617"/>
        <v>292090.7192187531</v>
      </c>
      <c r="X2887" s="36">
        <f t="shared" si="1618"/>
        <v>0</v>
      </c>
      <c r="Y2887" s="2">
        <f t="shared" si="1619"/>
        <v>0</v>
      </c>
      <c r="Z2887" s="37">
        <f t="shared" si="1620"/>
        <v>0</v>
      </c>
      <c r="AA2887" s="2">
        <f t="shared" si="1621"/>
        <v>0</v>
      </c>
      <c r="AB2887" s="4">
        <f t="shared" si="1597"/>
        <v>7.1215000000000001E-2</v>
      </c>
      <c r="AC2887" s="148">
        <f t="shared" si="1622"/>
        <v>627</v>
      </c>
      <c r="AD2887" s="36">
        <v>252</v>
      </c>
      <c r="AE2887" s="35">
        <f t="shared" si="1623"/>
        <v>1.186686329</v>
      </c>
      <c r="AF2887" s="2">
        <f t="shared" si="1624"/>
        <v>54529.344105910001</v>
      </c>
      <c r="AG2887" s="2">
        <f t="shared" si="1625"/>
        <v>54529.344105910001</v>
      </c>
      <c r="AH2887" s="3">
        <f t="shared" si="1626"/>
        <v>0</v>
      </c>
      <c r="AI2887" s="3"/>
      <c r="AJ2887" s="3">
        <v>0</v>
      </c>
      <c r="AK2887" s="2">
        <f t="shared" si="1627"/>
        <v>72214.584801060177</v>
      </c>
      <c r="AL2887" s="8"/>
      <c r="AM2887" s="8"/>
      <c r="AN2887" s="8"/>
      <c r="AO2887" s="8"/>
      <c r="AP2887" s="8"/>
      <c r="AQ2887" s="8"/>
      <c r="AR2887" s="5"/>
      <c r="AS2887" s="1"/>
      <c r="AT2887" s="8"/>
      <c r="AU2887" s="1"/>
      <c r="AV2887" s="1"/>
      <c r="AW2887" s="3"/>
      <c r="AX2887" s="3"/>
      <c r="AY2887" s="4"/>
      <c r="AZ2887" s="4"/>
      <c r="BA2887" s="4"/>
      <c r="BB2887" s="1"/>
      <c r="BC2887" s="1"/>
      <c r="BD2887" s="1"/>
      <c r="BE2887" s="1"/>
      <c r="BF2887" s="1"/>
      <c r="BG2887" s="1"/>
      <c r="BH2887" s="1"/>
      <c r="BI2887" s="1"/>
    </row>
    <row r="2888" spans="1:61" x14ac:dyDescent="0.2">
      <c r="A2888" s="78">
        <f t="shared" si="1596"/>
        <v>44779</v>
      </c>
      <c r="B2888" s="2">
        <f t="shared" si="1598"/>
        <v>419019.06481885514</v>
      </c>
      <c r="C2888" s="3">
        <f t="shared" si="1599"/>
        <v>56567573.750545442</v>
      </c>
      <c r="D2888" s="2">
        <f t="shared" si="1628"/>
        <v>240537.3279050432</v>
      </c>
      <c r="E2888" s="2">
        <f t="shared" si="1600"/>
        <v>0</v>
      </c>
      <c r="F2888" s="33">
        <f t="shared" si="1601"/>
        <v>240537.3279050432</v>
      </c>
      <c r="G2888" s="39">
        <f t="shared" si="1602"/>
        <v>6412.88</v>
      </c>
      <c r="H2888" s="38">
        <f>IF(AND(N2888=1,N2887&gt;1),VLOOKUP(A2887,[1]Plan1!$CW$105:$CY$215,3),H2887)</f>
        <v>6455.85</v>
      </c>
      <c r="I2888" s="127">
        <f t="shared" si="1603"/>
        <v>44693</v>
      </c>
      <c r="J2888" s="127">
        <f t="shared" si="1604"/>
        <v>44724</v>
      </c>
      <c r="K2888" s="34">
        <f t="shared" si="1605"/>
        <v>6.7005775876050055E-3</v>
      </c>
      <c r="L2888" s="212">
        <f t="shared" si="1606"/>
        <v>44783</v>
      </c>
      <c r="M2888" s="1">
        <f t="shared" si="1607"/>
        <v>22</v>
      </c>
      <c r="N2888" s="1">
        <f t="shared" si="1608"/>
        <v>20</v>
      </c>
      <c r="O2888" s="2">
        <f t="shared" si="1609"/>
        <v>1.00608958</v>
      </c>
      <c r="P2888" s="35">
        <f t="shared" si="1610"/>
        <v>1.0047000699999999</v>
      </c>
      <c r="Q2888" s="35">
        <f t="shared" si="1611"/>
        <v>1.2073424174660441</v>
      </c>
      <c r="R2888" s="2">
        <f t="shared" si="1612"/>
        <v>1.2146946199999999</v>
      </c>
      <c r="S2888" s="2">
        <f t="shared" si="1613"/>
        <v>1.1701330599999999</v>
      </c>
      <c r="T2888" s="2">
        <f t="shared" si="1614"/>
        <v>292179.39811543003</v>
      </c>
      <c r="U2888" s="2">
        <f t="shared" si="1615"/>
        <v>0</v>
      </c>
      <c r="V2888" s="2">
        <f t="shared" si="1616"/>
        <v>51642.070210388636</v>
      </c>
      <c r="W2888" s="2">
        <f t="shared" si="1617"/>
        <v>292179.39811543183</v>
      </c>
      <c r="X2888" s="36">
        <f t="shared" si="1618"/>
        <v>0</v>
      </c>
      <c r="Y2888" s="2">
        <f t="shared" si="1619"/>
        <v>0</v>
      </c>
      <c r="Z2888" s="37">
        <f t="shared" si="1620"/>
        <v>0</v>
      </c>
      <c r="AA2888" s="2">
        <f t="shared" si="1621"/>
        <v>0</v>
      </c>
      <c r="AB2888" s="4">
        <f t="shared" si="1597"/>
        <v>7.1215000000000001E-2</v>
      </c>
      <c r="AC2888" s="148">
        <f t="shared" si="1622"/>
        <v>627</v>
      </c>
      <c r="AD2888" s="36">
        <v>252</v>
      </c>
      <c r="AE2888" s="35">
        <f t="shared" si="1623"/>
        <v>1.186686329</v>
      </c>
      <c r="AF2888" s="2">
        <f t="shared" si="1624"/>
        <v>54545.89924359</v>
      </c>
      <c r="AG2888" s="2">
        <f t="shared" si="1625"/>
        <v>54545.89924359</v>
      </c>
      <c r="AH2888" s="3">
        <f t="shared" si="1626"/>
        <v>0</v>
      </c>
      <c r="AI2888" s="3"/>
      <c r="AJ2888" s="3">
        <v>0</v>
      </c>
      <c r="AK2888" s="2">
        <f t="shared" si="1627"/>
        <v>72293.767459833267</v>
      </c>
      <c r="AL2888" s="8"/>
      <c r="AM2888" s="8"/>
      <c r="AN2888" s="8"/>
      <c r="AO2888" s="8"/>
      <c r="AP2888" s="8"/>
      <c r="AQ2888" s="8"/>
      <c r="AR2888" s="5"/>
      <c r="AS2888" s="1"/>
      <c r="AT2888" s="8"/>
      <c r="AU2888" s="1"/>
      <c r="AV2888" s="1"/>
      <c r="AW2888" s="3"/>
      <c r="AX2888" s="3"/>
      <c r="AY2888" s="4"/>
      <c r="AZ2888" s="4"/>
      <c r="BA2888" s="4"/>
      <c r="BB2888" s="1"/>
      <c r="BC2888" s="1"/>
      <c r="BD2888" s="1"/>
      <c r="BE2888" s="1"/>
      <c r="BF2888" s="1"/>
      <c r="BG2888" s="1"/>
      <c r="BH2888" s="1"/>
      <c r="BI2888" s="1"/>
    </row>
    <row r="2889" spans="1:61" x14ac:dyDescent="0.2">
      <c r="A2889" s="78">
        <f t="shared" si="1596"/>
        <v>44780</v>
      </c>
      <c r="B2889" s="2">
        <f t="shared" si="1598"/>
        <v>419098.24747762817</v>
      </c>
      <c r="C2889" s="3">
        <f t="shared" si="1599"/>
        <v>56578263.409479804</v>
      </c>
      <c r="D2889" s="2">
        <f t="shared" si="1628"/>
        <v>240537.3279050432</v>
      </c>
      <c r="E2889" s="2">
        <f t="shared" si="1600"/>
        <v>0</v>
      </c>
      <c r="F2889" s="33">
        <f t="shared" si="1601"/>
        <v>240537.3279050432</v>
      </c>
      <c r="G2889" s="39">
        <f t="shared" si="1602"/>
        <v>6412.88</v>
      </c>
      <c r="H2889" s="38">
        <f>IF(AND(N2889=1,N2888&gt;1),VLOOKUP(A2888,[1]Plan1!$CW$105:$CY$215,3),H2888)</f>
        <v>6455.85</v>
      </c>
      <c r="I2889" s="127">
        <f t="shared" si="1603"/>
        <v>44693</v>
      </c>
      <c r="J2889" s="127">
        <f t="shared" si="1604"/>
        <v>44724</v>
      </c>
      <c r="K2889" s="34">
        <f t="shared" si="1605"/>
        <v>6.7005775876050055E-3</v>
      </c>
      <c r="L2889" s="212">
        <f t="shared" si="1606"/>
        <v>44783</v>
      </c>
      <c r="M2889" s="1">
        <f t="shared" si="1607"/>
        <v>22</v>
      </c>
      <c r="N2889" s="1">
        <f t="shared" si="1608"/>
        <v>20</v>
      </c>
      <c r="O2889" s="2">
        <f t="shared" si="1609"/>
        <v>1.00608958</v>
      </c>
      <c r="P2889" s="35">
        <f t="shared" si="1610"/>
        <v>1.0047000699999999</v>
      </c>
      <c r="Q2889" s="35">
        <f t="shared" si="1611"/>
        <v>1.2073424174660441</v>
      </c>
      <c r="R2889" s="2">
        <f t="shared" si="1612"/>
        <v>1.2146946199999999</v>
      </c>
      <c r="S2889" s="2">
        <f t="shared" si="1613"/>
        <v>1.1701330599999999</v>
      </c>
      <c r="T2889" s="2">
        <f t="shared" si="1614"/>
        <v>292179.39811543003</v>
      </c>
      <c r="U2889" s="2">
        <f t="shared" si="1615"/>
        <v>0</v>
      </c>
      <c r="V2889" s="2">
        <f t="shared" si="1616"/>
        <v>51642.070210388636</v>
      </c>
      <c r="W2889" s="2">
        <f t="shared" si="1617"/>
        <v>292179.39811543183</v>
      </c>
      <c r="X2889" s="36">
        <f t="shared" si="1618"/>
        <v>0</v>
      </c>
      <c r="Y2889" s="2">
        <f t="shared" si="1619"/>
        <v>0</v>
      </c>
      <c r="Z2889" s="37">
        <f t="shared" si="1620"/>
        <v>0</v>
      </c>
      <c r="AA2889" s="2">
        <f t="shared" si="1621"/>
        <v>0</v>
      </c>
      <c r="AB2889" s="4">
        <f t="shared" si="1597"/>
        <v>7.1215000000000001E-2</v>
      </c>
      <c r="AC2889" s="148">
        <f t="shared" si="1622"/>
        <v>627</v>
      </c>
      <c r="AD2889" s="36">
        <v>252</v>
      </c>
      <c r="AE2889" s="35">
        <f t="shared" si="1623"/>
        <v>1.186686329</v>
      </c>
      <c r="AF2889" s="2">
        <f t="shared" si="1624"/>
        <v>54545.89924359</v>
      </c>
      <c r="AG2889" s="2">
        <f t="shared" si="1625"/>
        <v>54545.89924359</v>
      </c>
      <c r="AH2889" s="3">
        <f t="shared" si="1626"/>
        <v>0</v>
      </c>
      <c r="AI2889" s="3"/>
      <c r="AJ2889" s="3">
        <v>0</v>
      </c>
      <c r="AK2889" s="2">
        <f t="shared" si="1627"/>
        <v>72372.950118606357</v>
      </c>
      <c r="AL2889" s="8"/>
      <c r="AM2889" s="8"/>
      <c r="AN2889" s="8"/>
      <c r="AO2889" s="8"/>
      <c r="AP2889" s="8"/>
      <c r="AQ2889" s="8"/>
      <c r="AR2889" s="5"/>
      <c r="AS2889" s="1"/>
      <c r="AT2889" s="8"/>
      <c r="AU2889" s="1"/>
      <c r="AV2889" s="1"/>
      <c r="AW2889" s="3"/>
      <c r="AX2889" s="3"/>
      <c r="AY2889" s="4"/>
      <c r="AZ2889" s="4"/>
      <c r="BA2889" s="4"/>
      <c r="BB2889" s="1"/>
      <c r="BC2889" s="1"/>
      <c r="BD2889" s="1"/>
      <c r="BE2889" s="1"/>
      <c r="BF2889" s="1"/>
      <c r="BG2889" s="1"/>
      <c r="BH2889" s="1"/>
      <c r="BI2889" s="1"/>
    </row>
    <row r="2890" spans="1:61" x14ac:dyDescent="0.2">
      <c r="A2890" s="78">
        <f t="shared" si="1596"/>
        <v>44781</v>
      </c>
      <c r="B2890" s="2">
        <f t="shared" si="1598"/>
        <v>419272.09567704133</v>
      </c>
      <c r="C2890" s="3">
        <f t="shared" si="1599"/>
        <v>56601732.916400582</v>
      </c>
      <c r="D2890" s="2">
        <f t="shared" si="1628"/>
        <v>240537.3279050432</v>
      </c>
      <c r="E2890" s="2">
        <f t="shared" si="1600"/>
        <v>0</v>
      </c>
      <c r="F2890" s="33">
        <f t="shared" si="1601"/>
        <v>240537.3279050432</v>
      </c>
      <c r="G2890" s="39">
        <f t="shared" si="1602"/>
        <v>6412.88</v>
      </c>
      <c r="H2890" s="38">
        <f>IF(AND(N2890=1,N2889&gt;1),VLOOKUP(A2889,[1]Plan1!$CW$105:$CY$215,3),H2889)</f>
        <v>6455.85</v>
      </c>
      <c r="I2890" s="127">
        <f t="shared" si="1603"/>
        <v>44693</v>
      </c>
      <c r="J2890" s="127">
        <f t="shared" si="1604"/>
        <v>44724</v>
      </c>
      <c r="K2890" s="34">
        <f t="shared" si="1605"/>
        <v>6.7005775876050055E-3</v>
      </c>
      <c r="L2890" s="212">
        <f t="shared" si="1606"/>
        <v>44783</v>
      </c>
      <c r="M2890" s="1">
        <f t="shared" si="1607"/>
        <v>22</v>
      </c>
      <c r="N2890" s="1">
        <f t="shared" si="1608"/>
        <v>20</v>
      </c>
      <c r="O2890" s="2">
        <f t="shared" si="1609"/>
        <v>1.00608958</v>
      </c>
      <c r="P2890" s="35">
        <f t="shared" si="1610"/>
        <v>1.0047000699999999</v>
      </c>
      <c r="Q2890" s="35">
        <f t="shared" si="1611"/>
        <v>1.2073424174660441</v>
      </c>
      <c r="R2890" s="2">
        <f t="shared" si="1612"/>
        <v>1.2146946199999999</v>
      </c>
      <c r="S2890" s="2">
        <f t="shared" si="1613"/>
        <v>1.1701330599999999</v>
      </c>
      <c r="T2890" s="2">
        <f t="shared" si="1614"/>
        <v>292179.39811543003</v>
      </c>
      <c r="U2890" s="2">
        <f t="shared" si="1615"/>
        <v>0</v>
      </c>
      <c r="V2890" s="2">
        <f t="shared" si="1616"/>
        <v>51642.070210388636</v>
      </c>
      <c r="W2890" s="2">
        <f t="shared" si="1617"/>
        <v>292179.39811543183</v>
      </c>
      <c r="X2890" s="36">
        <f t="shared" si="1618"/>
        <v>0</v>
      </c>
      <c r="Y2890" s="2">
        <f t="shared" si="1619"/>
        <v>0</v>
      </c>
      <c r="Z2890" s="37">
        <f t="shared" si="1620"/>
        <v>0</v>
      </c>
      <c r="AA2890" s="2">
        <f t="shared" si="1621"/>
        <v>0</v>
      </c>
      <c r="AB2890" s="4">
        <f t="shared" si="1597"/>
        <v>7.1215000000000001E-2</v>
      </c>
      <c r="AC2890" s="148">
        <f t="shared" si="1622"/>
        <v>628</v>
      </c>
      <c r="AD2890" s="36">
        <v>252</v>
      </c>
      <c r="AE2890" s="35">
        <f t="shared" si="1623"/>
        <v>1.1870103270000001</v>
      </c>
      <c r="AF2890" s="2">
        <f t="shared" si="1624"/>
        <v>54640.564784219998</v>
      </c>
      <c r="AG2890" s="2">
        <f t="shared" si="1625"/>
        <v>54640.564784230002</v>
      </c>
      <c r="AH2890" s="3">
        <f t="shared" si="1626"/>
        <v>0</v>
      </c>
      <c r="AI2890" s="3"/>
      <c r="AJ2890" s="3">
        <v>0</v>
      </c>
      <c r="AK2890" s="2">
        <f t="shared" si="1627"/>
        <v>72452.132777379447</v>
      </c>
      <c r="AL2890" s="8"/>
      <c r="AM2890" s="8"/>
      <c r="AN2890" s="8"/>
      <c r="AO2890" s="8"/>
      <c r="AP2890" s="8"/>
      <c r="AQ2890" s="8"/>
      <c r="AR2890" s="5"/>
      <c r="AS2890" s="1"/>
      <c r="AT2890" s="8"/>
      <c r="AU2890" s="1"/>
      <c r="AV2890" s="1"/>
      <c r="AW2890" s="3"/>
      <c r="AX2890" s="3"/>
      <c r="AY2890" s="4"/>
      <c r="AZ2890" s="4"/>
      <c r="BA2890" s="4"/>
      <c r="BB2890" s="1"/>
      <c r="BC2890" s="1"/>
      <c r="BD2890" s="1"/>
      <c r="BE2890" s="1"/>
      <c r="BF2890" s="1"/>
      <c r="BG2890" s="1"/>
      <c r="BH2890" s="1"/>
      <c r="BI2890" s="1"/>
    </row>
    <row r="2891" spans="1:61" x14ac:dyDescent="0.2">
      <c r="A2891" s="78">
        <f t="shared" ref="A2891:A2954" si="1629">(A2890+1)</f>
        <v>44782</v>
      </c>
      <c r="B2891" s="2">
        <f t="shared" si="1598"/>
        <v>419551.29250976921</v>
      </c>
      <c r="C2891" s="3">
        <f t="shared" si="1599"/>
        <v>56639424.488818839</v>
      </c>
      <c r="D2891" s="2">
        <f t="shared" si="1628"/>
        <v>240537.3279050432</v>
      </c>
      <c r="E2891" s="2">
        <f t="shared" si="1600"/>
        <v>0</v>
      </c>
      <c r="F2891" s="33">
        <f t="shared" si="1601"/>
        <v>240537.3279050432</v>
      </c>
      <c r="G2891" s="39">
        <f t="shared" si="1602"/>
        <v>6412.88</v>
      </c>
      <c r="H2891" s="38">
        <f>IF(AND(N2891=1,N2890&gt;1),VLOOKUP(A2890,[1]Plan1!$CW$105:$CY$215,3),H2890)</f>
        <v>6455.85</v>
      </c>
      <c r="I2891" s="127">
        <f t="shared" si="1603"/>
        <v>44693</v>
      </c>
      <c r="J2891" s="127">
        <f t="shared" si="1604"/>
        <v>44724</v>
      </c>
      <c r="K2891" s="34">
        <f t="shared" si="1605"/>
        <v>6.7005775876050055E-3</v>
      </c>
      <c r="L2891" s="212">
        <f t="shared" si="1606"/>
        <v>44783</v>
      </c>
      <c r="M2891" s="1">
        <f t="shared" si="1607"/>
        <v>22</v>
      </c>
      <c r="N2891" s="1">
        <f t="shared" si="1608"/>
        <v>21</v>
      </c>
      <c r="O2891" s="2">
        <f t="shared" si="1609"/>
        <v>1.00639503</v>
      </c>
      <c r="P2891" s="35">
        <f t="shared" si="1610"/>
        <v>1.0047000699999999</v>
      </c>
      <c r="Q2891" s="35">
        <f t="shared" si="1611"/>
        <v>1.2073424174660441</v>
      </c>
      <c r="R2891" s="2">
        <f t="shared" si="1612"/>
        <v>1.2150634</v>
      </c>
      <c r="S2891" s="2">
        <f t="shared" si="1613"/>
        <v>1.1701330599999999</v>
      </c>
      <c r="T2891" s="2">
        <f t="shared" si="1614"/>
        <v>292268.10347120999</v>
      </c>
      <c r="U2891" s="2">
        <f t="shared" si="1615"/>
        <v>0</v>
      </c>
      <c r="V2891" s="2">
        <f t="shared" si="1616"/>
        <v>51730.77556617347</v>
      </c>
      <c r="W2891" s="2">
        <f t="shared" si="1617"/>
        <v>292268.10347121669</v>
      </c>
      <c r="X2891" s="36">
        <f t="shared" si="1618"/>
        <v>0</v>
      </c>
      <c r="Y2891" s="2">
        <f t="shared" si="1619"/>
        <v>0</v>
      </c>
      <c r="Z2891" s="37">
        <f t="shared" si="1620"/>
        <v>0</v>
      </c>
      <c r="AA2891" s="2">
        <f t="shared" si="1621"/>
        <v>0</v>
      </c>
      <c r="AB2891" s="4">
        <f t="shared" ref="AB2891:AB2954" si="1630">(AB2890)</f>
        <v>7.1215000000000001E-2</v>
      </c>
      <c r="AC2891" s="148">
        <f t="shared" si="1622"/>
        <v>629</v>
      </c>
      <c r="AD2891" s="36">
        <v>252</v>
      </c>
      <c r="AE2891" s="35">
        <f t="shared" si="1623"/>
        <v>1.1873344130000001</v>
      </c>
      <c r="AF2891" s="2">
        <f t="shared" si="1624"/>
        <v>54751.873602400003</v>
      </c>
      <c r="AG2891" s="2">
        <f t="shared" si="1625"/>
        <v>54751.873602400003</v>
      </c>
      <c r="AH2891" s="3">
        <f t="shared" si="1626"/>
        <v>0</v>
      </c>
      <c r="AI2891" s="3"/>
      <c r="AJ2891" s="3">
        <v>0</v>
      </c>
      <c r="AK2891" s="2">
        <f t="shared" si="1627"/>
        <v>72531.315436152538</v>
      </c>
      <c r="AL2891" s="8"/>
      <c r="AM2891" s="8"/>
      <c r="AN2891" s="8"/>
      <c r="AO2891" s="8"/>
      <c r="AP2891" s="8"/>
      <c r="AQ2891" s="8"/>
      <c r="AR2891" s="5"/>
      <c r="AS2891" s="1"/>
      <c r="AT2891" s="8"/>
      <c r="AU2891" s="1"/>
      <c r="AV2891" s="1"/>
      <c r="AW2891" s="3"/>
      <c r="AX2891" s="3"/>
      <c r="AY2891" s="4"/>
      <c r="AZ2891" s="4"/>
      <c r="BA2891" s="4"/>
      <c r="BB2891" s="1"/>
      <c r="BC2891" s="1"/>
      <c r="BD2891" s="1"/>
      <c r="BE2891" s="1"/>
      <c r="BF2891" s="1"/>
      <c r="BG2891" s="1"/>
      <c r="BH2891" s="1"/>
      <c r="BI2891" s="1"/>
    </row>
    <row r="2892" spans="1:61" x14ac:dyDescent="0.2">
      <c r="A2892" s="78">
        <f t="shared" si="1629"/>
        <v>44783</v>
      </c>
      <c r="B2892" s="2">
        <f t="shared" si="1598"/>
        <v>419830.60428296321</v>
      </c>
      <c r="C2892" s="3">
        <f t="shared" si="1599"/>
        <v>56677131.578200035</v>
      </c>
      <c r="D2892" s="2">
        <f t="shared" si="1628"/>
        <v>240537.3279050432</v>
      </c>
      <c r="E2892" s="2">
        <f t="shared" si="1600"/>
        <v>0</v>
      </c>
      <c r="F2892" s="33">
        <f t="shared" si="1601"/>
        <v>240537.3279050432</v>
      </c>
      <c r="G2892" s="39">
        <f t="shared" si="1602"/>
        <v>6412.88</v>
      </c>
      <c r="H2892" s="38">
        <f>IF(AND(N2892=1,N2891&gt;1),VLOOKUP(A2891,[1]Plan1!$CW$105:$CY$215,3),H2891)</f>
        <v>6455.85</v>
      </c>
      <c r="I2892" s="127">
        <f t="shared" si="1603"/>
        <v>44693</v>
      </c>
      <c r="J2892" s="127">
        <f t="shared" si="1604"/>
        <v>44724</v>
      </c>
      <c r="K2892" s="34">
        <f t="shared" si="1605"/>
        <v>6.7005775876050055E-3</v>
      </c>
      <c r="L2892" s="212">
        <f t="shared" si="1606"/>
        <v>44783</v>
      </c>
      <c r="M2892" s="1">
        <f t="shared" si="1607"/>
        <v>22</v>
      </c>
      <c r="N2892" s="1">
        <f t="shared" si="1608"/>
        <v>22</v>
      </c>
      <c r="O2892" s="2">
        <f t="shared" si="1609"/>
        <v>1.00670057</v>
      </c>
      <c r="P2892" s="35">
        <f t="shared" si="1610"/>
        <v>1.0047000699999999</v>
      </c>
      <c r="Q2892" s="35">
        <f t="shared" si="1611"/>
        <v>1.2073424174660441</v>
      </c>
      <c r="R2892" s="2">
        <f t="shared" si="1612"/>
        <v>1.2154322900000001</v>
      </c>
      <c r="S2892" s="2">
        <f t="shared" si="1613"/>
        <v>1.1701330599999999</v>
      </c>
      <c r="T2892" s="2">
        <f t="shared" si="1614"/>
        <v>292356.83528609999</v>
      </c>
      <c r="U2892" s="2">
        <f t="shared" si="1615"/>
        <v>0</v>
      </c>
      <c r="V2892" s="2">
        <f t="shared" si="1616"/>
        <v>51819.507381064381</v>
      </c>
      <c r="W2892" s="2">
        <f t="shared" si="1617"/>
        <v>292356.83528610761</v>
      </c>
      <c r="X2892" s="36">
        <f t="shared" si="1618"/>
        <v>95</v>
      </c>
      <c r="Y2892" s="2">
        <f t="shared" si="1619"/>
        <v>0</v>
      </c>
      <c r="Z2892" s="37">
        <f t="shared" si="1620"/>
        <v>0</v>
      </c>
      <c r="AA2892" s="2">
        <f t="shared" si="1621"/>
        <v>0</v>
      </c>
      <c r="AB2892" s="4">
        <f t="shared" si="1630"/>
        <v>7.1215000000000001E-2</v>
      </c>
      <c r="AC2892" s="148">
        <f t="shared" si="1622"/>
        <v>630</v>
      </c>
      <c r="AD2892" s="36">
        <v>252</v>
      </c>
      <c r="AE2892" s="35">
        <f t="shared" si="1623"/>
        <v>1.1876585879999999</v>
      </c>
      <c r="AF2892" s="2">
        <f t="shared" si="1624"/>
        <v>54863.270901930002</v>
      </c>
      <c r="AG2892" s="2">
        <f t="shared" si="1625"/>
        <v>54863.270901930002</v>
      </c>
      <c r="AH2892" s="3">
        <f t="shared" si="1626"/>
        <v>0</v>
      </c>
      <c r="AI2892" s="3"/>
      <c r="AJ2892" s="3">
        <v>0</v>
      </c>
      <c r="AK2892" s="2">
        <f t="shared" si="1627"/>
        <v>72610.498094925628</v>
      </c>
      <c r="AL2892" s="8"/>
      <c r="AM2892" s="8"/>
      <c r="AN2892" s="8"/>
      <c r="AO2892" s="8"/>
      <c r="AP2892" s="8"/>
      <c r="AQ2892" s="8"/>
      <c r="AR2892" s="5"/>
      <c r="AS2892" s="1"/>
      <c r="AT2892" s="8"/>
      <c r="AU2892" s="1"/>
      <c r="AV2892" s="1"/>
      <c r="AW2892" s="3"/>
      <c r="AX2892" s="3"/>
      <c r="AY2892" s="4"/>
      <c r="AZ2892" s="4"/>
      <c r="BA2892" s="4"/>
      <c r="BB2892" s="1"/>
      <c r="BC2892" s="1"/>
      <c r="BD2892" s="1"/>
      <c r="BE2892" s="1"/>
      <c r="BF2892" s="1"/>
      <c r="BG2892" s="1"/>
      <c r="BH2892" s="1"/>
      <c r="BI2892" s="1"/>
    </row>
    <row r="2893" spans="1:61" x14ac:dyDescent="0.2">
      <c r="A2893" s="78">
        <f t="shared" si="1629"/>
        <v>44784</v>
      </c>
      <c r="B2893" s="2">
        <f t="shared" si="1598"/>
        <v>419896.88382294565</v>
      </c>
      <c r="C2893" s="3">
        <f t="shared" si="1599"/>
        <v>56686079.316097662</v>
      </c>
      <c r="D2893" s="2">
        <f t="shared" si="1628"/>
        <v>240537.3279050432</v>
      </c>
      <c r="E2893" s="2">
        <f t="shared" si="1600"/>
        <v>0</v>
      </c>
      <c r="F2893" s="33">
        <f t="shared" si="1601"/>
        <v>240537.3279050432</v>
      </c>
      <c r="G2893" s="39">
        <f t="shared" si="1602"/>
        <v>6455.85</v>
      </c>
      <c r="H2893" s="38">
        <f>IF(AND(N2893=1,N2892&gt;1),VLOOKUP(A2892,[1]Plan1!$CW$105:$CY$215,3),H2892)</f>
        <v>6411.95</v>
      </c>
      <c r="I2893" s="127">
        <f t="shared" si="1603"/>
        <v>44723</v>
      </c>
      <c r="J2893" s="127">
        <f t="shared" si="1604"/>
        <v>44753</v>
      </c>
      <c r="K2893" s="34">
        <f t="shared" si="1605"/>
        <v>-6.8000340776196433E-3</v>
      </c>
      <c r="L2893" s="212">
        <f t="shared" si="1606"/>
        <v>44816</v>
      </c>
      <c r="M2893" s="1">
        <f t="shared" si="1607"/>
        <v>22</v>
      </c>
      <c r="N2893" s="1">
        <f t="shared" si="1608"/>
        <v>1</v>
      </c>
      <c r="O2893" s="2">
        <f t="shared" si="1609"/>
        <v>0.99968988999999997</v>
      </c>
      <c r="P2893" s="35">
        <f t="shared" si="1610"/>
        <v>1.00670057</v>
      </c>
      <c r="Q2893" s="35">
        <f t="shared" si="1611"/>
        <v>1.2154322998482445</v>
      </c>
      <c r="R2893" s="2">
        <f t="shared" si="1612"/>
        <v>1.2150553799999999</v>
      </c>
      <c r="S2893" s="2">
        <f t="shared" si="1613"/>
        <v>1.1701330599999999</v>
      </c>
      <c r="T2893" s="2">
        <f t="shared" si="1614"/>
        <v>292266.17436184001</v>
      </c>
      <c r="U2893" s="2">
        <f t="shared" si="1615"/>
        <v>0</v>
      </c>
      <c r="V2893" s="2">
        <f t="shared" si="1616"/>
        <v>51728.846456803651</v>
      </c>
      <c r="W2893" s="2">
        <f t="shared" si="1617"/>
        <v>292266.17436184688</v>
      </c>
      <c r="X2893" s="36">
        <f t="shared" si="1618"/>
        <v>0</v>
      </c>
      <c r="Y2893" s="2">
        <f t="shared" si="1619"/>
        <v>0</v>
      </c>
      <c r="Z2893" s="37">
        <f t="shared" si="1620"/>
        <v>0</v>
      </c>
      <c r="AA2893" s="2">
        <f t="shared" si="1621"/>
        <v>0</v>
      </c>
      <c r="AB2893" s="4">
        <f t="shared" si="1630"/>
        <v>7.1215000000000001E-2</v>
      </c>
      <c r="AC2893" s="148">
        <f t="shared" si="1622"/>
        <v>631</v>
      </c>
      <c r="AD2893" s="36">
        <v>252</v>
      </c>
      <c r="AE2893" s="35">
        <f t="shared" si="1623"/>
        <v>1.1879828509999999</v>
      </c>
      <c r="AF2893" s="2">
        <f t="shared" si="1624"/>
        <v>54941.028707400001</v>
      </c>
      <c r="AG2893" s="2">
        <f t="shared" si="1625"/>
        <v>54941.028707400001</v>
      </c>
      <c r="AH2893" s="3">
        <f t="shared" si="1626"/>
        <v>0</v>
      </c>
      <c r="AI2893" s="3"/>
      <c r="AJ2893" s="3">
        <v>0</v>
      </c>
      <c r="AK2893" s="2">
        <f t="shared" si="1627"/>
        <v>72689.680753698718</v>
      </c>
      <c r="AL2893" s="8"/>
      <c r="AM2893" s="8"/>
      <c r="AN2893" s="8"/>
      <c r="AO2893" s="8"/>
      <c r="AP2893" s="8"/>
      <c r="AQ2893" s="8"/>
      <c r="AR2893" s="5"/>
      <c r="AS2893" s="1"/>
      <c r="AT2893" s="8"/>
      <c r="AU2893" s="1"/>
      <c r="AV2893" s="1"/>
      <c r="AW2893" s="3"/>
      <c r="AX2893" s="3"/>
      <c r="AY2893" s="4"/>
      <c r="AZ2893" s="4"/>
      <c r="BA2893" s="4"/>
      <c r="BB2893" s="1"/>
      <c r="BC2893" s="1"/>
      <c r="BD2893" s="1"/>
      <c r="BE2893" s="1"/>
      <c r="BF2893" s="1"/>
      <c r="BG2893" s="1"/>
      <c r="BH2893" s="1"/>
      <c r="BI2893" s="1"/>
    </row>
    <row r="2894" spans="1:61" x14ac:dyDescent="0.2">
      <c r="A2894" s="78">
        <f t="shared" si="1629"/>
        <v>44785</v>
      </c>
      <c r="B2894" s="2">
        <f t="shared" si="1598"/>
        <v>419963.16487044736</v>
      </c>
      <c r="C2894" s="3">
        <f t="shared" si="1599"/>
        <v>56695027.257510394</v>
      </c>
      <c r="D2894" s="2">
        <f t="shared" si="1628"/>
        <v>240537.3279050432</v>
      </c>
      <c r="E2894" s="2">
        <f t="shared" si="1600"/>
        <v>0</v>
      </c>
      <c r="F2894" s="33">
        <f t="shared" si="1601"/>
        <v>240537.3279050432</v>
      </c>
      <c r="G2894" s="39">
        <f t="shared" si="1602"/>
        <v>6455.85</v>
      </c>
      <c r="H2894" s="38">
        <f>IF(AND(N2894=1,N2893&gt;1),VLOOKUP(A2893,[1]Plan1!$CW$105:$CY$215,3),H2893)</f>
        <v>6411.95</v>
      </c>
      <c r="I2894" s="127">
        <f t="shared" si="1603"/>
        <v>44723</v>
      </c>
      <c r="J2894" s="127">
        <f t="shared" si="1604"/>
        <v>44753</v>
      </c>
      <c r="K2894" s="34">
        <f t="shared" si="1605"/>
        <v>-6.8000340776196433E-3</v>
      </c>
      <c r="L2894" s="212">
        <f t="shared" si="1606"/>
        <v>44816</v>
      </c>
      <c r="M2894" s="1">
        <f t="shared" si="1607"/>
        <v>22</v>
      </c>
      <c r="N2894" s="1">
        <f t="shared" si="1608"/>
        <v>2</v>
      </c>
      <c r="O2894" s="2">
        <f t="shared" si="1609"/>
        <v>0.99937989000000005</v>
      </c>
      <c r="P2894" s="35">
        <f t="shared" si="1610"/>
        <v>1.00670057</v>
      </c>
      <c r="Q2894" s="35">
        <f t="shared" si="1611"/>
        <v>1.2154322998482445</v>
      </c>
      <c r="R2894" s="2">
        <f t="shared" si="1612"/>
        <v>1.2146785899999999</v>
      </c>
      <c r="S2894" s="2">
        <f t="shared" si="1613"/>
        <v>1.1701330599999999</v>
      </c>
      <c r="T2894" s="2">
        <f t="shared" si="1614"/>
        <v>292175.54230206</v>
      </c>
      <c r="U2894" s="2">
        <f t="shared" si="1615"/>
        <v>0</v>
      </c>
      <c r="V2894" s="2">
        <f t="shared" si="1616"/>
        <v>51638.214397022304</v>
      </c>
      <c r="W2894" s="2">
        <f t="shared" si="1617"/>
        <v>292175.54230206553</v>
      </c>
      <c r="X2894" s="36">
        <f t="shared" si="1618"/>
        <v>0</v>
      </c>
      <c r="Y2894" s="2">
        <f t="shared" si="1619"/>
        <v>0</v>
      </c>
      <c r="Z2894" s="37">
        <f t="shared" si="1620"/>
        <v>0</v>
      </c>
      <c r="AA2894" s="2">
        <f t="shared" si="1621"/>
        <v>0</v>
      </c>
      <c r="AB2894" s="4">
        <f t="shared" si="1630"/>
        <v>7.1215000000000001E-2</v>
      </c>
      <c r="AC2894" s="148">
        <f t="shared" si="1622"/>
        <v>632</v>
      </c>
      <c r="AD2894" s="36">
        <v>252</v>
      </c>
      <c r="AE2894" s="35">
        <f t="shared" si="1623"/>
        <v>1.1883072029999999</v>
      </c>
      <c r="AF2894" s="2">
        <f t="shared" si="1624"/>
        <v>55018.759155899999</v>
      </c>
      <c r="AG2894" s="2">
        <f t="shared" si="1625"/>
        <v>55018.759155909996</v>
      </c>
      <c r="AH2894" s="3">
        <f t="shared" si="1626"/>
        <v>0</v>
      </c>
      <c r="AI2894" s="3"/>
      <c r="AJ2894" s="3">
        <v>0</v>
      </c>
      <c r="AK2894" s="2">
        <f t="shared" si="1627"/>
        <v>72768.863412471808</v>
      </c>
      <c r="AL2894" s="8"/>
      <c r="AM2894" s="8"/>
      <c r="AN2894" s="8"/>
      <c r="AO2894" s="8"/>
      <c r="AP2894" s="8"/>
      <c r="AQ2894" s="8"/>
      <c r="AR2894" s="5"/>
      <c r="AS2894" s="1"/>
      <c r="AT2894" s="8"/>
      <c r="AU2894" s="1"/>
      <c r="AV2894" s="1"/>
      <c r="AW2894" s="3"/>
      <c r="AX2894" s="3"/>
      <c r="AY2894" s="4"/>
      <c r="AZ2894" s="4"/>
      <c r="BA2894" s="4"/>
      <c r="BB2894" s="1"/>
      <c r="BC2894" s="1"/>
      <c r="BD2894" s="1"/>
      <c r="BE2894" s="1"/>
      <c r="BF2894" s="1"/>
      <c r="BG2894" s="1"/>
      <c r="BH2894" s="1"/>
      <c r="BI2894" s="1"/>
    </row>
    <row r="2895" spans="1:61" x14ac:dyDescent="0.2">
      <c r="A2895" s="78">
        <f t="shared" si="1629"/>
        <v>44786</v>
      </c>
      <c r="B2895" s="2">
        <f t="shared" si="1598"/>
        <v>419934.68309961847</v>
      </c>
      <c r="C2895" s="3">
        <f t="shared" si="1599"/>
        <v>56691182.218448497</v>
      </c>
      <c r="D2895" s="2">
        <f t="shared" si="1628"/>
        <v>240537.3279050432</v>
      </c>
      <c r="E2895" s="2">
        <f t="shared" si="1600"/>
        <v>0</v>
      </c>
      <c r="F2895" s="33">
        <f t="shared" si="1601"/>
        <v>240537.3279050432</v>
      </c>
      <c r="G2895" s="39">
        <f t="shared" si="1602"/>
        <v>6455.85</v>
      </c>
      <c r="H2895" s="38">
        <f>IF(AND(N2895=1,N2894&gt;1),VLOOKUP(A2894,[1]Plan1!$CW$105:$CY$215,3),H2894)</f>
        <v>6411.95</v>
      </c>
      <c r="I2895" s="127">
        <f t="shared" si="1603"/>
        <v>44723</v>
      </c>
      <c r="J2895" s="127">
        <f t="shared" si="1604"/>
        <v>44753</v>
      </c>
      <c r="K2895" s="34">
        <f t="shared" si="1605"/>
        <v>-6.8000340776196433E-3</v>
      </c>
      <c r="L2895" s="212">
        <f t="shared" si="1606"/>
        <v>44816</v>
      </c>
      <c r="M2895" s="1">
        <f t="shared" si="1607"/>
        <v>22</v>
      </c>
      <c r="N2895" s="1">
        <f t="shared" si="1608"/>
        <v>3</v>
      </c>
      <c r="O2895" s="2">
        <f t="shared" si="1609"/>
        <v>0.99906998000000002</v>
      </c>
      <c r="P2895" s="35">
        <f t="shared" si="1610"/>
        <v>1.00670057</v>
      </c>
      <c r="Q2895" s="35">
        <f t="shared" si="1611"/>
        <v>1.2154322998482445</v>
      </c>
      <c r="R2895" s="2">
        <f t="shared" si="1612"/>
        <v>1.21430192</v>
      </c>
      <c r="S2895" s="2">
        <f t="shared" si="1613"/>
        <v>1.1701330599999999</v>
      </c>
      <c r="T2895" s="2">
        <f t="shared" si="1614"/>
        <v>292084.93910676002</v>
      </c>
      <c r="U2895" s="2">
        <f t="shared" si="1615"/>
        <v>0</v>
      </c>
      <c r="V2895" s="2">
        <f t="shared" si="1616"/>
        <v>51547.611201720341</v>
      </c>
      <c r="W2895" s="2">
        <f t="shared" si="1617"/>
        <v>292084.93910676357</v>
      </c>
      <c r="X2895" s="36">
        <f t="shared" si="1618"/>
        <v>0</v>
      </c>
      <c r="Y2895" s="2">
        <f t="shared" si="1619"/>
        <v>0</v>
      </c>
      <c r="Z2895" s="37">
        <f t="shared" si="1620"/>
        <v>0</v>
      </c>
      <c r="AA2895" s="2">
        <f t="shared" si="1621"/>
        <v>0</v>
      </c>
      <c r="AB2895" s="4">
        <f t="shared" si="1630"/>
        <v>7.1215000000000001E-2</v>
      </c>
      <c r="AC2895" s="148">
        <f t="shared" si="1622"/>
        <v>632</v>
      </c>
      <c r="AD2895" s="36">
        <v>252</v>
      </c>
      <c r="AE2895" s="35">
        <f t="shared" si="1623"/>
        <v>1.1883072029999999</v>
      </c>
      <c r="AF2895" s="2">
        <f t="shared" si="1624"/>
        <v>55001.697921610001</v>
      </c>
      <c r="AG2895" s="2">
        <f t="shared" si="1625"/>
        <v>55001.697921610001</v>
      </c>
      <c r="AH2895" s="3">
        <f t="shared" si="1626"/>
        <v>0</v>
      </c>
      <c r="AI2895" s="3"/>
      <c r="AJ2895" s="3">
        <v>0</v>
      </c>
      <c r="AK2895" s="2">
        <f t="shared" si="1627"/>
        <v>72848.046071244913</v>
      </c>
      <c r="AL2895" s="8"/>
      <c r="AM2895" s="8"/>
      <c r="AN2895" s="8"/>
      <c r="AO2895" s="8"/>
      <c r="AP2895" s="8"/>
      <c r="AQ2895" s="8"/>
      <c r="AR2895" s="5"/>
      <c r="AS2895" s="1"/>
      <c r="AT2895" s="8"/>
      <c r="AU2895" s="1"/>
      <c r="AV2895" s="1"/>
      <c r="AW2895" s="3"/>
      <c r="AX2895" s="3"/>
      <c r="AY2895" s="4"/>
      <c r="AZ2895" s="4"/>
      <c r="BA2895" s="4"/>
      <c r="BB2895" s="1"/>
      <c r="BC2895" s="1"/>
      <c r="BD2895" s="1"/>
      <c r="BE2895" s="1"/>
      <c r="BF2895" s="1"/>
      <c r="BG2895" s="1"/>
      <c r="BH2895" s="1"/>
      <c r="BI2895" s="1"/>
    </row>
    <row r="2896" spans="1:61" x14ac:dyDescent="0.2">
      <c r="A2896" s="78">
        <f t="shared" si="1629"/>
        <v>44787</v>
      </c>
      <c r="B2896" s="2">
        <f t="shared" ref="B2896:B2920" si="1631">(W2896+AG2896+AJ2896+AK2896)</f>
        <v>420013.86575839156</v>
      </c>
      <c r="C2896" s="3">
        <f t="shared" ref="C2896:C2920" si="1632">B2896*135</f>
        <v>56701871.87738286</v>
      </c>
      <c r="D2896" s="2">
        <f t="shared" si="1628"/>
        <v>240537.3279050432</v>
      </c>
      <c r="E2896" s="2">
        <f t="shared" ref="E2896:E2920" si="1633">IF(ISERROR(VLOOKUP(A2896,AZ$12:BB$174,2,FALSE)=TRUE),E2895,VLOOKUP(A2896,AZ$12:BB$174,2,FALSE))</f>
        <v>0</v>
      </c>
      <c r="F2896" s="33">
        <f t="shared" ref="F2896:F2920" si="1634">(D2896-E2896)</f>
        <v>240537.3279050432</v>
      </c>
      <c r="G2896" s="39">
        <f t="shared" ref="G2896:G2920" si="1635">IF(H2896=H2895,G2895,H2895)</f>
        <v>6455.85</v>
      </c>
      <c r="H2896" s="38">
        <f>IF(AND(N2896=1,N2895&gt;1),VLOOKUP(A2895,[1]Plan1!$CW$105:$CY$215,3),H2895)</f>
        <v>6411.95</v>
      </c>
      <c r="I2896" s="127">
        <f t="shared" ref="I2896:I2920" si="1636">EDATE(J2896,-1)</f>
        <v>44723</v>
      </c>
      <c r="J2896" s="127">
        <f t="shared" ref="J2896:J2920" si="1637">IF(X2895&gt;0,EDATE(A2896,-1),+J2895)</f>
        <v>44753</v>
      </c>
      <c r="K2896" s="34">
        <f t="shared" ref="K2896:K2920" si="1638">(H2896/G2896)-1</f>
        <v>-6.8000340776196433E-3</v>
      </c>
      <c r="L2896" s="212">
        <f t="shared" ref="L2896:L2920" si="1639">VLOOKUP(A2895,AZ$193:BA$372,2)</f>
        <v>44816</v>
      </c>
      <c r="M2896" s="1">
        <f t="shared" ref="M2896:M2920" si="1640">IF(L2896=L2895,M2895,NETWORKDAYS(L2895,L2896,$AT$194:$AT$348)-1)</f>
        <v>22</v>
      </c>
      <c r="N2896" s="1">
        <f t="shared" ref="N2896:N2920" si="1641">(M2896-(NETWORKDAYS(A2896,L2896,$AT$194:$AT$348)-1))</f>
        <v>3</v>
      </c>
      <c r="O2896" s="2">
        <f t="shared" ref="O2896:O2920" si="1642">TRUNC((H2896/G2896)^TRUNC((N2896/M2896),9),8)</f>
        <v>0.99906998000000002</v>
      </c>
      <c r="P2896" s="35">
        <f t="shared" ref="P2896:P2920" si="1643">IF(L2896&gt;L2895,O2895,P2895)</f>
        <v>1.00670057</v>
      </c>
      <c r="Q2896" s="35">
        <f t="shared" ref="Q2896:Q2920" si="1644">IF(L2896&gt;L2895,Q2895*P2896,Q2895)</f>
        <v>1.2154322998482445</v>
      </c>
      <c r="R2896" s="2">
        <f t="shared" ref="R2896:R2920" si="1645">TRUNC(TRUNC((O2896*Q2896),15),8)</f>
        <v>1.21430192</v>
      </c>
      <c r="S2896" s="2">
        <f t="shared" ref="S2896:S2920" si="1646">IF(AND(X2896&gt;0,MONTH(A2896)=S$9),R2896,S2895)</f>
        <v>1.1701330599999999</v>
      </c>
      <c r="T2896" s="2">
        <f t="shared" ref="T2896:T2920" si="1647">TRUNC(D2896*R2896,8)</f>
        <v>292084.93910676002</v>
      </c>
      <c r="U2896" s="2">
        <f t="shared" ref="U2896:U2920" si="1648">(E2896*(S2896-1))</f>
        <v>0</v>
      </c>
      <c r="V2896" s="2">
        <f t="shared" ref="V2896:V2920" si="1649">(F2896*(R2896-1))</f>
        <v>51547.611201720341</v>
      </c>
      <c r="W2896" s="2">
        <f t="shared" ref="W2896:W2920" si="1650">(D2896+U2896+V2896)</f>
        <v>292084.93910676357</v>
      </c>
      <c r="X2896" s="36">
        <f t="shared" ref="X2896:X2920" si="1651">IF(VLOOKUP(A2896,AT$10:BC$190,10)=VLOOKUP(A2895,AT$10:BC$190,10),0,VLOOKUP(A2896,AT$10:BC$190,10))</f>
        <v>0</v>
      </c>
      <c r="Y2896" s="2">
        <f t="shared" ref="Y2896:Y2920" si="1652">IF(X2896&gt;0,VLOOKUP(A2896,AT$12:AX$190,5),0)</f>
        <v>0</v>
      </c>
      <c r="Z2896" s="37">
        <f t="shared" ref="Z2896:Z2920" si="1653">IF(X2896&gt;0,VLOOKUP($A2896,$AT$10:$AY$190,6),0)</f>
        <v>0</v>
      </c>
      <c r="AA2896" s="2">
        <f t="shared" ref="AA2896:AA2920" si="1654">IF(Z2896&gt;0,TRUNC(Z2896*T2896,8),0)</f>
        <v>0</v>
      </c>
      <c r="AB2896" s="4">
        <f t="shared" si="1630"/>
        <v>7.1215000000000001E-2</v>
      </c>
      <c r="AC2896" s="148">
        <f t="shared" ref="AC2896:AC2920" si="1655">NETWORKDAYS(A$1975,A2896,$AT$194:$AT$348)-1</f>
        <v>632</v>
      </c>
      <c r="AD2896" s="36">
        <v>252</v>
      </c>
      <c r="AE2896" s="35">
        <f t="shared" ref="AE2896:AE2920" si="1656">ROUND((1+AB2896)^TRUNC((AC2896/AD2896),9),9)</f>
        <v>1.1883072029999999</v>
      </c>
      <c r="AF2896" s="2">
        <f t="shared" ref="AF2896:AF2920" si="1657">TRUNC((T2896*(AE2896-1)),8)</f>
        <v>55001.697921610001</v>
      </c>
      <c r="AG2896" s="2">
        <f t="shared" ref="AG2896:AG2920" si="1658">TRUNC((W2896*(AE2896-1)),8)</f>
        <v>55001.697921610001</v>
      </c>
      <c r="AH2896" s="3">
        <f t="shared" ref="AH2896:AH2920" si="1659">IF(AA2896&gt;0,AA2896+AF2896,0)</f>
        <v>0</v>
      </c>
      <c r="AI2896" s="3"/>
      <c r="AJ2896" s="3">
        <v>0</v>
      </c>
      <c r="AK2896" s="2">
        <f t="shared" ref="AK2896:AK2920" si="1660">((0.01*(A2896-A$1975)/30)*AI$1896)</f>
        <v>72927.228730018018</v>
      </c>
      <c r="AL2896" s="8"/>
      <c r="AM2896" s="8"/>
      <c r="AN2896" s="8"/>
      <c r="AO2896" s="8"/>
      <c r="AP2896" s="8"/>
      <c r="AQ2896" s="8"/>
      <c r="AR2896" s="5"/>
      <c r="AS2896" s="1"/>
      <c r="AT2896" s="8"/>
      <c r="AU2896" s="1"/>
      <c r="AV2896" s="1"/>
      <c r="AW2896" s="3"/>
      <c r="AX2896" s="3"/>
      <c r="AY2896" s="4"/>
      <c r="AZ2896" s="4"/>
      <c r="BA2896" s="4"/>
      <c r="BB2896" s="1"/>
      <c r="BC2896" s="1"/>
      <c r="BD2896" s="1"/>
      <c r="BE2896" s="1"/>
      <c r="BF2896" s="1"/>
      <c r="BG2896" s="1"/>
      <c r="BH2896" s="1"/>
      <c r="BI2896" s="1"/>
    </row>
    <row r="2897" spans="1:206" x14ac:dyDescent="0.2">
      <c r="A2897" s="78">
        <f t="shared" si="1629"/>
        <v>44788</v>
      </c>
      <c r="B2897" s="2">
        <f t="shared" si="1631"/>
        <v>420187.81274689466</v>
      </c>
      <c r="C2897" s="3">
        <f t="shared" si="1632"/>
        <v>56725354.720830776</v>
      </c>
      <c r="D2897" s="2">
        <f t="shared" si="1628"/>
        <v>240537.3279050432</v>
      </c>
      <c r="E2897" s="2">
        <f t="shared" si="1633"/>
        <v>0</v>
      </c>
      <c r="F2897" s="33">
        <f t="shared" si="1634"/>
        <v>240537.3279050432</v>
      </c>
      <c r="G2897" s="39">
        <f t="shared" si="1635"/>
        <v>6455.85</v>
      </c>
      <c r="H2897" s="38">
        <f>IF(AND(N2897=1,N2896&gt;1),VLOOKUP(A2896,[1]Plan1!$CW$105:$CY$215,3),H2896)</f>
        <v>6411.95</v>
      </c>
      <c r="I2897" s="127">
        <f t="shared" si="1636"/>
        <v>44723</v>
      </c>
      <c r="J2897" s="127">
        <f t="shared" si="1637"/>
        <v>44753</v>
      </c>
      <c r="K2897" s="34">
        <f t="shared" si="1638"/>
        <v>-6.8000340776196433E-3</v>
      </c>
      <c r="L2897" s="212">
        <f t="shared" si="1639"/>
        <v>44816</v>
      </c>
      <c r="M2897" s="1">
        <f t="shared" si="1640"/>
        <v>22</v>
      </c>
      <c r="N2897" s="1">
        <f t="shared" si="1641"/>
        <v>3</v>
      </c>
      <c r="O2897" s="2">
        <f t="shared" si="1642"/>
        <v>0.99906998000000002</v>
      </c>
      <c r="P2897" s="35">
        <f t="shared" si="1643"/>
        <v>1.00670057</v>
      </c>
      <c r="Q2897" s="35">
        <f t="shared" si="1644"/>
        <v>1.2154322998482445</v>
      </c>
      <c r="R2897" s="2">
        <f t="shared" si="1645"/>
        <v>1.21430192</v>
      </c>
      <c r="S2897" s="2">
        <f t="shared" si="1646"/>
        <v>1.1701330599999999</v>
      </c>
      <c r="T2897" s="2">
        <f t="shared" si="1647"/>
        <v>292084.93910676002</v>
      </c>
      <c r="U2897" s="2">
        <f t="shared" si="1648"/>
        <v>0</v>
      </c>
      <c r="V2897" s="2">
        <f t="shared" si="1649"/>
        <v>51547.611201720341</v>
      </c>
      <c r="W2897" s="2">
        <f t="shared" si="1650"/>
        <v>292084.93910676357</v>
      </c>
      <c r="X2897" s="36">
        <f t="shared" si="1651"/>
        <v>0</v>
      </c>
      <c r="Y2897" s="2">
        <f t="shared" si="1652"/>
        <v>0</v>
      </c>
      <c r="Z2897" s="37">
        <f t="shared" si="1653"/>
        <v>0</v>
      </c>
      <c r="AA2897" s="2">
        <f t="shared" si="1654"/>
        <v>0</v>
      </c>
      <c r="AB2897" s="4">
        <f t="shared" si="1630"/>
        <v>7.1215000000000001E-2</v>
      </c>
      <c r="AC2897" s="148">
        <f t="shared" si="1655"/>
        <v>633</v>
      </c>
      <c r="AD2897" s="36">
        <v>252</v>
      </c>
      <c r="AE2897" s="35">
        <f t="shared" si="1656"/>
        <v>1.188631644</v>
      </c>
      <c r="AF2897" s="2">
        <f t="shared" si="1657"/>
        <v>55096.462251340003</v>
      </c>
      <c r="AG2897" s="2">
        <f t="shared" si="1658"/>
        <v>55096.462251340003</v>
      </c>
      <c r="AH2897" s="3">
        <f t="shared" si="1659"/>
        <v>0</v>
      </c>
      <c r="AI2897" s="3"/>
      <c r="AJ2897" s="3">
        <v>0</v>
      </c>
      <c r="AK2897" s="2">
        <f t="shared" si="1660"/>
        <v>73006.411388791093</v>
      </c>
      <c r="AL2897" s="8"/>
      <c r="AM2897" s="8"/>
      <c r="AN2897" s="8"/>
      <c r="AO2897" s="8"/>
      <c r="AP2897" s="8"/>
      <c r="AQ2897" s="8"/>
      <c r="AR2897" s="5"/>
      <c r="AS2897" s="1"/>
      <c r="AT2897" s="8"/>
      <c r="AU2897" s="1"/>
      <c r="AV2897" s="1"/>
      <c r="AW2897" s="3"/>
      <c r="AX2897" s="3"/>
      <c r="AY2897" s="4"/>
      <c r="AZ2897" s="4"/>
      <c r="BA2897" s="4"/>
      <c r="BB2897" s="1"/>
      <c r="BC2897" s="1"/>
      <c r="BD2897" s="1"/>
      <c r="BE2897" s="1"/>
      <c r="BF2897" s="1"/>
      <c r="BG2897" s="1"/>
      <c r="BH2897" s="1"/>
      <c r="BI2897" s="1"/>
    </row>
    <row r="2898" spans="1:206" x14ac:dyDescent="0.2">
      <c r="A2898" s="78">
        <f t="shared" si="1629"/>
        <v>44789</v>
      </c>
      <c r="B2898" s="2">
        <f t="shared" si="1631"/>
        <v>420254.09652912512</v>
      </c>
      <c r="C2898" s="3">
        <f t="shared" si="1632"/>
        <v>56734303.031431891</v>
      </c>
      <c r="D2898" s="2">
        <f t="shared" si="1628"/>
        <v>240537.3279050432</v>
      </c>
      <c r="E2898" s="2">
        <f t="shared" si="1633"/>
        <v>0</v>
      </c>
      <c r="F2898" s="33">
        <f t="shared" si="1634"/>
        <v>240537.3279050432</v>
      </c>
      <c r="G2898" s="39">
        <f t="shared" si="1635"/>
        <v>6455.85</v>
      </c>
      <c r="H2898" s="38">
        <f>IF(AND(N2898=1,N2897&gt;1),VLOOKUP(A2897,[1]Plan1!$CW$105:$CY$215,3),H2897)</f>
        <v>6411.95</v>
      </c>
      <c r="I2898" s="127">
        <f t="shared" si="1636"/>
        <v>44723</v>
      </c>
      <c r="J2898" s="127">
        <f t="shared" si="1637"/>
        <v>44753</v>
      </c>
      <c r="K2898" s="34">
        <f t="shared" si="1638"/>
        <v>-6.8000340776196433E-3</v>
      </c>
      <c r="L2898" s="212">
        <f t="shared" si="1639"/>
        <v>44816</v>
      </c>
      <c r="M2898" s="1">
        <f t="shared" si="1640"/>
        <v>22</v>
      </c>
      <c r="N2898" s="1">
        <f t="shared" si="1641"/>
        <v>4</v>
      </c>
      <c r="O2898" s="2">
        <f t="shared" si="1642"/>
        <v>0.99876016999999995</v>
      </c>
      <c r="P2898" s="35">
        <f t="shared" si="1643"/>
        <v>1.00670057</v>
      </c>
      <c r="Q2898" s="35">
        <f t="shared" si="1644"/>
        <v>1.2154322998482445</v>
      </c>
      <c r="R2898" s="2">
        <f t="shared" si="1645"/>
        <v>1.2139253699999999</v>
      </c>
      <c r="S2898" s="2">
        <f t="shared" si="1646"/>
        <v>1.1701330599999999</v>
      </c>
      <c r="T2898" s="2">
        <f t="shared" si="1647"/>
        <v>291994.36477594002</v>
      </c>
      <c r="U2898" s="2">
        <f t="shared" si="1648"/>
        <v>0</v>
      </c>
      <c r="V2898" s="2">
        <f t="shared" si="1649"/>
        <v>51457.036870897668</v>
      </c>
      <c r="W2898" s="2">
        <f t="shared" si="1650"/>
        <v>291994.36477594089</v>
      </c>
      <c r="X2898" s="36">
        <f t="shared" si="1651"/>
        <v>0</v>
      </c>
      <c r="Y2898" s="2">
        <f t="shared" si="1652"/>
        <v>0</v>
      </c>
      <c r="Z2898" s="37">
        <f t="shared" si="1653"/>
        <v>0</v>
      </c>
      <c r="AA2898" s="2">
        <f t="shared" si="1654"/>
        <v>0</v>
      </c>
      <c r="AB2898" s="4">
        <f t="shared" si="1630"/>
        <v>7.1215000000000001E-2</v>
      </c>
      <c r="AC2898" s="148">
        <f t="shared" si="1655"/>
        <v>634</v>
      </c>
      <c r="AD2898" s="36">
        <v>252</v>
      </c>
      <c r="AE2898" s="35">
        <f t="shared" si="1656"/>
        <v>1.188956173</v>
      </c>
      <c r="AF2898" s="2">
        <f t="shared" si="1657"/>
        <v>55174.13770562</v>
      </c>
      <c r="AG2898" s="2">
        <f t="shared" si="1658"/>
        <v>55174.13770562</v>
      </c>
      <c r="AH2898" s="3">
        <f t="shared" si="1659"/>
        <v>0</v>
      </c>
      <c r="AI2898" s="3"/>
      <c r="AJ2898" s="3">
        <v>0</v>
      </c>
      <c r="AK2898" s="2">
        <f t="shared" si="1660"/>
        <v>73085.594047564198</v>
      </c>
      <c r="AL2898" s="8"/>
      <c r="AM2898" s="8"/>
      <c r="AN2898" s="8"/>
      <c r="AO2898" s="8"/>
      <c r="AP2898" s="8"/>
      <c r="AQ2898" s="8"/>
      <c r="AR2898" s="5"/>
      <c r="AS2898" s="1"/>
      <c r="AT2898" s="8"/>
      <c r="AU2898" s="1"/>
      <c r="AV2898" s="1"/>
      <c r="AW2898" s="3"/>
      <c r="AX2898" s="3"/>
      <c r="AY2898" s="4"/>
      <c r="AZ2898" s="4"/>
      <c r="BA2898" s="4"/>
      <c r="BB2898" s="1"/>
      <c r="BC2898" s="1"/>
      <c r="BD2898" s="1"/>
      <c r="BE2898" s="1"/>
      <c r="BF2898" s="1"/>
      <c r="BG2898" s="1"/>
      <c r="BH2898" s="1"/>
      <c r="BI2898" s="1"/>
    </row>
    <row r="2899" spans="1:206" x14ac:dyDescent="0.2">
      <c r="A2899" s="78">
        <f t="shared" si="1629"/>
        <v>44790</v>
      </c>
      <c r="B2899" s="2">
        <f t="shared" si="1631"/>
        <v>420320.37867820164</v>
      </c>
      <c r="C2899" s="3">
        <f t="shared" si="1632"/>
        <v>56743251.121557221</v>
      </c>
      <c r="D2899" s="2">
        <f t="shared" si="1628"/>
        <v>240537.3279050432</v>
      </c>
      <c r="E2899" s="2">
        <f t="shared" si="1633"/>
        <v>0</v>
      </c>
      <c r="F2899" s="33">
        <f t="shared" si="1634"/>
        <v>240537.3279050432</v>
      </c>
      <c r="G2899" s="39">
        <f t="shared" si="1635"/>
        <v>6455.85</v>
      </c>
      <c r="H2899" s="38">
        <f>IF(AND(N2899=1,N2898&gt;1),VLOOKUP(A2898,[1]Plan1!$CW$105:$CY$215,3),H2898)</f>
        <v>6411.95</v>
      </c>
      <c r="I2899" s="127">
        <f t="shared" si="1636"/>
        <v>44723</v>
      </c>
      <c r="J2899" s="127">
        <f t="shared" si="1637"/>
        <v>44753</v>
      </c>
      <c r="K2899" s="34">
        <f t="shared" si="1638"/>
        <v>-6.8000340776196433E-3</v>
      </c>
      <c r="L2899" s="212">
        <f t="shared" si="1639"/>
        <v>44816</v>
      </c>
      <c r="M2899" s="1">
        <f t="shared" si="1640"/>
        <v>22</v>
      </c>
      <c r="N2899" s="1">
        <f t="shared" si="1641"/>
        <v>5</v>
      </c>
      <c r="O2899" s="2">
        <f t="shared" si="1642"/>
        <v>0.99845046000000004</v>
      </c>
      <c r="P2899" s="35">
        <f t="shared" si="1643"/>
        <v>1.00670057</v>
      </c>
      <c r="Q2899" s="35">
        <f t="shared" si="1644"/>
        <v>1.2154322998482445</v>
      </c>
      <c r="R2899" s="2">
        <f t="shared" si="1645"/>
        <v>1.21354893</v>
      </c>
      <c r="S2899" s="2">
        <f t="shared" si="1646"/>
        <v>1.1701330599999999</v>
      </c>
      <c r="T2899" s="2">
        <f t="shared" si="1647"/>
        <v>291903.81690421997</v>
      </c>
      <c r="U2899" s="2">
        <f t="shared" si="1648"/>
        <v>0</v>
      </c>
      <c r="V2899" s="2">
        <f t="shared" si="1649"/>
        <v>51366.488999181107</v>
      </c>
      <c r="W2899" s="2">
        <f t="shared" si="1650"/>
        <v>291903.81690422434</v>
      </c>
      <c r="X2899" s="36">
        <f t="shared" si="1651"/>
        <v>0</v>
      </c>
      <c r="Y2899" s="2">
        <f t="shared" si="1652"/>
        <v>0</v>
      </c>
      <c r="Z2899" s="37">
        <f t="shared" si="1653"/>
        <v>0</v>
      </c>
      <c r="AA2899" s="2">
        <f t="shared" si="1654"/>
        <v>0</v>
      </c>
      <c r="AB2899" s="4">
        <f t="shared" si="1630"/>
        <v>7.1215000000000001E-2</v>
      </c>
      <c r="AC2899" s="148">
        <f t="shared" si="1655"/>
        <v>635</v>
      </c>
      <c r="AD2899" s="36">
        <v>252</v>
      </c>
      <c r="AE2899" s="35">
        <f t="shared" si="1656"/>
        <v>1.18928079</v>
      </c>
      <c r="AF2899" s="2">
        <f t="shared" si="1657"/>
        <v>55251.785067639998</v>
      </c>
      <c r="AG2899" s="2">
        <f t="shared" si="1658"/>
        <v>55251.785067639998</v>
      </c>
      <c r="AH2899" s="3">
        <f t="shared" si="1659"/>
        <v>0</v>
      </c>
      <c r="AI2899" s="3"/>
      <c r="AJ2899" s="3">
        <v>0</v>
      </c>
      <c r="AK2899" s="2">
        <f t="shared" si="1660"/>
        <v>73164.776706337274</v>
      </c>
      <c r="AL2899" s="8"/>
      <c r="AM2899" s="8"/>
      <c r="AN2899" s="8"/>
      <c r="AO2899" s="8"/>
      <c r="AP2899" s="8"/>
      <c r="AQ2899" s="8"/>
      <c r="AR2899" s="5"/>
      <c r="AS2899" s="1"/>
      <c r="AT2899" s="8"/>
      <c r="AU2899" s="1"/>
      <c r="AV2899" s="1"/>
      <c r="AW2899" s="3"/>
      <c r="AX2899" s="3"/>
      <c r="AY2899" s="4"/>
      <c r="AZ2899" s="4"/>
      <c r="BA2899" s="4"/>
      <c r="BB2899" s="1"/>
      <c r="BC2899" s="1"/>
      <c r="BD2899" s="1"/>
      <c r="BE2899" s="1"/>
      <c r="BF2899" s="1"/>
      <c r="BG2899" s="1"/>
      <c r="BH2899" s="1"/>
      <c r="BI2899" s="1"/>
    </row>
    <row r="2900" spans="1:206" x14ac:dyDescent="0.2">
      <c r="A2900" s="78">
        <f t="shared" si="1629"/>
        <v>44791</v>
      </c>
      <c r="B2900" s="2">
        <f t="shared" si="1631"/>
        <v>420386.66234924743</v>
      </c>
      <c r="C2900" s="3">
        <f t="shared" si="1632"/>
        <v>56752199.417148404</v>
      </c>
      <c r="D2900" s="2">
        <f t="shared" si="1628"/>
        <v>240537.3279050432</v>
      </c>
      <c r="E2900" s="2">
        <f t="shared" si="1633"/>
        <v>0</v>
      </c>
      <c r="F2900" s="33">
        <f t="shared" si="1634"/>
        <v>240537.3279050432</v>
      </c>
      <c r="G2900" s="39">
        <f t="shared" si="1635"/>
        <v>6455.85</v>
      </c>
      <c r="H2900" s="38">
        <f>IF(AND(N2900=1,N2899&gt;1),VLOOKUP(A2899,[1]Plan1!$CW$105:$CY$215,3),H2899)</f>
        <v>6411.95</v>
      </c>
      <c r="I2900" s="127">
        <f t="shared" si="1636"/>
        <v>44723</v>
      </c>
      <c r="J2900" s="127">
        <f t="shared" si="1637"/>
        <v>44753</v>
      </c>
      <c r="K2900" s="34">
        <f t="shared" si="1638"/>
        <v>-6.8000340776196433E-3</v>
      </c>
      <c r="L2900" s="212">
        <f t="shared" si="1639"/>
        <v>44816</v>
      </c>
      <c r="M2900" s="1">
        <f t="shared" si="1640"/>
        <v>22</v>
      </c>
      <c r="N2900" s="1">
        <f t="shared" si="1641"/>
        <v>6</v>
      </c>
      <c r="O2900" s="2">
        <f t="shared" si="1642"/>
        <v>0.99814084000000003</v>
      </c>
      <c r="P2900" s="35">
        <f t="shared" si="1643"/>
        <v>1.00670057</v>
      </c>
      <c r="Q2900" s="35">
        <f t="shared" si="1644"/>
        <v>1.2154322998482445</v>
      </c>
      <c r="R2900" s="2">
        <f t="shared" si="1645"/>
        <v>1.21317261</v>
      </c>
      <c r="S2900" s="2">
        <f t="shared" si="1646"/>
        <v>1.1701330599999999</v>
      </c>
      <c r="T2900" s="2">
        <f t="shared" si="1647"/>
        <v>291813.29789698002</v>
      </c>
      <c r="U2900" s="2">
        <f t="shared" si="1648"/>
        <v>0</v>
      </c>
      <c r="V2900" s="2">
        <f t="shared" si="1649"/>
        <v>51275.969991943886</v>
      </c>
      <c r="W2900" s="2">
        <f t="shared" si="1650"/>
        <v>291813.29789698706</v>
      </c>
      <c r="X2900" s="36">
        <f t="shared" si="1651"/>
        <v>0</v>
      </c>
      <c r="Y2900" s="2">
        <f t="shared" si="1652"/>
        <v>0</v>
      </c>
      <c r="Z2900" s="37">
        <f t="shared" si="1653"/>
        <v>0</v>
      </c>
      <c r="AA2900" s="2">
        <f t="shared" si="1654"/>
        <v>0</v>
      </c>
      <c r="AB2900" s="4">
        <f t="shared" si="1630"/>
        <v>7.1215000000000001E-2</v>
      </c>
      <c r="AC2900" s="148">
        <f t="shared" si="1655"/>
        <v>636</v>
      </c>
      <c r="AD2900" s="36">
        <v>252</v>
      </c>
      <c r="AE2900" s="35">
        <f t="shared" si="1656"/>
        <v>1.189605496</v>
      </c>
      <c r="AF2900" s="2">
        <f t="shared" si="1657"/>
        <v>55329.40508715</v>
      </c>
      <c r="AG2900" s="2">
        <f t="shared" si="1658"/>
        <v>55329.40508715</v>
      </c>
      <c r="AH2900" s="3">
        <f t="shared" si="1659"/>
        <v>0</v>
      </c>
      <c r="AI2900" s="3"/>
      <c r="AJ2900" s="3">
        <v>0</v>
      </c>
      <c r="AK2900" s="2">
        <f t="shared" si="1660"/>
        <v>73243.959365110379</v>
      </c>
      <c r="AL2900" s="8"/>
      <c r="AM2900" s="8"/>
      <c r="AN2900" s="8"/>
      <c r="AO2900" s="8"/>
      <c r="AP2900" s="8"/>
      <c r="AQ2900" s="8"/>
      <c r="AR2900" s="5"/>
      <c r="AS2900" s="1"/>
      <c r="AT2900" s="8"/>
      <c r="AU2900" s="1"/>
      <c r="AV2900" s="1"/>
      <c r="AW2900" s="3"/>
      <c r="AX2900" s="3"/>
      <c r="AY2900" s="4"/>
      <c r="AZ2900" s="4"/>
      <c r="BA2900" s="4"/>
      <c r="BB2900" s="1"/>
      <c r="BC2900" s="1"/>
      <c r="BD2900" s="1"/>
      <c r="BE2900" s="1"/>
      <c r="BF2900" s="1"/>
      <c r="BG2900" s="1"/>
      <c r="BH2900" s="1"/>
      <c r="BI2900" s="1"/>
    </row>
    <row r="2901" spans="1:206" x14ac:dyDescent="0.2">
      <c r="A2901" s="78">
        <f t="shared" si="1629"/>
        <v>44792</v>
      </c>
      <c r="B2901" s="2">
        <f t="shared" si="1631"/>
        <v>420452.94468397938</v>
      </c>
      <c r="C2901" s="3">
        <f t="shared" si="1632"/>
        <v>56761147.532337219</v>
      </c>
      <c r="D2901" s="2">
        <f t="shared" si="1628"/>
        <v>240537.3279050432</v>
      </c>
      <c r="E2901" s="2">
        <f t="shared" si="1633"/>
        <v>0</v>
      </c>
      <c r="F2901" s="33">
        <f t="shared" si="1634"/>
        <v>240537.3279050432</v>
      </c>
      <c r="G2901" s="39">
        <f t="shared" si="1635"/>
        <v>6455.85</v>
      </c>
      <c r="H2901" s="38">
        <f>IF(AND(N2901=1,N2900&gt;1),VLOOKUP(A2900,[1]Plan1!$CW$105:$CY$215,3),H2900)</f>
        <v>6411.95</v>
      </c>
      <c r="I2901" s="127">
        <f t="shared" si="1636"/>
        <v>44723</v>
      </c>
      <c r="J2901" s="127">
        <f t="shared" si="1637"/>
        <v>44753</v>
      </c>
      <c r="K2901" s="34">
        <f t="shared" si="1638"/>
        <v>-6.8000340776196433E-3</v>
      </c>
      <c r="L2901" s="212">
        <f t="shared" si="1639"/>
        <v>44816</v>
      </c>
      <c r="M2901" s="1">
        <f t="shared" si="1640"/>
        <v>22</v>
      </c>
      <c r="N2901" s="1">
        <f t="shared" si="1641"/>
        <v>7</v>
      </c>
      <c r="O2901" s="2">
        <f t="shared" si="1642"/>
        <v>0.99783131000000003</v>
      </c>
      <c r="P2901" s="35">
        <f t="shared" si="1643"/>
        <v>1.00670057</v>
      </c>
      <c r="Q2901" s="35">
        <f t="shared" si="1644"/>
        <v>1.2154322998482445</v>
      </c>
      <c r="R2901" s="2">
        <f t="shared" si="1645"/>
        <v>1.2127964</v>
      </c>
      <c r="S2901" s="2">
        <f t="shared" si="1646"/>
        <v>1.1701330599999999</v>
      </c>
      <c r="T2901" s="2">
        <f t="shared" si="1647"/>
        <v>291722.80534884997</v>
      </c>
      <c r="U2901" s="2">
        <f t="shared" si="1648"/>
        <v>0</v>
      </c>
      <c r="V2901" s="2">
        <f t="shared" si="1649"/>
        <v>51185.477443812735</v>
      </c>
      <c r="W2901" s="2">
        <f t="shared" si="1650"/>
        <v>291722.80534885591</v>
      </c>
      <c r="X2901" s="36">
        <f t="shared" si="1651"/>
        <v>0</v>
      </c>
      <c r="Y2901" s="2">
        <f t="shared" si="1652"/>
        <v>0</v>
      </c>
      <c r="Z2901" s="37">
        <f t="shared" si="1653"/>
        <v>0</v>
      </c>
      <c r="AA2901" s="2">
        <f t="shared" si="1654"/>
        <v>0</v>
      </c>
      <c r="AB2901" s="4">
        <f t="shared" si="1630"/>
        <v>7.1215000000000001E-2</v>
      </c>
      <c r="AC2901" s="148">
        <f t="shared" si="1655"/>
        <v>637</v>
      </c>
      <c r="AD2901" s="36">
        <v>252</v>
      </c>
      <c r="AE2901" s="35">
        <f t="shared" si="1656"/>
        <v>1.189930291</v>
      </c>
      <c r="AF2901" s="2">
        <f t="shared" si="1657"/>
        <v>55406.997311239997</v>
      </c>
      <c r="AG2901" s="2">
        <f t="shared" si="1658"/>
        <v>55406.997311239997</v>
      </c>
      <c r="AH2901" s="3">
        <f t="shared" si="1659"/>
        <v>0</v>
      </c>
      <c r="AI2901" s="3"/>
      <c r="AJ2901" s="3">
        <v>0</v>
      </c>
      <c r="AK2901" s="2">
        <f t="shared" si="1660"/>
        <v>73323.142023883454</v>
      </c>
      <c r="AL2901" s="8"/>
      <c r="AM2901" s="8"/>
      <c r="AN2901" s="22"/>
      <c r="AO2901" s="22"/>
      <c r="AP2901" s="22"/>
      <c r="AQ2901" s="22"/>
      <c r="AR2901" s="5"/>
      <c r="AS2901" s="24"/>
      <c r="AT2901" s="22"/>
      <c r="AU2901" s="24"/>
      <c r="AV2901" s="24"/>
      <c r="AW2901" s="9"/>
      <c r="AX2901" s="9"/>
      <c r="AY2901" s="27"/>
      <c r="AZ2901" s="27"/>
      <c r="BA2901" s="27"/>
      <c r="BB2901" s="24"/>
      <c r="BC2901" s="24"/>
      <c r="BD2901" s="24"/>
      <c r="BE2901" s="24"/>
      <c r="BF2901" s="24"/>
      <c r="BG2901" s="24"/>
      <c r="BH2901" s="24"/>
      <c r="BI2901" s="24"/>
      <c r="BJ2901" s="24"/>
      <c r="BK2901" s="24"/>
      <c r="BL2901" s="24"/>
      <c r="BM2901" s="24"/>
      <c r="BN2901" s="24"/>
      <c r="BO2901" s="24"/>
      <c r="BP2901" s="24"/>
      <c r="BQ2901" s="24"/>
      <c r="BR2901" s="24"/>
      <c r="BS2901" s="24"/>
      <c r="BT2901" s="24"/>
      <c r="BU2901" s="24"/>
      <c r="BV2901" s="24"/>
      <c r="BW2901" s="24"/>
      <c r="BX2901" s="24"/>
      <c r="BY2901" s="24"/>
      <c r="BZ2901" s="24"/>
      <c r="CA2901" s="24"/>
      <c r="CB2901" s="24"/>
      <c r="CC2901" s="24"/>
      <c r="CD2901" s="24"/>
      <c r="CE2901" s="24"/>
      <c r="CF2901" s="24"/>
      <c r="CG2901" s="24"/>
      <c r="CH2901" s="24"/>
      <c r="CI2901" s="24"/>
      <c r="CJ2901" s="24"/>
      <c r="CK2901" s="24"/>
      <c r="CL2901" s="24"/>
      <c r="CM2901" s="24"/>
      <c r="CN2901" s="24"/>
      <c r="CO2901" s="24"/>
      <c r="CP2901" s="24"/>
      <c r="CQ2901" s="24"/>
      <c r="CR2901" s="24"/>
      <c r="CS2901" s="24"/>
      <c r="CT2901" s="24"/>
      <c r="CU2901" s="24"/>
      <c r="CV2901" s="24"/>
      <c r="CW2901" s="24"/>
      <c r="CX2901" s="24"/>
      <c r="CY2901" s="24"/>
      <c r="CZ2901" s="24"/>
      <c r="DA2901" s="24"/>
      <c r="DB2901" s="24"/>
      <c r="DC2901" s="24"/>
      <c r="DD2901" s="24"/>
      <c r="DE2901" s="24"/>
      <c r="DF2901" s="24"/>
      <c r="DG2901" s="24"/>
      <c r="DH2901" s="24"/>
      <c r="DI2901" s="24"/>
      <c r="DJ2901" s="24"/>
      <c r="DK2901" s="24"/>
      <c r="DL2901" s="24"/>
      <c r="DM2901" s="24"/>
      <c r="DN2901" s="24"/>
      <c r="DO2901" s="24"/>
      <c r="DP2901" s="24"/>
      <c r="DQ2901" s="24"/>
      <c r="DR2901" s="24"/>
      <c r="DS2901" s="24"/>
      <c r="DT2901" s="24"/>
      <c r="DU2901" s="24"/>
      <c r="DV2901" s="24"/>
      <c r="DW2901" s="24"/>
      <c r="DX2901" s="24"/>
      <c r="DY2901" s="24"/>
      <c r="DZ2901" s="24"/>
      <c r="EA2901" s="24"/>
      <c r="EB2901" s="24"/>
      <c r="EC2901" s="24"/>
      <c r="ED2901" s="24"/>
      <c r="EE2901" s="24"/>
      <c r="EF2901" s="24"/>
      <c r="EG2901" s="24"/>
      <c r="EH2901" s="24"/>
      <c r="EI2901" s="24"/>
      <c r="EJ2901" s="24"/>
      <c r="EK2901" s="24"/>
      <c r="EL2901" s="24"/>
      <c r="EM2901" s="24"/>
      <c r="EN2901" s="24"/>
      <c r="EO2901" s="24"/>
      <c r="EP2901" s="24"/>
      <c r="EQ2901" s="24"/>
      <c r="ER2901" s="24"/>
      <c r="ES2901" s="24"/>
      <c r="ET2901" s="24"/>
      <c r="EU2901" s="24"/>
      <c r="EV2901" s="24"/>
      <c r="EW2901" s="24"/>
      <c r="EX2901" s="24"/>
      <c r="EY2901" s="24"/>
      <c r="EZ2901" s="24"/>
      <c r="FA2901" s="24"/>
      <c r="FB2901" s="24"/>
      <c r="FC2901" s="24"/>
      <c r="FD2901" s="24"/>
      <c r="FE2901" s="24"/>
      <c r="FF2901" s="24"/>
      <c r="FG2901" s="24"/>
      <c r="FH2901" s="24"/>
      <c r="FI2901" s="24"/>
      <c r="FJ2901" s="24"/>
      <c r="FK2901" s="24"/>
      <c r="FL2901" s="24"/>
      <c r="FM2901" s="24"/>
      <c r="FN2901" s="24"/>
      <c r="FO2901" s="24"/>
      <c r="FP2901" s="24"/>
      <c r="FQ2901" s="24"/>
      <c r="FR2901" s="24"/>
      <c r="FS2901" s="24"/>
      <c r="FT2901" s="24"/>
      <c r="FU2901" s="24"/>
      <c r="FV2901" s="24"/>
      <c r="FW2901" s="24"/>
      <c r="FX2901" s="24"/>
      <c r="FY2901" s="24"/>
      <c r="FZ2901" s="24"/>
      <c r="GA2901" s="24"/>
      <c r="GB2901" s="24"/>
      <c r="GC2901" s="24"/>
      <c r="GD2901" s="24"/>
      <c r="GE2901" s="24"/>
      <c r="GF2901" s="24"/>
      <c r="GG2901" s="24"/>
      <c r="GH2901" s="24"/>
      <c r="GI2901" s="24"/>
      <c r="GJ2901" s="24"/>
      <c r="GK2901" s="24"/>
      <c r="GL2901" s="24"/>
      <c r="GM2901" s="24"/>
      <c r="GN2901" s="24"/>
      <c r="GO2901" s="24"/>
      <c r="GP2901" s="24"/>
      <c r="GQ2901" s="24"/>
      <c r="GR2901" s="24"/>
      <c r="GS2901" s="24"/>
      <c r="GT2901" s="24"/>
      <c r="GU2901" s="24"/>
      <c r="GV2901" s="24"/>
      <c r="GW2901" s="24"/>
      <c r="GX2901" s="24"/>
    </row>
    <row r="2902" spans="1:206" x14ac:dyDescent="0.2">
      <c r="A2902" s="78">
        <f t="shared" si="1629"/>
        <v>44793</v>
      </c>
      <c r="B2902" s="2">
        <f t="shared" si="1631"/>
        <v>420424.48472756398</v>
      </c>
      <c r="C2902" s="3">
        <f t="shared" si="1632"/>
        <v>56757305.438221134</v>
      </c>
      <c r="D2902" s="2">
        <f t="shared" si="1628"/>
        <v>240537.3279050432</v>
      </c>
      <c r="E2902" s="2">
        <f t="shared" si="1633"/>
        <v>0</v>
      </c>
      <c r="F2902" s="33">
        <f t="shared" si="1634"/>
        <v>240537.3279050432</v>
      </c>
      <c r="G2902" s="39">
        <f t="shared" si="1635"/>
        <v>6455.85</v>
      </c>
      <c r="H2902" s="38">
        <f>IF(AND(N2902=1,N2901&gt;1),VLOOKUP(A2901,[1]Plan1!$CW$105:$CY$215,3),H2901)</f>
        <v>6411.95</v>
      </c>
      <c r="I2902" s="127">
        <f t="shared" si="1636"/>
        <v>44723</v>
      </c>
      <c r="J2902" s="127">
        <f t="shared" si="1637"/>
        <v>44753</v>
      </c>
      <c r="K2902" s="34">
        <f t="shared" si="1638"/>
        <v>-6.8000340776196433E-3</v>
      </c>
      <c r="L2902" s="212">
        <f t="shared" si="1639"/>
        <v>44816</v>
      </c>
      <c r="M2902" s="1">
        <f t="shared" si="1640"/>
        <v>22</v>
      </c>
      <c r="N2902" s="1">
        <f t="shared" si="1641"/>
        <v>8</v>
      </c>
      <c r="O2902" s="2">
        <f t="shared" si="1642"/>
        <v>0.99752189000000002</v>
      </c>
      <c r="P2902" s="35">
        <f t="shared" si="1643"/>
        <v>1.00670057</v>
      </c>
      <c r="Q2902" s="35">
        <f t="shared" si="1644"/>
        <v>1.2154322998482445</v>
      </c>
      <c r="R2902" s="2">
        <f t="shared" si="1645"/>
        <v>1.2124203200000001</v>
      </c>
      <c r="S2902" s="2">
        <f t="shared" si="1646"/>
        <v>1.1701330599999999</v>
      </c>
      <c r="T2902" s="2">
        <f t="shared" si="1647"/>
        <v>291632.34407057002</v>
      </c>
      <c r="U2902" s="2">
        <f t="shared" si="1648"/>
        <v>0</v>
      </c>
      <c r="V2902" s="2">
        <f t="shared" si="1649"/>
        <v>51095.016165534231</v>
      </c>
      <c r="W2902" s="2">
        <f t="shared" si="1650"/>
        <v>291632.34407057741</v>
      </c>
      <c r="X2902" s="36">
        <f t="shared" si="1651"/>
        <v>0</v>
      </c>
      <c r="Y2902" s="2">
        <f t="shared" si="1652"/>
        <v>0</v>
      </c>
      <c r="Z2902" s="37">
        <f t="shared" si="1653"/>
        <v>0</v>
      </c>
      <c r="AA2902" s="2">
        <f t="shared" si="1654"/>
        <v>0</v>
      </c>
      <c r="AB2902" s="4">
        <f t="shared" si="1630"/>
        <v>7.1215000000000001E-2</v>
      </c>
      <c r="AC2902" s="148">
        <f t="shared" si="1655"/>
        <v>637</v>
      </c>
      <c r="AD2902" s="36">
        <v>252</v>
      </c>
      <c r="AE2902" s="35">
        <f t="shared" si="1656"/>
        <v>1.189930291</v>
      </c>
      <c r="AF2902" s="2">
        <f t="shared" si="1657"/>
        <v>55389.815974329998</v>
      </c>
      <c r="AG2902" s="2">
        <f t="shared" si="1658"/>
        <v>55389.815974329998</v>
      </c>
      <c r="AH2902" s="3">
        <f t="shared" si="1659"/>
        <v>0</v>
      </c>
      <c r="AI2902" s="3"/>
      <c r="AJ2902" s="3">
        <v>0</v>
      </c>
      <c r="AK2902" s="2">
        <f t="shared" si="1660"/>
        <v>73402.324682656559</v>
      </c>
      <c r="AL2902" s="8"/>
      <c r="AM2902" s="8"/>
      <c r="AN2902" s="8"/>
      <c r="AO2902" s="8"/>
      <c r="AP2902" s="8"/>
      <c r="AQ2902" s="8"/>
      <c r="AR2902" s="5"/>
      <c r="AS2902" s="1"/>
      <c r="AT2902" s="8"/>
      <c r="AU2902" s="1"/>
      <c r="AV2902" s="1"/>
      <c r="AW2902" s="3"/>
      <c r="AX2902" s="3"/>
      <c r="AY2902" s="4"/>
      <c r="AZ2902" s="4"/>
      <c r="BA2902" s="4"/>
      <c r="BB2902" s="1"/>
      <c r="BC2902" s="1"/>
      <c r="BD2902" s="1"/>
      <c r="BE2902" s="1"/>
      <c r="BF2902" s="1"/>
      <c r="BG2902" s="1"/>
      <c r="BH2902" s="1"/>
      <c r="BI2902" s="1"/>
    </row>
    <row r="2903" spans="1:206" x14ac:dyDescent="0.2">
      <c r="A2903" s="78">
        <f t="shared" si="1629"/>
        <v>44794</v>
      </c>
      <c r="B2903" s="2">
        <f t="shared" si="1631"/>
        <v>420503.66738633707</v>
      </c>
      <c r="C2903" s="3">
        <f t="shared" si="1632"/>
        <v>56767995.097155504</v>
      </c>
      <c r="D2903" s="2">
        <f t="shared" si="1628"/>
        <v>240537.3279050432</v>
      </c>
      <c r="E2903" s="2">
        <f t="shared" si="1633"/>
        <v>0</v>
      </c>
      <c r="F2903" s="33">
        <f t="shared" si="1634"/>
        <v>240537.3279050432</v>
      </c>
      <c r="G2903" s="39">
        <f t="shared" si="1635"/>
        <v>6455.85</v>
      </c>
      <c r="H2903" s="38">
        <f>IF(AND(N2903=1,N2902&gt;1),VLOOKUP(A2902,[1]Plan1!$CW$105:$CY$215,3),H2902)</f>
        <v>6411.95</v>
      </c>
      <c r="I2903" s="127">
        <f t="shared" si="1636"/>
        <v>44723</v>
      </c>
      <c r="J2903" s="127">
        <f t="shared" si="1637"/>
        <v>44753</v>
      </c>
      <c r="K2903" s="34">
        <f t="shared" si="1638"/>
        <v>-6.8000340776196433E-3</v>
      </c>
      <c r="L2903" s="212">
        <f t="shared" si="1639"/>
        <v>44816</v>
      </c>
      <c r="M2903" s="1">
        <f t="shared" si="1640"/>
        <v>22</v>
      </c>
      <c r="N2903" s="1">
        <f t="shared" si="1641"/>
        <v>8</v>
      </c>
      <c r="O2903" s="2">
        <f t="shared" si="1642"/>
        <v>0.99752189000000002</v>
      </c>
      <c r="P2903" s="35">
        <f t="shared" si="1643"/>
        <v>1.00670057</v>
      </c>
      <c r="Q2903" s="35">
        <f t="shared" si="1644"/>
        <v>1.2154322998482445</v>
      </c>
      <c r="R2903" s="2">
        <f t="shared" si="1645"/>
        <v>1.2124203200000001</v>
      </c>
      <c r="S2903" s="2">
        <f t="shared" si="1646"/>
        <v>1.1701330599999999</v>
      </c>
      <c r="T2903" s="2">
        <f t="shared" si="1647"/>
        <v>291632.34407057002</v>
      </c>
      <c r="U2903" s="2">
        <f t="shared" si="1648"/>
        <v>0</v>
      </c>
      <c r="V2903" s="2">
        <f t="shared" si="1649"/>
        <v>51095.016165534231</v>
      </c>
      <c r="W2903" s="2">
        <f t="shared" si="1650"/>
        <v>291632.34407057741</v>
      </c>
      <c r="X2903" s="36">
        <f t="shared" si="1651"/>
        <v>0</v>
      </c>
      <c r="Y2903" s="2">
        <f t="shared" si="1652"/>
        <v>0</v>
      </c>
      <c r="Z2903" s="37">
        <f t="shared" si="1653"/>
        <v>0</v>
      </c>
      <c r="AA2903" s="2">
        <f t="shared" si="1654"/>
        <v>0</v>
      </c>
      <c r="AB2903" s="4">
        <f t="shared" si="1630"/>
        <v>7.1215000000000001E-2</v>
      </c>
      <c r="AC2903" s="148">
        <f t="shared" si="1655"/>
        <v>637</v>
      </c>
      <c r="AD2903" s="36">
        <v>252</v>
      </c>
      <c r="AE2903" s="35">
        <f t="shared" si="1656"/>
        <v>1.189930291</v>
      </c>
      <c r="AF2903" s="2">
        <f t="shared" si="1657"/>
        <v>55389.815974329998</v>
      </c>
      <c r="AG2903" s="2">
        <f t="shared" si="1658"/>
        <v>55389.815974329998</v>
      </c>
      <c r="AH2903" s="3">
        <f t="shared" si="1659"/>
        <v>0</v>
      </c>
      <c r="AI2903" s="3"/>
      <c r="AJ2903" s="3">
        <v>0</v>
      </c>
      <c r="AK2903" s="2">
        <f t="shared" si="1660"/>
        <v>73481.507341429635</v>
      </c>
      <c r="AL2903" s="8"/>
      <c r="AM2903" s="8"/>
      <c r="AN2903" s="8"/>
      <c r="AO2903" s="8"/>
      <c r="AP2903" s="8"/>
      <c r="AQ2903" s="8"/>
      <c r="AR2903" s="5"/>
      <c r="AS2903" s="1"/>
      <c r="AT2903" s="8"/>
      <c r="AU2903" s="1"/>
      <c r="AV2903" s="1"/>
      <c r="AW2903" s="3"/>
      <c r="AX2903" s="3"/>
      <c r="AY2903" s="4"/>
      <c r="AZ2903" s="4"/>
      <c r="BA2903" s="4"/>
      <c r="BB2903" s="1"/>
      <c r="BC2903" s="1"/>
      <c r="BD2903" s="1"/>
      <c r="BE2903" s="1"/>
      <c r="BF2903" s="1"/>
      <c r="BG2903" s="1"/>
      <c r="BH2903" s="1"/>
      <c r="BI2903" s="1"/>
    </row>
    <row r="2904" spans="1:206" x14ac:dyDescent="0.2">
      <c r="A2904" s="78">
        <f t="shared" si="1629"/>
        <v>44795</v>
      </c>
      <c r="B2904" s="2">
        <f t="shared" si="1631"/>
        <v>420677.59672758018</v>
      </c>
      <c r="C2904" s="3">
        <f t="shared" si="1632"/>
        <v>56791475.558223322</v>
      </c>
      <c r="D2904" s="2">
        <f t="shared" si="1628"/>
        <v>240537.3279050432</v>
      </c>
      <c r="E2904" s="2">
        <f t="shared" si="1633"/>
        <v>0</v>
      </c>
      <c r="F2904" s="33">
        <f t="shared" si="1634"/>
        <v>240537.3279050432</v>
      </c>
      <c r="G2904" s="39">
        <f t="shared" si="1635"/>
        <v>6455.85</v>
      </c>
      <c r="H2904" s="38">
        <f>IF(AND(N2904=1,N2903&gt;1),VLOOKUP(A2903,[1]Plan1!$CW$105:$CY$215,3),H2903)</f>
        <v>6411.95</v>
      </c>
      <c r="I2904" s="127">
        <f t="shared" si="1636"/>
        <v>44723</v>
      </c>
      <c r="J2904" s="127">
        <f t="shared" si="1637"/>
        <v>44753</v>
      </c>
      <c r="K2904" s="34">
        <f t="shared" si="1638"/>
        <v>-6.8000340776196433E-3</v>
      </c>
      <c r="L2904" s="212">
        <f t="shared" si="1639"/>
        <v>44816</v>
      </c>
      <c r="M2904" s="1">
        <f t="shared" si="1640"/>
        <v>22</v>
      </c>
      <c r="N2904" s="1">
        <f t="shared" si="1641"/>
        <v>8</v>
      </c>
      <c r="O2904" s="2">
        <f t="shared" si="1642"/>
        <v>0.99752189000000002</v>
      </c>
      <c r="P2904" s="35">
        <f t="shared" si="1643"/>
        <v>1.00670057</v>
      </c>
      <c r="Q2904" s="35">
        <f t="shared" si="1644"/>
        <v>1.2154322998482445</v>
      </c>
      <c r="R2904" s="2">
        <f t="shared" si="1645"/>
        <v>1.2124203200000001</v>
      </c>
      <c r="S2904" s="2">
        <f t="shared" si="1646"/>
        <v>1.1701330599999999</v>
      </c>
      <c r="T2904" s="2">
        <f t="shared" si="1647"/>
        <v>291632.34407057002</v>
      </c>
      <c r="U2904" s="2">
        <f t="shared" si="1648"/>
        <v>0</v>
      </c>
      <c r="V2904" s="2">
        <f t="shared" si="1649"/>
        <v>51095.016165534231</v>
      </c>
      <c r="W2904" s="2">
        <f t="shared" si="1650"/>
        <v>291632.34407057741</v>
      </c>
      <c r="X2904" s="36">
        <f t="shared" si="1651"/>
        <v>0</v>
      </c>
      <c r="Y2904" s="2">
        <f t="shared" si="1652"/>
        <v>0</v>
      </c>
      <c r="Z2904" s="37">
        <f t="shared" si="1653"/>
        <v>0</v>
      </c>
      <c r="AA2904" s="2">
        <f t="shared" si="1654"/>
        <v>0</v>
      </c>
      <c r="AB2904" s="4">
        <f t="shared" si="1630"/>
        <v>7.1215000000000001E-2</v>
      </c>
      <c r="AC2904" s="148">
        <f t="shared" si="1655"/>
        <v>638</v>
      </c>
      <c r="AD2904" s="36">
        <v>252</v>
      </c>
      <c r="AE2904" s="35">
        <f t="shared" si="1656"/>
        <v>1.1902551750000001</v>
      </c>
      <c r="AF2904" s="2">
        <f t="shared" si="1657"/>
        <v>55484.562656800001</v>
      </c>
      <c r="AG2904" s="2">
        <f t="shared" si="1658"/>
        <v>55484.562656800001</v>
      </c>
      <c r="AH2904" s="3">
        <f t="shared" si="1659"/>
        <v>0</v>
      </c>
      <c r="AI2904" s="3"/>
      <c r="AJ2904" s="3">
        <v>0</v>
      </c>
      <c r="AK2904" s="2">
        <f t="shared" si="1660"/>
        <v>73560.69000020274</v>
      </c>
      <c r="AL2904" s="8"/>
      <c r="AM2904" s="8"/>
      <c r="AN2904" s="8"/>
      <c r="AO2904" s="8"/>
      <c r="AP2904" s="8"/>
      <c r="AQ2904" s="8"/>
      <c r="AR2904" s="5"/>
      <c r="AS2904" s="1"/>
      <c r="AT2904" s="8"/>
      <c r="AU2904" s="1"/>
      <c r="AV2904" s="1"/>
      <c r="AW2904" s="3"/>
      <c r="AX2904" s="3"/>
      <c r="AY2904" s="4"/>
      <c r="AZ2904" s="4"/>
      <c r="BA2904" s="4"/>
      <c r="BB2904" s="1"/>
      <c r="BC2904" s="1"/>
      <c r="BD2904" s="1"/>
      <c r="BE2904" s="1"/>
      <c r="BF2904" s="1"/>
      <c r="BG2904" s="1"/>
      <c r="BH2904" s="1"/>
      <c r="BI2904" s="1"/>
    </row>
    <row r="2905" spans="1:206" x14ac:dyDescent="0.2">
      <c r="A2905" s="78">
        <f t="shared" si="1629"/>
        <v>44796</v>
      </c>
      <c r="B2905" s="2">
        <f t="shared" si="1631"/>
        <v>420743.87896837748</v>
      </c>
      <c r="C2905" s="3">
        <f t="shared" si="1632"/>
        <v>56800423.660730958</v>
      </c>
      <c r="D2905" s="2">
        <f t="shared" si="1628"/>
        <v>240537.3279050432</v>
      </c>
      <c r="E2905" s="2">
        <f t="shared" si="1633"/>
        <v>0</v>
      </c>
      <c r="F2905" s="33">
        <f t="shared" si="1634"/>
        <v>240537.3279050432</v>
      </c>
      <c r="G2905" s="39">
        <f t="shared" si="1635"/>
        <v>6455.85</v>
      </c>
      <c r="H2905" s="38">
        <f>IF(AND(N2905=1,N2904&gt;1),VLOOKUP(A2904,[1]Plan1!$CW$105:$CY$215,3),H2904)</f>
        <v>6411.95</v>
      </c>
      <c r="I2905" s="127">
        <f t="shared" si="1636"/>
        <v>44723</v>
      </c>
      <c r="J2905" s="127">
        <f t="shared" si="1637"/>
        <v>44753</v>
      </c>
      <c r="K2905" s="34">
        <f t="shared" si="1638"/>
        <v>-6.8000340776196433E-3</v>
      </c>
      <c r="L2905" s="212">
        <f t="shared" si="1639"/>
        <v>44816</v>
      </c>
      <c r="M2905" s="1">
        <f t="shared" si="1640"/>
        <v>22</v>
      </c>
      <c r="N2905" s="1">
        <f t="shared" si="1641"/>
        <v>9</v>
      </c>
      <c r="O2905" s="2">
        <f t="shared" si="1642"/>
        <v>0.99721254999999998</v>
      </c>
      <c r="P2905" s="35">
        <f t="shared" si="1643"/>
        <v>1.00670057</v>
      </c>
      <c r="Q2905" s="35">
        <f t="shared" si="1644"/>
        <v>1.2154322998482445</v>
      </c>
      <c r="R2905" s="2">
        <f t="shared" si="1645"/>
        <v>1.2120443400000001</v>
      </c>
      <c r="S2905" s="2">
        <f t="shared" si="1646"/>
        <v>1.1701330599999999</v>
      </c>
      <c r="T2905" s="2">
        <f t="shared" si="1647"/>
        <v>291541.90684602997</v>
      </c>
      <c r="U2905" s="2">
        <f t="shared" si="1648"/>
        <v>0</v>
      </c>
      <c r="V2905" s="2">
        <f t="shared" si="1649"/>
        <v>51004.578940988482</v>
      </c>
      <c r="W2905" s="2">
        <f t="shared" si="1650"/>
        <v>291541.90684603166</v>
      </c>
      <c r="X2905" s="36">
        <f t="shared" si="1651"/>
        <v>0</v>
      </c>
      <c r="Y2905" s="2">
        <f t="shared" si="1652"/>
        <v>0</v>
      </c>
      <c r="Z2905" s="37">
        <f t="shared" si="1653"/>
        <v>0</v>
      </c>
      <c r="AA2905" s="2">
        <f t="shared" si="1654"/>
        <v>0</v>
      </c>
      <c r="AB2905" s="4">
        <f t="shared" si="1630"/>
        <v>7.1215000000000001E-2</v>
      </c>
      <c r="AC2905" s="148">
        <f t="shared" si="1655"/>
        <v>639</v>
      </c>
      <c r="AD2905" s="36">
        <v>252</v>
      </c>
      <c r="AE2905" s="35">
        <f t="shared" si="1656"/>
        <v>1.1905801469999999</v>
      </c>
      <c r="AF2905" s="2">
        <f t="shared" si="1657"/>
        <v>55562.099463370003</v>
      </c>
      <c r="AG2905" s="2">
        <f t="shared" si="1658"/>
        <v>55562.099463370003</v>
      </c>
      <c r="AH2905" s="3">
        <f t="shared" si="1659"/>
        <v>0</v>
      </c>
      <c r="AI2905" s="3"/>
      <c r="AJ2905" s="3">
        <v>0</v>
      </c>
      <c r="AK2905" s="2">
        <f t="shared" si="1660"/>
        <v>73639.87265897583</v>
      </c>
      <c r="AL2905" s="8"/>
      <c r="AM2905" s="8"/>
      <c r="AN2905" s="8"/>
      <c r="AO2905" s="8"/>
      <c r="AP2905" s="8"/>
      <c r="AQ2905" s="8"/>
      <c r="AR2905" s="5"/>
      <c r="AS2905" s="1"/>
      <c r="AT2905" s="8"/>
      <c r="AU2905" s="1"/>
      <c r="AV2905" s="1"/>
      <c r="AW2905" s="3"/>
      <c r="AX2905" s="3"/>
      <c r="AY2905" s="4"/>
      <c r="AZ2905" s="4"/>
      <c r="BA2905" s="4"/>
      <c r="BB2905" s="1"/>
      <c r="BC2905" s="1"/>
      <c r="BD2905" s="1"/>
      <c r="BE2905" s="1"/>
      <c r="BF2905" s="1"/>
      <c r="BG2905" s="1"/>
      <c r="BH2905" s="1"/>
      <c r="BI2905" s="1"/>
    </row>
    <row r="2906" spans="1:206" x14ac:dyDescent="0.2">
      <c r="A2906" s="78">
        <f t="shared" si="1629"/>
        <v>44797</v>
      </c>
      <c r="B2906" s="2">
        <f t="shared" si="1631"/>
        <v>420810.16560865747</v>
      </c>
      <c r="C2906" s="3">
        <f t="shared" si="1632"/>
        <v>56809372.357168756</v>
      </c>
      <c r="D2906" s="2">
        <f t="shared" si="1628"/>
        <v>240537.3279050432</v>
      </c>
      <c r="E2906" s="2">
        <f t="shared" si="1633"/>
        <v>0</v>
      </c>
      <c r="F2906" s="33">
        <f t="shared" si="1634"/>
        <v>240537.3279050432</v>
      </c>
      <c r="G2906" s="39">
        <f t="shared" si="1635"/>
        <v>6455.85</v>
      </c>
      <c r="H2906" s="38">
        <f>IF(AND(N2906=1,N2905&gt;1),VLOOKUP(A2905,[1]Plan1!$CW$105:$CY$215,3),H2905)</f>
        <v>6411.95</v>
      </c>
      <c r="I2906" s="127">
        <f t="shared" si="1636"/>
        <v>44723</v>
      </c>
      <c r="J2906" s="127">
        <f t="shared" si="1637"/>
        <v>44753</v>
      </c>
      <c r="K2906" s="34">
        <f t="shared" si="1638"/>
        <v>-6.8000340776196433E-3</v>
      </c>
      <c r="L2906" s="212">
        <f t="shared" si="1639"/>
        <v>44816</v>
      </c>
      <c r="M2906" s="1">
        <f t="shared" si="1640"/>
        <v>22</v>
      </c>
      <c r="N2906" s="1">
        <f t="shared" si="1641"/>
        <v>10</v>
      </c>
      <c r="O2906" s="2">
        <f t="shared" si="1642"/>
        <v>0.99690332000000004</v>
      </c>
      <c r="P2906" s="35">
        <f t="shared" si="1643"/>
        <v>1.00670057</v>
      </c>
      <c r="Q2906" s="35">
        <f t="shared" si="1644"/>
        <v>1.2154322998482445</v>
      </c>
      <c r="R2906" s="2">
        <f t="shared" si="1645"/>
        <v>1.2116684900000001</v>
      </c>
      <c r="S2906" s="2">
        <f t="shared" si="1646"/>
        <v>1.1701330599999999</v>
      </c>
      <c r="T2906" s="2">
        <f t="shared" si="1647"/>
        <v>291451.50089133001</v>
      </c>
      <c r="U2906" s="2">
        <f t="shared" si="1648"/>
        <v>0</v>
      </c>
      <c r="V2906" s="2">
        <f t="shared" si="1649"/>
        <v>50914.17298629538</v>
      </c>
      <c r="W2906" s="2">
        <f t="shared" si="1650"/>
        <v>291451.50089133857</v>
      </c>
      <c r="X2906" s="36">
        <f t="shared" si="1651"/>
        <v>0</v>
      </c>
      <c r="Y2906" s="2">
        <f t="shared" si="1652"/>
        <v>0</v>
      </c>
      <c r="Z2906" s="37">
        <f t="shared" si="1653"/>
        <v>0</v>
      </c>
      <c r="AA2906" s="2">
        <f t="shared" si="1654"/>
        <v>0</v>
      </c>
      <c r="AB2906" s="4">
        <f t="shared" si="1630"/>
        <v>7.1215000000000001E-2</v>
      </c>
      <c r="AC2906" s="148">
        <f t="shared" si="1655"/>
        <v>640</v>
      </c>
      <c r="AD2906" s="36">
        <v>252</v>
      </c>
      <c r="AE2906" s="35">
        <f t="shared" si="1656"/>
        <v>1.190905208</v>
      </c>
      <c r="AF2906" s="2">
        <f t="shared" si="1657"/>
        <v>55639.609399569999</v>
      </c>
      <c r="AG2906" s="2">
        <f t="shared" si="1658"/>
        <v>55639.609399569999</v>
      </c>
      <c r="AH2906" s="3">
        <f t="shared" si="1659"/>
        <v>0</v>
      </c>
      <c r="AI2906" s="3"/>
      <c r="AJ2906" s="3">
        <v>0</v>
      </c>
      <c r="AK2906" s="2">
        <f t="shared" si="1660"/>
        <v>73719.05531774892</v>
      </c>
      <c r="AL2906" s="8"/>
      <c r="AM2906" s="8"/>
      <c r="AN2906" s="8"/>
      <c r="AO2906" s="8"/>
      <c r="AP2906" s="8"/>
      <c r="AQ2906" s="8"/>
      <c r="AR2906" s="5"/>
      <c r="AS2906" s="1"/>
      <c r="AT2906" s="8"/>
      <c r="AU2906" s="1"/>
      <c r="AV2906" s="1"/>
      <c r="AW2906" s="3"/>
      <c r="AX2906" s="3"/>
      <c r="AY2906" s="4"/>
      <c r="AZ2906" s="4"/>
      <c r="BA2906" s="4"/>
      <c r="BB2906" s="1"/>
      <c r="BC2906" s="1"/>
      <c r="BD2906" s="1"/>
      <c r="BE2906" s="1"/>
      <c r="BF2906" s="1"/>
      <c r="BG2906" s="1"/>
      <c r="BH2906" s="1"/>
      <c r="BI2906" s="1"/>
    </row>
    <row r="2907" spans="1:206" x14ac:dyDescent="0.2">
      <c r="A2907" s="78">
        <f t="shared" si="1629"/>
        <v>44798</v>
      </c>
      <c r="B2907" s="2">
        <f t="shared" si="1631"/>
        <v>420876.45092406351</v>
      </c>
      <c r="C2907" s="3">
        <f t="shared" si="1632"/>
        <v>56818320.874748573</v>
      </c>
      <c r="D2907" s="2">
        <f t="shared" si="1628"/>
        <v>240537.3279050432</v>
      </c>
      <c r="E2907" s="2">
        <f t="shared" si="1633"/>
        <v>0</v>
      </c>
      <c r="F2907" s="33">
        <f t="shared" si="1634"/>
        <v>240537.3279050432</v>
      </c>
      <c r="G2907" s="39">
        <f t="shared" si="1635"/>
        <v>6455.85</v>
      </c>
      <c r="H2907" s="38">
        <f>IF(AND(N2907=1,N2906&gt;1),VLOOKUP(A2906,[1]Plan1!$CW$105:$CY$215,3),H2906)</f>
        <v>6411.95</v>
      </c>
      <c r="I2907" s="127">
        <f t="shared" si="1636"/>
        <v>44723</v>
      </c>
      <c r="J2907" s="127">
        <f t="shared" si="1637"/>
        <v>44753</v>
      </c>
      <c r="K2907" s="34">
        <f t="shared" si="1638"/>
        <v>-6.8000340776196433E-3</v>
      </c>
      <c r="L2907" s="212">
        <f t="shared" si="1639"/>
        <v>44816</v>
      </c>
      <c r="M2907" s="1">
        <f t="shared" si="1640"/>
        <v>22</v>
      </c>
      <c r="N2907" s="1">
        <f t="shared" si="1641"/>
        <v>11</v>
      </c>
      <c r="O2907" s="2">
        <f t="shared" si="1642"/>
        <v>0.99659418</v>
      </c>
      <c r="P2907" s="35">
        <f t="shared" si="1643"/>
        <v>1.00670057</v>
      </c>
      <c r="Q2907" s="35">
        <f t="shared" si="1644"/>
        <v>1.2154322998482445</v>
      </c>
      <c r="R2907" s="2">
        <f t="shared" si="1645"/>
        <v>1.2112927499999999</v>
      </c>
      <c r="S2907" s="2">
        <f t="shared" si="1646"/>
        <v>1.1701330599999999</v>
      </c>
      <c r="T2907" s="2">
        <f t="shared" si="1647"/>
        <v>291361.12139574997</v>
      </c>
      <c r="U2907" s="2">
        <f t="shared" si="1648"/>
        <v>0</v>
      </c>
      <c r="V2907" s="2">
        <f t="shared" si="1649"/>
        <v>50823.793490708296</v>
      </c>
      <c r="W2907" s="2">
        <f t="shared" si="1650"/>
        <v>291361.12139575148</v>
      </c>
      <c r="X2907" s="36">
        <f t="shared" si="1651"/>
        <v>0</v>
      </c>
      <c r="Y2907" s="2">
        <f t="shared" si="1652"/>
        <v>0</v>
      </c>
      <c r="Z2907" s="37">
        <f t="shared" si="1653"/>
        <v>0</v>
      </c>
      <c r="AA2907" s="2">
        <f t="shared" si="1654"/>
        <v>0</v>
      </c>
      <c r="AB2907" s="4">
        <f t="shared" si="1630"/>
        <v>7.1215000000000001E-2</v>
      </c>
      <c r="AC2907" s="148">
        <f t="shared" si="1655"/>
        <v>641</v>
      </c>
      <c r="AD2907" s="36">
        <v>252</v>
      </c>
      <c r="AE2907" s="35">
        <f t="shared" si="1656"/>
        <v>1.1912303580000001</v>
      </c>
      <c r="AF2907" s="2">
        <f t="shared" si="1657"/>
        <v>55717.091551789999</v>
      </c>
      <c r="AG2907" s="2">
        <f t="shared" si="1658"/>
        <v>55717.091551789999</v>
      </c>
      <c r="AH2907" s="3">
        <f t="shared" si="1659"/>
        <v>0</v>
      </c>
      <c r="AI2907" s="3"/>
      <c r="AJ2907" s="3">
        <v>0</v>
      </c>
      <c r="AK2907" s="2">
        <f t="shared" si="1660"/>
        <v>73798.237976522025</v>
      </c>
      <c r="AL2907" s="8"/>
      <c r="AM2907" s="8"/>
      <c r="AN2907" s="8"/>
      <c r="AO2907" s="8"/>
      <c r="AP2907" s="8"/>
      <c r="AQ2907" s="8"/>
      <c r="AR2907" s="5"/>
      <c r="AS2907" s="1"/>
      <c r="AT2907" s="8"/>
      <c r="AU2907" s="1"/>
      <c r="AV2907" s="1"/>
      <c r="AW2907" s="3"/>
      <c r="AX2907" s="3"/>
      <c r="AY2907" s="4"/>
      <c r="AZ2907" s="4"/>
      <c r="BA2907" s="4"/>
      <c r="BB2907" s="1"/>
      <c r="BC2907" s="1"/>
      <c r="BD2907" s="1"/>
      <c r="BE2907" s="1"/>
      <c r="BF2907" s="1"/>
      <c r="BG2907" s="1"/>
      <c r="BH2907" s="1"/>
      <c r="BI2907" s="1"/>
    </row>
    <row r="2908" spans="1:206" x14ac:dyDescent="0.2">
      <c r="A2908" s="78">
        <f t="shared" si="1629"/>
        <v>44799</v>
      </c>
      <c r="B2908" s="2">
        <f t="shared" si="1631"/>
        <v>420942.73491626565</v>
      </c>
      <c r="C2908" s="3">
        <f t="shared" si="1632"/>
        <v>56827269.213695861</v>
      </c>
      <c r="D2908" s="2">
        <f t="shared" si="1628"/>
        <v>240537.3279050432</v>
      </c>
      <c r="E2908" s="2">
        <f t="shared" si="1633"/>
        <v>0</v>
      </c>
      <c r="F2908" s="33">
        <f t="shared" si="1634"/>
        <v>240537.3279050432</v>
      </c>
      <c r="G2908" s="39">
        <f t="shared" si="1635"/>
        <v>6455.85</v>
      </c>
      <c r="H2908" s="38">
        <f>IF(AND(N2908=1,N2907&gt;1),VLOOKUP(A2907,[1]Plan1!$CW$105:$CY$215,3),H2907)</f>
        <v>6411.95</v>
      </c>
      <c r="I2908" s="127">
        <f t="shared" si="1636"/>
        <v>44723</v>
      </c>
      <c r="J2908" s="127">
        <f t="shared" si="1637"/>
        <v>44753</v>
      </c>
      <c r="K2908" s="34">
        <f t="shared" si="1638"/>
        <v>-6.8000340776196433E-3</v>
      </c>
      <c r="L2908" s="212">
        <f t="shared" si="1639"/>
        <v>44816</v>
      </c>
      <c r="M2908" s="1">
        <f t="shared" si="1640"/>
        <v>22</v>
      </c>
      <c r="N2908" s="1">
        <f t="shared" si="1641"/>
        <v>12</v>
      </c>
      <c r="O2908" s="2">
        <f t="shared" si="1642"/>
        <v>0.99628512999999996</v>
      </c>
      <c r="P2908" s="35">
        <f t="shared" si="1643"/>
        <v>1.00670057</v>
      </c>
      <c r="Q2908" s="35">
        <f t="shared" si="1644"/>
        <v>1.2154322998482445</v>
      </c>
      <c r="R2908" s="2">
        <f t="shared" si="1645"/>
        <v>1.21091712</v>
      </c>
      <c r="S2908" s="2">
        <f t="shared" si="1646"/>
        <v>1.1701330599999999</v>
      </c>
      <c r="T2908" s="2">
        <f t="shared" si="1647"/>
        <v>291270.76835927001</v>
      </c>
      <c r="U2908" s="2">
        <f t="shared" si="1648"/>
        <v>0</v>
      </c>
      <c r="V2908" s="2">
        <f t="shared" si="1649"/>
        <v>50733.440454227333</v>
      </c>
      <c r="W2908" s="2">
        <f t="shared" si="1650"/>
        <v>291270.76835927053</v>
      </c>
      <c r="X2908" s="36">
        <f t="shared" si="1651"/>
        <v>0</v>
      </c>
      <c r="Y2908" s="2">
        <f t="shared" si="1652"/>
        <v>0</v>
      </c>
      <c r="Z2908" s="37">
        <f t="shared" si="1653"/>
        <v>0</v>
      </c>
      <c r="AA2908" s="2">
        <f t="shared" si="1654"/>
        <v>0</v>
      </c>
      <c r="AB2908" s="4">
        <f t="shared" si="1630"/>
        <v>7.1215000000000001E-2</v>
      </c>
      <c r="AC2908" s="148">
        <f t="shared" si="1655"/>
        <v>642</v>
      </c>
      <c r="AD2908" s="36">
        <v>252</v>
      </c>
      <c r="AE2908" s="35">
        <f t="shared" si="1656"/>
        <v>1.191555597</v>
      </c>
      <c r="AF2908" s="2">
        <f t="shared" si="1657"/>
        <v>55794.545921700003</v>
      </c>
      <c r="AG2908" s="2">
        <f t="shared" si="1658"/>
        <v>55794.545921700003</v>
      </c>
      <c r="AH2908" s="3">
        <f t="shared" si="1659"/>
        <v>0</v>
      </c>
      <c r="AI2908" s="3"/>
      <c r="AJ2908" s="3">
        <v>0</v>
      </c>
      <c r="AK2908" s="2">
        <f t="shared" si="1660"/>
        <v>73877.420635295101</v>
      </c>
      <c r="AL2908" s="8"/>
      <c r="AM2908" s="8"/>
      <c r="AN2908" s="8"/>
      <c r="AO2908" s="8"/>
      <c r="AP2908" s="8"/>
      <c r="AQ2908" s="8"/>
      <c r="AR2908" s="5"/>
      <c r="AS2908" s="1"/>
      <c r="AT2908" s="8"/>
      <c r="AU2908" s="1"/>
      <c r="AV2908" s="1"/>
      <c r="AW2908" s="3"/>
      <c r="AX2908" s="3"/>
      <c r="AY2908" s="4"/>
      <c r="AZ2908" s="4"/>
      <c r="BA2908" s="4"/>
      <c r="BB2908" s="1"/>
      <c r="BC2908" s="1"/>
      <c r="BD2908" s="1"/>
      <c r="BE2908" s="1"/>
      <c r="BF2908" s="1"/>
      <c r="BG2908" s="1"/>
      <c r="BH2908" s="1"/>
      <c r="BI2908" s="1"/>
    </row>
    <row r="2909" spans="1:206" x14ac:dyDescent="0.2">
      <c r="A2909" s="78">
        <f t="shared" si="1629"/>
        <v>44800</v>
      </c>
      <c r="B2909" s="2">
        <f t="shared" si="1631"/>
        <v>420914.29703462368</v>
      </c>
      <c r="C2909" s="3">
        <f t="shared" si="1632"/>
        <v>56823430.099674195</v>
      </c>
      <c r="D2909" s="2">
        <f t="shared" si="1628"/>
        <v>240537.3279050432</v>
      </c>
      <c r="E2909" s="2">
        <f t="shared" si="1633"/>
        <v>0</v>
      </c>
      <c r="F2909" s="33">
        <f t="shared" si="1634"/>
        <v>240537.3279050432</v>
      </c>
      <c r="G2909" s="39">
        <f t="shared" si="1635"/>
        <v>6455.85</v>
      </c>
      <c r="H2909" s="38">
        <f>IF(AND(N2909=1,N2908&gt;1),VLOOKUP(A2908,[1]Plan1!$CW$105:$CY$215,3),H2908)</f>
        <v>6411.95</v>
      </c>
      <c r="I2909" s="127">
        <f t="shared" si="1636"/>
        <v>44723</v>
      </c>
      <c r="J2909" s="127">
        <f t="shared" si="1637"/>
        <v>44753</v>
      </c>
      <c r="K2909" s="34">
        <f t="shared" si="1638"/>
        <v>-6.8000340776196433E-3</v>
      </c>
      <c r="L2909" s="212">
        <f t="shared" si="1639"/>
        <v>44816</v>
      </c>
      <c r="M2909" s="1">
        <f t="shared" si="1640"/>
        <v>22</v>
      </c>
      <c r="N2909" s="1">
        <f t="shared" si="1641"/>
        <v>13</v>
      </c>
      <c r="O2909" s="2">
        <f t="shared" si="1642"/>
        <v>0.99597619000000004</v>
      </c>
      <c r="P2909" s="35">
        <f t="shared" si="1643"/>
        <v>1.00670057</v>
      </c>
      <c r="Q2909" s="35">
        <f t="shared" si="1644"/>
        <v>1.2154322998482445</v>
      </c>
      <c r="R2909" s="2">
        <f t="shared" si="1645"/>
        <v>1.21054163</v>
      </c>
      <c r="S2909" s="2">
        <f t="shared" si="1646"/>
        <v>1.1701330599999999</v>
      </c>
      <c r="T2909" s="2">
        <f t="shared" si="1647"/>
        <v>291180.44899801002</v>
      </c>
      <c r="U2909" s="2">
        <f t="shared" si="1648"/>
        <v>0</v>
      </c>
      <c r="V2909" s="2">
        <f t="shared" si="1649"/>
        <v>50643.121092972287</v>
      </c>
      <c r="W2909" s="2">
        <f t="shared" si="1650"/>
        <v>291180.44899801549</v>
      </c>
      <c r="X2909" s="36">
        <f t="shared" si="1651"/>
        <v>0</v>
      </c>
      <c r="Y2909" s="2">
        <f t="shared" si="1652"/>
        <v>0</v>
      </c>
      <c r="Z2909" s="37">
        <f t="shared" si="1653"/>
        <v>0</v>
      </c>
      <c r="AA2909" s="2">
        <f t="shared" si="1654"/>
        <v>0</v>
      </c>
      <c r="AB2909" s="4">
        <f t="shared" si="1630"/>
        <v>7.1215000000000001E-2</v>
      </c>
      <c r="AC2909" s="148">
        <f t="shared" si="1655"/>
        <v>642</v>
      </c>
      <c r="AD2909" s="36">
        <v>252</v>
      </c>
      <c r="AE2909" s="35">
        <f t="shared" si="1656"/>
        <v>1.191555597</v>
      </c>
      <c r="AF2909" s="2">
        <f t="shared" si="1657"/>
        <v>55777.244742540002</v>
      </c>
      <c r="AG2909" s="2">
        <f t="shared" si="1658"/>
        <v>55777.244742540002</v>
      </c>
      <c r="AH2909" s="3">
        <f t="shared" si="1659"/>
        <v>0</v>
      </c>
      <c r="AI2909" s="3"/>
      <c r="AJ2909" s="3">
        <v>0</v>
      </c>
      <c r="AK2909" s="2">
        <f t="shared" si="1660"/>
        <v>73956.603294068205</v>
      </c>
      <c r="AL2909" s="8"/>
      <c r="AM2909" s="8"/>
      <c r="AN2909" s="8"/>
      <c r="AO2909" s="8"/>
      <c r="AP2909" s="8"/>
      <c r="AQ2909" s="8"/>
      <c r="AR2909" s="5"/>
      <c r="AS2909" s="1"/>
      <c r="AT2909" s="8"/>
      <c r="AU2909" s="1"/>
      <c r="AV2909" s="1"/>
      <c r="AW2909" s="3"/>
      <c r="AX2909" s="3"/>
      <c r="AY2909" s="4"/>
      <c r="AZ2909" s="4"/>
      <c r="BA2909" s="4"/>
      <c r="BB2909" s="1"/>
      <c r="BC2909" s="1"/>
      <c r="BD2909" s="1"/>
      <c r="BE2909" s="1"/>
      <c r="BF2909" s="1"/>
      <c r="BG2909" s="1"/>
      <c r="BH2909" s="1"/>
      <c r="BI2909" s="1"/>
    </row>
    <row r="2910" spans="1:206" x14ac:dyDescent="0.2">
      <c r="A2910" s="78">
        <f t="shared" si="1629"/>
        <v>44801</v>
      </c>
      <c r="B2910" s="2">
        <f t="shared" si="1631"/>
        <v>420993.47969339677</v>
      </c>
      <c r="C2910" s="3">
        <f t="shared" si="1632"/>
        <v>56834119.758608565</v>
      </c>
      <c r="D2910" s="2">
        <f t="shared" si="1628"/>
        <v>240537.3279050432</v>
      </c>
      <c r="E2910" s="2">
        <f t="shared" si="1633"/>
        <v>0</v>
      </c>
      <c r="F2910" s="33">
        <f t="shared" si="1634"/>
        <v>240537.3279050432</v>
      </c>
      <c r="G2910" s="39">
        <f t="shared" si="1635"/>
        <v>6455.85</v>
      </c>
      <c r="H2910" s="38">
        <f>IF(AND(N2910=1,N2909&gt;1),VLOOKUP(A2909,[1]Plan1!$CW$105:$CY$215,3),H2909)</f>
        <v>6411.95</v>
      </c>
      <c r="I2910" s="127">
        <f t="shared" si="1636"/>
        <v>44723</v>
      </c>
      <c r="J2910" s="127">
        <f t="shared" si="1637"/>
        <v>44753</v>
      </c>
      <c r="K2910" s="34">
        <f t="shared" si="1638"/>
        <v>-6.8000340776196433E-3</v>
      </c>
      <c r="L2910" s="212">
        <f t="shared" si="1639"/>
        <v>44816</v>
      </c>
      <c r="M2910" s="1">
        <f t="shared" si="1640"/>
        <v>22</v>
      </c>
      <c r="N2910" s="1">
        <f t="shared" si="1641"/>
        <v>13</v>
      </c>
      <c r="O2910" s="2">
        <f t="shared" si="1642"/>
        <v>0.99597619000000004</v>
      </c>
      <c r="P2910" s="35">
        <f t="shared" si="1643"/>
        <v>1.00670057</v>
      </c>
      <c r="Q2910" s="35">
        <f t="shared" si="1644"/>
        <v>1.2154322998482445</v>
      </c>
      <c r="R2910" s="2">
        <f t="shared" si="1645"/>
        <v>1.21054163</v>
      </c>
      <c r="S2910" s="2">
        <f t="shared" si="1646"/>
        <v>1.1701330599999999</v>
      </c>
      <c r="T2910" s="2">
        <f t="shared" si="1647"/>
        <v>291180.44899801002</v>
      </c>
      <c r="U2910" s="2">
        <f t="shared" si="1648"/>
        <v>0</v>
      </c>
      <c r="V2910" s="2">
        <f t="shared" si="1649"/>
        <v>50643.121092972287</v>
      </c>
      <c r="W2910" s="2">
        <f t="shared" si="1650"/>
        <v>291180.44899801549</v>
      </c>
      <c r="X2910" s="36">
        <f t="shared" si="1651"/>
        <v>0</v>
      </c>
      <c r="Y2910" s="2">
        <f t="shared" si="1652"/>
        <v>0</v>
      </c>
      <c r="Z2910" s="37">
        <f t="shared" si="1653"/>
        <v>0</v>
      </c>
      <c r="AA2910" s="2">
        <f t="shared" si="1654"/>
        <v>0</v>
      </c>
      <c r="AB2910" s="4">
        <f t="shared" si="1630"/>
        <v>7.1215000000000001E-2</v>
      </c>
      <c r="AC2910" s="148">
        <f t="shared" si="1655"/>
        <v>642</v>
      </c>
      <c r="AD2910" s="36">
        <v>252</v>
      </c>
      <c r="AE2910" s="35">
        <f t="shared" si="1656"/>
        <v>1.191555597</v>
      </c>
      <c r="AF2910" s="2">
        <f t="shared" si="1657"/>
        <v>55777.244742540002</v>
      </c>
      <c r="AG2910" s="2">
        <f t="shared" si="1658"/>
        <v>55777.244742540002</v>
      </c>
      <c r="AH2910" s="3">
        <f t="shared" si="1659"/>
        <v>0</v>
      </c>
      <c r="AI2910" s="3"/>
      <c r="AJ2910" s="3">
        <v>0</v>
      </c>
      <c r="AK2910" s="2">
        <f t="shared" si="1660"/>
        <v>74035.785952841281</v>
      </c>
      <c r="AL2910" s="8"/>
      <c r="AM2910" s="8"/>
      <c r="AN2910" s="8"/>
      <c r="AO2910" s="8"/>
      <c r="AP2910" s="8"/>
      <c r="AQ2910" s="8"/>
      <c r="AR2910" s="5"/>
      <c r="AS2910" s="1"/>
      <c r="AT2910" s="8"/>
      <c r="AU2910" s="1"/>
      <c r="AV2910" s="1"/>
      <c r="AW2910" s="3"/>
      <c r="AX2910" s="3"/>
      <c r="AY2910" s="4"/>
      <c r="AZ2910" s="4"/>
      <c r="BA2910" s="4"/>
      <c r="BB2910" s="1"/>
      <c r="BC2910" s="1"/>
      <c r="BD2910" s="1"/>
      <c r="BE2910" s="1"/>
      <c r="BF2910" s="1"/>
      <c r="BG2910" s="1"/>
      <c r="BH2910" s="1"/>
      <c r="BI2910" s="1"/>
    </row>
    <row r="2911" spans="1:206" x14ac:dyDescent="0.2">
      <c r="A2911" s="78">
        <f t="shared" si="1629"/>
        <v>44802</v>
      </c>
      <c r="B2911" s="2">
        <f t="shared" si="1631"/>
        <v>421167.39121409989</v>
      </c>
      <c r="C2911" s="3">
        <f t="shared" si="1632"/>
        <v>56857597.813903488</v>
      </c>
      <c r="D2911" s="2">
        <f t="shared" si="1628"/>
        <v>240537.3279050432</v>
      </c>
      <c r="E2911" s="2">
        <f t="shared" si="1633"/>
        <v>0</v>
      </c>
      <c r="F2911" s="33">
        <f t="shared" si="1634"/>
        <v>240537.3279050432</v>
      </c>
      <c r="G2911" s="39">
        <f t="shared" si="1635"/>
        <v>6455.85</v>
      </c>
      <c r="H2911" s="38">
        <f>IF(AND(N2911=1,N2910&gt;1),VLOOKUP(A2910,[1]Plan1!$CW$105:$CY$215,3),H2910)</f>
        <v>6411.95</v>
      </c>
      <c r="I2911" s="127">
        <f t="shared" si="1636"/>
        <v>44723</v>
      </c>
      <c r="J2911" s="127">
        <f t="shared" si="1637"/>
        <v>44753</v>
      </c>
      <c r="K2911" s="34">
        <f t="shared" si="1638"/>
        <v>-6.8000340776196433E-3</v>
      </c>
      <c r="L2911" s="212">
        <f t="shared" si="1639"/>
        <v>44816</v>
      </c>
      <c r="M2911" s="1">
        <f t="shared" si="1640"/>
        <v>22</v>
      </c>
      <c r="N2911" s="1">
        <f t="shared" si="1641"/>
        <v>13</v>
      </c>
      <c r="O2911" s="2">
        <f t="shared" si="1642"/>
        <v>0.99597619000000004</v>
      </c>
      <c r="P2911" s="35">
        <f t="shared" si="1643"/>
        <v>1.00670057</v>
      </c>
      <c r="Q2911" s="35">
        <f t="shared" si="1644"/>
        <v>1.2154322998482445</v>
      </c>
      <c r="R2911" s="2">
        <f t="shared" si="1645"/>
        <v>1.21054163</v>
      </c>
      <c r="S2911" s="2">
        <f t="shared" si="1646"/>
        <v>1.1701330599999999</v>
      </c>
      <c r="T2911" s="2">
        <f t="shared" si="1647"/>
        <v>291180.44899801002</v>
      </c>
      <c r="U2911" s="2">
        <f t="shared" si="1648"/>
        <v>0</v>
      </c>
      <c r="V2911" s="2">
        <f t="shared" si="1649"/>
        <v>50643.121092972287</v>
      </c>
      <c r="W2911" s="2">
        <f t="shared" si="1650"/>
        <v>291180.44899801549</v>
      </c>
      <c r="X2911" s="36">
        <f t="shared" si="1651"/>
        <v>0</v>
      </c>
      <c r="Y2911" s="2">
        <f t="shared" si="1652"/>
        <v>0</v>
      </c>
      <c r="Z2911" s="37">
        <f t="shared" si="1653"/>
        <v>0</v>
      </c>
      <c r="AA2911" s="2">
        <f t="shared" si="1654"/>
        <v>0</v>
      </c>
      <c r="AB2911" s="4">
        <f t="shared" si="1630"/>
        <v>7.1215000000000001E-2</v>
      </c>
      <c r="AC2911" s="148">
        <f t="shared" si="1655"/>
        <v>643</v>
      </c>
      <c r="AD2911" s="36">
        <v>252</v>
      </c>
      <c r="AE2911" s="35">
        <f t="shared" si="1656"/>
        <v>1.1918809239999999</v>
      </c>
      <c r="AF2911" s="2">
        <f t="shared" si="1657"/>
        <v>55871.973604469997</v>
      </c>
      <c r="AG2911" s="2">
        <f t="shared" si="1658"/>
        <v>55871.973604469997</v>
      </c>
      <c r="AH2911" s="3">
        <f t="shared" si="1659"/>
        <v>0</v>
      </c>
      <c r="AI2911" s="3"/>
      <c r="AJ2911" s="3">
        <v>0</v>
      </c>
      <c r="AK2911" s="2">
        <f t="shared" si="1660"/>
        <v>74114.968611614386</v>
      </c>
      <c r="AL2911" s="8"/>
      <c r="AM2911" s="8"/>
      <c r="AN2911" s="8"/>
      <c r="AO2911" s="8"/>
      <c r="AP2911" s="8"/>
      <c r="AQ2911" s="8"/>
      <c r="AR2911" s="5"/>
      <c r="AS2911" s="1"/>
      <c r="AT2911" s="8"/>
      <c r="AU2911" s="1"/>
      <c r="AV2911" s="1"/>
      <c r="AW2911" s="3"/>
      <c r="AX2911" s="3"/>
      <c r="AY2911" s="4"/>
      <c r="AZ2911" s="4"/>
      <c r="BA2911" s="4"/>
      <c r="BB2911" s="1"/>
      <c r="BC2911" s="1"/>
      <c r="BD2911" s="1"/>
      <c r="BE2911" s="1"/>
      <c r="BF2911" s="1"/>
      <c r="BG2911" s="1"/>
      <c r="BH2911" s="1"/>
      <c r="BI2911" s="1"/>
    </row>
    <row r="2912" spans="1:206" x14ac:dyDescent="0.2">
      <c r="A2912" s="78">
        <f t="shared" si="1629"/>
        <v>44803</v>
      </c>
      <c r="B2912" s="2">
        <f t="shared" si="1631"/>
        <v>421233.67514405737</v>
      </c>
      <c r="C2912" s="3">
        <f t="shared" si="1632"/>
        <v>56866546.144447744</v>
      </c>
      <c r="D2912" s="2">
        <f t="shared" si="1628"/>
        <v>240537.3279050432</v>
      </c>
      <c r="E2912" s="2">
        <f t="shared" si="1633"/>
        <v>0</v>
      </c>
      <c r="F2912" s="33">
        <f t="shared" si="1634"/>
        <v>240537.3279050432</v>
      </c>
      <c r="G2912" s="39">
        <f t="shared" si="1635"/>
        <v>6455.85</v>
      </c>
      <c r="H2912" s="38">
        <f>IF(AND(N2912=1,N2911&gt;1),VLOOKUP(A2911,[1]Plan1!$CW$105:$CY$215,3),H2911)</f>
        <v>6411.95</v>
      </c>
      <c r="I2912" s="127">
        <f t="shared" si="1636"/>
        <v>44723</v>
      </c>
      <c r="J2912" s="127">
        <f t="shared" si="1637"/>
        <v>44753</v>
      </c>
      <c r="K2912" s="34">
        <f t="shared" si="1638"/>
        <v>-6.8000340776196433E-3</v>
      </c>
      <c r="L2912" s="212">
        <f t="shared" si="1639"/>
        <v>44816</v>
      </c>
      <c r="M2912" s="1">
        <f t="shared" si="1640"/>
        <v>22</v>
      </c>
      <c r="N2912" s="1">
        <f t="shared" si="1641"/>
        <v>14</v>
      </c>
      <c r="O2912" s="2">
        <f t="shared" si="1642"/>
        <v>0.99566732999999996</v>
      </c>
      <c r="P2912" s="35">
        <f t="shared" si="1643"/>
        <v>1.00670057</v>
      </c>
      <c r="Q2912" s="35">
        <f t="shared" si="1644"/>
        <v>1.2154322998482445</v>
      </c>
      <c r="R2912" s="2">
        <f t="shared" si="1645"/>
        <v>1.21016623</v>
      </c>
      <c r="S2912" s="2">
        <f t="shared" si="1646"/>
        <v>1.1701330599999999</v>
      </c>
      <c r="T2912" s="2">
        <f t="shared" si="1647"/>
        <v>291090.15128512</v>
      </c>
      <c r="U2912" s="2">
        <f t="shared" si="1648"/>
        <v>0</v>
      </c>
      <c r="V2912" s="2">
        <f t="shared" si="1649"/>
        <v>50552.823380076727</v>
      </c>
      <c r="W2912" s="2">
        <f t="shared" si="1650"/>
        <v>291090.15128511994</v>
      </c>
      <c r="X2912" s="36">
        <f t="shared" si="1651"/>
        <v>0</v>
      </c>
      <c r="Y2912" s="2">
        <f t="shared" si="1652"/>
        <v>0</v>
      </c>
      <c r="Z2912" s="37">
        <f t="shared" si="1653"/>
        <v>0</v>
      </c>
      <c r="AA2912" s="2">
        <f t="shared" si="1654"/>
        <v>0</v>
      </c>
      <c r="AB2912" s="4">
        <f t="shared" si="1630"/>
        <v>7.1215000000000001E-2</v>
      </c>
      <c r="AC2912" s="148">
        <f t="shared" si="1655"/>
        <v>644</v>
      </c>
      <c r="AD2912" s="36">
        <v>252</v>
      </c>
      <c r="AE2912" s="35">
        <f t="shared" si="1656"/>
        <v>1.19220634</v>
      </c>
      <c r="AF2912" s="2">
        <f t="shared" si="1657"/>
        <v>55949.372588550003</v>
      </c>
      <c r="AG2912" s="2">
        <f t="shared" si="1658"/>
        <v>55949.372588550003</v>
      </c>
      <c r="AH2912" s="3">
        <f t="shared" si="1659"/>
        <v>0</v>
      </c>
      <c r="AI2912" s="3"/>
      <c r="AJ2912" s="3">
        <v>0</v>
      </c>
      <c r="AK2912" s="2">
        <f t="shared" si="1660"/>
        <v>74194.151270387476</v>
      </c>
      <c r="AL2912" s="8"/>
      <c r="AM2912" s="8"/>
      <c r="AN2912" s="8"/>
      <c r="AO2912" s="8"/>
      <c r="AP2912" s="8"/>
      <c r="AQ2912" s="8"/>
      <c r="AR2912" s="5"/>
      <c r="AS2912" s="1"/>
      <c r="AT2912" s="8"/>
      <c r="AU2912" s="1"/>
      <c r="AV2912" s="1"/>
      <c r="AW2912" s="3"/>
      <c r="AX2912" s="3"/>
      <c r="AY2912" s="4"/>
      <c r="AZ2912" s="4"/>
      <c r="BA2912" s="4"/>
      <c r="BB2912" s="1"/>
      <c r="BC2912" s="1"/>
      <c r="BD2912" s="1"/>
      <c r="BE2912" s="1"/>
      <c r="BF2912" s="1"/>
      <c r="BG2912" s="1"/>
      <c r="BH2912" s="1"/>
      <c r="BI2912" s="1"/>
    </row>
    <row r="2913" spans="1:61" x14ac:dyDescent="0.2">
      <c r="A2913" s="78">
        <f t="shared" si="1629"/>
        <v>44804</v>
      </c>
      <c r="B2913" s="2">
        <f t="shared" si="1631"/>
        <v>421299.96349466767</v>
      </c>
      <c r="C2913" s="3">
        <f t="shared" si="1632"/>
        <v>56875495.071780138</v>
      </c>
      <c r="D2913" s="2">
        <f t="shared" si="1628"/>
        <v>240537.3279050432</v>
      </c>
      <c r="E2913" s="2">
        <f t="shared" si="1633"/>
        <v>0</v>
      </c>
      <c r="F2913" s="33">
        <f t="shared" si="1634"/>
        <v>240537.3279050432</v>
      </c>
      <c r="G2913" s="39">
        <f t="shared" si="1635"/>
        <v>6455.85</v>
      </c>
      <c r="H2913" s="38">
        <f>IF(AND(N2913=1,N2912&gt;1),VLOOKUP(A2912,[1]Plan1!$CW$105:$CY$215,3),H2912)</f>
        <v>6411.95</v>
      </c>
      <c r="I2913" s="127">
        <f t="shared" si="1636"/>
        <v>44723</v>
      </c>
      <c r="J2913" s="127">
        <f t="shared" si="1637"/>
        <v>44753</v>
      </c>
      <c r="K2913" s="34">
        <f t="shared" si="1638"/>
        <v>-6.8000340776196433E-3</v>
      </c>
      <c r="L2913" s="212">
        <f t="shared" si="1639"/>
        <v>44816</v>
      </c>
      <c r="M2913" s="1">
        <f t="shared" si="1640"/>
        <v>22</v>
      </c>
      <c r="N2913" s="1">
        <f t="shared" si="1641"/>
        <v>15</v>
      </c>
      <c r="O2913" s="2">
        <f t="shared" si="1642"/>
        <v>0.99535857999999999</v>
      </c>
      <c r="P2913" s="35">
        <f t="shared" si="1643"/>
        <v>1.00670057</v>
      </c>
      <c r="Q2913" s="35">
        <f t="shared" si="1644"/>
        <v>1.2154322998482445</v>
      </c>
      <c r="R2913" s="2">
        <f t="shared" si="1645"/>
        <v>1.2097909600000001</v>
      </c>
      <c r="S2913" s="2">
        <f t="shared" si="1646"/>
        <v>1.1701330599999999</v>
      </c>
      <c r="T2913" s="2">
        <f t="shared" si="1647"/>
        <v>290999.88484206999</v>
      </c>
      <c r="U2913" s="2">
        <f t="shared" si="1648"/>
        <v>0</v>
      </c>
      <c r="V2913" s="2">
        <f t="shared" si="1649"/>
        <v>50462.55693703382</v>
      </c>
      <c r="W2913" s="2">
        <f t="shared" si="1650"/>
        <v>290999.88484207704</v>
      </c>
      <c r="X2913" s="36">
        <f t="shared" si="1651"/>
        <v>0</v>
      </c>
      <c r="Y2913" s="2">
        <f t="shared" si="1652"/>
        <v>0</v>
      </c>
      <c r="Z2913" s="37">
        <f t="shared" si="1653"/>
        <v>0</v>
      </c>
      <c r="AA2913" s="2">
        <f t="shared" si="1654"/>
        <v>0</v>
      </c>
      <c r="AB2913" s="4">
        <f t="shared" si="1630"/>
        <v>7.1215000000000001E-2</v>
      </c>
      <c r="AC2913" s="148">
        <f t="shared" si="1655"/>
        <v>645</v>
      </c>
      <c r="AD2913" s="36">
        <v>252</v>
      </c>
      <c r="AE2913" s="35">
        <f t="shared" si="1656"/>
        <v>1.192531845</v>
      </c>
      <c r="AF2913" s="2">
        <f t="shared" si="1657"/>
        <v>56026.744723429998</v>
      </c>
      <c r="AG2913" s="2">
        <f t="shared" si="1658"/>
        <v>56026.744723429998</v>
      </c>
      <c r="AH2913" s="3">
        <f t="shared" si="1659"/>
        <v>0</v>
      </c>
      <c r="AI2913" s="3"/>
      <c r="AJ2913" s="3">
        <v>0</v>
      </c>
      <c r="AK2913" s="2">
        <f t="shared" si="1660"/>
        <v>74273.333929160581</v>
      </c>
      <c r="AL2913" s="8"/>
      <c r="AM2913" s="8"/>
      <c r="AN2913" s="8"/>
      <c r="AO2913" s="8"/>
      <c r="AP2913" s="8"/>
      <c r="AQ2913" s="8"/>
      <c r="AR2913" s="5"/>
      <c r="AS2913" s="1"/>
      <c r="AT2913" s="8"/>
      <c r="AU2913" s="1"/>
      <c r="AV2913" s="1"/>
      <c r="AW2913" s="3"/>
      <c r="AX2913" s="3"/>
      <c r="AY2913" s="4"/>
      <c r="AZ2913" s="4"/>
      <c r="BA2913" s="4"/>
      <c r="BB2913" s="1"/>
      <c r="BC2913" s="1"/>
      <c r="BD2913" s="1"/>
      <c r="BE2913" s="1"/>
      <c r="BF2913" s="1"/>
      <c r="BG2913" s="1"/>
      <c r="BH2913" s="1"/>
      <c r="BI2913" s="1"/>
    </row>
    <row r="2914" spans="1:61" x14ac:dyDescent="0.2">
      <c r="A2914" s="78">
        <f t="shared" si="1629"/>
        <v>44805</v>
      </c>
      <c r="B2914" s="2">
        <f t="shared" si="1631"/>
        <v>421366.25340307713</v>
      </c>
      <c r="C2914" s="3">
        <f t="shared" si="1632"/>
        <v>56884444.209415413</v>
      </c>
      <c r="D2914" s="2">
        <f t="shared" si="1628"/>
        <v>240537.3279050432</v>
      </c>
      <c r="E2914" s="2">
        <f t="shared" si="1633"/>
        <v>0</v>
      </c>
      <c r="F2914" s="33">
        <f t="shared" si="1634"/>
        <v>240537.3279050432</v>
      </c>
      <c r="G2914" s="39">
        <f t="shared" si="1635"/>
        <v>6455.85</v>
      </c>
      <c r="H2914" s="38">
        <f>IF(AND(N2914=1,N2913&gt;1),VLOOKUP(A2913,[1]Plan1!$CW$105:$CY$215,3),H2913)</f>
        <v>6411.95</v>
      </c>
      <c r="I2914" s="127">
        <f t="shared" si="1636"/>
        <v>44723</v>
      </c>
      <c r="J2914" s="127">
        <f t="shared" si="1637"/>
        <v>44753</v>
      </c>
      <c r="K2914" s="34">
        <f t="shared" si="1638"/>
        <v>-6.8000340776196433E-3</v>
      </c>
      <c r="L2914" s="212">
        <f t="shared" si="1639"/>
        <v>44816</v>
      </c>
      <c r="M2914" s="1">
        <f t="shared" si="1640"/>
        <v>22</v>
      </c>
      <c r="N2914" s="1">
        <f t="shared" si="1641"/>
        <v>16</v>
      </c>
      <c r="O2914" s="2">
        <f t="shared" si="1642"/>
        <v>0.99504992000000003</v>
      </c>
      <c r="P2914" s="35">
        <f t="shared" si="1643"/>
        <v>1.00670057</v>
      </c>
      <c r="Q2914" s="35">
        <f t="shared" si="1644"/>
        <v>1.2154322998482445</v>
      </c>
      <c r="R2914" s="2">
        <f t="shared" si="1645"/>
        <v>1.2094158100000001</v>
      </c>
      <c r="S2914" s="2">
        <f t="shared" si="1646"/>
        <v>1.1701330599999999</v>
      </c>
      <c r="T2914" s="2">
        <f t="shared" si="1647"/>
        <v>290909.64726350998</v>
      </c>
      <c r="U2914" s="2">
        <f t="shared" si="1648"/>
        <v>0</v>
      </c>
      <c r="V2914" s="2">
        <f t="shared" si="1649"/>
        <v>50372.319358470246</v>
      </c>
      <c r="W2914" s="2">
        <f t="shared" si="1650"/>
        <v>290909.64726351347</v>
      </c>
      <c r="X2914" s="36">
        <f t="shared" si="1651"/>
        <v>0</v>
      </c>
      <c r="Y2914" s="2">
        <f t="shared" si="1652"/>
        <v>0</v>
      </c>
      <c r="Z2914" s="37">
        <f t="shared" si="1653"/>
        <v>0</v>
      </c>
      <c r="AA2914" s="2">
        <f t="shared" si="1654"/>
        <v>0</v>
      </c>
      <c r="AB2914" s="4">
        <f t="shared" si="1630"/>
        <v>7.1215000000000001E-2</v>
      </c>
      <c r="AC2914" s="148">
        <f t="shared" si="1655"/>
        <v>646</v>
      </c>
      <c r="AD2914" s="36">
        <v>252</v>
      </c>
      <c r="AE2914" s="35">
        <f t="shared" si="1656"/>
        <v>1.192857439</v>
      </c>
      <c r="AF2914" s="2">
        <f t="shared" si="1657"/>
        <v>56104.089551630001</v>
      </c>
      <c r="AG2914" s="2">
        <f t="shared" si="1658"/>
        <v>56104.089551630001</v>
      </c>
      <c r="AH2914" s="3">
        <f t="shared" si="1659"/>
        <v>0</v>
      </c>
      <c r="AI2914" s="3"/>
      <c r="AJ2914" s="3">
        <v>0</v>
      </c>
      <c r="AK2914" s="2">
        <f t="shared" si="1660"/>
        <v>74352.516587933656</v>
      </c>
      <c r="AL2914" s="8"/>
      <c r="AM2914" s="8"/>
      <c r="AN2914" s="8"/>
      <c r="AO2914" s="8"/>
      <c r="AP2914" s="8"/>
      <c r="AQ2914" s="8"/>
      <c r="AR2914" s="5"/>
      <c r="AS2914" s="1"/>
      <c r="AT2914" s="8"/>
      <c r="AU2914" s="1"/>
      <c r="AV2914" s="1"/>
      <c r="AW2914" s="3"/>
      <c r="AX2914" s="3"/>
      <c r="AY2914" s="4"/>
      <c r="AZ2914" s="4"/>
      <c r="BA2914" s="4"/>
      <c r="BB2914" s="1"/>
      <c r="BC2914" s="1"/>
      <c r="BD2914" s="1"/>
      <c r="BE2914" s="1"/>
      <c r="BF2914" s="1"/>
      <c r="BG2914" s="1"/>
      <c r="BH2914" s="1"/>
      <c r="BI2914" s="1"/>
    </row>
    <row r="2915" spans="1:61" x14ac:dyDescent="0.2">
      <c r="A2915" s="78">
        <f t="shared" si="1629"/>
        <v>44806</v>
      </c>
      <c r="B2915" s="2">
        <f t="shared" si="1631"/>
        <v>421432.53913329937</v>
      </c>
      <c r="C2915" s="3">
        <f t="shared" si="1632"/>
        <v>56893392.782995418</v>
      </c>
      <c r="D2915" s="2">
        <f t="shared" si="1628"/>
        <v>240537.3279050432</v>
      </c>
      <c r="E2915" s="2">
        <f t="shared" si="1633"/>
        <v>0</v>
      </c>
      <c r="F2915" s="33">
        <f t="shared" si="1634"/>
        <v>240537.3279050432</v>
      </c>
      <c r="G2915" s="39">
        <f t="shared" si="1635"/>
        <v>6455.85</v>
      </c>
      <c r="H2915" s="38">
        <f>IF(AND(N2915=1,N2914&gt;1),VLOOKUP(A2914,[1]Plan1!$CW$105:$CY$215,3),H2914)</f>
        <v>6411.95</v>
      </c>
      <c r="I2915" s="127">
        <f t="shared" si="1636"/>
        <v>44723</v>
      </c>
      <c r="J2915" s="127">
        <f t="shared" si="1637"/>
        <v>44753</v>
      </c>
      <c r="K2915" s="34">
        <f t="shared" si="1638"/>
        <v>-6.8000340776196433E-3</v>
      </c>
      <c r="L2915" s="212">
        <f t="shared" si="1639"/>
        <v>44816</v>
      </c>
      <c r="M2915" s="1">
        <f t="shared" si="1640"/>
        <v>22</v>
      </c>
      <c r="N2915" s="1">
        <f t="shared" si="1641"/>
        <v>17</v>
      </c>
      <c r="O2915" s="2">
        <f t="shared" si="1642"/>
        <v>0.99474134999999997</v>
      </c>
      <c r="P2915" s="35">
        <f t="shared" si="1643"/>
        <v>1.00670057</v>
      </c>
      <c r="Q2915" s="35">
        <f t="shared" si="1644"/>
        <v>1.2154322998482445</v>
      </c>
      <c r="R2915" s="2">
        <f t="shared" si="1645"/>
        <v>1.2090407599999999</v>
      </c>
      <c r="S2915" s="2">
        <f t="shared" si="1646"/>
        <v>1.1701330599999999</v>
      </c>
      <c r="T2915" s="2">
        <f t="shared" si="1647"/>
        <v>290819.43373867997</v>
      </c>
      <c r="U2915" s="2">
        <f t="shared" si="1648"/>
        <v>0</v>
      </c>
      <c r="V2915" s="2">
        <f t="shared" si="1649"/>
        <v>50282.105833639427</v>
      </c>
      <c r="W2915" s="2">
        <f t="shared" si="1650"/>
        <v>290819.43373868265</v>
      </c>
      <c r="X2915" s="36">
        <f t="shared" si="1651"/>
        <v>0</v>
      </c>
      <c r="Y2915" s="2">
        <f t="shared" si="1652"/>
        <v>0</v>
      </c>
      <c r="Z2915" s="37">
        <f t="shared" si="1653"/>
        <v>0</v>
      </c>
      <c r="AA2915" s="2">
        <f t="shared" si="1654"/>
        <v>0</v>
      </c>
      <c r="AB2915" s="4">
        <f t="shared" si="1630"/>
        <v>7.1215000000000001E-2</v>
      </c>
      <c r="AC2915" s="148">
        <f t="shared" si="1655"/>
        <v>647</v>
      </c>
      <c r="AD2915" s="36">
        <v>252</v>
      </c>
      <c r="AE2915" s="35">
        <f t="shared" si="1656"/>
        <v>1.193183122</v>
      </c>
      <c r="AF2915" s="2">
        <f t="shared" si="1657"/>
        <v>56181.406147909998</v>
      </c>
      <c r="AG2915" s="2">
        <f t="shared" si="1658"/>
        <v>56181.406147909998</v>
      </c>
      <c r="AH2915" s="3">
        <f t="shared" si="1659"/>
        <v>0</v>
      </c>
      <c r="AI2915" s="3"/>
      <c r="AJ2915" s="3">
        <v>0</v>
      </c>
      <c r="AK2915" s="2">
        <f t="shared" si="1660"/>
        <v>74431.699246706761</v>
      </c>
      <c r="AL2915" s="8"/>
      <c r="AM2915" s="8"/>
      <c r="AN2915" s="8"/>
      <c r="AO2915" s="8"/>
      <c r="AP2915" s="8"/>
      <c r="AQ2915" s="8"/>
      <c r="AR2915" s="5"/>
      <c r="AS2915" s="1"/>
      <c r="AT2915" s="8"/>
      <c r="AU2915" s="1"/>
      <c r="AV2915" s="1"/>
      <c r="AW2915" s="3"/>
      <c r="AX2915" s="3"/>
      <c r="AY2915" s="4"/>
      <c r="AZ2915" s="4"/>
      <c r="BA2915" s="4"/>
      <c r="BB2915" s="1"/>
      <c r="BC2915" s="1"/>
      <c r="BD2915" s="1"/>
      <c r="BE2915" s="1"/>
      <c r="BF2915" s="1"/>
      <c r="BG2915" s="1"/>
      <c r="BH2915" s="1"/>
      <c r="BI2915" s="1"/>
    </row>
    <row r="2916" spans="1:61" x14ac:dyDescent="0.2">
      <c r="A2916" s="78">
        <f t="shared" si="1629"/>
        <v>44807</v>
      </c>
      <c r="B2916" s="2">
        <f t="shared" si="1631"/>
        <v>421404.11784752429</v>
      </c>
      <c r="C2916" s="3">
        <f t="shared" si="1632"/>
        <v>56889555.909415781</v>
      </c>
      <c r="D2916" s="2">
        <f t="shared" si="1628"/>
        <v>240537.3279050432</v>
      </c>
      <c r="E2916" s="2">
        <f t="shared" si="1633"/>
        <v>0</v>
      </c>
      <c r="F2916" s="33">
        <f t="shared" si="1634"/>
        <v>240537.3279050432</v>
      </c>
      <c r="G2916" s="39">
        <f t="shared" si="1635"/>
        <v>6455.85</v>
      </c>
      <c r="H2916" s="38">
        <f>IF(AND(N2916=1,N2915&gt;1),VLOOKUP(A2915,[1]Plan1!$CW$105:$CY$215,3),H2915)</f>
        <v>6411.95</v>
      </c>
      <c r="I2916" s="127">
        <f t="shared" si="1636"/>
        <v>44723</v>
      </c>
      <c r="J2916" s="127">
        <f t="shared" si="1637"/>
        <v>44753</v>
      </c>
      <c r="K2916" s="34">
        <f t="shared" si="1638"/>
        <v>-6.8000340776196433E-3</v>
      </c>
      <c r="L2916" s="212">
        <f t="shared" si="1639"/>
        <v>44816</v>
      </c>
      <c r="M2916" s="1">
        <f t="shared" si="1640"/>
        <v>22</v>
      </c>
      <c r="N2916" s="1">
        <f t="shared" si="1641"/>
        <v>18</v>
      </c>
      <c r="O2916" s="2">
        <f t="shared" si="1642"/>
        <v>0.99443287999999996</v>
      </c>
      <c r="P2916" s="35">
        <f t="shared" si="1643"/>
        <v>1.00670057</v>
      </c>
      <c r="Q2916" s="35">
        <f t="shared" si="1644"/>
        <v>1.2154322998482445</v>
      </c>
      <c r="R2916" s="2">
        <f t="shared" si="1645"/>
        <v>1.2086658400000001</v>
      </c>
      <c r="S2916" s="2">
        <f t="shared" si="1646"/>
        <v>1.1701330599999999</v>
      </c>
      <c r="T2916" s="2">
        <f t="shared" si="1647"/>
        <v>290729.25148370001</v>
      </c>
      <c r="U2916" s="2">
        <f t="shared" si="1648"/>
        <v>0</v>
      </c>
      <c r="V2916" s="2">
        <f t="shared" si="1649"/>
        <v>50191.923578661306</v>
      </c>
      <c r="W2916" s="2">
        <f t="shared" si="1650"/>
        <v>290729.25148370449</v>
      </c>
      <c r="X2916" s="36">
        <f t="shared" si="1651"/>
        <v>0</v>
      </c>
      <c r="Y2916" s="2">
        <f t="shared" si="1652"/>
        <v>0</v>
      </c>
      <c r="Z2916" s="37">
        <f t="shared" si="1653"/>
        <v>0</v>
      </c>
      <c r="AA2916" s="2">
        <f t="shared" si="1654"/>
        <v>0</v>
      </c>
      <c r="AB2916" s="4">
        <f t="shared" si="1630"/>
        <v>7.1215000000000001E-2</v>
      </c>
      <c r="AC2916" s="148">
        <f t="shared" si="1655"/>
        <v>647</v>
      </c>
      <c r="AD2916" s="36">
        <v>252</v>
      </c>
      <c r="AE2916" s="35">
        <f t="shared" si="1656"/>
        <v>1.193183122</v>
      </c>
      <c r="AF2916" s="2">
        <f t="shared" si="1657"/>
        <v>56163.984458339997</v>
      </c>
      <c r="AG2916" s="2">
        <f t="shared" si="1658"/>
        <v>56163.984458339997</v>
      </c>
      <c r="AH2916" s="3">
        <f t="shared" si="1659"/>
        <v>0</v>
      </c>
      <c r="AI2916" s="3"/>
      <c r="AJ2916" s="3">
        <v>0</v>
      </c>
      <c r="AK2916" s="2">
        <f t="shared" si="1660"/>
        <v>74510.881905479837</v>
      </c>
      <c r="AL2916" s="8"/>
      <c r="AM2916" s="8"/>
      <c r="AN2916" s="8"/>
      <c r="AO2916" s="8"/>
      <c r="AP2916" s="8"/>
      <c r="AQ2916" s="8"/>
      <c r="AR2916" s="5"/>
      <c r="AS2916" s="1"/>
      <c r="AT2916" s="8"/>
      <c r="AU2916" s="1"/>
      <c r="AV2916" s="1"/>
      <c r="AW2916" s="3"/>
      <c r="AX2916" s="3"/>
      <c r="AY2916" s="4"/>
      <c r="AZ2916" s="4"/>
      <c r="BA2916" s="4"/>
      <c r="BB2916" s="1"/>
      <c r="BC2916" s="1"/>
      <c r="BD2916" s="1"/>
      <c r="BE2916" s="1"/>
      <c r="BF2916" s="1"/>
      <c r="BG2916" s="1"/>
      <c r="BH2916" s="1"/>
      <c r="BI2916" s="1"/>
    </row>
    <row r="2917" spans="1:61" x14ac:dyDescent="0.2">
      <c r="A2917" s="78">
        <f t="shared" si="1629"/>
        <v>44808</v>
      </c>
      <c r="B2917" s="2">
        <f t="shared" si="1631"/>
        <v>421483.30050629738</v>
      </c>
      <c r="C2917" s="3">
        <f t="shared" si="1632"/>
        <v>56900245.568350144</v>
      </c>
      <c r="D2917" s="2">
        <f t="shared" si="1628"/>
        <v>240537.3279050432</v>
      </c>
      <c r="E2917" s="2">
        <f t="shared" si="1633"/>
        <v>0</v>
      </c>
      <c r="F2917" s="33">
        <f t="shared" si="1634"/>
        <v>240537.3279050432</v>
      </c>
      <c r="G2917" s="39">
        <f t="shared" si="1635"/>
        <v>6455.85</v>
      </c>
      <c r="H2917" s="38">
        <f>IF(AND(N2917=1,N2916&gt;1),VLOOKUP(A2916,[1]Plan1!$CW$105:$CY$215,3),H2916)</f>
        <v>6411.95</v>
      </c>
      <c r="I2917" s="127">
        <f t="shared" si="1636"/>
        <v>44723</v>
      </c>
      <c r="J2917" s="127">
        <f t="shared" si="1637"/>
        <v>44753</v>
      </c>
      <c r="K2917" s="34">
        <f t="shared" si="1638"/>
        <v>-6.8000340776196433E-3</v>
      </c>
      <c r="L2917" s="212">
        <f t="shared" si="1639"/>
        <v>44816</v>
      </c>
      <c r="M2917" s="1">
        <f t="shared" si="1640"/>
        <v>22</v>
      </c>
      <c r="N2917" s="1">
        <f t="shared" si="1641"/>
        <v>18</v>
      </c>
      <c r="O2917" s="2">
        <f t="shared" si="1642"/>
        <v>0.99443287999999996</v>
      </c>
      <c r="P2917" s="35">
        <f t="shared" si="1643"/>
        <v>1.00670057</v>
      </c>
      <c r="Q2917" s="35">
        <f t="shared" si="1644"/>
        <v>1.2154322998482445</v>
      </c>
      <c r="R2917" s="2">
        <f t="shared" si="1645"/>
        <v>1.2086658400000001</v>
      </c>
      <c r="S2917" s="2">
        <f t="shared" si="1646"/>
        <v>1.1701330599999999</v>
      </c>
      <c r="T2917" s="2">
        <f t="shared" si="1647"/>
        <v>290729.25148370001</v>
      </c>
      <c r="U2917" s="2">
        <f t="shared" si="1648"/>
        <v>0</v>
      </c>
      <c r="V2917" s="2">
        <f t="shared" si="1649"/>
        <v>50191.923578661306</v>
      </c>
      <c r="W2917" s="2">
        <f t="shared" si="1650"/>
        <v>290729.25148370449</v>
      </c>
      <c r="X2917" s="36">
        <f t="shared" si="1651"/>
        <v>0</v>
      </c>
      <c r="Y2917" s="2">
        <f t="shared" si="1652"/>
        <v>0</v>
      </c>
      <c r="Z2917" s="37">
        <f t="shared" si="1653"/>
        <v>0</v>
      </c>
      <c r="AA2917" s="2">
        <f t="shared" si="1654"/>
        <v>0</v>
      </c>
      <c r="AB2917" s="4">
        <f t="shared" si="1630"/>
        <v>7.1215000000000001E-2</v>
      </c>
      <c r="AC2917" s="148">
        <f t="shared" si="1655"/>
        <v>647</v>
      </c>
      <c r="AD2917" s="36">
        <v>252</v>
      </c>
      <c r="AE2917" s="35">
        <f t="shared" si="1656"/>
        <v>1.193183122</v>
      </c>
      <c r="AF2917" s="2">
        <f t="shared" si="1657"/>
        <v>56163.984458339997</v>
      </c>
      <c r="AG2917" s="2">
        <f t="shared" si="1658"/>
        <v>56163.984458339997</v>
      </c>
      <c r="AH2917" s="3">
        <f t="shared" si="1659"/>
        <v>0</v>
      </c>
      <c r="AI2917" s="3"/>
      <c r="AJ2917" s="3">
        <v>0</v>
      </c>
      <c r="AK2917" s="2">
        <f t="shared" si="1660"/>
        <v>74590.064564252942</v>
      </c>
      <c r="AL2917" s="8"/>
      <c r="AM2917" s="8"/>
      <c r="AN2917" s="8"/>
      <c r="AO2917" s="8"/>
      <c r="AP2917" s="8"/>
      <c r="AQ2917" s="8"/>
      <c r="AR2917" s="5"/>
      <c r="AS2917" s="1"/>
      <c r="AT2917" s="8"/>
      <c r="AU2917" s="1"/>
      <c r="AV2917" s="1"/>
      <c r="AW2917" s="3"/>
      <c r="AX2917" s="3"/>
      <c r="AY2917" s="4"/>
      <c r="AZ2917" s="4"/>
      <c r="BA2917" s="4"/>
      <c r="BB2917" s="1"/>
      <c r="BC2917" s="1"/>
      <c r="BD2917" s="1"/>
      <c r="BE2917" s="1"/>
      <c r="BF2917" s="1"/>
      <c r="BG2917" s="1"/>
      <c r="BH2917" s="1"/>
      <c r="BI2917" s="1"/>
    </row>
    <row r="2918" spans="1:61" x14ac:dyDescent="0.2">
      <c r="A2918" s="78">
        <f t="shared" si="1629"/>
        <v>44809</v>
      </c>
      <c r="B2918" s="2">
        <f t="shared" si="1631"/>
        <v>421657.19461478048</v>
      </c>
      <c r="C2918" s="3">
        <f t="shared" si="1632"/>
        <v>56923721.272995368</v>
      </c>
      <c r="D2918" s="2">
        <f t="shared" si="1628"/>
        <v>240537.3279050432</v>
      </c>
      <c r="E2918" s="2">
        <f t="shared" si="1633"/>
        <v>0</v>
      </c>
      <c r="F2918" s="33">
        <f t="shared" si="1634"/>
        <v>240537.3279050432</v>
      </c>
      <c r="G2918" s="39">
        <f t="shared" si="1635"/>
        <v>6455.85</v>
      </c>
      <c r="H2918" s="38">
        <f>IF(AND(N2918=1,N2917&gt;1),VLOOKUP(A2917,[1]Plan1!$CW$105:$CY$215,3),H2917)</f>
        <v>6411.95</v>
      </c>
      <c r="I2918" s="127">
        <f t="shared" si="1636"/>
        <v>44723</v>
      </c>
      <c r="J2918" s="127">
        <f t="shared" si="1637"/>
        <v>44753</v>
      </c>
      <c r="K2918" s="34">
        <f t="shared" si="1638"/>
        <v>-6.8000340776196433E-3</v>
      </c>
      <c r="L2918" s="212">
        <f t="shared" si="1639"/>
        <v>44816</v>
      </c>
      <c r="M2918" s="1">
        <f t="shared" si="1640"/>
        <v>22</v>
      </c>
      <c r="N2918" s="1">
        <f t="shared" si="1641"/>
        <v>18</v>
      </c>
      <c r="O2918" s="2">
        <f t="shared" si="1642"/>
        <v>0.99443287999999996</v>
      </c>
      <c r="P2918" s="35">
        <f t="shared" si="1643"/>
        <v>1.00670057</v>
      </c>
      <c r="Q2918" s="35">
        <f t="shared" si="1644"/>
        <v>1.2154322998482445</v>
      </c>
      <c r="R2918" s="2">
        <f t="shared" si="1645"/>
        <v>1.2086658400000001</v>
      </c>
      <c r="S2918" s="2">
        <f t="shared" si="1646"/>
        <v>1.1701330599999999</v>
      </c>
      <c r="T2918" s="2">
        <f t="shared" si="1647"/>
        <v>290729.25148370001</v>
      </c>
      <c r="U2918" s="2">
        <f t="shared" si="1648"/>
        <v>0</v>
      </c>
      <c r="V2918" s="2">
        <f t="shared" si="1649"/>
        <v>50191.923578661306</v>
      </c>
      <c r="W2918" s="2">
        <f t="shared" si="1650"/>
        <v>290729.25148370449</v>
      </c>
      <c r="X2918" s="36">
        <f t="shared" si="1651"/>
        <v>0</v>
      </c>
      <c r="Y2918" s="2">
        <f t="shared" si="1652"/>
        <v>0</v>
      </c>
      <c r="Z2918" s="37">
        <f t="shared" si="1653"/>
        <v>0</v>
      </c>
      <c r="AA2918" s="2">
        <f t="shared" si="1654"/>
        <v>0</v>
      </c>
      <c r="AB2918" s="4">
        <f t="shared" si="1630"/>
        <v>7.1215000000000001E-2</v>
      </c>
      <c r="AC2918" s="148">
        <f t="shared" si="1655"/>
        <v>648</v>
      </c>
      <c r="AD2918" s="36">
        <v>252</v>
      </c>
      <c r="AE2918" s="35">
        <f t="shared" si="1656"/>
        <v>1.193508894</v>
      </c>
      <c r="AF2918" s="2">
        <f t="shared" si="1657"/>
        <v>56258.695908050002</v>
      </c>
      <c r="AG2918" s="2">
        <f t="shared" si="1658"/>
        <v>56258.695908050002</v>
      </c>
      <c r="AH2918" s="3">
        <f t="shared" si="1659"/>
        <v>0</v>
      </c>
      <c r="AI2918" s="3"/>
      <c r="AJ2918" s="3">
        <v>0</v>
      </c>
      <c r="AK2918" s="2">
        <f t="shared" si="1660"/>
        <v>74669.247223026017</v>
      </c>
      <c r="AL2918" s="8"/>
      <c r="AM2918" s="8"/>
      <c r="AN2918" s="8"/>
      <c r="AO2918" s="8"/>
      <c r="AP2918" s="8"/>
      <c r="AQ2918" s="8"/>
      <c r="AR2918" s="5"/>
      <c r="AS2918" s="1"/>
      <c r="AT2918" s="8"/>
      <c r="AU2918" s="1"/>
      <c r="AV2918" s="1"/>
      <c r="AW2918" s="3"/>
      <c r="AX2918" s="3"/>
      <c r="AY2918" s="4"/>
      <c r="AZ2918" s="4"/>
      <c r="BA2918" s="4"/>
      <c r="BB2918" s="1"/>
      <c r="BC2918" s="1"/>
      <c r="BD2918" s="1"/>
      <c r="BE2918" s="1"/>
      <c r="BF2918" s="1"/>
      <c r="BG2918" s="1"/>
      <c r="BH2918" s="1"/>
      <c r="BI2918" s="1"/>
    </row>
    <row r="2919" spans="1:61" x14ac:dyDescent="0.2">
      <c r="A2919" s="78">
        <f t="shared" si="1629"/>
        <v>44810</v>
      </c>
      <c r="B2919" s="2">
        <f t="shared" si="1631"/>
        <v>421723.48318506149</v>
      </c>
      <c r="C2919" s="3">
        <f t="shared" si="1632"/>
        <v>56932670.2299833</v>
      </c>
      <c r="D2919" s="2">
        <f t="shared" si="1628"/>
        <v>240537.3279050432</v>
      </c>
      <c r="E2919" s="2">
        <f t="shared" si="1633"/>
        <v>0</v>
      </c>
      <c r="F2919" s="33">
        <f t="shared" si="1634"/>
        <v>240537.3279050432</v>
      </c>
      <c r="G2919" s="39">
        <f t="shared" si="1635"/>
        <v>6455.85</v>
      </c>
      <c r="H2919" s="38">
        <f>IF(AND(N2919=1,N2918&gt;1),VLOOKUP(A2918,[1]Plan1!$CW$105:$CY$215,3),H2918)</f>
        <v>6411.95</v>
      </c>
      <c r="I2919" s="127">
        <f t="shared" si="1636"/>
        <v>44723</v>
      </c>
      <c r="J2919" s="127">
        <f t="shared" si="1637"/>
        <v>44753</v>
      </c>
      <c r="K2919" s="34">
        <f t="shared" si="1638"/>
        <v>-6.8000340776196433E-3</v>
      </c>
      <c r="L2919" s="212">
        <f t="shared" si="1639"/>
        <v>44816</v>
      </c>
      <c r="M2919" s="1">
        <f t="shared" si="1640"/>
        <v>22</v>
      </c>
      <c r="N2919" s="1">
        <f t="shared" si="1641"/>
        <v>19</v>
      </c>
      <c r="O2919" s="2">
        <f t="shared" si="1642"/>
        <v>0.99412451000000002</v>
      </c>
      <c r="P2919" s="35">
        <f t="shared" si="1643"/>
        <v>1.00670057</v>
      </c>
      <c r="Q2919" s="35">
        <f t="shared" si="1644"/>
        <v>1.2154322998482445</v>
      </c>
      <c r="R2919" s="2">
        <f t="shared" si="1645"/>
        <v>1.20829103</v>
      </c>
      <c r="S2919" s="2">
        <f t="shared" si="1646"/>
        <v>1.1701330599999999</v>
      </c>
      <c r="T2919" s="2">
        <f t="shared" si="1647"/>
        <v>290639.09568783001</v>
      </c>
      <c r="U2919" s="2">
        <f t="shared" si="1648"/>
        <v>0</v>
      </c>
      <c r="V2919" s="2">
        <f t="shared" si="1649"/>
        <v>50101.767782789204</v>
      </c>
      <c r="W2919" s="2">
        <f t="shared" si="1650"/>
        <v>290639.09568783239</v>
      </c>
      <c r="X2919" s="36">
        <f t="shared" si="1651"/>
        <v>0</v>
      </c>
      <c r="Y2919" s="2">
        <f t="shared" si="1652"/>
        <v>0</v>
      </c>
      <c r="Z2919" s="37">
        <f t="shared" si="1653"/>
        <v>0</v>
      </c>
      <c r="AA2919" s="2">
        <f t="shared" si="1654"/>
        <v>0</v>
      </c>
      <c r="AB2919" s="4">
        <f t="shared" si="1630"/>
        <v>7.1215000000000001E-2</v>
      </c>
      <c r="AC2919" s="148">
        <f t="shared" si="1655"/>
        <v>649</v>
      </c>
      <c r="AD2919" s="36">
        <v>252</v>
      </c>
      <c r="AE2919" s="35">
        <f t="shared" si="1656"/>
        <v>1.1938347540000001</v>
      </c>
      <c r="AF2919" s="2">
        <f t="shared" si="1657"/>
        <v>56335.957615430001</v>
      </c>
      <c r="AG2919" s="2">
        <f t="shared" si="1658"/>
        <v>56335.957615430001</v>
      </c>
      <c r="AH2919" s="3">
        <f t="shared" si="1659"/>
        <v>0</v>
      </c>
      <c r="AI2919" s="3"/>
      <c r="AJ2919" s="3">
        <v>0</v>
      </c>
      <c r="AK2919" s="2">
        <f t="shared" si="1660"/>
        <v>74748.429881799122</v>
      </c>
      <c r="AL2919" s="8"/>
      <c r="AM2919" s="8"/>
      <c r="AN2919" s="8"/>
      <c r="AO2919" s="8"/>
      <c r="AP2919" s="8"/>
      <c r="AQ2919" s="8"/>
      <c r="AR2919" s="5"/>
      <c r="AS2919" s="1"/>
      <c r="AT2919" s="8"/>
      <c r="AU2919" s="1"/>
      <c r="AV2919" s="1"/>
      <c r="AW2919" s="3"/>
      <c r="AX2919" s="3"/>
      <c r="AY2919" s="4"/>
      <c r="AZ2919" s="4"/>
      <c r="BA2919" s="4"/>
      <c r="BB2919" s="1"/>
      <c r="BC2919" s="1"/>
      <c r="BD2919" s="1"/>
      <c r="BE2919" s="1"/>
      <c r="BF2919" s="1"/>
      <c r="BG2919" s="1"/>
      <c r="BH2919" s="1"/>
      <c r="BI2919" s="1"/>
    </row>
    <row r="2920" spans="1:61" x14ac:dyDescent="0.2">
      <c r="A2920" s="78">
        <f t="shared" si="1629"/>
        <v>44811</v>
      </c>
      <c r="B2920" s="2">
        <f t="shared" si="1631"/>
        <v>421695.06918086187</v>
      </c>
      <c r="C2920" s="3">
        <f t="shared" si="1632"/>
        <v>56928834.339416355</v>
      </c>
      <c r="D2920" s="2">
        <f t="shared" si="1628"/>
        <v>240537.3279050432</v>
      </c>
      <c r="E2920" s="2">
        <f t="shared" si="1633"/>
        <v>0</v>
      </c>
      <c r="F2920" s="33">
        <f t="shared" si="1634"/>
        <v>240537.3279050432</v>
      </c>
      <c r="G2920" s="39">
        <f t="shared" si="1635"/>
        <v>6455.85</v>
      </c>
      <c r="H2920" s="38">
        <f>IF(AND(N2920=1,N2919&gt;1),VLOOKUP(A2919,[1]Plan1!$CW$105:$CY$215,3),H2919)</f>
        <v>6411.95</v>
      </c>
      <c r="I2920" s="127">
        <f t="shared" si="1636"/>
        <v>44723</v>
      </c>
      <c r="J2920" s="127">
        <f t="shared" si="1637"/>
        <v>44753</v>
      </c>
      <c r="K2920" s="34">
        <f t="shared" si="1638"/>
        <v>-6.8000340776196433E-3</v>
      </c>
      <c r="L2920" s="212">
        <f t="shared" si="1639"/>
        <v>44816</v>
      </c>
      <c r="M2920" s="1">
        <f t="shared" si="1640"/>
        <v>22</v>
      </c>
      <c r="N2920" s="1">
        <f t="shared" si="1641"/>
        <v>20</v>
      </c>
      <c r="O2920" s="2">
        <f t="shared" si="1642"/>
        <v>0.99381622999999997</v>
      </c>
      <c r="P2920" s="35">
        <f t="shared" si="1643"/>
        <v>1.00670057</v>
      </c>
      <c r="Q2920" s="35">
        <f t="shared" si="1644"/>
        <v>1.2154322998482445</v>
      </c>
      <c r="R2920" s="2">
        <f t="shared" si="1645"/>
        <v>1.2079163399999999</v>
      </c>
      <c r="S2920" s="2">
        <f t="shared" si="1646"/>
        <v>1.1701330599999999</v>
      </c>
      <c r="T2920" s="2">
        <f t="shared" si="1647"/>
        <v>290548.96875643998</v>
      </c>
      <c r="U2920" s="2">
        <f t="shared" si="1648"/>
        <v>0</v>
      </c>
      <c r="V2920" s="2">
        <f t="shared" si="1649"/>
        <v>50011.640851396434</v>
      </c>
      <c r="W2920" s="2">
        <f t="shared" si="1650"/>
        <v>290548.96875643963</v>
      </c>
      <c r="X2920" s="36">
        <f t="shared" si="1651"/>
        <v>0</v>
      </c>
      <c r="Y2920" s="2">
        <f t="shared" si="1652"/>
        <v>0</v>
      </c>
      <c r="Z2920" s="37">
        <f t="shared" si="1653"/>
        <v>0</v>
      </c>
      <c r="AA2920" s="2">
        <f t="shared" si="1654"/>
        <v>0</v>
      </c>
      <c r="AB2920" s="4">
        <f t="shared" si="1630"/>
        <v>7.1215000000000001E-2</v>
      </c>
      <c r="AC2920" s="148">
        <f t="shared" si="1655"/>
        <v>649</v>
      </c>
      <c r="AD2920" s="36">
        <v>252</v>
      </c>
      <c r="AE2920" s="35">
        <f t="shared" si="1656"/>
        <v>1.1938347540000001</v>
      </c>
      <c r="AF2920" s="2">
        <f t="shared" si="1657"/>
        <v>56318.487883850001</v>
      </c>
      <c r="AG2920" s="2">
        <f t="shared" si="1658"/>
        <v>56318.487883850001</v>
      </c>
      <c r="AH2920" s="3">
        <f t="shared" si="1659"/>
        <v>0</v>
      </c>
      <c r="AI2920" s="3"/>
      <c r="AJ2920" s="3">
        <v>0</v>
      </c>
      <c r="AK2920" s="2">
        <f t="shared" si="1660"/>
        <v>74827.612540572227</v>
      </c>
      <c r="AL2920" s="8"/>
      <c r="AM2920" s="8"/>
      <c r="AN2920" s="8"/>
      <c r="AO2920" s="8"/>
      <c r="AP2920" s="8"/>
      <c r="AQ2920" s="8"/>
      <c r="AR2920" s="5"/>
      <c r="AS2920" s="1"/>
      <c r="AT2920" s="8"/>
      <c r="AU2920" s="1"/>
      <c r="AV2920" s="1"/>
      <c r="AW2920" s="3"/>
      <c r="AX2920" s="3"/>
      <c r="AY2920" s="4"/>
      <c r="AZ2920" s="4"/>
      <c r="BA2920" s="4"/>
      <c r="BB2920" s="1"/>
      <c r="BC2920" s="1"/>
      <c r="BD2920" s="1"/>
      <c r="BE2920" s="1"/>
      <c r="BF2920" s="1"/>
      <c r="BG2920" s="1"/>
      <c r="BH2920" s="1"/>
      <c r="BI2920" s="1"/>
    </row>
    <row r="2921" spans="1:61" x14ac:dyDescent="0.2">
      <c r="A2921" s="78">
        <f t="shared" si="1629"/>
        <v>44812</v>
      </c>
      <c r="B2921" s="2">
        <f t="shared" ref="B2921:B2953" si="1661">(W2921+AG2921+AJ2921+AK2921)</f>
        <v>421868.95627600496</v>
      </c>
      <c r="C2921" s="3">
        <f t="shared" ref="C2921:C2953" si="1662">B2921*135</f>
        <v>56952309.097260669</v>
      </c>
      <c r="D2921" s="2">
        <f t="shared" si="1628"/>
        <v>240537.3279050432</v>
      </c>
      <c r="E2921" s="2">
        <f t="shared" ref="E2921:E2953" si="1663">IF(ISERROR(VLOOKUP(A2921,AZ$12:BB$174,2,FALSE)=TRUE),E2920,VLOOKUP(A2921,AZ$12:BB$174,2,FALSE))</f>
        <v>0</v>
      </c>
      <c r="F2921" s="33">
        <f t="shared" ref="F2921:F2953" si="1664">(D2921-E2921)</f>
        <v>240537.3279050432</v>
      </c>
      <c r="G2921" s="39">
        <f t="shared" ref="G2921:G2953" si="1665">IF(H2921=H2920,G2920,H2920)</f>
        <v>6455.85</v>
      </c>
      <c r="H2921" s="38">
        <f>IF(AND(N2921=1,N2920&gt;1),VLOOKUP(A2920,[1]Plan1!$CW$105:$CY$215,3),H2920)</f>
        <v>6411.95</v>
      </c>
      <c r="I2921" s="127">
        <f t="shared" ref="I2921:I2953" si="1666">EDATE(J2921,-1)</f>
        <v>44723</v>
      </c>
      <c r="J2921" s="127">
        <f t="shared" ref="J2921:J2953" si="1667">IF(X2920&gt;0,EDATE(A2921,-1),+J2920)</f>
        <v>44753</v>
      </c>
      <c r="K2921" s="34">
        <f t="shared" ref="K2921:K2953" si="1668">(H2921/G2921)-1</f>
        <v>-6.8000340776196433E-3</v>
      </c>
      <c r="L2921" s="212">
        <f t="shared" ref="L2921:L2953" si="1669">VLOOKUP(A2920,AZ$193:BA$372,2)</f>
        <v>44816</v>
      </c>
      <c r="M2921" s="1">
        <f t="shared" ref="M2921:M2953" si="1670">IF(L2921=L2920,M2920,NETWORKDAYS(L2920,L2921,$AT$194:$AT$348)-1)</f>
        <v>22</v>
      </c>
      <c r="N2921" s="1">
        <f t="shared" ref="N2921:N2953" si="1671">(M2921-(NETWORKDAYS(A2921,L2921,$AT$194:$AT$348)-1))</f>
        <v>20</v>
      </c>
      <c r="O2921" s="2">
        <f t="shared" ref="O2921:O2953" si="1672">TRUNC((H2921/G2921)^TRUNC((N2921/M2921),9),8)</f>
        <v>0.99381622999999997</v>
      </c>
      <c r="P2921" s="35">
        <f t="shared" ref="P2921:P2953" si="1673">IF(L2921&gt;L2920,O2920,P2920)</f>
        <v>1.00670057</v>
      </c>
      <c r="Q2921" s="35">
        <f t="shared" ref="Q2921:Q2953" si="1674">IF(L2921&gt;L2920,Q2920*P2921,Q2920)</f>
        <v>1.2154322998482445</v>
      </c>
      <c r="R2921" s="2">
        <f t="shared" ref="R2921:R2953" si="1675">TRUNC(TRUNC((O2921*Q2921),15),8)</f>
        <v>1.2079163399999999</v>
      </c>
      <c r="S2921" s="2">
        <f t="shared" ref="S2921:S2953" si="1676">IF(AND(X2921&gt;0,MONTH(A2921)=S$9),R2921,S2920)</f>
        <v>1.1701330599999999</v>
      </c>
      <c r="T2921" s="2">
        <f t="shared" ref="T2921:T2953" si="1677">TRUNC(D2921*R2921,8)</f>
        <v>290548.96875643998</v>
      </c>
      <c r="U2921" s="2">
        <f t="shared" ref="U2921:U2953" si="1678">(E2921*(S2921-1))</f>
        <v>0</v>
      </c>
      <c r="V2921" s="2">
        <f t="shared" ref="V2921:V2953" si="1679">(F2921*(R2921-1))</f>
        <v>50011.640851396434</v>
      </c>
      <c r="W2921" s="2">
        <f t="shared" ref="W2921:W2953" si="1680">(D2921+U2921+V2921)</f>
        <v>290548.96875643963</v>
      </c>
      <c r="X2921" s="36">
        <f t="shared" ref="X2921:X2953" si="1681">IF(VLOOKUP(A2921,AT$10:BC$190,10)=VLOOKUP(A2920,AT$10:BC$190,10),0,VLOOKUP(A2921,AT$10:BC$190,10))</f>
        <v>0</v>
      </c>
      <c r="Y2921" s="2">
        <f t="shared" ref="Y2921:Y2953" si="1682">IF(X2921&gt;0,VLOOKUP(A2921,AT$12:AX$190,5),0)</f>
        <v>0</v>
      </c>
      <c r="Z2921" s="37">
        <f t="shared" ref="Z2921:Z2953" si="1683">IF(X2921&gt;0,VLOOKUP($A2921,$AT$10:$AY$190,6),0)</f>
        <v>0</v>
      </c>
      <c r="AA2921" s="2">
        <f t="shared" ref="AA2921:AA2953" si="1684">IF(Z2921&gt;0,TRUNC(Z2921*T2921,8),0)</f>
        <v>0</v>
      </c>
      <c r="AB2921" s="4">
        <f t="shared" si="1630"/>
        <v>7.1215000000000001E-2</v>
      </c>
      <c r="AC2921" s="148">
        <f t="shared" ref="AC2921:AC2953" si="1685">NETWORKDAYS(A$1975,A2921,$AT$194:$AT$348)-1</f>
        <v>650</v>
      </c>
      <c r="AD2921" s="36">
        <v>252</v>
      </c>
      <c r="AE2921" s="35">
        <f t="shared" ref="AE2921:AE2953" si="1686">ROUND((1+AB2921)^TRUNC((AC2921/AD2921),9),9)</f>
        <v>1.194160704</v>
      </c>
      <c r="AF2921" s="2">
        <f t="shared" ref="AF2921:AF2953" si="1687">TRUNC((T2921*(AE2921-1)),8)</f>
        <v>56413.192320219998</v>
      </c>
      <c r="AG2921" s="2">
        <f t="shared" ref="AG2921:AG2953" si="1688">TRUNC((W2921*(AE2921-1)),8)</f>
        <v>56413.192320219998</v>
      </c>
      <c r="AH2921" s="3">
        <f t="shared" ref="AH2921:AH2953" si="1689">IF(AA2921&gt;0,AA2921+AF2921,0)</f>
        <v>0</v>
      </c>
      <c r="AI2921" s="3"/>
      <c r="AJ2921" s="3">
        <v>0</v>
      </c>
      <c r="AK2921" s="2">
        <f t="shared" ref="AK2921:AK2953" si="1690">((0.01*(A2921-A$1975)/30)*AI$1896)</f>
        <v>74906.795199345317</v>
      </c>
      <c r="AL2921" s="8"/>
      <c r="AM2921" s="8"/>
      <c r="AN2921" s="8"/>
      <c r="AO2921" s="8"/>
      <c r="AP2921" s="8"/>
      <c r="AQ2921" s="8"/>
      <c r="AR2921" s="5"/>
      <c r="AS2921" s="1"/>
      <c r="AT2921" s="8"/>
      <c r="AU2921" s="1"/>
      <c r="AV2921" s="1"/>
      <c r="AW2921" s="3"/>
      <c r="AX2921" s="3"/>
      <c r="AY2921" s="4"/>
      <c r="AZ2921" s="4"/>
      <c r="BA2921" s="4"/>
      <c r="BB2921" s="1"/>
      <c r="BC2921" s="1"/>
      <c r="BD2921" s="1"/>
      <c r="BE2921" s="1"/>
      <c r="BF2921" s="1"/>
      <c r="BG2921" s="1"/>
      <c r="BH2921" s="1"/>
      <c r="BI2921" s="1"/>
    </row>
    <row r="2922" spans="1:61" x14ac:dyDescent="0.2">
      <c r="A2922" s="78">
        <f t="shared" si="1629"/>
        <v>44813</v>
      </c>
      <c r="B2922" s="2">
        <f t="shared" si="1661"/>
        <v>421935.24799304467</v>
      </c>
      <c r="C2922" s="3">
        <f t="shared" si="1662"/>
        <v>56961258.47906103</v>
      </c>
      <c r="D2922" s="2">
        <f t="shared" si="1628"/>
        <v>240537.3279050432</v>
      </c>
      <c r="E2922" s="2">
        <f t="shared" si="1663"/>
        <v>0</v>
      </c>
      <c r="F2922" s="33">
        <f t="shared" si="1664"/>
        <v>240537.3279050432</v>
      </c>
      <c r="G2922" s="39">
        <f t="shared" si="1665"/>
        <v>6455.85</v>
      </c>
      <c r="H2922" s="38">
        <f>IF(AND(N2922=1,N2921&gt;1),VLOOKUP(A2921,[1]Plan1!$CW$105:$CY$215,3),H2921)</f>
        <v>6411.95</v>
      </c>
      <c r="I2922" s="127">
        <f t="shared" si="1666"/>
        <v>44723</v>
      </c>
      <c r="J2922" s="127">
        <f t="shared" si="1667"/>
        <v>44753</v>
      </c>
      <c r="K2922" s="34">
        <f t="shared" si="1668"/>
        <v>-6.8000340776196433E-3</v>
      </c>
      <c r="L2922" s="212">
        <f t="shared" si="1669"/>
        <v>44816</v>
      </c>
      <c r="M2922" s="1">
        <f t="shared" si="1670"/>
        <v>22</v>
      </c>
      <c r="N2922" s="1">
        <f t="shared" si="1671"/>
        <v>21</v>
      </c>
      <c r="O2922" s="2">
        <f t="shared" si="1672"/>
        <v>0.99350804999999998</v>
      </c>
      <c r="P2922" s="35">
        <f t="shared" si="1673"/>
        <v>1.00670057</v>
      </c>
      <c r="Q2922" s="35">
        <f t="shared" si="1674"/>
        <v>1.2154322998482445</v>
      </c>
      <c r="R2922" s="2">
        <f t="shared" si="1675"/>
        <v>1.20754177</v>
      </c>
      <c r="S2922" s="2">
        <f t="shared" si="1676"/>
        <v>1.1701330599999999</v>
      </c>
      <c r="T2922" s="2">
        <f t="shared" si="1677"/>
        <v>290458.87068951997</v>
      </c>
      <c r="U2922" s="2">
        <f t="shared" si="1678"/>
        <v>0</v>
      </c>
      <c r="V2922" s="2">
        <f t="shared" si="1679"/>
        <v>49921.542784483048</v>
      </c>
      <c r="W2922" s="2">
        <f t="shared" si="1680"/>
        <v>290458.87068952626</v>
      </c>
      <c r="X2922" s="36">
        <f t="shared" si="1681"/>
        <v>0</v>
      </c>
      <c r="Y2922" s="2">
        <f t="shared" si="1682"/>
        <v>0</v>
      </c>
      <c r="Z2922" s="37">
        <f t="shared" si="1683"/>
        <v>0</v>
      </c>
      <c r="AA2922" s="2">
        <f t="shared" si="1684"/>
        <v>0</v>
      </c>
      <c r="AB2922" s="4">
        <f t="shared" si="1630"/>
        <v>7.1215000000000001E-2</v>
      </c>
      <c r="AC2922" s="148">
        <f t="shared" si="1685"/>
        <v>651</v>
      </c>
      <c r="AD2922" s="36">
        <v>252</v>
      </c>
      <c r="AE2922" s="35">
        <f t="shared" si="1686"/>
        <v>1.194486742</v>
      </c>
      <c r="AF2922" s="2">
        <f t="shared" si="1687"/>
        <v>56490.399445399999</v>
      </c>
      <c r="AG2922" s="2">
        <f t="shared" si="1688"/>
        <v>56490.399445399999</v>
      </c>
      <c r="AH2922" s="3">
        <f t="shared" si="1689"/>
        <v>0</v>
      </c>
      <c r="AI2922" s="3"/>
      <c r="AJ2922" s="3">
        <v>0</v>
      </c>
      <c r="AK2922" s="2">
        <f t="shared" si="1690"/>
        <v>74985.977858118407</v>
      </c>
      <c r="AL2922" s="8"/>
      <c r="AM2922" s="8"/>
      <c r="AN2922" s="8"/>
      <c r="AO2922" s="8"/>
      <c r="AP2922" s="8"/>
      <c r="AQ2922" s="8"/>
      <c r="AR2922" s="5"/>
      <c r="AS2922" s="1"/>
      <c r="AT2922" s="8"/>
      <c r="AU2922" s="1"/>
      <c r="AV2922" s="1"/>
      <c r="AW2922" s="3"/>
      <c r="AX2922" s="3"/>
      <c r="AY2922" s="4"/>
      <c r="AZ2922" s="4"/>
      <c r="BA2922" s="4"/>
      <c r="BB2922" s="1"/>
      <c r="BC2922" s="1"/>
      <c r="BD2922" s="1"/>
      <c r="BE2922" s="1"/>
      <c r="BF2922" s="1"/>
      <c r="BG2922" s="1"/>
      <c r="BH2922" s="1"/>
      <c r="BI2922" s="1"/>
    </row>
    <row r="2923" spans="1:61" x14ac:dyDescent="0.2">
      <c r="A2923" s="78">
        <f t="shared" si="1629"/>
        <v>44814</v>
      </c>
      <c r="B2923" s="2">
        <f t="shared" si="1661"/>
        <v>421906.84131046047</v>
      </c>
      <c r="C2923" s="3">
        <f t="shared" si="1662"/>
        <v>56957423.576912165</v>
      </c>
      <c r="D2923" s="2">
        <f t="shared" si="1628"/>
        <v>240537.3279050432</v>
      </c>
      <c r="E2923" s="2">
        <f t="shared" si="1663"/>
        <v>0</v>
      </c>
      <c r="F2923" s="33">
        <f t="shared" si="1664"/>
        <v>240537.3279050432</v>
      </c>
      <c r="G2923" s="39">
        <f t="shared" si="1665"/>
        <v>6455.85</v>
      </c>
      <c r="H2923" s="38">
        <f>IF(AND(N2923=1,N2922&gt;1),VLOOKUP(A2922,[1]Plan1!$CW$105:$CY$215,3),H2922)</f>
        <v>6411.95</v>
      </c>
      <c r="I2923" s="127">
        <f t="shared" si="1666"/>
        <v>44723</v>
      </c>
      <c r="J2923" s="127">
        <f t="shared" si="1667"/>
        <v>44753</v>
      </c>
      <c r="K2923" s="34">
        <f t="shared" si="1668"/>
        <v>-6.8000340776196433E-3</v>
      </c>
      <c r="L2923" s="212">
        <f t="shared" si="1669"/>
        <v>44816</v>
      </c>
      <c r="M2923" s="1">
        <f t="shared" si="1670"/>
        <v>22</v>
      </c>
      <c r="N2923" s="1">
        <f t="shared" si="1671"/>
        <v>22</v>
      </c>
      <c r="O2923" s="2">
        <f t="shared" si="1672"/>
        <v>0.99319995999999999</v>
      </c>
      <c r="P2923" s="35">
        <f t="shared" si="1673"/>
        <v>1.00670057</v>
      </c>
      <c r="Q2923" s="35">
        <f t="shared" si="1674"/>
        <v>1.2154322998482445</v>
      </c>
      <c r="R2923" s="2">
        <f t="shared" si="1675"/>
        <v>1.20716731</v>
      </c>
      <c r="S2923" s="2">
        <f t="shared" si="1676"/>
        <v>1.1701330599999999</v>
      </c>
      <c r="T2923" s="2">
        <f t="shared" si="1677"/>
        <v>290368.79908170999</v>
      </c>
      <c r="U2923" s="2">
        <f t="shared" si="1678"/>
        <v>0</v>
      </c>
      <c r="V2923" s="2">
        <f t="shared" si="1679"/>
        <v>49831.471176675732</v>
      </c>
      <c r="W2923" s="2">
        <f t="shared" si="1680"/>
        <v>290368.79908171896</v>
      </c>
      <c r="X2923" s="36">
        <f t="shared" si="1681"/>
        <v>0</v>
      </c>
      <c r="Y2923" s="2">
        <f t="shared" si="1682"/>
        <v>0</v>
      </c>
      <c r="Z2923" s="37">
        <f t="shared" si="1683"/>
        <v>0</v>
      </c>
      <c r="AA2923" s="2">
        <f t="shared" si="1684"/>
        <v>0</v>
      </c>
      <c r="AB2923" s="4">
        <f t="shared" si="1630"/>
        <v>7.1215000000000001E-2</v>
      </c>
      <c r="AC2923" s="148">
        <f t="shared" si="1685"/>
        <v>651</v>
      </c>
      <c r="AD2923" s="36">
        <v>252</v>
      </c>
      <c r="AE2923" s="35">
        <f t="shared" si="1686"/>
        <v>1.194486742</v>
      </c>
      <c r="AF2923" s="2">
        <f t="shared" si="1687"/>
        <v>56472.881711850001</v>
      </c>
      <c r="AG2923" s="2">
        <f t="shared" si="1688"/>
        <v>56472.881711850001</v>
      </c>
      <c r="AH2923" s="3">
        <f t="shared" si="1689"/>
        <v>0</v>
      </c>
      <c r="AI2923" s="3"/>
      <c r="AJ2923" s="3">
        <v>0</v>
      </c>
      <c r="AK2923" s="2">
        <f t="shared" si="1690"/>
        <v>75065.160516891498</v>
      </c>
      <c r="AL2923" s="8"/>
      <c r="AM2923" s="8"/>
      <c r="AN2923" s="8"/>
      <c r="AO2923" s="8"/>
      <c r="AP2923" s="8"/>
      <c r="AQ2923" s="8"/>
      <c r="AR2923" s="5"/>
      <c r="AS2923" s="1"/>
      <c r="AT2923" s="8"/>
      <c r="AU2923" s="1"/>
      <c r="AV2923" s="1"/>
      <c r="AW2923" s="3"/>
      <c r="AX2923" s="3"/>
      <c r="AY2923" s="4"/>
      <c r="AZ2923" s="4"/>
      <c r="BA2923" s="4"/>
      <c r="BB2923" s="1"/>
      <c r="BC2923" s="1"/>
      <c r="BD2923" s="1"/>
      <c r="BE2923" s="1"/>
      <c r="BF2923" s="1"/>
      <c r="BG2923" s="1"/>
      <c r="BH2923" s="1"/>
      <c r="BI2923" s="1"/>
    </row>
    <row r="2924" spans="1:61" x14ac:dyDescent="0.2">
      <c r="A2924" s="78">
        <f t="shared" si="1629"/>
        <v>44815</v>
      </c>
      <c r="B2924" s="2">
        <f t="shared" si="1661"/>
        <v>421986.02396923356</v>
      </c>
      <c r="C2924" s="3">
        <f t="shared" si="1662"/>
        <v>56968113.235846527</v>
      </c>
      <c r="D2924" s="2">
        <f t="shared" si="1628"/>
        <v>240537.3279050432</v>
      </c>
      <c r="E2924" s="2">
        <f t="shared" si="1663"/>
        <v>0</v>
      </c>
      <c r="F2924" s="33">
        <f t="shared" si="1664"/>
        <v>240537.3279050432</v>
      </c>
      <c r="G2924" s="39">
        <f t="shared" si="1665"/>
        <v>6455.85</v>
      </c>
      <c r="H2924" s="38">
        <f>IF(AND(N2924=1,N2923&gt;1),VLOOKUP(A2923,[1]Plan1!$CW$105:$CY$215,3),H2923)</f>
        <v>6411.95</v>
      </c>
      <c r="I2924" s="127">
        <f t="shared" si="1666"/>
        <v>44723</v>
      </c>
      <c r="J2924" s="127">
        <f t="shared" si="1667"/>
        <v>44753</v>
      </c>
      <c r="K2924" s="34">
        <f t="shared" si="1668"/>
        <v>-6.8000340776196433E-3</v>
      </c>
      <c r="L2924" s="212">
        <f t="shared" si="1669"/>
        <v>44816</v>
      </c>
      <c r="M2924" s="1">
        <f t="shared" si="1670"/>
        <v>22</v>
      </c>
      <c r="N2924" s="1">
        <f t="shared" si="1671"/>
        <v>22</v>
      </c>
      <c r="O2924" s="2">
        <f t="shared" si="1672"/>
        <v>0.99319995999999999</v>
      </c>
      <c r="P2924" s="35">
        <f t="shared" si="1673"/>
        <v>1.00670057</v>
      </c>
      <c r="Q2924" s="35">
        <f t="shared" si="1674"/>
        <v>1.2154322998482445</v>
      </c>
      <c r="R2924" s="2">
        <f t="shared" si="1675"/>
        <v>1.20716731</v>
      </c>
      <c r="S2924" s="2">
        <f t="shared" si="1676"/>
        <v>1.1701330599999999</v>
      </c>
      <c r="T2924" s="2">
        <f t="shared" si="1677"/>
        <v>290368.79908170999</v>
      </c>
      <c r="U2924" s="2">
        <f t="shared" si="1678"/>
        <v>0</v>
      </c>
      <c r="V2924" s="2">
        <f t="shared" si="1679"/>
        <v>49831.471176675732</v>
      </c>
      <c r="W2924" s="2">
        <f t="shared" si="1680"/>
        <v>290368.79908171896</v>
      </c>
      <c r="X2924" s="36">
        <f t="shared" si="1681"/>
        <v>0</v>
      </c>
      <c r="Y2924" s="2">
        <f t="shared" si="1682"/>
        <v>0</v>
      </c>
      <c r="Z2924" s="37">
        <f t="shared" si="1683"/>
        <v>0</v>
      </c>
      <c r="AA2924" s="2">
        <f t="shared" si="1684"/>
        <v>0</v>
      </c>
      <c r="AB2924" s="4">
        <f t="shared" si="1630"/>
        <v>7.1215000000000001E-2</v>
      </c>
      <c r="AC2924" s="148">
        <f t="shared" si="1685"/>
        <v>651</v>
      </c>
      <c r="AD2924" s="36">
        <v>252</v>
      </c>
      <c r="AE2924" s="35">
        <f t="shared" si="1686"/>
        <v>1.194486742</v>
      </c>
      <c r="AF2924" s="2">
        <f t="shared" si="1687"/>
        <v>56472.881711850001</v>
      </c>
      <c r="AG2924" s="2">
        <f t="shared" si="1688"/>
        <v>56472.881711850001</v>
      </c>
      <c r="AH2924" s="3">
        <f t="shared" si="1689"/>
        <v>0</v>
      </c>
      <c r="AI2924" s="3"/>
      <c r="AJ2924" s="3">
        <v>0</v>
      </c>
      <c r="AK2924" s="2">
        <f t="shared" si="1690"/>
        <v>75144.343175664588</v>
      </c>
      <c r="AL2924" s="8"/>
      <c r="AM2924" s="8"/>
      <c r="AN2924" s="8"/>
      <c r="AO2924" s="8"/>
      <c r="AP2924" s="8"/>
      <c r="AQ2924" s="8"/>
      <c r="AR2924" s="5"/>
      <c r="AS2924" s="1"/>
      <c r="AT2924" s="8"/>
      <c r="AU2924" s="1"/>
      <c r="AV2924" s="1"/>
      <c r="AW2924" s="3"/>
      <c r="AX2924" s="3"/>
      <c r="AY2924" s="4"/>
      <c r="AZ2924" s="4"/>
      <c r="BA2924" s="4"/>
      <c r="BB2924" s="1"/>
      <c r="BC2924" s="1"/>
      <c r="BD2924" s="1"/>
      <c r="BE2924" s="1"/>
      <c r="BF2924" s="1"/>
      <c r="BG2924" s="1"/>
      <c r="BH2924" s="1"/>
      <c r="BI2924" s="1"/>
    </row>
    <row r="2925" spans="1:61" x14ac:dyDescent="0.2">
      <c r="A2925" s="78">
        <f t="shared" si="1629"/>
        <v>44816</v>
      </c>
      <c r="B2925" s="2">
        <f t="shared" si="1661"/>
        <v>422159.90402371663</v>
      </c>
      <c r="C2925" s="3">
        <f t="shared" si="1662"/>
        <v>56991587.043201745</v>
      </c>
      <c r="D2925" s="2">
        <f t="shared" si="1628"/>
        <v>240537.3279050432</v>
      </c>
      <c r="E2925" s="2">
        <f t="shared" si="1663"/>
        <v>0</v>
      </c>
      <c r="F2925" s="33">
        <f t="shared" si="1664"/>
        <v>240537.3279050432</v>
      </c>
      <c r="G2925" s="39">
        <f t="shared" si="1665"/>
        <v>6455.85</v>
      </c>
      <c r="H2925" s="38">
        <f>IF(AND(N2925=1,N2924&gt;1),VLOOKUP(A2924,[1]Plan1!$CW$105:$CY$215,3),H2924)</f>
        <v>6411.95</v>
      </c>
      <c r="I2925" s="127">
        <f t="shared" si="1666"/>
        <v>44723</v>
      </c>
      <c r="J2925" s="127">
        <f t="shared" si="1667"/>
        <v>44753</v>
      </c>
      <c r="K2925" s="34">
        <f t="shared" si="1668"/>
        <v>-6.8000340776196433E-3</v>
      </c>
      <c r="L2925" s="212">
        <f t="shared" si="1669"/>
        <v>44816</v>
      </c>
      <c r="M2925" s="1">
        <f t="shared" si="1670"/>
        <v>22</v>
      </c>
      <c r="N2925" s="1">
        <f t="shared" si="1671"/>
        <v>22</v>
      </c>
      <c r="O2925" s="2">
        <f t="shared" si="1672"/>
        <v>0.99319995999999999</v>
      </c>
      <c r="P2925" s="35">
        <f t="shared" si="1673"/>
        <v>1.00670057</v>
      </c>
      <c r="Q2925" s="35">
        <f t="shared" si="1674"/>
        <v>1.2154322998482445</v>
      </c>
      <c r="R2925" s="2">
        <f t="shared" si="1675"/>
        <v>1.20716731</v>
      </c>
      <c r="S2925" s="2">
        <f t="shared" si="1676"/>
        <v>1.1701330599999999</v>
      </c>
      <c r="T2925" s="2">
        <f t="shared" si="1677"/>
        <v>290368.79908170999</v>
      </c>
      <c r="U2925" s="2">
        <f t="shared" si="1678"/>
        <v>0</v>
      </c>
      <c r="V2925" s="2">
        <f t="shared" si="1679"/>
        <v>49831.471176675732</v>
      </c>
      <c r="W2925" s="2">
        <f t="shared" si="1680"/>
        <v>290368.79908171896</v>
      </c>
      <c r="X2925" s="36">
        <f t="shared" si="1681"/>
        <v>96</v>
      </c>
      <c r="Y2925" s="2">
        <f t="shared" si="1682"/>
        <v>0</v>
      </c>
      <c r="Z2925" s="37">
        <f t="shared" si="1683"/>
        <v>0</v>
      </c>
      <c r="AA2925" s="2">
        <f t="shared" si="1684"/>
        <v>0</v>
      </c>
      <c r="AB2925" s="4">
        <f t="shared" si="1630"/>
        <v>7.1215000000000001E-2</v>
      </c>
      <c r="AC2925" s="148">
        <f t="shared" si="1685"/>
        <v>652</v>
      </c>
      <c r="AD2925" s="36">
        <v>252</v>
      </c>
      <c r="AE2925" s="35">
        <f t="shared" si="1686"/>
        <v>1.19481287</v>
      </c>
      <c r="AF2925" s="2">
        <f t="shared" si="1687"/>
        <v>56567.579107559999</v>
      </c>
      <c r="AG2925" s="2">
        <f t="shared" si="1688"/>
        <v>56567.579107559999</v>
      </c>
      <c r="AH2925" s="3">
        <f t="shared" si="1689"/>
        <v>0</v>
      </c>
      <c r="AI2925" s="3"/>
      <c r="AJ2925" s="3">
        <v>0</v>
      </c>
      <c r="AK2925" s="2">
        <f t="shared" si="1690"/>
        <v>75223.525834437678</v>
      </c>
      <c r="AL2925" s="8"/>
      <c r="AM2925" s="8"/>
      <c r="AN2925" s="8"/>
      <c r="AO2925" s="8"/>
      <c r="AP2925" s="8"/>
      <c r="AQ2925" s="8"/>
      <c r="AR2925" s="5"/>
      <c r="AS2925" s="1"/>
      <c r="AT2925" s="8"/>
      <c r="AU2925" s="1"/>
      <c r="AV2925" s="1"/>
      <c r="AW2925" s="3"/>
      <c r="AX2925" s="3"/>
      <c r="AY2925" s="4"/>
      <c r="AZ2925" s="4"/>
      <c r="BA2925" s="4"/>
      <c r="BB2925" s="1"/>
      <c r="BC2925" s="1"/>
      <c r="BD2925" s="1"/>
      <c r="BE2925" s="1"/>
      <c r="BF2925" s="1"/>
      <c r="BG2925" s="1"/>
      <c r="BH2925" s="1"/>
      <c r="BI2925" s="1"/>
    </row>
    <row r="2926" spans="1:61" x14ac:dyDescent="0.2">
      <c r="A2926" s="78">
        <f t="shared" si="1629"/>
        <v>44817</v>
      </c>
      <c r="B2926" s="2">
        <f t="shared" si="1661"/>
        <v>422271.24373960448</v>
      </c>
      <c r="C2926" s="3">
        <f t="shared" si="1662"/>
        <v>57006617.904846609</v>
      </c>
      <c r="D2926" s="2">
        <f t="shared" si="1628"/>
        <v>240537.3279050432</v>
      </c>
      <c r="E2926" s="2">
        <f t="shared" si="1663"/>
        <v>0</v>
      </c>
      <c r="F2926" s="33">
        <f t="shared" si="1664"/>
        <v>240537.3279050432</v>
      </c>
      <c r="G2926" s="39">
        <f t="shared" si="1665"/>
        <v>6411.95</v>
      </c>
      <c r="H2926" s="38">
        <f>IF(AND(N2926=1,N2925&gt;1),VLOOKUP(A2925,[1]Plan1!$CW$105:$CY$215,3),H2925)</f>
        <v>6388.87</v>
      </c>
      <c r="I2926" s="127">
        <f t="shared" si="1666"/>
        <v>44755</v>
      </c>
      <c r="J2926" s="127">
        <f t="shared" si="1667"/>
        <v>44786</v>
      </c>
      <c r="K2926" s="34">
        <f t="shared" si="1668"/>
        <v>-3.599529004437052E-3</v>
      </c>
      <c r="L2926" s="212">
        <f t="shared" si="1669"/>
        <v>44844</v>
      </c>
      <c r="M2926" s="1">
        <f t="shared" si="1670"/>
        <v>20</v>
      </c>
      <c r="N2926" s="1">
        <f t="shared" si="1671"/>
        <v>1</v>
      </c>
      <c r="O2926" s="2">
        <f t="shared" si="1672"/>
        <v>0.99981971000000003</v>
      </c>
      <c r="P2926" s="35">
        <f t="shared" si="1673"/>
        <v>0.99319995999999999</v>
      </c>
      <c r="Q2926" s="35">
        <f t="shared" si="1674"/>
        <v>1.2071673115919845</v>
      </c>
      <c r="R2926" s="2">
        <f t="shared" si="1675"/>
        <v>1.20694967</v>
      </c>
      <c r="S2926" s="2">
        <f t="shared" si="1676"/>
        <v>1.1701330599999999</v>
      </c>
      <c r="T2926" s="2">
        <f t="shared" si="1677"/>
        <v>290316.44853767002</v>
      </c>
      <c r="U2926" s="2">
        <f t="shared" si="1678"/>
        <v>0</v>
      </c>
      <c r="V2926" s="2">
        <f t="shared" si="1679"/>
        <v>49779.120632630475</v>
      </c>
      <c r="W2926" s="2">
        <f t="shared" si="1680"/>
        <v>290316.44853767368</v>
      </c>
      <c r="X2926" s="36">
        <f t="shared" si="1681"/>
        <v>0</v>
      </c>
      <c r="Y2926" s="2">
        <f t="shared" si="1682"/>
        <v>0</v>
      </c>
      <c r="Z2926" s="37">
        <f t="shared" si="1683"/>
        <v>0</v>
      </c>
      <c r="AA2926" s="2">
        <f t="shared" si="1684"/>
        <v>0</v>
      </c>
      <c r="AB2926" s="4">
        <f t="shared" si="1630"/>
        <v>7.1215000000000001E-2</v>
      </c>
      <c r="AC2926" s="148">
        <f t="shared" si="1685"/>
        <v>653</v>
      </c>
      <c r="AD2926" s="36">
        <v>252</v>
      </c>
      <c r="AE2926" s="35">
        <f t="shared" si="1686"/>
        <v>1.195139087</v>
      </c>
      <c r="AF2926" s="2">
        <f t="shared" si="1687"/>
        <v>56652.086708720002</v>
      </c>
      <c r="AG2926" s="2">
        <f t="shared" si="1688"/>
        <v>56652.086708720002</v>
      </c>
      <c r="AH2926" s="3">
        <f t="shared" si="1689"/>
        <v>0</v>
      </c>
      <c r="AI2926" s="3"/>
      <c r="AJ2926" s="3">
        <v>0</v>
      </c>
      <c r="AK2926" s="2">
        <f t="shared" si="1690"/>
        <v>75302.708493210768</v>
      </c>
      <c r="AL2926" s="8"/>
      <c r="AM2926" s="8"/>
      <c r="AN2926" s="8"/>
      <c r="AO2926" s="8"/>
      <c r="AP2926" s="8"/>
      <c r="AQ2926" s="8"/>
      <c r="AR2926" s="5"/>
      <c r="AS2926" s="1"/>
      <c r="AT2926" s="8"/>
      <c r="AU2926" s="1"/>
      <c r="AV2926" s="1"/>
      <c r="AW2926" s="3"/>
      <c r="AX2926" s="3"/>
      <c r="AY2926" s="4"/>
      <c r="AZ2926" s="4"/>
      <c r="BA2926" s="4"/>
      <c r="BB2926" s="1"/>
      <c r="BC2926" s="1"/>
      <c r="BD2926" s="1"/>
      <c r="BE2926" s="1"/>
      <c r="BF2926" s="1"/>
      <c r="BG2926" s="1"/>
      <c r="BH2926" s="1"/>
      <c r="BI2926" s="1"/>
    </row>
    <row r="2927" spans="1:61" x14ac:dyDescent="0.2">
      <c r="A2927" s="78">
        <f t="shared" si="1629"/>
        <v>44818</v>
      </c>
      <c r="B2927" s="2">
        <f t="shared" si="1661"/>
        <v>422382.58634561539</v>
      </c>
      <c r="C2927" s="3">
        <f t="shared" si="1662"/>
        <v>57021649.156658076</v>
      </c>
      <c r="D2927" s="2">
        <f t="shared" si="1628"/>
        <v>240537.3279050432</v>
      </c>
      <c r="E2927" s="2">
        <f t="shared" si="1663"/>
        <v>0</v>
      </c>
      <c r="F2927" s="33">
        <f t="shared" si="1664"/>
        <v>240537.3279050432</v>
      </c>
      <c r="G2927" s="39">
        <f t="shared" si="1665"/>
        <v>6411.95</v>
      </c>
      <c r="H2927" s="38">
        <f>IF(AND(N2927=1,N2926&gt;1),VLOOKUP(A2926,[1]Plan1!$CW$105:$CY$215,3),H2926)</f>
        <v>6388.87</v>
      </c>
      <c r="I2927" s="127">
        <f t="shared" si="1666"/>
        <v>44755</v>
      </c>
      <c r="J2927" s="127">
        <f t="shared" si="1667"/>
        <v>44786</v>
      </c>
      <c r="K2927" s="34">
        <f t="shared" si="1668"/>
        <v>-3.599529004437052E-3</v>
      </c>
      <c r="L2927" s="212">
        <f t="shared" si="1669"/>
        <v>44844</v>
      </c>
      <c r="M2927" s="1">
        <f t="shared" si="1670"/>
        <v>20</v>
      </c>
      <c r="N2927" s="1">
        <f t="shared" si="1671"/>
        <v>2</v>
      </c>
      <c r="O2927" s="2">
        <f t="shared" si="1672"/>
        <v>0.99963946000000004</v>
      </c>
      <c r="P2927" s="35">
        <f t="shared" si="1673"/>
        <v>0.99319995999999999</v>
      </c>
      <c r="Q2927" s="35">
        <f t="shared" si="1674"/>
        <v>1.2071673115919845</v>
      </c>
      <c r="R2927" s="2">
        <f t="shared" si="1675"/>
        <v>1.2067320699999999</v>
      </c>
      <c r="S2927" s="2">
        <f t="shared" si="1676"/>
        <v>1.1701330599999999</v>
      </c>
      <c r="T2927" s="2">
        <f t="shared" si="1677"/>
        <v>290264.10761512001</v>
      </c>
      <c r="U2927" s="2">
        <f t="shared" si="1678"/>
        <v>0</v>
      </c>
      <c r="V2927" s="2">
        <f t="shared" si="1679"/>
        <v>49726.779710078328</v>
      </c>
      <c r="W2927" s="2">
        <f t="shared" si="1680"/>
        <v>290264.10761512152</v>
      </c>
      <c r="X2927" s="36">
        <f t="shared" si="1681"/>
        <v>0</v>
      </c>
      <c r="Y2927" s="2">
        <f t="shared" si="1682"/>
        <v>0</v>
      </c>
      <c r="Z2927" s="37">
        <f t="shared" si="1683"/>
        <v>0</v>
      </c>
      <c r="AA2927" s="2">
        <f t="shared" si="1684"/>
        <v>0</v>
      </c>
      <c r="AB2927" s="4">
        <f t="shared" si="1630"/>
        <v>7.1215000000000001E-2</v>
      </c>
      <c r="AC2927" s="148">
        <f t="shared" si="1685"/>
        <v>654</v>
      </c>
      <c r="AD2927" s="36">
        <v>252</v>
      </c>
      <c r="AE2927" s="35">
        <f t="shared" si="1686"/>
        <v>1.195465392</v>
      </c>
      <c r="AF2927" s="2">
        <f t="shared" si="1687"/>
        <v>56736.58757851</v>
      </c>
      <c r="AG2927" s="2">
        <f t="shared" si="1688"/>
        <v>56736.58757851</v>
      </c>
      <c r="AH2927" s="3">
        <f t="shared" si="1689"/>
        <v>0</v>
      </c>
      <c r="AI2927" s="3"/>
      <c r="AJ2927" s="3">
        <v>0</v>
      </c>
      <c r="AK2927" s="2">
        <f t="shared" si="1690"/>
        <v>75381.891151983858</v>
      </c>
      <c r="AL2927" s="8"/>
      <c r="AM2927" s="8"/>
      <c r="AN2927" s="8"/>
      <c r="AO2927" s="8"/>
      <c r="AP2927" s="8"/>
      <c r="AQ2927" s="8"/>
      <c r="AR2927" s="5"/>
      <c r="AS2927" s="1"/>
      <c r="AT2927" s="8"/>
      <c r="AU2927" s="1"/>
      <c r="AV2927" s="1"/>
      <c r="AW2927" s="3"/>
      <c r="AX2927" s="3"/>
      <c r="AY2927" s="4"/>
      <c r="AZ2927" s="4"/>
      <c r="BA2927" s="4"/>
      <c r="BB2927" s="1"/>
      <c r="BC2927" s="1"/>
      <c r="BD2927" s="1"/>
      <c r="BE2927" s="1"/>
      <c r="BF2927" s="1"/>
      <c r="BG2927" s="1"/>
      <c r="BH2927" s="1"/>
      <c r="BI2927" s="1"/>
    </row>
    <row r="2928" spans="1:61" x14ac:dyDescent="0.2">
      <c r="A2928" s="78">
        <f t="shared" si="1629"/>
        <v>44819</v>
      </c>
      <c r="B2928" s="2">
        <f t="shared" si="1661"/>
        <v>422493.93529411277</v>
      </c>
      <c r="C2928" s="3">
        <f t="shared" si="1662"/>
        <v>57036681.264705226</v>
      </c>
      <c r="D2928" s="2">
        <f t="shared" si="1628"/>
        <v>240537.3279050432</v>
      </c>
      <c r="E2928" s="2">
        <f t="shared" si="1663"/>
        <v>0</v>
      </c>
      <c r="F2928" s="33">
        <f t="shared" si="1664"/>
        <v>240537.3279050432</v>
      </c>
      <c r="G2928" s="39">
        <f t="shared" si="1665"/>
        <v>6411.95</v>
      </c>
      <c r="H2928" s="38">
        <f>IF(AND(N2928=1,N2927&gt;1),VLOOKUP(A2927,[1]Plan1!$CW$105:$CY$215,3),H2927)</f>
        <v>6388.87</v>
      </c>
      <c r="I2928" s="127">
        <f t="shared" si="1666"/>
        <v>44755</v>
      </c>
      <c r="J2928" s="127">
        <f t="shared" si="1667"/>
        <v>44786</v>
      </c>
      <c r="K2928" s="34">
        <f t="shared" si="1668"/>
        <v>-3.599529004437052E-3</v>
      </c>
      <c r="L2928" s="212">
        <f t="shared" si="1669"/>
        <v>44844</v>
      </c>
      <c r="M2928" s="1">
        <f t="shared" si="1670"/>
        <v>20</v>
      </c>
      <c r="N2928" s="1">
        <f t="shared" si="1671"/>
        <v>3</v>
      </c>
      <c r="O2928" s="2">
        <f t="shared" si="1672"/>
        <v>0.99945923999999997</v>
      </c>
      <c r="P2928" s="35">
        <f t="shared" si="1673"/>
        <v>0.99319995999999999</v>
      </c>
      <c r="Q2928" s="35">
        <f t="shared" si="1674"/>
        <v>1.2071673115919845</v>
      </c>
      <c r="R2928" s="2">
        <f t="shared" si="1675"/>
        <v>1.20651452</v>
      </c>
      <c r="S2928" s="2">
        <f t="shared" si="1676"/>
        <v>1.1701330599999999</v>
      </c>
      <c r="T2928" s="2">
        <f t="shared" si="1677"/>
        <v>290211.77871942997</v>
      </c>
      <c r="U2928" s="2">
        <f t="shared" si="1678"/>
        <v>0</v>
      </c>
      <c r="V2928" s="2">
        <f t="shared" si="1679"/>
        <v>49674.450814392614</v>
      </c>
      <c r="W2928" s="2">
        <f t="shared" si="1680"/>
        <v>290211.7787194358</v>
      </c>
      <c r="X2928" s="36">
        <f t="shared" si="1681"/>
        <v>0</v>
      </c>
      <c r="Y2928" s="2">
        <f t="shared" si="1682"/>
        <v>0</v>
      </c>
      <c r="Z2928" s="37">
        <f t="shared" si="1683"/>
        <v>0</v>
      </c>
      <c r="AA2928" s="2">
        <f t="shared" si="1684"/>
        <v>0</v>
      </c>
      <c r="AB2928" s="4">
        <f t="shared" si="1630"/>
        <v>7.1215000000000001E-2</v>
      </c>
      <c r="AC2928" s="148">
        <f t="shared" si="1685"/>
        <v>655</v>
      </c>
      <c r="AD2928" s="36">
        <v>252</v>
      </c>
      <c r="AE2928" s="35">
        <f t="shared" si="1686"/>
        <v>1.1957917870000001</v>
      </c>
      <c r="AF2928" s="2">
        <f t="shared" si="1687"/>
        <v>56821.08276392</v>
      </c>
      <c r="AG2928" s="2">
        <f t="shared" si="1688"/>
        <v>56821.08276392</v>
      </c>
      <c r="AH2928" s="3">
        <f t="shared" si="1689"/>
        <v>0</v>
      </c>
      <c r="AI2928" s="3"/>
      <c r="AJ2928" s="3">
        <v>0</v>
      </c>
      <c r="AK2928" s="2">
        <f t="shared" si="1690"/>
        <v>75461.073810756949</v>
      </c>
      <c r="AL2928" s="8"/>
      <c r="AM2928" s="8"/>
      <c r="AN2928" s="8"/>
      <c r="AO2928" s="8"/>
      <c r="AP2928" s="8"/>
      <c r="AQ2928" s="8"/>
      <c r="AR2928" s="5"/>
      <c r="AS2928" s="1"/>
      <c r="AT2928" s="8"/>
      <c r="AU2928" s="1"/>
      <c r="AV2928" s="1"/>
      <c r="AW2928" s="3"/>
      <c r="AX2928" s="3"/>
      <c r="AY2928" s="4"/>
      <c r="AZ2928" s="4"/>
      <c r="BA2928" s="4"/>
      <c r="BB2928" s="1"/>
      <c r="BC2928" s="1"/>
      <c r="BD2928" s="1"/>
      <c r="BE2928" s="1"/>
      <c r="BF2928" s="1"/>
      <c r="BG2928" s="1"/>
      <c r="BH2928" s="1"/>
      <c r="BI2928" s="1"/>
    </row>
    <row r="2929" spans="1:206" x14ac:dyDescent="0.2">
      <c r="A2929" s="78">
        <f t="shared" si="1629"/>
        <v>44820</v>
      </c>
      <c r="B2929" s="2">
        <f t="shared" si="1661"/>
        <v>422605.28453834995</v>
      </c>
      <c r="C2929" s="3">
        <f t="shared" si="1662"/>
        <v>57051713.412677243</v>
      </c>
      <c r="D2929" s="2">
        <f t="shared" si="1628"/>
        <v>240537.3279050432</v>
      </c>
      <c r="E2929" s="2">
        <f t="shared" si="1663"/>
        <v>0</v>
      </c>
      <c r="F2929" s="33">
        <f t="shared" si="1664"/>
        <v>240537.3279050432</v>
      </c>
      <c r="G2929" s="39">
        <f t="shared" si="1665"/>
        <v>6411.95</v>
      </c>
      <c r="H2929" s="38">
        <f>IF(AND(N2929=1,N2928&gt;1),VLOOKUP(A2928,[1]Plan1!$CW$105:$CY$215,3),H2928)</f>
        <v>6388.87</v>
      </c>
      <c r="I2929" s="127">
        <f t="shared" si="1666"/>
        <v>44755</v>
      </c>
      <c r="J2929" s="127">
        <f t="shared" si="1667"/>
        <v>44786</v>
      </c>
      <c r="K2929" s="34">
        <f t="shared" si="1668"/>
        <v>-3.599529004437052E-3</v>
      </c>
      <c r="L2929" s="212">
        <f t="shared" si="1669"/>
        <v>44844</v>
      </c>
      <c r="M2929" s="1">
        <f t="shared" si="1670"/>
        <v>20</v>
      </c>
      <c r="N2929" s="1">
        <f t="shared" si="1671"/>
        <v>4</v>
      </c>
      <c r="O2929" s="2">
        <f t="shared" si="1672"/>
        <v>0.99927904999999995</v>
      </c>
      <c r="P2929" s="35">
        <f t="shared" si="1673"/>
        <v>0.99319995999999999</v>
      </c>
      <c r="Q2929" s="35">
        <f t="shared" si="1674"/>
        <v>1.2071673115919845</v>
      </c>
      <c r="R2929" s="2">
        <f t="shared" si="1675"/>
        <v>1.206297</v>
      </c>
      <c r="S2929" s="2">
        <f t="shared" si="1676"/>
        <v>1.1701330599999999</v>
      </c>
      <c r="T2929" s="2">
        <f t="shared" si="1677"/>
        <v>290159.45703986997</v>
      </c>
      <c r="U2929" s="2">
        <f t="shared" si="1678"/>
        <v>0</v>
      </c>
      <c r="V2929" s="2">
        <f t="shared" si="1679"/>
        <v>49622.12913482669</v>
      </c>
      <c r="W2929" s="2">
        <f t="shared" si="1680"/>
        <v>290159.45703986991</v>
      </c>
      <c r="X2929" s="36">
        <f t="shared" si="1681"/>
        <v>0</v>
      </c>
      <c r="Y2929" s="2">
        <f t="shared" si="1682"/>
        <v>0</v>
      </c>
      <c r="Z2929" s="37">
        <f t="shared" si="1683"/>
        <v>0</v>
      </c>
      <c r="AA2929" s="2">
        <f t="shared" si="1684"/>
        <v>0</v>
      </c>
      <c r="AB2929" s="4">
        <f t="shared" si="1630"/>
        <v>7.1215000000000001E-2</v>
      </c>
      <c r="AC2929" s="148">
        <f t="shared" si="1685"/>
        <v>656</v>
      </c>
      <c r="AD2929" s="36">
        <v>252</v>
      </c>
      <c r="AE2929" s="35">
        <f t="shared" si="1686"/>
        <v>1.196118271</v>
      </c>
      <c r="AF2929" s="2">
        <f t="shared" si="1687"/>
        <v>56905.571028949998</v>
      </c>
      <c r="AG2929" s="2">
        <f t="shared" si="1688"/>
        <v>56905.571028949998</v>
      </c>
      <c r="AH2929" s="3">
        <f t="shared" si="1689"/>
        <v>0</v>
      </c>
      <c r="AI2929" s="3"/>
      <c r="AJ2929" s="3">
        <v>0</v>
      </c>
      <c r="AK2929" s="2">
        <f t="shared" si="1690"/>
        <v>75540.256469530053</v>
      </c>
      <c r="AL2929" s="8"/>
      <c r="AM2929" s="8"/>
      <c r="AN2929" s="8"/>
      <c r="AO2929" s="8"/>
      <c r="AP2929" s="8"/>
      <c r="AQ2929" s="8"/>
      <c r="AR2929" s="5"/>
      <c r="AS2929" s="1"/>
      <c r="AT2929" s="8"/>
      <c r="AU2929" s="1"/>
      <c r="AV2929" s="1"/>
      <c r="AW2929" s="3"/>
      <c r="AX2929" s="3"/>
      <c r="AY2929" s="4"/>
      <c r="AZ2929" s="4"/>
      <c r="BA2929" s="4"/>
      <c r="BB2929" s="1"/>
      <c r="BC2929" s="1"/>
      <c r="BD2929" s="1"/>
      <c r="BE2929" s="1"/>
      <c r="BF2929" s="1"/>
      <c r="BG2929" s="1"/>
      <c r="BH2929" s="1"/>
      <c r="BI2929" s="1"/>
    </row>
    <row r="2930" spans="1:206" x14ac:dyDescent="0.2">
      <c r="A2930" s="78">
        <f t="shared" si="1629"/>
        <v>44821</v>
      </c>
      <c r="B2930" s="2">
        <f t="shared" si="1661"/>
        <v>422621.89866578352</v>
      </c>
      <c r="C2930" s="3">
        <f t="shared" si="1662"/>
        <v>57053956.319880776</v>
      </c>
      <c r="D2930" s="2">
        <f t="shared" si="1628"/>
        <v>240537.3279050432</v>
      </c>
      <c r="E2930" s="2">
        <f t="shared" si="1663"/>
        <v>0</v>
      </c>
      <c r="F2930" s="33">
        <f t="shared" si="1664"/>
        <v>240537.3279050432</v>
      </c>
      <c r="G2930" s="39">
        <f t="shared" si="1665"/>
        <v>6411.95</v>
      </c>
      <c r="H2930" s="38">
        <f>IF(AND(N2930=1,N2929&gt;1),VLOOKUP(A2929,[1]Plan1!$CW$105:$CY$215,3),H2929)</f>
        <v>6388.87</v>
      </c>
      <c r="I2930" s="127">
        <f t="shared" si="1666"/>
        <v>44755</v>
      </c>
      <c r="J2930" s="127">
        <f t="shared" si="1667"/>
        <v>44786</v>
      </c>
      <c r="K2930" s="34">
        <f t="shared" si="1668"/>
        <v>-3.599529004437052E-3</v>
      </c>
      <c r="L2930" s="212">
        <f t="shared" si="1669"/>
        <v>44844</v>
      </c>
      <c r="M2930" s="1">
        <f t="shared" si="1670"/>
        <v>20</v>
      </c>
      <c r="N2930" s="1">
        <f t="shared" si="1671"/>
        <v>5</v>
      </c>
      <c r="O2930" s="2">
        <f t="shared" si="1672"/>
        <v>0.99909890000000001</v>
      </c>
      <c r="P2930" s="35">
        <f t="shared" si="1673"/>
        <v>0.99319995999999999</v>
      </c>
      <c r="Q2930" s="35">
        <f t="shared" si="1674"/>
        <v>1.2071673115919845</v>
      </c>
      <c r="R2930" s="2">
        <f t="shared" si="1675"/>
        <v>1.20607953</v>
      </c>
      <c r="S2930" s="2">
        <f t="shared" si="1676"/>
        <v>1.1701330599999999</v>
      </c>
      <c r="T2930" s="2">
        <f t="shared" si="1677"/>
        <v>290107.14738717</v>
      </c>
      <c r="U2930" s="2">
        <f t="shared" si="1678"/>
        <v>0</v>
      </c>
      <c r="V2930" s="2">
        <f t="shared" si="1679"/>
        <v>49569.81948212719</v>
      </c>
      <c r="W2930" s="2">
        <f t="shared" si="1680"/>
        <v>290107.14738717041</v>
      </c>
      <c r="X2930" s="36">
        <f t="shared" si="1681"/>
        <v>0</v>
      </c>
      <c r="Y2930" s="2">
        <f t="shared" si="1682"/>
        <v>0</v>
      </c>
      <c r="Z2930" s="37">
        <f t="shared" si="1683"/>
        <v>0</v>
      </c>
      <c r="AA2930" s="2">
        <f t="shared" si="1684"/>
        <v>0</v>
      </c>
      <c r="AB2930" s="4">
        <f t="shared" si="1630"/>
        <v>7.1215000000000001E-2</v>
      </c>
      <c r="AC2930" s="148">
        <f t="shared" si="1685"/>
        <v>656</v>
      </c>
      <c r="AD2930" s="36">
        <v>252</v>
      </c>
      <c r="AE2930" s="35">
        <f t="shared" si="1686"/>
        <v>1.196118271</v>
      </c>
      <c r="AF2930" s="2">
        <f t="shared" si="1687"/>
        <v>56895.312150309997</v>
      </c>
      <c r="AG2930" s="2">
        <f t="shared" si="1688"/>
        <v>56895.312150309997</v>
      </c>
      <c r="AH2930" s="3">
        <f t="shared" si="1689"/>
        <v>0</v>
      </c>
      <c r="AI2930" s="3"/>
      <c r="AJ2930" s="3">
        <v>0</v>
      </c>
      <c r="AK2930" s="2">
        <f t="shared" si="1690"/>
        <v>75619.439128303144</v>
      </c>
      <c r="AL2930" s="8"/>
      <c r="AM2930" s="8"/>
      <c r="AN2930" s="8"/>
      <c r="AO2930" s="8"/>
      <c r="AP2930" s="8"/>
      <c r="AQ2930" s="8"/>
      <c r="AR2930" s="5"/>
      <c r="AS2930" s="1"/>
      <c r="AT2930" s="8"/>
      <c r="AU2930" s="1"/>
      <c r="AV2930" s="1"/>
      <c r="AW2930" s="3"/>
      <c r="AX2930" s="3"/>
      <c r="AY2930" s="4"/>
      <c r="AZ2930" s="4"/>
      <c r="BA2930" s="4"/>
      <c r="BB2930" s="1"/>
      <c r="BC2930" s="1"/>
      <c r="BD2930" s="1"/>
      <c r="BE2930" s="1"/>
      <c r="BF2930" s="1"/>
      <c r="BG2930" s="1"/>
      <c r="BH2930" s="1"/>
      <c r="BI2930" s="1"/>
    </row>
    <row r="2931" spans="1:206" x14ac:dyDescent="0.2">
      <c r="A2931" s="78">
        <f t="shared" si="1629"/>
        <v>44822</v>
      </c>
      <c r="B2931" s="2">
        <f t="shared" si="1661"/>
        <v>422701.08132455661</v>
      </c>
      <c r="C2931" s="3">
        <f t="shared" si="1662"/>
        <v>57064645.978815146</v>
      </c>
      <c r="D2931" s="2">
        <f t="shared" si="1628"/>
        <v>240537.3279050432</v>
      </c>
      <c r="E2931" s="2">
        <f t="shared" si="1663"/>
        <v>0</v>
      </c>
      <c r="F2931" s="33">
        <f t="shared" si="1664"/>
        <v>240537.3279050432</v>
      </c>
      <c r="G2931" s="39">
        <f t="shared" si="1665"/>
        <v>6411.95</v>
      </c>
      <c r="H2931" s="38">
        <f>IF(AND(N2931=1,N2930&gt;1),VLOOKUP(A2930,[1]Plan1!$CW$105:$CY$215,3),H2930)</f>
        <v>6388.87</v>
      </c>
      <c r="I2931" s="127">
        <f t="shared" si="1666"/>
        <v>44755</v>
      </c>
      <c r="J2931" s="127">
        <f t="shared" si="1667"/>
        <v>44786</v>
      </c>
      <c r="K2931" s="34">
        <f t="shared" si="1668"/>
        <v>-3.599529004437052E-3</v>
      </c>
      <c r="L2931" s="212">
        <f t="shared" si="1669"/>
        <v>44844</v>
      </c>
      <c r="M2931" s="1">
        <f t="shared" si="1670"/>
        <v>20</v>
      </c>
      <c r="N2931" s="1">
        <f t="shared" si="1671"/>
        <v>5</v>
      </c>
      <c r="O2931" s="2">
        <f t="shared" si="1672"/>
        <v>0.99909890000000001</v>
      </c>
      <c r="P2931" s="35">
        <f t="shared" si="1673"/>
        <v>0.99319995999999999</v>
      </c>
      <c r="Q2931" s="35">
        <f t="shared" si="1674"/>
        <v>1.2071673115919845</v>
      </c>
      <c r="R2931" s="2">
        <f t="shared" si="1675"/>
        <v>1.20607953</v>
      </c>
      <c r="S2931" s="2">
        <f t="shared" si="1676"/>
        <v>1.1701330599999999</v>
      </c>
      <c r="T2931" s="2">
        <f t="shared" si="1677"/>
        <v>290107.14738717</v>
      </c>
      <c r="U2931" s="2">
        <f t="shared" si="1678"/>
        <v>0</v>
      </c>
      <c r="V2931" s="2">
        <f t="shared" si="1679"/>
        <v>49569.81948212719</v>
      </c>
      <c r="W2931" s="2">
        <f t="shared" si="1680"/>
        <v>290107.14738717041</v>
      </c>
      <c r="X2931" s="36">
        <f t="shared" si="1681"/>
        <v>0</v>
      </c>
      <c r="Y2931" s="2">
        <f t="shared" si="1682"/>
        <v>0</v>
      </c>
      <c r="Z2931" s="37">
        <f t="shared" si="1683"/>
        <v>0</v>
      </c>
      <c r="AA2931" s="2">
        <f t="shared" si="1684"/>
        <v>0</v>
      </c>
      <c r="AB2931" s="4">
        <f t="shared" si="1630"/>
        <v>7.1215000000000001E-2</v>
      </c>
      <c r="AC2931" s="148">
        <f t="shared" si="1685"/>
        <v>656</v>
      </c>
      <c r="AD2931" s="36">
        <v>252</v>
      </c>
      <c r="AE2931" s="35">
        <f t="shared" si="1686"/>
        <v>1.196118271</v>
      </c>
      <c r="AF2931" s="2">
        <f t="shared" si="1687"/>
        <v>56895.312150309997</v>
      </c>
      <c r="AG2931" s="2">
        <f t="shared" si="1688"/>
        <v>56895.312150309997</v>
      </c>
      <c r="AH2931" s="3">
        <f t="shared" si="1689"/>
        <v>0</v>
      </c>
      <c r="AI2931" s="3"/>
      <c r="AJ2931" s="3">
        <v>0</v>
      </c>
      <c r="AK2931" s="2">
        <f t="shared" si="1690"/>
        <v>75698.621787076234</v>
      </c>
      <c r="AL2931" s="8"/>
      <c r="AM2931" s="8"/>
      <c r="AN2931" s="8"/>
      <c r="AO2931" s="8"/>
      <c r="AP2931" s="8"/>
      <c r="AQ2931" s="8"/>
      <c r="AR2931" s="5"/>
      <c r="AS2931" s="17"/>
      <c r="AT2931" s="13"/>
      <c r="AU2931" s="17"/>
      <c r="AV2931" s="17"/>
      <c r="AW2931" s="25"/>
      <c r="AX2931" s="25"/>
      <c r="AY2931" s="18"/>
      <c r="AZ2931" s="18"/>
      <c r="BA2931" s="18"/>
      <c r="BB2931" s="17"/>
      <c r="BC2931" s="17"/>
      <c r="BD2931" s="17"/>
      <c r="BE2931" s="17"/>
      <c r="BF2931" s="17"/>
      <c r="BG2931" s="17"/>
      <c r="BH2931" s="17"/>
      <c r="BI2931" s="17"/>
    </row>
    <row r="2932" spans="1:206" x14ac:dyDescent="0.2">
      <c r="A2932" s="78">
        <f t="shared" si="1629"/>
        <v>44823</v>
      </c>
      <c r="B2932" s="2">
        <f t="shared" si="1661"/>
        <v>422875.00514476973</v>
      </c>
      <c r="C2932" s="3">
        <f t="shared" si="1662"/>
        <v>57088125.694543913</v>
      </c>
      <c r="D2932" s="2">
        <f t="shared" si="1628"/>
        <v>240537.3279050432</v>
      </c>
      <c r="E2932" s="2">
        <f t="shared" si="1663"/>
        <v>0</v>
      </c>
      <c r="F2932" s="33">
        <f t="shared" si="1664"/>
        <v>240537.3279050432</v>
      </c>
      <c r="G2932" s="39">
        <f t="shared" si="1665"/>
        <v>6411.95</v>
      </c>
      <c r="H2932" s="38">
        <f>IF(AND(N2932=1,N2931&gt;1),VLOOKUP(A2931,[1]Plan1!$CW$105:$CY$215,3),H2931)</f>
        <v>6388.87</v>
      </c>
      <c r="I2932" s="127">
        <f t="shared" si="1666"/>
        <v>44755</v>
      </c>
      <c r="J2932" s="127">
        <f t="shared" si="1667"/>
        <v>44786</v>
      </c>
      <c r="K2932" s="34">
        <f t="shared" si="1668"/>
        <v>-3.599529004437052E-3</v>
      </c>
      <c r="L2932" s="212">
        <f t="shared" si="1669"/>
        <v>44844</v>
      </c>
      <c r="M2932" s="1">
        <f t="shared" si="1670"/>
        <v>20</v>
      </c>
      <c r="N2932" s="1">
        <f t="shared" si="1671"/>
        <v>5</v>
      </c>
      <c r="O2932" s="2">
        <f t="shared" si="1672"/>
        <v>0.99909890000000001</v>
      </c>
      <c r="P2932" s="35">
        <f t="shared" si="1673"/>
        <v>0.99319995999999999</v>
      </c>
      <c r="Q2932" s="35">
        <f t="shared" si="1674"/>
        <v>1.2071673115919845</v>
      </c>
      <c r="R2932" s="2">
        <f t="shared" si="1675"/>
        <v>1.20607953</v>
      </c>
      <c r="S2932" s="2">
        <f t="shared" si="1676"/>
        <v>1.1701330599999999</v>
      </c>
      <c r="T2932" s="2">
        <f t="shared" si="1677"/>
        <v>290107.14738717</v>
      </c>
      <c r="U2932" s="2">
        <f t="shared" si="1678"/>
        <v>0</v>
      </c>
      <c r="V2932" s="2">
        <f t="shared" si="1679"/>
        <v>49569.81948212719</v>
      </c>
      <c r="W2932" s="2">
        <f t="shared" si="1680"/>
        <v>290107.14738717041</v>
      </c>
      <c r="X2932" s="36">
        <f t="shared" si="1681"/>
        <v>0</v>
      </c>
      <c r="Y2932" s="2">
        <f t="shared" si="1682"/>
        <v>0</v>
      </c>
      <c r="Z2932" s="37">
        <f t="shared" si="1683"/>
        <v>0</v>
      </c>
      <c r="AA2932" s="2">
        <f t="shared" si="1684"/>
        <v>0</v>
      </c>
      <c r="AB2932" s="4">
        <f t="shared" si="1630"/>
        <v>7.1215000000000001E-2</v>
      </c>
      <c r="AC2932" s="148">
        <f t="shared" si="1685"/>
        <v>657</v>
      </c>
      <c r="AD2932" s="36">
        <v>252</v>
      </c>
      <c r="AE2932" s="35">
        <f t="shared" si="1686"/>
        <v>1.196444844</v>
      </c>
      <c r="AF2932" s="2">
        <f t="shared" si="1687"/>
        <v>56990.053311750002</v>
      </c>
      <c r="AG2932" s="2">
        <f t="shared" si="1688"/>
        <v>56990.053311750002</v>
      </c>
      <c r="AH2932" s="3">
        <f t="shared" si="1689"/>
        <v>0</v>
      </c>
      <c r="AI2932" s="3"/>
      <c r="AJ2932" s="3">
        <v>0</v>
      </c>
      <c r="AK2932" s="2">
        <f t="shared" si="1690"/>
        <v>75777.804445849324</v>
      </c>
      <c r="AL2932" s="8"/>
      <c r="AM2932" s="8"/>
      <c r="AN2932" s="13"/>
      <c r="AO2932" s="13"/>
      <c r="AP2932" s="13"/>
      <c r="AQ2932" s="13"/>
      <c r="AR2932" s="5"/>
      <c r="AS2932" s="17"/>
      <c r="AT2932" s="13"/>
      <c r="AU2932" s="17"/>
      <c r="AV2932" s="17"/>
      <c r="AW2932" s="25"/>
      <c r="AX2932" s="25"/>
      <c r="AY2932" s="18"/>
      <c r="AZ2932" s="18"/>
      <c r="BA2932" s="18"/>
      <c r="BB2932" s="17"/>
      <c r="BC2932" s="17"/>
      <c r="BD2932" s="17"/>
      <c r="BE2932" s="17"/>
      <c r="BF2932" s="17"/>
      <c r="BG2932" s="17"/>
      <c r="BH2932" s="17"/>
      <c r="BI2932" s="17"/>
      <c r="BJ2932" s="17"/>
      <c r="BK2932" s="17"/>
      <c r="BL2932" s="17"/>
      <c r="BM2932" s="17"/>
      <c r="BN2932" s="17"/>
      <c r="BO2932" s="17"/>
      <c r="BP2932" s="17"/>
      <c r="BQ2932" s="17"/>
      <c r="BR2932" s="17"/>
      <c r="BS2932" s="17"/>
      <c r="BT2932" s="17"/>
      <c r="BU2932" s="17"/>
      <c r="BV2932" s="17"/>
      <c r="BW2932" s="17"/>
      <c r="BX2932" s="17"/>
      <c r="BY2932" s="17"/>
      <c r="BZ2932" s="17"/>
      <c r="CA2932" s="17"/>
      <c r="CB2932" s="17"/>
      <c r="CC2932" s="17"/>
      <c r="CD2932" s="17"/>
      <c r="CE2932" s="17"/>
      <c r="CF2932" s="17"/>
      <c r="CG2932" s="17"/>
      <c r="CH2932" s="17"/>
      <c r="CI2932" s="17"/>
      <c r="CJ2932" s="17"/>
      <c r="CK2932" s="17"/>
      <c r="CL2932" s="17"/>
      <c r="CM2932" s="17"/>
      <c r="CN2932" s="17"/>
      <c r="CO2932" s="17"/>
      <c r="CP2932" s="17"/>
      <c r="CQ2932" s="17"/>
      <c r="CR2932" s="17"/>
      <c r="CS2932" s="17"/>
      <c r="CT2932" s="17"/>
      <c r="CU2932" s="17"/>
      <c r="CV2932" s="17"/>
      <c r="CW2932" s="17"/>
      <c r="CX2932" s="17"/>
      <c r="CY2932" s="17"/>
      <c r="CZ2932" s="17"/>
      <c r="DA2932" s="17"/>
      <c r="DB2932" s="17"/>
      <c r="DC2932" s="17"/>
      <c r="DD2932" s="17"/>
      <c r="DE2932" s="17"/>
      <c r="DF2932" s="17"/>
      <c r="DG2932" s="17"/>
      <c r="DH2932" s="17"/>
      <c r="DI2932" s="17"/>
      <c r="DJ2932" s="17"/>
      <c r="DK2932" s="17"/>
      <c r="DL2932" s="17"/>
      <c r="DM2932" s="17"/>
      <c r="DN2932" s="17"/>
      <c r="DO2932" s="17"/>
      <c r="DP2932" s="17"/>
      <c r="DQ2932" s="17"/>
      <c r="DR2932" s="17"/>
      <c r="DS2932" s="17"/>
      <c r="DT2932" s="17"/>
      <c r="DU2932" s="17"/>
      <c r="DV2932" s="17"/>
      <c r="DW2932" s="17"/>
      <c r="DX2932" s="17"/>
      <c r="DY2932" s="17"/>
      <c r="DZ2932" s="17"/>
      <c r="EA2932" s="17"/>
      <c r="EB2932" s="17"/>
      <c r="EC2932" s="17"/>
      <c r="ED2932" s="17"/>
      <c r="EE2932" s="17"/>
      <c r="EF2932" s="17"/>
      <c r="EG2932" s="17"/>
      <c r="EH2932" s="17"/>
      <c r="EI2932" s="17"/>
      <c r="EJ2932" s="17"/>
      <c r="EK2932" s="17"/>
      <c r="EL2932" s="17"/>
      <c r="EM2932" s="17"/>
      <c r="EN2932" s="17"/>
      <c r="EO2932" s="17"/>
      <c r="EP2932" s="17"/>
      <c r="EQ2932" s="17"/>
      <c r="ER2932" s="17"/>
      <c r="ES2932" s="17"/>
      <c r="ET2932" s="17"/>
      <c r="EU2932" s="17"/>
      <c r="EV2932" s="17"/>
      <c r="EW2932" s="17"/>
      <c r="EX2932" s="17"/>
      <c r="EY2932" s="17"/>
      <c r="EZ2932" s="17"/>
      <c r="FA2932" s="17"/>
      <c r="FB2932" s="17"/>
      <c r="FC2932" s="17"/>
      <c r="FD2932" s="17"/>
      <c r="FE2932" s="17"/>
      <c r="FF2932" s="17"/>
      <c r="FG2932" s="17"/>
      <c r="FH2932" s="17"/>
      <c r="FI2932" s="17"/>
      <c r="FJ2932" s="17"/>
      <c r="FK2932" s="17"/>
      <c r="FL2932" s="17"/>
      <c r="FM2932" s="17"/>
      <c r="FN2932" s="17"/>
      <c r="FO2932" s="17"/>
      <c r="FP2932" s="17"/>
      <c r="FQ2932" s="17"/>
      <c r="FR2932" s="17"/>
      <c r="FS2932" s="17"/>
      <c r="FT2932" s="17"/>
      <c r="FU2932" s="17"/>
      <c r="FV2932" s="17"/>
      <c r="FW2932" s="17"/>
      <c r="FX2932" s="17"/>
      <c r="FY2932" s="17"/>
      <c r="FZ2932" s="17"/>
      <c r="GA2932" s="17"/>
      <c r="GB2932" s="17"/>
      <c r="GC2932" s="17"/>
      <c r="GD2932" s="17"/>
      <c r="GE2932" s="17"/>
      <c r="GF2932" s="17"/>
      <c r="GG2932" s="17"/>
      <c r="GH2932" s="17"/>
      <c r="GI2932" s="17"/>
      <c r="GJ2932" s="17"/>
      <c r="GK2932" s="17"/>
      <c r="GL2932" s="17"/>
      <c r="GM2932" s="17"/>
      <c r="GN2932" s="17"/>
      <c r="GO2932" s="17"/>
      <c r="GP2932" s="17"/>
      <c r="GQ2932" s="17"/>
      <c r="GR2932" s="17"/>
      <c r="GS2932" s="17"/>
      <c r="GT2932" s="17"/>
      <c r="GU2932" s="17"/>
      <c r="GV2932" s="17"/>
      <c r="GW2932" s="17"/>
      <c r="GX2932" s="17"/>
    </row>
    <row r="2933" spans="1:206" x14ac:dyDescent="0.2">
      <c r="A2933" s="78">
        <f t="shared" si="1629"/>
        <v>44824</v>
      </c>
      <c r="B2933" s="2">
        <f t="shared" si="1661"/>
        <v>422986.35813010985</v>
      </c>
      <c r="C2933" s="3">
        <f t="shared" si="1662"/>
        <v>57103158.347564831</v>
      </c>
      <c r="D2933" s="2">
        <f t="shared" si="1628"/>
        <v>240537.3279050432</v>
      </c>
      <c r="E2933" s="2">
        <f t="shared" si="1663"/>
        <v>0</v>
      </c>
      <c r="F2933" s="33">
        <f t="shared" si="1664"/>
        <v>240537.3279050432</v>
      </c>
      <c r="G2933" s="39">
        <f t="shared" si="1665"/>
        <v>6411.95</v>
      </c>
      <c r="H2933" s="38">
        <f>IF(AND(N2933=1,N2932&gt;1),VLOOKUP(A2932,[1]Plan1!$CW$105:$CY$215,3),H2932)</f>
        <v>6388.87</v>
      </c>
      <c r="I2933" s="127">
        <f t="shared" si="1666"/>
        <v>44755</v>
      </c>
      <c r="J2933" s="127">
        <f t="shared" si="1667"/>
        <v>44786</v>
      </c>
      <c r="K2933" s="34">
        <f t="shared" si="1668"/>
        <v>-3.599529004437052E-3</v>
      </c>
      <c r="L2933" s="212">
        <f t="shared" si="1669"/>
        <v>44844</v>
      </c>
      <c r="M2933" s="1">
        <f t="shared" si="1670"/>
        <v>20</v>
      </c>
      <c r="N2933" s="1">
        <f t="shared" si="1671"/>
        <v>6</v>
      </c>
      <c r="O2933" s="2">
        <f t="shared" si="1672"/>
        <v>0.99891876999999996</v>
      </c>
      <c r="P2933" s="35">
        <f t="shared" si="1673"/>
        <v>0.99319995999999999</v>
      </c>
      <c r="Q2933" s="35">
        <f t="shared" si="1674"/>
        <v>1.2071673115919845</v>
      </c>
      <c r="R2933" s="2">
        <f t="shared" si="1675"/>
        <v>1.2058620799999999</v>
      </c>
      <c r="S2933" s="2">
        <f t="shared" si="1676"/>
        <v>1.1701330599999999</v>
      </c>
      <c r="T2933" s="2">
        <f t="shared" si="1677"/>
        <v>290054.84254520998</v>
      </c>
      <c r="U2933" s="2">
        <f t="shared" si="1678"/>
        <v>0</v>
      </c>
      <c r="V2933" s="2">
        <f t="shared" si="1679"/>
        <v>49517.514640174224</v>
      </c>
      <c r="W2933" s="2">
        <f t="shared" si="1680"/>
        <v>290054.84254521743</v>
      </c>
      <c r="X2933" s="36">
        <f t="shared" si="1681"/>
        <v>0</v>
      </c>
      <c r="Y2933" s="2">
        <f t="shared" si="1682"/>
        <v>0</v>
      </c>
      <c r="Z2933" s="37">
        <f t="shared" si="1683"/>
        <v>0</v>
      </c>
      <c r="AA2933" s="2">
        <f t="shared" si="1684"/>
        <v>0</v>
      </c>
      <c r="AB2933" s="4">
        <f t="shared" si="1630"/>
        <v>7.1215000000000001E-2</v>
      </c>
      <c r="AC2933" s="148">
        <f t="shared" si="1685"/>
        <v>658</v>
      </c>
      <c r="AD2933" s="36">
        <v>252</v>
      </c>
      <c r="AE2933" s="35">
        <f t="shared" si="1686"/>
        <v>1.196771507</v>
      </c>
      <c r="AF2933" s="2">
        <f t="shared" si="1687"/>
        <v>57074.52848026</v>
      </c>
      <c r="AG2933" s="2">
        <f t="shared" si="1688"/>
        <v>57074.528480269997</v>
      </c>
      <c r="AH2933" s="3">
        <f t="shared" si="1689"/>
        <v>0</v>
      </c>
      <c r="AI2933" s="3"/>
      <c r="AJ2933" s="3">
        <v>0</v>
      </c>
      <c r="AK2933" s="2">
        <f t="shared" si="1690"/>
        <v>75856.987104622414</v>
      </c>
      <c r="AL2933" s="8"/>
      <c r="AM2933" s="8"/>
      <c r="AN2933" s="8"/>
      <c r="AO2933" s="8"/>
      <c r="AP2933" s="8"/>
      <c r="AQ2933" s="8"/>
      <c r="AR2933" s="5"/>
      <c r="AS2933" s="1"/>
      <c r="AT2933" s="8"/>
      <c r="AU2933" s="1"/>
      <c r="AV2933" s="1"/>
      <c r="AW2933" s="3"/>
      <c r="AX2933" s="3"/>
      <c r="AY2933" s="4"/>
      <c r="AZ2933" s="4"/>
      <c r="BA2933" s="4"/>
      <c r="BB2933" s="1"/>
      <c r="BC2933" s="1"/>
      <c r="BD2933" s="1"/>
      <c r="BE2933" s="1"/>
      <c r="BF2933" s="1"/>
      <c r="BG2933" s="1"/>
      <c r="BH2933" s="1"/>
      <c r="BI2933" s="1"/>
    </row>
    <row r="2934" spans="1:206" x14ac:dyDescent="0.2">
      <c r="A2934" s="78">
        <f t="shared" si="1629"/>
        <v>44825</v>
      </c>
      <c r="B2934" s="2">
        <f t="shared" si="1661"/>
        <v>423097.71686088637</v>
      </c>
      <c r="C2934" s="3">
        <f t="shared" si="1662"/>
        <v>57118191.776219659</v>
      </c>
      <c r="D2934" s="2">
        <f t="shared" si="1628"/>
        <v>240537.3279050432</v>
      </c>
      <c r="E2934" s="2">
        <f t="shared" si="1663"/>
        <v>0</v>
      </c>
      <c r="F2934" s="33">
        <f t="shared" si="1664"/>
        <v>240537.3279050432</v>
      </c>
      <c r="G2934" s="39">
        <f t="shared" si="1665"/>
        <v>6411.95</v>
      </c>
      <c r="H2934" s="38">
        <f>IF(AND(N2934=1,N2933&gt;1),VLOOKUP(A2933,[1]Plan1!$CW$105:$CY$215,3),H2933)</f>
        <v>6388.87</v>
      </c>
      <c r="I2934" s="127">
        <f t="shared" si="1666"/>
        <v>44755</v>
      </c>
      <c r="J2934" s="127">
        <f t="shared" si="1667"/>
        <v>44786</v>
      </c>
      <c r="K2934" s="34">
        <f t="shared" si="1668"/>
        <v>-3.599529004437052E-3</v>
      </c>
      <c r="L2934" s="212">
        <f t="shared" si="1669"/>
        <v>44844</v>
      </c>
      <c r="M2934" s="1">
        <f t="shared" si="1670"/>
        <v>20</v>
      </c>
      <c r="N2934" s="1">
        <f t="shared" si="1671"/>
        <v>7</v>
      </c>
      <c r="O2934" s="2">
        <f t="shared" si="1672"/>
        <v>0.99873867999999999</v>
      </c>
      <c r="P2934" s="35">
        <f t="shared" si="1673"/>
        <v>0.99319995999999999</v>
      </c>
      <c r="Q2934" s="35">
        <f t="shared" si="1674"/>
        <v>1.2071673115919845</v>
      </c>
      <c r="R2934" s="2">
        <f t="shared" si="1675"/>
        <v>1.20564468</v>
      </c>
      <c r="S2934" s="2">
        <f t="shared" si="1676"/>
        <v>1.1701330599999999</v>
      </c>
      <c r="T2934" s="2">
        <f t="shared" si="1677"/>
        <v>290002.54973013001</v>
      </c>
      <c r="U2934" s="2">
        <f t="shared" si="1678"/>
        <v>0</v>
      </c>
      <c r="V2934" s="2">
        <f t="shared" si="1679"/>
        <v>49465.221825087683</v>
      </c>
      <c r="W2934" s="2">
        <f t="shared" si="1680"/>
        <v>290002.54973013088</v>
      </c>
      <c r="X2934" s="36">
        <f t="shared" si="1681"/>
        <v>0</v>
      </c>
      <c r="Y2934" s="2">
        <f t="shared" si="1682"/>
        <v>0</v>
      </c>
      <c r="Z2934" s="37">
        <f t="shared" si="1683"/>
        <v>0</v>
      </c>
      <c r="AA2934" s="2">
        <f t="shared" si="1684"/>
        <v>0</v>
      </c>
      <c r="AB2934" s="4">
        <f t="shared" si="1630"/>
        <v>7.1215000000000001E-2</v>
      </c>
      <c r="AC2934" s="148">
        <f t="shared" si="1685"/>
        <v>659</v>
      </c>
      <c r="AD2934" s="36">
        <v>252</v>
      </c>
      <c r="AE2934" s="35">
        <f t="shared" si="1686"/>
        <v>1.197098258</v>
      </c>
      <c r="AF2934" s="2">
        <f t="shared" si="1687"/>
        <v>57158.997367360003</v>
      </c>
      <c r="AG2934" s="2">
        <f t="shared" si="1688"/>
        <v>57158.997367360003</v>
      </c>
      <c r="AH2934" s="3">
        <f t="shared" si="1689"/>
        <v>0</v>
      </c>
      <c r="AI2934" s="3"/>
      <c r="AJ2934" s="3">
        <v>0</v>
      </c>
      <c r="AK2934" s="2">
        <f t="shared" si="1690"/>
        <v>75936.169763395505</v>
      </c>
      <c r="AL2934" s="8"/>
      <c r="AM2934" s="8"/>
      <c r="AN2934" s="8"/>
      <c r="AO2934" s="8"/>
      <c r="AP2934" s="8"/>
      <c r="AQ2934" s="8"/>
      <c r="AR2934" s="5"/>
      <c r="AS2934" s="1"/>
      <c r="AT2934" s="8"/>
      <c r="AU2934" s="1"/>
      <c r="AV2934" s="1"/>
      <c r="AW2934" s="3"/>
      <c r="AX2934" s="3"/>
      <c r="AY2934" s="4"/>
      <c r="AZ2934" s="4"/>
      <c r="BA2934" s="4"/>
      <c r="BB2934" s="1"/>
      <c r="BC2934" s="1"/>
      <c r="BD2934" s="1"/>
      <c r="BE2934" s="1"/>
      <c r="BF2934" s="1"/>
      <c r="BG2934" s="1"/>
      <c r="BH2934" s="1"/>
      <c r="BI2934" s="1"/>
    </row>
    <row r="2935" spans="1:206" x14ac:dyDescent="0.2">
      <c r="A2935" s="78">
        <f t="shared" si="1629"/>
        <v>44826</v>
      </c>
      <c r="B2935" s="2">
        <f t="shared" si="1661"/>
        <v>423209.0819150093</v>
      </c>
      <c r="C2935" s="3">
        <f t="shared" si="1662"/>
        <v>57133226.058526255</v>
      </c>
      <c r="D2935" s="2">
        <f t="shared" si="1628"/>
        <v>240537.3279050432</v>
      </c>
      <c r="E2935" s="2">
        <f t="shared" si="1663"/>
        <v>0</v>
      </c>
      <c r="F2935" s="33">
        <f t="shared" si="1664"/>
        <v>240537.3279050432</v>
      </c>
      <c r="G2935" s="39">
        <f t="shared" si="1665"/>
        <v>6411.95</v>
      </c>
      <c r="H2935" s="38">
        <f>IF(AND(N2935=1,N2934&gt;1),VLOOKUP(A2934,[1]Plan1!$CW$105:$CY$215,3),H2934)</f>
        <v>6388.87</v>
      </c>
      <c r="I2935" s="127">
        <f t="shared" si="1666"/>
        <v>44755</v>
      </c>
      <c r="J2935" s="127">
        <f t="shared" si="1667"/>
        <v>44786</v>
      </c>
      <c r="K2935" s="34">
        <f t="shared" si="1668"/>
        <v>-3.599529004437052E-3</v>
      </c>
      <c r="L2935" s="212">
        <f t="shared" si="1669"/>
        <v>44844</v>
      </c>
      <c r="M2935" s="1">
        <f t="shared" si="1670"/>
        <v>20</v>
      </c>
      <c r="N2935" s="1">
        <f t="shared" si="1671"/>
        <v>8</v>
      </c>
      <c r="O2935" s="2">
        <f t="shared" si="1672"/>
        <v>0.99855863</v>
      </c>
      <c r="P2935" s="35">
        <f t="shared" si="1673"/>
        <v>0.99319995999999999</v>
      </c>
      <c r="Q2935" s="35">
        <f t="shared" si="1674"/>
        <v>1.2071673115919845</v>
      </c>
      <c r="R2935" s="2">
        <f t="shared" si="1675"/>
        <v>1.20542733</v>
      </c>
      <c r="S2935" s="2">
        <f t="shared" si="1676"/>
        <v>1.1701330599999999</v>
      </c>
      <c r="T2935" s="2">
        <f t="shared" si="1677"/>
        <v>289950.26894191001</v>
      </c>
      <c r="U2935" s="2">
        <f t="shared" si="1678"/>
        <v>0</v>
      </c>
      <c r="V2935" s="2">
        <f t="shared" si="1679"/>
        <v>49412.941036867524</v>
      </c>
      <c r="W2935" s="2">
        <f t="shared" si="1680"/>
        <v>289950.2689419107</v>
      </c>
      <c r="X2935" s="36">
        <f t="shared" si="1681"/>
        <v>0</v>
      </c>
      <c r="Y2935" s="2">
        <f t="shared" si="1682"/>
        <v>0</v>
      </c>
      <c r="Z2935" s="37">
        <f t="shared" si="1683"/>
        <v>0</v>
      </c>
      <c r="AA2935" s="2">
        <f t="shared" si="1684"/>
        <v>0</v>
      </c>
      <c r="AB2935" s="4">
        <f t="shared" si="1630"/>
        <v>7.1215000000000001E-2</v>
      </c>
      <c r="AC2935" s="148">
        <f t="shared" si="1685"/>
        <v>660</v>
      </c>
      <c r="AD2935" s="36">
        <v>252</v>
      </c>
      <c r="AE2935" s="35">
        <f t="shared" si="1686"/>
        <v>1.1974250989999999</v>
      </c>
      <c r="AF2935" s="2">
        <f t="shared" si="1687"/>
        <v>57243.460550930002</v>
      </c>
      <c r="AG2935" s="2">
        <f t="shared" si="1688"/>
        <v>57243.460550930002</v>
      </c>
      <c r="AH2935" s="3">
        <f t="shared" si="1689"/>
        <v>0</v>
      </c>
      <c r="AI2935" s="3"/>
      <c r="AJ2935" s="3">
        <v>0</v>
      </c>
      <c r="AK2935" s="2">
        <f t="shared" si="1690"/>
        <v>76015.352422168595</v>
      </c>
      <c r="AL2935" s="8"/>
      <c r="AM2935" s="8"/>
      <c r="AN2935" s="8"/>
      <c r="AO2935" s="8"/>
      <c r="AP2935" s="8"/>
      <c r="AQ2935" s="8"/>
      <c r="AR2935" s="5"/>
      <c r="AS2935" s="1"/>
      <c r="AT2935" s="8"/>
      <c r="AU2935" s="1"/>
      <c r="AV2935" s="1"/>
      <c r="AW2935" s="3"/>
      <c r="AX2935" s="3"/>
      <c r="AY2935" s="4"/>
      <c r="AZ2935" s="4"/>
      <c r="BA2935" s="4"/>
      <c r="BB2935" s="1"/>
      <c r="BC2935" s="1"/>
      <c r="BD2935" s="1"/>
      <c r="BE2935" s="1"/>
      <c r="BF2935" s="1"/>
      <c r="BG2935" s="1"/>
      <c r="BH2935" s="1"/>
      <c r="BI2935" s="1"/>
    </row>
    <row r="2936" spans="1:206" x14ac:dyDescent="0.2">
      <c r="A2936" s="78">
        <f t="shared" si="1629"/>
        <v>44827</v>
      </c>
      <c r="B2936" s="2">
        <f t="shared" si="1661"/>
        <v>423320.44723816204</v>
      </c>
      <c r="C2936" s="3">
        <f t="shared" si="1662"/>
        <v>57148260.377151877</v>
      </c>
      <c r="D2936" s="2">
        <f t="shared" si="1628"/>
        <v>240537.3279050432</v>
      </c>
      <c r="E2936" s="2">
        <f t="shared" si="1663"/>
        <v>0</v>
      </c>
      <c r="F2936" s="33">
        <f t="shared" si="1664"/>
        <v>240537.3279050432</v>
      </c>
      <c r="G2936" s="39">
        <f t="shared" si="1665"/>
        <v>6411.95</v>
      </c>
      <c r="H2936" s="38">
        <f>IF(AND(N2936=1,N2935&gt;1),VLOOKUP(A2935,[1]Plan1!$CW$105:$CY$215,3),H2935)</f>
        <v>6388.87</v>
      </c>
      <c r="I2936" s="127">
        <f t="shared" si="1666"/>
        <v>44755</v>
      </c>
      <c r="J2936" s="127">
        <f t="shared" si="1667"/>
        <v>44786</v>
      </c>
      <c r="K2936" s="34">
        <f t="shared" si="1668"/>
        <v>-3.599529004437052E-3</v>
      </c>
      <c r="L2936" s="212">
        <f t="shared" si="1669"/>
        <v>44844</v>
      </c>
      <c r="M2936" s="1">
        <f t="shared" si="1670"/>
        <v>20</v>
      </c>
      <c r="N2936" s="1">
        <f t="shared" si="1671"/>
        <v>9</v>
      </c>
      <c r="O2936" s="2">
        <f t="shared" si="1672"/>
        <v>0.9983786</v>
      </c>
      <c r="P2936" s="35">
        <f t="shared" si="1673"/>
        <v>0.99319995999999999</v>
      </c>
      <c r="Q2936" s="35">
        <f t="shared" si="1674"/>
        <v>1.2071673115919845</v>
      </c>
      <c r="R2936" s="2">
        <f t="shared" si="1675"/>
        <v>1.2052100100000001</v>
      </c>
      <c r="S2936" s="2">
        <f t="shared" si="1676"/>
        <v>1.1701330599999999</v>
      </c>
      <c r="T2936" s="2">
        <f t="shared" si="1677"/>
        <v>289897.99536981003</v>
      </c>
      <c r="U2936" s="2">
        <f t="shared" si="1678"/>
        <v>0</v>
      </c>
      <c r="V2936" s="2">
        <f t="shared" si="1679"/>
        <v>49360.667464767204</v>
      </c>
      <c r="W2936" s="2">
        <f t="shared" si="1680"/>
        <v>289897.99536981038</v>
      </c>
      <c r="X2936" s="36">
        <f t="shared" si="1681"/>
        <v>0</v>
      </c>
      <c r="Y2936" s="2">
        <f t="shared" si="1682"/>
        <v>0</v>
      </c>
      <c r="Z2936" s="37">
        <f t="shared" si="1683"/>
        <v>0</v>
      </c>
      <c r="AA2936" s="2">
        <f t="shared" si="1684"/>
        <v>0</v>
      </c>
      <c r="AB2936" s="4">
        <f t="shared" si="1630"/>
        <v>7.1215000000000001E-2</v>
      </c>
      <c r="AC2936" s="148">
        <f t="shared" si="1685"/>
        <v>661</v>
      </c>
      <c r="AD2936" s="36">
        <v>252</v>
      </c>
      <c r="AE2936" s="35">
        <f t="shared" si="1686"/>
        <v>1.1977520290000001</v>
      </c>
      <c r="AF2936" s="2">
        <f t="shared" si="1687"/>
        <v>57327.916787410002</v>
      </c>
      <c r="AG2936" s="2">
        <f t="shared" si="1688"/>
        <v>57327.916787410002</v>
      </c>
      <c r="AH2936" s="3">
        <f t="shared" si="1689"/>
        <v>0</v>
      </c>
      <c r="AI2936" s="3"/>
      <c r="AJ2936" s="3">
        <v>0</v>
      </c>
      <c r="AK2936" s="2">
        <f t="shared" si="1690"/>
        <v>76094.535080941685</v>
      </c>
      <c r="AL2936" s="8"/>
      <c r="AM2936" s="8"/>
      <c r="AN2936" s="8"/>
      <c r="AO2936" s="8"/>
      <c r="AP2936" s="8"/>
      <c r="AQ2936" s="8"/>
      <c r="AR2936" s="5"/>
      <c r="AS2936" s="1"/>
      <c r="AT2936" s="8"/>
      <c r="AU2936" s="1"/>
      <c r="AV2936" s="1"/>
      <c r="AW2936" s="3"/>
      <c r="AX2936" s="3"/>
      <c r="AY2936" s="4"/>
      <c r="AZ2936" s="4"/>
      <c r="BA2936" s="4"/>
      <c r="BB2936" s="1"/>
      <c r="BC2936" s="1"/>
      <c r="BD2936" s="1"/>
      <c r="BE2936" s="1"/>
      <c r="BF2936" s="1"/>
      <c r="BG2936" s="1"/>
      <c r="BH2936" s="1"/>
      <c r="BI2936" s="1"/>
    </row>
    <row r="2937" spans="1:206" x14ac:dyDescent="0.2">
      <c r="A2937" s="78">
        <f t="shared" si="1629"/>
        <v>44828</v>
      </c>
      <c r="B2937" s="2">
        <f t="shared" si="1661"/>
        <v>423337.03064404801</v>
      </c>
      <c r="C2937" s="3">
        <f t="shared" si="1662"/>
        <v>57150499.136946484</v>
      </c>
      <c r="D2937" s="2">
        <f t="shared" si="1628"/>
        <v>240537.3279050432</v>
      </c>
      <c r="E2937" s="2">
        <f t="shared" si="1663"/>
        <v>0</v>
      </c>
      <c r="F2937" s="33">
        <f t="shared" si="1664"/>
        <v>240537.3279050432</v>
      </c>
      <c r="G2937" s="39">
        <f t="shared" si="1665"/>
        <v>6411.95</v>
      </c>
      <c r="H2937" s="38">
        <f>IF(AND(N2937=1,N2936&gt;1),VLOOKUP(A2936,[1]Plan1!$CW$105:$CY$215,3),H2936)</f>
        <v>6388.87</v>
      </c>
      <c r="I2937" s="127">
        <f t="shared" si="1666"/>
        <v>44755</v>
      </c>
      <c r="J2937" s="127">
        <f t="shared" si="1667"/>
        <v>44786</v>
      </c>
      <c r="K2937" s="34">
        <f t="shared" si="1668"/>
        <v>-3.599529004437052E-3</v>
      </c>
      <c r="L2937" s="212">
        <f t="shared" si="1669"/>
        <v>44844</v>
      </c>
      <c r="M2937" s="1">
        <f t="shared" si="1670"/>
        <v>20</v>
      </c>
      <c r="N2937" s="1">
        <f t="shared" si="1671"/>
        <v>10</v>
      </c>
      <c r="O2937" s="2">
        <f t="shared" si="1672"/>
        <v>0.99819860999999999</v>
      </c>
      <c r="P2937" s="35">
        <f t="shared" si="1673"/>
        <v>0.99319995999999999</v>
      </c>
      <c r="Q2937" s="35">
        <f t="shared" si="1674"/>
        <v>1.2071673115919845</v>
      </c>
      <c r="R2937" s="2">
        <f t="shared" si="1675"/>
        <v>1.2049927300000001</v>
      </c>
      <c r="S2937" s="2">
        <f t="shared" si="1676"/>
        <v>1.1701330599999999</v>
      </c>
      <c r="T2937" s="2">
        <f t="shared" si="1677"/>
        <v>289845.73141920002</v>
      </c>
      <c r="U2937" s="2">
        <f t="shared" si="1678"/>
        <v>0</v>
      </c>
      <c r="V2937" s="2">
        <f t="shared" si="1679"/>
        <v>49308.403514160003</v>
      </c>
      <c r="W2937" s="2">
        <f t="shared" si="1680"/>
        <v>289845.73141920322</v>
      </c>
      <c r="X2937" s="36">
        <f t="shared" si="1681"/>
        <v>0</v>
      </c>
      <c r="Y2937" s="2">
        <f t="shared" si="1682"/>
        <v>0</v>
      </c>
      <c r="Z2937" s="37">
        <f t="shared" si="1683"/>
        <v>0</v>
      </c>
      <c r="AA2937" s="2">
        <f t="shared" si="1684"/>
        <v>0</v>
      </c>
      <c r="AB2937" s="4">
        <f t="shared" si="1630"/>
        <v>7.1215000000000001E-2</v>
      </c>
      <c r="AC2937" s="148">
        <f t="shared" si="1685"/>
        <v>661</v>
      </c>
      <c r="AD2937" s="36">
        <v>252</v>
      </c>
      <c r="AE2937" s="35">
        <f t="shared" si="1686"/>
        <v>1.1977520290000001</v>
      </c>
      <c r="AF2937" s="2">
        <f t="shared" si="1687"/>
        <v>57317.581485130002</v>
      </c>
      <c r="AG2937" s="2">
        <f t="shared" si="1688"/>
        <v>57317.581485130002</v>
      </c>
      <c r="AH2937" s="3">
        <f t="shared" si="1689"/>
        <v>0</v>
      </c>
      <c r="AI2937" s="3"/>
      <c r="AJ2937" s="3">
        <v>0</v>
      </c>
      <c r="AK2937" s="2">
        <f t="shared" si="1690"/>
        <v>76173.71773971479</v>
      </c>
      <c r="AL2937" s="8"/>
      <c r="AM2937" s="8"/>
      <c r="AN2937" s="8"/>
      <c r="AO2937" s="8"/>
      <c r="AP2937" s="8"/>
      <c r="AQ2937" s="8"/>
      <c r="AR2937" s="5"/>
      <c r="AS2937" s="1"/>
      <c r="AT2937" s="8"/>
      <c r="AU2937" s="1"/>
      <c r="AV2937" s="1"/>
      <c r="AW2937" s="3"/>
      <c r="AX2937" s="3"/>
      <c r="AY2937" s="4"/>
      <c r="AZ2937" s="4"/>
      <c r="BA2937" s="4"/>
      <c r="BB2937" s="1"/>
      <c r="BC2937" s="1"/>
      <c r="BD2937" s="1"/>
      <c r="BE2937" s="1"/>
      <c r="BF2937" s="1"/>
      <c r="BG2937" s="1"/>
      <c r="BH2937" s="1"/>
      <c r="BI2937" s="1"/>
    </row>
    <row r="2938" spans="1:206" x14ac:dyDescent="0.2">
      <c r="A2938" s="78">
        <f t="shared" si="1629"/>
        <v>44829</v>
      </c>
      <c r="B2938" s="2">
        <f t="shared" si="1661"/>
        <v>423416.2133028211</v>
      </c>
      <c r="C2938" s="3">
        <f t="shared" si="1662"/>
        <v>57161188.795880847</v>
      </c>
      <c r="D2938" s="2">
        <f t="shared" ref="D2938:D3001" si="1691">D2937</f>
        <v>240537.3279050432</v>
      </c>
      <c r="E2938" s="2">
        <f t="shared" si="1663"/>
        <v>0</v>
      </c>
      <c r="F2938" s="33">
        <f t="shared" si="1664"/>
        <v>240537.3279050432</v>
      </c>
      <c r="G2938" s="39">
        <f t="shared" si="1665"/>
        <v>6411.95</v>
      </c>
      <c r="H2938" s="38">
        <f>IF(AND(N2938=1,N2937&gt;1),VLOOKUP(A2937,[1]Plan1!$CW$105:$CY$215,3),H2937)</f>
        <v>6388.87</v>
      </c>
      <c r="I2938" s="127">
        <f t="shared" si="1666"/>
        <v>44755</v>
      </c>
      <c r="J2938" s="127">
        <f t="shared" si="1667"/>
        <v>44786</v>
      </c>
      <c r="K2938" s="34">
        <f t="shared" si="1668"/>
        <v>-3.599529004437052E-3</v>
      </c>
      <c r="L2938" s="212">
        <f t="shared" si="1669"/>
        <v>44844</v>
      </c>
      <c r="M2938" s="1">
        <f t="shared" si="1670"/>
        <v>20</v>
      </c>
      <c r="N2938" s="1">
        <f t="shared" si="1671"/>
        <v>10</v>
      </c>
      <c r="O2938" s="2">
        <f t="shared" si="1672"/>
        <v>0.99819860999999999</v>
      </c>
      <c r="P2938" s="35">
        <f t="shared" si="1673"/>
        <v>0.99319995999999999</v>
      </c>
      <c r="Q2938" s="35">
        <f t="shared" si="1674"/>
        <v>1.2071673115919845</v>
      </c>
      <c r="R2938" s="2">
        <f t="shared" si="1675"/>
        <v>1.2049927300000001</v>
      </c>
      <c r="S2938" s="2">
        <f t="shared" si="1676"/>
        <v>1.1701330599999999</v>
      </c>
      <c r="T2938" s="2">
        <f t="shared" si="1677"/>
        <v>289845.73141920002</v>
      </c>
      <c r="U2938" s="2">
        <f t="shared" si="1678"/>
        <v>0</v>
      </c>
      <c r="V2938" s="2">
        <f t="shared" si="1679"/>
        <v>49308.403514160003</v>
      </c>
      <c r="W2938" s="2">
        <f t="shared" si="1680"/>
        <v>289845.73141920322</v>
      </c>
      <c r="X2938" s="36">
        <f t="shared" si="1681"/>
        <v>0</v>
      </c>
      <c r="Y2938" s="2">
        <f t="shared" si="1682"/>
        <v>0</v>
      </c>
      <c r="Z2938" s="37">
        <f t="shared" si="1683"/>
        <v>0</v>
      </c>
      <c r="AA2938" s="2">
        <f t="shared" si="1684"/>
        <v>0</v>
      </c>
      <c r="AB2938" s="4">
        <f t="shared" si="1630"/>
        <v>7.1215000000000001E-2</v>
      </c>
      <c r="AC2938" s="148">
        <f t="shared" si="1685"/>
        <v>661</v>
      </c>
      <c r="AD2938" s="36">
        <v>252</v>
      </c>
      <c r="AE2938" s="35">
        <f t="shared" si="1686"/>
        <v>1.1977520290000001</v>
      </c>
      <c r="AF2938" s="2">
        <f t="shared" si="1687"/>
        <v>57317.581485130002</v>
      </c>
      <c r="AG2938" s="2">
        <f t="shared" si="1688"/>
        <v>57317.581485130002</v>
      </c>
      <c r="AH2938" s="3">
        <f t="shared" si="1689"/>
        <v>0</v>
      </c>
      <c r="AI2938" s="3"/>
      <c r="AJ2938" s="3">
        <v>0</v>
      </c>
      <c r="AK2938" s="2">
        <f t="shared" si="1690"/>
        <v>76252.90039848788</v>
      </c>
      <c r="AL2938" s="8"/>
      <c r="AM2938" s="8"/>
      <c r="AN2938" s="8"/>
      <c r="AO2938" s="8"/>
      <c r="AP2938" s="8"/>
      <c r="AQ2938" s="8"/>
      <c r="AR2938" s="5"/>
      <c r="AS2938" s="1"/>
      <c r="AT2938" s="8"/>
      <c r="AU2938" s="1"/>
      <c r="AV2938" s="1"/>
      <c r="AW2938" s="3"/>
      <c r="AX2938" s="3"/>
      <c r="AY2938" s="4"/>
      <c r="AZ2938" s="4"/>
      <c r="BA2938" s="4"/>
      <c r="BB2938" s="1"/>
      <c r="BC2938" s="1"/>
      <c r="BD2938" s="1"/>
      <c r="BE2938" s="1"/>
      <c r="BF2938" s="1"/>
      <c r="BG2938" s="1"/>
      <c r="BH2938" s="1"/>
      <c r="BI2938" s="1"/>
    </row>
    <row r="2939" spans="1:206" x14ac:dyDescent="0.2">
      <c r="A2939" s="78">
        <f t="shared" si="1629"/>
        <v>44830</v>
      </c>
      <c r="B2939" s="2">
        <f t="shared" si="1661"/>
        <v>423590.18102283415</v>
      </c>
      <c r="C2939" s="3">
        <f t="shared" si="1662"/>
        <v>57184674.438082613</v>
      </c>
      <c r="D2939" s="2">
        <f t="shared" si="1691"/>
        <v>240537.3279050432</v>
      </c>
      <c r="E2939" s="2">
        <f t="shared" si="1663"/>
        <v>0</v>
      </c>
      <c r="F2939" s="33">
        <f t="shared" si="1664"/>
        <v>240537.3279050432</v>
      </c>
      <c r="G2939" s="39">
        <f t="shared" si="1665"/>
        <v>6411.95</v>
      </c>
      <c r="H2939" s="38">
        <f>IF(AND(N2939=1,N2938&gt;1),VLOOKUP(A2938,[1]Plan1!$CW$105:$CY$215,3),H2938)</f>
        <v>6388.87</v>
      </c>
      <c r="I2939" s="127">
        <f t="shared" si="1666"/>
        <v>44755</v>
      </c>
      <c r="J2939" s="127">
        <f t="shared" si="1667"/>
        <v>44786</v>
      </c>
      <c r="K2939" s="34">
        <f t="shared" si="1668"/>
        <v>-3.599529004437052E-3</v>
      </c>
      <c r="L2939" s="212">
        <f t="shared" si="1669"/>
        <v>44844</v>
      </c>
      <c r="M2939" s="1">
        <f t="shared" si="1670"/>
        <v>20</v>
      </c>
      <c r="N2939" s="1">
        <f t="shared" si="1671"/>
        <v>10</v>
      </c>
      <c r="O2939" s="2">
        <f t="shared" si="1672"/>
        <v>0.99819860999999999</v>
      </c>
      <c r="P2939" s="35">
        <f t="shared" si="1673"/>
        <v>0.99319995999999999</v>
      </c>
      <c r="Q2939" s="35">
        <f t="shared" si="1674"/>
        <v>1.2071673115919845</v>
      </c>
      <c r="R2939" s="2">
        <f t="shared" si="1675"/>
        <v>1.2049927300000001</v>
      </c>
      <c r="S2939" s="2">
        <f t="shared" si="1676"/>
        <v>1.1701330599999999</v>
      </c>
      <c r="T2939" s="2">
        <f t="shared" si="1677"/>
        <v>289845.73141920002</v>
      </c>
      <c r="U2939" s="2">
        <f t="shared" si="1678"/>
        <v>0</v>
      </c>
      <c r="V2939" s="2">
        <f t="shared" si="1679"/>
        <v>49308.403514160003</v>
      </c>
      <c r="W2939" s="2">
        <f t="shared" si="1680"/>
        <v>289845.73141920322</v>
      </c>
      <c r="X2939" s="36">
        <f t="shared" si="1681"/>
        <v>0</v>
      </c>
      <c r="Y2939" s="2">
        <f t="shared" si="1682"/>
        <v>0</v>
      </c>
      <c r="Z2939" s="37">
        <f t="shared" si="1683"/>
        <v>0</v>
      </c>
      <c r="AA2939" s="2">
        <f t="shared" si="1684"/>
        <v>0</v>
      </c>
      <c r="AB2939" s="4">
        <f t="shared" si="1630"/>
        <v>7.1215000000000001E-2</v>
      </c>
      <c r="AC2939" s="148">
        <f t="shared" si="1685"/>
        <v>662</v>
      </c>
      <c r="AD2939" s="36">
        <v>252</v>
      </c>
      <c r="AE2939" s="35">
        <f t="shared" si="1686"/>
        <v>1.1980790480000001</v>
      </c>
      <c r="AF2939" s="2">
        <f t="shared" si="1687"/>
        <v>57412.366546370002</v>
      </c>
      <c r="AG2939" s="2">
        <f t="shared" si="1688"/>
        <v>57412.366546370002</v>
      </c>
      <c r="AH2939" s="3">
        <f t="shared" si="1689"/>
        <v>0</v>
      </c>
      <c r="AI2939" s="3"/>
      <c r="AJ2939" s="3">
        <v>0</v>
      </c>
      <c r="AK2939" s="2">
        <f t="shared" si="1690"/>
        <v>76332.08305726097</v>
      </c>
      <c r="AL2939" s="8"/>
      <c r="AM2939" s="8"/>
      <c r="AN2939" s="8"/>
      <c r="AO2939" s="8"/>
      <c r="AP2939" s="8"/>
      <c r="AQ2939" s="8"/>
      <c r="AR2939" s="5"/>
      <c r="AS2939" s="1"/>
      <c r="AT2939" s="8"/>
      <c r="AU2939" s="1"/>
      <c r="AV2939" s="1"/>
      <c r="AW2939" s="3"/>
      <c r="AX2939" s="3"/>
      <c r="AY2939" s="4"/>
      <c r="AZ2939" s="4"/>
      <c r="BA2939" s="4"/>
      <c r="BB2939" s="1"/>
      <c r="BC2939" s="1"/>
      <c r="BD2939" s="1"/>
      <c r="BE2939" s="1"/>
      <c r="BF2939" s="1"/>
      <c r="BG2939" s="1"/>
      <c r="BH2939" s="1"/>
      <c r="BI2939" s="1"/>
    </row>
    <row r="2940" spans="1:206" x14ac:dyDescent="0.2">
      <c r="A2940" s="78">
        <f t="shared" si="1629"/>
        <v>44831</v>
      </c>
      <c r="B2940" s="2">
        <f t="shared" si="1661"/>
        <v>423701.55262943316</v>
      </c>
      <c r="C2940" s="3">
        <f t="shared" si="1662"/>
        <v>57199709.60497348</v>
      </c>
      <c r="D2940" s="2">
        <f t="shared" si="1691"/>
        <v>240537.3279050432</v>
      </c>
      <c r="E2940" s="2">
        <f t="shared" si="1663"/>
        <v>0</v>
      </c>
      <c r="F2940" s="33">
        <f t="shared" si="1664"/>
        <v>240537.3279050432</v>
      </c>
      <c r="G2940" s="39">
        <f t="shared" si="1665"/>
        <v>6411.95</v>
      </c>
      <c r="H2940" s="38">
        <f>IF(AND(N2940=1,N2939&gt;1),VLOOKUP(A2939,[1]Plan1!$CW$105:$CY$215,3),H2939)</f>
        <v>6388.87</v>
      </c>
      <c r="I2940" s="127">
        <f t="shared" si="1666"/>
        <v>44755</v>
      </c>
      <c r="J2940" s="127">
        <f t="shared" si="1667"/>
        <v>44786</v>
      </c>
      <c r="K2940" s="34">
        <f t="shared" si="1668"/>
        <v>-3.599529004437052E-3</v>
      </c>
      <c r="L2940" s="212">
        <f t="shared" si="1669"/>
        <v>44844</v>
      </c>
      <c r="M2940" s="1">
        <f t="shared" si="1670"/>
        <v>20</v>
      </c>
      <c r="N2940" s="1">
        <f t="shared" si="1671"/>
        <v>11</v>
      </c>
      <c r="O2940" s="2">
        <f t="shared" si="1672"/>
        <v>0.99801865000000001</v>
      </c>
      <c r="P2940" s="35">
        <f t="shared" si="1673"/>
        <v>0.99319995999999999</v>
      </c>
      <c r="Q2940" s="35">
        <f t="shared" si="1674"/>
        <v>1.2071673115919845</v>
      </c>
      <c r="R2940" s="2">
        <f t="shared" si="1675"/>
        <v>1.2047754900000001</v>
      </c>
      <c r="S2940" s="2">
        <f t="shared" si="1676"/>
        <v>1.1701330599999999</v>
      </c>
      <c r="T2940" s="2">
        <f t="shared" si="1677"/>
        <v>289793.47709007998</v>
      </c>
      <c r="U2940" s="2">
        <f t="shared" si="1678"/>
        <v>0</v>
      </c>
      <c r="V2940" s="2">
        <f t="shared" si="1679"/>
        <v>49256.149185045913</v>
      </c>
      <c r="W2940" s="2">
        <f t="shared" si="1680"/>
        <v>289793.47709008912</v>
      </c>
      <c r="X2940" s="36">
        <f t="shared" si="1681"/>
        <v>0</v>
      </c>
      <c r="Y2940" s="2">
        <f t="shared" si="1682"/>
        <v>0</v>
      </c>
      <c r="Z2940" s="37">
        <f t="shared" si="1683"/>
        <v>0</v>
      </c>
      <c r="AA2940" s="2">
        <f t="shared" si="1684"/>
        <v>0</v>
      </c>
      <c r="AB2940" s="4">
        <f t="shared" si="1630"/>
        <v>7.1215000000000001E-2</v>
      </c>
      <c r="AC2940" s="148">
        <f t="shared" si="1685"/>
        <v>663</v>
      </c>
      <c r="AD2940" s="36">
        <v>252</v>
      </c>
      <c r="AE2940" s="35">
        <f t="shared" si="1686"/>
        <v>1.1984061559999999</v>
      </c>
      <c r="AF2940" s="2">
        <f t="shared" si="1687"/>
        <v>57496.809823310003</v>
      </c>
      <c r="AG2940" s="2">
        <f t="shared" si="1688"/>
        <v>57496.809823310003</v>
      </c>
      <c r="AH2940" s="3">
        <f t="shared" si="1689"/>
        <v>0</v>
      </c>
      <c r="AI2940" s="3"/>
      <c r="AJ2940" s="3">
        <v>0</v>
      </c>
      <c r="AK2940" s="2">
        <f t="shared" si="1690"/>
        <v>76411.26571603406</v>
      </c>
      <c r="AL2940" s="8"/>
      <c r="AM2940" s="8"/>
      <c r="AN2940" s="8"/>
      <c r="AO2940" s="8"/>
      <c r="AP2940" s="8"/>
      <c r="AQ2940" s="8"/>
      <c r="AR2940" s="5"/>
      <c r="AS2940" s="1"/>
      <c r="AT2940" s="8"/>
      <c r="AU2940" s="1"/>
      <c r="AV2940" s="1"/>
      <c r="AW2940" s="3"/>
      <c r="AX2940" s="3"/>
      <c r="AY2940" s="4"/>
      <c r="AZ2940" s="4"/>
      <c r="BA2940" s="4"/>
      <c r="BB2940" s="1"/>
      <c r="BC2940" s="1"/>
      <c r="BD2940" s="1"/>
      <c r="BE2940" s="1"/>
      <c r="BF2940" s="1"/>
      <c r="BG2940" s="1"/>
      <c r="BH2940" s="1"/>
      <c r="BI2940" s="1"/>
    </row>
    <row r="2941" spans="1:206" x14ac:dyDescent="0.2">
      <c r="A2941" s="78">
        <f t="shared" si="1629"/>
        <v>44832</v>
      </c>
      <c r="B2941" s="2">
        <f t="shared" si="1661"/>
        <v>423812.92477733199</v>
      </c>
      <c r="C2941" s="3">
        <f t="shared" si="1662"/>
        <v>57214744.84493982</v>
      </c>
      <c r="D2941" s="2">
        <f t="shared" si="1691"/>
        <v>240537.3279050432</v>
      </c>
      <c r="E2941" s="2">
        <f t="shared" si="1663"/>
        <v>0</v>
      </c>
      <c r="F2941" s="33">
        <f t="shared" si="1664"/>
        <v>240537.3279050432</v>
      </c>
      <c r="G2941" s="39">
        <f t="shared" si="1665"/>
        <v>6411.95</v>
      </c>
      <c r="H2941" s="38">
        <f>IF(AND(N2941=1,N2940&gt;1),VLOOKUP(A2940,[1]Plan1!$CW$105:$CY$215,3),H2940)</f>
        <v>6388.87</v>
      </c>
      <c r="I2941" s="127">
        <f t="shared" si="1666"/>
        <v>44755</v>
      </c>
      <c r="J2941" s="127">
        <f t="shared" si="1667"/>
        <v>44786</v>
      </c>
      <c r="K2941" s="34">
        <f t="shared" si="1668"/>
        <v>-3.599529004437052E-3</v>
      </c>
      <c r="L2941" s="212">
        <f t="shared" si="1669"/>
        <v>44844</v>
      </c>
      <c r="M2941" s="1">
        <f t="shared" si="1670"/>
        <v>20</v>
      </c>
      <c r="N2941" s="1">
        <f t="shared" si="1671"/>
        <v>12</v>
      </c>
      <c r="O2941" s="2">
        <f t="shared" si="1672"/>
        <v>0.99783871999999996</v>
      </c>
      <c r="P2941" s="35">
        <f t="shared" si="1673"/>
        <v>0.99319995999999999</v>
      </c>
      <c r="Q2941" s="35">
        <f t="shared" si="1674"/>
        <v>1.2071673115919845</v>
      </c>
      <c r="R2941" s="2">
        <f t="shared" si="1675"/>
        <v>1.2045582800000001</v>
      </c>
      <c r="S2941" s="2">
        <f t="shared" si="1676"/>
        <v>1.1701330599999999</v>
      </c>
      <c r="T2941" s="2">
        <f t="shared" si="1677"/>
        <v>289741.22997709003</v>
      </c>
      <c r="U2941" s="2">
        <f t="shared" si="1678"/>
        <v>0</v>
      </c>
      <c r="V2941" s="2">
        <f t="shared" si="1679"/>
        <v>49203.902072051664</v>
      </c>
      <c r="W2941" s="2">
        <f t="shared" si="1680"/>
        <v>289741.22997709486</v>
      </c>
      <c r="X2941" s="36">
        <f t="shared" si="1681"/>
        <v>0</v>
      </c>
      <c r="Y2941" s="2">
        <f t="shared" si="1682"/>
        <v>0</v>
      </c>
      <c r="Z2941" s="37">
        <f t="shared" si="1683"/>
        <v>0</v>
      </c>
      <c r="AA2941" s="2">
        <f t="shared" si="1684"/>
        <v>0</v>
      </c>
      <c r="AB2941" s="4">
        <f t="shared" si="1630"/>
        <v>7.1215000000000001E-2</v>
      </c>
      <c r="AC2941" s="148">
        <f t="shared" si="1685"/>
        <v>664</v>
      </c>
      <c r="AD2941" s="36">
        <v>252</v>
      </c>
      <c r="AE2941" s="35">
        <f t="shared" si="1686"/>
        <v>1.198733354</v>
      </c>
      <c r="AF2941" s="2">
        <f t="shared" si="1687"/>
        <v>57581.246425429999</v>
      </c>
      <c r="AG2941" s="2">
        <f t="shared" si="1688"/>
        <v>57581.246425429999</v>
      </c>
      <c r="AH2941" s="3">
        <f t="shared" si="1689"/>
        <v>0</v>
      </c>
      <c r="AI2941" s="3"/>
      <c r="AJ2941" s="3">
        <v>0</v>
      </c>
      <c r="AK2941" s="2">
        <f t="shared" si="1690"/>
        <v>76490.448374807151</v>
      </c>
      <c r="AL2941" s="8"/>
      <c r="AM2941" s="8"/>
      <c r="AN2941" s="8"/>
      <c r="AO2941" s="8"/>
      <c r="AP2941" s="8"/>
      <c r="AQ2941" s="8"/>
      <c r="AR2941" s="5"/>
      <c r="AS2941" s="1"/>
      <c r="AT2941" s="8"/>
      <c r="AU2941" s="1"/>
      <c r="AV2941" s="1"/>
      <c r="AW2941" s="3"/>
      <c r="AX2941" s="3"/>
      <c r="AY2941" s="4"/>
      <c r="AZ2941" s="4"/>
      <c r="BA2941" s="4"/>
      <c r="BB2941" s="1"/>
      <c r="BC2941" s="1"/>
      <c r="BD2941" s="1"/>
      <c r="BE2941" s="1"/>
      <c r="BF2941" s="1"/>
      <c r="BG2941" s="1"/>
      <c r="BH2941" s="1"/>
      <c r="BI2941" s="1"/>
    </row>
    <row r="2942" spans="1:206" x14ac:dyDescent="0.2">
      <c r="A2942" s="78">
        <f t="shared" si="1629"/>
        <v>44833</v>
      </c>
      <c r="B2942" s="2">
        <f t="shared" si="1661"/>
        <v>423924.30005399394</v>
      </c>
      <c r="C2942" s="3">
        <f t="shared" si="1662"/>
        <v>57229780.507289179</v>
      </c>
      <c r="D2942" s="2">
        <f t="shared" si="1691"/>
        <v>240537.3279050432</v>
      </c>
      <c r="E2942" s="2">
        <f t="shared" si="1663"/>
        <v>0</v>
      </c>
      <c r="F2942" s="33">
        <f t="shared" si="1664"/>
        <v>240537.3279050432</v>
      </c>
      <c r="G2942" s="39">
        <f t="shared" si="1665"/>
        <v>6411.95</v>
      </c>
      <c r="H2942" s="38">
        <f>IF(AND(N2942=1,N2941&gt;1),VLOOKUP(A2941,[1]Plan1!$CW$105:$CY$215,3),H2941)</f>
        <v>6388.87</v>
      </c>
      <c r="I2942" s="127">
        <f t="shared" si="1666"/>
        <v>44755</v>
      </c>
      <c r="J2942" s="127">
        <f t="shared" si="1667"/>
        <v>44786</v>
      </c>
      <c r="K2942" s="34">
        <f t="shared" si="1668"/>
        <v>-3.599529004437052E-3</v>
      </c>
      <c r="L2942" s="212">
        <f t="shared" si="1669"/>
        <v>44844</v>
      </c>
      <c r="M2942" s="1">
        <f t="shared" si="1670"/>
        <v>20</v>
      </c>
      <c r="N2942" s="1">
        <f t="shared" si="1671"/>
        <v>13</v>
      </c>
      <c r="O2942" s="2">
        <f t="shared" si="1672"/>
        <v>0.99765881999999995</v>
      </c>
      <c r="P2942" s="35">
        <f t="shared" si="1673"/>
        <v>0.99319995999999999</v>
      </c>
      <c r="Q2942" s="35">
        <f t="shared" si="1674"/>
        <v>1.2071673115919845</v>
      </c>
      <c r="R2942" s="2">
        <f t="shared" si="1675"/>
        <v>1.2043411100000001</v>
      </c>
      <c r="S2942" s="2">
        <f t="shared" si="1676"/>
        <v>1.1701330599999999</v>
      </c>
      <c r="T2942" s="2">
        <f t="shared" si="1677"/>
        <v>289688.99248558999</v>
      </c>
      <c r="U2942" s="2">
        <f t="shared" si="1678"/>
        <v>0</v>
      </c>
      <c r="V2942" s="2">
        <f t="shared" si="1679"/>
        <v>49151.664580550525</v>
      </c>
      <c r="W2942" s="2">
        <f t="shared" si="1680"/>
        <v>289688.99248559371</v>
      </c>
      <c r="X2942" s="36">
        <f t="shared" si="1681"/>
        <v>0</v>
      </c>
      <c r="Y2942" s="2">
        <f t="shared" si="1682"/>
        <v>0</v>
      </c>
      <c r="Z2942" s="37">
        <f t="shared" si="1683"/>
        <v>0</v>
      </c>
      <c r="AA2942" s="2">
        <f t="shared" si="1684"/>
        <v>0</v>
      </c>
      <c r="AB2942" s="4">
        <f t="shared" si="1630"/>
        <v>7.1215000000000001E-2</v>
      </c>
      <c r="AC2942" s="148">
        <f t="shared" si="1685"/>
        <v>665</v>
      </c>
      <c r="AD2942" s="36">
        <v>252</v>
      </c>
      <c r="AE2942" s="35">
        <f t="shared" si="1686"/>
        <v>1.199060641</v>
      </c>
      <c r="AF2942" s="2">
        <f t="shared" si="1687"/>
        <v>57665.676534819999</v>
      </c>
      <c r="AG2942" s="2">
        <f t="shared" si="1688"/>
        <v>57665.676534819999</v>
      </c>
      <c r="AH2942" s="3">
        <f t="shared" si="1689"/>
        <v>0</v>
      </c>
      <c r="AI2942" s="3"/>
      <c r="AJ2942" s="3">
        <v>0</v>
      </c>
      <c r="AK2942" s="2">
        <f t="shared" si="1690"/>
        <v>76569.631033580241</v>
      </c>
      <c r="AL2942" s="8"/>
      <c r="AM2942" s="8"/>
      <c r="AN2942" s="8"/>
      <c r="AO2942" s="8"/>
      <c r="AP2942" s="8"/>
      <c r="AQ2942" s="8"/>
      <c r="AR2942" s="5"/>
      <c r="AS2942" s="1"/>
      <c r="AT2942" s="8"/>
      <c r="AU2942" s="1"/>
      <c r="AV2942" s="1"/>
      <c r="AW2942" s="3"/>
      <c r="AX2942" s="3"/>
      <c r="AY2942" s="4"/>
      <c r="AZ2942" s="4"/>
      <c r="BA2942" s="4"/>
      <c r="BB2942" s="1"/>
      <c r="BC2942" s="1"/>
      <c r="BD2942" s="1"/>
      <c r="BE2942" s="1"/>
      <c r="BF2942" s="1"/>
      <c r="BG2942" s="1"/>
      <c r="BH2942" s="1"/>
      <c r="BI2942" s="1"/>
    </row>
    <row r="2943" spans="1:206" x14ac:dyDescent="0.2">
      <c r="A2943" s="78">
        <f t="shared" si="1629"/>
        <v>44834</v>
      </c>
      <c r="B2943" s="2">
        <f t="shared" si="1661"/>
        <v>424035.68133991223</v>
      </c>
      <c r="C2943" s="3">
        <f t="shared" si="1662"/>
        <v>57244816.980888151</v>
      </c>
      <c r="D2943" s="2">
        <f t="shared" si="1691"/>
        <v>240537.3279050432</v>
      </c>
      <c r="E2943" s="2">
        <f t="shared" si="1663"/>
        <v>0</v>
      </c>
      <c r="F2943" s="33">
        <f t="shared" si="1664"/>
        <v>240537.3279050432</v>
      </c>
      <c r="G2943" s="39">
        <f t="shared" si="1665"/>
        <v>6411.95</v>
      </c>
      <c r="H2943" s="38">
        <f>IF(AND(N2943=1,N2942&gt;1),VLOOKUP(A2942,[1]Plan1!$CW$105:$CY$215,3),H2942)</f>
        <v>6388.87</v>
      </c>
      <c r="I2943" s="127">
        <f t="shared" si="1666"/>
        <v>44755</v>
      </c>
      <c r="J2943" s="127">
        <f t="shared" si="1667"/>
        <v>44786</v>
      </c>
      <c r="K2943" s="34">
        <f t="shared" si="1668"/>
        <v>-3.599529004437052E-3</v>
      </c>
      <c r="L2943" s="212">
        <f t="shared" si="1669"/>
        <v>44844</v>
      </c>
      <c r="M2943" s="1">
        <f t="shared" si="1670"/>
        <v>20</v>
      </c>
      <c r="N2943" s="1">
        <f t="shared" si="1671"/>
        <v>14</v>
      </c>
      <c r="O2943" s="2">
        <f t="shared" si="1672"/>
        <v>0.99747896000000003</v>
      </c>
      <c r="P2943" s="35">
        <f t="shared" si="1673"/>
        <v>0.99319995999999999</v>
      </c>
      <c r="Q2943" s="35">
        <f t="shared" si="1674"/>
        <v>1.2071673115919845</v>
      </c>
      <c r="R2943" s="2">
        <f t="shared" si="1675"/>
        <v>1.20412399</v>
      </c>
      <c r="S2943" s="2">
        <f t="shared" si="1676"/>
        <v>1.1701330599999999</v>
      </c>
      <c r="T2943" s="2">
        <f t="shared" si="1677"/>
        <v>289636.76702094998</v>
      </c>
      <c r="U2943" s="2">
        <f t="shared" si="1678"/>
        <v>0</v>
      </c>
      <c r="V2943" s="2">
        <f t="shared" si="1679"/>
        <v>49099.439115915768</v>
      </c>
      <c r="W2943" s="2">
        <f t="shared" si="1680"/>
        <v>289636.76702095894</v>
      </c>
      <c r="X2943" s="36">
        <f t="shared" si="1681"/>
        <v>0</v>
      </c>
      <c r="Y2943" s="2">
        <f t="shared" si="1682"/>
        <v>0</v>
      </c>
      <c r="Z2943" s="37">
        <f t="shared" si="1683"/>
        <v>0</v>
      </c>
      <c r="AA2943" s="2">
        <f t="shared" si="1684"/>
        <v>0</v>
      </c>
      <c r="AB2943" s="4">
        <f t="shared" si="1630"/>
        <v>7.1215000000000001E-2</v>
      </c>
      <c r="AC2943" s="148">
        <f t="shared" si="1685"/>
        <v>666</v>
      </c>
      <c r="AD2943" s="36">
        <v>252</v>
      </c>
      <c r="AE2943" s="35">
        <f t="shared" si="1686"/>
        <v>1.199388017</v>
      </c>
      <c r="AF2943" s="2">
        <f t="shared" si="1687"/>
        <v>57750.10062659</v>
      </c>
      <c r="AG2943" s="2">
        <f t="shared" si="1688"/>
        <v>57750.100626599997</v>
      </c>
      <c r="AH2943" s="3">
        <f t="shared" si="1689"/>
        <v>0</v>
      </c>
      <c r="AI2943" s="3"/>
      <c r="AJ2943" s="3">
        <v>0</v>
      </c>
      <c r="AK2943" s="2">
        <f t="shared" si="1690"/>
        <v>76648.813692353331</v>
      </c>
      <c r="AL2943" s="8"/>
      <c r="AM2943" s="8"/>
      <c r="AN2943" s="8"/>
      <c r="AO2943" s="8"/>
      <c r="AP2943" s="8"/>
      <c r="AQ2943" s="8"/>
      <c r="AR2943" s="5"/>
      <c r="AS2943" s="1"/>
      <c r="AT2943" s="8"/>
      <c r="AU2943" s="1"/>
      <c r="AV2943" s="1"/>
      <c r="AW2943" s="3"/>
      <c r="AX2943" s="3"/>
      <c r="AY2943" s="4"/>
      <c r="AZ2943" s="4"/>
      <c r="BA2943" s="4"/>
      <c r="BB2943" s="1"/>
      <c r="BC2943" s="1"/>
      <c r="BD2943" s="1"/>
      <c r="BE2943" s="1"/>
      <c r="BF2943" s="1"/>
      <c r="BG2943" s="1"/>
      <c r="BH2943" s="1"/>
      <c r="BI2943" s="1"/>
    </row>
    <row r="2944" spans="1:206" x14ac:dyDescent="0.2">
      <c r="A2944" s="78">
        <f t="shared" si="1629"/>
        <v>44835</v>
      </c>
      <c r="B2944" s="2">
        <f t="shared" si="1661"/>
        <v>424052.23405714054</v>
      </c>
      <c r="C2944" s="3">
        <f t="shared" si="1662"/>
        <v>57247051.59771397</v>
      </c>
      <c r="D2944" s="2">
        <f t="shared" si="1691"/>
        <v>240537.3279050432</v>
      </c>
      <c r="E2944" s="2">
        <f t="shared" si="1663"/>
        <v>0</v>
      </c>
      <c r="F2944" s="33">
        <f t="shared" si="1664"/>
        <v>240537.3279050432</v>
      </c>
      <c r="G2944" s="39">
        <f t="shared" si="1665"/>
        <v>6411.95</v>
      </c>
      <c r="H2944" s="38">
        <f>IF(AND(N2944=1,N2943&gt;1),VLOOKUP(A2943,[1]Plan1!$CW$105:$CY$215,3),H2943)</f>
        <v>6388.87</v>
      </c>
      <c r="I2944" s="127">
        <f t="shared" si="1666"/>
        <v>44755</v>
      </c>
      <c r="J2944" s="127">
        <f t="shared" si="1667"/>
        <v>44786</v>
      </c>
      <c r="K2944" s="34">
        <f t="shared" si="1668"/>
        <v>-3.599529004437052E-3</v>
      </c>
      <c r="L2944" s="212">
        <f t="shared" si="1669"/>
        <v>44844</v>
      </c>
      <c r="M2944" s="1">
        <f t="shared" si="1670"/>
        <v>20</v>
      </c>
      <c r="N2944" s="1">
        <f t="shared" si="1671"/>
        <v>15</v>
      </c>
      <c r="O2944" s="2">
        <f t="shared" si="1672"/>
        <v>0.99729913000000003</v>
      </c>
      <c r="P2944" s="35">
        <f t="shared" si="1673"/>
        <v>0.99319995999999999</v>
      </c>
      <c r="Q2944" s="35">
        <f t="shared" si="1674"/>
        <v>1.2071673115919845</v>
      </c>
      <c r="R2944" s="2">
        <f t="shared" si="1675"/>
        <v>1.2039069</v>
      </c>
      <c r="S2944" s="2">
        <f t="shared" si="1676"/>
        <v>1.1701330599999999</v>
      </c>
      <c r="T2944" s="2">
        <f t="shared" si="1677"/>
        <v>289584.54877244</v>
      </c>
      <c r="U2944" s="2">
        <f t="shared" si="1678"/>
        <v>0</v>
      </c>
      <c r="V2944" s="2">
        <f t="shared" si="1679"/>
        <v>49047.220867400858</v>
      </c>
      <c r="W2944" s="2">
        <f t="shared" si="1680"/>
        <v>289584.54877244408</v>
      </c>
      <c r="X2944" s="36">
        <f t="shared" si="1681"/>
        <v>0</v>
      </c>
      <c r="Y2944" s="2">
        <f t="shared" si="1682"/>
        <v>0</v>
      </c>
      <c r="Z2944" s="37">
        <f t="shared" si="1683"/>
        <v>0</v>
      </c>
      <c r="AA2944" s="2">
        <f t="shared" si="1684"/>
        <v>0</v>
      </c>
      <c r="AB2944" s="4">
        <f t="shared" si="1630"/>
        <v>7.1215000000000001E-2</v>
      </c>
      <c r="AC2944" s="148">
        <f t="shared" si="1685"/>
        <v>666</v>
      </c>
      <c r="AD2944" s="36">
        <v>252</v>
      </c>
      <c r="AE2944" s="35">
        <f t="shared" si="1686"/>
        <v>1.199388017</v>
      </c>
      <c r="AF2944" s="2">
        <f t="shared" si="1687"/>
        <v>57739.688933570003</v>
      </c>
      <c r="AG2944" s="2">
        <f t="shared" si="1688"/>
        <v>57739.688933570003</v>
      </c>
      <c r="AH2944" s="3">
        <f t="shared" si="1689"/>
        <v>0</v>
      </c>
      <c r="AI2944" s="3"/>
      <c r="AJ2944" s="3">
        <v>0</v>
      </c>
      <c r="AK2944" s="2">
        <f t="shared" si="1690"/>
        <v>76727.996351126436</v>
      </c>
      <c r="AL2944" s="8"/>
      <c r="AM2944" s="8"/>
      <c r="AN2944" s="8"/>
      <c r="AO2944" s="8"/>
      <c r="AP2944" s="8"/>
      <c r="AQ2944" s="8"/>
      <c r="AR2944" s="5"/>
      <c r="AS2944" s="1"/>
      <c r="AT2944" s="8"/>
      <c r="AU2944" s="1"/>
      <c r="AV2944" s="1"/>
      <c r="AW2944" s="3"/>
      <c r="AX2944" s="3"/>
      <c r="AY2944" s="4"/>
      <c r="AZ2944" s="4"/>
      <c r="BA2944" s="4"/>
      <c r="BB2944" s="1"/>
      <c r="BC2944" s="1"/>
      <c r="BD2944" s="1"/>
      <c r="BE2944" s="1"/>
      <c r="BF2944" s="1"/>
      <c r="BG2944" s="1"/>
      <c r="BH2944" s="1"/>
      <c r="BI2944" s="1"/>
    </row>
    <row r="2945" spans="1:206" x14ac:dyDescent="0.2">
      <c r="A2945" s="78">
        <f t="shared" si="1629"/>
        <v>44836</v>
      </c>
      <c r="B2945" s="2">
        <f t="shared" si="1661"/>
        <v>424131.41671591357</v>
      </c>
      <c r="C2945" s="3">
        <f t="shared" si="1662"/>
        <v>57257741.256648332</v>
      </c>
      <c r="D2945" s="2">
        <f t="shared" si="1691"/>
        <v>240537.3279050432</v>
      </c>
      <c r="E2945" s="2">
        <f t="shared" si="1663"/>
        <v>0</v>
      </c>
      <c r="F2945" s="33">
        <f t="shared" si="1664"/>
        <v>240537.3279050432</v>
      </c>
      <c r="G2945" s="39">
        <f t="shared" si="1665"/>
        <v>6411.95</v>
      </c>
      <c r="H2945" s="38">
        <f>IF(AND(N2945=1,N2944&gt;1),VLOOKUP(A2944,[1]Plan1!$CW$105:$CY$215,3),H2944)</f>
        <v>6388.87</v>
      </c>
      <c r="I2945" s="127">
        <f t="shared" si="1666"/>
        <v>44755</v>
      </c>
      <c r="J2945" s="127">
        <f t="shared" si="1667"/>
        <v>44786</v>
      </c>
      <c r="K2945" s="34">
        <f t="shared" si="1668"/>
        <v>-3.599529004437052E-3</v>
      </c>
      <c r="L2945" s="212">
        <f t="shared" si="1669"/>
        <v>44844</v>
      </c>
      <c r="M2945" s="1">
        <f t="shared" si="1670"/>
        <v>20</v>
      </c>
      <c r="N2945" s="1">
        <f t="shared" si="1671"/>
        <v>15</v>
      </c>
      <c r="O2945" s="2">
        <f t="shared" si="1672"/>
        <v>0.99729913000000003</v>
      </c>
      <c r="P2945" s="35">
        <f t="shared" si="1673"/>
        <v>0.99319995999999999</v>
      </c>
      <c r="Q2945" s="35">
        <f t="shared" si="1674"/>
        <v>1.2071673115919845</v>
      </c>
      <c r="R2945" s="2">
        <f t="shared" si="1675"/>
        <v>1.2039069</v>
      </c>
      <c r="S2945" s="2">
        <f t="shared" si="1676"/>
        <v>1.1701330599999999</v>
      </c>
      <c r="T2945" s="2">
        <f t="shared" si="1677"/>
        <v>289584.54877244</v>
      </c>
      <c r="U2945" s="2">
        <f t="shared" si="1678"/>
        <v>0</v>
      </c>
      <c r="V2945" s="2">
        <f t="shared" si="1679"/>
        <v>49047.220867400858</v>
      </c>
      <c r="W2945" s="2">
        <f t="shared" si="1680"/>
        <v>289584.54877244408</v>
      </c>
      <c r="X2945" s="36">
        <f t="shared" si="1681"/>
        <v>0</v>
      </c>
      <c r="Y2945" s="2">
        <f t="shared" si="1682"/>
        <v>0</v>
      </c>
      <c r="Z2945" s="37">
        <f t="shared" si="1683"/>
        <v>0</v>
      </c>
      <c r="AA2945" s="2">
        <f t="shared" si="1684"/>
        <v>0</v>
      </c>
      <c r="AB2945" s="4">
        <f t="shared" si="1630"/>
        <v>7.1215000000000001E-2</v>
      </c>
      <c r="AC2945" s="148">
        <f t="shared" si="1685"/>
        <v>666</v>
      </c>
      <c r="AD2945" s="36">
        <v>252</v>
      </c>
      <c r="AE2945" s="35">
        <f t="shared" si="1686"/>
        <v>1.199388017</v>
      </c>
      <c r="AF2945" s="2">
        <f t="shared" si="1687"/>
        <v>57739.688933570003</v>
      </c>
      <c r="AG2945" s="2">
        <f t="shared" si="1688"/>
        <v>57739.688933570003</v>
      </c>
      <c r="AH2945" s="3">
        <f t="shared" si="1689"/>
        <v>0</v>
      </c>
      <c r="AI2945" s="3"/>
      <c r="AJ2945" s="3">
        <v>0</v>
      </c>
      <c r="AK2945" s="2">
        <f t="shared" si="1690"/>
        <v>76807.179009899526</v>
      </c>
      <c r="AL2945" s="8"/>
      <c r="AM2945" s="8"/>
      <c r="AN2945" s="8"/>
      <c r="AO2945" s="8"/>
      <c r="AP2945" s="8"/>
      <c r="AQ2945" s="8"/>
      <c r="AR2945" s="5"/>
      <c r="AS2945" s="1"/>
      <c r="AT2945" s="8"/>
      <c r="AU2945" s="1"/>
      <c r="AV2945" s="1"/>
      <c r="AW2945" s="3"/>
      <c r="AX2945" s="3"/>
      <c r="AY2945" s="4"/>
      <c r="AZ2945" s="4"/>
      <c r="BA2945" s="4"/>
      <c r="BB2945" s="1"/>
      <c r="BC2945" s="1"/>
      <c r="BD2945" s="1"/>
      <c r="BE2945" s="1"/>
      <c r="BF2945" s="1"/>
      <c r="BG2945" s="1"/>
      <c r="BH2945" s="1"/>
      <c r="BI2945" s="1"/>
    </row>
    <row r="2946" spans="1:206" x14ac:dyDescent="0.2">
      <c r="A2946" s="78">
        <f t="shared" si="1629"/>
        <v>44837</v>
      </c>
      <c r="B2946" s="2">
        <f t="shared" si="1661"/>
        <v>424305.4284685367</v>
      </c>
      <c r="C2946" s="3">
        <f t="shared" si="1662"/>
        <v>57281232.843252458</v>
      </c>
      <c r="D2946" s="2">
        <f t="shared" si="1691"/>
        <v>240537.3279050432</v>
      </c>
      <c r="E2946" s="2">
        <f t="shared" si="1663"/>
        <v>0</v>
      </c>
      <c r="F2946" s="33">
        <f t="shared" si="1664"/>
        <v>240537.3279050432</v>
      </c>
      <c r="G2946" s="39">
        <f t="shared" si="1665"/>
        <v>6411.95</v>
      </c>
      <c r="H2946" s="38">
        <f>IF(AND(N2946=1,N2945&gt;1),VLOOKUP(A2945,[1]Plan1!$CW$105:$CY$215,3),H2945)</f>
        <v>6388.87</v>
      </c>
      <c r="I2946" s="127">
        <f t="shared" si="1666"/>
        <v>44755</v>
      </c>
      <c r="J2946" s="127">
        <f t="shared" si="1667"/>
        <v>44786</v>
      </c>
      <c r="K2946" s="34">
        <f t="shared" si="1668"/>
        <v>-3.599529004437052E-3</v>
      </c>
      <c r="L2946" s="212">
        <f t="shared" si="1669"/>
        <v>44844</v>
      </c>
      <c r="M2946" s="1">
        <f t="shared" si="1670"/>
        <v>20</v>
      </c>
      <c r="N2946" s="1">
        <f t="shared" si="1671"/>
        <v>15</v>
      </c>
      <c r="O2946" s="2">
        <f t="shared" si="1672"/>
        <v>0.99729913000000003</v>
      </c>
      <c r="P2946" s="35">
        <f t="shared" si="1673"/>
        <v>0.99319995999999999</v>
      </c>
      <c r="Q2946" s="35">
        <f t="shared" si="1674"/>
        <v>1.2071673115919845</v>
      </c>
      <c r="R2946" s="2">
        <f t="shared" si="1675"/>
        <v>1.2039069</v>
      </c>
      <c r="S2946" s="2">
        <f t="shared" si="1676"/>
        <v>1.1701330599999999</v>
      </c>
      <c r="T2946" s="2">
        <f t="shared" si="1677"/>
        <v>289584.54877244</v>
      </c>
      <c r="U2946" s="2">
        <f t="shared" si="1678"/>
        <v>0</v>
      </c>
      <c r="V2946" s="2">
        <f t="shared" si="1679"/>
        <v>49047.220867400858</v>
      </c>
      <c r="W2946" s="2">
        <f t="shared" si="1680"/>
        <v>289584.54877244408</v>
      </c>
      <c r="X2946" s="36">
        <f t="shared" si="1681"/>
        <v>0</v>
      </c>
      <c r="Y2946" s="2">
        <f t="shared" si="1682"/>
        <v>0</v>
      </c>
      <c r="Z2946" s="37">
        <f t="shared" si="1683"/>
        <v>0</v>
      </c>
      <c r="AA2946" s="2">
        <f t="shared" si="1684"/>
        <v>0</v>
      </c>
      <c r="AB2946" s="4">
        <f t="shared" si="1630"/>
        <v>7.1215000000000001E-2</v>
      </c>
      <c r="AC2946" s="148">
        <f t="shared" si="1685"/>
        <v>667</v>
      </c>
      <c r="AD2946" s="36">
        <v>252</v>
      </c>
      <c r="AE2946" s="35">
        <f t="shared" si="1686"/>
        <v>1.1997154830000001</v>
      </c>
      <c r="AF2946" s="2">
        <f t="shared" si="1687"/>
        <v>57834.518027420003</v>
      </c>
      <c r="AG2946" s="2">
        <f t="shared" si="1688"/>
        <v>57834.518027420003</v>
      </c>
      <c r="AH2946" s="3">
        <f t="shared" si="1689"/>
        <v>0</v>
      </c>
      <c r="AI2946" s="3"/>
      <c r="AJ2946" s="3">
        <v>0</v>
      </c>
      <c r="AK2946" s="2">
        <f t="shared" si="1690"/>
        <v>76886.361668672631</v>
      </c>
      <c r="AL2946" s="8"/>
      <c r="AM2946" s="8"/>
      <c r="AN2946" s="8"/>
      <c r="AO2946" s="8"/>
      <c r="AP2946" s="8"/>
      <c r="AQ2946" s="8"/>
      <c r="AR2946" s="5"/>
      <c r="AS2946" s="1"/>
      <c r="AT2946" s="8"/>
      <c r="AU2946" s="1"/>
      <c r="AV2946" s="1"/>
      <c r="AW2946" s="3"/>
      <c r="AX2946" s="3"/>
      <c r="AY2946" s="4"/>
      <c r="AZ2946" s="4"/>
      <c r="BA2946" s="4"/>
      <c r="BB2946" s="1"/>
      <c r="BC2946" s="1"/>
      <c r="BD2946" s="1"/>
      <c r="BE2946" s="1"/>
      <c r="BF2946" s="1"/>
      <c r="BG2946" s="1"/>
      <c r="BH2946" s="1"/>
      <c r="BI2946" s="1"/>
    </row>
    <row r="2947" spans="1:206" x14ac:dyDescent="0.2">
      <c r="A2947" s="78">
        <f t="shared" si="1629"/>
        <v>44838</v>
      </c>
      <c r="B2947" s="2">
        <f t="shared" si="1661"/>
        <v>424416.81628135126</v>
      </c>
      <c r="C2947" s="3">
        <f t="shared" si="1662"/>
        <v>57296270.197982423</v>
      </c>
      <c r="D2947" s="2">
        <f t="shared" si="1691"/>
        <v>240537.3279050432</v>
      </c>
      <c r="E2947" s="2">
        <f t="shared" si="1663"/>
        <v>0</v>
      </c>
      <c r="F2947" s="33">
        <f t="shared" si="1664"/>
        <v>240537.3279050432</v>
      </c>
      <c r="G2947" s="39">
        <f t="shared" si="1665"/>
        <v>6411.95</v>
      </c>
      <c r="H2947" s="38">
        <f>IF(AND(N2947=1,N2946&gt;1),VLOOKUP(A2946,[1]Plan1!$CW$105:$CY$215,3),H2946)</f>
        <v>6388.87</v>
      </c>
      <c r="I2947" s="127">
        <f t="shared" si="1666"/>
        <v>44755</v>
      </c>
      <c r="J2947" s="127">
        <f t="shared" si="1667"/>
        <v>44786</v>
      </c>
      <c r="K2947" s="34">
        <f t="shared" si="1668"/>
        <v>-3.599529004437052E-3</v>
      </c>
      <c r="L2947" s="212">
        <f t="shared" si="1669"/>
        <v>44844</v>
      </c>
      <c r="M2947" s="1">
        <f t="shared" si="1670"/>
        <v>20</v>
      </c>
      <c r="N2947" s="1">
        <f t="shared" si="1671"/>
        <v>16</v>
      </c>
      <c r="O2947" s="2">
        <f t="shared" si="1672"/>
        <v>0.99711932999999997</v>
      </c>
      <c r="P2947" s="35">
        <f t="shared" si="1673"/>
        <v>0.99319995999999999</v>
      </c>
      <c r="Q2947" s="35">
        <f t="shared" si="1674"/>
        <v>1.2071673115919845</v>
      </c>
      <c r="R2947" s="2">
        <f t="shared" si="1675"/>
        <v>1.2036898599999999</v>
      </c>
      <c r="S2947" s="2">
        <f t="shared" si="1676"/>
        <v>1.1701330599999999</v>
      </c>
      <c r="T2947" s="2">
        <f t="shared" si="1677"/>
        <v>289532.34255079</v>
      </c>
      <c r="U2947" s="2">
        <f t="shared" si="1678"/>
        <v>0</v>
      </c>
      <c r="V2947" s="2">
        <f t="shared" si="1679"/>
        <v>48995.014645752315</v>
      </c>
      <c r="W2947" s="2">
        <f t="shared" si="1680"/>
        <v>289532.34255079553</v>
      </c>
      <c r="X2947" s="36">
        <f t="shared" si="1681"/>
        <v>0</v>
      </c>
      <c r="Y2947" s="2">
        <f t="shared" si="1682"/>
        <v>0</v>
      </c>
      <c r="Z2947" s="37">
        <f t="shared" si="1683"/>
        <v>0</v>
      </c>
      <c r="AA2947" s="2">
        <f t="shared" si="1684"/>
        <v>0</v>
      </c>
      <c r="AB2947" s="4">
        <f t="shared" si="1630"/>
        <v>7.1215000000000001E-2</v>
      </c>
      <c r="AC2947" s="148">
        <f t="shared" si="1685"/>
        <v>668</v>
      </c>
      <c r="AD2947" s="36">
        <v>252</v>
      </c>
      <c r="AE2947" s="35">
        <f t="shared" si="1686"/>
        <v>1.200043038</v>
      </c>
      <c r="AF2947" s="2">
        <f t="shared" si="1687"/>
        <v>57918.92940311</v>
      </c>
      <c r="AG2947" s="2">
        <f t="shared" si="1688"/>
        <v>57918.92940311</v>
      </c>
      <c r="AH2947" s="3">
        <f t="shared" si="1689"/>
        <v>0</v>
      </c>
      <c r="AI2947" s="3"/>
      <c r="AJ2947" s="3">
        <v>0</v>
      </c>
      <c r="AK2947" s="2">
        <f t="shared" si="1690"/>
        <v>76965.544327445707</v>
      </c>
      <c r="AL2947" s="8"/>
      <c r="AM2947" s="8"/>
      <c r="AN2947" s="8"/>
      <c r="AO2947" s="8"/>
      <c r="AP2947" s="8"/>
      <c r="AQ2947" s="8"/>
      <c r="AR2947" s="5"/>
      <c r="AS2947" s="1"/>
      <c r="AT2947" s="8"/>
      <c r="AU2947" s="1"/>
      <c r="AV2947" s="1"/>
      <c r="AW2947" s="3"/>
      <c r="AX2947" s="3"/>
      <c r="AY2947" s="4"/>
      <c r="AZ2947" s="4"/>
      <c r="BA2947" s="4"/>
      <c r="BB2947" s="1"/>
      <c r="BC2947" s="1"/>
      <c r="BD2947" s="1"/>
      <c r="BE2947" s="1"/>
      <c r="BF2947" s="1"/>
      <c r="BG2947" s="1"/>
      <c r="BH2947" s="1"/>
      <c r="BI2947" s="1"/>
    </row>
    <row r="2948" spans="1:206" x14ac:dyDescent="0.2">
      <c r="A2948" s="78">
        <f t="shared" si="1629"/>
        <v>44839</v>
      </c>
      <c r="B2948" s="2">
        <f t="shared" si="1661"/>
        <v>424528.20749591896</v>
      </c>
      <c r="C2948" s="3">
        <f t="shared" si="1662"/>
        <v>57311308.011949062</v>
      </c>
      <c r="D2948" s="2">
        <f t="shared" si="1691"/>
        <v>240537.3279050432</v>
      </c>
      <c r="E2948" s="2">
        <f t="shared" si="1663"/>
        <v>0</v>
      </c>
      <c r="F2948" s="33">
        <f t="shared" si="1664"/>
        <v>240537.3279050432</v>
      </c>
      <c r="G2948" s="39">
        <f t="shared" si="1665"/>
        <v>6411.95</v>
      </c>
      <c r="H2948" s="38">
        <f>IF(AND(N2948=1,N2947&gt;1),VLOOKUP(A2947,[1]Plan1!$CW$105:$CY$215,3),H2947)</f>
        <v>6388.87</v>
      </c>
      <c r="I2948" s="127">
        <f t="shared" si="1666"/>
        <v>44755</v>
      </c>
      <c r="J2948" s="127">
        <f t="shared" si="1667"/>
        <v>44786</v>
      </c>
      <c r="K2948" s="34">
        <f t="shared" si="1668"/>
        <v>-3.599529004437052E-3</v>
      </c>
      <c r="L2948" s="212">
        <f t="shared" si="1669"/>
        <v>44844</v>
      </c>
      <c r="M2948" s="1">
        <f t="shared" si="1670"/>
        <v>20</v>
      </c>
      <c r="N2948" s="1">
        <f t="shared" si="1671"/>
        <v>17</v>
      </c>
      <c r="O2948" s="2">
        <f t="shared" si="1672"/>
        <v>0.99693957</v>
      </c>
      <c r="P2948" s="35">
        <f t="shared" si="1673"/>
        <v>0.99319995999999999</v>
      </c>
      <c r="Q2948" s="35">
        <f t="shared" si="1674"/>
        <v>1.2071673115919845</v>
      </c>
      <c r="R2948" s="2">
        <f t="shared" si="1675"/>
        <v>1.20347286</v>
      </c>
      <c r="S2948" s="2">
        <f t="shared" si="1676"/>
        <v>1.1701330599999999</v>
      </c>
      <c r="T2948" s="2">
        <f t="shared" si="1677"/>
        <v>289480.14595064003</v>
      </c>
      <c r="U2948" s="2">
        <f t="shared" si="1678"/>
        <v>0</v>
      </c>
      <c r="V2948" s="2">
        <f t="shared" si="1679"/>
        <v>48942.818045596941</v>
      </c>
      <c r="W2948" s="2">
        <f t="shared" si="1680"/>
        <v>289480.14595064014</v>
      </c>
      <c r="X2948" s="36">
        <f t="shared" si="1681"/>
        <v>0</v>
      </c>
      <c r="Y2948" s="2">
        <f t="shared" si="1682"/>
        <v>0</v>
      </c>
      <c r="Z2948" s="37">
        <f t="shared" si="1683"/>
        <v>0</v>
      </c>
      <c r="AA2948" s="2">
        <f t="shared" si="1684"/>
        <v>0</v>
      </c>
      <c r="AB2948" s="4">
        <f t="shared" si="1630"/>
        <v>7.1215000000000001E-2</v>
      </c>
      <c r="AC2948" s="148">
        <f t="shared" si="1685"/>
        <v>669</v>
      </c>
      <c r="AD2948" s="36">
        <v>252</v>
      </c>
      <c r="AE2948" s="35">
        <f t="shared" si="1686"/>
        <v>1.200370683</v>
      </c>
      <c r="AF2948" s="2">
        <f t="shared" si="1687"/>
        <v>58003.33455906</v>
      </c>
      <c r="AG2948" s="2">
        <f t="shared" si="1688"/>
        <v>58003.33455906</v>
      </c>
      <c r="AH2948" s="3">
        <f t="shared" si="1689"/>
        <v>0</v>
      </c>
      <c r="AI2948" s="3"/>
      <c r="AJ2948" s="3">
        <v>0</v>
      </c>
      <c r="AK2948" s="2">
        <f t="shared" si="1690"/>
        <v>77044.726986218811</v>
      </c>
      <c r="AL2948" s="8"/>
      <c r="AM2948" s="8"/>
      <c r="AN2948" s="8"/>
      <c r="AO2948" s="8"/>
      <c r="AP2948" s="8"/>
      <c r="AQ2948" s="8"/>
      <c r="AR2948" s="5"/>
      <c r="AS2948" s="1"/>
      <c r="AT2948" s="8"/>
      <c r="AU2948" s="1"/>
      <c r="AV2948" s="1"/>
      <c r="AW2948" s="3"/>
      <c r="AX2948" s="3"/>
      <c r="AY2948" s="4"/>
      <c r="AZ2948" s="4"/>
      <c r="BA2948" s="4"/>
      <c r="BB2948" s="1"/>
      <c r="BC2948" s="1"/>
      <c r="BD2948" s="1"/>
      <c r="BE2948" s="1"/>
      <c r="BF2948" s="1"/>
      <c r="BG2948" s="1"/>
      <c r="BH2948" s="1"/>
      <c r="BI2948" s="1"/>
    </row>
    <row r="2949" spans="1:206" x14ac:dyDescent="0.2">
      <c r="A2949" s="78">
        <f t="shared" si="1629"/>
        <v>44840</v>
      </c>
      <c r="B2949" s="2">
        <f t="shared" si="1661"/>
        <v>424639.59893005644</v>
      </c>
      <c r="C2949" s="3">
        <f t="shared" si="1662"/>
        <v>57326345.855557621</v>
      </c>
      <c r="D2949" s="2">
        <f t="shared" si="1691"/>
        <v>240537.3279050432</v>
      </c>
      <c r="E2949" s="2">
        <f t="shared" si="1663"/>
        <v>0</v>
      </c>
      <c r="F2949" s="33">
        <f t="shared" si="1664"/>
        <v>240537.3279050432</v>
      </c>
      <c r="G2949" s="39">
        <f t="shared" si="1665"/>
        <v>6411.95</v>
      </c>
      <c r="H2949" s="38">
        <f>IF(AND(N2949=1,N2948&gt;1),VLOOKUP(A2948,[1]Plan1!$CW$105:$CY$215,3),H2948)</f>
        <v>6388.87</v>
      </c>
      <c r="I2949" s="127">
        <f t="shared" si="1666"/>
        <v>44755</v>
      </c>
      <c r="J2949" s="127">
        <f t="shared" si="1667"/>
        <v>44786</v>
      </c>
      <c r="K2949" s="34">
        <f t="shared" si="1668"/>
        <v>-3.599529004437052E-3</v>
      </c>
      <c r="L2949" s="212">
        <f t="shared" si="1669"/>
        <v>44844</v>
      </c>
      <c r="M2949" s="1">
        <f t="shared" si="1670"/>
        <v>20</v>
      </c>
      <c r="N2949" s="1">
        <f t="shared" si="1671"/>
        <v>18</v>
      </c>
      <c r="O2949" s="2">
        <f t="shared" si="1672"/>
        <v>0.99675983999999995</v>
      </c>
      <c r="P2949" s="35">
        <f t="shared" si="1673"/>
        <v>0.99319995999999999</v>
      </c>
      <c r="Q2949" s="35">
        <f t="shared" si="1674"/>
        <v>1.2071673115919845</v>
      </c>
      <c r="R2949" s="2">
        <f t="shared" si="1675"/>
        <v>1.2032558900000001</v>
      </c>
      <c r="S2949" s="2">
        <f t="shared" si="1676"/>
        <v>1.1701330599999999</v>
      </c>
      <c r="T2949" s="2">
        <f t="shared" si="1677"/>
        <v>289427.95656660001</v>
      </c>
      <c r="U2949" s="2">
        <f t="shared" si="1678"/>
        <v>0</v>
      </c>
      <c r="V2949" s="2">
        <f t="shared" si="1679"/>
        <v>48890.628661561415</v>
      </c>
      <c r="W2949" s="2">
        <f t="shared" si="1680"/>
        <v>289427.95656660461</v>
      </c>
      <c r="X2949" s="36">
        <f t="shared" si="1681"/>
        <v>0</v>
      </c>
      <c r="Y2949" s="2">
        <f t="shared" si="1682"/>
        <v>0</v>
      </c>
      <c r="Z2949" s="37">
        <f t="shared" si="1683"/>
        <v>0</v>
      </c>
      <c r="AA2949" s="2">
        <f t="shared" si="1684"/>
        <v>0</v>
      </c>
      <c r="AB2949" s="4">
        <f t="shared" si="1630"/>
        <v>7.1215000000000001E-2</v>
      </c>
      <c r="AC2949" s="148">
        <f t="shared" si="1685"/>
        <v>670</v>
      </c>
      <c r="AD2949" s="36">
        <v>252</v>
      </c>
      <c r="AE2949" s="35">
        <f t="shared" si="1686"/>
        <v>1.2006984169999999</v>
      </c>
      <c r="AF2949" s="2">
        <f t="shared" si="1687"/>
        <v>58087.73271846</v>
      </c>
      <c r="AG2949" s="2">
        <f t="shared" si="1688"/>
        <v>58087.73271846</v>
      </c>
      <c r="AH2949" s="3">
        <f t="shared" si="1689"/>
        <v>0</v>
      </c>
      <c r="AI2949" s="3"/>
      <c r="AJ2949" s="3">
        <v>0</v>
      </c>
      <c r="AK2949" s="2">
        <f t="shared" si="1690"/>
        <v>77123.909644991887</v>
      </c>
      <c r="AL2949" s="8"/>
      <c r="AM2949" s="8"/>
      <c r="AN2949" s="8"/>
      <c r="AO2949" s="8"/>
      <c r="AP2949" s="8"/>
      <c r="AQ2949" s="8"/>
      <c r="AR2949" s="5"/>
      <c r="AS2949" s="1"/>
      <c r="AT2949" s="8"/>
      <c r="AU2949" s="1"/>
      <c r="AV2949" s="1"/>
      <c r="AW2949" s="3"/>
      <c r="AX2949" s="3"/>
      <c r="AY2949" s="4"/>
      <c r="AZ2949" s="4"/>
      <c r="BA2949" s="4"/>
      <c r="BB2949" s="1"/>
      <c r="BC2949" s="1"/>
      <c r="BD2949" s="1"/>
      <c r="BE2949" s="1"/>
      <c r="BF2949" s="1"/>
      <c r="BG2949" s="1"/>
      <c r="BH2949" s="1"/>
      <c r="BI2949" s="1"/>
    </row>
    <row r="2950" spans="1:206" x14ac:dyDescent="0.2">
      <c r="A2950" s="78">
        <f t="shared" si="1629"/>
        <v>44841</v>
      </c>
      <c r="B2950" s="2">
        <f t="shared" si="1661"/>
        <v>424750.99086628389</v>
      </c>
      <c r="C2950" s="3">
        <f t="shared" si="1662"/>
        <v>57341383.766948327</v>
      </c>
      <c r="D2950" s="2">
        <f t="shared" si="1691"/>
        <v>240537.3279050432</v>
      </c>
      <c r="E2950" s="2">
        <f t="shared" si="1663"/>
        <v>0</v>
      </c>
      <c r="F2950" s="33">
        <f t="shared" si="1664"/>
        <v>240537.3279050432</v>
      </c>
      <c r="G2950" s="39">
        <f t="shared" si="1665"/>
        <v>6411.95</v>
      </c>
      <c r="H2950" s="38">
        <f>IF(AND(N2950=1,N2949&gt;1),VLOOKUP(A2949,[1]Plan1!$CW$105:$CY$215,3),H2949)</f>
        <v>6388.87</v>
      </c>
      <c r="I2950" s="127">
        <f t="shared" si="1666"/>
        <v>44755</v>
      </c>
      <c r="J2950" s="127">
        <f t="shared" si="1667"/>
        <v>44786</v>
      </c>
      <c r="K2950" s="34">
        <f t="shared" si="1668"/>
        <v>-3.599529004437052E-3</v>
      </c>
      <c r="L2950" s="212">
        <f t="shared" si="1669"/>
        <v>44844</v>
      </c>
      <c r="M2950" s="1">
        <f t="shared" si="1670"/>
        <v>20</v>
      </c>
      <c r="N2950" s="1">
        <f t="shared" si="1671"/>
        <v>19</v>
      </c>
      <c r="O2950" s="2">
        <f t="shared" si="1672"/>
        <v>0.99658013000000001</v>
      </c>
      <c r="P2950" s="35">
        <f t="shared" si="1673"/>
        <v>0.99319995999999999</v>
      </c>
      <c r="Q2950" s="35">
        <f t="shared" si="1674"/>
        <v>1.2071673115919845</v>
      </c>
      <c r="R2950" s="2">
        <f t="shared" si="1675"/>
        <v>1.2030389500000001</v>
      </c>
      <c r="S2950" s="2">
        <f t="shared" si="1676"/>
        <v>1.1701330599999999</v>
      </c>
      <c r="T2950" s="2">
        <f t="shared" si="1677"/>
        <v>289375.77439868002</v>
      </c>
      <c r="U2950" s="2">
        <f t="shared" si="1678"/>
        <v>0</v>
      </c>
      <c r="V2950" s="2">
        <f t="shared" si="1679"/>
        <v>48838.446493645686</v>
      </c>
      <c r="W2950" s="2">
        <f t="shared" si="1680"/>
        <v>289375.77439868887</v>
      </c>
      <c r="X2950" s="36">
        <f t="shared" si="1681"/>
        <v>0</v>
      </c>
      <c r="Y2950" s="2">
        <f t="shared" si="1682"/>
        <v>0</v>
      </c>
      <c r="Z2950" s="37">
        <f t="shared" si="1683"/>
        <v>0</v>
      </c>
      <c r="AA2950" s="2">
        <f t="shared" si="1684"/>
        <v>0</v>
      </c>
      <c r="AB2950" s="4">
        <f t="shared" si="1630"/>
        <v>7.1215000000000001E-2</v>
      </c>
      <c r="AC2950" s="148">
        <f t="shared" si="1685"/>
        <v>671</v>
      </c>
      <c r="AD2950" s="36">
        <v>252</v>
      </c>
      <c r="AE2950" s="35">
        <f t="shared" si="1686"/>
        <v>1.2010262410000001</v>
      </c>
      <c r="AF2950" s="2">
        <f t="shared" si="1687"/>
        <v>58172.124163829998</v>
      </c>
      <c r="AG2950" s="2">
        <f t="shared" si="1688"/>
        <v>58172.124163829998</v>
      </c>
      <c r="AH2950" s="3">
        <f t="shared" si="1689"/>
        <v>0</v>
      </c>
      <c r="AI2950" s="3"/>
      <c r="AJ2950" s="3">
        <v>0</v>
      </c>
      <c r="AK2950" s="2">
        <f t="shared" si="1690"/>
        <v>77203.092303764992</v>
      </c>
      <c r="AL2950" s="8"/>
      <c r="AM2950" s="8"/>
      <c r="AN2950" s="13"/>
      <c r="AO2950" s="13"/>
      <c r="AP2950" s="13"/>
      <c r="AQ2950" s="13"/>
      <c r="AR2950" s="5"/>
      <c r="AS2950" s="17"/>
      <c r="AT2950" s="13"/>
      <c r="AU2950" s="17"/>
      <c r="AV2950" s="17"/>
      <c r="AW2950" s="25"/>
      <c r="AX2950" s="25"/>
      <c r="AY2950" s="18"/>
      <c r="AZ2950" s="18"/>
      <c r="BA2950" s="18"/>
      <c r="BB2950" s="17"/>
      <c r="BC2950" s="17"/>
      <c r="BD2950" s="17"/>
      <c r="BE2950" s="17"/>
      <c r="BF2950" s="17"/>
      <c r="BG2950" s="17"/>
      <c r="BH2950" s="17"/>
      <c r="BI2950" s="17"/>
      <c r="BJ2950" s="17"/>
      <c r="BK2950" s="17"/>
      <c r="BL2950" s="17"/>
      <c r="BM2950" s="17"/>
      <c r="BN2950" s="17"/>
      <c r="BO2950" s="17"/>
      <c r="BP2950" s="17"/>
      <c r="BQ2950" s="17"/>
      <c r="BR2950" s="17"/>
      <c r="BS2950" s="17"/>
      <c r="BT2950" s="17"/>
      <c r="BU2950" s="17"/>
      <c r="BV2950" s="17"/>
      <c r="BW2950" s="17"/>
      <c r="BX2950" s="17"/>
      <c r="BY2950" s="17"/>
      <c r="BZ2950" s="17"/>
      <c r="CA2950" s="17"/>
      <c r="CB2950" s="17"/>
      <c r="CC2950" s="17"/>
      <c r="CD2950" s="17"/>
      <c r="CE2950" s="17"/>
      <c r="CF2950" s="17"/>
      <c r="CG2950" s="17"/>
      <c r="CH2950" s="17"/>
      <c r="CI2950" s="17"/>
      <c r="CJ2950" s="17"/>
      <c r="CK2950" s="17"/>
      <c r="CL2950" s="17"/>
      <c r="CM2950" s="17"/>
      <c r="CN2950" s="17"/>
      <c r="CO2950" s="17"/>
      <c r="CP2950" s="17"/>
      <c r="CQ2950" s="17"/>
      <c r="CR2950" s="17"/>
      <c r="CS2950" s="17"/>
      <c r="CT2950" s="17"/>
      <c r="CU2950" s="17"/>
      <c r="CV2950" s="17"/>
      <c r="CW2950" s="17"/>
      <c r="CX2950" s="17"/>
      <c r="CY2950" s="17"/>
      <c r="CZ2950" s="17"/>
      <c r="DA2950" s="17"/>
      <c r="DB2950" s="17"/>
      <c r="DC2950" s="17"/>
      <c r="DD2950" s="17"/>
      <c r="DE2950" s="17"/>
      <c r="DF2950" s="17"/>
      <c r="DG2950" s="17"/>
      <c r="DH2950" s="17"/>
      <c r="DI2950" s="17"/>
      <c r="DJ2950" s="17"/>
      <c r="DK2950" s="17"/>
      <c r="DL2950" s="17"/>
      <c r="DM2950" s="17"/>
      <c r="DN2950" s="17"/>
      <c r="DO2950" s="17"/>
      <c r="DP2950" s="17"/>
      <c r="DQ2950" s="17"/>
      <c r="DR2950" s="17"/>
      <c r="DS2950" s="17"/>
      <c r="DT2950" s="17"/>
      <c r="DU2950" s="17"/>
      <c r="DV2950" s="17"/>
      <c r="DW2950" s="17"/>
      <c r="DX2950" s="17"/>
      <c r="DY2950" s="17"/>
      <c r="DZ2950" s="17"/>
      <c r="EA2950" s="17"/>
      <c r="EB2950" s="17"/>
      <c r="EC2950" s="17"/>
      <c r="ED2950" s="17"/>
      <c r="EE2950" s="17"/>
      <c r="EF2950" s="17"/>
      <c r="EG2950" s="17"/>
      <c r="EH2950" s="17"/>
      <c r="EI2950" s="17"/>
      <c r="EJ2950" s="17"/>
      <c r="EK2950" s="17"/>
      <c r="EL2950" s="17"/>
      <c r="EM2950" s="17"/>
      <c r="EN2950" s="17"/>
      <c r="EO2950" s="17"/>
      <c r="EP2950" s="17"/>
      <c r="EQ2950" s="17"/>
      <c r="ER2950" s="17"/>
      <c r="ES2950" s="17"/>
      <c r="ET2950" s="17"/>
      <c r="EU2950" s="17"/>
      <c r="EV2950" s="17"/>
      <c r="EW2950" s="17"/>
      <c r="EX2950" s="17"/>
      <c r="EY2950" s="17"/>
      <c r="EZ2950" s="17"/>
      <c r="FA2950" s="17"/>
      <c r="FB2950" s="17"/>
      <c r="FC2950" s="17"/>
      <c r="FD2950" s="17"/>
      <c r="FE2950" s="17"/>
      <c r="FF2950" s="17"/>
      <c r="FG2950" s="17"/>
      <c r="FH2950" s="17"/>
      <c r="FI2950" s="17"/>
      <c r="FJ2950" s="17"/>
      <c r="FK2950" s="17"/>
      <c r="FL2950" s="17"/>
      <c r="FM2950" s="17"/>
      <c r="FN2950" s="17"/>
      <c r="FO2950" s="17"/>
      <c r="FP2950" s="17"/>
      <c r="FQ2950" s="17"/>
      <c r="FR2950" s="17"/>
      <c r="FS2950" s="17"/>
      <c r="FT2950" s="17"/>
      <c r="FU2950" s="17"/>
      <c r="FV2950" s="17"/>
      <c r="FW2950" s="17"/>
      <c r="FX2950" s="17"/>
      <c r="FY2950" s="17"/>
      <c r="FZ2950" s="17"/>
      <c r="GA2950" s="17"/>
      <c r="GB2950" s="17"/>
      <c r="GC2950" s="17"/>
      <c r="GD2950" s="17"/>
      <c r="GE2950" s="17"/>
      <c r="GF2950" s="17"/>
      <c r="GG2950" s="17"/>
      <c r="GH2950" s="17"/>
      <c r="GI2950" s="17"/>
      <c r="GJ2950" s="17"/>
    </row>
    <row r="2951" spans="1:206" x14ac:dyDescent="0.2">
      <c r="A2951" s="78">
        <f t="shared" si="1629"/>
        <v>44842</v>
      </c>
      <c r="B2951" s="2">
        <f t="shared" si="1661"/>
        <v>424767.51870557095</v>
      </c>
      <c r="C2951" s="3">
        <f t="shared" si="1662"/>
        <v>57343615.025252081</v>
      </c>
      <c r="D2951" s="2">
        <f t="shared" si="1691"/>
        <v>240537.3279050432</v>
      </c>
      <c r="E2951" s="2">
        <f t="shared" si="1663"/>
        <v>0</v>
      </c>
      <c r="F2951" s="33">
        <f t="shared" si="1664"/>
        <v>240537.3279050432</v>
      </c>
      <c r="G2951" s="39">
        <f t="shared" si="1665"/>
        <v>6411.95</v>
      </c>
      <c r="H2951" s="38">
        <f>IF(AND(N2951=1,N2950&gt;1),VLOOKUP(A2950,[1]Plan1!$CW$105:$CY$215,3),H2950)</f>
        <v>6388.87</v>
      </c>
      <c r="I2951" s="127">
        <f t="shared" si="1666"/>
        <v>44755</v>
      </c>
      <c r="J2951" s="127">
        <f t="shared" si="1667"/>
        <v>44786</v>
      </c>
      <c r="K2951" s="34">
        <f t="shared" si="1668"/>
        <v>-3.599529004437052E-3</v>
      </c>
      <c r="L2951" s="212">
        <f t="shared" si="1669"/>
        <v>44844</v>
      </c>
      <c r="M2951" s="1">
        <f t="shared" si="1670"/>
        <v>20</v>
      </c>
      <c r="N2951" s="1">
        <f t="shared" si="1671"/>
        <v>20</v>
      </c>
      <c r="O2951" s="2">
        <f t="shared" si="1672"/>
        <v>0.99640046999999998</v>
      </c>
      <c r="P2951" s="35">
        <f t="shared" si="1673"/>
        <v>0.99319995999999999</v>
      </c>
      <c r="Q2951" s="35">
        <f t="shared" si="1674"/>
        <v>1.2071673115919845</v>
      </c>
      <c r="R2951" s="2">
        <f t="shared" si="1675"/>
        <v>1.2028220700000001</v>
      </c>
      <c r="S2951" s="2">
        <f t="shared" si="1676"/>
        <v>1.1701330599999999</v>
      </c>
      <c r="T2951" s="2">
        <f t="shared" si="1677"/>
        <v>289323.60666301002</v>
      </c>
      <c r="U2951" s="2">
        <f t="shared" si="1678"/>
        <v>0</v>
      </c>
      <c r="V2951" s="2">
        <f t="shared" si="1679"/>
        <v>48786.278757969645</v>
      </c>
      <c r="W2951" s="2">
        <f t="shared" si="1680"/>
        <v>289323.60666301288</v>
      </c>
      <c r="X2951" s="36">
        <f t="shared" si="1681"/>
        <v>0</v>
      </c>
      <c r="Y2951" s="2">
        <f t="shared" si="1682"/>
        <v>0</v>
      </c>
      <c r="Z2951" s="37">
        <f t="shared" si="1683"/>
        <v>0</v>
      </c>
      <c r="AA2951" s="2">
        <f t="shared" si="1684"/>
        <v>0</v>
      </c>
      <c r="AB2951" s="4">
        <f t="shared" si="1630"/>
        <v>7.1215000000000001E-2</v>
      </c>
      <c r="AC2951" s="148">
        <f t="shared" si="1685"/>
        <v>671</v>
      </c>
      <c r="AD2951" s="36">
        <v>252</v>
      </c>
      <c r="AE2951" s="35">
        <f t="shared" si="1686"/>
        <v>1.2010262410000001</v>
      </c>
      <c r="AF2951" s="2">
        <f t="shared" si="1687"/>
        <v>58161.637080020002</v>
      </c>
      <c r="AG2951" s="2">
        <f t="shared" si="1688"/>
        <v>58161.637080020002</v>
      </c>
      <c r="AH2951" s="3">
        <f t="shared" si="1689"/>
        <v>0</v>
      </c>
      <c r="AI2951" s="3"/>
      <c r="AJ2951" s="3">
        <v>0</v>
      </c>
      <c r="AK2951" s="2">
        <f t="shared" si="1690"/>
        <v>77282.274962538067</v>
      </c>
      <c r="AL2951" s="8"/>
      <c r="AM2951" s="8"/>
      <c r="AN2951" s="8"/>
      <c r="AO2951" s="8"/>
      <c r="AP2951" s="8"/>
      <c r="AQ2951" s="8"/>
      <c r="AR2951" s="5"/>
      <c r="AS2951" s="1"/>
      <c r="AT2951" s="8"/>
      <c r="AU2951" s="1"/>
      <c r="AV2951" s="1"/>
      <c r="AW2951" s="3"/>
      <c r="AX2951" s="3"/>
      <c r="AY2951" s="4"/>
      <c r="AZ2951" s="4"/>
      <c r="BA2951" s="4"/>
      <c r="BB2951" s="1"/>
      <c r="BC2951" s="1"/>
      <c r="BD2951" s="1"/>
      <c r="BE2951" s="1"/>
      <c r="BF2951" s="1"/>
      <c r="BG2951" s="1"/>
      <c r="BH2951" s="1"/>
      <c r="BI2951" s="1"/>
    </row>
    <row r="2952" spans="1:206" x14ac:dyDescent="0.2">
      <c r="A2952" s="78">
        <f t="shared" si="1629"/>
        <v>44843</v>
      </c>
      <c r="B2952" s="2">
        <f t="shared" si="1661"/>
        <v>424846.70136434404</v>
      </c>
      <c r="C2952" s="3">
        <f t="shared" si="1662"/>
        <v>57354304.684186444</v>
      </c>
      <c r="D2952" s="2">
        <f t="shared" si="1691"/>
        <v>240537.3279050432</v>
      </c>
      <c r="E2952" s="2">
        <f t="shared" si="1663"/>
        <v>0</v>
      </c>
      <c r="F2952" s="33">
        <f t="shared" si="1664"/>
        <v>240537.3279050432</v>
      </c>
      <c r="G2952" s="39">
        <f t="shared" si="1665"/>
        <v>6411.95</v>
      </c>
      <c r="H2952" s="38">
        <f>IF(AND(N2952=1,N2951&gt;1),VLOOKUP(A2951,[1]Plan1!$CW$105:$CY$215,3),H2951)</f>
        <v>6388.87</v>
      </c>
      <c r="I2952" s="127">
        <f t="shared" si="1666"/>
        <v>44755</v>
      </c>
      <c r="J2952" s="127">
        <f t="shared" si="1667"/>
        <v>44786</v>
      </c>
      <c r="K2952" s="34">
        <f t="shared" si="1668"/>
        <v>-3.599529004437052E-3</v>
      </c>
      <c r="L2952" s="212">
        <f t="shared" si="1669"/>
        <v>44844</v>
      </c>
      <c r="M2952" s="1">
        <f t="shared" si="1670"/>
        <v>20</v>
      </c>
      <c r="N2952" s="1">
        <f t="shared" si="1671"/>
        <v>20</v>
      </c>
      <c r="O2952" s="2">
        <f t="shared" si="1672"/>
        <v>0.99640046999999998</v>
      </c>
      <c r="P2952" s="35">
        <f t="shared" si="1673"/>
        <v>0.99319995999999999</v>
      </c>
      <c r="Q2952" s="35">
        <f t="shared" si="1674"/>
        <v>1.2071673115919845</v>
      </c>
      <c r="R2952" s="2">
        <f t="shared" si="1675"/>
        <v>1.2028220700000001</v>
      </c>
      <c r="S2952" s="2">
        <f t="shared" si="1676"/>
        <v>1.1701330599999999</v>
      </c>
      <c r="T2952" s="2">
        <f t="shared" si="1677"/>
        <v>289323.60666301002</v>
      </c>
      <c r="U2952" s="2">
        <f t="shared" si="1678"/>
        <v>0</v>
      </c>
      <c r="V2952" s="2">
        <f t="shared" si="1679"/>
        <v>48786.278757969645</v>
      </c>
      <c r="W2952" s="2">
        <f t="shared" si="1680"/>
        <v>289323.60666301288</v>
      </c>
      <c r="X2952" s="36">
        <f t="shared" si="1681"/>
        <v>0</v>
      </c>
      <c r="Y2952" s="2">
        <f t="shared" si="1682"/>
        <v>0</v>
      </c>
      <c r="Z2952" s="37">
        <f t="shared" si="1683"/>
        <v>0</v>
      </c>
      <c r="AA2952" s="2">
        <f t="shared" si="1684"/>
        <v>0</v>
      </c>
      <c r="AB2952" s="4">
        <f t="shared" si="1630"/>
        <v>7.1215000000000001E-2</v>
      </c>
      <c r="AC2952" s="148">
        <f t="shared" si="1685"/>
        <v>671</v>
      </c>
      <c r="AD2952" s="36">
        <v>252</v>
      </c>
      <c r="AE2952" s="35">
        <f t="shared" si="1686"/>
        <v>1.2010262410000001</v>
      </c>
      <c r="AF2952" s="2">
        <f t="shared" si="1687"/>
        <v>58161.637080020002</v>
      </c>
      <c r="AG2952" s="2">
        <f t="shared" si="1688"/>
        <v>58161.637080020002</v>
      </c>
      <c r="AH2952" s="3">
        <f t="shared" si="1689"/>
        <v>0</v>
      </c>
      <c r="AI2952" s="3"/>
      <c r="AJ2952" s="3">
        <v>0</v>
      </c>
      <c r="AK2952" s="2">
        <f t="shared" si="1690"/>
        <v>77361.457621311172</v>
      </c>
      <c r="AL2952" s="8"/>
      <c r="AM2952" s="8"/>
      <c r="AN2952" s="8"/>
      <c r="AO2952" s="8"/>
      <c r="AP2952" s="8"/>
      <c r="AQ2952" s="8"/>
      <c r="AR2952" s="5"/>
      <c r="AS2952" s="1"/>
      <c r="AT2952" s="8"/>
      <c r="AU2952" s="1"/>
      <c r="AV2952" s="1"/>
      <c r="AW2952" s="3"/>
      <c r="AX2952" s="3"/>
      <c r="AY2952" s="4"/>
      <c r="AZ2952" s="4"/>
      <c r="BA2952" s="4"/>
      <c r="BB2952" s="1"/>
      <c r="BC2952" s="1"/>
      <c r="BD2952" s="1"/>
      <c r="BE2952" s="1"/>
      <c r="BF2952" s="1"/>
      <c r="BG2952" s="1"/>
      <c r="BH2952" s="1"/>
      <c r="BI2952" s="1"/>
    </row>
    <row r="2953" spans="1:206" x14ac:dyDescent="0.2">
      <c r="A2953" s="78">
        <f t="shared" si="1629"/>
        <v>44844</v>
      </c>
      <c r="B2953" s="2">
        <f t="shared" si="1661"/>
        <v>425020.75699494709</v>
      </c>
      <c r="C2953" s="3">
        <f t="shared" si="1662"/>
        <v>57377802.194317855</v>
      </c>
      <c r="D2953" s="2">
        <f t="shared" si="1691"/>
        <v>240537.3279050432</v>
      </c>
      <c r="E2953" s="2">
        <f t="shared" si="1663"/>
        <v>0</v>
      </c>
      <c r="F2953" s="33">
        <f t="shared" si="1664"/>
        <v>240537.3279050432</v>
      </c>
      <c r="G2953" s="39">
        <f t="shared" si="1665"/>
        <v>6411.95</v>
      </c>
      <c r="H2953" s="38">
        <f>IF(AND(N2953=1,N2952&gt;1),VLOOKUP(A2952,[1]Plan1!$CW$105:$CY$215,3),H2952)</f>
        <v>6388.87</v>
      </c>
      <c r="I2953" s="127">
        <f t="shared" si="1666"/>
        <v>44755</v>
      </c>
      <c r="J2953" s="127">
        <f t="shared" si="1667"/>
        <v>44786</v>
      </c>
      <c r="K2953" s="34">
        <f t="shared" si="1668"/>
        <v>-3.599529004437052E-3</v>
      </c>
      <c r="L2953" s="212">
        <f t="shared" si="1669"/>
        <v>44844</v>
      </c>
      <c r="M2953" s="1">
        <f t="shared" si="1670"/>
        <v>20</v>
      </c>
      <c r="N2953" s="1">
        <f t="shared" si="1671"/>
        <v>20</v>
      </c>
      <c r="O2953" s="2">
        <f t="shared" si="1672"/>
        <v>0.99640046999999998</v>
      </c>
      <c r="P2953" s="35">
        <f t="shared" si="1673"/>
        <v>0.99319995999999999</v>
      </c>
      <c r="Q2953" s="35">
        <f t="shared" si="1674"/>
        <v>1.2071673115919845</v>
      </c>
      <c r="R2953" s="2">
        <f t="shared" si="1675"/>
        <v>1.2028220700000001</v>
      </c>
      <c r="S2953" s="2">
        <f t="shared" si="1676"/>
        <v>1.1701330599999999</v>
      </c>
      <c r="T2953" s="2">
        <f t="shared" si="1677"/>
        <v>289323.60666301002</v>
      </c>
      <c r="U2953" s="2">
        <f t="shared" si="1678"/>
        <v>0</v>
      </c>
      <c r="V2953" s="2">
        <f t="shared" si="1679"/>
        <v>48786.278757969645</v>
      </c>
      <c r="W2953" s="2">
        <f t="shared" si="1680"/>
        <v>289323.60666301288</v>
      </c>
      <c r="X2953" s="36">
        <f t="shared" si="1681"/>
        <v>97</v>
      </c>
      <c r="Y2953" s="2">
        <f t="shared" si="1682"/>
        <v>0</v>
      </c>
      <c r="Z2953" s="37">
        <f t="shared" si="1683"/>
        <v>0</v>
      </c>
      <c r="AA2953" s="2">
        <f t="shared" si="1684"/>
        <v>0</v>
      </c>
      <c r="AB2953" s="4">
        <f t="shared" si="1630"/>
        <v>7.1215000000000001E-2</v>
      </c>
      <c r="AC2953" s="148">
        <f t="shared" si="1685"/>
        <v>672</v>
      </c>
      <c r="AD2953" s="36">
        <v>252</v>
      </c>
      <c r="AE2953" s="35">
        <f t="shared" si="1686"/>
        <v>1.2013541539999999</v>
      </c>
      <c r="AF2953" s="2">
        <f t="shared" si="1687"/>
        <v>58256.510051849997</v>
      </c>
      <c r="AG2953" s="2">
        <f t="shared" si="1688"/>
        <v>58256.510051849997</v>
      </c>
      <c r="AH2953" s="3">
        <f t="shared" si="1689"/>
        <v>0</v>
      </c>
      <c r="AI2953" s="3"/>
      <c r="AJ2953" s="3">
        <v>0</v>
      </c>
      <c r="AK2953" s="2">
        <f t="shared" si="1690"/>
        <v>77440.640280084248</v>
      </c>
      <c r="AL2953" s="8"/>
      <c r="AM2953" s="8"/>
      <c r="AN2953" s="8"/>
      <c r="AO2953" s="8"/>
      <c r="AP2953" s="8"/>
      <c r="AQ2953" s="8"/>
      <c r="AR2953" s="5"/>
      <c r="AS2953" s="1"/>
      <c r="AT2953" s="8"/>
      <c r="AU2953" s="1"/>
      <c r="AV2953" s="1"/>
      <c r="AW2953" s="3"/>
      <c r="AX2953" s="3"/>
      <c r="AY2953" s="4"/>
      <c r="AZ2953" s="4"/>
      <c r="BA2953" s="4"/>
      <c r="BB2953" s="1"/>
      <c r="BC2953" s="1"/>
      <c r="BD2953" s="1"/>
      <c r="BE2953" s="1"/>
      <c r="BF2953" s="1"/>
      <c r="BG2953" s="1"/>
      <c r="BH2953" s="1"/>
      <c r="BI2953" s="1"/>
    </row>
    <row r="2954" spans="1:206" x14ac:dyDescent="0.2">
      <c r="A2954" s="78">
        <f t="shared" si="1629"/>
        <v>44845</v>
      </c>
      <c r="B2954" s="2">
        <f t="shared" ref="B2954:B3017" si="1692">(W2954+AG2954+AJ2954+AK2954)</f>
        <v>425146.75211470987</v>
      </c>
      <c r="C2954" s="3">
        <f t="shared" ref="C2954:C3017" si="1693">B2954*135</f>
        <v>57394811.535485834</v>
      </c>
      <c r="D2954" s="2">
        <f t="shared" si="1691"/>
        <v>240537.3279050432</v>
      </c>
      <c r="E2954" s="2">
        <f t="shared" ref="E2954:E3017" si="1694">IF(ISERROR(VLOOKUP(A2954,AZ$12:BB$174,2,FALSE)=TRUE),E2953,VLOOKUP(A2954,AZ$12:BB$174,2,FALSE))</f>
        <v>0</v>
      </c>
      <c r="F2954" s="33">
        <f t="shared" ref="F2954:F3017" si="1695">(D2954-E2954)</f>
        <v>240537.3279050432</v>
      </c>
      <c r="G2954" s="39">
        <f t="shared" ref="G2954:G3017" si="1696">IF(H2954=H2953,G2953,H2953)</f>
        <v>6388.87</v>
      </c>
      <c r="H2954" s="38">
        <f>IF(AND(N2954=1,N2953&gt;1),VLOOKUP(A2953,[1]Plan1!$CW$105:$CY$215,3),H2953)</f>
        <v>6370.34</v>
      </c>
      <c r="I2954" s="127">
        <f t="shared" ref="I2954:I3017" si="1697">EDATE(J2954,-1)</f>
        <v>44784</v>
      </c>
      <c r="J2954" s="127">
        <f t="shared" ref="J2954:J3017" si="1698">IF(X2953&gt;0,EDATE(A2954,-1),+J2953)</f>
        <v>44815</v>
      </c>
      <c r="K2954" s="34">
        <f t="shared" ref="K2954:K3017" si="1699">(H2954/G2954)-1</f>
        <v>-2.9003564010536831E-3</v>
      </c>
      <c r="L2954" s="212">
        <f t="shared" ref="L2954:L3017" si="1700">VLOOKUP(A2953,AZ$193:BA$372,2)</f>
        <v>44875</v>
      </c>
      <c r="M2954" s="1">
        <f t="shared" ref="M2954:M3017" si="1701">IF(L2954=L2953,M2953,NETWORKDAYS(L2953,L2954,$AT$194:$AT$348)-1)</f>
        <v>21</v>
      </c>
      <c r="N2954" s="1">
        <f t="shared" ref="N2954:N3017" si="1702">(M2954-(NETWORKDAYS(A2954,L2954,$AT$194:$AT$348)-1))</f>
        <v>1</v>
      </c>
      <c r="O2954" s="2">
        <f t="shared" ref="O2954:O3017" si="1703">TRUNC((H2954/G2954)^TRUNC((N2954/M2954),9),8)</f>
        <v>0.99986169000000003</v>
      </c>
      <c r="P2954" s="35">
        <f t="shared" ref="P2954:P3017" si="1704">IF(L2954&gt;L2953,O2953,P2953)</f>
        <v>0.99640046999999998</v>
      </c>
      <c r="Q2954" s="35">
        <f t="shared" ref="Q2954:Q3017" si="1705">IF(L2954&gt;L2953,Q2953*P2954,Q2953)</f>
        <v>1.2028220766388897</v>
      </c>
      <c r="R2954" s="2">
        <f t="shared" ref="R2954:R3017" si="1706">TRUNC(TRUNC((O2954*Q2954),15),8)</f>
        <v>1.2026557099999999</v>
      </c>
      <c r="S2954" s="2">
        <f t="shared" ref="S2954:S3017" si="1707">IF(AND(X2954&gt;0,MONTH(A2954)=S$9),R2954,S2953)</f>
        <v>1.1701330599999999</v>
      </c>
      <c r="T2954" s="2">
        <f t="shared" ref="T2954:T3017" si="1708">TRUNC(D2954*R2954,8)</f>
        <v>289283.59087314003</v>
      </c>
      <c r="U2954" s="2">
        <f t="shared" ref="U2954:U3017" si="1709">(E2954*(S2954-1))</f>
        <v>0</v>
      </c>
      <c r="V2954" s="2">
        <f t="shared" ref="V2954:V3017" si="1710">(F2954*(R2954-1))</f>
        <v>48746.262968099327</v>
      </c>
      <c r="W2954" s="2">
        <f t="shared" ref="W2954:W3017" si="1711">(D2954+U2954+V2954)</f>
        <v>289283.59087314253</v>
      </c>
      <c r="X2954" s="36">
        <f t="shared" ref="X2954:X3017" si="1712">IF(VLOOKUP(A2954,AT$10:BC$190,10)=VLOOKUP(A2953,AT$10:BC$190,10),0,VLOOKUP(A2954,AT$10:BC$190,10))</f>
        <v>0</v>
      </c>
      <c r="Y2954" s="2">
        <f t="shared" ref="Y2954:Y3017" si="1713">IF(X2954&gt;0,VLOOKUP(A2954,AT$12:AX$190,5),0)</f>
        <v>0</v>
      </c>
      <c r="Z2954" s="37">
        <f t="shared" ref="Z2954:Z3017" si="1714">IF(X2954&gt;0,VLOOKUP($A2954,$AT$10:$AY$190,6),0)</f>
        <v>0</v>
      </c>
      <c r="AA2954" s="2">
        <f t="shared" ref="AA2954:AA3017" si="1715">IF(Z2954&gt;0,TRUNC(Z2954*T2954,8),0)</f>
        <v>0</v>
      </c>
      <c r="AB2954" s="4">
        <f t="shared" si="1630"/>
        <v>7.1215000000000001E-2</v>
      </c>
      <c r="AC2954" s="148">
        <f t="shared" ref="AC2954:AC3017" si="1716">NETWORKDAYS(A$1975,A2954,$AT$194:$AT$348)-1</f>
        <v>673</v>
      </c>
      <c r="AD2954" s="36">
        <v>252</v>
      </c>
      <c r="AE2954" s="35">
        <f t="shared" ref="AE2954:AE3017" si="1717">ROUND((1+AB2954)^TRUNC((AC2954/AD2954),9),9)</f>
        <v>1.2016821559999999</v>
      </c>
      <c r="AF2954" s="2">
        <f t="shared" ref="AF2954:AF3017" si="1718">TRUNC((T2954*(AE2954-1)),8)</f>
        <v>58343.338302709999</v>
      </c>
      <c r="AG2954" s="2">
        <f t="shared" ref="AG2954:AG3017" si="1719">TRUNC((W2954*(AE2954-1)),8)</f>
        <v>58343.338302709999</v>
      </c>
      <c r="AH2954" s="3">
        <f t="shared" ref="AH2954:AH3017" si="1720">IF(AA2954&gt;0,AA2954+AF2954,0)</f>
        <v>0</v>
      </c>
      <c r="AI2954" s="3"/>
      <c r="AJ2954" s="3">
        <v>0</v>
      </c>
      <c r="AK2954" s="2">
        <f t="shared" ref="AK2954:AK3017" si="1721">((0.01*(A2954-A$1975)/30)*AI$1896)</f>
        <v>77519.822938857367</v>
      </c>
      <c r="AL2954" s="8"/>
      <c r="AM2954" s="8"/>
      <c r="AN2954" s="8"/>
      <c r="AO2954" s="8"/>
      <c r="AP2954" s="8"/>
      <c r="AQ2954" s="8"/>
      <c r="AR2954" s="5"/>
      <c r="AS2954" s="1"/>
      <c r="AT2954" s="8"/>
      <c r="AU2954" s="1"/>
      <c r="AV2954" s="1"/>
      <c r="AW2954" s="3"/>
      <c r="AX2954" s="3"/>
      <c r="AY2954" s="4"/>
      <c r="AZ2954" s="4"/>
      <c r="BA2954" s="4"/>
      <c r="BB2954" s="1"/>
      <c r="BC2954" s="1"/>
      <c r="BD2954" s="1"/>
      <c r="BE2954" s="1"/>
      <c r="BF2954" s="1"/>
      <c r="BG2954" s="1"/>
      <c r="BH2954" s="1"/>
      <c r="BI2954" s="1"/>
    </row>
    <row r="2955" spans="1:206" x14ac:dyDescent="0.2">
      <c r="A2955" s="78">
        <f t="shared" ref="A2955:A3018" si="1722">(A2954+1)</f>
        <v>44846</v>
      </c>
      <c r="B2955" s="2">
        <f t="shared" si="1692"/>
        <v>425177.85718432255</v>
      </c>
      <c r="C2955" s="3">
        <f t="shared" si="1693"/>
        <v>57399010.719883546</v>
      </c>
      <c r="D2955" s="2">
        <f t="shared" si="1691"/>
        <v>240537.3279050432</v>
      </c>
      <c r="E2955" s="2">
        <f t="shared" si="1694"/>
        <v>0</v>
      </c>
      <c r="F2955" s="33">
        <f t="shared" si="1695"/>
        <v>240537.3279050432</v>
      </c>
      <c r="G2955" s="39">
        <f t="shared" si="1696"/>
        <v>6388.87</v>
      </c>
      <c r="H2955" s="38">
        <f>IF(AND(N2955=1,N2954&gt;1),VLOOKUP(A2954,[1]Plan1!$CW$105:$CY$215,3),H2954)</f>
        <v>6370.34</v>
      </c>
      <c r="I2955" s="127">
        <f t="shared" si="1697"/>
        <v>44784</v>
      </c>
      <c r="J2955" s="127">
        <f t="shared" si="1698"/>
        <v>44815</v>
      </c>
      <c r="K2955" s="34">
        <f t="shared" si="1699"/>
        <v>-2.9003564010536831E-3</v>
      </c>
      <c r="L2955" s="212">
        <f t="shared" si="1700"/>
        <v>44875</v>
      </c>
      <c r="M2955" s="1">
        <f t="shared" si="1701"/>
        <v>21</v>
      </c>
      <c r="N2955" s="1">
        <f t="shared" si="1702"/>
        <v>2</v>
      </c>
      <c r="O2955" s="2">
        <f t="shared" si="1703"/>
        <v>0.99972340999999998</v>
      </c>
      <c r="P2955" s="35">
        <f t="shared" si="1704"/>
        <v>0.99640046999999998</v>
      </c>
      <c r="Q2955" s="35">
        <f t="shared" si="1705"/>
        <v>1.2028220766388897</v>
      </c>
      <c r="R2955" s="2">
        <f t="shared" si="1706"/>
        <v>1.2024893800000001</v>
      </c>
      <c r="S2955" s="2">
        <f t="shared" si="1707"/>
        <v>1.1701330599999999</v>
      </c>
      <c r="T2955" s="2">
        <f t="shared" si="1708"/>
        <v>289243.58229938999</v>
      </c>
      <c r="U2955" s="2">
        <f t="shared" si="1709"/>
        <v>0</v>
      </c>
      <c r="V2955" s="2">
        <f t="shared" si="1710"/>
        <v>48706.254394348907</v>
      </c>
      <c r="W2955" s="2">
        <f t="shared" si="1711"/>
        <v>289243.58229939209</v>
      </c>
      <c r="X2955" s="36">
        <f t="shared" si="1712"/>
        <v>0</v>
      </c>
      <c r="Y2955" s="2">
        <f t="shared" si="1713"/>
        <v>0</v>
      </c>
      <c r="Z2955" s="37">
        <f t="shared" si="1714"/>
        <v>0</v>
      </c>
      <c r="AA2955" s="2">
        <f t="shared" si="1715"/>
        <v>0</v>
      </c>
      <c r="AB2955" s="4">
        <f t="shared" ref="AB2955:AB3018" si="1723">(AB2954)</f>
        <v>7.1215000000000001E-2</v>
      </c>
      <c r="AC2955" s="148">
        <f t="shared" si="1716"/>
        <v>673</v>
      </c>
      <c r="AD2955" s="36">
        <v>252</v>
      </c>
      <c r="AE2955" s="35">
        <f t="shared" si="1717"/>
        <v>1.2016821559999999</v>
      </c>
      <c r="AF2955" s="2">
        <f t="shared" si="1718"/>
        <v>58335.269287299998</v>
      </c>
      <c r="AG2955" s="2">
        <f t="shared" si="1719"/>
        <v>58335.269287299998</v>
      </c>
      <c r="AH2955" s="3">
        <f t="shared" si="1720"/>
        <v>0</v>
      </c>
      <c r="AI2955" s="3"/>
      <c r="AJ2955" s="3">
        <v>0</v>
      </c>
      <c r="AK2955" s="2">
        <f t="shared" si="1721"/>
        <v>77599.005597630457</v>
      </c>
      <c r="AL2955" s="8"/>
      <c r="AM2955" s="8"/>
      <c r="AN2955" s="8"/>
      <c r="AO2955" s="8"/>
      <c r="AP2955" s="8"/>
      <c r="AQ2955" s="8"/>
      <c r="AR2955" s="5"/>
      <c r="AS2955" s="1"/>
      <c r="AT2955" s="8"/>
      <c r="AU2955" s="1"/>
      <c r="AV2955" s="1"/>
      <c r="AW2955" s="3"/>
      <c r="AX2955" s="3"/>
      <c r="AY2955" s="4"/>
      <c r="AZ2955" s="4"/>
      <c r="BA2955" s="4"/>
      <c r="BB2955" s="1"/>
      <c r="BC2955" s="1"/>
      <c r="BD2955" s="1"/>
      <c r="BE2955" s="1"/>
      <c r="BF2955" s="1"/>
      <c r="BG2955" s="1"/>
      <c r="BH2955" s="1"/>
      <c r="BI2955" s="1"/>
    </row>
    <row r="2956" spans="1:206" x14ac:dyDescent="0.2">
      <c r="A2956" s="78">
        <f t="shared" si="1722"/>
        <v>44847</v>
      </c>
      <c r="B2956" s="2">
        <f t="shared" si="1692"/>
        <v>425351.93863774562</v>
      </c>
      <c r="C2956" s="3">
        <f t="shared" si="1693"/>
        <v>57422511.716095656</v>
      </c>
      <c r="D2956" s="2">
        <f t="shared" si="1691"/>
        <v>240537.3279050432</v>
      </c>
      <c r="E2956" s="2">
        <f t="shared" si="1694"/>
        <v>0</v>
      </c>
      <c r="F2956" s="33">
        <f t="shared" si="1695"/>
        <v>240537.3279050432</v>
      </c>
      <c r="G2956" s="39">
        <f t="shared" si="1696"/>
        <v>6388.87</v>
      </c>
      <c r="H2956" s="38">
        <f>IF(AND(N2956=1,N2955&gt;1),VLOOKUP(A2955,[1]Plan1!$CW$105:$CY$215,3),H2955)</f>
        <v>6370.34</v>
      </c>
      <c r="I2956" s="127">
        <f t="shared" si="1697"/>
        <v>44784</v>
      </c>
      <c r="J2956" s="127">
        <f t="shared" si="1698"/>
        <v>44815</v>
      </c>
      <c r="K2956" s="34">
        <f t="shared" si="1699"/>
        <v>-2.9003564010536831E-3</v>
      </c>
      <c r="L2956" s="212">
        <f t="shared" si="1700"/>
        <v>44875</v>
      </c>
      <c r="M2956" s="1">
        <f t="shared" si="1701"/>
        <v>21</v>
      </c>
      <c r="N2956" s="1">
        <f t="shared" si="1702"/>
        <v>2</v>
      </c>
      <c r="O2956" s="2">
        <f t="shared" si="1703"/>
        <v>0.99972340999999998</v>
      </c>
      <c r="P2956" s="35">
        <f t="shared" si="1704"/>
        <v>0.99640046999999998</v>
      </c>
      <c r="Q2956" s="35">
        <f t="shared" si="1705"/>
        <v>1.2028220766388897</v>
      </c>
      <c r="R2956" s="2">
        <f t="shared" si="1706"/>
        <v>1.2024893800000001</v>
      </c>
      <c r="S2956" s="2">
        <f t="shared" si="1707"/>
        <v>1.1701330599999999</v>
      </c>
      <c r="T2956" s="2">
        <f t="shared" si="1708"/>
        <v>289243.58229938999</v>
      </c>
      <c r="U2956" s="2">
        <f t="shared" si="1709"/>
        <v>0</v>
      </c>
      <c r="V2956" s="2">
        <f t="shared" si="1710"/>
        <v>48706.254394348907</v>
      </c>
      <c r="W2956" s="2">
        <f t="shared" si="1711"/>
        <v>289243.58229939209</v>
      </c>
      <c r="X2956" s="36">
        <f t="shared" si="1712"/>
        <v>0</v>
      </c>
      <c r="Y2956" s="2">
        <f t="shared" si="1713"/>
        <v>0</v>
      </c>
      <c r="Z2956" s="37">
        <f t="shared" si="1714"/>
        <v>0</v>
      </c>
      <c r="AA2956" s="2">
        <f t="shared" si="1715"/>
        <v>0</v>
      </c>
      <c r="AB2956" s="4">
        <f t="shared" si="1723"/>
        <v>7.1215000000000001E-2</v>
      </c>
      <c r="AC2956" s="148">
        <f t="shared" si="1716"/>
        <v>674</v>
      </c>
      <c r="AD2956" s="36">
        <v>252</v>
      </c>
      <c r="AE2956" s="35">
        <f t="shared" si="1717"/>
        <v>1.202010249</v>
      </c>
      <c r="AF2956" s="2">
        <f t="shared" si="1718"/>
        <v>58430.168081950003</v>
      </c>
      <c r="AG2956" s="2">
        <f t="shared" si="1719"/>
        <v>58430.168081950003</v>
      </c>
      <c r="AH2956" s="3">
        <f t="shared" si="1720"/>
        <v>0</v>
      </c>
      <c r="AI2956" s="3"/>
      <c r="AJ2956" s="3">
        <v>0</v>
      </c>
      <c r="AK2956" s="2">
        <f t="shared" si="1721"/>
        <v>77678.188256403548</v>
      </c>
      <c r="AL2956" s="8"/>
      <c r="AM2956" s="8"/>
      <c r="AN2956" s="15"/>
      <c r="AO2956" s="15"/>
      <c r="AP2956" s="15"/>
      <c r="AQ2956" s="15"/>
      <c r="AR2956" s="5"/>
      <c r="AS2956" s="16"/>
      <c r="AT2956" s="15"/>
      <c r="AU2956" s="16"/>
      <c r="AV2956" s="16"/>
      <c r="AW2956" s="26"/>
      <c r="AX2956" s="26"/>
      <c r="AY2956" s="28"/>
      <c r="AZ2956" s="28"/>
      <c r="BA2956" s="28"/>
      <c r="BB2956" s="16"/>
      <c r="BC2956" s="16"/>
      <c r="BD2956" s="16"/>
      <c r="BE2956" s="16"/>
      <c r="BF2956" s="16"/>
      <c r="BG2956" s="16"/>
      <c r="BH2956" s="16"/>
      <c r="BI2956" s="16"/>
      <c r="BJ2956" s="16"/>
      <c r="BK2956" s="16"/>
      <c r="BL2956" s="16"/>
      <c r="BM2956" s="16"/>
      <c r="BN2956" s="16"/>
      <c r="BO2956" s="16"/>
      <c r="BP2956" s="16"/>
      <c r="BQ2956" s="16"/>
      <c r="BR2956" s="16"/>
      <c r="BS2956" s="16"/>
      <c r="BT2956" s="16"/>
      <c r="BU2956" s="16"/>
      <c r="BV2956" s="16"/>
      <c r="BW2956" s="16"/>
      <c r="BX2956" s="16"/>
      <c r="BY2956" s="16"/>
      <c r="BZ2956" s="16"/>
      <c r="CA2956" s="16"/>
      <c r="CB2956" s="16"/>
      <c r="CC2956" s="16"/>
      <c r="CD2956" s="16"/>
      <c r="CE2956" s="16"/>
      <c r="CF2956" s="16"/>
      <c r="CG2956" s="16"/>
      <c r="CH2956" s="16"/>
      <c r="CI2956" s="16"/>
      <c r="CJ2956" s="16"/>
      <c r="CK2956" s="16"/>
      <c r="CL2956" s="16"/>
      <c r="CM2956" s="16"/>
      <c r="CN2956" s="16"/>
      <c r="CO2956" s="16"/>
      <c r="CP2956" s="16"/>
      <c r="CQ2956" s="16"/>
      <c r="CR2956" s="16"/>
      <c r="CS2956" s="16"/>
      <c r="CT2956" s="16"/>
      <c r="CU2956" s="16"/>
      <c r="CV2956" s="16"/>
      <c r="CW2956" s="16"/>
      <c r="CX2956" s="16"/>
      <c r="CY2956" s="16"/>
      <c r="CZ2956" s="16"/>
      <c r="DA2956" s="16"/>
      <c r="DB2956" s="16"/>
      <c r="DC2956" s="16"/>
      <c r="DD2956" s="16"/>
      <c r="DE2956" s="16"/>
      <c r="DF2956" s="16"/>
      <c r="DG2956" s="16"/>
      <c r="DH2956" s="16"/>
      <c r="DI2956" s="16"/>
      <c r="DJ2956" s="16"/>
      <c r="DK2956" s="16"/>
      <c r="DL2956" s="16"/>
      <c r="DM2956" s="16"/>
      <c r="DN2956" s="16"/>
      <c r="DO2956" s="16"/>
      <c r="DP2956" s="16"/>
      <c r="DQ2956" s="16"/>
      <c r="DR2956" s="16"/>
      <c r="DS2956" s="16"/>
      <c r="DT2956" s="16"/>
      <c r="DU2956" s="16"/>
      <c r="DV2956" s="16"/>
      <c r="DW2956" s="16"/>
      <c r="DX2956" s="16"/>
      <c r="DY2956" s="16"/>
      <c r="DZ2956" s="16"/>
      <c r="EA2956" s="16"/>
      <c r="EB2956" s="16"/>
      <c r="EC2956" s="16"/>
      <c r="ED2956" s="16"/>
      <c r="EE2956" s="16"/>
      <c r="EF2956" s="16"/>
      <c r="EG2956" s="16"/>
      <c r="EH2956" s="16"/>
      <c r="EI2956" s="16"/>
      <c r="EJ2956" s="16"/>
      <c r="EK2956" s="16"/>
      <c r="EL2956" s="16"/>
      <c r="EM2956" s="16"/>
      <c r="EN2956" s="16"/>
      <c r="EO2956" s="16"/>
      <c r="EP2956" s="16"/>
      <c r="EQ2956" s="16"/>
      <c r="ER2956" s="16"/>
      <c r="ES2956" s="16"/>
      <c r="ET2956" s="16"/>
      <c r="EU2956" s="16"/>
      <c r="EV2956" s="16"/>
      <c r="EW2956" s="16"/>
      <c r="EX2956" s="16"/>
      <c r="EY2956" s="16"/>
      <c r="EZ2956" s="16"/>
      <c r="FA2956" s="16"/>
      <c r="FB2956" s="16"/>
      <c r="FC2956" s="16"/>
      <c r="FD2956" s="16"/>
      <c r="FE2956" s="16"/>
      <c r="FF2956" s="16"/>
      <c r="FG2956" s="16"/>
      <c r="FH2956" s="16"/>
      <c r="FI2956" s="16"/>
      <c r="FJ2956" s="16"/>
      <c r="FK2956" s="16"/>
      <c r="FL2956" s="16"/>
      <c r="FM2956" s="16"/>
      <c r="FN2956" s="16"/>
      <c r="FO2956" s="16"/>
      <c r="FP2956" s="16"/>
      <c r="FQ2956" s="16"/>
      <c r="FR2956" s="16"/>
      <c r="FS2956" s="16"/>
      <c r="FT2956" s="16"/>
      <c r="FU2956" s="16"/>
      <c r="FV2956" s="16"/>
      <c r="FW2956" s="16"/>
      <c r="FX2956" s="16"/>
      <c r="FY2956" s="16"/>
      <c r="FZ2956" s="16"/>
      <c r="GA2956" s="16"/>
      <c r="GB2956" s="16"/>
      <c r="GC2956" s="16"/>
      <c r="GD2956" s="16"/>
      <c r="GE2956" s="16"/>
      <c r="GF2956" s="16"/>
      <c r="GG2956" s="16"/>
      <c r="GH2956" s="16"/>
      <c r="GI2956" s="16"/>
      <c r="GJ2956" s="16"/>
      <c r="GK2956" s="16"/>
      <c r="GL2956" s="16"/>
      <c r="GM2956" s="16"/>
      <c r="GN2956" s="16"/>
      <c r="GO2956" s="16"/>
      <c r="GP2956" s="16"/>
      <c r="GQ2956" s="16"/>
      <c r="GR2956" s="16"/>
      <c r="GS2956" s="16"/>
      <c r="GT2956" s="16"/>
      <c r="GU2956" s="16"/>
      <c r="GV2956" s="16"/>
      <c r="GW2956" s="16"/>
      <c r="GX2956" s="16"/>
    </row>
    <row r="2957" spans="1:206" x14ac:dyDescent="0.2">
      <c r="A2957" s="78">
        <f t="shared" si="1722"/>
        <v>44848</v>
      </c>
      <c r="B2957" s="2">
        <f t="shared" si="1692"/>
        <v>425477.94748299487</v>
      </c>
      <c r="C2957" s="3">
        <f t="shared" si="1693"/>
        <v>57439522.910204306</v>
      </c>
      <c r="D2957" s="2">
        <f t="shared" si="1691"/>
        <v>240537.3279050432</v>
      </c>
      <c r="E2957" s="2">
        <f t="shared" si="1694"/>
        <v>0</v>
      </c>
      <c r="F2957" s="33">
        <f t="shared" si="1695"/>
        <v>240537.3279050432</v>
      </c>
      <c r="G2957" s="39">
        <f t="shared" si="1696"/>
        <v>6388.87</v>
      </c>
      <c r="H2957" s="38">
        <f>IF(AND(N2957=1,N2956&gt;1),VLOOKUP(A2956,[1]Plan1!$CW$105:$CY$215,3),H2956)</f>
        <v>6370.34</v>
      </c>
      <c r="I2957" s="127">
        <f t="shared" si="1697"/>
        <v>44784</v>
      </c>
      <c r="J2957" s="127">
        <f t="shared" si="1698"/>
        <v>44815</v>
      </c>
      <c r="K2957" s="34">
        <f t="shared" si="1699"/>
        <v>-2.9003564010536831E-3</v>
      </c>
      <c r="L2957" s="212">
        <f t="shared" si="1700"/>
        <v>44875</v>
      </c>
      <c r="M2957" s="1">
        <f t="shared" si="1701"/>
        <v>21</v>
      </c>
      <c r="N2957" s="1">
        <f t="shared" si="1702"/>
        <v>3</v>
      </c>
      <c r="O2957" s="2">
        <f t="shared" si="1703"/>
        <v>0.99958513999999998</v>
      </c>
      <c r="P2957" s="35">
        <f t="shared" si="1704"/>
        <v>0.99640046999999998</v>
      </c>
      <c r="Q2957" s="35">
        <f t="shared" si="1705"/>
        <v>1.2028220766388897</v>
      </c>
      <c r="R2957" s="2">
        <f t="shared" si="1706"/>
        <v>1.20232307</v>
      </c>
      <c r="S2957" s="2">
        <f t="shared" si="1707"/>
        <v>1.1701330599999999</v>
      </c>
      <c r="T2957" s="2">
        <f t="shared" si="1708"/>
        <v>289203.57853638002</v>
      </c>
      <c r="U2957" s="2">
        <f t="shared" si="1709"/>
        <v>0</v>
      </c>
      <c r="V2957" s="2">
        <f t="shared" si="1710"/>
        <v>48666.250631345021</v>
      </c>
      <c r="W2957" s="2">
        <f t="shared" si="1711"/>
        <v>289203.57853638823</v>
      </c>
      <c r="X2957" s="36">
        <f t="shared" si="1712"/>
        <v>0</v>
      </c>
      <c r="Y2957" s="2">
        <f t="shared" si="1713"/>
        <v>0</v>
      </c>
      <c r="Z2957" s="37">
        <f t="shared" si="1714"/>
        <v>0</v>
      </c>
      <c r="AA2957" s="2">
        <f t="shared" si="1715"/>
        <v>0</v>
      </c>
      <c r="AB2957" s="4">
        <f t="shared" si="1723"/>
        <v>7.1215000000000001E-2</v>
      </c>
      <c r="AC2957" s="148">
        <f t="shared" si="1716"/>
        <v>675</v>
      </c>
      <c r="AD2957" s="36">
        <v>252</v>
      </c>
      <c r="AE2957" s="35">
        <f t="shared" si="1717"/>
        <v>1.20233843</v>
      </c>
      <c r="AF2957" s="2">
        <f t="shared" si="1718"/>
        <v>58516.998031429997</v>
      </c>
      <c r="AG2957" s="2">
        <f t="shared" si="1719"/>
        <v>58516.998031429997</v>
      </c>
      <c r="AH2957" s="3">
        <f t="shared" si="1720"/>
        <v>0</v>
      </c>
      <c r="AI2957" s="3"/>
      <c r="AJ2957" s="3">
        <v>0</v>
      </c>
      <c r="AK2957" s="2">
        <f t="shared" si="1721"/>
        <v>77757.370915176638</v>
      </c>
      <c r="AL2957" s="8"/>
      <c r="AM2957" s="8"/>
      <c r="AN2957" s="8"/>
      <c r="AO2957" s="8"/>
      <c r="AP2957" s="8"/>
      <c r="AQ2957" s="8"/>
      <c r="AR2957" s="5"/>
      <c r="AS2957" s="1"/>
      <c r="AT2957" s="8"/>
      <c r="AU2957" s="1"/>
      <c r="AV2957" s="1"/>
      <c r="AW2957" s="3"/>
      <c r="AX2957" s="3"/>
      <c r="AY2957" s="4"/>
      <c r="AZ2957" s="4"/>
      <c r="BA2957" s="4"/>
      <c r="BB2957" s="1"/>
      <c r="BC2957" s="1"/>
      <c r="BD2957" s="1"/>
      <c r="BE2957" s="1"/>
      <c r="BF2957" s="1"/>
      <c r="BG2957" s="1"/>
      <c r="BH2957" s="1"/>
      <c r="BI2957" s="1"/>
    </row>
    <row r="2958" spans="1:206" x14ac:dyDescent="0.2">
      <c r="A2958" s="78">
        <f t="shared" si="1722"/>
        <v>44849</v>
      </c>
      <c r="B2958" s="2">
        <f t="shared" si="1692"/>
        <v>425509.04075638391</v>
      </c>
      <c r="C2958" s="3">
        <f t="shared" si="1693"/>
        <v>57443720.50211183</v>
      </c>
      <c r="D2958" s="2">
        <f t="shared" si="1691"/>
        <v>240537.3279050432</v>
      </c>
      <c r="E2958" s="2">
        <f t="shared" si="1694"/>
        <v>0</v>
      </c>
      <c r="F2958" s="33">
        <f t="shared" si="1695"/>
        <v>240537.3279050432</v>
      </c>
      <c r="G2958" s="39">
        <f t="shared" si="1696"/>
        <v>6388.87</v>
      </c>
      <c r="H2958" s="38">
        <f>IF(AND(N2958=1,N2957&gt;1),VLOOKUP(A2957,[1]Plan1!$CW$105:$CY$215,3),H2957)</f>
        <v>6370.34</v>
      </c>
      <c r="I2958" s="127">
        <f t="shared" si="1697"/>
        <v>44784</v>
      </c>
      <c r="J2958" s="127">
        <f t="shared" si="1698"/>
        <v>44815</v>
      </c>
      <c r="K2958" s="34">
        <f t="shared" si="1699"/>
        <v>-2.9003564010536831E-3</v>
      </c>
      <c r="L2958" s="212">
        <f t="shared" si="1700"/>
        <v>44875</v>
      </c>
      <c r="M2958" s="1">
        <f t="shared" si="1701"/>
        <v>21</v>
      </c>
      <c r="N2958" s="1">
        <f t="shared" si="1702"/>
        <v>4</v>
      </c>
      <c r="O2958" s="2">
        <f t="shared" si="1703"/>
        <v>0.99944690000000003</v>
      </c>
      <c r="P2958" s="35">
        <f t="shared" si="1704"/>
        <v>0.99640046999999998</v>
      </c>
      <c r="Q2958" s="35">
        <f t="shared" si="1705"/>
        <v>1.2028220766388897</v>
      </c>
      <c r="R2958" s="2">
        <f t="shared" si="1706"/>
        <v>1.2021567900000001</v>
      </c>
      <c r="S2958" s="2">
        <f t="shared" si="1707"/>
        <v>1.1701330599999999</v>
      </c>
      <c r="T2958" s="2">
        <f t="shared" si="1708"/>
        <v>289163.58198949997</v>
      </c>
      <c r="U2958" s="2">
        <f t="shared" si="1709"/>
        <v>0</v>
      </c>
      <c r="V2958" s="2">
        <f t="shared" si="1710"/>
        <v>48626.254084460983</v>
      </c>
      <c r="W2958" s="2">
        <f t="shared" si="1711"/>
        <v>289163.58198950416</v>
      </c>
      <c r="X2958" s="36">
        <f t="shared" si="1712"/>
        <v>0</v>
      </c>
      <c r="Y2958" s="2">
        <f t="shared" si="1713"/>
        <v>0</v>
      </c>
      <c r="Z2958" s="37">
        <f t="shared" si="1714"/>
        <v>0</v>
      </c>
      <c r="AA2958" s="2">
        <f t="shared" si="1715"/>
        <v>0</v>
      </c>
      <c r="AB2958" s="4">
        <f t="shared" si="1723"/>
        <v>7.1215000000000001E-2</v>
      </c>
      <c r="AC2958" s="148">
        <f t="shared" si="1716"/>
        <v>675</v>
      </c>
      <c r="AD2958" s="36">
        <v>252</v>
      </c>
      <c r="AE2958" s="35">
        <f t="shared" si="1717"/>
        <v>1.20233843</v>
      </c>
      <c r="AF2958" s="2">
        <f t="shared" si="1718"/>
        <v>58508.905192929997</v>
      </c>
      <c r="AG2958" s="2">
        <f t="shared" si="1719"/>
        <v>58508.905192929997</v>
      </c>
      <c r="AH2958" s="3">
        <f t="shared" si="1720"/>
        <v>0</v>
      </c>
      <c r="AI2958" s="3"/>
      <c r="AJ2958" s="3">
        <v>0</v>
      </c>
      <c r="AK2958" s="2">
        <f t="shared" si="1721"/>
        <v>77836.553573949728</v>
      </c>
      <c r="AL2958" s="8"/>
      <c r="AM2958" s="8"/>
      <c r="AN2958" s="8"/>
      <c r="AO2958" s="8"/>
      <c r="AP2958" s="8"/>
      <c r="AQ2958" s="8"/>
      <c r="AR2958" s="5"/>
      <c r="AS2958" s="1"/>
      <c r="AT2958" s="8"/>
      <c r="AU2958" s="1"/>
      <c r="AV2958" s="1"/>
      <c r="AW2958" s="3"/>
      <c r="AX2958" s="3"/>
      <c r="AY2958" s="4"/>
      <c r="AZ2958" s="4"/>
      <c r="BA2958" s="4"/>
      <c r="BB2958" s="1"/>
      <c r="BC2958" s="1"/>
      <c r="BD2958" s="1"/>
      <c r="BE2958" s="1"/>
      <c r="BF2958" s="1"/>
      <c r="BG2958" s="1"/>
      <c r="BH2958" s="1"/>
      <c r="BI2958" s="1"/>
    </row>
    <row r="2959" spans="1:206" x14ac:dyDescent="0.2">
      <c r="A2959" s="78">
        <f t="shared" si="1722"/>
        <v>44850</v>
      </c>
      <c r="B2959" s="2">
        <f t="shared" si="1692"/>
        <v>425588.223415157</v>
      </c>
      <c r="C2959" s="3">
        <f t="shared" si="1693"/>
        <v>57454410.161046192</v>
      </c>
      <c r="D2959" s="2">
        <f t="shared" si="1691"/>
        <v>240537.3279050432</v>
      </c>
      <c r="E2959" s="2">
        <f t="shared" si="1694"/>
        <v>0</v>
      </c>
      <c r="F2959" s="33">
        <f t="shared" si="1695"/>
        <v>240537.3279050432</v>
      </c>
      <c r="G2959" s="39">
        <f t="shared" si="1696"/>
        <v>6388.87</v>
      </c>
      <c r="H2959" s="38">
        <f>IF(AND(N2959=1,N2958&gt;1),VLOOKUP(A2958,[1]Plan1!$CW$105:$CY$215,3),H2958)</f>
        <v>6370.34</v>
      </c>
      <c r="I2959" s="127">
        <f t="shared" si="1697"/>
        <v>44784</v>
      </c>
      <c r="J2959" s="127">
        <f t="shared" si="1698"/>
        <v>44815</v>
      </c>
      <c r="K2959" s="34">
        <f t="shared" si="1699"/>
        <v>-2.9003564010536831E-3</v>
      </c>
      <c r="L2959" s="212">
        <f t="shared" si="1700"/>
        <v>44875</v>
      </c>
      <c r="M2959" s="1">
        <f t="shared" si="1701"/>
        <v>21</v>
      </c>
      <c r="N2959" s="1">
        <f t="shared" si="1702"/>
        <v>4</v>
      </c>
      <c r="O2959" s="2">
        <f t="shared" si="1703"/>
        <v>0.99944690000000003</v>
      </c>
      <c r="P2959" s="35">
        <f t="shared" si="1704"/>
        <v>0.99640046999999998</v>
      </c>
      <c r="Q2959" s="35">
        <f t="shared" si="1705"/>
        <v>1.2028220766388897</v>
      </c>
      <c r="R2959" s="2">
        <f t="shared" si="1706"/>
        <v>1.2021567900000001</v>
      </c>
      <c r="S2959" s="2">
        <f t="shared" si="1707"/>
        <v>1.1701330599999999</v>
      </c>
      <c r="T2959" s="2">
        <f t="shared" si="1708"/>
        <v>289163.58198949997</v>
      </c>
      <c r="U2959" s="2">
        <f t="shared" si="1709"/>
        <v>0</v>
      </c>
      <c r="V2959" s="2">
        <f t="shared" si="1710"/>
        <v>48626.254084460983</v>
      </c>
      <c r="W2959" s="2">
        <f t="shared" si="1711"/>
        <v>289163.58198950416</v>
      </c>
      <c r="X2959" s="36">
        <f t="shared" si="1712"/>
        <v>0</v>
      </c>
      <c r="Y2959" s="2">
        <f t="shared" si="1713"/>
        <v>0</v>
      </c>
      <c r="Z2959" s="37">
        <f t="shared" si="1714"/>
        <v>0</v>
      </c>
      <c r="AA2959" s="2">
        <f t="shared" si="1715"/>
        <v>0</v>
      </c>
      <c r="AB2959" s="4">
        <f t="shared" si="1723"/>
        <v>7.1215000000000001E-2</v>
      </c>
      <c r="AC2959" s="148">
        <f t="shared" si="1716"/>
        <v>675</v>
      </c>
      <c r="AD2959" s="36">
        <v>252</v>
      </c>
      <c r="AE2959" s="35">
        <f t="shared" si="1717"/>
        <v>1.20233843</v>
      </c>
      <c r="AF2959" s="2">
        <f t="shared" si="1718"/>
        <v>58508.905192929997</v>
      </c>
      <c r="AG2959" s="2">
        <f t="shared" si="1719"/>
        <v>58508.905192929997</v>
      </c>
      <c r="AH2959" s="3">
        <f t="shared" si="1720"/>
        <v>0</v>
      </c>
      <c r="AI2959" s="3"/>
      <c r="AJ2959" s="3">
        <v>0</v>
      </c>
      <c r="AK2959" s="2">
        <f t="shared" si="1721"/>
        <v>77915.736232722818</v>
      </c>
      <c r="AL2959" s="8"/>
      <c r="AM2959" s="8"/>
      <c r="AN2959" s="8"/>
      <c r="AO2959" s="8"/>
      <c r="AP2959" s="8"/>
      <c r="AQ2959" s="8"/>
      <c r="AR2959" s="5"/>
      <c r="AS2959" s="1"/>
      <c r="AT2959" s="8"/>
      <c r="AU2959" s="1"/>
      <c r="AV2959" s="1"/>
      <c r="AW2959" s="3"/>
      <c r="AX2959" s="3"/>
      <c r="AY2959" s="4"/>
      <c r="AZ2959" s="4"/>
      <c r="BA2959" s="4"/>
      <c r="BB2959" s="1"/>
      <c r="BC2959" s="1"/>
      <c r="BD2959" s="1"/>
      <c r="BE2959" s="1"/>
      <c r="BF2959" s="1"/>
      <c r="BG2959" s="1"/>
      <c r="BH2959" s="1"/>
      <c r="BI2959" s="1"/>
    </row>
    <row r="2960" spans="1:206" x14ac:dyDescent="0.2">
      <c r="A2960" s="78">
        <f t="shared" si="1722"/>
        <v>44851</v>
      </c>
      <c r="B2960" s="2">
        <f t="shared" si="1692"/>
        <v>425762.33038131008</v>
      </c>
      <c r="C2960" s="3">
        <f t="shared" si="1693"/>
        <v>57477914.601476863</v>
      </c>
      <c r="D2960" s="2">
        <f t="shared" si="1691"/>
        <v>240537.3279050432</v>
      </c>
      <c r="E2960" s="2">
        <f t="shared" si="1694"/>
        <v>0</v>
      </c>
      <c r="F2960" s="33">
        <f t="shared" si="1695"/>
        <v>240537.3279050432</v>
      </c>
      <c r="G2960" s="39">
        <f t="shared" si="1696"/>
        <v>6388.87</v>
      </c>
      <c r="H2960" s="38">
        <f>IF(AND(N2960=1,N2959&gt;1),VLOOKUP(A2959,[1]Plan1!$CW$105:$CY$215,3),H2959)</f>
        <v>6370.34</v>
      </c>
      <c r="I2960" s="127">
        <f t="shared" si="1697"/>
        <v>44784</v>
      </c>
      <c r="J2960" s="127">
        <f t="shared" si="1698"/>
        <v>44815</v>
      </c>
      <c r="K2960" s="34">
        <f t="shared" si="1699"/>
        <v>-2.9003564010536831E-3</v>
      </c>
      <c r="L2960" s="212">
        <f t="shared" si="1700"/>
        <v>44875</v>
      </c>
      <c r="M2960" s="1">
        <f t="shared" si="1701"/>
        <v>21</v>
      </c>
      <c r="N2960" s="1">
        <f t="shared" si="1702"/>
        <v>4</v>
      </c>
      <c r="O2960" s="2">
        <f t="shared" si="1703"/>
        <v>0.99944690000000003</v>
      </c>
      <c r="P2960" s="35">
        <f t="shared" si="1704"/>
        <v>0.99640046999999998</v>
      </c>
      <c r="Q2960" s="35">
        <f t="shared" si="1705"/>
        <v>1.2028220766388897</v>
      </c>
      <c r="R2960" s="2">
        <f t="shared" si="1706"/>
        <v>1.2021567900000001</v>
      </c>
      <c r="S2960" s="2">
        <f t="shared" si="1707"/>
        <v>1.1701330599999999</v>
      </c>
      <c r="T2960" s="2">
        <f t="shared" si="1708"/>
        <v>289163.58198949997</v>
      </c>
      <c r="U2960" s="2">
        <f t="shared" si="1709"/>
        <v>0</v>
      </c>
      <c r="V2960" s="2">
        <f t="shared" si="1710"/>
        <v>48626.254084460983</v>
      </c>
      <c r="W2960" s="2">
        <f t="shared" si="1711"/>
        <v>289163.58198950416</v>
      </c>
      <c r="X2960" s="36">
        <f t="shared" si="1712"/>
        <v>0</v>
      </c>
      <c r="Y2960" s="2">
        <f t="shared" si="1713"/>
        <v>0</v>
      </c>
      <c r="Z2960" s="37">
        <f t="shared" si="1714"/>
        <v>0</v>
      </c>
      <c r="AA2960" s="2">
        <f t="shared" si="1715"/>
        <v>0</v>
      </c>
      <c r="AB2960" s="4">
        <f t="shared" si="1723"/>
        <v>7.1215000000000001E-2</v>
      </c>
      <c r="AC2960" s="148">
        <f t="shared" si="1716"/>
        <v>676</v>
      </c>
      <c r="AD2960" s="36">
        <v>252</v>
      </c>
      <c r="AE2960" s="35">
        <f t="shared" si="1717"/>
        <v>1.2026667019999999</v>
      </c>
      <c r="AF2960" s="2">
        <f t="shared" si="1718"/>
        <v>58603.829500309999</v>
      </c>
      <c r="AG2960" s="2">
        <f t="shared" si="1719"/>
        <v>58603.829500309999</v>
      </c>
      <c r="AH2960" s="3">
        <f t="shared" si="1720"/>
        <v>0</v>
      </c>
      <c r="AI2960" s="3"/>
      <c r="AJ2960" s="3">
        <v>0</v>
      </c>
      <c r="AK2960" s="2">
        <f t="shared" si="1721"/>
        <v>77994.918891495894</v>
      </c>
      <c r="AL2960" s="8"/>
      <c r="AM2960" s="8"/>
      <c r="AN2960" s="8"/>
      <c r="AO2960" s="8"/>
      <c r="AP2960" s="8"/>
      <c r="AQ2960" s="8"/>
      <c r="AR2960" s="5"/>
      <c r="AS2960" s="1"/>
      <c r="AT2960" s="8"/>
      <c r="AU2960" s="1"/>
      <c r="AV2960" s="1"/>
      <c r="AW2960" s="3"/>
      <c r="AX2960" s="3"/>
      <c r="AY2960" s="4"/>
      <c r="AZ2960" s="4"/>
      <c r="BA2960" s="4"/>
      <c r="BB2960" s="1"/>
      <c r="BC2960" s="1"/>
      <c r="BD2960" s="1"/>
      <c r="BE2960" s="1"/>
      <c r="BF2960" s="1"/>
      <c r="BG2960" s="1"/>
      <c r="BH2960" s="1"/>
      <c r="BI2960" s="1"/>
    </row>
    <row r="2961" spans="1:61" x14ac:dyDescent="0.2">
      <c r="A2961" s="78">
        <f t="shared" si="1722"/>
        <v>44852</v>
      </c>
      <c r="B2961" s="2">
        <f t="shared" si="1692"/>
        <v>425888.35032824241</v>
      </c>
      <c r="C2961" s="3">
        <f t="shared" si="1693"/>
        <v>57494927.294312723</v>
      </c>
      <c r="D2961" s="2">
        <f t="shared" si="1691"/>
        <v>240537.3279050432</v>
      </c>
      <c r="E2961" s="2">
        <f t="shared" si="1694"/>
        <v>0</v>
      </c>
      <c r="F2961" s="33">
        <f t="shared" si="1695"/>
        <v>240537.3279050432</v>
      </c>
      <c r="G2961" s="39">
        <f t="shared" si="1696"/>
        <v>6388.87</v>
      </c>
      <c r="H2961" s="38">
        <f>IF(AND(N2961=1,N2960&gt;1),VLOOKUP(A2960,[1]Plan1!$CW$105:$CY$215,3),H2960)</f>
        <v>6370.34</v>
      </c>
      <c r="I2961" s="127">
        <f t="shared" si="1697"/>
        <v>44784</v>
      </c>
      <c r="J2961" s="127">
        <f t="shared" si="1698"/>
        <v>44815</v>
      </c>
      <c r="K2961" s="34">
        <f t="shared" si="1699"/>
        <v>-2.9003564010536831E-3</v>
      </c>
      <c r="L2961" s="212">
        <f t="shared" si="1700"/>
        <v>44875</v>
      </c>
      <c r="M2961" s="1">
        <f t="shared" si="1701"/>
        <v>21</v>
      </c>
      <c r="N2961" s="1">
        <f t="shared" si="1702"/>
        <v>5</v>
      </c>
      <c r="O2961" s="2">
        <f t="shared" si="1703"/>
        <v>0.99930867000000001</v>
      </c>
      <c r="P2961" s="35">
        <f t="shared" si="1704"/>
        <v>0.99640046999999998</v>
      </c>
      <c r="Q2961" s="35">
        <f t="shared" si="1705"/>
        <v>1.2028220766388897</v>
      </c>
      <c r="R2961" s="2">
        <f t="shared" si="1706"/>
        <v>1.2019905200000001</v>
      </c>
      <c r="S2961" s="2">
        <f t="shared" si="1707"/>
        <v>1.1701330599999999</v>
      </c>
      <c r="T2961" s="2">
        <f t="shared" si="1708"/>
        <v>289123.58784798998</v>
      </c>
      <c r="U2961" s="2">
        <f t="shared" si="1709"/>
        <v>0</v>
      </c>
      <c r="V2961" s="2">
        <f t="shared" si="1710"/>
        <v>48586.259942950201</v>
      </c>
      <c r="W2961" s="2">
        <f t="shared" si="1711"/>
        <v>289123.58784799342</v>
      </c>
      <c r="X2961" s="36">
        <f t="shared" si="1712"/>
        <v>0</v>
      </c>
      <c r="Y2961" s="2">
        <f t="shared" si="1713"/>
        <v>0</v>
      </c>
      <c r="Z2961" s="37">
        <f t="shared" si="1714"/>
        <v>0</v>
      </c>
      <c r="AA2961" s="2">
        <f t="shared" si="1715"/>
        <v>0</v>
      </c>
      <c r="AB2961" s="4">
        <f t="shared" si="1723"/>
        <v>7.1215000000000001E-2</v>
      </c>
      <c r="AC2961" s="148">
        <f t="shared" si="1716"/>
        <v>677</v>
      </c>
      <c r="AD2961" s="36">
        <v>252</v>
      </c>
      <c r="AE2961" s="35">
        <f t="shared" si="1717"/>
        <v>1.2029950629999999</v>
      </c>
      <c r="AF2961" s="2">
        <f t="shared" si="1718"/>
        <v>58690.660929979997</v>
      </c>
      <c r="AG2961" s="2">
        <f t="shared" si="1719"/>
        <v>58690.660929979997</v>
      </c>
      <c r="AH2961" s="3">
        <f t="shared" si="1720"/>
        <v>0</v>
      </c>
      <c r="AI2961" s="3"/>
      <c r="AJ2961" s="3">
        <v>0</v>
      </c>
      <c r="AK2961" s="2">
        <f t="shared" si="1721"/>
        <v>78074.101550268999</v>
      </c>
      <c r="AL2961" s="8"/>
      <c r="AM2961" s="8"/>
      <c r="AN2961" s="8"/>
      <c r="AO2961" s="8"/>
      <c r="AP2961" s="8"/>
      <c r="AQ2961" s="8"/>
      <c r="AR2961" s="5"/>
      <c r="AS2961" s="1"/>
      <c r="AT2961" s="8"/>
      <c r="AU2961" s="1"/>
      <c r="AV2961" s="1"/>
      <c r="AW2961" s="3"/>
      <c r="AX2961" s="3"/>
      <c r="AY2961" s="4"/>
      <c r="AZ2961" s="4"/>
      <c r="BA2961" s="4"/>
      <c r="BB2961" s="1"/>
      <c r="BC2961" s="1"/>
      <c r="BD2961" s="1"/>
      <c r="BE2961" s="1"/>
      <c r="BF2961" s="1"/>
      <c r="BG2961" s="1"/>
      <c r="BH2961" s="1"/>
      <c r="BI2961" s="1"/>
    </row>
    <row r="2962" spans="1:61" x14ac:dyDescent="0.2">
      <c r="A2962" s="78">
        <f t="shared" si="1722"/>
        <v>44853</v>
      </c>
      <c r="B2962" s="2">
        <f t="shared" si="1692"/>
        <v>426014.37842191453</v>
      </c>
      <c r="C2962" s="3">
        <f t="shared" si="1693"/>
        <v>57511941.086958461</v>
      </c>
      <c r="D2962" s="2">
        <f t="shared" si="1691"/>
        <v>240537.3279050432</v>
      </c>
      <c r="E2962" s="2">
        <f t="shared" si="1694"/>
        <v>0</v>
      </c>
      <c r="F2962" s="33">
        <f t="shared" si="1695"/>
        <v>240537.3279050432</v>
      </c>
      <c r="G2962" s="39">
        <f t="shared" si="1696"/>
        <v>6388.87</v>
      </c>
      <c r="H2962" s="38">
        <f>IF(AND(N2962=1,N2961&gt;1),VLOOKUP(A2961,[1]Plan1!$CW$105:$CY$215,3),H2961)</f>
        <v>6370.34</v>
      </c>
      <c r="I2962" s="127">
        <f t="shared" si="1697"/>
        <v>44784</v>
      </c>
      <c r="J2962" s="127">
        <f t="shared" si="1698"/>
        <v>44815</v>
      </c>
      <c r="K2962" s="34">
        <f t="shared" si="1699"/>
        <v>-2.9003564010536831E-3</v>
      </c>
      <c r="L2962" s="212">
        <f t="shared" si="1700"/>
        <v>44875</v>
      </c>
      <c r="M2962" s="1">
        <f t="shared" si="1701"/>
        <v>21</v>
      </c>
      <c r="N2962" s="1">
        <f t="shared" si="1702"/>
        <v>6</v>
      </c>
      <c r="O2962" s="2">
        <f t="shared" si="1703"/>
        <v>0.99917045999999998</v>
      </c>
      <c r="P2962" s="35">
        <f t="shared" si="1704"/>
        <v>0.99640046999999998</v>
      </c>
      <c r="Q2962" s="35">
        <f t="shared" si="1705"/>
        <v>1.2028220766388897</v>
      </c>
      <c r="R2962" s="2">
        <f t="shared" si="1706"/>
        <v>1.2018242800000001</v>
      </c>
      <c r="S2962" s="2">
        <f t="shared" si="1707"/>
        <v>1.1701330599999999</v>
      </c>
      <c r="T2962" s="2">
        <f t="shared" si="1708"/>
        <v>289083.60092260002</v>
      </c>
      <c r="U2962" s="2">
        <f t="shared" si="1709"/>
        <v>0</v>
      </c>
      <c r="V2962" s="2">
        <f t="shared" si="1710"/>
        <v>48546.273017559273</v>
      </c>
      <c r="W2962" s="2">
        <f t="shared" si="1711"/>
        <v>289083.60092260246</v>
      </c>
      <c r="X2962" s="36">
        <f t="shared" si="1712"/>
        <v>0</v>
      </c>
      <c r="Y2962" s="2">
        <f t="shared" si="1713"/>
        <v>0</v>
      </c>
      <c r="Z2962" s="37">
        <f t="shared" si="1714"/>
        <v>0</v>
      </c>
      <c r="AA2962" s="2">
        <f t="shared" si="1715"/>
        <v>0</v>
      </c>
      <c r="AB2962" s="4">
        <f t="shared" si="1723"/>
        <v>7.1215000000000001E-2</v>
      </c>
      <c r="AC2962" s="148">
        <f t="shared" si="1716"/>
        <v>678</v>
      </c>
      <c r="AD2962" s="36">
        <v>252</v>
      </c>
      <c r="AE2962" s="35">
        <f t="shared" si="1717"/>
        <v>1.203323513</v>
      </c>
      <c r="AF2962" s="2">
        <f t="shared" si="1718"/>
        <v>58777.493290270002</v>
      </c>
      <c r="AG2962" s="2">
        <f t="shared" si="1719"/>
        <v>58777.493290270002</v>
      </c>
      <c r="AH2962" s="3">
        <f t="shared" si="1720"/>
        <v>0</v>
      </c>
      <c r="AI2962" s="3"/>
      <c r="AJ2962" s="3">
        <v>0</v>
      </c>
      <c r="AK2962" s="2">
        <f t="shared" si="1721"/>
        <v>78153.284209042089</v>
      </c>
      <c r="AL2962" s="8"/>
      <c r="AM2962" s="8"/>
      <c r="AN2962" s="8"/>
      <c r="AO2962" s="8"/>
      <c r="AP2962" s="8"/>
      <c r="AQ2962" s="8"/>
      <c r="AR2962" s="5"/>
      <c r="AS2962" s="1"/>
      <c r="AT2962" s="8"/>
      <c r="AU2962" s="1"/>
      <c r="AV2962" s="1"/>
      <c r="AW2962" s="3"/>
      <c r="AX2962" s="3"/>
      <c r="AY2962" s="4"/>
      <c r="AZ2962" s="4"/>
      <c r="BA2962" s="4"/>
      <c r="BB2962" s="1"/>
      <c r="BC2962" s="1"/>
      <c r="BD2962" s="1"/>
      <c r="BE2962" s="1"/>
      <c r="BF2962" s="1"/>
      <c r="BG2962" s="1"/>
      <c r="BH2962" s="1"/>
      <c r="BI2962" s="1"/>
    </row>
    <row r="2963" spans="1:61" x14ac:dyDescent="0.2">
      <c r="A2963" s="78">
        <f t="shared" si="1722"/>
        <v>44854</v>
      </c>
      <c r="B2963" s="2">
        <f t="shared" si="1692"/>
        <v>426140.41234160325</v>
      </c>
      <c r="C2963" s="3">
        <f t="shared" si="1693"/>
        <v>57528955.666116439</v>
      </c>
      <c r="D2963" s="2">
        <f t="shared" si="1691"/>
        <v>240537.3279050432</v>
      </c>
      <c r="E2963" s="2">
        <f t="shared" si="1694"/>
        <v>0</v>
      </c>
      <c r="F2963" s="33">
        <f t="shared" si="1695"/>
        <v>240537.3279050432</v>
      </c>
      <c r="G2963" s="39">
        <f t="shared" si="1696"/>
        <v>6388.87</v>
      </c>
      <c r="H2963" s="38">
        <f>IF(AND(N2963=1,N2962&gt;1),VLOOKUP(A2962,[1]Plan1!$CW$105:$CY$215,3),H2962)</f>
        <v>6370.34</v>
      </c>
      <c r="I2963" s="127">
        <f t="shared" si="1697"/>
        <v>44784</v>
      </c>
      <c r="J2963" s="127">
        <f t="shared" si="1698"/>
        <v>44815</v>
      </c>
      <c r="K2963" s="34">
        <f t="shared" si="1699"/>
        <v>-2.9003564010536831E-3</v>
      </c>
      <c r="L2963" s="212">
        <f t="shared" si="1700"/>
        <v>44875</v>
      </c>
      <c r="M2963" s="1">
        <f t="shared" si="1701"/>
        <v>21</v>
      </c>
      <c r="N2963" s="1">
        <f t="shared" si="1702"/>
        <v>7</v>
      </c>
      <c r="O2963" s="2">
        <f t="shared" si="1703"/>
        <v>0.99903227000000006</v>
      </c>
      <c r="P2963" s="35">
        <f t="shared" si="1704"/>
        <v>0.99640046999999998</v>
      </c>
      <c r="Q2963" s="35">
        <f t="shared" si="1705"/>
        <v>1.2028220766388897</v>
      </c>
      <c r="R2963" s="2">
        <f t="shared" si="1706"/>
        <v>1.20165806</v>
      </c>
      <c r="S2963" s="2">
        <f t="shared" si="1707"/>
        <v>1.1701330599999999</v>
      </c>
      <c r="T2963" s="2">
        <f t="shared" si="1708"/>
        <v>289043.61880795</v>
      </c>
      <c r="U2963" s="2">
        <f t="shared" si="1709"/>
        <v>0</v>
      </c>
      <c r="V2963" s="2">
        <f t="shared" si="1710"/>
        <v>48506.290902914872</v>
      </c>
      <c r="W2963" s="2">
        <f t="shared" si="1711"/>
        <v>289043.61880795809</v>
      </c>
      <c r="X2963" s="36">
        <f t="shared" si="1712"/>
        <v>0</v>
      </c>
      <c r="Y2963" s="2">
        <f t="shared" si="1713"/>
        <v>0</v>
      </c>
      <c r="Z2963" s="37">
        <f t="shared" si="1714"/>
        <v>0</v>
      </c>
      <c r="AA2963" s="2">
        <f t="shared" si="1715"/>
        <v>0</v>
      </c>
      <c r="AB2963" s="4">
        <f t="shared" si="1723"/>
        <v>7.1215000000000001E-2</v>
      </c>
      <c r="AC2963" s="148">
        <f t="shared" si="1716"/>
        <v>679</v>
      </c>
      <c r="AD2963" s="36">
        <v>252</v>
      </c>
      <c r="AE2963" s="35">
        <f t="shared" si="1717"/>
        <v>1.203652054</v>
      </c>
      <c r="AF2963" s="2">
        <f t="shared" si="1718"/>
        <v>58864.326665829998</v>
      </c>
      <c r="AG2963" s="2">
        <f t="shared" si="1719"/>
        <v>58864.326665829998</v>
      </c>
      <c r="AH2963" s="3">
        <f t="shared" si="1720"/>
        <v>0</v>
      </c>
      <c r="AI2963" s="3"/>
      <c r="AJ2963" s="3">
        <v>0</v>
      </c>
      <c r="AK2963" s="2">
        <f t="shared" si="1721"/>
        <v>78232.466867815194</v>
      </c>
      <c r="AL2963" s="8"/>
      <c r="AM2963" s="8"/>
      <c r="AN2963" s="8"/>
      <c r="AO2963" s="8"/>
      <c r="AP2963" s="8"/>
      <c r="AQ2963" s="8"/>
      <c r="AR2963" s="5"/>
      <c r="AS2963" s="1"/>
      <c r="AT2963" s="8"/>
      <c r="AU2963" s="1"/>
      <c r="AV2963" s="1"/>
      <c r="AW2963" s="3"/>
      <c r="AX2963" s="3"/>
      <c r="AY2963" s="4"/>
      <c r="AZ2963" s="4"/>
      <c r="BA2963" s="4"/>
      <c r="BB2963" s="1"/>
      <c r="BC2963" s="1"/>
      <c r="BD2963" s="1"/>
      <c r="BE2963" s="1"/>
      <c r="BF2963" s="1"/>
      <c r="BG2963" s="1"/>
      <c r="BH2963" s="1"/>
      <c r="BI2963" s="1"/>
    </row>
    <row r="2964" spans="1:61" x14ac:dyDescent="0.2">
      <c r="A2964" s="78">
        <f t="shared" si="1722"/>
        <v>44855</v>
      </c>
      <c r="B2964" s="2">
        <f t="shared" si="1692"/>
        <v>426266.45439915179</v>
      </c>
      <c r="C2964" s="3">
        <f t="shared" si="1693"/>
        <v>57545971.343885489</v>
      </c>
      <c r="D2964" s="2">
        <f t="shared" si="1691"/>
        <v>240537.3279050432</v>
      </c>
      <c r="E2964" s="2">
        <f t="shared" si="1694"/>
        <v>0</v>
      </c>
      <c r="F2964" s="33">
        <f t="shared" si="1695"/>
        <v>240537.3279050432</v>
      </c>
      <c r="G2964" s="39">
        <f t="shared" si="1696"/>
        <v>6388.87</v>
      </c>
      <c r="H2964" s="38">
        <f>IF(AND(N2964=1,N2963&gt;1),VLOOKUP(A2963,[1]Plan1!$CW$105:$CY$215,3),H2963)</f>
        <v>6370.34</v>
      </c>
      <c r="I2964" s="127">
        <f t="shared" si="1697"/>
        <v>44784</v>
      </c>
      <c r="J2964" s="127">
        <f t="shared" si="1698"/>
        <v>44815</v>
      </c>
      <c r="K2964" s="34">
        <f t="shared" si="1699"/>
        <v>-2.9003564010536831E-3</v>
      </c>
      <c r="L2964" s="212">
        <f t="shared" si="1700"/>
        <v>44875</v>
      </c>
      <c r="M2964" s="1">
        <f t="shared" si="1701"/>
        <v>21</v>
      </c>
      <c r="N2964" s="1">
        <f t="shared" si="1702"/>
        <v>8</v>
      </c>
      <c r="O2964" s="2">
        <f t="shared" si="1703"/>
        <v>0.99889410000000001</v>
      </c>
      <c r="P2964" s="35">
        <f t="shared" si="1704"/>
        <v>0.99640046999999998</v>
      </c>
      <c r="Q2964" s="35">
        <f t="shared" si="1705"/>
        <v>1.2028220766388897</v>
      </c>
      <c r="R2964" s="2">
        <f t="shared" si="1706"/>
        <v>1.2014918699999999</v>
      </c>
      <c r="S2964" s="2">
        <f t="shared" si="1707"/>
        <v>1.1701330599999999</v>
      </c>
      <c r="T2964" s="2">
        <f t="shared" si="1708"/>
        <v>289003.64390943001</v>
      </c>
      <c r="U2964" s="2">
        <f t="shared" si="1709"/>
        <v>0</v>
      </c>
      <c r="V2964" s="2">
        <f t="shared" si="1710"/>
        <v>48466.316004390312</v>
      </c>
      <c r="W2964" s="2">
        <f t="shared" si="1711"/>
        <v>289003.64390943351</v>
      </c>
      <c r="X2964" s="36">
        <f t="shared" si="1712"/>
        <v>0</v>
      </c>
      <c r="Y2964" s="2">
        <f t="shared" si="1713"/>
        <v>0</v>
      </c>
      <c r="Z2964" s="37">
        <f t="shared" si="1714"/>
        <v>0</v>
      </c>
      <c r="AA2964" s="2">
        <f t="shared" si="1715"/>
        <v>0</v>
      </c>
      <c r="AB2964" s="4">
        <f t="shared" si="1723"/>
        <v>7.1215000000000001E-2</v>
      </c>
      <c r="AC2964" s="148">
        <f t="shared" si="1716"/>
        <v>680</v>
      </c>
      <c r="AD2964" s="36">
        <v>252</v>
      </c>
      <c r="AE2964" s="35">
        <f t="shared" si="1717"/>
        <v>1.203980684</v>
      </c>
      <c r="AF2964" s="2">
        <f t="shared" si="1718"/>
        <v>58951.160963130002</v>
      </c>
      <c r="AG2964" s="2">
        <f t="shared" si="1719"/>
        <v>58951.160963130002</v>
      </c>
      <c r="AH2964" s="3">
        <f t="shared" si="1720"/>
        <v>0</v>
      </c>
      <c r="AI2964" s="3"/>
      <c r="AJ2964" s="3">
        <v>0</v>
      </c>
      <c r="AK2964" s="2">
        <f t="shared" si="1721"/>
        <v>78311.64952658827</v>
      </c>
      <c r="AL2964" s="8"/>
      <c r="AM2964" s="8"/>
      <c r="AN2964" s="8"/>
      <c r="AO2964" s="8"/>
      <c r="AP2964" s="8"/>
      <c r="AQ2964" s="8"/>
      <c r="AR2964" s="5"/>
      <c r="AS2964" s="1"/>
      <c r="AT2964" s="8"/>
      <c r="AU2964" s="1"/>
      <c r="AV2964" s="1"/>
      <c r="AW2964" s="3"/>
      <c r="AX2964" s="3"/>
      <c r="AY2964" s="4"/>
      <c r="AZ2964" s="4"/>
      <c r="BA2964" s="4"/>
      <c r="BB2964" s="1"/>
      <c r="BC2964" s="1"/>
      <c r="BD2964" s="1"/>
      <c r="BE2964" s="1"/>
      <c r="BF2964" s="1"/>
      <c r="BG2964" s="1"/>
      <c r="BH2964" s="1"/>
      <c r="BI2964" s="1"/>
    </row>
    <row r="2965" spans="1:61" x14ac:dyDescent="0.2">
      <c r="A2965" s="78">
        <f t="shared" si="1722"/>
        <v>44856</v>
      </c>
      <c r="B2965" s="2">
        <f t="shared" si="1692"/>
        <v>426297.51384430693</v>
      </c>
      <c r="C2965" s="3">
        <f t="shared" si="1693"/>
        <v>57550164.368981436</v>
      </c>
      <c r="D2965" s="2">
        <f t="shared" si="1691"/>
        <v>240537.3279050432</v>
      </c>
      <c r="E2965" s="2">
        <f t="shared" si="1694"/>
        <v>0</v>
      </c>
      <c r="F2965" s="33">
        <f t="shared" si="1695"/>
        <v>240537.3279050432</v>
      </c>
      <c r="G2965" s="39">
        <f t="shared" si="1696"/>
        <v>6388.87</v>
      </c>
      <c r="H2965" s="38">
        <f>IF(AND(N2965=1,N2964&gt;1),VLOOKUP(A2964,[1]Plan1!$CW$105:$CY$215,3),H2964)</f>
        <v>6370.34</v>
      </c>
      <c r="I2965" s="127">
        <f t="shared" si="1697"/>
        <v>44784</v>
      </c>
      <c r="J2965" s="127">
        <f t="shared" si="1698"/>
        <v>44815</v>
      </c>
      <c r="K2965" s="34">
        <f t="shared" si="1699"/>
        <v>-2.9003564010536831E-3</v>
      </c>
      <c r="L2965" s="212">
        <f t="shared" si="1700"/>
        <v>44875</v>
      </c>
      <c r="M2965" s="1">
        <f t="shared" si="1701"/>
        <v>21</v>
      </c>
      <c r="N2965" s="1">
        <f t="shared" si="1702"/>
        <v>9</v>
      </c>
      <c r="O2965" s="2">
        <f t="shared" si="1703"/>
        <v>0.99875594999999995</v>
      </c>
      <c r="P2965" s="35">
        <f t="shared" si="1704"/>
        <v>0.99640046999999998</v>
      </c>
      <c r="Q2965" s="35">
        <f t="shared" si="1705"/>
        <v>1.2028220766388897</v>
      </c>
      <c r="R2965" s="2">
        <f t="shared" si="1706"/>
        <v>1.2013256999999999</v>
      </c>
      <c r="S2965" s="2">
        <f t="shared" si="1707"/>
        <v>1.1701330599999999</v>
      </c>
      <c r="T2965" s="2">
        <f t="shared" si="1708"/>
        <v>288963.67382164998</v>
      </c>
      <c r="U2965" s="2">
        <f t="shared" si="1709"/>
        <v>0</v>
      </c>
      <c r="V2965" s="2">
        <f t="shared" si="1710"/>
        <v>48426.345916612343</v>
      </c>
      <c r="W2965" s="2">
        <f t="shared" si="1711"/>
        <v>288963.67382165557</v>
      </c>
      <c r="X2965" s="36">
        <f t="shared" si="1712"/>
        <v>0</v>
      </c>
      <c r="Y2965" s="2">
        <f t="shared" si="1713"/>
        <v>0</v>
      </c>
      <c r="Z2965" s="37">
        <f t="shared" si="1714"/>
        <v>0</v>
      </c>
      <c r="AA2965" s="2">
        <f t="shared" si="1715"/>
        <v>0</v>
      </c>
      <c r="AB2965" s="4">
        <f t="shared" si="1723"/>
        <v>7.1215000000000001E-2</v>
      </c>
      <c r="AC2965" s="148">
        <f t="shared" si="1716"/>
        <v>680</v>
      </c>
      <c r="AD2965" s="36">
        <v>252</v>
      </c>
      <c r="AE2965" s="35">
        <f t="shared" si="1717"/>
        <v>1.203980684</v>
      </c>
      <c r="AF2965" s="2">
        <f t="shared" si="1718"/>
        <v>58943.007837290002</v>
      </c>
      <c r="AG2965" s="2">
        <f t="shared" si="1719"/>
        <v>58943.007837290002</v>
      </c>
      <c r="AH2965" s="3">
        <f t="shared" si="1720"/>
        <v>0</v>
      </c>
      <c r="AI2965" s="3"/>
      <c r="AJ2965" s="3">
        <v>0</v>
      </c>
      <c r="AK2965" s="2">
        <f t="shared" si="1721"/>
        <v>78390.832185361374</v>
      </c>
      <c r="AL2965" s="8"/>
      <c r="AM2965" s="8"/>
      <c r="AN2965" s="8"/>
      <c r="AO2965" s="8"/>
      <c r="AP2965" s="8"/>
      <c r="AQ2965" s="8"/>
      <c r="AR2965" s="5"/>
      <c r="AS2965" s="1"/>
      <c r="AT2965" s="8"/>
      <c r="AU2965" s="1"/>
      <c r="AV2965" s="1"/>
      <c r="AW2965" s="3"/>
      <c r="AX2965" s="3"/>
      <c r="AY2965" s="4"/>
      <c r="AZ2965" s="4"/>
      <c r="BA2965" s="4"/>
      <c r="BB2965" s="1"/>
      <c r="BC2965" s="1"/>
      <c r="BD2965" s="1"/>
      <c r="BE2965" s="1"/>
      <c r="BF2965" s="1"/>
      <c r="BG2965" s="1"/>
      <c r="BH2965" s="1"/>
      <c r="BI2965" s="1"/>
    </row>
    <row r="2966" spans="1:61" x14ac:dyDescent="0.2">
      <c r="A2966" s="78">
        <f t="shared" si="1722"/>
        <v>44857</v>
      </c>
      <c r="B2966" s="2">
        <f t="shared" si="1692"/>
        <v>426376.69650308002</v>
      </c>
      <c r="C2966" s="3">
        <f t="shared" si="1693"/>
        <v>57560854.027915806</v>
      </c>
      <c r="D2966" s="2">
        <f t="shared" si="1691"/>
        <v>240537.3279050432</v>
      </c>
      <c r="E2966" s="2">
        <f t="shared" si="1694"/>
        <v>0</v>
      </c>
      <c r="F2966" s="33">
        <f t="shared" si="1695"/>
        <v>240537.3279050432</v>
      </c>
      <c r="G2966" s="39">
        <f t="shared" si="1696"/>
        <v>6388.87</v>
      </c>
      <c r="H2966" s="38">
        <f>IF(AND(N2966=1,N2965&gt;1),VLOOKUP(A2965,[1]Plan1!$CW$105:$CY$215,3),H2965)</f>
        <v>6370.34</v>
      </c>
      <c r="I2966" s="127">
        <f t="shared" si="1697"/>
        <v>44784</v>
      </c>
      <c r="J2966" s="127">
        <f t="shared" si="1698"/>
        <v>44815</v>
      </c>
      <c r="K2966" s="34">
        <f t="shared" si="1699"/>
        <v>-2.9003564010536831E-3</v>
      </c>
      <c r="L2966" s="212">
        <f t="shared" si="1700"/>
        <v>44875</v>
      </c>
      <c r="M2966" s="1">
        <f t="shared" si="1701"/>
        <v>21</v>
      </c>
      <c r="N2966" s="1">
        <f t="shared" si="1702"/>
        <v>9</v>
      </c>
      <c r="O2966" s="2">
        <f t="shared" si="1703"/>
        <v>0.99875594999999995</v>
      </c>
      <c r="P2966" s="35">
        <f t="shared" si="1704"/>
        <v>0.99640046999999998</v>
      </c>
      <c r="Q2966" s="35">
        <f t="shared" si="1705"/>
        <v>1.2028220766388897</v>
      </c>
      <c r="R2966" s="2">
        <f t="shared" si="1706"/>
        <v>1.2013256999999999</v>
      </c>
      <c r="S2966" s="2">
        <f t="shared" si="1707"/>
        <v>1.1701330599999999</v>
      </c>
      <c r="T2966" s="2">
        <f t="shared" si="1708"/>
        <v>288963.67382164998</v>
      </c>
      <c r="U2966" s="2">
        <f t="shared" si="1709"/>
        <v>0</v>
      </c>
      <c r="V2966" s="2">
        <f t="shared" si="1710"/>
        <v>48426.345916612343</v>
      </c>
      <c r="W2966" s="2">
        <f t="shared" si="1711"/>
        <v>288963.67382165557</v>
      </c>
      <c r="X2966" s="36">
        <f t="shared" si="1712"/>
        <v>0</v>
      </c>
      <c r="Y2966" s="2">
        <f t="shared" si="1713"/>
        <v>0</v>
      </c>
      <c r="Z2966" s="37">
        <f t="shared" si="1714"/>
        <v>0</v>
      </c>
      <c r="AA2966" s="2">
        <f t="shared" si="1715"/>
        <v>0</v>
      </c>
      <c r="AB2966" s="4">
        <f t="shared" si="1723"/>
        <v>7.1215000000000001E-2</v>
      </c>
      <c r="AC2966" s="148">
        <f t="shared" si="1716"/>
        <v>680</v>
      </c>
      <c r="AD2966" s="36">
        <v>252</v>
      </c>
      <c r="AE2966" s="35">
        <f t="shared" si="1717"/>
        <v>1.203980684</v>
      </c>
      <c r="AF2966" s="2">
        <f t="shared" si="1718"/>
        <v>58943.007837290002</v>
      </c>
      <c r="AG2966" s="2">
        <f t="shared" si="1719"/>
        <v>58943.007837290002</v>
      </c>
      <c r="AH2966" s="3">
        <f t="shared" si="1720"/>
        <v>0</v>
      </c>
      <c r="AI2966" s="3"/>
      <c r="AJ2966" s="3">
        <v>0</v>
      </c>
      <c r="AK2966" s="2">
        <f t="shared" si="1721"/>
        <v>78470.01484413445</v>
      </c>
      <c r="AL2966" s="8"/>
      <c r="AM2966" s="8"/>
      <c r="AN2966" s="8"/>
      <c r="AO2966" s="8"/>
      <c r="AP2966" s="8"/>
      <c r="AQ2966" s="8"/>
      <c r="AR2966" s="5"/>
      <c r="AS2966" s="1"/>
      <c r="AT2966" s="8"/>
      <c r="AU2966" s="1"/>
      <c r="AV2966" s="1"/>
      <c r="AW2966" s="3"/>
      <c r="AX2966" s="3"/>
      <c r="AY2966" s="4"/>
      <c r="AZ2966" s="4"/>
      <c r="BA2966" s="4"/>
      <c r="BB2966" s="1"/>
      <c r="BC2966" s="1"/>
      <c r="BD2966" s="1"/>
      <c r="BE2966" s="1"/>
      <c r="BF2966" s="1"/>
      <c r="BG2966" s="1"/>
      <c r="BH2966" s="1"/>
      <c r="BI2966" s="1"/>
    </row>
    <row r="2967" spans="1:61" x14ac:dyDescent="0.2">
      <c r="A2967" s="78">
        <f t="shared" si="1722"/>
        <v>44858</v>
      </c>
      <c r="B2967" s="2">
        <f t="shared" si="1692"/>
        <v>426550.86701174313</v>
      </c>
      <c r="C2967" s="3">
        <f t="shared" si="1693"/>
        <v>57584367.046585321</v>
      </c>
      <c r="D2967" s="2">
        <f t="shared" si="1691"/>
        <v>240537.3279050432</v>
      </c>
      <c r="E2967" s="2">
        <f t="shared" si="1694"/>
        <v>0</v>
      </c>
      <c r="F2967" s="33">
        <f t="shared" si="1695"/>
        <v>240537.3279050432</v>
      </c>
      <c r="G2967" s="39">
        <f t="shared" si="1696"/>
        <v>6388.87</v>
      </c>
      <c r="H2967" s="38">
        <f>IF(AND(N2967=1,N2966&gt;1),VLOOKUP(A2966,[1]Plan1!$CW$105:$CY$215,3),H2966)</f>
        <v>6370.34</v>
      </c>
      <c r="I2967" s="127">
        <f t="shared" si="1697"/>
        <v>44784</v>
      </c>
      <c r="J2967" s="127">
        <f t="shared" si="1698"/>
        <v>44815</v>
      </c>
      <c r="K2967" s="34">
        <f t="shared" si="1699"/>
        <v>-2.9003564010536831E-3</v>
      </c>
      <c r="L2967" s="212">
        <f t="shared" si="1700"/>
        <v>44875</v>
      </c>
      <c r="M2967" s="1">
        <f t="shared" si="1701"/>
        <v>21</v>
      </c>
      <c r="N2967" s="1">
        <f t="shared" si="1702"/>
        <v>9</v>
      </c>
      <c r="O2967" s="2">
        <f t="shared" si="1703"/>
        <v>0.99875594999999995</v>
      </c>
      <c r="P2967" s="35">
        <f t="shared" si="1704"/>
        <v>0.99640046999999998</v>
      </c>
      <c r="Q2967" s="35">
        <f t="shared" si="1705"/>
        <v>1.2028220766388897</v>
      </c>
      <c r="R2967" s="2">
        <f t="shared" si="1706"/>
        <v>1.2013256999999999</v>
      </c>
      <c r="S2967" s="2">
        <f t="shared" si="1707"/>
        <v>1.1701330599999999</v>
      </c>
      <c r="T2967" s="2">
        <f t="shared" si="1708"/>
        <v>288963.67382164998</v>
      </c>
      <c r="U2967" s="2">
        <f t="shared" si="1709"/>
        <v>0</v>
      </c>
      <c r="V2967" s="2">
        <f t="shared" si="1710"/>
        <v>48426.345916612343</v>
      </c>
      <c r="W2967" s="2">
        <f t="shared" si="1711"/>
        <v>288963.67382165557</v>
      </c>
      <c r="X2967" s="36">
        <f t="shared" si="1712"/>
        <v>0</v>
      </c>
      <c r="Y2967" s="2">
        <f t="shared" si="1713"/>
        <v>0</v>
      </c>
      <c r="Z2967" s="37">
        <f t="shared" si="1714"/>
        <v>0</v>
      </c>
      <c r="AA2967" s="2">
        <f t="shared" si="1715"/>
        <v>0</v>
      </c>
      <c r="AB2967" s="4">
        <f t="shared" si="1723"/>
        <v>7.1215000000000001E-2</v>
      </c>
      <c r="AC2967" s="148">
        <f t="shared" si="1716"/>
        <v>681</v>
      </c>
      <c r="AD2967" s="36">
        <v>252</v>
      </c>
      <c r="AE2967" s="35">
        <f t="shared" si="1717"/>
        <v>1.2043094029999999</v>
      </c>
      <c r="AF2967" s="2">
        <f t="shared" si="1718"/>
        <v>59037.995687180002</v>
      </c>
      <c r="AG2967" s="2">
        <f t="shared" si="1719"/>
        <v>59037.995687180002</v>
      </c>
      <c r="AH2967" s="3">
        <f t="shared" si="1720"/>
        <v>0</v>
      </c>
      <c r="AI2967" s="3"/>
      <c r="AJ2967" s="3">
        <v>0</v>
      </c>
      <c r="AK2967" s="2">
        <f t="shared" si="1721"/>
        <v>78549.197502907555</v>
      </c>
      <c r="AL2967" s="8"/>
      <c r="AM2967" s="8"/>
      <c r="AN2967" s="8"/>
      <c r="AO2967" s="8"/>
      <c r="AP2967" s="8"/>
      <c r="AQ2967" s="8"/>
      <c r="AR2967" s="5"/>
      <c r="AS2967" s="1"/>
      <c r="AT2967" s="8"/>
      <c r="AU2967" s="1"/>
      <c r="AV2967" s="1"/>
      <c r="AW2967" s="3"/>
      <c r="AX2967" s="3"/>
      <c r="AY2967" s="4"/>
      <c r="AZ2967" s="4"/>
      <c r="BA2967" s="4"/>
      <c r="BB2967" s="1"/>
      <c r="BC2967" s="1"/>
      <c r="BD2967" s="1"/>
      <c r="BE2967" s="1"/>
      <c r="BF2967" s="1"/>
      <c r="BG2967" s="1"/>
      <c r="BH2967" s="1"/>
      <c r="BI2967" s="1"/>
    </row>
    <row r="2968" spans="1:61" x14ac:dyDescent="0.2">
      <c r="A2968" s="78">
        <f t="shared" si="1722"/>
        <v>44859</v>
      </c>
      <c r="B2968" s="2">
        <f t="shared" si="1692"/>
        <v>426676.92301380803</v>
      </c>
      <c r="C2968" s="3">
        <f t="shared" si="1693"/>
        <v>57601384.606864087</v>
      </c>
      <c r="D2968" s="2">
        <f t="shared" si="1691"/>
        <v>240537.3279050432</v>
      </c>
      <c r="E2968" s="2">
        <f t="shared" si="1694"/>
        <v>0</v>
      </c>
      <c r="F2968" s="33">
        <f t="shared" si="1695"/>
        <v>240537.3279050432</v>
      </c>
      <c r="G2968" s="39">
        <f t="shared" si="1696"/>
        <v>6388.87</v>
      </c>
      <c r="H2968" s="38">
        <f>IF(AND(N2968=1,N2967&gt;1),VLOOKUP(A2967,[1]Plan1!$CW$105:$CY$215,3),H2967)</f>
        <v>6370.34</v>
      </c>
      <c r="I2968" s="127">
        <f t="shared" si="1697"/>
        <v>44784</v>
      </c>
      <c r="J2968" s="127">
        <f t="shared" si="1698"/>
        <v>44815</v>
      </c>
      <c r="K2968" s="34">
        <f t="shared" si="1699"/>
        <v>-2.9003564010536831E-3</v>
      </c>
      <c r="L2968" s="212">
        <f t="shared" si="1700"/>
        <v>44875</v>
      </c>
      <c r="M2968" s="1">
        <f t="shared" si="1701"/>
        <v>21</v>
      </c>
      <c r="N2968" s="1">
        <f t="shared" si="1702"/>
        <v>10</v>
      </c>
      <c r="O2968" s="2">
        <f t="shared" si="1703"/>
        <v>0.99861781999999999</v>
      </c>
      <c r="P2968" s="35">
        <f t="shared" si="1704"/>
        <v>0.99640046999999998</v>
      </c>
      <c r="Q2968" s="35">
        <f t="shared" si="1705"/>
        <v>1.2028220766388897</v>
      </c>
      <c r="R2968" s="2">
        <f t="shared" si="1706"/>
        <v>1.20115956</v>
      </c>
      <c r="S2968" s="2">
        <f t="shared" si="1707"/>
        <v>1.1701330599999999</v>
      </c>
      <c r="T2968" s="2">
        <f t="shared" si="1708"/>
        <v>288923.71094999003</v>
      </c>
      <c r="U2968" s="2">
        <f t="shared" si="1709"/>
        <v>0</v>
      </c>
      <c r="V2968" s="2">
        <f t="shared" si="1710"/>
        <v>48386.383044954215</v>
      </c>
      <c r="W2968" s="2">
        <f t="shared" si="1711"/>
        <v>288923.71094999742</v>
      </c>
      <c r="X2968" s="36">
        <f t="shared" si="1712"/>
        <v>0</v>
      </c>
      <c r="Y2968" s="2">
        <f t="shared" si="1713"/>
        <v>0</v>
      </c>
      <c r="Z2968" s="37">
        <f t="shared" si="1714"/>
        <v>0</v>
      </c>
      <c r="AA2968" s="2">
        <f t="shared" si="1715"/>
        <v>0</v>
      </c>
      <c r="AB2968" s="4">
        <f t="shared" si="1723"/>
        <v>7.1215000000000001E-2</v>
      </c>
      <c r="AC2968" s="148">
        <f t="shared" si="1716"/>
        <v>682</v>
      </c>
      <c r="AD2968" s="36">
        <v>252</v>
      </c>
      <c r="AE2968" s="35">
        <f t="shared" si="1717"/>
        <v>1.204638213</v>
      </c>
      <c r="AF2968" s="2">
        <f t="shared" si="1718"/>
        <v>59124.831902129998</v>
      </c>
      <c r="AG2968" s="2">
        <f t="shared" si="1719"/>
        <v>59124.831902129998</v>
      </c>
      <c r="AH2968" s="3">
        <f t="shared" si="1720"/>
        <v>0</v>
      </c>
      <c r="AI2968" s="3"/>
      <c r="AJ2968" s="3">
        <v>0</v>
      </c>
      <c r="AK2968" s="2">
        <f t="shared" si="1721"/>
        <v>78628.380161680645</v>
      </c>
      <c r="AL2968" s="8"/>
      <c r="AM2968" s="8"/>
      <c r="AN2968" s="8"/>
      <c r="AO2968" s="8"/>
      <c r="AP2968" s="8"/>
      <c r="AQ2968" s="8"/>
      <c r="AR2968" s="5"/>
      <c r="AS2968" s="1"/>
      <c r="AT2968" s="8"/>
      <c r="AU2968" s="1"/>
      <c r="AV2968" s="1"/>
      <c r="AW2968" s="3"/>
      <c r="AX2968" s="3"/>
      <c r="AY2968" s="4"/>
      <c r="AZ2968" s="4"/>
      <c r="BA2968" s="4"/>
      <c r="BB2968" s="1"/>
      <c r="BC2968" s="1"/>
      <c r="BD2968" s="1"/>
      <c r="BE2968" s="1"/>
      <c r="BF2968" s="1"/>
      <c r="BG2968" s="1"/>
      <c r="BH2968" s="1"/>
      <c r="BI2968" s="1"/>
    </row>
    <row r="2969" spans="1:61" x14ac:dyDescent="0.2">
      <c r="A2969" s="78">
        <f t="shared" si="1722"/>
        <v>44860</v>
      </c>
      <c r="B2969" s="2">
        <f t="shared" si="1692"/>
        <v>426802.98134453624</v>
      </c>
      <c r="C2969" s="3">
        <f t="shared" si="1693"/>
        <v>57618402.48151239</v>
      </c>
      <c r="D2969" s="2">
        <f t="shared" si="1691"/>
        <v>240537.3279050432</v>
      </c>
      <c r="E2969" s="2">
        <f t="shared" si="1694"/>
        <v>0</v>
      </c>
      <c r="F2969" s="33">
        <f t="shared" si="1695"/>
        <v>240537.3279050432</v>
      </c>
      <c r="G2969" s="39">
        <f t="shared" si="1696"/>
        <v>6388.87</v>
      </c>
      <c r="H2969" s="38">
        <f>IF(AND(N2969=1,N2968&gt;1),VLOOKUP(A2968,[1]Plan1!$CW$105:$CY$215,3),H2968)</f>
        <v>6370.34</v>
      </c>
      <c r="I2969" s="127">
        <f t="shared" si="1697"/>
        <v>44784</v>
      </c>
      <c r="J2969" s="127">
        <f t="shared" si="1698"/>
        <v>44815</v>
      </c>
      <c r="K2969" s="34">
        <f t="shared" si="1699"/>
        <v>-2.9003564010536831E-3</v>
      </c>
      <c r="L2969" s="212">
        <f t="shared" si="1700"/>
        <v>44875</v>
      </c>
      <c r="M2969" s="1">
        <f t="shared" si="1701"/>
        <v>21</v>
      </c>
      <c r="N2969" s="1">
        <f t="shared" si="1702"/>
        <v>11</v>
      </c>
      <c r="O2969" s="2">
        <f t="shared" si="1703"/>
        <v>0.99847971000000002</v>
      </c>
      <c r="P2969" s="35">
        <f t="shared" si="1704"/>
        <v>0.99640046999999998</v>
      </c>
      <c r="Q2969" s="35">
        <f t="shared" si="1705"/>
        <v>1.2028220766388897</v>
      </c>
      <c r="R2969" s="2">
        <f t="shared" si="1706"/>
        <v>1.20099343</v>
      </c>
      <c r="S2969" s="2">
        <f t="shared" si="1707"/>
        <v>1.1701330599999999</v>
      </c>
      <c r="T2969" s="2">
        <f t="shared" si="1708"/>
        <v>288883.75048371003</v>
      </c>
      <c r="U2969" s="2">
        <f t="shared" si="1709"/>
        <v>0</v>
      </c>
      <c r="V2969" s="2">
        <f t="shared" si="1710"/>
        <v>48346.422578669357</v>
      </c>
      <c r="W2969" s="2">
        <f t="shared" si="1711"/>
        <v>288883.75048371253</v>
      </c>
      <c r="X2969" s="36">
        <f t="shared" si="1712"/>
        <v>0</v>
      </c>
      <c r="Y2969" s="2">
        <f t="shared" si="1713"/>
        <v>0</v>
      </c>
      <c r="Z2969" s="37">
        <f t="shared" si="1714"/>
        <v>0</v>
      </c>
      <c r="AA2969" s="2">
        <f t="shared" si="1715"/>
        <v>0</v>
      </c>
      <c r="AB2969" s="4">
        <f t="shared" si="1723"/>
        <v>7.1215000000000001E-2</v>
      </c>
      <c r="AC2969" s="148">
        <f t="shared" si="1716"/>
        <v>683</v>
      </c>
      <c r="AD2969" s="36">
        <v>252</v>
      </c>
      <c r="AE2969" s="35">
        <f t="shared" si="1717"/>
        <v>1.2049671120000001</v>
      </c>
      <c r="AF2969" s="2">
        <f t="shared" si="1718"/>
        <v>59211.668040370001</v>
      </c>
      <c r="AG2969" s="2">
        <f t="shared" si="1719"/>
        <v>59211.668040370001</v>
      </c>
      <c r="AH2969" s="3">
        <f t="shared" si="1720"/>
        <v>0</v>
      </c>
      <c r="AI2969" s="3"/>
      <c r="AJ2969" s="3">
        <v>0</v>
      </c>
      <c r="AK2969" s="2">
        <f t="shared" si="1721"/>
        <v>78707.562820453735</v>
      </c>
      <c r="AL2969" s="8"/>
      <c r="AM2969" s="8"/>
      <c r="AN2969" s="8"/>
      <c r="AO2969" s="8"/>
      <c r="AP2969" s="8"/>
      <c r="AQ2969" s="8"/>
      <c r="AR2969" s="5"/>
      <c r="AS2969" s="1"/>
      <c r="AT2969" s="8"/>
      <c r="AU2969" s="1"/>
      <c r="AV2969" s="1"/>
      <c r="AW2969" s="3"/>
      <c r="AX2969" s="3"/>
      <c r="AY2969" s="4"/>
      <c r="AZ2969" s="4"/>
      <c r="BA2969" s="4"/>
      <c r="BB2969" s="1"/>
      <c r="BC2969" s="1"/>
      <c r="BD2969" s="1"/>
      <c r="BE2969" s="1"/>
      <c r="BF2969" s="1"/>
      <c r="BG2969" s="1"/>
      <c r="BH2969" s="1"/>
      <c r="BI2969" s="1"/>
    </row>
    <row r="2970" spans="1:61" x14ac:dyDescent="0.2">
      <c r="A2970" s="78">
        <f t="shared" si="1722"/>
        <v>44861</v>
      </c>
      <c r="B2970" s="2">
        <f t="shared" si="1692"/>
        <v>426929.05098203768</v>
      </c>
      <c r="C2970" s="3">
        <f t="shared" si="1693"/>
        <v>57635421.882575087</v>
      </c>
      <c r="D2970" s="2">
        <f t="shared" si="1691"/>
        <v>240537.3279050432</v>
      </c>
      <c r="E2970" s="2">
        <f t="shared" si="1694"/>
        <v>0</v>
      </c>
      <c r="F2970" s="33">
        <f t="shared" si="1695"/>
        <v>240537.3279050432</v>
      </c>
      <c r="G2970" s="39">
        <f t="shared" si="1696"/>
        <v>6388.87</v>
      </c>
      <c r="H2970" s="38">
        <f>IF(AND(N2970=1,N2969&gt;1),VLOOKUP(A2969,[1]Plan1!$CW$105:$CY$215,3),H2969)</f>
        <v>6370.34</v>
      </c>
      <c r="I2970" s="127">
        <f t="shared" si="1697"/>
        <v>44784</v>
      </c>
      <c r="J2970" s="127">
        <f t="shared" si="1698"/>
        <v>44815</v>
      </c>
      <c r="K2970" s="34">
        <f t="shared" si="1699"/>
        <v>-2.9003564010536831E-3</v>
      </c>
      <c r="L2970" s="212">
        <f t="shared" si="1700"/>
        <v>44875</v>
      </c>
      <c r="M2970" s="1">
        <f t="shared" si="1701"/>
        <v>21</v>
      </c>
      <c r="N2970" s="1">
        <f t="shared" si="1702"/>
        <v>12</v>
      </c>
      <c r="O2970" s="2">
        <f t="shared" si="1703"/>
        <v>0.99834162000000004</v>
      </c>
      <c r="P2970" s="35">
        <f t="shared" si="1704"/>
        <v>0.99640046999999998</v>
      </c>
      <c r="Q2970" s="35">
        <f t="shared" si="1705"/>
        <v>1.2028220766388897</v>
      </c>
      <c r="R2970" s="2">
        <f t="shared" si="1706"/>
        <v>1.20082734</v>
      </c>
      <c r="S2970" s="2">
        <f t="shared" si="1707"/>
        <v>1.1701330599999999</v>
      </c>
      <c r="T2970" s="2">
        <f t="shared" si="1708"/>
        <v>288843.79963892</v>
      </c>
      <c r="U2970" s="2">
        <f t="shared" si="1709"/>
        <v>0</v>
      </c>
      <c r="V2970" s="2">
        <f t="shared" si="1710"/>
        <v>48306.471733877603</v>
      </c>
      <c r="W2970" s="2">
        <f t="shared" si="1711"/>
        <v>288843.79963892081</v>
      </c>
      <c r="X2970" s="36">
        <f t="shared" si="1712"/>
        <v>0</v>
      </c>
      <c r="Y2970" s="2">
        <f t="shared" si="1713"/>
        <v>0</v>
      </c>
      <c r="Z2970" s="37">
        <f t="shared" si="1714"/>
        <v>0</v>
      </c>
      <c r="AA2970" s="2">
        <f t="shared" si="1715"/>
        <v>0</v>
      </c>
      <c r="AB2970" s="4">
        <f t="shared" si="1723"/>
        <v>7.1215000000000001E-2</v>
      </c>
      <c r="AC2970" s="148">
        <f t="shared" si="1716"/>
        <v>684</v>
      </c>
      <c r="AD2970" s="36">
        <v>252</v>
      </c>
      <c r="AE2970" s="35">
        <f t="shared" si="1717"/>
        <v>1.2052961010000001</v>
      </c>
      <c r="AF2970" s="2">
        <f t="shared" si="1718"/>
        <v>59298.505863890001</v>
      </c>
      <c r="AG2970" s="2">
        <f t="shared" si="1719"/>
        <v>59298.505863890001</v>
      </c>
      <c r="AH2970" s="3">
        <f t="shared" si="1720"/>
        <v>0</v>
      </c>
      <c r="AI2970" s="3"/>
      <c r="AJ2970" s="3">
        <v>0</v>
      </c>
      <c r="AK2970" s="2">
        <f t="shared" si="1721"/>
        <v>78786.74547922684</v>
      </c>
      <c r="AL2970" s="8"/>
      <c r="AM2970" s="8"/>
      <c r="AN2970" s="8"/>
      <c r="AO2970" s="8"/>
      <c r="AP2970" s="8"/>
      <c r="AQ2970" s="8"/>
      <c r="AR2970" s="5"/>
      <c r="AS2970" s="1"/>
      <c r="AT2970" s="8"/>
      <c r="AU2970" s="1"/>
      <c r="AV2970" s="1"/>
      <c r="AW2970" s="3"/>
      <c r="AX2970" s="3"/>
      <c r="AY2970" s="4"/>
      <c r="AZ2970" s="4"/>
      <c r="BA2970" s="4"/>
      <c r="BB2970" s="1"/>
      <c r="BC2970" s="1"/>
      <c r="BD2970" s="1"/>
      <c r="BE2970" s="1"/>
      <c r="BF2970" s="1"/>
      <c r="BG2970" s="1"/>
      <c r="BH2970" s="1"/>
      <c r="BI2970" s="1"/>
    </row>
    <row r="2971" spans="1:61" x14ac:dyDescent="0.2">
      <c r="A2971" s="78">
        <f t="shared" si="1722"/>
        <v>44862</v>
      </c>
      <c r="B2971" s="2">
        <f t="shared" si="1692"/>
        <v>427055.12032510899</v>
      </c>
      <c r="C2971" s="3">
        <f t="shared" si="1693"/>
        <v>57652441.243889712</v>
      </c>
      <c r="D2971" s="2">
        <f t="shared" si="1691"/>
        <v>240537.3279050432</v>
      </c>
      <c r="E2971" s="2">
        <f t="shared" si="1694"/>
        <v>0</v>
      </c>
      <c r="F2971" s="33">
        <f t="shared" si="1695"/>
        <v>240537.3279050432</v>
      </c>
      <c r="G2971" s="39">
        <f t="shared" si="1696"/>
        <v>6388.87</v>
      </c>
      <c r="H2971" s="38">
        <f>IF(AND(N2971=1,N2970&gt;1),VLOOKUP(A2970,[1]Plan1!$CW$105:$CY$215,3),H2970)</f>
        <v>6370.34</v>
      </c>
      <c r="I2971" s="127">
        <f t="shared" si="1697"/>
        <v>44784</v>
      </c>
      <c r="J2971" s="127">
        <f t="shared" si="1698"/>
        <v>44815</v>
      </c>
      <c r="K2971" s="34">
        <f t="shared" si="1699"/>
        <v>-2.9003564010536831E-3</v>
      </c>
      <c r="L2971" s="212">
        <f t="shared" si="1700"/>
        <v>44875</v>
      </c>
      <c r="M2971" s="1">
        <f t="shared" si="1701"/>
        <v>21</v>
      </c>
      <c r="N2971" s="1">
        <f t="shared" si="1702"/>
        <v>13</v>
      </c>
      <c r="O2971" s="2">
        <f t="shared" si="1703"/>
        <v>0.99820354</v>
      </c>
      <c r="P2971" s="35">
        <f t="shared" si="1704"/>
        <v>0.99640046999999998</v>
      </c>
      <c r="Q2971" s="35">
        <f t="shared" si="1705"/>
        <v>1.2028220766388897</v>
      </c>
      <c r="R2971" s="2">
        <f t="shared" si="1706"/>
        <v>1.20066125</v>
      </c>
      <c r="S2971" s="2">
        <f t="shared" si="1707"/>
        <v>1.1701330599999999</v>
      </c>
      <c r="T2971" s="2">
        <f t="shared" si="1708"/>
        <v>288803.84879412001</v>
      </c>
      <c r="U2971" s="2">
        <f t="shared" si="1709"/>
        <v>0</v>
      </c>
      <c r="V2971" s="2">
        <f t="shared" si="1710"/>
        <v>48266.520889085856</v>
      </c>
      <c r="W2971" s="2">
        <f t="shared" si="1711"/>
        <v>288803.84879412904</v>
      </c>
      <c r="X2971" s="36">
        <f t="shared" si="1712"/>
        <v>0</v>
      </c>
      <c r="Y2971" s="2">
        <f t="shared" si="1713"/>
        <v>0</v>
      </c>
      <c r="Z2971" s="37">
        <f t="shared" si="1714"/>
        <v>0</v>
      </c>
      <c r="AA2971" s="2">
        <f t="shared" si="1715"/>
        <v>0</v>
      </c>
      <c r="AB2971" s="4">
        <f t="shared" si="1723"/>
        <v>7.1215000000000001E-2</v>
      </c>
      <c r="AC2971" s="148">
        <f t="shared" si="1716"/>
        <v>685</v>
      </c>
      <c r="AD2971" s="36">
        <v>252</v>
      </c>
      <c r="AE2971" s="35">
        <f t="shared" si="1717"/>
        <v>1.20562518</v>
      </c>
      <c r="AF2971" s="2">
        <f t="shared" si="1718"/>
        <v>59385.343392980001</v>
      </c>
      <c r="AG2971" s="2">
        <f t="shared" si="1719"/>
        <v>59385.343392980001</v>
      </c>
      <c r="AH2971" s="3">
        <f t="shared" si="1720"/>
        <v>0</v>
      </c>
      <c r="AI2971" s="3"/>
      <c r="AJ2971" s="3">
        <v>0</v>
      </c>
      <c r="AK2971" s="2">
        <f t="shared" si="1721"/>
        <v>78865.92813799993</v>
      </c>
      <c r="AL2971" s="8"/>
      <c r="AM2971" s="8"/>
      <c r="AN2971" s="8"/>
      <c r="AO2971" s="8"/>
      <c r="AP2971" s="8"/>
      <c r="AQ2971" s="8"/>
      <c r="AR2971" s="5"/>
      <c r="AS2971" s="1"/>
      <c r="AT2971" s="8"/>
      <c r="AU2971" s="1"/>
      <c r="AV2971" s="1"/>
      <c r="AW2971" s="3"/>
      <c r="AX2971" s="3"/>
      <c r="AY2971" s="4"/>
      <c r="AZ2971" s="4"/>
      <c r="BA2971" s="4"/>
      <c r="BB2971" s="1"/>
      <c r="BC2971" s="1"/>
      <c r="BD2971" s="1"/>
      <c r="BE2971" s="1"/>
      <c r="BF2971" s="1"/>
      <c r="BG2971" s="1"/>
      <c r="BH2971" s="1"/>
      <c r="BI2971" s="1"/>
    </row>
    <row r="2972" spans="1:61" x14ac:dyDescent="0.2">
      <c r="A2972" s="78">
        <f t="shared" si="1722"/>
        <v>44863</v>
      </c>
      <c r="B2972" s="2">
        <f t="shared" si="1692"/>
        <v>427086.14883935347</v>
      </c>
      <c r="C2972" s="3">
        <f t="shared" si="1693"/>
        <v>57656630.093312718</v>
      </c>
      <c r="D2972" s="2">
        <f t="shared" si="1691"/>
        <v>240537.3279050432</v>
      </c>
      <c r="E2972" s="2">
        <f t="shared" si="1694"/>
        <v>0</v>
      </c>
      <c r="F2972" s="33">
        <f t="shared" si="1695"/>
        <v>240537.3279050432</v>
      </c>
      <c r="G2972" s="39">
        <f t="shared" si="1696"/>
        <v>6388.87</v>
      </c>
      <c r="H2972" s="38">
        <f>IF(AND(N2972=1,N2971&gt;1),VLOOKUP(A2971,[1]Plan1!$CW$105:$CY$215,3),H2971)</f>
        <v>6370.34</v>
      </c>
      <c r="I2972" s="127">
        <f t="shared" si="1697"/>
        <v>44784</v>
      </c>
      <c r="J2972" s="127">
        <f t="shared" si="1698"/>
        <v>44815</v>
      </c>
      <c r="K2972" s="34">
        <f t="shared" si="1699"/>
        <v>-2.9003564010536831E-3</v>
      </c>
      <c r="L2972" s="212">
        <f t="shared" si="1700"/>
        <v>44875</v>
      </c>
      <c r="M2972" s="1">
        <f t="shared" si="1701"/>
        <v>21</v>
      </c>
      <c r="N2972" s="1">
        <f t="shared" si="1702"/>
        <v>14</v>
      </c>
      <c r="O2972" s="2">
        <f t="shared" si="1703"/>
        <v>0.99806549</v>
      </c>
      <c r="P2972" s="35">
        <f t="shared" si="1704"/>
        <v>0.99640046999999998</v>
      </c>
      <c r="Q2972" s="35">
        <f t="shared" si="1705"/>
        <v>1.2028220766388897</v>
      </c>
      <c r="R2972" s="2">
        <f t="shared" si="1706"/>
        <v>1.2004952</v>
      </c>
      <c r="S2972" s="2">
        <f t="shared" si="1707"/>
        <v>1.1701330599999999</v>
      </c>
      <c r="T2972" s="2">
        <f t="shared" si="1708"/>
        <v>288763.90757083002</v>
      </c>
      <c r="U2972" s="2">
        <f t="shared" si="1709"/>
        <v>0</v>
      </c>
      <c r="V2972" s="2">
        <f t="shared" si="1710"/>
        <v>48226.579665787212</v>
      </c>
      <c r="W2972" s="2">
        <f t="shared" si="1711"/>
        <v>288763.90757083043</v>
      </c>
      <c r="X2972" s="36">
        <f t="shared" si="1712"/>
        <v>0</v>
      </c>
      <c r="Y2972" s="2">
        <f t="shared" si="1713"/>
        <v>0</v>
      </c>
      <c r="Z2972" s="37">
        <f t="shared" si="1714"/>
        <v>0</v>
      </c>
      <c r="AA2972" s="2">
        <f t="shared" si="1715"/>
        <v>0</v>
      </c>
      <c r="AB2972" s="4">
        <f t="shared" si="1723"/>
        <v>7.1215000000000001E-2</v>
      </c>
      <c r="AC2972" s="148">
        <f t="shared" si="1716"/>
        <v>685</v>
      </c>
      <c r="AD2972" s="36">
        <v>252</v>
      </c>
      <c r="AE2972" s="35">
        <f t="shared" si="1717"/>
        <v>1.20562518</v>
      </c>
      <c r="AF2972" s="2">
        <f t="shared" si="1718"/>
        <v>59377.130471750002</v>
      </c>
      <c r="AG2972" s="2">
        <f t="shared" si="1719"/>
        <v>59377.130471750002</v>
      </c>
      <c r="AH2972" s="3">
        <f t="shared" si="1720"/>
        <v>0</v>
      </c>
      <c r="AI2972" s="3"/>
      <c r="AJ2972" s="3">
        <v>0</v>
      </c>
      <c r="AK2972" s="2">
        <f t="shared" si="1721"/>
        <v>78945.11079677302</v>
      </c>
      <c r="AL2972" s="8"/>
      <c r="AM2972" s="8"/>
      <c r="AN2972" s="8"/>
      <c r="AO2972" s="8"/>
      <c r="AP2972" s="8"/>
      <c r="AQ2972" s="8"/>
      <c r="AR2972" s="5"/>
      <c r="AS2972" s="1"/>
      <c r="AT2972" s="8"/>
      <c r="AU2972" s="1"/>
      <c r="AV2972" s="1"/>
      <c r="AW2972" s="3"/>
      <c r="AX2972" s="3"/>
      <c r="AY2972" s="4"/>
      <c r="AZ2972" s="4"/>
      <c r="BA2972" s="4"/>
      <c r="BB2972" s="1"/>
      <c r="BC2972" s="1"/>
      <c r="BD2972" s="1"/>
      <c r="BE2972" s="1"/>
      <c r="BF2972" s="1"/>
      <c r="BG2972" s="1"/>
      <c r="BH2972" s="1"/>
      <c r="BI2972" s="1"/>
    </row>
    <row r="2973" spans="1:61" x14ac:dyDescent="0.2">
      <c r="A2973" s="78">
        <f t="shared" si="1722"/>
        <v>44864</v>
      </c>
      <c r="B2973" s="2">
        <f t="shared" si="1692"/>
        <v>427165.3314981265</v>
      </c>
      <c r="C2973" s="3">
        <f t="shared" si="1693"/>
        <v>57667319.75224708</v>
      </c>
      <c r="D2973" s="2">
        <f t="shared" si="1691"/>
        <v>240537.3279050432</v>
      </c>
      <c r="E2973" s="2">
        <f t="shared" si="1694"/>
        <v>0</v>
      </c>
      <c r="F2973" s="33">
        <f t="shared" si="1695"/>
        <v>240537.3279050432</v>
      </c>
      <c r="G2973" s="39">
        <f t="shared" si="1696"/>
        <v>6388.87</v>
      </c>
      <c r="H2973" s="38">
        <f>IF(AND(N2973=1,N2972&gt;1),VLOOKUP(A2972,[1]Plan1!$CW$105:$CY$215,3),H2972)</f>
        <v>6370.34</v>
      </c>
      <c r="I2973" s="127">
        <f t="shared" si="1697"/>
        <v>44784</v>
      </c>
      <c r="J2973" s="127">
        <f t="shared" si="1698"/>
        <v>44815</v>
      </c>
      <c r="K2973" s="34">
        <f t="shared" si="1699"/>
        <v>-2.9003564010536831E-3</v>
      </c>
      <c r="L2973" s="212">
        <f t="shared" si="1700"/>
        <v>44875</v>
      </c>
      <c r="M2973" s="1">
        <f t="shared" si="1701"/>
        <v>21</v>
      </c>
      <c r="N2973" s="1">
        <f t="shared" si="1702"/>
        <v>14</v>
      </c>
      <c r="O2973" s="2">
        <f t="shared" si="1703"/>
        <v>0.99806549</v>
      </c>
      <c r="P2973" s="35">
        <f t="shared" si="1704"/>
        <v>0.99640046999999998</v>
      </c>
      <c r="Q2973" s="35">
        <f t="shared" si="1705"/>
        <v>1.2028220766388897</v>
      </c>
      <c r="R2973" s="2">
        <f t="shared" si="1706"/>
        <v>1.2004952</v>
      </c>
      <c r="S2973" s="2">
        <f t="shared" si="1707"/>
        <v>1.1701330599999999</v>
      </c>
      <c r="T2973" s="2">
        <f t="shared" si="1708"/>
        <v>288763.90757083002</v>
      </c>
      <c r="U2973" s="2">
        <f t="shared" si="1709"/>
        <v>0</v>
      </c>
      <c r="V2973" s="2">
        <f t="shared" si="1710"/>
        <v>48226.579665787212</v>
      </c>
      <c r="W2973" s="2">
        <f t="shared" si="1711"/>
        <v>288763.90757083043</v>
      </c>
      <c r="X2973" s="36">
        <f t="shared" si="1712"/>
        <v>0</v>
      </c>
      <c r="Y2973" s="2">
        <f t="shared" si="1713"/>
        <v>0</v>
      </c>
      <c r="Z2973" s="37">
        <f t="shared" si="1714"/>
        <v>0</v>
      </c>
      <c r="AA2973" s="2">
        <f t="shared" si="1715"/>
        <v>0</v>
      </c>
      <c r="AB2973" s="4">
        <f t="shared" si="1723"/>
        <v>7.1215000000000001E-2</v>
      </c>
      <c r="AC2973" s="148">
        <f t="shared" si="1716"/>
        <v>685</v>
      </c>
      <c r="AD2973" s="36">
        <v>252</v>
      </c>
      <c r="AE2973" s="35">
        <f t="shared" si="1717"/>
        <v>1.20562518</v>
      </c>
      <c r="AF2973" s="2">
        <f t="shared" si="1718"/>
        <v>59377.130471750002</v>
      </c>
      <c r="AG2973" s="2">
        <f t="shared" si="1719"/>
        <v>59377.130471750002</v>
      </c>
      <c r="AH2973" s="3">
        <f t="shared" si="1720"/>
        <v>0</v>
      </c>
      <c r="AI2973" s="3"/>
      <c r="AJ2973" s="3">
        <v>0</v>
      </c>
      <c r="AK2973" s="2">
        <f t="shared" si="1721"/>
        <v>79024.293455546111</v>
      </c>
      <c r="AL2973" s="8"/>
      <c r="AM2973" s="8"/>
      <c r="AN2973" s="8"/>
      <c r="AO2973" s="8"/>
      <c r="AP2973" s="8"/>
      <c r="AQ2973" s="8"/>
      <c r="AR2973" s="5"/>
      <c r="AS2973" s="1"/>
      <c r="AT2973" s="8"/>
      <c r="AU2973" s="1"/>
      <c r="AV2973" s="1"/>
      <c r="AW2973" s="3"/>
      <c r="AX2973" s="3"/>
      <c r="AY2973" s="4"/>
      <c r="AZ2973" s="4"/>
      <c r="BA2973" s="4"/>
      <c r="BB2973" s="1"/>
      <c r="BC2973" s="1"/>
      <c r="BD2973" s="1"/>
      <c r="BE2973" s="1"/>
      <c r="BF2973" s="1"/>
      <c r="BG2973" s="1"/>
      <c r="BH2973" s="1"/>
      <c r="BI2973" s="1"/>
    </row>
    <row r="2974" spans="1:61" x14ac:dyDescent="0.2">
      <c r="A2974" s="78">
        <f t="shared" si="1722"/>
        <v>44865</v>
      </c>
      <c r="B2974" s="2">
        <f t="shared" si="1692"/>
        <v>427339.56628358958</v>
      </c>
      <c r="C2974" s="3">
        <f t="shared" si="1693"/>
        <v>57690841.448284596</v>
      </c>
      <c r="D2974" s="2">
        <f t="shared" si="1691"/>
        <v>240537.3279050432</v>
      </c>
      <c r="E2974" s="2">
        <f t="shared" si="1694"/>
        <v>0</v>
      </c>
      <c r="F2974" s="33">
        <f t="shared" si="1695"/>
        <v>240537.3279050432</v>
      </c>
      <c r="G2974" s="39">
        <f t="shared" si="1696"/>
        <v>6388.87</v>
      </c>
      <c r="H2974" s="38">
        <f>IF(AND(N2974=1,N2973&gt;1),VLOOKUP(A2973,[1]Plan1!$CW$105:$CY$215,3),H2973)</f>
        <v>6370.34</v>
      </c>
      <c r="I2974" s="127">
        <f t="shared" si="1697"/>
        <v>44784</v>
      </c>
      <c r="J2974" s="127">
        <f t="shared" si="1698"/>
        <v>44815</v>
      </c>
      <c r="K2974" s="34">
        <f t="shared" si="1699"/>
        <v>-2.9003564010536831E-3</v>
      </c>
      <c r="L2974" s="212">
        <f t="shared" si="1700"/>
        <v>44875</v>
      </c>
      <c r="M2974" s="1">
        <f t="shared" si="1701"/>
        <v>21</v>
      </c>
      <c r="N2974" s="1">
        <f t="shared" si="1702"/>
        <v>14</v>
      </c>
      <c r="O2974" s="2">
        <f t="shared" si="1703"/>
        <v>0.99806549</v>
      </c>
      <c r="P2974" s="35">
        <f t="shared" si="1704"/>
        <v>0.99640046999999998</v>
      </c>
      <c r="Q2974" s="35">
        <f t="shared" si="1705"/>
        <v>1.2028220766388897</v>
      </c>
      <c r="R2974" s="2">
        <f t="shared" si="1706"/>
        <v>1.2004952</v>
      </c>
      <c r="S2974" s="2">
        <f t="shared" si="1707"/>
        <v>1.1701330599999999</v>
      </c>
      <c r="T2974" s="2">
        <f t="shared" si="1708"/>
        <v>288763.90757083002</v>
      </c>
      <c r="U2974" s="2">
        <f t="shared" si="1709"/>
        <v>0</v>
      </c>
      <c r="V2974" s="2">
        <f t="shared" si="1710"/>
        <v>48226.579665787212</v>
      </c>
      <c r="W2974" s="2">
        <f t="shared" si="1711"/>
        <v>288763.90757083043</v>
      </c>
      <c r="X2974" s="36">
        <f t="shared" si="1712"/>
        <v>0</v>
      </c>
      <c r="Y2974" s="2">
        <f t="shared" si="1713"/>
        <v>0</v>
      </c>
      <c r="Z2974" s="37">
        <f t="shared" si="1714"/>
        <v>0</v>
      </c>
      <c r="AA2974" s="2">
        <f t="shared" si="1715"/>
        <v>0</v>
      </c>
      <c r="AB2974" s="4">
        <f t="shared" si="1723"/>
        <v>7.1215000000000001E-2</v>
      </c>
      <c r="AC2974" s="148">
        <f t="shared" si="1716"/>
        <v>686</v>
      </c>
      <c r="AD2974" s="36">
        <v>252</v>
      </c>
      <c r="AE2974" s="35">
        <f t="shared" si="1717"/>
        <v>1.205954349</v>
      </c>
      <c r="AF2974" s="2">
        <f t="shared" si="1718"/>
        <v>59472.182598439998</v>
      </c>
      <c r="AG2974" s="2">
        <f t="shared" si="1719"/>
        <v>59472.182598439998</v>
      </c>
      <c r="AH2974" s="3">
        <f t="shared" si="1720"/>
        <v>0</v>
      </c>
      <c r="AI2974" s="3"/>
      <c r="AJ2974" s="3">
        <v>0</v>
      </c>
      <c r="AK2974" s="2">
        <f t="shared" si="1721"/>
        <v>79103.476114319201</v>
      </c>
      <c r="AL2974" s="8"/>
      <c r="AM2974" s="8"/>
      <c r="AN2974" s="8"/>
      <c r="AO2974" s="8"/>
      <c r="AP2974" s="8"/>
      <c r="AQ2974" s="8"/>
      <c r="AR2974" s="5"/>
      <c r="AS2974" s="1"/>
      <c r="AT2974" s="8"/>
      <c r="AU2974" s="1"/>
      <c r="AV2974" s="1"/>
      <c r="AW2974" s="3"/>
      <c r="AX2974" s="3"/>
      <c r="AY2974" s="4"/>
      <c r="AZ2974" s="4"/>
      <c r="BA2974" s="4"/>
      <c r="BB2974" s="1"/>
      <c r="BC2974" s="1"/>
      <c r="BD2974" s="1"/>
      <c r="BE2974" s="1"/>
      <c r="BF2974" s="1"/>
      <c r="BG2974" s="1"/>
      <c r="BH2974" s="1"/>
      <c r="BI2974" s="1"/>
    </row>
    <row r="2975" spans="1:61" x14ac:dyDescent="0.2">
      <c r="A2975" s="78">
        <f t="shared" si="1722"/>
        <v>44866</v>
      </c>
      <c r="B2975" s="2">
        <f t="shared" si="1692"/>
        <v>427465.64922769729</v>
      </c>
      <c r="C2975" s="3">
        <f t="shared" si="1693"/>
        <v>57707862.645739131</v>
      </c>
      <c r="D2975" s="2">
        <f t="shared" si="1691"/>
        <v>240537.3279050432</v>
      </c>
      <c r="E2975" s="2">
        <f t="shared" si="1694"/>
        <v>0</v>
      </c>
      <c r="F2975" s="33">
        <f t="shared" si="1695"/>
        <v>240537.3279050432</v>
      </c>
      <c r="G2975" s="39">
        <f t="shared" si="1696"/>
        <v>6388.87</v>
      </c>
      <c r="H2975" s="38">
        <f>IF(AND(N2975=1,N2974&gt;1),VLOOKUP(A2974,[1]Plan1!$CW$105:$CY$215,3),H2974)</f>
        <v>6370.34</v>
      </c>
      <c r="I2975" s="127">
        <f t="shared" si="1697"/>
        <v>44784</v>
      </c>
      <c r="J2975" s="127">
        <f t="shared" si="1698"/>
        <v>44815</v>
      </c>
      <c r="K2975" s="34">
        <f t="shared" si="1699"/>
        <v>-2.9003564010536831E-3</v>
      </c>
      <c r="L2975" s="212">
        <f t="shared" si="1700"/>
        <v>44875</v>
      </c>
      <c r="M2975" s="1">
        <f t="shared" si="1701"/>
        <v>21</v>
      </c>
      <c r="N2975" s="1">
        <f t="shared" si="1702"/>
        <v>15</v>
      </c>
      <c r="O2975" s="2">
        <f t="shared" si="1703"/>
        <v>0.99792745000000005</v>
      </c>
      <c r="P2975" s="35">
        <f t="shared" si="1704"/>
        <v>0.99640046999999998</v>
      </c>
      <c r="Q2975" s="35">
        <f t="shared" si="1705"/>
        <v>1.2028220766388897</v>
      </c>
      <c r="R2975" s="2">
        <f t="shared" si="1706"/>
        <v>1.2003291599999999</v>
      </c>
      <c r="S2975" s="2">
        <f t="shared" si="1707"/>
        <v>1.1701330599999999</v>
      </c>
      <c r="T2975" s="2">
        <f t="shared" si="1708"/>
        <v>288723.96875290002</v>
      </c>
      <c r="U2975" s="2">
        <f t="shared" si="1709"/>
        <v>0</v>
      </c>
      <c r="V2975" s="2">
        <f t="shared" si="1710"/>
        <v>48186.64084786184</v>
      </c>
      <c r="W2975" s="2">
        <f t="shared" si="1711"/>
        <v>288723.96875290503</v>
      </c>
      <c r="X2975" s="36">
        <f t="shared" si="1712"/>
        <v>0</v>
      </c>
      <c r="Y2975" s="2">
        <f t="shared" si="1713"/>
        <v>0</v>
      </c>
      <c r="Z2975" s="37">
        <f t="shared" si="1714"/>
        <v>0</v>
      </c>
      <c r="AA2975" s="2">
        <f t="shared" si="1715"/>
        <v>0</v>
      </c>
      <c r="AB2975" s="4">
        <f t="shared" si="1723"/>
        <v>7.1215000000000001E-2</v>
      </c>
      <c r="AC2975" s="148">
        <f t="shared" si="1716"/>
        <v>687</v>
      </c>
      <c r="AD2975" s="36">
        <v>252</v>
      </c>
      <c r="AE2975" s="35">
        <f t="shared" si="1717"/>
        <v>1.206283607</v>
      </c>
      <c r="AF2975" s="2">
        <f t="shared" si="1718"/>
        <v>59559.021701700003</v>
      </c>
      <c r="AG2975" s="2">
        <f t="shared" si="1719"/>
        <v>59559.021701700003</v>
      </c>
      <c r="AH2975" s="3">
        <f t="shared" si="1720"/>
        <v>0</v>
      </c>
      <c r="AI2975" s="3"/>
      <c r="AJ2975" s="3">
        <v>0</v>
      </c>
      <c r="AK2975" s="2">
        <f t="shared" si="1721"/>
        <v>79182.658773092291</v>
      </c>
      <c r="AL2975" s="8"/>
      <c r="AM2975" s="8"/>
      <c r="AN2975" s="8"/>
      <c r="AO2975" s="8"/>
      <c r="AP2975" s="8"/>
      <c r="AQ2975" s="8"/>
      <c r="AR2975" s="5"/>
      <c r="AS2975" s="1"/>
      <c r="AT2975" s="8"/>
      <c r="AU2975" s="1"/>
      <c r="AV2975" s="1"/>
      <c r="AW2975" s="3"/>
      <c r="AX2975" s="3"/>
      <c r="AY2975" s="4"/>
      <c r="AZ2975" s="4"/>
      <c r="BA2975" s="4"/>
      <c r="BB2975" s="1"/>
      <c r="BC2975" s="1"/>
      <c r="BD2975" s="1"/>
      <c r="BE2975" s="1"/>
      <c r="BF2975" s="1"/>
      <c r="BG2975" s="1"/>
      <c r="BH2975" s="1"/>
      <c r="BI2975" s="1"/>
    </row>
    <row r="2976" spans="1:61" x14ac:dyDescent="0.2">
      <c r="A2976" s="78">
        <f t="shared" si="1722"/>
        <v>44867</v>
      </c>
      <c r="B2976" s="2">
        <f t="shared" si="1692"/>
        <v>427496.66595136828</v>
      </c>
      <c r="C2976" s="3">
        <f t="shared" si="1693"/>
        <v>57712049.903434716</v>
      </c>
      <c r="D2976" s="2">
        <f t="shared" si="1691"/>
        <v>240537.3279050432</v>
      </c>
      <c r="E2976" s="2">
        <f t="shared" si="1694"/>
        <v>0</v>
      </c>
      <c r="F2976" s="33">
        <f t="shared" si="1695"/>
        <v>240537.3279050432</v>
      </c>
      <c r="G2976" s="39">
        <f t="shared" si="1696"/>
        <v>6388.87</v>
      </c>
      <c r="H2976" s="38">
        <f>IF(AND(N2976=1,N2975&gt;1),VLOOKUP(A2975,[1]Plan1!$CW$105:$CY$215,3),H2975)</f>
        <v>6370.34</v>
      </c>
      <c r="I2976" s="127">
        <f t="shared" si="1697"/>
        <v>44784</v>
      </c>
      <c r="J2976" s="127">
        <f t="shared" si="1698"/>
        <v>44815</v>
      </c>
      <c r="K2976" s="34">
        <f t="shared" si="1699"/>
        <v>-2.9003564010536831E-3</v>
      </c>
      <c r="L2976" s="212">
        <f t="shared" si="1700"/>
        <v>44875</v>
      </c>
      <c r="M2976" s="1">
        <f t="shared" si="1701"/>
        <v>21</v>
      </c>
      <c r="N2976" s="1">
        <f t="shared" si="1702"/>
        <v>16</v>
      </c>
      <c r="O2976" s="2">
        <f t="shared" si="1703"/>
        <v>0.99778944000000003</v>
      </c>
      <c r="P2976" s="35">
        <f t="shared" si="1704"/>
        <v>0.99640046999999998</v>
      </c>
      <c r="Q2976" s="35">
        <f t="shared" si="1705"/>
        <v>1.2028220766388897</v>
      </c>
      <c r="R2976" s="2">
        <f t="shared" si="1706"/>
        <v>1.20016316</v>
      </c>
      <c r="S2976" s="2">
        <f t="shared" si="1707"/>
        <v>1.1701330599999999</v>
      </c>
      <c r="T2976" s="2">
        <f t="shared" si="1708"/>
        <v>288684.03955647</v>
      </c>
      <c r="U2976" s="2">
        <f t="shared" si="1709"/>
        <v>0</v>
      </c>
      <c r="V2976" s="2">
        <f t="shared" si="1710"/>
        <v>48146.711651429629</v>
      </c>
      <c r="W2976" s="2">
        <f t="shared" si="1711"/>
        <v>288684.03955647285</v>
      </c>
      <c r="X2976" s="36">
        <f t="shared" si="1712"/>
        <v>0</v>
      </c>
      <c r="Y2976" s="2">
        <f t="shared" si="1713"/>
        <v>0</v>
      </c>
      <c r="Z2976" s="37">
        <f t="shared" si="1714"/>
        <v>0</v>
      </c>
      <c r="AA2976" s="2">
        <f t="shared" si="1715"/>
        <v>0</v>
      </c>
      <c r="AB2976" s="4">
        <f t="shared" si="1723"/>
        <v>7.1215000000000001E-2</v>
      </c>
      <c r="AC2976" s="148">
        <f t="shared" si="1716"/>
        <v>687</v>
      </c>
      <c r="AD2976" s="36">
        <v>252</v>
      </c>
      <c r="AE2976" s="35">
        <f t="shared" si="1717"/>
        <v>1.206283607</v>
      </c>
      <c r="AF2976" s="2">
        <f t="shared" si="1718"/>
        <v>59550.784963029997</v>
      </c>
      <c r="AG2976" s="2">
        <f t="shared" si="1719"/>
        <v>59550.784963029997</v>
      </c>
      <c r="AH2976" s="3">
        <f t="shared" si="1720"/>
        <v>0</v>
      </c>
      <c r="AI2976" s="3"/>
      <c r="AJ2976" s="3">
        <v>0</v>
      </c>
      <c r="AK2976" s="2">
        <f t="shared" si="1721"/>
        <v>79261.841431865381</v>
      </c>
      <c r="AL2976" s="8"/>
      <c r="AM2976" s="8"/>
      <c r="AN2976" s="8"/>
      <c r="AO2976" s="8"/>
      <c r="AP2976" s="8"/>
      <c r="AQ2976" s="8"/>
      <c r="AR2976" s="5"/>
      <c r="AS2976" s="1"/>
      <c r="AT2976" s="8"/>
      <c r="AU2976" s="1"/>
      <c r="AV2976" s="1"/>
      <c r="AW2976" s="3"/>
      <c r="AX2976" s="3"/>
      <c r="AY2976" s="4"/>
      <c r="AZ2976" s="4"/>
      <c r="BA2976" s="4"/>
      <c r="BB2976" s="1"/>
      <c r="BC2976" s="1"/>
      <c r="BD2976" s="1"/>
      <c r="BE2976" s="1"/>
      <c r="BF2976" s="1"/>
      <c r="BG2976" s="1"/>
      <c r="BH2976" s="1"/>
      <c r="BI2976" s="1"/>
    </row>
    <row r="2977" spans="1:206" x14ac:dyDescent="0.2">
      <c r="A2977" s="78">
        <f t="shared" si="1722"/>
        <v>44868</v>
      </c>
      <c r="B2977" s="2">
        <f t="shared" si="1692"/>
        <v>427670.92640989134</v>
      </c>
      <c r="C2977" s="3">
        <f t="shared" si="1693"/>
        <v>57735575.065335333</v>
      </c>
      <c r="D2977" s="2">
        <f t="shared" si="1691"/>
        <v>240537.3279050432</v>
      </c>
      <c r="E2977" s="2">
        <f t="shared" si="1694"/>
        <v>0</v>
      </c>
      <c r="F2977" s="33">
        <f t="shared" si="1695"/>
        <v>240537.3279050432</v>
      </c>
      <c r="G2977" s="39">
        <f t="shared" si="1696"/>
        <v>6388.87</v>
      </c>
      <c r="H2977" s="38">
        <f>IF(AND(N2977=1,N2976&gt;1),VLOOKUP(A2976,[1]Plan1!$CW$105:$CY$215,3),H2976)</f>
        <v>6370.34</v>
      </c>
      <c r="I2977" s="127">
        <f t="shared" si="1697"/>
        <v>44784</v>
      </c>
      <c r="J2977" s="127">
        <f t="shared" si="1698"/>
        <v>44815</v>
      </c>
      <c r="K2977" s="34">
        <f t="shared" si="1699"/>
        <v>-2.9003564010536831E-3</v>
      </c>
      <c r="L2977" s="212">
        <f t="shared" si="1700"/>
        <v>44875</v>
      </c>
      <c r="M2977" s="1">
        <f t="shared" si="1701"/>
        <v>21</v>
      </c>
      <c r="N2977" s="1">
        <f t="shared" si="1702"/>
        <v>16</v>
      </c>
      <c r="O2977" s="2">
        <f t="shared" si="1703"/>
        <v>0.99778944000000003</v>
      </c>
      <c r="P2977" s="35">
        <f t="shared" si="1704"/>
        <v>0.99640046999999998</v>
      </c>
      <c r="Q2977" s="35">
        <f t="shared" si="1705"/>
        <v>1.2028220766388897</v>
      </c>
      <c r="R2977" s="2">
        <f t="shared" si="1706"/>
        <v>1.20016316</v>
      </c>
      <c r="S2977" s="2">
        <f t="shared" si="1707"/>
        <v>1.1701330599999999</v>
      </c>
      <c r="T2977" s="2">
        <f t="shared" si="1708"/>
        <v>288684.03955647</v>
      </c>
      <c r="U2977" s="2">
        <f t="shared" si="1709"/>
        <v>0</v>
      </c>
      <c r="V2977" s="2">
        <f t="shared" si="1710"/>
        <v>48146.711651429629</v>
      </c>
      <c r="W2977" s="2">
        <f t="shared" si="1711"/>
        <v>288684.03955647285</v>
      </c>
      <c r="X2977" s="36">
        <f t="shared" si="1712"/>
        <v>0</v>
      </c>
      <c r="Y2977" s="2">
        <f t="shared" si="1713"/>
        <v>0</v>
      </c>
      <c r="Z2977" s="37">
        <f t="shared" si="1714"/>
        <v>0</v>
      </c>
      <c r="AA2977" s="2">
        <f t="shared" si="1715"/>
        <v>0</v>
      </c>
      <c r="AB2977" s="4">
        <f t="shared" si="1723"/>
        <v>7.1215000000000001E-2</v>
      </c>
      <c r="AC2977" s="148">
        <f t="shared" si="1716"/>
        <v>688</v>
      </c>
      <c r="AD2977" s="36">
        <v>252</v>
      </c>
      <c r="AE2977" s="35">
        <f t="shared" si="1717"/>
        <v>1.2066129560000001</v>
      </c>
      <c r="AF2977" s="2">
        <f t="shared" si="1718"/>
        <v>59645.862762780002</v>
      </c>
      <c r="AG2977" s="2">
        <f t="shared" si="1719"/>
        <v>59645.862762780002</v>
      </c>
      <c r="AH2977" s="3">
        <f t="shared" si="1720"/>
        <v>0</v>
      </c>
      <c r="AI2977" s="3"/>
      <c r="AJ2977" s="3">
        <v>0</v>
      </c>
      <c r="AK2977" s="2">
        <f t="shared" si="1721"/>
        <v>79341.024090638472</v>
      </c>
      <c r="AL2977" s="8"/>
      <c r="AM2977" s="8"/>
      <c r="AN2977" s="8"/>
      <c r="AO2977" s="8"/>
      <c r="AP2977" s="8"/>
      <c r="AQ2977" s="8"/>
      <c r="AR2977" s="5"/>
      <c r="AS2977" s="1"/>
      <c r="AT2977" s="8"/>
      <c r="AU2977" s="1"/>
      <c r="AV2977" s="1"/>
      <c r="AW2977" s="3"/>
      <c r="AX2977" s="3"/>
      <c r="AY2977" s="4"/>
      <c r="AZ2977" s="4"/>
      <c r="BA2977" s="4"/>
      <c r="BB2977" s="1"/>
      <c r="BC2977" s="1"/>
      <c r="BD2977" s="1"/>
      <c r="BE2977" s="1"/>
      <c r="BF2977" s="1"/>
      <c r="BG2977" s="1"/>
      <c r="BH2977" s="1"/>
      <c r="BI2977" s="1"/>
    </row>
    <row r="2978" spans="1:206" x14ac:dyDescent="0.2">
      <c r="A2978" s="78">
        <f t="shared" si="1722"/>
        <v>44869</v>
      </c>
      <c r="B2978" s="2">
        <f t="shared" si="1692"/>
        <v>427797.02322450548</v>
      </c>
      <c r="C2978" s="3">
        <f t="shared" si="1693"/>
        <v>57752598.135308243</v>
      </c>
      <c r="D2978" s="2">
        <f t="shared" si="1691"/>
        <v>240537.3279050432</v>
      </c>
      <c r="E2978" s="2">
        <f t="shared" si="1694"/>
        <v>0</v>
      </c>
      <c r="F2978" s="33">
        <f t="shared" si="1695"/>
        <v>240537.3279050432</v>
      </c>
      <c r="G2978" s="39">
        <f t="shared" si="1696"/>
        <v>6388.87</v>
      </c>
      <c r="H2978" s="38">
        <f>IF(AND(N2978=1,N2977&gt;1),VLOOKUP(A2977,[1]Plan1!$CW$105:$CY$215,3),H2977)</f>
        <v>6370.34</v>
      </c>
      <c r="I2978" s="127">
        <f t="shared" si="1697"/>
        <v>44784</v>
      </c>
      <c r="J2978" s="127">
        <f t="shared" si="1698"/>
        <v>44815</v>
      </c>
      <c r="K2978" s="34">
        <f t="shared" si="1699"/>
        <v>-2.9003564010536831E-3</v>
      </c>
      <c r="L2978" s="212">
        <f t="shared" si="1700"/>
        <v>44875</v>
      </c>
      <c r="M2978" s="1">
        <f t="shared" si="1701"/>
        <v>21</v>
      </c>
      <c r="N2978" s="1">
        <f t="shared" si="1702"/>
        <v>17</v>
      </c>
      <c r="O2978" s="2">
        <f t="shared" si="1703"/>
        <v>0.99765143999999994</v>
      </c>
      <c r="P2978" s="35">
        <f t="shared" si="1704"/>
        <v>0.99640046999999998</v>
      </c>
      <c r="Q2978" s="35">
        <f t="shared" si="1705"/>
        <v>1.2028220766388897</v>
      </c>
      <c r="R2978" s="2">
        <f t="shared" si="1706"/>
        <v>1.1999971700000001</v>
      </c>
      <c r="S2978" s="2">
        <f t="shared" si="1707"/>
        <v>1.1701330599999999</v>
      </c>
      <c r="T2978" s="2">
        <f t="shared" si="1708"/>
        <v>288644.11276540998</v>
      </c>
      <c r="U2978" s="2">
        <f t="shared" si="1709"/>
        <v>0</v>
      </c>
      <c r="V2978" s="2">
        <f t="shared" si="1710"/>
        <v>48106.784860370681</v>
      </c>
      <c r="W2978" s="2">
        <f t="shared" si="1711"/>
        <v>288644.11276541388</v>
      </c>
      <c r="X2978" s="36">
        <f t="shared" si="1712"/>
        <v>0</v>
      </c>
      <c r="Y2978" s="2">
        <f t="shared" si="1713"/>
        <v>0</v>
      </c>
      <c r="Z2978" s="37">
        <f t="shared" si="1714"/>
        <v>0</v>
      </c>
      <c r="AA2978" s="2">
        <f t="shared" si="1715"/>
        <v>0</v>
      </c>
      <c r="AB2978" s="4">
        <f t="shared" si="1723"/>
        <v>7.1215000000000001E-2</v>
      </c>
      <c r="AC2978" s="148">
        <f t="shared" si="1716"/>
        <v>689</v>
      </c>
      <c r="AD2978" s="36">
        <v>252</v>
      </c>
      <c r="AE2978" s="35">
        <f t="shared" si="1717"/>
        <v>1.2069423939999999</v>
      </c>
      <c r="AF2978" s="2">
        <f t="shared" si="1718"/>
        <v>59732.703709670001</v>
      </c>
      <c r="AG2978" s="2">
        <f t="shared" si="1719"/>
        <v>59732.703709679998</v>
      </c>
      <c r="AH2978" s="3">
        <f t="shared" si="1720"/>
        <v>0</v>
      </c>
      <c r="AI2978" s="3"/>
      <c r="AJ2978" s="3">
        <v>0</v>
      </c>
      <c r="AK2978" s="2">
        <f t="shared" si="1721"/>
        <v>79420.206749411562</v>
      </c>
      <c r="AL2978" s="8"/>
      <c r="AM2978" s="8"/>
      <c r="AN2978" s="8"/>
      <c r="AO2978" s="8"/>
      <c r="AP2978" s="8"/>
      <c r="AQ2978" s="8"/>
      <c r="AR2978" s="5"/>
      <c r="AS2978" s="1"/>
      <c r="AT2978" s="8"/>
      <c r="AU2978" s="1"/>
      <c r="AV2978" s="1"/>
      <c r="AW2978" s="3"/>
      <c r="AX2978" s="3"/>
      <c r="AY2978" s="4"/>
      <c r="AZ2978" s="4"/>
      <c r="BA2978" s="4"/>
      <c r="BB2978" s="1"/>
      <c r="BC2978" s="1"/>
      <c r="BD2978" s="1"/>
      <c r="BE2978" s="1"/>
      <c r="BF2978" s="1"/>
      <c r="BG2978" s="1"/>
      <c r="BH2978" s="1"/>
      <c r="BI2978" s="1"/>
    </row>
    <row r="2979" spans="1:206" x14ac:dyDescent="0.2">
      <c r="A2979" s="78">
        <f t="shared" si="1722"/>
        <v>44870</v>
      </c>
      <c r="B2979" s="2">
        <f t="shared" si="1692"/>
        <v>427828.02525592945</v>
      </c>
      <c r="C2979" s="3">
        <f t="shared" si="1693"/>
        <v>57756783.409550473</v>
      </c>
      <c r="D2979" s="2">
        <f t="shared" si="1691"/>
        <v>240537.3279050432</v>
      </c>
      <c r="E2979" s="2">
        <f t="shared" si="1694"/>
        <v>0</v>
      </c>
      <c r="F2979" s="33">
        <f t="shared" si="1695"/>
        <v>240537.3279050432</v>
      </c>
      <c r="G2979" s="39">
        <f t="shared" si="1696"/>
        <v>6388.87</v>
      </c>
      <c r="H2979" s="38">
        <f>IF(AND(N2979=1,N2978&gt;1),VLOOKUP(A2978,[1]Plan1!$CW$105:$CY$215,3),H2978)</f>
        <v>6370.34</v>
      </c>
      <c r="I2979" s="127">
        <f t="shared" si="1697"/>
        <v>44784</v>
      </c>
      <c r="J2979" s="127">
        <f t="shared" si="1698"/>
        <v>44815</v>
      </c>
      <c r="K2979" s="34">
        <f t="shared" si="1699"/>
        <v>-2.9003564010536831E-3</v>
      </c>
      <c r="L2979" s="212">
        <f t="shared" si="1700"/>
        <v>44875</v>
      </c>
      <c r="M2979" s="1">
        <f t="shared" si="1701"/>
        <v>21</v>
      </c>
      <c r="N2979" s="1">
        <f t="shared" si="1702"/>
        <v>18</v>
      </c>
      <c r="O2979" s="2">
        <f t="shared" si="1703"/>
        <v>0.99751345999999996</v>
      </c>
      <c r="P2979" s="35">
        <f t="shared" si="1704"/>
        <v>0.99640046999999998</v>
      </c>
      <c r="Q2979" s="35">
        <f t="shared" si="1705"/>
        <v>1.2028220766388897</v>
      </c>
      <c r="R2979" s="2">
        <f t="shared" si="1706"/>
        <v>1.1998312099999999</v>
      </c>
      <c r="S2979" s="2">
        <f t="shared" si="1707"/>
        <v>1.1701330599999999</v>
      </c>
      <c r="T2979" s="2">
        <f t="shared" si="1708"/>
        <v>288604.19319046999</v>
      </c>
      <c r="U2979" s="2">
        <f t="shared" si="1709"/>
        <v>0</v>
      </c>
      <c r="V2979" s="2">
        <f t="shared" si="1710"/>
        <v>48066.86528543153</v>
      </c>
      <c r="W2979" s="2">
        <f t="shared" si="1711"/>
        <v>288604.19319047476</v>
      </c>
      <c r="X2979" s="36">
        <f t="shared" si="1712"/>
        <v>0</v>
      </c>
      <c r="Y2979" s="2">
        <f t="shared" si="1713"/>
        <v>0</v>
      </c>
      <c r="Z2979" s="37">
        <f t="shared" si="1714"/>
        <v>0</v>
      </c>
      <c r="AA2979" s="2">
        <f t="shared" si="1715"/>
        <v>0</v>
      </c>
      <c r="AB2979" s="4">
        <f t="shared" si="1723"/>
        <v>7.1215000000000001E-2</v>
      </c>
      <c r="AC2979" s="148">
        <f t="shared" si="1716"/>
        <v>689</v>
      </c>
      <c r="AD2979" s="36">
        <v>252</v>
      </c>
      <c r="AE2979" s="35">
        <f t="shared" si="1717"/>
        <v>1.2069423939999999</v>
      </c>
      <c r="AF2979" s="2">
        <f t="shared" si="1718"/>
        <v>59724.442657270003</v>
      </c>
      <c r="AG2979" s="2">
        <f t="shared" si="1719"/>
        <v>59724.442657270003</v>
      </c>
      <c r="AH2979" s="3">
        <f t="shared" si="1720"/>
        <v>0</v>
      </c>
      <c r="AI2979" s="3"/>
      <c r="AJ2979" s="3">
        <v>0</v>
      </c>
      <c r="AK2979" s="2">
        <f t="shared" si="1721"/>
        <v>79499.389408184667</v>
      </c>
      <c r="AL2979" s="8"/>
      <c r="AM2979" s="8"/>
      <c r="AN2979" s="8"/>
      <c r="AO2979" s="8"/>
      <c r="AP2979" s="8"/>
      <c r="AQ2979" s="8"/>
      <c r="AR2979" s="5"/>
      <c r="AS2979" s="1"/>
      <c r="AT2979" s="8"/>
      <c r="AU2979" s="1"/>
      <c r="AV2979" s="1"/>
      <c r="AW2979" s="3"/>
      <c r="AX2979" s="3"/>
      <c r="AY2979" s="4"/>
      <c r="AZ2979" s="4"/>
      <c r="BA2979" s="4"/>
      <c r="BB2979" s="1"/>
      <c r="BC2979" s="1"/>
      <c r="BD2979" s="1"/>
      <c r="BE2979" s="1"/>
      <c r="BF2979" s="1"/>
      <c r="BG2979" s="1"/>
      <c r="BH2979" s="1"/>
      <c r="BI2979" s="1"/>
    </row>
    <row r="2980" spans="1:206" x14ac:dyDescent="0.2">
      <c r="A2980" s="78">
        <f t="shared" si="1722"/>
        <v>44871</v>
      </c>
      <c r="B2980" s="2">
        <f t="shared" si="1692"/>
        <v>427907.20791470254</v>
      </c>
      <c r="C2980" s="3">
        <f t="shared" si="1693"/>
        <v>57767473.068484843</v>
      </c>
      <c r="D2980" s="2">
        <f t="shared" si="1691"/>
        <v>240537.3279050432</v>
      </c>
      <c r="E2980" s="2">
        <f t="shared" si="1694"/>
        <v>0</v>
      </c>
      <c r="F2980" s="33">
        <f t="shared" si="1695"/>
        <v>240537.3279050432</v>
      </c>
      <c r="G2980" s="39">
        <f t="shared" si="1696"/>
        <v>6388.87</v>
      </c>
      <c r="H2980" s="38">
        <f>IF(AND(N2980=1,N2979&gt;1),VLOOKUP(A2979,[1]Plan1!$CW$105:$CY$215,3),H2979)</f>
        <v>6370.34</v>
      </c>
      <c r="I2980" s="127">
        <f t="shared" si="1697"/>
        <v>44784</v>
      </c>
      <c r="J2980" s="127">
        <f t="shared" si="1698"/>
        <v>44815</v>
      </c>
      <c r="K2980" s="34">
        <f t="shared" si="1699"/>
        <v>-2.9003564010536831E-3</v>
      </c>
      <c r="L2980" s="212">
        <f t="shared" si="1700"/>
        <v>44875</v>
      </c>
      <c r="M2980" s="1">
        <f t="shared" si="1701"/>
        <v>21</v>
      </c>
      <c r="N2980" s="1">
        <f t="shared" si="1702"/>
        <v>18</v>
      </c>
      <c r="O2980" s="2">
        <f t="shared" si="1703"/>
        <v>0.99751345999999996</v>
      </c>
      <c r="P2980" s="35">
        <f t="shared" si="1704"/>
        <v>0.99640046999999998</v>
      </c>
      <c r="Q2980" s="35">
        <f t="shared" si="1705"/>
        <v>1.2028220766388897</v>
      </c>
      <c r="R2980" s="2">
        <f t="shared" si="1706"/>
        <v>1.1998312099999999</v>
      </c>
      <c r="S2980" s="2">
        <f t="shared" si="1707"/>
        <v>1.1701330599999999</v>
      </c>
      <c r="T2980" s="2">
        <f t="shared" si="1708"/>
        <v>288604.19319046999</v>
      </c>
      <c r="U2980" s="2">
        <f t="shared" si="1709"/>
        <v>0</v>
      </c>
      <c r="V2980" s="2">
        <f t="shared" si="1710"/>
        <v>48066.86528543153</v>
      </c>
      <c r="W2980" s="2">
        <f t="shared" si="1711"/>
        <v>288604.19319047476</v>
      </c>
      <c r="X2980" s="36">
        <f t="shared" si="1712"/>
        <v>0</v>
      </c>
      <c r="Y2980" s="2">
        <f t="shared" si="1713"/>
        <v>0</v>
      </c>
      <c r="Z2980" s="37">
        <f t="shared" si="1714"/>
        <v>0</v>
      </c>
      <c r="AA2980" s="2">
        <f t="shared" si="1715"/>
        <v>0</v>
      </c>
      <c r="AB2980" s="4">
        <f t="shared" si="1723"/>
        <v>7.1215000000000001E-2</v>
      </c>
      <c r="AC2980" s="148">
        <f t="shared" si="1716"/>
        <v>689</v>
      </c>
      <c r="AD2980" s="36">
        <v>252</v>
      </c>
      <c r="AE2980" s="35">
        <f t="shared" si="1717"/>
        <v>1.2069423939999999</v>
      </c>
      <c r="AF2980" s="2">
        <f t="shared" si="1718"/>
        <v>59724.442657270003</v>
      </c>
      <c r="AG2980" s="2">
        <f t="shared" si="1719"/>
        <v>59724.442657270003</v>
      </c>
      <c r="AH2980" s="3">
        <f t="shared" si="1720"/>
        <v>0</v>
      </c>
      <c r="AI2980" s="3"/>
      <c r="AJ2980" s="3">
        <v>0</v>
      </c>
      <c r="AK2980" s="2">
        <f t="shared" si="1721"/>
        <v>79578.572066957757</v>
      </c>
      <c r="AL2980" s="8"/>
      <c r="AM2980" s="8"/>
      <c r="AN2980" s="8"/>
      <c r="AO2980" s="8"/>
      <c r="AP2980" s="8"/>
      <c r="AQ2980" s="8"/>
      <c r="AR2980" s="5"/>
      <c r="AS2980" s="1"/>
      <c r="AT2980" s="8"/>
      <c r="AU2980" s="1"/>
      <c r="AV2980" s="1"/>
      <c r="AW2980" s="3"/>
      <c r="AX2980" s="3"/>
      <c r="AY2980" s="4"/>
      <c r="AZ2980" s="4"/>
      <c r="BA2980" s="4"/>
      <c r="BB2980" s="1"/>
      <c r="BC2980" s="1"/>
      <c r="BD2980" s="1"/>
      <c r="BE2980" s="1"/>
      <c r="BF2980" s="1"/>
      <c r="BG2980" s="1"/>
      <c r="BH2980" s="1"/>
      <c r="BI2980" s="1"/>
    </row>
    <row r="2981" spans="1:206" x14ac:dyDescent="0.2">
      <c r="A2981" s="78">
        <f t="shared" si="1722"/>
        <v>44872</v>
      </c>
      <c r="B2981" s="2">
        <f t="shared" si="1692"/>
        <v>428081.49402465561</v>
      </c>
      <c r="C2981" s="3">
        <f t="shared" si="1693"/>
        <v>57791001.693328507</v>
      </c>
      <c r="D2981" s="2">
        <f t="shared" si="1691"/>
        <v>240537.3279050432</v>
      </c>
      <c r="E2981" s="2">
        <f t="shared" si="1694"/>
        <v>0</v>
      </c>
      <c r="F2981" s="33">
        <f t="shared" si="1695"/>
        <v>240537.3279050432</v>
      </c>
      <c r="G2981" s="39">
        <f t="shared" si="1696"/>
        <v>6388.87</v>
      </c>
      <c r="H2981" s="38">
        <f>IF(AND(N2981=1,N2980&gt;1),VLOOKUP(A2980,[1]Plan1!$CW$105:$CY$215,3),H2980)</f>
        <v>6370.34</v>
      </c>
      <c r="I2981" s="127">
        <f t="shared" si="1697"/>
        <v>44784</v>
      </c>
      <c r="J2981" s="127">
        <f t="shared" si="1698"/>
        <v>44815</v>
      </c>
      <c r="K2981" s="34">
        <f t="shared" si="1699"/>
        <v>-2.9003564010536831E-3</v>
      </c>
      <c r="L2981" s="212">
        <f t="shared" si="1700"/>
        <v>44875</v>
      </c>
      <c r="M2981" s="1">
        <f t="shared" si="1701"/>
        <v>21</v>
      </c>
      <c r="N2981" s="1">
        <f t="shared" si="1702"/>
        <v>18</v>
      </c>
      <c r="O2981" s="2">
        <f t="shared" si="1703"/>
        <v>0.99751345999999996</v>
      </c>
      <c r="P2981" s="35">
        <f t="shared" si="1704"/>
        <v>0.99640046999999998</v>
      </c>
      <c r="Q2981" s="35">
        <f t="shared" si="1705"/>
        <v>1.2028220766388897</v>
      </c>
      <c r="R2981" s="2">
        <f t="shared" si="1706"/>
        <v>1.1998312099999999</v>
      </c>
      <c r="S2981" s="2">
        <f t="shared" si="1707"/>
        <v>1.1701330599999999</v>
      </c>
      <c r="T2981" s="2">
        <f t="shared" si="1708"/>
        <v>288604.19319046999</v>
      </c>
      <c r="U2981" s="2">
        <f t="shared" si="1709"/>
        <v>0</v>
      </c>
      <c r="V2981" s="2">
        <f t="shared" si="1710"/>
        <v>48066.86528543153</v>
      </c>
      <c r="W2981" s="2">
        <f t="shared" si="1711"/>
        <v>288604.19319047476</v>
      </c>
      <c r="X2981" s="36">
        <f t="shared" si="1712"/>
        <v>0</v>
      </c>
      <c r="Y2981" s="2">
        <f t="shared" si="1713"/>
        <v>0</v>
      </c>
      <c r="Z2981" s="37">
        <f t="shared" si="1714"/>
        <v>0</v>
      </c>
      <c r="AA2981" s="2">
        <f t="shared" si="1715"/>
        <v>0</v>
      </c>
      <c r="AB2981" s="4">
        <f t="shared" si="1723"/>
        <v>7.1215000000000001E-2</v>
      </c>
      <c r="AC2981" s="148">
        <f t="shared" si="1716"/>
        <v>690</v>
      </c>
      <c r="AD2981" s="36">
        <v>252</v>
      </c>
      <c r="AE2981" s="35">
        <f t="shared" si="1717"/>
        <v>1.207271923</v>
      </c>
      <c r="AF2981" s="2">
        <f t="shared" si="1718"/>
        <v>59819.546108449998</v>
      </c>
      <c r="AG2981" s="2">
        <f t="shared" si="1719"/>
        <v>59819.546108449998</v>
      </c>
      <c r="AH2981" s="3">
        <f t="shared" si="1720"/>
        <v>0</v>
      </c>
      <c r="AI2981" s="3"/>
      <c r="AJ2981" s="3">
        <v>0</v>
      </c>
      <c r="AK2981" s="2">
        <f t="shared" si="1721"/>
        <v>79657.754725730847</v>
      </c>
      <c r="AL2981" s="8"/>
      <c r="AM2981" s="8"/>
      <c r="AN2981" s="8"/>
      <c r="AO2981" s="8"/>
      <c r="AP2981" s="8"/>
      <c r="AQ2981" s="8"/>
      <c r="AR2981" s="5"/>
      <c r="AS2981" s="1"/>
      <c r="AT2981" s="8"/>
      <c r="AU2981" s="1"/>
      <c r="AV2981" s="1"/>
      <c r="AW2981" s="3"/>
      <c r="AX2981" s="3"/>
      <c r="AY2981" s="4"/>
      <c r="AZ2981" s="4"/>
      <c r="BA2981" s="4"/>
      <c r="BB2981" s="1"/>
      <c r="BC2981" s="1"/>
      <c r="BD2981" s="1"/>
      <c r="BE2981" s="1"/>
      <c r="BF2981" s="1"/>
      <c r="BG2981" s="1"/>
      <c r="BH2981" s="1"/>
      <c r="BI2981" s="1"/>
    </row>
    <row r="2982" spans="1:206" x14ac:dyDescent="0.2">
      <c r="A2982" s="78">
        <f t="shared" si="1722"/>
        <v>44873</v>
      </c>
      <c r="B2982" s="2">
        <f t="shared" si="1692"/>
        <v>428207.60468962614</v>
      </c>
      <c r="C2982" s="3">
        <f t="shared" si="1693"/>
        <v>57808026.633099526</v>
      </c>
      <c r="D2982" s="2">
        <f t="shared" si="1691"/>
        <v>240537.3279050432</v>
      </c>
      <c r="E2982" s="2">
        <f t="shared" si="1694"/>
        <v>0</v>
      </c>
      <c r="F2982" s="33">
        <f t="shared" si="1695"/>
        <v>240537.3279050432</v>
      </c>
      <c r="G2982" s="39">
        <f t="shared" si="1696"/>
        <v>6388.87</v>
      </c>
      <c r="H2982" s="38">
        <f>IF(AND(N2982=1,N2981&gt;1),VLOOKUP(A2981,[1]Plan1!$CW$105:$CY$215,3),H2981)</f>
        <v>6370.34</v>
      </c>
      <c r="I2982" s="127">
        <f t="shared" si="1697"/>
        <v>44784</v>
      </c>
      <c r="J2982" s="127">
        <f t="shared" si="1698"/>
        <v>44815</v>
      </c>
      <c r="K2982" s="34">
        <f t="shared" si="1699"/>
        <v>-2.9003564010536831E-3</v>
      </c>
      <c r="L2982" s="212">
        <f t="shared" si="1700"/>
        <v>44875</v>
      </c>
      <c r="M2982" s="1">
        <f t="shared" si="1701"/>
        <v>21</v>
      </c>
      <c r="N2982" s="1">
        <f t="shared" si="1702"/>
        <v>19</v>
      </c>
      <c r="O2982" s="2">
        <f t="shared" si="1703"/>
        <v>0.99737549999999997</v>
      </c>
      <c r="P2982" s="35">
        <f t="shared" si="1704"/>
        <v>0.99640046999999998</v>
      </c>
      <c r="Q2982" s="35">
        <f t="shared" si="1705"/>
        <v>1.2028220766388897</v>
      </c>
      <c r="R2982" s="2">
        <f t="shared" si="1706"/>
        <v>1.1996652699999999</v>
      </c>
      <c r="S2982" s="2">
        <f t="shared" si="1707"/>
        <v>1.1701330599999999</v>
      </c>
      <c r="T2982" s="2">
        <f t="shared" si="1708"/>
        <v>288564.27842628001</v>
      </c>
      <c r="U2982" s="2">
        <f t="shared" si="1709"/>
        <v>0</v>
      </c>
      <c r="V2982" s="2">
        <f t="shared" si="1710"/>
        <v>48026.950521238963</v>
      </c>
      <c r="W2982" s="2">
        <f t="shared" si="1711"/>
        <v>288564.27842628217</v>
      </c>
      <c r="X2982" s="36">
        <f t="shared" si="1712"/>
        <v>0</v>
      </c>
      <c r="Y2982" s="2">
        <f t="shared" si="1713"/>
        <v>0</v>
      </c>
      <c r="Z2982" s="37">
        <f t="shared" si="1714"/>
        <v>0</v>
      </c>
      <c r="AA2982" s="2">
        <f t="shared" si="1715"/>
        <v>0</v>
      </c>
      <c r="AB2982" s="4">
        <f t="shared" si="1723"/>
        <v>7.1215000000000001E-2</v>
      </c>
      <c r="AC2982" s="148">
        <f t="shared" si="1716"/>
        <v>691</v>
      </c>
      <c r="AD2982" s="36">
        <v>252</v>
      </c>
      <c r="AE2982" s="35">
        <f t="shared" si="1717"/>
        <v>1.2076015410000001</v>
      </c>
      <c r="AF2982" s="2">
        <f t="shared" si="1718"/>
        <v>59906.38887884</v>
      </c>
      <c r="AG2982" s="2">
        <f t="shared" si="1719"/>
        <v>59906.38887884</v>
      </c>
      <c r="AH2982" s="3">
        <f t="shared" si="1720"/>
        <v>0</v>
      </c>
      <c r="AI2982" s="3"/>
      <c r="AJ2982" s="3">
        <v>0</v>
      </c>
      <c r="AK2982" s="2">
        <f t="shared" si="1721"/>
        <v>79736.937384503937</v>
      </c>
      <c r="AL2982" s="8"/>
      <c r="AM2982" s="8"/>
      <c r="AN2982" s="8"/>
      <c r="AO2982" s="8"/>
      <c r="AP2982" s="8"/>
      <c r="AQ2982" s="8"/>
      <c r="AR2982" s="5"/>
      <c r="AS2982" s="1"/>
      <c r="AT2982" s="8"/>
      <c r="AU2982" s="1"/>
      <c r="AV2982" s="1"/>
      <c r="AW2982" s="3"/>
      <c r="AX2982" s="3"/>
      <c r="AY2982" s="4"/>
      <c r="AZ2982" s="4"/>
      <c r="BA2982" s="4"/>
      <c r="BB2982" s="1"/>
      <c r="BC2982" s="1"/>
      <c r="BD2982" s="1"/>
      <c r="BE2982" s="1"/>
      <c r="BF2982" s="1"/>
      <c r="BG2982" s="1"/>
      <c r="BH2982" s="1"/>
      <c r="BI2982" s="1"/>
    </row>
    <row r="2983" spans="1:206" x14ac:dyDescent="0.2">
      <c r="A2983" s="78">
        <f t="shared" si="1722"/>
        <v>44874</v>
      </c>
      <c r="B2983" s="2">
        <f t="shared" si="1692"/>
        <v>428333.72081960319</v>
      </c>
      <c r="C2983" s="3">
        <f t="shared" si="1693"/>
        <v>57825052.31064643</v>
      </c>
      <c r="D2983" s="2">
        <f t="shared" si="1691"/>
        <v>240537.3279050432</v>
      </c>
      <c r="E2983" s="2">
        <f t="shared" si="1694"/>
        <v>0</v>
      </c>
      <c r="F2983" s="33">
        <f t="shared" si="1695"/>
        <v>240537.3279050432</v>
      </c>
      <c r="G2983" s="39">
        <f t="shared" si="1696"/>
        <v>6388.87</v>
      </c>
      <c r="H2983" s="38">
        <f>IF(AND(N2983=1,N2982&gt;1),VLOOKUP(A2982,[1]Plan1!$CW$105:$CY$215,3),H2982)</f>
        <v>6370.34</v>
      </c>
      <c r="I2983" s="127">
        <f t="shared" si="1697"/>
        <v>44784</v>
      </c>
      <c r="J2983" s="127">
        <f t="shared" si="1698"/>
        <v>44815</v>
      </c>
      <c r="K2983" s="34">
        <f t="shared" si="1699"/>
        <v>-2.9003564010536831E-3</v>
      </c>
      <c r="L2983" s="212">
        <f t="shared" si="1700"/>
        <v>44875</v>
      </c>
      <c r="M2983" s="1">
        <f t="shared" si="1701"/>
        <v>21</v>
      </c>
      <c r="N2983" s="1">
        <f t="shared" si="1702"/>
        <v>20</v>
      </c>
      <c r="O2983" s="2">
        <f t="shared" si="1703"/>
        <v>0.99723755999999997</v>
      </c>
      <c r="P2983" s="35">
        <f t="shared" si="1704"/>
        <v>0.99640046999999998</v>
      </c>
      <c r="Q2983" s="35">
        <f t="shared" si="1705"/>
        <v>1.2028220766388897</v>
      </c>
      <c r="R2983" s="2">
        <f t="shared" si="1706"/>
        <v>1.19949935</v>
      </c>
      <c r="S2983" s="2">
        <f t="shared" si="1707"/>
        <v>1.1701330599999999</v>
      </c>
      <c r="T2983" s="2">
        <f t="shared" si="1708"/>
        <v>288524.36847282998</v>
      </c>
      <c r="U2983" s="2">
        <f t="shared" si="1709"/>
        <v>0</v>
      </c>
      <c r="V2983" s="2">
        <f t="shared" si="1710"/>
        <v>47987.040567792974</v>
      </c>
      <c r="W2983" s="2">
        <f t="shared" si="1711"/>
        <v>288524.36847283615</v>
      </c>
      <c r="X2983" s="36">
        <f t="shared" si="1712"/>
        <v>0</v>
      </c>
      <c r="Y2983" s="2">
        <f t="shared" si="1713"/>
        <v>0</v>
      </c>
      <c r="Z2983" s="37">
        <f t="shared" si="1714"/>
        <v>0</v>
      </c>
      <c r="AA2983" s="2">
        <f t="shared" si="1715"/>
        <v>0</v>
      </c>
      <c r="AB2983" s="4">
        <f t="shared" si="1723"/>
        <v>7.1215000000000001E-2</v>
      </c>
      <c r="AC2983" s="148">
        <f t="shared" si="1716"/>
        <v>692</v>
      </c>
      <c r="AD2983" s="36">
        <v>252</v>
      </c>
      <c r="AE2983" s="35">
        <f t="shared" si="1717"/>
        <v>1.207931249</v>
      </c>
      <c r="AF2983" s="2">
        <f t="shared" si="1718"/>
        <v>59993.232303489996</v>
      </c>
      <c r="AG2983" s="2">
        <f t="shared" si="1719"/>
        <v>59993.232303489996</v>
      </c>
      <c r="AH2983" s="3">
        <f t="shared" si="1720"/>
        <v>0</v>
      </c>
      <c r="AI2983" s="3"/>
      <c r="AJ2983" s="3">
        <v>0</v>
      </c>
      <c r="AK2983" s="2">
        <f t="shared" si="1721"/>
        <v>79816.120043277027</v>
      </c>
      <c r="AL2983" s="8"/>
      <c r="AM2983" s="8"/>
      <c r="AN2983" s="8"/>
      <c r="AO2983" s="8"/>
      <c r="AP2983" s="8"/>
      <c r="AQ2983" s="8"/>
      <c r="AR2983" s="5"/>
      <c r="AS2983" s="1"/>
      <c r="AT2983" s="8"/>
      <c r="AU2983" s="1"/>
      <c r="AV2983" s="1"/>
      <c r="AW2983" s="3"/>
      <c r="AX2983" s="3"/>
      <c r="AY2983" s="4"/>
      <c r="AZ2983" s="4"/>
      <c r="BA2983" s="4"/>
      <c r="BB2983" s="1"/>
      <c r="BC2983" s="1"/>
      <c r="BD2983" s="1"/>
      <c r="BE2983" s="1"/>
      <c r="BF2983" s="1"/>
      <c r="BG2983" s="1"/>
      <c r="BH2983" s="1"/>
      <c r="BI2983" s="1"/>
    </row>
    <row r="2984" spans="1:206" x14ac:dyDescent="0.2">
      <c r="A2984" s="78">
        <f t="shared" si="1722"/>
        <v>44875</v>
      </c>
      <c r="B2984" s="2">
        <f t="shared" si="1692"/>
        <v>428459.84269703686</v>
      </c>
      <c r="C2984" s="3">
        <f t="shared" si="1693"/>
        <v>57842078.764099978</v>
      </c>
      <c r="D2984" s="2">
        <f t="shared" si="1691"/>
        <v>240537.3279050432</v>
      </c>
      <c r="E2984" s="2">
        <f t="shared" si="1694"/>
        <v>0</v>
      </c>
      <c r="F2984" s="33">
        <f t="shared" si="1695"/>
        <v>240537.3279050432</v>
      </c>
      <c r="G2984" s="39">
        <f t="shared" si="1696"/>
        <v>6388.87</v>
      </c>
      <c r="H2984" s="38">
        <f>IF(AND(N2984=1,N2983&gt;1),VLOOKUP(A2983,[1]Plan1!$CW$105:$CY$215,3),H2983)</f>
        <v>6370.34</v>
      </c>
      <c r="I2984" s="127">
        <f t="shared" si="1697"/>
        <v>44784</v>
      </c>
      <c r="J2984" s="127">
        <f t="shared" si="1698"/>
        <v>44815</v>
      </c>
      <c r="K2984" s="34">
        <f t="shared" si="1699"/>
        <v>-2.9003564010536831E-3</v>
      </c>
      <c r="L2984" s="212">
        <f t="shared" si="1700"/>
        <v>44875</v>
      </c>
      <c r="M2984" s="1">
        <f t="shared" si="1701"/>
        <v>21</v>
      </c>
      <c r="N2984" s="1">
        <f t="shared" si="1702"/>
        <v>21</v>
      </c>
      <c r="O2984" s="2">
        <f t="shared" si="1703"/>
        <v>0.99709963999999995</v>
      </c>
      <c r="P2984" s="35">
        <f t="shared" si="1704"/>
        <v>0.99640046999999998</v>
      </c>
      <c r="Q2984" s="35">
        <f t="shared" si="1705"/>
        <v>1.2028220766388897</v>
      </c>
      <c r="R2984" s="2">
        <f t="shared" si="1706"/>
        <v>1.1993334499999999</v>
      </c>
      <c r="S2984" s="2">
        <f t="shared" si="1707"/>
        <v>1.1701330599999999</v>
      </c>
      <c r="T2984" s="2">
        <f t="shared" si="1708"/>
        <v>288484.46333012998</v>
      </c>
      <c r="U2984" s="2">
        <f t="shared" si="1709"/>
        <v>0</v>
      </c>
      <c r="V2984" s="2">
        <f t="shared" si="1710"/>
        <v>47947.135425093511</v>
      </c>
      <c r="W2984" s="2">
        <f t="shared" si="1711"/>
        <v>288484.46333013673</v>
      </c>
      <c r="X2984" s="36">
        <f t="shared" si="1712"/>
        <v>98</v>
      </c>
      <c r="Y2984" s="2">
        <f t="shared" si="1713"/>
        <v>0</v>
      </c>
      <c r="Z2984" s="37">
        <f t="shared" si="1714"/>
        <v>0</v>
      </c>
      <c r="AA2984" s="2">
        <f t="shared" si="1715"/>
        <v>0</v>
      </c>
      <c r="AB2984" s="4">
        <f t="shared" si="1723"/>
        <v>7.1215000000000001E-2</v>
      </c>
      <c r="AC2984" s="148">
        <f t="shared" si="1716"/>
        <v>693</v>
      </c>
      <c r="AD2984" s="36">
        <v>252</v>
      </c>
      <c r="AE2984" s="35">
        <f t="shared" si="1717"/>
        <v>1.208261048</v>
      </c>
      <c r="AF2984" s="2">
        <f t="shared" si="1718"/>
        <v>60080.076664849999</v>
      </c>
      <c r="AG2984" s="2">
        <f t="shared" si="1719"/>
        <v>60080.076664849999</v>
      </c>
      <c r="AH2984" s="3">
        <f t="shared" si="1720"/>
        <v>0</v>
      </c>
      <c r="AI2984" s="3"/>
      <c r="AJ2984" s="3">
        <v>0</v>
      </c>
      <c r="AK2984" s="2">
        <f t="shared" si="1721"/>
        <v>79895.302702050118</v>
      </c>
      <c r="AL2984" s="8"/>
      <c r="AM2984" s="8"/>
      <c r="AN2984" s="8"/>
      <c r="AO2984" s="8"/>
      <c r="AP2984" s="8"/>
      <c r="AQ2984" s="8"/>
      <c r="AR2984" s="5"/>
      <c r="AS2984" s="1"/>
      <c r="AT2984" s="8"/>
      <c r="AU2984" s="1"/>
      <c r="AV2984" s="1"/>
      <c r="AW2984" s="3"/>
      <c r="AX2984" s="3"/>
      <c r="AY2984" s="4"/>
      <c r="AZ2984" s="4"/>
      <c r="BA2984" s="4"/>
      <c r="BB2984" s="1"/>
      <c r="BC2984" s="1"/>
      <c r="BD2984" s="1"/>
      <c r="BE2984" s="1"/>
      <c r="BF2984" s="1"/>
      <c r="BG2984" s="1"/>
      <c r="BH2984" s="1"/>
      <c r="BI2984" s="1"/>
    </row>
    <row r="2985" spans="1:206" x14ac:dyDescent="0.2">
      <c r="A2985" s="78">
        <f t="shared" si="1722"/>
        <v>44876</v>
      </c>
      <c r="B2985" s="2">
        <f t="shared" si="1692"/>
        <v>428731.88933583576</v>
      </c>
      <c r="C2985" s="3">
        <f t="shared" si="1693"/>
        <v>57878805.060337827</v>
      </c>
      <c r="D2985" s="2">
        <f t="shared" si="1691"/>
        <v>240537.3279050432</v>
      </c>
      <c r="E2985" s="2">
        <f t="shared" si="1694"/>
        <v>0</v>
      </c>
      <c r="F2985" s="33">
        <f t="shared" si="1695"/>
        <v>240537.3279050432</v>
      </c>
      <c r="G2985" s="39">
        <f t="shared" si="1696"/>
        <v>6370.34</v>
      </c>
      <c r="H2985" s="38">
        <f>IF(AND(N2985=1,N2984&gt;1),VLOOKUP(A2984,[1]Plan1!$CW$105:$CY$215,3),H2984)</f>
        <v>6407.93</v>
      </c>
      <c r="I2985" s="127">
        <f t="shared" si="1697"/>
        <v>44815</v>
      </c>
      <c r="J2985" s="127">
        <f t="shared" si="1698"/>
        <v>44845</v>
      </c>
      <c r="K2985" s="34">
        <f t="shared" si="1699"/>
        <v>5.9007839455980093E-3</v>
      </c>
      <c r="L2985" s="212">
        <f t="shared" si="1700"/>
        <v>44907</v>
      </c>
      <c r="M2985" s="1">
        <f t="shared" si="1701"/>
        <v>21</v>
      </c>
      <c r="N2985" s="1">
        <f t="shared" si="1702"/>
        <v>1</v>
      </c>
      <c r="O2985" s="2">
        <f t="shared" si="1703"/>
        <v>1.0002802</v>
      </c>
      <c r="P2985" s="35">
        <f t="shared" si="1704"/>
        <v>0.99709963999999995</v>
      </c>
      <c r="Q2985" s="35">
        <f t="shared" si="1705"/>
        <v>1.1993334596006893</v>
      </c>
      <c r="R2985" s="2">
        <f t="shared" si="1706"/>
        <v>1.1996695100000001</v>
      </c>
      <c r="S2985" s="2">
        <f t="shared" si="1707"/>
        <v>1.1701330599999999</v>
      </c>
      <c r="T2985" s="2">
        <f t="shared" si="1708"/>
        <v>288565.29830455</v>
      </c>
      <c r="U2985" s="2">
        <f t="shared" si="1709"/>
        <v>0</v>
      </c>
      <c r="V2985" s="2">
        <f t="shared" si="1710"/>
        <v>48027.97039950933</v>
      </c>
      <c r="W2985" s="2">
        <f t="shared" si="1711"/>
        <v>288565.29830455256</v>
      </c>
      <c r="X2985" s="36">
        <f t="shared" si="1712"/>
        <v>0</v>
      </c>
      <c r="Y2985" s="2">
        <f t="shared" si="1713"/>
        <v>0</v>
      </c>
      <c r="Z2985" s="37">
        <f t="shared" si="1714"/>
        <v>0</v>
      </c>
      <c r="AA2985" s="2">
        <f t="shared" si="1715"/>
        <v>0</v>
      </c>
      <c r="AB2985" s="4">
        <f t="shared" si="1723"/>
        <v>7.1215000000000001E-2</v>
      </c>
      <c r="AC2985" s="148">
        <f t="shared" si="1716"/>
        <v>694</v>
      </c>
      <c r="AD2985" s="36">
        <v>252</v>
      </c>
      <c r="AE2985" s="35">
        <f t="shared" si="1717"/>
        <v>1.208590936</v>
      </c>
      <c r="AF2985" s="2">
        <f t="shared" si="1718"/>
        <v>60192.105670459998</v>
      </c>
      <c r="AG2985" s="2">
        <f t="shared" si="1719"/>
        <v>60192.105670459998</v>
      </c>
      <c r="AH2985" s="3">
        <f t="shared" si="1720"/>
        <v>0</v>
      </c>
      <c r="AI2985" s="3"/>
      <c r="AJ2985" s="3">
        <v>0</v>
      </c>
      <c r="AK2985" s="2">
        <f t="shared" si="1721"/>
        <v>79974.485360823208</v>
      </c>
      <c r="AL2985" s="8"/>
      <c r="AM2985" s="8"/>
      <c r="AN2985" s="8"/>
      <c r="AO2985" s="8"/>
      <c r="AP2985" s="8"/>
      <c r="AQ2985" s="8"/>
      <c r="AR2985" s="5"/>
      <c r="AS2985" s="1"/>
      <c r="AT2985" s="8"/>
      <c r="AU2985" s="1"/>
      <c r="AV2985" s="1"/>
      <c r="AW2985" s="3"/>
      <c r="AX2985" s="3"/>
      <c r="AY2985" s="4"/>
      <c r="AZ2985" s="4"/>
      <c r="BA2985" s="4"/>
      <c r="BB2985" s="1"/>
      <c r="BC2985" s="1"/>
      <c r="BD2985" s="1"/>
      <c r="BE2985" s="1"/>
      <c r="BF2985" s="1"/>
      <c r="BG2985" s="1"/>
      <c r="BH2985" s="1"/>
      <c r="BI2985" s="1"/>
    </row>
    <row r="2986" spans="1:206" x14ac:dyDescent="0.2">
      <c r="A2986" s="78">
        <f t="shared" si="1722"/>
        <v>44877</v>
      </c>
      <c r="B2986" s="2">
        <f t="shared" si="1692"/>
        <v>428908.7945760141</v>
      </c>
      <c r="C2986" s="3">
        <f t="shared" si="1693"/>
        <v>57902687.267761901</v>
      </c>
      <c r="D2986" s="2">
        <f t="shared" si="1691"/>
        <v>240537.3279050432</v>
      </c>
      <c r="E2986" s="2">
        <f t="shared" si="1694"/>
        <v>0</v>
      </c>
      <c r="F2986" s="33">
        <f t="shared" si="1695"/>
        <v>240537.3279050432</v>
      </c>
      <c r="G2986" s="39">
        <f t="shared" si="1696"/>
        <v>6370.34</v>
      </c>
      <c r="H2986" s="38">
        <f>IF(AND(N2986=1,N2985&gt;1),VLOOKUP(A2985,[1]Plan1!$CW$105:$CY$215,3),H2985)</f>
        <v>6407.93</v>
      </c>
      <c r="I2986" s="127">
        <f t="shared" si="1697"/>
        <v>44815</v>
      </c>
      <c r="J2986" s="127">
        <f t="shared" si="1698"/>
        <v>44845</v>
      </c>
      <c r="K2986" s="34">
        <f t="shared" si="1699"/>
        <v>5.9007839455980093E-3</v>
      </c>
      <c r="L2986" s="212">
        <f t="shared" si="1700"/>
        <v>44907</v>
      </c>
      <c r="M2986" s="1">
        <f t="shared" si="1701"/>
        <v>21</v>
      </c>
      <c r="N2986" s="1">
        <f t="shared" si="1702"/>
        <v>2</v>
      </c>
      <c r="O2986" s="2">
        <f t="shared" si="1703"/>
        <v>1.0005604800000001</v>
      </c>
      <c r="P2986" s="35">
        <f t="shared" si="1704"/>
        <v>0.99709963999999995</v>
      </c>
      <c r="Q2986" s="35">
        <f t="shared" si="1705"/>
        <v>1.1993334596006893</v>
      </c>
      <c r="R2986" s="2">
        <f t="shared" si="1706"/>
        <v>1.20000566</v>
      </c>
      <c r="S2986" s="2">
        <f t="shared" si="1707"/>
        <v>1.1701330599999999</v>
      </c>
      <c r="T2986" s="2">
        <f t="shared" si="1708"/>
        <v>288646.15492732002</v>
      </c>
      <c r="U2986" s="2">
        <f t="shared" si="1709"/>
        <v>0</v>
      </c>
      <c r="V2986" s="2">
        <f t="shared" si="1710"/>
        <v>48108.827022284575</v>
      </c>
      <c r="W2986" s="2">
        <f t="shared" si="1711"/>
        <v>288646.15492732776</v>
      </c>
      <c r="X2986" s="36">
        <f t="shared" si="1712"/>
        <v>0</v>
      </c>
      <c r="Y2986" s="2">
        <f t="shared" si="1713"/>
        <v>0</v>
      </c>
      <c r="Z2986" s="37">
        <f t="shared" si="1714"/>
        <v>0</v>
      </c>
      <c r="AA2986" s="2">
        <f t="shared" si="1715"/>
        <v>0</v>
      </c>
      <c r="AB2986" s="4">
        <f t="shared" si="1723"/>
        <v>7.1215000000000001E-2</v>
      </c>
      <c r="AC2986" s="148">
        <f t="shared" si="1716"/>
        <v>694</v>
      </c>
      <c r="AD2986" s="36">
        <v>252</v>
      </c>
      <c r="AE2986" s="35">
        <f t="shared" si="1717"/>
        <v>1.208590936</v>
      </c>
      <c r="AF2986" s="2">
        <f t="shared" si="1718"/>
        <v>60208.971629090003</v>
      </c>
      <c r="AG2986" s="2">
        <f t="shared" si="1719"/>
        <v>60208.971629090003</v>
      </c>
      <c r="AH2986" s="3">
        <f t="shared" si="1720"/>
        <v>0</v>
      </c>
      <c r="AI2986" s="3"/>
      <c r="AJ2986" s="3">
        <v>0</v>
      </c>
      <c r="AK2986" s="2">
        <f t="shared" si="1721"/>
        <v>80053.668019596298</v>
      </c>
      <c r="AL2986" s="8"/>
      <c r="AM2986" s="8"/>
      <c r="AN2986" s="13"/>
      <c r="AO2986" s="13"/>
      <c r="AP2986" s="13"/>
      <c r="AQ2986" s="13"/>
      <c r="AR2986" s="5"/>
      <c r="AS2986" s="17"/>
      <c r="AT2986" s="13"/>
      <c r="AU2986" s="17"/>
      <c r="AV2986" s="17"/>
      <c r="AW2986" s="25"/>
      <c r="AX2986" s="25"/>
      <c r="AY2986" s="18"/>
      <c r="AZ2986" s="18"/>
      <c r="BA2986" s="18"/>
      <c r="BB2986" s="17"/>
      <c r="BC2986" s="17"/>
      <c r="BD2986" s="17"/>
      <c r="BE2986" s="17"/>
      <c r="BF2986" s="17"/>
      <c r="BG2986" s="17"/>
      <c r="BH2986" s="17"/>
      <c r="BI2986" s="17"/>
      <c r="BJ2986" s="17"/>
      <c r="BK2986" s="17"/>
      <c r="BL2986" s="17"/>
      <c r="BM2986" s="17"/>
      <c r="BN2986" s="17"/>
      <c r="BO2986" s="17"/>
      <c r="BP2986" s="17"/>
      <c r="BQ2986" s="17"/>
      <c r="BR2986" s="17"/>
      <c r="BS2986" s="17"/>
      <c r="BT2986" s="17"/>
      <c r="BU2986" s="17"/>
      <c r="BV2986" s="17"/>
      <c r="BW2986" s="17"/>
      <c r="BX2986" s="17"/>
      <c r="BY2986" s="17"/>
      <c r="BZ2986" s="17"/>
      <c r="CA2986" s="17"/>
      <c r="CB2986" s="17"/>
      <c r="CC2986" s="17"/>
      <c r="CD2986" s="17"/>
      <c r="CE2986" s="17"/>
      <c r="CF2986" s="17"/>
      <c r="CG2986" s="17"/>
      <c r="CH2986" s="17"/>
      <c r="CI2986" s="17"/>
      <c r="CJ2986" s="17"/>
      <c r="CK2986" s="17"/>
      <c r="CL2986" s="17"/>
      <c r="CM2986" s="17"/>
      <c r="CN2986" s="17"/>
      <c r="CO2986" s="17"/>
      <c r="CP2986" s="17"/>
      <c r="CQ2986" s="17"/>
      <c r="CR2986" s="17"/>
      <c r="CS2986" s="17"/>
      <c r="CT2986" s="17"/>
      <c r="CU2986" s="17"/>
      <c r="CV2986" s="17"/>
      <c r="CW2986" s="17"/>
      <c r="CX2986" s="17"/>
      <c r="CY2986" s="17"/>
      <c r="CZ2986" s="17"/>
      <c r="DA2986" s="17"/>
      <c r="DB2986" s="17"/>
      <c r="DC2986" s="17"/>
      <c r="DD2986" s="17"/>
      <c r="DE2986" s="17"/>
      <c r="DF2986" s="17"/>
      <c r="DG2986" s="17"/>
      <c r="DH2986" s="17"/>
      <c r="DI2986" s="17"/>
      <c r="DJ2986" s="17"/>
      <c r="DK2986" s="17"/>
      <c r="DL2986" s="17"/>
      <c r="DM2986" s="17"/>
      <c r="DN2986" s="17"/>
      <c r="DO2986" s="17"/>
      <c r="DP2986" s="17"/>
      <c r="DQ2986" s="17"/>
      <c r="DR2986" s="17"/>
      <c r="DS2986" s="17"/>
      <c r="DT2986" s="17"/>
      <c r="DU2986" s="17"/>
      <c r="DV2986" s="17"/>
      <c r="DW2986" s="17"/>
      <c r="DX2986" s="17"/>
      <c r="DY2986" s="17"/>
      <c r="DZ2986" s="17"/>
      <c r="EA2986" s="17"/>
      <c r="EB2986" s="17"/>
      <c r="EC2986" s="17"/>
      <c r="ED2986" s="17"/>
      <c r="EE2986" s="17"/>
      <c r="EF2986" s="17"/>
      <c r="EG2986" s="17"/>
      <c r="EH2986" s="17"/>
      <c r="EI2986" s="17"/>
      <c r="EJ2986" s="17"/>
      <c r="EK2986" s="17"/>
      <c r="EL2986" s="17"/>
      <c r="EM2986" s="17"/>
      <c r="EN2986" s="17"/>
      <c r="EO2986" s="17"/>
      <c r="EP2986" s="17"/>
      <c r="EQ2986" s="17"/>
      <c r="ER2986" s="17"/>
      <c r="ES2986" s="17"/>
      <c r="ET2986" s="17"/>
      <c r="EU2986" s="17"/>
      <c r="EV2986" s="17"/>
      <c r="EW2986" s="17"/>
      <c r="EX2986" s="17"/>
      <c r="EY2986" s="17"/>
      <c r="EZ2986" s="17"/>
      <c r="FA2986" s="17"/>
      <c r="FB2986" s="17"/>
      <c r="FC2986" s="17"/>
      <c r="FD2986" s="17"/>
      <c r="FE2986" s="17"/>
      <c r="FF2986" s="17"/>
      <c r="FG2986" s="17"/>
      <c r="FH2986" s="17"/>
      <c r="FI2986" s="17"/>
      <c r="FJ2986" s="17"/>
      <c r="FK2986" s="17"/>
      <c r="FL2986" s="17"/>
      <c r="FM2986" s="17"/>
      <c r="FN2986" s="17"/>
      <c r="FO2986" s="17"/>
      <c r="FP2986" s="17"/>
      <c r="FQ2986" s="17"/>
      <c r="FR2986" s="17"/>
      <c r="FS2986" s="17"/>
      <c r="FT2986" s="17"/>
      <c r="FU2986" s="17"/>
      <c r="FV2986" s="17"/>
      <c r="FW2986" s="17"/>
      <c r="FX2986" s="17"/>
      <c r="FY2986" s="17"/>
      <c r="FZ2986" s="17"/>
      <c r="GA2986" s="17"/>
      <c r="GB2986" s="17"/>
      <c r="GC2986" s="17"/>
      <c r="GD2986" s="17"/>
      <c r="GE2986" s="17"/>
      <c r="GF2986" s="17"/>
      <c r="GG2986" s="17"/>
      <c r="GH2986" s="17"/>
      <c r="GI2986" s="17"/>
      <c r="GJ2986" s="17"/>
      <c r="GK2986" s="17"/>
      <c r="GL2986" s="17"/>
      <c r="GM2986" s="17"/>
      <c r="GN2986" s="17"/>
      <c r="GO2986" s="17"/>
      <c r="GP2986" s="17"/>
      <c r="GQ2986" s="17"/>
      <c r="GR2986" s="17"/>
      <c r="GS2986" s="17"/>
      <c r="GT2986" s="17"/>
      <c r="GU2986" s="17"/>
      <c r="GV2986" s="17"/>
      <c r="GW2986" s="17"/>
      <c r="GX2986" s="17"/>
    </row>
    <row r="2987" spans="1:206" x14ac:dyDescent="0.2">
      <c r="A2987" s="78">
        <f t="shared" si="1722"/>
        <v>44878</v>
      </c>
      <c r="B2987" s="2">
        <f t="shared" si="1692"/>
        <v>428987.97723478719</v>
      </c>
      <c r="C2987" s="3">
        <f t="shared" si="1693"/>
        <v>57913376.926696271</v>
      </c>
      <c r="D2987" s="2">
        <f t="shared" si="1691"/>
        <v>240537.3279050432</v>
      </c>
      <c r="E2987" s="2">
        <f t="shared" si="1694"/>
        <v>0</v>
      </c>
      <c r="F2987" s="33">
        <f t="shared" si="1695"/>
        <v>240537.3279050432</v>
      </c>
      <c r="G2987" s="39">
        <f t="shared" si="1696"/>
        <v>6370.34</v>
      </c>
      <c r="H2987" s="38">
        <f>IF(AND(N2987=1,N2986&gt;1),VLOOKUP(A2986,[1]Plan1!$CW$105:$CY$215,3),H2986)</f>
        <v>6407.93</v>
      </c>
      <c r="I2987" s="127">
        <f t="shared" si="1697"/>
        <v>44815</v>
      </c>
      <c r="J2987" s="127">
        <f t="shared" si="1698"/>
        <v>44845</v>
      </c>
      <c r="K2987" s="34">
        <f t="shared" si="1699"/>
        <v>5.9007839455980093E-3</v>
      </c>
      <c r="L2987" s="212">
        <f t="shared" si="1700"/>
        <v>44907</v>
      </c>
      <c r="M2987" s="1">
        <f t="shared" si="1701"/>
        <v>21</v>
      </c>
      <c r="N2987" s="1">
        <f t="shared" si="1702"/>
        <v>2</v>
      </c>
      <c r="O2987" s="2">
        <f t="shared" si="1703"/>
        <v>1.0005604800000001</v>
      </c>
      <c r="P2987" s="35">
        <f t="shared" si="1704"/>
        <v>0.99709963999999995</v>
      </c>
      <c r="Q2987" s="35">
        <f t="shared" si="1705"/>
        <v>1.1993334596006893</v>
      </c>
      <c r="R2987" s="2">
        <f t="shared" si="1706"/>
        <v>1.20000566</v>
      </c>
      <c r="S2987" s="2">
        <f t="shared" si="1707"/>
        <v>1.1701330599999999</v>
      </c>
      <c r="T2987" s="2">
        <f t="shared" si="1708"/>
        <v>288646.15492732002</v>
      </c>
      <c r="U2987" s="2">
        <f t="shared" si="1709"/>
        <v>0</v>
      </c>
      <c r="V2987" s="2">
        <f t="shared" si="1710"/>
        <v>48108.827022284575</v>
      </c>
      <c r="W2987" s="2">
        <f t="shared" si="1711"/>
        <v>288646.15492732776</v>
      </c>
      <c r="X2987" s="36">
        <f t="shared" si="1712"/>
        <v>0</v>
      </c>
      <c r="Y2987" s="2">
        <f t="shared" si="1713"/>
        <v>0</v>
      </c>
      <c r="Z2987" s="37">
        <f t="shared" si="1714"/>
        <v>0</v>
      </c>
      <c r="AA2987" s="2">
        <f t="shared" si="1715"/>
        <v>0</v>
      </c>
      <c r="AB2987" s="4">
        <f t="shared" si="1723"/>
        <v>7.1215000000000001E-2</v>
      </c>
      <c r="AC2987" s="148">
        <f t="shared" si="1716"/>
        <v>694</v>
      </c>
      <c r="AD2987" s="36">
        <v>252</v>
      </c>
      <c r="AE2987" s="35">
        <f t="shared" si="1717"/>
        <v>1.208590936</v>
      </c>
      <c r="AF2987" s="2">
        <f t="shared" si="1718"/>
        <v>60208.971629090003</v>
      </c>
      <c r="AG2987" s="2">
        <f t="shared" si="1719"/>
        <v>60208.971629090003</v>
      </c>
      <c r="AH2987" s="3">
        <f t="shared" si="1720"/>
        <v>0</v>
      </c>
      <c r="AI2987" s="3"/>
      <c r="AJ2987" s="3">
        <v>0</v>
      </c>
      <c r="AK2987" s="2">
        <f t="shared" si="1721"/>
        <v>80132.850678369403</v>
      </c>
      <c r="AL2987" s="8"/>
      <c r="AM2987" s="8"/>
      <c r="AN2987" s="8"/>
      <c r="AO2987" s="8"/>
      <c r="AP2987" s="8"/>
      <c r="AQ2987" s="8"/>
      <c r="AR2987" s="5"/>
      <c r="AS2987" s="1"/>
      <c r="AT2987" s="8"/>
      <c r="AU2987" s="1"/>
      <c r="AV2987" s="1"/>
      <c r="AW2987" s="3"/>
      <c r="AX2987" s="3"/>
      <c r="AY2987" s="4"/>
      <c r="AZ2987" s="4"/>
      <c r="BA2987" s="4"/>
      <c r="BB2987" s="1"/>
      <c r="BC2987" s="1"/>
      <c r="BD2987" s="1"/>
      <c r="BE2987" s="1"/>
      <c r="BF2987" s="1"/>
      <c r="BG2987" s="1"/>
      <c r="BH2987" s="1"/>
      <c r="BI2987" s="1"/>
    </row>
    <row r="2988" spans="1:206" x14ac:dyDescent="0.2">
      <c r="A2988" s="78">
        <f t="shared" si="1722"/>
        <v>44879</v>
      </c>
      <c r="B2988" s="2">
        <f t="shared" si="1692"/>
        <v>429162.40706311027</v>
      </c>
      <c r="C2988" s="3">
        <f t="shared" si="1693"/>
        <v>57936924.953519888</v>
      </c>
      <c r="D2988" s="2">
        <f t="shared" si="1691"/>
        <v>240537.3279050432</v>
      </c>
      <c r="E2988" s="2">
        <f t="shared" si="1694"/>
        <v>0</v>
      </c>
      <c r="F2988" s="33">
        <f t="shared" si="1695"/>
        <v>240537.3279050432</v>
      </c>
      <c r="G2988" s="39">
        <f t="shared" si="1696"/>
        <v>6370.34</v>
      </c>
      <c r="H2988" s="38">
        <f>IF(AND(N2988=1,N2987&gt;1),VLOOKUP(A2987,[1]Plan1!$CW$105:$CY$215,3),H2987)</f>
        <v>6407.93</v>
      </c>
      <c r="I2988" s="127">
        <f t="shared" si="1697"/>
        <v>44815</v>
      </c>
      <c r="J2988" s="127">
        <f t="shared" si="1698"/>
        <v>44845</v>
      </c>
      <c r="K2988" s="34">
        <f t="shared" si="1699"/>
        <v>5.9007839455980093E-3</v>
      </c>
      <c r="L2988" s="212">
        <f t="shared" si="1700"/>
        <v>44907</v>
      </c>
      <c r="M2988" s="1">
        <f t="shared" si="1701"/>
        <v>21</v>
      </c>
      <c r="N2988" s="1">
        <f t="shared" si="1702"/>
        <v>2</v>
      </c>
      <c r="O2988" s="2">
        <f t="shared" si="1703"/>
        <v>1.0005604800000001</v>
      </c>
      <c r="P2988" s="35">
        <f t="shared" si="1704"/>
        <v>0.99709963999999995</v>
      </c>
      <c r="Q2988" s="35">
        <f t="shared" si="1705"/>
        <v>1.1993334596006893</v>
      </c>
      <c r="R2988" s="2">
        <f t="shared" si="1706"/>
        <v>1.20000566</v>
      </c>
      <c r="S2988" s="2">
        <f t="shared" si="1707"/>
        <v>1.1701330599999999</v>
      </c>
      <c r="T2988" s="2">
        <f t="shared" si="1708"/>
        <v>288646.15492732002</v>
      </c>
      <c r="U2988" s="2">
        <f t="shared" si="1709"/>
        <v>0</v>
      </c>
      <c r="V2988" s="2">
        <f t="shared" si="1710"/>
        <v>48108.827022284575</v>
      </c>
      <c r="W2988" s="2">
        <f t="shared" si="1711"/>
        <v>288646.15492732776</v>
      </c>
      <c r="X2988" s="36">
        <f t="shared" si="1712"/>
        <v>0</v>
      </c>
      <c r="Y2988" s="2">
        <f t="shared" si="1713"/>
        <v>0</v>
      </c>
      <c r="Z2988" s="37">
        <f t="shared" si="1714"/>
        <v>0</v>
      </c>
      <c r="AA2988" s="2">
        <f t="shared" si="1715"/>
        <v>0</v>
      </c>
      <c r="AB2988" s="4">
        <f t="shared" si="1723"/>
        <v>7.1215000000000001E-2</v>
      </c>
      <c r="AC2988" s="148">
        <f t="shared" si="1716"/>
        <v>695</v>
      </c>
      <c r="AD2988" s="36">
        <v>252</v>
      </c>
      <c r="AE2988" s="35">
        <f t="shared" si="1717"/>
        <v>1.208920915</v>
      </c>
      <c r="AF2988" s="2">
        <f t="shared" si="1718"/>
        <v>60304.218798640002</v>
      </c>
      <c r="AG2988" s="2">
        <f t="shared" si="1719"/>
        <v>60304.218798640002</v>
      </c>
      <c r="AH2988" s="3">
        <f t="shared" si="1720"/>
        <v>0</v>
      </c>
      <c r="AI2988" s="3"/>
      <c r="AJ2988" s="3">
        <v>0</v>
      </c>
      <c r="AK2988" s="2">
        <f t="shared" si="1721"/>
        <v>80212.033337142493</v>
      </c>
      <c r="AL2988" s="8"/>
      <c r="AM2988" s="8"/>
      <c r="AN2988" s="8"/>
      <c r="AO2988" s="8"/>
      <c r="AP2988" s="8"/>
      <c r="AQ2988" s="8"/>
      <c r="AR2988" s="5"/>
      <c r="AS2988" s="1"/>
      <c r="AT2988" s="8"/>
      <c r="AU2988" s="1"/>
      <c r="AV2988" s="1"/>
      <c r="AW2988" s="3"/>
      <c r="AX2988" s="3"/>
      <c r="AY2988" s="4"/>
      <c r="AZ2988" s="4"/>
      <c r="BA2988" s="4"/>
      <c r="BB2988" s="1"/>
      <c r="BC2988" s="1"/>
      <c r="BD2988" s="1"/>
      <c r="BE2988" s="1"/>
      <c r="BF2988" s="1"/>
      <c r="BG2988" s="1"/>
      <c r="BH2988" s="1"/>
      <c r="BI2988" s="1"/>
    </row>
    <row r="2989" spans="1:206" x14ac:dyDescent="0.2">
      <c r="A2989" s="78">
        <f t="shared" si="1722"/>
        <v>44880</v>
      </c>
      <c r="B2989" s="2">
        <f t="shared" si="1692"/>
        <v>429339.36515542818</v>
      </c>
      <c r="C2989" s="3">
        <f t="shared" si="1693"/>
        <v>57960814.295982808</v>
      </c>
      <c r="D2989" s="2">
        <f t="shared" si="1691"/>
        <v>240537.3279050432</v>
      </c>
      <c r="E2989" s="2">
        <f t="shared" si="1694"/>
        <v>0</v>
      </c>
      <c r="F2989" s="33">
        <f t="shared" si="1695"/>
        <v>240537.3279050432</v>
      </c>
      <c r="G2989" s="39">
        <f t="shared" si="1696"/>
        <v>6370.34</v>
      </c>
      <c r="H2989" s="38">
        <f>IF(AND(N2989=1,N2988&gt;1),VLOOKUP(A2988,[1]Plan1!$CW$105:$CY$215,3),H2988)</f>
        <v>6407.93</v>
      </c>
      <c r="I2989" s="127">
        <f t="shared" si="1697"/>
        <v>44815</v>
      </c>
      <c r="J2989" s="127">
        <f t="shared" si="1698"/>
        <v>44845</v>
      </c>
      <c r="K2989" s="34">
        <f t="shared" si="1699"/>
        <v>5.9007839455980093E-3</v>
      </c>
      <c r="L2989" s="212">
        <f t="shared" si="1700"/>
        <v>44907</v>
      </c>
      <c r="M2989" s="1">
        <f t="shared" si="1701"/>
        <v>21</v>
      </c>
      <c r="N2989" s="1">
        <f t="shared" si="1702"/>
        <v>3</v>
      </c>
      <c r="O2989" s="2">
        <f t="shared" si="1703"/>
        <v>1.00084084</v>
      </c>
      <c r="P2989" s="35">
        <f t="shared" si="1704"/>
        <v>0.99709963999999995</v>
      </c>
      <c r="Q2989" s="35">
        <f t="shared" si="1705"/>
        <v>1.1993334596006893</v>
      </c>
      <c r="R2989" s="2">
        <f t="shared" si="1706"/>
        <v>1.2003419</v>
      </c>
      <c r="S2989" s="2">
        <f t="shared" si="1707"/>
        <v>1.1701330599999999</v>
      </c>
      <c r="T2989" s="2">
        <f t="shared" si="1708"/>
        <v>288727.03319846001</v>
      </c>
      <c r="U2989" s="2">
        <f t="shared" si="1709"/>
        <v>0</v>
      </c>
      <c r="V2989" s="2">
        <f t="shared" si="1710"/>
        <v>48189.705293419363</v>
      </c>
      <c r="W2989" s="2">
        <f t="shared" si="1711"/>
        <v>288727.03319846257</v>
      </c>
      <c r="X2989" s="36">
        <f t="shared" si="1712"/>
        <v>0</v>
      </c>
      <c r="Y2989" s="2">
        <f t="shared" si="1713"/>
        <v>0</v>
      </c>
      <c r="Z2989" s="37">
        <f t="shared" si="1714"/>
        <v>0</v>
      </c>
      <c r="AA2989" s="2">
        <f t="shared" si="1715"/>
        <v>0</v>
      </c>
      <c r="AB2989" s="4">
        <f t="shared" si="1723"/>
        <v>7.1215000000000001E-2</v>
      </c>
      <c r="AC2989" s="148">
        <f t="shared" si="1716"/>
        <v>695</v>
      </c>
      <c r="AD2989" s="36">
        <v>252</v>
      </c>
      <c r="AE2989" s="35">
        <f t="shared" si="1717"/>
        <v>1.208920915</v>
      </c>
      <c r="AF2989" s="2">
        <f t="shared" si="1718"/>
        <v>60321.115961050004</v>
      </c>
      <c r="AG2989" s="2">
        <f t="shared" si="1719"/>
        <v>60321.115961050004</v>
      </c>
      <c r="AH2989" s="3">
        <f t="shared" si="1720"/>
        <v>0</v>
      </c>
      <c r="AI2989" s="3"/>
      <c r="AJ2989" s="3">
        <v>0</v>
      </c>
      <c r="AK2989" s="2">
        <f t="shared" si="1721"/>
        <v>80291.215995915583</v>
      </c>
      <c r="AL2989" s="8"/>
      <c r="AM2989" s="8"/>
      <c r="AN2989" s="8"/>
      <c r="AO2989" s="8"/>
      <c r="AP2989" s="8"/>
      <c r="AQ2989" s="8"/>
      <c r="AR2989" s="5"/>
      <c r="AS2989" s="1"/>
      <c r="AT2989" s="8"/>
      <c r="AU2989" s="1"/>
      <c r="AV2989" s="1"/>
      <c r="AW2989" s="3"/>
      <c r="AX2989" s="3"/>
      <c r="AY2989" s="4"/>
      <c r="AZ2989" s="4"/>
      <c r="BA2989" s="4"/>
      <c r="BB2989" s="1"/>
      <c r="BC2989" s="1"/>
      <c r="BD2989" s="1"/>
      <c r="BE2989" s="1"/>
      <c r="BF2989" s="1"/>
      <c r="BG2989" s="1"/>
      <c r="BH2989" s="1"/>
      <c r="BI2989" s="1"/>
    </row>
    <row r="2990" spans="1:206" x14ac:dyDescent="0.2">
      <c r="A2990" s="78">
        <f t="shared" si="1722"/>
        <v>44881</v>
      </c>
      <c r="B2990" s="2">
        <f t="shared" si="1692"/>
        <v>429513.84736860124</v>
      </c>
      <c r="C2990" s="3">
        <f t="shared" si="1693"/>
        <v>57984369.394761167</v>
      </c>
      <c r="D2990" s="2">
        <f t="shared" si="1691"/>
        <v>240537.3279050432</v>
      </c>
      <c r="E2990" s="2">
        <f t="shared" si="1694"/>
        <v>0</v>
      </c>
      <c r="F2990" s="33">
        <f t="shared" si="1695"/>
        <v>240537.3279050432</v>
      </c>
      <c r="G2990" s="39">
        <f t="shared" si="1696"/>
        <v>6370.34</v>
      </c>
      <c r="H2990" s="38">
        <f>IF(AND(N2990=1,N2989&gt;1),VLOOKUP(A2989,[1]Plan1!$CW$105:$CY$215,3),H2989)</f>
        <v>6407.93</v>
      </c>
      <c r="I2990" s="127">
        <f t="shared" si="1697"/>
        <v>44815</v>
      </c>
      <c r="J2990" s="127">
        <f t="shared" si="1698"/>
        <v>44845</v>
      </c>
      <c r="K2990" s="34">
        <f t="shared" si="1699"/>
        <v>5.9007839455980093E-3</v>
      </c>
      <c r="L2990" s="212">
        <f t="shared" si="1700"/>
        <v>44907</v>
      </c>
      <c r="M2990" s="1">
        <f t="shared" si="1701"/>
        <v>21</v>
      </c>
      <c r="N2990" s="1">
        <f t="shared" si="1702"/>
        <v>3</v>
      </c>
      <c r="O2990" s="2">
        <f t="shared" si="1703"/>
        <v>1.00084084</v>
      </c>
      <c r="P2990" s="35">
        <f t="shared" si="1704"/>
        <v>0.99709963999999995</v>
      </c>
      <c r="Q2990" s="35">
        <f t="shared" si="1705"/>
        <v>1.1993334596006893</v>
      </c>
      <c r="R2990" s="2">
        <f t="shared" si="1706"/>
        <v>1.2003419</v>
      </c>
      <c r="S2990" s="2">
        <f t="shared" si="1707"/>
        <v>1.1701330599999999</v>
      </c>
      <c r="T2990" s="2">
        <f t="shared" si="1708"/>
        <v>288727.03319846001</v>
      </c>
      <c r="U2990" s="2">
        <f t="shared" si="1709"/>
        <v>0</v>
      </c>
      <c r="V2990" s="2">
        <f t="shared" si="1710"/>
        <v>48189.705293419363</v>
      </c>
      <c r="W2990" s="2">
        <f t="shared" si="1711"/>
        <v>288727.03319846257</v>
      </c>
      <c r="X2990" s="36">
        <f t="shared" si="1712"/>
        <v>0</v>
      </c>
      <c r="Y2990" s="2">
        <f t="shared" si="1713"/>
        <v>0</v>
      </c>
      <c r="Z2990" s="37">
        <f t="shared" si="1714"/>
        <v>0</v>
      </c>
      <c r="AA2990" s="2">
        <f t="shared" si="1715"/>
        <v>0</v>
      </c>
      <c r="AB2990" s="4">
        <f t="shared" si="1723"/>
        <v>7.1215000000000001E-2</v>
      </c>
      <c r="AC2990" s="148">
        <f t="shared" si="1716"/>
        <v>696</v>
      </c>
      <c r="AD2990" s="36">
        <v>252</v>
      </c>
      <c r="AE2990" s="35">
        <f t="shared" si="1717"/>
        <v>1.209250983</v>
      </c>
      <c r="AF2990" s="2">
        <f t="shared" si="1718"/>
        <v>60416.415515449997</v>
      </c>
      <c r="AG2990" s="2">
        <f t="shared" si="1719"/>
        <v>60416.415515449997</v>
      </c>
      <c r="AH2990" s="3">
        <f t="shared" si="1720"/>
        <v>0</v>
      </c>
      <c r="AI2990" s="3"/>
      <c r="AJ2990" s="3">
        <v>0</v>
      </c>
      <c r="AK2990" s="2">
        <f t="shared" si="1721"/>
        <v>80370.398654688674</v>
      </c>
      <c r="AL2990" s="8"/>
      <c r="AM2990" s="8"/>
      <c r="AN2990" s="8"/>
      <c r="AO2990" s="8"/>
      <c r="AP2990" s="8"/>
      <c r="AQ2990" s="8"/>
      <c r="AR2990" s="5"/>
      <c r="AS2990" s="1"/>
      <c r="AT2990" s="8"/>
      <c r="AU2990" s="1"/>
      <c r="AV2990" s="1"/>
      <c r="AW2990" s="3"/>
      <c r="AX2990" s="3"/>
      <c r="AY2990" s="4"/>
      <c r="AZ2990" s="4"/>
      <c r="BA2990" s="4"/>
      <c r="BB2990" s="1"/>
      <c r="BC2990" s="1"/>
      <c r="BD2990" s="1"/>
      <c r="BE2990" s="1"/>
      <c r="BF2990" s="1"/>
      <c r="BG2990" s="1"/>
      <c r="BH2990" s="1"/>
      <c r="BI2990" s="1"/>
    </row>
    <row r="2991" spans="1:206" x14ac:dyDescent="0.2">
      <c r="A2991" s="78">
        <f t="shared" si="1722"/>
        <v>44882</v>
      </c>
      <c r="B2991" s="2">
        <f t="shared" si="1692"/>
        <v>429786.21378243191</v>
      </c>
      <c r="C2991" s="3">
        <f t="shared" si="1693"/>
        <v>58021138.860628307</v>
      </c>
      <c r="D2991" s="2">
        <f t="shared" si="1691"/>
        <v>240537.3279050432</v>
      </c>
      <c r="E2991" s="2">
        <f t="shared" si="1694"/>
        <v>0</v>
      </c>
      <c r="F2991" s="33">
        <f t="shared" si="1695"/>
        <v>240537.3279050432</v>
      </c>
      <c r="G2991" s="39">
        <f t="shared" si="1696"/>
        <v>6370.34</v>
      </c>
      <c r="H2991" s="38">
        <f>IF(AND(N2991=1,N2990&gt;1),VLOOKUP(A2990,[1]Plan1!$CW$105:$CY$215,3),H2990)</f>
        <v>6407.93</v>
      </c>
      <c r="I2991" s="127">
        <f t="shared" si="1697"/>
        <v>44815</v>
      </c>
      <c r="J2991" s="127">
        <f t="shared" si="1698"/>
        <v>44845</v>
      </c>
      <c r="K2991" s="34">
        <f t="shared" si="1699"/>
        <v>5.9007839455980093E-3</v>
      </c>
      <c r="L2991" s="212">
        <f t="shared" si="1700"/>
        <v>44907</v>
      </c>
      <c r="M2991" s="1">
        <f t="shared" si="1701"/>
        <v>21</v>
      </c>
      <c r="N2991" s="1">
        <f t="shared" si="1702"/>
        <v>4</v>
      </c>
      <c r="O2991" s="2">
        <f t="shared" si="1703"/>
        <v>1.00112128</v>
      </c>
      <c r="P2991" s="35">
        <f t="shared" si="1704"/>
        <v>0.99709963999999995</v>
      </c>
      <c r="Q2991" s="35">
        <f t="shared" si="1705"/>
        <v>1.1993334596006893</v>
      </c>
      <c r="R2991" s="2">
        <f t="shared" si="1706"/>
        <v>1.20067824</v>
      </c>
      <c r="S2991" s="2">
        <f t="shared" si="1707"/>
        <v>1.1701330599999999</v>
      </c>
      <c r="T2991" s="2">
        <f t="shared" si="1708"/>
        <v>288807.93552333</v>
      </c>
      <c r="U2991" s="2">
        <f t="shared" si="1709"/>
        <v>0</v>
      </c>
      <c r="V2991" s="2">
        <f t="shared" si="1710"/>
        <v>48270.607618286958</v>
      </c>
      <c r="W2991" s="2">
        <f t="shared" si="1711"/>
        <v>288807.93552333018</v>
      </c>
      <c r="X2991" s="36">
        <f t="shared" si="1712"/>
        <v>0</v>
      </c>
      <c r="Y2991" s="2">
        <f t="shared" si="1713"/>
        <v>0</v>
      </c>
      <c r="Z2991" s="37">
        <f t="shared" si="1714"/>
        <v>0</v>
      </c>
      <c r="AA2991" s="2">
        <f t="shared" si="1715"/>
        <v>0</v>
      </c>
      <c r="AB2991" s="4">
        <f t="shared" si="1723"/>
        <v>7.1215000000000001E-2</v>
      </c>
      <c r="AC2991" s="148">
        <f t="shared" si="1716"/>
        <v>697</v>
      </c>
      <c r="AD2991" s="36">
        <v>252</v>
      </c>
      <c r="AE2991" s="35">
        <f t="shared" si="1717"/>
        <v>1.209581142</v>
      </c>
      <c r="AF2991" s="2">
        <f t="shared" si="1718"/>
        <v>60528.696945639997</v>
      </c>
      <c r="AG2991" s="2">
        <f t="shared" si="1719"/>
        <v>60528.696945639997</v>
      </c>
      <c r="AH2991" s="3">
        <f t="shared" si="1720"/>
        <v>0</v>
      </c>
      <c r="AI2991" s="3"/>
      <c r="AJ2991" s="3">
        <v>0</v>
      </c>
      <c r="AK2991" s="2">
        <f t="shared" si="1721"/>
        <v>80449.581313461764</v>
      </c>
      <c r="AL2991" s="8"/>
      <c r="AM2991" s="8"/>
      <c r="AN2991" s="8"/>
      <c r="AO2991" s="8"/>
      <c r="AP2991" s="8"/>
      <c r="AQ2991" s="8"/>
      <c r="AR2991" s="5"/>
      <c r="AS2991" s="1"/>
      <c r="AT2991" s="8"/>
      <c r="AU2991" s="1"/>
      <c r="AV2991" s="1"/>
      <c r="AW2991" s="3"/>
      <c r="AX2991" s="3"/>
      <c r="AY2991" s="4"/>
      <c r="AZ2991" s="4"/>
      <c r="BA2991" s="4"/>
      <c r="BB2991" s="1"/>
      <c r="BC2991" s="1"/>
      <c r="BD2991" s="1"/>
      <c r="BE2991" s="1"/>
      <c r="BF2991" s="1"/>
      <c r="BG2991" s="1"/>
      <c r="BH2991" s="1"/>
      <c r="BI2991" s="1"/>
    </row>
    <row r="2992" spans="1:206" x14ac:dyDescent="0.2">
      <c r="A2992" s="78">
        <f t="shared" si="1722"/>
        <v>44883</v>
      </c>
      <c r="B2992" s="2">
        <f t="shared" si="1692"/>
        <v>430058.68872040539</v>
      </c>
      <c r="C2992" s="3">
        <f t="shared" si="1693"/>
        <v>58057922.977254726</v>
      </c>
      <c r="D2992" s="2">
        <f t="shared" si="1691"/>
        <v>240537.3279050432</v>
      </c>
      <c r="E2992" s="2">
        <f t="shared" si="1694"/>
        <v>0</v>
      </c>
      <c r="F2992" s="33">
        <f t="shared" si="1695"/>
        <v>240537.3279050432</v>
      </c>
      <c r="G2992" s="39">
        <f t="shared" si="1696"/>
        <v>6370.34</v>
      </c>
      <c r="H2992" s="38">
        <f>IF(AND(N2992=1,N2991&gt;1),VLOOKUP(A2991,[1]Plan1!$CW$105:$CY$215,3),H2991)</f>
        <v>6407.93</v>
      </c>
      <c r="I2992" s="127">
        <f t="shared" si="1697"/>
        <v>44815</v>
      </c>
      <c r="J2992" s="127">
        <f t="shared" si="1698"/>
        <v>44845</v>
      </c>
      <c r="K2992" s="34">
        <f t="shared" si="1699"/>
        <v>5.9007839455980093E-3</v>
      </c>
      <c r="L2992" s="212">
        <f t="shared" si="1700"/>
        <v>44907</v>
      </c>
      <c r="M2992" s="1">
        <f t="shared" si="1701"/>
        <v>21</v>
      </c>
      <c r="N2992" s="1">
        <f t="shared" si="1702"/>
        <v>5</v>
      </c>
      <c r="O2992" s="2">
        <f t="shared" si="1703"/>
        <v>1.0014018</v>
      </c>
      <c r="P2992" s="35">
        <f t="shared" si="1704"/>
        <v>0.99709963999999995</v>
      </c>
      <c r="Q2992" s="35">
        <f t="shared" si="1705"/>
        <v>1.1993334596006893</v>
      </c>
      <c r="R2992" s="2">
        <f t="shared" si="1706"/>
        <v>1.2010146799999999</v>
      </c>
      <c r="S2992" s="2">
        <f t="shared" si="1707"/>
        <v>1.1701330599999999</v>
      </c>
      <c r="T2992" s="2">
        <f t="shared" si="1708"/>
        <v>288888.86190193001</v>
      </c>
      <c r="U2992" s="2">
        <f t="shared" si="1709"/>
        <v>0</v>
      </c>
      <c r="V2992" s="2">
        <f t="shared" si="1710"/>
        <v>48351.533996887301</v>
      </c>
      <c r="W2992" s="2">
        <f t="shared" si="1711"/>
        <v>288888.86190193053</v>
      </c>
      <c r="X2992" s="36">
        <f t="shared" si="1712"/>
        <v>0</v>
      </c>
      <c r="Y2992" s="2">
        <f t="shared" si="1713"/>
        <v>0</v>
      </c>
      <c r="Z2992" s="37">
        <f t="shared" si="1714"/>
        <v>0</v>
      </c>
      <c r="AA2992" s="2">
        <f t="shared" si="1715"/>
        <v>0</v>
      </c>
      <c r="AB2992" s="4">
        <f t="shared" si="1723"/>
        <v>7.1215000000000001E-2</v>
      </c>
      <c r="AC2992" s="148">
        <f t="shared" si="1716"/>
        <v>698</v>
      </c>
      <c r="AD2992" s="36">
        <v>252</v>
      </c>
      <c r="AE2992" s="35">
        <f t="shared" si="1717"/>
        <v>1.2099113909999999</v>
      </c>
      <c r="AF2992" s="2">
        <f t="shared" si="1718"/>
        <v>60641.062846239998</v>
      </c>
      <c r="AG2992" s="2">
        <f t="shared" si="1719"/>
        <v>60641.062846239998</v>
      </c>
      <c r="AH2992" s="3">
        <f t="shared" si="1720"/>
        <v>0</v>
      </c>
      <c r="AI2992" s="3"/>
      <c r="AJ2992" s="3">
        <v>0</v>
      </c>
      <c r="AK2992" s="2">
        <f t="shared" si="1721"/>
        <v>80528.763972234869</v>
      </c>
      <c r="AL2992" s="8"/>
      <c r="AM2992" s="8"/>
      <c r="AN2992" s="8"/>
      <c r="AO2992" s="8"/>
      <c r="AP2992" s="8"/>
      <c r="AQ2992" s="8"/>
      <c r="AR2992" s="5"/>
      <c r="AS2992" s="1"/>
      <c r="AT2992" s="8"/>
      <c r="AU2992" s="1"/>
      <c r="AV2992" s="1"/>
      <c r="AW2992" s="3"/>
      <c r="AX2992" s="3"/>
      <c r="AY2992" s="4"/>
      <c r="AZ2992" s="4"/>
      <c r="BA2992" s="4"/>
      <c r="BB2992" s="1"/>
      <c r="BC2992" s="1"/>
      <c r="BD2992" s="1"/>
      <c r="BE2992" s="1"/>
      <c r="BF2992" s="1"/>
      <c r="BG2992" s="1"/>
      <c r="BH2992" s="1"/>
      <c r="BI2992" s="1"/>
    </row>
    <row r="2993" spans="1:61" x14ac:dyDescent="0.2">
      <c r="A2993" s="78">
        <f t="shared" si="1722"/>
        <v>44884</v>
      </c>
      <c r="B2993" s="2">
        <f t="shared" si="1692"/>
        <v>430235.80840878503</v>
      </c>
      <c r="C2993" s="3">
        <f t="shared" si="1693"/>
        <v>58081834.135185979</v>
      </c>
      <c r="D2993" s="2">
        <f t="shared" si="1691"/>
        <v>240537.3279050432</v>
      </c>
      <c r="E2993" s="2">
        <f t="shared" si="1694"/>
        <v>0</v>
      </c>
      <c r="F2993" s="33">
        <f t="shared" si="1695"/>
        <v>240537.3279050432</v>
      </c>
      <c r="G2993" s="39">
        <f t="shared" si="1696"/>
        <v>6370.34</v>
      </c>
      <c r="H2993" s="38">
        <f>IF(AND(N2993=1,N2992&gt;1),VLOOKUP(A2992,[1]Plan1!$CW$105:$CY$215,3),H2992)</f>
        <v>6407.93</v>
      </c>
      <c r="I2993" s="127">
        <f t="shared" si="1697"/>
        <v>44815</v>
      </c>
      <c r="J2993" s="127">
        <f t="shared" si="1698"/>
        <v>44845</v>
      </c>
      <c r="K2993" s="34">
        <f t="shared" si="1699"/>
        <v>5.9007839455980093E-3</v>
      </c>
      <c r="L2993" s="212">
        <f t="shared" si="1700"/>
        <v>44907</v>
      </c>
      <c r="M2993" s="1">
        <f t="shared" si="1701"/>
        <v>21</v>
      </c>
      <c r="N2993" s="1">
        <f t="shared" si="1702"/>
        <v>6</v>
      </c>
      <c r="O2993" s="2">
        <f t="shared" si="1703"/>
        <v>1.00168239</v>
      </c>
      <c r="P2993" s="35">
        <f t="shared" si="1704"/>
        <v>0.99709963999999995</v>
      </c>
      <c r="Q2993" s="35">
        <f t="shared" si="1705"/>
        <v>1.1993334596006893</v>
      </c>
      <c r="R2993" s="2">
        <f t="shared" si="1706"/>
        <v>1.2013512</v>
      </c>
      <c r="S2993" s="2">
        <f t="shared" si="1707"/>
        <v>1.1701330599999999</v>
      </c>
      <c r="T2993" s="2">
        <f t="shared" si="1708"/>
        <v>288969.80752351001</v>
      </c>
      <c r="U2993" s="2">
        <f t="shared" si="1709"/>
        <v>0</v>
      </c>
      <c r="V2993" s="2">
        <f t="shared" si="1710"/>
        <v>48432.479618473924</v>
      </c>
      <c r="W2993" s="2">
        <f t="shared" si="1711"/>
        <v>288969.80752351711</v>
      </c>
      <c r="X2993" s="36">
        <f t="shared" si="1712"/>
        <v>0</v>
      </c>
      <c r="Y2993" s="2">
        <f t="shared" si="1713"/>
        <v>0</v>
      </c>
      <c r="Z2993" s="37">
        <f t="shared" si="1714"/>
        <v>0</v>
      </c>
      <c r="AA2993" s="2">
        <f t="shared" si="1715"/>
        <v>0</v>
      </c>
      <c r="AB2993" s="4">
        <f t="shared" si="1723"/>
        <v>7.1215000000000001E-2</v>
      </c>
      <c r="AC2993" s="148">
        <f t="shared" si="1716"/>
        <v>698</v>
      </c>
      <c r="AD2993" s="36">
        <v>252</v>
      </c>
      <c r="AE2993" s="35">
        <f t="shared" si="1717"/>
        <v>1.2099113909999999</v>
      </c>
      <c r="AF2993" s="2">
        <f t="shared" si="1718"/>
        <v>60658.054254260001</v>
      </c>
      <c r="AG2993" s="2">
        <f t="shared" si="1719"/>
        <v>60658.054254260001</v>
      </c>
      <c r="AH2993" s="3">
        <f t="shared" si="1720"/>
        <v>0</v>
      </c>
      <c r="AI2993" s="3"/>
      <c r="AJ2993" s="3">
        <v>0</v>
      </c>
      <c r="AK2993" s="2">
        <f t="shared" si="1721"/>
        <v>80607.946631007944</v>
      </c>
      <c r="AL2993" s="8"/>
      <c r="AM2993" s="8"/>
      <c r="AN2993" s="8"/>
      <c r="AO2993" s="8"/>
      <c r="AP2993" s="8"/>
      <c r="AQ2993" s="8"/>
      <c r="AR2993" s="5"/>
      <c r="AS2993" s="1"/>
      <c r="AT2993" s="8"/>
      <c r="AU2993" s="1"/>
      <c r="AV2993" s="1"/>
      <c r="AW2993" s="3"/>
      <c r="AX2993" s="3"/>
      <c r="AY2993" s="4"/>
      <c r="AZ2993" s="4"/>
      <c r="BA2993" s="4"/>
      <c r="BB2993" s="1"/>
      <c r="BC2993" s="1"/>
      <c r="BD2993" s="1"/>
      <c r="BE2993" s="1"/>
      <c r="BF2993" s="1"/>
      <c r="BG2993" s="1"/>
      <c r="BH2993" s="1"/>
      <c r="BI2993" s="1"/>
    </row>
    <row r="2994" spans="1:61" x14ac:dyDescent="0.2">
      <c r="A2994" s="78">
        <f t="shared" si="1722"/>
        <v>44885</v>
      </c>
      <c r="B2994" s="2">
        <f t="shared" si="1692"/>
        <v>430314.99106755812</v>
      </c>
      <c r="C2994" s="3">
        <f t="shared" si="1693"/>
        <v>58092523.794120349</v>
      </c>
      <c r="D2994" s="2">
        <f t="shared" si="1691"/>
        <v>240537.3279050432</v>
      </c>
      <c r="E2994" s="2">
        <f t="shared" si="1694"/>
        <v>0</v>
      </c>
      <c r="F2994" s="33">
        <f t="shared" si="1695"/>
        <v>240537.3279050432</v>
      </c>
      <c r="G2994" s="39">
        <f t="shared" si="1696"/>
        <v>6370.34</v>
      </c>
      <c r="H2994" s="38">
        <f>IF(AND(N2994=1,N2993&gt;1),VLOOKUP(A2993,[1]Plan1!$CW$105:$CY$215,3),H2993)</f>
        <v>6407.93</v>
      </c>
      <c r="I2994" s="127">
        <f t="shared" si="1697"/>
        <v>44815</v>
      </c>
      <c r="J2994" s="127">
        <f t="shared" si="1698"/>
        <v>44845</v>
      </c>
      <c r="K2994" s="34">
        <f t="shared" si="1699"/>
        <v>5.9007839455980093E-3</v>
      </c>
      <c r="L2994" s="212">
        <f t="shared" si="1700"/>
        <v>44907</v>
      </c>
      <c r="M2994" s="1">
        <f t="shared" si="1701"/>
        <v>21</v>
      </c>
      <c r="N2994" s="1">
        <f t="shared" si="1702"/>
        <v>6</v>
      </c>
      <c r="O2994" s="2">
        <f t="shared" si="1703"/>
        <v>1.00168239</v>
      </c>
      <c r="P2994" s="35">
        <f t="shared" si="1704"/>
        <v>0.99709963999999995</v>
      </c>
      <c r="Q2994" s="35">
        <f t="shared" si="1705"/>
        <v>1.1993334596006893</v>
      </c>
      <c r="R2994" s="2">
        <f t="shared" si="1706"/>
        <v>1.2013512</v>
      </c>
      <c r="S2994" s="2">
        <f t="shared" si="1707"/>
        <v>1.1701330599999999</v>
      </c>
      <c r="T2994" s="2">
        <f t="shared" si="1708"/>
        <v>288969.80752351001</v>
      </c>
      <c r="U2994" s="2">
        <f t="shared" si="1709"/>
        <v>0</v>
      </c>
      <c r="V2994" s="2">
        <f t="shared" si="1710"/>
        <v>48432.479618473924</v>
      </c>
      <c r="W2994" s="2">
        <f t="shared" si="1711"/>
        <v>288969.80752351711</v>
      </c>
      <c r="X2994" s="36">
        <f t="shared" si="1712"/>
        <v>0</v>
      </c>
      <c r="Y2994" s="2">
        <f t="shared" si="1713"/>
        <v>0</v>
      </c>
      <c r="Z2994" s="37">
        <f t="shared" si="1714"/>
        <v>0</v>
      </c>
      <c r="AA2994" s="2">
        <f t="shared" si="1715"/>
        <v>0</v>
      </c>
      <c r="AB2994" s="4">
        <f t="shared" si="1723"/>
        <v>7.1215000000000001E-2</v>
      </c>
      <c r="AC2994" s="148">
        <f t="shared" si="1716"/>
        <v>698</v>
      </c>
      <c r="AD2994" s="36">
        <v>252</v>
      </c>
      <c r="AE2994" s="35">
        <f t="shared" si="1717"/>
        <v>1.2099113909999999</v>
      </c>
      <c r="AF2994" s="2">
        <f t="shared" si="1718"/>
        <v>60658.054254260001</v>
      </c>
      <c r="AG2994" s="2">
        <f t="shared" si="1719"/>
        <v>60658.054254260001</v>
      </c>
      <c r="AH2994" s="3">
        <f t="shared" si="1720"/>
        <v>0</v>
      </c>
      <c r="AI2994" s="3"/>
      <c r="AJ2994" s="3">
        <v>0</v>
      </c>
      <c r="AK2994" s="2">
        <f t="shared" si="1721"/>
        <v>80687.129289781049</v>
      </c>
      <c r="AL2994" s="8"/>
      <c r="AM2994" s="8"/>
      <c r="AN2994" s="8"/>
      <c r="AO2994" s="8"/>
      <c r="AP2994" s="8"/>
      <c r="AQ2994" s="8"/>
      <c r="AR2994" s="5"/>
      <c r="AS2994" s="1"/>
      <c r="AT2994" s="8"/>
      <c r="AU2994" s="1"/>
      <c r="AV2994" s="1"/>
      <c r="AW2994" s="3"/>
      <c r="AX2994" s="3"/>
      <c r="AY2994" s="4"/>
      <c r="AZ2994" s="4"/>
      <c r="BA2994" s="4"/>
      <c r="BB2994" s="1"/>
      <c r="BC2994" s="1"/>
      <c r="BD2994" s="1"/>
      <c r="BE2994" s="1"/>
      <c r="BF2994" s="1"/>
      <c r="BG2994" s="1"/>
      <c r="BH2994" s="1"/>
      <c r="BI2994" s="1"/>
    </row>
    <row r="2995" spans="1:61" x14ac:dyDescent="0.2">
      <c r="A2995" s="78">
        <f t="shared" si="1722"/>
        <v>44886</v>
      </c>
      <c r="B2995" s="2">
        <f t="shared" si="1692"/>
        <v>430489.63172358123</v>
      </c>
      <c r="C2995" s="3">
        <f t="shared" si="1693"/>
        <v>58116100.282683469</v>
      </c>
      <c r="D2995" s="2">
        <f t="shared" si="1691"/>
        <v>240537.3279050432</v>
      </c>
      <c r="E2995" s="2">
        <f t="shared" si="1694"/>
        <v>0</v>
      </c>
      <c r="F2995" s="33">
        <f t="shared" si="1695"/>
        <v>240537.3279050432</v>
      </c>
      <c r="G2995" s="39">
        <f t="shared" si="1696"/>
        <v>6370.34</v>
      </c>
      <c r="H2995" s="38">
        <f>IF(AND(N2995=1,N2994&gt;1),VLOOKUP(A2994,[1]Plan1!$CW$105:$CY$215,3),H2994)</f>
        <v>6407.93</v>
      </c>
      <c r="I2995" s="127">
        <f t="shared" si="1697"/>
        <v>44815</v>
      </c>
      <c r="J2995" s="127">
        <f t="shared" si="1698"/>
        <v>44845</v>
      </c>
      <c r="K2995" s="34">
        <f t="shared" si="1699"/>
        <v>5.9007839455980093E-3</v>
      </c>
      <c r="L2995" s="212">
        <f t="shared" si="1700"/>
        <v>44907</v>
      </c>
      <c r="M2995" s="1">
        <f t="shared" si="1701"/>
        <v>21</v>
      </c>
      <c r="N2995" s="1">
        <f t="shared" si="1702"/>
        <v>6</v>
      </c>
      <c r="O2995" s="2">
        <f t="shared" si="1703"/>
        <v>1.00168239</v>
      </c>
      <c r="P2995" s="35">
        <f t="shared" si="1704"/>
        <v>0.99709963999999995</v>
      </c>
      <c r="Q2995" s="35">
        <f t="shared" si="1705"/>
        <v>1.1993334596006893</v>
      </c>
      <c r="R2995" s="2">
        <f t="shared" si="1706"/>
        <v>1.2013512</v>
      </c>
      <c r="S2995" s="2">
        <f t="shared" si="1707"/>
        <v>1.1701330599999999</v>
      </c>
      <c r="T2995" s="2">
        <f t="shared" si="1708"/>
        <v>288969.80752351001</v>
      </c>
      <c r="U2995" s="2">
        <f t="shared" si="1709"/>
        <v>0</v>
      </c>
      <c r="V2995" s="2">
        <f t="shared" si="1710"/>
        <v>48432.479618473924</v>
      </c>
      <c r="W2995" s="2">
        <f t="shared" si="1711"/>
        <v>288969.80752351711</v>
      </c>
      <c r="X2995" s="36">
        <f t="shared" si="1712"/>
        <v>0</v>
      </c>
      <c r="Y2995" s="2">
        <f t="shared" si="1713"/>
        <v>0</v>
      </c>
      <c r="Z2995" s="37">
        <f t="shared" si="1714"/>
        <v>0</v>
      </c>
      <c r="AA2995" s="2">
        <f t="shared" si="1715"/>
        <v>0</v>
      </c>
      <c r="AB2995" s="4">
        <f t="shared" si="1723"/>
        <v>7.1215000000000001E-2</v>
      </c>
      <c r="AC2995" s="148">
        <f t="shared" si="1716"/>
        <v>699</v>
      </c>
      <c r="AD2995" s="36">
        <v>252</v>
      </c>
      <c r="AE2995" s="35">
        <f t="shared" si="1717"/>
        <v>1.2102417299999999</v>
      </c>
      <c r="AF2995" s="2">
        <f t="shared" si="1718"/>
        <v>60753.512251499997</v>
      </c>
      <c r="AG2995" s="2">
        <f t="shared" si="1719"/>
        <v>60753.512251510001</v>
      </c>
      <c r="AH2995" s="3">
        <f t="shared" si="1720"/>
        <v>0</v>
      </c>
      <c r="AI2995" s="3"/>
      <c r="AJ2995" s="3">
        <v>0</v>
      </c>
      <c r="AK2995" s="2">
        <f t="shared" si="1721"/>
        <v>80766.311948554139</v>
      </c>
      <c r="AL2995" s="8"/>
      <c r="AM2995" s="8"/>
      <c r="AN2995" s="8"/>
      <c r="AO2995" s="8"/>
      <c r="AP2995" s="8"/>
      <c r="AQ2995" s="8"/>
      <c r="AR2995" s="5"/>
      <c r="AS2995" s="1"/>
      <c r="AT2995" s="8"/>
      <c r="AU2995" s="1"/>
      <c r="AV2995" s="1"/>
      <c r="AW2995" s="3"/>
      <c r="AX2995" s="3"/>
      <c r="AY2995" s="4"/>
      <c r="AZ2995" s="4"/>
      <c r="BA2995" s="4"/>
      <c r="BB2995" s="1"/>
      <c r="BC2995" s="1"/>
      <c r="BD2995" s="1"/>
      <c r="BE2995" s="1"/>
      <c r="BF2995" s="1"/>
      <c r="BG2995" s="1"/>
      <c r="BH2995" s="1"/>
      <c r="BI2995" s="1"/>
    </row>
    <row r="2996" spans="1:61" x14ac:dyDescent="0.2">
      <c r="A2996" s="78">
        <f t="shared" si="1722"/>
        <v>44887</v>
      </c>
      <c r="B2996" s="2">
        <f t="shared" si="1692"/>
        <v>430762.32093342708</v>
      </c>
      <c r="C2996" s="3">
        <f t="shared" si="1693"/>
        <v>58152913.326012656</v>
      </c>
      <c r="D2996" s="2">
        <f t="shared" si="1691"/>
        <v>240537.3279050432</v>
      </c>
      <c r="E2996" s="2">
        <f t="shared" si="1694"/>
        <v>0</v>
      </c>
      <c r="F2996" s="33">
        <f t="shared" si="1695"/>
        <v>240537.3279050432</v>
      </c>
      <c r="G2996" s="39">
        <f t="shared" si="1696"/>
        <v>6370.34</v>
      </c>
      <c r="H2996" s="38">
        <f>IF(AND(N2996=1,N2995&gt;1),VLOOKUP(A2995,[1]Plan1!$CW$105:$CY$215,3),H2995)</f>
        <v>6407.93</v>
      </c>
      <c r="I2996" s="127">
        <f t="shared" si="1697"/>
        <v>44815</v>
      </c>
      <c r="J2996" s="127">
        <f t="shared" si="1698"/>
        <v>44845</v>
      </c>
      <c r="K2996" s="34">
        <f t="shared" si="1699"/>
        <v>5.9007839455980093E-3</v>
      </c>
      <c r="L2996" s="212">
        <f t="shared" si="1700"/>
        <v>44907</v>
      </c>
      <c r="M2996" s="1">
        <f t="shared" si="1701"/>
        <v>21</v>
      </c>
      <c r="N2996" s="1">
        <f t="shared" si="1702"/>
        <v>7</v>
      </c>
      <c r="O2996" s="2">
        <f t="shared" si="1703"/>
        <v>1.00196307</v>
      </c>
      <c r="P2996" s="35">
        <f t="shared" si="1704"/>
        <v>0.99709963999999995</v>
      </c>
      <c r="Q2996" s="35">
        <f t="shared" si="1705"/>
        <v>1.1993334596006893</v>
      </c>
      <c r="R2996" s="2">
        <f t="shared" si="1706"/>
        <v>1.20168783</v>
      </c>
      <c r="S2996" s="2">
        <f t="shared" si="1707"/>
        <v>1.1701330599999999</v>
      </c>
      <c r="T2996" s="2">
        <f t="shared" si="1708"/>
        <v>289050.77960420999</v>
      </c>
      <c r="U2996" s="2">
        <f t="shared" si="1709"/>
        <v>0</v>
      </c>
      <c r="V2996" s="2">
        <f t="shared" si="1710"/>
        <v>48513.45169916661</v>
      </c>
      <c r="W2996" s="2">
        <f t="shared" si="1711"/>
        <v>289050.77960420982</v>
      </c>
      <c r="X2996" s="36">
        <f t="shared" si="1712"/>
        <v>0</v>
      </c>
      <c r="Y2996" s="2">
        <f t="shared" si="1713"/>
        <v>0</v>
      </c>
      <c r="Z2996" s="37">
        <f t="shared" si="1714"/>
        <v>0</v>
      </c>
      <c r="AA2996" s="2">
        <f t="shared" si="1715"/>
        <v>0</v>
      </c>
      <c r="AB2996" s="4">
        <f t="shared" si="1723"/>
        <v>7.1215000000000001E-2</v>
      </c>
      <c r="AC2996" s="148">
        <f t="shared" si="1716"/>
        <v>700</v>
      </c>
      <c r="AD2996" s="36">
        <v>252</v>
      </c>
      <c r="AE2996" s="35">
        <f t="shared" si="1717"/>
        <v>1.210572159</v>
      </c>
      <c r="AF2996" s="2">
        <f t="shared" si="1718"/>
        <v>60866.046721890001</v>
      </c>
      <c r="AG2996" s="2">
        <f t="shared" si="1719"/>
        <v>60866.046721890001</v>
      </c>
      <c r="AH2996" s="3">
        <f t="shared" si="1720"/>
        <v>0</v>
      </c>
      <c r="AI2996" s="3"/>
      <c r="AJ2996" s="3">
        <v>0</v>
      </c>
      <c r="AK2996" s="2">
        <f t="shared" si="1721"/>
        <v>80845.494607327244</v>
      </c>
      <c r="AL2996" s="8"/>
      <c r="AM2996" s="8"/>
      <c r="AN2996" s="8"/>
      <c r="AO2996" s="8"/>
      <c r="AP2996" s="8"/>
      <c r="AQ2996" s="8"/>
      <c r="AR2996" s="5"/>
      <c r="AS2996" s="1"/>
      <c r="AT2996" s="8"/>
      <c r="AU2996" s="1"/>
      <c r="AV2996" s="1"/>
      <c r="AW2996" s="3"/>
      <c r="AX2996" s="3"/>
      <c r="AY2996" s="4"/>
      <c r="AZ2996" s="4"/>
      <c r="BA2996" s="4"/>
      <c r="BB2996" s="1"/>
      <c r="BC2996" s="1"/>
      <c r="BD2996" s="1"/>
      <c r="BE2996" s="1"/>
      <c r="BF2996" s="1"/>
      <c r="BG2996" s="1"/>
      <c r="BH2996" s="1"/>
      <c r="BI2996" s="1"/>
    </row>
    <row r="2997" spans="1:61" x14ac:dyDescent="0.2">
      <c r="A2997" s="78">
        <f t="shared" si="1722"/>
        <v>44888</v>
      </c>
      <c r="B2997" s="2">
        <f t="shared" si="1692"/>
        <v>431035.11297755904</v>
      </c>
      <c r="C2997" s="3">
        <f t="shared" si="1693"/>
        <v>58189740.25197047</v>
      </c>
      <c r="D2997" s="2">
        <f t="shared" si="1691"/>
        <v>240537.3279050432</v>
      </c>
      <c r="E2997" s="2">
        <f t="shared" si="1694"/>
        <v>0</v>
      </c>
      <c r="F2997" s="33">
        <f t="shared" si="1695"/>
        <v>240537.3279050432</v>
      </c>
      <c r="G2997" s="39">
        <f t="shared" si="1696"/>
        <v>6370.34</v>
      </c>
      <c r="H2997" s="38">
        <f>IF(AND(N2997=1,N2996&gt;1),VLOOKUP(A2996,[1]Plan1!$CW$105:$CY$215,3),H2996)</f>
        <v>6407.93</v>
      </c>
      <c r="I2997" s="127">
        <f t="shared" si="1697"/>
        <v>44815</v>
      </c>
      <c r="J2997" s="127">
        <f t="shared" si="1698"/>
        <v>44845</v>
      </c>
      <c r="K2997" s="34">
        <f t="shared" si="1699"/>
        <v>5.9007839455980093E-3</v>
      </c>
      <c r="L2997" s="212">
        <f t="shared" si="1700"/>
        <v>44907</v>
      </c>
      <c r="M2997" s="1">
        <f t="shared" si="1701"/>
        <v>21</v>
      </c>
      <c r="N2997" s="1">
        <f t="shared" si="1702"/>
        <v>8</v>
      </c>
      <c r="O2997" s="2">
        <f t="shared" si="1703"/>
        <v>1.0022438199999999</v>
      </c>
      <c r="P2997" s="35">
        <f t="shared" si="1704"/>
        <v>0.99709963999999995</v>
      </c>
      <c r="Q2997" s="35">
        <f t="shared" si="1705"/>
        <v>1.1993334596006893</v>
      </c>
      <c r="R2997" s="2">
        <f t="shared" si="1706"/>
        <v>1.20202454</v>
      </c>
      <c r="S2997" s="2">
        <f t="shared" si="1707"/>
        <v>1.1701330599999999</v>
      </c>
      <c r="T2997" s="2">
        <f t="shared" si="1708"/>
        <v>289131.77092788002</v>
      </c>
      <c r="U2997" s="2">
        <f t="shared" si="1709"/>
        <v>0</v>
      </c>
      <c r="V2997" s="2">
        <f t="shared" si="1710"/>
        <v>48594.443022845524</v>
      </c>
      <c r="W2997" s="2">
        <f t="shared" si="1711"/>
        <v>289131.77092788875</v>
      </c>
      <c r="X2997" s="36">
        <f t="shared" si="1712"/>
        <v>0</v>
      </c>
      <c r="Y2997" s="2">
        <f t="shared" si="1713"/>
        <v>0</v>
      </c>
      <c r="Z2997" s="37">
        <f t="shared" si="1714"/>
        <v>0</v>
      </c>
      <c r="AA2997" s="2">
        <f t="shared" si="1715"/>
        <v>0</v>
      </c>
      <c r="AB2997" s="4">
        <f t="shared" si="1723"/>
        <v>7.1215000000000001E-2</v>
      </c>
      <c r="AC2997" s="148">
        <f t="shared" si="1716"/>
        <v>701</v>
      </c>
      <c r="AD2997" s="36">
        <v>252</v>
      </c>
      <c r="AE2997" s="35">
        <f t="shared" si="1717"/>
        <v>1.2109026780000001</v>
      </c>
      <c r="AF2997" s="2">
        <f t="shared" si="1718"/>
        <v>60978.664783569999</v>
      </c>
      <c r="AG2997" s="2">
        <f t="shared" si="1719"/>
        <v>60978.664783569999</v>
      </c>
      <c r="AH2997" s="3">
        <f t="shared" si="1720"/>
        <v>0</v>
      </c>
      <c r="AI2997" s="3"/>
      <c r="AJ2997" s="3">
        <v>0</v>
      </c>
      <c r="AK2997" s="2">
        <f t="shared" si="1721"/>
        <v>80924.67726610032</v>
      </c>
      <c r="AL2997" s="8"/>
      <c r="AM2997" s="8"/>
      <c r="AN2997" s="8"/>
      <c r="AO2997" s="8"/>
      <c r="AP2997" s="8"/>
      <c r="AQ2997" s="8"/>
      <c r="AR2997" s="5"/>
      <c r="AS2997" s="1"/>
      <c r="AT2997" s="8"/>
      <c r="AU2997" s="1"/>
      <c r="AV2997" s="1"/>
      <c r="AW2997" s="3"/>
      <c r="AX2997" s="3"/>
      <c r="AY2997" s="4"/>
      <c r="AZ2997" s="4"/>
      <c r="BA2997" s="4"/>
      <c r="BB2997" s="1"/>
      <c r="BC2997" s="1"/>
      <c r="BD2997" s="1"/>
      <c r="BE2997" s="1"/>
      <c r="BF2997" s="1"/>
      <c r="BG2997" s="1"/>
      <c r="BH2997" s="1"/>
      <c r="BI2997" s="1"/>
    </row>
    <row r="2998" spans="1:61" x14ac:dyDescent="0.2">
      <c r="A2998" s="78">
        <f t="shared" si="1722"/>
        <v>44889</v>
      </c>
      <c r="B2998" s="2">
        <f t="shared" si="1692"/>
        <v>431308.01401308388</v>
      </c>
      <c r="C2998" s="3">
        <f t="shared" si="1693"/>
        <v>58226581.891766325</v>
      </c>
      <c r="D2998" s="2">
        <f t="shared" si="1691"/>
        <v>240537.3279050432</v>
      </c>
      <c r="E2998" s="2">
        <f t="shared" si="1694"/>
        <v>0</v>
      </c>
      <c r="F2998" s="33">
        <f t="shared" si="1695"/>
        <v>240537.3279050432</v>
      </c>
      <c r="G2998" s="39">
        <f t="shared" si="1696"/>
        <v>6370.34</v>
      </c>
      <c r="H2998" s="38">
        <f>IF(AND(N2998=1,N2997&gt;1),VLOOKUP(A2997,[1]Plan1!$CW$105:$CY$215,3),H2997)</f>
        <v>6407.93</v>
      </c>
      <c r="I2998" s="127">
        <f t="shared" si="1697"/>
        <v>44815</v>
      </c>
      <c r="J2998" s="127">
        <f t="shared" si="1698"/>
        <v>44845</v>
      </c>
      <c r="K2998" s="34">
        <f t="shared" si="1699"/>
        <v>5.9007839455980093E-3</v>
      </c>
      <c r="L2998" s="212">
        <f t="shared" si="1700"/>
        <v>44907</v>
      </c>
      <c r="M2998" s="1">
        <f t="shared" si="1701"/>
        <v>21</v>
      </c>
      <c r="N2998" s="1">
        <f t="shared" si="1702"/>
        <v>9</v>
      </c>
      <c r="O2998" s="2">
        <f t="shared" si="1703"/>
        <v>1.00252465</v>
      </c>
      <c r="P2998" s="35">
        <f t="shared" si="1704"/>
        <v>0.99709963999999995</v>
      </c>
      <c r="Q2998" s="35">
        <f t="shared" si="1705"/>
        <v>1.1993334596006893</v>
      </c>
      <c r="R2998" s="2">
        <f t="shared" si="1706"/>
        <v>1.2023613500000001</v>
      </c>
      <c r="S2998" s="2">
        <f t="shared" si="1707"/>
        <v>1.1701330599999999</v>
      </c>
      <c r="T2998" s="2">
        <f t="shared" si="1708"/>
        <v>289212.78630530002</v>
      </c>
      <c r="U2998" s="2">
        <f t="shared" si="1709"/>
        <v>0</v>
      </c>
      <c r="V2998" s="2">
        <f t="shared" si="1710"/>
        <v>48675.458400257237</v>
      </c>
      <c r="W2998" s="2">
        <f t="shared" si="1711"/>
        <v>289212.78630530043</v>
      </c>
      <c r="X2998" s="36">
        <f t="shared" si="1712"/>
        <v>0</v>
      </c>
      <c r="Y2998" s="2">
        <f t="shared" si="1713"/>
        <v>0</v>
      </c>
      <c r="Z2998" s="37">
        <f t="shared" si="1714"/>
        <v>0</v>
      </c>
      <c r="AA2998" s="2">
        <f t="shared" si="1715"/>
        <v>0</v>
      </c>
      <c r="AB2998" s="4">
        <f t="shared" si="1723"/>
        <v>7.1215000000000001E-2</v>
      </c>
      <c r="AC2998" s="148">
        <f t="shared" si="1716"/>
        <v>702</v>
      </c>
      <c r="AD2998" s="36">
        <v>252</v>
      </c>
      <c r="AE2998" s="35">
        <f t="shared" si="1717"/>
        <v>1.2112332880000001</v>
      </c>
      <c r="AF2998" s="2">
        <f t="shared" si="1718"/>
        <v>61091.367782900001</v>
      </c>
      <c r="AG2998" s="2">
        <f t="shared" si="1719"/>
        <v>61091.367782909998</v>
      </c>
      <c r="AH2998" s="3">
        <f t="shared" si="1720"/>
        <v>0</v>
      </c>
      <c r="AI2998" s="3"/>
      <c r="AJ2998" s="3">
        <v>0</v>
      </c>
      <c r="AK2998" s="2">
        <f t="shared" si="1721"/>
        <v>81003.859924873424</v>
      </c>
      <c r="AL2998" s="8"/>
      <c r="AM2998" s="8"/>
      <c r="AN2998" s="8"/>
      <c r="AO2998" s="8"/>
      <c r="AP2998" s="8"/>
      <c r="AQ2998" s="8"/>
      <c r="AR2998" s="5"/>
      <c r="AS2998" s="1"/>
      <c r="AT2998" s="8"/>
      <c r="AU2998" s="1"/>
      <c r="AV2998" s="1"/>
      <c r="AW2998" s="3"/>
      <c r="AX2998" s="3"/>
      <c r="AY2998" s="4"/>
      <c r="AZ2998" s="4"/>
      <c r="BA2998" s="4"/>
      <c r="BB2998" s="1"/>
      <c r="BC2998" s="1"/>
      <c r="BD2998" s="1"/>
      <c r="BE2998" s="1"/>
      <c r="BF2998" s="1"/>
      <c r="BG2998" s="1"/>
      <c r="BH2998" s="1"/>
      <c r="BI2998" s="1"/>
    </row>
    <row r="2999" spans="1:61" x14ac:dyDescent="0.2">
      <c r="A2999" s="78">
        <f t="shared" si="1722"/>
        <v>44890</v>
      </c>
      <c r="B2999" s="2">
        <f t="shared" si="1692"/>
        <v>431581.02379666141</v>
      </c>
      <c r="C2999" s="3">
        <f t="shared" si="1693"/>
        <v>58263438.212549292</v>
      </c>
      <c r="D2999" s="2">
        <f t="shared" si="1691"/>
        <v>240537.3279050432</v>
      </c>
      <c r="E2999" s="2">
        <f t="shared" si="1694"/>
        <v>0</v>
      </c>
      <c r="F2999" s="33">
        <f t="shared" si="1695"/>
        <v>240537.3279050432</v>
      </c>
      <c r="G2999" s="39">
        <f t="shared" si="1696"/>
        <v>6370.34</v>
      </c>
      <c r="H2999" s="38">
        <f>IF(AND(N2999=1,N2998&gt;1),VLOOKUP(A2998,[1]Plan1!$CW$105:$CY$215,3),H2998)</f>
        <v>6407.93</v>
      </c>
      <c r="I2999" s="127">
        <f t="shared" si="1697"/>
        <v>44815</v>
      </c>
      <c r="J2999" s="127">
        <f t="shared" si="1698"/>
        <v>44845</v>
      </c>
      <c r="K2999" s="34">
        <f t="shared" si="1699"/>
        <v>5.9007839455980093E-3</v>
      </c>
      <c r="L2999" s="212">
        <f t="shared" si="1700"/>
        <v>44907</v>
      </c>
      <c r="M2999" s="1">
        <f t="shared" si="1701"/>
        <v>21</v>
      </c>
      <c r="N2999" s="1">
        <f t="shared" si="1702"/>
        <v>10</v>
      </c>
      <c r="O2999" s="2">
        <f t="shared" si="1703"/>
        <v>1.0028055600000001</v>
      </c>
      <c r="P2999" s="35">
        <f t="shared" si="1704"/>
        <v>0.99709963999999995</v>
      </c>
      <c r="Q2999" s="35">
        <f t="shared" si="1705"/>
        <v>1.1993334596006893</v>
      </c>
      <c r="R2999" s="2">
        <f t="shared" si="1706"/>
        <v>1.20269826</v>
      </c>
      <c r="S2999" s="2">
        <f t="shared" si="1707"/>
        <v>1.1701330599999999</v>
      </c>
      <c r="T2999" s="2">
        <f t="shared" si="1708"/>
        <v>289293.82573644002</v>
      </c>
      <c r="U2999" s="2">
        <f t="shared" si="1709"/>
        <v>0</v>
      </c>
      <c r="V2999" s="2">
        <f t="shared" si="1710"/>
        <v>48756.497831401706</v>
      </c>
      <c r="W2999" s="2">
        <f t="shared" si="1711"/>
        <v>289293.82573644491</v>
      </c>
      <c r="X2999" s="36">
        <f t="shared" si="1712"/>
        <v>0</v>
      </c>
      <c r="Y2999" s="2">
        <f t="shared" si="1713"/>
        <v>0</v>
      </c>
      <c r="Z2999" s="37">
        <f t="shared" si="1714"/>
        <v>0</v>
      </c>
      <c r="AA2999" s="2">
        <f t="shared" si="1715"/>
        <v>0</v>
      </c>
      <c r="AB2999" s="4">
        <f t="shared" si="1723"/>
        <v>7.1215000000000001E-2</v>
      </c>
      <c r="AC2999" s="148">
        <f t="shared" si="1716"/>
        <v>703</v>
      </c>
      <c r="AD2999" s="36">
        <v>252</v>
      </c>
      <c r="AE2999" s="35">
        <f t="shared" si="1717"/>
        <v>1.211563988</v>
      </c>
      <c r="AF2999" s="2">
        <f t="shared" si="1718"/>
        <v>61204.155476569998</v>
      </c>
      <c r="AG2999" s="2">
        <f t="shared" si="1719"/>
        <v>61204.155476569998</v>
      </c>
      <c r="AH2999" s="3">
        <f t="shared" si="1720"/>
        <v>0</v>
      </c>
      <c r="AI2999" s="3"/>
      <c r="AJ2999" s="3">
        <v>0</v>
      </c>
      <c r="AK2999" s="2">
        <f t="shared" si="1721"/>
        <v>81083.0425836465</v>
      </c>
      <c r="AL2999" s="8"/>
      <c r="AM2999" s="8"/>
      <c r="AN2999" s="8"/>
      <c r="AO2999" s="8"/>
      <c r="AP2999" s="8"/>
      <c r="AQ2999" s="8"/>
      <c r="AR2999" s="5"/>
      <c r="AS2999" s="1"/>
      <c r="AT2999" s="8"/>
      <c r="AU2999" s="1"/>
      <c r="AV2999" s="1"/>
      <c r="AW2999" s="3"/>
      <c r="AX2999" s="3"/>
      <c r="AY2999" s="4"/>
      <c r="AZ2999" s="4"/>
      <c r="BA2999" s="4"/>
      <c r="BB2999" s="1"/>
      <c r="BC2999" s="1"/>
      <c r="BD2999" s="1"/>
      <c r="BE2999" s="1"/>
      <c r="BF2999" s="1"/>
      <c r="BG2999" s="1"/>
      <c r="BH2999" s="1"/>
      <c r="BI2999" s="1"/>
    </row>
    <row r="3000" spans="1:61" x14ac:dyDescent="0.2">
      <c r="A3000" s="78">
        <f t="shared" si="1722"/>
        <v>44891</v>
      </c>
      <c r="B3000" s="2">
        <f t="shared" si="1692"/>
        <v>431758.41714019852</v>
      </c>
      <c r="C3000" s="3">
        <f t="shared" si="1693"/>
        <v>58287386.313926801</v>
      </c>
      <c r="D3000" s="2">
        <f t="shared" si="1691"/>
        <v>240537.3279050432</v>
      </c>
      <c r="E3000" s="2">
        <f t="shared" si="1694"/>
        <v>0</v>
      </c>
      <c r="F3000" s="33">
        <f t="shared" si="1695"/>
        <v>240537.3279050432</v>
      </c>
      <c r="G3000" s="39">
        <f t="shared" si="1696"/>
        <v>6370.34</v>
      </c>
      <c r="H3000" s="38">
        <f>IF(AND(N3000=1,N2999&gt;1),VLOOKUP(A2999,[1]Plan1!$CW$105:$CY$215,3),H2999)</f>
        <v>6407.93</v>
      </c>
      <c r="I3000" s="127">
        <f t="shared" si="1697"/>
        <v>44815</v>
      </c>
      <c r="J3000" s="127">
        <f t="shared" si="1698"/>
        <v>44845</v>
      </c>
      <c r="K3000" s="34">
        <f t="shared" si="1699"/>
        <v>5.9007839455980093E-3</v>
      </c>
      <c r="L3000" s="212">
        <f t="shared" si="1700"/>
        <v>44907</v>
      </c>
      <c r="M3000" s="1">
        <f t="shared" si="1701"/>
        <v>21</v>
      </c>
      <c r="N3000" s="1">
        <f t="shared" si="1702"/>
        <v>11</v>
      </c>
      <c r="O3000" s="2">
        <f t="shared" si="1703"/>
        <v>1.0030865499999999</v>
      </c>
      <c r="P3000" s="35">
        <f t="shared" si="1704"/>
        <v>0.99709963999999995</v>
      </c>
      <c r="Q3000" s="35">
        <f t="shared" si="1705"/>
        <v>1.1993334596006893</v>
      </c>
      <c r="R3000" s="2">
        <f t="shared" si="1706"/>
        <v>1.2030352600000001</v>
      </c>
      <c r="S3000" s="2">
        <f t="shared" si="1707"/>
        <v>1.1701330599999999</v>
      </c>
      <c r="T3000" s="2">
        <f t="shared" si="1708"/>
        <v>289374.88681593997</v>
      </c>
      <c r="U3000" s="2">
        <f t="shared" si="1709"/>
        <v>0</v>
      </c>
      <c r="V3000" s="2">
        <f t="shared" si="1710"/>
        <v>48837.558910905711</v>
      </c>
      <c r="W3000" s="2">
        <f t="shared" si="1711"/>
        <v>289374.88681594894</v>
      </c>
      <c r="X3000" s="36">
        <f t="shared" si="1712"/>
        <v>0</v>
      </c>
      <c r="Y3000" s="2">
        <f t="shared" si="1713"/>
        <v>0</v>
      </c>
      <c r="Z3000" s="37">
        <f t="shared" si="1714"/>
        <v>0</v>
      </c>
      <c r="AA3000" s="2">
        <f t="shared" si="1715"/>
        <v>0</v>
      </c>
      <c r="AB3000" s="4">
        <f t="shared" si="1723"/>
        <v>7.1215000000000001E-2</v>
      </c>
      <c r="AC3000" s="148">
        <f t="shared" si="1716"/>
        <v>703</v>
      </c>
      <c r="AD3000" s="36">
        <v>252</v>
      </c>
      <c r="AE3000" s="35">
        <f t="shared" si="1717"/>
        <v>1.211563988</v>
      </c>
      <c r="AF3000" s="2">
        <f t="shared" si="1718"/>
        <v>61221.305081819999</v>
      </c>
      <c r="AG3000" s="2">
        <f t="shared" si="1719"/>
        <v>61221.305081830003</v>
      </c>
      <c r="AH3000" s="3">
        <f t="shared" si="1720"/>
        <v>0</v>
      </c>
      <c r="AI3000" s="3"/>
      <c r="AJ3000" s="3">
        <v>0</v>
      </c>
      <c r="AK3000" s="2">
        <f t="shared" si="1721"/>
        <v>81162.225242419605</v>
      </c>
      <c r="AL3000" s="8"/>
      <c r="AM3000" s="8"/>
      <c r="AN3000" s="8"/>
      <c r="AO3000" s="8"/>
      <c r="AP3000" s="8"/>
      <c r="AQ3000" s="8"/>
      <c r="AR3000" s="5"/>
      <c r="AS3000" s="1"/>
      <c r="AT3000" s="8"/>
      <c r="AU3000" s="1"/>
      <c r="AV3000" s="1"/>
      <c r="AW3000" s="3"/>
      <c r="AX3000" s="3"/>
      <c r="AY3000" s="4"/>
      <c r="AZ3000" s="4"/>
      <c r="BA3000" s="4"/>
      <c r="BB3000" s="1"/>
      <c r="BC3000" s="1"/>
      <c r="BD3000" s="1"/>
      <c r="BE3000" s="1"/>
      <c r="BF3000" s="1"/>
      <c r="BG3000" s="1"/>
      <c r="BH3000" s="1"/>
      <c r="BI3000" s="1"/>
    </row>
    <row r="3001" spans="1:61" x14ac:dyDescent="0.2">
      <c r="A3001" s="78">
        <f t="shared" si="1722"/>
        <v>44892</v>
      </c>
      <c r="B3001" s="2">
        <f t="shared" si="1692"/>
        <v>431837.59979897161</v>
      </c>
      <c r="C3001" s="3">
        <f t="shared" si="1693"/>
        <v>58298075.972861171</v>
      </c>
      <c r="D3001" s="2">
        <f t="shared" si="1691"/>
        <v>240537.3279050432</v>
      </c>
      <c r="E3001" s="2">
        <f t="shared" si="1694"/>
        <v>0</v>
      </c>
      <c r="F3001" s="33">
        <f t="shared" si="1695"/>
        <v>240537.3279050432</v>
      </c>
      <c r="G3001" s="39">
        <f t="shared" si="1696"/>
        <v>6370.34</v>
      </c>
      <c r="H3001" s="38">
        <f>IF(AND(N3001=1,N3000&gt;1),VLOOKUP(A3000,[1]Plan1!$CW$105:$CY$215,3),H3000)</f>
        <v>6407.93</v>
      </c>
      <c r="I3001" s="127">
        <f t="shared" si="1697"/>
        <v>44815</v>
      </c>
      <c r="J3001" s="127">
        <f t="shared" si="1698"/>
        <v>44845</v>
      </c>
      <c r="K3001" s="34">
        <f t="shared" si="1699"/>
        <v>5.9007839455980093E-3</v>
      </c>
      <c r="L3001" s="212">
        <f t="shared" si="1700"/>
        <v>44907</v>
      </c>
      <c r="M3001" s="1">
        <f t="shared" si="1701"/>
        <v>21</v>
      </c>
      <c r="N3001" s="1">
        <f t="shared" si="1702"/>
        <v>11</v>
      </c>
      <c r="O3001" s="2">
        <f t="shared" si="1703"/>
        <v>1.0030865499999999</v>
      </c>
      <c r="P3001" s="35">
        <f t="shared" si="1704"/>
        <v>0.99709963999999995</v>
      </c>
      <c r="Q3001" s="35">
        <f t="shared" si="1705"/>
        <v>1.1993334596006893</v>
      </c>
      <c r="R3001" s="2">
        <f t="shared" si="1706"/>
        <v>1.2030352600000001</v>
      </c>
      <c r="S3001" s="2">
        <f t="shared" si="1707"/>
        <v>1.1701330599999999</v>
      </c>
      <c r="T3001" s="2">
        <f t="shared" si="1708"/>
        <v>289374.88681593997</v>
      </c>
      <c r="U3001" s="2">
        <f t="shared" si="1709"/>
        <v>0</v>
      </c>
      <c r="V3001" s="2">
        <f t="shared" si="1710"/>
        <v>48837.558910905711</v>
      </c>
      <c r="W3001" s="2">
        <f t="shared" si="1711"/>
        <v>289374.88681594894</v>
      </c>
      <c r="X3001" s="36">
        <f t="shared" si="1712"/>
        <v>0</v>
      </c>
      <c r="Y3001" s="2">
        <f t="shared" si="1713"/>
        <v>0</v>
      </c>
      <c r="Z3001" s="37">
        <f t="shared" si="1714"/>
        <v>0</v>
      </c>
      <c r="AA3001" s="2">
        <f t="shared" si="1715"/>
        <v>0</v>
      </c>
      <c r="AB3001" s="4">
        <f t="shared" si="1723"/>
        <v>7.1215000000000001E-2</v>
      </c>
      <c r="AC3001" s="148">
        <f t="shared" si="1716"/>
        <v>703</v>
      </c>
      <c r="AD3001" s="36">
        <v>252</v>
      </c>
      <c r="AE3001" s="35">
        <f t="shared" si="1717"/>
        <v>1.211563988</v>
      </c>
      <c r="AF3001" s="2">
        <f t="shared" si="1718"/>
        <v>61221.305081819999</v>
      </c>
      <c r="AG3001" s="2">
        <f t="shared" si="1719"/>
        <v>61221.305081830003</v>
      </c>
      <c r="AH3001" s="3">
        <f t="shared" si="1720"/>
        <v>0</v>
      </c>
      <c r="AI3001" s="3"/>
      <c r="AJ3001" s="3">
        <v>0</v>
      </c>
      <c r="AK3001" s="2">
        <f t="shared" si="1721"/>
        <v>81241.407901192681</v>
      </c>
      <c r="AL3001" s="8"/>
      <c r="AM3001" s="8"/>
      <c r="AN3001" s="8"/>
      <c r="AO3001" s="8"/>
      <c r="AP3001" s="8"/>
      <c r="AQ3001" s="8"/>
      <c r="AR3001" s="5"/>
      <c r="AS3001" s="1"/>
      <c r="AT3001" s="8"/>
      <c r="AU3001" s="1"/>
      <c r="AV3001" s="1"/>
      <c r="AW3001" s="3"/>
      <c r="AX3001" s="3"/>
      <c r="AY3001" s="4"/>
      <c r="AZ3001" s="4"/>
      <c r="BA3001" s="4"/>
      <c r="BB3001" s="1"/>
      <c r="BC3001" s="1"/>
      <c r="BD3001" s="1"/>
      <c r="BE3001" s="1"/>
      <c r="BF3001" s="1"/>
      <c r="BG3001" s="1"/>
      <c r="BH3001" s="1"/>
      <c r="BI3001" s="1"/>
    </row>
    <row r="3002" spans="1:61" x14ac:dyDescent="0.2">
      <c r="A3002" s="78">
        <f t="shared" si="1722"/>
        <v>44893</v>
      </c>
      <c r="B3002" s="2">
        <f t="shared" si="1692"/>
        <v>432012.50477655476</v>
      </c>
      <c r="C3002" s="3">
        <f t="shared" si="1693"/>
        <v>58321688.144834891</v>
      </c>
      <c r="D3002" s="2">
        <f t="shared" ref="D3002:D3065" si="1724">D3001</f>
        <v>240537.3279050432</v>
      </c>
      <c r="E3002" s="2">
        <f t="shared" si="1694"/>
        <v>0</v>
      </c>
      <c r="F3002" s="33">
        <f t="shared" si="1695"/>
        <v>240537.3279050432</v>
      </c>
      <c r="G3002" s="39">
        <f t="shared" si="1696"/>
        <v>6370.34</v>
      </c>
      <c r="H3002" s="38">
        <f>IF(AND(N3002=1,N3001&gt;1),VLOOKUP(A3001,[1]Plan1!$CW$105:$CY$215,3),H3001)</f>
        <v>6407.93</v>
      </c>
      <c r="I3002" s="127">
        <f t="shared" si="1697"/>
        <v>44815</v>
      </c>
      <c r="J3002" s="127">
        <f t="shared" si="1698"/>
        <v>44845</v>
      </c>
      <c r="K3002" s="34">
        <f t="shared" si="1699"/>
        <v>5.9007839455980093E-3</v>
      </c>
      <c r="L3002" s="212">
        <f t="shared" si="1700"/>
        <v>44907</v>
      </c>
      <c r="M3002" s="1">
        <f t="shared" si="1701"/>
        <v>21</v>
      </c>
      <c r="N3002" s="1">
        <f t="shared" si="1702"/>
        <v>11</v>
      </c>
      <c r="O3002" s="2">
        <f t="shared" si="1703"/>
        <v>1.0030865499999999</v>
      </c>
      <c r="P3002" s="35">
        <f t="shared" si="1704"/>
        <v>0.99709963999999995</v>
      </c>
      <c r="Q3002" s="35">
        <f t="shared" si="1705"/>
        <v>1.1993334596006893</v>
      </c>
      <c r="R3002" s="2">
        <f t="shared" si="1706"/>
        <v>1.2030352600000001</v>
      </c>
      <c r="S3002" s="2">
        <f t="shared" si="1707"/>
        <v>1.1701330599999999</v>
      </c>
      <c r="T3002" s="2">
        <f t="shared" si="1708"/>
        <v>289374.88681593997</v>
      </c>
      <c r="U3002" s="2">
        <f t="shared" si="1709"/>
        <v>0</v>
      </c>
      <c r="V3002" s="2">
        <f t="shared" si="1710"/>
        <v>48837.558910905711</v>
      </c>
      <c r="W3002" s="2">
        <f t="shared" si="1711"/>
        <v>289374.88681594894</v>
      </c>
      <c r="X3002" s="36">
        <f t="shared" si="1712"/>
        <v>0</v>
      </c>
      <c r="Y3002" s="2">
        <f t="shared" si="1713"/>
        <v>0</v>
      </c>
      <c r="Z3002" s="37">
        <f t="shared" si="1714"/>
        <v>0</v>
      </c>
      <c r="AA3002" s="2">
        <f t="shared" si="1715"/>
        <v>0</v>
      </c>
      <c r="AB3002" s="4">
        <f t="shared" si="1723"/>
        <v>7.1215000000000001E-2</v>
      </c>
      <c r="AC3002" s="148">
        <f t="shared" si="1716"/>
        <v>704</v>
      </c>
      <c r="AD3002" s="36">
        <v>252</v>
      </c>
      <c r="AE3002" s="35">
        <f t="shared" si="1717"/>
        <v>1.211894778</v>
      </c>
      <c r="AF3002" s="2">
        <f t="shared" si="1718"/>
        <v>61317.027400630002</v>
      </c>
      <c r="AG3002" s="2">
        <f t="shared" si="1719"/>
        <v>61317.02740064</v>
      </c>
      <c r="AH3002" s="3">
        <f t="shared" si="1720"/>
        <v>0</v>
      </c>
      <c r="AI3002" s="3"/>
      <c r="AJ3002" s="3">
        <v>0</v>
      </c>
      <c r="AK3002" s="2">
        <f t="shared" si="1721"/>
        <v>81320.590559965785</v>
      </c>
      <c r="AL3002" s="8"/>
      <c r="AM3002" s="8"/>
      <c r="AN3002" s="8"/>
      <c r="AO3002" s="8"/>
      <c r="AP3002" s="8"/>
      <c r="AQ3002" s="8"/>
      <c r="AR3002" s="5"/>
      <c r="AS3002" s="1"/>
      <c r="AT3002" s="8"/>
      <c r="AU3002" s="1"/>
      <c r="AV3002" s="1"/>
      <c r="AW3002" s="3"/>
      <c r="AX3002" s="3"/>
      <c r="AY3002" s="4"/>
      <c r="AZ3002" s="4"/>
      <c r="BA3002" s="4"/>
      <c r="BB3002" s="1"/>
      <c r="BC3002" s="1"/>
      <c r="BD3002" s="1"/>
      <c r="BE3002" s="1"/>
      <c r="BF3002" s="1"/>
      <c r="BG3002" s="1"/>
      <c r="BH3002" s="1"/>
      <c r="BI3002" s="1"/>
    </row>
    <row r="3003" spans="1:61" x14ac:dyDescent="0.2">
      <c r="A3003" s="78">
        <f t="shared" si="1722"/>
        <v>44894</v>
      </c>
      <c r="B3003" s="2">
        <f t="shared" si="1692"/>
        <v>432285.72636101121</v>
      </c>
      <c r="C3003" s="3">
        <f t="shared" si="1693"/>
        <v>58358573.058736511</v>
      </c>
      <c r="D3003" s="2">
        <f t="shared" si="1724"/>
        <v>240537.3279050432</v>
      </c>
      <c r="E3003" s="2">
        <f t="shared" si="1694"/>
        <v>0</v>
      </c>
      <c r="F3003" s="33">
        <f t="shared" si="1695"/>
        <v>240537.3279050432</v>
      </c>
      <c r="G3003" s="39">
        <f t="shared" si="1696"/>
        <v>6370.34</v>
      </c>
      <c r="H3003" s="38">
        <f>IF(AND(N3003=1,N3002&gt;1),VLOOKUP(A3002,[1]Plan1!$CW$105:$CY$215,3),H3002)</f>
        <v>6407.93</v>
      </c>
      <c r="I3003" s="127">
        <f t="shared" si="1697"/>
        <v>44815</v>
      </c>
      <c r="J3003" s="127">
        <f t="shared" si="1698"/>
        <v>44845</v>
      </c>
      <c r="K3003" s="34">
        <f t="shared" si="1699"/>
        <v>5.9007839455980093E-3</v>
      </c>
      <c r="L3003" s="212">
        <f t="shared" si="1700"/>
        <v>44907</v>
      </c>
      <c r="M3003" s="1">
        <f t="shared" si="1701"/>
        <v>21</v>
      </c>
      <c r="N3003" s="1">
        <f t="shared" si="1702"/>
        <v>12</v>
      </c>
      <c r="O3003" s="2">
        <f t="shared" si="1703"/>
        <v>1.0033676199999999</v>
      </c>
      <c r="P3003" s="35">
        <f t="shared" si="1704"/>
        <v>0.99709963999999995</v>
      </c>
      <c r="Q3003" s="35">
        <f t="shared" si="1705"/>
        <v>1.1993334596006893</v>
      </c>
      <c r="R3003" s="2">
        <f t="shared" si="1706"/>
        <v>1.20337235</v>
      </c>
      <c r="S3003" s="2">
        <f t="shared" si="1707"/>
        <v>1.1701330599999999</v>
      </c>
      <c r="T3003" s="2">
        <f t="shared" si="1708"/>
        <v>289455.96954381</v>
      </c>
      <c r="U3003" s="2">
        <f t="shared" si="1709"/>
        <v>0</v>
      </c>
      <c r="V3003" s="2">
        <f t="shared" si="1710"/>
        <v>48918.641638769208</v>
      </c>
      <c r="W3003" s="2">
        <f t="shared" si="1711"/>
        <v>289455.96954381239</v>
      </c>
      <c r="X3003" s="36">
        <f t="shared" si="1712"/>
        <v>0</v>
      </c>
      <c r="Y3003" s="2">
        <f t="shared" si="1713"/>
        <v>0</v>
      </c>
      <c r="Z3003" s="37">
        <f t="shared" si="1714"/>
        <v>0</v>
      </c>
      <c r="AA3003" s="2">
        <f t="shared" si="1715"/>
        <v>0</v>
      </c>
      <c r="AB3003" s="4">
        <f t="shared" si="1723"/>
        <v>7.1215000000000001E-2</v>
      </c>
      <c r="AC3003" s="148">
        <f t="shared" si="1716"/>
        <v>705</v>
      </c>
      <c r="AD3003" s="36">
        <v>252</v>
      </c>
      <c r="AE3003" s="35">
        <f t="shared" si="1717"/>
        <v>1.2122256579999999</v>
      </c>
      <c r="AF3003" s="2">
        <f t="shared" si="1718"/>
        <v>61429.983598459999</v>
      </c>
      <c r="AG3003" s="2">
        <f t="shared" si="1719"/>
        <v>61429.983598459999</v>
      </c>
      <c r="AH3003" s="3">
        <f t="shared" si="1720"/>
        <v>0</v>
      </c>
      <c r="AI3003" s="3"/>
      <c r="AJ3003" s="3">
        <v>0</v>
      </c>
      <c r="AK3003" s="2">
        <f t="shared" si="1721"/>
        <v>81399.773218738861</v>
      </c>
      <c r="AL3003" s="8"/>
      <c r="AM3003" s="8"/>
      <c r="AN3003" s="8"/>
      <c r="AO3003" s="8"/>
      <c r="AP3003" s="8"/>
      <c r="AQ3003" s="8"/>
      <c r="AR3003" s="5"/>
      <c r="AS3003" s="1"/>
      <c r="AT3003" s="8"/>
      <c r="AU3003" s="1"/>
      <c r="AV3003" s="1"/>
      <c r="AW3003" s="3"/>
      <c r="AX3003" s="3"/>
      <c r="AY3003" s="4"/>
      <c r="AZ3003" s="4"/>
      <c r="BA3003" s="4"/>
      <c r="BB3003" s="1"/>
      <c r="BC3003" s="1"/>
      <c r="BD3003" s="1"/>
      <c r="BE3003" s="1"/>
      <c r="BF3003" s="1"/>
      <c r="BG3003" s="1"/>
      <c r="BH3003" s="1"/>
      <c r="BI3003" s="1"/>
    </row>
    <row r="3004" spans="1:61" x14ac:dyDescent="0.2">
      <c r="A3004" s="78">
        <f t="shared" si="1722"/>
        <v>44895</v>
      </c>
      <c r="B3004" s="2">
        <f t="shared" si="1692"/>
        <v>432559.06003381393</v>
      </c>
      <c r="C3004" s="3">
        <f t="shared" si="1693"/>
        <v>58395473.104564883</v>
      </c>
      <c r="D3004" s="2">
        <f t="shared" si="1724"/>
        <v>240537.3279050432</v>
      </c>
      <c r="E3004" s="2">
        <f t="shared" si="1694"/>
        <v>0</v>
      </c>
      <c r="F3004" s="33">
        <f t="shared" si="1695"/>
        <v>240537.3279050432</v>
      </c>
      <c r="G3004" s="39">
        <f t="shared" si="1696"/>
        <v>6370.34</v>
      </c>
      <c r="H3004" s="38">
        <f>IF(AND(N3004=1,N3003&gt;1),VLOOKUP(A3003,[1]Plan1!$CW$105:$CY$215,3),H3003)</f>
        <v>6407.93</v>
      </c>
      <c r="I3004" s="127">
        <f t="shared" si="1697"/>
        <v>44815</v>
      </c>
      <c r="J3004" s="127">
        <f t="shared" si="1698"/>
        <v>44845</v>
      </c>
      <c r="K3004" s="34">
        <f t="shared" si="1699"/>
        <v>5.9007839455980093E-3</v>
      </c>
      <c r="L3004" s="212">
        <f t="shared" si="1700"/>
        <v>44907</v>
      </c>
      <c r="M3004" s="1">
        <f t="shared" si="1701"/>
        <v>21</v>
      </c>
      <c r="N3004" s="1">
        <f t="shared" si="1702"/>
        <v>13</v>
      </c>
      <c r="O3004" s="2">
        <f t="shared" si="1703"/>
        <v>1.0036487700000001</v>
      </c>
      <c r="P3004" s="35">
        <f t="shared" si="1704"/>
        <v>0.99709963999999995</v>
      </c>
      <c r="Q3004" s="35">
        <f t="shared" si="1705"/>
        <v>1.1993334596006893</v>
      </c>
      <c r="R3004" s="2">
        <f t="shared" si="1706"/>
        <v>1.2037095499999999</v>
      </c>
      <c r="S3004" s="2">
        <f t="shared" si="1707"/>
        <v>1.1701330599999999</v>
      </c>
      <c r="T3004" s="2">
        <f t="shared" si="1708"/>
        <v>289537.07873077999</v>
      </c>
      <c r="U3004" s="2">
        <f t="shared" si="1709"/>
        <v>0</v>
      </c>
      <c r="V3004" s="2">
        <f t="shared" si="1710"/>
        <v>48999.750825738774</v>
      </c>
      <c r="W3004" s="2">
        <f t="shared" si="1711"/>
        <v>289537.07873078197</v>
      </c>
      <c r="X3004" s="36">
        <f t="shared" si="1712"/>
        <v>0</v>
      </c>
      <c r="Y3004" s="2">
        <f t="shared" si="1713"/>
        <v>0</v>
      </c>
      <c r="Z3004" s="37">
        <f t="shared" si="1714"/>
        <v>0</v>
      </c>
      <c r="AA3004" s="2">
        <f t="shared" si="1715"/>
        <v>0</v>
      </c>
      <c r="AB3004" s="4">
        <f t="shared" si="1723"/>
        <v>7.1215000000000001E-2</v>
      </c>
      <c r="AC3004" s="148">
        <f t="shared" si="1716"/>
        <v>706</v>
      </c>
      <c r="AD3004" s="36">
        <v>252</v>
      </c>
      <c r="AE3004" s="35">
        <f t="shared" si="1717"/>
        <v>1.2125566290000001</v>
      </c>
      <c r="AF3004" s="2">
        <f t="shared" si="1718"/>
        <v>61543.025425519998</v>
      </c>
      <c r="AG3004" s="2">
        <f t="shared" si="1719"/>
        <v>61543.025425519998</v>
      </c>
      <c r="AH3004" s="3">
        <f t="shared" si="1720"/>
        <v>0</v>
      </c>
      <c r="AI3004" s="3"/>
      <c r="AJ3004" s="3">
        <v>0</v>
      </c>
      <c r="AK3004" s="2">
        <f t="shared" si="1721"/>
        <v>81478.95587751198</v>
      </c>
      <c r="AL3004" s="8"/>
      <c r="AM3004" s="8"/>
      <c r="AN3004" s="8"/>
      <c r="AO3004" s="8"/>
      <c r="AP3004" s="8"/>
      <c r="AQ3004" s="8"/>
      <c r="AR3004" s="5"/>
      <c r="AS3004" s="1"/>
      <c r="AT3004" s="8"/>
      <c r="AU3004" s="1"/>
      <c r="AV3004" s="1"/>
      <c r="AW3004" s="3"/>
      <c r="AX3004" s="3"/>
      <c r="AY3004" s="4"/>
      <c r="AZ3004" s="4"/>
      <c r="BA3004" s="4"/>
      <c r="BB3004" s="1"/>
      <c r="BC3004" s="1"/>
      <c r="BD3004" s="1"/>
      <c r="BE3004" s="1"/>
      <c r="BF3004" s="1"/>
      <c r="BG3004" s="1"/>
      <c r="BH3004" s="1"/>
      <c r="BI3004" s="1"/>
    </row>
    <row r="3005" spans="1:61" x14ac:dyDescent="0.2">
      <c r="A3005" s="78">
        <f t="shared" si="1722"/>
        <v>44896</v>
      </c>
      <c r="B3005" s="2">
        <f t="shared" si="1692"/>
        <v>432832.49388395966</v>
      </c>
      <c r="C3005" s="3">
        <f t="shared" si="1693"/>
        <v>58432386.674334556</v>
      </c>
      <c r="D3005" s="2">
        <f t="shared" si="1724"/>
        <v>240537.3279050432</v>
      </c>
      <c r="E3005" s="2">
        <f t="shared" si="1694"/>
        <v>0</v>
      </c>
      <c r="F3005" s="33">
        <f t="shared" si="1695"/>
        <v>240537.3279050432</v>
      </c>
      <c r="G3005" s="39">
        <f t="shared" si="1696"/>
        <v>6370.34</v>
      </c>
      <c r="H3005" s="38">
        <f>IF(AND(N3005=1,N3004&gt;1),VLOOKUP(A3004,[1]Plan1!$CW$105:$CY$215,3),H3004)</f>
        <v>6407.93</v>
      </c>
      <c r="I3005" s="127">
        <f t="shared" si="1697"/>
        <v>44815</v>
      </c>
      <c r="J3005" s="127">
        <f t="shared" si="1698"/>
        <v>44845</v>
      </c>
      <c r="K3005" s="34">
        <f t="shared" si="1699"/>
        <v>5.9007839455980093E-3</v>
      </c>
      <c r="L3005" s="212">
        <f t="shared" si="1700"/>
        <v>44907</v>
      </c>
      <c r="M3005" s="1">
        <f t="shared" si="1701"/>
        <v>21</v>
      </c>
      <c r="N3005" s="1">
        <f t="shared" si="1702"/>
        <v>14</v>
      </c>
      <c r="O3005" s="2">
        <f t="shared" si="1703"/>
        <v>1.00392999</v>
      </c>
      <c r="P3005" s="35">
        <f t="shared" si="1704"/>
        <v>0.99709963999999995</v>
      </c>
      <c r="Q3005" s="35">
        <f t="shared" si="1705"/>
        <v>1.1993334596006893</v>
      </c>
      <c r="R3005" s="2">
        <f t="shared" si="1706"/>
        <v>1.2040468200000001</v>
      </c>
      <c r="S3005" s="2">
        <f t="shared" si="1707"/>
        <v>1.1701330599999999</v>
      </c>
      <c r="T3005" s="2">
        <f t="shared" si="1708"/>
        <v>289618.20475536003</v>
      </c>
      <c r="U3005" s="2">
        <f t="shared" si="1709"/>
        <v>0</v>
      </c>
      <c r="V3005" s="2">
        <f t="shared" si="1710"/>
        <v>49080.876850321343</v>
      </c>
      <c r="W3005" s="2">
        <f t="shared" si="1711"/>
        <v>289618.20475536457</v>
      </c>
      <c r="X3005" s="36">
        <f t="shared" si="1712"/>
        <v>0</v>
      </c>
      <c r="Y3005" s="2">
        <f t="shared" si="1713"/>
        <v>0</v>
      </c>
      <c r="Z3005" s="37">
        <f t="shared" si="1714"/>
        <v>0</v>
      </c>
      <c r="AA3005" s="2">
        <f t="shared" si="1715"/>
        <v>0</v>
      </c>
      <c r="AB3005" s="4">
        <f t="shared" si="1723"/>
        <v>7.1215000000000001E-2</v>
      </c>
      <c r="AC3005" s="148">
        <f t="shared" si="1716"/>
        <v>707</v>
      </c>
      <c r="AD3005" s="36">
        <v>252</v>
      </c>
      <c r="AE3005" s="35">
        <f t="shared" si="1717"/>
        <v>1.2128876900000001</v>
      </c>
      <c r="AF3005" s="2">
        <f t="shared" si="1718"/>
        <v>61656.150592309998</v>
      </c>
      <c r="AG3005" s="2">
        <f t="shared" si="1719"/>
        <v>61656.150592309998</v>
      </c>
      <c r="AH3005" s="3">
        <f t="shared" si="1720"/>
        <v>0</v>
      </c>
      <c r="AI3005" s="3"/>
      <c r="AJ3005" s="3">
        <v>0</v>
      </c>
      <c r="AK3005" s="2">
        <f t="shared" si="1721"/>
        <v>81558.138536285071</v>
      </c>
      <c r="AL3005" s="8"/>
      <c r="AM3005" s="8"/>
      <c r="AN3005" s="8"/>
      <c r="AO3005" s="8"/>
      <c r="AP3005" s="8"/>
      <c r="AQ3005" s="8"/>
      <c r="AR3005" s="5"/>
      <c r="AS3005" s="1"/>
      <c r="AT3005" s="8"/>
      <c r="AU3005" s="1"/>
      <c r="AV3005" s="1"/>
      <c r="AW3005" s="3"/>
      <c r="AX3005" s="3"/>
      <c r="AY3005" s="4"/>
      <c r="AZ3005" s="4"/>
      <c r="BA3005" s="4"/>
      <c r="BB3005" s="1"/>
      <c r="BC3005" s="1"/>
      <c r="BD3005" s="1"/>
      <c r="BE3005" s="1"/>
      <c r="BF3005" s="1"/>
      <c r="BG3005" s="1"/>
      <c r="BH3005" s="1"/>
      <c r="BI3005" s="1"/>
    </row>
    <row r="3006" spans="1:61" x14ac:dyDescent="0.2">
      <c r="A3006" s="78">
        <f t="shared" si="1722"/>
        <v>44897</v>
      </c>
      <c r="B3006" s="2">
        <f t="shared" si="1692"/>
        <v>433106.04283100454</v>
      </c>
      <c r="C3006" s="3">
        <f t="shared" si="1693"/>
        <v>58469315.782185614</v>
      </c>
      <c r="D3006" s="2">
        <f t="shared" si="1724"/>
        <v>240537.3279050432</v>
      </c>
      <c r="E3006" s="2">
        <f t="shared" si="1694"/>
        <v>0</v>
      </c>
      <c r="F3006" s="33">
        <f t="shared" si="1695"/>
        <v>240537.3279050432</v>
      </c>
      <c r="G3006" s="39">
        <f t="shared" si="1696"/>
        <v>6370.34</v>
      </c>
      <c r="H3006" s="38">
        <f>IF(AND(N3006=1,N3005&gt;1),VLOOKUP(A3005,[1]Plan1!$CW$105:$CY$215,3),H3005)</f>
        <v>6407.93</v>
      </c>
      <c r="I3006" s="127">
        <f t="shared" si="1697"/>
        <v>44815</v>
      </c>
      <c r="J3006" s="127">
        <f t="shared" si="1698"/>
        <v>44845</v>
      </c>
      <c r="K3006" s="34">
        <f t="shared" si="1699"/>
        <v>5.9007839455980093E-3</v>
      </c>
      <c r="L3006" s="212">
        <f t="shared" si="1700"/>
        <v>44907</v>
      </c>
      <c r="M3006" s="1">
        <f t="shared" si="1701"/>
        <v>21</v>
      </c>
      <c r="N3006" s="1">
        <f t="shared" si="1702"/>
        <v>15</v>
      </c>
      <c r="O3006" s="2">
        <f t="shared" si="1703"/>
        <v>1.0042112999999999</v>
      </c>
      <c r="P3006" s="35">
        <f t="shared" si="1704"/>
        <v>0.99709963999999995</v>
      </c>
      <c r="Q3006" s="35">
        <f t="shared" si="1705"/>
        <v>1.1993334596006893</v>
      </c>
      <c r="R3006" s="2">
        <f t="shared" si="1706"/>
        <v>1.20438421</v>
      </c>
      <c r="S3006" s="2">
        <f t="shared" si="1707"/>
        <v>1.1701330599999999</v>
      </c>
      <c r="T3006" s="2">
        <f t="shared" si="1708"/>
        <v>289699.35964441998</v>
      </c>
      <c r="U3006" s="2">
        <f t="shared" si="1709"/>
        <v>0</v>
      </c>
      <c r="V3006" s="2">
        <f t="shared" si="1710"/>
        <v>49162.031739383201</v>
      </c>
      <c r="W3006" s="2">
        <f t="shared" si="1711"/>
        <v>289699.35964442638</v>
      </c>
      <c r="X3006" s="36">
        <f t="shared" si="1712"/>
        <v>0</v>
      </c>
      <c r="Y3006" s="2">
        <f t="shared" si="1713"/>
        <v>0</v>
      </c>
      <c r="Z3006" s="37">
        <f t="shared" si="1714"/>
        <v>0</v>
      </c>
      <c r="AA3006" s="2">
        <f t="shared" si="1715"/>
        <v>0</v>
      </c>
      <c r="AB3006" s="4">
        <f t="shared" si="1723"/>
        <v>7.1215000000000001E-2</v>
      </c>
      <c r="AC3006" s="148">
        <f t="shared" si="1716"/>
        <v>708</v>
      </c>
      <c r="AD3006" s="36">
        <v>252</v>
      </c>
      <c r="AE3006" s="35">
        <f t="shared" si="1717"/>
        <v>1.2132188420000001</v>
      </c>
      <c r="AF3006" s="2">
        <f t="shared" si="1718"/>
        <v>61769.361991520003</v>
      </c>
      <c r="AG3006" s="2">
        <f t="shared" si="1719"/>
        <v>61769.361991520003</v>
      </c>
      <c r="AH3006" s="3">
        <f t="shared" si="1720"/>
        <v>0</v>
      </c>
      <c r="AI3006" s="3"/>
      <c r="AJ3006" s="3">
        <v>0</v>
      </c>
      <c r="AK3006" s="2">
        <f t="shared" si="1721"/>
        <v>81637.321195058161</v>
      </c>
      <c r="AL3006" s="8"/>
      <c r="AM3006" s="8"/>
      <c r="AN3006" s="8"/>
      <c r="AO3006" s="8"/>
      <c r="AP3006" s="8"/>
      <c r="AQ3006" s="8"/>
      <c r="AR3006" s="5"/>
      <c r="AS3006" s="1"/>
      <c r="AT3006" s="8"/>
      <c r="AU3006" s="1"/>
      <c r="AV3006" s="1"/>
      <c r="AW3006" s="3"/>
      <c r="AX3006" s="3"/>
      <c r="AY3006" s="4"/>
      <c r="AZ3006" s="4"/>
      <c r="BA3006" s="4"/>
      <c r="BB3006" s="1"/>
      <c r="BC3006" s="1"/>
      <c r="BD3006" s="1"/>
      <c r="BE3006" s="1"/>
      <c r="BF3006" s="1"/>
      <c r="BG3006" s="1"/>
      <c r="BH3006" s="1"/>
      <c r="BI3006" s="1"/>
    </row>
    <row r="3007" spans="1:61" x14ac:dyDescent="0.2">
      <c r="A3007" s="78">
        <f t="shared" si="1722"/>
        <v>44898</v>
      </c>
      <c r="B3007" s="2">
        <f t="shared" si="1692"/>
        <v>433283.70747626579</v>
      </c>
      <c r="C3007" s="3">
        <f t="shared" si="1693"/>
        <v>58493300.509295881</v>
      </c>
      <c r="D3007" s="2">
        <f t="shared" si="1724"/>
        <v>240537.3279050432</v>
      </c>
      <c r="E3007" s="2">
        <f t="shared" si="1694"/>
        <v>0</v>
      </c>
      <c r="F3007" s="33">
        <f t="shared" si="1695"/>
        <v>240537.3279050432</v>
      </c>
      <c r="G3007" s="39">
        <f t="shared" si="1696"/>
        <v>6370.34</v>
      </c>
      <c r="H3007" s="38">
        <f>IF(AND(N3007=1,N3006&gt;1),VLOOKUP(A3006,[1]Plan1!$CW$105:$CY$215,3),H3006)</f>
        <v>6407.93</v>
      </c>
      <c r="I3007" s="127">
        <f t="shared" si="1697"/>
        <v>44815</v>
      </c>
      <c r="J3007" s="127">
        <f t="shared" si="1698"/>
        <v>44845</v>
      </c>
      <c r="K3007" s="34">
        <f t="shared" si="1699"/>
        <v>5.9007839455980093E-3</v>
      </c>
      <c r="L3007" s="212">
        <f t="shared" si="1700"/>
        <v>44907</v>
      </c>
      <c r="M3007" s="1">
        <f t="shared" si="1701"/>
        <v>21</v>
      </c>
      <c r="N3007" s="1">
        <f t="shared" si="1702"/>
        <v>16</v>
      </c>
      <c r="O3007" s="2">
        <f t="shared" si="1703"/>
        <v>1.00449268</v>
      </c>
      <c r="P3007" s="35">
        <f t="shared" si="1704"/>
        <v>0.99709963999999995</v>
      </c>
      <c r="Q3007" s="35">
        <f t="shared" si="1705"/>
        <v>1.1993334596006893</v>
      </c>
      <c r="R3007" s="2">
        <f t="shared" si="1706"/>
        <v>1.20472168</v>
      </c>
      <c r="S3007" s="2">
        <f t="shared" si="1707"/>
        <v>1.1701330599999999</v>
      </c>
      <c r="T3007" s="2">
        <f t="shared" si="1708"/>
        <v>289780.53377646999</v>
      </c>
      <c r="U3007" s="2">
        <f t="shared" si="1709"/>
        <v>0</v>
      </c>
      <c r="V3007" s="2">
        <f t="shared" si="1710"/>
        <v>49243.205871431332</v>
      </c>
      <c r="W3007" s="2">
        <f t="shared" si="1711"/>
        <v>289780.53377647453</v>
      </c>
      <c r="X3007" s="36">
        <f t="shared" si="1712"/>
        <v>0</v>
      </c>
      <c r="Y3007" s="2">
        <f t="shared" si="1713"/>
        <v>0</v>
      </c>
      <c r="Z3007" s="37">
        <f t="shared" si="1714"/>
        <v>0</v>
      </c>
      <c r="AA3007" s="2">
        <f t="shared" si="1715"/>
        <v>0</v>
      </c>
      <c r="AB3007" s="4">
        <f t="shared" si="1723"/>
        <v>7.1215000000000001E-2</v>
      </c>
      <c r="AC3007" s="148">
        <f t="shared" si="1716"/>
        <v>708</v>
      </c>
      <c r="AD3007" s="36">
        <v>252</v>
      </c>
      <c r="AE3007" s="35">
        <f t="shared" si="1717"/>
        <v>1.2132188420000001</v>
      </c>
      <c r="AF3007" s="2">
        <f t="shared" si="1718"/>
        <v>61786.669845960001</v>
      </c>
      <c r="AG3007" s="2">
        <f t="shared" si="1719"/>
        <v>61786.669845960001</v>
      </c>
      <c r="AH3007" s="3">
        <f t="shared" si="1720"/>
        <v>0</v>
      </c>
      <c r="AI3007" s="3"/>
      <c r="AJ3007" s="3">
        <v>0</v>
      </c>
      <c r="AK3007" s="2">
        <f t="shared" si="1721"/>
        <v>81716.503853831251</v>
      </c>
      <c r="AL3007" s="8"/>
      <c r="AM3007" s="8"/>
      <c r="AN3007" s="8"/>
      <c r="AO3007" s="8"/>
      <c r="AP3007" s="8"/>
      <c r="AQ3007" s="8"/>
      <c r="AR3007" s="5"/>
      <c r="AS3007" s="1"/>
      <c r="AT3007" s="8"/>
      <c r="AU3007" s="1"/>
      <c r="AV3007" s="1"/>
      <c r="AW3007" s="3"/>
      <c r="AX3007" s="3"/>
      <c r="AY3007" s="4"/>
      <c r="AZ3007" s="4"/>
      <c r="BA3007" s="4"/>
      <c r="BB3007" s="1"/>
      <c r="BC3007" s="1"/>
      <c r="BD3007" s="1"/>
      <c r="BE3007" s="1"/>
      <c r="BF3007" s="1"/>
      <c r="BG3007" s="1"/>
      <c r="BH3007" s="1"/>
      <c r="BI3007" s="1"/>
    </row>
    <row r="3008" spans="1:61" x14ac:dyDescent="0.2">
      <c r="A3008" s="78">
        <f t="shared" si="1722"/>
        <v>44899</v>
      </c>
      <c r="B3008" s="2">
        <f t="shared" si="1692"/>
        <v>433362.89013503888</v>
      </c>
      <c r="C3008" s="3">
        <f t="shared" si="1693"/>
        <v>58503990.16823025</v>
      </c>
      <c r="D3008" s="2">
        <f t="shared" si="1724"/>
        <v>240537.3279050432</v>
      </c>
      <c r="E3008" s="2">
        <f t="shared" si="1694"/>
        <v>0</v>
      </c>
      <c r="F3008" s="33">
        <f t="shared" si="1695"/>
        <v>240537.3279050432</v>
      </c>
      <c r="G3008" s="39">
        <f t="shared" si="1696"/>
        <v>6370.34</v>
      </c>
      <c r="H3008" s="38">
        <f>IF(AND(N3008=1,N3007&gt;1),VLOOKUP(A3007,[1]Plan1!$CW$105:$CY$215,3),H3007)</f>
        <v>6407.93</v>
      </c>
      <c r="I3008" s="127">
        <f t="shared" si="1697"/>
        <v>44815</v>
      </c>
      <c r="J3008" s="127">
        <f t="shared" si="1698"/>
        <v>44845</v>
      </c>
      <c r="K3008" s="34">
        <f t="shared" si="1699"/>
        <v>5.9007839455980093E-3</v>
      </c>
      <c r="L3008" s="212">
        <f t="shared" si="1700"/>
        <v>44907</v>
      </c>
      <c r="M3008" s="1">
        <f t="shared" si="1701"/>
        <v>21</v>
      </c>
      <c r="N3008" s="1">
        <f t="shared" si="1702"/>
        <v>16</v>
      </c>
      <c r="O3008" s="2">
        <f t="shared" si="1703"/>
        <v>1.00449268</v>
      </c>
      <c r="P3008" s="35">
        <f t="shared" si="1704"/>
        <v>0.99709963999999995</v>
      </c>
      <c r="Q3008" s="35">
        <f t="shared" si="1705"/>
        <v>1.1993334596006893</v>
      </c>
      <c r="R3008" s="2">
        <f t="shared" si="1706"/>
        <v>1.20472168</v>
      </c>
      <c r="S3008" s="2">
        <f t="shared" si="1707"/>
        <v>1.1701330599999999</v>
      </c>
      <c r="T3008" s="2">
        <f t="shared" si="1708"/>
        <v>289780.53377646999</v>
      </c>
      <c r="U3008" s="2">
        <f t="shared" si="1709"/>
        <v>0</v>
      </c>
      <c r="V3008" s="2">
        <f t="shared" si="1710"/>
        <v>49243.205871431332</v>
      </c>
      <c r="W3008" s="2">
        <f t="shared" si="1711"/>
        <v>289780.53377647453</v>
      </c>
      <c r="X3008" s="36">
        <f t="shared" si="1712"/>
        <v>0</v>
      </c>
      <c r="Y3008" s="2">
        <f t="shared" si="1713"/>
        <v>0</v>
      </c>
      <c r="Z3008" s="37">
        <f t="shared" si="1714"/>
        <v>0</v>
      </c>
      <c r="AA3008" s="2">
        <f t="shared" si="1715"/>
        <v>0</v>
      </c>
      <c r="AB3008" s="4">
        <f t="shared" si="1723"/>
        <v>7.1215000000000001E-2</v>
      </c>
      <c r="AC3008" s="148">
        <f t="shared" si="1716"/>
        <v>708</v>
      </c>
      <c r="AD3008" s="36">
        <v>252</v>
      </c>
      <c r="AE3008" s="35">
        <f t="shared" si="1717"/>
        <v>1.2132188420000001</v>
      </c>
      <c r="AF3008" s="2">
        <f t="shared" si="1718"/>
        <v>61786.669845960001</v>
      </c>
      <c r="AG3008" s="2">
        <f t="shared" si="1719"/>
        <v>61786.669845960001</v>
      </c>
      <c r="AH3008" s="3">
        <f t="shared" si="1720"/>
        <v>0</v>
      </c>
      <c r="AI3008" s="3"/>
      <c r="AJ3008" s="3">
        <v>0</v>
      </c>
      <c r="AK3008" s="2">
        <f t="shared" si="1721"/>
        <v>81795.686512604341</v>
      </c>
      <c r="AL3008" s="8"/>
      <c r="AM3008" s="8"/>
      <c r="AN3008" s="8"/>
      <c r="AO3008" s="8"/>
      <c r="AP3008" s="8"/>
      <c r="AQ3008" s="8"/>
      <c r="AR3008" s="5"/>
      <c r="AS3008" s="1"/>
      <c r="AT3008" s="8"/>
      <c r="AU3008" s="1"/>
      <c r="AV3008" s="1"/>
      <c r="AW3008" s="3"/>
      <c r="AX3008" s="3"/>
      <c r="AY3008" s="4"/>
      <c r="AZ3008" s="4"/>
      <c r="BA3008" s="4"/>
      <c r="BB3008" s="1"/>
      <c r="BC3008" s="1"/>
      <c r="BD3008" s="1"/>
      <c r="BE3008" s="1"/>
      <c r="BF3008" s="1"/>
      <c r="BG3008" s="1"/>
      <c r="BH3008" s="1"/>
      <c r="BI3008" s="1"/>
    </row>
    <row r="3009" spans="1:61" x14ac:dyDescent="0.2">
      <c r="A3009" s="78">
        <f t="shared" si="1722"/>
        <v>44900</v>
      </c>
      <c r="B3009" s="2">
        <f t="shared" si="1692"/>
        <v>433538.06027738197</v>
      </c>
      <c r="C3009" s="3">
        <f t="shared" si="1693"/>
        <v>58527638.137446567</v>
      </c>
      <c r="D3009" s="2">
        <f t="shared" si="1724"/>
        <v>240537.3279050432</v>
      </c>
      <c r="E3009" s="2">
        <f t="shared" si="1694"/>
        <v>0</v>
      </c>
      <c r="F3009" s="33">
        <f t="shared" si="1695"/>
        <v>240537.3279050432</v>
      </c>
      <c r="G3009" s="39">
        <f t="shared" si="1696"/>
        <v>6370.34</v>
      </c>
      <c r="H3009" s="38">
        <f>IF(AND(N3009=1,N3008&gt;1),VLOOKUP(A3008,[1]Plan1!$CW$105:$CY$215,3),H3008)</f>
        <v>6407.93</v>
      </c>
      <c r="I3009" s="127">
        <f t="shared" si="1697"/>
        <v>44815</v>
      </c>
      <c r="J3009" s="127">
        <f t="shared" si="1698"/>
        <v>44845</v>
      </c>
      <c r="K3009" s="34">
        <f t="shared" si="1699"/>
        <v>5.9007839455980093E-3</v>
      </c>
      <c r="L3009" s="212">
        <f t="shared" si="1700"/>
        <v>44907</v>
      </c>
      <c r="M3009" s="1">
        <f t="shared" si="1701"/>
        <v>21</v>
      </c>
      <c r="N3009" s="1">
        <f t="shared" si="1702"/>
        <v>16</v>
      </c>
      <c r="O3009" s="2">
        <f t="shared" si="1703"/>
        <v>1.00449268</v>
      </c>
      <c r="P3009" s="35">
        <f t="shared" si="1704"/>
        <v>0.99709963999999995</v>
      </c>
      <c r="Q3009" s="35">
        <f t="shared" si="1705"/>
        <v>1.1993334596006893</v>
      </c>
      <c r="R3009" s="2">
        <f t="shared" si="1706"/>
        <v>1.20472168</v>
      </c>
      <c r="S3009" s="2">
        <f t="shared" si="1707"/>
        <v>1.1701330599999999</v>
      </c>
      <c r="T3009" s="2">
        <f t="shared" si="1708"/>
        <v>289780.53377646999</v>
      </c>
      <c r="U3009" s="2">
        <f t="shared" si="1709"/>
        <v>0</v>
      </c>
      <c r="V3009" s="2">
        <f t="shared" si="1710"/>
        <v>49243.205871431332</v>
      </c>
      <c r="W3009" s="2">
        <f t="shared" si="1711"/>
        <v>289780.53377647453</v>
      </c>
      <c r="X3009" s="36">
        <f t="shared" si="1712"/>
        <v>0</v>
      </c>
      <c r="Y3009" s="2">
        <f t="shared" si="1713"/>
        <v>0</v>
      </c>
      <c r="Z3009" s="37">
        <f t="shared" si="1714"/>
        <v>0</v>
      </c>
      <c r="AA3009" s="2">
        <f t="shared" si="1715"/>
        <v>0</v>
      </c>
      <c r="AB3009" s="4">
        <f t="shared" si="1723"/>
        <v>7.1215000000000001E-2</v>
      </c>
      <c r="AC3009" s="148">
        <f t="shared" si="1716"/>
        <v>709</v>
      </c>
      <c r="AD3009" s="36">
        <v>252</v>
      </c>
      <c r="AE3009" s="35">
        <f t="shared" si="1717"/>
        <v>1.213550084</v>
      </c>
      <c r="AF3009" s="2">
        <f t="shared" si="1718"/>
        <v>61882.657329529997</v>
      </c>
      <c r="AG3009" s="2">
        <f t="shared" si="1719"/>
        <v>61882.657329529997</v>
      </c>
      <c r="AH3009" s="3">
        <f t="shared" si="1720"/>
        <v>0</v>
      </c>
      <c r="AI3009" s="3"/>
      <c r="AJ3009" s="3">
        <v>0</v>
      </c>
      <c r="AK3009" s="2">
        <f t="shared" si="1721"/>
        <v>81874.869171377431</v>
      </c>
      <c r="AL3009" s="8"/>
      <c r="AM3009" s="8"/>
      <c r="AN3009" s="8"/>
      <c r="AO3009" s="8"/>
      <c r="AP3009" s="8"/>
      <c r="AQ3009" s="8"/>
      <c r="AR3009" s="5"/>
      <c r="AS3009" s="1"/>
      <c r="AT3009" s="8"/>
      <c r="AU3009" s="1"/>
      <c r="AV3009" s="1"/>
      <c r="AW3009" s="3"/>
      <c r="AX3009" s="3"/>
      <c r="AY3009" s="4"/>
      <c r="AZ3009" s="4"/>
      <c r="BA3009" s="4"/>
      <c r="BB3009" s="1"/>
      <c r="BC3009" s="1"/>
      <c r="BD3009" s="1"/>
      <c r="BE3009" s="1"/>
      <c r="BF3009" s="1"/>
      <c r="BG3009" s="1"/>
      <c r="BH3009" s="1"/>
      <c r="BI3009" s="1"/>
    </row>
    <row r="3010" spans="1:61" x14ac:dyDescent="0.2">
      <c r="A3010" s="78">
        <f t="shared" si="1722"/>
        <v>44901</v>
      </c>
      <c r="B3010" s="2">
        <f t="shared" si="1692"/>
        <v>433811.81854886271</v>
      </c>
      <c r="C3010" s="3">
        <f t="shared" si="1693"/>
        <v>58564595.504096463</v>
      </c>
      <c r="D3010" s="2">
        <f t="shared" si="1724"/>
        <v>240537.3279050432</v>
      </c>
      <c r="E3010" s="2">
        <f t="shared" si="1694"/>
        <v>0</v>
      </c>
      <c r="F3010" s="33">
        <f t="shared" si="1695"/>
        <v>240537.3279050432</v>
      </c>
      <c r="G3010" s="39">
        <f t="shared" si="1696"/>
        <v>6370.34</v>
      </c>
      <c r="H3010" s="38">
        <f>IF(AND(N3010=1,N3009&gt;1),VLOOKUP(A3009,[1]Plan1!$CW$105:$CY$215,3),H3009)</f>
        <v>6407.93</v>
      </c>
      <c r="I3010" s="127">
        <f t="shared" si="1697"/>
        <v>44815</v>
      </c>
      <c r="J3010" s="127">
        <f t="shared" si="1698"/>
        <v>44845</v>
      </c>
      <c r="K3010" s="34">
        <f t="shared" si="1699"/>
        <v>5.9007839455980093E-3</v>
      </c>
      <c r="L3010" s="212">
        <f t="shared" si="1700"/>
        <v>44907</v>
      </c>
      <c r="M3010" s="1">
        <f t="shared" si="1701"/>
        <v>21</v>
      </c>
      <c r="N3010" s="1">
        <f t="shared" si="1702"/>
        <v>17</v>
      </c>
      <c r="O3010" s="2">
        <f t="shared" si="1703"/>
        <v>1.0047741400000001</v>
      </c>
      <c r="P3010" s="35">
        <f t="shared" si="1704"/>
        <v>0.99709963999999995</v>
      </c>
      <c r="Q3010" s="35">
        <f t="shared" si="1705"/>
        <v>1.1993334596006893</v>
      </c>
      <c r="R3010" s="2">
        <f t="shared" si="1706"/>
        <v>1.20505924</v>
      </c>
      <c r="S3010" s="2">
        <f t="shared" si="1707"/>
        <v>1.1701330599999999</v>
      </c>
      <c r="T3010" s="2">
        <f t="shared" si="1708"/>
        <v>289861.72955688002</v>
      </c>
      <c r="U3010" s="2">
        <f t="shared" si="1709"/>
        <v>0</v>
      </c>
      <c r="V3010" s="2">
        <f t="shared" si="1710"/>
        <v>49324.401651838947</v>
      </c>
      <c r="W3010" s="2">
        <f t="shared" si="1711"/>
        <v>289861.72955688217</v>
      </c>
      <c r="X3010" s="36">
        <f t="shared" si="1712"/>
        <v>0</v>
      </c>
      <c r="Y3010" s="2">
        <f t="shared" si="1713"/>
        <v>0</v>
      </c>
      <c r="Z3010" s="37">
        <f t="shared" si="1714"/>
        <v>0</v>
      </c>
      <c r="AA3010" s="2">
        <f t="shared" si="1715"/>
        <v>0</v>
      </c>
      <c r="AB3010" s="4">
        <f t="shared" si="1723"/>
        <v>7.1215000000000001E-2</v>
      </c>
      <c r="AC3010" s="148">
        <f t="shared" si="1716"/>
        <v>710</v>
      </c>
      <c r="AD3010" s="36">
        <v>252</v>
      </c>
      <c r="AE3010" s="35">
        <f t="shared" si="1717"/>
        <v>1.213881416</v>
      </c>
      <c r="AF3010" s="2">
        <f t="shared" si="1718"/>
        <v>61996.037161829998</v>
      </c>
      <c r="AG3010" s="2">
        <f t="shared" si="1719"/>
        <v>61996.037161829998</v>
      </c>
      <c r="AH3010" s="3">
        <f t="shared" si="1720"/>
        <v>0</v>
      </c>
      <c r="AI3010" s="3"/>
      <c r="AJ3010" s="3">
        <v>0</v>
      </c>
      <c r="AK3010" s="2">
        <f t="shared" si="1721"/>
        <v>81954.051830150522</v>
      </c>
      <c r="AL3010" s="8"/>
      <c r="AM3010" s="8"/>
      <c r="AN3010" s="8"/>
      <c r="AO3010" s="8"/>
      <c r="AP3010" s="8"/>
      <c r="AQ3010" s="8"/>
      <c r="AR3010" s="5"/>
      <c r="AS3010" s="1"/>
      <c r="AT3010" s="8"/>
      <c r="AU3010" s="1"/>
      <c r="AV3010" s="1"/>
      <c r="AW3010" s="3"/>
      <c r="AX3010" s="3"/>
      <c r="AY3010" s="4"/>
      <c r="AZ3010" s="4"/>
      <c r="BA3010" s="4"/>
      <c r="BB3010" s="1"/>
      <c r="BC3010" s="1"/>
      <c r="BD3010" s="1"/>
      <c r="BE3010" s="1"/>
      <c r="BF3010" s="1"/>
      <c r="BG3010" s="1"/>
      <c r="BH3010" s="1"/>
      <c r="BI3010" s="1"/>
    </row>
    <row r="3011" spans="1:61" x14ac:dyDescent="0.2">
      <c r="A3011" s="78">
        <f t="shared" si="1722"/>
        <v>44902</v>
      </c>
      <c r="B3011" s="2">
        <f t="shared" si="1692"/>
        <v>434085.6862170262</v>
      </c>
      <c r="C3011" s="3">
        <f t="shared" si="1693"/>
        <v>58601567.639298536</v>
      </c>
      <c r="D3011" s="2">
        <f t="shared" si="1724"/>
        <v>240537.3279050432</v>
      </c>
      <c r="E3011" s="2">
        <f t="shared" si="1694"/>
        <v>0</v>
      </c>
      <c r="F3011" s="33">
        <f t="shared" si="1695"/>
        <v>240537.3279050432</v>
      </c>
      <c r="G3011" s="39">
        <f t="shared" si="1696"/>
        <v>6370.34</v>
      </c>
      <c r="H3011" s="38">
        <f>IF(AND(N3011=1,N3010&gt;1),VLOOKUP(A3010,[1]Plan1!$CW$105:$CY$215,3),H3010)</f>
        <v>6407.93</v>
      </c>
      <c r="I3011" s="127">
        <f t="shared" si="1697"/>
        <v>44815</v>
      </c>
      <c r="J3011" s="127">
        <f t="shared" si="1698"/>
        <v>44845</v>
      </c>
      <c r="K3011" s="34">
        <f t="shared" si="1699"/>
        <v>5.9007839455980093E-3</v>
      </c>
      <c r="L3011" s="212">
        <f t="shared" si="1700"/>
        <v>44907</v>
      </c>
      <c r="M3011" s="1">
        <f t="shared" si="1701"/>
        <v>21</v>
      </c>
      <c r="N3011" s="1">
        <f t="shared" si="1702"/>
        <v>18</v>
      </c>
      <c r="O3011" s="2">
        <f t="shared" si="1703"/>
        <v>1.0050556799999999</v>
      </c>
      <c r="P3011" s="35">
        <f t="shared" si="1704"/>
        <v>0.99709963999999995</v>
      </c>
      <c r="Q3011" s="35">
        <f t="shared" si="1705"/>
        <v>1.1993334596006893</v>
      </c>
      <c r="R3011" s="2">
        <f t="shared" si="1706"/>
        <v>1.2053969</v>
      </c>
      <c r="S3011" s="2">
        <f t="shared" si="1707"/>
        <v>1.1701330599999999</v>
      </c>
      <c r="T3011" s="2">
        <f t="shared" si="1708"/>
        <v>289942.94939102</v>
      </c>
      <c r="U3011" s="2">
        <f t="shared" si="1709"/>
        <v>0</v>
      </c>
      <c r="V3011" s="2">
        <f t="shared" si="1710"/>
        <v>49405.621485979369</v>
      </c>
      <c r="W3011" s="2">
        <f t="shared" si="1711"/>
        <v>289942.94939102256</v>
      </c>
      <c r="X3011" s="36">
        <f t="shared" si="1712"/>
        <v>0</v>
      </c>
      <c r="Y3011" s="2">
        <f t="shared" si="1713"/>
        <v>0</v>
      </c>
      <c r="Z3011" s="37">
        <f t="shared" si="1714"/>
        <v>0</v>
      </c>
      <c r="AA3011" s="2">
        <f t="shared" si="1715"/>
        <v>0</v>
      </c>
      <c r="AB3011" s="4">
        <f t="shared" si="1723"/>
        <v>7.1215000000000001E-2</v>
      </c>
      <c r="AC3011" s="148">
        <f t="shared" si="1716"/>
        <v>711</v>
      </c>
      <c r="AD3011" s="36">
        <v>252</v>
      </c>
      <c r="AE3011" s="35">
        <f t="shared" si="1717"/>
        <v>1.214212839</v>
      </c>
      <c r="AF3011" s="2">
        <f t="shared" si="1718"/>
        <v>62109.502337079997</v>
      </c>
      <c r="AG3011" s="2">
        <f t="shared" si="1719"/>
        <v>62109.502337079997</v>
      </c>
      <c r="AH3011" s="3">
        <f t="shared" si="1720"/>
        <v>0</v>
      </c>
      <c r="AI3011" s="3"/>
      <c r="AJ3011" s="3">
        <v>0</v>
      </c>
      <c r="AK3011" s="2">
        <f t="shared" si="1721"/>
        <v>82033.234488923612</v>
      </c>
      <c r="AL3011" s="8"/>
      <c r="AM3011" s="8"/>
      <c r="AN3011" s="8"/>
      <c r="AO3011" s="8"/>
      <c r="AP3011" s="8"/>
      <c r="AQ3011" s="8"/>
      <c r="AR3011" s="5"/>
      <c r="AS3011" s="1"/>
      <c r="AT3011" s="8"/>
      <c r="AU3011" s="1"/>
      <c r="AV3011" s="1"/>
      <c r="AW3011" s="3"/>
      <c r="AX3011" s="3"/>
      <c r="AY3011" s="4"/>
      <c r="AZ3011" s="4"/>
      <c r="BA3011" s="4"/>
      <c r="BB3011" s="1"/>
      <c r="BC3011" s="1"/>
      <c r="BD3011" s="1"/>
      <c r="BE3011" s="1"/>
      <c r="BF3011" s="1"/>
      <c r="BG3011" s="1"/>
      <c r="BH3011" s="1"/>
      <c r="BI3011" s="1"/>
    </row>
    <row r="3012" spans="1:61" x14ac:dyDescent="0.2">
      <c r="A3012" s="78">
        <f t="shared" si="1722"/>
        <v>44903</v>
      </c>
      <c r="B3012" s="2">
        <f t="shared" si="1692"/>
        <v>434359.6633279525</v>
      </c>
      <c r="C3012" s="3">
        <f t="shared" si="1693"/>
        <v>58638554.549273588</v>
      </c>
      <c r="D3012" s="2">
        <f t="shared" si="1724"/>
        <v>240537.3279050432</v>
      </c>
      <c r="E3012" s="2">
        <f t="shared" si="1694"/>
        <v>0</v>
      </c>
      <c r="F3012" s="33">
        <f t="shared" si="1695"/>
        <v>240537.3279050432</v>
      </c>
      <c r="G3012" s="39">
        <f t="shared" si="1696"/>
        <v>6370.34</v>
      </c>
      <c r="H3012" s="38">
        <f>IF(AND(N3012=1,N3011&gt;1),VLOOKUP(A3011,[1]Plan1!$CW$105:$CY$215,3),H3011)</f>
        <v>6407.93</v>
      </c>
      <c r="I3012" s="127">
        <f t="shared" si="1697"/>
        <v>44815</v>
      </c>
      <c r="J3012" s="127">
        <f t="shared" si="1698"/>
        <v>44845</v>
      </c>
      <c r="K3012" s="34">
        <f t="shared" si="1699"/>
        <v>5.9007839455980093E-3</v>
      </c>
      <c r="L3012" s="212">
        <f t="shared" si="1700"/>
        <v>44907</v>
      </c>
      <c r="M3012" s="1">
        <f t="shared" si="1701"/>
        <v>21</v>
      </c>
      <c r="N3012" s="1">
        <f t="shared" si="1702"/>
        <v>19</v>
      </c>
      <c r="O3012" s="2">
        <f t="shared" si="1703"/>
        <v>1.0053373000000001</v>
      </c>
      <c r="P3012" s="35">
        <f t="shared" si="1704"/>
        <v>0.99709963999999995</v>
      </c>
      <c r="Q3012" s="35">
        <f t="shared" si="1705"/>
        <v>1.1993334596006893</v>
      </c>
      <c r="R3012" s="2">
        <f t="shared" si="1706"/>
        <v>1.2057346600000001</v>
      </c>
      <c r="S3012" s="2">
        <f t="shared" si="1707"/>
        <v>1.1701330599999999</v>
      </c>
      <c r="T3012" s="2">
        <f t="shared" si="1708"/>
        <v>290024.19327888999</v>
      </c>
      <c r="U3012" s="2">
        <f t="shared" si="1709"/>
        <v>0</v>
      </c>
      <c r="V3012" s="2">
        <f t="shared" si="1710"/>
        <v>49486.86537385259</v>
      </c>
      <c r="W3012" s="2">
        <f t="shared" si="1711"/>
        <v>290024.19327889581</v>
      </c>
      <c r="X3012" s="36">
        <f t="shared" si="1712"/>
        <v>0</v>
      </c>
      <c r="Y3012" s="2">
        <f t="shared" si="1713"/>
        <v>0</v>
      </c>
      <c r="Z3012" s="37">
        <f t="shared" si="1714"/>
        <v>0</v>
      </c>
      <c r="AA3012" s="2">
        <f t="shared" si="1715"/>
        <v>0</v>
      </c>
      <c r="AB3012" s="4">
        <f t="shared" si="1723"/>
        <v>7.1215000000000001E-2</v>
      </c>
      <c r="AC3012" s="148">
        <f t="shared" si="1716"/>
        <v>712</v>
      </c>
      <c r="AD3012" s="36">
        <v>252</v>
      </c>
      <c r="AE3012" s="35">
        <f t="shared" si="1717"/>
        <v>1.214544353</v>
      </c>
      <c r="AF3012" s="2">
        <f t="shared" si="1718"/>
        <v>62223.052901360003</v>
      </c>
      <c r="AG3012" s="2">
        <f t="shared" si="1719"/>
        <v>62223.052901360003</v>
      </c>
      <c r="AH3012" s="3">
        <f t="shared" si="1720"/>
        <v>0</v>
      </c>
      <c r="AI3012" s="3"/>
      <c r="AJ3012" s="3">
        <v>0</v>
      </c>
      <c r="AK3012" s="2">
        <f t="shared" si="1721"/>
        <v>82112.417147696702</v>
      </c>
      <c r="AL3012" s="8"/>
      <c r="AM3012" s="8"/>
      <c r="AN3012" s="8"/>
      <c r="AO3012" s="8"/>
      <c r="AP3012" s="8"/>
      <c r="AQ3012" s="8"/>
      <c r="AR3012" s="5"/>
      <c r="AS3012" s="1"/>
      <c r="AT3012" s="8"/>
      <c r="AU3012" s="1"/>
      <c r="AV3012" s="1"/>
      <c r="AW3012" s="3"/>
      <c r="AX3012" s="3"/>
      <c r="AY3012" s="4"/>
      <c r="AZ3012" s="4"/>
      <c r="BA3012" s="4"/>
      <c r="BB3012" s="1"/>
      <c r="BC3012" s="1"/>
      <c r="BD3012" s="1"/>
      <c r="BE3012" s="1"/>
      <c r="BF3012" s="1"/>
      <c r="BG3012" s="1"/>
      <c r="BH3012" s="1"/>
      <c r="BI3012" s="1"/>
    </row>
    <row r="3013" spans="1:61" x14ac:dyDescent="0.2">
      <c r="A3013" s="78">
        <f t="shared" si="1722"/>
        <v>44904</v>
      </c>
      <c r="B3013" s="2">
        <f t="shared" si="1692"/>
        <v>434633.7467154183</v>
      </c>
      <c r="C3013" s="3">
        <f t="shared" si="1693"/>
        <v>58675555.806581467</v>
      </c>
      <c r="D3013" s="2">
        <f t="shared" si="1724"/>
        <v>240537.3279050432</v>
      </c>
      <c r="E3013" s="2">
        <f t="shared" si="1694"/>
        <v>0</v>
      </c>
      <c r="F3013" s="33">
        <f t="shared" si="1695"/>
        <v>240537.3279050432</v>
      </c>
      <c r="G3013" s="39">
        <f t="shared" si="1696"/>
        <v>6370.34</v>
      </c>
      <c r="H3013" s="38">
        <f>IF(AND(N3013=1,N3012&gt;1),VLOOKUP(A3012,[1]Plan1!$CW$105:$CY$215,3),H3012)</f>
        <v>6407.93</v>
      </c>
      <c r="I3013" s="127">
        <f t="shared" si="1697"/>
        <v>44815</v>
      </c>
      <c r="J3013" s="127">
        <f t="shared" si="1698"/>
        <v>44845</v>
      </c>
      <c r="K3013" s="34">
        <f t="shared" si="1699"/>
        <v>5.9007839455980093E-3</v>
      </c>
      <c r="L3013" s="212">
        <f t="shared" si="1700"/>
        <v>44907</v>
      </c>
      <c r="M3013" s="1">
        <f t="shared" si="1701"/>
        <v>21</v>
      </c>
      <c r="N3013" s="1">
        <f t="shared" si="1702"/>
        <v>20</v>
      </c>
      <c r="O3013" s="2">
        <f t="shared" si="1703"/>
        <v>1.005619</v>
      </c>
      <c r="P3013" s="35">
        <f t="shared" si="1704"/>
        <v>0.99709963999999995</v>
      </c>
      <c r="Q3013" s="35">
        <f t="shared" si="1705"/>
        <v>1.1993334596006893</v>
      </c>
      <c r="R3013" s="2">
        <f t="shared" si="1706"/>
        <v>1.20607251</v>
      </c>
      <c r="S3013" s="2">
        <f t="shared" si="1707"/>
        <v>1.1701330599999999</v>
      </c>
      <c r="T3013" s="2">
        <f t="shared" si="1708"/>
        <v>290105.45881511999</v>
      </c>
      <c r="U3013" s="2">
        <f t="shared" si="1709"/>
        <v>0</v>
      </c>
      <c r="V3013" s="2">
        <f t="shared" si="1710"/>
        <v>49568.130910085303</v>
      </c>
      <c r="W3013" s="2">
        <f t="shared" si="1711"/>
        <v>290105.45881512848</v>
      </c>
      <c r="X3013" s="36">
        <f t="shared" si="1712"/>
        <v>0</v>
      </c>
      <c r="Y3013" s="2">
        <f t="shared" si="1713"/>
        <v>0</v>
      </c>
      <c r="Z3013" s="37">
        <f t="shared" si="1714"/>
        <v>0</v>
      </c>
      <c r="AA3013" s="2">
        <f t="shared" si="1715"/>
        <v>0</v>
      </c>
      <c r="AB3013" s="4">
        <f t="shared" si="1723"/>
        <v>7.1215000000000001E-2</v>
      </c>
      <c r="AC3013" s="148">
        <f t="shared" si="1716"/>
        <v>713</v>
      </c>
      <c r="AD3013" s="36">
        <v>252</v>
      </c>
      <c r="AE3013" s="35">
        <f t="shared" si="1717"/>
        <v>1.2148759570000001</v>
      </c>
      <c r="AF3013" s="2">
        <f t="shared" si="1718"/>
        <v>62336.688093819997</v>
      </c>
      <c r="AG3013" s="2">
        <f t="shared" si="1719"/>
        <v>62336.688093819997</v>
      </c>
      <c r="AH3013" s="3">
        <f t="shared" si="1720"/>
        <v>0</v>
      </c>
      <c r="AI3013" s="3"/>
      <c r="AJ3013" s="3">
        <v>0</v>
      </c>
      <c r="AK3013" s="2">
        <f t="shared" si="1721"/>
        <v>82191.599806469807</v>
      </c>
      <c r="AL3013" s="8"/>
      <c r="AM3013" s="8"/>
      <c r="AN3013" s="8"/>
      <c r="AO3013" s="8"/>
      <c r="AP3013" s="8"/>
      <c r="AQ3013" s="8"/>
      <c r="AR3013" s="5"/>
      <c r="AS3013" s="1"/>
      <c r="AT3013" s="8"/>
      <c r="AU3013" s="1"/>
      <c r="AV3013" s="1"/>
      <c r="AW3013" s="3"/>
      <c r="AX3013" s="3"/>
      <c r="AY3013" s="4"/>
      <c r="AZ3013" s="4"/>
      <c r="BA3013" s="4"/>
      <c r="BB3013" s="1"/>
      <c r="BC3013" s="1"/>
      <c r="BD3013" s="1"/>
      <c r="BE3013" s="1"/>
      <c r="BF3013" s="1"/>
      <c r="BG3013" s="1"/>
      <c r="BH3013" s="1"/>
      <c r="BI3013" s="1"/>
    </row>
    <row r="3014" spans="1:61" x14ac:dyDescent="0.2">
      <c r="A3014" s="78">
        <f t="shared" si="1722"/>
        <v>44905</v>
      </c>
      <c r="B3014" s="2">
        <f t="shared" si="1692"/>
        <v>434811.68614259694</v>
      </c>
      <c r="C3014" s="3">
        <f t="shared" si="1693"/>
        <v>58699577.629250586</v>
      </c>
      <c r="D3014" s="2">
        <f t="shared" si="1724"/>
        <v>240537.3279050432</v>
      </c>
      <c r="E3014" s="2">
        <f t="shared" si="1694"/>
        <v>0</v>
      </c>
      <c r="F3014" s="33">
        <f t="shared" si="1695"/>
        <v>240537.3279050432</v>
      </c>
      <c r="G3014" s="39">
        <f t="shared" si="1696"/>
        <v>6370.34</v>
      </c>
      <c r="H3014" s="38">
        <f>IF(AND(N3014=1,N3013&gt;1),VLOOKUP(A3013,[1]Plan1!$CW$105:$CY$215,3),H3013)</f>
        <v>6407.93</v>
      </c>
      <c r="I3014" s="127">
        <f t="shared" si="1697"/>
        <v>44815</v>
      </c>
      <c r="J3014" s="127">
        <f t="shared" si="1698"/>
        <v>44845</v>
      </c>
      <c r="K3014" s="34">
        <f t="shared" si="1699"/>
        <v>5.9007839455980093E-3</v>
      </c>
      <c r="L3014" s="212">
        <f t="shared" si="1700"/>
        <v>44907</v>
      </c>
      <c r="M3014" s="1">
        <f t="shared" si="1701"/>
        <v>21</v>
      </c>
      <c r="N3014" s="1">
        <f t="shared" si="1702"/>
        <v>21</v>
      </c>
      <c r="O3014" s="2">
        <f t="shared" si="1703"/>
        <v>1.0059007799999999</v>
      </c>
      <c r="P3014" s="35">
        <f t="shared" si="1704"/>
        <v>0.99709963999999995</v>
      </c>
      <c r="Q3014" s="35">
        <f t="shared" si="1705"/>
        <v>1.1993334596006893</v>
      </c>
      <c r="R3014" s="2">
        <f t="shared" si="1706"/>
        <v>1.2064104600000001</v>
      </c>
      <c r="S3014" s="2">
        <f t="shared" si="1707"/>
        <v>1.1701330599999999</v>
      </c>
      <c r="T3014" s="2">
        <f t="shared" si="1708"/>
        <v>290186.74840509001</v>
      </c>
      <c r="U3014" s="2">
        <f t="shared" si="1709"/>
        <v>0</v>
      </c>
      <c r="V3014" s="2">
        <f t="shared" si="1710"/>
        <v>49649.420500050823</v>
      </c>
      <c r="W3014" s="2">
        <f t="shared" si="1711"/>
        <v>290186.74840509403</v>
      </c>
      <c r="X3014" s="36">
        <f t="shared" si="1712"/>
        <v>0</v>
      </c>
      <c r="Y3014" s="2">
        <f t="shared" si="1713"/>
        <v>0</v>
      </c>
      <c r="Z3014" s="37">
        <f t="shared" si="1714"/>
        <v>0</v>
      </c>
      <c r="AA3014" s="2">
        <f t="shared" si="1715"/>
        <v>0</v>
      </c>
      <c r="AB3014" s="4">
        <f t="shared" si="1723"/>
        <v>7.1215000000000001E-2</v>
      </c>
      <c r="AC3014" s="148">
        <f t="shared" si="1716"/>
        <v>713</v>
      </c>
      <c r="AD3014" s="36">
        <v>252</v>
      </c>
      <c r="AE3014" s="35">
        <f t="shared" si="1717"/>
        <v>1.2148759570000001</v>
      </c>
      <c r="AF3014" s="2">
        <f t="shared" si="1718"/>
        <v>62354.155272260003</v>
      </c>
      <c r="AG3014" s="2">
        <f t="shared" si="1719"/>
        <v>62354.155272260003</v>
      </c>
      <c r="AH3014" s="3">
        <f t="shared" si="1720"/>
        <v>0</v>
      </c>
      <c r="AI3014" s="3"/>
      <c r="AJ3014" s="3">
        <v>0</v>
      </c>
      <c r="AK3014" s="2">
        <f t="shared" si="1721"/>
        <v>82270.782465242883</v>
      </c>
      <c r="AL3014" s="8"/>
      <c r="AM3014" s="8"/>
      <c r="AN3014" s="8"/>
      <c r="AO3014" s="8"/>
      <c r="AP3014" s="8"/>
      <c r="AQ3014" s="8"/>
      <c r="AR3014" s="5"/>
      <c r="AS3014" s="1"/>
      <c r="AT3014" s="8"/>
      <c r="AU3014" s="1"/>
      <c r="AV3014" s="1"/>
      <c r="AW3014" s="3"/>
      <c r="AX3014" s="3"/>
      <c r="AY3014" s="4"/>
      <c r="AZ3014" s="4"/>
      <c r="BA3014" s="4"/>
      <c r="BB3014" s="1"/>
      <c r="BC3014" s="1"/>
      <c r="BD3014" s="1"/>
      <c r="BE3014" s="1"/>
      <c r="BF3014" s="1"/>
      <c r="BG3014" s="1"/>
      <c r="BH3014" s="1"/>
      <c r="BI3014" s="1"/>
    </row>
    <row r="3015" spans="1:61" x14ac:dyDescent="0.2">
      <c r="A3015" s="78">
        <f t="shared" si="1722"/>
        <v>44906</v>
      </c>
      <c r="B3015" s="2">
        <f t="shared" si="1692"/>
        <v>434890.86880137003</v>
      </c>
      <c r="C3015" s="3">
        <f t="shared" si="1693"/>
        <v>58710267.288184956</v>
      </c>
      <c r="D3015" s="2">
        <f t="shared" si="1724"/>
        <v>240537.3279050432</v>
      </c>
      <c r="E3015" s="2">
        <f t="shared" si="1694"/>
        <v>0</v>
      </c>
      <c r="F3015" s="33">
        <f t="shared" si="1695"/>
        <v>240537.3279050432</v>
      </c>
      <c r="G3015" s="39">
        <f t="shared" si="1696"/>
        <v>6370.34</v>
      </c>
      <c r="H3015" s="38">
        <f>IF(AND(N3015=1,N3014&gt;1),VLOOKUP(A3014,[1]Plan1!$CW$105:$CY$215,3),H3014)</f>
        <v>6407.93</v>
      </c>
      <c r="I3015" s="127">
        <f t="shared" si="1697"/>
        <v>44815</v>
      </c>
      <c r="J3015" s="127">
        <f t="shared" si="1698"/>
        <v>44845</v>
      </c>
      <c r="K3015" s="34">
        <f t="shared" si="1699"/>
        <v>5.9007839455980093E-3</v>
      </c>
      <c r="L3015" s="212">
        <f t="shared" si="1700"/>
        <v>44907</v>
      </c>
      <c r="M3015" s="1">
        <f t="shared" si="1701"/>
        <v>21</v>
      </c>
      <c r="N3015" s="1">
        <f t="shared" si="1702"/>
        <v>21</v>
      </c>
      <c r="O3015" s="2">
        <f t="shared" si="1703"/>
        <v>1.0059007799999999</v>
      </c>
      <c r="P3015" s="35">
        <f t="shared" si="1704"/>
        <v>0.99709963999999995</v>
      </c>
      <c r="Q3015" s="35">
        <f t="shared" si="1705"/>
        <v>1.1993334596006893</v>
      </c>
      <c r="R3015" s="2">
        <f t="shared" si="1706"/>
        <v>1.2064104600000001</v>
      </c>
      <c r="S3015" s="2">
        <f t="shared" si="1707"/>
        <v>1.1701330599999999</v>
      </c>
      <c r="T3015" s="2">
        <f t="shared" si="1708"/>
        <v>290186.74840509001</v>
      </c>
      <c r="U3015" s="2">
        <f t="shared" si="1709"/>
        <v>0</v>
      </c>
      <c r="V3015" s="2">
        <f t="shared" si="1710"/>
        <v>49649.420500050823</v>
      </c>
      <c r="W3015" s="2">
        <f t="shared" si="1711"/>
        <v>290186.74840509403</v>
      </c>
      <c r="X3015" s="36">
        <f t="shared" si="1712"/>
        <v>0</v>
      </c>
      <c r="Y3015" s="2">
        <f t="shared" si="1713"/>
        <v>0</v>
      </c>
      <c r="Z3015" s="37">
        <f t="shared" si="1714"/>
        <v>0</v>
      </c>
      <c r="AA3015" s="2">
        <f t="shared" si="1715"/>
        <v>0</v>
      </c>
      <c r="AB3015" s="4">
        <f t="shared" si="1723"/>
        <v>7.1215000000000001E-2</v>
      </c>
      <c r="AC3015" s="148">
        <f t="shared" si="1716"/>
        <v>713</v>
      </c>
      <c r="AD3015" s="36">
        <v>252</v>
      </c>
      <c r="AE3015" s="35">
        <f t="shared" si="1717"/>
        <v>1.2148759570000001</v>
      </c>
      <c r="AF3015" s="2">
        <f t="shared" si="1718"/>
        <v>62354.155272260003</v>
      </c>
      <c r="AG3015" s="2">
        <f t="shared" si="1719"/>
        <v>62354.155272260003</v>
      </c>
      <c r="AH3015" s="3">
        <f t="shared" si="1720"/>
        <v>0</v>
      </c>
      <c r="AI3015" s="3"/>
      <c r="AJ3015" s="3">
        <v>0</v>
      </c>
      <c r="AK3015" s="2">
        <f t="shared" si="1721"/>
        <v>82349.965124015987</v>
      </c>
      <c r="AL3015" s="8"/>
      <c r="AM3015" s="8"/>
      <c r="AN3015" s="8"/>
      <c r="AO3015" s="8"/>
      <c r="AP3015" s="8"/>
      <c r="AQ3015" s="8"/>
      <c r="AR3015" s="5"/>
      <c r="AS3015" s="1"/>
      <c r="AT3015" s="8"/>
      <c r="AU3015" s="1"/>
      <c r="AV3015" s="1"/>
      <c r="AW3015" s="3"/>
      <c r="AX3015" s="3"/>
      <c r="AY3015" s="4"/>
      <c r="AZ3015" s="4"/>
      <c r="BA3015" s="4"/>
      <c r="BB3015" s="1"/>
      <c r="BC3015" s="1"/>
      <c r="BD3015" s="1"/>
      <c r="BE3015" s="1"/>
      <c r="BF3015" s="1"/>
      <c r="BG3015" s="1"/>
      <c r="BH3015" s="1"/>
      <c r="BI3015" s="1"/>
    </row>
    <row r="3016" spans="1:61" x14ac:dyDescent="0.2">
      <c r="A3016" s="78">
        <f t="shared" si="1722"/>
        <v>44907</v>
      </c>
      <c r="B3016" s="2">
        <f t="shared" si="1692"/>
        <v>435066.30466346309</v>
      </c>
      <c r="C3016" s="3">
        <f t="shared" si="1693"/>
        <v>58733951.129567519</v>
      </c>
      <c r="D3016" s="2">
        <f t="shared" si="1724"/>
        <v>240537.3279050432</v>
      </c>
      <c r="E3016" s="2">
        <f t="shared" si="1694"/>
        <v>0</v>
      </c>
      <c r="F3016" s="33">
        <f t="shared" si="1695"/>
        <v>240537.3279050432</v>
      </c>
      <c r="G3016" s="39">
        <f t="shared" si="1696"/>
        <v>6370.34</v>
      </c>
      <c r="H3016" s="38">
        <f>IF(AND(N3016=1,N3015&gt;1),VLOOKUP(A3015,[1]Plan1!$CW$105:$CY$215,3),H3015)</f>
        <v>6407.93</v>
      </c>
      <c r="I3016" s="127">
        <f t="shared" si="1697"/>
        <v>44815</v>
      </c>
      <c r="J3016" s="127">
        <f t="shared" si="1698"/>
        <v>44845</v>
      </c>
      <c r="K3016" s="34">
        <f t="shared" si="1699"/>
        <v>5.9007839455980093E-3</v>
      </c>
      <c r="L3016" s="212">
        <f t="shared" si="1700"/>
        <v>44907</v>
      </c>
      <c r="M3016" s="1">
        <f t="shared" si="1701"/>
        <v>21</v>
      </c>
      <c r="N3016" s="1">
        <f t="shared" si="1702"/>
        <v>21</v>
      </c>
      <c r="O3016" s="2">
        <f t="shared" si="1703"/>
        <v>1.0059007799999999</v>
      </c>
      <c r="P3016" s="35">
        <f t="shared" si="1704"/>
        <v>0.99709963999999995</v>
      </c>
      <c r="Q3016" s="35">
        <f t="shared" si="1705"/>
        <v>1.1993334596006893</v>
      </c>
      <c r="R3016" s="2">
        <f t="shared" si="1706"/>
        <v>1.2064104600000001</v>
      </c>
      <c r="S3016" s="2">
        <f t="shared" si="1707"/>
        <v>1.1701330599999999</v>
      </c>
      <c r="T3016" s="2">
        <f t="shared" si="1708"/>
        <v>290186.74840509001</v>
      </c>
      <c r="U3016" s="2">
        <f t="shared" si="1709"/>
        <v>0</v>
      </c>
      <c r="V3016" s="2">
        <f t="shared" si="1710"/>
        <v>49649.420500050823</v>
      </c>
      <c r="W3016" s="2">
        <f t="shared" si="1711"/>
        <v>290186.74840509403</v>
      </c>
      <c r="X3016" s="36">
        <f t="shared" si="1712"/>
        <v>99</v>
      </c>
      <c r="Y3016" s="2">
        <f t="shared" si="1713"/>
        <v>0</v>
      </c>
      <c r="Z3016" s="37">
        <f t="shared" si="1714"/>
        <v>0</v>
      </c>
      <c r="AA3016" s="2">
        <f t="shared" si="1715"/>
        <v>0</v>
      </c>
      <c r="AB3016" s="4">
        <f t="shared" si="1723"/>
        <v>7.1215000000000001E-2</v>
      </c>
      <c r="AC3016" s="148">
        <f t="shared" si="1716"/>
        <v>714</v>
      </c>
      <c r="AD3016" s="36">
        <v>252</v>
      </c>
      <c r="AE3016" s="35">
        <f t="shared" si="1717"/>
        <v>1.2152076510000001</v>
      </c>
      <c r="AF3016" s="2">
        <f t="shared" si="1718"/>
        <v>62450.40847558</v>
      </c>
      <c r="AG3016" s="2">
        <f t="shared" si="1719"/>
        <v>62450.40847558</v>
      </c>
      <c r="AH3016" s="3">
        <f t="shared" si="1720"/>
        <v>0</v>
      </c>
      <c r="AI3016" s="3"/>
      <c r="AJ3016" s="3">
        <v>0</v>
      </c>
      <c r="AK3016" s="2">
        <f t="shared" si="1721"/>
        <v>82429.147782789078</v>
      </c>
      <c r="AL3016" s="8"/>
      <c r="AM3016" s="8"/>
      <c r="AN3016" s="8"/>
      <c r="AO3016" s="8"/>
      <c r="AP3016" s="8"/>
      <c r="AQ3016" s="8"/>
      <c r="AR3016" s="5"/>
      <c r="AS3016" s="1"/>
      <c r="AT3016" s="8"/>
      <c r="AU3016" s="1"/>
      <c r="AV3016" s="1"/>
      <c r="AW3016" s="3"/>
      <c r="AX3016" s="3"/>
      <c r="AY3016" s="4"/>
      <c r="AZ3016" s="4"/>
      <c r="BA3016" s="4"/>
      <c r="BB3016" s="1"/>
      <c r="BC3016" s="1"/>
      <c r="BD3016" s="1"/>
      <c r="BE3016" s="1"/>
      <c r="BF3016" s="1"/>
      <c r="BG3016" s="1"/>
      <c r="BH3016" s="1"/>
      <c r="BI3016" s="1"/>
    </row>
    <row r="3017" spans="1:61" x14ac:dyDescent="0.2">
      <c r="A3017" s="78">
        <f t="shared" si="1722"/>
        <v>44908</v>
      </c>
      <c r="B3017" s="2">
        <f t="shared" si="1692"/>
        <v>435310.48854071699</v>
      </c>
      <c r="C3017" s="3">
        <f t="shared" si="1693"/>
        <v>58766915.95299679</v>
      </c>
      <c r="D3017" s="2">
        <f t="shared" si="1724"/>
        <v>240537.3279050432</v>
      </c>
      <c r="E3017" s="2">
        <f t="shared" si="1694"/>
        <v>0</v>
      </c>
      <c r="F3017" s="33">
        <f t="shared" si="1695"/>
        <v>240537.3279050432</v>
      </c>
      <c r="G3017" s="39">
        <f t="shared" si="1696"/>
        <v>6407.93</v>
      </c>
      <c r="H3017" s="38">
        <f>IF(AND(N3017=1,N3016&gt;1),VLOOKUP(A3016,[1]Plan1!$CW$105:$CY$215,3),H3016)</f>
        <v>6434.2</v>
      </c>
      <c r="I3017" s="127">
        <f t="shared" si="1697"/>
        <v>44847</v>
      </c>
      <c r="J3017" s="127">
        <f t="shared" si="1698"/>
        <v>44878</v>
      </c>
      <c r="K3017" s="34">
        <f t="shared" si="1699"/>
        <v>4.0996078296735572E-3</v>
      </c>
      <c r="L3017" s="212">
        <f t="shared" si="1700"/>
        <v>44936</v>
      </c>
      <c r="M3017" s="1">
        <f t="shared" si="1701"/>
        <v>21</v>
      </c>
      <c r="N3017" s="1">
        <f t="shared" si="1702"/>
        <v>1</v>
      </c>
      <c r="O3017" s="2">
        <f t="shared" si="1703"/>
        <v>1.0001948300000001</v>
      </c>
      <c r="P3017" s="35">
        <f t="shared" si="1704"/>
        <v>1.0059007799999999</v>
      </c>
      <c r="Q3017" s="35">
        <f t="shared" si="1705"/>
        <v>1.2064104624924317</v>
      </c>
      <c r="R3017" s="2">
        <f t="shared" si="1706"/>
        <v>1.2066455</v>
      </c>
      <c r="S3017" s="2">
        <f t="shared" si="1707"/>
        <v>1.1701330599999999</v>
      </c>
      <c r="T3017" s="2">
        <f t="shared" si="1708"/>
        <v>290243.28429863998</v>
      </c>
      <c r="U3017" s="2">
        <f t="shared" si="1709"/>
        <v>0</v>
      </c>
      <c r="V3017" s="2">
        <f t="shared" si="1710"/>
        <v>49705.956393601613</v>
      </c>
      <c r="W3017" s="2">
        <f t="shared" si="1711"/>
        <v>290243.28429864481</v>
      </c>
      <c r="X3017" s="36">
        <f t="shared" si="1712"/>
        <v>0</v>
      </c>
      <c r="Y3017" s="2">
        <f t="shared" si="1713"/>
        <v>0</v>
      </c>
      <c r="Z3017" s="37">
        <f t="shared" si="1714"/>
        <v>0</v>
      </c>
      <c r="AA3017" s="2">
        <f t="shared" si="1715"/>
        <v>0</v>
      </c>
      <c r="AB3017" s="4">
        <f t="shared" si="1723"/>
        <v>7.1215000000000001E-2</v>
      </c>
      <c r="AC3017" s="148">
        <f t="shared" si="1716"/>
        <v>715</v>
      </c>
      <c r="AD3017" s="36">
        <v>252</v>
      </c>
      <c r="AE3017" s="35">
        <f t="shared" si="1717"/>
        <v>1.215539436</v>
      </c>
      <c r="AF3017" s="2">
        <f t="shared" si="1718"/>
        <v>62558.873800510002</v>
      </c>
      <c r="AG3017" s="2">
        <f t="shared" si="1719"/>
        <v>62558.873800510002</v>
      </c>
      <c r="AH3017" s="3">
        <f t="shared" si="1720"/>
        <v>0</v>
      </c>
      <c r="AI3017" s="3"/>
      <c r="AJ3017" s="3">
        <v>0</v>
      </c>
      <c r="AK3017" s="2">
        <f t="shared" si="1721"/>
        <v>82508.330441562168</v>
      </c>
      <c r="AL3017" s="8"/>
      <c r="AM3017" s="8"/>
      <c r="AN3017" s="8"/>
      <c r="AO3017" s="8"/>
      <c r="AP3017" s="8"/>
      <c r="AQ3017" s="8"/>
      <c r="AR3017" s="5"/>
      <c r="AS3017" s="1"/>
      <c r="AT3017" s="8"/>
      <c r="AU3017" s="1"/>
      <c r="AV3017" s="1"/>
      <c r="AW3017" s="3"/>
      <c r="AX3017" s="3"/>
      <c r="AY3017" s="4"/>
      <c r="AZ3017" s="4"/>
      <c r="BA3017" s="4"/>
      <c r="BB3017" s="1"/>
      <c r="BC3017" s="1"/>
      <c r="BD3017" s="1"/>
      <c r="BE3017" s="1"/>
      <c r="BF3017" s="1"/>
      <c r="BG3017" s="1"/>
      <c r="BH3017" s="1"/>
      <c r="BI3017" s="1"/>
    </row>
    <row r="3018" spans="1:61" x14ac:dyDescent="0.2">
      <c r="A3018" s="78">
        <f t="shared" si="1722"/>
        <v>44909</v>
      </c>
      <c r="B3018" s="2">
        <f t="shared" ref="B3018:B3081" si="1725">(W3018+AG3018+AJ3018+AK3018)</f>
        <v>435554.75682315382</v>
      </c>
      <c r="C3018" s="3">
        <f t="shared" ref="C3018:C3081" si="1726">B3018*135</f>
        <v>58799892.171125762</v>
      </c>
      <c r="D3018" s="2">
        <f t="shared" si="1724"/>
        <v>240537.3279050432</v>
      </c>
      <c r="E3018" s="2">
        <f t="shared" ref="E3018:E3081" si="1727">IF(ISERROR(VLOOKUP(A3018,AZ$12:BB$174,2,FALSE)=TRUE),E3017,VLOOKUP(A3018,AZ$12:BB$174,2,FALSE))</f>
        <v>0</v>
      </c>
      <c r="F3018" s="33">
        <f t="shared" ref="F3018:F3081" si="1728">(D3018-E3018)</f>
        <v>240537.3279050432</v>
      </c>
      <c r="G3018" s="39">
        <f t="shared" ref="G3018:G3081" si="1729">IF(H3018=H3017,G3017,H3017)</f>
        <v>6407.93</v>
      </c>
      <c r="H3018" s="38">
        <f>IF(AND(N3018=1,N3017&gt;1),VLOOKUP(A3017,[1]Plan1!$CW$105:$CY$215,3),H3017)</f>
        <v>6434.2</v>
      </c>
      <c r="I3018" s="127">
        <f t="shared" ref="I3018:I3081" si="1730">EDATE(J3018,-1)</f>
        <v>44847</v>
      </c>
      <c r="J3018" s="127">
        <f t="shared" ref="J3018:J3081" si="1731">IF(X3017&gt;0,EDATE(A3018,-1),+J3017)</f>
        <v>44878</v>
      </c>
      <c r="K3018" s="34">
        <f t="shared" ref="K3018:K3081" si="1732">(H3018/G3018)-1</f>
        <v>4.0996078296735572E-3</v>
      </c>
      <c r="L3018" s="212">
        <f t="shared" ref="L3018:L3081" si="1733">VLOOKUP(A3017,AZ$193:BA$372,2)</f>
        <v>44936</v>
      </c>
      <c r="M3018" s="1">
        <f t="shared" ref="M3018:M3081" si="1734">IF(L3018=L3017,M3017,NETWORKDAYS(L3017,L3018,$AT$194:$AT$348)-1)</f>
        <v>21</v>
      </c>
      <c r="N3018" s="1">
        <f t="shared" ref="N3018:N3081" si="1735">(M3018-(NETWORKDAYS(A3018,L3018,$AT$194:$AT$348)-1))</f>
        <v>2</v>
      </c>
      <c r="O3018" s="2">
        <f t="shared" ref="O3018:O3081" si="1736">TRUNC((H3018/G3018)^TRUNC((N3018/M3018),9),8)</f>
        <v>1.0003897100000001</v>
      </c>
      <c r="P3018" s="35">
        <f t="shared" ref="P3018:P3081" si="1737">IF(L3018&gt;L3017,O3017,P3017)</f>
        <v>1.0059007799999999</v>
      </c>
      <c r="Q3018" s="35">
        <f t="shared" ref="Q3018:Q3081" si="1738">IF(L3018&gt;L3017,Q3017*P3018,Q3017)</f>
        <v>1.2064104624924317</v>
      </c>
      <c r="R3018" s="2">
        <f t="shared" ref="R3018:R3081" si="1739">TRUNC(TRUNC((O3018*Q3018),15),8)</f>
        <v>1.20688061</v>
      </c>
      <c r="S3018" s="2">
        <f t="shared" ref="S3018:S3081" si="1740">IF(AND(X3018&gt;0,MONTH(A3018)=S$9),R3018,S3017)</f>
        <v>1.1701330599999999</v>
      </c>
      <c r="T3018" s="2">
        <f t="shared" ref="T3018:T3081" si="1741">TRUNC(D3018*R3018,8)</f>
        <v>290299.83702979999</v>
      </c>
      <c r="U3018" s="2">
        <f t="shared" ref="U3018:U3081" si="1742">(E3018*(S3018-1))</f>
        <v>0</v>
      </c>
      <c r="V3018" s="2">
        <f t="shared" ref="V3018:V3081" si="1743">(F3018*(R3018-1))</f>
        <v>49762.509124765362</v>
      </c>
      <c r="W3018" s="2">
        <f t="shared" ref="W3018:W3081" si="1744">(D3018+U3018+V3018)</f>
        <v>290299.83702980855</v>
      </c>
      <c r="X3018" s="36">
        <f t="shared" ref="X3018:X3081" si="1745">IF(VLOOKUP(A3018,AT$10:BC$190,10)=VLOOKUP(A3017,AT$10:BC$190,10),0,VLOOKUP(A3018,AT$10:BC$190,10))</f>
        <v>0</v>
      </c>
      <c r="Y3018" s="2">
        <f t="shared" ref="Y3018:Y3081" si="1746">IF(X3018&gt;0,VLOOKUP(A3018,AT$12:AX$190,5),0)</f>
        <v>0</v>
      </c>
      <c r="Z3018" s="37">
        <f t="shared" ref="Z3018:Z3081" si="1747">IF(X3018&gt;0,VLOOKUP($A3018,$AT$10:$AY$190,6),0)</f>
        <v>0</v>
      </c>
      <c r="AA3018" s="2">
        <f t="shared" ref="AA3018:AA3081" si="1748">IF(Z3018&gt;0,TRUNC(Z3018*T3018,8),0)</f>
        <v>0</v>
      </c>
      <c r="AB3018" s="4">
        <f t="shared" si="1723"/>
        <v>7.1215000000000001E-2</v>
      </c>
      <c r="AC3018" s="148">
        <f t="shared" ref="AC3018:AC3081" si="1749">NETWORKDAYS(A$1975,A3018,$AT$194:$AT$348)-1</f>
        <v>716</v>
      </c>
      <c r="AD3018" s="36">
        <v>252</v>
      </c>
      <c r="AE3018" s="35">
        <f t="shared" ref="AE3018:AE3081" si="1750">ROUND((1+AB3018)^TRUNC((AC3018/AD3018),9),9)</f>
        <v>1.215871312</v>
      </c>
      <c r="AF3018" s="2">
        <f t="shared" ref="AF3018:AF3081" si="1751">TRUNC((T3018*(AE3018-1)),8)</f>
        <v>62667.406692999997</v>
      </c>
      <c r="AG3018" s="2">
        <f t="shared" ref="AG3018:AG3081" si="1752">TRUNC((W3018*(AE3018-1)),8)</f>
        <v>62667.406693010002</v>
      </c>
      <c r="AH3018" s="3">
        <f t="shared" ref="AH3018:AH3081" si="1753">IF(AA3018&gt;0,AA3018+AF3018,0)</f>
        <v>0</v>
      </c>
      <c r="AI3018" s="3"/>
      <c r="AJ3018" s="3">
        <v>0</v>
      </c>
      <c r="AK3018" s="2">
        <f t="shared" ref="AK3018:AK3081" si="1754">((0.01*(A3018-A$1975)/30)*AI$1896)</f>
        <v>82587.513100335258</v>
      </c>
      <c r="AL3018" s="8"/>
      <c r="AM3018" s="8"/>
      <c r="AN3018" s="8"/>
      <c r="AO3018" s="8"/>
      <c r="AP3018" s="8"/>
      <c r="AQ3018" s="8"/>
      <c r="AR3018" s="5"/>
      <c r="AS3018" s="1"/>
      <c r="AT3018" s="8"/>
      <c r="AU3018" s="1"/>
      <c r="AV3018" s="1"/>
      <c r="AW3018" s="3"/>
      <c r="AX3018" s="3"/>
      <c r="AY3018" s="4"/>
      <c r="AZ3018" s="4"/>
      <c r="BA3018" s="4"/>
      <c r="BB3018" s="1"/>
      <c r="BC3018" s="1"/>
      <c r="BD3018" s="1"/>
      <c r="BE3018" s="1"/>
      <c r="BF3018" s="1"/>
      <c r="BG3018" s="1"/>
      <c r="BH3018" s="1"/>
      <c r="BI3018" s="1"/>
    </row>
    <row r="3019" spans="1:61" x14ac:dyDescent="0.2">
      <c r="A3019" s="78">
        <f t="shared" ref="A3019:A3082" si="1755">(A3018+1)</f>
        <v>44910</v>
      </c>
      <c r="B3019" s="2">
        <f t="shared" si="1725"/>
        <v>435799.10047633376</v>
      </c>
      <c r="C3019" s="3">
        <f t="shared" si="1726"/>
        <v>58832878.56430506</v>
      </c>
      <c r="D3019" s="2">
        <f t="shared" si="1724"/>
        <v>240537.3279050432</v>
      </c>
      <c r="E3019" s="2">
        <f t="shared" si="1727"/>
        <v>0</v>
      </c>
      <c r="F3019" s="33">
        <f t="shared" si="1728"/>
        <v>240537.3279050432</v>
      </c>
      <c r="G3019" s="39">
        <f t="shared" si="1729"/>
        <v>6407.93</v>
      </c>
      <c r="H3019" s="38">
        <f>IF(AND(N3019=1,N3018&gt;1),VLOOKUP(A3018,[1]Plan1!$CW$105:$CY$215,3),H3018)</f>
        <v>6434.2</v>
      </c>
      <c r="I3019" s="127">
        <f t="shared" si="1730"/>
        <v>44847</v>
      </c>
      <c r="J3019" s="127">
        <f t="shared" si="1731"/>
        <v>44878</v>
      </c>
      <c r="K3019" s="34">
        <f t="shared" si="1732"/>
        <v>4.0996078296735572E-3</v>
      </c>
      <c r="L3019" s="212">
        <f t="shared" si="1733"/>
        <v>44936</v>
      </c>
      <c r="M3019" s="1">
        <f t="shared" si="1734"/>
        <v>21</v>
      </c>
      <c r="N3019" s="1">
        <f t="shared" si="1735"/>
        <v>3</v>
      </c>
      <c r="O3019" s="2">
        <f t="shared" si="1736"/>
        <v>1.0005846300000001</v>
      </c>
      <c r="P3019" s="35">
        <f t="shared" si="1737"/>
        <v>1.0059007799999999</v>
      </c>
      <c r="Q3019" s="35">
        <f t="shared" si="1738"/>
        <v>1.2064104624924317</v>
      </c>
      <c r="R3019" s="2">
        <f t="shared" si="1739"/>
        <v>1.20711576</v>
      </c>
      <c r="S3019" s="2">
        <f t="shared" si="1740"/>
        <v>1.1701330599999999</v>
      </c>
      <c r="T3019" s="2">
        <f t="shared" si="1741"/>
        <v>290356.39938245999</v>
      </c>
      <c r="U3019" s="2">
        <f t="shared" si="1742"/>
        <v>0</v>
      </c>
      <c r="V3019" s="2">
        <f t="shared" si="1743"/>
        <v>49819.071477422229</v>
      </c>
      <c r="W3019" s="2">
        <f t="shared" si="1744"/>
        <v>290356.3993824654</v>
      </c>
      <c r="X3019" s="36">
        <f t="shared" si="1745"/>
        <v>0</v>
      </c>
      <c r="Y3019" s="2">
        <f t="shared" si="1746"/>
        <v>0</v>
      </c>
      <c r="Z3019" s="37">
        <f t="shared" si="1747"/>
        <v>0</v>
      </c>
      <c r="AA3019" s="2">
        <f t="shared" si="1748"/>
        <v>0</v>
      </c>
      <c r="AB3019" s="4">
        <f t="shared" ref="AB3019:AB3082" si="1756">(AB3018)</f>
        <v>7.1215000000000001E-2</v>
      </c>
      <c r="AC3019" s="148">
        <f t="shared" si="1749"/>
        <v>717</v>
      </c>
      <c r="AD3019" s="36">
        <v>252</v>
      </c>
      <c r="AE3019" s="35">
        <f t="shared" si="1750"/>
        <v>1.2162032780000001</v>
      </c>
      <c r="AF3019" s="2">
        <f t="shared" si="1751"/>
        <v>62776.005334759997</v>
      </c>
      <c r="AG3019" s="2">
        <f t="shared" si="1752"/>
        <v>62776.005334759997</v>
      </c>
      <c r="AH3019" s="3">
        <f t="shared" si="1753"/>
        <v>0</v>
      </c>
      <c r="AI3019" s="3"/>
      <c r="AJ3019" s="3">
        <v>0</v>
      </c>
      <c r="AK3019" s="2">
        <f t="shared" si="1754"/>
        <v>82666.695759108348</v>
      </c>
      <c r="AL3019" s="8"/>
      <c r="AM3019" s="8"/>
      <c r="AN3019" s="8"/>
      <c r="AO3019" s="8"/>
      <c r="AP3019" s="8"/>
      <c r="AQ3019" s="8"/>
      <c r="AR3019" s="5"/>
      <c r="AS3019" s="1"/>
      <c r="AT3019" s="8"/>
      <c r="AU3019" s="1"/>
      <c r="AV3019" s="1"/>
      <c r="AW3019" s="3"/>
      <c r="AX3019" s="3"/>
      <c r="AY3019" s="4"/>
      <c r="AZ3019" s="4"/>
      <c r="BA3019" s="4"/>
      <c r="BB3019" s="1"/>
      <c r="BC3019" s="1"/>
      <c r="BD3019" s="1"/>
      <c r="BE3019" s="1"/>
      <c r="BF3019" s="1"/>
      <c r="BG3019" s="1"/>
      <c r="BH3019" s="1"/>
      <c r="BI3019" s="1"/>
    </row>
    <row r="3020" spans="1:61" x14ac:dyDescent="0.2">
      <c r="A3020" s="78">
        <f t="shared" si="1755"/>
        <v>44911</v>
      </c>
      <c r="B3020" s="2">
        <f t="shared" si="1725"/>
        <v>436043.51981554687</v>
      </c>
      <c r="C3020" s="3">
        <f t="shared" si="1726"/>
        <v>58865875.175098829</v>
      </c>
      <c r="D3020" s="2">
        <f t="shared" si="1724"/>
        <v>240537.3279050432</v>
      </c>
      <c r="E3020" s="2">
        <f t="shared" si="1727"/>
        <v>0</v>
      </c>
      <c r="F3020" s="33">
        <f t="shared" si="1728"/>
        <v>240537.3279050432</v>
      </c>
      <c r="G3020" s="39">
        <f t="shared" si="1729"/>
        <v>6407.93</v>
      </c>
      <c r="H3020" s="38">
        <f>IF(AND(N3020=1,N3019&gt;1),VLOOKUP(A3019,[1]Plan1!$CW$105:$CY$215,3),H3019)</f>
        <v>6434.2</v>
      </c>
      <c r="I3020" s="127">
        <f t="shared" si="1730"/>
        <v>44847</v>
      </c>
      <c r="J3020" s="127">
        <f t="shared" si="1731"/>
        <v>44878</v>
      </c>
      <c r="K3020" s="34">
        <f t="shared" si="1732"/>
        <v>4.0996078296735572E-3</v>
      </c>
      <c r="L3020" s="212">
        <f t="shared" si="1733"/>
        <v>44936</v>
      </c>
      <c r="M3020" s="1">
        <f t="shared" si="1734"/>
        <v>21</v>
      </c>
      <c r="N3020" s="1">
        <f t="shared" si="1735"/>
        <v>4</v>
      </c>
      <c r="O3020" s="2">
        <f t="shared" si="1736"/>
        <v>1.0007795799999999</v>
      </c>
      <c r="P3020" s="35">
        <f t="shared" si="1737"/>
        <v>1.0059007799999999</v>
      </c>
      <c r="Q3020" s="35">
        <f t="shared" si="1738"/>
        <v>1.2064104624924317</v>
      </c>
      <c r="R3020" s="2">
        <f t="shared" si="1739"/>
        <v>1.2073509499999999</v>
      </c>
      <c r="S3020" s="2">
        <f t="shared" si="1740"/>
        <v>1.1701330599999999</v>
      </c>
      <c r="T3020" s="2">
        <f t="shared" si="1741"/>
        <v>290412.97135661001</v>
      </c>
      <c r="U3020" s="2">
        <f t="shared" si="1742"/>
        <v>0</v>
      </c>
      <c r="V3020" s="2">
        <f t="shared" si="1743"/>
        <v>49875.643451572199</v>
      </c>
      <c r="W3020" s="2">
        <f t="shared" si="1744"/>
        <v>290412.97135661542</v>
      </c>
      <c r="X3020" s="36">
        <f t="shared" si="1745"/>
        <v>0</v>
      </c>
      <c r="Y3020" s="2">
        <f t="shared" si="1746"/>
        <v>0</v>
      </c>
      <c r="Z3020" s="37">
        <f t="shared" si="1747"/>
        <v>0</v>
      </c>
      <c r="AA3020" s="2">
        <f t="shared" si="1748"/>
        <v>0</v>
      </c>
      <c r="AB3020" s="4">
        <f t="shared" si="1756"/>
        <v>7.1215000000000001E-2</v>
      </c>
      <c r="AC3020" s="148">
        <f t="shared" si="1749"/>
        <v>718</v>
      </c>
      <c r="AD3020" s="36">
        <v>252</v>
      </c>
      <c r="AE3020" s="35">
        <f t="shared" si="1750"/>
        <v>1.2165353350000001</v>
      </c>
      <c r="AF3020" s="2">
        <f t="shared" si="1751"/>
        <v>62884.670041040001</v>
      </c>
      <c r="AG3020" s="2">
        <f t="shared" si="1752"/>
        <v>62884.670041049998</v>
      </c>
      <c r="AH3020" s="3">
        <f t="shared" si="1753"/>
        <v>0</v>
      </c>
      <c r="AI3020" s="3"/>
      <c r="AJ3020" s="3">
        <v>0</v>
      </c>
      <c r="AK3020" s="2">
        <f t="shared" si="1754"/>
        <v>82745.878417881453</v>
      </c>
      <c r="AL3020" s="8"/>
      <c r="AM3020" s="8"/>
      <c r="AN3020" s="8"/>
      <c r="AO3020" s="8"/>
      <c r="AP3020" s="8"/>
      <c r="AQ3020" s="8"/>
      <c r="AR3020" s="5"/>
      <c r="AS3020" s="1"/>
      <c r="AT3020" s="8"/>
      <c r="AU3020" s="1"/>
      <c r="AV3020" s="1"/>
      <c r="AW3020" s="3"/>
      <c r="AX3020" s="3"/>
      <c r="AY3020" s="4"/>
      <c r="AZ3020" s="4"/>
      <c r="BA3020" s="4"/>
      <c r="BB3020" s="1"/>
      <c r="BC3020" s="1"/>
      <c r="BD3020" s="1"/>
      <c r="BE3020" s="1"/>
      <c r="BF3020" s="1"/>
      <c r="BG3020" s="1"/>
      <c r="BH3020" s="1"/>
      <c r="BI3020" s="1"/>
    </row>
    <row r="3021" spans="1:61" x14ac:dyDescent="0.2">
      <c r="A3021" s="78">
        <f t="shared" si="1755"/>
        <v>44912</v>
      </c>
      <c r="B3021" s="2">
        <f t="shared" si="1725"/>
        <v>436191.53891094634</v>
      </c>
      <c r="C3021" s="3">
        <f t="shared" si="1726"/>
        <v>58885857.752977759</v>
      </c>
      <c r="D3021" s="2">
        <f t="shared" si="1724"/>
        <v>240537.3279050432</v>
      </c>
      <c r="E3021" s="2">
        <f t="shared" si="1727"/>
        <v>0</v>
      </c>
      <c r="F3021" s="33">
        <f t="shared" si="1728"/>
        <v>240537.3279050432</v>
      </c>
      <c r="G3021" s="39">
        <f t="shared" si="1729"/>
        <v>6407.93</v>
      </c>
      <c r="H3021" s="38">
        <f>IF(AND(N3021=1,N3020&gt;1),VLOOKUP(A3020,[1]Plan1!$CW$105:$CY$215,3),H3020)</f>
        <v>6434.2</v>
      </c>
      <c r="I3021" s="127">
        <f t="shared" si="1730"/>
        <v>44847</v>
      </c>
      <c r="J3021" s="127">
        <f t="shared" si="1731"/>
        <v>44878</v>
      </c>
      <c r="K3021" s="34">
        <f t="shared" si="1732"/>
        <v>4.0996078296735572E-3</v>
      </c>
      <c r="L3021" s="212">
        <f t="shared" si="1733"/>
        <v>44936</v>
      </c>
      <c r="M3021" s="1">
        <f t="shared" si="1734"/>
        <v>21</v>
      </c>
      <c r="N3021" s="1">
        <f t="shared" si="1735"/>
        <v>5</v>
      </c>
      <c r="O3021" s="2">
        <f t="shared" si="1736"/>
        <v>1.0009745699999999</v>
      </c>
      <c r="P3021" s="35">
        <f t="shared" si="1737"/>
        <v>1.0059007799999999</v>
      </c>
      <c r="Q3021" s="35">
        <f t="shared" si="1738"/>
        <v>1.2064104624924317</v>
      </c>
      <c r="R3021" s="2">
        <f t="shared" si="1739"/>
        <v>1.20758619</v>
      </c>
      <c r="S3021" s="2">
        <f t="shared" si="1740"/>
        <v>1.1701330599999999</v>
      </c>
      <c r="T3021" s="2">
        <f t="shared" si="1741"/>
        <v>290469.55535763002</v>
      </c>
      <c r="U3021" s="2">
        <f t="shared" si="1742"/>
        <v>0</v>
      </c>
      <c r="V3021" s="2">
        <f t="shared" si="1743"/>
        <v>49932.227452588602</v>
      </c>
      <c r="W3021" s="2">
        <f t="shared" si="1744"/>
        <v>290469.55535763182</v>
      </c>
      <c r="X3021" s="36">
        <f t="shared" si="1745"/>
        <v>0</v>
      </c>
      <c r="Y3021" s="2">
        <f t="shared" si="1746"/>
        <v>0</v>
      </c>
      <c r="Z3021" s="37">
        <f t="shared" si="1747"/>
        <v>0</v>
      </c>
      <c r="AA3021" s="2">
        <f t="shared" si="1748"/>
        <v>0</v>
      </c>
      <c r="AB3021" s="4">
        <f t="shared" si="1756"/>
        <v>7.1215000000000001E-2</v>
      </c>
      <c r="AC3021" s="148">
        <f t="shared" si="1749"/>
        <v>718</v>
      </c>
      <c r="AD3021" s="36">
        <v>252</v>
      </c>
      <c r="AE3021" s="35">
        <f t="shared" si="1750"/>
        <v>1.2165353350000001</v>
      </c>
      <c r="AF3021" s="2">
        <f t="shared" si="1751"/>
        <v>62896.922476660002</v>
      </c>
      <c r="AG3021" s="2">
        <f t="shared" si="1752"/>
        <v>62896.922476660002</v>
      </c>
      <c r="AH3021" s="3">
        <f t="shared" si="1753"/>
        <v>0</v>
      </c>
      <c r="AI3021" s="3"/>
      <c r="AJ3021" s="3">
        <v>0</v>
      </c>
      <c r="AK3021" s="2">
        <f t="shared" si="1754"/>
        <v>82825.061076654543</v>
      </c>
      <c r="AL3021" s="8"/>
      <c r="AM3021" s="8"/>
      <c r="AN3021" s="8"/>
      <c r="AO3021" s="8"/>
      <c r="AP3021" s="8"/>
      <c r="AQ3021" s="8"/>
      <c r="AR3021" s="5"/>
      <c r="AS3021" s="1"/>
      <c r="AT3021" s="8"/>
      <c r="AU3021" s="1"/>
      <c r="AV3021" s="1"/>
      <c r="AW3021" s="3"/>
      <c r="AX3021" s="3"/>
      <c r="AY3021" s="4"/>
      <c r="AZ3021" s="4"/>
      <c r="BA3021" s="4"/>
      <c r="BB3021" s="1"/>
      <c r="BC3021" s="1"/>
      <c r="BD3021" s="1"/>
      <c r="BE3021" s="1"/>
      <c r="BF3021" s="1"/>
      <c r="BG3021" s="1"/>
      <c r="BH3021" s="1"/>
      <c r="BI3021" s="1"/>
    </row>
    <row r="3022" spans="1:61" x14ac:dyDescent="0.2">
      <c r="A3022" s="78">
        <f t="shared" si="1755"/>
        <v>44913</v>
      </c>
      <c r="B3022" s="2">
        <f t="shared" si="1725"/>
        <v>436270.72156971943</v>
      </c>
      <c r="C3022" s="3">
        <f t="shared" si="1726"/>
        <v>58896547.411912121</v>
      </c>
      <c r="D3022" s="2">
        <f t="shared" si="1724"/>
        <v>240537.3279050432</v>
      </c>
      <c r="E3022" s="2">
        <f t="shared" si="1727"/>
        <v>0</v>
      </c>
      <c r="F3022" s="33">
        <f t="shared" si="1728"/>
        <v>240537.3279050432</v>
      </c>
      <c r="G3022" s="39">
        <f t="shared" si="1729"/>
        <v>6407.93</v>
      </c>
      <c r="H3022" s="38">
        <f>IF(AND(N3022=1,N3021&gt;1),VLOOKUP(A3021,[1]Plan1!$CW$105:$CY$215,3),H3021)</f>
        <v>6434.2</v>
      </c>
      <c r="I3022" s="127">
        <f t="shared" si="1730"/>
        <v>44847</v>
      </c>
      <c r="J3022" s="127">
        <f t="shared" si="1731"/>
        <v>44878</v>
      </c>
      <c r="K3022" s="34">
        <f t="shared" si="1732"/>
        <v>4.0996078296735572E-3</v>
      </c>
      <c r="L3022" s="212">
        <f t="shared" si="1733"/>
        <v>44936</v>
      </c>
      <c r="M3022" s="1">
        <f t="shared" si="1734"/>
        <v>21</v>
      </c>
      <c r="N3022" s="1">
        <f t="shared" si="1735"/>
        <v>5</v>
      </c>
      <c r="O3022" s="2">
        <f t="shared" si="1736"/>
        <v>1.0009745699999999</v>
      </c>
      <c r="P3022" s="35">
        <f t="shared" si="1737"/>
        <v>1.0059007799999999</v>
      </c>
      <c r="Q3022" s="35">
        <f t="shared" si="1738"/>
        <v>1.2064104624924317</v>
      </c>
      <c r="R3022" s="2">
        <f t="shared" si="1739"/>
        <v>1.20758619</v>
      </c>
      <c r="S3022" s="2">
        <f t="shared" si="1740"/>
        <v>1.1701330599999999</v>
      </c>
      <c r="T3022" s="2">
        <f t="shared" si="1741"/>
        <v>290469.55535763002</v>
      </c>
      <c r="U3022" s="2">
        <f t="shared" si="1742"/>
        <v>0</v>
      </c>
      <c r="V3022" s="2">
        <f t="shared" si="1743"/>
        <v>49932.227452588602</v>
      </c>
      <c r="W3022" s="2">
        <f t="shared" si="1744"/>
        <v>290469.55535763182</v>
      </c>
      <c r="X3022" s="36">
        <f t="shared" si="1745"/>
        <v>0</v>
      </c>
      <c r="Y3022" s="2">
        <f t="shared" si="1746"/>
        <v>0</v>
      </c>
      <c r="Z3022" s="37">
        <f t="shared" si="1747"/>
        <v>0</v>
      </c>
      <c r="AA3022" s="2">
        <f t="shared" si="1748"/>
        <v>0</v>
      </c>
      <c r="AB3022" s="4">
        <f t="shared" si="1756"/>
        <v>7.1215000000000001E-2</v>
      </c>
      <c r="AC3022" s="148">
        <f t="shared" si="1749"/>
        <v>718</v>
      </c>
      <c r="AD3022" s="36">
        <v>252</v>
      </c>
      <c r="AE3022" s="35">
        <f t="shared" si="1750"/>
        <v>1.2165353350000001</v>
      </c>
      <c r="AF3022" s="2">
        <f t="shared" si="1751"/>
        <v>62896.922476660002</v>
      </c>
      <c r="AG3022" s="2">
        <f t="shared" si="1752"/>
        <v>62896.922476660002</v>
      </c>
      <c r="AH3022" s="3">
        <f t="shared" si="1753"/>
        <v>0</v>
      </c>
      <c r="AI3022" s="3"/>
      <c r="AJ3022" s="3">
        <v>0</v>
      </c>
      <c r="AK3022" s="2">
        <f t="shared" si="1754"/>
        <v>82904.243735427634</v>
      </c>
      <c r="AL3022" s="8"/>
      <c r="AM3022" s="8"/>
      <c r="AN3022" s="8"/>
      <c r="AO3022" s="8"/>
      <c r="AP3022" s="8"/>
      <c r="AQ3022" s="8"/>
      <c r="AR3022" s="5"/>
      <c r="AS3022" s="1"/>
      <c r="AT3022" s="8"/>
      <c r="AU3022" s="1"/>
      <c r="AV3022" s="1"/>
      <c r="AW3022" s="3"/>
      <c r="AX3022" s="3"/>
      <c r="AY3022" s="4"/>
      <c r="AZ3022" s="4"/>
      <c r="BA3022" s="4"/>
      <c r="BB3022" s="1"/>
      <c r="BC3022" s="1"/>
      <c r="BD3022" s="1"/>
      <c r="BE3022" s="1"/>
      <c r="BF3022" s="1"/>
      <c r="BG3022" s="1"/>
      <c r="BH3022" s="1"/>
      <c r="BI3022" s="1"/>
    </row>
    <row r="3023" spans="1:61" x14ac:dyDescent="0.2">
      <c r="A3023" s="78">
        <f t="shared" si="1755"/>
        <v>44914</v>
      </c>
      <c r="B3023" s="2">
        <f t="shared" si="1725"/>
        <v>436446.38281989255</v>
      </c>
      <c r="C3023" s="3">
        <f t="shared" si="1726"/>
        <v>58920261.68068549</v>
      </c>
      <c r="D3023" s="2">
        <f t="shared" si="1724"/>
        <v>240537.3279050432</v>
      </c>
      <c r="E3023" s="2">
        <f t="shared" si="1727"/>
        <v>0</v>
      </c>
      <c r="F3023" s="33">
        <f t="shared" si="1728"/>
        <v>240537.3279050432</v>
      </c>
      <c r="G3023" s="39">
        <f t="shared" si="1729"/>
        <v>6407.93</v>
      </c>
      <c r="H3023" s="38">
        <f>IF(AND(N3023=1,N3022&gt;1),VLOOKUP(A3022,[1]Plan1!$CW$105:$CY$215,3),H3022)</f>
        <v>6434.2</v>
      </c>
      <c r="I3023" s="127">
        <f t="shared" si="1730"/>
        <v>44847</v>
      </c>
      <c r="J3023" s="127">
        <f t="shared" si="1731"/>
        <v>44878</v>
      </c>
      <c r="K3023" s="34">
        <f t="shared" si="1732"/>
        <v>4.0996078296735572E-3</v>
      </c>
      <c r="L3023" s="212">
        <f t="shared" si="1733"/>
        <v>44936</v>
      </c>
      <c r="M3023" s="1">
        <f t="shared" si="1734"/>
        <v>21</v>
      </c>
      <c r="N3023" s="1">
        <f t="shared" si="1735"/>
        <v>5</v>
      </c>
      <c r="O3023" s="2">
        <f t="shared" si="1736"/>
        <v>1.0009745699999999</v>
      </c>
      <c r="P3023" s="35">
        <f t="shared" si="1737"/>
        <v>1.0059007799999999</v>
      </c>
      <c r="Q3023" s="35">
        <f t="shared" si="1738"/>
        <v>1.2064104624924317</v>
      </c>
      <c r="R3023" s="2">
        <f t="shared" si="1739"/>
        <v>1.20758619</v>
      </c>
      <c r="S3023" s="2">
        <f t="shared" si="1740"/>
        <v>1.1701330599999999</v>
      </c>
      <c r="T3023" s="2">
        <f t="shared" si="1741"/>
        <v>290469.55535763002</v>
      </c>
      <c r="U3023" s="2">
        <f t="shared" si="1742"/>
        <v>0</v>
      </c>
      <c r="V3023" s="2">
        <f t="shared" si="1743"/>
        <v>49932.227452588602</v>
      </c>
      <c r="W3023" s="2">
        <f t="shared" si="1744"/>
        <v>290469.55535763182</v>
      </c>
      <c r="X3023" s="36">
        <f t="shared" si="1745"/>
        <v>0</v>
      </c>
      <c r="Y3023" s="2">
        <f t="shared" si="1746"/>
        <v>0</v>
      </c>
      <c r="Z3023" s="37">
        <f t="shared" si="1747"/>
        <v>0</v>
      </c>
      <c r="AA3023" s="2">
        <f t="shared" si="1748"/>
        <v>0</v>
      </c>
      <c r="AB3023" s="4">
        <f t="shared" si="1756"/>
        <v>7.1215000000000001E-2</v>
      </c>
      <c r="AC3023" s="148">
        <f t="shared" si="1749"/>
        <v>719</v>
      </c>
      <c r="AD3023" s="36">
        <v>252</v>
      </c>
      <c r="AE3023" s="35">
        <f t="shared" si="1750"/>
        <v>1.2168674820000001</v>
      </c>
      <c r="AF3023" s="2">
        <f t="shared" si="1751"/>
        <v>62993.401068059997</v>
      </c>
      <c r="AG3023" s="2">
        <f t="shared" si="1752"/>
        <v>62993.401068059997</v>
      </c>
      <c r="AH3023" s="3">
        <f t="shared" si="1753"/>
        <v>0</v>
      </c>
      <c r="AI3023" s="3"/>
      <c r="AJ3023" s="3">
        <v>0</v>
      </c>
      <c r="AK3023" s="2">
        <f t="shared" si="1754"/>
        <v>82983.426394200724</v>
      </c>
      <c r="AL3023" s="8"/>
      <c r="AM3023" s="8"/>
      <c r="AN3023" s="8"/>
      <c r="AO3023" s="8"/>
      <c r="AP3023" s="8"/>
      <c r="AQ3023" s="8"/>
      <c r="AR3023" s="5"/>
      <c r="AS3023" s="1"/>
      <c r="AT3023" s="8"/>
      <c r="AU3023" s="1"/>
      <c r="AV3023" s="1"/>
      <c r="AW3023" s="3"/>
      <c r="AX3023" s="3"/>
      <c r="AY3023" s="4"/>
      <c r="AZ3023" s="4"/>
      <c r="BA3023" s="4"/>
      <c r="BB3023" s="1"/>
      <c r="BC3023" s="1"/>
      <c r="BD3023" s="1"/>
      <c r="BE3023" s="1"/>
      <c r="BF3023" s="1"/>
      <c r="BG3023" s="1"/>
      <c r="BH3023" s="1"/>
      <c r="BI3023" s="1"/>
    </row>
    <row r="3024" spans="1:61" x14ac:dyDescent="0.2">
      <c r="A3024" s="78">
        <f t="shared" si="1755"/>
        <v>44915</v>
      </c>
      <c r="B3024" s="2">
        <f t="shared" si="1725"/>
        <v>436690.95917209837</v>
      </c>
      <c r="C3024" s="3">
        <f t="shared" si="1726"/>
        <v>58953279.488233283</v>
      </c>
      <c r="D3024" s="2">
        <f t="shared" si="1724"/>
        <v>240537.3279050432</v>
      </c>
      <c r="E3024" s="2">
        <f t="shared" si="1727"/>
        <v>0</v>
      </c>
      <c r="F3024" s="33">
        <f t="shared" si="1728"/>
        <v>240537.3279050432</v>
      </c>
      <c r="G3024" s="39">
        <f t="shared" si="1729"/>
        <v>6407.93</v>
      </c>
      <c r="H3024" s="38">
        <f>IF(AND(N3024=1,N3023&gt;1),VLOOKUP(A3023,[1]Plan1!$CW$105:$CY$215,3),H3023)</f>
        <v>6434.2</v>
      </c>
      <c r="I3024" s="127">
        <f t="shared" si="1730"/>
        <v>44847</v>
      </c>
      <c r="J3024" s="127">
        <f t="shared" si="1731"/>
        <v>44878</v>
      </c>
      <c r="K3024" s="34">
        <f t="shared" si="1732"/>
        <v>4.0996078296735572E-3</v>
      </c>
      <c r="L3024" s="212">
        <f t="shared" si="1733"/>
        <v>44936</v>
      </c>
      <c r="M3024" s="1">
        <f t="shared" si="1734"/>
        <v>21</v>
      </c>
      <c r="N3024" s="1">
        <f t="shared" si="1735"/>
        <v>6</v>
      </c>
      <c r="O3024" s="2">
        <f t="shared" si="1736"/>
        <v>1.0011696000000001</v>
      </c>
      <c r="P3024" s="35">
        <f t="shared" si="1737"/>
        <v>1.0059007799999999</v>
      </c>
      <c r="Q3024" s="35">
        <f t="shared" si="1738"/>
        <v>1.2064104624924317</v>
      </c>
      <c r="R3024" s="2">
        <f t="shared" si="1739"/>
        <v>1.20782148</v>
      </c>
      <c r="S3024" s="2">
        <f t="shared" si="1740"/>
        <v>1.1701330599999999</v>
      </c>
      <c r="T3024" s="2">
        <f t="shared" si="1741"/>
        <v>290526.15138550999</v>
      </c>
      <c r="U3024" s="2">
        <f t="shared" si="1742"/>
        <v>0</v>
      </c>
      <c r="V3024" s="2">
        <f t="shared" si="1743"/>
        <v>49988.823480471379</v>
      </c>
      <c r="W3024" s="2">
        <f t="shared" si="1744"/>
        <v>290526.15138551459</v>
      </c>
      <c r="X3024" s="36">
        <f t="shared" si="1745"/>
        <v>0</v>
      </c>
      <c r="Y3024" s="2">
        <f t="shared" si="1746"/>
        <v>0</v>
      </c>
      <c r="Z3024" s="37">
        <f t="shared" si="1747"/>
        <v>0</v>
      </c>
      <c r="AA3024" s="2">
        <f t="shared" si="1748"/>
        <v>0</v>
      </c>
      <c r="AB3024" s="4">
        <f t="shared" si="1756"/>
        <v>7.1215000000000001E-2</v>
      </c>
      <c r="AC3024" s="148">
        <f t="shared" si="1749"/>
        <v>720</v>
      </c>
      <c r="AD3024" s="36">
        <v>252</v>
      </c>
      <c r="AE3024" s="35">
        <f t="shared" si="1750"/>
        <v>1.21719972</v>
      </c>
      <c r="AF3024" s="2">
        <f t="shared" si="1751"/>
        <v>63102.198733609999</v>
      </c>
      <c r="AG3024" s="2">
        <f t="shared" si="1752"/>
        <v>63102.198733609999</v>
      </c>
      <c r="AH3024" s="3">
        <f t="shared" si="1753"/>
        <v>0</v>
      </c>
      <c r="AI3024" s="3"/>
      <c r="AJ3024" s="3">
        <v>0</v>
      </c>
      <c r="AK3024" s="2">
        <f t="shared" si="1754"/>
        <v>83062.609052973814</v>
      </c>
      <c r="AL3024" s="8"/>
      <c r="AM3024" s="8"/>
      <c r="AN3024" s="8"/>
      <c r="AO3024" s="8"/>
      <c r="AP3024" s="8"/>
      <c r="AQ3024" s="8"/>
      <c r="AR3024" s="5"/>
      <c r="AS3024" s="1"/>
      <c r="AT3024" s="8"/>
      <c r="AU3024" s="1"/>
      <c r="AV3024" s="1"/>
      <c r="AW3024" s="3"/>
      <c r="AX3024" s="3"/>
      <c r="AY3024" s="4"/>
      <c r="AZ3024" s="4"/>
      <c r="BA3024" s="4"/>
      <c r="BB3024" s="1"/>
      <c r="BC3024" s="1"/>
      <c r="BD3024" s="1"/>
      <c r="BE3024" s="1"/>
      <c r="BF3024" s="1"/>
      <c r="BG3024" s="1"/>
      <c r="BH3024" s="1"/>
      <c r="BI3024" s="1"/>
    </row>
    <row r="3025" spans="1:61" x14ac:dyDescent="0.2">
      <c r="A3025" s="78">
        <f t="shared" si="1755"/>
        <v>44916</v>
      </c>
      <c r="B3025" s="2">
        <f t="shared" si="1725"/>
        <v>436935.61128849734</v>
      </c>
      <c r="C3025" s="3">
        <f t="shared" si="1726"/>
        <v>58986307.523947142</v>
      </c>
      <c r="D3025" s="2">
        <f t="shared" si="1724"/>
        <v>240537.3279050432</v>
      </c>
      <c r="E3025" s="2">
        <f t="shared" si="1727"/>
        <v>0</v>
      </c>
      <c r="F3025" s="33">
        <f t="shared" si="1728"/>
        <v>240537.3279050432</v>
      </c>
      <c r="G3025" s="39">
        <f t="shared" si="1729"/>
        <v>6407.93</v>
      </c>
      <c r="H3025" s="38">
        <f>IF(AND(N3025=1,N3024&gt;1),VLOOKUP(A3024,[1]Plan1!$CW$105:$CY$215,3),H3024)</f>
        <v>6434.2</v>
      </c>
      <c r="I3025" s="127">
        <f t="shared" si="1730"/>
        <v>44847</v>
      </c>
      <c r="J3025" s="127">
        <f t="shared" si="1731"/>
        <v>44878</v>
      </c>
      <c r="K3025" s="34">
        <f t="shared" si="1732"/>
        <v>4.0996078296735572E-3</v>
      </c>
      <c r="L3025" s="212">
        <f t="shared" si="1733"/>
        <v>44936</v>
      </c>
      <c r="M3025" s="1">
        <f t="shared" si="1734"/>
        <v>21</v>
      </c>
      <c r="N3025" s="1">
        <f t="shared" si="1735"/>
        <v>7</v>
      </c>
      <c r="O3025" s="2">
        <f t="shared" si="1736"/>
        <v>1.0013646700000001</v>
      </c>
      <c r="P3025" s="35">
        <f t="shared" si="1737"/>
        <v>1.0059007799999999</v>
      </c>
      <c r="Q3025" s="35">
        <f t="shared" si="1738"/>
        <v>1.2064104624924317</v>
      </c>
      <c r="R3025" s="2">
        <f t="shared" si="1739"/>
        <v>1.20805681</v>
      </c>
      <c r="S3025" s="2">
        <f t="shared" si="1740"/>
        <v>1.1701330599999999</v>
      </c>
      <c r="T3025" s="2">
        <f t="shared" si="1741"/>
        <v>290582.75703489</v>
      </c>
      <c r="U3025" s="2">
        <f t="shared" si="1742"/>
        <v>0</v>
      </c>
      <c r="V3025" s="2">
        <f t="shared" si="1743"/>
        <v>50045.429129847267</v>
      </c>
      <c r="W3025" s="2">
        <f t="shared" si="1744"/>
        <v>290582.75703489047</v>
      </c>
      <c r="X3025" s="36">
        <f t="shared" si="1745"/>
        <v>0</v>
      </c>
      <c r="Y3025" s="2">
        <f t="shared" si="1746"/>
        <v>0</v>
      </c>
      <c r="Z3025" s="37">
        <f t="shared" si="1747"/>
        <v>0</v>
      </c>
      <c r="AA3025" s="2">
        <f t="shared" si="1748"/>
        <v>0</v>
      </c>
      <c r="AB3025" s="4">
        <f t="shared" si="1756"/>
        <v>7.1215000000000001E-2</v>
      </c>
      <c r="AC3025" s="148">
        <f t="shared" si="1749"/>
        <v>721</v>
      </c>
      <c r="AD3025" s="36">
        <v>252</v>
      </c>
      <c r="AE3025" s="35">
        <f t="shared" si="1750"/>
        <v>1.2175320489999999</v>
      </c>
      <c r="AF3025" s="2">
        <f t="shared" si="1751"/>
        <v>63211.062541860003</v>
      </c>
      <c r="AG3025" s="2">
        <f t="shared" si="1752"/>
        <v>63211.062541860003</v>
      </c>
      <c r="AH3025" s="3">
        <f t="shared" si="1753"/>
        <v>0</v>
      </c>
      <c r="AI3025" s="3"/>
      <c r="AJ3025" s="3">
        <v>0</v>
      </c>
      <c r="AK3025" s="2">
        <f t="shared" si="1754"/>
        <v>83141.791711746904</v>
      </c>
      <c r="AL3025" s="8"/>
      <c r="AM3025" s="8"/>
      <c r="AN3025" s="8"/>
      <c r="AO3025" s="8"/>
      <c r="AP3025" s="8"/>
      <c r="AQ3025" s="8"/>
      <c r="AR3025" s="5"/>
      <c r="AS3025" s="1"/>
      <c r="AT3025" s="8"/>
      <c r="AU3025" s="1"/>
      <c r="AV3025" s="1"/>
      <c r="AW3025" s="3"/>
      <c r="AX3025" s="3"/>
      <c r="AY3025" s="4"/>
      <c r="AZ3025" s="4"/>
      <c r="BA3025" s="4"/>
      <c r="BB3025" s="1"/>
      <c r="BC3025" s="1"/>
      <c r="BD3025" s="1"/>
      <c r="BE3025" s="1"/>
      <c r="BF3025" s="1"/>
      <c r="BG3025" s="1"/>
      <c r="BH3025" s="1"/>
      <c r="BI3025" s="1"/>
    </row>
    <row r="3026" spans="1:61" ht="15.75" x14ac:dyDescent="0.25">
      <c r="A3026" s="86">
        <f t="shared" si="1755"/>
        <v>44917</v>
      </c>
      <c r="B3026" s="263">
        <f t="shared" si="1725"/>
        <v>437180.33919415943</v>
      </c>
      <c r="C3026" s="264">
        <f t="shared" si="1726"/>
        <v>59019345.791211523</v>
      </c>
      <c r="D3026" s="263">
        <f t="shared" si="1724"/>
        <v>240537.3279050432</v>
      </c>
      <c r="E3026" s="263">
        <f t="shared" si="1727"/>
        <v>0</v>
      </c>
      <c r="F3026" s="265">
        <f t="shared" si="1728"/>
        <v>240537.3279050432</v>
      </c>
      <c r="G3026" s="266">
        <f t="shared" si="1729"/>
        <v>6407.93</v>
      </c>
      <c r="H3026" s="267">
        <f>IF(AND(N3026=1,N3025&gt;1),VLOOKUP(A3025,[1]Plan1!$CW$105:$CY$215,3),H3025)</f>
        <v>6434.2</v>
      </c>
      <c r="I3026" s="268">
        <f t="shared" si="1730"/>
        <v>44847</v>
      </c>
      <c r="J3026" s="268">
        <f t="shared" si="1731"/>
        <v>44878</v>
      </c>
      <c r="K3026" s="269">
        <f t="shared" si="1732"/>
        <v>4.0996078296735572E-3</v>
      </c>
      <c r="L3026" s="270">
        <f t="shared" si="1733"/>
        <v>44936</v>
      </c>
      <c r="M3026" s="271">
        <f t="shared" si="1734"/>
        <v>21</v>
      </c>
      <c r="N3026" s="271">
        <f t="shared" si="1735"/>
        <v>8</v>
      </c>
      <c r="O3026" s="263">
        <f t="shared" si="1736"/>
        <v>1.0015597700000001</v>
      </c>
      <c r="P3026" s="272">
        <f t="shared" si="1737"/>
        <v>1.0059007799999999</v>
      </c>
      <c r="Q3026" s="272">
        <f t="shared" si="1738"/>
        <v>1.2064104624924317</v>
      </c>
      <c r="R3026" s="263">
        <f t="shared" si="1739"/>
        <v>1.2082921799999999</v>
      </c>
      <c r="S3026" s="263">
        <f t="shared" si="1740"/>
        <v>1.1701330599999999</v>
      </c>
      <c r="T3026" s="263">
        <f t="shared" si="1741"/>
        <v>290639.37230574997</v>
      </c>
      <c r="U3026" s="263">
        <f t="shared" si="1742"/>
        <v>0</v>
      </c>
      <c r="V3026" s="263">
        <f t="shared" si="1743"/>
        <v>50102.044400716266</v>
      </c>
      <c r="W3026" s="263">
        <f t="shared" si="1744"/>
        <v>290639.37230575946</v>
      </c>
      <c r="X3026" s="273">
        <f t="shared" si="1745"/>
        <v>0</v>
      </c>
      <c r="Y3026" s="263">
        <f t="shared" si="1746"/>
        <v>0</v>
      </c>
      <c r="Z3026" s="274">
        <f t="shared" si="1747"/>
        <v>0</v>
      </c>
      <c r="AA3026" s="263">
        <f t="shared" si="1748"/>
        <v>0</v>
      </c>
      <c r="AB3026" s="275">
        <f t="shared" si="1756"/>
        <v>7.1215000000000001E-2</v>
      </c>
      <c r="AC3026" s="271">
        <f t="shared" si="1749"/>
        <v>722</v>
      </c>
      <c r="AD3026" s="273">
        <v>252</v>
      </c>
      <c r="AE3026" s="272">
        <f t="shared" si="1750"/>
        <v>1.217864469</v>
      </c>
      <c r="AF3026" s="263">
        <f t="shared" si="1751"/>
        <v>63319.992517879997</v>
      </c>
      <c r="AG3026" s="263">
        <f t="shared" si="1752"/>
        <v>63319.992517879997</v>
      </c>
      <c r="AH3026" s="264">
        <f t="shared" si="1753"/>
        <v>0</v>
      </c>
      <c r="AI3026" s="264"/>
      <c r="AJ3026" s="264">
        <v>0</v>
      </c>
      <c r="AK3026" s="263">
        <f t="shared" si="1754"/>
        <v>83220.974370519994</v>
      </c>
      <c r="AL3026" s="8"/>
      <c r="AM3026" s="8"/>
      <c r="AN3026" s="8"/>
      <c r="AO3026" s="8"/>
      <c r="AP3026" s="8"/>
      <c r="AQ3026" s="8"/>
      <c r="AR3026" s="5"/>
      <c r="AS3026" s="1"/>
      <c r="AT3026" s="8"/>
      <c r="AU3026" s="1"/>
      <c r="AV3026" s="1"/>
      <c r="AW3026" s="3"/>
      <c r="AX3026" s="3"/>
      <c r="AY3026" s="4"/>
      <c r="AZ3026" s="4"/>
      <c r="BA3026" s="4"/>
      <c r="BB3026" s="1"/>
      <c r="BC3026" s="1"/>
      <c r="BD3026" s="1"/>
      <c r="BE3026" s="1"/>
      <c r="BF3026" s="1"/>
      <c r="BG3026" s="1"/>
      <c r="BH3026" s="1"/>
      <c r="BI3026" s="1"/>
    </row>
    <row r="3027" spans="1:61" x14ac:dyDescent="0.2">
      <c r="A3027" s="78">
        <f t="shared" si="1755"/>
        <v>44918</v>
      </c>
      <c r="B3027" s="2">
        <f t="shared" si="1725"/>
        <v>437425.14848387119</v>
      </c>
      <c r="C3027" s="3">
        <f t="shared" si="1726"/>
        <v>59052395.045322612</v>
      </c>
      <c r="D3027" s="2">
        <f t="shared" si="1724"/>
        <v>240537.3279050432</v>
      </c>
      <c r="E3027" s="2">
        <f t="shared" si="1727"/>
        <v>0</v>
      </c>
      <c r="F3027" s="33">
        <f t="shared" si="1728"/>
        <v>240537.3279050432</v>
      </c>
      <c r="G3027" s="39">
        <f t="shared" si="1729"/>
        <v>6407.93</v>
      </c>
      <c r="H3027" s="38">
        <f>IF(AND(N3027=1,N3026&gt;1),VLOOKUP(A3026,[1]Plan1!$CW$105:$CY$215,3),H3026)</f>
        <v>6434.2</v>
      </c>
      <c r="I3027" s="127">
        <f t="shared" si="1730"/>
        <v>44847</v>
      </c>
      <c r="J3027" s="127">
        <f t="shared" si="1731"/>
        <v>44878</v>
      </c>
      <c r="K3027" s="34">
        <f t="shared" si="1732"/>
        <v>4.0996078296735572E-3</v>
      </c>
      <c r="L3027" s="212">
        <f t="shared" si="1733"/>
        <v>44936</v>
      </c>
      <c r="M3027" s="1">
        <f t="shared" si="1734"/>
        <v>21</v>
      </c>
      <c r="N3027" s="1">
        <f t="shared" si="1735"/>
        <v>9</v>
      </c>
      <c r="O3027" s="2">
        <f t="shared" si="1736"/>
        <v>1.00175492</v>
      </c>
      <c r="P3027" s="35">
        <f t="shared" si="1737"/>
        <v>1.0059007799999999</v>
      </c>
      <c r="Q3027" s="35">
        <f t="shared" si="1738"/>
        <v>1.2064104624924317</v>
      </c>
      <c r="R3027" s="2">
        <f t="shared" si="1739"/>
        <v>1.20852761</v>
      </c>
      <c r="S3027" s="2">
        <f t="shared" si="1740"/>
        <v>1.1701330599999999</v>
      </c>
      <c r="T3027" s="2">
        <f t="shared" si="1741"/>
        <v>290696.00200886</v>
      </c>
      <c r="U3027" s="2">
        <f t="shared" si="1742"/>
        <v>0</v>
      </c>
      <c r="V3027" s="2">
        <f t="shared" si="1743"/>
        <v>50158.67410382496</v>
      </c>
      <c r="W3027" s="2">
        <f t="shared" si="1744"/>
        <v>290696.00200886815</v>
      </c>
      <c r="X3027" s="36">
        <f t="shared" si="1745"/>
        <v>0</v>
      </c>
      <c r="Y3027" s="2">
        <f t="shared" si="1746"/>
        <v>0</v>
      </c>
      <c r="Z3027" s="37">
        <f t="shared" si="1747"/>
        <v>0</v>
      </c>
      <c r="AA3027" s="2">
        <f t="shared" si="1748"/>
        <v>0</v>
      </c>
      <c r="AB3027" s="4">
        <f t="shared" si="1756"/>
        <v>7.1215000000000001E-2</v>
      </c>
      <c r="AC3027" s="148">
        <f t="shared" si="1749"/>
        <v>723</v>
      </c>
      <c r="AD3027" s="36">
        <v>252</v>
      </c>
      <c r="AE3027" s="35">
        <f t="shared" si="1750"/>
        <v>1.218196979</v>
      </c>
      <c r="AF3027" s="2">
        <f t="shared" si="1751"/>
        <v>63428.989445710002</v>
      </c>
      <c r="AG3027" s="2">
        <f t="shared" si="1752"/>
        <v>63428.989445710002</v>
      </c>
      <c r="AH3027" s="3">
        <f t="shared" si="1753"/>
        <v>0</v>
      </c>
      <c r="AI3027" s="3"/>
      <c r="AJ3027" s="3">
        <v>0</v>
      </c>
      <c r="AK3027" s="2">
        <f t="shared" si="1754"/>
        <v>83300.157029293085</v>
      </c>
      <c r="AL3027" s="8"/>
      <c r="AM3027" s="8"/>
      <c r="AN3027" s="8"/>
      <c r="AO3027" s="8"/>
      <c r="AP3027" s="8"/>
      <c r="AQ3027" s="8"/>
      <c r="AR3027" s="5"/>
      <c r="AS3027" s="1"/>
      <c r="AT3027" s="8"/>
      <c r="AU3027" s="1"/>
      <c r="AV3027" s="1"/>
      <c r="AW3027" s="3"/>
      <c r="AX3027" s="3"/>
      <c r="AY3027" s="4"/>
      <c r="AZ3027" s="4"/>
      <c r="BA3027" s="4"/>
      <c r="BB3027" s="1"/>
      <c r="BC3027" s="1"/>
      <c r="BD3027" s="1"/>
      <c r="BE3027" s="1"/>
      <c r="BF3027" s="1"/>
      <c r="BG3027" s="1"/>
      <c r="BH3027" s="1"/>
      <c r="BI3027" s="1"/>
    </row>
    <row r="3028" spans="1:61" x14ac:dyDescent="0.2">
      <c r="A3028" s="78">
        <f t="shared" si="1755"/>
        <v>44919</v>
      </c>
      <c r="B3028" s="2">
        <f t="shared" si="1725"/>
        <v>437573.32899676613</v>
      </c>
      <c r="C3028" s="3">
        <f t="shared" si="1726"/>
        <v>59072399.414563425</v>
      </c>
      <c r="D3028" s="2">
        <f t="shared" si="1724"/>
        <v>240537.3279050432</v>
      </c>
      <c r="E3028" s="2">
        <f t="shared" si="1727"/>
        <v>0</v>
      </c>
      <c r="F3028" s="33">
        <f t="shared" si="1728"/>
        <v>240537.3279050432</v>
      </c>
      <c r="G3028" s="39">
        <f t="shared" si="1729"/>
        <v>6407.93</v>
      </c>
      <c r="H3028" s="38">
        <f>IF(AND(N3028=1,N3027&gt;1),VLOOKUP(A3027,[1]Plan1!$CW$105:$CY$215,3),H3027)</f>
        <v>6434.2</v>
      </c>
      <c r="I3028" s="127">
        <f t="shared" si="1730"/>
        <v>44847</v>
      </c>
      <c r="J3028" s="127">
        <f t="shared" si="1731"/>
        <v>44878</v>
      </c>
      <c r="K3028" s="34">
        <f t="shared" si="1732"/>
        <v>4.0996078296735572E-3</v>
      </c>
      <c r="L3028" s="212">
        <f t="shared" si="1733"/>
        <v>44936</v>
      </c>
      <c r="M3028" s="1">
        <f t="shared" si="1734"/>
        <v>21</v>
      </c>
      <c r="N3028" s="1">
        <f t="shared" si="1735"/>
        <v>10</v>
      </c>
      <c r="O3028" s="2">
        <f t="shared" si="1736"/>
        <v>1.0019501</v>
      </c>
      <c r="P3028" s="35">
        <f t="shared" si="1737"/>
        <v>1.0059007799999999</v>
      </c>
      <c r="Q3028" s="35">
        <f t="shared" si="1738"/>
        <v>1.2064104624924317</v>
      </c>
      <c r="R3028" s="2">
        <f t="shared" si="1739"/>
        <v>1.20876308</v>
      </c>
      <c r="S3028" s="2">
        <f t="shared" si="1740"/>
        <v>1.1701330599999999</v>
      </c>
      <c r="T3028" s="2">
        <f t="shared" si="1741"/>
        <v>290752.64133347</v>
      </c>
      <c r="U3028" s="2">
        <f t="shared" si="1742"/>
        <v>0</v>
      </c>
      <c r="V3028" s="2">
        <f t="shared" si="1743"/>
        <v>50215.313428426765</v>
      </c>
      <c r="W3028" s="2">
        <f t="shared" si="1744"/>
        <v>290752.64133346995</v>
      </c>
      <c r="X3028" s="36">
        <f t="shared" si="1745"/>
        <v>0</v>
      </c>
      <c r="Y3028" s="2">
        <f t="shared" si="1746"/>
        <v>0</v>
      </c>
      <c r="Z3028" s="37">
        <f t="shared" si="1747"/>
        <v>0</v>
      </c>
      <c r="AA3028" s="2">
        <f t="shared" si="1748"/>
        <v>0</v>
      </c>
      <c r="AB3028" s="4">
        <f t="shared" si="1756"/>
        <v>7.1215000000000001E-2</v>
      </c>
      <c r="AC3028" s="148">
        <f t="shared" si="1749"/>
        <v>723</v>
      </c>
      <c r="AD3028" s="36">
        <v>252</v>
      </c>
      <c r="AE3028" s="35">
        <f t="shared" si="1750"/>
        <v>1.218196979</v>
      </c>
      <c r="AF3028" s="2">
        <f t="shared" si="1751"/>
        <v>63441.347975229997</v>
      </c>
      <c r="AG3028" s="2">
        <f t="shared" si="1752"/>
        <v>63441.347975229997</v>
      </c>
      <c r="AH3028" s="3">
        <f t="shared" si="1753"/>
        <v>0</v>
      </c>
      <c r="AI3028" s="3"/>
      <c r="AJ3028" s="3">
        <v>0</v>
      </c>
      <c r="AK3028" s="2">
        <f t="shared" si="1754"/>
        <v>83379.339688066175</v>
      </c>
      <c r="AL3028" s="8"/>
      <c r="AM3028" s="8"/>
      <c r="AN3028" s="8"/>
      <c r="AO3028" s="8"/>
      <c r="AP3028" s="8"/>
      <c r="AQ3028" s="8"/>
      <c r="AR3028" s="5"/>
      <c r="AS3028" s="1"/>
      <c r="AT3028" s="8"/>
      <c r="AU3028" s="1"/>
      <c r="AV3028" s="1"/>
      <c r="AW3028" s="3"/>
      <c r="AX3028" s="3"/>
      <c r="AY3028" s="4"/>
      <c r="AZ3028" s="4"/>
      <c r="BA3028" s="4"/>
      <c r="BB3028" s="1"/>
      <c r="BC3028" s="1"/>
      <c r="BD3028" s="1"/>
      <c r="BE3028" s="1"/>
      <c r="BF3028" s="1"/>
      <c r="BG3028" s="1"/>
      <c r="BH3028" s="1"/>
      <c r="BI3028" s="1"/>
    </row>
    <row r="3029" spans="1:61" x14ac:dyDescent="0.2">
      <c r="A3029" s="78">
        <f t="shared" si="1755"/>
        <v>44920</v>
      </c>
      <c r="B3029" s="2">
        <f t="shared" si="1725"/>
        <v>437652.51165553927</v>
      </c>
      <c r="C3029" s="3">
        <f t="shared" si="1726"/>
        <v>59083089.073497802</v>
      </c>
      <c r="D3029" s="2">
        <f t="shared" si="1724"/>
        <v>240537.3279050432</v>
      </c>
      <c r="E3029" s="2">
        <f t="shared" si="1727"/>
        <v>0</v>
      </c>
      <c r="F3029" s="33">
        <f t="shared" si="1728"/>
        <v>240537.3279050432</v>
      </c>
      <c r="G3029" s="39">
        <f t="shared" si="1729"/>
        <v>6407.93</v>
      </c>
      <c r="H3029" s="38">
        <f>IF(AND(N3029=1,N3028&gt;1),VLOOKUP(A3028,[1]Plan1!$CW$105:$CY$215,3),H3028)</f>
        <v>6434.2</v>
      </c>
      <c r="I3029" s="127">
        <f t="shared" si="1730"/>
        <v>44847</v>
      </c>
      <c r="J3029" s="127">
        <f t="shared" si="1731"/>
        <v>44878</v>
      </c>
      <c r="K3029" s="34">
        <f t="shared" si="1732"/>
        <v>4.0996078296735572E-3</v>
      </c>
      <c r="L3029" s="212">
        <f t="shared" si="1733"/>
        <v>44936</v>
      </c>
      <c r="M3029" s="1">
        <f t="shared" si="1734"/>
        <v>21</v>
      </c>
      <c r="N3029" s="1">
        <f t="shared" si="1735"/>
        <v>10</v>
      </c>
      <c r="O3029" s="2">
        <f t="shared" si="1736"/>
        <v>1.0019501</v>
      </c>
      <c r="P3029" s="35">
        <f t="shared" si="1737"/>
        <v>1.0059007799999999</v>
      </c>
      <c r="Q3029" s="35">
        <f t="shared" si="1738"/>
        <v>1.2064104624924317</v>
      </c>
      <c r="R3029" s="2">
        <f t="shared" si="1739"/>
        <v>1.20876308</v>
      </c>
      <c r="S3029" s="2">
        <f t="shared" si="1740"/>
        <v>1.1701330599999999</v>
      </c>
      <c r="T3029" s="2">
        <f t="shared" si="1741"/>
        <v>290752.64133347</v>
      </c>
      <c r="U3029" s="2">
        <f t="shared" si="1742"/>
        <v>0</v>
      </c>
      <c r="V3029" s="2">
        <f t="shared" si="1743"/>
        <v>50215.313428426765</v>
      </c>
      <c r="W3029" s="2">
        <f t="shared" si="1744"/>
        <v>290752.64133346995</v>
      </c>
      <c r="X3029" s="36">
        <f t="shared" si="1745"/>
        <v>0</v>
      </c>
      <c r="Y3029" s="2">
        <f t="shared" si="1746"/>
        <v>0</v>
      </c>
      <c r="Z3029" s="37">
        <f t="shared" si="1747"/>
        <v>0</v>
      </c>
      <c r="AA3029" s="2">
        <f t="shared" si="1748"/>
        <v>0</v>
      </c>
      <c r="AB3029" s="4">
        <f t="shared" si="1756"/>
        <v>7.1215000000000001E-2</v>
      </c>
      <c r="AC3029" s="148">
        <f t="shared" si="1749"/>
        <v>723</v>
      </c>
      <c r="AD3029" s="36">
        <v>252</v>
      </c>
      <c r="AE3029" s="35">
        <f t="shared" si="1750"/>
        <v>1.218196979</v>
      </c>
      <c r="AF3029" s="2">
        <f t="shared" si="1751"/>
        <v>63441.347975229997</v>
      </c>
      <c r="AG3029" s="2">
        <f t="shared" si="1752"/>
        <v>63441.347975229997</v>
      </c>
      <c r="AH3029" s="3">
        <f t="shared" si="1753"/>
        <v>0</v>
      </c>
      <c r="AI3029" s="3"/>
      <c r="AJ3029" s="3">
        <v>0</v>
      </c>
      <c r="AK3029" s="2">
        <f t="shared" si="1754"/>
        <v>83458.522346839294</v>
      </c>
      <c r="AL3029" s="8"/>
      <c r="AM3029" s="8"/>
      <c r="AN3029" s="8"/>
      <c r="AO3029" s="8"/>
      <c r="AP3029" s="8"/>
      <c r="AQ3029" s="8"/>
      <c r="AR3029" s="5"/>
      <c r="AS3029" s="1"/>
      <c r="AT3029" s="8"/>
      <c r="AU3029" s="1"/>
      <c r="AV3029" s="1"/>
      <c r="AW3029" s="3"/>
      <c r="AX3029" s="3"/>
      <c r="AY3029" s="4"/>
      <c r="AZ3029" s="4"/>
      <c r="BA3029" s="4"/>
      <c r="BB3029" s="1"/>
      <c r="BC3029" s="1"/>
      <c r="BD3029" s="1"/>
      <c r="BE3029" s="1"/>
      <c r="BF3029" s="1"/>
      <c r="BG3029" s="1"/>
      <c r="BH3029" s="1"/>
      <c r="BI3029" s="1"/>
    </row>
    <row r="3030" spans="1:61" x14ac:dyDescent="0.2">
      <c r="A3030" s="78">
        <f t="shared" si="1755"/>
        <v>44921</v>
      </c>
      <c r="B3030" s="2">
        <f t="shared" si="1725"/>
        <v>437828.39922432229</v>
      </c>
      <c r="C3030" s="3">
        <f t="shared" si="1726"/>
        <v>59106833.895283505</v>
      </c>
      <c r="D3030" s="2">
        <f t="shared" si="1724"/>
        <v>240537.3279050432</v>
      </c>
      <c r="E3030" s="2">
        <f t="shared" si="1727"/>
        <v>0</v>
      </c>
      <c r="F3030" s="33">
        <f t="shared" si="1728"/>
        <v>240537.3279050432</v>
      </c>
      <c r="G3030" s="39">
        <f t="shared" si="1729"/>
        <v>6407.93</v>
      </c>
      <c r="H3030" s="38">
        <f>IF(AND(N3030=1,N3029&gt;1),VLOOKUP(A3029,[1]Plan1!$CW$105:$CY$215,3),H3029)</f>
        <v>6434.2</v>
      </c>
      <c r="I3030" s="127">
        <f t="shared" si="1730"/>
        <v>44847</v>
      </c>
      <c r="J3030" s="127">
        <f t="shared" si="1731"/>
        <v>44878</v>
      </c>
      <c r="K3030" s="34">
        <f t="shared" si="1732"/>
        <v>4.0996078296735572E-3</v>
      </c>
      <c r="L3030" s="212">
        <f t="shared" si="1733"/>
        <v>44936</v>
      </c>
      <c r="M3030" s="1">
        <f t="shared" si="1734"/>
        <v>21</v>
      </c>
      <c r="N3030" s="1">
        <f t="shared" si="1735"/>
        <v>10</v>
      </c>
      <c r="O3030" s="2">
        <f t="shared" si="1736"/>
        <v>1.0019501</v>
      </c>
      <c r="P3030" s="35">
        <f t="shared" si="1737"/>
        <v>1.0059007799999999</v>
      </c>
      <c r="Q3030" s="35">
        <f t="shared" si="1738"/>
        <v>1.2064104624924317</v>
      </c>
      <c r="R3030" s="2">
        <f t="shared" si="1739"/>
        <v>1.20876308</v>
      </c>
      <c r="S3030" s="2">
        <f t="shared" si="1740"/>
        <v>1.1701330599999999</v>
      </c>
      <c r="T3030" s="2">
        <f t="shared" si="1741"/>
        <v>290752.64133347</v>
      </c>
      <c r="U3030" s="2">
        <f t="shared" si="1742"/>
        <v>0</v>
      </c>
      <c r="V3030" s="2">
        <f t="shared" si="1743"/>
        <v>50215.313428426765</v>
      </c>
      <c r="W3030" s="2">
        <f t="shared" si="1744"/>
        <v>290752.64133346995</v>
      </c>
      <c r="X3030" s="36">
        <f t="shared" si="1745"/>
        <v>0</v>
      </c>
      <c r="Y3030" s="2">
        <f t="shared" si="1746"/>
        <v>0</v>
      </c>
      <c r="Z3030" s="37">
        <f t="shared" si="1747"/>
        <v>0</v>
      </c>
      <c r="AA3030" s="2">
        <f t="shared" si="1748"/>
        <v>0</v>
      </c>
      <c r="AB3030" s="4">
        <f t="shared" si="1756"/>
        <v>7.1215000000000001E-2</v>
      </c>
      <c r="AC3030" s="148">
        <f t="shared" si="1749"/>
        <v>724</v>
      </c>
      <c r="AD3030" s="36">
        <v>252</v>
      </c>
      <c r="AE3030" s="35">
        <f t="shared" si="1750"/>
        <v>1.2185295810000001</v>
      </c>
      <c r="AF3030" s="2">
        <f t="shared" si="1751"/>
        <v>63538.052885240002</v>
      </c>
      <c r="AG3030" s="2">
        <f t="shared" si="1752"/>
        <v>63538.052885240002</v>
      </c>
      <c r="AH3030" s="3">
        <f t="shared" si="1753"/>
        <v>0</v>
      </c>
      <c r="AI3030" s="3"/>
      <c r="AJ3030" s="3">
        <v>0</v>
      </c>
      <c r="AK3030" s="2">
        <f t="shared" si="1754"/>
        <v>83537.70500561237</v>
      </c>
      <c r="AL3030" s="8"/>
      <c r="AM3030" s="8"/>
      <c r="AN3030" s="8"/>
      <c r="AO3030" s="8"/>
      <c r="AP3030" s="8"/>
      <c r="AQ3030" s="8"/>
      <c r="AR3030" s="5"/>
      <c r="AS3030" s="1"/>
      <c r="AT3030" s="8"/>
      <c r="AU3030" s="1"/>
      <c r="AV3030" s="1"/>
      <c r="AW3030" s="3"/>
      <c r="AX3030" s="3"/>
      <c r="AY3030" s="4"/>
      <c r="AZ3030" s="4"/>
      <c r="BA3030" s="4"/>
      <c r="BB3030" s="1"/>
      <c r="BC3030" s="1"/>
      <c r="BD3030" s="1"/>
      <c r="BE3030" s="1"/>
      <c r="BF3030" s="1"/>
      <c r="BG3030" s="1"/>
      <c r="BH3030" s="1"/>
      <c r="BI3030" s="1"/>
    </row>
    <row r="3031" spans="1:61" x14ac:dyDescent="0.2">
      <c r="A3031" s="78">
        <f t="shared" si="1755"/>
        <v>44922</v>
      </c>
      <c r="B3031" s="2">
        <f t="shared" si="1725"/>
        <v>438073.3599332404</v>
      </c>
      <c r="C3031" s="3">
        <f t="shared" si="1726"/>
        <v>59139903.590987451</v>
      </c>
      <c r="D3031" s="2">
        <f t="shared" si="1724"/>
        <v>240537.3279050432</v>
      </c>
      <c r="E3031" s="2">
        <f t="shared" si="1727"/>
        <v>0</v>
      </c>
      <c r="F3031" s="33">
        <f t="shared" si="1728"/>
        <v>240537.3279050432</v>
      </c>
      <c r="G3031" s="39">
        <f t="shared" si="1729"/>
        <v>6407.93</v>
      </c>
      <c r="H3031" s="38">
        <f>IF(AND(N3031=1,N3030&gt;1),VLOOKUP(A3030,[1]Plan1!$CW$105:$CY$215,3),H3030)</f>
        <v>6434.2</v>
      </c>
      <c r="I3031" s="127">
        <f t="shared" si="1730"/>
        <v>44847</v>
      </c>
      <c r="J3031" s="127">
        <f t="shared" si="1731"/>
        <v>44878</v>
      </c>
      <c r="K3031" s="34">
        <f t="shared" si="1732"/>
        <v>4.0996078296735572E-3</v>
      </c>
      <c r="L3031" s="212">
        <f t="shared" si="1733"/>
        <v>44936</v>
      </c>
      <c r="M3031" s="1">
        <f t="shared" si="1734"/>
        <v>21</v>
      </c>
      <c r="N3031" s="1">
        <f t="shared" si="1735"/>
        <v>11</v>
      </c>
      <c r="O3031" s="2">
        <f t="shared" si="1736"/>
        <v>1.0021453199999999</v>
      </c>
      <c r="P3031" s="35">
        <f t="shared" si="1737"/>
        <v>1.0059007799999999</v>
      </c>
      <c r="Q3031" s="35">
        <f t="shared" si="1738"/>
        <v>1.2064104624924317</v>
      </c>
      <c r="R3031" s="2">
        <f t="shared" si="1739"/>
        <v>1.20899859</v>
      </c>
      <c r="S3031" s="2">
        <f t="shared" si="1740"/>
        <v>1.1701330599999999</v>
      </c>
      <c r="T3031" s="2">
        <f t="shared" si="1741"/>
        <v>290809.29027956002</v>
      </c>
      <c r="U3031" s="2">
        <f t="shared" si="1742"/>
        <v>0</v>
      </c>
      <c r="V3031" s="2">
        <f t="shared" si="1743"/>
        <v>50271.962374521681</v>
      </c>
      <c r="W3031" s="2">
        <f t="shared" si="1744"/>
        <v>290809.29027956491</v>
      </c>
      <c r="X3031" s="36">
        <f t="shared" si="1745"/>
        <v>0</v>
      </c>
      <c r="Y3031" s="2">
        <f t="shared" si="1746"/>
        <v>0</v>
      </c>
      <c r="Z3031" s="37">
        <f t="shared" si="1747"/>
        <v>0</v>
      </c>
      <c r="AA3031" s="2">
        <f t="shared" si="1748"/>
        <v>0</v>
      </c>
      <c r="AB3031" s="4">
        <f t="shared" si="1756"/>
        <v>7.1215000000000001E-2</v>
      </c>
      <c r="AC3031" s="148">
        <f t="shared" si="1749"/>
        <v>725</v>
      </c>
      <c r="AD3031" s="36">
        <v>252</v>
      </c>
      <c r="AE3031" s="35">
        <f t="shared" si="1750"/>
        <v>1.218862272</v>
      </c>
      <c r="AF3031" s="2">
        <f t="shared" si="1751"/>
        <v>63647.181989290002</v>
      </c>
      <c r="AG3031" s="2">
        <f t="shared" si="1752"/>
        <v>63647.181989290002</v>
      </c>
      <c r="AH3031" s="3">
        <f t="shared" si="1753"/>
        <v>0</v>
      </c>
      <c r="AI3031" s="3"/>
      <c r="AJ3031" s="3">
        <v>0</v>
      </c>
      <c r="AK3031" s="2">
        <f t="shared" si="1754"/>
        <v>83616.887664385475</v>
      </c>
      <c r="AL3031" s="8"/>
      <c r="AM3031" s="8"/>
      <c r="AN3031" s="8"/>
      <c r="AO3031" s="8"/>
      <c r="AP3031" s="8"/>
      <c r="AQ3031" s="8"/>
      <c r="AR3031" s="5"/>
      <c r="AS3031" s="1"/>
      <c r="AT3031" s="8"/>
      <c r="AU3031" s="1"/>
      <c r="AV3031" s="1"/>
      <c r="AW3031" s="3"/>
      <c r="AX3031" s="3"/>
      <c r="AY3031" s="4"/>
      <c r="AZ3031" s="4"/>
      <c r="BA3031" s="4"/>
      <c r="BB3031" s="1"/>
      <c r="BC3031" s="1"/>
      <c r="BD3031" s="1"/>
      <c r="BE3031" s="1"/>
      <c r="BF3031" s="1"/>
      <c r="BG3031" s="1"/>
      <c r="BH3031" s="1"/>
      <c r="BI3031" s="1"/>
    </row>
    <row r="3032" spans="1:61" x14ac:dyDescent="0.2">
      <c r="A3032" s="78">
        <f t="shared" si="1755"/>
        <v>44923</v>
      </c>
      <c r="B3032" s="2">
        <f t="shared" si="1725"/>
        <v>438318.3997581047</v>
      </c>
      <c r="C3032" s="3">
        <f t="shared" si="1726"/>
        <v>59172983.967344135</v>
      </c>
      <c r="D3032" s="2">
        <f t="shared" si="1724"/>
        <v>240537.3279050432</v>
      </c>
      <c r="E3032" s="2">
        <f t="shared" si="1727"/>
        <v>0</v>
      </c>
      <c r="F3032" s="33">
        <f t="shared" si="1728"/>
        <v>240537.3279050432</v>
      </c>
      <c r="G3032" s="39">
        <f t="shared" si="1729"/>
        <v>6407.93</v>
      </c>
      <c r="H3032" s="38">
        <f>IF(AND(N3032=1,N3031&gt;1),VLOOKUP(A3031,[1]Plan1!$CW$105:$CY$215,3),H3031)</f>
        <v>6434.2</v>
      </c>
      <c r="I3032" s="127">
        <f t="shared" si="1730"/>
        <v>44847</v>
      </c>
      <c r="J3032" s="127">
        <f t="shared" si="1731"/>
        <v>44878</v>
      </c>
      <c r="K3032" s="34">
        <f t="shared" si="1732"/>
        <v>4.0996078296735572E-3</v>
      </c>
      <c r="L3032" s="212">
        <f t="shared" si="1733"/>
        <v>44936</v>
      </c>
      <c r="M3032" s="1">
        <f t="shared" si="1734"/>
        <v>21</v>
      </c>
      <c r="N3032" s="1">
        <f t="shared" si="1735"/>
        <v>12</v>
      </c>
      <c r="O3032" s="2">
        <f t="shared" si="1736"/>
        <v>1.0023405700000001</v>
      </c>
      <c r="P3032" s="35">
        <f t="shared" si="1737"/>
        <v>1.0059007799999999</v>
      </c>
      <c r="Q3032" s="35">
        <f t="shared" si="1738"/>
        <v>1.2064104624924317</v>
      </c>
      <c r="R3032" s="2">
        <f t="shared" si="1739"/>
        <v>1.2092341499999999</v>
      </c>
      <c r="S3032" s="2">
        <f t="shared" si="1740"/>
        <v>1.1701330599999999</v>
      </c>
      <c r="T3032" s="2">
        <f t="shared" si="1741"/>
        <v>290865.95125252003</v>
      </c>
      <c r="U3032" s="2">
        <f t="shared" si="1742"/>
        <v>0</v>
      </c>
      <c r="V3032" s="2">
        <f t="shared" si="1743"/>
        <v>50328.623347482971</v>
      </c>
      <c r="W3032" s="2">
        <f t="shared" si="1744"/>
        <v>290865.9512525262</v>
      </c>
      <c r="X3032" s="36">
        <f t="shared" si="1745"/>
        <v>0</v>
      </c>
      <c r="Y3032" s="2">
        <f t="shared" si="1746"/>
        <v>0</v>
      </c>
      <c r="Z3032" s="37">
        <f t="shared" si="1747"/>
        <v>0</v>
      </c>
      <c r="AA3032" s="2">
        <f t="shared" si="1748"/>
        <v>0</v>
      </c>
      <c r="AB3032" s="4">
        <f t="shared" si="1756"/>
        <v>7.1215000000000001E-2</v>
      </c>
      <c r="AC3032" s="148">
        <f t="shared" si="1749"/>
        <v>726</v>
      </c>
      <c r="AD3032" s="36">
        <v>252</v>
      </c>
      <c r="AE3032" s="35">
        <f t="shared" si="1750"/>
        <v>1.2191950549999999</v>
      </c>
      <c r="AF3032" s="2">
        <f t="shared" si="1751"/>
        <v>63756.378182419998</v>
      </c>
      <c r="AG3032" s="2">
        <f t="shared" si="1752"/>
        <v>63756.378182419998</v>
      </c>
      <c r="AH3032" s="3">
        <f t="shared" si="1753"/>
        <v>0</v>
      </c>
      <c r="AI3032" s="3"/>
      <c r="AJ3032" s="3">
        <v>0</v>
      </c>
      <c r="AK3032" s="2">
        <f t="shared" si="1754"/>
        <v>83696.07032315855</v>
      </c>
      <c r="AL3032" s="8"/>
      <c r="AM3032" s="8"/>
      <c r="AN3032" s="8"/>
      <c r="AO3032" s="8"/>
      <c r="AP3032" s="8"/>
      <c r="AQ3032" s="8"/>
      <c r="AR3032" s="5"/>
      <c r="AS3032" s="1"/>
      <c r="AT3032" s="8"/>
      <c r="AU3032" s="1"/>
      <c r="AV3032" s="1"/>
      <c r="AW3032" s="3"/>
      <c r="AX3032" s="3"/>
      <c r="AY3032" s="4"/>
      <c r="AZ3032" s="4"/>
      <c r="BA3032" s="4"/>
      <c r="BB3032" s="1"/>
      <c r="BC3032" s="1"/>
      <c r="BD3032" s="1"/>
      <c r="BE3032" s="1"/>
      <c r="BF3032" s="1"/>
      <c r="BG3032" s="1"/>
      <c r="BH3032" s="1"/>
      <c r="BI3032" s="1"/>
    </row>
    <row r="3033" spans="1:61" x14ac:dyDescent="0.2">
      <c r="A3033" s="78">
        <f t="shared" si="1755"/>
        <v>44924</v>
      </c>
      <c r="B3033" s="2">
        <f t="shared" si="1725"/>
        <v>438563.51843564556</v>
      </c>
      <c r="C3033" s="3">
        <f t="shared" si="1726"/>
        <v>59206074.988812149</v>
      </c>
      <c r="D3033" s="2">
        <f t="shared" si="1724"/>
        <v>240537.3279050432</v>
      </c>
      <c r="E3033" s="2">
        <f t="shared" si="1727"/>
        <v>0</v>
      </c>
      <c r="F3033" s="33">
        <f t="shared" si="1728"/>
        <v>240537.3279050432</v>
      </c>
      <c r="G3033" s="39">
        <f t="shared" si="1729"/>
        <v>6407.93</v>
      </c>
      <c r="H3033" s="38">
        <f>IF(AND(N3033=1,N3032&gt;1),VLOOKUP(A3032,[1]Plan1!$CW$105:$CY$215,3),H3032)</f>
        <v>6434.2</v>
      </c>
      <c r="I3033" s="127">
        <f t="shared" si="1730"/>
        <v>44847</v>
      </c>
      <c r="J3033" s="127">
        <f t="shared" si="1731"/>
        <v>44878</v>
      </c>
      <c r="K3033" s="34">
        <f t="shared" si="1732"/>
        <v>4.0996078296735572E-3</v>
      </c>
      <c r="L3033" s="212">
        <f t="shared" si="1733"/>
        <v>44936</v>
      </c>
      <c r="M3033" s="1">
        <f t="shared" si="1734"/>
        <v>21</v>
      </c>
      <c r="N3033" s="1">
        <f t="shared" si="1735"/>
        <v>13</v>
      </c>
      <c r="O3033" s="2">
        <f t="shared" si="1736"/>
        <v>1.00253587</v>
      </c>
      <c r="P3033" s="35">
        <f t="shared" si="1737"/>
        <v>1.0059007799999999</v>
      </c>
      <c r="Q3033" s="35">
        <f t="shared" si="1738"/>
        <v>1.2064104624924317</v>
      </c>
      <c r="R3033" s="2">
        <f t="shared" si="1739"/>
        <v>1.2094697599999999</v>
      </c>
      <c r="S3033" s="2">
        <f t="shared" si="1740"/>
        <v>1.1701330599999999</v>
      </c>
      <c r="T3033" s="2">
        <f t="shared" si="1741"/>
        <v>290922.62425235001</v>
      </c>
      <c r="U3033" s="2">
        <f t="shared" si="1742"/>
        <v>0</v>
      </c>
      <c r="V3033" s="2">
        <f t="shared" si="1743"/>
        <v>50385.296347310694</v>
      </c>
      <c r="W3033" s="2">
        <f t="shared" si="1744"/>
        <v>290922.62425235391</v>
      </c>
      <c r="X3033" s="36">
        <f t="shared" si="1745"/>
        <v>0</v>
      </c>
      <c r="Y3033" s="2">
        <f t="shared" si="1746"/>
        <v>0</v>
      </c>
      <c r="Z3033" s="37">
        <f t="shared" si="1747"/>
        <v>0</v>
      </c>
      <c r="AA3033" s="2">
        <f t="shared" si="1748"/>
        <v>0</v>
      </c>
      <c r="AB3033" s="4">
        <f t="shared" si="1756"/>
        <v>7.1215000000000001E-2</v>
      </c>
      <c r="AC3033" s="148">
        <f t="shared" si="1749"/>
        <v>727</v>
      </c>
      <c r="AD3033" s="36">
        <v>252</v>
      </c>
      <c r="AE3033" s="35">
        <f t="shared" si="1750"/>
        <v>1.2195279290000001</v>
      </c>
      <c r="AF3033" s="2">
        <f t="shared" si="1751"/>
        <v>63865.641201359998</v>
      </c>
      <c r="AG3033" s="2">
        <f t="shared" si="1752"/>
        <v>63865.641201359998</v>
      </c>
      <c r="AH3033" s="3">
        <f t="shared" si="1753"/>
        <v>0</v>
      </c>
      <c r="AI3033" s="3"/>
      <c r="AJ3033" s="3">
        <v>0</v>
      </c>
      <c r="AK3033" s="2">
        <f t="shared" si="1754"/>
        <v>83775.252981931655</v>
      </c>
      <c r="AL3033" s="8"/>
      <c r="AM3033" s="8"/>
      <c r="AN3033" s="8"/>
      <c r="AO3033" s="8"/>
      <c r="AP3033" s="8"/>
      <c r="AQ3033" s="8"/>
      <c r="AR3033" s="5"/>
      <c r="AS3033" s="1"/>
      <c r="AT3033" s="8"/>
      <c r="AU3033" s="1"/>
      <c r="AV3033" s="1"/>
      <c r="AW3033" s="3"/>
      <c r="AX3033" s="3"/>
      <c r="AY3033" s="4"/>
      <c r="AZ3033" s="4"/>
      <c r="BA3033" s="4"/>
      <c r="BB3033" s="1"/>
      <c r="BC3033" s="1"/>
      <c r="BD3033" s="1"/>
      <c r="BE3033" s="1"/>
      <c r="BF3033" s="1"/>
      <c r="BG3033" s="1"/>
      <c r="BH3033" s="1"/>
      <c r="BI3033" s="1"/>
    </row>
    <row r="3034" spans="1:61" x14ac:dyDescent="0.2">
      <c r="A3034" s="78">
        <f t="shared" si="1755"/>
        <v>44925</v>
      </c>
      <c r="B3034" s="2">
        <f t="shared" si="1725"/>
        <v>438808.71305911941</v>
      </c>
      <c r="C3034" s="3">
        <f t="shared" si="1726"/>
        <v>59239176.262981124</v>
      </c>
      <c r="D3034" s="2">
        <f t="shared" si="1724"/>
        <v>240537.3279050432</v>
      </c>
      <c r="E3034" s="2">
        <f t="shared" si="1727"/>
        <v>0</v>
      </c>
      <c r="F3034" s="33">
        <f t="shared" si="1728"/>
        <v>240537.3279050432</v>
      </c>
      <c r="G3034" s="39">
        <f t="shared" si="1729"/>
        <v>6407.93</v>
      </c>
      <c r="H3034" s="38">
        <f>IF(AND(N3034=1,N3033&gt;1),VLOOKUP(A3033,[1]Plan1!$CW$105:$CY$215,3),H3033)</f>
        <v>6434.2</v>
      </c>
      <c r="I3034" s="127">
        <f t="shared" si="1730"/>
        <v>44847</v>
      </c>
      <c r="J3034" s="127">
        <f t="shared" si="1731"/>
        <v>44878</v>
      </c>
      <c r="K3034" s="34">
        <f t="shared" si="1732"/>
        <v>4.0996078296735572E-3</v>
      </c>
      <c r="L3034" s="212">
        <f t="shared" si="1733"/>
        <v>44936</v>
      </c>
      <c r="M3034" s="1">
        <f t="shared" si="1734"/>
        <v>21</v>
      </c>
      <c r="N3034" s="1">
        <f t="shared" si="1735"/>
        <v>14</v>
      </c>
      <c r="O3034" s="2">
        <f t="shared" si="1736"/>
        <v>1.0027311999999999</v>
      </c>
      <c r="P3034" s="35">
        <f t="shared" si="1737"/>
        <v>1.0059007799999999</v>
      </c>
      <c r="Q3034" s="35">
        <f t="shared" si="1738"/>
        <v>1.2064104624924317</v>
      </c>
      <c r="R3034" s="2">
        <f t="shared" si="1739"/>
        <v>1.20970541</v>
      </c>
      <c r="S3034" s="2">
        <f t="shared" si="1740"/>
        <v>1.1701330599999999</v>
      </c>
      <c r="T3034" s="2">
        <f t="shared" si="1741"/>
        <v>290979.30687367002</v>
      </c>
      <c r="U3034" s="2">
        <f t="shared" si="1742"/>
        <v>0</v>
      </c>
      <c r="V3034" s="2">
        <f t="shared" si="1743"/>
        <v>50441.97896863152</v>
      </c>
      <c r="W3034" s="2">
        <f t="shared" si="1744"/>
        <v>290979.30687367474</v>
      </c>
      <c r="X3034" s="36">
        <f t="shared" si="1745"/>
        <v>0</v>
      </c>
      <c r="Y3034" s="2">
        <f t="shared" si="1746"/>
        <v>0</v>
      </c>
      <c r="Z3034" s="37">
        <f t="shared" si="1747"/>
        <v>0</v>
      </c>
      <c r="AA3034" s="2">
        <f t="shared" si="1748"/>
        <v>0</v>
      </c>
      <c r="AB3034" s="4">
        <f t="shared" si="1756"/>
        <v>7.1215000000000001E-2</v>
      </c>
      <c r="AC3034" s="148">
        <f t="shared" si="1749"/>
        <v>728</v>
      </c>
      <c r="AD3034" s="36">
        <v>252</v>
      </c>
      <c r="AE3034" s="35">
        <f t="shared" si="1750"/>
        <v>1.219860894</v>
      </c>
      <c r="AF3034" s="2">
        <f t="shared" si="1751"/>
        <v>63974.970544739997</v>
      </c>
      <c r="AG3034" s="2">
        <f t="shared" si="1752"/>
        <v>63974.970544739997</v>
      </c>
      <c r="AH3034" s="3">
        <f t="shared" si="1753"/>
        <v>0</v>
      </c>
      <c r="AI3034" s="3"/>
      <c r="AJ3034" s="3">
        <v>0</v>
      </c>
      <c r="AK3034" s="2">
        <f t="shared" si="1754"/>
        <v>83854.435640704731</v>
      </c>
      <c r="AL3034" s="8"/>
      <c r="AM3034" s="8"/>
      <c r="AN3034" s="8"/>
      <c r="AO3034" s="8"/>
      <c r="AP3034" s="8"/>
      <c r="AQ3034" s="8"/>
      <c r="AR3034" s="5"/>
      <c r="AS3034" s="1"/>
      <c r="AT3034" s="8"/>
      <c r="AU3034" s="1"/>
      <c r="AV3034" s="1"/>
      <c r="AW3034" s="3"/>
      <c r="AX3034" s="3"/>
      <c r="AY3034" s="4"/>
      <c r="AZ3034" s="4"/>
      <c r="BA3034" s="4"/>
      <c r="BB3034" s="1"/>
      <c r="BC3034" s="1"/>
      <c r="BD3034" s="1"/>
      <c r="BE3034" s="1"/>
      <c r="BF3034" s="1"/>
      <c r="BG3034" s="1"/>
      <c r="BH3034" s="1"/>
      <c r="BI3034" s="1"/>
    </row>
    <row r="3035" spans="1:61" x14ac:dyDescent="0.2">
      <c r="A3035" s="78">
        <f t="shared" si="1755"/>
        <v>44926</v>
      </c>
      <c r="B3035" s="2">
        <f t="shared" si="1725"/>
        <v>438957.05236789654</v>
      </c>
      <c r="C3035" s="3">
        <f t="shared" si="1726"/>
        <v>59259202.069666035</v>
      </c>
      <c r="D3035" s="2">
        <f t="shared" si="1724"/>
        <v>240537.3279050432</v>
      </c>
      <c r="E3035" s="2">
        <f t="shared" si="1727"/>
        <v>0</v>
      </c>
      <c r="F3035" s="33">
        <f t="shared" si="1728"/>
        <v>240537.3279050432</v>
      </c>
      <c r="G3035" s="39">
        <f t="shared" si="1729"/>
        <v>6407.93</v>
      </c>
      <c r="H3035" s="38">
        <f>IF(AND(N3035=1,N3034&gt;1),VLOOKUP(A3034,[1]Plan1!$CW$105:$CY$215,3),H3034)</f>
        <v>6434.2</v>
      </c>
      <c r="I3035" s="127">
        <f t="shared" si="1730"/>
        <v>44847</v>
      </c>
      <c r="J3035" s="127">
        <f t="shared" si="1731"/>
        <v>44878</v>
      </c>
      <c r="K3035" s="34">
        <f t="shared" si="1732"/>
        <v>4.0996078296735572E-3</v>
      </c>
      <c r="L3035" s="212">
        <f t="shared" si="1733"/>
        <v>44936</v>
      </c>
      <c r="M3035" s="1">
        <f t="shared" si="1734"/>
        <v>21</v>
      </c>
      <c r="N3035" s="1">
        <f t="shared" si="1735"/>
        <v>15</v>
      </c>
      <c r="O3035" s="2">
        <f t="shared" si="1736"/>
        <v>1.0029265700000001</v>
      </c>
      <c r="P3035" s="35">
        <f t="shared" si="1737"/>
        <v>1.0059007799999999</v>
      </c>
      <c r="Q3035" s="35">
        <f t="shared" si="1738"/>
        <v>1.2064104624924317</v>
      </c>
      <c r="R3035" s="2">
        <f t="shared" si="1739"/>
        <v>1.2099411</v>
      </c>
      <c r="S3035" s="2">
        <f t="shared" si="1740"/>
        <v>1.1701330599999999</v>
      </c>
      <c r="T3035" s="2">
        <f t="shared" si="1741"/>
        <v>291035.99911648</v>
      </c>
      <c r="U3035" s="2">
        <f t="shared" si="1742"/>
        <v>0</v>
      </c>
      <c r="V3035" s="2">
        <f t="shared" si="1743"/>
        <v>50498.671211445464</v>
      </c>
      <c r="W3035" s="2">
        <f t="shared" si="1744"/>
        <v>291035.99911648867</v>
      </c>
      <c r="X3035" s="36">
        <f t="shared" si="1745"/>
        <v>0</v>
      </c>
      <c r="Y3035" s="2">
        <f t="shared" si="1746"/>
        <v>0</v>
      </c>
      <c r="Z3035" s="37">
        <f t="shared" si="1747"/>
        <v>0</v>
      </c>
      <c r="AA3035" s="2">
        <f t="shared" si="1748"/>
        <v>0</v>
      </c>
      <c r="AB3035" s="4">
        <f t="shared" si="1756"/>
        <v>7.1215000000000001E-2</v>
      </c>
      <c r="AC3035" s="148">
        <f t="shared" si="1749"/>
        <v>728</v>
      </c>
      <c r="AD3035" s="36">
        <v>252</v>
      </c>
      <c r="AE3035" s="35">
        <f t="shared" si="1750"/>
        <v>1.219860894</v>
      </c>
      <c r="AF3035" s="2">
        <f t="shared" si="1751"/>
        <v>63987.434951930001</v>
      </c>
      <c r="AG3035" s="2">
        <f t="shared" si="1752"/>
        <v>63987.434951930001</v>
      </c>
      <c r="AH3035" s="3">
        <f t="shared" si="1753"/>
        <v>0</v>
      </c>
      <c r="AI3035" s="3"/>
      <c r="AJ3035" s="3">
        <v>0</v>
      </c>
      <c r="AK3035" s="2">
        <f t="shared" si="1754"/>
        <v>83933.618299477836</v>
      </c>
      <c r="AL3035" s="8"/>
      <c r="AM3035" s="8"/>
      <c r="AN3035" s="8"/>
      <c r="AO3035" s="8"/>
      <c r="AP3035" s="8"/>
      <c r="AQ3035" s="8"/>
      <c r="AR3035" s="5"/>
      <c r="AS3035" s="1"/>
      <c r="AT3035" s="8"/>
      <c r="AU3035" s="1"/>
      <c r="AV3035" s="1"/>
      <c r="AW3035" s="3"/>
      <c r="AX3035" s="3"/>
      <c r="AY3035" s="4"/>
      <c r="AZ3035" s="4"/>
      <c r="BA3035" s="4"/>
      <c r="BB3035" s="1"/>
      <c r="BC3035" s="1"/>
      <c r="BD3035" s="1"/>
      <c r="BE3035" s="1"/>
      <c r="BF3035" s="1"/>
      <c r="BG3035" s="1"/>
      <c r="BH3035" s="1"/>
      <c r="BI3035" s="1"/>
    </row>
    <row r="3036" spans="1:61" x14ac:dyDescent="0.2">
      <c r="A3036" s="78">
        <f t="shared" si="1755"/>
        <v>44927</v>
      </c>
      <c r="B3036" s="2">
        <f t="shared" si="1725"/>
        <v>439036.23502666957</v>
      </c>
      <c r="C3036" s="3">
        <f t="shared" si="1726"/>
        <v>59269891.72860039</v>
      </c>
      <c r="D3036" s="2">
        <f t="shared" si="1724"/>
        <v>240537.3279050432</v>
      </c>
      <c r="E3036" s="2">
        <f t="shared" si="1727"/>
        <v>0</v>
      </c>
      <c r="F3036" s="33">
        <f t="shared" si="1728"/>
        <v>240537.3279050432</v>
      </c>
      <c r="G3036" s="39">
        <f t="shared" si="1729"/>
        <v>6407.93</v>
      </c>
      <c r="H3036" s="38">
        <f>IF(AND(N3036=1,N3035&gt;1),VLOOKUP(A3035,[1]Plan1!$CW$105:$CY$215,3),H3035)</f>
        <v>6434.2</v>
      </c>
      <c r="I3036" s="127">
        <f t="shared" si="1730"/>
        <v>44847</v>
      </c>
      <c r="J3036" s="127">
        <f t="shared" si="1731"/>
        <v>44878</v>
      </c>
      <c r="K3036" s="34">
        <f t="shared" si="1732"/>
        <v>4.0996078296735572E-3</v>
      </c>
      <c r="L3036" s="212">
        <f t="shared" si="1733"/>
        <v>44936</v>
      </c>
      <c r="M3036" s="1">
        <f t="shared" si="1734"/>
        <v>21</v>
      </c>
      <c r="N3036" s="1">
        <f t="shared" si="1735"/>
        <v>15</v>
      </c>
      <c r="O3036" s="2">
        <f t="shared" si="1736"/>
        <v>1.0029265700000001</v>
      </c>
      <c r="P3036" s="35">
        <f t="shared" si="1737"/>
        <v>1.0059007799999999</v>
      </c>
      <c r="Q3036" s="35">
        <f t="shared" si="1738"/>
        <v>1.2064104624924317</v>
      </c>
      <c r="R3036" s="2">
        <f t="shared" si="1739"/>
        <v>1.2099411</v>
      </c>
      <c r="S3036" s="2">
        <f t="shared" si="1740"/>
        <v>1.1701330599999999</v>
      </c>
      <c r="T3036" s="2">
        <f t="shared" si="1741"/>
        <v>291035.99911648</v>
      </c>
      <c r="U3036" s="2">
        <f t="shared" si="1742"/>
        <v>0</v>
      </c>
      <c r="V3036" s="2">
        <f t="shared" si="1743"/>
        <v>50498.671211445464</v>
      </c>
      <c r="W3036" s="2">
        <f t="shared" si="1744"/>
        <v>291035.99911648867</v>
      </c>
      <c r="X3036" s="36">
        <f t="shared" si="1745"/>
        <v>0</v>
      </c>
      <c r="Y3036" s="2">
        <f t="shared" si="1746"/>
        <v>0</v>
      </c>
      <c r="Z3036" s="37">
        <f t="shared" si="1747"/>
        <v>0</v>
      </c>
      <c r="AA3036" s="2">
        <f t="shared" si="1748"/>
        <v>0</v>
      </c>
      <c r="AB3036" s="4">
        <f t="shared" si="1756"/>
        <v>7.1215000000000001E-2</v>
      </c>
      <c r="AC3036" s="148">
        <f t="shared" si="1749"/>
        <v>728</v>
      </c>
      <c r="AD3036" s="36">
        <v>252</v>
      </c>
      <c r="AE3036" s="35">
        <f t="shared" si="1750"/>
        <v>1.219860894</v>
      </c>
      <c r="AF3036" s="2">
        <f t="shared" si="1751"/>
        <v>63987.434951930001</v>
      </c>
      <c r="AG3036" s="2">
        <f t="shared" si="1752"/>
        <v>63987.434951930001</v>
      </c>
      <c r="AH3036" s="3">
        <f t="shared" si="1753"/>
        <v>0</v>
      </c>
      <c r="AI3036" s="3"/>
      <c r="AJ3036" s="3">
        <v>0</v>
      </c>
      <c r="AK3036" s="2">
        <f t="shared" si="1754"/>
        <v>84012.800958250911</v>
      </c>
      <c r="AL3036" s="8"/>
      <c r="AM3036" s="8"/>
      <c r="AN3036" s="8"/>
      <c r="AO3036" s="8"/>
      <c r="AP3036" s="8"/>
      <c r="AQ3036" s="8"/>
      <c r="AR3036" s="5"/>
      <c r="AS3036" s="1"/>
      <c r="AT3036" s="8"/>
      <c r="AU3036" s="1"/>
      <c r="AV3036" s="1"/>
      <c r="AW3036" s="3"/>
      <c r="AX3036" s="3"/>
      <c r="AY3036" s="4"/>
      <c r="AZ3036" s="4"/>
      <c r="BA3036" s="4"/>
      <c r="BB3036" s="1"/>
      <c r="BC3036" s="1"/>
      <c r="BD3036" s="1"/>
      <c r="BE3036" s="1"/>
      <c r="BF3036" s="1"/>
      <c r="BG3036" s="1"/>
      <c r="BH3036" s="1"/>
      <c r="BI3036" s="1"/>
    </row>
    <row r="3037" spans="1:61" x14ac:dyDescent="0.2">
      <c r="A3037" s="78">
        <f t="shared" si="1755"/>
        <v>44928</v>
      </c>
      <c r="B3037" s="2">
        <f t="shared" si="1725"/>
        <v>439212.34868013271</v>
      </c>
      <c r="C3037" s="3">
        <f t="shared" si="1726"/>
        <v>59293667.071817912</v>
      </c>
      <c r="D3037" s="2">
        <f t="shared" si="1724"/>
        <v>240537.3279050432</v>
      </c>
      <c r="E3037" s="2">
        <f t="shared" si="1727"/>
        <v>0</v>
      </c>
      <c r="F3037" s="33">
        <f t="shared" si="1728"/>
        <v>240537.3279050432</v>
      </c>
      <c r="G3037" s="39">
        <f t="shared" si="1729"/>
        <v>6407.93</v>
      </c>
      <c r="H3037" s="38">
        <f>IF(AND(N3037=1,N3036&gt;1),VLOOKUP(A3036,[1]Plan1!$CW$105:$CY$215,3),H3036)</f>
        <v>6434.2</v>
      </c>
      <c r="I3037" s="127">
        <f t="shared" si="1730"/>
        <v>44847</v>
      </c>
      <c r="J3037" s="127">
        <f t="shared" si="1731"/>
        <v>44878</v>
      </c>
      <c r="K3037" s="34">
        <f t="shared" si="1732"/>
        <v>4.0996078296735572E-3</v>
      </c>
      <c r="L3037" s="212">
        <f t="shared" si="1733"/>
        <v>44936</v>
      </c>
      <c r="M3037" s="1">
        <f t="shared" si="1734"/>
        <v>21</v>
      </c>
      <c r="N3037" s="1">
        <f t="shared" si="1735"/>
        <v>15</v>
      </c>
      <c r="O3037" s="2">
        <f t="shared" si="1736"/>
        <v>1.0029265700000001</v>
      </c>
      <c r="P3037" s="35">
        <f t="shared" si="1737"/>
        <v>1.0059007799999999</v>
      </c>
      <c r="Q3037" s="35">
        <f t="shared" si="1738"/>
        <v>1.2064104624924317</v>
      </c>
      <c r="R3037" s="2">
        <f t="shared" si="1739"/>
        <v>1.2099411</v>
      </c>
      <c r="S3037" s="2">
        <f t="shared" si="1740"/>
        <v>1.1701330599999999</v>
      </c>
      <c r="T3037" s="2">
        <f t="shared" si="1741"/>
        <v>291035.99911648</v>
      </c>
      <c r="U3037" s="2">
        <f t="shared" si="1742"/>
        <v>0</v>
      </c>
      <c r="V3037" s="2">
        <f t="shared" si="1743"/>
        <v>50498.671211445464</v>
      </c>
      <c r="W3037" s="2">
        <f t="shared" si="1744"/>
        <v>291035.99911648867</v>
      </c>
      <c r="X3037" s="36">
        <f t="shared" si="1745"/>
        <v>0</v>
      </c>
      <c r="Y3037" s="2">
        <f t="shared" si="1746"/>
        <v>0</v>
      </c>
      <c r="Z3037" s="37">
        <f t="shared" si="1747"/>
        <v>0</v>
      </c>
      <c r="AA3037" s="2">
        <f t="shared" si="1748"/>
        <v>0</v>
      </c>
      <c r="AB3037" s="4">
        <f t="shared" si="1756"/>
        <v>7.1215000000000001E-2</v>
      </c>
      <c r="AC3037" s="148">
        <f t="shared" si="1749"/>
        <v>729</v>
      </c>
      <c r="AD3037" s="36">
        <v>252</v>
      </c>
      <c r="AE3037" s="35">
        <f t="shared" si="1750"/>
        <v>1.220193949</v>
      </c>
      <c r="AF3037" s="2">
        <f t="shared" si="1751"/>
        <v>64084.36594661</v>
      </c>
      <c r="AG3037" s="2">
        <f t="shared" si="1752"/>
        <v>64084.365946619997</v>
      </c>
      <c r="AH3037" s="3">
        <f t="shared" si="1753"/>
        <v>0</v>
      </c>
      <c r="AI3037" s="3"/>
      <c r="AJ3037" s="3">
        <v>0</v>
      </c>
      <c r="AK3037" s="2">
        <f t="shared" si="1754"/>
        <v>84091.983617024016</v>
      </c>
      <c r="AL3037" s="8"/>
      <c r="AM3037" s="8"/>
      <c r="AN3037" s="8"/>
      <c r="AO3037" s="8"/>
      <c r="AP3037" s="8"/>
      <c r="AQ3037" s="8"/>
      <c r="AR3037" s="5"/>
      <c r="AS3037" s="1"/>
      <c r="AT3037" s="8"/>
      <c r="AU3037" s="1"/>
      <c r="AV3037" s="1"/>
      <c r="AW3037" s="3"/>
      <c r="AX3037" s="3"/>
      <c r="AY3037" s="4"/>
      <c r="AZ3037" s="4"/>
      <c r="BA3037" s="4"/>
      <c r="BB3037" s="1"/>
      <c r="BC3037" s="1"/>
      <c r="BD3037" s="1"/>
      <c r="BE3037" s="1"/>
      <c r="BF3037" s="1"/>
      <c r="BG3037" s="1"/>
      <c r="BH3037" s="1"/>
      <c r="BI3037" s="1"/>
    </row>
    <row r="3038" spans="1:61" x14ac:dyDescent="0.2">
      <c r="A3038" s="78">
        <f t="shared" si="1755"/>
        <v>44929</v>
      </c>
      <c r="B3038" s="2">
        <f t="shared" si="1725"/>
        <v>439457.70085122943</v>
      </c>
      <c r="C3038" s="3">
        <f t="shared" si="1726"/>
        <v>59326789.614915974</v>
      </c>
      <c r="D3038" s="2">
        <f t="shared" si="1724"/>
        <v>240537.3279050432</v>
      </c>
      <c r="E3038" s="2">
        <f t="shared" si="1727"/>
        <v>0</v>
      </c>
      <c r="F3038" s="33">
        <f t="shared" si="1728"/>
        <v>240537.3279050432</v>
      </c>
      <c r="G3038" s="39">
        <f t="shared" si="1729"/>
        <v>6407.93</v>
      </c>
      <c r="H3038" s="38">
        <f>IF(AND(N3038=1,N3037&gt;1),VLOOKUP(A3037,[1]Plan1!$CW$105:$CY$215,3),H3037)</f>
        <v>6434.2</v>
      </c>
      <c r="I3038" s="127">
        <f t="shared" si="1730"/>
        <v>44847</v>
      </c>
      <c r="J3038" s="127">
        <f t="shared" si="1731"/>
        <v>44878</v>
      </c>
      <c r="K3038" s="34">
        <f t="shared" si="1732"/>
        <v>4.0996078296735572E-3</v>
      </c>
      <c r="L3038" s="212">
        <f t="shared" si="1733"/>
        <v>44936</v>
      </c>
      <c r="M3038" s="1">
        <f t="shared" si="1734"/>
        <v>21</v>
      </c>
      <c r="N3038" s="1">
        <f t="shared" si="1735"/>
        <v>16</v>
      </c>
      <c r="O3038" s="2">
        <f t="shared" si="1736"/>
        <v>1.00312198</v>
      </c>
      <c r="P3038" s="35">
        <f t="shared" si="1737"/>
        <v>1.0059007799999999</v>
      </c>
      <c r="Q3038" s="35">
        <f t="shared" si="1738"/>
        <v>1.2064104624924317</v>
      </c>
      <c r="R3038" s="2">
        <f t="shared" si="1739"/>
        <v>1.2101768500000001</v>
      </c>
      <c r="S3038" s="2">
        <f t="shared" si="1740"/>
        <v>1.1701330599999999</v>
      </c>
      <c r="T3038" s="2">
        <f t="shared" si="1741"/>
        <v>291092.70579153998</v>
      </c>
      <c r="U3038" s="2">
        <f t="shared" si="1742"/>
        <v>0</v>
      </c>
      <c r="V3038" s="2">
        <f t="shared" si="1743"/>
        <v>50555.377886499096</v>
      </c>
      <c r="W3038" s="2">
        <f t="shared" si="1744"/>
        <v>291092.70579154231</v>
      </c>
      <c r="X3038" s="36">
        <f t="shared" si="1745"/>
        <v>0</v>
      </c>
      <c r="Y3038" s="2">
        <f t="shared" si="1746"/>
        <v>0</v>
      </c>
      <c r="Z3038" s="37">
        <f t="shared" si="1747"/>
        <v>0</v>
      </c>
      <c r="AA3038" s="2">
        <f t="shared" si="1748"/>
        <v>0</v>
      </c>
      <c r="AB3038" s="4">
        <f t="shared" si="1756"/>
        <v>7.1215000000000001E-2</v>
      </c>
      <c r="AC3038" s="148">
        <f t="shared" si="1749"/>
        <v>730</v>
      </c>
      <c r="AD3038" s="36">
        <v>252</v>
      </c>
      <c r="AE3038" s="35">
        <f t="shared" si="1750"/>
        <v>1.220527095</v>
      </c>
      <c r="AF3038" s="2">
        <f t="shared" si="1751"/>
        <v>64193.82878389</v>
      </c>
      <c r="AG3038" s="2">
        <f t="shared" si="1752"/>
        <v>64193.82878389</v>
      </c>
      <c r="AH3038" s="3">
        <f t="shared" si="1753"/>
        <v>0</v>
      </c>
      <c r="AI3038" s="3"/>
      <c r="AJ3038" s="3">
        <v>0</v>
      </c>
      <c r="AK3038" s="2">
        <f t="shared" si="1754"/>
        <v>84171.166275797106</v>
      </c>
      <c r="AL3038" s="8"/>
      <c r="AM3038" s="8"/>
      <c r="AN3038" s="8"/>
      <c r="AO3038" s="8"/>
      <c r="AP3038" s="8"/>
      <c r="AQ3038" s="8"/>
      <c r="AR3038" s="5"/>
      <c r="AS3038" s="1"/>
      <c r="AT3038" s="8"/>
      <c r="AU3038" s="1"/>
      <c r="AV3038" s="1"/>
      <c r="AW3038" s="3"/>
      <c r="AX3038" s="3"/>
      <c r="AY3038" s="4"/>
      <c r="AZ3038" s="4"/>
      <c r="BA3038" s="4"/>
      <c r="BB3038" s="1"/>
      <c r="BC3038" s="1"/>
      <c r="BD3038" s="1"/>
      <c r="BE3038" s="1"/>
      <c r="BF3038" s="1"/>
      <c r="BG3038" s="1"/>
      <c r="BH3038" s="1"/>
      <c r="BI3038" s="1"/>
    </row>
    <row r="3039" spans="1:61" x14ac:dyDescent="0.2">
      <c r="A3039" s="78">
        <f t="shared" si="1755"/>
        <v>44930</v>
      </c>
      <c r="B3039" s="2">
        <f t="shared" si="1725"/>
        <v>439703.1293377892</v>
      </c>
      <c r="C3039" s="3">
        <f t="shared" si="1726"/>
        <v>59359922.460601538</v>
      </c>
      <c r="D3039" s="2">
        <f t="shared" si="1724"/>
        <v>240537.3279050432</v>
      </c>
      <c r="E3039" s="2">
        <f t="shared" si="1727"/>
        <v>0</v>
      </c>
      <c r="F3039" s="33">
        <f t="shared" si="1728"/>
        <v>240537.3279050432</v>
      </c>
      <c r="G3039" s="39">
        <f t="shared" si="1729"/>
        <v>6407.93</v>
      </c>
      <c r="H3039" s="38">
        <f>IF(AND(N3039=1,N3038&gt;1),VLOOKUP(A3038,[1]Plan1!$CW$105:$CY$215,3),H3038)</f>
        <v>6434.2</v>
      </c>
      <c r="I3039" s="127">
        <f t="shared" si="1730"/>
        <v>44847</v>
      </c>
      <c r="J3039" s="127">
        <f t="shared" si="1731"/>
        <v>44878</v>
      </c>
      <c r="K3039" s="34">
        <f t="shared" si="1732"/>
        <v>4.0996078296735572E-3</v>
      </c>
      <c r="L3039" s="212">
        <f t="shared" si="1733"/>
        <v>44936</v>
      </c>
      <c r="M3039" s="1">
        <f t="shared" si="1734"/>
        <v>21</v>
      </c>
      <c r="N3039" s="1">
        <f t="shared" si="1735"/>
        <v>17</v>
      </c>
      <c r="O3039" s="2">
        <f t="shared" si="1736"/>
        <v>1.0033174300000001</v>
      </c>
      <c r="P3039" s="35">
        <f t="shared" si="1737"/>
        <v>1.0059007799999999</v>
      </c>
      <c r="Q3039" s="35">
        <f t="shared" si="1738"/>
        <v>1.2064104624924317</v>
      </c>
      <c r="R3039" s="2">
        <f t="shared" si="1739"/>
        <v>1.2104126399999999</v>
      </c>
      <c r="S3039" s="2">
        <f t="shared" si="1740"/>
        <v>1.1701330599999999</v>
      </c>
      <c r="T3039" s="2">
        <f t="shared" si="1741"/>
        <v>291149.42208808003</v>
      </c>
      <c r="U3039" s="2">
        <f t="shared" si="1742"/>
        <v>0</v>
      </c>
      <c r="V3039" s="2">
        <f t="shared" si="1743"/>
        <v>50612.094183045796</v>
      </c>
      <c r="W3039" s="2">
        <f t="shared" si="1744"/>
        <v>291149.42208808899</v>
      </c>
      <c r="X3039" s="36">
        <f t="shared" si="1745"/>
        <v>0</v>
      </c>
      <c r="Y3039" s="2">
        <f t="shared" si="1746"/>
        <v>0</v>
      </c>
      <c r="Z3039" s="37">
        <f t="shared" si="1747"/>
        <v>0</v>
      </c>
      <c r="AA3039" s="2">
        <f t="shared" si="1748"/>
        <v>0</v>
      </c>
      <c r="AB3039" s="4">
        <f t="shared" si="1756"/>
        <v>7.1215000000000001E-2</v>
      </c>
      <c r="AC3039" s="148">
        <f t="shared" si="1749"/>
        <v>731</v>
      </c>
      <c r="AD3039" s="36">
        <v>252</v>
      </c>
      <c r="AE3039" s="35">
        <f t="shared" si="1750"/>
        <v>1.2208603330000001</v>
      </c>
      <c r="AF3039" s="2">
        <f t="shared" si="1751"/>
        <v>64303.358315129997</v>
      </c>
      <c r="AG3039" s="2">
        <f t="shared" si="1752"/>
        <v>64303.358315129997</v>
      </c>
      <c r="AH3039" s="3">
        <f t="shared" si="1753"/>
        <v>0</v>
      </c>
      <c r="AI3039" s="3"/>
      <c r="AJ3039" s="3">
        <v>0</v>
      </c>
      <c r="AK3039" s="2">
        <f t="shared" si="1754"/>
        <v>84250.348934570196</v>
      </c>
      <c r="AL3039" s="8"/>
      <c r="AM3039" s="8"/>
      <c r="AN3039" s="8"/>
      <c r="AO3039" s="8"/>
      <c r="AP3039" s="8"/>
      <c r="AQ3039" s="8"/>
      <c r="AR3039" s="5"/>
      <c r="AS3039" s="1"/>
      <c r="AT3039" s="8"/>
      <c r="AU3039" s="1"/>
      <c r="AV3039" s="1"/>
      <c r="AW3039" s="3"/>
      <c r="AX3039" s="3"/>
      <c r="AY3039" s="4"/>
      <c r="AZ3039" s="4"/>
      <c r="BA3039" s="4"/>
      <c r="BB3039" s="1"/>
      <c r="BC3039" s="1"/>
      <c r="BD3039" s="1"/>
      <c r="BE3039" s="1"/>
      <c r="BF3039" s="1"/>
      <c r="BG3039" s="1"/>
      <c r="BH3039" s="1"/>
      <c r="BI3039" s="1"/>
    </row>
    <row r="3040" spans="1:61" x14ac:dyDescent="0.2">
      <c r="A3040" s="78">
        <f t="shared" si="1755"/>
        <v>44931</v>
      </c>
      <c r="B3040" s="2">
        <f t="shared" si="1725"/>
        <v>439948.63652007544</v>
      </c>
      <c r="C3040" s="3">
        <f t="shared" si="1726"/>
        <v>59393065.930210181</v>
      </c>
      <c r="D3040" s="2">
        <f t="shared" si="1724"/>
        <v>240537.3279050432</v>
      </c>
      <c r="E3040" s="2">
        <f t="shared" si="1727"/>
        <v>0</v>
      </c>
      <c r="F3040" s="33">
        <f t="shared" si="1728"/>
        <v>240537.3279050432</v>
      </c>
      <c r="G3040" s="39">
        <f t="shared" si="1729"/>
        <v>6407.93</v>
      </c>
      <c r="H3040" s="38">
        <f>IF(AND(N3040=1,N3039&gt;1),VLOOKUP(A3039,[1]Plan1!$CW$105:$CY$215,3),H3039)</f>
        <v>6434.2</v>
      </c>
      <c r="I3040" s="127">
        <f t="shared" si="1730"/>
        <v>44847</v>
      </c>
      <c r="J3040" s="127">
        <f t="shared" si="1731"/>
        <v>44878</v>
      </c>
      <c r="K3040" s="34">
        <f t="shared" si="1732"/>
        <v>4.0996078296735572E-3</v>
      </c>
      <c r="L3040" s="212">
        <f t="shared" si="1733"/>
        <v>44936</v>
      </c>
      <c r="M3040" s="1">
        <f t="shared" si="1734"/>
        <v>21</v>
      </c>
      <c r="N3040" s="1">
        <f t="shared" si="1735"/>
        <v>18</v>
      </c>
      <c r="O3040" s="2">
        <f t="shared" si="1736"/>
        <v>1.0035129199999999</v>
      </c>
      <c r="P3040" s="35">
        <f t="shared" si="1737"/>
        <v>1.0059007799999999</v>
      </c>
      <c r="Q3040" s="35">
        <f t="shared" si="1738"/>
        <v>1.2064104624924317</v>
      </c>
      <c r="R3040" s="2">
        <f t="shared" si="1739"/>
        <v>1.2106484799999999</v>
      </c>
      <c r="S3040" s="2">
        <f t="shared" si="1740"/>
        <v>1.1701330599999999</v>
      </c>
      <c r="T3040" s="2">
        <f t="shared" si="1741"/>
        <v>291206.15041150001</v>
      </c>
      <c r="U3040" s="2">
        <f t="shared" si="1742"/>
        <v>0</v>
      </c>
      <c r="V3040" s="2">
        <f t="shared" si="1743"/>
        <v>50668.822506458913</v>
      </c>
      <c r="W3040" s="2">
        <f t="shared" si="1744"/>
        <v>291206.15041150211</v>
      </c>
      <c r="X3040" s="36">
        <f t="shared" si="1745"/>
        <v>0</v>
      </c>
      <c r="Y3040" s="2">
        <f t="shared" si="1746"/>
        <v>0</v>
      </c>
      <c r="Z3040" s="37">
        <f t="shared" si="1747"/>
        <v>0</v>
      </c>
      <c r="AA3040" s="2">
        <f t="shared" si="1748"/>
        <v>0</v>
      </c>
      <c r="AB3040" s="4">
        <f t="shared" si="1756"/>
        <v>7.1215000000000001E-2</v>
      </c>
      <c r="AC3040" s="148">
        <f t="shared" si="1749"/>
        <v>732</v>
      </c>
      <c r="AD3040" s="36">
        <v>252</v>
      </c>
      <c r="AE3040" s="35">
        <f t="shared" si="1750"/>
        <v>1.221193661</v>
      </c>
      <c r="AF3040" s="2">
        <f t="shared" si="1751"/>
        <v>64412.954515229998</v>
      </c>
      <c r="AG3040" s="2">
        <f t="shared" si="1752"/>
        <v>64412.954515229998</v>
      </c>
      <c r="AH3040" s="3">
        <f t="shared" si="1753"/>
        <v>0</v>
      </c>
      <c r="AI3040" s="3"/>
      <c r="AJ3040" s="3">
        <v>0</v>
      </c>
      <c r="AK3040" s="2">
        <f t="shared" si="1754"/>
        <v>84329.531593343301</v>
      </c>
      <c r="AL3040" s="8"/>
      <c r="AM3040" s="8"/>
      <c r="AN3040" s="8"/>
      <c r="AO3040" s="8"/>
      <c r="AP3040" s="8"/>
      <c r="AQ3040" s="8"/>
      <c r="AR3040" s="5"/>
      <c r="AS3040" s="1"/>
      <c r="AT3040" s="8"/>
      <c r="AU3040" s="1"/>
      <c r="AV3040" s="1"/>
      <c r="AW3040" s="3"/>
      <c r="AX3040" s="3"/>
      <c r="AY3040" s="4"/>
      <c r="AZ3040" s="4"/>
      <c r="BA3040" s="4"/>
      <c r="BB3040" s="1"/>
      <c r="BC3040" s="1"/>
      <c r="BD3040" s="1"/>
      <c r="BE3040" s="1"/>
      <c r="BF3040" s="1"/>
      <c r="BG3040" s="1"/>
      <c r="BH3040" s="1"/>
      <c r="BI3040" s="1"/>
    </row>
    <row r="3041" spans="1:61" x14ac:dyDescent="0.2">
      <c r="A3041" s="78">
        <f t="shared" si="1755"/>
        <v>44932</v>
      </c>
      <c r="B3041" s="2">
        <f t="shared" si="1725"/>
        <v>440194.21977848478</v>
      </c>
      <c r="C3041" s="3">
        <f t="shared" si="1726"/>
        <v>59426219.670095444</v>
      </c>
      <c r="D3041" s="2">
        <f t="shared" si="1724"/>
        <v>240537.3279050432</v>
      </c>
      <c r="E3041" s="2">
        <f t="shared" si="1727"/>
        <v>0</v>
      </c>
      <c r="F3041" s="33">
        <f t="shared" si="1728"/>
        <v>240537.3279050432</v>
      </c>
      <c r="G3041" s="39">
        <f t="shared" si="1729"/>
        <v>6407.93</v>
      </c>
      <c r="H3041" s="38">
        <f>IF(AND(N3041=1,N3040&gt;1),VLOOKUP(A3040,[1]Plan1!$CW$105:$CY$215,3),H3040)</f>
        <v>6434.2</v>
      </c>
      <c r="I3041" s="127">
        <f t="shared" si="1730"/>
        <v>44847</v>
      </c>
      <c r="J3041" s="127">
        <f t="shared" si="1731"/>
        <v>44878</v>
      </c>
      <c r="K3041" s="34">
        <f t="shared" si="1732"/>
        <v>4.0996078296735572E-3</v>
      </c>
      <c r="L3041" s="212">
        <f t="shared" si="1733"/>
        <v>44936</v>
      </c>
      <c r="M3041" s="1">
        <f t="shared" si="1734"/>
        <v>21</v>
      </c>
      <c r="N3041" s="1">
        <f t="shared" si="1735"/>
        <v>19</v>
      </c>
      <c r="O3041" s="2">
        <f t="shared" si="1736"/>
        <v>1.00370844</v>
      </c>
      <c r="P3041" s="35">
        <f t="shared" si="1737"/>
        <v>1.0059007799999999</v>
      </c>
      <c r="Q3041" s="35">
        <f t="shared" si="1738"/>
        <v>1.2064104624924317</v>
      </c>
      <c r="R3041" s="2">
        <f t="shared" si="1739"/>
        <v>1.2108843600000001</v>
      </c>
      <c r="S3041" s="2">
        <f t="shared" si="1740"/>
        <v>1.1701330599999999</v>
      </c>
      <c r="T3041" s="2">
        <f t="shared" si="1741"/>
        <v>291262.88835640001</v>
      </c>
      <c r="U3041" s="2">
        <f t="shared" si="1742"/>
        <v>0</v>
      </c>
      <c r="V3041" s="2">
        <f t="shared" si="1743"/>
        <v>50725.5604513652</v>
      </c>
      <c r="W3041" s="2">
        <f t="shared" si="1744"/>
        <v>291262.8883564084</v>
      </c>
      <c r="X3041" s="36">
        <f t="shared" si="1745"/>
        <v>0</v>
      </c>
      <c r="Y3041" s="2">
        <f t="shared" si="1746"/>
        <v>0</v>
      </c>
      <c r="Z3041" s="37">
        <f t="shared" si="1747"/>
        <v>0</v>
      </c>
      <c r="AA3041" s="2">
        <f t="shared" si="1748"/>
        <v>0</v>
      </c>
      <c r="AB3041" s="4">
        <f t="shared" si="1756"/>
        <v>7.1215000000000001E-2</v>
      </c>
      <c r="AC3041" s="148">
        <f t="shared" si="1749"/>
        <v>733</v>
      </c>
      <c r="AD3041" s="36">
        <v>252</v>
      </c>
      <c r="AE3041" s="35">
        <f t="shared" si="1750"/>
        <v>1.22152708</v>
      </c>
      <c r="AF3041" s="2">
        <f t="shared" si="1751"/>
        <v>64522.617169949997</v>
      </c>
      <c r="AG3041" s="2">
        <f t="shared" si="1752"/>
        <v>64522.617169960002</v>
      </c>
      <c r="AH3041" s="3">
        <f t="shared" si="1753"/>
        <v>0</v>
      </c>
      <c r="AI3041" s="3"/>
      <c r="AJ3041" s="3">
        <v>0</v>
      </c>
      <c r="AK3041" s="2">
        <f t="shared" si="1754"/>
        <v>84408.714252116377</v>
      </c>
      <c r="AL3041" s="8"/>
      <c r="AM3041" s="8"/>
      <c r="AN3041" s="8"/>
      <c r="AO3041" s="8"/>
      <c r="AP3041" s="8"/>
      <c r="AQ3041" s="8"/>
      <c r="AR3041" s="5"/>
      <c r="AS3041" s="1"/>
      <c r="AT3041" s="8"/>
      <c r="AU3041" s="1"/>
      <c r="AV3041" s="1"/>
      <c r="AW3041" s="3"/>
      <c r="AX3041" s="3"/>
      <c r="AY3041" s="4"/>
      <c r="AZ3041" s="4"/>
      <c r="BA3041" s="4"/>
      <c r="BB3041" s="1"/>
      <c r="BC3041" s="1"/>
      <c r="BD3041" s="1"/>
      <c r="BE3041" s="1"/>
      <c r="BF3041" s="1"/>
      <c r="BG3041" s="1"/>
      <c r="BH3041" s="1"/>
      <c r="BI3041" s="1"/>
    </row>
    <row r="3042" spans="1:61" x14ac:dyDescent="0.2">
      <c r="A3042" s="78">
        <f t="shared" si="1755"/>
        <v>44933</v>
      </c>
      <c r="B3042" s="2">
        <f t="shared" si="1725"/>
        <v>440342.72112633724</v>
      </c>
      <c r="C3042" s="3">
        <f t="shared" si="1726"/>
        <v>59446267.352055527</v>
      </c>
      <c r="D3042" s="2">
        <f t="shared" si="1724"/>
        <v>240537.3279050432</v>
      </c>
      <c r="E3042" s="2">
        <f t="shared" si="1727"/>
        <v>0</v>
      </c>
      <c r="F3042" s="33">
        <f t="shared" si="1728"/>
        <v>240537.3279050432</v>
      </c>
      <c r="G3042" s="39">
        <f t="shared" si="1729"/>
        <v>6407.93</v>
      </c>
      <c r="H3042" s="38">
        <f>IF(AND(N3042=1,N3041&gt;1),VLOOKUP(A3041,[1]Plan1!$CW$105:$CY$215,3),H3041)</f>
        <v>6434.2</v>
      </c>
      <c r="I3042" s="127">
        <f t="shared" si="1730"/>
        <v>44847</v>
      </c>
      <c r="J3042" s="127">
        <f t="shared" si="1731"/>
        <v>44878</v>
      </c>
      <c r="K3042" s="34">
        <f t="shared" si="1732"/>
        <v>4.0996078296735572E-3</v>
      </c>
      <c r="L3042" s="212">
        <f t="shared" si="1733"/>
        <v>44936</v>
      </c>
      <c r="M3042" s="1">
        <f t="shared" si="1734"/>
        <v>21</v>
      </c>
      <c r="N3042" s="1">
        <f t="shared" si="1735"/>
        <v>20</v>
      </c>
      <c r="O3042" s="2">
        <f t="shared" si="1736"/>
        <v>1.0039039999999999</v>
      </c>
      <c r="P3042" s="35">
        <f t="shared" si="1737"/>
        <v>1.0059007799999999</v>
      </c>
      <c r="Q3042" s="35">
        <f t="shared" si="1738"/>
        <v>1.2064104624924317</v>
      </c>
      <c r="R3042" s="2">
        <f t="shared" si="1739"/>
        <v>1.21112028</v>
      </c>
      <c r="S3042" s="2">
        <f t="shared" si="1740"/>
        <v>1.1701330599999999</v>
      </c>
      <c r="T3042" s="2">
        <f t="shared" si="1741"/>
        <v>291319.63592279999</v>
      </c>
      <c r="U3042" s="2">
        <f t="shared" si="1742"/>
        <v>0</v>
      </c>
      <c r="V3042" s="2">
        <f t="shared" si="1743"/>
        <v>50782.308017764546</v>
      </c>
      <c r="W3042" s="2">
        <f t="shared" si="1744"/>
        <v>291319.63592280773</v>
      </c>
      <c r="X3042" s="36">
        <f t="shared" si="1745"/>
        <v>0</v>
      </c>
      <c r="Y3042" s="2">
        <f t="shared" si="1746"/>
        <v>0</v>
      </c>
      <c r="Z3042" s="37">
        <f t="shared" si="1747"/>
        <v>0</v>
      </c>
      <c r="AA3042" s="2">
        <f t="shared" si="1748"/>
        <v>0</v>
      </c>
      <c r="AB3042" s="4">
        <f t="shared" si="1756"/>
        <v>7.1215000000000001E-2</v>
      </c>
      <c r="AC3042" s="148">
        <f t="shared" si="1749"/>
        <v>733</v>
      </c>
      <c r="AD3042" s="36">
        <v>252</v>
      </c>
      <c r="AE3042" s="35">
        <f t="shared" si="1750"/>
        <v>1.22152708</v>
      </c>
      <c r="AF3042" s="2">
        <f t="shared" si="1751"/>
        <v>64535.188292639999</v>
      </c>
      <c r="AG3042" s="2">
        <f t="shared" si="1752"/>
        <v>64535.188292639999</v>
      </c>
      <c r="AH3042" s="3">
        <f t="shared" si="1753"/>
        <v>0</v>
      </c>
      <c r="AI3042" s="3"/>
      <c r="AJ3042" s="3">
        <v>0</v>
      </c>
      <c r="AK3042" s="2">
        <f t="shared" si="1754"/>
        <v>84487.896910889482</v>
      </c>
      <c r="AL3042" s="8"/>
      <c r="AM3042" s="8"/>
      <c r="AN3042" s="8"/>
      <c r="AO3042" s="8"/>
      <c r="AP3042" s="8"/>
      <c r="AQ3042" s="8"/>
      <c r="AR3042" s="5"/>
      <c r="AS3042" s="1"/>
      <c r="AT3042" s="8"/>
      <c r="AU3042" s="1"/>
      <c r="AV3042" s="1"/>
      <c r="AW3042" s="3"/>
      <c r="AX3042" s="3"/>
      <c r="AY3042" s="4"/>
      <c r="AZ3042" s="4"/>
      <c r="BA3042" s="4"/>
      <c r="BB3042" s="1"/>
      <c r="BC3042" s="1"/>
      <c r="BD3042" s="1"/>
      <c r="BE3042" s="1"/>
      <c r="BF3042" s="1"/>
      <c r="BG3042" s="1"/>
      <c r="BH3042" s="1"/>
      <c r="BI3042" s="1"/>
    </row>
    <row r="3043" spans="1:61" x14ac:dyDescent="0.2">
      <c r="A3043" s="78">
        <f t="shared" si="1755"/>
        <v>44934</v>
      </c>
      <c r="B3043" s="2">
        <f t="shared" si="1725"/>
        <v>440421.90378511033</v>
      </c>
      <c r="C3043" s="3">
        <f t="shared" si="1726"/>
        <v>59456957.010989897</v>
      </c>
      <c r="D3043" s="2">
        <f t="shared" si="1724"/>
        <v>240537.3279050432</v>
      </c>
      <c r="E3043" s="2">
        <f t="shared" si="1727"/>
        <v>0</v>
      </c>
      <c r="F3043" s="33">
        <f t="shared" si="1728"/>
        <v>240537.3279050432</v>
      </c>
      <c r="G3043" s="39">
        <f t="shared" si="1729"/>
        <v>6407.93</v>
      </c>
      <c r="H3043" s="38">
        <f>IF(AND(N3043=1,N3042&gt;1),VLOOKUP(A3042,[1]Plan1!$CW$105:$CY$215,3),H3042)</f>
        <v>6434.2</v>
      </c>
      <c r="I3043" s="127">
        <f t="shared" si="1730"/>
        <v>44847</v>
      </c>
      <c r="J3043" s="127">
        <f t="shared" si="1731"/>
        <v>44878</v>
      </c>
      <c r="K3043" s="34">
        <f t="shared" si="1732"/>
        <v>4.0996078296735572E-3</v>
      </c>
      <c r="L3043" s="212">
        <f t="shared" si="1733"/>
        <v>44936</v>
      </c>
      <c r="M3043" s="1">
        <f t="shared" si="1734"/>
        <v>21</v>
      </c>
      <c r="N3043" s="1">
        <f t="shared" si="1735"/>
        <v>20</v>
      </c>
      <c r="O3043" s="2">
        <f t="shared" si="1736"/>
        <v>1.0039039999999999</v>
      </c>
      <c r="P3043" s="35">
        <f t="shared" si="1737"/>
        <v>1.0059007799999999</v>
      </c>
      <c r="Q3043" s="35">
        <f t="shared" si="1738"/>
        <v>1.2064104624924317</v>
      </c>
      <c r="R3043" s="2">
        <f t="shared" si="1739"/>
        <v>1.21112028</v>
      </c>
      <c r="S3043" s="2">
        <f t="shared" si="1740"/>
        <v>1.1701330599999999</v>
      </c>
      <c r="T3043" s="2">
        <f t="shared" si="1741"/>
        <v>291319.63592279999</v>
      </c>
      <c r="U3043" s="2">
        <f t="shared" si="1742"/>
        <v>0</v>
      </c>
      <c r="V3043" s="2">
        <f t="shared" si="1743"/>
        <v>50782.308017764546</v>
      </c>
      <c r="W3043" s="2">
        <f t="shared" si="1744"/>
        <v>291319.63592280773</v>
      </c>
      <c r="X3043" s="36">
        <f t="shared" si="1745"/>
        <v>0</v>
      </c>
      <c r="Y3043" s="2">
        <f t="shared" si="1746"/>
        <v>0</v>
      </c>
      <c r="Z3043" s="37">
        <f t="shared" si="1747"/>
        <v>0</v>
      </c>
      <c r="AA3043" s="2">
        <f t="shared" si="1748"/>
        <v>0</v>
      </c>
      <c r="AB3043" s="4">
        <f t="shared" si="1756"/>
        <v>7.1215000000000001E-2</v>
      </c>
      <c r="AC3043" s="148">
        <f t="shared" si="1749"/>
        <v>733</v>
      </c>
      <c r="AD3043" s="36">
        <v>252</v>
      </c>
      <c r="AE3043" s="35">
        <f t="shared" si="1750"/>
        <v>1.22152708</v>
      </c>
      <c r="AF3043" s="2">
        <f t="shared" si="1751"/>
        <v>64535.188292639999</v>
      </c>
      <c r="AG3043" s="2">
        <f t="shared" si="1752"/>
        <v>64535.188292639999</v>
      </c>
      <c r="AH3043" s="3">
        <f t="shared" si="1753"/>
        <v>0</v>
      </c>
      <c r="AI3043" s="3"/>
      <c r="AJ3043" s="3">
        <v>0</v>
      </c>
      <c r="AK3043" s="2">
        <f t="shared" si="1754"/>
        <v>84567.079569662557</v>
      </c>
      <c r="AL3043" s="8"/>
      <c r="AM3043" s="8"/>
      <c r="AN3043" s="8"/>
      <c r="AO3043" s="8"/>
      <c r="AP3043" s="8"/>
      <c r="AQ3043" s="8"/>
      <c r="AR3043" s="5"/>
      <c r="AS3043" s="1"/>
      <c r="AT3043" s="8"/>
      <c r="AU3043" s="1"/>
      <c r="AV3043" s="1"/>
      <c r="AW3043" s="3"/>
      <c r="AX3043" s="3"/>
      <c r="AY3043" s="4"/>
      <c r="AZ3043" s="4"/>
      <c r="BA3043" s="4"/>
      <c r="BB3043" s="1"/>
      <c r="BC3043" s="1"/>
      <c r="BD3043" s="1"/>
      <c r="BE3043" s="1"/>
      <c r="BF3043" s="1"/>
      <c r="BG3043" s="1"/>
      <c r="BH3043" s="1"/>
      <c r="BI3043" s="1"/>
    </row>
    <row r="3044" spans="1:61" x14ac:dyDescent="0.2">
      <c r="A3044" s="78">
        <f t="shared" si="1755"/>
        <v>44935</v>
      </c>
      <c r="B3044" s="2">
        <f t="shared" si="1725"/>
        <v>440598.24474697339</v>
      </c>
      <c r="C3044" s="3">
        <f t="shared" si="1726"/>
        <v>59480763.040841408</v>
      </c>
      <c r="D3044" s="2">
        <f t="shared" si="1724"/>
        <v>240537.3279050432</v>
      </c>
      <c r="E3044" s="2">
        <f t="shared" si="1727"/>
        <v>0</v>
      </c>
      <c r="F3044" s="33">
        <f t="shared" si="1728"/>
        <v>240537.3279050432</v>
      </c>
      <c r="G3044" s="39">
        <f t="shared" si="1729"/>
        <v>6407.93</v>
      </c>
      <c r="H3044" s="38">
        <f>IF(AND(N3044=1,N3043&gt;1),VLOOKUP(A3043,[1]Plan1!$CW$105:$CY$215,3),H3043)</f>
        <v>6434.2</v>
      </c>
      <c r="I3044" s="127">
        <f t="shared" si="1730"/>
        <v>44847</v>
      </c>
      <c r="J3044" s="127">
        <f t="shared" si="1731"/>
        <v>44878</v>
      </c>
      <c r="K3044" s="34">
        <f t="shared" si="1732"/>
        <v>4.0996078296735572E-3</v>
      </c>
      <c r="L3044" s="212">
        <f t="shared" si="1733"/>
        <v>44936</v>
      </c>
      <c r="M3044" s="1">
        <f t="shared" si="1734"/>
        <v>21</v>
      </c>
      <c r="N3044" s="1">
        <f t="shared" si="1735"/>
        <v>20</v>
      </c>
      <c r="O3044" s="2">
        <f t="shared" si="1736"/>
        <v>1.0039039999999999</v>
      </c>
      <c r="P3044" s="35">
        <f t="shared" si="1737"/>
        <v>1.0059007799999999</v>
      </c>
      <c r="Q3044" s="35">
        <f t="shared" si="1738"/>
        <v>1.2064104624924317</v>
      </c>
      <c r="R3044" s="2">
        <f t="shared" si="1739"/>
        <v>1.21112028</v>
      </c>
      <c r="S3044" s="2">
        <f t="shared" si="1740"/>
        <v>1.1701330599999999</v>
      </c>
      <c r="T3044" s="2">
        <f t="shared" si="1741"/>
        <v>291319.63592279999</v>
      </c>
      <c r="U3044" s="2">
        <f t="shared" si="1742"/>
        <v>0</v>
      </c>
      <c r="V3044" s="2">
        <f t="shared" si="1743"/>
        <v>50782.308017764546</v>
      </c>
      <c r="W3044" s="2">
        <f t="shared" si="1744"/>
        <v>291319.63592280773</v>
      </c>
      <c r="X3044" s="36">
        <f t="shared" si="1745"/>
        <v>0</v>
      </c>
      <c r="Y3044" s="2">
        <f t="shared" si="1746"/>
        <v>0</v>
      </c>
      <c r="Z3044" s="37">
        <f t="shared" si="1747"/>
        <v>0</v>
      </c>
      <c r="AA3044" s="2">
        <f t="shared" si="1748"/>
        <v>0</v>
      </c>
      <c r="AB3044" s="4">
        <f t="shared" si="1756"/>
        <v>7.1215000000000001E-2</v>
      </c>
      <c r="AC3044" s="148">
        <f t="shared" si="1749"/>
        <v>734</v>
      </c>
      <c r="AD3044" s="36">
        <v>252</v>
      </c>
      <c r="AE3044" s="35">
        <f t="shared" si="1750"/>
        <v>1.221860591</v>
      </c>
      <c r="AF3044" s="2">
        <f t="shared" si="1751"/>
        <v>64632.34659573</v>
      </c>
      <c r="AG3044" s="2">
        <f t="shared" si="1752"/>
        <v>64632.34659573</v>
      </c>
      <c r="AH3044" s="3">
        <f t="shared" si="1753"/>
        <v>0</v>
      </c>
      <c r="AI3044" s="3"/>
      <c r="AJ3044" s="3">
        <v>0</v>
      </c>
      <c r="AK3044" s="2">
        <f t="shared" si="1754"/>
        <v>84646.262228435662</v>
      </c>
      <c r="AL3044" s="8"/>
      <c r="AM3044" s="8"/>
      <c r="AN3044" s="8"/>
      <c r="AO3044" s="8"/>
      <c r="AP3044" s="8"/>
      <c r="AQ3044" s="8"/>
      <c r="AR3044" s="5"/>
      <c r="AS3044" s="1"/>
      <c r="AT3044" s="8"/>
      <c r="AU3044" s="1"/>
      <c r="AV3044" s="1"/>
      <c r="AW3044" s="3"/>
      <c r="AX3044" s="3"/>
      <c r="AY3044" s="4"/>
      <c r="AZ3044" s="4"/>
      <c r="BA3044" s="4"/>
      <c r="BB3044" s="1"/>
      <c r="BC3044" s="1"/>
      <c r="BD3044" s="1"/>
      <c r="BE3044" s="1"/>
      <c r="BF3044" s="1"/>
      <c r="BG3044" s="1"/>
      <c r="BH3044" s="1"/>
      <c r="BI3044" s="1"/>
    </row>
    <row r="3045" spans="1:61" x14ac:dyDescent="0.2">
      <c r="A3045" s="78">
        <f t="shared" si="1755"/>
        <v>44936</v>
      </c>
      <c r="B3045" s="2">
        <f t="shared" si="1725"/>
        <v>440843.98611267551</v>
      </c>
      <c r="C3045" s="3">
        <f t="shared" si="1726"/>
        <v>59513938.125211194</v>
      </c>
      <c r="D3045" s="2">
        <f t="shared" si="1724"/>
        <v>240537.3279050432</v>
      </c>
      <c r="E3045" s="2">
        <f t="shared" si="1727"/>
        <v>0</v>
      </c>
      <c r="F3045" s="33">
        <f t="shared" si="1728"/>
        <v>240537.3279050432</v>
      </c>
      <c r="G3045" s="39">
        <f t="shared" si="1729"/>
        <v>6407.93</v>
      </c>
      <c r="H3045" s="38">
        <f>IF(AND(N3045=1,N3044&gt;1),VLOOKUP(A3044,[1]Plan1!$CW$105:$CY$215,3),H3044)</f>
        <v>6434.2</v>
      </c>
      <c r="I3045" s="127">
        <f t="shared" si="1730"/>
        <v>44847</v>
      </c>
      <c r="J3045" s="127">
        <f t="shared" si="1731"/>
        <v>44878</v>
      </c>
      <c r="K3045" s="34">
        <f t="shared" si="1732"/>
        <v>4.0996078296735572E-3</v>
      </c>
      <c r="L3045" s="212">
        <f t="shared" si="1733"/>
        <v>44936</v>
      </c>
      <c r="M3045" s="1">
        <f t="shared" si="1734"/>
        <v>21</v>
      </c>
      <c r="N3045" s="1">
        <f t="shared" si="1735"/>
        <v>21</v>
      </c>
      <c r="O3045" s="2">
        <f t="shared" si="1736"/>
        <v>1.0040996</v>
      </c>
      <c r="P3045" s="35">
        <f t="shared" si="1737"/>
        <v>1.0059007799999999</v>
      </c>
      <c r="Q3045" s="35">
        <f t="shared" si="1738"/>
        <v>1.2064104624924317</v>
      </c>
      <c r="R3045" s="2">
        <f t="shared" si="1739"/>
        <v>1.2113562600000001</v>
      </c>
      <c r="S3045" s="2">
        <f t="shared" si="1740"/>
        <v>1.1701330599999999</v>
      </c>
      <c r="T3045" s="2">
        <f t="shared" si="1741"/>
        <v>291376.39792144002</v>
      </c>
      <c r="U3045" s="2">
        <f t="shared" si="1742"/>
        <v>0</v>
      </c>
      <c r="V3045" s="2">
        <f t="shared" si="1743"/>
        <v>50839.070016403581</v>
      </c>
      <c r="W3045" s="2">
        <f t="shared" si="1744"/>
        <v>291376.39792144677</v>
      </c>
      <c r="X3045" s="36">
        <f t="shared" si="1745"/>
        <v>100</v>
      </c>
      <c r="Y3045" s="2">
        <f t="shared" si="1746"/>
        <v>0</v>
      </c>
      <c r="Z3045" s="37">
        <f t="shared" si="1747"/>
        <v>0</v>
      </c>
      <c r="AA3045" s="2">
        <f t="shared" si="1748"/>
        <v>0</v>
      </c>
      <c r="AB3045" s="4">
        <f t="shared" si="1756"/>
        <v>7.1215000000000001E-2</v>
      </c>
      <c r="AC3045" s="148">
        <f t="shared" si="1749"/>
        <v>735</v>
      </c>
      <c r="AD3045" s="36">
        <v>252</v>
      </c>
      <c r="AE3045" s="35">
        <f t="shared" si="1750"/>
        <v>1.2221941919999999</v>
      </c>
      <c r="AF3045" s="2">
        <f t="shared" si="1751"/>
        <v>64742.143304019999</v>
      </c>
      <c r="AG3045" s="2">
        <f t="shared" si="1752"/>
        <v>64742.143304019999</v>
      </c>
      <c r="AH3045" s="3">
        <f t="shared" si="1753"/>
        <v>0</v>
      </c>
      <c r="AI3045" s="3"/>
      <c r="AJ3045" s="3">
        <v>0</v>
      </c>
      <c r="AK3045" s="2">
        <f t="shared" si="1754"/>
        <v>84725.444887208752</v>
      </c>
      <c r="AL3045" s="8"/>
      <c r="AM3045" s="8"/>
      <c r="AN3045" s="8"/>
      <c r="AO3045" s="8"/>
      <c r="AP3045" s="8"/>
      <c r="AQ3045" s="8"/>
      <c r="AR3045" s="5"/>
      <c r="AS3045" s="1"/>
      <c r="AT3045" s="8"/>
      <c r="AU3045" s="1"/>
      <c r="AV3045" s="1"/>
      <c r="AW3045" s="3"/>
      <c r="AX3045" s="3"/>
      <c r="AY3045" s="4"/>
      <c r="AZ3045" s="4"/>
      <c r="BA3045" s="4"/>
      <c r="BB3045" s="1"/>
      <c r="BC3045" s="1"/>
      <c r="BD3045" s="1"/>
      <c r="BE3045" s="1"/>
      <c r="BF3045" s="1"/>
      <c r="BG3045" s="1"/>
      <c r="BH3045" s="1"/>
      <c r="BI3045" s="1"/>
    </row>
    <row r="3046" spans="1:61" x14ac:dyDescent="0.2">
      <c r="A3046" s="78">
        <f t="shared" si="1755"/>
        <v>44937</v>
      </c>
      <c r="B3046" s="2">
        <f t="shared" si="1725"/>
        <v>441116.13143776805</v>
      </c>
      <c r="C3046" s="3">
        <f t="shared" si="1726"/>
        <v>59550677.744098686</v>
      </c>
      <c r="D3046" s="2">
        <f t="shared" si="1724"/>
        <v>240537.3279050432</v>
      </c>
      <c r="E3046" s="2">
        <f t="shared" si="1727"/>
        <v>0</v>
      </c>
      <c r="F3046" s="33">
        <f t="shared" si="1728"/>
        <v>240537.3279050432</v>
      </c>
      <c r="G3046" s="39">
        <f t="shared" si="1729"/>
        <v>6434.2</v>
      </c>
      <c r="H3046" s="38">
        <f>IF(AND(N3046=1,N3045&gt;1),VLOOKUP(A3045,[1]Plan1!$CW$105:$CY$215,3),H3045)</f>
        <v>6474.09</v>
      </c>
      <c r="I3046" s="127">
        <f t="shared" si="1730"/>
        <v>44876</v>
      </c>
      <c r="J3046" s="127">
        <f t="shared" si="1731"/>
        <v>44906</v>
      </c>
      <c r="K3046" s="34">
        <f t="shared" si="1732"/>
        <v>6.199682944266538E-3</v>
      </c>
      <c r="L3046" s="212">
        <f t="shared" si="1733"/>
        <v>44967</v>
      </c>
      <c r="M3046" s="1">
        <f t="shared" si="1734"/>
        <v>23</v>
      </c>
      <c r="N3046" s="1">
        <f t="shared" si="1735"/>
        <v>1</v>
      </c>
      <c r="O3046" s="2">
        <f t="shared" si="1736"/>
        <v>1.00026875</v>
      </c>
      <c r="P3046" s="35">
        <f t="shared" si="1737"/>
        <v>1.0040996</v>
      </c>
      <c r="Q3046" s="35">
        <f t="shared" si="1738"/>
        <v>1.2113562628244656</v>
      </c>
      <c r="R3046" s="2">
        <f t="shared" si="1739"/>
        <v>1.21168181</v>
      </c>
      <c r="S3046" s="2">
        <f t="shared" si="1740"/>
        <v>1.1701330599999999</v>
      </c>
      <c r="T3046" s="2">
        <f t="shared" si="1741"/>
        <v>291454.70484854002</v>
      </c>
      <c r="U3046" s="2">
        <f t="shared" si="1742"/>
        <v>0</v>
      </c>
      <c r="V3046" s="2">
        <f t="shared" si="1743"/>
        <v>50917.376943503048</v>
      </c>
      <c r="W3046" s="2">
        <f t="shared" si="1744"/>
        <v>291454.70484854624</v>
      </c>
      <c r="X3046" s="36">
        <f t="shared" si="1745"/>
        <v>0</v>
      </c>
      <c r="Y3046" s="2">
        <f t="shared" si="1746"/>
        <v>0</v>
      </c>
      <c r="Z3046" s="37">
        <f t="shared" si="1747"/>
        <v>0</v>
      </c>
      <c r="AA3046" s="2">
        <f t="shared" si="1748"/>
        <v>0</v>
      </c>
      <c r="AB3046" s="4">
        <f t="shared" si="1756"/>
        <v>7.1215000000000001E-2</v>
      </c>
      <c r="AC3046" s="148">
        <f t="shared" si="1749"/>
        <v>736</v>
      </c>
      <c r="AD3046" s="36">
        <v>252</v>
      </c>
      <c r="AE3046" s="35">
        <f t="shared" si="1750"/>
        <v>1.2225278850000001</v>
      </c>
      <c r="AF3046" s="2">
        <f t="shared" si="1751"/>
        <v>64856.799043239997</v>
      </c>
      <c r="AG3046" s="2">
        <f t="shared" si="1752"/>
        <v>64856.799043239997</v>
      </c>
      <c r="AH3046" s="3">
        <f t="shared" si="1753"/>
        <v>0</v>
      </c>
      <c r="AI3046" s="3"/>
      <c r="AJ3046" s="3">
        <v>0</v>
      </c>
      <c r="AK3046" s="2">
        <f t="shared" si="1754"/>
        <v>84804.627545981857</v>
      </c>
      <c r="AL3046" s="8"/>
      <c r="AM3046" s="8"/>
      <c r="AN3046" s="8"/>
      <c r="AO3046" s="8"/>
      <c r="AP3046" s="8"/>
      <c r="AQ3046" s="8"/>
      <c r="AR3046" s="5"/>
      <c r="AS3046" s="1"/>
      <c r="AT3046" s="8"/>
      <c r="AU3046" s="1"/>
      <c r="AV3046" s="1"/>
      <c r="AW3046" s="3"/>
      <c r="AX3046" s="3"/>
      <c r="AY3046" s="4"/>
      <c r="AZ3046" s="4"/>
      <c r="BA3046" s="4"/>
      <c r="BB3046" s="1"/>
      <c r="BC3046" s="1"/>
      <c r="BD3046" s="1"/>
      <c r="BE3046" s="1"/>
      <c r="BF3046" s="1"/>
      <c r="BG3046" s="1"/>
      <c r="BH3046" s="1"/>
      <c r="BI3046" s="1"/>
    </row>
    <row r="3047" spans="1:61" x14ac:dyDescent="0.2">
      <c r="A3047" s="78">
        <f t="shared" si="1755"/>
        <v>44938</v>
      </c>
      <c r="B3047" s="2">
        <f t="shared" si="1725"/>
        <v>441388.38467616343</v>
      </c>
      <c r="C3047" s="3">
        <f t="shared" si="1726"/>
        <v>59587431.931282066</v>
      </c>
      <c r="D3047" s="2">
        <f t="shared" si="1724"/>
        <v>240537.3279050432</v>
      </c>
      <c r="E3047" s="2">
        <f t="shared" si="1727"/>
        <v>0</v>
      </c>
      <c r="F3047" s="33">
        <f t="shared" si="1728"/>
        <v>240537.3279050432</v>
      </c>
      <c r="G3047" s="39">
        <f t="shared" si="1729"/>
        <v>6434.2</v>
      </c>
      <c r="H3047" s="38">
        <f>IF(AND(N3047=1,N3046&gt;1),VLOOKUP(A3046,[1]Plan1!$CW$105:$CY$215,3),H3046)</f>
        <v>6474.09</v>
      </c>
      <c r="I3047" s="127">
        <f t="shared" si="1730"/>
        <v>44876</v>
      </c>
      <c r="J3047" s="127">
        <f t="shared" si="1731"/>
        <v>44906</v>
      </c>
      <c r="K3047" s="34">
        <f t="shared" si="1732"/>
        <v>6.199682944266538E-3</v>
      </c>
      <c r="L3047" s="212">
        <f t="shared" si="1733"/>
        <v>44967</v>
      </c>
      <c r="M3047" s="1">
        <f t="shared" si="1734"/>
        <v>23</v>
      </c>
      <c r="N3047" s="1">
        <f t="shared" si="1735"/>
        <v>2</v>
      </c>
      <c r="O3047" s="2">
        <f t="shared" si="1736"/>
        <v>1.00053758</v>
      </c>
      <c r="P3047" s="35">
        <f t="shared" si="1737"/>
        <v>1.0040996</v>
      </c>
      <c r="Q3047" s="35">
        <f t="shared" si="1738"/>
        <v>1.2113562628244656</v>
      </c>
      <c r="R3047" s="2">
        <f t="shared" si="1739"/>
        <v>1.2120074599999999</v>
      </c>
      <c r="S3047" s="2">
        <f t="shared" si="1740"/>
        <v>1.1701330599999999</v>
      </c>
      <c r="T3047" s="2">
        <f t="shared" si="1741"/>
        <v>291533.03582937003</v>
      </c>
      <c r="U3047" s="2">
        <f t="shared" si="1742"/>
        <v>0</v>
      </c>
      <c r="V3047" s="2">
        <f t="shared" si="1743"/>
        <v>50995.707924335315</v>
      </c>
      <c r="W3047" s="2">
        <f t="shared" si="1744"/>
        <v>291533.03582937852</v>
      </c>
      <c r="X3047" s="36">
        <f t="shared" si="1745"/>
        <v>0</v>
      </c>
      <c r="Y3047" s="2">
        <f t="shared" si="1746"/>
        <v>0</v>
      </c>
      <c r="Z3047" s="37">
        <f t="shared" si="1747"/>
        <v>0</v>
      </c>
      <c r="AA3047" s="2">
        <f t="shared" si="1748"/>
        <v>0</v>
      </c>
      <c r="AB3047" s="4">
        <f t="shared" si="1756"/>
        <v>7.1215000000000001E-2</v>
      </c>
      <c r="AC3047" s="148">
        <f t="shared" si="1749"/>
        <v>737</v>
      </c>
      <c r="AD3047" s="36">
        <v>252</v>
      </c>
      <c r="AE3047" s="35">
        <f t="shared" si="1750"/>
        <v>1.222861668</v>
      </c>
      <c r="AF3047" s="2">
        <f t="shared" si="1751"/>
        <v>64971.538642029998</v>
      </c>
      <c r="AG3047" s="2">
        <f t="shared" si="1752"/>
        <v>64971.538642029998</v>
      </c>
      <c r="AH3047" s="3">
        <f t="shared" si="1753"/>
        <v>0</v>
      </c>
      <c r="AI3047" s="3"/>
      <c r="AJ3047" s="3">
        <v>0</v>
      </c>
      <c r="AK3047" s="2">
        <f t="shared" si="1754"/>
        <v>84883.810204754933</v>
      </c>
      <c r="AL3047" s="8"/>
      <c r="AM3047" s="8"/>
      <c r="AN3047" s="8"/>
      <c r="AO3047" s="8"/>
      <c r="AP3047" s="8"/>
      <c r="AQ3047" s="8"/>
      <c r="AR3047" s="5"/>
      <c r="AS3047" s="1"/>
      <c r="AT3047" s="8"/>
      <c r="AU3047" s="1"/>
      <c r="AV3047" s="1"/>
      <c r="AW3047" s="3"/>
      <c r="AX3047" s="3"/>
      <c r="AY3047" s="4"/>
      <c r="AZ3047" s="4"/>
      <c r="BA3047" s="4"/>
      <c r="BB3047" s="1"/>
      <c r="BC3047" s="1"/>
      <c r="BD3047" s="1"/>
      <c r="BE3047" s="1"/>
      <c r="BF3047" s="1"/>
      <c r="BG3047" s="1"/>
      <c r="BH3047" s="1"/>
      <c r="BI3047" s="1"/>
    </row>
    <row r="3048" spans="1:61" x14ac:dyDescent="0.2">
      <c r="A3048" s="78">
        <f t="shared" si="1755"/>
        <v>44939</v>
      </c>
      <c r="B3048" s="2">
        <f t="shared" si="1725"/>
        <v>441660.74057184509</v>
      </c>
      <c r="C3048" s="3">
        <f t="shared" si="1726"/>
        <v>59624199.977199085</v>
      </c>
      <c r="D3048" s="2">
        <f t="shared" si="1724"/>
        <v>240537.3279050432</v>
      </c>
      <c r="E3048" s="2">
        <f t="shared" si="1727"/>
        <v>0</v>
      </c>
      <c r="F3048" s="33">
        <f t="shared" si="1728"/>
        <v>240537.3279050432</v>
      </c>
      <c r="G3048" s="39">
        <f t="shared" si="1729"/>
        <v>6434.2</v>
      </c>
      <c r="H3048" s="38">
        <f>IF(AND(N3048=1,N3047&gt;1),VLOOKUP(A3047,[1]Plan1!$CW$105:$CY$215,3),H3047)</f>
        <v>6474.09</v>
      </c>
      <c r="I3048" s="127">
        <f t="shared" si="1730"/>
        <v>44876</v>
      </c>
      <c r="J3048" s="127">
        <f t="shared" si="1731"/>
        <v>44906</v>
      </c>
      <c r="K3048" s="34">
        <f t="shared" si="1732"/>
        <v>6.199682944266538E-3</v>
      </c>
      <c r="L3048" s="212">
        <f t="shared" si="1733"/>
        <v>44967</v>
      </c>
      <c r="M3048" s="1">
        <f t="shared" si="1734"/>
        <v>23</v>
      </c>
      <c r="N3048" s="1">
        <f t="shared" si="1735"/>
        <v>3</v>
      </c>
      <c r="O3048" s="2">
        <f t="shared" si="1736"/>
        <v>1.0008064800000001</v>
      </c>
      <c r="P3048" s="35">
        <f t="shared" si="1737"/>
        <v>1.0040996</v>
      </c>
      <c r="Q3048" s="35">
        <f t="shared" si="1738"/>
        <v>1.2113562628244656</v>
      </c>
      <c r="R3048" s="2">
        <f t="shared" si="1739"/>
        <v>1.2123331900000001</v>
      </c>
      <c r="S3048" s="2">
        <f t="shared" si="1740"/>
        <v>1.1701330599999999</v>
      </c>
      <c r="T3048" s="2">
        <f t="shared" si="1741"/>
        <v>291611.38605318998</v>
      </c>
      <c r="U3048" s="2">
        <f t="shared" si="1742"/>
        <v>0</v>
      </c>
      <c r="V3048" s="2">
        <f t="shared" si="1743"/>
        <v>51074.058148153854</v>
      </c>
      <c r="W3048" s="2">
        <f t="shared" si="1744"/>
        <v>291611.38605319709</v>
      </c>
      <c r="X3048" s="36">
        <f t="shared" si="1745"/>
        <v>0</v>
      </c>
      <c r="Y3048" s="2">
        <f t="shared" si="1746"/>
        <v>0</v>
      </c>
      <c r="Z3048" s="37">
        <f t="shared" si="1747"/>
        <v>0</v>
      </c>
      <c r="AA3048" s="2">
        <f t="shared" si="1748"/>
        <v>0</v>
      </c>
      <c r="AB3048" s="4">
        <f t="shared" si="1756"/>
        <v>7.1215000000000001E-2</v>
      </c>
      <c r="AC3048" s="148">
        <f t="shared" si="1749"/>
        <v>738</v>
      </c>
      <c r="AD3048" s="36">
        <v>252</v>
      </c>
      <c r="AE3048" s="35">
        <f t="shared" si="1750"/>
        <v>1.2231955430000001</v>
      </c>
      <c r="AF3048" s="2">
        <f t="shared" si="1751"/>
        <v>65086.361655120003</v>
      </c>
      <c r="AG3048" s="2">
        <f t="shared" si="1752"/>
        <v>65086.361655120003</v>
      </c>
      <c r="AH3048" s="3">
        <f t="shared" si="1753"/>
        <v>0</v>
      </c>
      <c r="AI3048" s="3"/>
      <c r="AJ3048" s="3">
        <v>0</v>
      </c>
      <c r="AK3048" s="2">
        <f t="shared" si="1754"/>
        <v>84962.992863528038</v>
      </c>
      <c r="AL3048" s="8"/>
      <c r="AM3048" s="8"/>
      <c r="AN3048" s="8"/>
      <c r="AO3048" s="8"/>
      <c r="AP3048" s="8"/>
      <c r="AQ3048" s="8"/>
      <c r="AR3048" s="5"/>
      <c r="AS3048" s="1"/>
      <c r="AT3048" s="8"/>
      <c r="AU3048" s="1"/>
      <c r="AV3048" s="1"/>
      <c r="AW3048" s="3"/>
      <c r="AX3048" s="3"/>
      <c r="AY3048" s="4"/>
      <c r="AZ3048" s="4"/>
      <c r="BA3048" s="4"/>
      <c r="BB3048" s="1"/>
      <c r="BC3048" s="1"/>
      <c r="BD3048" s="1"/>
      <c r="BE3048" s="1"/>
      <c r="BF3048" s="1"/>
      <c r="BG3048" s="1"/>
      <c r="BH3048" s="1"/>
      <c r="BI3048" s="1"/>
    </row>
    <row r="3049" spans="1:61" x14ac:dyDescent="0.2">
      <c r="A3049" s="78">
        <f t="shared" si="1755"/>
        <v>44940</v>
      </c>
      <c r="B3049" s="2">
        <f t="shared" si="1725"/>
        <v>441835.78735536616</v>
      </c>
      <c r="C3049" s="3">
        <f t="shared" si="1726"/>
        <v>59647831.292974435</v>
      </c>
      <c r="D3049" s="2">
        <f t="shared" si="1724"/>
        <v>240537.3279050432</v>
      </c>
      <c r="E3049" s="2">
        <f t="shared" si="1727"/>
        <v>0</v>
      </c>
      <c r="F3049" s="33">
        <f t="shared" si="1728"/>
        <v>240537.3279050432</v>
      </c>
      <c r="G3049" s="39">
        <f t="shared" si="1729"/>
        <v>6434.2</v>
      </c>
      <c r="H3049" s="38">
        <f>IF(AND(N3049=1,N3048&gt;1),VLOOKUP(A3048,[1]Plan1!$CW$105:$CY$215,3),H3048)</f>
        <v>6474.09</v>
      </c>
      <c r="I3049" s="127">
        <f t="shared" si="1730"/>
        <v>44876</v>
      </c>
      <c r="J3049" s="127">
        <f t="shared" si="1731"/>
        <v>44906</v>
      </c>
      <c r="K3049" s="34">
        <f t="shared" si="1732"/>
        <v>6.199682944266538E-3</v>
      </c>
      <c r="L3049" s="212">
        <f t="shared" si="1733"/>
        <v>44967</v>
      </c>
      <c r="M3049" s="1">
        <f t="shared" si="1734"/>
        <v>23</v>
      </c>
      <c r="N3049" s="1">
        <f t="shared" si="1735"/>
        <v>4</v>
      </c>
      <c r="O3049" s="2">
        <f t="shared" si="1736"/>
        <v>1.0010754500000001</v>
      </c>
      <c r="P3049" s="35">
        <f t="shared" si="1737"/>
        <v>1.0040996</v>
      </c>
      <c r="Q3049" s="35">
        <f t="shared" si="1738"/>
        <v>1.2113562628244656</v>
      </c>
      <c r="R3049" s="2">
        <f t="shared" si="1739"/>
        <v>1.2126590100000001</v>
      </c>
      <c r="S3049" s="2">
        <f t="shared" si="1740"/>
        <v>1.1701330599999999</v>
      </c>
      <c r="T3049" s="2">
        <f t="shared" si="1741"/>
        <v>291689.75792537001</v>
      </c>
      <c r="U3049" s="2">
        <f t="shared" si="1742"/>
        <v>0</v>
      </c>
      <c r="V3049" s="2">
        <f t="shared" si="1743"/>
        <v>51152.430020331885</v>
      </c>
      <c r="W3049" s="2">
        <f t="shared" si="1744"/>
        <v>291689.75792537507</v>
      </c>
      <c r="X3049" s="36">
        <f t="shared" si="1745"/>
        <v>0</v>
      </c>
      <c r="Y3049" s="2">
        <f t="shared" si="1746"/>
        <v>0</v>
      </c>
      <c r="Z3049" s="37">
        <f t="shared" si="1747"/>
        <v>0</v>
      </c>
      <c r="AA3049" s="2">
        <f t="shared" si="1748"/>
        <v>0</v>
      </c>
      <c r="AB3049" s="4">
        <f t="shared" si="1756"/>
        <v>7.1215000000000001E-2</v>
      </c>
      <c r="AC3049" s="148">
        <f t="shared" si="1749"/>
        <v>738</v>
      </c>
      <c r="AD3049" s="36">
        <v>252</v>
      </c>
      <c r="AE3049" s="35">
        <f t="shared" si="1750"/>
        <v>1.2231955430000001</v>
      </c>
      <c r="AF3049" s="2">
        <f t="shared" si="1751"/>
        <v>65103.853907689998</v>
      </c>
      <c r="AG3049" s="2">
        <f t="shared" si="1752"/>
        <v>65103.853907689998</v>
      </c>
      <c r="AH3049" s="3">
        <f t="shared" si="1753"/>
        <v>0</v>
      </c>
      <c r="AI3049" s="3"/>
      <c r="AJ3049" s="3">
        <v>0</v>
      </c>
      <c r="AK3049" s="2">
        <f t="shared" si="1754"/>
        <v>85042.175522301113</v>
      </c>
      <c r="AL3049" s="8"/>
      <c r="AM3049" s="8"/>
      <c r="AN3049" s="8"/>
      <c r="AO3049" s="8"/>
      <c r="AP3049" s="8"/>
      <c r="AQ3049" s="8"/>
      <c r="AR3049" s="5"/>
      <c r="AS3049" s="1"/>
      <c r="AT3049" s="8"/>
      <c r="AU3049" s="1"/>
      <c r="AV3049" s="1"/>
      <c r="AW3049" s="3"/>
      <c r="AX3049" s="3"/>
      <c r="AY3049" s="4"/>
      <c r="AZ3049" s="4"/>
      <c r="BA3049" s="4"/>
      <c r="BB3049" s="1"/>
      <c r="BC3049" s="1"/>
      <c r="BD3049" s="1"/>
      <c r="BE3049" s="1"/>
      <c r="BF3049" s="1"/>
      <c r="BG3049" s="1"/>
      <c r="BH3049" s="1"/>
      <c r="BI3049" s="1"/>
    </row>
    <row r="3050" spans="1:61" x14ac:dyDescent="0.2">
      <c r="A3050" s="78">
        <f t="shared" si="1755"/>
        <v>44941</v>
      </c>
      <c r="B3050" s="2">
        <f t="shared" si="1725"/>
        <v>441914.97001413925</v>
      </c>
      <c r="C3050" s="3">
        <f t="shared" si="1726"/>
        <v>59658520.951908797</v>
      </c>
      <c r="D3050" s="2">
        <f t="shared" si="1724"/>
        <v>240537.3279050432</v>
      </c>
      <c r="E3050" s="2">
        <f t="shared" si="1727"/>
        <v>0</v>
      </c>
      <c r="F3050" s="33">
        <f t="shared" si="1728"/>
        <v>240537.3279050432</v>
      </c>
      <c r="G3050" s="39">
        <f t="shared" si="1729"/>
        <v>6434.2</v>
      </c>
      <c r="H3050" s="38">
        <f>IF(AND(N3050=1,N3049&gt;1),VLOOKUP(A3049,[1]Plan1!$CW$105:$CY$215,3),H3049)</f>
        <v>6474.09</v>
      </c>
      <c r="I3050" s="127">
        <f t="shared" si="1730"/>
        <v>44876</v>
      </c>
      <c r="J3050" s="127">
        <f t="shared" si="1731"/>
        <v>44906</v>
      </c>
      <c r="K3050" s="34">
        <f t="shared" si="1732"/>
        <v>6.199682944266538E-3</v>
      </c>
      <c r="L3050" s="212">
        <f t="shared" si="1733"/>
        <v>44967</v>
      </c>
      <c r="M3050" s="1">
        <f t="shared" si="1734"/>
        <v>23</v>
      </c>
      <c r="N3050" s="1">
        <f t="shared" si="1735"/>
        <v>4</v>
      </c>
      <c r="O3050" s="2">
        <f t="shared" si="1736"/>
        <v>1.0010754500000001</v>
      </c>
      <c r="P3050" s="35">
        <f t="shared" si="1737"/>
        <v>1.0040996</v>
      </c>
      <c r="Q3050" s="35">
        <f t="shared" si="1738"/>
        <v>1.2113562628244656</v>
      </c>
      <c r="R3050" s="2">
        <f t="shared" si="1739"/>
        <v>1.2126590100000001</v>
      </c>
      <c r="S3050" s="2">
        <f t="shared" si="1740"/>
        <v>1.1701330599999999</v>
      </c>
      <c r="T3050" s="2">
        <f t="shared" si="1741"/>
        <v>291689.75792537001</v>
      </c>
      <c r="U3050" s="2">
        <f t="shared" si="1742"/>
        <v>0</v>
      </c>
      <c r="V3050" s="2">
        <f t="shared" si="1743"/>
        <v>51152.430020331885</v>
      </c>
      <c r="W3050" s="2">
        <f t="shared" si="1744"/>
        <v>291689.75792537507</v>
      </c>
      <c r="X3050" s="36">
        <f t="shared" si="1745"/>
        <v>0</v>
      </c>
      <c r="Y3050" s="2">
        <f t="shared" si="1746"/>
        <v>0</v>
      </c>
      <c r="Z3050" s="37">
        <f t="shared" si="1747"/>
        <v>0</v>
      </c>
      <c r="AA3050" s="2">
        <f t="shared" si="1748"/>
        <v>0</v>
      </c>
      <c r="AB3050" s="4">
        <f t="shared" si="1756"/>
        <v>7.1215000000000001E-2</v>
      </c>
      <c r="AC3050" s="148">
        <f t="shared" si="1749"/>
        <v>738</v>
      </c>
      <c r="AD3050" s="36">
        <v>252</v>
      </c>
      <c r="AE3050" s="35">
        <f t="shared" si="1750"/>
        <v>1.2231955430000001</v>
      </c>
      <c r="AF3050" s="2">
        <f t="shared" si="1751"/>
        <v>65103.853907689998</v>
      </c>
      <c r="AG3050" s="2">
        <f t="shared" si="1752"/>
        <v>65103.853907689998</v>
      </c>
      <c r="AH3050" s="3">
        <f t="shared" si="1753"/>
        <v>0</v>
      </c>
      <c r="AI3050" s="3"/>
      <c r="AJ3050" s="3">
        <v>0</v>
      </c>
      <c r="AK3050" s="2">
        <f t="shared" si="1754"/>
        <v>85121.358181074218</v>
      </c>
      <c r="AL3050" s="8"/>
      <c r="AM3050" s="8"/>
      <c r="AN3050" s="8"/>
      <c r="AO3050" s="8"/>
      <c r="AP3050" s="8"/>
      <c r="AQ3050" s="8"/>
      <c r="AR3050" s="5"/>
      <c r="AS3050" s="1"/>
      <c r="AT3050" s="8"/>
      <c r="AU3050" s="1"/>
      <c r="AV3050" s="1"/>
      <c r="AW3050" s="3"/>
      <c r="AX3050" s="3"/>
      <c r="AY3050" s="4"/>
      <c r="AZ3050" s="4"/>
      <c r="BA3050" s="4"/>
      <c r="BB3050" s="1"/>
      <c r="BC3050" s="1"/>
      <c r="BD3050" s="1"/>
      <c r="BE3050" s="1"/>
      <c r="BF3050" s="1"/>
      <c r="BG3050" s="1"/>
      <c r="BH3050" s="1"/>
      <c r="BI3050" s="1"/>
    </row>
    <row r="3051" spans="1:61" x14ac:dyDescent="0.2">
      <c r="A3051" s="78">
        <f t="shared" si="1755"/>
        <v>44942</v>
      </c>
      <c r="B3051" s="2">
        <f t="shared" si="1725"/>
        <v>442091.56713460234</v>
      </c>
      <c r="C3051" s="3">
        <f t="shared" si="1726"/>
        <v>59682361.56317132</v>
      </c>
      <c r="D3051" s="2">
        <f t="shared" si="1724"/>
        <v>240537.3279050432</v>
      </c>
      <c r="E3051" s="2">
        <f t="shared" si="1727"/>
        <v>0</v>
      </c>
      <c r="F3051" s="33">
        <f t="shared" si="1728"/>
        <v>240537.3279050432</v>
      </c>
      <c r="G3051" s="39">
        <f t="shared" si="1729"/>
        <v>6434.2</v>
      </c>
      <c r="H3051" s="38">
        <f>IF(AND(N3051=1,N3050&gt;1),VLOOKUP(A3050,[1]Plan1!$CW$105:$CY$215,3),H3050)</f>
        <v>6474.09</v>
      </c>
      <c r="I3051" s="127">
        <f t="shared" si="1730"/>
        <v>44876</v>
      </c>
      <c r="J3051" s="127">
        <f t="shared" si="1731"/>
        <v>44906</v>
      </c>
      <c r="K3051" s="34">
        <f t="shared" si="1732"/>
        <v>6.199682944266538E-3</v>
      </c>
      <c r="L3051" s="212">
        <f t="shared" si="1733"/>
        <v>44967</v>
      </c>
      <c r="M3051" s="1">
        <f t="shared" si="1734"/>
        <v>23</v>
      </c>
      <c r="N3051" s="1">
        <f t="shared" si="1735"/>
        <v>4</v>
      </c>
      <c r="O3051" s="2">
        <f t="shared" si="1736"/>
        <v>1.0010754500000001</v>
      </c>
      <c r="P3051" s="35">
        <f t="shared" si="1737"/>
        <v>1.0040996</v>
      </c>
      <c r="Q3051" s="35">
        <f t="shared" si="1738"/>
        <v>1.2113562628244656</v>
      </c>
      <c r="R3051" s="2">
        <f t="shared" si="1739"/>
        <v>1.2126590100000001</v>
      </c>
      <c r="S3051" s="2">
        <f t="shared" si="1740"/>
        <v>1.1701330599999999</v>
      </c>
      <c r="T3051" s="2">
        <f t="shared" si="1741"/>
        <v>291689.75792537001</v>
      </c>
      <c r="U3051" s="2">
        <f t="shared" si="1742"/>
        <v>0</v>
      </c>
      <c r="V3051" s="2">
        <f t="shared" si="1743"/>
        <v>51152.430020331885</v>
      </c>
      <c r="W3051" s="2">
        <f t="shared" si="1744"/>
        <v>291689.75792537507</v>
      </c>
      <c r="X3051" s="36">
        <f t="shared" si="1745"/>
        <v>0</v>
      </c>
      <c r="Y3051" s="2">
        <f t="shared" si="1746"/>
        <v>0</v>
      </c>
      <c r="Z3051" s="37">
        <f t="shared" si="1747"/>
        <v>0</v>
      </c>
      <c r="AA3051" s="2">
        <f t="shared" si="1748"/>
        <v>0</v>
      </c>
      <c r="AB3051" s="4">
        <f t="shared" si="1756"/>
        <v>7.1215000000000001E-2</v>
      </c>
      <c r="AC3051" s="148">
        <f t="shared" si="1749"/>
        <v>739</v>
      </c>
      <c r="AD3051" s="36">
        <v>252</v>
      </c>
      <c r="AE3051" s="35">
        <f t="shared" si="1750"/>
        <v>1.223529509</v>
      </c>
      <c r="AF3051" s="2">
        <f t="shared" si="1751"/>
        <v>65201.268369379999</v>
      </c>
      <c r="AG3051" s="2">
        <f t="shared" si="1752"/>
        <v>65201.268369379999</v>
      </c>
      <c r="AH3051" s="3">
        <f t="shared" si="1753"/>
        <v>0</v>
      </c>
      <c r="AI3051" s="3"/>
      <c r="AJ3051" s="3">
        <v>0</v>
      </c>
      <c r="AK3051" s="2">
        <f t="shared" si="1754"/>
        <v>85200.540839847294</v>
      </c>
      <c r="AL3051" s="8"/>
      <c r="AM3051" s="8"/>
      <c r="AN3051" s="8"/>
      <c r="AO3051" s="8"/>
      <c r="AP3051" s="8"/>
      <c r="AQ3051" s="8"/>
      <c r="AR3051" s="5"/>
      <c r="AS3051" s="1"/>
      <c r="AT3051" s="8"/>
      <c r="AU3051" s="1"/>
      <c r="AV3051" s="1"/>
      <c r="AW3051" s="3"/>
      <c r="AX3051" s="3"/>
      <c r="AY3051" s="4"/>
      <c r="AZ3051" s="4"/>
      <c r="BA3051" s="4"/>
      <c r="BB3051" s="1"/>
      <c r="BC3051" s="1"/>
      <c r="BD3051" s="1"/>
      <c r="BE3051" s="1"/>
      <c r="BF3051" s="1"/>
      <c r="BG3051" s="1"/>
      <c r="BH3051" s="1"/>
      <c r="BI3051" s="1"/>
    </row>
    <row r="3052" spans="1:61" x14ac:dyDescent="0.2">
      <c r="A3052" s="78">
        <f t="shared" si="1755"/>
        <v>44943</v>
      </c>
      <c r="B3052" s="2">
        <f t="shared" si="1725"/>
        <v>442364.13082858972</v>
      </c>
      <c r="C3052" s="3">
        <f t="shared" si="1726"/>
        <v>59719157.661859609</v>
      </c>
      <c r="D3052" s="2">
        <f t="shared" si="1724"/>
        <v>240537.3279050432</v>
      </c>
      <c r="E3052" s="2">
        <f t="shared" si="1727"/>
        <v>0</v>
      </c>
      <c r="F3052" s="33">
        <f t="shared" si="1728"/>
        <v>240537.3279050432</v>
      </c>
      <c r="G3052" s="39">
        <f t="shared" si="1729"/>
        <v>6434.2</v>
      </c>
      <c r="H3052" s="38">
        <f>IF(AND(N3052=1,N3051&gt;1),VLOOKUP(A3051,[1]Plan1!$CW$105:$CY$215,3),H3051)</f>
        <v>6474.09</v>
      </c>
      <c r="I3052" s="127">
        <f t="shared" si="1730"/>
        <v>44876</v>
      </c>
      <c r="J3052" s="127">
        <f t="shared" si="1731"/>
        <v>44906</v>
      </c>
      <c r="K3052" s="34">
        <f t="shared" si="1732"/>
        <v>6.199682944266538E-3</v>
      </c>
      <c r="L3052" s="212">
        <f t="shared" si="1733"/>
        <v>44967</v>
      </c>
      <c r="M3052" s="1">
        <f t="shared" si="1734"/>
        <v>23</v>
      </c>
      <c r="N3052" s="1">
        <f t="shared" si="1735"/>
        <v>5</v>
      </c>
      <c r="O3052" s="2">
        <f t="shared" si="1736"/>
        <v>1.0013444899999999</v>
      </c>
      <c r="P3052" s="35">
        <f t="shared" si="1737"/>
        <v>1.0040996</v>
      </c>
      <c r="Q3052" s="35">
        <f t="shared" si="1738"/>
        <v>1.2113562628244656</v>
      </c>
      <c r="R3052" s="2">
        <f t="shared" si="1739"/>
        <v>1.2129849100000001</v>
      </c>
      <c r="S3052" s="2">
        <f t="shared" si="1740"/>
        <v>1.1701330599999999</v>
      </c>
      <c r="T3052" s="2">
        <f t="shared" si="1741"/>
        <v>291768.14904053003</v>
      </c>
      <c r="U3052" s="2">
        <f t="shared" si="1742"/>
        <v>0</v>
      </c>
      <c r="V3052" s="2">
        <f t="shared" si="1743"/>
        <v>51230.821135496139</v>
      </c>
      <c r="W3052" s="2">
        <f t="shared" si="1744"/>
        <v>291768.14904053934</v>
      </c>
      <c r="X3052" s="36">
        <f t="shared" si="1745"/>
        <v>0</v>
      </c>
      <c r="Y3052" s="2">
        <f t="shared" si="1746"/>
        <v>0</v>
      </c>
      <c r="Z3052" s="37">
        <f t="shared" si="1747"/>
        <v>0</v>
      </c>
      <c r="AA3052" s="2">
        <f t="shared" si="1748"/>
        <v>0</v>
      </c>
      <c r="AB3052" s="4">
        <f t="shared" si="1756"/>
        <v>7.1215000000000001E-2</v>
      </c>
      <c r="AC3052" s="148">
        <f t="shared" si="1749"/>
        <v>740</v>
      </c>
      <c r="AD3052" s="36">
        <v>252</v>
      </c>
      <c r="AE3052" s="35">
        <f t="shared" si="1750"/>
        <v>1.2238635659999999</v>
      </c>
      <c r="AF3052" s="2">
        <f t="shared" si="1751"/>
        <v>65316.258289429999</v>
      </c>
      <c r="AG3052" s="2">
        <f t="shared" si="1752"/>
        <v>65316.258289429999</v>
      </c>
      <c r="AH3052" s="3">
        <f t="shared" si="1753"/>
        <v>0</v>
      </c>
      <c r="AI3052" s="3"/>
      <c r="AJ3052" s="3">
        <v>0</v>
      </c>
      <c r="AK3052" s="2">
        <f t="shared" si="1754"/>
        <v>85279.723498620398</v>
      </c>
      <c r="AL3052" s="8"/>
      <c r="AM3052" s="8"/>
      <c r="AN3052" s="8"/>
      <c r="AO3052" s="8"/>
      <c r="AP3052" s="8"/>
      <c r="AQ3052" s="8"/>
      <c r="AR3052" s="5"/>
      <c r="AS3052" s="1"/>
      <c r="AT3052" s="8"/>
      <c r="AU3052" s="1"/>
      <c r="AV3052" s="1"/>
      <c r="AW3052" s="3"/>
      <c r="AX3052" s="3"/>
      <c r="AY3052" s="4"/>
      <c r="AZ3052" s="4"/>
      <c r="BA3052" s="4"/>
      <c r="BB3052" s="1"/>
      <c r="BC3052" s="1"/>
      <c r="BD3052" s="1"/>
      <c r="BE3052" s="1"/>
      <c r="BF3052" s="1"/>
      <c r="BG3052" s="1"/>
      <c r="BH3052" s="1"/>
      <c r="BI3052" s="1"/>
    </row>
    <row r="3053" spans="1:61" x14ac:dyDescent="0.2">
      <c r="A3053" s="78">
        <f t="shared" si="1755"/>
        <v>44944</v>
      </c>
      <c r="B3053" s="2">
        <f t="shared" si="1725"/>
        <v>442636.80319317983</v>
      </c>
      <c r="C3053" s="3">
        <f t="shared" si="1726"/>
        <v>59755968.431079276</v>
      </c>
      <c r="D3053" s="2">
        <f t="shared" si="1724"/>
        <v>240537.3279050432</v>
      </c>
      <c r="E3053" s="2">
        <f t="shared" si="1727"/>
        <v>0</v>
      </c>
      <c r="F3053" s="33">
        <f t="shared" si="1728"/>
        <v>240537.3279050432</v>
      </c>
      <c r="G3053" s="39">
        <f t="shared" si="1729"/>
        <v>6434.2</v>
      </c>
      <c r="H3053" s="38">
        <f>IF(AND(N3053=1,N3052&gt;1),VLOOKUP(A3052,[1]Plan1!$CW$105:$CY$215,3),H3052)</f>
        <v>6474.09</v>
      </c>
      <c r="I3053" s="127">
        <f t="shared" si="1730"/>
        <v>44876</v>
      </c>
      <c r="J3053" s="127">
        <f t="shared" si="1731"/>
        <v>44906</v>
      </c>
      <c r="K3053" s="34">
        <f t="shared" si="1732"/>
        <v>6.199682944266538E-3</v>
      </c>
      <c r="L3053" s="212">
        <f t="shared" si="1733"/>
        <v>44967</v>
      </c>
      <c r="M3053" s="1">
        <f t="shared" si="1734"/>
        <v>23</v>
      </c>
      <c r="N3053" s="1">
        <f t="shared" si="1735"/>
        <v>6</v>
      </c>
      <c r="O3053" s="2">
        <f t="shared" si="1736"/>
        <v>1.0016136099999999</v>
      </c>
      <c r="P3053" s="35">
        <f t="shared" si="1737"/>
        <v>1.0040996</v>
      </c>
      <c r="Q3053" s="35">
        <f t="shared" si="1738"/>
        <v>1.2113562628244656</v>
      </c>
      <c r="R3053" s="2">
        <f t="shared" si="1739"/>
        <v>1.2133109099999999</v>
      </c>
      <c r="S3053" s="2">
        <f t="shared" si="1740"/>
        <v>1.1701330599999999</v>
      </c>
      <c r="T3053" s="2">
        <f t="shared" si="1741"/>
        <v>291846.56420943001</v>
      </c>
      <c r="U3053" s="2">
        <f t="shared" si="1742"/>
        <v>0</v>
      </c>
      <c r="V3053" s="2">
        <f t="shared" si="1743"/>
        <v>51309.23630439314</v>
      </c>
      <c r="W3053" s="2">
        <f t="shared" si="1744"/>
        <v>291846.56420943636</v>
      </c>
      <c r="X3053" s="36">
        <f t="shared" si="1745"/>
        <v>0</v>
      </c>
      <c r="Y3053" s="2">
        <f t="shared" si="1746"/>
        <v>0</v>
      </c>
      <c r="Z3053" s="37">
        <f t="shared" si="1747"/>
        <v>0</v>
      </c>
      <c r="AA3053" s="2">
        <f t="shared" si="1748"/>
        <v>0</v>
      </c>
      <c r="AB3053" s="4">
        <f t="shared" si="1756"/>
        <v>7.1215000000000001E-2</v>
      </c>
      <c r="AC3053" s="148">
        <f t="shared" si="1749"/>
        <v>741</v>
      </c>
      <c r="AD3053" s="36">
        <v>252</v>
      </c>
      <c r="AE3053" s="35">
        <f t="shared" si="1750"/>
        <v>1.2241977150000001</v>
      </c>
      <c r="AF3053" s="2">
        <f t="shared" si="1751"/>
        <v>65431.332826350001</v>
      </c>
      <c r="AG3053" s="2">
        <f t="shared" si="1752"/>
        <v>65431.332826350001</v>
      </c>
      <c r="AH3053" s="3">
        <f t="shared" si="1753"/>
        <v>0</v>
      </c>
      <c r="AI3053" s="3"/>
      <c r="AJ3053" s="3">
        <v>0</v>
      </c>
      <c r="AK3053" s="2">
        <f t="shared" si="1754"/>
        <v>85358.906157393489</v>
      </c>
      <c r="AL3053" s="8"/>
      <c r="AM3053" s="8"/>
      <c r="AN3053" s="8"/>
      <c r="AO3053" s="8"/>
      <c r="AP3053" s="8"/>
      <c r="AQ3053" s="8"/>
      <c r="AR3053" s="5"/>
      <c r="AS3053" s="1"/>
      <c r="AT3053" s="8"/>
      <c r="AU3053" s="1"/>
      <c r="AV3053" s="1"/>
      <c r="AW3053" s="3"/>
      <c r="AX3053" s="3"/>
      <c r="AY3053" s="4"/>
      <c r="AZ3053" s="4"/>
      <c r="BA3053" s="4"/>
      <c r="BB3053" s="1"/>
      <c r="BC3053" s="1"/>
      <c r="BD3053" s="1"/>
      <c r="BE3053" s="1"/>
      <c r="BF3053" s="1"/>
      <c r="BG3053" s="1"/>
      <c r="BH3053" s="1"/>
      <c r="BI3053" s="1"/>
    </row>
    <row r="3054" spans="1:61" x14ac:dyDescent="0.2">
      <c r="A3054" s="78">
        <f t="shared" si="1755"/>
        <v>44945</v>
      </c>
      <c r="B3054" s="2">
        <f t="shared" si="1725"/>
        <v>442909.58074482949</v>
      </c>
      <c r="C3054" s="3">
        <f t="shared" si="1726"/>
        <v>59792793.400551982</v>
      </c>
      <c r="D3054" s="2">
        <f t="shared" si="1724"/>
        <v>240537.3279050432</v>
      </c>
      <c r="E3054" s="2">
        <f t="shared" si="1727"/>
        <v>0</v>
      </c>
      <c r="F3054" s="33">
        <f t="shared" si="1728"/>
        <v>240537.3279050432</v>
      </c>
      <c r="G3054" s="39">
        <f t="shared" si="1729"/>
        <v>6434.2</v>
      </c>
      <c r="H3054" s="38">
        <f>IF(AND(N3054=1,N3053&gt;1),VLOOKUP(A3053,[1]Plan1!$CW$105:$CY$215,3),H3053)</f>
        <v>6474.09</v>
      </c>
      <c r="I3054" s="127">
        <f t="shared" si="1730"/>
        <v>44876</v>
      </c>
      <c r="J3054" s="127">
        <f t="shared" si="1731"/>
        <v>44906</v>
      </c>
      <c r="K3054" s="34">
        <f t="shared" si="1732"/>
        <v>6.199682944266538E-3</v>
      </c>
      <c r="L3054" s="212">
        <f t="shared" si="1733"/>
        <v>44967</v>
      </c>
      <c r="M3054" s="1">
        <f t="shared" si="1734"/>
        <v>23</v>
      </c>
      <c r="N3054" s="1">
        <f t="shared" si="1735"/>
        <v>7</v>
      </c>
      <c r="O3054" s="2">
        <f t="shared" si="1736"/>
        <v>1.0018828</v>
      </c>
      <c r="P3054" s="35">
        <f t="shared" si="1737"/>
        <v>1.0040996</v>
      </c>
      <c r="Q3054" s="35">
        <f t="shared" si="1738"/>
        <v>1.2113562628244656</v>
      </c>
      <c r="R3054" s="2">
        <f t="shared" si="1739"/>
        <v>1.2136370000000001</v>
      </c>
      <c r="S3054" s="2">
        <f t="shared" si="1740"/>
        <v>1.1701330599999999</v>
      </c>
      <c r="T3054" s="2">
        <f t="shared" si="1741"/>
        <v>291925.00102669001</v>
      </c>
      <c r="U3054" s="2">
        <f t="shared" si="1742"/>
        <v>0</v>
      </c>
      <c r="V3054" s="2">
        <f t="shared" si="1743"/>
        <v>51387.673121649736</v>
      </c>
      <c r="W3054" s="2">
        <f t="shared" si="1744"/>
        <v>291925.00102669292</v>
      </c>
      <c r="X3054" s="36">
        <f t="shared" si="1745"/>
        <v>0</v>
      </c>
      <c r="Y3054" s="2">
        <f t="shared" si="1746"/>
        <v>0</v>
      </c>
      <c r="Z3054" s="37">
        <f t="shared" si="1747"/>
        <v>0</v>
      </c>
      <c r="AA3054" s="2">
        <f t="shared" si="1748"/>
        <v>0</v>
      </c>
      <c r="AB3054" s="4">
        <f t="shared" si="1756"/>
        <v>7.1215000000000001E-2</v>
      </c>
      <c r="AC3054" s="148">
        <f t="shared" si="1749"/>
        <v>742</v>
      </c>
      <c r="AD3054" s="36">
        <v>252</v>
      </c>
      <c r="AE3054" s="35">
        <f t="shared" si="1750"/>
        <v>1.2245319539999999</v>
      </c>
      <c r="AF3054" s="2">
        <f t="shared" si="1751"/>
        <v>65546.490901969999</v>
      </c>
      <c r="AG3054" s="2">
        <f t="shared" si="1752"/>
        <v>65546.490901969999</v>
      </c>
      <c r="AH3054" s="3">
        <f t="shared" si="1753"/>
        <v>0</v>
      </c>
      <c r="AI3054" s="3"/>
      <c r="AJ3054" s="3">
        <v>0</v>
      </c>
      <c r="AK3054" s="2">
        <f t="shared" si="1754"/>
        <v>85438.088816166593</v>
      </c>
      <c r="AL3054" s="8"/>
      <c r="AM3054" s="8"/>
      <c r="AN3054" s="8"/>
      <c r="AO3054" s="8"/>
      <c r="AP3054" s="8"/>
      <c r="AQ3054" s="8"/>
      <c r="AR3054" s="5"/>
      <c r="AS3054" s="1"/>
      <c r="AT3054" s="8"/>
      <c r="AU3054" s="1"/>
      <c r="AV3054" s="1"/>
      <c r="AW3054" s="3"/>
      <c r="AX3054" s="3"/>
      <c r="AY3054" s="4"/>
      <c r="AZ3054" s="4"/>
      <c r="BA3054" s="4"/>
      <c r="BB3054" s="1"/>
      <c r="BC3054" s="1"/>
      <c r="BD3054" s="1"/>
      <c r="BE3054" s="1"/>
      <c r="BF3054" s="1"/>
      <c r="BG3054" s="1"/>
      <c r="BH3054" s="1"/>
      <c r="BI3054" s="1"/>
    </row>
    <row r="3055" spans="1:61" x14ac:dyDescent="0.2">
      <c r="A3055" s="78">
        <f t="shared" si="1755"/>
        <v>44946</v>
      </c>
      <c r="B3055" s="2">
        <f t="shared" si="1725"/>
        <v>443182.4611641654</v>
      </c>
      <c r="C3055" s="3">
        <f t="shared" si="1726"/>
        <v>59829632.257162333</v>
      </c>
      <c r="D3055" s="2">
        <f t="shared" si="1724"/>
        <v>240537.3279050432</v>
      </c>
      <c r="E3055" s="2">
        <f t="shared" si="1727"/>
        <v>0</v>
      </c>
      <c r="F3055" s="33">
        <f t="shared" si="1728"/>
        <v>240537.3279050432</v>
      </c>
      <c r="G3055" s="39">
        <f t="shared" si="1729"/>
        <v>6434.2</v>
      </c>
      <c r="H3055" s="38">
        <f>IF(AND(N3055=1,N3054&gt;1),VLOOKUP(A3054,[1]Plan1!$CW$105:$CY$215,3),H3054)</f>
        <v>6474.09</v>
      </c>
      <c r="I3055" s="127">
        <f t="shared" si="1730"/>
        <v>44876</v>
      </c>
      <c r="J3055" s="127">
        <f t="shared" si="1731"/>
        <v>44906</v>
      </c>
      <c r="K3055" s="34">
        <f t="shared" si="1732"/>
        <v>6.199682944266538E-3</v>
      </c>
      <c r="L3055" s="212">
        <f t="shared" si="1733"/>
        <v>44967</v>
      </c>
      <c r="M3055" s="1">
        <f t="shared" si="1734"/>
        <v>23</v>
      </c>
      <c r="N3055" s="1">
        <f t="shared" si="1735"/>
        <v>8</v>
      </c>
      <c r="O3055" s="2">
        <f t="shared" si="1736"/>
        <v>1.00215206</v>
      </c>
      <c r="P3055" s="35">
        <f t="shared" si="1737"/>
        <v>1.0040996</v>
      </c>
      <c r="Q3055" s="35">
        <f t="shared" si="1738"/>
        <v>1.2113562628244656</v>
      </c>
      <c r="R3055" s="2">
        <f t="shared" si="1739"/>
        <v>1.21396317</v>
      </c>
      <c r="S3055" s="2">
        <f t="shared" si="1740"/>
        <v>1.1701330599999999</v>
      </c>
      <c r="T3055" s="2">
        <f t="shared" si="1741"/>
        <v>292003.45708692999</v>
      </c>
      <c r="U3055" s="2">
        <f t="shared" si="1742"/>
        <v>0</v>
      </c>
      <c r="V3055" s="2">
        <f t="shared" si="1743"/>
        <v>51466.129181892495</v>
      </c>
      <c r="W3055" s="2">
        <f t="shared" si="1744"/>
        <v>292003.4570869357</v>
      </c>
      <c r="X3055" s="36">
        <f t="shared" si="1745"/>
        <v>0</v>
      </c>
      <c r="Y3055" s="2">
        <f t="shared" si="1746"/>
        <v>0</v>
      </c>
      <c r="Z3055" s="37">
        <f t="shared" si="1747"/>
        <v>0</v>
      </c>
      <c r="AA3055" s="2">
        <f t="shared" si="1748"/>
        <v>0</v>
      </c>
      <c r="AB3055" s="4">
        <f t="shared" si="1756"/>
        <v>7.1215000000000001E-2</v>
      </c>
      <c r="AC3055" s="148">
        <f t="shared" si="1749"/>
        <v>743</v>
      </c>
      <c r="AD3055" s="36">
        <v>252</v>
      </c>
      <c r="AE3055" s="35">
        <f t="shared" si="1750"/>
        <v>1.2248662850000001</v>
      </c>
      <c r="AF3055" s="2">
        <f t="shared" si="1751"/>
        <v>65661.732602289994</v>
      </c>
      <c r="AG3055" s="2">
        <f t="shared" si="1752"/>
        <v>65661.732602289994</v>
      </c>
      <c r="AH3055" s="3">
        <f t="shared" si="1753"/>
        <v>0</v>
      </c>
      <c r="AI3055" s="3"/>
      <c r="AJ3055" s="3">
        <v>0</v>
      </c>
      <c r="AK3055" s="2">
        <f t="shared" si="1754"/>
        <v>85517.271474939684</v>
      </c>
      <c r="AL3055" s="8"/>
      <c r="AM3055" s="8"/>
      <c r="AN3055" s="8"/>
      <c r="AO3055" s="8"/>
      <c r="AP3055" s="8"/>
      <c r="AQ3055" s="8"/>
      <c r="AR3055" s="5"/>
      <c r="AS3055" s="1"/>
      <c r="AT3055" s="8"/>
      <c r="AU3055" s="1"/>
      <c r="AV3055" s="1"/>
      <c r="AW3055" s="3"/>
      <c r="AX3055" s="3"/>
      <c r="AY3055" s="4"/>
      <c r="AZ3055" s="4"/>
      <c r="BA3055" s="4"/>
      <c r="BB3055" s="1"/>
      <c r="BC3055" s="1"/>
      <c r="BD3055" s="1"/>
      <c r="BE3055" s="1"/>
      <c r="BF3055" s="1"/>
      <c r="BG3055" s="1"/>
      <c r="BH3055" s="1"/>
      <c r="BI3055" s="1"/>
    </row>
    <row r="3056" spans="1:61" x14ac:dyDescent="0.2">
      <c r="A3056" s="78">
        <f t="shared" si="1755"/>
        <v>44947</v>
      </c>
      <c r="B3056" s="2">
        <f t="shared" si="1725"/>
        <v>443357.77146859409</v>
      </c>
      <c r="C3056" s="3">
        <f t="shared" si="1726"/>
        <v>59853299.148260199</v>
      </c>
      <c r="D3056" s="2">
        <f t="shared" si="1724"/>
        <v>240537.3279050432</v>
      </c>
      <c r="E3056" s="2">
        <f t="shared" si="1727"/>
        <v>0</v>
      </c>
      <c r="F3056" s="33">
        <f t="shared" si="1728"/>
        <v>240537.3279050432</v>
      </c>
      <c r="G3056" s="39">
        <f t="shared" si="1729"/>
        <v>6434.2</v>
      </c>
      <c r="H3056" s="38">
        <f>IF(AND(N3056=1,N3055&gt;1),VLOOKUP(A3055,[1]Plan1!$CW$105:$CY$215,3),H3055)</f>
        <v>6474.09</v>
      </c>
      <c r="I3056" s="127">
        <f t="shared" si="1730"/>
        <v>44876</v>
      </c>
      <c r="J3056" s="127">
        <f t="shared" si="1731"/>
        <v>44906</v>
      </c>
      <c r="K3056" s="34">
        <f t="shared" si="1732"/>
        <v>6.199682944266538E-3</v>
      </c>
      <c r="L3056" s="212">
        <f t="shared" si="1733"/>
        <v>44967</v>
      </c>
      <c r="M3056" s="1">
        <f t="shared" si="1734"/>
        <v>23</v>
      </c>
      <c r="N3056" s="1">
        <f t="shared" si="1735"/>
        <v>9</v>
      </c>
      <c r="O3056" s="2">
        <f t="shared" si="1736"/>
        <v>1.0024214</v>
      </c>
      <c r="P3056" s="35">
        <f t="shared" si="1737"/>
        <v>1.0040996</v>
      </c>
      <c r="Q3056" s="35">
        <f t="shared" si="1738"/>
        <v>1.2113562628244656</v>
      </c>
      <c r="R3056" s="2">
        <f t="shared" si="1739"/>
        <v>1.2142894399999999</v>
      </c>
      <c r="S3056" s="2">
        <f t="shared" si="1740"/>
        <v>1.1701330599999999</v>
      </c>
      <c r="T3056" s="2">
        <f t="shared" si="1741"/>
        <v>292081.93720091</v>
      </c>
      <c r="U3056" s="2">
        <f t="shared" si="1742"/>
        <v>0</v>
      </c>
      <c r="V3056" s="2">
        <f t="shared" si="1743"/>
        <v>51544.609295868067</v>
      </c>
      <c r="W3056" s="2">
        <f t="shared" si="1744"/>
        <v>292081.93720091128</v>
      </c>
      <c r="X3056" s="36">
        <f t="shared" si="1745"/>
        <v>0</v>
      </c>
      <c r="Y3056" s="2">
        <f t="shared" si="1746"/>
        <v>0</v>
      </c>
      <c r="Z3056" s="37">
        <f t="shared" si="1747"/>
        <v>0</v>
      </c>
      <c r="AA3056" s="2">
        <f t="shared" si="1748"/>
        <v>0</v>
      </c>
      <c r="AB3056" s="4">
        <f t="shared" si="1756"/>
        <v>7.1215000000000001E-2</v>
      </c>
      <c r="AC3056" s="148">
        <f t="shared" si="1749"/>
        <v>743</v>
      </c>
      <c r="AD3056" s="36">
        <v>252</v>
      </c>
      <c r="AE3056" s="35">
        <f t="shared" si="1750"/>
        <v>1.2248662850000001</v>
      </c>
      <c r="AF3056" s="2">
        <f t="shared" si="1751"/>
        <v>65679.38013397</v>
      </c>
      <c r="AG3056" s="2">
        <f t="shared" si="1752"/>
        <v>65679.38013397</v>
      </c>
      <c r="AH3056" s="3">
        <f t="shared" si="1753"/>
        <v>0</v>
      </c>
      <c r="AI3056" s="3"/>
      <c r="AJ3056" s="3">
        <v>0</v>
      </c>
      <c r="AK3056" s="2">
        <f t="shared" si="1754"/>
        <v>85596.454133712774</v>
      </c>
      <c r="AL3056" s="8"/>
      <c r="AM3056" s="8"/>
      <c r="AN3056" s="8"/>
      <c r="AO3056" s="8"/>
      <c r="AP3056" s="8"/>
      <c r="AQ3056" s="8"/>
      <c r="AR3056" s="5"/>
      <c r="AS3056" s="1"/>
      <c r="AT3056" s="8"/>
      <c r="AU3056" s="1"/>
      <c r="AV3056" s="1"/>
      <c r="AW3056" s="3"/>
      <c r="AX3056" s="3"/>
      <c r="AY3056" s="4"/>
      <c r="AZ3056" s="4"/>
      <c r="BA3056" s="4"/>
      <c r="BB3056" s="1"/>
      <c r="BC3056" s="1"/>
      <c r="BD3056" s="1"/>
      <c r="BE3056" s="1"/>
      <c r="BF3056" s="1"/>
      <c r="BG3056" s="1"/>
      <c r="BH3056" s="1"/>
      <c r="BI3056" s="1"/>
    </row>
    <row r="3057" spans="1:61" x14ac:dyDescent="0.2">
      <c r="A3057" s="78">
        <f t="shared" si="1755"/>
        <v>44948</v>
      </c>
      <c r="B3057" s="2">
        <f t="shared" si="1725"/>
        <v>443436.95412736712</v>
      </c>
      <c r="C3057" s="3">
        <f t="shared" si="1726"/>
        <v>59863988.807194561</v>
      </c>
      <c r="D3057" s="2">
        <f t="shared" si="1724"/>
        <v>240537.3279050432</v>
      </c>
      <c r="E3057" s="2">
        <f t="shared" si="1727"/>
        <v>0</v>
      </c>
      <c r="F3057" s="33">
        <f t="shared" si="1728"/>
        <v>240537.3279050432</v>
      </c>
      <c r="G3057" s="39">
        <f t="shared" si="1729"/>
        <v>6434.2</v>
      </c>
      <c r="H3057" s="38">
        <f>IF(AND(N3057=1,N3056&gt;1),VLOOKUP(A3056,[1]Plan1!$CW$105:$CY$215,3),H3056)</f>
        <v>6474.09</v>
      </c>
      <c r="I3057" s="127">
        <f t="shared" si="1730"/>
        <v>44876</v>
      </c>
      <c r="J3057" s="127">
        <f t="shared" si="1731"/>
        <v>44906</v>
      </c>
      <c r="K3057" s="34">
        <f t="shared" si="1732"/>
        <v>6.199682944266538E-3</v>
      </c>
      <c r="L3057" s="212">
        <f t="shared" si="1733"/>
        <v>44967</v>
      </c>
      <c r="M3057" s="1">
        <f t="shared" si="1734"/>
        <v>23</v>
      </c>
      <c r="N3057" s="1">
        <f t="shared" si="1735"/>
        <v>9</v>
      </c>
      <c r="O3057" s="2">
        <f t="shared" si="1736"/>
        <v>1.0024214</v>
      </c>
      <c r="P3057" s="35">
        <f t="shared" si="1737"/>
        <v>1.0040996</v>
      </c>
      <c r="Q3057" s="35">
        <f t="shared" si="1738"/>
        <v>1.2113562628244656</v>
      </c>
      <c r="R3057" s="2">
        <f t="shared" si="1739"/>
        <v>1.2142894399999999</v>
      </c>
      <c r="S3057" s="2">
        <f t="shared" si="1740"/>
        <v>1.1701330599999999</v>
      </c>
      <c r="T3057" s="2">
        <f t="shared" si="1741"/>
        <v>292081.93720091</v>
      </c>
      <c r="U3057" s="2">
        <f t="shared" si="1742"/>
        <v>0</v>
      </c>
      <c r="V3057" s="2">
        <f t="shared" si="1743"/>
        <v>51544.609295868067</v>
      </c>
      <c r="W3057" s="2">
        <f t="shared" si="1744"/>
        <v>292081.93720091128</v>
      </c>
      <c r="X3057" s="36">
        <f t="shared" si="1745"/>
        <v>0</v>
      </c>
      <c r="Y3057" s="2">
        <f t="shared" si="1746"/>
        <v>0</v>
      </c>
      <c r="Z3057" s="37">
        <f t="shared" si="1747"/>
        <v>0</v>
      </c>
      <c r="AA3057" s="2">
        <f t="shared" si="1748"/>
        <v>0</v>
      </c>
      <c r="AB3057" s="4">
        <f t="shared" si="1756"/>
        <v>7.1215000000000001E-2</v>
      </c>
      <c r="AC3057" s="148">
        <f t="shared" si="1749"/>
        <v>743</v>
      </c>
      <c r="AD3057" s="36">
        <v>252</v>
      </c>
      <c r="AE3057" s="35">
        <f t="shared" si="1750"/>
        <v>1.2248662850000001</v>
      </c>
      <c r="AF3057" s="2">
        <f t="shared" si="1751"/>
        <v>65679.38013397</v>
      </c>
      <c r="AG3057" s="2">
        <f t="shared" si="1752"/>
        <v>65679.38013397</v>
      </c>
      <c r="AH3057" s="3">
        <f t="shared" si="1753"/>
        <v>0</v>
      </c>
      <c r="AI3057" s="3"/>
      <c r="AJ3057" s="3">
        <v>0</v>
      </c>
      <c r="AK3057" s="2">
        <f t="shared" si="1754"/>
        <v>85675.636792485864</v>
      </c>
      <c r="AL3057" s="8"/>
      <c r="AM3057" s="8"/>
      <c r="AN3057" s="8"/>
      <c r="AO3057" s="8"/>
      <c r="AP3057" s="8"/>
      <c r="AQ3057" s="8"/>
      <c r="AR3057" s="5"/>
      <c r="AS3057" s="1"/>
      <c r="AT3057" s="8"/>
      <c r="AU3057" s="1"/>
      <c r="AV3057" s="1"/>
      <c r="AW3057" s="3"/>
      <c r="AX3057" s="3"/>
      <c r="AY3057" s="4"/>
      <c r="AZ3057" s="4"/>
      <c r="BA3057" s="4"/>
      <c r="BB3057" s="1"/>
      <c r="BC3057" s="1"/>
      <c r="BD3057" s="1"/>
      <c r="BE3057" s="1"/>
      <c r="BF3057" s="1"/>
      <c r="BG3057" s="1"/>
      <c r="BH3057" s="1"/>
      <c r="BI3057" s="1"/>
    </row>
    <row r="3058" spans="1:61" x14ac:dyDescent="0.2">
      <c r="A3058" s="78">
        <f t="shared" si="1755"/>
        <v>44949</v>
      </c>
      <c r="B3058" s="2">
        <f t="shared" si="1725"/>
        <v>443613.81541174022</v>
      </c>
      <c r="C3058" s="3">
        <f t="shared" si="1726"/>
        <v>59887865.080584928</v>
      </c>
      <c r="D3058" s="2">
        <f t="shared" si="1724"/>
        <v>240537.3279050432</v>
      </c>
      <c r="E3058" s="2">
        <f t="shared" si="1727"/>
        <v>0</v>
      </c>
      <c r="F3058" s="33">
        <f t="shared" si="1728"/>
        <v>240537.3279050432</v>
      </c>
      <c r="G3058" s="39">
        <f t="shared" si="1729"/>
        <v>6434.2</v>
      </c>
      <c r="H3058" s="38">
        <f>IF(AND(N3058=1,N3057&gt;1),VLOOKUP(A3057,[1]Plan1!$CW$105:$CY$215,3),H3057)</f>
        <v>6474.09</v>
      </c>
      <c r="I3058" s="127">
        <f t="shared" si="1730"/>
        <v>44876</v>
      </c>
      <c r="J3058" s="127">
        <f t="shared" si="1731"/>
        <v>44906</v>
      </c>
      <c r="K3058" s="34">
        <f t="shared" si="1732"/>
        <v>6.199682944266538E-3</v>
      </c>
      <c r="L3058" s="212">
        <f t="shared" si="1733"/>
        <v>44967</v>
      </c>
      <c r="M3058" s="1">
        <f t="shared" si="1734"/>
        <v>23</v>
      </c>
      <c r="N3058" s="1">
        <f t="shared" si="1735"/>
        <v>9</v>
      </c>
      <c r="O3058" s="2">
        <f t="shared" si="1736"/>
        <v>1.0024214</v>
      </c>
      <c r="P3058" s="35">
        <f t="shared" si="1737"/>
        <v>1.0040996</v>
      </c>
      <c r="Q3058" s="35">
        <f t="shared" si="1738"/>
        <v>1.2113562628244656</v>
      </c>
      <c r="R3058" s="2">
        <f t="shared" si="1739"/>
        <v>1.2142894399999999</v>
      </c>
      <c r="S3058" s="2">
        <f t="shared" si="1740"/>
        <v>1.1701330599999999</v>
      </c>
      <c r="T3058" s="2">
        <f t="shared" si="1741"/>
        <v>292081.93720091</v>
      </c>
      <c r="U3058" s="2">
        <f t="shared" si="1742"/>
        <v>0</v>
      </c>
      <c r="V3058" s="2">
        <f t="shared" si="1743"/>
        <v>51544.609295868067</v>
      </c>
      <c r="W3058" s="2">
        <f t="shared" si="1744"/>
        <v>292081.93720091128</v>
      </c>
      <c r="X3058" s="36">
        <f t="shared" si="1745"/>
        <v>0</v>
      </c>
      <c r="Y3058" s="2">
        <f t="shared" si="1746"/>
        <v>0</v>
      </c>
      <c r="Z3058" s="37">
        <f t="shared" si="1747"/>
        <v>0</v>
      </c>
      <c r="AA3058" s="2">
        <f t="shared" si="1748"/>
        <v>0</v>
      </c>
      <c r="AB3058" s="4">
        <f t="shared" si="1756"/>
        <v>7.1215000000000001E-2</v>
      </c>
      <c r="AC3058" s="148">
        <f t="shared" si="1749"/>
        <v>744</v>
      </c>
      <c r="AD3058" s="36">
        <v>252</v>
      </c>
      <c r="AE3058" s="35">
        <f t="shared" si="1750"/>
        <v>1.2252007069999999</v>
      </c>
      <c r="AF3058" s="2">
        <f t="shared" si="1751"/>
        <v>65777.058759570005</v>
      </c>
      <c r="AG3058" s="2">
        <f t="shared" si="1752"/>
        <v>65777.058759570005</v>
      </c>
      <c r="AH3058" s="3">
        <f t="shared" si="1753"/>
        <v>0</v>
      </c>
      <c r="AI3058" s="3"/>
      <c r="AJ3058" s="3">
        <v>0</v>
      </c>
      <c r="AK3058" s="2">
        <f t="shared" si="1754"/>
        <v>85754.819451258954</v>
      </c>
      <c r="AL3058" s="8"/>
      <c r="AM3058" s="8"/>
      <c r="AN3058" s="8"/>
      <c r="AO3058" s="8"/>
      <c r="AP3058" s="8"/>
      <c r="AQ3058" s="8"/>
      <c r="AR3058" s="5"/>
      <c r="AS3058" s="1"/>
      <c r="AT3058" s="8"/>
      <c r="AU3058" s="1"/>
      <c r="AV3058" s="1"/>
      <c r="AW3058" s="3"/>
      <c r="AX3058" s="3"/>
      <c r="AY3058" s="4"/>
      <c r="AZ3058" s="4"/>
      <c r="BA3058" s="4"/>
      <c r="BB3058" s="1"/>
      <c r="BC3058" s="1"/>
      <c r="BD3058" s="1"/>
      <c r="BE3058" s="1"/>
      <c r="BF3058" s="1"/>
      <c r="BG3058" s="1"/>
      <c r="BH3058" s="1"/>
      <c r="BI3058" s="1"/>
    </row>
    <row r="3059" spans="1:61" x14ac:dyDescent="0.2">
      <c r="A3059" s="78">
        <f t="shared" si="1755"/>
        <v>44950</v>
      </c>
      <c r="B3059" s="2">
        <f t="shared" si="1725"/>
        <v>443886.90405440179</v>
      </c>
      <c r="C3059" s="3">
        <f t="shared" si="1726"/>
        <v>59924732.047344245</v>
      </c>
      <c r="D3059" s="2">
        <f t="shared" si="1724"/>
        <v>240537.3279050432</v>
      </c>
      <c r="E3059" s="2">
        <f t="shared" si="1727"/>
        <v>0</v>
      </c>
      <c r="F3059" s="33">
        <f t="shared" si="1728"/>
        <v>240537.3279050432</v>
      </c>
      <c r="G3059" s="39">
        <f t="shared" si="1729"/>
        <v>6434.2</v>
      </c>
      <c r="H3059" s="38">
        <f>IF(AND(N3059=1,N3058&gt;1),VLOOKUP(A3058,[1]Plan1!$CW$105:$CY$215,3),H3058)</f>
        <v>6474.09</v>
      </c>
      <c r="I3059" s="127">
        <f t="shared" si="1730"/>
        <v>44876</v>
      </c>
      <c r="J3059" s="127">
        <f t="shared" si="1731"/>
        <v>44906</v>
      </c>
      <c r="K3059" s="34">
        <f t="shared" si="1732"/>
        <v>6.199682944266538E-3</v>
      </c>
      <c r="L3059" s="212">
        <f t="shared" si="1733"/>
        <v>44967</v>
      </c>
      <c r="M3059" s="1">
        <f t="shared" si="1734"/>
        <v>23</v>
      </c>
      <c r="N3059" s="1">
        <f t="shared" si="1735"/>
        <v>10</v>
      </c>
      <c r="O3059" s="2">
        <f t="shared" si="1736"/>
        <v>1.0026908000000001</v>
      </c>
      <c r="P3059" s="35">
        <f t="shared" si="1737"/>
        <v>1.0040996</v>
      </c>
      <c r="Q3059" s="35">
        <f t="shared" si="1738"/>
        <v>1.2113562628244656</v>
      </c>
      <c r="R3059" s="2">
        <f t="shared" si="1739"/>
        <v>1.2146157799999999</v>
      </c>
      <c r="S3059" s="2">
        <f t="shared" si="1740"/>
        <v>1.1701330599999999</v>
      </c>
      <c r="T3059" s="2">
        <f t="shared" si="1741"/>
        <v>292160.43415250001</v>
      </c>
      <c r="U3059" s="2">
        <f t="shared" si="1742"/>
        <v>0</v>
      </c>
      <c r="V3059" s="2">
        <f t="shared" si="1743"/>
        <v>51623.106247456592</v>
      </c>
      <c r="W3059" s="2">
        <f t="shared" si="1744"/>
        <v>292160.43415249977</v>
      </c>
      <c r="X3059" s="36">
        <f t="shared" si="1745"/>
        <v>0</v>
      </c>
      <c r="Y3059" s="2">
        <f t="shared" si="1746"/>
        <v>0</v>
      </c>
      <c r="Z3059" s="37">
        <f t="shared" si="1747"/>
        <v>0</v>
      </c>
      <c r="AA3059" s="2">
        <f t="shared" si="1748"/>
        <v>0</v>
      </c>
      <c r="AB3059" s="4">
        <f t="shared" si="1756"/>
        <v>7.1215000000000001E-2</v>
      </c>
      <c r="AC3059" s="148">
        <f t="shared" si="1749"/>
        <v>745</v>
      </c>
      <c r="AD3059" s="36">
        <v>252</v>
      </c>
      <c r="AE3059" s="35">
        <f t="shared" si="1750"/>
        <v>1.22553522</v>
      </c>
      <c r="AF3059" s="2">
        <f t="shared" si="1751"/>
        <v>65892.467791870004</v>
      </c>
      <c r="AG3059" s="2">
        <f t="shared" si="1752"/>
        <v>65892.467791870004</v>
      </c>
      <c r="AH3059" s="3">
        <f t="shared" si="1753"/>
        <v>0</v>
      </c>
      <c r="AI3059" s="3"/>
      <c r="AJ3059" s="3">
        <v>0</v>
      </c>
      <c r="AK3059" s="2">
        <f t="shared" si="1754"/>
        <v>85834.002110032045</v>
      </c>
      <c r="AL3059" s="8"/>
      <c r="AM3059" s="8"/>
      <c r="AN3059" s="8"/>
      <c r="AO3059" s="8"/>
      <c r="AP3059" s="8"/>
      <c r="AQ3059" s="8"/>
      <c r="AR3059" s="5"/>
      <c r="AS3059" s="1"/>
      <c r="AT3059" s="8"/>
      <c r="AU3059" s="1"/>
      <c r="AV3059" s="1"/>
      <c r="AW3059" s="3"/>
      <c r="AX3059" s="3"/>
      <c r="AY3059" s="4"/>
      <c r="AZ3059" s="4"/>
      <c r="BA3059" s="4"/>
      <c r="BB3059" s="1"/>
      <c r="BC3059" s="1"/>
      <c r="BD3059" s="1"/>
      <c r="BE3059" s="1"/>
      <c r="BF3059" s="1"/>
      <c r="BG3059" s="1"/>
      <c r="BH3059" s="1"/>
      <c r="BI3059" s="1"/>
    </row>
    <row r="3060" spans="1:61" x14ac:dyDescent="0.2">
      <c r="A3060" s="78">
        <f t="shared" si="1755"/>
        <v>44951</v>
      </c>
      <c r="B3060" s="2">
        <f t="shared" si="1725"/>
        <v>444160.09863762301</v>
      </c>
      <c r="C3060" s="3">
        <f t="shared" si="1726"/>
        <v>59961613.31607911</v>
      </c>
      <c r="D3060" s="2">
        <f t="shared" si="1724"/>
        <v>240537.3279050432</v>
      </c>
      <c r="E3060" s="2">
        <f t="shared" si="1727"/>
        <v>0</v>
      </c>
      <c r="F3060" s="33">
        <f t="shared" si="1728"/>
        <v>240537.3279050432</v>
      </c>
      <c r="G3060" s="39">
        <f t="shared" si="1729"/>
        <v>6434.2</v>
      </c>
      <c r="H3060" s="38">
        <f>IF(AND(N3060=1,N3059&gt;1),VLOOKUP(A3059,[1]Plan1!$CW$105:$CY$215,3),H3059)</f>
        <v>6474.09</v>
      </c>
      <c r="I3060" s="127">
        <f t="shared" si="1730"/>
        <v>44876</v>
      </c>
      <c r="J3060" s="127">
        <f t="shared" si="1731"/>
        <v>44906</v>
      </c>
      <c r="K3060" s="34">
        <f t="shared" si="1732"/>
        <v>6.199682944266538E-3</v>
      </c>
      <c r="L3060" s="212">
        <f t="shared" si="1733"/>
        <v>44967</v>
      </c>
      <c r="M3060" s="1">
        <f t="shared" si="1734"/>
        <v>23</v>
      </c>
      <c r="N3060" s="1">
        <f t="shared" si="1735"/>
        <v>11</v>
      </c>
      <c r="O3060" s="2">
        <f t="shared" si="1736"/>
        <v>1.0029602799999999</v>
      </c>
      <c r="P3060" s="35">
        <f t="shared" si="1737"/>
        <v>1.0040996</v>
      </c>
      <c r="Q3060" s="35">
        <f t="shared" si="1738"/>
        <v>1.2113562628244656</v>
      </c>
      <c r="R3060" s="2">
        <f t="shared" si="1739"/>
        <v>1.21494221</v>
      </c>
      <c r="S3060" s="2">
        <f t="shared" si="1740"/>
        <v>1.1701330599999999</v>
      </c>
      <c r="T3060" s="2">
        <f t="shared" si="1741"/>
        <v>292238.95275244</v>
      </c>
      <c r="U3060" s="2">
        <f t="shared" si="1742"/>
        <v>0</v>
      </c>
      <c r="V3060" s="2">
        <f t="shared" si="1743"/>
        <v>51701.624847404659</v>
      </c>
      <c r="W3060" s="2">
        <f t="shared" si="1744"/>
        <v>292238.95275244786</v>
      </c>
      <c r="X3060" s="36">
        <f t="shared" si="1745"/>
        <v>0</v>
      </c>
      <c r="Y3060" s="2">
        <f t="shared" si="1746"/>
        <v>0</v>
      </c>
      <c r="Z3060" s="37">
        <f t="shared" si="1747"/>
        <v>0</v>
      </c>
      <c r="AA3060" s="2">
        <f t="shared" si="1748"/>
        <v>0</v>
      </c>
      <c r="AB3060" s="4">
        <f t="shared" si="1756"/>
        <v>7.1215000000000001E-2</v>
      </c>
      <c r="AC3060" s="148">
        <f t="shared" si="1749"/>
        <v>746</v>
      </c>
      <c r="AD3060" s="36">
        <v>252</v>
      </c>
      <c r="AE3060" s="35">
        <f t="shared" si="1750"/>
        <v>1.225869825</v>
      </c>
      <c r="AF3060" s="2">
        <f t="shared" si="1751"/>
        <v>66007.961116370003</v>
      </c>
      <c r="AG3060" s="2">
        <f t="shared" si="1752"/>
        <v>66007.961116370003</v>
      </c>
      <c r="AH3060" s="3">
        <f t="shared" si="1753"/>
        <v>0</v>
      </c>
      <c r="AI3060" s="3"/>
      <c r="AJ3060" s="3">
        <v>0</v>
      </c>
      <c r="AK3060" s="2">
        <f t="shared" si="1754"/>
        <v>85913.184768805135</v>
      </c>
      <c r="AL3060" s="8"/>
      <c r="AM3060" s="8"/>
      <c r="AN3060" s="8"/>
      <c r="AO3060" s="8"/>
      <c r="AP3060" s="8"/>
      <c r="AQ3060" s="8"/>
      <c r="AR3060" s="5"/>
      <c r="AS3060" s="1"/>
      <c r="AT3060" s="8"/>
      <c r="AU3060" s="1"/>
      <c r="AV3060" s="1"/>
      <c r="AW3060" s="3"/>
      <c r="AX3060" s="3"/>
      <c r="AY3060" s="4"/>
      <c r="AZ3060" s="4"/>
      <c r="BA3060" s="4"/>
      <c r="BB3060" s="1"/>
      <c r="BC3060" s="1"/>
      <c r="BD3060" s="1"/>
      <c r="BE3060" s="1"/>
      <c r="BF3060" s="1"/>
      <c r="BG3060" s="1"/>
      <c r="BH3060" s="1"/>
      <c r="BI3060" s="1"/>
    </row>
    <row r="3061" spans="1:61" x14ac:dyDescent="0.2">
      <c r="A3061" s="78">
        <f t="shared" si="1755"/>
        <v>44952</v>
      </c>
      <c r="B3061" s="2">
        <f t="shared" si="1725"/>
        <v>444433.39891248371</v>
      </c>
      <c r="C3061" s="3">
        <f t="shared" si="1726"/>
        <v>59998508.853185304</v>
      </c>
      <c r="D3061" s="2">
        <f t="shared" si="1724"/>
        <v>240537.3279050432</v>
      </c>
      <c r="E3061" s="2">
        <f t="shared" si="1727"/>
        <v>0</v>
      </c>
      <c r="F3061" s="33">
        <f t="shared" si="1728"/>
        <v>240537.3279050432</v>
      </c>
      <c r="G3061" s="39">
        <f t="shared" si="1729"/>
        <v>6434.2</v>
      </c>
      <c r="H3061" s="38">
        <f>IF(AND(N3061=1,N3060&gt;1),VLOOKUP(A3060,[1]Plan1!$CW$105:$CY$215,3),H3060)</f>
        <v>6474.09</v>
      </c>
      <c r="I3061" s="127">
        <f t="shared" si="1730"/>
        <v>44876</v>
      </c>
      <c r="J3061" s="127">
        <f t="shared" si="1731"/>
        <v>44906</v>
      </c>
      <c r="K3061" s="34">
        <f t="shared" si="1732"/>
        <v>6.199682944266538E-3</v>
      </c>
      <c r="L3061" s="212">
        <f t="shared" si="1733"/>
        <v>44967</v>
      </c>
      <c r="M3061" s="1">
        <f t="shared" si="1734"/>
        <v>23</v>
      </c>
      <c r="N3061" s="1">
        <f t="shared" si="1735"/>
        <v>12</v>
      </c>
      <c r="O3061" s="2">
        <f t="shared" si="1736"/>
        <v>1.00322983</v>
      </c>
      <c r="P3061" s="35">
        <f t="shared" si="1737"/>
        <v>1.0040996</v>
      </c>
      <c r="Q3061" s="35">
        <f t="shared" si="1738"/>
        <v>1.2113562628244656</v>
      </c>
      <c r="R3061" s="2">
        <f t="shared" si="1739"/>
        <v>1.21526873</v>
      </c>
      <c r="S3061" s="2">
        <f t="shared" si="1740"/>
        <v>1.1701330599999999</v>
      </c>
      <c r="T3061" s="2">
        <f t="shared" si="1741"/>
        <v>292317.49300075002</v>
      </c>
      <c r="U3061" s="2">
        <f t="shared" si="1742"/>
        <v>0</v>
      </c>
      <c r="V3061" s="2">
        <f t="shared" si="1743"/>
        <v>51780.165095712218</v>
      </c>
      <c r="W3061" s="2">
        <f t="shared" si="1744"/>
        <v>292317.49300075544</v>
      </c>
      <c r="X3061" s="36">
        <f t="shared" si="1745"/>
        <v>0</v>
      </c>
      <c r="Y3061" s="2">
        <f t="shared" si="1746"/>
        <v>0</v>
      </c>
      <c r="Z3061" s="37">
        <f t="shared" si="1747"/>
        <v>0</v>
      </c>
      <c r="AA3061" s="2">
        <f t="shared" si="1748"/>
        <v>0</v>
      </c>
      <c r="AB3061" s="4">
        <f t="shared" si="1756"/>
        <v>7.1215000000000001E-2</v>
      </c>
      <c r="AC3061" s="148">
        <f t="shared" si="1749"/>
        <v>747</v>
      </c>
      <c r="AD3061" s="36">
        <v>252</v>
      </c>
      <c r="AE3061" s="35">
        <f t="shared" si="1750"/>
        <v>1.2262045210000001</v>
      </c>
      <c r="AF3061" s="2">
        <f t="shared" si="1751"/>
        <v>66123.538484150005</v>
      </c>
      <c r="AG3061" s="2">
        <f t="shared" si="1752"/>
        <v>66123.538484150005</v>
      </c>
      <c r="AH3061" s="3">
        <f t="shared" si="1753"/>
        <v>0</v>
      </c>
      <c r="AI3061" s="3"/>
      <c r="AJ3061" s="3">
        <v>0</v>
      </c>
      <c r="AK3061" s="2">
        <f t="shared" si="1754"/>
        <v>85992.367427578225</v>
      </c>
      <c r="AL3061" s="8"/>
      <c r="AM3061" s="8"/>
      <c r="AN3061" s="8"/>
      <c r="AO3061" s="8"/>
      <c r="AP3061" s="8"/>
      <c r="AQ3061" s="8"/>
      <c r="AR3061" s="5"/>
      <c r="AS3061" s="1"/>
      <c r="AT3061" s="8"/>
      <c r="AU3061" s="1"/>
      <c r="AV3061" s="1"/>
      <c r="AW3061" s="3"/>
      <c r="AX3061" s="3"/>
      <c r="AY3061" s="4"/>
      <c r="AZ3061" s="4"/>
      <c r="BA3061" s="4"/>
      <c r="BB3061" s="1"/>
      <c r="BC3061" s="1"/>
      <c r="BD3061" s="1"/>
      <c r="BE3061" s="1"/>
      <c r="BF3061" s="1"/>
      <c r="BG3061" s="1"/>
      <c r="BH3061" s="1"/>
      <c r="BI3061" s="1"/>
    </row>
    <row r="3062" spans="1:61" x14ac:dyDescent="0.2">
      <c r="A3062" s="78">
        <f t="shared" si="1755"/>
        <v>44953</v>
      </c>
      <c r="B3062" s="2">
        <f t="shared" si="1725"/>
        <v>444706.80521455372</v>
      </c>
      <c r="C3062" s="3">
        <f t="shared" si="1726"/>
        <v>60035418.703964755</v>
      </c>
      <c r="D3062" s="2">
        <f t="shared" si="1724"/>
        <v>240537.3279050432</v>
      </c>
      <c r="E3062" s="2">
        <f t="shared" si="1727"/>
        <v>0</v>
      </c>
      <c r="F3062" s="33">
        <f t="shared" si="1728"/>
        <v>240537.3279050432</v>
      </c>
      <c r="G3062" s="39">
        <f t="shared" si="1729"/>
        <v>6434.2</v>
      </c>
      <c r="H3062" s="38">
        <f>IF(AND(N3062=1,N3061&gt;1),VLOOKUP(A3061,[1]Plan1!$CW$105:$CY$215,3),H3061)</f>
        <v>6474.09</v>
      </c>
      <c r="I3062" s="127">
        <f t="shared" si="1730"/>
        <v>44876</v>
      </c>
      <c r="J3062" s="127">
        <f t="shared" si="1731"/>
        <v>44906</v>
      </c>
      <c r="K3062" s="34">
        <f t="shared" si="1732"/>
        <v>6.199682944266538E-3</v>
      </c>
      <c r="L3062" s="212">
        <f t="shared" si="1733"/>
        <v>44967</v>
      </c>
      <c r="M3062" s="1">
        <f t="shared" si="1734"/>
        <v>23</v>
      </c>
      <c r="N3062" s="1">
        <f t="shared" si="1735"/>
        <v>13</v>
      </c>
      <c r="O3062" s="2">
        <f t="shared" si="1736"/>
        <v>1.0034994500000001</v>
      </c>
      <c r="P3062" s="35">
        <f t="shared" si="1737"/>
        <v>1.0040996</v>
      </c>
      <c r="Q3062" s="35">
        <f t="shared" si="1738"/>
        <v>1.2113562628244656</v>
      </c>
      <c r="R3062" s="2">
        <f t="shared" si="1739"/>
        <v>1.2155953399999999</v>
      </c>
      <c r="S3062" s="2">
        <f t="shared" si="1740"/>
        <v>1.1701330599999999</v>
      </c>
      <c r="T3062" s="2">
        <f t="shared" si="1741"/>
        <v>292396.05489741999</v>
      </c>
      <c r="U3062" s="2">
        <f t="shared" si="1742"/>
        <v>0</v>
      </c>
      <c r="V3062" s="2">
        <f t="shared" si="1743"/>
        <v>51858.726992379256</v>
      </c>
      <c r="W3062" s="2">
        <f t="shared" si="1744"/>
        <v>292396.05489742244</v>
      </c>
      <c r="X3062" s="36">
        <f t="shared" si="1745"/>
        <v>0</v>
      </c>
      <c r="Y3062" s="2">
        <f t="shared" si="1746"/>
        <v>0</v>
      </c>
      <c r="Z3062" s="37">
        <f t="shared" si="1747"/>
        <v>0</v>
      </c>
      <c r="AA3062" s="2">
        <f t="shared" si="1748"/>
        <v>0</v>
      </c>
      <c r="AB3062" s="4">
        <f t="shared" si="1756"/>
        <v>7.1215000000000001E-2</v>
      </c>
      <c r="AC3062" s="148">
        <f t="shared" si="1749"/>
        <v>748</v>
      </c>
      <c r="AD3062" s="36">
        <v>252</v>
      </c>
      <c r="AE3062" s="35">
        <f t="shared" si="1750"/>
        <v>1.2265393090000001</v>
      </c>
      <c r="AF3062" s="2">
        <f t="shared" si="1751"/>
        <v>66239.200230779999</v>
      </c>
      <c r="AG3062" s="2">
        <f t="shared" si="1752"/>
        <v>66239.200230779999</v>
      </c>
      <c r="AH3062" s="3">
        <f t="shared" si="1753"/>
        <v>0</v>
      </c>
      <c r="AI3062" s="3"/>
      <c r="AJ3062" s="3">
        <v>0</v>
      </c>
      <c r="AK3062" s="2">
        <f t="shared" si="1754"/>
        <v>86071.550086351315</v>
      </c>
      <c r="AL3062" s="8"/>
      <c r="AM3062" s="8"/>
      <c r="AN3062" s="8"/>
      <c r="AO3062" s="8"/>
      <c r="AP3062" s="8"/>
      <c r="AQ3062" s="8"/>
      <c r="AR3062" s="5"/>
      <c r="AS3062" s="1"/>
      <c r="AT3062" s="8"/>
      <c r="AU3062" s="1"/>
      <c r="AV3062" s="1"/>
      <c r="AW3062" s="3"/>
      <c r="AX3062" s="3"/>
      <c r="AY3062" s="4"/>
      <c r="AZ3062" s="4"/>
      <c r="BA3062" s="4"/>
      <c r="BB3062" s="1"/>
      <c r="BC3062" s="1"/>
      <c r="BD3062" s="1"/>
      <c r="BE3062" s="1"/>
      <c r="BF3062" s="1"/>
      <c r="BG3062" s="1"/>
      <c r="BH3062" s="1"/>
      <c r="BI3062" s="1"/>
    </row>
    <row r="3063" spans="1:61" x14ac:dyDescent="0.2">
      <c r="A3063" s="78">
        <f t="shared" si="1755"/>
        <v>44954</v>
      </c>
      <c r="B3063" s="2">
        <f t="shared" si="1725"/>
        <v>444882.37368034344</v>
      </c>
      <c r="C3063" s="3">
        <f t="shared" si="1726"/>
        <v>60059120.446846366</v>
      </c>
      <c r="D3063" s="2">
        <f t="shared" si="1724"/>
        <v>240537.3279050432</v>
      </c>
      <c r="E3063" s="2">
        <f t="shared" si="1727"/>
        <v>0</v>
      </c>
      <c r="F3063" s="33">
        <f t="shared" si="1728"/>
        <v>240537.3279050432</v>
      </c>
      <c r="G3063" s="39">
        <f t="shared" si="1729"/>
        <v>6434.2</v>
      </c>
      <c r="H3063" s="38">
        <f>IF(AND(N3063=1,N3062&gt;1),VLOOKUP(A3062,[1]Plan1!$CW$105:$CY$215,3),H3062)</f>
        <v>6474.09</v>
      </c>
      <c r="I3063" s="127">
        <f t="shared" si="1730"/>
        <v>44876</v>
      </c>
      <c r="J3063" s="127">
        <f t="shared" si="1731"/>
        <v>44906</v>
      </c>
      <c r="K3063" s="34">
        <f t="shared" si="1732"/>
        <v>6.199682944266538E-3</v>
      </c>
      <c r="L3063" s="212">
        <f t="shared" si="1733"/>
        <v>44967</v>
      </c>
      <c r="M3063" s="1">
        <f t="shared" si="1734"/>
        <v>23</v>
      </c>
      <c r="N3063" s="1">
        <f t="shared" si="1735"/>
        <v>14</v>
      </c>
      <c r="O3063" s="2">
        <f t="shared" si="1736"/>
        <v>1.0037691500000001</v>
      </c>
      <c r="P3063" s="35">
        <f t="shared" si="1737"/>
        <v>1.0040996</v>
      </c>
      <c r="Q3063" s="35">
        <f t="shared" si="1738"/>
        <v>1.2113562628244656</v>
      </c>
      <c r="R3063" s="2">
        <f t="shared" si="1739"/>
        <v>1.2159220399999999</v>
      </c>
      <c r="S3063" s="2">
        <f t="shared" si="1740"/>
        <v>1.1701330599999999</v>
      </c>
      <c r="T3063" s="2">
        <f t="shared" si="1741"/>
        <v>292474.63844244002</v>
      </c>
      <c r="U3063" s="2">
        <f t="shared" si="1742"/>
        <v>0</v>
      </c>
      <c r="V3063" s="2">
        <f t="shared" si="1743"/>
        <v>51937.310537405836</v>
      </c>
      <c r="W3063" s="2">
        <f t="shared" si="1744"/>
        <v>292474.63844244904</v>
      </c>
      <c r="X3063" s="36">
        <f t="shared" si="1745"/>
        <v>0</v>
      </c>
      <c r="Y3063" s="2">
        <f t="shared" si="1746"/>
        <v>0</v>
      </c>
      <c r="Z3063" s="37">
        <f t="shared" si="1747"/>
        <v>0</v>
      </c>
      <c r="AA3063" s="2">
        <f t="shared" si="1748"/>
        <v>0</v>
      </c>
      <c r="AB3063" s="4">
        <f t="shared" si="1756"/>
        <v>7.1215000000000001E-2</v>
      </c>
      <c r="AC3063" s="148">
        <f t="shared" si="1749"/>
        <v>748</v>
      </c>
      <c r="AD3063" s="36">
        <v>252</v>
      </c>
      <c r="AE3063" s="35">
        <f t="shared" si="1750"/>
        <v>1.2265393090000001</v>
      </c>
      <c r="AF3063" s="2">
        <f t="shared" si="1751"/>
        <v>66257.00249277</v>
      </c>
      <c r="AG3063" s="2">
        <f t="shared" si="1752"/>
        <v>66257.00249277</v>
      </c>
      <c r="AH3063" s="3">
        <f t="shared" si="1753"/>
        <v>0</v>
      </c>
      <c r="AI3063" s="3"/>
      <c r="AJ3063" s="3">
        <v>0</v>
      </c>
      <c r="AK3063" s="2">
        <f t="shared" si="1754"/>
        <v>86150.73274512442</v>
      </c>
      <c r="AL3063" s="8"/>
      <c r="AM3063" s="8"/>
      <c r="AN3063" s="8"/>
      <c r="AO3063" s="8"/>
      <c r="AP3063" s="8"/>
      <c r="AQ3063" s="8"/>
      <c r="AR3063" s="5"/>
      <c r="AS3063" s="1"/>
      <c r="AT3063" s="8"/>
      <c r="AU3063" s="1"/>
      <c r="AV3063" s="1"/>
      <c r="AW3063" s="3"/>
      <c r="AX3063" s="3"/>
      <c r="AY3063" s="4"/>
      <c r="AZ3063" s="4"/>
      <c r="BA3063" s="4"/>
      <c r="BB3063" s="1"/>
      <c r="BC3063" s="1"/>
      <c r="BD3063" s="1"/>
      <c r="BE3063" s="1"/>
      <c r="BF3063" s="1"/>
      <c r="BG3063" s="1"/>
      <c r="BH3063" s="1"/>
      <c r="BI3063" s="1"/>
    </row>
    <row r="3064" spans="1:61" x14ac:dyDescent="0.2">
      <c r="A3064" s="78">
        <f t="shared" si="1755"/>
        <v>44955</v>
      </c>
      <c r="B3064" s="2">
        <f t="shared" si="1725"/>
        <v>444961.55633911653</v>
      </c>
      <c r="C3064" s="3">
        <f t="shared" si="1726"/>
        <v>60069810.105780736</v>
      </c>
      <c r="D3064" s="2">
        <f t="shared" si="1724"/>
        <v>240537.3279050432</v>
      </c>
      <c r="E3064" s="2">
        <f t="shared" si="1727"/>
        <v>0</v>
      </c>
      <c r="F3064" s="33">
        <f t="shared" si="1728"/>
        <v>240537.3279050432</v>
      </c>
      <c r="G3064" s="39">
        <f t="shared" si="1729"/>
        <v>6434.2</v>
      </c>
      <c r="H3064" s="38">
        <f>IF(AND(N3064=1,N3063&gt;1),VLOOKUP(A3063,[1]Plan1!$CW$105:$CY$215,3),H3063)</f>
        <v>6474.09</v>
      </c>
      <c r="I3064" s="127">
        <f t="shared" si="1730"/>
        <v>44876</v>
      </c>
      <c r="J3064" s="127">
        <f t="shared" si="1731"/>
        <v>44906</v>
      </c>
      <c r="K3064" s="34">
        <f t="shared" si="1732"/>
        <v>6.199682944266538E-3</v>
      </c>
      <c r="L3064" s="212">
        <f t="shared" si="1733"/>
        <v>44967</v>
      </c>
      <c r="M3064" s="1">
        <f t="shared" si="1734"/>
        <v>23</v>
      </c>
      <c r="N3064" s="1">
        <f t="shared" si="1735"/>
        <v>14</v>
      </c>
      <c r="O3064" s="2">
        <f t="shared" si="1736"/>
        <v>1.0037691500000001</v>
      </c>
      <c r="P3064" s="35">
        <f t="shared" si="1737"/>
        <v>1.0040996</v>
      </c>
      <c r="Q3064" s="35">
        <f t="shared" si="1738"/>
        <v>1.2113562628244656</v>
      </c>
      <c r="R3064" s="2">
        <f t="shared" si="1739"/>
        <v>1.2159220399999999</v>
      </c>
      <c r="S3064" s="2">
        <f t="shared" si="1740"/>
        <v>1.1701330599999999</v>
      </c>
      <c r="T3064" s="2">
        <f t="shared" si="1741"/>
        <v>292474.63844244002</v>
      </c>
      <c r="U3064" s="2">
        <f t="shared" si="1742"/>
        <v>0</v>
      </c>
      <c r="V3064" s="2">
        <f t="shared" si="1743"/>
        <v>51937.310537405836</v>
      </c>
      <c r="W3064" s="2">
        <f t="shared" si="1744"/>
        <v>292474.63844244904</v>
      </c>
      <c r="X3064" s="36">
        <f t="shared" si="1745"/>
        <v>0</v>
      </c>
      <c r="Y3064" s="2">
        <f t="shared" si="1746"/>
        <v>0</v>
      </c>
      <c r="Z3064" s="37">
        <f t="shared" si="1747"/>
        <v>0</v>
      </c>
      <c r="AA3064" s="2">
        <f t="shared" si="1748"/>
        <v>0</v>
      </c>
      <c r="AB3064" s="4">
        <f t="shared" si="1756"/>
        <v>7.1215000000000001E-2</v>
      </c>
      <c r="AC3064" s="148">
        <f t="shared" si="1749"/>
        <v>748</v>
      </c>
      <c r="AD3064" s="36">
        <v>252</v>
      </c>
      <c r="AE3064" s="35">
        <f t="shared" si="1750"/>
        <v>1.2265393090000001</v>
      </c>
      <c r="AF3064" s="2">
        <f t="shared" si="1751"/>
        <v>66257.00249277</v>
      </c>
      <c r="AG3064" s="2">
        <f t="shared" si="1752"/>
        <v>66257.00249277</v>
      </c>
      <c r="AH3064" s="3">
        <f t="shared" si="1753"/>
        <v>0</v>
      </c>
      <c r="AI3064" s="3"/>
      <c r="AJ3064" s="3">
        <v>0</v>
      </c>
      <c r="AK3064" s="2">
        <f t="shared" si="1754"/>
        <v>86229.91540389751</v>
      </c>
      <c r="AL3064" s="8"/>
      <c r="AM3064" s="8"/>
      <c r="AN3064" s="8"/>
      <c r="AO3064" s="8"/>
      <c r="AP3064" s="8"/>
      <c r="AQ3064" s="8"/>
      <c r="AR3064" s="5"/>
      <c r="AS3064" s="1"/>
      <c r="AT3064" s="8"/>
      <c r="AU3064" s="1"/>
      <c r="AV3064" s="1"/>
      <c r="AW3064" s="3"/>
      <c r="AX3064" s="3"/>
      <c r="AY3064" s="4"/>
      <c r="AZ3064" s="4"/>
      <c r="BA3064" s="4"/>
      <c r="BB3064" s="1"/>
      <c r="BC3064" s="1"/>
      <c r="BD3064" s="1"/>
      <c r="BE3064" s="1"/>
      <c r="BF3064" s="1"/>
      <c r="BG3064" s="1"/>
      <c r="BH3064" s="1"/>
      <c r="BI3064" s="1"/>
    </row>
    <row r="3065" spans="1:61" x14ac:dyDescent="0.2">
      <c r="A3065" s="78">
        <f t="shared" si="1755"/>
        <v>44956</v>
      </c>
      <c r="B3065" s="2">
        <f t="shared" si="1725"/>
        <v>445138.68231985968</v>
      </c>
      <c r="C3065" s="3">
        <f t="shared" si="1726"/>
        <v>60093722.113181055</v>
      </c>
      <c r="D3065" s="2">
        <f t="shared" si="1724"/>
        <v>240537.3279050432</v>
      </c>
      <c r="E3065" s="2">
        <f t="shared" si="1727"/>
        <v>0</v>
      </c>
      <c r="F3065" s="33">
        <f t="shared" si="1728"/>
        <v>240537.3279050432</v>
      </c>
      <c r="G3065" s="39">
        <f t="shared" si="1729"/>
        <v>6434.2</v>
      </c>
      <c r="H3065" s="38">
        <f>IF(AND(N3065=1,N3064&gt;1),VLOOKUP(A3064,[1]Plan1!$CW$105:$CY$215,3),H3064)</f>
        <v>6474.09</v>
      </c>
      <c r="I3065" s="127">
        <f t="shared" si="1730"/>
        <v>44876</v>
      </c>
      <c r="J3065" s="127">
        <f t="shared" si="1731"/>
        <v>44906</v>
      </c>
      <c r="K3065" s="34">
        <f t="shared" si="1732"/>
        <v>6.199682944266538E-3</v>
      </c>
      <c r="L3065" s="212">
        <f t="shared" si="1733"/>
        <v>44967</v>
      </c>
      <c r="M3065" s="1">
        <f t="shared" si="1734"/>
        <v>23</v>
      </c>
      <c r="N3065" s="1">
        <f t="shared" si="1735"/>
        <v>14</v>
      </c>
      <c r="O3065" s="2">
        <f t="shared" si="1736"/>
        <v>1.0037691500000001</v>
      </c>
      <c r="P3065" s="35">
        <f t="shared" si="1737"/>
        <v>1.0040996</v>
      </c>
      <c r="Q3065" s="35">
        <f t="shared" si="1738"/>
        <v>1.2113562628244656</v>
      </c>
      <c r="R3065" s="2">
        <f t="shared" si="1739"/>
        <v>1.2159220399999999</v>
      </c>
      <c r="S3065" s="2">
        <f t="shared" si="1740"/>
        <v>1.1701330599999999</v>
      </c>
      <c r="T3065" s="2">
        <f t="shared" si="1741"/>
        <v>292474.63844244002</v>
      </c>
      <c r="U3065" s="2">
        <f t="shared" si="1742"/>
        <v>0</v>
      </c>
      <c r="V3065" s="2">
        <f t="shared" si="1743"/>
        <v>51937.310537405836</v>
      </c>
      <c r="W3065" s="2">
        <f t="shared" si="1744"/>
        <v>292474.63844244904</v>
      </c>
      <c r="X3065" s="36">
        <f t="shared" si="1745"/>
        <v>0</v>
      </c>
      <c r="Y3065" s="2">
        <f t="shared" si="1746"/>
        <v>0</v>
      </c>
      <c r="Z3065" s="37">
        <f t="shared" si="1747"/>
        <v>0</v>
      </c>
      <c r="AA3065" s="2">
        <f t="shared" si="1748"/>
        <v>0</v>
      </c>
      <c r="AB3065" s="4">
        <f t="shared" si="1756"/>
        <v>7.1215000000000001E-2</v>
      </c>
      <c r="AC3065" s="148">
        <f t="shared" si="1749"/>
        <v>749</v>
      </c>
      <c r="AD3065" s="36">
        <v>252</v>
      </c>
      <c r="AE3065" s="35">
        <f t="shared" si="1750"/>
        <v>1.2268741869999999</v>
      </c>
      <c r="AF3065" s="2">
        <f t="shared" si="1751"/>
        <v>66354.94581474</v>
      </c>
      <c r="AG3065" s="2">
        <f t="shared" si="1752"/>
        <v>66354.94581474</v>
      </c>
      <c r="AH3065" s="3">
        <f t="shared" si="1753"/>
        <v>0</v>
      </c>
      <c r="AI3065" s="3"/>
      <c r="AJ3065" s="3">
        <v>0</v>
      </c>
      <c r="AK3065" s="2">
        <f t="shared" si="1754"/>
        <v>86309.0980626706</v>
      </c>
      <c r="AL3065" s="8"/>
      <c r="AM3065" s="8"/>
      <c r="AN3065" s="8"/>
      <c r="AO3065" s="8"/>
      <c r="AP3065" s="8"/>
      <c r="AQ3065" s="8"/>
      <c r="AR3065" s="5"/>
      <c r="AS3065" s="1"/>
      <c r="AT3065" s="8"/>
      <c r="AU3065" s="1"/>
      <c r="AV3065" s="1"/>
      <c r="AW3065" s="3"/>
      <c r="AX3065" s="3"/>
      <c r="AY3065" s="4"/>
      <c r="AZ3065" s="4"/>
      <c r="BA3065" s="4"/>
      <c r="BB3065" s="1"/>
      <c r="BC3065" s="1"/>
      <c r="BD3065" s="1"/>
      <c r="BE3065" s="1"/>
      <c r="BF3065" s="1"/>
      <c r="BG3065" s="1"/>
      <c r="BH3065" s="1"/>
      <c r="BI3065" s="1"/>
    </row>
    <row r="3066" spans="1:61" x14ac:dyDescent="0.2">
      <c r="A3066" s="78">
        <f t="shared" si="1755"/>
        <v>44957</v>
      </c>
      <c r="B3066" s="2">
        <f t="shared" si="1725"/>
        <v>445412.30051393888</v>
      </c>
      <c r="C3066" s="3">
        <f t="shared" si="1726"/>
        <v>60130660.569381751</v>
      </c>
      <c r="D3066" s="2">
        <f t="shared" ref="D3066:D3129" si="1757">D3065</f>
        <v>240537.3279050432</v>
      </c>
      <c r="E3066" s="2">
        <f t="shared" si="1727"/>
        <v>0</v>
      </c>
      <c r="F3066" s="33">
        <f t="shared" si="1728"/>
        <v>240537.3279050432</v>
      </c>
      <c r="G3066" s="39">
        <f t="shared" si="1729"/>
        <v>6434.2</v>
      </c>
      <c r="H3066" s="38">
        <f>IF(AND(N3066=1,N3065&gt;1),VLOOKUP(A3065,[1]Plan1!$CW$105:$CY$215,3),H3065)</f>
        <v>6474.09</v>
      </c>
      <c r="I3066" s="127">
        <f t="shared" si="1730"/>
        <v>44876</v>
      </c>
      <c r="J3066" s="127">
        <f t="shared" si="1731"/>
        <v>44906</v>
      </c>
      <c r="K3066" s="34">
        <f t="shared" si="1732"/>
        <v>6.199682944266538E-3</v>
      </c>
      <c r="L3066" s="212">
        <f t="shared" si="1733"/>
        <v>44967</v>
      </c>
      <c r="M3066" s="1">
        <f t="shared" si="1734"/>
        <v>23</v>
      </c>
      <c r="N3066" s="1">
        <f t="shared" si="1735"/>
        <v>15</v>
      </c>
      <c r="O3066" s="2">
        <f t="shared" si="1736"/>
        <v>1.0040389199999999</v>
      </c>
      <c r="P3066" s="35">
        <f t="shared" si="1737"/>
        <v>1.0040996</v>
      </c>
      <c r="Q3066" s="35">
        <f t="shared" si="1738"/>
        <v>1.2113562628244656</v>
      </c>
      <c r="R3066" s="2">
        <f t="shared" si="1739"/>
        <v>1.2162488300000001</v>
      </c>
      <c r="S3066" s="2">
        <f t="shared" si="1740"/>
        <v>1.1701330599999999</v>
      </c>
      <c r="T3066" s="2">
        <f t="shared" si="1741"/>
        <v>292553.24363583</v>
      </c>
      <c r="U3066" s="2">
        <f t="shared" si="1742"/>
        <v>0</v>
      </c>
      <c r="V3066" s="2">
        <f t="shared" si="1743"/>
        <v>52015.91573079196</v>
      </c>
      <c r="W3066" s="2">
        <f t="shared" si="1744"/>
        <v>292553.24363583518</v>
      </c>
      <c r="X3066" s="36">
        <f t="shared" si="1745"/>
        <v>0</v>
      </c>
      <c r="Y3066" s="2">
        <f t="shared" si="1746"/>
        <v>0</v>
      </c>
      <c r="Z3066" s="37">
        <f t="shared" si="1747"/>
        <v>0</v>
      </c>
      <c r="AA3066" s="2">
        <f t="shared" si="1748"/>
        <v>0</v>
      </c>
      <c r="AB3066" s="4">
        <f t="shared" si="1756"/>
        <v>7.1215000000000001E-2</v>
      </c>
      <c r="AC3066" s="148">
        <f t="shared" si="1749"/>
        <v>750</v>
      </c>
      <c r="AD3066" s="36">
        <v>252</v>
      </c>
      <c r="AE3066" s="35">
        <f t="shared" si="1750"/>
        <v>1.227209158</v>
      </c>
      <c r="AF3066" s="2">
        <f t="shared" si="1751"/>
        <v>66470.776156659995</v>
      </c>
      <c r="AG3066" s="2">
        <f t="shared" si="1752"/>
        <v>66470.776156659995</v>
      </c>
      <c r="AH3066" s="3">
        <f t="shared" si="1753"/>
        <v>0</v>
      </c>
      <c r="AI3066" s="3"/>
      <c r="AJ3066" s="3">
        <v>0</v>
      </c>
      <c r="AK3066" s="2">
        <f t="shared" si="1754"/>
        <v>86388.280721443691</v>
      </c>
      <c r="AL3066" s="8"/>
      <c r="AM3066" s="8"/>
      <c r="AN3066" s="8"/>
      <c r="AO3066" s="8"/>
      <c r="AP3066" s="8"/>
      <c r="AQ3066" s="8"/>
      <c r="AR3066" s="5"/>
      <c r="AS3066" s="1"/>
      <c r="AT3066" s="8"/>
      <c r="AU3066" s="1"/>
      <c r="AV3066" s="1"/>
      <c r="AW3066" s="3"/>
      <c r="AX3066" s="3"/>
      <c r="AY3066" s="4"/>
      <c r="AZ3066" s="4"/>
      <c r="BA3066" s="4"/>
      <c r="BB3066" s="1"/>
      <c r="BC3066" s="1"/>
      <c r="BD3066" s="1"/>
      <c r="BE3066" s="1"/>
      <c r="BF3066" s="1"/>
      <c r="BG3066" s="1"/>
      <c r="BH3066" s="1"/>
      <c r="BI3066" s="1"/>
    </row>
    <row r="3067" spans="1:61" x14ac:dyDescent="0.2">
      <c r="A3067" s="78">
        <f t="shared" si="1755"/>
        <v>44958</v>
      </c>
      <c r="B3067" s="2">
        <f t="shared" si="1725"/>
        <v>445686.02162005421</v>
      </c>
      <c r="C3067" s="3">
        <f t="shared" si="1726"/>
        <v>60167612.918707319</v>
      </c>
      <c r="D3067" s="2">
        <f t="shared" si="1757"/>
        <v>240537.3279050432</v>
      </c>
      <c r="E3067" s="2">
        <f t="shared" si="1727"/>
        <v>0</v>
      </c>
      <c r="F3067" s="33">
        <f t="shared" si="1728"/>
        <v>240537.3279050432</v>
      </c>
      <c r="G3067" s="39">
        <f t="shared" si="1729"/>
        <v>6434.2</v>
      </c>
      <c r="H3067" s="38">
        <f>IF(AND(N3067=1,N3066&gt;1),VLOOKUP(A3066,[1]Plan1!$CW$105:$CY$215,3),H3066)</f>
        <v>6474.09</v>
      </c>
      <c r="I3067" s="127">
        <f t="shared" si="1730"/>
        <v>44876</v>
      </c>
      <c r="J3067" s="127">
        <f t="shared" si="1731"/>
        <v>44906</v>
      </c>
      <c r="K3067" s="34">
        <f t="shared" si="1732"/>
        <v>6.199682944266538E-3</v>
      </c>
      <c r="L3067" s="212">
        <f t="shared" si="1733"/>
        <v>44967</v>
      </c>
      <c r="M3067" s="1">
        <f t="shared" si="1734"/>
        <v>23</v>
      </c>
      <c r="N3067" s="1">
        <f t="shared" si="1735"/>
        <v>16</v>
      </c>
      <c r="O3067" s="2">
        <f t="shared" si="1736"/>
        <v>1.00430876</v>
      </c>
      <c r="P3067" s="35">
        <f t="shared" si="1737"/>
        <v>1.0040996</v>
      </c>
      <c r="Q3067" s="35">
        <f t="shared" si="1738"/>
        <v>1.2113562628244656</v>
      </c>
      <c r="R3067" s="2">
        <f t="shared" si="1739"/>
        <v>1.2165756999999999</v>
      </c>
      <c r="S3067" s="2">
        <f t="shared" si="1740"/>
        <v>1.1701330599999999</v>
      </c>
      <c r="T3067" s="2">
        <f t="shared" si="1741"/>
        <v>292631.86807219998</v>
      </c>
      <c r="U3067" s="2">
        <f t="shared" si="1742"/>
        <v>0</v>
      </c>
      <c r="V3067" s="2">
        <f t="shared" si="1743"/>
        <v>52094.540167164247</v>
      </c>
      <c r="W3067" s="2">
        <f t="shared" si="1744"/>
        <v>292631.86807220744</v>
      </c>
      <c r="X3067" s="36">
        <f t="shared" si="1745"/>
        <v>0</v>
      </c>
      <c r="Y3067" s="2">
        <f t="shared" si="1746"/>
        <v>0</v>
      </c>
      <c r="Z3067" s="37">
        <f t="shared" si="1747"/>
        <v>0</v>
      </c>
      <c r="AA3067" s="2">
        <f t="shared" si="1748"/>
        <v>0</v>
      </c>
      <c r="AB3067" s="4">
        <f t="shared" si="1756"/>
        <v>7.1215000000000001E-2</v>
      </c>
      <c r="AC3067" s="148">
        <f t="shared" si="1749"/>
        <v>751</v>
      </c>
      <c r="AD3067" s="36">
        <v>252</v>
      </c>
      <c r="AE3067" s="35">
        <f t="shared" si="1750"/>
        <v>1.22754422</v>
      </c>
      <c r="AF3067" s="2">
        <f t="shared" si="1751"/>
        <v>66586.690167630004</v>
      </c>
      <c r="AG3067" s="2">
        <f t="shared" si="1752"/>
        <v>66586.690167630004</v>
      </c>
      <c r="AH3067" s="3">
        <f t="shared" si="1753"/>
        <v>0</v>
      </c>
      <c r="AI3067" s="3"/>
      <c r="AJ3067" s="3">
        <v>0</v>
      </c>
      <c r="AK3067" s="2">
        <f t="shared" si="1754"/>
        <v>86467.463380216781</v>
      </c>
      <c r="AL3067" s="8"/>
      <c r="AM3067" s="8"/>
      <c r="AN3067" s="8"/>
      <c r="AO3067" s="8"/>
      <c r="AP3067" s="8"/>
      <c r="AQ3067" s="8"/>
      <c r="AR3067" s="5"/>
      <c r="AS3067" s="1"/>
      <c r="AT3067" s="8"/>
      <c r="AU3067" s="1"/>
      <c r="AV3067" s="1"/>
      <c r="AW3067" s="3"/>
      <c r="AX3067" s="3"/>
      <c r="AY3067" s="4"/>
      <c r="AZ3067" s="4"/>
      <c r="BA3067" s="4"/>
      <c r="BB3067" s="1"/>
      <c r="BC3067" s="1"/>
      <c r="BD3067" s="1"/>
      <c r="BE3067" s="1"/>
      <c r="BF3067" s="1"/>
      <c r="BG3067" s="1"/>
      <c r="BH3067" s="1"/>
      <c r="BI3067" s="1"/>
    </row>
    <row r="3068" spans="1:61" x14ac:dyDescent="0.2">
      <c r="A3068" s="78">
        <f t="shared" si="1755"/>
        <v>44959</v>
      </c>
      <c r="B3068" s="2">
        <f t="shared" si="1725"/>
        <v>445959.84863251919</v>
      </c>
      <c r="C3068" s="3">
        <f t="shared" si="1726"/>
        <v>60204579.565390088</v>
      </c>
      <c r="D3068" s="2">
        <f t="shared" si="1757"/>
        <v>240537.3279050432</v>
      </c>
      <c r="E3068" s="2">
        <f t="shared" si="1727"/>
        <v>0</v>
      </c>
      <c r="F3068" s="33">
        <f t="shared" si="1728"/>
        <v>240537.3279050432</v>
      </c>
      <c r="G3068" s="39">
        <f t="shared" si="1729"/>
        <v>6434.2</v>
      </c>
      <c r="H3068" s="38">
        <f>IF(AND(N3068=1,N3067&gt;1),VLOOKUP(A3067,[1]Plan1!$CW$105:$CY$215,3),H3067)</f>
        <v>6474.09</v>
      </c>
      <c r="I3068" s="127">
        <f t="shared" si="1730"/>
        <v>44876</v>
      </c>
      <c r="J3068" s="127">
        <f t="shared" si="1731"/>
        <v>44906</v>
      </c>
      <c r="K3068" s="34">
        <f t="shared" si="1732"/>
        <v>6.199682944266538E-3</v>
      </c>
      <c r="L3068" s="212">
        <f t="shared" si="1733"/>
        <v>44967</v>
      </c>
      <c r="M3068" s="1">
        <f t="shared" si="1734"/>
        <v>23</v>
      </c>
      <c r="N3068" s="1">
        <f t="shared" si="1735"/>
        <v>17</v>
      </c>
      <c r="O3068" s="2">
        <f t="shared" si="1736"/>
        <v>1.0045786699999999</v>
      </c>
      <c r="P3068" s="35">
        <f t="shared" si="1737"/>
        <v>1.0040996</v>
      </c>
      <c r="Q3068" s="35">
        <f t="shared" si="1738"/>
        <v>1.2113562628244656</v>
      </c>
      <c r="R3068" s="2">
        <f t="shared" si="1739"/>
        <v>1.2169026599999999</v>
      </c>
      <c r="S3068" s="2">
        <f t="shared" si="1740"/>
        <v>1.1701330599999999</v>
      </c>
      <c r="T3068" s="2">
        <f t="shared" si="1741"/>
        <v>292710.51415692997</v>
      </c>
      <c r="U3068" s="2">
        <f t="shared" si="1742"/>
        <v>0</v>
      </c>
      <c r="V3068" s="2">
        <f t="shared" si="1743"/>
        <v>52173.186251896077</v>
      </c>
      <c r="W3068" s="2">
        <f t="shared" si="1744"/>
        <v>292710.51415693929</v>
      </c>
      <c r="X3068" s="36">
        <f t="shared" si="1745"/>
        <v>0</v>
      </c>
      <c r="Y3068" s="2">
        <f t="shared" si="1746"/>
        <v>0</v>
      </c>
      <c r="Z3068" s="37">
        <f t="shared" si="1747"/>
        <v>0</v>
      </c>
      <c r="AA3068" s="2">
        <f t="shared" si="1748"/>
        <v>0</v>
      </c>
      <c r="AB3068" s="4">
        <f t="shared" si="1756"/>
        <v>7.1215000000000001E-2</v>
      </c>
      <c r="AC3068" s="148">
        <f t="shared" si="1749"/>
        <v>752</v>
      </c>
      <c r="AD3068" s="36">
        <v>252</v>
      </c>
      <c r="AE3068" s="35">
        <f t="shared" si="1750"/>
        <v>1.2278793729999999</v>
      </c>
      <c r="AF3068" s="2">
        <f t="shared" si="1751"/>
        <v>66702.688436580007</v>
      </c>
      <c r="AG3068" s="2">
        <f t="shared" si="1752"/>
        <v>66702.688436590004</v>
      </c>
      <c r="AH3068" s="3">
        <f t="shared" si="1753"/>
        <v>0</v>
      </c>
      <c r="AI3068" s="3"/>
      <c r="AJ3068" s="3">
        <v>0</v>
      </c>
      <c r="AK3068" s="2">
        <f t="shared" si="1754"/>
        <v>86546.646038989871</v>
      </c>
      <c r="AL3068" s="8"/>
      <c r="AM3068" s="8"/>
      <c r="AN3068" s="8"/>
      <c r="AO3068" s="8"/>
      <c r="AP3068" s="8"/>
      <c r="AQ3068" s="8"/>
      <c r="AR3068" s="5"/>
      <c r="AS3068" s="1"/>
      <c r="AT3068" s="8"/>
      <c r="AU3068" s="1"/>
      <c r="AV3068" s="1"/>
      <c r="AW3068" s="3"/>
      <c r="AX3068" s="3"/>
      <c r="AY3068" s="4"/>
      <c r="AZ3068" s="4"/>
      <c r="BA3068" s="4"/>
      <c r="BB3068" s="1"/>
      <c r="BC3068" s="1"/>
      <c r="BD3068" s="1"/>
      <c r="BE3068" s="1"/>
      <c r="BF3068" s="1"/>
      <c r="BG3068" s="1"/>
      <c r="BH3068" s="1"/>
      <c r="BI3068" s="1"/>
    </row>
    <row r="3069" spans="1:61" x14ac:dyDescent="0.2">
      <c r="A3069" s="78">
        <f t="shared" si="1755"/>
        <v>44960</v>
      </c>
      <c r="B3069" s="2">
        <f t="shared" si="1725"/>
        <v>446233.78159456357</v>
      </c>
      <c r="C3069" s="3">
        <f t="shared" si="1726"/>
        <v>60241560.515266083</v>
      </c>
      <c r="D3069" s="2">
        <f t="shared" si="1757"/>
        <v>240537.3279050432</v>
      </c>
      <c r="E3069" s="2">
        <f t="shared" si="1727"/>
        <v>0</v>
      </c>
      <c r="F3069" s="33">
        <f t="shared" si="1728"/>
        <v>240537.3279050432</v>
      </c>
      <c r="G3069" s="39">
        <f t="shared" si="1729"/>
        <v>6434.2</v>
      </c>
      <c r="H3069" s="38">
        <f>IF(AND(N3069=1,N3068&gt;1),VLOOKUP(A3068,[1]Plan1!$CW$105:$CY$215,3),H3068)</f>
        <v>6474.09</v>
      </c>
      <c r="I3069" s="127">
        <f t="shared" si="1730"/>
        <v>44876</v>
      </c>
      <c r="J3069" s="127">
        <f t="shared" si="1731"/>
        <v>44906</v>
      </c>
      <c r="K3069" s="34">
        <f t="shared" si="1732"/>
        <v>6.199682944266538E-3</v>
      </c>
      <c r="L3069" s="212">
        <f t="shared" si="1733"/>
        <v>44967</v>
      </c>
      <c r="M3069" s="1">
        <f t="shared" si="1734"/>
        <v>23</v>
      </c>
      <c r="N3069" s="1">
        <f t="shared" si="1735"/>
        <v>18</v>
      </c>
      <c r="O3069" s="2">
        <f t="shared" si="1736"/>
        <v>1.0048486599999999</v>
      </c>
      <c r="P3069" s="35">
        <f t="shared" si="1737"/>
        <v>1.0040996</v>
      </c>
      <c r="Q3069" s="35">
        <f t="shared" si="1738"/>
        <v>1.2113562628244656</v>
      </c>
      <c r="R3069" s="2">
        <f t="shared" si="1739"/>
        <v>1.21722971</v>
      </c>
      <c r="S3069" s="2">
        <f t="shared" si="1740"/>
        <v>1.1701330599999999</v>
      </c>
      <c r="T3069" s="2">
        <f t="shared" si="1741"/>
        <v>292789.18189002998</v>
      </c>
      <c r="U3069" s="2">
        <f t="shared" si="1742"/>
        <v>0</v>
      </c>
      <c r="V3069" s="2">
        <f t="shared" si="1743"/>
        <v>52251.853984987451</v>
      </c>
      <c r="W3069" s="2">
        <f t="shared" si="1744"/>
        <v>292789.18189003062</v>
      </c>
      <c r="X3069" s="36">
        <f t="shared" si="1745"/>
        <v>0</v>
      </c>
      <c r="Y3069" s="2">
        <f t="shared" si="1746"/>
        <v>0</v>
      </c>
      <c r="Z3069" s="37">
        <f t="shared" si="1747"/>
        <v>0</v>
      </c>
      <c r="AA3069" s="2">
        <f t="shared" si="1748"/>
        <v>0</v>
      </c>
      <c r="AB3069" s="4">
        <f t="shared" si="1756"/>
        <v>7.1215000000000001E-2</v>
      </c>
      <c r="AC3069" s="148">
        <f t="shared" si="1749"/>
        <v>753</v>
      </c>
      <c r="AD3069" s="36">
        <v>252</v>
      </c>
      <c r="AE3069" s="35">
        <f t="shared" si="1750"/>
        <v>1.2282146169999999</v>
      </c>
      <c r="AF3069" s="2">
        <f t="shared" si="1751"/>
        <v>66818.771006769995</v>
      </c>
      <c r="AG3069" s="2">
        <f t="shared" si="1752"/>
        <v>66818.771006769995</v>
      </c>
      <c r="AH3069" s="3">
        <f t="shared" si="1753"/>
        <v>0</v>
      </c>
      <c r="AI3069" s="3"/>
      <c r="AJ3069" s="3">
        <v>0</v>
      </c>
      <c r="AK3069" s="2">
        <f t="shared" si="1754"/>
        <v>86625.828697762961</v>
      </c>
      <c r="AL3069" s="8"/>
      <c r="AM3069" s="8"/>
      <c r="AN3069" s="8"/>
      <c r="AO3069" s="8"/>
      <c r="AP3069" s="8"/>
      <c r="AQ3069" s="8"/>
      <c r="AR3069" s="5"/>
      <c r="AS3069" s="1"/>
      <c r="AT3069" s="8"/>
      <c r="AU3069" s="1"/>
      <c r="AV3069" s="1"/>
      <c r="AW3069" s="3"/>
      <c r="AX3069" s="3"/>
      <c r="AY3069" s="4"/>
      <c r="AZ3069" s="4"/>
      <c r="BA3069" s="4"/>
      <c r="BB3069" s="1"/>
      <c r="BC3069" s="1"/>
      <c r="BD3069" s="1"/>
      <c r="BE3069" s="1"/>
      <c r="BF3069" s="1"/>
      <c r="BG3069" s="1"/>
      <c r="BH3069" s="1"/>
      <c r="BI3069" s="1"/>
    </row>
    <row r="3070" spans="1:61" x14ac:dyDescent="0.2">
      <c r="A3070" s="78">
        <f t="shared" si="1755"/>
        <v>44961</v>
      </c>
      <c r="B3070" s="2">
        <f t="shared" si="1725"/>
        <v>446409.61170183757</v>
      </c>
      <c r="C3070" s="3">
        <f t="shared" si="1726"/>
        <v>60265297.579748072</v>
      </c>
      <c r="D3070" s="2">
        <f t="shared" si="1757"/>
        <v>240537.3279050432</v>
      </c>
      <c r="E3070" s="2">
        <f t="shared" si="1727"/>
        <v>0</v>
      </c>
      <c r="F3070" s="33">
        <f t="shared" si="1728"/>
        <v>240537.3279050432</v>
      </c>
      <c r="G3070" s="39">
        <f t="shared" si="1729"/>
        <v>6434.2</v>
      </c>
      <c r="H3070" s="38">
        <f>IF(AND(N3070=1,N3069&gt;1),VLOOKUP(A3069,[1]Plan1!$CW$105:$CY$215,3),H3069)</f>
        <v>6474.09</v>
      </c>
      <c r="I3070" s="127">
        <f t="shared" si="1730"/>
        <v>44876</v>
      </c>
      <c r="J3070" s="127">
        <f t="shared" si="1731"/>
        <v>44906</v>
      </c>
      <c r="K3070" s="34">
        <f t="shared" si="1732"/>
        <v>6.199682944266538E-3</v>
      </c>
      <c r="L3070" s="212">
        <f t="shared" si="1733"/>
        <v>44967</v>
      </c>
      <c r="M3070" s="1">
        <f t="shared" si="1734"/>
        <v>23</v>
      </c>
      <c r="N3070" s="1">
        <f t="shared" si="1735"/>
        <v>19</v>
      </c>
      <c r="O3070" s="2">
        <f t="shared" si="1736"/>
        <v>1.00511872</v>
      </c>
      <c r="P3070" s="35">
        <f t="shared" si="1737"/>
        <v>1.0040996</v>
      </c>
      <c r="Q3070" s="35">
        <f t="shared" si="1738"/>
        <v>1.2113562628244656</v>
      </c>
      <c r="R3070" s="2">
        <f t="shared" si="1739"/>
        <v>1.21755685</v>
      </c>
      <c r="S3070" s="2">
        <f t="shared" si="1740"/>
        <v>1.1701330599999999</v>
      </c>
      <c r="T3070" s="2">
        <f t="shared" si="1741"/>
        <v>292867.87127147999</v>
      </c>
      <c r="U3070" s="2">
        <f t="shared" si="1742"/>
        <v>0</v>
      </c>
      <c r="V3070" s="2">
        <f t="shared" si="1743"/>
        <v>52330.543366438302</v>
      </c>
      <c r="W3070" s="2">
        <f t="shared" si="1744"/>
        <v>292867.8712714815</v>
      </c>
      <c r="X3070" s="36">
        <f t="shared" si="1745"/>
        <v>0</v>
      </c>
      <c r="Y3070" s="2">
        <f t="shared" si="1746"/>
        <v>0</v>
      </c>
      <c r="Z3070" s="37">
        <f t="shared" si="1747"/>
        <v>0</v>
      </c>
      <c r="AA3070" s="2">
        <f t="shared" si="1748"/>
        <v>0</v>
      </c>
      <c r="AB3070" s="4">
        <f t="shared" si="1756"/>
        <v>7.1215000000000001E-2</v>
      </c>
      <c r="AC3070" s="148">
        <f t="shared" si="1749"/>
        <v>753</v>
      </c>
      <c r="AD3070" s="36">
        <v>252</v>
      </c>
      <c r="AE3070" s="35">
        <f t="shared" si="1750"/>
        <v>1.2282146169999999</v>
      </c>
      <c r="AF3070" s="2">
        <f t="shared" si="1751"/>
        <v>66836.729073819995</v>
      </c>
      <c r="AG3070" s="2">
        <f t="shared" si="1752"/>
        <v>66836.729073819995</v>
      </c>
      <c r="AH3070" s="3">
        <f t="shared" si="1753"/>
        <v>0</v>
      </c>
      <c r="AI3070" s="3"/>
      <c r="AJ3070" s="3">
        <v>0</v>
      </c>
      <c r="AK3070" s="2">
        <f t="shared" si="1754"/>
        <v>86705.011356536066</v>
      </c>
      <c r="AL3070" s="8"/>
      <c r="AM3070" s="8"/>
      <c r="AN3070" s="8"/>
      <c r="AO3070" s="8"/>
      <c r="AP3070" s="8"/>
      <c r="AQ3070" s="8"/>
      <c r="AR3070" s="5"/>
      <c r="AS3070" s="1"/>
      <c r="AT3070" s="8"/>
      <c r="AU3070" s="1"/>
      <c r="AV3070" s="1"/>
      <c r="AW3070" s="3"/>
      <c r="AX3070" s="3"/>
      <c r="AY3070" s="4"/>
      <c r="AZ3070" s="4"/>
      <c r="BA3070" s="4"/>
      <c r="BB3070" s="1"/>
      <c r="BC3070" s="1"/>
      <c r="BD3070" s="1"/>
      <c r="BE3070" s="1"/>
      <c r="BF3070" s="1"/>
      <c r="BG3070" s="1"/>
      <c r="BH3070" s="1"/>
      <c r="BI3070" s="1"/>
    </row>
    <row r="3071" spans="1:61" x14ac:dyDescent="0.2">
      <c r="A3071" s="78">
        <f t="shared" si="1755"/>
        <v>44962</v>
      </c>
      <c r="B3071" s="2">
        <f t="shared" si="1725"/>
        <v>446488.79436061066</v>
      </c>
      <c r="C3071" s="3">
        <f t="shared" si="1726"/>
        <v>60275987.238682441</v>
      </c>
      <c r="D3071" s="2">
        <f t="shared" si="1757"/>
        <v>240537.3279050432</v>
      </c>
      <c r="E3071" s="2">
        <f t="shared" si="1727"/>
        <v>0</v>
      </c>
      <c r="F3071" s="33">
        <f t="shared" si="1728"/>
        <v>240537.3279050432</v>
      </c>
      <c r="G3071" s="39">
        <f t="shared" si="1729"/>
        <v>6434.2</v>
      </c>
      <c r="H3071" s="38">
        <f>IF(AND(N3071=1,N3070&gt;1),VLOOKUP(A3070,[1]Plan1!$CW$105:$CY$215,3),H3070)</f>
        <v>6474.09</v>
      </c>
      <c r="I3071" s="127">
        <f t="shared" si="1730"/>
        <v>44876</v>
      </c>
      <c r="J3071" s="127">
        <f t="shared" si="1731"/>
        <v>44906</v>
      </c>
      <c r="K3071" s="34">
        <f t="shared" si="1732"/>
        <v>6.199682944266538E-3</v>
      </c>
      <c r="L3071" s="212">
        <f t="shared" si="1733"/>
        <v>44967</v>
      </c>
      <c r="M3071" s="1">
        <f t="shared" si="1734"/>
        <v>23</v>
      </c>
      <c r="N3071" s="1">
        <f t="shared" si="1735"/>
        <v>19</v>
      </c>
      <c r="O3071" s="2">
        <f t="shared" si="1736"/>
        <v>1.00511872</v>
      </c>
      <c r="P3071" s="35">
        <f t="shared" si="1737"/>
        <v>1.0040996</v>
      </c>
      <c r="Q3071" s="35">
        <f t="shared" si="1738"/>
        <v>1.2113562628244656</v>
      </c>
      <c r="R3071" s="2">
        <f t="shared" si="1739"/>
        <v>1.21755685</v>
      </c>
      <c r="S3071" s="2">
        <f t="shared" si="1740"/>
        <v>1.1701330599999999</v>
      </c>
      <c r="T3071" s="2">
        <f t="shared" si="1741"/>
        <v>292867.87127147999</v>
      </c>
      <c r="U3071" s="2">
        <f t="shared" si="1742"/>
        <v>0</v>
      </c>
      <c r="V3071" s="2">
        <f t="shared" si="1743"/>
        <v>52330.543366438302</v>
      </c>
      <c r="W3071" s="2">
        <f t="shared" si="1744"/>
        <v>292867.8712714815</v>
      </c>
      <c r="X3071" s="36">
        <f t="shared" si="1745"/>
        <v>0</v>
      </c>
      <c r="Y3071" s="2">
        <f t="shared" si="1746"/>
        <v>0</v>
      </c>
      <c r="Z3071" s="37">
        <f t="shared" si="1747"/>
        <v>0</v>
      </c>
      <c r="AA3071" s="2">
        <f t="shared" si="1748"/>
        <v>0</v>
      </c>
      <c r="AB3071" s="4">
        <f t="shared" si="1756"/>
        <v>7.1215000000000001E-2</v>
      </c>
      <c r="AC3071" s="148">
        <f t="shared" si="1749"/>
        <v>753</v>
      </c>
      <c r="AD3071" s="36">
        <v>252</v>
      </c>
      <c r="AE3071" s="35">
        <f t="shared" si="1750"/>
        <v>1.2282146169999999</v>
      </c>
      <c r="AF3071" s="2">
        <f t="shared" si="1751"/>
        <v>66836.729073819995</v>
      </c>
      <c r="AG3071" s="2">
        <f t="shared" si="1752"/>
        <v>66836.729073819995</v>
      </c>
      <c r="AH3071" s="3">
        <f t="shared" si="1753"/>
        <v>0</v>
      </c>
      <c r="AI3071" s="3"/>
      <c r="AJ3071" s="3">
        <v>0</v>
      </c>
      <c r="AK3071" s="2">
        <f t="shared" si="1754"/>
        <v>86784.194015309156</v>
      </c>
      <c r="AL3071" s="8"/>
      <c r="AM3071" s="8"/>
      <c r="AN3071" s="8"/>
      <c r="AO3071" s="8"/>
      <c r="AP3071" s="8"/>
      <c r="AQ3071" s="8"/>
      <c r="AR3071" s="5"/>
      <c r="AS3071" s="1"/>
      <c r="AT3071" s="8"/>
      <c r="AU3071" s="1"/>
      <c r="AV3071" s="1"/>
      <c r="AW3071" s="3"/>
      <c r="AX3071" s="3"/>
      <c r="AY3071" s="4"/>
      <c r="AZ3071" s="4"/>
      <c r="BA3071" s="4"/>
      <c r="BB3071" s="1"/>
      <c r="BC3071" s="1"/>
      <c r="BD3071" s="1"/>
      <c r="BE3071" s="1"/>
      <c r="BF3071" s="1"/>
      <c r="BG3071" s="1"/>
      <c r="BH3071" s="1"/>
      <c r="BI3071" s="1"/>
    </row>
    <row r="3072" spans="1:61" x14ac:dyDescent="0.2">
      <c r="A3072" s="78">
        <f t="shared" si="1755"/>
        <v>44963</v>
      </c>
      <c r="B3072" s="2">
        <f t="shared" si="1725"/>
        <v>446666.18645273376</v>
      </c>
      <c r="C3072" s="3">
        <f t="shared" si="1726"/>
        <v>60299935.171119057</v>
      </c>
      <c r="D3072" s="2">
        <f t="shared" si="1757"/>
        <v>240537.3279050432</v>
      </c>
      <c r="E3072" s="2">
        <f t="shared" si="1727"/>
        <v>0</v>
      </c>
      <c r="F3072" s="33">
        <f t="shared" si="1728"/>
        <v>240537.3279050432</v>
      </c>
      <c r="G3072" s="39">
        <f t="shared" si="1729"/>
        <v>6434.2</v>
      </c>
      <c r="H3072" s="38">
        <f>IF(AND(N3072=1,N3071&gt;1),VLOOKUP(A3071,[1]Plan1!$CW$105:$CY$215,3),H3071)</f>
        <v>6474.09</v>
      </c>
      <c r="I3072" s="127">
        <f t="shared" si="1730"/>
        <v>44876</v>
      </c>
      <c r="J3072" s="127">
        <f t="shared" si="1731"/>
        <v>44906</v>
      </c>
      <c r="K3072" s="34">
        <f t="shared" si="1732"/>
        <v>6.199682944266538E-3</v>
      </c>
      <c r="L3072" s="212">
        <f t="shared" si="1733"/>
        <v>44967</v>
      </c>
      <c r="M3072" s="1">
        <f t="shared" si="1734"/>
        <v>23</v>
      </c>
      <c r="N3072" s="1">
        <f t="shared" si="1735"/>
        <v>19</v>
      </c>
      <c r="O3072" s="2">
        <f t="shared" si="1736"/>
        <v>1.00511872</v>
      </c>
      <c r="P3072" s="35">
        <f t="shared" si="1737"/>
        <v>1.0040996</v>
      </c>
      <c r="Q3072" s="35">
        <f t="shared" si="1738"/>
        <v>1.2113562628244656</v>
      </c>
      <c r="R3072" s="2">
        <f t="shared" si="1739"/>
        <v>1.21755685</v>
      </c>
      <c r="S3072" s="2">
        <f t="shared" si="1740"/>
        <v>1.1701330599999999</v>
      </c>
      <c r="T3072" s="2">
        <f t="shared" si="1741"/>
        <v>292867.87127147999</v>
      </c>
      <c r="U3072" s="2">
        <f t="shared" si="1742"/>
        <v>0</v>
      </c>
      <c r="V3072" s="2">
        <f t="shared" si="1743"/>
        <v>52330.543366438302</v>
      </c>
      <c r="W3072" s="2">
        <f t="shared" si="1744"/>
        <v>292867.8712714815</v>
      </c>
      <c r="X3072" s="36">
        <f t="shared" si="1745"/>
        <v>0</v>
      </c>
      <c r="Y3072" s="2">
        <f t="shared" si="1746"/>
        <v>0</v>
      </c>
      <c r="Z3072" s="37">
        <f t="shared" si="1747"/>
        <v>0</v>
      </c>
      <c r="AA3072" s="2">
        <f t="shared" si="1748"/>
        <v>0</v>
      </c>
      <c r="AB3072" s="4">
        <f t="shared" si="1756"/>
        <v>7.1215000000000001E-2</v>
      </c>
      <c r="AC3072" s="148">
        <f t="shared" si="1749"/>
        <v>754</v>
      </c>
      <c r="AD3072" s="36">
        <v>252</v>
      </c>
      <c r="AE3072" s="35">
        <f t="shared" si="1750"/>
        <v>1.228549954</v>
      </c>
      <c r="AF3072" s="2">
        <f t="shared" si="1751"/>
        <v>66934.938507169994</v>
      </c>
      <c r="AG3072" s="2">
        <f t="shared" si="1752"/>
        <v>66934.938507169994</v>
      </c>
      <c r="AH3072" s="3">
        <f t="shared" si="1753"/>
        <v>0</v>
      </c>
      <c r="AI3072" s="3"/>
      <c r="AJ3072" s="3">
        <v>0</v>
      </c>
      <c r="AK3072" s="2">
        <f t="shared" si="1754"/>
        <v>86863.376674082247</v>
      </c>
      <c r="AL3072" s="8"/>
      <c r="AM3072" s="8"/>
      <c r="AN3072" s="8"/>
      <c r="AO3072" s="8"/>
      <c r="AP3072" s="8"/>
      <c r="AQ3072" s="8"/>
      <c r="AR3072" s="5"/>
      <c r="AS3072" s="1"/>
      <c r="AT3072" s="8"/>
      <c r="AU3072" s="1"/>
      <c r="AV3072" s="1"/>
      <c r="AW3072" s="3"/>
      <c r="AX3072" s="3"/>
      <c r="AY3072" s="4"/>
      <c r="AZ3072" s="4"/>
      <c r="BA3072" s="4"/>
      <c r="BB3072" s="1"/>
      <c r="BC3072" s="1"/>
      <c r="BD3072" s="1"/>
      <c r="BE3072" s="1"/>
      <c r="BF3072" s="1"/>
      <c r="BG3072" s="1"/>
      <c r="BH3072" s="1"/>
      <c r="BI3072" s="1"/>
    </row>
    <row r="3073" spans="1:61" x14ac:dyDescent="0.2">
      <c r="A3073" s="78">
        <f t="shared" si="1755"/>
        <v>44964</v>
      </c>
      <c r="B3073" s="2">
        <f t="shared" si="1725"/>
        <v>446940.33202976722</v>
      </c>
      <c r="C3073" s="3">
        <f t="shared" si="1726"/>
        <v>60336944.824018575</v>
      </c>
      <c r="D3073" s="2">
        <f t="shared" si="1757"/>
        <v>240537.3279050432</v>
      </c>
      <c r="E3073" s="2">
        <f t="shared" si="1727"/>
        <v>0</v>
      </c>
      <c r="F3073" s="33">
        <f t="shared" si="1728"/>
        <v>240537.3279050432</v>
      </c>
      <c r="G3073" s="39">
        <f t="shared" si="1729"/>
        <v>6434.2</v>
      </c>
      <c r="H3073" s="38">
        <f>IF(AND(N3073=1,N3072&gt;1),VLOOKUP(A3072,[1]Plan1!$CW$105:$CY$215,3),H3072)</f>
        <v>6474.09</v>
      </c>
      <c r="I3073" s="127">
        <f t="shared" si="1730"/>
        <v>44876</v>
      </c>
      <c r="J3073" s="127">
        <f t="shared" si="1731"/>
        <v>44906</v>
      </c>
      <c r="K3073" s="34">
        <f t="shared" si="1732"/>
        <v>6.199682944266538E-3</v>
      </c>
      <c r="L3073" s="212">
        <f t="shared" si="1733"/>
        <v>44967</v>
      </c>
      <c r="M3073" s="1">
        <f t="shared" si="1734"/>
        <v>23</v>
      </c>
      <c r="N3073" s="1">
        <f t="shared" si="1735"/>
        <v>20</v>
      </c>
      <c r="O3073" s="2">
        <f t="shared" si="1736"/>
        <v>1.0053888499999999</v>
      </c>
      <c r="P3073" s="35">
        <f t="shared" si="1737"/>
        <v>1.0040996</v>
      </c>
      <c r="Q3073" s="35">
        <f t="shared" si="1738"/>
        <v>1.2113562628244656</v>
      </c>
      <c r="R3073" s="2">
        <f t="shared" si="1739"/>
        <v>1.2178840799999999</v>
      </c>
      <c r="S3073" s="2">
        <f t="shared" si="1740"/>
        <v>1.1701330599999999</v>
      </c>
      <c r="T3073" s="2">
        <f t="shared" si="1741"/>
        <v>292946.58230129001</v>
      </c>
      <c r="U3073" s="2">
        <f t="shared" si="1742"/>
        <v>0</v>
      </c>
      <c r="V3073" s="2">
        <f t="shared" si="1743"/>
        <v>52409.254396248645</v>
      </c>
      <c r="W3073" s="2">
        <f t="shared" si="1744"/>
        <v>292946.58230129187</v>
      </c>
      <c r="X3073" s="36">
        <f t="shared" si="1745"/>
        <v>0</v>
      </c>
      <c r="Y3073" s="2">
        <f t="shared" si="1746"/>
        <v>0</v>
      </c>
      <c r="Z3073" s="37">
        <f t="shared" si="1747"/>
        <v>0</v>
      </c>
      <c r="AA3073" s="2">
        <f t="shared" si="1748"/>
        <v>0</v>
      </c>
      <c r="AB3073" s="4">
        <f t="shared" si="1756"/>
        <v>7.1215000000000001E-2</v>
      </c>
      <c r="AC3073" s="148">
        <f t="shared" si="1749"/>
        <v>755</v>
      </c>
      <c r="AD3073" s="36">
        <v>252</v>
      </c>
      <c r="AE3073" s="35">
        <f t="shared" si="1750"/>
        <v>1.2288853820000001</v>
      </c>
      <c r="AF3073" s="2">
        <f t="shared" si="1751"/>
        <v>67051.190395619997</v>
      </c>
      <c r="AG3073" s="2">
        <f t="shared" si="1752"/>
        <v>67051.190395619997</v>
      </c>
      <c r="AH3073" s="3">
        <f t="shared" si="1753"/>
        <v>0</v>
      </c>
      <c r="AI3073" s="3"/>
      <c r="AJ3073" s="3">
        <v>0</v>
      </c>
      <c r="AK3073" s="2">
        <f t="shared" si="1754"/>
        <v>86942.559332855337</v>
      </c>
      <c r="AL3073" s="8"/>
      <c r="AM3073" s="8"/>
      <c r="AN3073" s="8"/>
      <c r="AO3073" s="8"/>
      <c r="AP3073" s="8"/>
      <c r="AQ3073" s="8"/>
      <c r="AR3073" s="5"/>
      <c r="AS3073" s="1"/>
      <c r="AT3073" s="8"/>
      <c r="AU3073" s="1"/>
      <c r="AV3073" s="1"/>
      <c r="AW3073" s="3"/>
      <c r="AX3073" s="3"/>
      <c r="AY3073" s="4"/>
      <c r="AZ3073" s="4"/>
      <c r="BA3073" s="4"/>
      <c r="BB3073" s="1"/>
      <c r="BC3073" s="1"/>
      <c r="BD3073" s="1"/>
      <c r="BE3073" s="1"/>
      <c r="BF3073" s="1"/>
      <c r="BG3073" s="1"/>
      <c r="BH3073" s="1"/>
      <c r="BI3073" s="1"/>
    </row>
    <row r="3074" spans="1:61" x14ac:dyDescent="0.2">
      <c r="A3074" s="78">
        <f t="shared" si="1755"/>
        <v>44965</v>
      </c>
      <c r="B3074" s="2">
        <f t="shared" si="1725"/>
        <v>447214.57777301362</v>
      </c>
      <c r="C3074" s="3">
        <f t="shared" si="1726"/>
        <v>60373967.999356836</v>
      </c>
      <c r="D3074" s="2">
        <f t="shared" si="1757"/>
        <v>240537.3279050432</v>
      </c>
      <c r="E3074" s="2">
        <f t="shared" si="1727"/>
        <v>0</v>
      </c>
      <c r="F3074" s="33">
        <f t="shared" si="1728"/>
        <v>240537.3279050432</v>
      </c>
      <c r="G3074" s="39">
        <f t="shared" si="1729"/>
        <v>6434.2</v>
      </c>
      <c r="H3074" s="38">
        <f>IF(AND(N3074=1,N3073&gt;1),VLOOKUP(A3073,[1]Plan1!$CW$105:$CY$215,3),H3073)</f>
        <v>6474.09</v>
      </c>
      <c r="I3074" s="127">
        <f t="shared" si="1730"/>
        <v>44876</v>
      </c>
      <c r="J3074" s="127">
        <f t="shared" si="1731"/>
        <v>44906</v>
      </c>
      <c r="K3074" s="34">
        <f t="shared" si="1732"/>
        <v>6.199682944266538E-3</v>
      </c>
      <c r="L3074" s="212">
        <f t="shared" si="1733"/>
        <v>44967</v>
      </c>
      <c r="M3074" s="1">
        <f t="shared" si="1734"/>
        <v>23</v>
      </c>
      <c r="N3074" s="1">
        <f t="shared" si="1735"/>
        <v>21</v>
      </c>
      <c r="O3074" s="2">
        <f t="shared" si="1736"/>
        <v>1.00565905</v>
      </c>
      <c r="P3074" s="35">
        <f t="shared" si="1737"/>
        <v>1.0040996</v>
      </c>
      <c r="Q3074" s="35">
        <f t="shared" si="1738"/>
        <v>1.2113562628244656</v>
      </c>
      <c r="R3074" s="2">
        <f t="shared" si="1739"/>
        <v>1.2182113800000001</v>
      </c>
      <c r="S3074" s="2">
        <f t="shared" si="1740"/>
        <v>1.1701330599999999</v>
      </c>
      <c r="T3074" s="2">
        <f t="shared" si="1741"/>
        <v>293025.31016871001</v>
      </c>
      <c r="U3074" s="2">
        <f t="shared" si="1742"/>
        <v>0</v>
      </c>
      <c r="V3074" s="2">
        <f t="shared" si="1743"/>
        <v>52487.982263672006</v>
      </c>
      <c r="W3074" s="2">
        <f t="shared" si="1744"/>
        <v>293025.31016871519</v>
      </c>
      <c r="X3074" s="36">
        <f t="shared" si="1745"/>
        <v>0</v>
      </c>
      <c r="Y3074" s="2">
        <f t="shared" si="1746"/>
        <v>0</v>
      </c>
      <c r="Z3074" s="37">
        <f t="shared" si="1747"/>
        <v>0</v>
      </c>
      <c r="AA3074" s="2">
        <f t="shared" si="1748"/>
        <v>0</v>
      </c>
      <c r="AB3074" s="4">
        <f t="shared" si="1756"/>
        <v>7.1215000000000001E-2</v>
      </c>
      <c r="AC3074" s="148">
        <f t="shared" si="1749"/>
        <v>756</v>
      </c>
      <c r="AD3074" s="36">
        <v>252</v>
      </c>
      <c r="AE3074" s="35">
        <f t="shared" si="1750"/>
        <v>1.2292209009999999</v>
      </c>
      <c r="AF3074" s="2">
        <f t="shared" si="1751"/>
        <v>67167.525612669997</v>
      </c>
      <c r="AG3074" s="2">
        <f t="shared" si="1752"/>
        <v>67167.525612669997</v>
      </c>
      <c r="AH3074" s="3">
        <f t="shared" si="1753"/>
        <v>0</v>
      </c>
      <c r="AI3074" s="3"/>
      <c r="AJ3074" s="3">
        <v>0</v>
      </c>
      <c r="AK3074" s="2">
        <f t="shared" si="1754"/>
        <v>87021.741991628427</v>
      </c>
      <c r="AL3074" s="8"/>
      <c r="AM3074" s="8"/>
      <c r="AN3074" s="8"/>
      <c r="AO3074" s="8"/>
      <c r="AP3074" s="8"/>
      <c r="AQ3074" s="8"/>
      <c r="AR3074" s="5"/>
      <c r="AS3074" s="1"/>
      <c r="AT3074" s="8"/>
      <c r="AU3074" s="1"/>
      <c r="AV3074" s="1"/>
      <c r="AW3074" s="3"/>
      <c r="AX3074" s="3"/>
      <c r="AY3074" s="4"/>
      <c r="AZ3074" s="4"/>
      <c r="BA3074" s="4"/>
      <c r="BB3074" s="1"/>
      <c r="BC3074" s="1"/>
      <c r="BD3074" s="1"/>
      <c r="BE3074" s="1"/>
      <c r="BF3074" s="1"/>
      <c r="BG3074" s="1"/>
      <c r="BH3074" s="1"/>
      <c r="BI3074" s="1"/>
    </row>
    <row r="3075" spans="1:61" x14ac:dyDescent="0.2">
      <c r="A3075" s="78">
        <f t="shared" si="1755"/>
        <v>44966</v>
      </c>
      <c r="B3075" s="2">
        <f t="shared" si="1725"/>
        <v>447488.93584419612</v>
      </c>
      <c r="C3075" s="3">
        <f t="shared" si="1726"/>
        <v>60411006.338966474</v>
      </c>
      <c r="D3075" s="2">
        <f t="shared" si="1757"/>
        <v>240537.3279050432</v>
      </c>
      <c r="E3075" s="2">
        <f t="shared" si="1727"/>
        <v>0</v>
      </c>
      <c r="F3075" s="33">
        <f t="shared" si="1728"/>
        <v>240537.3279050432</v>
      </c>
      <c r="G3075" s="39">
        <f t="shared" si="1729"/>
        <v>6434.2</v>
      </c>
      <c r="H3075" s="38">
        <f>IF(AND(N3075=1,N3074&gt;1),VLOOKUP(A3074,[1]Plan1!$CW$105:$CY$215,3),H3074)</f>
        <v>6474.09</v>
      </c>
      <c r="I3075" s="127">
        <f t="shared" si="1730"/>
        <v>44876</v>
      </c>
      <c r="J3075" s="127">
        <f t="shared" si="1731"/>
        <v>44906</v>
      </c>
      <c r="K3075" s="34">
        <f t="shared" si="1732"/>
        <v>6.199682944266538E-3</v>
      </c>
      <c r="L3075" s="212">
        <f t="shared" si="1733"/>
        <v>44967</v>
      </c>
      <c r="M3075" s="1">
        <f t="shared" si="1734"/>
        <v>23</v>
      </c>
      <c r="N3075" s="1">
        <f t="shared" si="1735"/>
        <v>22</v>
      </c>
      <c r="O3075" s="2">
        <f t="shared" si="1736"/>
        <v>1.0059293300000001</v>
      </c>
      <c r="P3075" s="35">
        <f t="shared" si="1737"/>
        <v>1.0040996</v>
      </c>
      <c r="Q3075" s="35">
        <f t="shared" si="1738"/>
        <v>1.2113562628244656</v>
      </c>
      <c r="R3075" s="2">
        <f t="shared" si="1739"/>
        <v>1.21853879</v>
      </c>
      <c r="S3075" s="2">
        <f t="shared" si="1740"/>
        <v>1.1701330599999999</v>
      </c>
      <c r="T3075" s="2">
        <f t="shared" si="1741"/>
        <v>293104.06449523999</v>
      </c>
      <c r="U3075" s="2">
        <f t="shared" si="1742"/>
        <v>0</v>
      </c>
      <c r="V3075" s="2">
        <f t="shared" si="1743"/>
        <v>52566.73659020137</v>
      </c>
      <c r="W3075" s="2">
        <f t="shared" si="1744"/>
        <v>293104.06449524459</v>
      </c>
      <c r="X3075" s="36">
        <f t="shared" si="1745"/>
        <v>0</v>
      </c>
      <c r="Y3075" s="2">
        <f t="shared" si="1746"/>
        <v>0</v>
      </c>
      <c r="Z3075" s="37">
        <f t="shared" si="1747"/>
        <v>0</v>
      </c>
      <c r="AA3075" s="2">
        <f t="shared" si="1748"/>
        <v>0</v>
      </c>
      <c r="AB3075" s="4">
        <f t="shared" si="1756"/>
        <v>7.1215000000000001E-2</v>
      </c>
      <c r="AC3075" s="148">
        <f t="shared" si="1749"/>
        <v>757</v>
      </c>
      <c r="AD3075" s="36">
        <v>252</v>
      </c>
      <c r="AE3075" s="35">
        <f t="shared" si="1750"/>
        <v>1.229556512</v>
      </c>
      <c r="AF3075" s="2">
        <f t="shared" si="1751"/>
        <v>67283.946698550004</v>
      </c>
      <c r="AG3075" s="2">
        <f t="shared" si="1752"/>
        <v>67283.946698550004</v>
      </c>
      <c r="AH3075" s="3">
        <f t="shared" si="1753"/>
        <v>0</v>
      </c>
      <c r="AI3075" s="3"/>
      <c r="AJ3075" s="3">
        <v>0</v>
      </c>
      <c r="AK3075" s="2">
        <f t="shared" si="1754"/>
        <v>87100.924650401517</v>
      </c>
      <c r="AL3075" s="8"/>
      <c r="AM3075" s="8"/>
      <c r="AN3075" s="8"/>
      <c r="AO3075" s="8"/>
      <c r="AP3075" s="8"/>
      <c r="AQ3075" s="8"/>
      <c r="AR3075" s="5"/>
      <c r="AS3075" s="1"/>
      <c r="AT3075" s="8"/>
      <c r="AU3075" s="1"/>
      <c r="AV3075" s="1"/>
      <c r="AW3075" s="3"/>
      <c r="AX3075" s="3"/>
      <c r="AY3075" s="4"/>
      <c r="AZ3075" s="4"/>
      <c r="BA3075" s="4"/>
      <c r="BB3075" s="1"/>
      <c r="BC3075" s="1"/>
      <c r="BD3075" s="1"/>
      <c r="BE3075" s="1"/>
      <c r="BF3075" s="1"/>
      <c r="BG3075" s="1"/>
      <c r="BH3075" s="1"/>
      <c r="BI3075" s="1"/>
    </row>
    <row r="3076" spans="1:61" x14ac:dyDescent="0.2">
      <c r="A3076" s="78">
        <f t="shared" si="1755"/>
        <v>44967</v>
      </c>
      <c r="B3076" s="2">
        <f t="shared" si="1725"/>
        <v>447763.39741662482</v>
      </c>
      <c r="C3076" s="3">
        <f t="shared" si="1726"/>
        <v>60448058.65124435</v>
      </c>
      <c r="D3076" s="2">
        <f t="shared" si="1757"/>
        <v>240537.3279050432</v>
      </c>
      <c r="E3076" s="2">
        <f t="shared" si="1727"/>
        <v>0</v>
      </c>
      <c r="F3076" s="33">
        <f t="shared" si="1728"/>
        <v>240537.3279050432</v>
      </c>
      <c r="G3076" s="39">
        <f t="shared" si="1729"/>
        <v>6434.2</v>
      </c>
      <c r="H3076" s="38">
        <f>IF(AND(N3076=1,N3075&gt;1),VLOOKUP(A3075,[1]Plan1!$CW$105:$CY$215,3),H3075)</f>
        <v>6474.09</v>
      </c>
      <c r="I3076" s="127">
        <f t="shared" si="1730"/>
        <v>44876</v>
      </c>
      <c r="J3076" s="127">
        <f t="shared" si="1731"/>
        <v>44906</v>
      </c>
      <c r="K3076" s="34">
        <f t="shared" si="1732"/>
        <v>6.199682944266538E-3</v>
      </c>
      <c r="L3076" s="212">
        <f t="shared" si="1733"/>
        <v>44967</v>
      </c>
      <c r="M3076" s="1">
        <f t="shared" si="1734"/>
        <v>23</v>
      </c>
      <c r="N3076" s="1">
        <f t="shared" si="1735"/>
        <v>23</v>
      </c>
      <c r="O3076" s="2">
        <f t="shared" si="1736"/>
        <v>1.0061996799999999</v>
      </c>
      <c r="P3076" s="35">
        <f t="shared" si="1737"/>
        <v>1.0040996</v>
      </c>
      <c r="Q3076" s="35">
        <f t="shared" si="1738"/>
        <v>1.2113562628244656</v>
      </c>
      <c r="R3076" s="2">
        <f t="shared" si="1739"/>
        <v>1.2188662800000001</v>
      </c>
      <c r="S3076" s="2">
        <f t="shared" si="1740"/>
        <v>1.1701330599999999</v>
      </c>
      <c r="T3076" s="2">
        <f t="shared" si="1741"/>
        <v>293182.83806476003</v>
      </c>
      <c r="U3076" s="2">
        <f t="shared" si="1742"/>
        <v>0</v>
      </c>
      <c r="V3076" s="2">
        <f t="shared" si="1743"/>
        <v>52645.510159717021</v>
      </c>
      <c r="W3076" s="2">
        <f t="shared" si="1744"/>
        <v>293182.8380647602</v>
      </c>
      <c r="X3076" s="36">
        <f t="shared" si="1745"/>
        <v>101</v>
      </c>
      <c r="Y3076" s="2">
        <f t="shared" si="1746"/>
        <v>0</v>
      </c>
      <c r="Z3076" s="37">
        <f t="shared" si="1747"/>
        <v>0</v>
      </c>
      <c r="AA3076" s="2">
        <f t="shared" si="1748"/>
        <v>0</v>
      </c>
      <c r="AB3076" s="4">
        <f t="shared" si="1756"/>
        <v>7.1215000000000001E-2</v>
      </c>
      <c r="AC3076" s="148">
        <f t="shared" si="1749"/>
        <v>758</v>
      </c>
      <c r="AD3076" s="36">
        <v>252</v>
      </c>
      <c r="AE3076" s="35">
        <f t="shared" si="1750"/>
        <v>1.229892215</v>
      </c>
      <c r="AF3076" s="2">
        <f t="shared" si="1751"/>
        <v>67400.452042689998</v>
      </c>
      <c r="AG3076" s="2">
        <f t="shared" si="1752"/>
        <v>67400.452042689998</v>
      </c>
      <c r="AH3076" s="3">
        <f t="shared" si="1753"/>
        <v>0</v>
      </c>
      <c r="AI3076" s="3"/>
      <c r="AJ3076" s="3">
        <v>0</v>
      </c>
      <c r="AK3076" s="2">
        <f t="shared" si="1754"/>
        <v>87180.107309174608</v>
      </c>
      <c r="AL3076" s="8"/>
      <c r="AM3076" s="8"/>
      <c r="AN3076" s="8"/>
      <c r="AO3076" s="8"/>
      <c r="AP3076" s="8"/>
      <c r="AQ3076" s="8"/>
      <c r="AR3076" s="5"/>
      <c r="AS3076" s="1"/>
      <c r="AT3076" s="8"/>
      <c r="AU3076" s="1"/>
      <c r="AV3076" s="1"/>
      <c r="AW3076" s="3"/>
      <c r="AX3076" s="3"/>
      <c r="AY3076" s="4"/>
      <c r="AZ3076" s="4"/>
      <c r="BA3076" s="4"/>
      <c r="BB3076" s="1"/>
      <c r="BC3076" s="1"/>
      <c r="BD3076" s="1"/>
      <c r="BE3076" s="1"/>
      <c r="BF3076" s="1"/>
      <c r="BG3076" s="1"/>
      <c r="BH3076" s="1"/>
      <c r="BI3076" s="1"/>
    </row>
    <row r="3077" spans="1:61" x14ac:dyDescent="0.2">
      <c r="A3077" s="78">
        <f t="shared" si="1755"/>
        <v>44968</v>
      </c>
      <c r="B3077" s="2">
        <f t="shared" si="1725"/>
        <v>447948.47716734477</v>
      </c>
      <c r="C3077" s="3">
        <f t="shared" si="1726"/>
        <v>60473044.417591542</v>
      </c>
      <c r="D3077" s="2">
        <f t="shared" si="1757"/>
        <v>240537.3279050432</v>
      </c>
      <c r="E3077" s="2">
        <f t="shared" si="1727"/>
        <v>0</v>
      </c>
      <c r="F3077" s="33">
        <f t="shared" si="1728"/>
        <v>240537.3279050432</v>
      </c>
      <c r="G3077" s="39">
        <f t="shared" si="1729"/>
        <v>6474.09</v>
      </c>
      <c r="H3077" s="38">
        <f>IF(AND(N3077=1,N3076&gt;1),VLOOKUP(A3076,[1]Plan1!$CW$105:$CY$215,3),H3076)</f>
        <v>6508.4</v>
      </c>
      <c r="I3077" s="127">
        <f t="shared" si="1730"/>
        <v>44906</v>
      </c>
      <c r="J3077" s="127">
        <f t="shared" si="1731"/>
        <v>44937</v>
      </c>
      <c r="K3077" s="34">
        <f t="shared" si="1732"/>
        <v>5.2995865055938118E-3</v>
      </c>
      <c r="L3077" s="212">
        <f t="shared" si="1733"/>
        <v>44995</v>
      </c>
      <c r="M3077" s="1">
        <f t="shared" si="1734"/>
        <v>18</v>
      </c>
      <c r="N3077" s="1">
        <f t="shared" si="1735"/>
        <v>1</v>
      </c>
      <c r="O3077" s="2">
        <f t="shared" si="1736"/>
        <v>1.00029368</v>
      </c>
      <c r="P3077" s="35">
        <f t="shared" si="1737"/>
        <v>1.0061996799999999</v>
      </c>
      <c r="Q3077" s="35">
        <f t="shared" si="1738"/>
        <v>1.2188662840199731</v>
      </c>
      <c r="R3077" s="2">
        <f t="shared" si="1739"/>
        <v>1.21922424</v>
      </c>
      <c r="S3077" s="2">
        <f t="shared" si="1740"/>
        <v>1.1701330599999999</v>
      </c>
      <c r="T3077" s="2">
        <f t="shared" si="1741"/>
        <v>293268.94080664997</v>
      </c>
      <c r="U3077" s="2">
        <f t="shared" si="1742"/>
        <v>0</v>
      </c>
      <c r="V3077" s="2">
        <f t="shared" si="1743"/>
        <v>52731.61290161388</v>
      </c>
      <c r="W3077" s="2">
        <f t="shared" si="1744"/>
        <v>293268.94080665708</v>
      </c>
      <c r="X3077" s="36">
        <f t="shared" si="1745"/>
        <v>0</v>
      </c>
      <c r="Y3077" s="2">
        <f t="shared" si="1746"/>
        <v>0</v>
      </c>
      <c r="Z3077" s="37">
        <f t="shared" si="1747"/>
        <v>0</v>
      </c>
      <c r="AA3077" s="2">
        <f t="shared" si="1748"/>
        <v>0</v>
      </c>
      <c r="AB3077" s="4">
        <f t="shared" si="1756"/>
        <v>7.1215000000000001E-2</v>
      </c>
      <c r="AC3077" s="148">
        <f t="shared" si="1749"/>
        <v>758</v>
      </c>
      <c r="AD3077" s="36">
        <v>252</v>
      </c>
      <c r="AE3077" s="35">
        <f t="shared" si="1750"/>
        <v>1.229892215</v>
      </c>
      <c r="AF3077" s="2">
        <f t="shared" si="1751"/>
        <v>67420.246392739995</v>
      </c>
      <c r="AG3077" s="2">
        <f t="shared" si="1752"/>
        <v>67420.246392739995</v>
      </c>
      <c r="AH3077" s="3">
        <f t="shared" si="1753"/>
        <v>0</v>
      </c>
      <c r="AI3077" s="3"/>
      <c r="AJ3077" s="3">
        <v>0</v>
      </c>
      <c r="AK3077" s="2">
        <f t="shared" si="1754"/>
        <v>87259.289967947712</v>
      </c>
      <c r="AL3077" s="8"/>
      <c r="AM3077" s="8"/>
      <c r="AN3077" s="8"/>
      <c r="AO3077" s="8"/>
      <c r="AP3077" s="8"/>
      <c r="AQ3077" s="8"/>
      <c r="AR3077" s="5"/>
      <c r="AS3077" s="1"/>
      <c r="AT3077" s="8"/>
      <c r="AU3077" s="1"/>
      <c r="AV3077" s="1"/>
      <c r="AW3077" s="3"/>
      <c r="AX3077" s="3"/>
      <c r="AY3077" s="4"/>
      <c r="AZ3077" s="4"/>
      <c r="BA3077" s="4"/>
      <c r="BB3077" s="1"/>
      <c r="BC3077" s="1"/>
      <c r="BD3077" s="1"/>
      <c r="BE3077" s="1"/>
      <c r="BF3077" s="1"/>
      <c r="BG3077" s="1"/>
      <c r="BH3077" s="1"/>
      <c r="BI3077" s="1"/>
    </row>
    <row r="3078" spans="1:61" x14ac:dyDescent="0.2">
      <c r="A3078" s="78">
        <f t="shared" si="1755"/>
        <v>44969</v>
      </c>
      <c r="B3078" s="2">
        <f t="shared" si="1725"/>
        <v>448027.65982611786</v>
      </c>
      <c r="C3078" s="3">
        <f t="shared" si="1726"/>
        <v>60483734.076525912</v>
      </c>
      <c r="D3078" s="2">
        <f t="shared" si="1757"/>
        <v>240537.3279050432</v>
      </c>
      <c r="E3078" s="2">
        <f t="shared" si="1727"/>
        <v>0</v>
      </c>
      <c r="F3078" s="33">
        <f t="shared" si="1728"/>
        <v>240537.3279050432</v>
      </c>
      <c r="G3078" s="39">
        <f t="shared" si="1729"/>
        <v>6474.09</v>
      </c>
      <c r="H3078" s="38">
        <f>IF(AND(N3078=1,N3077&gt;1),VLOOKUP(A3077,[1]Plan1!$CW$105:$CY$215,3),H3077)</f>
        <v>6508.4</v>
      </c>
      <c r="I3078" s="127">
        <f t="shared" si="1730"/>
        <v>44906</v>
      </c>
      <c r="J3078" s="127">
        <f t="shared" si="1731"/>
        <v>44937</v>
      </c>
      <c r="K3078" s="34">
        <f t="shared" si="1732"/>
        <v>5.2995865055938118E-3</v>
      </c>
      <c r="L3078" s="212">
        <f t="shared" si="1733"/>
        <v>44995</v>
      </c>
      <c r="M3078" s="1">
        <f t="shared" si="1734"/>
        <v>18</v>
      </c>
      <c r="N3078" s="1">
        <f t="shared" si="1735"/>
        <v>1</v>
      </c>
      <c r="O3078" s="2">
        <f t="shared" si="1736"/>
        <v>1.00029368</v>
      </c>
      <c r="P3078" s="35">
        <f t="shared" si="1737"/>
        <v>1.0061996799999999</v>
      </c>
      <c r="Q3078" s="35">
        <f t="shared" si="1738"/>
        <v>1.2188662840199731</v>
      </c>
      <c r="R3078" s="2">
        <f t="shared" si="1739"/>
        <v>1.21922424</v>
      </c>
      <c r="S3078" s="2">
        <f t="shared" si="1740"/>
        <v>1.1701330599999999</v>
      </c>
      <c r="T3078" s="2">
        <f t="shared" si="1741"/>
        <v>293268.94080664997</v>
      </c>
      <c r="U3078" s="2">
        <f t="shared" si="1742"/>
        <v>0</v>
      </c>
      <c r="V3078" s="2">
        <f t="shared" si="1743"/>
        <v>52731.61290161388</v>
      </c>
      <c r="W3078" s="2">
        <f t="shared" si="1744"/>
        <v>293268.94080665708</v>
      </c>
      <c r="X3078" s="36">
        <f t="shared" si="1745"/>
        <v>0</v>
      </c>
      <c r="Y3078" s="2">
        <f t="shared" si="1746"/>
        <v>0</v>
      </c>
      <c r="Z3078" s="37">
        <f t="shared" si="1747"/>
        <v>0</v>
      </c>
      <c r="AA3078" s="2">
        <f t="shared" si="1748"/>
        <v>0</v>
      </c>
      <c r="AB3078" s="4">
        <f t="shared" si="1756"/>
        <v>7.1215000000000001E-2</v>
      </c>
      <c r="AC3078" s="148">
        <f t="shared" si="1749"/>
        <v>758</v>
      </c>
      <c r="AD3078" s="36">
        <v>252</v>
      </c>
      <c r="AE3078" s="35">
        <f t="shared" si="1750"/>
        <v>1.229892215</v>
      </c>
      <c r="AF3078" s="2">
        <f t="shared" si="1751"/>
        <v>67420.246392739995</v>
      </c>
      <c r="AG3078" s="2">
        <f t="shared" si="1752"/>
        <v>67420.246392739995</v>
      </c>
      <c r="AH3078" s="3">
        <f t="shared" si="1753"/>
        <v>0</v>
      </c>
      <c r="AI3078" s="3"/>
      <c r="AJ3078" s="3">
        <v>0</v>
      </c>
      <c r="AK3078" s="2">
        <f t="shared" si="1754"/>
        <v>87338.472626720788</v>
      </c>
      <c r="AL3078" s="8"/>
      <c r="AM3078" s="8"/>
      <c r="AN3078" s="8"/>
      <c r="AO3078" s="8"/>
      <c r="AP3078" s="8"/>
      <c r="AQ3078" s="8"/>
      <c r="AR3078" s="5"/>
      <c r="AS3078" s="1"/>
      <c r="AT3078" s="8"/>
      <c r="AU3078" s="1"/>
      <c r="AV3078" s="1"/>
      <c r="AW3078" s="3"/>
      <c r="AX3078" s="3"/>
      <c r="AY3078" s="4"/>
      <c r="AZ3078" s="4"/>
      <c r="BA3078" s="4"/>
      <c r="BB3078" s="1"/>
      <c r="BC3078" s="1"/>
      <c r="BD3078" s="1"/>
      <c r="BE3078" s="1"/>
      <c r="BF3078" s="1"/>
      <c r="BG3078" s="1"/>
      <c r="BH3078" s="1"/>
      <c r="BI3078" s="1"/>
    </row>
    <row r="3079" spans="1:61" x14ac:dyDescent="0.2">
      <c r="A3079" s="78">
        <f t="shared" si="1755"/>
        <v>44970</v>
      </c>
      <c r="B3079" s="2">
        <f t="shared" si="1725"/>
        <v>448205.32043560094</v>
      </c>
      <c r="C3079" s="3">
        <f t="shared" si="1726"/>
        <v>60507718.258806124</v>
      </c>
      <c r="D3079" s="2">
        <f t="shared" si="1757"/>
        <v>240537.3279050432</v>
      </c>
      <c r="E3079" s="2">
        <f t="shared" si="1727"/>
        <v>0</v>
      </c>
      <c r="F3079" s="33">
        <f t="shared" si="1728"/>
        <v>240537.3279050432</v>
      </c>
      <c r="G3079" s="39">
        <f t="shared" si="1729"/>
        <v>6474.09</v>
      </c>
      <c r="H3079" s="38">
        <f>IF(AND(N3079=1,N3078&gt;1),VLOOKUP(A3078,[1]Plan1!$CW$105:$CY$215,3),H3078)</f>
        <v>6508.4</v>
      </c>
      <c r="I3079" s="127">
        <f t="shared" si="1730"/>
        <v>44906</v>
      </c>
      <c r="J3079" s="127">
        <f t="shared" si="1731"/>
        <v>44937</v>
      </c>
      <c r="K3079" s="34">
        <f t="shared" si="1732"/>
        <v>5.2995865055938118E-3</v>
      </c>
      <c r="L3079" s="212">
        <f t="shared" si="1733"/>
        <v>44995</v>
      </c>
      <c r="M3079" s="1">
        <f t="shared" si="1734"/>
        <v>18</v>
      </c>
      <c r="N3079" s="1">
        <f t="shared" si="1735"/>
        <v>1</v>
      </c>
      <c r="O3079" s="2">
        <f t="shared" si="1736"/>
        <v>1.00029368</v>
      </c>
      <c r="P3079" s="35">
        <f t="shared" si="1737"/>
        <v>1.0061996799999999</v>
      </c>
      <c r="Q3079" s="35">
        <f t="shared" si="1738"/>
        <v>1.2188662840199731</v>
      </c>
      <c r="R3079" s="2">
        <f t="shared" si="1739"/>
        <v>1.21922424</v>
      </c>
      <c r="S3079" s="2">
        <f t="shared" si="1740"/>
        <v>1.1701330599999999</v>
      </c>
      <c r="T3079" s="2">
        <f t="shared" si="1741"/>
        <v>293268.94080664997</v>
      </c>
      <c r="U3079" s="2">
        <f t="shared" si="1742"/>
        <v>0</v>
      </c>
      <c r="V3079" s="2">
        <f t="shared" si="1743"/>
        <v>52731.61290161388</v>
      </c>
      <c r="W3079" s="2">
        <f t="shared" si="1744"/>
        <v>293268.94080665708</v>
      </c>
      <c r="X3079" s="36">
        <f t="shared" si="1745"/>
        <v>0</v>
      </c>
      <c r="Y3079" s="2">
        <f t="shared" si="1746"/>
        <v>0</v>
      </c>
      <c r="Z3079" s="37">
        <f t="shared" si="1747"/>
        <v>0</v>
      </c>
      <c r="AA3079" s="2">
        <f t="shared" si="1748"/>
        <v>0</v>
      </c>
      <c r="AB3079" s="4">
        <f t="shared" si="1756"/>
        <v>7.1215000000000001E-2</v>
      </c>
      <c r="AC3079" s="148">
        <f t="shared" si="1749"/>
        <v>759</v>
      </c>
      <c r="AD3079" s="36">
        <v>252</v>
      </c>
      <c r="AE3079" s="35">
        <f t="shared" si="1750"/>
        <v>1.230228009</v>
      </c>
      <c r="AF3079" s="2">
        <f t="shared" si="1751"/>
        <v>67518.724343449998</v>
      </c>
      <c r="AG3079" s="2">
        <f t="shared" si="1752"/>
        <v>67518.724343449998</v>
      </c>
      <c r="AH3079" s="3">
        <f t="shared" si="1753"/>
        <v>0</v>
      </c>
      <c r="AI3079" s="3"/>
      <c r="AJ3079" s="3">
        <v>0</v>
      </c>
      <c r="AK3079" s="2">
        <f t="shared" si="1754"/>
        <v>87417.655285493907</v>
      </c>
      <c r="AL3079" s="8"/>
      <c r="AM3079" s="8"/>
      <c r="AN3079" s="8"/>
      <c r="AO3079" s="8"/>
      <c r="AP3079" s="8"/>
      <c r="AQ3079" s="8"/>
      <c r="AR3079" s="5"/>
      <c r="AS3079" s="1"/>
      <c r="AT3079" s="8"/>
      <c r="AU3079" s="1"/>
      <c r="AV3079" s="1"/>
      <c r="AW3079" s="3"/>
      <c r="AX3079" s="3"/>
      <c r="AY3079" s="4"/>
      <c r="AZ3079" s="4"/>
      <c r="BA3079" s="4"/>
      <c r="BB3079" s="1"/>
      <c r="BC3079" s="1"/>
      <c r="BD3079" s="1"/>
      <c r="BE3079" s="1"/>
      <c r="BF3079" s="1"/>
      <c r="BG3079" s="1"/>
      <c r="BH3079" s="1"/>
      <c r="BI3079" s="1"/>
    </row>
    <row r="3080" spans="1:61" x14ac:dyDescent="0.2">
      <c r="A3080" s="78">
        <f t="shared" si="1755"/>
        <v>44971</v>
      </c>
      <c r="B3080" s="2">
        <f t="shared" si="1725"/>
        <v>448488.99551088706</v>
      </c>
      <c r="C3080" s="3">
        <f t="shared" si="1726"/>
        <v>60546014.393969752</v>
      </c>
      <c r="D3080" s="2">
        <f t="shared" si="1757"/>
        <v>240537.3279050432</v>
      </c>
      <c r="E3080" s="2">
        <f t="shared" si="1727"/>
        <v>0</v>
      </c>
      <c r="F3080" s="33">
        <f t="shared" si="1728"/>
        <v>240537.3279050432</v>
      </c>
      <c r="G3080" s="39">
        <f t="shared" si="1729"/>
        <v>6474.09</v>
      </c>
      <c r="H3080" s="38">
        <f>IF(AND(N3080=1,N3079&gt;1),VLOOKUP(A3079,[1]Plan1!$CW$105:$CY$215,3),H3079)</f>
        <v>6508.4</v>
      </c>
      <c r="I3080" s="127">
        <f t="shared" si="1730"/>
        <v>44906</v>
      </c>
      <c r="J3080" s="127">
        <f t="shared" si="1731"/>
        <v>44937</v>
      </c>
      <c r="K3080" s="34">
        <f t="shared" si="1732"/>
        <v>5.2995865055938118E-3</v>
      </c>
      <c r="L3080" s="212">
        <f t="shared" si="1733"/>
        <v>44995</v>
      </c>
      <c r="M3080" s="1">
        <f t="shared" si="1734"/>
        <v>18</v>
      </c>
      <c r="N3080" s="1">
        <f t="shared" si="1735"/>
        <v>2</v>
      </c>
      <c r="O3080" s="2">
        <f t="shared" si="1736"/>
        <v>1.00058746</v>
      </c>
      <c r="P3080" s="35">
        <f t="shared" si="1737"/>
        <v>1.0061996799999999</v>
      </c>
      <c r="Q3080" s="35">
        <f t="shared" si="1738"/>
        <v>1.2188662840199731</v>
      </c>
      <c r="R3080" s="2">
        <f t="shared" si="1739"/>
        <v>1.2195823100000001</v>
      </c>
      <c r="S3080" s="2">
        <f t="shared" si="1740"/>
        <v>1.1701330599999999</v>
      </c>
      <c r="T3080" s="2">
        <f t="shared" si="1741"/>
        <v>293355.07000766002</v>
      </c>
      <c r="U3080" s="2">
        <f t="shared" si="1742"/>
        <v>0</v>
      </c>
      <c r="V3080" s="2">
        <f t="shared" si="1743"/>
        <v>52817.742102616859</v>
      </c>
      <c r="W3080" s="2">
        <f t="shared" si="1744"/>
        <v>293355.07000766008</v>
      </c>
      <c r="X3080" s="36">
        <f t="shared" si="1745"/>
        <v>0</v>
      </c>
      <c r="Y3080" s="2">
        <f t="shared" si="1746"/>
        <v>0</v>
      </c>
      <c r="Z3080" s="37">
        <f t="shared" si="1747"/>
        <v>0</v>
      </c>
      <c r="AA3080" s="2">
        <f t="shared" si="1748"/>
        <v>0</v>
      </c>
      <c r="AB3080" s="4">
        <f t="shared" si="1756"/>
        <v>7.1215000000000001E-2</v>
      </c>
      <c r="AC3080" s="148">
        <f t="shared" si="1749"/>
        <v>760</v>
      </c>
      <c r="AD3080" s="36">
        <v>252</v>
      </c>
      <c r="AE3080" s="35">
        <f t="shared" si="1750"/>
        <v>1.230563895</v>
      </c>
      <c r="AF3080" s="2">
        <f t="shared" si="1751"/>
        <v>67637.087558960004</v>
      </c>
      <c r="AG3080" s="2">
        <f t="shared" si="1752"/>
        <v>67637.087558960004</v>
      </c>
      <c r="AH3080" s="3">
        <f t="shared" si="1753"/>
        <v>0</v>
      </c>
      <c r="AI3080" s="3"/>
      <c r="AJ3080" s="3">
        <v>0</v>
      </c>
      <c r="AK3080" s="2">
        <f t="shared" si="1754"/>
        <v>87496.837944266983</v>
      </c>
      <c r="AL3080" s="8"/>
      <c r="AM3080" s="8"/>
      <c r="AN3080" s="8"/>
      <c r="AO3080" s="8"/>
      <c r="AP3080" s="8"/>
      <c r="AQ3080" s="8"/>
      <c r="AR3080" s="5"/>
      <c r="AS3080" s="1"/>
      <c r="AT3080" s="8"/>
      <c r="AU3080" s="1"/>
      <c r="AV3080" s="1"/>
      <c r="AW3080" s="3"/>
      <c r="AX3080" s="3"/>
      <c r="AY3080" s="4"/>
      <c r="AZ3080" s="4"/>
      <c r="BA3080" s="4"/>
      <c r="BB3080" s="1"/>
      <c r="BC3080" s="1"/>
      <c r="BD3080" s="1"/>
      <c r="BE3080" s="1"/>
      <c r="BF3080" s="1"/>
      <c r="BG3080" s="1"/>
      <c r="BH3080" s="1"/>
      <c r="BI3080" s="1"/>
    </row>
    <row r="3081" spans="1:61" x14ac:dyDescent="0.2">
      <c r="A3081" s="78">
        <f t="shared" si="1755"/>
        <v>44972</v>
      </c>
      <c r="B3081" s="2">
        <f t="shared" si="1725"/>
        <v>448772.78801045916</v>
      </c>
      <c r="C3081" s="3">
        <f t="shared" si="1726"/>
        <v>60584326.381411985</v>
      </c>
      <c r="D3081" s="2">
        <f t="shared" si="1757"/>
        <v>240537.3279050432</v>
      </c>
      <c r="E3081" s="2">
        <f t="shared" si="1727"/>
        <v>0</v>
      </c>
      <c r="F3081" s="33">
        <f t="shared" si="1728"/>
        <v>240537.3279050432</v>
      </c>
      <c r="G3081" s="39">
        <f t="shared" si="1729"/>
        <v>6474.09</v>
      </c>
      <c r="H3081" s="38">
        <f>IF(AND(N3081=1,N3080&gt;1),VLOOKUP(A3080,[1]Plan1!$CW$105:$CY$215,3),H3080)</f>
        <v>6508.4</v>
      </c>
      <c r="I3081" s="127">
        <f t="shared" si="1730"/>
        <v>44906</v>
      </c>
      <c r="J3081" s="127">
        <f t="shared" si="1731"/>
        <v>44937</v>
      </c>
      <c r="K3081" s="34">
        <f t="shared" si="1732"/>
        <v>5.2995865055938118E-3</v>
      </c>
      <c r="L3081" s="212">
        <f t="shared" si="1733"/>
        <v>44995</v>
      </c>
      <c r="M3081" s="1">
        <f t="shared" si="1734"/>
        <v>18</v>
      </c>
      <c r="N3081" s="1">
        <f t="shared" si="1735"/>
        <v>3</v>
      </c>
      <c r="O3081" s="2">
        <f t="shared" si="1736"/>
        <v>1.00088132</v>
      </c>
      <c r="P3081" s="35">
        <f t="shared" si="1737"/>
        <v>1.0061996799999999</v>
      </c>
      <c r="Q3081" s="35">
        <f t="shared" si="1738"/>
        <v>1.2188662840199731</v>
      </c>
      <c r="R3081" s="2">
        <f t="shared" si="1739"/>
        <v>1.2199404899999999</v>
      </c>
      <c r="S3081" s="2">
        <f t="shared" si="1740"/>
        <v>1.1701330599999999</v>
      </c>
      <c r="T3081" s="2">
        <f t="shared" si="1741"/>
        <v>293441.22566776001</v>
      </c>
      <c r="U3081" s="2">
        <f t="shared" si="1742"/>
        <v>0</v>
      </c>
      <c r="V3081" s="2">
        <f t="shared" si="1743"/>
        <v>52903.897762725857</v>
      </c>
      <c r="W3081" s="2">
        <f t="shared" si="1744"/>
        <v>293441.22566776909</v>
      </c>
      <c r="X3081" s="36">
        <f t="shared" si="1745"/>
        <v>0</v>
      </c>
      <c r="Y3081" s="2">
        <f t="shared" si="1746"/>
        <v>0</v>
      </c>
      <c r="Z3081" s="37">
        <f t="shared" si="1747"/>
        <v>0</v>
      </c>
      <c r="AA3081" s="2">
        <f t="shared" si="1748"/>
        <v>0</v>
      </c>
      <c r="AB3081" s="4">
        <f t="shared" si="1756"/>
        <v>7.1215000000000001E-2</v>
      </c>
      <c r="AC3081" s="148">
        <f t="shared" si="1749"/>
        <v>761</v>
      </c>
      <c r="AD3081" s="36">
        <v>252</v>
      </c>
      <c r="AE3081" s="35">
        <f t="shared" si="1750"/>
        <v>1.230899873</v>
      </c>
      <c r="AF3081" s="2">
        <f t="shared" si="1751"/>
        <v>67755.541739649998</v>
      </c>
      <c r="AG3081" s="2">
        <f t="shared" si="1752"/>
        <v>67755.541739649998</v>
      </c>
      <c r="AH3081" s="3">
        <f t="shared" si="1753"/>
        <v>0</v>
      </c>
      <c r="AI3081" s="3"/>
      <c r="AJ3081" s="3">
        <v>0</v>
      </c>
      <c r="AK3081" s="2">
        <f t="shared" si="1754"/>
        <v>87576.020603040088</v>
      </c>
      <c r="AL3081" s="8"/>
      <c r="AM3081" s="8"/>
      <c r="AN3081" s="8"/>
      <c r="AO3081" s="8"/>
      <c r="AP3081" s="8"/>
      <c r="AQ3081" s="8"/>
      <c r="AR3081" s="5"/>
      <c r="AS3081" s="1"/>
      <c r="AT3081" s="8"/>
      <c r="AU3081" s="1"/>
      <c r="AV3081" s="1"/>
      <c r="AW3081" s="3"/>
      <c r="AX3081" s="3"/>
      <c r="AY3081" s="4"/>
      <c r="AZ3081" s="4"/>
      <c r="BA3081" s="4"/>
      <c r="BB3081" s="1"/>
      <c r="BC3081" s="1"/>
      <c r="BD3081" s="1"/>
      <c r="BE3081" s="1"/>
      <c r="BF3081" s="1"/>
      <c r="BG3081" s="1"/>
      <c r="BH3081" s="1"/>
      <c r="BI3081" s="1"/>
    </row>
    <row r="3082" spans="1:61" x14ac:dyDescent="0.2">
      <c r="A3082" s="78">
        <f t="shared" si="1755"/>
        <v>44973</v>
      </c>
      <c r="B3082" s="2">
        <f t="shared" ref="B3082:B3145" si="1758">(W3082+AG3082+AJ3082+AK3082)</f>
        <v>449056.69176807074</v>
      </c>
      <c r="C3082" s="3">
        <f t="shared" ref="C3082:C3145" si="1759">B3082*135</f>
        <v>60622653.388689548</v>
      </c>
      <c r="D3082" s="2">
        <f t="shared" si="1757"/>
        <v>240537.3279050432</v>
      </c>
      <c r="E3082" s="2">
        <f t="shared" ref="E3082:E3145" si="1760">IF(ISERROR(VLOOKUP(A3082,AZ$12:BB$174,2,FALSE)=TRUE),E3081,VLOOKUP(A3082,AZ$12:BB$174,2,FALSE))</f>
        <v>0</v>
      </c>
      <c r="F3082" s="33">
        <f t="shared" ref="F3082:F3145" si="1761">(D3082-E3082)</f>
        <v>240537.3279050432</v>
      </c>
      <c r="G3082" s="39">
        <f t="shared" ref="G3082:G3145" si="1762">IF(H3082=H3081,G3081,H3081)</f>
        <v>6474.09</v>
      </c>
      <c r="H3082" s="38">
        <f>IF(AND(N3082=1,N3081&gt;1),VLOOKUP(A3081,[1]Plan1!$CW$105:$CY$215,3),H3081)</f>
        <v>6508.4</v>
      </c>
      <c r="I3082" s="127">
        <f t="shared" ref="I3082:I3145" si="1763">EDATE(J3082,-1)</f>
        <v>44906</v>
      </c>
      <c r="J3082" s="127">
        <f t="shared" ref="J3082:J3145" si="1764">IF(X3081&gt;0,EDATE(A3082,-1),+J3081)</f>
        <v>44937</v>
      </c>
      <c r="K3082" s="34">
        <f t="shared" ref="K3082:K3145" si="1765">(H3082/G3082)-1</f>
        <v>5.2995865055938118E-3</v>
      </c>
      <c r="L3082" s="212">
        <f t="shared" ref="L3082:L3145" si="1766">VLOOKUP(A3081,AZ$193:BA$372,2)</f>
        <v>44995</v>
      </c>
      <c r="M3082" s="1">
        <f t="shared" ref="M3082:M3145" si="1767">IF(L3082=L3081,M3081,NETWORKDAYS(L3081,L3082,$AT$194:$AT$348)-1)</f>
        <v>18</v>
      </c>
      <c r="N3082" s="1">
        <f t="shared" ref="N3082:N3145" si="1768">(M3082-(NETWORKDAYS(A3082,L3082,$AT$194:$AT$348)-1))</f>
        <v>4</v>
      </c>
      <c r="O3082" s="2">
        <f t="shared" ref="O3082:O3145" si="1769">TRUNC((H3082/G3082)^TRUNC((N3082/M3082),9),8)</f>
        <v>1.0011752599999999</v>
      </c>
      <c r="P3082" s="35">
        <f t="shared" ref="P3082:P3145" si="1770">IF(L3082&gt;L3081,O3081,P3081)</f>
        <v>1.0061996799999999</v>
      </c>
      <c r="Q3082" s="35">
        <f t="shared" ref="Q3082:Q3145" si="1771">IF(L3082&gt;L3081,Q3081*P3082,Q3081)</f>
        <v>1.2188662840199731</v>
      </c>
      <c r="R3082" s="2">
        <f t="shared" ref="R3082:R3145" si="1772">TRUNC(TRUNC((O3082*Q3082),15),8)</f>
        <v>1.2202987599999999</v>
      </c>
      <c r="S3082" s="2">
        <f t="shared" ref="S3082:S3145" si="1773">IF(AND(X3082&gt;0,MONTH(A3082)=S$9),R3082,S3081)</f>
        <v>1.1701330599999999</v>
      </c>
      <c r="T3082" s="2">
        <f t="shared" ref="T3082:T3145" si="1774">TRUNC(D3082*R3082,8)</f>
        <v>293527.40297623002</v>
      </c>
      <c r="U3082" s="2">
        <f t="shared" ref="U3082:U3145" si="1775">(E3082*(S3082-1))</f>
        <v>0</v>
      </c>
      <c r="V3082" s="2">
        <f t="shared" ref="V3082:V3145" si="1776">(F3082*(R3082-1))</f>
        <v>52990.075071194398</v>
      </c>
      <c r="W3082" s="2">
        <f t="shared" ref="W3082:W3145" si="1777">(D3082+U3082+V3082)</f>
        <v>293527.40297623759</v>
      </c>
      <c r="X3082" s="36">
        <f t="shared" ref="X3082:X3145" si="1778">IF(VLOOKUP(A3082,AT$10:BC$190,10)=VLOOKUP(A3081,AT$10:BC$190,10),0,VLOOKUP(A3082,AT$10:BC$190,10))</f>
        <v>0</v>
      </c>
      <c r="Y3082" s="2">
        <f t="shared" ref="Y3082:Y3145" si="1779">IF(X3082&gt;0,VLOOKUP(A3082,AT$12:AX$190,5),0)</f>
        <v>0</v>
      </c>
      <c r="Z3082" s="37">
        <f t="shared" ref="Z3082:Z3145" si="1780">IF(X3082&gt;0,VLOOKUP($A3082,$AT$10:$AY$190,6),0)</f>
        <v>0</v>
      </c>
      <c r="AA3082" s="2">
        <f t="shared" ref="AA3082:AA3145" si="1781">IF(Z3082&gt;0,TRUNC(Z3082*T3082,8),0)</f>
        <v>0</v>
      </c>
      <c r="AB3082" s="4">
        <f t="shared" si="1756"/>
        <v>7.1215000000000001E-2</v>
      </c>
      <c r="AC3082" s="148">
        <f t="shared" ref="AC3082:AC3145" si="1782">NETWORKDAYS(A$1975,A3082,$AT$194:$AT$348)-1</f>
        <v>762</v>
      </c>
      <c r="AD3082" s="36">
        <v>252</v>
      </c>
      <c r="AE3082" s="35">
        <f t="shared" ref="AE3082:AE3145" si="1783">ROUND((1+AB3082)^TRUNC((AC3082/AD3082),9),9)</f>
        <v>1.2312359420000001</v>
      </c>
      <c r="AF3082" s="2">
        <f t="shared" ref="AF3082:AF3145" si="1784">TRUNC((T3082*(AE3082-1)),8)</f>
        <v>67874.085530020006</v>
      </c>
      <c r="AG3082" s="2">
        <f t="shared" ref="AG3082:AG3145" si="1785">TRUNC((W3082*(AE3082-1)),8)</f>
        <v>67874.085530020006</v>
      </c>
      <c r="AH3082" s="3">
        <f t="shared" ref="AH3082:AH3145" si="1786">IF(AA3082&gt;0,AA3082+AF3082,0)</f>
        <v>0</v>
      </c>
      <c r="AI3082" s="3"/>
      <c r="AJ3082" s="3">
        <v>0</v>
      </c>
      <c r="AK3082" s="2">
        <f t="shared" ref="AK3082:AK3145" si="1787">((0.01*(A3082-A$1975)/30)*AI$1896)</f>
        <v>87655.203261813163</v>
      </c>
      <c r="AL3082" s="8"/>
      <c r="AM3082" s="8"/>
      <c r="AN3082" s="8"/>
      <c r="AO3082" s="8"/>
      <c r="AP3082" s="8"/>
      <c r="AQ3082" s="8"/>
      <c r="AR3082" s="5"/>
      <c r="AS3082" s="1"/>
      <c r="AT3082" s="8"/>
      <c r="AU3082" s="1"/>
      <c r="AV3082" s="1"/>
      <c r="AW3082" s="3"/>
      <c r="AX3082" s="3"/>
      <c r="AY3082" s="4"/>
      <c r="AZ3082" s="4"/>
      <c r="BA3082" s="4"/>
      <c r="BB3082" s="1"/>
      <c r="BC3082" s="1"/>
      <c r="BD3082" s="1"/>
      <c r="BE3082" s="1"/>
      <c r="BF3082" s="1"/>
      <c r="BG3082" s="1"/>
      <c r="BH3082" s="1"/>
      <c r="BI3082" s="1"/>
    </row>
    <row r="3083" spans="1:61" x14ac:dyDescent="0.2">
      <c r="A3083" s="78">
        <f t="shared" ref="A3083:A3146" si="1788">(A3082+1)</f>
        <v>44974</v>
      </c>
      <c r="B3083" s="2">
        <f t="shared" si="1758"/>
        <v>449340.71600986179</v>
      </c>
      <c r="C3083" s="3">
        <f t="shared" si="1759"/>
        <v>60660996.661331341</v>
      </c>
      <c r="D3083" s="2">
        <f t="shared" si="1757"/>
        <v>240537.3279050432</v>
      </c>
      <c r="E3083" s="2">
        <f t="shared" si="1760"/>
        <v>0</v>
      </c>
      <c r="F3083" s="33">
        <f t="shared" si="1761"/>
        <v>240537.3279050432</v>
      </c>
      <c r="G3083" s="39">
        <f t="shared" si="1762"/>
        <v>6474.09</v>
      </c>
      <c r="H3083" s="38">
        <f>IF(AND(N3083=1,N3082&gt;1),VLOOKUP(A3082,[1]Plan1!$CW$105:$CY$215,3),H3082)</f>
        <v>6508.4</v>
      </c>
      <c r="I3083" s="127">
        <f t="shared" si="1763"/>
        <v>44906</v>
      </c>
      <c r="J3083" s="127">
        <f t="shared" si="1764"/>
        <v>44937</v>
      </c>
      <c r="K3083" s="34">
        <f t="shared" si="1765"/>
        <v>5.2995865055938118E-3</v>
      </c>
      <c r="L3083" s="212">
        <f t="shared" si="1766"/>
        <v>44995</v>
      </c>
      <c r="M3083" s="1">
        <f t="shared" si="1767"/>
        <v>18</v>
      </c>
      <c r="N3083" s="1">
        <f t="shared" si="1768"/>
        <v>5</v>
      </c>
      <c r="O3083" s="2">
        <f t="shared" si="1769"/>
        <v>1.00146929</v>
      </c>
      <c r="P3083" s="35">
        <f t="shared" si="1770"/>
        <v>1.0061996799999999</v>
      </c>
      <c r="Q3083" s="35">
        <f t="shared" si="1771"/>
        <v>1.2188662840199731</v>
      </c>
      <c r="R3083" s="2">
        <f t="shared" si="1772"/>
        <v>1.2206571500000001</v>
      </c>
      <c r="S3083" s="2">
        <f t="shared" si="1773"/>
        <v>1.1701330599999999</v>
      </c>
      <c r="T3083" s="2">
        <f t="shared" si="1774"/>
        <v>293613.60914918</v>
      </c>
      <c r="U3083" s="2">
        <f t="shared" si="1775"/>
        <v>0</v>
      </c>
      <c r="V3083" s="2">
        <f t="shared" si="1776"/>
        <v>53076.281244142323</v>
      </c>
      <c r="W3083" s="2">
        <f t="shared" si="1777"/>
        <v>293613.60914918553</v>
      </c>
      <c r="X3083" s="36">
        <f t="shared" si="1778"/>
        <v>0</v>
      </c>
      <c r="Y3083" s="2">
        <f t="shared" si="1779"/>
        <v>0</v>
      </c>
      <c r="Z3083" s="37">
        <f t="shared" si="1780"/>
        <v>0</v>
      </c>
      <c r="AA3083" s="2">
        <f t="shared" si="1781"/>
        <v>0</v>
      </c>
      <c r="AB3083" s="4">
        <f t="shared" ref="AB3083:AB3146" si="1789">(AB3082)</f>
        <v>7.1215000000000001E-2</v>
      </c>
      <c r="AC3083" s="148">
        <f t="shared" si="1782"/>
        <v>763</v>
      </c>
      <c r="AD3083" s="36">
        <v>252</v>
      </c>
      <c r="AE3083" s="35">
        <f t="shared" si="1783"/>
        <v>1.231572103</v>
      </c>
      <c r="AF3083" s="2">
        <f t="shared" si="1784"/>
        <v>67992.720940090003</v>
      </c>
      <c r="AG3083" s="2">
        <f t="shared" si="1785"/>
        <v>67992.720940090003</v>
      </c>
      <c r="AH3083" s="3">
        <f t="shared" si="1786"/>
        <v>0</v>
      </c>
      <c r="AI3083" s="3"/>
      <c r="AJ3083" s="3">
        <v>0</v>
      </c>
      <c r="AK3083" s="2">
        <f t="shared" si="1787"/>
        <v>87734.385920586268</v>
      </c>
      <c r="AL3083" s="8"/>
      <c r="AM3083" s="8"/>
      <c r="AN3083" s="8"/>
      <c r="AO3083" s="8"/>
      <c r="AP3083" s="8"/>
      <c r="AQ3083" s="8"/>
      <c r="AR3083" s="5"/>
      <c r="AS3083" s="1"/>
      <c r="AT3083" s="8"/>
      <c r="AU3083" s="1"/>
      <c r="AV3083" s="1"/>
      <c r="AW3083" s="3"/>
      <c r="AX3083" s="3"/>
      <c r="AY3083" s="4"/>
      <c r="AZ3083" s="4"/>
      <c r="BA3083" s="4"/>
      <c r="BB3083" s="1"/>
      <c r="BC3083" s="1"/>
      <c r="BD3083" s="1"/>
      <c r="BE3083" s="1"/>
      <c r="BF3083" s="1"/>
      <c r="BG3083" s="1"/>
      <c r="BH3083" s="1"/>
      <c r="BI3083" s="1"/>
    </row>
    <row r="3084" spans="1:61" x14ac:dyDescent="0.2">
      <c r="A3084" s="78">
        <f t="shared" si="1788"/>
        <v>44975</v>
      </c>
      <c r="B3084" s="2">
        <f t="shared" si="1758"/>
        <v>449526.09741025558</v>
      </c>
      <c r="C3084" s="3">
        <f t="shared" si="1759"/>
        <v>60686023.150384501</v>
      </c>
      <c r="D3084" s="2">
        <f t="shared" si="1757"/>
        <v>240537.3279050432</v>
      </c>
      <c r="E3084" s="2">
        <f t="shared" si="1760"/>
        <v>0</v>
      </c>
      <c r="F3084" s="33">
        <f t="shared" si="1761"/>
        <v>240537.3279050432</v>
      </c>
      <c r="G3084" s="39">
        <f t="shared" si="1762"/>
        <v>6474.09</v>
      </c>
      <c r="H3084" s="38">
        <f>IF(AND(N3084=1,N3083&gt;1),VLOOKUP(A3083,[1]Plan1!$CW$105:$CY$215,3),H3083)</f>
        <v>6508.4</v>
      </c>
      <c r="I3084" s="127">
        <f t="shared" si="1763"/>
        <v>44906</v>
      </c>
      <c r="J3084" s="127">
        <f t="shared" si="1764"/>
        <v>44937</v>
      </c>
      <c r="K3084" s="34">
        <f t="shared" si="1765"/>
        <v>5.2995865055938118E-3</v>
      </c>
      <c r="L3084" s="212">
        <f t="shared" si="1766"/>
        <v>44995</v>
      </c>
      <c r="M3084" s="1">
        <f t="shared" si="1767"/>
        <v>18</v>
      </c>
      <c r="N3084" s="1">
        <f t="shared" si="1768"/>
        <v>6</v>
      </c>
      <c r="O3084" s="2">
        <f t="shared" si="1769"/>
        <v>1.0017634099999999</v>
      </c>
      <c r="P3084" s="35">
        <f t="shared" si="1770"/>
        <v>1.0061996799999999</v>
      </c>
      <c r="Q3084" s="35">
        <f t="shared" si="1771"/>
        <v>1.2188662840199731</v>
      </c>
      <c r="R3084" s="2">
        <f t="shared" si="1772"/>
        <v>1.2210156400000001</v>
      </c>
      <c r="S3084" s="2">
        <f t="shared" si="1773"/>
        <v>1.1701330599999999</v>
      </c>
      <c r="T3084" s="2">
        <f t="shared" si="1774"/>
        <v>293699.83937586</v>
      </c>
      <c r="U3084" s="2">
        <f t="shared" si="1775"/>
        <v>0</v>
      </c>
      <c r="V3084" s="2">
        <f t="shared" si="1776"/>
        <v>53162.511470822996</v>
      </c>
      <c r="W3084" s="2">
        <f t="shared" si="1777"/>
        <v>293699.83937586623</v>
      </c>
      <c r="X3084" s="36">
        <f t="shared" si="1778"/>
        <v>0</v>
      </c>
      <c r="Y3084" s="2">
        <f t="shared" si="1779"/>
        <v>0</v>
      </c>
      <c r="Z3084" s="37">
        <f t="shared" si="1780"/>
        <v>0</v>
      </c>
      <c r="AA3084" s="2">
        <f t="shared" si="1781"/>
        <v>0</v>
      </c>
      <c r="AB3084" s="4">
        <f t="shared" si="1789"/>
        <v>7.1215000000000001E-2</v>
      </c>
      <c r="AC3084" s="148">
        <f t="shared" si="1782"/>
        <v>763</v>
      </c>
      <c r="AD3084" s="36">
        <v>252</v>
      </c>
      <c r="AE3084" s="35">
        <f t="shared" si="1783"/>
        <v>1.231572103</v>
      </c>
      <c r="AF3084" s="2">
        <f t="shared" si="1784"/>
        <v>68012.689455030006</v>
      </c>
      <c r="AG3084" s="2">
        <f t="shared" si="1785"/>
        <v>68012.689455030006</v>
      </c>
      <c r="AH3084" s="3">
        <f t="shared" si="1786"/>
        <v>0</v>
      </c>
      <c r="AI3084" s="3"/>
      <c r="AJ3084" s="3">
        <v>0</v>
      </c>
      <c r="AK3084" s="2">
        <f t="shared" si="1787"/>
        <v>87813.568579359344</v>
      </c>
      <c r="AL3084" s="8"/>
      <c r="AM3084" s="8"/>
      <c r="AN3084" s="8"/>
      <c r="AO3084" s="8"/>
      <c r="AP3084" s="8"/>
      <c r="AQ3084" s="8"/>
      <c r="AR3084" s="5"/>
      <c r="AS3084" s="1"/>
      <c r="AT3084" s="8"/>
      <c r="AU3084" s="1"/>
      <c r="AV3084" s="1"/>
      <c r="AW3084" s="3"/>
      <c r="AX3084" s="3"/>
      <c r="AY3084" s="4"/>
      <c r="AZ3084" s="4"/>
      <c r="BA3084" s="4"/>
      <c r="BB3084" s="1"/>
      <c r="BC3084" s="1"/>
      <c r="BD3084" s="1"/>
      <c r="BE3084" s="1"/>
      <c r="BF3084" s="1"/>
      <c r="BG3084" s="1"/>
      <c r="BH3084" s="1"/>
      <c r="BI3084" s="1"/>
    </row>
    <row r="3085" spans="1:61" x14ac:dyDescent="0.2">
      <c r="A3085" s="78">
        <f t="shared" si="1788"/>
        <v>44976</v>
      </c>
      <c r="B3085" s="2">
        <f t="shared" si="1758"/>
        <v>449605.28006902873</v>
      </c>
      <c r="C3085" s="3">
        <f t="shared" si="1759"/>
        <v>60696712.809318878</v>
      </c>
      <c r="D3085" s="2">
        <f t="shared" si="1757"/>
        <v>240537.3279050432</v>
      </c>
      <c r="E3085" s="2">
        <f t="shared" si="1760"/>
        <v>0</v>
      </c>
      <c r="F3085" s="33">
        <f t="shared" si="1761"/>
        <v>240537.3279050432</v>
      </c>
      <c r="G3085" s="39">
        <f t="shared" si="1762"/>
        <v>6474.09</v>
      </c>
      <c r="H3085" s="38">
        <f>IF(AND(N3085=1,N3084&gt;1),VLOOKUP(A3084,[1]Plan1!$CW$105:$CY$215,3),H3084)</f>
        <v>6508.4</v>
      </c>
      <c r="I3085" s="127">
        <f t="shared" si="1763"/>
        <v>44906</v>
      </c>
      <c r="J3085" s="127">
        <f t="shared" si="1764"/>
        <v>44937</v>
      </c>
      <c r="K3085" s="34">
        <f t="shared" si="1765"/>
        <v>5.2995865055938118E-3</v>
      </c>
      <c r="L3085" s="212">
        <f t="shared" si="1766"/>
        <v>44995</v>
      </c>
      <c r="M3085" s="1">
        <f t="shared" si="1767"/>
        <v>18</v>
      </c>
      <c r="N3085" s="1">
        <f t="shared" si="1768"/>
        <v>6</v>
      </c>
      <c r="O3085" s="2">
        <f t="shared" si="1769"/>
        <v>1.0017634099999999</v>
      </c>
      <c r="P3085" s="35">
        <f t="shared" si="1770"/>
        <v>1.0061996799999999</v>
      </c>
      <c r="Q3085" s="35">
        <f t="shared" si="1771"/>
        <v>1.2188662840199731</v>
      </c>
      <c r="R3085" s="2">
        <f t="shared" si="1772"/>
        <v>1.2210156400000001</v>
      </c>
      <c r="S3085" s="2">
        <f t="shared" si="1773"/>
        <v>1.1701330599999999</v>
      </c>
      <c r="T3085" s="2">
        <f t="shared" si="1774"/>
        <v>293699.83937586</v>
      </c>
      <c r="U3085" s="2">
        <f t="shared" si="1775"/>
        <v>0</v>
      </c>
      <c r="V3085" s="2">
        <f t="shared" si="1776"/>
        <v>53162.511470822996</v>
      </c>
      <c r="W3085" s="2">
        <f t="shared" si="1777"/>
        <v>293699.83937586623</v>
      </c>
      <c r="X3085" s="36">
        <f t="shared" si="1778"/>
        <v>0</v>
      </c>
      <c r="Y3085" s="2">
        <f t="shared" si="1779"/>
        <v>0</v>
      </c>
      <c r="Z3085" s="37">
        <f t="shared" si="1780"/>
        <v>0</v>
      </c>
      <c r="AA3085" s="2">
        <f t="shared" si="1781"/>
        <v>0</v>
      </c>
      <c r="AB3085" s="4">
        <f t="shared" si="1789"/>
        <v>7.1215000000000001E-2</v>
      </c>
      <c r="AC3085" s="148">
        <f t="shared" si="1782"/>
        <v>763</v>
      </c>
      <c r="AD3085" s="36">
        <v>252</v>
      </c>
      <c r="AE3085" s="35">
        <f t="shared" si="1783"/>
        <v>1.231572103</v>
      </c>
      <c r="AF3085" s="2">
        <f t="shared" si="1784"/>
        <v>68012.689455030006</v>
      </c>
      <c r="AG3085" s="2">
        <f t="shared" si="1785"/>
        <v>68012.689455030006</v>
      </c>
      <c r="AH3085" s="3">
        <f t="shared" si="1786"/>
        <v>0</v>
      </c>
      <c r="AI3085" s="3"/>
      <c r="AJ3085" s="3">
        <v>0</v>
      </c>
      <c r="AK3085" s="2">
        <f t="shared" si="1787"/>
        <v>87892.751238132449</v>
      </c>
      <c r="AL3085" s="8"/>
      <c r="AM3085" s="8"/>
      <c r="AN3085" s="8"/>
      <c r="AO3085" s="8"/>
      <c r="AP3085" s="8"/>
      <c r="AQ3085" s="8"/>
      <c r="AR3085" s="5"/>
      <c r="AS3085" s="1"/>
      <c r="AT3085" s="8"/>
      <c r="AU3085" s="1"/>
      <c r="AV3085" s="1"/>
      <c r="AW3085" s="3"/>
      <c r="AX3085" s="3"/>
      <c r="AY3085" s="4"/>
      <c r="AZ3085" s="4"/>
      <c r="BA3085" s="4"/>
      <c r="BB3085" s="1"/>
      <c r="BC3085" s="1"/>
      <c r="BD3085" s="1"/>
      <c r="BE3085" s="1"/>
      <c r="BF3085" s="1"/>
      <c r="BG3085" s="1"/>
      <c r="BH3085" s="1"/>
      <c r="BI3085" s="1"/>
    </row>
    <row r="3086" spans="1:61" x14ac:dyDescent="0.2">
      <c r="A3086" s="78">
        <f t="shared" si="1788"/>
        <v>44977</v>
      </c>
      <c r="B3086" s="2">
        <f t="shared" si="1758"/>
        <v>449684.46272780176</v>
      </c>
      <c r="C3086" s="3">
        <f t="shared" si="1759"/>
        <v>60707402.46825324</v>
      </c>
      <c r="D3086" s="2">
        <f t="shared" si="1757"/>
        <v>240537.3279050432</v>
      </c>
      <c r="E3086" s="2">
        <f t="shared" si="1760"/>
        <v>0</v>
      </c>
      <c r="F3086" s="33">
        <f t="shared" si="1761"/>
        <v>240537.3279050432</v>
      </c>
      <c r="G3086" s="39">
        <f t="shared" si="1762"/>
        <v>6474.09</v>
      </c>
      <c r="H3086" s="38">
        <f>IF(AND(N3086=1,N3085&gt;1),VLOOKUP(A3085,[1]Plan1!$CW$105:$CY$215,3),H3085)</f>
        <v>6508.4</v>
      </c>
      <c r="I3086" s="127">
        <f t="shared" si="1763"/>
        <v>44906</v>
      </c>
      <c r="J3086" s="127">
        <f t="shared" si="1764"/>
        <v>44937</v>
      </c>
      <c r="K3086" s="34">
        <f t="shared" si="1765"/>
        <v>5.2995865055938118E-3</v>
      </c>
      <c r="L3086" s="212">
        <f t="shared" si="1766"/>
        <v>44995</v>
      </c>
      <c r="M3086" s="1">
        <f t="shared" si="1767"/>
        <v>18</v>
      </c>
      <c r="N3086" s="1">
        <f t="shared" si="1768"/>
        <v>6</v>
      </c>
      <c r="O3086" s="2">
        <f t="shared" si="1769"/>
        <v>1.0017634099999999</v>
      </c>
      <c r="P3086" s="35">
        <f t="shared" si="1770"/>
        <v>1.0061996799999999</v>
      </c>
      <c r="Q3086" s="35">
        <f t="shared" si="1771"/>
        <v>1.2188662840199731</v>
      </c>
      <c r="R3086" s="2">
        <f t="shared" si="1772"/>
        <v>1.2210156400000001</v>
      </c>
      <c r="S3086" s="2">
        <f t="shared" si="1773"/>
        <v>1.1701330599999999</v>
      </c>
      <c r="T3086" s="2">
        <f t="shared" si="1774"/>
        <v>293699.83937586</v>
      </c>
      <c r="U3086" s="2">
        <f t="shared" si="1775"/>
        <v>0</v>
      </c>
      <c r="V3086" s="2">
        <f t="shared" si="1776"/>
        <v>53162.511470822996</v>
      </c>
      <c r="W3086" s="2">
        <f t="shared" si="1777"/>
        <v>293699.83937586623</v>
      </c>
      <c r="X3086" s="36">
        <f t="shared" si="1778"/>
        <v>0</v>
      </c>
      <c r="Y3086" s="2">
        <f t="shared" si="1779"/>
        <v>0</v>
      </c>
      <c r="Z3086" s="37">
        <f t="shared" si="1780"/>
        <v>0</v>
      </c>
      <c r="AA3086" s="2">
        <f t="shared" si="1781"/>
        <v>0</v>
      </c>
      <c r="AB3086" s="4">
        <f t="shared" si="1789"/>
        <v>7.1215000000000001E-2</v>
      </c>
      <c r="AC3086" s="148">
        <f t="shared" si="1782"/>
        <v>763</v>
      </c>
      <c r="AD3086" s="36">
        <v>252</v>
      </c>
      <c r="AE3086" s="35">
        <f t="shared" si="1783"/>
        <v>1.231572103</v>
      </c>
      <c r="AF3086" s="2">
        <f t="shared" si="1784"/>
        <v>68012.689455030006</v>
      </c>
      <c r="AG3086" s="2">
        <f t="shared" si="1785"/>
        <v>68012.689455030006</v>
      </c>
      <c r="AH3086" s="3">
        <f t="shared" si="1786"/>
        <v>0</v>
      </c>
      <c r="AI3086" s="3"/>
      <c r="AJ3086" s="3">
        <v>0</v>
      </c>
      <c r="AK3086" s="2">
        <f t="shared" si="1787"/>
        <v>87971.933896905524</v>
      </c>
      <c r="AL3086" s="8"/>
      <c r="AM3086" s="8"/>
      <c r="AN3086" s="8"/>
      <c r="AO3086" s="8"/>
      <c r="AP3086" s="8"/>
      <c r="AQ3086" s="8"/>
      <c r="AR3086" s="5"/>
      <c r="AS3086" s="1"/>
      <c r="AT3086" s="8"/>
      <c r="AU3086" s="1"/>
      <c r="AV3086" s="1"/>
      <c r="AW3086" s="3"/>
      <c r="AX3086" s="3"/>
      <c r="AY3086" s="4"/>
      <c r="AZ3086" s="4"/>
      <c r="BA3086" s="4"/>
      <c r="BB3086" s="1"/>
      <c r="BC3086" s="1"/>
      <c r="BD3086" s="1"/>
      <c r="BE3086" s="1"/>
      <c r="BF3086" s="1"/>
      <c r="BG3086" s="1"/>
      <c r="BH3086" s="1"/>
      <c r="BI3086" s="1"/>
    </row>
    <row r="3087" spans="1:61" x14ac:dyDescent="0.2">
      <c r="A3087" s="78">
        <f t="shared" si="1788"/>
        <v>44978</v>
      </c>
      <c r="B3087" s="2">
        <f t="shared" si="1758"/>
        <v>449763.64538657491</v>
      </c>
      <c r="C3087" s="3">
        <f t="shared" si="1759"/>
        <v>60718092.12718761</v>
      </c>
      <c r="D3087" s="2">
        <f t="shared" si="1757"/>
        <v>240537.3279050432</v>
      </c>
      <c r="E3087" s="2">
        <f t="shared" si="1760"/>
        <v>0</v>
      </c>
      <c r="F3087" s="33">
        <f t="shared" si="1761"/>
        <v>240537.3279050432</v>
      </c>
      <c r="G3087" s="39">
        <f t="shared" si="1762"/>
        <v>6474.09</v>
      </c>
      <c r="H3087" s="38">
        <f>IF(AND(N3087=1,N3086&gt;1),VLOOKUP(A3086,[1]Plan1!$CW$105:$CY$215,3),H3086)</f>
        <v>6508.4</v>
      </c>
      <c r="I3087" s="127">
        <f t="shared" si="1763"/>
        <v>44906</v>
      </c>
      <c r="J3087" s="127">
        <f t="shared" si="1764"/>
        <v>44937</v>
      </c>
      <c r="K3087" s="34">
        <f t="shared" si="1765"/>
        <v>5.2995865055938118E-3</v>
      </c>
      <c r="L3087" s="212">
        <f t="shared" si="1766"/>
        <v>44995</v>
      </c>
      <c r="M3087" s="1">
        <f t="shared" si="1767"/>
        <v>18</v>
      </c>
      <c r="N3087" s="1">
        <f t="shared" si="1768"/>
        <v>6</v>
      </c>
      <c r="O3087" s="2">
        <f t="shared" si="1769"/>
        <v>1.0017634099999999</v>
      </c>
      <c r="P3087" s="35">
        <f t="shared" si="1770"/>
        <v>1.0061996799999999</v>
      </c>
      <c r="Q3087" s="35">
        <f t="shared" si="1771"/>
        <v>1.2188662840199731</v>
      </c>
      <c r="R3087" s="2">
        <f t="shared" si="1772"/>
        <v>1.2210156400000001</v>
      </c>
      <c r="S3087" s="2">
        <f t="shared" si="1773"/>
        <v>1.1701330599999999</v>
      </c>
      <c r="T3087" s="2">
        <f t="shared" si="1774"/>
        <v>293699.83937586</v>
      </c>
      <c r="U3087" s="2">
        <f t="shared" si="1775"/>
        <v>0</v>
      </c>
      <c r="V3087" s="2">
        <f t="shared" si="1776"/>
        <v>53162.511470822996</v>
      </c>
      <c r="W3087" s="2">
        <f t="shared" si="1777"/>
        <v>293699.83937586623</v>
      </c>
      <c r="X3087" s="36">
        <f t="shared" si="1778"/>
        <v>0</v>
      </c>
      <c r="Y3087" s="2">
        <f t="shared" si="1779"/>
        <v>0</v>
      </c>
      <c r="Z3087" s="37">
        <f t="shared" si="1780"/>
        <v>0</v>
      </c>
      <c r="AA3087" s="2">
        <f t="shared" si="1781"/>
        <v>0</v>
      </c>
      <c r="AB3087" s="4">
        <f t="shared" si="1789"/>
        <v>7.1215000000000001E-2</v>
      </c>
      <c r="AC3087" s="148">
        <f t="shared" si="1782"/>
        <v>763</v>
      </c>
      <c r="AD3087" s="36">
        <v>252</v>
      </c>
      <c r="AE3087" s="35">
        <f t="shared" si="1783"/>
        <v>1.231572103</v>
      </c>
      <c r="AF3087" s="2">
        <f t="shared" si="1784"/>
        <v>68012.689455030006</v>
      </c>
      <c r="AG3087" s="2">
        <f t="shared" si="1785"/>
        <v>68012.689455030006</v>
      </c>
      <c r="AH3087" s="3">
        <f t="shared" si="1786"/>
        <v>0</v>
      </c>
      <c r="AI3087" s="3"/>
      <c r="AJ3087" s="3">
        <v>0</v>
      </c>
      <c r="AK3087" s="2">
        <f t="shared" si="1787"/>
        <v>88051.116555678629</v>
      </c>
      <c r="AL3087" s="8"/>
      <c r="AM3087" s="8"/>
      <c r="AN3087" s="8"/>
      <c r="AO3087" s="8"/>
      <c r="AP3087" s="8"/>
      <c r="AQ3087" s="8"/>
      <c r="AR3087" s="5"/>
      <c r="AS3087" s="1"/>
      <c r="AT3087" s="8"/>
      <c r="AU3087" s="1"/>
      <c r="AV3087" s="1"/>
      <c r="AW3087" s="3"/>
      <c r="AX3087" s="3"/>
      <c r="AY3087" s="4"/>
      <c r="AZ3087" s="4"/>
      <c r="BA3087" s="4"/>
      <c r="BB3087" s="1"/>
      <c r="BC3087" s="1"/>
      <c r="BD3087" s="1"/>
      <c r="BE3087" s="1"/>
      <c r="BF3087" s="1"/>
      <c r="BG3087" s="1"/>
      <c r="BH3087" s="1"/>
      <c r="BI3087" s="1"/>
    </row>
    <row r="3088" spans="1:61" x14ac:dyDescent="0.2">
      <c r="A3088" s="78">
        <f t="shared" si="1788"/>
        <v>44979</v>
      </c>
      <c r="B3088" s="2">
        <f t="shared" si="1758"/>
        <v>449941.58549743798</v>
      </c>
      <c r="C3088" s="3">
        <f t="shared" si="1759"/>
        <v>60742114.042154126</v>
      </c>
      <c r="D3088" s="2">
        <f t="shared" si="1757"/>
        <v>240537.3279050432</v>
      </c>
      <c r="E3088" s="2">
        <f t="shared" si="1760"/>
        <v>0</v>
      </c>
      <c r="F3088" s="33">
        <f t="shared" si="1761"/>
        <v>240537.3279050432</v>
      </c>
      <c r="G3088" s="39">
        <f t="shared" si="1762"/>
        <v>6474.09</v>
      </c>
      <c r="H3088" s="38">
        <f>IF(AND(N3088=1,N3087&gt;1),VLOOKUP(A3087,[1]Plan1!$CW$105:$CY$215,3),H3087)</f>
        <v>6508.4</v>
      </c>
      <c r="I3088" s="127">
        <f t="shared" si="1763"/>
        <v>44906</v>
      </c>
      <c r="J3088" s="127">
        <f t="shared" si="1764"/>
        <v>44937</v>
      </c>
      <c r="K3088" s="34">
        <f t="shared" si="1765"/>
        <v>5.2995865055938118E-3</v>
      </c>
      <c r="L3088" s="212">
        <f t="shared" si="1766"/>
        <v>44995</v>
      </c>
      <c r="M3088" s="1">
        <f t="shared" si="1767"/>
        <v>18</v>
      </c>
      <c r="N3088" s="1">
        <f t="shared" si="1768"/>
        <v>6</v>
      </c>
      <c r="O3088" s="2">
        <f t="shared" si="1769"/>
        <v>1.0017634099999999</v>
      </c>
      <c r="P3088" s="35">
        <f t="shared" si="1770"/>
        <v>1.0061996799999999</v>
      </c>
      <c r="Q3088" s="35">
        <f t="shared" si="1771"/>
        <v>1.2188662840199731</v>
      </c>
      <c r="R3088" s="2">
        <f t="shared" si="1772"/>
        <v>1.2210156400000001</v>
      </c>
      <c r="S3088" s="2">
        <f t="shared" si="1773"/>
        <v>1.1701330599999999</v>
      </c>
      <c r="T3088" s="2">
        <f t="shared" si="1774"/>
        <v>293699.83937586</v>
      </c>
      <c r="U3088" s="2">
        <f t="shared" si="1775"/>
        <v>0</v>
      </c>
      <c r="V3088" s="2">
        <f t="shared" si="1776"/>
        <v>53162.511470822996</v>
      </c>
      <c r="W3088" s="2">
        <f t="shared" si="1777"/>
        <v>293699.83937586623</v>
      </c>
      <c r="X3088" s="36">
        <f t="shared" si="1778"/>
        <v>0</v>
      </c>
      <c r="Y3088" s="2">
        <f t="shared" si="1779"/>
        <v>0</v>
      </c>
      <c r="Z3088" s="37">
        <f t="shared" si="1780"/>
        <v>0</v>
      </c>
      <c r="AA3088" s="2">
        <f t="shared" si="1781"/>
        <v>0</v>
      </c>
      <c r="AB3088" s="4">
        <f t="shared" si="1789"/>
        <v>7.1215000000000001E-2</v>
      </c>
      <c r="AC3088" s="148">
        <f t="shared" si="1782"/>
        <v>764</v>
      </c>
      <c r="AD3088" s="36">
        <v>252</v>
      </c>
      <c r="AE3088" s="35">
        <f t="shared" si="1783"/>
        <v>1.2319083559999999</v>
      </c>
      <c r="AF3088" s="2">
        <f t="shared" si="1784"/>
        <v>68111.446907110003</v>
      </c>
      <c r="AG3088" s="2">
        <f t="shared" si="1785"/>
        <v>68111.44690712</v>
      </c>
      <c r="AH3088" s="3">
        <f t="shared" si="1786"/>
        <v>0</v>
      </c>
      <c r="AI3088" s="3"/>
      <c r="AJ3088" s="3">
        <v>0</v>
      </c>
      <c r="AK3088" s="2">
        <f t="shared" si="1787"/>
        <v>88130.299214451734</v>
      </c>
      <c r="AL3088" s="8"/>
      <c r="AM3088" s="8"/>
      <c r="AN3088" s="8"/>
      <c r="AO3088" s="8"/>
      <c r="AP3088" s="8"/>
      <c r="AQ3088" s="8"/>
      <c r="AR3088" s="5"/>
      <c r="AS3088" s="1"/>
      <c r="AT3088" s="8"/>
      <c r="AU3088" s="1"/>
      <c r="AV3088" s="1"/>
      <c r="AW3088" s="3"/>
      <c r="AX3088" s="3"/>
      <c r="AY3088" s="4"/>
      <c r="AZ3088" s="4"/>
      <c r="BA3088" s="4"/>
      <c r="BB3088" s="1"/>
      <c r="BC3088" s="1"/>
      <c r="BD3088" s="1"/>
      <c r="BE3088" s="1"/>
      <c r="BF3088" s="1"/>
      <c r="BG3088" s="1"/>
      <c r="BH3088" s="1"/>
      <c r="BI3088" s="1"/>
    </row>
    <row r="3089" spans="1:61" x14ac:dyDescent="0.2">
      <c r="A3089" s="78">
        <f t="shared" si="1788"/>
        <v>44980</v>
      </c>
      <c r="B3089" s="2">
        <f t="shared" si="1758"/>
        <v>450225.84197266772</v>
      </c>
      <c r="C3089" s="3">
        <f t="shared" si="1759"/>
        <v>60780488.666310146</v>
      </c>
      <c r="D3089" s="2">
        <f t="shared" si="1757"/>
        <v>240537.3279050432</v>
      </c>
      <c r="E3089" s="2">
        <f t="shared" si="1760"/>
        <v>0</v>
      </c>
      <c r="F3089" s="33">
        <f t="shared" si="1761"/>
        <v>240537.3279050432</v>
      </c>
      <c r="G3089" s="39">
        <f t="shared" si="1762"/>
        <v>6474.09</v>
      </c>
      <c r="H3089" s="38">
        <f>IF(AND(N3089=1,N3088&gt;1),VLOOKUP(A3088,[1]Plan1!$CW$105:$CY$215,3),H3088)</f>
        <v>6508.4</v>
      </c>
      <c r="I3089" s="127">
        <f t="shared" si="1763"/>
        <v>44906</v>
      </c>
      <c r="J3089" s="127">
        <f t="shared" si="1764"/>
        <v>44937</v>
      </c>
      <c r="K3089" s="34">
        <f t="shared" si="1765"/>
        <v>5.2995865055938118E-3</v>
      </c>
      <c r="L3089" s="212">
        <f t="shared" si="1766"/>
        <v>44995</v>
      </c>
      <c r="M3089" s="1">
        <f t="shared" si="1767"/>
        <v>18</v>
      </c>
      <c r="N3089" s="1">
        <f t="shared" si="1768"/>
        <v>7</v>
      </c>
      <c r="O3089" s="2">
        <f t="shared" si="1769"/>
        <v>1.00205762</v>
      </c>
      <c r="P3089" s="35">
        <f t="shared" si="1770"/>
        <v>1.0061996799999999</v>
      </c>
      <c r="Q3089" s="35">
        <f t="shared" si="1771"/>
        <v>1.2188662840199731</v>
      </c>
      <c r="R3089" s="2">
        <f t="shared" si="1772"/>
        <v>1.2213742400000001</v>
      </c>
      <c r="S3089" s="2">
        <f t="shared" si="1773"/>
        <v>1.1701330599999999</v>
      </c>
      <c r="T3089" s="2">
        <f t="shared" si="1774"/>
        <v>293786.09606165002</v>
      </c>
      <c r="U3089" s="2">
        <f t="shared" si="1775"/>
        <v>0</v>
      </c>
      <c r="V3089" s="2">
        <f t="shared" si="1776"/>
        <v>53248.768156609745</v>
      </c>
      <c r="W3089" s="2">
        <f t="shared" si="1777"/>
        <v>293786.09606165293</v>
      </c>
      <c r="X3089" s="36">
        <f t="shared" si="1778"/>
        <v>0</v>
      </c>
      <c r="Y3089" s="2">
        <f t="shared" si="1779"/>
        <v>0</v>
      </c>
      <c r="Z3089" s="37">
        <f t="shared" si="1780"/>
        <v>0</v>
      </c>
      <c r="AA3089" s="2">
        <f t="shared" si="1781"/>
        <v>0</v>
      </c>
      <c r="AB3089" s="4">
        <f t="shared" si="1789"/>
        <v>7.1215000000000001E-2</v>
      </c>
      <c r="AC3089" s="148">
        <f t="shared" si="1782"/>
        <v>765</v>
      </c>
      <c r="AD3089" s="36">
        <v>252</v>
      </c>
      <c r="AE3089" s="35">
        <f t="shared" si="1783"/>
        <v>1.2322447009999999</v>
      </c>
      <c r="AF3089" s="2">
        <f t="shared" si="1784"/>
        <v>68230.264037789995</v>
      </c>
      <c r="AG3089" s="2">
        <f t="shared" si="1785"/>
        <v>68230.264037789995</v>
      </c>
      <c r="AH3089" s="3">
        <f t="shared" si="1786"/>
        <v>0</v>
      </c>
      <c r="AI3089" s="3"/>
      <c r="AJ3089" s="3">
        <v>0</v>
      </c>
      <c r="AK3089" s="2">
        <f t="shared" si="1787"/>
        <v>88209.48187322481</v>
      </c>
      <c r="AL3089" s="8"/>
      <c r="AM3089" s="8"/>
      <c r="AN3089" s="8"/>
      <c r="AO3089" s="8"/>
      <c r="AP3089" s="8"/>
      <c r="AQ3089" s="8"/>
      <c r="AR3089" s="5"/>
      <c r="AS3089" s="1"/>
      <c r="AT3089" s="8"/>
      <c r="AU3089" s="1"/>
      <c r="AV3089" s="1"/>
      <c r="AW3089" s="3"/>
      <c r="AX3089" s="3"/>
      <c r="AY3089" s="4"/>
      <c r="AZ3089" s="4"/>
      <c r="BA3089" s="4"/>
      <c r="BB3089" s="1"/>
      <c r="BC3089" s="1"/>
      <c r="BD3089" s="1"/>
      <c r="BE3089" s="1"/>
      <c r="BF3089" s="1"/>
      <c r="BG3089" s="1"/>
      <c r="BH3089" s="1"/>
      <c r="BI3089" s="1"/>
    </row>
    <row r="3090" spans="1:61" x14ac:dyDescent="0.2">
      <c r="A3090" s="78">
        <f t="shared" si="1788"/>
        <v>44981</v>
      </c>
      <c r="B3090" s="2">
        <f t="shared" si="1758"/>
        <v>450510.21286247042</v>
      </c>
      <c r="C3090" s="3">
        <f t="shared" si="1759"/>
        <v>60818878.736433506</v>
      </c>
      <c r="D3090" s="2">
        <f t="shared" si="1757"/>
        <v>240537.3279050432</v>
      </c>
      <c r="E3090" s="2">
        <f t="shared" si="1760"/>
        <v>0</v>
      </c>
      <c r="F3090" s="33">
        <f t="shared" si="1761"/>
        <v>240537.3279050432</v>
      </c>
      <c r="G3090" s="39">
        <f t="shared" si="1762"/>
        <v>6474.09</v>
      </c>
      <c r="H3090" s="38">
        <f>IF(AND(N3090=1,N3089&gt;1),VLOOKUP(A3089,[1]Plan1!$CW$105:$CY$215,3),H3089)</f>
        <v>6508.4</v>
      </c>
      <c r="I3090" s="127">
        <f t="shared" si="1763"/>
        <v>44906</v>
      </c>
      <c r="J3090" s="127">
        <f t="shared" si="1764"/>
        <v>44937</v>
      </c>
      <c r="K3090" s="34">
        <f t="shared" si="1765"/>
        <v>5.2995865055938118E-3</v>
      </c>
      <c r="L3090" s="212">
        <f t="shared" si="1766"/>
        <v>44995</v>
      </c>
      <c r="M3090" s="1">
        <f t="shared" si="1767"/>
        <v>18</v>
      </c>
      <c r="N3090" s="1">
        <f t="shared" si="1768"/>
        <v>8</v>
      </c>
      <c r="O3090" s="2">
        <f t="shared" si="1769"/>
        <v>1.00235191</v>
      </c>
      <c r="P3090" s="35">
        <f t="shared" si="1770"/>
        <v>1.0061996799999999</v>
      </c>
      <c r="Q3090" s="35">
        <f t="shared" si="1771"/>
        <v>1.2188662840199731</v>
      </c>
      <c r="R3090" s="2">
        <f t="shared" si="1772"/>
        <v>1.2217329400000001</v>
      </c>
      <c r="S3090" s="2">
        <f t="shared" si="1773"/>
        <v>1.1701330599999999</v>
      </c>
      <c r="T3090" s="2">
        <f t="shared" si="1774"/>
        <v>293872.37680117</v>
      </c>
      <c r="U3090" s="2">
        <f t="shared" si="1775"/>
        <v>0</v>
      </c>
      <c r="V3090" s="2">
        <f t="shared" si="1776"/>
        <v>53335.048896129294</v>
      </c>
      <c r="W3090" s="2">
        <f t="shared" si="1777"/>
        <v>293872.3768011725</v>
      </c>
      <c r="X3090" s="36">
        <f t="shared" si="1778"/>
        <v>0</v>
      </c>
      <c r="Y3090" s="2">
        <f t="shared" si="1779"/>
        <v>0</v>
      </c>
      <c r="Z3090" s="37">
        <f t="shared" si="1780"/>
        <v>0</v>
      </c>
      <c r="AA3090" s="2">
        <f t="shared" si="1781"/>
        <v>0</v>
      </c>
      <c r="AB3090" s="4">
        <f t="shared" si="1789"/>
        <v>7.1215000000000001E-2</v>
      </c>
      <c r="AC3090" s="148">
        <f t="shared" si="1782"/>
        <v>766</v>
      </c>
      <c r="AD3090" s="36">
        <v>252</v>
      </c>
      <c r="AE3090" s="35">
        <f t="shared" si="1783"/>
        <v>1.2325811369999999</v>
      </c>
      <c r="AF3090" s="2">
        <f t="shared" si="1784"/>
        <v>68349.171529300002</v>
      </c>
      <c r="AG3090" s="2">
        <f t="shared" si="1785"/>
        <v>68349.171529300002</v>
      </c>
      <c r="AH3090" s="3">
        <f t="shared" si="1786"/>
        <v>0</v>
      </c>
      <c r="AI3090" s="3"/>
      <c r="AJ3090" s="3">
        <v>0</v>
      </c>
      <c r="AK3090" s="2">
        <f t="shared" si="1787"/>
        <v>88288.664531997914</v>
      </c>
      <c r="AL3090" s="8"/>
      <c r="AM3090" s="8"/>
      <c r="AN3090" s="8"/>
      <c r="AO3090" s="8"/>
      <c r="AP3090" s="8"/>
      <c r="AQ3090" s="8"/>
      <c r="AR3090" s="5"/>
      <c r="AS3090" s="1"/>
      <c r="AT3090" s="8"/>
      <c r="AU3090" s="1"/>
      <c r="AV3090" s="1"/>
      <c r="AW3090" s="3"/>
      <c r="AX3090" s="3"/>
      <c r="AY3090" s="4"/>
      <c r="AZ3090" s="4"/>
      <c r="BA3090" s="4"/>
      <c r="BB3090" s="1"/>
      <c r="BC3090" s="1"/>
      <c r="BD3090" s="1"/>
      <c r="BE3090" s="1"/>
      <c r="BF3090" s="1"/>
      <c r="BG3090" s="1"/>
      <c r="BH3090" s="1"/>
      <c r="BI3090" s="1"/>
    </row>
    <row r="3091" spans="1:61" x14ac:dyDescent="0.2">
      <c r="A3091" s="78">
        <f t="shared" si="1788"/>
        <v>44982</v>
      </c>
      <c r="B3091" s="2">
        <f t="shared" si="1758"/>
        <v>450695.77614625904</v>
      </c>
      <c r="C3091" s="3">
        <f t="shared" si="1759"/>
        <v>60843929.779744968</v>
      </c>
      <c r="D3091" s="2">
        <f t="shared" si="1757"/>
        <v>240537.3279050432</v>
      </c>
      <c r="E3091" s="2">
        <f t="shared" si="1760"/>
        <v>0</v>
      </c>
      <c r="F3091" s="33">
        <f t="shared" si="1761"/>
        <v>240537.3279050432</v>
      </c>
      <c r="G3091" s="39">
        <f t="shared" si="1762"/>
        <v>6474.09</v>
      </c>
      <c r="H3091" s="38">
        <f>IF(AND(N3091=1,N3090&gt;1),VLOOKUP(A3090,[1]Plan1!$CW$105:$CY$215,3),H3090)</f>
        <v>6508.4</v>
      </c>
      <c r="I3091" s="127">
        <f t="shared" si="1763"/>
        <v>44906</v>
      </c>
      <c r="J3091" s="127">
        <f t="shared" si="1764"/>
        <v>44937</v>
      </c>
      <c r="K3091" s="34">
        <f t="shared" si="1765"/>
        <v>5.2995865055938118E-3</v>
      </c>
      <c r="L3091" s="212">
        <f t="shared" si="1766"/>
        <v>44995</v>
      </c>
      <c r="M3091" s="1">
        <f t="shared" si="1767"/>
        <v>18</v>
      </c>
      <c r="N3091" s="1">
        <f t="shared" si="1768"/>
        <v>9</v>
      </c>
      <c r="O3091" s="2">
        <f t="shared" si="1769"/>
        <v>1.0026462899999999</v>
      </c>
      <c r="P3091" s="35">
        <f t="shared" si="1770"/>
        <v>1.0061996799999999</v>
      </c>
      <c r="Q3091" s="35">
        <f t="shared" si="1771"/>
        <v>1.2188662840199731</v>
      </c>
      <c r="R3091" s="2">
        <f t="shared" si="1772"/>
        <v>1.2220917499999999</v>
      </c>
      <c r="S3091" s="2">
        <f t="shared" si="1773"/>
        <v>1.1701330599999999</v>
      </c>
      <c r="T3091" s="2">
        <f t="shared" si="1774"/>
        <v>293958.68399979</v>
      </c>
      <c r="U3091" s="2">
        <f t="shared" si="1775"/>
        <v>0</v>
      </c>
      <c r="V3091" s="2">
        <f t="shared" si="1776"/>
        <v>53421.356094754861</v>
      </c>
      <c r="W3091" s="2">
        <f t="shared" si="1777"/>
        <v>293958.68399979809</v>
      </c>
      <c r="X3091" s="36">
        <f t="shared" si="1778"/>
        <v>0</v>
      </c>
      <c r="Y3091" s="2">
        <f t="shared" si="1779"/>
        <v>0</v>
      </c>
      <c r="Z3091" s="37">
        <f t="shared" si="1780"/>
        <v>0</v>
      </c>
      <c r="AA3091" s="2">
        <f t="shared" si="1781"/>
        <v>0</v>
      </c>
      <c r="AB3091" s="4">
        <f t="shared" si="1789"/>
        <v>7.1215000000000001E-2</v>
      </c>
      <c r="AC3091" s="148">
        <f t="shared" si="1782"/>
        <v>766</v>
      </c>
      <c r="AD3091" s="36">
        <v>252</v>
      </c>
      <c r="AE3091" s="35">
        <f t="shared" si="1783"/>
        <v>1.2325811369999999</v>
      </c>
      <c r="AF3091" s="2">
        <f t="shared" si="1784"/>
        <v>68369.244955689996</v>
      </c>
      <c r="AG3091" s="2">
        <f t="shared" si="1785"/>
        <v>68369.244955689996</v>
      </c>
      <c r="AH3091" s="3">
        <f t="shared" si="1786"/>
        <v>0</v>
      </c>
      <c r="AI3091" s="3"/>
      <c r="AJ3091" s="3">
        <v>0</v>
      </c>
      <c r="AK3091" s="2">
        <f t="shared" si="1787"/>
        <v>88367.84719077099</v>
      </c>
      <c r="AL3091" s="8"/>
      <c r="AM3091" s="8"/>
      <c r="AN3091" s="8"/>
      <c r="AO3091" s="8"/>
      <c r="AP3091" s="8"/>
      <c r="AQ3091" s="8"/>
      <c r="AR3091" s="5"/>
      <c r="AS3091" s="1"/>
      <c r="AT3091" s="8"/>
      <c r="AU3091" s="1"/>
      <c r="AV3091" s="1"/>
      <c r="AW3091" s="3"/>
      <c r="AX3091" s="3"/>
      <c r="AY3091" s="4"/>
      <c r="AZ3091" s="4"/>
      <c r="BA3091" s="4"/>
      <c r="BB3091" s="1"/>
      <c r="BC3091" s="1"/>
      <c r="BD3091" s="1"/>
      <c r="BE3091" s="1"/>
      <c r="BF3091" s="1"/>
      <c r="BG3091" s="1"/>
      <c r="BH3091" s="1"/>
      <c r="BI3091" s="1"/>
    </row>
    <row r="3092" spans="1:61" x14ac:dyDescent="0.2">
      <c r="A3092" s="78">
        <f t="shared" si="1788"/>
        <v>44983</v>
      </c>
      <c r="B3092" s="2">
        <f t="shared" si="1758"/>
        <v>450774.95880503219</v>
      </c>
      <c r="C3092" s="3">
        <f t="shared" si="1759"/>
        <v>60854619.438679345</v>
      </c>
      <c r="D3092" s="2">
        <f t="shared" si="1757"/>
        <v>240537.3279050432</v>
      </c>
      <c r="E3092" s="2">
        <f t="shared" si="1760"/>
        <v>0</v>
      </c>
      <c r="F3092" s="33">
        <f t="shared" si="1761"/>
        <v>240537.3279050432</v>
      </c>
      <c r="G3092" s="39">
        <f t="shared" si="1762"/>
        <v>6474.09</v>
      </c>
      <c r="H3092" s="38">
        <f>IF(AND(N3092=1,N3091&gt;1),VLOOKUP(A3091,[1]Plan1!$CW$105:$CY$215,3),H3091)</f>
        <v>6508.4</v>
      </c>
      <c r="I3092" s="127">
        <f t="shared" si="1763"/>
        <v>44906</v>
      </c>
      <c r="J3092" s="127">
        <f t="shared" si="1764"/>
        <v>44937</v>
      </c>
      <c r="K3092" s="34">
        <f t="shared" si="1765"/>
        <v>5.2995865055938118E-3</v>
      </c>
      <c r="L3092" s="212">
        <f t="shared" si="1766"/>
        <v>44995</v>
      </c>
      <c r="M3092" s="1">
        <f t="shared" si="1767"/>
        <v>18</v>
      </c>
      <c r="N3092" s="1">
        <f t="shared" si="1768"/>
        <v>9</v>
      </c>
      <c r="O3092" s="2">
        <f t="shared" si="1769"/>
        <v>1.0026462899999999</v>
      </c>
      <c r="P3092" s="35">
        <f t="shared" si="1770"/>
        <v>1.0061996799999999</v>
      </c>
      <c r="Q3092" s="35">
        <f t="shared" si="1771"/>
        <v>1.2188662840199731</v>
      </c>
      <c r="R3092" s="2">
        <f t="shared" si="1772"/>
        <v>1.2220917499999999</v>
      </c>
      <c r="S3092" s="2">
        <f t="shared" si="1773"/>
        <v>1.1701330599999999</v>
      </c>
      <c r="T3092" s="2">
        <f t="shared" si="1774"/>
        <v>293958.68399979</v>
      </c>
      <c r="U3092" s="2">
        <f t="shared" si="1775"/>
        <v>0</v>
      </c>
      <c r="V3092" s="2">
        <f t="shared" si="1776"/>
        <v>53421.356094754861</v>
      </c>
      <c r="W3092" s="2">
        <f t="shared" si="1777"/>
        <v>293958.68399979809</v>
      </c>
      <c r="X3092" s="36">
        <f t="shared" si="1778"/>
        <v>0</v>
      </c>
      <c r="Y3092" s="2">
        <f t="shared" si="1779"/>
        <v>0</v>
      </c>
      <c r="Z3092" s="37">
        <f t="shared" si="1780"/>
        <v>0</v>
      </c>
      <c r="AA3092" s="2">
        <f t="shared" si="1781"/>
        <v>0</v>
      </c>
      <c r="AB3092" s="4">
        <f t="shared" si="1789"/>
        <v>7.1215000000000001E-2</v>
      </c>
      <c r="AC3092" s="148">
        <f t="shared" si="1782"/>
        <v>766</v>
      </c>
      <c r="AD3092" s="36">
        <v>252</v>
      </c>
      <c r="AE3092" s="35">
        <f t="shared" si="1783"/>
        <v>1.2325811369999999</v>
      </c>
      <c r="AF3092" s="2">
        <f t="shared" si="1784"/>
        <v>68369.244955689996</v>
      </c>
      <c r="AG3092" s="2">
        <f t="shared" si="1785"/>
        <v>68369.244955689996</v>
      </c>
      <c r="AH3092" s="3">
        <f t="shared" si="1786"/>
        <v>0</v>
      </c>
      <c r="AI3092" s="3"/>
      <c r="AJ3092" s="3">
        <v>0</v>
      </c>
      <c r="AK3092" s="2">
        <f t="shared" si="1787"/>
        <v>88447.029849544095</v>
      </c>
      <c r="AL3092" s="8"/>
      <c r="AM3092" s="8"/>
      <c r="AN3092" s="8"/>
      <c r="AO3092" s="8"/>
      <c r="AP3092" s="8"/>
      <c r="AQ3092" s="8"/>
      <c r="AR3092" s="5"/>
      <c r="AS3092" s="1"/>
      <c r="AT3092" s="8"/>
      <c r="AU3092" s="1"/>
      <c r="AV3092" s="1"/>
      <c r="AW3092" s="3"/>
      <c r="AX3092" s="3"/>
      <c r="AY3092" s="4"/>
      <c r="AZ3092" s="4"/>
      <c r="BA3092" s="4"/>
      <c r="BB3092" s="1"/>
      <c r="BC3092" s="1"/>
      <c r="BD3092" s="1"/>
      <c r="BE3092" s="1"/>
      <c r="BF3092" s="1"/>
      <c r="BG3092" s="1"/>
      <c r="BH3092" s="1"/>
      <c r="BI3092" s="1"/>
    </row>
    <row r="3093" spans="1:61" x14ac:dyDescent="0.2">
      <c r="A3093" s="78">
        <f t="shared" si="1788"/>
        <v>44984</v>
      </c>
      <c r="B3093" s="2">
        <f t="shared" si="1758"/>
        <v>450953.06708577531</v>
      </c>
      <c r="C3093" s="3">
        <f t="shared" si="1759"/>
        <v>60878664.056579664</v>
      </c>
      <c r="D3093" s="2">
        <f t="shared" si="1757"/>
        <v>240537.3279050432</v>
      </c>
      <c r="E3093" s="2">
        <f t="shared" si="1760"/>
        <v>0</v>
      </c>
      <c r="F3093" s="33">
        <f t="shared" si="1761"/>
        <v>240537.3279050432</v>
      </c>
      <c r="G3093" s="39">
        <f t="shared" si="1762"/>
        <v>6474.09</v>
      </c>
      <c r="H3093" s="38">
        <f>IF(AND(N3093=1,N3092&gt;1),VLOOKUP(A3092,[1]Plan1!$CW$105:$CY$215,3),H3092)</f>
        <v>6508.4</v>
      </c>
      <c r="I3093" s="127">
        <f t="shared" si="1763"/>
        <v>44906</v>
      </c>
      <c r="J3093" s="127">
        <f t="shared" si="1764"/>
        <v>44937</v>
      </c>
      <c r="K3093" s="34">
        <f t="shared" si="1765"/>
        <v>5.2995865055938118E-3</v>
      </c>
      <c r="L3093" s="212">
        <f t="shared" si="1766"/>
        <v>44995</v>
      </c>
      <c r="M3093" s="1">
        <f t="shared" si="1767"/>
        <v>18</v>
      </c>
      <c r="N3093" s="1">
        <f t="shared" si="1768"/>
        <v>9</v>
      </c>
      <c r="O3093" s="2">
        <f t="shared" si="1769"/>
        <v>1.0026462899999999</v>
      </c>
      <c r="P3093" s="35">
        <f t="shared" si="1770"/>
        <v>1.0061996799999999</v>
      </c>
      <c r="Q3093" s="35">
        <f t="shared" si="1771"/>
        <v>1.2188662840199731</v>
      </c>
      <c r="R3093" s="2">
        <f t="shared" si="1772"/>
        <v>1.2220917499999999</v>
      </c>
      <c r="S3093" s="2">
        <f t="shared" si="1773"/>
        <v>1.1701330599999999</v>
      </c>
      <c r="T3093" s="2">
        <f t="shared" si="1774"/>
        <v>293958.68399979</v>
      </c>
      <c r="U3093" s="2">
        <f t="shared" si="1775"/>
        <v>0</v>
      </c>
      <c r="V3093" s="2">
        <f t="shared" si="1776"/>
        <v>53421.356094754861</v>
      </c>
      <c r="W3093" s="2">
        <f t="shared" si="1777"/>
        <v>293958.68399979809</v>
      </c>
      <c r="X3093" s="36">
        <f t="shared" si="1778"/>
        <v>0</v>
      </c>
      <c r="Y3093" s="2">
        <f t="shared" si="1779"/>
        <v>0</v>
      </c>
      <c r="Z3093" s="37">
        <f t="shared" si="1780"/>
        <v>0</v>
      </c>
      <c r="AA3093" s="2">
        <f t="shared" si="1781"/>
        <v>0</v>
      </c>
      <c r="AB3093" s="4">
        <f t="shared" si="1789"/>
        <v>7.1215000000000001E-2</v>
      </c>
      <c r="AC3093" s="148">
        <f t="shared" si="1782"/>
        <v>767</v>
      </c>
      <c r="AD3093" s="36">
        <v>252</v>
      </c>
      <c r="AE3093" s="35">
        <f t="shared" si="1783"/>
        <v>1.2329176660000001</v>
      </c>
      <c r="AF3093" s="2">
        <f t="shared" si="1784"/>
        <v>68468.170577659999</v>
      </c>
      <c r="AG3093" s="2">
        <f t="shared" si="1785"/>
        <v>68468.170577659999</v>
      </c>
      <c r="AH3093" s="3">
        <f t="shared" si="1786"/>
        <v>0</v>
      </c>
      <c r="AI3093" s="3"/>
      <c r="AJ3093" s="3">
        <v>0</v>
      </c>
      <c r="AK3093" s="2">
        <f t="shared" si="1787"/>
        <v>88526.21250831717</v>
      </c>
      <c r="AL3093" s="8"/>
      <c r="AM3093" s="8"/>
      <c r="AN3093" s="8"/>
      <c r="AO3093" s="8"/>
      <c r="AP3093" s="8"/>
      <c r="AQ3093" s="8"/>
      <c r="AR3093" s="5"/>
      <c r="AS3093" s="1"/>
      <c r="AT3093" s="8"/>
      <c r="AU3093" s="1"/>
      <c r="AV3093" s="1"/>
      <c r="AW3093" s="3"/>
      <c r="AX3093" s="3"/>
      <c r="AY3093" s="4"/>
      <c r="AZ3093" s="4"/>
      <c r="BA3093" s="4"/>
      <c r="BB3093" s="1"/>
      <c r="BC3093" s="1"/>
      <c r="BD3093" s="1"/>
      <c r="BE3093" s="1"/>
      <c r="BF3093" s="1"/>
      <c r="BG3093" s="1"/>
      <c r="BH3093" s="1"/>
      <c r="BI3093" s="1"/>
    </row>
    <row r="3094" spans="1:61" x14ac:dyDescent="0.2">
      <c r="A3094" s="78">
        <f t="shared" si="1788"/>
        <v>44985</v>
      </c>
      <c r="B3094" s="2">
        <f t="shared" si="1758"/>
        <v>451237.67050374678</v>
      </c>
      <c r="C3094" s="3">
        <f t="shared" si="1759"/>
        <v>60917085.518005818</v>
      </c>
      <c r="D3094" s="2">
        <f t="shared" si="1757"/>
        <v>240537.3279050432</v>
      </c>
      <c r="E3094" s="2">
        <f t="shared" si="1760"/>
        <v>0</v>
      </c>
      <c r="F3094" s="33">
        <f t="shared" si="1761"/>
        <v>240537.3279050432</v>
      </c>
      <c r="G3094" s="39">
        <f t="shared" si="1762"/>
        <v>6474.09</v>
      </c>
      <c r="H3094" s="38">
        <f>IF(AND(N3094=1,N3093&gt;1),VLOOKUP(A3093,[1]Plan1!$CW$105:$CY$215,3),H3093)</f>
        <v>6508.4</v>
      </c>
      <c r="I3094" s="127">
        <f t="shared" si="1763"/>
        <v>44906</v>
      </c>
      <c r="J3094" s="127">
        <f t="shared" si="1764"/>
        <v>44937</v>
      </c>
      <c r="K3094" s="34">
        <f t="shared" si="1765"/>
        <v>5.2995865055938118E-3</v>
      </c>
      <c r="L3094" s="212">
        <f t="shared" si="1766"/>
        <v>44995</v>
      </c>
      <c r="M3094" s="1">
        <f t="shared" si="1767"/>
        <v>18</v>
      </c>
      <c r="N3094" s="1">
        <f t="shared" si="1768"/>
        <v>10</v>
      </c>
      <c r="O3094" s="2">
        <f t="shared" si="1769"/>
        <v>1.00294075</v>
      </c>
      <c r="P3094" s="35">
        <f t="shared" si="1770"/>
        <v>1.0061996799999999</v>
      </c>
      <c r="Q3094" s="35">
        <f t="shared" si="1771"/>
        <v>1.2188662840199731</v>
      </c>
      <c r="R3094" s="2">
        <f t="shared" si="1772"/>
        <v>1.22245066</v>
      </c>
      <c r="S3094" s="2">
        <f t="shared" si="1773"/>
        <v>1.1701330599999999</v>
      </c>
      <c r="T3094" s="2">
        <f t="shared" si="1774"/>
        <v>294045.01525215001</v>
      </c>
      <c r="U3094" s="2">
        <f t="shared" si="1775"/>
        <v>0</v>
      </c>
      <c r="V3094" s="2">
        <f t="shared" si="1776"/>
        <v>53507.687347113286</v>
      </c>
      <c r="W3094" s="2">
        <f t="shared" si="1777"/>
        <v>294045.01525215647</v>
      </c>
      <c r="X3094" s="36">
        <f t="shared" si="1778"/>
        <v>0</v>
      </c>
      <c r="Y3094" s="2">
        <f t="shared" si="1779"/>
        <v>0</v>
      </c>
      <c r="Z3094" s="37">
        <f t="shared" si="1780"/>
        <v>0</v>
      </c>
      <c r="AA3094" s="2">
        <f t="shared" si="1781"/>
        <v>0</v>
      </c>
      <c r="AB3094" s="4">
        <f t="shared" si="1789"/>
        <v>7.1215000000000001E-2</v>
      </c>
      <c r="AC3094" s="148">
        <f t="shared" si="1782"/>
        <v>768</v>
      </c>
      <c r="AD3094" s="36">
        <v>252</v>
      </c>
      <c r="AE3094" s="35">
        <f t="shared" si="1783"/>
        <v>1.233254286</v>
      </c>
      <c r="AF3094" s="2">
        <f t="shared" si="1784"/>
        <v>68587.260084490001</v>
      </c>
      <c r="AG3094" s="2">
        <f t="shared" si="1785"/>
        <v>68587.260084499998</v>
      </c>
      <c r="AH3094" s="3">
        <f t="shared" si="1786"/>
        <v>0</v>
      </c>
      <c r="AI3094" s="3"/>
      <c r="AJ3094" s="3">
        <v>0</v>
      </c>
      <c r="AK3094" s="2">
        <f t="shared" si="1787"/>
        <v>88605.395167090275</v>
      </c>
      <c r="AL3094" s="8"/>
      <c r="AM3094" s="8"/>
      <c r="AN3094" s="8"/>
      <c r="AO3094" s="8"/>
      <c r="AP3094" s="8"/>
      <c r="AQ3094" s="8"/>
      <c r="AR3094" s="5"/>
      <c r="AS3094" s="1"/>
      <c r="AT3094" s="8"/>
      <c r="AU3094" s="1"/>
      <c r="AV3094" s="1"/>
      <c r="AW3094" s="3"/>
      <c r="AX3094" s="3"/>
      <c r="AY3094" s="4"/>
      <c r="AZ3094" s="4"/>
      <c r="BA3094" s="4"/>
      <c r="BB3094" s="1"/>
      <c r="BC3094" s="1"/>
      <c r="BD3094" s="1"/>
      <c r="BE3094" s="1"/>
      <c r="BF3094" s="1"/>
      <c r="BG3094" s="1"/>
      <c r="BH3094" s="1"/>
      <c r="BI3094" s="1"/>
    </row>
    <row r="3095" spans="1:61" x14ac:dyDescent="0.2">
      <c r="A3095" s="78">
        <f t="shared" si="1788"/>
        <v>44986</v>
      </c>
      <c r="B3095" s="2">
        <f t="shared" si="1758"/>
        <v>451522.39174316428</v>
      </c>
      <c r="C3095" s="3">
        <f t="shared" si="1759"/>
        <v>60955522.885327175</v>
      </c>
      <c r="D3095" s="2">
        <f t="shared" si="1757"/>
        <v>240537.3279050432</v>
      </c>
      <c r="E3095" s="2">
        <f t="shared" si="1760"/>
        <v>0</v>
      </c>
      <c r="F3095" s="33">
        <f t="shared" si="1761"/>
        <v>240537.3279050432</v>
      </c>
      <c r="G3095" s="39">
        <f t="shared" si="1762"/>
        <v>6474.09</v>
      </c>
      <c r="H3095" s="38">
        <f>IF(AND(N3095=1,N3094&gt;1),VLOOKUP(A3094,[1]Plan1!$CW$105:$CY$215,3),H3094)</f>
        <v>6508.4</v>
      </c>
      <c r="I3095" s="127">
        <f t="shared" si="1763"/>
        <v>44906</v>
      </c>
      <c r="J3095" s="127">
        <f t="shared" si="1764"/>
        <v>44937</v>
      </c>
      <c r="K3095" s="34">
        <f t="shared" si="1765"/>
        <v>5.2995865055938118E-3</v>
      </c>
      <c r="L3095" s="212">
        <f t="shared" si="1766"/>
        <v>44995</v>
      </c>
      <c r="M3095" s="1">
        <f t="shared" si="1767"/>
        <v>18</v>
      </c>
      <c r="N3095" s="1">
        <f t="shared" si="1768"/>
        <v>11</v>
      </c>
      <c r="O3095" s="2">
        <f t="shared" si="1769"/>
        <v>1.0032353000000001</v>
      </c>
      <c r="P3095" s="35">
        <f t="shared" si="1770"/>
        <v>1.0061996799999999</v>
      </c>
      <c r="Q3095" s="35">
        <f t="shared" si="1771"/>
        <v>1.2188662840199731</v>
      </c>
      <c r="R3095" s="2">
        <f t="shared" si="1772"/>
        <v>1.2228096799999999</v>
      </c>
      <c r="S3095" s="2">
        <f t="shared" si="1773"/>
        <v>1.1701330599999999</v>
      </c>
      <c r="T3095" s="2">
        <f t="shared" si="1774"/>
        <v>294131.37296362</v>
      </c>
      <c r="U3095" s="2">
        <f t="shared" si="1775"/>
        <v>0</v>
      </c>
      <c r="V3095" s="2">
        <f t="shared" si="1776"/>
        <v>53594.045058577722</v>
      </c>
      <c r="W3095" s="2">
        <f t="shared" si="1777"/>
        <v>294131.37296362093</v>
      </c>
      <c r="X3095" s="36">
        <f t="shared" si="1778"/>
        <v>0</v>
      </c>
      <c r="Y3095" s="2">
        <f t="shared" si="1779"/>
        <v>0</v>
      </c>
      <c r="Z3095" s="37">
        <f t="shared" si="1780"/>
        <v>0</v>
      </c>
      <c r="AA3095" s="2">
        <f t="shared" si="1781"/>
        <v>0</v>
      </c>
      <c r="AB3095" s="4">
        <f t="shared" si="1789"/>
        <v>7.1215000000000001E-2</v>
      </c>
      <c r="AC3095" s="148">
        <f t="shared" si="1782"/>
        <v>769</v>
      </c>
      <c r="AD3095" s="36">
        <v>252</v>
      </c>
      <c r="AE3095" s="35">
        <f t="shared" si="1783"/>
        <v>1.2335909979999999</v>
      </c>
      <c r="AF3095" s="2">
        <f t="shared" si="1784"/>
        <v>68706.440953679994</v>
      </c>
      <c r="AG3095" s="2">
        <f t="shared" si="1785"/>
        <v>68706.440953679994</v>
      </c>
      <c r="AH3095" s="3">
        <f t="shared" si="1786"/>
        <v>0</v>
      </c>
      <c r="AI3095" s="3"/>
      <c r="AJ3095" s="3">
        <v>0</v>
      </c>
      <c r="AK3095" s="2">
        <f t="shared" si="1787"/>
        <v>88684.577825863365</v>
      </c>
      <c r="AL3095" s="8"/>
      <c r="AM3095" s="8"/>
      <c r="AN3095" s="8"/>
      <c r="AO3095" s="8"/>
      <c r="AP3095" s="8"/>
      <c r="AQ3095" s="8"/>
      <c r="AR3095" s="5"/>
      <c r="AS3095" s="1"/>
      <c r="AT3095" s="8"/>
      <c r="AU3095" s="1"/>
      <c r="AV3095" s="1"/>
      <c r="AW3095" s="3"/>
      <c r="AX3095" s="3"/>
      <c r="AY3095" s="4"/>
      <c r="AZ3095" s="4"/>
      <c r="BA3095" s="4"/>
      <c r="BB3095" s="1"/>
      <c r="BC3095" s="1"/>
      <c r="BD3095" s="1"/>
      <c r="BE3095" s="1"/>
      <c r="BF3095" s="1"/>
      <c r="BG3095" s="1"/>
      <c r="BH3095" s="1"/>
      <c r="BI3095" s="1"/>
    </row>
    <row r="3096" spans="1:61" x14ac:dyDescent="0.2">
      <c r="A3096" s="78">
        <f t="shared" si="1788"/>
        <v>44987</v>
      </c>
      <c r="B3096" s="2">
        <f t="shared" si="1758"/>
        <v>451807.22818075464</v>
      </c>
      <c r="C3096" s="3">
        <f t="shared" si="1759"/>
        <v>60993975.804401875</v>
      </c>
      <c r="D3096" s="2">
        <f t="shared" si="1757"/>
        <v>240537.3279050432</v>
      </c>
      <c r="E3096" s="2">
        <f t="shared" si="1760"/>
        <v>0</v>
      </c>
      <c r="F3096" s="33">
        <f t="shared" si="1761"/>
        <v>240537.3279050432</v>
      </c>
      <c r="G3096" s="39">
        <f t="shared" si="1762"/>
        <v>6474.09</v>
      </c>
      <c r="H3096" s="38">
        <f>IF(AND(N3096=1,N3095&gt;1),VLOOKUP(A3095,[1]Plan1!$CW$105:$CY$215,3),H3095)</f>
        <v>6508.4</v>
      </c>
      <c r="I3096" s="127">
        <f t="shared" si="1763"/>
        <v>44906</v>
      </c>
      <c r="J3096" s="127">
        <f t="shared" si="1764"/>
        <v>44937</v>
      </c>
      <c r="K3096" s="34">
        <f t="shared" si="1765"/>
        <v>5.2995865055938118E-3</v>
      </c>
      <c r="L3096" s="212">
        <f t="shared" si="1766"/>
        <v>44995</v>
      </c>
      <c r="M3096" s="1">
        <f t="shared" si="1767"/>
        <v>18</v>
      </c>
      <c r="N3096" s="1">
        <f t="shared" si="1768"/>
        <v>12</v>
      </c>
      <c r="O3096" s="2">
        <f t="shared" si="1769"/>
        <v>1.00352994</v>
      </c>
      <c r="P3096" s="35">
        <f t="shared" si="1770"/>
        <v>1.0061996799999999</v>
      </c>
      <c r="Q3096" s="35">
        <f t="shared" si="1771"/>
        <v>1.2188662840199731</v>
      </c>
      <c r="R3096" s="2">
        <f t="shared" si="1772"/>
        <v>1.2231688000000001</v>
      </c>
      <c r="S3096" s="2">
        <f t="shared" si="1773"/>
        <v>1.1701330599999999</v>
      </c>
      <c r="T3096" s="2">
        <f t="shared" si="1774"/>
        <v>294217.75472880999</v>
      </c>
      <c r="U3096" s="2">
        <f t="shared" si="1775"/>
        <v>0</v>
      </c>
      <c r="V3096" s="2">
        <f t="shared" si="1776"/>
        <v>53680.426823775022</v>
      </c>
      <c r="W3096" s="2">
        <f t="shared" si="1777"/>
        <v>294217.7547288182</v>
      </c>
      <c r="X3096" s="36">
        <f t="shared" si="1778"/>
        <v>0</v>
      </c>
      <c r="Y3096" s="2">
        <f t="shared" si="1779"/>
        <v>0</v>
      </c>
      <c r="Z3096" s="37">
        <f t="shared" si="1780"/>
        <v>0</v>
      </c>
      <c r="AA3096" s="2">
        <f t="shared" si="1781"/>
        <v>0</v>
      </c>
      <c r="AB3096" s="4">
        <f t="shared" si="1789"/>
        <v>7.1215000000000001E-2</v>
      </c>
      <c r="AC3096" s="148">
        <f t="shared" si="1782"/>
        <v>770</v>
      </c>
      <c r="AD3096" s="36">
        <v>252</v>
      </c>
      <c r="AE3096" s="35">
        <f t="shared" si="1783"/>
        <v>1.233927803</v>
      </c>
      <c r="AF3096" s="2">
        <f t="shared" si="1784"/>
        <v>68825.712967300002</v>
      </c>
      <c r="AG3096" s="2">
        <f t="shared" si="1785"/>
        <v>68825.712967300002</v>
      </c>
      <c r="AH3096" s="3">
        <f t="shared" si="1786"/>
        <v>0</v>
      </c>
      <c r="AI3096" s="3"/>
      <c r="AJ3096" s="3">
        <v>0</v>
      </c>
      <c r="AK3096" s="2">
        <f t="shared" si="1787"/>
        <v>88763.76048463647</v>
      </c>
      <c r="AL3096" s="8"/>
      <c r="AM3096" s="8"/>
      <c r="AN3096" s="8"/>
      <c r="AO3096" s="8"/>
      <c r="AP3096" s="8"/>
      <c r="AQ3096" s="8"/>
      <c r="AR3096" s="5"/>
      <c r="AS3096" s="1"/>
      <c r="AT3096" s="8"/>
      <c r="AU3096" s="1"/>
      <c r="AV3096" s="1"/>
      <c r="AW3096" s="3"/>
      <c r="AX3096" s="3"/>
      <c r="AY3096" s="4"/>
      <c r="AZ3096" s="4"/>
      <c r="BA3096" s="4"/>
      <c r="BB3096" s="1"/>
      <c r="BC3096" s="1"/>
      <c r="BD3096" s="1"/>
      <c r="BE3096" s="1"/>
      <c r="BF3096" s="1"/>
      <c r="BG3096" s="1"/>
      <c r="BH3096" s="1"/>
      <c r="BI3096" s="1"/>
    </row>
    <row r="3097" spans="1:61" x14ac:dyDescent="0.2">
      <c r="A3097" s="78">
        <f t="shared" si="1788"/>
        <v>44988</v>
      </c>
      <c r="B3097" s="2">
        <f t="shared" si="1758"/>
        <v>452092.18224518106</v>
      </c>
      <c r="C3097" s="3">
        <f t="shared" si="1759"/>
        <v>61032444.603099443</v>
      </c>
      <c r="D3097" s="2">
        <f t="shared" si="1757"/>
        <v>240537.3279050432</v>
      </c>
      <c r="E3097" s="2">
        <f t="shared" si="1760"/>
        <v>0</v>
      </c>
      <c r="F3097" s="33">
        <f t="shared" si="1761"/>
        <v>240537.3279050432</v>
      </c>
      <c r="G3097" s="39">
        <f t="shared" si="1762"/>
        <v>6474.09</v>
      </c>
      <c r="H3097" s="38">
        <f>IF(AND(N3097=1,N3096&gt;1),VLOOKUP(A3096,[1]Plan1!$CW$105:$CY$215,3),H3096)</f>
        <v>6508.4</v>
      </c>
      <c r="I3097" s="127">
        <f t="shared" si="1763"/>
        <v>44906</v>
      </c>
      <c r="J3097" s="127">
        <f t="shared" si="1764"/>
        <v>44937</v>
      </c>
      <c r="K3097" s="34">
        <f t="shared" si="1765"/>
        <v>5.2995865055938118E-3</v>
      </c>
      <c r="L3097" s="212">
        <f t="shared" si="1766"/>
        <v>44995</v>
      </c>
      <c r="M3097" s="1">
        <f t="shared" si="1767"/>
        <v>18</v>
      </c>
      <c r="N3097" s="1">
        <f t="shared" si="1768"/>
        <v>13</v>
      </c>
      <c r="O3097" s="2">
        <f t="shared" si="1769"/>
        <v>1.00382466</v>
      </c>
      <c r="P3097" s="35">
        <f t="shared" si="1770"/>
        <v>1.0061996799999999</v>
      </c>
      <c r="Q3097" s="35">
        <f t="shared" si="1771"/>
        <v>1.2188662840199731</v>
      </c>
      <c r="R3097" s="2">
        <f t="shared" si="1772"/>
        <v>1.22352803</v>
      </c>
      <c r="S3097" s="2">
        <f t="shared" si="1773"/>
        <v>1.1701330599999999</v>
      </c>
      <c r="T3097" s="2">
        <f t="shared" si="1774"/>
        <v>294304.16295312002</v>
      </c>
      <c r="U3097" s="2">
        <f t="shared" si="1775"/>
        <v>0</v>
      </c>
      <c r="V3097" s="2">
        <f t="shared" si="1776"/>
        <v>53766.835048078334</v>
      </c>
      <c r="W3097" s="2">
        <f t="shared" si="1777"/>
        <v>294304.16295312153</v>
      </c>
      <c r="X3097" s="36">
        <f t="shared" si="1778"/>
        <v>0</v>
      </c>
      <c r="Y3097" s="2">
        <f t="shared" si="1779"/>
        <v>0</v>
      </c>
      <c r="Z3097" s="37">
        <f t="shared" si="1780"/>
        <v>0</v>
      </c>
      <c r="AA3097" s="2">
        <f t="shared" si="1781"/>
        <v>0</v>
      </c>
      <c r="AB3097" s="4">
        <f t="shared" si="1789"/>
        <v>7.1215000000000001E-2</v>
      </c>
      <c r="AC3097" s="148">
        <f t="shared" si="1782"/>
        <v>771</v>
      </c>
      <c r="AD3097" s="36">
        <v>252</v>
      </c>
      <c r="AE3097" s="35">
        <f t="shared" si="1783"/>
        <v>1.2342646989999999</v>
      </c>
      <c r="AF3097" s="2">
        <f t="shared" si="1784"/>
        <v>68945.076148649998</v>
      </c>
      <c r="AG3097" s="2">
        <f t="shared" si="1785"/>
        <v>68945.076148649998</v>
      </c>
      <c r="AH3097" s="3">
        <f t="shared" si="1786"/>
        <v>0</v>
      </c>
      <c r="AI3097" s="3"/>
      <c r="AJ3097" s="3">
        <v>0</v>
      </c>
      <c r="AK3097" s="2">
        <f t="shared" si="1787"/>
        <v>88842.943143409546</v>
      </c>
      <c r="AL3097" s="8"/>
      <c r="AM3097" s="8"/>
      <c r="AN3097" s="8"/>
      <c r="AO3097" s="8"/>
      <c r="AP3097" s="8"/>
      <c r="AQ3097" s="8"/>
      <c r="AR3097" s="5"/>
      <c r="AS3097" s="1"/>
      <c r="AT3097" s="8"/>
      <c r="AU3097" s="1"/>
      <c r="AV3097" s="1"/>
      <c r="AW3097" s="3"/>
      <c r="AX3097" s="3"/>
      <c r="AY3097" s="4"/>
      <c r="AZ3097" s="4"/>
      <c r="BA3097" s="4"/>
      <c r="BB3097" s="1"/>
      <c r="BC3097" s="1"/>
      <c r="BD3097" s="1"/>
      <c r="BE3097" s="1"/>
      <c r="BF3097" s="1"/>
      <c r="BG3097" s="1"/>
      <c r="BH3097" s="1"/>
      <c r="BI3097" s="1"/>
    </row>
    <row r="3098" spans="1:61" x14ac:dyDescent="0.2">
      <c r="A3098" s="78">
        <f t="shared" si="1788"/>
        <v>44989</v>
      </c>
      <c r="B3098" s="2">
        <f t="shared" si="1758"/>
        <v>452278.04521359032</v>
      </c>
      <c r="C3098" s="3">
        <f t="shared" si="1759"/>
        <v>61057536.103834696</v>
      </c>
      <c r="D3098" s="2">
        <f t="shared" si="1757"/>
        <v>240537.3279050432</v>
      </c>
      <c r="E3098" s="2">
        <f t="shared" si="1760"/>
        <v>0</v>
      </c>
      <c r="F3098" s="33">
        <f t="shared" si="1761"/>
        <v>240537.3279050432</v>
      </c>
      <c r="G3098" s="39">
        <f t="shared" si="1762"/>
        <v>6474.09</v>
      </c>
      <c r="H3098" s="38">
        <f>IF(AND(N3098=1,N3097&gt;1),VLOOKUP(A3097,[1]Plan1!$CW$105:$CY$215,3),H3097)</f>
        <v>6508.4</v>
      </c>
      <c r="I3098" s="127">
        <f t="shared" si="1763"/>
        <v>44906</v>
      </c>
      <c r="J3098" s="127">
        <f t="shared" si="1764"/>
        <v>44937</v>
      </c>
      <c r="K3098" s="34">
        <f t="shared" si="1765"/>
        <v>5.2995865055938118E-3</v>
      </c>
      <c r="L3098" s="212">
        <f t="shared" si="1766"/>
        <v>44995</v>
      </c>
      <c r="M3098" s="1">
        <f t="shared" si="1767"/>
        <v>18</v>
      </c>
      <c r="N3098" s="1">
        <f t="shared" si="1768"/>
        <v>14</v>
      </c>
      <c r="O3098" s="2">
        <f t="shared" si="1769"/>
        <v>1.00411947</v>
      </c>
      <c r="P3098" s="35">
        <f t="shared" si="1770"/>
        <v>1.0061996799999999</v>
      </c>
      <c r="Q3098" s="35">
        <f t="shared" si="1771"/>
        <v>1.2188662840199731</v>
      </c>
      <c r="R3098" s="2">
        <f t="shared" si="1772"/>
        <v>1.22388736</v>
      </c>
      <c r="S3098" s="2">
        <f t="shared" si="1773"/>
        <v>1.1701330599999999</v>
      </c>
      <c r="T3098" s="2">
        <f t="shared" si="1774"/>
        <v>294390.59523114999</v>
      </c>
      <c r="U3098" s="2">
        <f t="shared" si="1775"/>
        <v>0</v>
      </c>
      <c r="V3098" s="2">
        <f t="shared" si="1776"/>
        <v>53853.267326114452</v>
      </c>
      <c r="W3098" s="2">
        <f t="shared" si="1777"/>
        <v>294390.59523115767</v>
      </c>
      <c r="X3098" s="36">
        <f t="shared" si="1778"/>
        <v>0</v>
      </c>
      <c r="Y3098" s="2">
        <f t="shared" si="1779"/>
        <v>0</v>
      </c>
      <c r="Z3098" s="37">
        <f t="shared" si="1780"/>
        <v>0</v>
      </c>
      <c r="AA3098" s="2">
        <f t="shared" si="1781"/>
        <v>0</v>
      </c>
      <c r="AB3098" s="4">
        <f t="shared" si="1789"/>
        <v>7.1215000000000001E-2</v>
      </c>
      <c r="AC3098" s="148">
        <f t="shared" si="1782"/>
        <v>771</v>
      </c>
      <c r="AD3098" s="36">
        <v>252</v>
      </c>
      <c r="AE3098" s="35">
        <f t="shared" si="1783"/>
        <v>1.2342646989999999</v>
      </c>
      <c r="AF3098" s="2">
        <f t="shared" si="1784"/>
        <v>68965.324180249998</v>
      </c>
      <c r="AG3098" s="2">
        <f t="shared" si="1785"/>
        <v>68965.324180249998</v>
      </c>
      <c r="AH3098" s="3">
        <f t="shared" si="1786"/>
        <v>0</v>
      </c>
      <c r="AI3098" s="3"/>
      <c r="AJ3098" s="3">
        <v>0</v>
      </c>
      <c r="AK3098" s="2">
        <f t="shared" si="1787"/>
        <v>88922.125802182651</v>
      </c>
      <c r="AL3098" s="8"/>
      <c r="AM3098" s="8"/>
      <c r="AN3098" s="8"/>
      <c r="AO3098" s="8"/>
      <c r="AP3098" s="8"/>
      <c r="AQ3098" s="8"/>
      <c r="AR3098" s="5"/>
      <c r="AS3098" s="1"/>
      <c r="AT3098" s="8"/>
      <c r="AU3098" s="1"/>
      <c r="AV3098" s="1"/>
      <c r="AW3098" s="3"/>
      <c r="AX3098" s="3"/>
      <c r="AY3098" s="4"/>
      <c r="AZ3098" s="4"/>
      <c r="BA3098" s="4"/>
      <c r="BB3098" s="1"/>
      <c r="BC3098" s="1"/>
      <c r="BD3098" s="1"/>
      <c r="BE3098" s="1"/>
      <c r="BF3098" s="1"/>
      <c r="BG3098" s="1"/>
      <c r="BH3098" s="1"/>
      <c r="BI3098" s="1"/>
    </row>
    <row r="3099" spans="1:61" x14ac:dyDescent="0.2">
      <c r="A3099" s="78">
        <f t="shared" si="1788"/>
        <v>44990</v>
      </c>
      <c r="B3099" s="2">
        <f t="shared" si="1758"/>
        <v>452357.22787236341</v>
      </c>
      <c r="C3099" s="3">
        <f t="shared" si="1759"/>
        <v>61068225.762769058</v>
      </c>
      <c r="D3099" s="2">
        <f t="shared" si="1757"/>
        <v>240537.3279050432</v>
      </c>
      <c r="E3099" s="2">
        <f t="shared" si="1760"/>
        <v>0</v>
      </c>
      <c r="F3099" s="33">
        <f t="shared" si="1761"/>
        <v>240537.3279050432</v>
      </c>
      <c r="G3099" s="39">
        <f t="shared" si="1762"/>
        <v>6474.09</v>
      </c>
      <c r="H3099" s="38">
        <f>IF(AND(N3099=1,N3098&gt;1),VLOOKUP(A3098,[1]Plan1!$CW$105:$CY$215,3),H3098)</f>
        <v>6508.4</v>
      </c>
      <c r="I3099" s="127">
        <f t="shared" si="1763"/>
        <v>44906</v>
      </c>
      <c r="J3099" s="127">
        <f t="shared" si="1764"/>
        <v>44937</v>
      </c>
      <c r="K3099" s="34">
        <f t="shared" si="1765"/>
        <v>5.2995865055938118E-3</v>
      </c>
      <c r="L3099" s="212">
        <f t="shared" si="1766"/>
        <v>44995</v>
      </c>
      <c r="M3099" s="1">
        <f t="shared" si="1767"/>
        <v>18</v>
      </c>
      <c r="N3099" s="1">
        <f t="shared" si="1768"/>
        <v>14</v>
      </c>
      <c r="O3099" s="2">
        <f t="shared" si="1769"/>
        <v>1.00411947</v>
      </c>
      <c r="P3099" s="35">
        <f t="shared" si="1770"/>
        <v>1.0061996799999999</v>
      </c>
      <c r="Q3099" s="35">
        <f t="shared" si="1771"/>
        <v>1.2188662840199731</v>
      </c>
      <c r="R3099" s="2">
        <f t="shared" si="1772"/>
        <v>1.22388736</v>
      </c>
      <c r="S3099" s="2">
        <f t="shared" si="1773"/>
        <v>1.1701330599999999</v>
      </c>
      <c r="T3099" s="2">
        <f t="shared" si="1774"/>
        <v>294390.59523114999</v>
      </c>
      <c r="U3099" s="2">
        <f t="shared" si="1775"/>
        <v>0</v>
      </c>
      <c r="V3099" s="2">
        <f t="shared" si="1776"/>
        <v>53853.267326114452</v>
      </c>
      <c r="W3099" s="2">
        <f t="shared" si="1777"/>
        <v>294390.59523115767</v>
      </c>
      <c r="X3099" s="36">
        <f t="shared" si="1778"/>
        <v>0</v>
      </c>
      <c r="Y3099" s="2">
        <f t="shared" si="1779"/>
        <v>0</v>
      </c>
      <c r="Z3099" s="37">
        <f t="shared" si="1780"/>
        <v>0</v>
      </c>
      <c r="AA3099" s="2">
        <f t="shared" si="1781"/>
        <v>0</v>
      </c>
      <c r="AB3099" s="4">
        <f t="shared" si="1789"/>
        <v>7.1215000000000001E-2</v>
      </c>
      <c r="AC3099" s="148">
        <f t="shared" si="1782"/>
        <v>771</v>
      </c>
      <c r="AD3099" s="36">
        <v>252</v>
      </c>
      <c r="AE3099" s="35">
        <f t="shared" si="1783"/>
        <v>1.2342646989999999</v>
      </c>
      <c r="AF3099" s="2">
        <f t="shared" si="1784"/>
        <v>68965.324180249998</v>
      </c>
      <c r="AG3099" s="2">
        <f t="shared" si="1785"/>
        <v>68965.324180249998</v>
      </c>
      <c r="AH3099" s="3">
        <f t="shared" si="1786"/>
        <v>0</v>
      </c>
      <c r="AI3099" s="3"/>
      <c r="AJ3099" s="3">
        <v>0</v>
      </c>
      <c r="AK3099" s="2">
        <f t="shared" si="1787"/>
        <v>89001.308460955726</v>
      </c>
      <c r="AL3099" s="8"/>
      <c r="AM3099" s="8"/>
      <c r="AN3099" s="8"/>
      <c r="AO3099" s="8"/>
      <c r="AP3099" s="8"/>
      <c r="AQ3099" s="8"/>
      <c r="AR3099" s="5"/>
      <c r="AS3099" s="1"/>
      <c r="AT3099" s="8"/>
      <c r="AU3099" s="1"/>
      <c r="AV3099" s="1"/>
      <c r="AW3099" s="3"/>
      <c r="AX3099" s="3"/>
      <c r="AY3099" s="4"/>
      <c r="AZ3099" s="4"/>
      <c r="BA3099" s="4"/>
      <c r="BB3099" s="1"/>
      <c r="BC3099" s="1"/>
      <c r="BD3099" s="1"/>
      <c r="BE3099" s="1"/>
      <c r="BF3099" s="1"/>
      <c r="BG3099" s="1"/>
      <c r="BH3099" s="1"/>
      <c r="BI3099" s="1"/>
    </row>
    <row r="3100" spans="1:61" x14ac:dyDescent="0.2">
      <c r="A3100" s="78">
        <f t="shared" si="1788"/>
        <v>44991</v>
      </c>
      <c r="B3100" s="2">
        <f t="shared" si="1758"/>
        <v>452535.6166290465</v>
      </c>
      <c r="C3100" s="3">
        <f t="shared" si="1759"/>
        <v>61092308.244921274</v>
      </c>
      <c r="D3100" s="2">
        <f t="shared" si="1757"/>
        <v>240537.3279050432</v>
      </c>
      <c r="E3100" s="2">
        <f t="shared" si="1760"/>
        <v>0</v>
      </c>
      <c r="F3100" s="33">
        <f t="shared" si="1761"/>
        <v>240537.3279050432</v>
      </c>
      <c r="G3100" s="39">
        <f t="shared" si="1762"/>
        <v>6474.09</v>
      </c>
      <c r="H3100" s="38">
        <f>IF(AND(N3100=1,N3099&gt;1),VLOOKUP(A3099,[1]Plan1!$CW$105:$CY$215,3),H3099)</f>
        <v>6508.4</v>
      </c>
      <c r="I3100" s="127">
        <f t="shared" si="1763"/>
        <v>44906</v>
      </c>
      <c r="J3100" s="127">
        <f t="shared" si="1764"/>
        <v>44937</v>
      </c>
      <c r="K3100" s="34">
        <f t="shared" si="1765"/>
        <v>5.2995865055938118E-3</v>
      </c>
      <c r="L3100" s="212">
        <f t="shared" si="1766"/>
        <v>44995</v>
      </c>
      <c r="M3100" s="1">
        <f t="shared" si="1767"/>
        <v>18</v>
      </c>
      <c r="N3100" s="1">
        <f t="shared" si="1768"/>
        <v>14</v>
      </c>
      <c r="O3100" s="2">
        <f t="shared" si="1769"/>
        <v>1.00411947</v>
      </c>
      <c r="P3100" s="35">
        <f t="shared" si="1770"/>
        <v>1.0061996799999999</v>
      </c>
      <c r="Q3100" s="35">
        <f t="shared" si="1771"/>
        <v>1.2188662840199731</v>
      </c>
      <c r="R3100" s="2">
        <f t="shared" si="1772"/>
        <v>1.22388736</v>
      </c>
      <c r="S3100" s="2">
        <f t="shared" si="1773"/>
        <v>1.1701330599999999</v>
      </c>
      <c r="T3100" s="2">
        <f t="shared" si="1774"/>
        <v>294390.59523114999</v>
      </c>
      <c r="U3100" s="2">
        <f t="shared" si="1775"/>
        <v>0</v>
      </c>
      <c r="V3100" s="2">
        <f t="shared" si="1776"/>
        <v>53853.267326114452</v>
      </c>
      <c r="W3100" s="2">
        <f t="shared" si="1777"/>
        <v>294390.59523115767</v>
      </c>
      <c r="X3100" s="36">
        <f t="shared" si="1778"/>
        <v>0</v>
      </c>
      <c r="Y3100" s="2">
        <f t="shared" si="1779"/>
        <v>0</v>
      </c>
      <c r="Z3100" s="37">
        <f t="shared" si="1780"/>
        <v>0</v>
      </c>
      <c r="AA3100" s="2">
        <f t="shared" si="1781"/>
        <v>0</v>
      </c>
      <c r="AB3100" s="4">
        <f t="shared" si="1789"/>
        <v>7.1215000000000001E-2</v>
      </c>
      <c r="AC3100" s="148">
        <f t="shared" si="1782"/>
        <v>772</v>
      </c>
      <c r="AD3100" s="36">
        <v>252</v>
      </c>
      <c r="AE3100" s="35">
        <f t="shared" si="1783"/>
        <v>1.2346016870000001</v>
      </c>
      <c r="AF3100" s="2">
        <f t="shared" si="1784"/>
        <v>69064.530278160004</v>
      </c>
      <c r="AG3100" s="2">
        <f t="shared" si="1785"/>
        <v>69064.530278160004</v>
      </c>
      <c r="AH3100" s="3">
        <f t="shared" si="1786"/>
        <v>0</v>
      </c>
      <c r="AI3100" s="3"/>
      <c r="AJ3100" s="3">
        <v>0</v>
      </c>
      <c r="AK3100" s="2">
        <f t="shared" si="1787"/>
        <v>89080.491119728831</v>
      </c>
      <c r="AL3100" s="8"/>
      <c r="AM3100" s="8"/>
      <c r="AN3100" s="8"/>
      <c r="AO3100" s="8"/>
      <c r="AP3100" s="8"/>
      <c r="AQ3100" s="8"/>
      <c r="AR3100" s="5"/>
      <c r="AS3100" s="1"/>
      <c r="AT3100" s="8"/>
      <c r="AU3100" s="1"/>
      <c r="AV3100" s="1"/>
      <c r="AW3100" s="3"/>
      <c r="AX3100" s="3"/>
      <c r="AY3100" s="4"/>
      <c r="AZ3100" s="4"/>
      <c r="BA3100" s="4"/>
      <c r="BB3100" s="1"/>
      <c r="BC3100" s="1"/>
      <c r="BD3100" s="1"/>
      <c r="BE3100" s="1"/>
      <c r="BF3100" s="1"/>
      <c r="BG3100" s="1"/>
      <c r="BH3100" s="1"/>
      <c r="BI3100" s="1"/>
    </row>
    <row r="3101" spans="1:61" x14ac:dyDescent="0.2">
      <c r="A3101" s="78">
        <f t="shared" si="1788"/>
        <v>44992</v>
      </c>
      <c r="B3101" s="2">
        <f t="shared" si="1758"/>
        <v>452820.80668639502</v>
      </c>
      <c r="C3101" s="3">
        <f t="shared" si="1759"/>
        <v>61130808.902663328</v>
      </c>
      <c r="D3101" s="2">
        <f t="shared" si="1757"/>
        <v>240537.3279050432</v>
      </c>
      <c r="E3101" s="2">
        <f t="shared" si="1760"/>
        <v>0</v>
      </c>
      <c r="F3101" s="33">
        <f t="shared" si="1761"/>
        <v>240537.3279050432</v>
      </c>
      <c r="G3101" s="39">
        <f t="shared" si="1762"/>
        <v>6474.09</v>
      </c>
      <c r="H3101" s="38">
        <f>IF(AND(N3101=1,N3100&gt;1),VLOOKUP(A3100,[1]Plan1!$CW$105:$CY$215,3),H3100)</f>
        <v>6508.4</v>
      </c>
      <c r="I3101" s="127">
        <f t="shared" si="1763"/>
        <v>44906</v>
      </c>
      <c r="J3101" s="127">
        <f t="shared" si="1764"/>
        <v>44937</v>
      </c>
      <c r="K3101" s="34">
        <f t="shared" si="1765"/>
        <v>5.2995865055938118E-3</v>
      </c>
      <c r="L3101" s="212">
        <f t="shared" si="1766"/>
        <v>44995</v>
      </c>
      <c r="M3101" s="1">
        <f t="shared" si="1767"/>
        <v>18</v>
      </c>
      <c r="N3101" s="1">
        <f t="shared" si="1768"/>
        <v>15</v>
      </c>
      <c r="O3101" s="2">
        <f t="shared" si="1769"/>
        <v>1.0044143699999999</v>
      </c>
      <c r="P3101" s="35">
        <f t="shared" si="1770"/>
        <v>1.0061996799999999</v>
      </c>
      <c r="Q3101" s="35">
        <f t="shared" si="1771"/>
        <v>1.2188662840199731</v>
      </c>
      <c r="R3101" s="2">
        <f t="shared" si="1772"/>
        <v>1.2242468099999999</v>
      </c>
      <c r="S3101" s="2">
        <f t="shared" si="1773"/>
        <v>1.1701330599999999</v>
      </c>
      <c r="T3101" s="2">
        <f t="shared" si="1774"/>
        <v>294477.05637367</v>
      </c>
      <c r="U3101" s="2">
        <f t="shared" si="1775"/>
        <v>0</v>
      </c>
      <c r="V3101" s="2">
        <f t="shared" si="1776"/>
        <v>53939.728468629895</v>
      </c>
      <c r="W3101" s="2">
        <f t="shared" si="1777"/>
        <v>294477.05637367308</v>
      </c>
      <c r="X3101" s="36">
        <f t="shared" si="1778"/>
        <v>0</v>
      </c>
      <c r="Y3101" s="2">
        <f t="shared" si="1779"/>
        <v>0</v>
      </c>
      <c r="Z3101" s="37">
        <f t="shared" si="1780"/>
        <v>0</v>
      </c>
      <c r="AA3101" s="2">
        <f t="shared" si="1781"/>
        <v>0</v>
      </c>
      <c r="AB3101" s="4">
        <f t="shared" si="1789"/>
        <v>7.1215000000000001E-2</v>
      </c>
      <c r="AC3101" s="148">
        <f t="shared" si="1782"/>
        <v>773</v>
      </c>
      <c r="AD3101" s="36">
        <v>252</v>
      </c>
      <c r="AE3101" s="35">
        <f t="shared" si="1783"/>
        <v>1.234938767</v>
      </c>
      <c r="AF3101" s="2">
        <f t="shared" si="1784"/>
        <v>69184.076534210006</v>
      </c>
      <c r="AG3101" s="2">
        <f t="shared" si="1785"/>
        <v>69184.076534220003</v>
      </c>
      <c r="AH3101" s="3">
        <f t="shared" si="1786"/>
        <v>0</v>
      </c>
      <c r="AI3101" s="3"/>
      <c r="AJ3101" s="3">
        <v>0</v>
      </c>
      <c r="AK3101" s="2">
        <f t="shared" si="1787"/>
        <v>89159.673778501921</v>
      </c>
      <c r="AL3101" s="8"/>
      <c r="AM3101" s="8"/>
      <c r="AN3101" s="8"/>
      <c r="AO3101" s="8"/>
      <c r="AP3101" s="8"/>
      <c r="AQ3101" s="8"/>
      <c r="AR3101" s="5"/>
      <c r="AS3101" s="1"/>
      <c r="AT3101" s="8"/>
      <c r="AU3101" s="1"/>
      <c r="AV3101" s="1"/>
      <c r="AW3101" s="3"/>
      <c r="AX3101" s="3"/>
      <c r="AY3101" s="4"/>
      <c r="AZ3101" s="4"/>
      <c r="BA3101" s="4"/>
      <c r="BB3101" s="1"/>
      <c r="BC3101" s="1"/>
      <c r="BD3101" s="1"/>
      <c r="BE3101" s="1"/>
      <c r="BF3101" s="1"/>
      <c r="BG3101" s="1"/>
      <c r="BH3101" s="1"/>
      <c r="BI3101" s="1"/>
    </row>
    <row r="3102" spans="1:61" x14ac:dyDescent="0.2">
      <c r="A3102" s="78">
        <f t="shared" si="1788"/>
        <v>44993</v>
      </c>
      <c r="B3102" s="2">
        <f t="shared" si="1758"/>
        <v>453106.10887392313</v>
      </c>
      <c r="C3102" s="3">
        <f t="shared" si="1759"/>
        <v>61169324.697979622</v>
      </c>
      <c r="D3102" s="2">
        <f t="shared" si="1757"/>
        <v>240537.3279050432</v>
      </c>
      <c r="E3102" s="2">
        <f t="shared" si="1760"/>
        <v>0</v>
      </c>
      <c r="F3102" s="33">
        <f t="shared" si="1761"/>
        <v>240537.3279050432</v>
      </c>
      <c r="G3102" s="39">
        <f t="shared" si="1762"/>
        <v>6474.09</v>
      </c>
      <c r="H3102" s="38">
        <f>IF(AND(N3102=1,N3101&gt;1),VLOOKUP(A3101,[1]Plan1!$CW$105:$CY$215,3),H3101)</f>
        <v>6508.4</v>
      </c>
      <c r="I3102" s="127">
        <f t="shared" si="1763"/>
        <v>44906</v>
      </c>
      <c r="J3102" s="127">
        <f t="shared" si="1764"/>
        <v>44937</v>
      </c>
      <c r="K3102" s="34">
        <f t="shared" si="1765"/>
        <v>5.2995865055938118E-3</v>
      </c>
      <c r="L3102" s="212">
        <f t="shared" si="1766"/>
        <v>44995</v>
      </c>
      <c r="M3102" s="1">
        <f t="shared" si="1767"/>
        <v>18</v>
      </c>
      <c r="N3102" s="1">
        <f t="shared" si="1768"/>
        <v>16</v>
      </c>
      <c r="O3102" s="2">
        <f t="shared" si="1769"/>
        <v>1.0047093499999999</v>
      </c>
      <c r="P3102" s="35">
        <f t="shared" si="1770"/>
        <v>1.0061996799999999</v>
      </c>
      <c r="Q3102" s="35">
        <f t="shared" si="1771"/>
        <v>1.2188662840199731</v>
      </c>
      <c r="R3102" s="2">
        <f t="shared" si="1772"/>
        <v>1.22460635</v>
      </c>
      <c r="S3102" s="2">
        <f t="shared" si="1773"/>
        <v>1.1701330599999999</v>
      </c>
      <c r="T3102" s="2">
        <f t="shared" si="1774"/>
        <v>294563.53916454001</v>
      </c>
      <c r="U3102" s="2">
        <f t="shared" si="1775"/>
        <v>0</v>
      </c>
      <c r="V3102" s="2">
        <f t="shared" si="1776"/>
        <v>54026.211259504889</v>
      </c>
      <c r="W3102" s="2">
        <f t="shared" si="1777"/>
        <v>294563.5391645481</v>
      </c>
      <c r="X3102" s="36">
        <f t="shared" si="1778"/>
        <v>0</v>
      </c>
      <c r="Y3102" s="2">
        <f t="shared" si="1779"/>
        <v>0</v>
      </c>
      <c r="Z3102" s="37">
        <f t="shared" si="1780"/>
        <v>0</v>
      </c>
      <c r="AA3102" s="2">
        <f t="shared" si="1781"/>
        <v>0</v>
      </c>
      <c r="AB3102" s="4">
        <f t="shared" si="1789"/>
        <v>7.1215000000000001E-2</v>
      </c>
      <c r="AC3102" s="148">
        <f t="shared" si="1782"/>
        <v>774</v>
      </c>
      <c r="AD3102" s="36">
        <v>252</v>
      </c>
      <c r="AE3102" s="35">
        <f t="shared" si="1783"/>
        <v>1.2352759390000001</v>
      </c>
      <c r="AF3102" s="2">
        <f t="shared" si="1784"/>
        <v>69303.713272099994</v>
      </c>
      <c r="AG3102" s="2">
        <f t="shared" si="1785"/>
        <v>69303.713272099994</v>
      </c>
      <c r="AH3102" s="3">
        <f t="shared" si="1786"/>
        <v>0</v>
      </c>
      <c r="AI3102" s="3"/>
      <c r="AJ3102" s="3">
        <v>0</v>
      </c>
      <c r="AK3102" s="2">
        <f t="shared" si="1787"/>
        <v>89238.856437275012</v>
      </c>
      <c r="AL3102" s="8"/>
      <c r="AM3102" s="8"/>
      <c r="AN3102" s="8"/>
      <c r="AO3102" s="8"/>
      <c r="AP3102" s="8"/>
      <c r="AQ3102" s="8"/>
      <c r="AR3102" s="5"/>
      <c r="AS3102" s="1"/>
      <c r="AT3102" s="8"/>
      <c r="AU3102" s="1"/>
      <c r="AV3102" s="1"/>
      <c r="AW3102" s="3"/>
      <c r="AX3102" s="3"/>
      <c r="AY3102" s="4"/>
      <c r="AZ3102" s="4"/>
      <c r="BA3102" s="4"/>
      <c r="BB3102" s="1"/>
      <c r="BC3102" s="1"/>
      <c r="BD3102" s="1"/>
      <c r="BE3102" s="1"/>
      <c r="BF3102" s="1"/>
      <c r="BG3102" s="1"/>
      <c r="BH3102" s="1"/>
      <c r="BI3102" s="1"/>
    </row>
    <row r="3103" spans="1:61" x14ac:dyDescent="0.2">
      <c r="A3103" s="78">
        <f t="shared" si="1788"/>
        <v>44994</v>
      </c>
      <c r="B3103" s="2">
        <f t="shared" si="1758"/>
        <v>453391.52918162721</v>
      </c>
      <c r="C3103" s="3">
        <f t="shared" si="1759"/>
        <v>61207856.439519674</v>
      </c>
      <c r="D3103" s="2">
        <f t="shared" si="1757"/>
        <v>240537.3279050432</v>
      </c>
      <c r="E3103" s="2">
        <f t="shared" si="1760"/>
        <v>0</v>
      </c>
      <c r="F3103" s="33">
        <f t="shared" si="1761"/>
        <v>240537.3279050432</v>
      </c>
      <c r="G3103" s="39">
        <f t="shared" si="1762"/>
        <v>6474.09</v>
      </c>
      <c r="H3103" s="38">
        <f>IF(AND(N3103=1,N3102&gt;1),VLOOKUP(A3102,[1]Plan1!$CW$105:$CY$215,3),H3102)</f>
        <v>6508.4</v>
      </c>
      <c r="I3103" s="127">
        <f t="shared" si="1763"/>
        <v>44906</v>
      </c>
      <c r="J3103" s="127">
        <f t="shared" si="1764"/>
        <v>44937</v>
      </c>
      <c r="K3103" s="34">
        <f t="shared" si="1765"/>
        <v>5.2995865055938118E-3</v>
      </c>
      <c r="L3103" s="212">
        <f t="shared" si="1766"/>
        <v>44995</v>
      </c>
      <c r="M3103" s="1">
        <f t="shared" si="1767"/>
        <v>18</v>
      </c>
      <c r="N3103" s="1">
        <f t="shared" si="1768"/>
        <v>17</v>
      </c>
      <c r="O3103" s="2">
        <f t="shared" si="1769"/>
        <v>1.0050044199999999</v>
      </c>
      <c r="P3103" s="35">
        <f t="shared" si="1770"/>
        <v>1.0061996799999999</v>
      </c>
      <c r="Q3103" s="35">
        <f t="shared" si="1771"/>
        <v>1.2188662840199731</v>
      </c>
      <c r="R3103" s="2">
        <f t="shared" si="1772"/>
        <v>1.224966</v>
      </c>
      <c r="S3103" s="2">
        <f t="shared" si="1773"/>
        <v>1.1701330599999999</v>
      </c>
      <c r="T3103" s="2">
        <f t="shared" si="1774"/>
        <v>294650.04841451999</v>
      </c>
      <c r="U3103" s="2">
        <f t="shared" si="1775"/>
        <v>0</v>
      </c>
      <c r="V3103" s="2">
        <f t="shared" si="1776"/>
        <v>54112.720509485946</v>
      </c>
      <c r="W3103" s="2">
        <f t="shared" si="1777"/>
        <v>294650.04841452913</v>
      </c>
      <c r="X3103" s="36">
        <f t="shared" si="1778"/>
        <v>0</v>
      </c>
      <c r="Y3103" s="2">
        <f t="shared" si="1779"/>
        <v>0</v>
      </c>
      <c r="Z3103" s="37">
        <f t="shared" si="1780"/>
        <v>0</v>
      </c>
      <c r="AA3103" s="2">
        <f t="shared" si="1781"/>
        <v>0</v>
      </c>
      <c r="AB3103" s="4">
        <f t="shared" si="1789"/>
        <v>7.1215000000000001E-2</v>
      </c>
      <c r="AC3103" s="148">
        <f t="shared" si="1782"/>
        <v>775</v>
      </c>
      <c r="AD3103" s="36">
        <v>252</v>
      </c>
      <c r="AE3103" s="35">
        <f t="shared" si="1783"/>
        <v>1.235613203</v>
      </c>
      <c r="AF3103" s="2">
        <f t="shared" si="1784"/>
        <v>69423.441671049994</v>
      </c>
      <c r="AG3103" s="2">
        <f t="shared" si="1785"/>
        <v>69423.441671049994</v>
      </c>
      <c r="AH3103" s="3">
        <f t="shared" si="1786"/>
        <v>0</v>
      </c>
      <c r="AI3103" s="3"/>
      <c r="AJ3103" s="3">
        <v>0</v>
      </c>
      <c r="AK3103" s="2">
        <f t="shared" si="1787"/>
        <v>89318.039096048102</v>
      </c>
      <c r="AL3103" s="8"/>
      <c r="AM3103" s="8"/>
      <c r="AN3103" s="8"/>
      <c r="AO3103" s="8"/>
      <c r="AP3103" s="8"/>
      <c r="AQ3103" s="8"/>
      <c r="AR3103" s="5"/>
      <c r="AS3103" s="1"/>
      <c r="AT3103" s="8"/>
      <c r="AU3103" s="1"/>
      <c r="AV3103" s="1"/>
      <c r="AW3103" s="3"/>
      <c r="AX3103" s="3"/>
      <c r="AY3103" s="4"/>
      <c r="AZ3103" s="4"/>
      <c r="BA3103" s="4"/>
      <c r="BB3103" s="1"/>
      <c r="BC3103" s="1"/>
      <c r="BD3103" s="1"/>
      <c r="BE3103" s="1"/>
      <c r="BF3103" s="1"/>
      <c r="BG3103" s="1"/>
      <c r="BH3103" s="1"/>
      <c r="BI3103" s="1"/>
    </row>
    <row r="3104" spans="1:61" x14ac:dyDescent="0.2">
      <c r="A3104" s="78">
        <f t="shared" si="1788"/>
        <v>44995</v>
      </c>
      <c r="B3104" s="2">
        <f t="shared" si="1758"/>
        <v>453677.06795488746</v>
      </c>
      <c r="C3104" s="3">
        <f t="shared" si="1759"/>
        <v>61246404.173909806</v>
      </c>
      <c r="D3104" s="2">
        <f t="shared" si="1757"/>
        <v>240537.3279050432</v>
      </c>
      <c r="E3104" s="2">
        <f t="shared" si="1760"/>
        <v>0</v>
      </c>
      <c r="F3104" s="33">
        <f t="shared" si="1761"/>
        <v>240537.3279050432</v>
      </c>
      <c r="G3104" s="39">
        <f t="shared" si="1762"/>
        <v>6474.09</v>
      </c>
      <c r="H3104" s="38">
        <f>IF(AND(N3104=1,N3103&gt;1),VLOOKUP(A3103,[1]Plan1!$CW$105:$CY$215,3),H3103)</f>
        <v>6508.4</v>
      </c>
      <c r="I3104" s="127">
        <f t="shared" si="1763"/>
        <v>44906</v>
      </c>
      <c r="J3104" s="127">
        <f t="shared" si="1764"/>
        <v>44937</v>
      </c>
      <c r="K3104" s="34">
        <f t="shared" si="1765"/>
        <v>5.2995865055938118E-3</v>
      </c>
      <c r="L3104" s="212">
        <f t="shared" si="1766"/>
        <v>44995</v>
      </c>
      <c r="M3104" s="1">
        <f t="shared" si="1767"/>
        <v>18</v>
      </c>
      <c r="N3104" s="1">
        <f t="shared" si="1768"/>
        <v>18</v>
      </c>
      <c r="O3104" s="2">
        <f t="shared" si="1769"/>
        <v>1.00529958</v>
      </c>
      <c r="P3104" s="35">
        <f t="shared" si="1770"/>
        <v>1.0061996799999999</v>
      </c>
      <c r="Q3104" s="35">
        <f t="shared" si="1771"/>
        <v>1.2188662840199731</v>
      </c>
      <c r="R3104" s="2">
        <f t="shared" si="1772"/>
        <v>1.22532576</v>
      </c>
      <c r="S3104" s="2">
        <f t="shared" si="1773"/>
        <v>1.1701330599999999</v>
      </c>
      <c r="T3104" s="2">
        <f t="shared" si="1774"/>
        <v>294736.58412361</v>
      </c>
      <c r="U3104" s="2">
        <f t="shared" si="1775"/>
        <v>0</v>
      </c>
      <c r="V3104" s="2">
        <f t="shared" si="1776"/>
        <v>54199.256218573079</v>
      </c>
      <c r="W3104" s="2">
        <f t="shared" si="1777"/>
        <v>294736.58412361628</v>
      </c>
      <c r="X3104" s="36">
        <f t="shared" si="1778"/>
        <v>102</v>
      </c>
      <c r="Y3104" s="2">
        <f t="shared" si="1779"/>
        <v>0</v>
      </c>
      <c r="Z3104" s="37">
        <f t="shared" si="1780"/>
        <v>0</v>
      </c>
      <c r="AA3104" s="2">
        <f t="shared" si="1781"/>
        <v>0</v>
      </c>
      <c r="AB3104" s="4">
        <f t="shared" si="1789"/>
        <v>7.1215000000000001E-2</v>
      </c>
      <c r="AC3104" s="148">
        <f t="shared" si="1782"/>
        <v>776</v>
      </c>
      <c r="AD3104" s="36">
        <v>252</v>
      </c>
      <c r="AE3104" s="35">
        <f t="shared" si="1783"/>
        <v>1.23595056</v>
      </c>
      <c r="AF3104" s="2">
        <f t="shared" si="1784"/>
        <v>69543.262076450002</v>
      </c>
      <c r="AG3104" s="2">
        <f t="shared" si="1785"/>
        <v>69543.262076450002</v>
      </c>
      <c r="AH3104" s="3">
        <f t="shared" si="1786"/>
        <v>0</v>
      </c>
      <c r="AI3104" s="3"/>
      <c r="AJ3104" s="3">
        <v>0</v>
      </c>
      <c r="AK3104" s="2">
        <f t="shared" si="1787"/>
        <v>89397.221754821207</v>
      </c>
      <c r="AL3104" s="8"/>
      <c r="AM3104" s="8"/>
      <c r="AN3104" s="8"/>
      <c r="AO3104" s="8"/>
      <c r="AP3104" s="8"/>
      <c r="AQ3104" s="8"/>
      <c r="AR3104" s="5"/>
      <c r="AS3104" s="1"/>
      <c r="AT3104" s="8"/>
      <c r="AU3104" s="1"/>
      <c r="AV3104" s="1"/>
      <c r="AW3104" s="3"/>
      <c r="AX3104" s="3"/>
      <c r="AY3104" s="4"/>
      <c r="AZ3104" s="4"/>
      <c r="BA3104" s="4"/>
      <c r="BB3104" s="1"/>
      <c r="BC3104" s="1"/>
      <c r="BD3104" s="1"/>
      <c r="BE3104" s="1"/>
      <c r="BF3104" s="1"/>
      <c r="BG3104" s="1"/>
      <c r="BH3104" s="1"/>
      <c r="BI3104" s="1"/>
    </row>
    <row r="3105" spans="1:61" x14ac:dyDescent="0.2">
      <c r="A3105" s="78">
        <f t="shared" si="1788"/>
        <v>44996</v>
      </c>
      <c r="B3105" s="2">
        <f t="shared" si="1758"/>
        <v>453908.63667266804</v>
      </c>
      <c r="C3105" s="3">
        <f t="shared" si="1759"/>
        <v>61277665.950810187</v>
      </c>
      <c r="D3105" s="2">
        <f t="shared" si="1757"/>
        <v>240537.3279050432</v>
      </c>
      <c r="E3105" s="2">
        <f t="shared" si="1760"/>
        <v>0</v>
      </c>
      <c r="F3105" s="33">
        <f t="shared" si="1761"/>
        <v>240537.3279050432</v>
      </c>
      <c r="G3105" s="39">
        <f t="shared" si="1762"/>
        <v>6508.4</v>
      </c>
      <c r="H3105" s="38">
        <f>IF(AND(N3105=1,N3104&gt;1),VLOOKUP(A3104,[1]Plan1!$CW$105:$CY$215,3),H3104)</f>
        <v>6563.07</v>
      </c>
      <c r="I3105" s="127">
        <f t="shared" si="1763"/>
        <v>44937</v>
      </c>
      <c r="J3105" s="127">
        <f t="shared" si="1764"/>
        <v>44968</v>
      </c>
      <c r="K3105" s="34">
        <f t="shared" si="1765"/>
        <v>8.3999139573474046E-3</v>
      </c>
      <c r="L3105" s="212">
        <f t="shared" si="1766"/>
        <v>45026</v>
      </c>
      <c r="M3105" s="1">
        <f t="shared" si="1767"/>
        <v>20</v>
      </c>
      <c r="N3105" s="1">
        <f t="shared" si="1768"/>
        <v>1</v>
      </c>
      <c r="O3105" s="2">
        <f t="shared" si="1769"/>
        <v>1.0004183200000001</v>
      </c>
      <c r="P3105" s="35">
        <f t="shared" si="1770"/>
        <v>1.00529958</v>
      </c>
      <c r="Q3105" s="35">
        <f t="shared" si="1771"/>
        <v>1.2253257634014396</v>
      </c>
      <c r="R3105" s="2">
        <f t="shared" si="1772"/>
        <v>1.2258383399999999</v>
      </c>
      <c r="S3105" s="2">
        <f t="shared" si="1773"/>
        <v>1.1701330599999999</v>
      </c>
      <c r="T3105" s="2">
        <f t="shared" si="1774"/>
        <v>294859.87874715001</v>
      </c>
      <c r="U3105" s="2">
        <f t="shared" si="1775"/>
        <v>0</v>
      </c>
      <c r="V3105" s="2">
        <f t="shared" si="1776"/>
        <v>54322.550842110613</v>
      </c>
      <c r="W3105" s="2">
        <f t="shared" si="1777"/>
        <v>294859.87874715379</v>
      </c>
      <c r="X3105" s="36">
        <f t="shared" si="1778"/>
        <v>0</v>
      </c>
      <c r="Y3105" s="2">
        <f t="shared" si="1779"/>
        <v>0</v>
      </c>
      <c r="Z3105" s="37">
        <f t="shared" si="1780"/>
        <v>0</v>
      </c>
      <c r="AA3105" s="2">
        <f t="shared" si="1781"/>
        <v>0</v>
      </c>
      <c r="AB3105" s="4">
        <f t="shared" si="1789"/>
        <v>7.1215000000000001E-2</v>
      </c>
      <c r="AC3105" s="148">
        <f t="shared" si="1782"/>
        <v>776</v>
      </c>
      <c r="AD3105" s="36">
        <v>252</v>
      </c>
      <c r="AE3105" s="35">
        <f t="shared" si="1783"/>
        <v>1.23595056</v>
      </c>
      <c r="AF3105" s="2">
        <f t="shared" si="1784"/>
        <v>69572.353511919995</v>
      </c>
      <c r="AG3105" s="2">
        <f t="shared" si="1785"/>
        <v>69572.353511919995</v>
      </c>
      <c r="AH3105" s="3">
        <f t="shared" si="1786"/>
        <v>0</v>
      </c>
      <c r="AI3105" s="3"/>
      <c r="AJ3105" s="3">
        <v>0</v>
      </c>
      <c r="AK3105" s="2">
        <f t="shared" si="1787"/>
        <v>89476.404413594297</v>
      </c>
      <c r="AL3105" s="8"/>
      <c r="AM3105" s="8"/>
      <c r="AN3105" s="8"/>
      <c r="AO3105" s="8"/>
      <c r="AP3105" s="8"/>
      <c r="AQ3105" s="8"/>
      <c r="AR3105" s="5"/>
      <c r="AS3105" s="1"/>
      <c r="AT3105" s="8"/>
      <c r="AU3105" s="1"/>
      <c r="AV3105" s="1"/>
      <c r="AW3105" s="3"/>
      <c r="AX3105" s="3"/>
      <c r="AY3105" s="4"/>
      <c r="AZ3105" s="4"/>
      <c r="BA3105" s="4"/>
      <c r="BB3105" s="1"/>
      <c r="BC3105" s="1"/>
      <c r="BD3105" s="1"/>
      <c r="BE3105" s="1"/>
      <c r="BF3105" s="1"/>
      <c r="BG3105" s="1"/>
      <c r="BH3105" s="1"/>
      <c r="BI3105" s="1"/>
    </row>
    <row r="3106" spans="1:61" x14ac:dyDescent="0.2">
      <c r="A3106" s="78">
        <f t="shared" si="1788"/>
        <v>44997</v>
      </c>
      <c r="B3106" s="2">
        <f t="shared" si="1758"/>
        <v>453987.81933144113</v>
      </c>
      <c r="C3106" s="3">
        <f t="shared" si="1759"/>
        <v>61288355.609744556</v>
      </c>
      <c r="D3106" s="2">
        <f t="shared" si="1757"/>
        <v>240537.3279050432</v>
      </c>
      <c r="E3106" s="2">
        <f t="shared" si="1760"/>
        <v>0</v>
      </c>
      <c r="F3106" s="33">
        <f t="shared" si="1761"/>
        <v>240537.3279050432</v>
      </c>
      <c r="G3106" s="39">
        <f t="shared" si="1762"/>
        <v>6508.4</v>
      </c>
      <c r="H3106" s="38">
        <f>IF(AND(N3106=1,N3105&gt;1),VLOOKUP(A3105,[1]Plan1!$CW$105:$CY$215,3),H3105)</f>
        <v>6563.07</v>
      </c>
      <c r="I3106" s="127">
        <f t="shared" si="1763"/>
        <v>44937</v>
      </c>
      <c r="J3106" s="127">
        <f t="shared" si="1764"/>
        <v>44968</v>
      </c>
      <c r="K3106" s="34">
        <f t="shared" si="1765"/>
        <v>8.3999139573474046E-3</v>
      </c>
      <c r="L3106" s="212">
        <f t="shared" si="1766"/>
        <v>45026</v>
      </c>
      <c r="M3106" s="1">
        <f t="shared" si="1767"/>
        <v>20</v>
      </c>
      <c r="N3106" s="1">
        <f t="shared" si="1768"/>
        <v>1</v>
      </c>
      <c r="O3106" s="2">
        <f t="shared" si="1769"/>
        <v>1.0004183200000001</v>
      </c>
      <c r="P3106" s="35">
        <f t="shared" si="1770"/>
        <v>1.00529958</v>
      </c>
      <c r="Q3106" s="35">
        <f t="shared" si="1771"/>
        <v>1.2253257634014396</v>
      </c>
      <c r="R3106" s="2">
        <f t="shared" si="1772"/>
        <v>1.2258383399999999</v>
      </c>
      <c r="S3106" s="2">
        <f t="shared" si="1773"/>
        <v>1.1701330599999999</v>
      </c>
      <c r="T3106" s="2">
        <f t="shared" si="1774"/>
        <v>294859.87874715001</v>
      </c>
      <c r="U3106" s="2">
        <f t="shared" si="1775"/>
        <v>0</v>
      </c>
      <c r="V3106" s="2">
        <f t="shared" si="1776"/>
        <v>54322.550842110613</v>
      </c>
      <c r="W3106" s="2">
        <f t="shared" si="1777"/>
        <v>294859.87874715379</v>
      </c>
      <c r="X3106" s="36">
        <f t="shared" si="1778"/>
        <v>0</v>
      </c>
      <c r="Y3106" s="2">
        <f t="shared" si="1779"/>
        <v>0</v>
      </c>
      <c r="Z3106" s="37">
        <f t="shared" si="1780"/>
        <v>0</v>
      </c>
      <c r="AA3106" s="2">
        <f t="shared" si="1781"/>
        <v>0</v>
      </c>
      <c r="AB3106" s="4">
        <f t="shared" si="1789"/>
        <v>7.1215000000000001E-2</v>
      </c>
      <c r="AC3106" s="148">
        <f t="shared" si="1782"/>
        <v>776</v>
      </c>
      <c r="AD3106" s="36">
        <v>252</v>
      </c>
      <c r="AE3106" s="35">
        <f t="shared" si="1783"/>
        <v>1.23595056</v>
      </c>
      <c r="AF3106" s="2">
        <f t="shared" si="1784"/>
        <v>69572.353511919995</v>
      </c>
      <c r="AG3106" s="2">
        <f t="shared" si="1785"/>
        <v>69572.353511919995</v>
      </c>
      <c r="AH3106" s="3">
        <f t="shared" si="1786"/>
        <v>0</v>
      </c>
      <c r="AI3106" s="3"/>
      <c r="AJ3106" s="3">
        <v>0</v>
      </c>
      <c r="AK3106" s="2">
        <f t="shared" si="1787"/>
        <v>89555.587072367387</v>
      </c>
      <c r="AL3106" s="8"/>
      <c r="AM3106" s="8"/>
      <c r="AN3106" s="8"/>
      <c r="AO3106" s="8"/>
      <c r="AP3106" s="8"/>
      <c r="AQ3106" s="8"/>
      <c r="AR3106" s="5"/>
      <c r="AS3106" s="1"/>
      <c r="AT3106" s="8"/>
      <c r="AU3106" s="1"/>
      <c r="AV3106" s="1"/>
      <c r="AW3106" s="3"/>
      <c r="AX3106" s="3"/>
      <c r="AY3106" s="4"/>
      <c r="AZ3106" s="4"/>
      <c r="BA3106" s="4"/>
      <c r="BB3106" s="1"/>
      <c r="BC3106" s="1"/>
      <c r="BD3106" s="1"/>
      <c r="BE3106" s="1"/>
      <c r="BF3106" s="1"/>
      <c r="BG3106" s="1"/>
      <c r="BH3106" s="1"/>
      <c r="BI3106" s="1"/>
    </row>
    <row r="3107" spans="1:61" x14ac:dyDescent="0.2">
      <c r="A3107" s="78">
        <f t="shared" si="1788"/>
        <v>44998</v>
      </c>
      <c r="B3107" s="2">
        <f t="shared" si="1758"/>
        <v>454166.50186657428</v>
      </c>
      <c r="C3107" s="3">
        <f t="shared" si="1759"/>
        <v>61312477.751987532</v>
      </c>
      <c r="D3107" s="2">
        <f t="shared" si="1757"/>
        <v>240537.3279050432</v>
      </c>
      <c r="E3107" s="2">
        <f t="shared" si="1760"/>
        <v>0</v>
      </c>
      <c r="F3107" s="33">
        <f t="shared" si="1761"/>
        <v>240537.3279050432</v>
      </c>
      <c r="G3107" s="39">
        <f t="shared" si="1762"/>
        <v>6508.4</v>
      </c>
      <c r="H3107" s="38">
        <f>IF(AND(N3107=1,N3106&gt;1),VLOOKUP(A3106,[1]Plan1!$CW$105:$CY$215,3),H3106)</f>
        <v>6563.07</v>
      </c>
      <c r="I3107" s="127">
        <f t="shared" si="1763"/>
        <v>44937</v>
      </c>
      <c r="J3107" s="127">
        <f t="shared" si="1764"/>
        <v>44968</v>
      </c>
      <c r="K3107" s="34">
        <f t="shared" si="1765"/>
        <v>8.3999139573474046E-3</v>
      </c>
      <c r="L3107" s="212">
        <f t="shared" si="1766"/>
        <v>45026</v>
      </c>
      <c r="M3107" s="1">
        <f t="shared" si="1767"/>
        <v>20</v>
      </c>
      <c r="N3107" s="1">
        <f t="shared" si="1768"/>
        <v>1</v>
      </c>
      <c r="O3107" s="2">
        <f t="shared" si="1769"/>
        <v>1.0004183200000001</v>
      </c>
      <c r="P3107" s="35">
        <f t="shared" si="1770"/>
        <v>1.00529958</v>
      </c>
      <c r="Q3107" s="35">
        <f t="shared" si="1771"/>
        <v>1.2253257634014396</v>
      </c>
      <c r="R3107" s="2">
        <f t="shared" si="1772"/>
        <v>1.2258383399999999</v>
      </c>
      <c r="S3107" s="2">
        <f t="shared" si="1773"/>
        <v>1.1701330599999999</v>
      </c>
      <c r="T3107" s="2">
        <f t="shared" si="1774"/>
        <v>294859.87874715001</v>
      </c>
      <c r="U3107" s="2">
        <f t="shared" si="1775"/>
        <v>0</v>
      </c>
      <c r="V3107" s="2">
        <f t="shared" si="1776"/>
        <v>54322.550842110613</v>
      </c>
      <c r="W3107" s="2">
        <f t="shared" si="1777"/>
        <v>294859.87874715379</v>
      </c>
      <c r="X3107" s="36">
        <f t="shared" si="1778"/>
        <v>0</v>
      </c>
      <c r="Y3107" s="2">
        <f t="shared" si="1779"/>
        <v>0</v>
      </c>
      <c r="Z3107" s="37">
        <f t="shared" si="1780"/>
        <v>0</v>
      </c>
      <c r="AA3107" s="2">
        <f t="shared" si="1781"/>
        <v>0</v>
      </c>
      <c r="AB3107" s="4">
        <f t="shared" si="1789"/>
        <v>7.1215000000000001E-2</v>
      </c>
      <c r="AC3107" s="148">
        <f t="shared" si="1782"/>
        <v>777</v>
      </c>
      <c r="AD3107" s="36">
        <v>252</v>
      </c>
      <c r="AE3107" s="35">
        <f t="shared" si="1783"/>
        <v>1.236288008</v>
      </c>
      <c r="AF3107" s="2">
        <f t="shared" si="1784"/>
        <v>69671.853388279997</v>
      </c>
      <c r="AG3107" s="2">
        <f t="shared" si="1785"/>
        <v>69671.853388279997</v>
      </c>
      <c r="AH3107" s="3">
        <f t="shared" si="1786"/>
        <v>0</v>
      </c>
      <c r="AI3107" s="3"/>
      <c r="AJ3107" s="3">
        <v>0</v>
      </c>
      <c r="AK3107" s="2">
        <f t="shared" si="1787"/>
        <v>89634.769731140477</v>
      </c>
      <c r="AL3107" s="8"/>
      <c r="AM3107" s="8"/>
      <c r="AN3107" s="8"/>
      <c r="AO3107" s="8"/>
      <c r="AP3107" s="8"/>
      <c r="AQ3107" s="8"/>
      <c r="AR3107" s="5"/>
      <c r="AS3107" s="1"/>
      <c r="AT3107" s="8"/>
      <c r="AU3107" s="1"/>
      <c r="AV3107" s="1"/>
      <c r="AW3107" s="3"/>
      <c r="AX3107" s="3"/>
      <c r="AY3107" s="4"/>
      <c r="AZ3107" s="4"/>
      <c r="BA3107" s="4"/>
      <c r="BB3107" s="1"/>
      <c r="BC3107" s="1"/>
      <c r="BD3107" s="1"/>
      <c r="BE3107" s="1"/>
      <c r="BF3107" s="1"/>
      <c r="BG3107" s="1"/>
      <c r="BH3107" s="1"/>
      <c r="BI3107" s="1"/>
    </row>
    <row r="3108" spans="1:61" x14ac:dyDescent="0.2">
      <c r="A3108" s="78">
        <f t="shared" si="1788"/>
        <v>44999</v>
      </c>
      <c r="B3108" s="2">
        <f t="shared" si="1758"/>
        <v>454497.74922478036</v>
      </c>
      <c r="C3108" s="3">
        <f t="shared" si="1759"/>
        <v>61357196.145345345</v>
      </c>
      <c r="D3108" s="2">
        <f t="shared" si="1757"/>
        <v>240537.3279050432</v>
      </c>
      <c r="E3108" s="2">
        <f t="shared" si="1760"/>
        <v>0</v>
      </c>
      <c r="F3108" s="33">
        <f t="shared" si="1761"/>
        <v>240537.3279050432</v>
      </c>
      <c r="G3108" s="39">
        <f t="shared" si="1762"/>
        <v>6508.4</v>
      </c>
      <c r="H3108" s="38">
        <f>IF(AND(N3108=1,N3107&gt;1),VLOOKUP(A3107,[1]Plan1!$CW$105:$CY$215,3),H3107)</f>
        <v>6563.07</v>
      </c>
      <c r="I3108" s="127">
        <f t="shared" si="1763"/>
        <v>44937</v>
      </c>
      <c r="J3108" s="127">
        <f t="shared" si="1764"/>
        <v>44968</v>
      </c>
      <c r="K3108" s="34">
        <f t="shared" si="1765"/>
        <v>8.3999139573474046E-3</v>
      </c>
      <c r="L3108" s="212">
        <f t="shared" si="1766"/>
        <v>45026</v>
      </c>
      <c r="M3108" s="1">
        <f t="shared" si="1767"/>
        <v>20</v>
      </c>
      <c r="N3108" s="1">
        <f t="shared" si="1768"/>
        <v>2</v>
      </c>
      <c r="O3108" s="2">
        <f t="shared" si="1769"/>
        <v>1.0008368299999999</v>
      </c>
      <c r="P3108" s="35">
        <f t="shared" si="1770"/>
        <v>1.00529958</v>
      </c>
      <c r="Q3108" s="35">
        <f t="shared" si="1771"/>
        <v>1.2253257634014396</v>
      </c>
      <c r="R3108" s="2">
        <f t="shared" si="1772"/>
        <v>1.2263511499999999</v>
      </c>
      <c r="S3108" s="2">
        <f t="shared" si="1773"/>
        <v>1.1701330599999999</v>
      </c>
      <c r="T3108" s="2">
        <f t="shared" si="1774"/>
        <v>294983.22869427002</v>
      </c>
      <c r="U3108" s="2">
        <f t="shared" si="1775"/>
        <v>0</v>
      </c>
      <c r="V3108" s="2">
        <f t="shared" si="1776"/>
        <v>54445.900789233609</v>
      </c>
      <c r="W3108" s="2">
        <f t="shared" si="1777"/>
        <v>294983.22869427683</v>
      </c>
      <c r="X3108" s="36">
        <f t="shared" si="1778"/>
        <v>0</v>
      </c>
      <c r="Y3108" s="2">
        <f t="shared" si="1779"/>
        <v>0</v>
      </c>
      <c r="Z3108" s="37">
        <f t="shared" si="1780"/>
        <v>0</v>
      </c>
      <c r="AA3108" s="2">
        <f t="shared" si="1781"/>
        <v>0</v>
      </c>
      <c r="AB3108" s="4">
        <f t="shared" si="1789"/>
        <v>7.1215000000000001E-2</v>
      </c>
      <c r="AC3108" s="148">
        <f t="shared" si="1782"/>
        <v>778</v>
      </c>
      <c r="AD3108" s="36">
        <v>252</v>
      </c>
      <c r="AE3108" s="35">
        <f t="shared" si="1783"/>
        <v>1.2366255479999999</v>
      </c>
      <c r="AF3108" s="2">
        <f t="shared" si="1784"/>
        <v>69800.568140589996</v>
      </c>
      <c r="AG3108" s="2">
        <f t="shared" si="1785"/>
        <v>69800.568140589996</v>
      </c>
      <c r="AH3108" s="3">
        <f t="shared" si="1786"/>
        <v>0</v>
      </c>
      <c r="AI3108" s="3"/>
      <c r="AJ3108" s="3">
        <v>0</v>
      </c>
      <c r="AK3108" s="2">
        <f t="shared" si="1787"/>
        <v>89713.952389913567</v>
      </c>
      <c r="AL3108" s="8"/>
      <c r="AM3108" s="8"/>
      <c r="AN3108" s="8"/>
      <c r="AO3108" s="8"/>
      <c r="AP3108" s="8"/>
      <c r="AQ3108" s="8"/>
      <c r="AR3108" s="5"/>
      <c r="AS3108" s="1"/>
      <c r="AT3108" s="8"/>
      <c r="AU3108" s="1"/>
      <c r="AV3108" s="1"/>
      <c r="AW3108" s="3"/>
      <c r="AX3108" s="3"/>
      <c r="AY3108" s="4"/>
      <c r="AZ3108" s="4"/>
      <c r="BA3108" s="4"/>
      <c r="BB3108" s="1"/>
      <c r="BC3108" s="1"/>
      <c r="BD3108" s="1"/>
      <c r="BE3108" s="1"/>
      <c r="BF3108" s="1"/>
      <c r="BG3108" s="1"/>
      <c r="BH3108" s="1"/>
      <c r="BI3108" s="1"/>
    </row>
    <row r="3109" spans="1:61" x14ac:dyDescent="0.2">
      <c r="A3109" s="78">
        <f t="shared" si="1788"/>
        <v>45000</v>
      </c>
      <c r="B3109" s="2">
        <f t="shared" si="1758"/>
        <v>454829.16978149535</v>
      </c>
      <c r="C3109" s="3">
        <f t="shared" si="1759"/>
        <v>61401937.920501873</v>
      </c>
      <c r="D3109" s="2">
        <f t="shared" si="1757"/>
        <v>240537.3279050432</v>
      </c>
      <c r="E3109" s="2">
        <f t="shared" si="1760"/>
        <v>0</v>
      </c>
      <c r="F3109" s="33">
        <f t="shared" si="1761"/>
        <v>240537.3279050432</v>
      </c>
      <c r="G3109" s="39">
        <f t="shared" si="1762"/>
        <v>6508.4</v>
      </c>
      <c r="H3109" s="38">
        <f>IF(AND(N3109=1,N3108&gt;1),VLOOKUP(A3108,[1]Plan1!$CW$105:$CY$215,3),H3108)</f>
        <v>6563.07</v>
      </c>
      <c r="I3109" s="127">
        <f t="shared" si="1763"/>
        <v>44937</v>
      </c>
      <c r="J3109" s="127">
        <f t="shared" si="1764"/>
        <v>44968</v>
      </c>
      <c r="K3109" s="34">
        <f t="shared" si="1765"/>
        <v>8.3999139573474046E-3</v>
      </c>
      <c r="L3109" s="212">
        <f t="shared" si="1766"/>
        <v>45026</v>
      </c>
      <c r="M3109" s="1">
        <f t="shared" si="1767"/>
        <v>20</v>
      </c>
      <c r="N3109" s="1">
        <f t="shared" si="1768"/>
        <v>3</v>
      </c>
      <c r="O3109" s="2">
        <f t="shared" si="1769"/>
        <v>1.00125551</v>
      </c>
      <c r="P3109" s="35">
        <f t="shared" si="1770"/>
        <v>1.00529958</v>
      </c>
      <c r="Q3109" s="35">
        <f t="shared" si="1771"/>
        <v>1.2253257634014396</v>
      </c>
      <c r="R3109" s="2">
        <f t="shared" si="1772"/>
        <v>1.22686417</v>
      </c>
      <c r="S3109" s="2">
        <f t="shared" si="1773"/>
        <v>1.1701330599999999</v>
      </c>
      <c r="T3109" s="2">
        <f t="shared" si="1774"/>
        <v>295106.62915423</v>
      </c>
      <c r="U3109" s="2">
        <f t="shared" si="1775"/>
        <v>0</v>
      </c>
      <c r="V3109" s="2">
        <f t="shared" si="1776"/>
        <v>54569.301249195472</v>
      </c>
      <c r="W3109" s="2">
        <f t="shared" si="1777"/>
        <v>295106.62915423868</v>
      </c>
      <c r="X3109" s="36">
        <f t="shared" si="1778"/>
        <v>0</v>
      </c>
      <c r="Y3109" s="2">
        <f t="shared" si="1779"/>
        <v>0</v>
      </c>
      <c r="Z3109" s="37">
        <f t="shared" si="1780"/>
        <v>0</v>
      </c>
      <c r="AA3109" s="2">
        <f t="shared" si="1781"/>
        <v>0</v>
      </c>
      <c r="AB3109" s="4">
        <f t="shared" si="1789"/>
        <v>7.1215000000000001E-2</v>
      </c>
      <c r="AC3109" s="148">
        <f t="shared" si="1782"/>
        <v>779</v>
      </c>
      <c r="AD3109" s="36">
        <v>252</v>
      </c>
      <c r="AE3109" s="35">
        <f t="shared" si="1783"/>
        <v>1.2369631809999999</v>
      </c>
      <c r="AF3109" s="2">
        <f t="shared" si="1784"/>
        <v>69929.405578570004</v>
      </c>
      <c r="AG3109" s="2">
        <f t="shared" si="1785"/>
        <v>69929.405578570004</v>
      </c>
      <c r="AH3109" s="3">
        <f t="shared" si="1786"/>
        <v>0</v>
      </c>
      <c r="AI3109" s="3"/>
      <c r="AJ3109" s="3">
        <v>0</v>
      </c>
      <c r="AK3109" s="2">
        <f t="shared" si="1787"/>
        <v>89793.135048686658</v>
      </c>
      <c r="AL3109" s="8"/>
      <c r="AM3109" s="8"/>
      <c r="AN3109" s="8"/>
      <c r="AO3109" s="8"/>
      <c r="AP3109" s="8"/>
      <c r="AQ3109" s="8"/>
      <c r="AR3109" s="5"/>
      <c r="AS3109" s="1"/>
      <c r="AT3109" s="8"/>
      <c r="AU3109" s="1"/>
      <c r="AV3109" s="1"/>
      <c r="AW3109" s="3"/>
      <c r="AX3109" s="3"/>
      <c r="AY3109" s="4"/>
      <c r="AZ3109" s="4"/>
      <c r="BA3109" s="4"/>
      <c r="BB3109" s="1"/>
      <c r="BC3109" s="1"/>
      <c r="BD3109" s="1"/>
      <c r="BE3109" s="1"/>
      <c r="BF3109" s="1"/>
      <c r="BG3109" s="1"/>
      <c r="BH3109" s="1"/>
      <c r="BI3109" s="1"/>
    </row>
    <row r="3110" spans="1:61" x14ac:dyDescent="0.2">
      <c r="A3110" s="78">
        <f t="shared" si="1788"/>
        <v>45001</v>
      </c>
      <c r="B3110" s="2">
        <f t="shared" si="1758"/>
        <v>455160.76035092579</v>
      </c>
      <c r="C3110" s="3">
        <f t="shared" si="1759"/>
        <v>61446702.64737498</v>
      </c>
      <c r="D3110" s="2">
        <f t="shared" si="1757"/>
        <v>240537.3279050432</v>
      </c>
      <c r="E3110" s="2">
        <f t="shared" si="1760"/>
        <v>0</v>
      </c>
      <c r="F3110" s="33">
        <f t="shared" si="1761"/>
        <v>240537.3279050432</v>
      </c>
      <c r="G3110" s="39">
        <f t="shared" si="1762"/>
        <v>6508.4</v>
      </c>
      <c r="H3110" s="38">
        <f>IF(AND(N3110=1,N3109&gt;1),VLOOKUP(A3109,[1]Plan1!$CW$105:$CY$215,3),H3109)</f>
        <v>6563.07</v>
      </c>
      <c r="I3110" s="127">
        <f t="shared" si="1763"/>
        <v>44937</v>
      </c>
      <c r="J3110" s="127">
        <f t="shared" si="1764"/>
        <v>44968</v>
      </c>
      <c r="K3110" s="34">
        <f t="shared" si="1765"/>
        <v>8.3999139573474046E-3</v>
      </c>
      <c r="L3110" s="212">
        <f t="shared" si="1766"/>
        <v>45026</v>
      </c>
      <c r="M3110" s="1">
        <f t="shared" si="1767"/>
        <v>20</v>
      </c>
      <c r="N3110" s="1">
        <f t="shared" si="1768"/>
        <v>4</v>
      </c>
      <c r="O3110" s="2">
        <f t="shared" si="1769"/>
        <v>1.00167436</v>
      </c>
      <c r="P3110" s="35">
        <f t="shared" si="1770"/>
        <v>1.00529958</v>
      </c>
      <c r="Q3110" s="35">
        <f t="shared" si="1771"/>
        <v>1.2253257634014396</v>
      </c>
      <c r="R3110" s="2">
        <f t="shared" si="1772"/>
        <v>1.22737739</v>
      </c>
      <c r="S3110" s="2">
        <f t="shared" si="1773"/>
        <v>1.1701330599999999</v>
      </c>
      <c r="T3110" s="2">
        <f t="shared" si="1774"/>
        <v>295230.07772166003</v>
      </c>
      <c r="U3110" s="2">
        <f t="shared" si="1775"/>
        <v>0</v>
      </c>
      <c r="V3110" s="2">
        <f t="shared" si="1776"/>
        <v>54692.749816622898</v>
      </c>
      <c r="W3110" s="2">
        <f t="shared" si="1777"/>
        <v>295230.07772166608</v>
      </c>
      <c r="X3110" s="36">
        <f t="shared" si="1778"/>
        <v>0</v>
      </c>
      <c r="Y3110" s="2">
        <f t="shared" si="1779"/>
        <v>0</v>
      </c>
      <c r="Z3110" s="37">
        <f t="shared" si="1780"/>
        <v>0</v>
      </c>
      <c r="AA3110" s="2">
        <f t="shared" si="1781"/>
        <v>0</v>
      </c>
      <c r="AB3110" s="4">
        <f t="shared" si="1789"/>
        <v>7.1215000000000001E-2</v>
      </c>
      <c r="AC3110" s="148">
        <f t="shared" si="1782"/>
        <v>780</v>
      </c>
      <c r="AD3110" s="36">
        <v>252</v>
      </c>
      <c r="AE3110" s="35">
        <f t="shared" si="1783"/>
        <v>1.237300906</v>
      </c>
      <c r="AF3110" s="2">
        <f t="shared" si="1784"/>
        <v>70058.364921800006</v>
      </c>
      <c r="AG3110" s="2">
        <f t="shared" si="1785"/>
        <v>70058.364921800006</v>
      </c>
      <c r="AH3110" s="3">
        <f t="shared" si="1786"/>
        <v>0</v>
      </c>
      <c r="AI3110" s="3"/>
      <c r="AJ3110" s="3">
        <v>0</v>
      </c>
      <c r="AK3110" s="2">
        <f t="shared" si="1787"/>
        <v>89872.317707459748</v>
      </c>
      <c r="AL3110" s="8"/>
      <c r="AM3110" s="8"/>
      <c r="AN3110" s="8"/>
      <c r="AO3110" s="8"/>
      <c r="AP3110" s="8"/>
      <c r="AQ3110" s="8"/>
      <c r="AR3110" s="5"/>
      <c r="AS3110" s="1"/>
      <c r="AT3110" s="8"/>
      <c r="AU3110" s="1"/>
      <c r="AV3110" s="1"/>
      <c r="AW3110" s="3"/>
      <c r="AX3110" s="3"/>
      <c r="AY3110" s="4"/>
      <c r="AZ3110" s="4"/>
      <c r="BA3110" s="4"/>
      <c r="BB3110" s="1"/>
      <c r="BC3110" s="1"/>
      <c r="BD3110" s="1"/>
      <c r="BE3110" s="1"/>
      <c r="BF3110" s="1"/>
      <c r="BG3110" s="1"/>
      <c r="BH3110" s="1"/>
      <c r="BI3110" s="1"/>
    </row>
    <row r="3111" spans="1:61" x14ac:dyDescent="0.2">
      <c r="A3111" s="78">
        <f t="shared" si="1788"/>
        <v>45002</v>
      </c>
      <c r="B3111" s="2">
        <f t="shared" si="1758"/>
        <v>455492.52994682174</v>
      </c>
      <c r="C3111" s="3">
        <f t="shared" si="1759"/>
        <v>61491491.542820938</v>
      </c>
      <c r="D3111" s="2">
        <f t="shared" si="1757"/>
        <v>240537.3279050432</v>
      </c>
      <c r="E3111" s="2">
        <f t="shared" si="1760"/>
        <v>0</v>
      </c>
      <c r="F3111" s="33">
        <f t="shared" si="1761"/>
        <v>240537.3279050432</v>
      </c>
      <c r="G3111" s="39">
        <f t="shared" si="1762"/>
        <v>6508.4</v>
      </c>
      <c r="H3111" s="38">
        <f>IF(AND(N3111=1,N3110&gt;1),VLOOKUP(A3110,[1]Plan1!$CW$105:$CY$215,3),H3110)</f>
        <v>6563.07</v>
      </c>
      <c r="I3111" s="127">
        <f t="shared" si="1763"/>
        <v>44937</v>
      </c>
      <c r="J3111" s="127">
        <f t="shared" si="1764"/>
        <v>44968</v>
      </c>
      <c r="K3111" s="34">
        <f t="shared" si="1765"/>
        <v>8.3999139573474046E-3</v>
      </c>
      <c r="L3111" s="212">
        <f t="shared" si="1766"/>
        <v>45026</v>
      </c>
      <c r="M3111" s="1">
        <f t="shared" si="1767"/>
        <v>20</v>
      </c>
      <c r="N3111" s="1">
        <f t="shared" si="1768"/>
        <v>5</v>
      </c>
      <c r="O3111" s="2">
        <f t="shared" si="1769"/>
        <v>1.00209339</v>
      </c>
      <c r="P3111" s="35">
        <f t="shared" si="1770"/>
        <v>1.00529958</v>
      </c>
      <c r="Q3111" s="35">
        <f t="shared" si="1771"/>
        <v>1.2253257634014396</v>
      </c>
      <c r="R3111" s="2">
        <f t="shared" si="1772"/>
        <v>1.2278908399999999</v>
      </c>
      <c r="S3111" s="2">
        <f t="shared" si="1773"/>
        <v>1.1701330599999999</v>
      </c>
      <c r="T3111" s="2">
        <f t="shared" si="1774"/>
        <v>295353.58161266998</v>
      </c>
      <c r="U3111" s="2">
        <f t="shared" si="1775"/>
        <v>0</v>
      </c>
      <c r="V3111" s="2">
        <f t="shared" si="1776"/>
        <v>54816.253707635718</v>
      </c>
      <c r="W3111" s="2">
        <f t="shared" si="1777"/>
        <v>295353.58161267894</v>
      </c>
      <c r="X3111" s="36">
        <f t="shared" si="1778"/>
        <v>0</v>
      </c>
      <c r="Y3111" s="2">
        <f t="shared" si="1779"/>
        <v>0</v>
      </c>
      <c r="Z3111" s="37">
        <f t="shared" si="1780"/>
        <v>0</v>
      </c>
      <c r="AA3111" s="2">
        <f t="shared" si="1781"/>
        <v>0</v>
      </c>
      <c r="AB3111" s="4">
        <f t="shared" si="1789"/>
        <v>7.1215000000000001E-2</v>
      </c>
      <c r="AC3111" s="148">
        <f t="shared" si="1782"/>
        <v>781</v>
      </c>
      <c r="AD3111" s="36">
        <v>252</v>
      </c>
      <c r="AE3111" s="35">
        <f t="shared" si="1783"/>
        <v>1.2376387230000001</v>
      </c>
      <c r="AF3111" s="2">
        <f t="shared" si="1784"/>
        <v>70187.447967910004</v>
      </c>
      <c r="AG3111" s="2">
        <f t="shared" si="1785"/>
        <v>70187.447967910004</v>
      </c>
      <c r="AH3111" s="3">
        <f t="shared" si="1786"/>
        <v>0</v>
      </c>
      <c r="AI3111" s="3"/>
      <c r="AJ3111" s="3">
        <v>0</v>
      </c>
      <c r="AK3111" s="2">
        <f t="shared" si="1787"/>
        <v>89951.500366232838</v>
      </c>
      <c r="AL3111" s="8"/>
      <c r="AM3111" s="8"/>
      <c r="AN3111" s="8"/>
      <c r="AO3111" s="8"/>
      <c r="AP3111" s="8"/>
      <c r="AQ3111" s="8"/>
      <c r="AR3111" s="5"/>
      <c r="AS3111" s="1"/>
      <c r="AT3111" s="8"/>
      <c r="AU3111" s="1"/>
      <c r="AV3111" s="1"/>
      <c r="AW3111" s="3"/>
      <c r="AX3111" s="3"/>
      <c r="AY3111" s="4"/>
      <c r="AZ3111" s="4"/>
      <c r="BA3111" s="4"/>
      <c r="BB3111" s="1"/>
      <c r="BC3111" s="1"/>
      <c r="BD3111" s="1"/>
      <c r="BE3111" s="1"/>
      <c r="BF3111" s="1"/>
      <c r="BG3111" s="1"/>
      <c r="BH3111" s="1"/>
      <c r="BI3111" s="1"/>
    </row>
    <row r="3112" spans="1:61" x14ac:dyDescent="0.2">
      <c r="A3112" s="78">
        <f t="shared" si="1788"/>
        <v>45003</v>
      </c>
      <c r="B3112" s="2">
        <f t="shared" si="1758"/>
        <v>455724.63129717985</v>
      </c>
      <c r="C3112" s="3">
        <f t="shared" si="1759"/>
        <v>61522825.225119278</v>
      </c>
      <c r="D3112" s="2">
        <f t="shared" si="1757"/>
        <v>240537.3279050432</v>
      </c>
      <c r="E3112" s="2">
        <f t="shared" si="1760"/>
        <v>0</v>
      </c>
      <c r="F3112" s="33">
        <f t="shared" si="1761"/>
        <v>240537.3279050432</v>
      </c>
      <c r="G3112" s="39">
        <f t="shared" si="1762"/>
        <v>6508.4</v>
      </c>
      <c r="H3112" s="38">
        <f>IF(AND(N3112=1,N3111&gt;1),VLOOKUP(A3111,[1]Plan1!$CW$105:$CY$215,3),H3111)</f>
        <v>6563.07</v>
      </c>
      <c r="I3112" s="127">
        <f t="shared" si="1763"/>
        <v>44937</v>
      </c>
      <c r="J3112" s="127">
        <f t="shared" si="1764"/>
        <v>44968</v>
      </c>
      <c r="K3112" s="34">
        <f t="shared" si="1765"/>
        <v>8.3999139573474046E-3</v>
      </c>
      <c r="L3112" s="212">
        <f t="shared" si="1766"/>
        <v>45026</v>
      </c>
      <c r="M3112" s="1">
        <f t="shared" si="1767"/>
        <v>20</v>
      </c>
      <c r="N3112" s="1">
        <f t="shared" si="1768"/>
        <v>6</v>
      </c>
      <c r="O3112" s="2">
        <f t="shared" si="1769"/>
        <v>1.0025126</v>
      </c>
      <c r="P3112" s="35">
        <f t="shared" si="1770"/>
        <v>1.00529958</v>
      </c>
      <c r="Q3112" s="35">
        <f t="shared" si="1771"/>
        <v>1.2253257634014396</v>
      </c>
      <c r="R3112" s="2">
        <f t="shared" si="1772"/>
        <v>1.2284045100000001</v>
      </c>
      <c r="S3112" s="2">
        <f t="shared" si="1773"/>
        <v>1.1701330599999999</v>
      </c>
      <c r="T3112" s="2">
        <f t="shared" si="1774"/>
        <v>295477.13842189999</v>
      </c>
      <c r="U3112" s="2">
        <f t="shared" si="1775"/>
        <v>0</v>
      </c>
      <c r="V3112" s="2">
        <f t="shared" si="1776"/>
        <v>54939.810516860736</v>
      </c>
      <c r="W3112" s="2">
        <f t="shared" si="1777"/>
        <v>295477.13842190395</v>
      </c>
      <c r="X3112" s="36">
        <f t="shared" si="1778"/>
        <v>0</v>
      </c>
      <c r="Y3112" s="2">
        <f t="shared" si="1779"/>
        <v>0</v>
      </c>
      <c r="Z3112" s="37">
        <f t="shared" si="1780"/>
        <v>0</v>
      </c>
      <c r="AA3112" s="2">
        <f t="shared" si="1781"/>
        <v>0</v>
      </c>
      <c r="AB3112" s="4">
        <f t="shared" si="1789"/>
        <v>7.1215000000000001E-2</v>
      </c>
      <c r="AC3112" s="148">
        <f t="shared" si="1782"/>
        <v>781</v>
      </c>
      <c r="AD3112" s="36">
        <v>252</v>
      </c>
      <c r="AE3112" s="35">
        <f t="shared" si="1783"/>
        <v>1.2376387230000001</v>
      </c>
      <c r="AF3112" s="2">
        <f t="shared" si="1784"/>
        <v>70216.809850270001</v>
      </c>
      <c r="AG3112" s="2">
        <f t="shared" si="1785"/>
        <v>70216.809850270001</v>
      </c>
      <c r="AH3112" s="3">
        <f t="shared" si="1786"/>
        <v>0</v>
      </c>
      <c r="AI3112" s="3"/>
      <c r="AJ3112" s="3">
        <v>0</v>
      </c>
      <c r="AK3112" s="2">
        <f t="shared" si="1787"/>
        <v>90030.683025005943</v>
      </c>
      <c r="AL3112" s="8"/>
      <c r="AM3112" s="8"/>
      <c r="AN3112" s="8"/>
      <c r="AO3112" s="8"/>
      <c r="AP3112" s="8"/>
      <c r="AQ3112" s="8"/>
      <c r="AR3112" s="5"/>
      <c r="AS3112" s="1"/>
      <c r="AT3112" s="8"/>
      <c r="AU3112" s="1"/>
      <c r="AV3112" s="1"/>
      <c r="AW3112" s="3"/>
      <c r="AX3112" s="3"/>
      <c r="AY3112" s="4"/>
      <c r="AZ3112" s="4"/>
      <c r="BA3112" s="4"/>
      <c r="BB3112" s="1"/>
      <c r="BC3112" s="1"/>
      <c r="BD3112" s="1"/>
      <c r="BE3112" s="1"/>
      <c r="BF3112" s="1"/>
      <c r="BG3112" s="1"/>
      <c r="BH3112" s="1"/>
      <c r="BI3112" s="1"/>
    </row>
    <row r="3113" spans="1:61" x14ac:dyDescent="0.2">
      <c r="A3113" s="78">
        <f t="shared" si="1788"/>
        <v>45004</v>
      </c>
      <c r="B3113" s="2">
        <f t="shared" si="1758"/>
        <v>455803.813955953</v>
      </c>
      <c r="C3113" s="3">
        <f t="shared" si="1759"/>
        <v>61533514.884053655</v>
      </c>
      <c r="D3113" s="2">
        <f t="shared" si="1757"/>
        <v>240537.3279050432</v>
      </c>
      <c r="E3113" s="2">
        <f t="shared" si="1760"/>
        <v>0</v>
      </c>
      <c r="F3113" s="33">
        <f t="shared" si="1761"/>
        <v>240537.3279050432</v>
      </c>
      <c r="G3113" s="39">
        <f t="shared" si="1762"/>
        <v>6508.4</v>
      </c>
      <c r="H3113" s="38">
        <f>IF(AND(N3113=1,N3112&gt;1),VLOOKUP(A3112,[1]Plan1!$CW$105:$CY$215,3),H3112)</f>
        <v>6563.07</v>
      </c>
      <c r="I3113" s="127">
        <f t="shared" si="1763"/>
        <v>44937</v>
      </c>
      <c r="J3113" s="127">
        <f t="shared" si="1764"/>
        <v>44968</v>
      </c>
      <c r="K3113" s="34">
        <f t="shared" si="1765"/>
        <v>8.3999139573474046E-3</v>
      </c>
      <c r="L3113" s="212">
        <f t="shared" si="1766"/>
        <v>45026</v>
      </c>
      <c r="M3113" s="1">
        <f t="shared" si="1767"/>
        <v>20</v>
      </c>
      <c r="N3113" s="1">
        <f t="shared" si="1768"/>
        <v>6</v>
      </c>
      <c r="O3113" s="2">
        <f t="shared" si="1769"/>
        <v>1.0025126</v>
      </c>
      <c r="P3113" s="35">
        <f t="shared" si="1770"/>
        <v>1.00529958</v>
      </c>
      <c r="Q3113" s="35">
        <f t="shared" si="1771"/>
        <v>1.2253257634014396</v>
      </c>
      <c r="R3113" s="2">
        <f t="shared" si="1772"/>
        <v>1.2284045100000001</v>
      </c>
      <c r="S3113" s="2">
        <f t="shared" si="1773"/>
        <v>1.1701330599999999</v>
      </c>
      <c r="T3113" s="2">
        <f t="shared" si="1774"/>
        <v>295477.13842189999</v>
      </c>
      <c r="U3113" s="2">
        <f t="shared" si="1775"/>
        <v>0</v>
      </c>
      <c r="V3113" s="2">
        <f t="shared" si="1776"/>
        <v>54939.810516860736</v>
      </c>
      <c r="W3113" s="2">
        <f t="shared" si="1777"/>
        <v>295477.13842190395</v>
      </c>
      <c r="X3113" s="36">
        <f t="shared" si="1778"/>
        <v>0</v>
      </c>
      <c r="Y3113" s="2">
        <f t="shared" si="1779"/>
        <v>0</v>
      </c>
      <c r="Z3113" s="37">
        <f t="shared" si="1780"/>
        <v>0</v>
      </c>
      <c r="AA3113" s="2">
        <f t="shared" si="1781"/>
        <v>0</v>
      </c>
      <c r="AB3113" s="4">
        <f t="shared" si="1789"/>
        <v>7.1215000000000001E-2</v>
      </c>
      <c r="AC3113" s="148">
        <f t="shared" si="1782"/>
        <v>781</v>
      </c>
      <c r="AD3113" s="36">
        <v>252</v>
      </c>
      <c r="AE3113" s="35">
        <f t="shared" si="1783"/>
        <v>1.2376387230000001</v>
      </c>
      <c r="AF3113" s="2">
        <f t="shared" si="1784"/>
        <v>70216.809850270001</v>
      </c>
      <c r="AG3113" s="2">
        <f t="shared" si="1785"/>
        <v>70216.809850270001</v>
      </c>
      <c r="AH3113" s="3">
        <f t="shared" si="1786"/>
        <v>0</v>
      </c>
      <c r="AI3113" s="3"/>
      <c r="AJ3113" s="3">
        <v>0</v>
      </c>
      <c r="AK3113" s="2">
        <f t="shared" si="1787"/>
        <v>90109.865683779033</v>
      </c>
      <c r="AL3113" s="8"/>
      <c r="AM3113" s="8"/>
      <c r="AN3113" s="8"/>
      <c r="AO3113" s="8"/>
      <c r="AP3113" s="8"/>
      <c r="AQ3113" s="8"/>
      <c r="AR3113" s="5"/>
      <c r="AS3113" s="1"/>
      <c r="AT3113" s="8"/>
      <c r="AU3113" s="1"/>
      <c r="AV3113" s="1"/>
      <c r="AW3113" s="3"/>
      <c r="AX3113" s="3"/>
      <c r="AY3113" s="4"/>
      <c r="AZ3113" s="4"/>
      <c r="BA3113" s="4"/>
      <c r="BB3113" s="1"/>
      <c r="BC3113" s="1"/>
      <c r="BD3113" s="1"/>
      <c r="BE3113" s="1"/>
      <c r="BF3113" s="1"/>
      <c r="BG3113" s="1"/>
      <c r="BH3113" s="1"/>
      <c r="BI3113" s="1"/>
    </row>
    <row r="3114" spans="1:61" x14ac:dyDescent="0.2">
      <c r="A3114" s="78">
        <f t="shared" si="1788"/>
        <v>45005</v>
      </c>
      <c r="B3114" s="2">
        <f t="shared" si="1758"/>
        <v>455982.84099909605</v>
      </c>
      <c r="C3114" s="3">
        <f t="shared" si="1759"/>
        <v>61557683.534877963</v>
      </c>
      <c r="D3114" s="2">
        <f t="shared" si="1757"/>
        <v>240537.3279050432</v>
      </c>
      <c r="E3114" s="2">
        <f t="shared" si="1760"/>
        <v>0</v>
      </c>
      <c r="F3114" s="33">
        <f t="shared" si="1761"/>
        <v>240537.3279050432</v>
      </c>
      <c r="G3114" s="39">
        <f t="shared" si="1762"/>
        <v>6508.4</v>
      </c>
      <c r="H3114" s="38">
        <f>IF(AND(N3114=1,N3113&gt;1),VLOOKUP(A3113,[1]Plan1!$CW$105:$CY$215,3),H3113)</f>
        <v>6563.07</v>
      </c>
      <c r="I3114" s="127">
        <f t="shared" si="1763"/>
        <v>44937</v>
      </c>
      <c r="J3114" s="127">
        <f t="shared" si="1764"/>
        <v>44968</v>
      </c>
      <c r="K3114" s="34">
        <f t="shared" si="1765"/>
        <v>8.3999139573474046E-3</v>
      </c>
      <c r="L3114" s="212">
        <f t="shared" si="1766"/>
        <v>45026</v>
      </c>
      <c r="M3114" s="1">
        <f t="shared" si="1767"/>
        <v>20</v>
      </c>
      <c r="N3114" s="1">
        <f t="shared" si="1768"/>
        <v>6</v>
      </c>
      <c r="O3114" s="2">
        <f t="shared" si="1769"/>
        <v>1.0025126</v>
      </c>
      <c r="P3114" s="35">
        <f t="shared" si="1770"/>
        <v>1.00529958</v>
      </c>
      <c r="Q3114" s="35">
        <f t="shared" si="1771"/>
        <v>1.2253257634014396</v>
      </c>
      <c r="R3114" s="2">
        <f t="shared" si="1772"/>
        <v>1.2284045100000001</v>
      </c>
      <c r="S3114" s="2">
        <f t="shared" si="1773"/>
        <v>1.1701330599999999</v>
      </c>
      <c r="T3114" s="2">
        <f t="shared" si="1774"/>
        <v>295477.13842189999</v>
      </c>
      <c r="U3114" s="2">
        <f t="shared" si="1775"/>
        <v>0</v>
      </c>
      <c r="V3114" s="2">
        <f t="shared" si="1776"/>
        <v>54939.810516860736</v>
      </c>
      <c r="W3114" s="2">
        <f t="shared" si="1777"/>
        <v>295477.13842190395</v>
      </c>
      <c r="X3114" s="36">
        <f t="shared" si="1778"/>
        <v>0</v>
      </c>
      <c r="Y3114" s="2">
        <f t="shared" si="1779"/>
        <v>0</v>
      </c>
      <c r="Z3114" s="37">
        <f t="shared" si="1780"/>
        <v>0</v>
      </c>
      <c r="AA3114" s="2">
        <f t="shared" si="1781"/>
        <v>0</v>
      </c>
      <c r="AB3114" s="4">
        <f t="shared" si="1789"/>
        <v>7.1215000000000001E-2</v>
      </c>
      <c r="AC3114" s="148">
        <f t="shared" si="1782"/>
        <v>782</v>
      </c>
      <c r="AD3114" s="36">
        <v>252</v>
      </c>
      <c r="AE3114" s="35">
        <f t="shared" si="1783"/>
        <v>1.2379766320000001</v>
      </c>
      <c r="AF3114" s="2">
        <f t="shared" si="1784"/>
        <v>70316.654234639995</v>
      </c>
      <c r="AG3114" s="2">
        <f t="shared" si="1785"/>
        <v>70316.654234639995</v>
      </c>
      <c r="AH3114" s="3">
        <f t="shared" si="1786"/>
        <v>0</v>
      </c>
      <c r="AI3114" s="3"/>
      <c r="AJ3114" s="3">
        <v>0</v>
      </c>
      <c r="AK3114" s="2">
        <f t="shared" si="1787"/>
        <v>90189.048342552123</v>
      </c>
      <c r="AL3114" s="8"/>
      <c r="AM3114" s="8"/>
      <c r="AN3114" s="8"/>
      <c r="AO3114" s="8"/>
      <c r="AP3114" s="8"/>
      <c r="AQ3114" s="8"/>
      <c r="AR3114" s="5"/>
      <c r="AS3114" s="1"/>
      <c r="AT3114" s="8"/>
      <c r="AU3114" s="1"/>
      <c r="AV3114" s="1"/>
      <c r="AW3114" s="3"/>
      <c r="AX3114" s="3"/>
      <c r="AY3114" s="4"/>
      <c r="AZ3114" s="4"/>
      <c r="BA3114" s="4"/>
      <c r="BB3114" s="1"/>
      <c r="BC3114" s="1"/>
      <c r="BD3114" s="1"/>
      <c r="BE3114" s="1"/>
      <c r="BF3114" s="1"/>
      <c r="BG3114" s="1"/>
      <c r="BH3114" s="1"/>
      <c r="BI3114" s="1"/>
    </row>
    <row r="3115" spans="1:61" x14ac:dyDescent="0.2">
      <c r="A3115" s="78">
        <f t="shared" si="1788"/>
        <v>45006</v>
      </c>
      <c r="B3115" s="2">
        <f t="shared" si="1758"/>
        <v>456314.96027739299</v>
      </c>
      <c r="C3115" s="3">
        <f t="shared" si="1759"/>
        <v>61602519.637448058</v>
      </c>
      <c r="D3115" s="2">
        <f t="shared" si="1757"/>
        <v>240537.3279050432</v>
      </c>
      <c r="E3115" s="2">
        <f t="shared" si="1760"/>
        <v>0</v>
      </c>
      <c r="F3115" s="33">
        <f t="shared" si="1761"/>
        <v>240537.3279050432</v>
      </c>
      <c r="G3115" s="39">
        <f t="shared" si="1762"/>
        <v>6508.4</v>
      </c>
      <c r="H3115" s="38">
        <f>IF(AND(N3115=1,N3114&gt;1),VLOOKUP(A3114,[1]Plan1!$CW$105:$CY$215,3),H3114)</f>
        <v>6563.07</v>
      </c>
      <c r="I3115" s="127">
        <f t="shared" si="1763"/>
        <v>44937</v>
      </c>
      <c r="J3115" s="127">
        <f t="shared" si="1764"/>
        <v>44968</v>
      </c>
      <c r="K3115" s="34">
        <f t="shared" si="1765"/>
        <v>8.3999139573474046E-3</v>
      </c>
      <c r="L3115" s="212">
        <f t="shared" si="1766"/>
        <v>45026</v>
      </c>
      <c r="M3115" s="1">
        <f t="shared" si="1767"/>
        <v>20</v>
      </c>
      <c r="N3115" s="1">
        <f t="shared" si="1768"/>
        <v>7</v>
      </c>
      <c r="O3115" s="2">
        <f t="shared" si="1769"/>
        <v>1.0029319800000001</v>
      </c>
      <c r="P3115" s="35">
        <f t="shared" si="1770"/>
        <v>1.00529958</v>
      </c>
      <c r="Q3115" s="35">
        <f t="shared" si="1771"/>
        <v>1.2253257634014396</v>
      </c>
      <c r="R3115" s="2">
        <f t="shared" si="1772"/>
        <v>1.22891839</v>
      </c>
      <c r="S3115" s="2">
        <f t="shared" si="1773"/>
        <v>1.1701330599999999</v>
      </c>
      <c r="T3115" s="2">
        <f t="shared" si="1774"/>
        <v>295600.74574396003</v>
      </c>
      <c r="U3115" s="2">
        <f t="shared" si="1775"/>
        <v>0</v>
      </c>
      <c r="V3115" s="2">
        <f t="shared" si="1776"/>
        <v>55063.417838924572</v>
      </c>
      <c r="W3115" s="2">
        <f t="shared" si="1777"/>
        <v>295600.74574396777</v>
      </c>
      <c r="X3115" s="36">
        <f t="shared" si="1778"/>
        <v>0</v>
      </c>
      <c r="Y3115" s="2">
        <f t="shared" si="1779"/>
        <v>0</v>
      </c>
      <c r="Z3115" s="37">
        <f t="shared" si="1780"/>
        <v>0</v>
      </c>
      <c r="AA3115" s="2">
        <f t="shared" si="1781"/>
        <v>0</v>
      </c>
      <c r="AB3115" s="4">
        <f t="shared" si="1789"/>
        <v>7.1215000000000001E-2</v>
      </c>
      <c r="AC3115" s="148">
        <f t="shared" si="1782"/>
        <v>783</v>
      </c>
      <c r="AD3115" s="36">
        <v>252</v>
      </c>
      <c r="AE3115" s="35">
        <f t="shared" si="1783"/>
        <v>1.238314634</v>
      </c>
      <c r="AF3115" s="2">
        <f t="shared" si="1784"/>
        <v>70445.983532090002</v>
      </c>
      <c r="AG3115" s="2">
        <f t="shared" si="1785"/>
        <v>70445.983532099999</v>
      </c>
      <c r="AH3115" s="3">
        <f t="shared" si="1786"/>
        <v>0</v>
      </c>
      <c r="AI3115" s="3"/>
      <c r="AJ3115" s="3">
        <v>0</v>
      </c>
      <c r="AK3115" s="2">
        <f t="shared" si="1787"/>
        <v>90268.231001325214</v>
      </c>
      <c r="AL3115" s="8"/>
      <c r="AM3115" s="8"/>
      <c r="AN3115" s="8"/>
      <c r="AO3115" s="8"/>
      <c r="AP3115" s="8"/>
      <c r="AQ3115" s="8"/>
      <c r="AR3115" s="5"/>
      <c r="AS3115" s="1"/>
      <c r="AT3115" s="8"/>
      <c r="AU3115" s="1"/>
      <c r="AV3115" s="1"/>
      <c r="AW3115" s="3"/>
      <c r="AX3115" s="3"/>
      <c r="AY3115" s="4"/>
      <c r="AZ3115" s="4"/>
      <c r="BA3115" s="4"/>
      <c r="BB3115" s="1"/>
      <c r="BC3115" s="1"/>
      <c r="BD3115" s="1"/>
      <c r="BE3115" s="1"/>
      <c r="BF3115" s="1"/>
      <c r="BG3115" s="1"/>
      <c r="BH3115" s="1"/>
      <c r="BI3115" s="1"/>
    </row>
    <row r="3116" spans="1:61" x14ac:dyDescent="0.2">
      <c r="A3116" s="78">
        <f t="shared" si="1788"/>
        <v>45007</v>
      </c>
      <c r="B3116" s="2">
        <f t="shared" si="1758"/>
        <v>456647.24990981549</v>
      </c>
      <c r="C3116" s="3">
        <f t="shared" si="1759"/>
        <v>61647378.737825088</v>
      </c>
      <c r="D3116" s="2">
        <f t="shared" si="1757"/>
        <v>240537.3279050432</v>
      </c>
      <c r="E3116" s="2">
        <f t="shared" si="1760"/>
        <v>0</v>
      </c>
      <c r="F3116" s="33">
        <f t="shared" si="1761"/>
        <v>240537.3279050432</v>
      </c>
      <c r="G3116" s="39">
        <f t="shared" si="1762"/>
        <v>6508.4</v>
      </c>
      <c r="H3116" s="38">
        <f>IF(AND(N3116=1,N3115&gt;1),VLOOKUP(A3115,[1]Plan1!$CW$105:$CY$215,3),H3115)</f>
        <v>6563.07</v>
      </c>
      <c r="I3116" s="127">
        <f t="shared" si="1763"/>
        <v>44937</v>
      </c>
      <c r="J3116" s="127">
        <f t="shared" si="1764"/>
        <v>44968</v>
      </c>
      <c r="K3116" s="34">
        <f t="shared" si="1765"/>
        <v>8.3999139573474046E-3</v>
      </c>
      <c r="L3116" s="212">
        <f t="shared" si="1766"/>
        <v>45026</v>
      </c>
      <c r="M3116" s="1">
        <f t="shared" si="1767"/>
        <v>20</v>
      </c>
      <c r="N3116" s="1">
        <f t="shared" si="1768"/>
        <v>8</v>
      </c>
      <c r="O3116" s="2">
        <f t="shared" si="1769"/>
        <v>1.00335153</v>
      </c>
      <c r="P3116" s="35">
        <f t="shared" si="1770"/>
        <v>1.00529958</v>
      </c>
      <c r="Q3116" s="35">
        <f t="shared" si="1771"/>
        <v>1.2253257634014396</v>
      </c>
      <c r="R3116" s="2">
        <f t="shared" si="1772"/>
        <v>1.2294324700000001</v>
      </c>
      <c r="S3116" s="2">
        <f t="shared" si="1773"/>
        <v>1.1701330599999999</v>
      </c>
      <c r="T3116" s="2">
        <f t="shared" si="1774"/>
        <v>295724.40117348998</v>
      </c>
      <c r="U3116" s="2">
        <f t="shared" si="1775"/>
        <v>0</v>
      </c>
      <c r="V3116" s="2">
        <f t="shared" si="1776"/>
        <v>55187.073268454013</v>
      </c>
      <c r="W3116" s="2">
        <f t="shared" si="1777"/>
        <v>295724.4011734972</v>
      </c>
      <c r="X3116" s="36">
        <f t="shared" si="1778"/>
        <v>0</v>
      </c>
      <c r="Y3116" s="2">
        <f t="shared" si="1779"/>
        <v>0</v>
      </c>
      <c r="Z3116" s="37">
        <f t="shared" si="1780"/>
        <v>0</v>
      </c>
      <c r="AA3116" s="2">
        <f t="shared" si="1781"/>
        <v>0</v>
      </c>
      <c r="AB3116" s="4">
        <f t="shared" si="1789"/>
        <v>7.1215000000000001E-2</v>
      </c>
      <c r="AC3116" s="148">
        <f t="shared" si="1782"/>
        <v>784</v>
      </c>
      <c r="AD3116" s="36">
        <v>252</v>
      </c>
      <c r="AE3116" s="35">
        <f t="shared" si="1783"/>
        <v>1.2386527279999999</v>
      </c>
      <c r="AF3116" s="2">
        <f t="shared" si="1784"/>
        <v>70575.435076209993</v>
      </c>
      <c r="AG3116" s="2">
        <f t="shared" si="1785"/>
        <v>70575.435076220005</v>
      </c>
      <c r="AH3116" s="3">
        <f t="shared" si="1786"/>
        <v>0</v>
      </c>
      <c r="AI3116" s="3"/>
      <c r="AJ3116" s="3">
        <v>0</v>
      </c>
      <c r="AK3116" s="2">
        <f t="shared" si="1787"/>
        <v>90347.413660098304</v>
      </c>
      <c r="AL3116" s="8"/>
      <c r="AM3116" s="8"/>
      <c r="AN3116" s="8"/>
      <c r="AO3116" s="8"/>
      <c r="AP3116" s="8"/>
      <c r="AQ3116" s="8"/>
      <c r="AR3116" s="5"/>
      <c r="AS3116" s="1"/>
      <c r="AT3116" s="8"/>
      <c r="AU3116" s="1"/>
      <c r="AV3116" s="1"/>
      <c r="AW3116" s="3"/>
      <c r="AX3116" s="3"/>
      <c r="AY3116" s="4"/>
      <c r="AZ3116" s="4"/>
      <c r="BA3116" s="4"/>
      <c r="BB3116" s="1"/>
      <c r="BC3116" s="1"/>
      <c r="BD3116" s="1"/>
      <c r="BE3116" s="1"/>
      <c r="BF3116" s="1"/>
      <c r="BG3116" s="1"/>
      <c r="BH3116" s="1"/>
      <c r="BI3116" s="1"/>
    </row>
    <row r="3117" spans="1:61" x14ac:dyDescent="0.2">
      <c r="A3117" s="78">
        <f t="shared" si="1788"/>
        <v>45008</v>
      </c>
      <c r="B3117" s="2">
        <f t="shared" si="1758"/>
        <v>456979.71891999338</v>
      </c>
      <c r="C3117" s="3">
        <f t="shared" si="1759"/>
        <v>61692262.054199107</v>
      </c>
      <c r="D3117" s="2">
        <f t="shared" si="1757"/>
        <v>240537.3279050432</v>
      </c>
      <c r="E3117" s="2">
        <f t="shared" si="1760"/>
        <v>0</v>
      </c>
      <c r="F3117" s="33">
        <f t="shared" si="1761"/>
        <v>240537.3279050432</v>
      </c>
      <c r="G3117" s="39">
        <f t="shared" si="1762"/>
        <v>6508.4</v>
      </c>
      <c r="H3117" s="38">
        <f>IF(AND(N3117=1,N3116&gt;1),VLOOKUP(A3116,[1]Plan1!$CW$105:$CY$215,3),H3116)</f>
        <v>6563.07</v>
      </c>
      <c r="I3117" s="127">
        <f t="shared" si="1763"/>
        <v>44937</v>
      </c>
      <c r="J3117" s="127">
        <f t="shared" si="1764"/>
        <v>44968</v>
      </c>
      <c r="K3117" s="34">
        <f t="shared" si="1765"/>
        <v>8.3999139573474046E-3</v>
      </c>
      <c r="L3117" s="212">
        <f t="shared" si="1766"/>
        <v>45026</v>
      </c>
      <c r="M3117" s="1">
        <f t="shared" si="1767"/>
        <v>20</v>
      </c>
      <c r="N3117" s="1">
        <f t="shared" si="1768"/>
        <v>9</v>
      </c>
      <c r="O3117" s="2">
        <f t="shared" si="1769"/>
        <v>1.0037712599999999</v>
      </c>
      <c r="P3117" s="35">
        <f t="shared" si="1770"/>
        <v>1.00529958</v>
      </c>
      <c r="Q3117" s="35">
        <f t="shared" si="1771"/>
        <v>1.2253257634014396</v>
      </c>
      <c r="R3117" s="2">
        <f t="shared" si="1772"/>
        <v>1.2299467799999999</v>
      </c>
      <c r="S3117" s="2">
        <f t="shared" si="1773"/>
        <v>1.1701330599999999</v>
      </c>
      <c r="T3117" s="2">
        <f t="shared" si="1774"/>
        <v>295848.11192661</v>
      </c>
      <c r="U3117" s="2">
        <f t="shared" si="1775"/>
        <v>0</v>
      </c>
      <c r="V3117" s="2">
        <f t="shared" si="1776"/>
        <v>55310.784021568805</v>
      </c>
      <c r="W3117" s="2">
        <f t="shared" si="1777"/>
        <v>295848.11192661198</v>
      </c>
      <c r="X3117" s="36">
        <f t="shared" si="1778"/>
        <v>0</v>
      </c>
      <c r="Y3117" s="2">
        <f t="shared" si="1779"/>
        <v>0</v>
      </c>
      <c r="Z3117" s="37">
        <f t="shared" si="1780"/>
        <v>0</v>
      </c>
      <c r="AA3117" s="2">
        <f t="shared" si="1781"/>
        <v>0</v>
      </c>
      <c r="AB3117" s="4">
        <f t="shared" si="1789"/>
        <v>7.1215000000000001E-2</v>
      </c>
      <c r="AC3117" s="148">
        <f t="shared" si="1782"/>
        <v>785</v>
      </c>
      <c r="AD3117" s="36">
        <v>252</v>
      </c>
      <c r="AE3117" s="35">
        <f t="shared" si="1783"/>
        <v>1.2389909139999999</v>
      </c>
      <c r="AF3117" s="2">
        <f t="shared" si="1784"/>
        <v>70705.010674510006</v>
      </c>
      <c r="AG3117" s="2">
        <f t="shared" si="1785"/>
        <v>70705.010674510006</v>
      </c>
      <c r="AH3117" s="3">
        <f t="shared" si="1786"/>
        <v>0</v>
      </c>
      <c r="AI3117" s="3"/>
      <c r="AJ3117" s="3">
        <v>0</v>
      </c>
      <c r="AK3117" s="2">
        <f t="shared" si="1787"/>
        <v>90426.596318871394</v>
      </c>
      <c r="AL3117" s="8"/>
      <c r="AM3117" s="8"/>
      <c r="AN3117" s="8"/>
      <c r="AO3117" s="8"/>
      <c r="AP3117" s="8"/>
      <c r="AQ3117" s="8"/>
      <c r="AR3117" s="5"/>
      <c r="AS3117" s="1"/>
      <c r="AT3117" s="8"/>
      <c r="AU3117" s="1"/>
      <c r="AV3117" s="1"/>
      <c r="AW3117" s="3"/>
      <c r="AX3117" s="3"/>
      <c r="AY3117" s="4"/>
      <c r="AZ3117" s="4"/>
      <c r="BA3117" s="4"/>
      <c r="BB3117" s="1"/>
      <c r="BC3117" s="1"/>
      <c r="BD3117" s="1"/>
      <c r="BE3117" s="1"/>
      <c r="BF3117" s="1"/>
      <c r="BG3117" s="1"/>
      <c r="BH3117" s="1"/>
      <c r="BI3117" s="1"/>
    </row>
    <row r="3118" spans="1:61" x14ac:dyDescent="0.2">
      <c r="A3118" s="78">
        <f t="shared" si="1788"/>
        <v>45009</v>
      </c>
      <c r="B3118" s="2">
        <f t="shared" si="1758"/>
        <v>457312.36441715353</v>
      </c>
      <c r="C3118" s="3">
        <f t="shared" si="1759"/>
        <v>61737169.196315728</v>
      </c>
      <c r="D3118" s="2">
        <f t="shared" si="1757"/>
        <v>240537.3279050432</v>
      </c>
      <c r="E3118" s="2">
        <f t="shared" si="1760"/>
        <v>0</v>
      </c>
      <c r="F3118" s="33">
        <f t="shared" si="1761"/>
        <v>240537.3279050432</v>
      </c>
      <c r="G3118" s="39">
        <f t="shared" si="1762"/>
        <v>6508.4</v>
      </c>
      <c r="H3118" s="38">
        <f>IF(AND(N3118=1,N3117&gt;1),VLOOKUP(A3117,[1]Plan1!$CW$105:$CY$215,3),H3117)</f>
        <v>6563.07</v>
      </c>
      <c r="I3118" s="127">
        <f t="shared" si="1763"/>
        <v>44937</v>
      </c>
      <c r="J3118" s="127">
        <f t="shared" si="1764"/>
        <v>44968</v>
      </c>
      <c r="K3118" s="34">
        <f t="shared" si="1765"/>
        <v>8.3999139573474046E-3</v>
      </c>
      <c r="L3118" s="212">
        <f t="shared" si="1766"/>
        <v>45026</v>
      </c>
      <c r="M3118" s="1">
        <f t="shared" si="1767"/>
        <v>20</v>
      </c>
      <c r="N3118" s="1">
        <f t="shared" si="1768"/>
        <v>10</v>
      </c>
      <c r="O3118" s="2">
        <f t="shared" si="1769"/>
        <v>1.0041911699999999</v>
      </c>
      <c r="P3118" s="35">
        <f t="shared" si="1770"/>
        <v>1.00529958</v>
      </c>
      <c r="Q3118" s="35">
        <f t="shared" si="1771"/>
        <v>1.2253257634014396</v>
      </c>
      <c r="R3118" s="2">
        <f t="shared" si="1772"/>
        <v>1.2304613099999999</v>
      </c>
      <c r="S3118" s="2">
        <f t="shared" si="1773"/>
        <v>1.1701330599999999</v>
      </c>
      <c r="T3118" s="2">
        <f t="shared" si="1774"/>
        <v>295971.87559792999</v>
      </c>
      <c r="U3118" s="2">
        <f t="shared" si="1775"/>
        <v>0</v>
      </c>
      <c r="V3118" s="2">
        <f t="shared" si="1776"/>
        <v>55434.547692895794</v>
      </c>
      <c r="W3118" s="2">
        <f t="shared" si="1777"/>
        <v>295971.87559793901</v>
      </c>
      <c r="X3118" s="36">
        <f t="shared" si="1778"/>
        <v>0</v>
      </c>
      <c r="Y3118" s="2">
        <f t="shared" si="1779"/>
        <v>0</v>
      </c>
      <c r="Z3118" s="37">
        <f t="shared" si="1780"/>
        <v>0</v>
      </c>
      <c r="AA3118" s="2">
        <f t="shared" si="1781"/>
        <v>0</v>
      </c>
      <c r="AB3118" s="4">
        <f t="shared" si="1789"/>
        <v>7.1215000000000001E-2</v>
      </c>
      <c r="AC3118" s="148">
        <f t="shared" si="1782"/>
        <v>786</v>
      </c>
      <c r="AD3118" s="36">
        <v>252</v>
      </c>
      <c r="AE3118" s="35">
        <f t="shared" si="1783"/>
        <v>1.239329192</v>
      </c>
      <c r="AF3118" s="2">
        <f t="shared" si="1784"/>
        <v>70834.709841570002</v>
      </c>
      <c r="AG3118" s="2">
        <f t="shared" si="1785"/>
        <v>70834.709841570002</v>
      </c>
      <c r="AH3118" s="3">
        <f t="shared" si="1786"/>
        <v>0</v>
      </c>
      <c r="AI3118" s="3"/>
      <c r="AJ3118" s="3">
        <v>0</v>
      </c>
      <c r="AK3118" s="2">
        <f t="shared" si="1787"/>
        <v>90505.778977644484</v>
      </c>
      <c r="AL3118" s="8"/>
      <c r="AM3118" s="8"/>
      <c r="AN3118" s="8"/>
      <c r="AO3118" s="8"/>
      <c r="AP3118" s="8"/>
      <c r="AQ3118" s="8"/>
      <c r="AR3118" s="5"/>
      <c r="AS3118" s="1"/>
      <c r="AT3118" s="8"/>
      <c r="AU3118" s="1"/>
      <c r="AV3118" s="1"/>
      <c r="AW3118" s="3"/>
      <c r="AX3118" s="3"/>
      <c r="AY3118" s="4"/>
      <c r="AZ3118" s="4"/>
      <c r="BA3118" s="4"/>
      <c r="BB3118" s="1"/>
      <c r="BC3118" s="1"/>
      <c r="BD3118" s="1"/>
      <c r="BE3118" s="1"/>
      <c r="BF3118" s="1"/>
      <c r="BG3118" s="1"/>
      <c r="BH3118" s="1"/>
      <c r="BI3118" s="1"/>
    </row>
    <row r="3119" spans="1:61" x14ac:dyDescent="0.2">
      <c r="A3119" s="78">
        <f t="shared" si="1788"/>
        <v>45010</v>
      </c>
      <c r="B3119" s="2">
        <f t="shared" si="1758"/>
        <v>457544.99062769918</v>
      </c>
      <c r="C3119" s="3">
        <f t="shared" si="1759"/>
        <v>61768573.734739393</v>
      </c>
      <c r="D3119" s="2">
        <f t="shared" si="1757"/>
        <v>240537.3279050432</v>
      </c>
      <c r="E3119" s="2">
        <f t="shared" si="1760"/>
        <v>0</v>
      </c>
      <c r="F3119" s="33">
        <f t="shared" si="1761"/>
        <v>240537.3279050432</v>
      </c>
      <c r="G3119" s="39">
        <f t="shared" si="1762"/>
        <v>6508.4</v>
      </c>
      <c r="H3119" s="38">
        <f>IF(AND(N3119=1,N3118&gt;1),VLOOKUP(A3118,[1]Plan1!$CW$105:$CY$215,3),H3118)</f>
        <v>6563.07</v>
      </c>
      <c r="I3119" s="127">
        <f t="shared" si="1763"/>
        <v>44937</v>
      </c>
      <c r="J3119" s="127">
        <f t="shared" si="1764"/>
        <v>44968</v>
      </c>
      <c r="K3119" s="34">
        <f t="shared" si="1765"/>
        <v>8.3999139573474046E-3</v>
      </c>
      <c r="L3119" s="212">
        <f t="shared" si="1766"/>
        <v>45026</v>
      </c>
      <c r="M3119" s="1">
        <f t="shared" si="1767"/>
        <v>20</v>
      </c>
      <c r="N3119" s="1">
        <f t="shared" si="1768"/>
        <v>11</v>
      </c>
      <c r="O3119" s="2">
        <f t="shared" si="1769"/>
        <v>1.00461125</v>
      </c>
      <c r="P3119" s="35">
        <f t="shared" si="1770"/>
        <v>1.00529958</v>
      </c>
      <c r="Q3119" s="35">
        <f t="shared" si="1771"/>
        <v>1.2253257634014396</v>
      </c>
      <c r="R3119" s="2">
        <f t="shared" si="1772"/>
        <v>1.23097604</v>
      </c>
      <c r="S3119" s="2">
        <f t="shared" si="1773"/>
        <v>1.1701330599999999</v>
      </c>
      <c r="T3119" s="2">
        <f t="shared" si="1774"/>
        <v>296095.68737673003</v>
      </c>
      <c r="U3119" s="2">
        <f t="shared" si="1775"/>
        <v>0</v>
      </c>
      <c r="V3119" s="2">
        <f t="shared" si="1776"/>
        <v>55558.359471688389</v>
      </c>
      <c r="W3119" s="2">
        <f t="shared" si="1777"/>
        <v>296095.6873767316</v>
      </c>
      <c r="X3119" s="36">
        <f t="shared" si="1778"/>
        <v>0</v>
      </c>
      <c r="Y3119" s="2">
        <f t="shared" si="1779"/>
        <v>0</v>
      </c>
      <c r="Z3119" s="37">
        <f t="shared" si="1780"/>
        <v>0</v>
      </c>
      <c r="AA3119" s="2">
        <f t="shared" si="1781"/>
        <v>0</v>
      </c>
      <c r="AB3119" s="4">
        <f t="shared" si="1789"/>
        <v>7.1215000000000001E-2</v>
      </c>
      <c r="AC3119" s="148">
        <f t="shared" si="1782"/>
        <v>786</v>
      </c>
      <c r="AD3119" s="36">
        <v>252</v>
      </c>
      <c r="AE3119" s="35">
        <f t="shared" si="1783"/>
        <v>1.239329192</v>
      </c>
      <c r="AF3119" s="2">
        <f t="shared" si="1784"/>
        <v>70864.341614549994</v>
      </c>
      <c r="AG3119" s="2">
        <f t="shared" si="1785"/>
        <v>70864.341614549994</v>
      </c>
      <c r="AH3119" s="3">
        <f t="shared" si="1786"/>
        <v>0</v>
      </c>
      <c r="AI3119" s="3"/>
      <c r="AJ3119" s="3">
        <v>0</v>
      </c>
      <c r="AK3119" s="2">
        <f t="shared" si="1787"/>
        <v>90584.961636417574</v>
      </c>
      <c r="AL3119" s="8"/>
      <c r="AM3119" s="8"/>
      <c r="AN3119" s="13"/>
      <c r="AO3119" s="13"/>
      <c r="AP3119" s="13"/>
      <c r="AQ3119" s="13"/>
      <c r="AR3119" s="5"/>
      <c r="AS3119" s="17"/>
      <c r="AT3119" s="13"/>
      <c r="AU3119" s="17"/>
      <c r="AV3119" s="17"/>
      <c r="AW3119" s="25"/>
      <c r="AX3119" s="25"/>
      <c r="AY3119" s="18"/>
      <c r="AZ3119" s="18"/>
      <c r="BA3119" s="18"/>
      <c r="BB3119" s="17"/>
      <c r="BC3119" s="17"/>
      <c r="BD3119" s="17"/>
      <c r="BE3119" s="17"/>
      <c r="BF3119" s="17"/>
      <c r="BG3119" s="17"/>
      <c r="BH3119" s="17"/>
      <c r="BI3119" s="17"/>
    </row>
    <row r="3120" spans="1:61" x14ac:dyDescent="0.2">
      <c r="A3120" s="78">
        <f t="shared" si="1788"/>
        <v>45011</v>
      </c>
      <c r="B3120" s="2">
        <f t="shared" si="1758"/>
        <v>457624.17328647227</v>
      </c>
      <c r="C3120" s="3">
        <f t="shared" si="1759"/>
        <v>61779263.393673755</v>
      </c>
      <c r="D3120" s="2">
        <f t="shared" si="1757"/>
        <v>240537.3279050432</v>
      </c>
      <c r="E3120" s="2">
        <f t="shared" si="1760"/>
        <v>0</v>
      </c>
      <c r="F3120" s="33">
        <f t="shared" si="1761"/>
        <v>240537.3279050432</v>
      </c>
      <c r="G3120" s="39">
        <f t="shared" si="1762"/>
        <v>6508.4</v>
      </c>
      <c r="H3120" s="38">
        <f>IF(AND(N3120=1,N3119&gt;1),VLOOKUP(A3119,[1]Plan1!$CW$105:$CY$215,3),H3119)</f>
        <v>6563.07</v>
      </c>
      <c r="I3120" s="127">
        <f t="shared" si="1763"/>
        <v>44937</v>
      </c>
      <c r="J3120" s="127">
        <f t="shared" si="1764"/>
        <v>44968</v>
      </c>
      <c r="K3120" s="34">
        <f t="shared" si="1765"/>
        <v>8.3999139573474046E-3</v>
      </c>
      <c r="L3120" s="212">
        <f t="shared" si="1766"/>
        <v>45026</v>
      </c>
      <c r="M3120" s="1">
        <f t="shared" si="1767"/>
        <v>20</v>
      </c>
      <c r="N3120" s="1">
        <f t="shared" si="1768"/>
        <v>11</v>
      </c>
      <c r="O3120" s="2">
        <f t="shared" si="1769"/>
        <v>1.00461125</v>
      </c>
      <c r="P3120" s="35">
        <f t="shared" si="1770"/>
        <v>1.00529958</v>
      </c>
      <c r="Q3120" s="35">
        <f t="shared" si="1771"/>
        <v>1.2253257634014396</v>
      </c>
      <c r="R3120" s="2">
        <f t="shared" si="1772"/>
        <v>1.23097604</v>
      </c>
      <c r="S3120" s="2">
        <f t="shared" si="1773"/>
        <v>1.1701330599999999</v>
      </c>
      <c r="T3120" s="2">
        <f t="shared" si="1774"/>
        <v>296095.68737673003</v>
      </c>
      <c r="U3120" s="2">
        <f t="shared" si="1775"/>
        <v>0</v>
      </c>
      <c r="V3120" s="2">
        <f t="shared" si="1776"/>
        <v>55558.359471688389</v>
      </c>
      <c r="W3120" s="2">
        <f t="shared" si="1777"/>
        <v>296095.6873767316</v>
      </c>
      <c r="X3120" s="36">
        <f t="shared" si="1778"/>
        <v>0</v>
      </c>
      <c r="Y3120" s="2">
        <f t="shared" si="1779"/>
        <v>0</v>
      </c>
      <c r="Z3120" s="37">
        <f t="shared" si="1780"/>
        <v>0</v>
      </c>
      <c r="AA3120" s="2">
        <f t="shared" si="1781"/>
        <v>0</v>
      </c>
      <c r="AB3120" s="4">
        <f t="shared" si="1789"/>
        <v>7.1215000000000001E-2</v>
      </c>
      <c r="AC3120" s="148">
        <f t="shared" si="1782"/>
        <v>786</v>
      </c>
      <c r="AD3120" s="36">
        <v>252</v>
      </c>
      <c r="AE3120" s="35">
        <f t="shared" si="1783"/>
        <v>1.239329192</v>
      </c>
      <c r="AF3120" s="2">
        <f t="shared" si="1784"/>
        <v>70864.341614549994</v>
      </c>
      <c r="AG3120" s="2">
        <f t="shared" si="1785"/>
        <v>70864.341614549994</v>
      </c>
      <c r="AH3120" s="3">
        <f t="shared" si="1786"/>
        <v>0</v>
      </c>
      <c r="AI3120" s="3"/>
      <c r="AJ3120" s="3">
        <v>0</v>
      </c>
      <c r="AK3120" s="2">
        <f t="shared" si="1787"/>
        <v>90664.144295190679</v>
      </c>
      <c r="AL3120" s="8"/>
      <c r="AM3120" s="8"/>
      <c r="AN3120" s="8"/>
      <c r="AO3120" s="8"/>
      <c r="AP3120" s="8"/>
      <c r="AQ3120" s="8"/>
      <c r="AR3120" s="5"/>
      <c r="AS3120" s="1"/>
      <c r="AT3120" s="8"/>
      <c r="AU3120" s="1"/>
      <c r="AV3120" s="1"/>
      <c r="AW3120" s="3"/>
      <c r="AX3120" s="3"/>
      <c r="AY3120" s="4"/>
      <c r="AZ3120" s="4"/>
      <c r="BA3120" s="4"/>
      <c r="BB3120" s="1"/>
      <c r="BC3120" s="1"/>
      <c r="BD3120" s="1"/>
      <c r="BE3120" s="1"/>
      <c r="BF3120" s="1"/>
      <c r="BG3120" s="1"/>
      <c r="BH3120" s="1"/>
      <c r="BI3120" s="1"/>
    </row>
    <row r="3121" spans="1:61" x14ac:dyDescent="0.2">
      <c r="A3121" s="78">
        <f t="shared" si="1788"/>
        <v>45012</v>
      </c>
      <c r="B3121" s="2">
        <f t="shared" si="1758"/>
        <v>457803.54613908537</v>
      </c>
      <c r="C3121" s="3">
        <f t="shared" si="1759"/>
        <v>61803478.728776522</v>
      </c>
      <c r="D3121" s="2">
        <f t="shared" si="1757"/>
        <v>240537.3279050432</v>
      </c>
      <c r="E3121" s="2">
        <f t="shared" si="1760"/>
        <v>0</v>
      </c>
      <c r="F3121" s="33">
        <f t="shared" si="1761"/>
        <v>240537.3279050432</v>
      </c>
      <c r="G3121" s="39">
        <f t="shared" si="1762"/>
        <v>6508.4</v>
      </c>
      <c r="H3121" s="38">
        <f>IF(AND(N3121=1,N3120&gt;1),VLOOKUP(A3120,[1]Plan1!$CW$105:$CY$215,3),H3120)</f>
        <v>6563.07</v>
      </c>
      <c r="I3121" s="127">
        <f t="shared" si="1763"/>
        <v>44937</v>
      </c>
      <c r="J3121" s="127">
        <f t="shared" si="1764"/>
        <v>44968</v>
      </c>
      <c r="K3121" s="34">
        <f t="shared" si="1765"/>
        <v>8.3999139573474046E-3</v>
      </c>
      <c r="L3121" s="212">
        <f t="shared" si="1766"/>
        <v>45026</v>
      </c>
      <c r="M3121" s="1">
        <f t="shared" si="1767"/>
        <v>20</v>
      </c>
      <c r="N3121" s="1">
        <f t="shared" si="1768"/>
        <v>11</v>
      </c>
      <c r="O3121" s="2">
        <f t="shared" si="1769"/>
        <v>1.00461125</v>
      </c>
      <c r="P3121" s="35">
        <f t="shared" si="1770"/>
        <v>1.00529958</v>
      </c>
      <c r="Q3121" s="35">
        <f t="shared" si="1771"/>
        <v>1.2253257634014396</v>
      </c>
      <c r="R3121" s="2">
        <f t="shared" si="1772"/>
        <v>1.23097604</v>
      </c>
      <c r="S3121" s="2">
        <f t="shared" si="1773"/>
        <v>1.1701330599999999</v>
      </c>
      <c r="T3121" s="2">
        <f t="shared" si="1774"/>
        <v>296095.68737673003</v>
      </c>
      <c r="U3121" s="2">
        <f t="shared" si="1775"/>
        <v>0</v>
      </c>
      <c r="V3121" s="2">
        <f t="shared" si="1776"/>
        <v>55558.359471688389</v>
      </c>
      <c r="W3121" s="2">
        <f t="shared" si="1777"/>
        <v>296095.6873767316</v>
      </c>
      <c r="X3121" s="36">
        <f t="shared" si="1778"/>
        <v>0</v>
      </c>
      <c r="Y3121" s="2">
        <f t="shared" si="1779"/>
        <v>0</v>
      </c>
      <c r="Z3121" s="37">
        <f t="shared" si="1780"/>
        <v>0</v>
      </c>
      <c r="AA3121" s="2">
        <f t="shared" si="1781"/>
        <v>0</v>
      </c>
      <c r="AB3121" s="4">
        <f t="shared" si="1789"/>
        <v>7.1215000000000001E-2</v>
      </c>
      <c r="AC3121" s="148">
        <f t="shared" si="1782"/>
        <v>787</v>
      </c>
      <c r="AD3121" s="36">
        <v>252</v>
      </c>
      <c r="AE3121" s="35">
        <f t="shared" si="1783"/>
        <v>1.239667563</v>
      </c>
      <c r="AF3121" s="2">
        <f t="shared" si="1784"/>
        <v>70964.531808390006</v>
      </c>
      <c r="AG3121" s="2">
        <f t="shared" si="1785"/>
        <v>70964.531808390006</v>
      </c>
      <c r="AH3121" s="3">
        <f t="shared" si="1786"/>
        <v>0</v>
      </c>
      <c r="AI3121" s="3"/>
      <c r="AJ3121" s="3">
        <v>0</v>
      </c>
      <c r="AK3121" s="2">
        <f t="shared" si="1787"/>
        <v>90743.326953963769</v>
      </c>
      <c r="AL3121" s="8"/>
      <c r="AM3121" s="8"/>
      <c r="AN3121" s="8"/>
      <c r="AO3121" s="8"/>
      <c r="AP3121" s="8"/>
      <c r="AQ3121" s="8"/>
      <c r="AR3121" s="5"/>
      <c r="AS3121" s="1"/>
      <c r="AT3121" s="8"/>
      <c r="AU3121" s="1"/>
      <c r="AV3121" s="1"/>
      <c r="AW3121" s="3"/>
      <c r="AX3121" s="3"/>
      <c r="AY3121" s="4"/>
      <c r="AZ3121" s="4"/>
      <c r="BA3121" s="4"/>
      <c r="BB3121" s="1"/>
      <c r="BC3121" s="1"/>
      <c r="BD3121" s="1"/>
      <c r="BE3121" s="1"/>
      <c r="BF3121" s="1"/>
      <c r="BG3121" s="1"/>
      <c r="BH3121" s="1"/>
      <c r="BI3121" s="1"/>
    </row>
    <row r="3122" spans="1:61" x14ac:dyDescent="0.2">
      <c r="A3122" s="78">
        <f t="shared" si="1788"/>
        <v>45013</v>
      </c>
      <c r="B3122" s="2">
        <f t="shared" si="1758"/>
        <v>458136.54218586639</v>
      </c>
      <c r="C3122" s="3">
        <f t="shared" si="1759"/>
        <v>61848433.195091963</v>
      </c>
      <c r="D3122" s="2">
        <f t="shared" si="1757"/>
        <v>240537.3279050432</v>
      </c>
      <c r="E3122" s="2">
        <f t="shared" si="1760"/>
        <v>0</v>
      </c>
      <c r="F3122" s="33">
        <f t="shared" si="1761"/>
        <v>240537.3279050432</v>
      </c>
      <c r="G3122" s="39">
        <f t="shared" si="1762"/>
        <v>6508.4</v>
      </c>
      <c r="H3122" s="38">
        <f>IF(AND(N3122=1,N3121&gt;1),VLOOKUP(A3121,[1]Plan1!$CW$105:$CY$215,3),H3121)</f>
        <v>6563.07</v>
      </c>
      <c r="I3122" s="127">
        <f t="shared" si="1763"/>
        <v>44937</v>
      </c>
      <c r="J3122" s="127">
        <f t="shared" si="1764"/>
        <v>44968</v>
      </c>
      <c r="K3122" s="34">
        <f t="shared" si="1765"/>
        <v>8.3999139573474046E-3</v>
      </c>
      <c r="L3122" s="212">
        <f t="shared" si="1766"/>
        <v>45026</v>
      </c>
      <c r="M3122" s="1">
        <f t="shared" si="1767"/>
        <v>20</v>
      </c>
      <c r="N3122" s="1">
        <f t="shared" si="1768"/>
        <v>12</v>
      </c>
      <c r="O3122" s="2">
        <f t="shared" si="1769"/>
        <v>1.00503151</v>
      </c>
      <c r="P3122" s="35">
        <f t="shared" si="1770"/>
        <v>1.00529958</v>
      </c>
      <c r="Q3122" s="35">
        <f t="shared" si="1771"/>
        <v>1.2253257634014396</v>
      </c>
      <c r="R3122" s="2">
        <f t="shared" si="1772"/>
        <v>1.2314909999999999</v>
      </c>
      <c r="S3122" s="2">
        <f t="shared" si="1773"/>
        <v>1.1701330599999999</v>
      </c>
      <c r="T3122" s="2">
        <f t="shared" si="1774"/>
        <v>296219.55447911</v>
      </c>
      <c r="U3122" s="2">
        <f t="shared" si="1775"/>
        <v>0</v>
      </c>
      <c r="V3122" s="2">
        <f t="shared" si="1776"/>
        <v>55682.226574066328</v>
      </c>
      <c r="W3122" s="2">
        <f t="shared" si="1777"/>
        <v>296219.55447910953</v>
      </c>
      <c r="X3122" s="36">
        <f t="shared" si="1778"/>
        <v>0</v>
      </c>
      <c r="Y3122" s="2">
        <f t="shared" si="1779"/>
        <v>0</v>
      </c>
      <c r="Z3122" s="37">
        <f t="shared" si="1780"/>
        <v>0</v>
      </c>
      <c r="AA3122" s="2">
        <f t="shared" si="1781"/>
        <v>0</v>
      </c>
      <c r="AB3122" s="4">
        <f t="shared" si="1789"/>
        <v>7.1215000000000001E-2</v>
      </c>
      <c r="AC3122" s="148">
        <f t="shared" si="1782"/>
        <v>788</v>
      </c>
      <c r="AD3122" s="36">
        <v>252</v>
      </c>
      <c r="AE3122" s="35">
        <f t="shared" si="1783"/>
        <v>1.2400060260000001</v>
      </c>
      <c r="AF3122" s="2">
        <f t="shared" si="1784"/>
        <v>71094.47809402</v>
      </c>
      <c r="AG3122" s="2">
        <f t="shared" si="1785"/>
        <v>71094.47809402</v>
      </c>
      <c r="AH3122" s="3">
        <f t="shared" si="1786"/>
        <v>0</v>
      </c>
      <c r="AI3122" s="3"/>
      <c r="AJ3122" s="3">
        <v>0</v>
      </c>
      <c r="AK3122" s="2">
        <f t="shared" si="1787"/>
        <v>90822.50961273686</v>
      </c>
      <c r="AL3122" s="8"/>
      <c r="AM3122" s="8"/>
      <c r="AN3122" s="8"/>
      <c r="AO3122" s="8"/>
      <c r="AP3122" s="8"/>
      <c r="AQ3122" s="8"/>
      <c r="AR3122" s="5"/>
      <c r="AS3122" s="1"/>
      <c r="AT3122" s="8"/>
      <c r="AU3122" s="1"/>
      <c r="AV3122" s="1"/>
      <c r="AW3122" s="3"/>
      <c r="AX3122" s="3"/>
      <c r="AY3122" s="4"/>
      <c r="AZ3122" s="4"/>
      <c r="BA3122" s="4"/>
      <c r="BB3122" s="1"/>
      <c r="BC3122" s="1"/>
      <c r="BD3122" s="1"/>
      <c r="BE3122" s="1"/>
      <c r="BF3122" s="1"/>
      <c r="BG3122" s="1"/>
      <c r="BH3122" s="1"/>
      <c r="BI3122" s="1"/>
    </row>
    <row r="3123" spans="1:61" x14ac:dyDescent="0.2">
      <c r="A3123" s="78">
        <f t="shared" si="1788"/>
        <v>45014</v>
      </c>
      <c r="B3123" s="2">
        <f t="shared" si="1758"/>
        <v>458469.70931128308</v>
      </c>
      <c r="C3123" s="3">
        <f t="shared" si="1759"/>
        <v>61893410.757023215</v>
      </c>
      <c r="D3123" s="2">
        <f t="shared" si="1757"/>
        <v>240537.3279050432</v>
      </c>
      <c r="E3123" s="2">
        <f t="shared" si="1760"/>
        <v>0</v>
      </c>
      <c r="F3123" s="33">
        <f t="shared" si="1761"/>
        <v>240537.3279050432</v>
      </c>
      <c r="G3123" s="39">
        <f t="shared" si="1762"/>
        <v>6508.4</v>
      </c>
      <c r="H3123" s="38">
        <f>IF(AND(N3123=1,N3122&gt;1),VLOOKUP(A3122,[1]Plan1!$CW$105:$CY$215,3),H3122)</f>
        <v>6563.07</v>
      </c>
      <c r="I3123" s="127">
        <f t="shared" si="1763"/>
        <v>44937</v>
      </c>
      <c r="J3123" s="127">
        <f t="shared" si="1764"/>
        <v>44968</v>
      </c>
      <c r="K3123" s="34">
        <f t="shared" si="1765"/>
        <v>8.3999139573474046E-3</v>
      </c>
      <c r="L3123" s="212">
        <f t="shared" si="1766"/>
        <v>45026</v>
      </c>
      <c r="M3123" s="1">
        <f t="shared" si="1767"/>
        <v>20</v>
      </c>
      <c r="N3123" s="1">
        <f t="shared" si="1768"/>
        <v>13</v>
      </c>
      <c r="O3123" s="2">
        <f t="shared" si="1769"/>
        <v>1.0054519399999999</v>
      </c>
      <c r="P3123" s="35">
        <f t="shared" si="1770"/>
        <v>1.00529958</v>
      </c>
      <c r="Q3123" s="35">
        <f t="shared" si="1771"/>
        <v>1.2253257634014396</v>
      </c>
      <c r="R3123" s="2">
        <f t="shared" si="1772"/>
        <v>1.2320061600000001</v>
      </c>
      <c r="S3123" s="2">
        <f t="shared" si="1773"/>
        <v>1.1701330599999999</v>
      </c>
      <c r="T3123" s="2">
        <f t="shared" si="1774"/>
        <v>296343.46968894999</v>
      </c>
      <c r="U3123" s="2">
        <f t="shared" si="1775"/>
        <v>0</v>
      </c>
      <c r="V3123" s="2">
        <f t="shared" si="1776"/>
        <v>55806.141783909938</v>
      </c>
      <c r="W3123" s="2">
        <f t="shared" si="1777"/>
        <v>296343.46968895313</v>
      </c>
      <c r="X3123" s="36">
        <f t="shared" si="1778"/>
        <v>0</v>
      </c>
      <c r="Y3123" s="2">
        <f t="shared" si="1779"/>
        <v>0</v>
      </c>
      <c r="Z3123" s="37">
        <f t="shared" si="1780"/>
        <v>0</v>
      </c>
      <c r="AA3123" s="2">
        <f t="shared" si="1781"/>
        <v>0</v>
      </c>
      <c r="AB3123" s="4">
        <f t="shared" si="1789"/>
        <v>7.1215000000000001E-2</v>
      </c>
      <c r="AC3123" s="148">
        <f t="shared" si="1782"/>
        <v>789</v>
      </c>
      <c r="AD3123" s="36">
        <v>252</v>
      </c>
      <c r="AE3123" s="35">
        <f t="shared" si="1783"/>
        <v>1.2403445820000001</v>
      </c>
      <c r="AF3123" s="2">
        <f t="shared" si="1784"/>
        <v>71224.547350819994</v>
      </c>
      <c r="AG3123" s="2">
        <f t="shared" si="1785"/>
        <v>71224.547350819994</v>
      </c>
      <c r="AH3123" s="3">
        <f t="shared" si="1786"/>
        <v>0</v>
      </c>
      <c r="AI3123" s="3"/>
      <c r="AJ3123" s="3">
        <v>0</v>
      </c>
      <c r="AK3123" s="2">
        <f t="shared" si="1787"/>
        <v>90901.69227150995</v>
      </c>
      <c r="AL3123" s="8"/>
      <c r="AM3123" s="8"/>
      <c r="AN3123" s="8"/>
      <c r="AO3123" s="8"/>
      <c r="AP3123" s="8"/>
      <c r="AQ3123" s="8"/>
      <c r="AR3123" s="5"/>
      <c r="AS3123" s="1"/>
      <c r="AT3123" s="8"/>
      <c r="AU3123" s="1"/>
      <c r="AV3123" s="1"/>
      <c r="AW3123" s="3"/>
      <c r="AX3123" s="3"/>
      <c r="AY3123" s="4"/>
      <c r="AZ3123" s="4"/>
      <c r="BA3123" s="4"/>
      <c r="BB3123" s="1"/>
      <c r="BC3123" s="1"/>
      <c r="BD3123" s="1"/>
      <c r="BE3123" s="1"/>
      <c r="BF3123" s="1"/>
      <c r="BG3123" s="1"/>
      <c r="BH3123" s="1"/>
      <c r="BI3123" s="1"/>
    </row>
    <row r="3124" spans="1:61" x14ac:dyDescent="0.2">
      <c r="A3124" s="78">
        <f t="shared" si="1788"/>
        <v>45015</v>
      </c>
      <c r="B3124" s="2">
        <f t="shared" si="1758"/>
        <v>458803.05625521514</v>
      </c>
      <c r="C3124" s="3">
        <f t="shared" si="1759"/>
        <v>61938412.594454043</v>
      </c>
      <c r="D3124" s="2">
        <f t="shared" si="1757"/>
        <v>240537.3279050432</v>
      </c>
      <c r="E3124" s="2">
        <f t="shared" si="1760"/>
        <v>0</v>
      </c>
      <c r="F3124" s="33">
        <f t="shared" si="1761"/>
        <v>240537.3279050432</v>
      </c>
      <c r="G3124" s="39">
        <f t="shared" si="1762"/>
        <v>6508.4</v>
      </c>
      <c r="H3124" s="38">
        <f>IF(AND(N3124=1,N3123&gt;1),VLOOKUP(A3123,[1]Plan1!$CW$105:$CY$215,3),H3123)</f>
        <v>6563.07</v>
      </c>
      <c r="I3124" s="127">
        <f t="shared" si="1763"/>
        <v>44937</v>
      </c>
      <c r="J3124" s="127">
        <f t="shared" si="1764"/>
        <v>44968</v>
      </c>
      <c r="K3124" s="34">
        <f t="shared" si="1765"/>
        <v>8.3999139573474046E-3</v>
      </c>
      <c r="L3124" s="212">
        <f t="shared" si="1766"/>
        <v>45026</v>
      </c>
      <c r="M3124" s="1">
        <f t="shared" si="1767"/>
        <v>20</v>
      </c>
      <c r="N3124" s="1">
        <f t="shared" si="1768"/>
        <v>14</v>
      </c>
      <c r="O3124" s="2">
        <f t="shared" si="1769"/>
        <v>1.0058725500000001</v>
      </c>
      <c r="P3124" s="35">
        <f t="shared" si="1770"/>
        <v>1.00529958</v>
      </c>
      <c r="Q3124" s="35">
        <f t="shared" si="1771"/>
        <v>1.2253257634014396</v>
      </c>
      <c r="R3124" s="2">
        <f t="shared" si="1772"/>
        <v>1.23252155</v>
      </c>
      <c r="S3124" s="2">
        <f t="shared" si="1773"/>
        <v>1.1701330599999999</v>
      </c>
      <c r="T3124" s="2">
        <f t="shared" si="1774"/>
        <v>296467.44022237998</v>
      </c>
      <c r="U3124" s="2">
        <f t="shared" si="1775"/>
        <v>0</v>
      </c>
      <c r="V3124" s="2">
        <f t="shared" si="1776"/>
        <v>55930.112317338891</v>
      </c>
      <c r="W3124" s="2">
        <f t="shared" si="1777"/>
        <v>296467.44022238208</v>
      </c>
      <c r="X3124" s="36">
        <f t="shared" si="1778"/>
        <v>0</v>
      </c>
      <c r="Y3124" s="2">
        <f t="shared" si="1779"/>
        <v>0</v>
      </c>
      <c r="Z3124" s="37">
        <f t="shared" si="1780"/>
        <v>0</v>
      </c>
      <c r="AA3124" s="2">
        <f t="shared" si="1781"/>
        <v>0</v>
      </c>
      <c r="AB3124" s="4">
        <f t="shared" si="1789"/>
        <v>7.1215000000000001E-2</v>
      </c>
      <c r="AC3124" s="148">
        <f t="shared" si="1782"/>
        <v>790</v>
      </c>
      <c r="AD3124" s="36">
        <v>252</v>
      </c>
      <c r="AE3124" s="35">
        <f t="shared" si="1783"/>
        <v>1.2406832299999999</v>
      </c>
      <c r="AF3124" s="2">
        <f t="shared" si="1784"/>
        <v>71354.741102550004</v>
      </c>
      <c r="AG3124" s="2">
        <f t="shared" si="1785"/>
        <v>71354.741102550004</v>
      </c>
      <c r="AH3124" s="3">
        <f t="shared" si="1786"/>
        <v>0</v>
      </c>
      <c r="AI3124" s="3"/>
      <c r="AJ3124" s="3">
        <v>0</v>
      </c>
      <c r="AK3124" s="2">
        <f t="shared" si="1787"/>
        <v>90980.87493028304</v>
      </c>
      <c r="AL3124" s="8"/>
      <c r="AM3124" s="8"/>
      <c r="AN3124" s="8"/>
      <c r="AO3124" s="8"/>
      <c r="AP3124" s="8"/>
      <c r="AQ3124" s="8"/>
      <c r="AR3124" s="5"/>
      <c r="AS3124" s="1"/>
      <c r="AT3124" s="8"/>
      <c r="AU3124" s="1"/>
      <c r="AV3124" s="1"/>
      <c r="AW3124" s="3"/>
      <c r="AX3124" s="3"/>
      <c r="AY3124" s="4"/>
      <c r="AZ3124" s="4"/>
      <c r="BA3124" s="4"/>
      <c r="BB3124" s="1"/>
      <c r="BC3124" s="1"/>
      <c r="BD3124" s="1"/>
      <c r="BE3124" s="1"/>
      <c r="BF3124" s="1"/>
      <c r="BG3124" s="1"/>
      <c r="BH3124" s="1"/>
      <c r="BI3124" s="1"/>
    </row>
    <row r="3125" spans="1:61" x14ac:dyDescent="0.2">
      <c r="A3125" s="78">
        <f t="shared" si="1788"/>
        <v>45016</v>
      </c>
      <c r="B3125" s="2">
        <f t="shared" si="1758"/>
        <v>459136.57743444602</v>
      </c>
      <c r="C3125" s="3">
        <f t="shared" si="1759"/>
        <v>61983437.953650214</v>
      </c>
      <c r="D3125" s="2">
        <f t="shared" si="1757"/>
        <v>240537.3279050432</v>
      </c>
      <c r="E3125" s="2">
        <f t="shared" si="1760"/>
        <v>0</v>
      </c>
      <c r="F3125" s="33">
        <f t="shared" si="1761"/>
        <v>240537.3279050432</v>
      </c>
      <c r="G3125" s="39">
        <f t="shared" si="1762"/>
        <v>6508.4</v>
      </c>
      <c r="H3125" s="38">
        <f>IF(AND(N3125=1,N3124&gt;1),VLOOKUP(A3124,[1]Plan1!$CW$105:$CY$215,3),H3124)</f>
        <v>6563.07</v>
      </c>
      <c r="I3125" s="127">
        <f t="shared" si="1763"/>
        <v>44937</v>
      </c>
      <c r="J3125" s="127">
        <f t="shared" si="1764"/>
        <v>44968</v>
      </c>
      <c r="K3125" s="34">
        <f t="shared" si="1765"/>
        <v>8.3999139573474046E-3</v>
      </c>
      <c r="L3125" s="212">
        <f t="shared" si="1766"/>
        <v>45026</v>
      </c>
      <c r="M3125" s="1">
        <f t="shared" si="1767"/>
        <v>20</v>
      </c>
      <c r="N3125" s="1">
        <f t="shared" si="1768"/>
        <v>15</v>
      </c>
      <c r="O3125" s="2">
        <f t="shared" si="1769"/>
        <v>1.00629334</v>
      </c>
      <c r="P3125" s="35">
        <f t="shared" si="1770"/>
        <v>1.00529958</v>
      </c>
      <c r="Q3125" s="35">
        <f t="shared" si="1771"/>
        <v>1.2253257634014396</v>
      </c>
      <c r="R3125" s="2">
        <f t="shared" si="1772"/>
        <v>1.2330371499999999</v>
      </c>
      <c r="S3125" s="2">
        <f t="shared" si="1773"/>
        <v>1.1701330599999999</v>
      </c>
      <c r="T3125" s="2">
        <f t="shared" si="1774"/>
        <v>296591.46126865002</v>
      </c>
      <c r="U3125" s="2">
        <f t="shared" si="1775"/>
        <v>0</v>
      </c>
      <c r="V3125" s="2">
        <f t="shared" si="1776"/>
        <v>56054.133363606721</v>
      </c>
      <c r="W3125" s="2">
        <f t="shared" si="1777"/>
        <v>296591.4612686499</v>
      </c>
      <c r="X3125" s="36">
        <f t="shared" si="1778"/>
        <v>0</v>
      </c>
      <c r="Y3125" s="2">
        <f t="shared" si="1779"/>
        <v>0</v>
      </c>
      <c r="Z3125" s="37">
        <f t="shared" si="1780"/>
        <v>0</v>
      </c>
      <c r="AA3125" s="2">
        <f t="shared" si="1781"/>
        <v>0</v>
      </c>
      <c r="AB3125" s="4">
        <f t="shared" si="1789"/>
        <v>7.1215000000000001E-2</v>
      </c>
      <c r="AC3125" s="148">
        <f t="shared" si="1782"/>
        <v>791</v>
      </c>
      <c r="AD3125" s="36">
        <v>252</v>
      </c>
      <c r="AE3125" s="35">
        <f t="shared" si="1783"/>
        <v>1.2410219709999999</v>
      </c>
      <c r="AF3125" s="2">
        <f t="shared" si="1784"/>
        <v>71485.058576740004</v>
      </c>
      <c r="AG3125" s="2">
        <f t="shared" si="1785"/>
        <v>71485.058576740004</v>
      </c>
      <c r="AH3125" s="3">
        <f t="shared" si="1786"/>
        <v>0</v>
      </c>
      <c r="AI3125" s="3"/>
      <c r="AJ3125" s="3">
        <v>0</v>
      </c>
      <c r="AK3125" s="2">
        <f t="shared" si="1787"/>
        <v>91060.057589056145</v>
      </c>
      <c r="AL3125" s="8"/>
      <c r="AM3125" s="8"/>
      <c r="AN3125" s="8"/>
      <c r="AO3125" s="8"/>
      <c r="AP3125" s="8"/>
      <c r="AQ3125" s="8"/>
      <c r="AR3125" s="5"/>
      <c r="AS3125" s="1"/>
      <c r="AT3125" s="8"/>
      <c r="AU3125" s="1"/>
      <c r="AV3125" s="1"/>
      <c r="AW3125" s="3"/>
      <c r="AX3125" s="3"/>
      <c r="AY3125" s="4"/>
      <c r="AZ3125" s="4"/>
      <c r="BA3125" s="4"/>
      <c r="BB3125" s="1"/>
      <c r="BC3125" s="1"/>
      <c r="BD3125" s="1"/>
      <c r="BE3125" s="1"/>
      <c r="BF3125" s="1"/>
      <c r="BG3125" s="1"/>
      <c r="BH3125" s="1"/>
      <c r="BI3125" s="1"/>
    </row>
    <row r="3126" spans="1:61" x14ac:dyDescent="0.2">
      <c r="A3126" s="78">
        <f t="shared" si="1788"/>
        <v>45017</v>
      </c>
      <c r="B3126" s="2">
        <f t="shared" si="1758"/>
        <v>459369.73562404583</v>
      </c>
      <c r="C3126" s="3">
        <f t="shared" si="1759"/>
        <v>62014914.30924619</v>
      </c>
      <c r="D3126" s="2">
        <f t="shared" si="1757"/>
        <v>240537.3279050432</v>
      </c>
      <c r="E3126" s="2">
        <f t="shared" si="1760"/>
        <v>0</v>
      </c>
      <c r="F3126" s="33">
        <f t="shared" si="1761"/>
        <v>240537.3279050432</v>
      </c>
      <c r="G3126" s="39">
        <f t="shared" si="1762"/>
        <v>6508.4</v>
      </c>
      <c r="H3126" s="38">
        <f>IF(AND(N3126=1,N3125&gt;1),VLOOKUP(A3125,[1]Plan1!$CW$105:$CY$215,3),H3125)</f>
        <v>6563.07</v>
      </c>
      <c r="I3126" s="127">
        <f t="shared" si="1763"/>
        <v>44937</v>
      </c>
      <c r="J3126" s="127">
        <f t="shared" si="1764"/>
        <v>44968</v>
      </c>
      <c r="K3126" s="34">
        <f t="shared" si="1765"/>
        <v>8.3999139573474046E-3</v>
      </c>
      <c r="L3126" s="212">
        <f t="shared" si="1766"/>
        <v>45026</v>
      </c>
      <c r="M3126" s="1">
        <f t="shared" si="1767"/>
        <v>20</v>
      </c>
      <c r="N3126" s="1">
        <f t="shared" si="1768"/>
        <v>16</v>
      </c>
      <c r="O3126" s="2">
        <f t="shared" si="1769"/>
        <v>1.0067143000000001</v>
      </c>
      <c r="P3126" s="35">
        <f t="shared" si="1770"/>
        <v>1.00529958</v>
      </c>
      <c r="Q3126" s="35">
        <f t="shared" si="1771"/>
        <v>1.2253257634014396</v>
      </c>
      <c r="R3126" s="2">
        <f t="shared" si="1772"/>
        <v>1.2335529599999999</v>
      </c>
      <c r="S3126" s="2">
        <f t="shared" si="1773"/>
        <v>1.1701330599999999</v>
      </c>
      <c r="T3126" s="2">
        <f t="shared" si="1774"/>
        <v>296715.53282775002</v>
      </c>
      <c r="U3126" s="2">
        <f t="shared" si="1775"/>
        <v>0</v>
      </c>
      <c r="V3126" s="2">
        <f t="shared" si="1776"/>
        <v>56178.204922713419</v>
      </c>
      <c r="W3126" s="2">
        <f t="shared" si="1777"/>
        <v>296715.5328277566</v>
      </c>
      <c r="X3126" s="36">
        <f t="shared" si="1778"/>
        <v>0</v>
      </c>
      <c r="Y3126" s="2">
        <f t="shared" si="1779"/>
        <v>0</v>
      </c>
      <c r="Z3126" s="37">
        <f t="shared" si="1780"/>
        <v>0</v>
      </c>
      <c r="AA3126" s="2">
        <f t="shared" si="1781"/>
        <v>0</v>
      </c>
      <c r="AB3126" s="4">
        <f t="shared" si="1789"/>
        <v>7.1215000000000001E-2</v>
      </c>
      <c r="AC3126" s="148">
        <f t="shared" si="1782"/>
        <v>791</v>
      </c>
      <c r="AD3126" s="36">
        <v>252</v>
      </c>
      <c r="AE3126" s="35">
        <f t="shared" si="1783"/>
        <v>1.2410219709999999</v>
      </c>
      <c r="AF3126" s="2">
        <f t="shared" si="1784"/>
        <v>71514.962548449999</v>
      </c>
      <c r="AG3126" s="2">
        <f t="shared" si="1785"/>
        <v>71514.962548459996</v>
      </c>
      <c r="AH3126" s="3">
        <f t="shared" si="1786"/>
        <v>0</v>
      </c>
      <c r="AI3126" s="3"/>
      <c r="AJ3126" s="3">
        <v>0</v>
      </c>
      <c r="AK3126" s="2">
        <f t="shared" si="1787"/>
        <v>91139.240247829221</v>
      </c>
      <c r="AL3126" s="8"/>
      <c r="AM3126" s="8"/>
      <c r="AN3126" s="8"/>
      <c r="AO3126" s="8"/>
      <c r="AP3126" s="8"/>
      <c r="AQ3126" s="8"/>
      <c r="AR3126" s="5"/>
      <c r="AS3126" s="1"/>
      <c r="AT3126" s="8"/>
      <c r="AU3126" s="1"/>
      <c r="AV3126" s="1"/>
      <c r="AW3126" s="3"/>
      <c r="AX3126" s="3"/>
      <c r="AY3126" s="4"/>
      <c r="AZ3126" s="4"/>
      <c r="BA3126" s="4"/>
      <c r="BB3126" s="1"/>
      <c r="BC3126" s="1"/>
      <c r="BD3126" s="1"/>
      <c r="BE3126" s="1"/>
      <c r="BF3126" s="1"/>
      <c r="BG3126" s="1"/>
      <c r="BH3126" s="1"/>
      <c r="BI3126" s="1"/>
    </row>
    <row r="3127" spans="1:61" x14ac:dyDescent="0.2">
      <c r="A3127" s="78">
        <f t="shared" si="1788"/>
        <v>45018</v>
      </c>
      <c r="B3127" s="2">
        <f t="shared" si="1758"/>
        <v>459448.91828281892</v>
      </c>
      <c r="C3127" s="3">
        <f t="shared" si="1759"/>
        <v>62025603.968180552</v>
      </c>
      <c r="D3127" s="2">
        <f t="shared" si="1757"/>
        <v>240537.3279050432</v>
      </c>
      <c r="E3127" s="2">
        <f t="shared" si="1760"/>
        <v>0</v>
      </c>
      <c r="F3127" s="33">
        <f t="shared" si="1761"/>
        <v>240537.3279050432</v>
      </c>
      <c r="G3127" s="39">
        <f t="shared" si="1762"/>
        <v>6508.4</v>
      </c>
      <c r="H3127" s="38">
        <f>IF(AND(N3127=1,N3126&gt;1),VLOOKUP(A3126,[1]Plan1!$CW$105:$CY$215,3),H3126)</f>
        <v>6563.07</v>
      </c>
      <c r="I3127" s="127">
        <f t="shared" si="1763"/>
        <v>44937</v>
      </c>
      <c r="J3127" s="127">
        <f t="shared" si="1764"/>
        <v>44968</v>
      </c>
      <c r="K3127" s="34">
        <f t="shared" si="1765"/>
        <v>8.3999139573474046E-3</v>
      </c>
      <c r="L3127" s="212">
        <f t="shared" si="1766"/>
        <v>45026</v>
      </c>
      <c r="M3127" s="1">
        <f t="shared" si="1767"/>
        <v>20</v>
      </c>
      <c r="N3127" s="1">
        <f t="shared" si="1768"/>
        <v>16</v>
      </c>
      <c r="O3127" s="2">
        <f t="shared" si="1769"/>
        <v>1.0067143000000001</v>
      </c>
      <c r="P3127" s="35">
        <f t="shared" si="1770"/>
        <v>1.00529958</v>
      </c>
      <c r="Q3127" s="35">
        <f t="shared" si="1771"/>
        <v>1.2253257634014396</v>
      </c>
      <c r="R3127" s="2">
        <f t="shared" si="1772"/>
        <v>1.2335529599999999</v>
      </c>
      <c r="S3127" s="2">
        <f t="shared" si="1773"/>
        <v>1.1701330599999999</v>
      </c>
      <c r="T3127" s="2">
        <f t="shared" si="1774"/>
        <v>296715.53282775002</v>
      </c>
      <c r="U3127" s="2">
        <f t="shared" si="1775"/>
        <v>0</v>
      </c>
      <c r="V3127" s="2">
        <f t="shared" si="1776"/>
        <v>56178.204922713419</v>
      </c>
      <c r="W3127" s="2">
        <f t="shared" si="1777"/>
        <v>296715.5328277566</v>
      </c>
      <c r="X3127" s="36">
        <f t="shared" si="1778"/>
        <v>0</v>
      </c>
      <c r="Y3127" s="2">
        <f t="shared" si="1779"/>
        <v>0</v>
      </c>
      <c r="Z3127" s="37">
        <f t="shared" si="1780"/>
        <v>0</v>
      </c>
      <c r="AA3127" s="2">
        <f t="shared" si="1781"/>
        <v>0</v>
      </c>
      <c r="AB3127" s="4">
        <f t="shared" si="1789"/>
        <v>7.1215000000000001E-2</v>
      </c>
      <c r="AC3127" s="148">
        <f t="shared" si="1782"/>
        <v>791</v>
      </c>
      <c r="AD3127" s="36">
        <v>252</v>
      </c>
      <c r="AE3127" s="35">
        <f t="shared" si="1783"/>
        <v>1.2410219709999999</v>
      </c>
      <c r="AF3127" s="2">
        <f t="shared" si="1784"/>
        <v>71514.962548449999</v>
      </c>
      <c r="AG3127" s="2">
        <f t="shared" si="1785"/>
        <v>71514.962548459996</v>
      </c>
      <c r="AH3127" s="3">
        <f t="shared" si="1786"/>
        <v>0</v>
      </c>
      <c r="AI3127" s="3"/>
      <c r="AJ3127" s="3">
        <v>0</v>
      </c>
      <c r="AK3127" s="2">
        <f t="shared" si="1787"/>
        <v>91218.422906602325</v>
      </c>
      <c r="AL3127" s="8"/>
      <c r="AM3127" s="8"/>
      <c r="AN3127" s="8"/>
      <c r="AO3127" s="8"/>
      <c r="AP3127" s="8"/>
      <c r="AQ3127" s="8"/>
      <c r="AR3127" s="5"/>
      <c r="AS3127" s="1"/>
      <c r="AT3127" s="8"/>
      <c r="AU3127" s="1"/>
      <c r="AV3127" s="1"/>
      <c r="AW3127" s="3"/>
      <c r="AX3127" s="3"/>
      <c r="AY3127" s="4"/>
      <c r="AZ3127" s="4"/>
      <c r="BA3127" s="4"/>
      <c r="BB3127" s="1"/>
      <c r="BC3127" s="1"/>
      <c r="BD3127" s="1"/>
      <c r="BE3127" s="1"/>
      <c r="BF3127" s="1"/>
      <c r="BG3127" s="1"/>
      <c r="BH3127" s="1"/>
      <c r="BI3127" s="1"/>
    </row>
    <row r="3128" spans="1:61" x14ac:dyDescent="0.2">
      <c r="A3128" s="78">
        <f t="shared" si="1788"/>
        <v>45019</v>
      </c>
      <c r="B3128" s="2">
        <f t="shared" si="1758"/>
        <v>459628.63795572205</v>
      </c>
      <c r="C3128" s="3">
        <f t="shared" si="1759"/>
        <v>62049866.124022476</v>
      </c>
      <c r="D3128" s="2">
        <f t="shared" si="1757"/>
        <v>240537.3279050432</v>
      </c>
      <c r="E3128" s="2">
        <f t="shared" si="1760"/>
        <v>0</v>
      </c>
      <c r="F3128" s="33">
        <f t="shared" si="1761"/>
        <v>240537.3279050432</v>
      </c>
      <c r="G3128" s="39">
        <f t="shared" si="1762"/>
        <v>6508.4</v>
      </c>
      <c r="H3128" s="38">
        <f>IF(AND(N3128=1,N3127&gt;1),VLOOKUP(A3127,[1]Plan1!$CW$105:$CY$215,3),H3127)</f>
        <v>6563.07</v>
      </c>
      <c r="I3128" s="127">
        <f t="shared" si="1763"/>
        <v>44937</v>
      </c>
      <c r="J3128" s="127">
        <f t="shared" si="1764"/>
        <v>44968</v>
      </c>
      <c r="K3128" s="34">
        <f t="shared" si="1765"/>
        <v>8.3999139573474046E-3</v>
      </c>
      <c r="L3128" s="212">
        <f t="shared" si="1766"/>
        <v>45026</v>
      </c>
      <c r="M3128" s="1">
        <f t="shared" si="1767"/>
        <v>20</v>
      </c>
      <c r="N3128" s="1">
        <f t="shared" si="1768"/>
        <v>16</v>
      </c>
      <c r="O3128" s="2">
        <f t="shared" si="1769"/>
        <v>1.0067143000000001</v>
      </c>
      <c r="P3128" s="35">
        <f t="shared" si="1770"/>
        <v>1.00529958</v>
      </c>
      <c r="Q3128" s="35">
        <f t="shared" si="1771"/>
        <v>1.2253257634014396</v>
      </c>
      <c r="R3128" s="2">
        <f t="shared" si="1772"/>
        <v>1.2335529599999999</v>
      </c>
      <c r="S3128" s="2">
        <f t="shared" si="1773"/>
        <v>1.1701330599999999</v>
      </c>
      <c r="T3128" s="2">
        <f t="shared" si="1774"/>
        <v>296715.53282775002</v>
      </c>
      <c r="U3128" s="2">
        <f t="shared" si="1775"/>
        <v>0</v>
      </c>
      <c r="V3128" s="2">
        <f t="shared" si="1776"/>
        <v>56178.204922713419</v>
      </c>
      <c r="W3128" s="2">
        <f t="shared" si="1777"/>
        <v>296715.5328277566</v>
      </c>
      <c r="X3128" s="36">
        <f t="shared" si="1778"/>
        <v>0</v>
      </c>
      <c r="Y3128" s="2">
        <f t="shared" si="1779"/>
        <v>0</v>
      </c>
      <c r="Z3128" s="37">
        <f t="shared" si="1780"/>
        <v>0</v>
      </c>
      <c r="AA3128" s="2">
        <f t="shared" si="1781"/>
        <v>0</v>
      </c>
      <c r="AB3128" s="4">
        <f t="shared" si="1789"/>
        <v>7.1215000000000001E-2</v>
      </c>
      <c r="AC3128" s="148">
        <f t="shared" si="1782"/>
        <v>792</v>
      </c>
      <c r="AD3128" s="36">
        <v>252</v>
      </c>
      <c r="AE3128" s="35">
        <f t="shared" si="1783"/>
        <v>1.2413608039999999</v>
      </c>
      <c r="AF3128" s="2">
        <f t="shared" si="1784"/>
        <v>71615.499562590005</v>
      </c>
      <c r="AG3128" s="2">
        <f t="shared" si="1785"/>
        <v>71615.499562590005</v>
      </c>
      <c r="AH3128" s="3">
        <f t="shared" si="1786"/>
        <v>0</v>
      </c>
      <c r="AI3128" s="3"/>
      <c r="AJ3128" s="3">
        <v>0</v>
      </c>
      <c r="AK3128" s="2">
        <f t="shared" si="1787"/>
        <v>91297.605565375401</v>
      </c>
      <c r="AL3128" s="8"/>
      <c r="AM3128" s="8"/>
      <c r="AN3128" s="8"/>
      <c r="AO3128" s="8"/>
      <c r="AP3128" s="8"/>
      <c r="AQ3128" s="8"/>
      <c r="AR3128" s="5"/>
      <c r="AS3128" s="1"/>
      <c r="AT3128" s="8"/>
      <c r="AU3128" s="1"/>
      <c r="AV3128" s="1"/>
      <c r="AW3128" s="3"/>
      <c r="AX3128" s="3"/>
      <c r="AY3128" s="4"/>
      <c r="AZ3128" s="4"/>
      <c r="BA3128" s="4"/>
      <c r="BB3128" s="1"/>
      <c r="BC3128" s="1"/>
      <c r="BD3128" s="1"/>
      <c r="BE3128" s="1"/>
      <c r="BF3128" s="1"/>
      <c r="BG3128" s="1"/>
      <c r="BH3128" s="1"/>
      <c r="BI3128" s="1"/>
    </row>
    <row r="3129" spans="1:61" x14ac:dyDescent="0.2">
      <c r="A3129" s="78">
        <f t="shared" si="1788"/>
        <v>45020</v>
      </c>
      <c r="B3129" s="2">
        <f t="shared" si="1758"/>
        <v>459962.51324305724</v>
      </c>
      <c r="C3129" s="3">
        <f t="shared" si="1759"/>
        <v>62094939.287812725</v>
      </c>
      <c r="D3129" s="2">
        <f t="shared" si="1757"/>
        <v>240537.3279050432</v>
      </c>
      <c r="E3129" s="2">
        <f t="shared" si="1760"/>
        <v>0</v>
      </c>
      <c r="F3129" s="33">
        <f t="shared" si="1761"/>
        <v>240537.3279050432</v>
      </c>
      <c r="G3129" s="39">
        <f t="shared" si="1762"/>
        <v>6508.4</v>
      </c>
      <c r="H3129" s="38">
        <f>IF(AND(N3129=1,N3128&gt;1),VLOOKUP(A3128,[1]Plan1!$CW$105:$CY$215,3),H3128)</f>
        <v>6563.07</v>
      </c>
      <c r="I3129" s="127">
        <f t="shared" si="1763"/>
        <v>44937</v>
      </c>
      <c r="J3129" s="127">
        <f t="shared" si="1764"/>
        <v>44968</v>
      </c>
      <c r="K3129" s="34">
        <f t="shared" si="1765"/>
        <v>8.3999139573474046E-3</v>
      </c>
      <c r="L3129" s="212">
        <f t="shared" si="1766"/>
        <v>45026</v>
      </c>
      <c r="M3129" s="1">
        <f t="shared" si="1767"/>
        <v>20</v>
      </c>
      <c r="N3129" s="1">
        <f t="shared" si="1768"/>
        <v>17</v>
      </c>
      <c r="O3129" s="2">
        <f t="shared" si="1769"/>
        <v>1.0071354400000001</v>
      </c>
      <c r="P3129" s="35">
        <f t="shared" si="1770"/>
        <v>1.00529958</v>
      </c>
      <c r="Q3129" s="35">
        <f t="shared" si="1771"/>
        <v>1.2253257634014396</v>
      </c>
      <c r="R3129" s="2">
        <f t="shared" si="1772"/>
        <v>1.2340690000000001</v>
      </c>
      <c r="S3129" s="2">
        <f t="shared" si="1773"/>
        <v>1.1701330599999999</v>
      </c>
      <c r="T3129" s="2">
        <f t="shared" si="1774"/>
        <v>296839.65971044003</v>
      </c>
      <c r="U3129" s="2">
        <f t="shared" si="1775"/>
        <v>0</v>
      </c>
      <c r="V3129" s="2">
        <f t="shared" si="1776"/>
        <v>56302.331805405578</v>
      </c>
      <c r="W3129" s="2">
        <f t="shared" si="1777"/>
        <v>296839.65971044876</v>
      </c>
      <c r="X3129" s="36">
        <f t="shared" si="1778"/>
        <v>0</v>
      </c>
      <c r="Y3129" s="2">
        <f t="shared" si="1779"/>
        <v>0</v>
      </c>
      <c r="Z3129" s="37">
        <f t="shared" si="1780"/>
        <v>0</v>
      </c>
      <c r="AA3129" s="2">
        <f t="shared" si="1781"/>
        <v>0</v>
      </c>
      <c r="AB3129" s="4">
        <f t="shared" si="1789"/>
        <v>7.1215000000000001E-2</v>
      </c>
      <c r="AC3129" s="148">
        <f t="shared" si="1782"/>
        <v>793</v>
      </c>
      <c r="AD3129" s="36">
        <v>252</v>
      </c>
      <c r="AE3129" s="35">
        <f t="shared" si="1783"/>
        <v>1.241699729</v>
      </c>
      <c r="AF3129" s="2">
        <f t="shared" si="1784"/>
        <v>71746.065308460005</v>
      </c>
      <c r="AG3129" s="2">
        <f t="shared" si="1785"/>
        <v>71746.065308460005</v>
      </c>
      <c r="AH3129" s="3">
        <f t="shared" si="1786"/>
        <v>0</v>
      </c>
      <c r="AI3129" s="3"/>
      <c r="AJ3129" s="3">
        <v>0</v>
      </c>
      <c r="AK3129" s="2">
        <f t="shared" si="1787"/>
        <v>91376.78822414852</v>
      </c>
      <c r="AL3129" s="8"/>
      <c r="AM3129" s="8"/>
      <c r="AN3129" s="8"/>
      <c r="AO3129" s="8"/>
      <c r="AP3129" s="8"/>
      <c r="AQ3129" s="8"/>
      <c r="AR3129" s="5"/>
      <c r="AS3129" s="1"/>
      <c r="AT3129" s="8"/>
      <c r="AU3129" s="1"/>
      <c r="AV3129" s="1"/>
      <c r="AW3129" s="3"/>
      <c r="AX3129" s="3"/>
      <c r="AY3129" s="4"/>
      <c r="AZ3129" s="4"/>
      <c r="BA3129" s="4"/>
      <c r="BB3129" s="1"/>
      <c r="BC3129" s="1"/>
      <c r="BD3129" s="1"/>
      <c r="BE3129" s="1"/>
      <c r="BF3129" s="1"/>
      <c r="BG3129" s="1"/>
      <c r="BH3129" s="1"/>
      <c r="BI3129" s="1"/>
    </row>
    <row r="3130" spans="1:61" x14ac:dyDescent="0.2">
      <c r="A3130" s="78">
        <f t="shared" si="1788"/>
        <v>45021</v>
      </c>
      <c r="B3130" s="2">
        <f t="shared" si="1758"/>
        <v>460296.56003876799</v>
      </c>
      <c r="C3130" s="3">
        <f t="shared" si="1759"/>
        <v>62140035.605233677</v>
      </c>
      <c r="D3130" s="2">
        <f t="shared" ref="D3130:D3193" si="1790">D3129</f>
        <v>240537.3279050432</v>
      </c>
      <c r="E3130" s="2">
        <f t="shared" si="1760"/>
        <v>0</v>
      </c>
      <c r="F3130" s="33">
        <f t="shared" si="1761"/>
        <v>240537.3279050432</v>
      </c>
      <c r="G3130" s="39">
        <f t="shared" si="1762"/>
        <v>6508.4</v>
      </c>
      <c r="H3130" s="38">
        <f>IF(AND(N3130=1,N3129&gt;1),VLOOKUP(A3129,[1]Plan1!$CW$105:$CY$215,3),H3129)</f>
        <v>6563.07</v>
      </c>
      <c r="I3130" s="127">
        <f t="shared" si="1763"/>
        <v>44937</v>
      </c>
      <c r="J3130" s="127">
        <f t="shared" si="1764"/>
        <v>44968</v>
      </c>
      <c r="K3130" s="34">
        <f t="shared" si="1765"/>
        <v>8.3999139573474046E-3</v>
      </c>
      <c r="L3130" s="212">
        <f t="shared" si="1766"/>
        <v>45026</v>
      </c>
      <c r="M3130" s="1">
        <f t="shared" si="1767"/>
        <v>20</v>
      </c>
      <c r="N3130" s="1">
        <f t="shared" si="1768"/>
        <v>18</v>
      </c>
      <c r="O3130" s="2">
        <f t="shared" si="1769"/>
        <v>1.00755675</v>
      </c>
      <c r="P3130" s="35">
        <f t="shared" si="1770"/>
        <v>1.00529958</v>
      </c>
      <c r="Q3130" s="35">
        <f t="shared" si="1771"/>
        <v>1.2253257634014396</v>
      </c>
      <c r="R3130" s="2">
        <f t="shared" si="1772"/>
        <v>1.2345852399999999</v>
      </c>
      <c r="S3130" s="2">
        <f t="shared" si="1773"/>
        <v>1.1701330599999999</v>
      </c>
      <c r="T3130" s="2">
        <f t="shared" si="1774"/>
        <v>296963.83470060001</v>
      </c>
      <c r="U3130" s="2">
        <f t="shared" si="1775"/>
        <v>0</v>
      </c>
      <c r="V3130" s="2">
        <f t="shared" si="1776"/>
        <v>56426.50679556324</v>
      </c>
      <c r="W3130" s="2">
        <f t="shared" si="1777"/>
        <v>296963.83470060641</v>
      </c>
      <c r="X3130" s="36">
        <f t="shared" si="1778"/>
        <v>0</v>
      </c>
      <c r="Y3130" s="2">
        <f t="shared" si="1779"/>
        <v>0</v>
      </c>
      <c r="Z3130" s="37">
        <f t="shared" si="1780"/>
        <v>0</v>
      </c>
      <c r="AA3130" s="2">
        <f t="shared" si="1781"/>
        <v>0</v>
      </c>
      <c r="AB3130" s="4">
        <f t="shared" si="1789"/>
        <v>7.1215000000000001E-2</v>
      </c>
      <c r="AC3130" s="148">
        <f t="shared" si="1782"/>
        <v>794</v>
      </c>
      <c r="AD3130" s="36">
        <v>252</v>
      </c>
      <c r="AE3130" s="35">
        <f t="shared" si="1783"/>
        <v>1.2420387470000001</v>
      </c>
      <c r="AF3130" s="2">
        <f t="shared" si="1784"/>
        <v>71876.754455240007</v>
      </c>
      <c r="AG3130" s="2">
        <f t="shared" si="1785"/>
        <v>71876.754455240007</v>
      </c>
      <c r="AH3130" s="3">
        <f t="shared" si="1786"/>
        <v>0</v>
      </c>
      <c r="AI3130" s="3"/>
      <c r="AJ3130" s="3">
        <v>0</v>
      </c>
      <c r="AK3130" s="2">
        <f t="shared" si="1787"/>
        <v>91455.970882921596</v>
      </c>
      <c r="AL3130" s="8"/>
      <c r="AM3130" s="8"/>
      <c r="AN3130" s="8"/>
      <c r="AO3130" s="8"/>
      <c r="AP3130" s="8"/>
      <c r="AQ3130" s="8"/>
      <c r="AR3130" s="5"/>
      <c r="AS3130" s="1"/>
      <c r="AT3130" s="8"/>
      <c r="AU3130" s="1"/>
      <c r="AV3130" s="1"/>
      <c r="AW3130" s="3"/>
      <c r="AX3130" s="3"/>
      <c r="AY3130" s="4"/>
      <c r="AZ3130" s="4"/>
      <c r="BA3130" s="4"/>
      <c r="BB3130" s="1"/>
      <c r="BC3130" s="1"/>
      <c r="BD3130" s="1"/>
      <c r="BE3130" s="1"/>
      <c r="BF3130" s="1"/>
      <c r="BG3130" s="1"/>
      <c r="BH3130" s="1"/>
      <c r="BI3130" s="1"/>
    </row>
    <row r="3131" spans="1:61" x14ac:dyDescent="0.2">
      <c r="A3131" s="78">
        <f t="shared" si="1788"/>
        <v>45022</v>
      </c>
      <c r="B3131" s="2">
        <f t="shared" si="1758"/>
        <v>460630.78440320096</v>
      </c>
      <c r="C3131" s="3">
        <f t="shared" si="1759"/>
        <v>62185155.894432127</v>
      </c>
      <c r="D3131" s="2">
        <f t="shared" si="1790"/>
        <v>240537.3279050432</v>
      </c>
      <c r="E3131" s="2">
        <f t="shared" si="1760"/>
        <v>0</v>
      </c>
      <c r="F3131" s="33">
        <f t="shared" si="1761"/>
        <v>240537.3279050432</v>
      </c>
      <c r="G3131" s="39">
        <f t="shared" si="1762"/>
        <v>6508.4</v>
      </c>
      <c r="H3131" s="38">
        <f>IF(AND(N3131=1,N3130&gt;1),VLOOKUP(A3130,[1]Plan1!$CW$105:$CY$215,3),H3130)</f>
        <v>6563.07</v>
      </c>
      <c r="I3131" s="127">
        <f t="shared" si="1763"/>
        <v>44937</v>
      </c>
      <c r="J3131" s="127">
        <f t="shared" si="1764"/>
        <v>44968</v>
      </c>
      <c r="K3131" s="34">
        <f t="shared" si="1765"/>
        <v>8.3999139573474046E-3</v>
      </c>
      <c r="L3131" s="212">
        <f t="shared" si="1766"/>
        <v>45026</v>
      </c>
      <c r="M3131" s="1">
        <f t="shared" si="1767"/>
        <v>20</v>
      </c>
      <c r="N3131" s="1">
        <f t="shared" si="1768"/>
        <v>19</v>
      </c>
      <c r="O3131" s="2">
        <f t="shared" si="1769"/>
        <v>1.0079782399999999</v>
      </c>
      <c r="P3131" s="35">
        <f t="shared" si="1770"/>
        <v>1.00529958</v>
      </c>
      <c r="Q3131" s="35">
        <f t="shared" si="1771"/>
        <v>1.2253257634014396</v>
      </c>
      <c r="R3131" s="2">
        <f t="shared" si="1772"/>
        <v>1.2351017</v>
      </c>
      <c r="S3131" s="2">
        <f t="shared" si="1773"/>
        <v>1.1701330599999999</v>
      </c>
      <c r="T3131" s="2">
        <f t="shared" si="1774"/>
        <v>297088.06260896998</v>
      </c>
      <c r="U3131" s="2">
        <f t="shared" si="1775"/>
        <v>0</v>
      </c>
      <c r="V3131" s="2">
        <f t="shared" si="1776"/>
        <v>56550.734703933085</v>
      </c>
      <c r="W3131" s="2">
        <f t="shared" si="1777"/>
        <v>297088.06260897627</v>
      </c>
      <c r="X3131" s="36">
        <f t="shared" si="1778"/>
        <v>0</v>
      </c>
      <c r="Y3131" s="2">
        <f t="shared" si="1779"/>
        <v>0</v>
      </c>
      <c r="Z3131" s="37">
        <f t="shared" si="1780"/>
        <v>0</v>
      </c>
      <c r="AA3131" s="2">
        <f t="shared" si="1781"/>
        <v>0</v>
      </c>
      <c r="AB3131" s="4">
        <f t="shared" si="1789"/>
        <v>7.1215000000000001E-2</v>
      </c>
      <c r="AC3131" s="148">
        <f t="shared" si="1782"/>
        <v>795</v>
      </c>
      <c r="AD3131" s="36">
        <v>252</v>
      </c>
      <c r="AE3131" s="35">
        <f t="shared" si="1783"/>
        <v>1.242377858</v>
      </c>
      <c r="AF3131" s="2">
        <f t="shared" si="1784"/>
        <v>72007.568252530007</v>
      </c>
      <c r="AG3131" s="2">
        <f t="shared" si="1785"/>
        <v>72007.568252530007</v>
      </c>
      <c r="AH3131" s="3">
        <f t="shared" si="1786"/>
        <v>0</v>
      </c>
      <c r="AI3131" s="3"/>
      <c r="AJ3131" s="3">
        <v>0</v>
      </c>
      <c r="AK3131" s="2">
        <f t="shared" si="1787"/>
        <v>91535.153541694701</v>
      </c>
      <c r="AL3131" s="8"/>
      <c r="AM3131" s="8"/>
      <c r="AN3131" s="8"/>
      <c r="AO3131" s="8"/>
      <c r="AP3131" s="8"/>
      <c r="AQ3131" s="8"/>
      <c r="AR3131" s="5"/>
      <c r="AS3131" s="1"/>
      <c r="AT3131" s="8"/>
      <c r="AU3131" s="1"/>
      <c r="AV3131" s="1"/>
      <c r="AW3131" s="3"/>
      <c r="AX3131" s="3"/>
      <c r="AY3131" s="4"/>
      <c r="AZ3131" s="4"/>
      <c r="BA3131" s="4"/>
      <c r="BB3131" s="1"/>
      <c r="BC3131" s="1"/>
      <c r="BD3131" s="1"/>
      <c r="BE3131" s="1"/>
      <c r="BF3131" s="1"/>
      <c r="BG3131" s="1"/>
      <c r="BH3131" s="1"/>
      <c r="BI3131" s="1"/>
    </row>
    <row r="3132" spans="1:61" x14ac:dyDescent="0.2">
      <c r="A3132" s="78">
        <f t="shared" si="1788"/>
        <v>45023</v>
      </c>
      <c r="B3132" s="2">
        <f t="shared" si="1758"/>
        <v>460864.37080909603</v>
      </c>
      <c r="C3132" s="3">
        <f t="shared" si="1759"/>
        <v>62216690.059227966</v>
      </c>
      <c r="D3132" s="2">
        <f t="shared" si="1790"/>
        <v>240537.3279050432</v>
      </c>
      <c r="E3132" s="2">
        <f t="shared" si="1760"/>
        <v>0</v>
      </c>
      <c r="F3132" s="33">
        <f t="shared" si="1761"/>
        <v>240537.3279050432</v>
      </c>
      <c r="G3132" s="39">
        <f t="shared" si="1762"/>
        <v>6508.4</v>
      </c>
      <c r="H3132" s="38">
        <f>IF(AND(N3132=1,N3131&gt;1),VLOOKUP(A3131,[1]Plan1!$CW$105:$CY$215,3),H3131)</f>
        <v>6563.07</v>
      </c>
      <c r="I3132" s="127">
        <f t="shared" si="1763"/>
        <v>44937</v>
      </c>
      <c r="J3132" s="127">
        <f t="shared" si="1764"/>
        <v>44968</v>
      </c>
      <c r="K3132" s="34">
        <f t="shared" si="1765"/>
        <v>8.3999139573474046E-3</v>
      </c>
      <c r="L3132" s="212">
        <f t="shared" si="1766"/>
        <v>45026</v>
      </c>
      <c r="M3132" s="1">
        <f t="shared" si="1767"/>
        <v>20</v>
      </c>
      <c r="N3132" s="1">
        <f t="shared" si="1768"/>
        <v>20</v>
      </c>
      <c r="O3132" s="2">
        <f t="shared" si="1769"/>
        <v>1.0083999100000001</v>
      </c>
      <c r="P3132" s="35">
        <f t="shared" si="1770"/>
        <v>1.00529958</v>
      </c>
      <c r="Q3132" s="35">
        <f t="shared" si="1771"/>
        <v>1.2253257634014396</v>
      </c>
      <c r="R3132" s="2">
        <f t="shared" si="1772"/>
        <v>1.23561838</v>
      </c>
      <c r="S3132" s="2">
        <f t="shared" si="1773"/>
        <v>1.1701330599999999</v>
      </c>
      <c r="T3132" s="2">
        <f t="shared" si="1774"/>
        <v>297212.34343554999</v>
      </c>
      <c r="U3132" s="2">
        <f t="shared" si="1775"/>
        <v>0</v>
      </c>
      <c r="V3132" s="2">
        <f t="shared" si="1776"/>
        <v>56675.015530515077</v>
      </c>
      <c r="W3132" s="2">
        <f t="shared" si="1777"/>
        <v>297212.34343555826</v>
      </c>
      <c r="X3132" s="36">
        <f t="shared" si="1778"/>
        <v>0</v>
      </c>
      <c r="Y3132" s="2">
        <f t="shared" si="1779"/>
        <v>0</v>
      </c>
      <c r="Z3132" s="37">
        <f t="shared" si="1780"/>
        <v>0</v>
      </c>
      <c r="AA3132" s="2">
        <f t="shared" si="1781"/>
        <v>0</v>
      </c>
      <c r="AB3132" s="4">
        <f t="shared" si="1789"/>
        <v>7.1215000000000001E-2</v>
      </c>
      <c r="AC3132" s="148">
        <f t="shared" si="1782"/>
        <v>795</v>
      </c>
      <c r="AD3132" s="36">
        <v>252</v>
      </c>
      <c r="AE3132" s="35">
        <f t="shared" si="1783"/>
        <v>1.242377858</v>
      </c>
      <c r="AF3132" s="2">
        <f t="shared" si="1784"/>
        <v>72037.691173059997</v>
      </c>
      <c r="AG3132" s="2">
        <f t="shared" si="1785"/>
        <v>72037.691173069994</v>
      </c>
      <c r="AH3132" s="3">
        <f t="shared" si="1786"/>
        <v>0</v>
      </c>
      <c r="AI3132" s="3"/>
      <c r="AJ3132" s="3">
        <v>0</v>
      </c>
      <c r="AK3132" s="2">
        <f t="shared" si="1787"/>
        <v>91614.336200467777</v>
      </c>
      <c r="AL3132" s="8"/>
      <c r="AM3132" s="8"/>
      <c r="AN3132" s="8"/>
      <c r="AO3132" s="8"/>
      <c r="AP3132" s="8"/>
      <c r="AQ3132" s="8"/>
      <c r="AR3132" s="5"/>
      <c r="AS3132" s="1"/>
      <c r="AT3132" s="8"/>
      <c r="AU3132" s="1"/>
      <c r="AV3132" s="1"/>
      <c r="AW3132" s="3"/>
      <c r="AX3132" s="3"/>
      <c r="AY3132" s="4"/>
      <c r="AZ3132" s="4"/>
      <c r="BA3132" s="4"/>
      <c r="BB3132" s="1"/>
      <c r="BC3132" s="1"/>
      <c r="BD3132" s="1"/>
      <c r="BE3132" s="1"/>
      <c r="BF3132" s="1"/>
      <c r="BG3132" s="1"/>
      <c r="BH3132" s="1"/>
      <c r="BI3132" s="1"/>
    </row>
    <row r="3133" spans="1:61" x14ac:dyDescent="0.2">
      <c r="A3133" s="78">
        <f t="shared" si="1788"/>
        <v>45024</v>
      </c>
      <c r="B3133" s="2">
        <f t="shared" si="1758"/>
        <v>460943.55346786912</v>
      </c>
      <c r="C3133" s="3">
        <f t="shared" si="1759"/>
        <v>62227379.718162328</v>
      </c>
      <c r="D3133" s="2">
        <f t="shared" si="1790"/>
        <v>240537.3279050432</v>
      </c>
      <c r="E3133" s="2">
        <f t="shared" si="1760"/>
        <v>0</v>
      </c>
      <c r="F3133" s="33">
        <f t="shared" si="1761"/>
        <v>240537.3279050432</v>
      </c>
      <c r="G3133" s="39">
        <f t="shared" si="1762"/>
        <v>6508.4</v>
      </c>
      <c r="H3133" s="38">
        <f>IF(AND(N3133=1,N3132&gt;1),VLOOKUP(A3132,[1]Plan1!$CW$105:$CY$215,3),H3132)</f>
        <v>6563.07</v>
      </c>
      <c r="I3133" s="127">
        <f t="shared" si="1763"/>
        <v>44937</v>
      </c>
      <c r="J3133" s="127">
        <f t="shared" si="1764"/>
        <v>44968</v>
      </c>
      <c r="K3133" s="34">
        <f t="shared" si="1765"/>
        <v>8.3999139573474046E-3</v>
      </c>
      <c r="L3133" s="212">
        <f t="shared" si="1766"/>
        <v>45026</v>
      </c>
      <c r="M3133" s="1">
        <f t="shared" si="1767"/>
        <v>20</v>
      </c>
      <c r="N3133" s="1">
        <f t="shared" si="1768"/>
        <v>20</v>
      </c>
      <c r="O3133" s="2">
        <f t="shared" si="1769"/>
        <v>1.0083999100000001</v>
      </c>
      <c r="P3133" s="35">
        <f t="shared" si="1770"/>
        <v>1.00529958</v>
      </c>
      <c r="Q3133" s="35">
        <f t="shared" si="1771"/>
        <v>1.2253257634014396</v>
      </c>
      <c r="R3133" s="2">
        <f t="shared" si="1772"/>
        <v>1.23561838</v>
      </c>
      <c r="S3133" s="2">
        <f t="shared" si="1773"/>
        <v>1.1701330599999999</v>
      </c>
      <c r="T3133" s="2">
        <f t="shared" si="1774"/>
        <v>297212.34343554999</v>
      </c>
      <c r="U3133" s="2">
        <f t="shared" si="1775"/>
        <v>0</v>
      </c>
      <c r="V3133" s="2">
        <f t="shared" si="1776"/>
        <v>56675.015530515077</v>
      </c>
      <c r="W3133" s="2">
        <f t="shared" si="1777"/>
        <v>297212.34343555826</v>
      </c>
      <c r="X3133" s="36">
        <f t="shared" si="1778"/>
        <v>0</v>
      </c>
      <c r="Y3133" s="2">
        <f t="shared" si="1779"/>
        <v>0</v>
      </c>
      <c r="Z3133" s="37">
        <f t="shared" si="1780"/>
        <v>0</v>
      </c>
      <c r="AA3133" s="2">
        <f t="shared" si="1781"/>
        <v>0</v>
      </c>
      <c r="AB3133" s="4">
        <f t="shared" si="1789"/>
        <v>7.1215000000000001E-2</v>
      </c>
      <c r="AC3133" s="148">
        <f t="shared" si="1782"/>
        <v>795</v>
      </c>
      <c r="AD3133" s="36">
        <v>252</v>
      </c>
      <c r="AE3133" s="35">
        <f t="shared" si="1783"/>
        <v>1.242377858</v>
      </c>
      <c r="AF3133" s="2">
        <f t="shared" si="1784"/>
        <v>72037.691173059997</v>
      </c>
      <c r="AG3133" s="2">
        <f t="shared" si="1785"/>
        <v>72037.691173069994</v>
      </c>
      <c r="AH3133" s="3">
        <f t="shared" si="1786"/>
        <v>0</v>
      </c>
      <c r="AI3133" s="3"/>
      <c r="AJ3133" s="3">
        <v>0</v>
      </c>
      <c r="AK3133" s="2">
        <f t="shared" si="1787"/>
        <v>91693.518859240881</v>
      </c>
      <c r="AL3133" s="8"/>
      <c r="AM3133" s="8"/>
      <c r="AN3133" s="8"/>
      <c r="AO3133" s="8"/>
      <c r="AP3133" s="8"/>
      <c r="AQ3133" s="8"/>
      <c r="AR3133" s="5"/>
      <c r="AS3133" s="1"/>
      <c r="AT3133" s="8"/>
      <c r="AU3133" s="1"/>
      <c r="AV3133" s="1"/>
      <c r="AW3133" s="3"/>
      <c r="AX3133" s="3"/>
      <c r="AY3133" s="4"/>
      <c r="AZ3133" s="4"/>
      <c r="BA3133" s="4"/>
      <c r="BB3133" s="1"/>
      <c r="BC3133" s="1"/>
      <c r="BD3133" s="1"/>
      <c r="BE3133" s="1"/>
      <c r="BF3133" s="1"/>
      <c r="BG3133" s="1"/>
      <c r="BH3133" s="1"/>
      <c r="BI3133" s="1"/>
    </row>
    <row r="3134" spans="1:61" x14ac:dyDescent="0.2">
      <c r="A3134" s="78">
        <f t="shared" si="1788"/>
        <v>45025</v>
      </c>
      <c r="B3134" s="2">
        <f t="shared" si="1758"/>
        <v>461022.73612664221</v>
      </c>
      <c r="C3134" s="3">
        <f t="shared" si="1759"/>
        <v>62238069.377096698</v>
      </c>
      <c r="D3134" s="2">
        <f t="shared" si="1790"/>
        <v>240537.3279050432</v>
      </c>
      <c r="E3134" s="2">
        <f t="shared" si="1760"/>
        <v>0</v>
      </c>
      <c r="F3134" s="33">
        <f t="shared" si="1761"/>
        <v>240537.3279050432</v>
      </c>
      <c r="G3134" s="39">
        <f t="shared" si="1762"/>
        <v>6508.4</v>
      </c>
      <c r="H3134" s="38">
        <f>IF(AND(N3134=1,N3133&gt;1),VLOOKUP(A3133,[1]Plan1!$CW$105:$CY$215,3),H3133)</f>
        <v>6563.07</v>
      </c>
      <c r="I3134" s="127">
        <f t="shared" si="1763"/>
        <v>44937</v>
      </c>
      <c r="J3134" s="127">
        <f t="shared" si="1764"/>
        <v>44968</v>
      </c>
      <c r="K3134" s="34">
        <f t="shared" si="1765"/>
        <v>8.3999139573474046E-3</v>
      </c>
      <c r="L3134" s="212">
        <f t="shared" si="1766"/>
        <v>45026</v>
      </c>
      <c r="M3134" s="1">
        <f t="shared" si="1767"/>
        <v>20</v>
      </c>
      <c r="N3134" s="1">
        <f t="shared" si="1768"/>
        <v>20</v>
      </c>
      <c r="O3134" s="2">
        <f t="shared" si="1769"/>
        <v>1.0083999100000001</v>
      </c>
      <c r="P3134" s="35">
        <f t="shared" si="1770"/>
        <v>1.00529958</v>
      </c>
      <c r="Q3134" s="35">
        <f t="shared" si="1771"/>
        <v>1.2253257634014396</v>
      </c>
      <c r="R3134" s="2">
        <f t="shared" si="1772"/>
        <v>1.23561838</v>
      </c>
      <c r="S3134" s="2">
        <f t="shared" si="1773"/>
        <v>1.1701330599999999</v>
      </c>
      <c r="T3134" s="2">
        <f t="shared" si="1774"/>
        <v>297212.34343554999</v>
      </c>
      <c r="U3134" s="2">
        <f t="shared" si="1775"/>
        <v>0</v>
      </c>
      <c r="V3134" s="2">
        <f t="shared" si="1776"/>
        <v>56675.015530515077</v>
      </c>
      <c r="W3134" s="2">
        <f t="shared" si="1777"/>
        <v>297212.34343555826</v>
      </c>
      <c r="X3134" s="36">
        <f t="shared" si="1778"/>
        <v>0</v>
      </c>
      <c r="Y3134" s="2">
        <f t="shared" si="1779"/>
        <v>0</v>
      </c>
      <c r="Z3134" s="37">
        <f t="shared" si="1780"/>
        <v>0</v>
      </c>
      <c r="AA3134" s="2">
        <f t="shared" si="1781"/>
        <v>0</v>
      </c>
      <c r="AB3134" s="4">
        <f t="shared" si="1789"/>
        <v>7.1215000000000001E-2</v>
      </c>
      <c r="AC3134" s="148">
        <f t="shared" si="1782"/>
        <v>795</v>
      </c>
      <c r="AD3134" s="36">
        <v>252</v>
      </c>
      <c r="AE3134" s="35">
        <f t="shared" si="1783"/>
        <v>1.242377858</v>
      </c>
      <c r="AF3134" s="2">
        <f t="shared" si="1784"/>
        <v>72037.691173059997</v>
      </c>
      <c r="AG3134" s="2">
        <f t="shared" si="1785"/>
        <v>72037.691173069994</v>
      </c>
      <c r="AH3134" s="3">
        <f t="shared" si="1786"/>
        <v>0</v>
      </c>
      <c r="AI3134" s="3"/>
      <c r="AJ3134" s="3">
        <v>0</v>
      </c>
      <c r="AK3134" s="2">
        <f t="shared" si="1787"/>
        <v>91772.701518013957</v>
      </c>
      <c r="AL3134" s="8"/>
      <c r="AM3134" s="8"/>
      <c r="AN3134" s="8"/>
      <c r="AO3134" s="8"/>
      <c r="AP3134" s="8"/>
      <c r="AQ3134" s="8"/>
      <c r="AR3134" s="5"/>
      <c r="AS3134" s="1"/>
      <c r="AT3134" s="8"/>
      <c r="AU3134" s="1"/>
      <c r="AV3134" s="1"/>
      <c r="AW3134" s="3"/>
      <c r="AX3134" s="3"/>
      <c r="AY3134" s="4"/>
      <c r="AZ3134" s="4"/>
      <c r="BA3134" s="4"/>
      <c r="BB3134" s="1"/>
      <c r="BC3134" s="1"/>
      <c r="BD3134" s="1"/>
      <c r="BE3134" s="1"/>
      <c r="BF3134" s="1"/>
      <c r="BG3134" s="1"/>
      <c r="BH3134" s="1"/>
      <c r="BI3134" s="1"/>
    </row>
    <row r="3135" spans="1:61" x14ac:dyDescent="0.2">
      <c r="A3135" s="78">
        <f t="shared" si="1788"/>
        <v>45026</v>
      </c>
      <c r="B3135" s="2">
        <f t="shared" si="1758"/>
        <v>461202.73410394532</v>
      </c>
      <c r="C3135" s="3">
        <f t="shared" si="1759"/>
        <v>62262369.104032621</v>
      </c>
      <c r="D3135" s="2">
        <f t="shared" si="1790"/>
        <v>240537.3279050432</v>
      </c>
      <c r="E3135" s="2">
        <f t="shared" si="1760"/>
        <v>0</v>
      </c>
      <c r="F3135" s="33">
        <f t="shared" si="1761"/>
        <v>240537.3279050432</v>
      </c>
      <c r="G3135" s="39">
        <f t="shared" si="1762"/>
        <v>6508.4</v>
      </c>
      <c r="H3135" s="38">
        <f>IF(AND(N3135=1,N3134&gt;1),VLOOKUP(A3134,[1]Plan1!$CW$105:$CY$215,3),H3134)</f>
        <v>6563.07</v>
      </c>
      <c r="I3135" s="127">
        <f t="shared" si="1763"/>
        <v>44937</v>
      </c>
      <c r="J3135" s="127">
        <f t="shared" si="1764"/>
        <v>44968</v>
      </c>
      <c r="K3135" s="34">
        <f t="shared" si="1765"/>
        <v>8.3999139573474046E-3</v>
      </c>
      <c r="L3135" s="212">
        <f t="shared" si="1766"/>
        <v>45026</v>
      </c>
      <c r="M3135" s="1">
        <f t="shared" si="1767"/>
        <v>20</v>
      </c>
      <c r="N3135" s="1">
        <f t="shared" si="1768"/>
        <v>20</v>
      </c>
      <c r="O3135" s="2">
        <f t="shared" si="1769"/>
        <v>1.0083999100000001</v>
      </c>
      <c r="P3135" s="35">
        <f t="shared" si="1770"/>
        <v>1.00529958</v>
      </c>
      <c r="Q3135" s="35">
        <f t="shared" si="1771"/>
        <v>1.2253257634014396</v>
      </c>
      <c r="R3135" s="2">
        <f t="shared" si="1772"/>
        <v>1.23561838</v>
      </c>
      <c r="S3135" s="2">
        <f t="shared" si="1773"/>
        <v>1.23561838</v>
      </c>
      <c r="T3135" s="2">
        <f t="shared" si="1774"/>
        <v>297212.34343554999</v>
      </c>
      <c r="U3135" s="2">
        <f t="shared" si="1775"/>
        <v>0</v>
      </c>
      <c r="V3135" s="2">
        <f t="shared" si="1776"/>
        <v>56675.015530515077</v>
      </c>
      <c r="W3135" s="2">
        <f t="shared" si="1777"/>
        <v>297212.34343555826</v>
      </c>
      <c r="X3135" s="36">
        <f t="shared" si="1778"/>
        <v>103</v>
      </c>
      <c r="Y3135" s="2">
        <f t="shared" si="1779"/>
        <v>0</v>
      </c>
      <c r="Z3135" s="37">
        <f t="shared" si="1780"/>
        <v>0</v>
      </c>
      <c r="AA3135" s="2">
        <f t="shared" si="1781"/>
        <v>0</v>
      </c>
      <c r="AB3135" s="4">
        <f t="shared" si="1789"/>
        <v>7.1215000000000001E-2</v>
      </c>
      <c r="AC3135" s="148">
        <f t="shared" si="1782"/>
        <v>796</v>
      </c>
      <c r="AD3135" s="36">
        <v>252</v>
      </c>
      <c r="AE3135" s="35">
        <f t="shared" si="1783"/>
        <v>1.242717061</v>
      </c>
      <c r="AF3135" s="2">
        <f t="shared" si="1784"/>
        <v>72138.50649159</v>
      </c>
      <c r="AG3135" s="2">
        <f t="shared" si="1785"/>
        <v>72138.506491599997</v>
      </c>
      <c r="AH3135" s="3">
        <f t="shared" si="1786"/>
        <v>0</v>
      </c>
      <c r="AI3135" s="3"/>
      <c r="AJ3135" s="3">
        <v>0</v>
      </c>
      <c r="AK3135" s="2">
        <f t="shared" si="1787"/>
        <v>91851.884176787062</v>
      </c>
      <c r="AL3135" s="8"/>
      <c r="AM3135" s="8"/>
      <c r="AN3135" s="8"/>
      <c r="AO3135" s="8"/>
      <c r="AP3135" s="8"/>
      <c r="AQ3135" s="8"/>
      <c r="AR3135" s="5"/>
      <c r="AS3135" s="1"/>
      <c r="AT3135" s="8"/>
      <c r="AU3135" s="1"/>
      <c r="AV3135" s="1"/>
      <c r="AW3135" s="3"/>
      <c r="AX3135" s="3"/>
      <c r="AY3135" s="4"/>
      <c r="AZ3135" s="4"/>
      <c r="BA3135" s="4"/>
      <c r="BB3135" s="1"/>
      <c r="BC3135" s="1"/>
      <c r="BD3135" s="1"/>
      <c r="BE3135" s="1"/>
      <c r="BF3135" s="1"/>
      <c r="BG3135" s="1"/>
      <c r="BH3135" s="1"/>
      <c r="BI3135" s="1"/>
    </row>
    <row r="3136" spans="1:61" x14ac:dyDescent="0.2">
      <c r="A3136" s="78">
        <f t="shared" si="1788"/>
        <v>45027</v>
      </c>
      <c r="B3136" s="2">
        <f t="shared" si="1758"/>
        <v>461513.48016790522</v>
      </c>
      <c r="C3136" s="3">
        <f t="shared" si="1759"/>
        <v>62304319.822667204</v>
      </c>
      <c r="D3136" s="2">
        <f t="shared" si="1790"/>
        <v>240537.3279050432</v>
      </c>
      <c r="E3136" s="2">
        <f t="shared" si="1760"/>
        <v>0</v>
      </c>
      <c r="F3136" s="33">
        <f t="shared" si="1761"/>
        <v>240537.3279050432</v>
      </c>
      <c r="G3136" s="39">
        <f t="shared" si="1762"/>
        <v>6563.07</v>
      </c>
      <c r="H3136" s="38">
        <f>IF(AND(N3136=1,N3135&gt;1),VLOOKUP(A3135,[1]Plan1!$CW$105:$CY$215,3),H3135)</f>
        <v>6609.67</v>
      </c>
      <c r="I3136" s="127">
        <f t="shared" si="1763"/>
        <v>44968</v>
      </c>
      <c r="J3136" s="127">
        <f t="shared" si="1764"/>
        <v>44996</v>
      </c>
      <c r="K3136" s="34">
        <f t="shared" si="1765"/>
        <v>7.1003356660832573E-3</v>
      </c>
      <c r="L3136" s="212">
        <f t="shared" si="1766"/>
        <v>45056</v>
      </c>
      <c r="M3136" s="1">
        <f t="shared" si="1767"/>
        <v>20</v>
      </c>
      <c r="N3136" s="1">
        <f t="shared" si="1768"/>
        <v>1</v>
      </c>
      <c r="O3136" s="2">
        <f t="shared" si="1769"/>
        <v>1.0003538199999999</v>
      </c>
      <c r="P3136" s="35">
        <f t="shared" si="1770"/>
        <v>1.0083999100000001</v>
      </c>
      <c r="Q3136" s="35">
        <f t="shared" si="1771"/>
        <v>1.2356183895346931</v>
      </c>
      <c r="R3136" s="2">
        <f t="shared" si="1772"/>
        <v>1.23605557</v>
      </c>
      <c r="S3136" s="2">
        <f t="shared" si="1773"/>
        <v>1.23561838</v>
      </c>
      <c r="T3136" s="2">
        <f t="shared" si="1774"/>
        <v>297317.50394993997</v>
      </c>
      <c r="U3136" s="2">
        <f t="shared" si="1775"/>
        <v>0</v>
      </c>
      <c r="V3136" s="2">
        <f t="shared" si="1776"/>
        <v>56780.176044901877</v>
      </c>
      <c r="W3136" s="2">
        <f t="shared" si="1777"/>
        <v>297317.50394994509</v>
      </c>
      <c r="X3136" s="36">
        <f t="shared" si="1778"/>
        <v>0</v>
      </c>
      <c r="Y3136" s="2">
        <f t="shared" si="1779"/>
        <v>0</v>
      </c>
      <c r="Z3136" s="37">
        <f t="shared" si="1780"/>
        <v>0</v>
      </c>
      <c r="AA3136" s="2">
        <f t="shared" si="1781"/>
        <v>0</v>
      </c>
      <c r="AB3136" s="4">
        <f t="shared" si="1789"/>
        <v>7.1215000000000001E-2</v>
      </c>
      <c r="AC3136" s="148">
        <f t="shared" si="1782"/>
        <v>797</v>
      </c>
      <c r="AD3136" s="36">
        <v>252</v>
      </c>
      <c r="AE3136" s="35">
        <f t="shared" si="1783"/>
        <v>1.2430563569999999</v>
      </c>
      <c r="AF3136" s="2">
        <f t="shared" si="1784"/>
        <v>72264.909382400001</v>
      </c>
      <c r="AG3136" s="2">
        <f t="shared" si="1785"/>
        <v>72264.909382400001</v>
      </c>
      <c r="AH3136" s="3">
        <f t="shared" si="1786"/>
        <v>0</v>
      </c>
      <c r="AI3136" s="3"/>
      <c r="AJ3136" s="3">
        <v>0</v>
      </c>
      <c r="AK3136" s="2">
        <f t="shared" si="1787"/>
        <v>91931.066835560137</v>
      </c>
      <c r="AL3136" s="8"/>
      <c r="AM3136" s="8"/>
      <c r="AN3136" s="8"/>
      <c r="AO3136" s="8"/>
      <c r="AP3136" s="8"/>
      <c r="AQ3136" s="8"/>
      <c r="AR3136" s="5"/>
      <c r="AS3136" s="1"/>
      <c r="AT3136" s="8"/>
      <c r="AU3136" s="1"/>
      <c r="AV3136" s="1"/>
      <c r="AW3136" s="3"/>
      <c r="AX3136" s="3"/>
      <c r="AY3136" s="4"/>
      <c r="AZ3136" s="4"/>
      <c r="BA3136" s="4"/>
      <c r="BB3136" s="1"/>
      <c r="BC3136" s="1"/>
      <c r="BD3136" s="1"/>
      <c r="BE3136" s="1"/>
      <c r="BF3136" s="1"/>
      <c r="BG3136" s="1"/>
      <c r="BH3136" s="1"/>
      <c r="BI3136" s="1"/>
    </row>
    <row r="3137" spans="1:61" x14ac:dyDescent="0.2">
      <c r="A3137" s="78">
        <f t="shared" si="1788"/>
        <v>45028</v>
      </c>
      <c r="B3137" s="2">
        <f t="shared" si="1758"/>
        <v>461824.37310655758</v>
      </c>
      <c r="C3137" s="3">
        <f t="shared" si="1759"/>
        <v>62346290.369385272</v>
      </c>
      <c r="D3137" s="2">
        <f t="shared" si="1790"/>
        <v>240537.3279050432</v>
      </c>
      <c r="E3137" s="2">
        <f t="shared" si="1760"/>
        <v>0</v>
      </c>
      <c r="F3137" s="33">
        <f t="shared" si="1761"/>
        <v>240537.3279050432</v>
      </c>
      <c r="G3137" s="39">
        <f t="shared" si="1762"/>
        <v>6563.07</v>
      </c>
      <c r="H3137" s="38">
        <f>IF(AND(N3137=1,N3136&gt;1),VLOOKUP(A3136,[1]Plan1!$CW$105:$CY$215,3),H3136)</f>
        <v>6609.67</v>
      </c>
      <c r="I3137" s="127">
        <f t="shared" si="1763"/>
        <v>44968</v>
      </c>
      <c r="J3137" s="127">
        <f t="shared" si="1764"/>
        <v>44996</v>
      </c>
      <c r="K3137" s="34">
        <f t="shared" si="1765"/>
        <v>7.1003356660832573E-3</v>
      </c>
      <c r="L3137" s="212">
        <f t="shared" si="1766"/>
        <v>45056</v>
      </c>
      <c r="M3137" s="1">
        <f t="shared" si="1767"/>
        <v>20</v>
      </c>
      <c r="N3137" s="1">
        <f t="shared" si="1768"/>
        <v>2</v>
      </c>
      <c r="O3137" s="2">
        <f t="shared" si="1769"/>
        <v>1.00070777</v>
      </c>
      <c r="P3137" s="35">
        <f t="shared" si="1770"/>
        <v>1.0083999100000001</v>
      </c>
      <c r="Q3137" s="35">
        <f t="shared" si="1771"/>
        <v>1.2356183895346931</v>
      </c>
      <c r="R3137" s="2">
        <f t="shared" si="1772"/>
        <v>1.2364929200000001</v>
      </c>
      <c r="S3137" s="2">
        <f t="shared" si="1773"/>
        <v>1.23561838</v>
      </c>
      <c r="T3137" s="2">
        <f t="shared" si="1774"/>
        <v>297422.70295030001</v>
      </c>
      <c r="U3137" s="2">
        <f t="shared" si="1775"/>
        <v>0</v>
      </c>
      <c r="V3137" s="2">
        <f t="shared" si="1776"/>
        <v>56885.375045261178</v>
      </c>
      <c r="W3137" s="2">
        <f t="shared" si="1777"/>
        <v>297422.70295030437</v>
      </c>
      <c r="X3137" s="36">
        <f t="shared" si="1778"/>
        <v>0</v>
      </c>
      <c r="Y3137" s="2">
        <f t="shared" si="1779"/>
        <v>0</v>
      </c>
      <c r="Z3137" s="37">
        <f t="shared" si="1780"/>
        <v>0</v>
      </c>
      <c r="AA3137" s="2">
        <f t="shared" si="1781"/>
        <v>0</v>
      </c>
      <c r="AB3137" s="4">
        <f t="shared" si="1789"/>
        <v>7.1215000000000001E-2</v>
      </c>
      <c r="AC3137" s="148">
        <f t="shared" si="1782"/>
        <v>798</v>
      </c>
      <c r="AD3137" s="36">
        <v>252</v>
      </c>
      <c r="AE3137" s="35">
        <f t="shared" si="1783"/>
        <v>1.243395746</v>
      </c>
      <c r="AF3137" s="2">
        <f t="shared" si="1784"/>
        <v>72391.420661919998</v>
      </c>
      <c r="AG3137" s="2">
        <f t="shared" si="1785"/>
        <v>72391.420661919998</v>
      </c>
      <c r="AH3137" s="3">
        <f t="shared" si="1786"/>
        <v>0</v>
      </c>
      <c r="AI3137" s="3"/>
      <c r="AJ3137" s="3">
        <v>0</v>
      </c>
      <c r="AK3137" s="2">
        <f t="shared" si="1787"/>
        <v>92010.249494333242</v>
      </c>
      <c r="AL3137" s="8"/>
      <c r="AM3137" s="8"/>
      <c r="AN3137" s="8"/>
      <c r="AO3137" s="8"/>
      <c r="AP3137" s="8"/>
      <c r="AQ3137" s="8"/>
      <c r="AR3137" s="5"/>
      <c r="AS3137" s="1"/>
      <c r="AT3137" s="8"/>
      <c r="AU3137" s="1"/>
      <c r="AV3137" s="1"/>
      <c r="AW3137" s="3"/>
      <c r="AX3137" s="3"/>
      <c r="AY3137" s="4"/>
      <c r="AZ3137" s="4"/>
      <c r="BA3137" s="4"/>
      <c r="BB3137" s="1"/>
      <c r="BC3137" s="1"/>
      <c r="BD3137" s="1"/>
      <c r="BE3137" s="1"/>
      <c r="BF3137" s="1"/>
      <c r="BG3137" s="1"/>
      <c r="BH3137" s="1"/>
      <c r="BI3137" s="1"/>
    </row>
    <row r="3138" spans="1:61" x14ac:dyDescent="0.2">
      <c r="A3138" s="78">
        <f t="shared" si="1788"/>
        <v>45029</v>
      </c>
      <c r="B3138" s="2">
        <f t="shared" si="1758"/>
        <v>462135.41269090248</v>
      </c>
      <c r="C3138" s="3">
        <f t="shared" si="1759"/>
        <v>62388280.713271834</v>
      </c>
      <c r="D3138" s="2">
        <f t="shared" si="1790"/>
        <v>240537.3279050432</v>
      </c>
      <c r="E3138" s="2">
        <f t="shared" si="1760"/>
        <v>0</v>
      </c>
      <c r="F3138" s="33">
        <f t="shared" si="1761"/>
        <v>240537.3279050432</v>
      </c>
      <c r="G3138" s="39">
        <f t="shared" si="1762"/>
        <v>6563.07</v>
      </c>
      <c r="H3138" s="38">
        <f>IF(AND(N3138=1,N3137&gt;1),VLOOKUP(A3137,[1]Plan1!$CW$105:$CY$215,3),H3137)</f>
        <v>6609.67</v>
      </c>
      <c r="I3138" s="127">
        <f t="shared" si="1763"/>
        <v>44968</v>
      </c>
      <c r="J3138" s="127">
        <f t="shared" si="1764"/>
        <v>44996</v>
      </c>
      <c r="K3138" s="34">
        <f t="shared" si="1765"/>
        <v>7.1003356660832573E-3</v>
      </c>
      <c r="L3138" s="212">
        <f t="shared" si="1766"/>
        <v>45056</v>
      </c>
      <c r="M3138" s="1">
        <f t="shared" si="1767"/>
        <v>20</v>
      </c>
      <c r="N3138" s="1">
        <f t="shared" si="1768"/>
        <v>3</v>
      </c>
      <c r="O3138" s="2">
        <f t="shared" si="1769"/>
        <v>1.0010618499999999</v>
      </c>
      <c r="P3138" s="35">
        <f t="shared" si="1770"/>
        <v>1.0083999100000001</v>
      </c>
      <c r="Q3138" s="35">
        <f t="shared" si="1771"/>
        <v>1.2356183895346931</v>
      </c>
      <c r="R3138" s="2">
        <f t="shared" si="1772"/>
        <v>1.2369304299999999</v>
      </c>
      <c r="S3138" s="2">
        <f t="shared" si="1773"/>
        <v>1.23561838</v>
      </c>
      <c r="T3138" s="2">
        <f t="shared" si="1774"/>
        <v>297527.94043662999</v>
      </c>
      <c r="U3138" s="2">
        <f t="shared" si="1775"/>
        <v>0</v>
      </c>
      <c r="V3138" s="2">
        <f t="shared" si="1776"/>
        <v>56990.612531592866</v>
      </c>
      <c r="W3138" s="2">
        <f t="shared" si="1777"/>
        <v>297527.9404366361</v>
      </c>
      <c r="X3138" s="36">
        <f t="shared" si="1778"/>
        <v>0</v>
      </c>
      <c r="Y3138" s="2">
        <f t="shared" si="1779"/>
        <v>0</v>
      </c>
      <c r="Z3138" s="37">
        <f t="shared" si="1780"/>
        <v>0</v>
      </c>
      <c r="AA3138" s="2">
        <f t="shared" si="1781"/>
        <v>0</v>
      </c>
      <c r="AB3138" s="4">
        <f t="shared" si="1789"/>
        <v>7.1215000000000001E-2</v>
      </c>
      <c r="AC3138" s="148">
        <f t="shared" si="1782"/>
        <v>799</v>
      </c>
      <c r="AD3138" s="36">
        <v>252</v>
      </c>
      <c r="AE3138" s="35">
        <f t="shared" si="1783"/>
        <v>1.2437352269999999</v>
      </c>
      <c r="AF3138" s="2">
        <f t="shared" si="1784"/>
        <v>72518.040101160004</v>
      </c>
      <c r="AG3138" s="2">
        <f t="shared" si="1785"/>
        <v>72518.040101160004</v>
      </c>
      <c r="AH3138" s="3">
        <f t="shared" si="1786"/>
        <v>0</v>
      </c>
      <c r="AI3138" s="3"/>
      <c r="AJ3138" s="3">
        <v>0</v>
      </c>
      <c r="AK3138" s="2">
        <f t="shared" si="1787"/>
        <v>92089.432153106347</v>
      </c>
      <c r="AL3138" s="8"/>
      <c r="AM3138" s="8"/>
      <c r="AN3138" s="8"/>
      <c r="AO3138" s="8"/>
      <c r="AP3138" s="8"/>
      <c r="AQ3138" s="8"/>
      <c r="AR3138" s="5"/>
      <c r="AS3138" s="1"/>
      <c r="AT3138" s="8"/>
      <c r="AU3138" s="1"/>
      <c r="AV3138" s="1"/>
      <c r="AW3138" s="3"/>
      <c r="AX3138" s="3"/>
      <c r="AY3138" s="4"/>
      <c r="AZ3138" s="4"/>
      <c r="BA3138" s="4"/>
      <c r="BB3138" s="1"/>
      <c r="BC3138" s="1"/>
      <c r="BD3138" s="1"/>
      <c r="BE3138" s="1"/>
      <c r="BF3138" s="1"/>
      <c r="BG3138" s="1"/>
      <c r="BH3138" s="1"/>
      <c r="BI3138" s="1"/>
    </row>
    <row r="3139" spans="1:61" x14ac:dyDescent="0.2">
      <c r="A3139" s="78">
        <f t="shared" si="1788"/>
        <v>45030</v>
      </c>
      <c r="B3139" s="2">
        <f t="shared" si="1758"/>
        <v>462446.59300425317</v>
      </c>
      <c r="C3139" s="3">
        <f t="shared" si="1759"/>
        <v>62430290.055574179</v>
      </c>
      <c r="D3139" s="2">
        <f t="shared" si="1790"/>
        <v>240537.3279050432</v>
      </c>
      <c r="E3139" s="2">
        <f t="shared" si="1760"/>
        <v>0</v>
      </c>
      <c r="F3139" s="33">
        <f t="shared" si="1761"/>
        <v>240537.3279050432</v>
      </c>
      <c r="G3139" s="39">
        <f t="shared" si="1762"/>
        <v>6563.07</v>
      </c>
      <c r="H3139" s="38">
        <f>IF(AND(N3139=1,N3138&gt;1),VLOOKUP(A3138,[1]Plan1!$CW$105:$CY$215,3),H3138)</f>
        <v>6609.67</v>
      </c>
      <c r="I3139" s="127">
        <f t="shared" si="1763"/>
        <v>44968</v>
      </c>
      <c r="J3139" s="127">
        <f t="shared" si="1764"/>
        <v>44996</v>
      </c>
      <c r="K3139" s="34">
        <f t="shared" si="1765"/>
        <v>7.1003356660832573E-3</v>
      </c>
      <c r="L3139" s="212">
        <f t="shared" si="1766"/>
        <v>45056</v>
      </c>
      <c r="M3139" s="1">
        <f t="shared" si="1767"/>
        <v>20</v>
      </c>
      <c r="N3139" s="1">
        <f t="shared" si="1768"/>
        <v>4</v>
      </c>
      <c r="O3139" s="2">
        <f t="shared" si="1769"/>
        <v>1.00141605</v>
      </c>
      <c r="P3139" s="35">
        <f t="shared" si="1770"/>
        <v>1.0083999100000001</v>
      </c>
      <c r="Q3139" s="35">
        <f t="shared" si="1771"/>
        <v>1.2356183895346931</v>
      </c>
      <c r="R3139" s="2">
        <f t="shared" si="1772"/>
        <v>1.23736808</v>
      </c>
      <c r="S3139" s="2">
        <f t="shared" si="1773"/>
        <v>1.23561838</v>
      </c>
      <c r="T3139" s="2">
        <f t="shared" si="1774"/>
        <v>297633.21159819001</v>
      </c>
      <c r="U3139" s="2">
        <f t="shared" si="1775"/>
        <v>0</v>
      </c>
      <c r="V3139" s="2">
        <f t="shared" si="1776"/>
        <v>57095.883693150521</v>
      </c>
      <c r="W3139" s="2">
        <f t="shared" si="1777"/>
        <v>297633.21159819374</v>
      </c>
      <c r="X3139" s="36">
        <f t="shared" si="1778"/>
        <v>0</v>
      </c>
      <c r="Y3139" s="2">
        <f t="shared" si="1779"/>
        <v>0</v>
      </c>
      <c r="Z3139" s="37">
        <f t="shared" si="1780"/>
        <v>0</v>
      </c>
      <c r="AA3139" s="2">
        <f t="shared" si="1781"/>
        <v>0</v>
      </c>
      <c r="AB3139" s="4">
        <f t="shared" si="1789"/>
        <v>7.1215000000000001E-2</v>
      </c>
      <c r="AC3139" s="148">
        <f t="shared" si="1782"/>
        <v>800</v>
      </c>
      <c r="AD3139" s="36">
        <v>252</v>
      </c>
      <c r="AE3139" s="35">
        <f t="shared" si="1783"/>
        <v>1.2440747999999999</v>
      </c>
      <c r="AF3139" s="2">
        <f t="shared" si="1784"/>
        <v>72644.766594179993</v>
      </c>
      <c r="AG3139" s="2">
        <f t="shared" si="1785"/>
        <v>72644.766594179993</v>
      </c>
      <c r="AH3139" s="3">
        <f t="shared" si="1786"/>
        <v>0</v>
      </c>
      <c r="AI3139" s="3"/>
      <c r="AJ3139" s="3">
        <v>0</v>
      </c>
      <c r="AK3139" s="2">
        <f t="shared" si="1787"/>
        <v>92168.614811879423</v>
      </c>
      <c r="AL3139" s="8"/>
      <c r="AM3139" s="8"/>
      <c r="AN3139" s="8"/>
      <c r="AO3139" s="8"/>
      <c r="AP3139" s="8"/>
      <c r="AQ3139" s="8"/>
      <c r="AR3139" s="5"/>
      <c r="AS3139" s="1"/>
      <c r="AT3139" s="8"/>
      <c r="AU3139" s="1"/>
      <c r="AV3139" s="1"/>
      <c r="AW3139" s="3"/>
      <c r="AX3139" s="3"/>
      <c r="AY3139" s="4"/>
      <c r="AZ3139" s="4"/>
      <c r="BA3139" s="4"/>
      <c r="BB3139" s="1"/>
      <c r="BC3139" s="1"/>
      <c r="BD3139" s="1"/>
      <c r="BE3139" s="1"/>
      <c r="BF3139" s="1"/>
      <c r="BG3139" s="1"/>
      <c r="BH3139" s="1"/>
      <c r="BI3139" s="1"/>
    </row>
    <row r="3140" spans="1:61" x14ac:dyDescent="0.2">
      <c r="A3140" s="78">
        <f t="shared" si="1788"/>
        <v>45031</v>
      </c>
      <c r="B3140" s="2">
        <f t="shared" si="1758"/>
        <v>462656.7887417163</v>
      </c>
      <c r="C3140" s="3">
        <f t="shared" si="1759"/>
        <v>62458666.480131701</v>
      </c>
      <c r="D3140" s="2">
        <f t="shared" si="1790"/>
        <v>240537.3279050432</v>
      </c>
      <c r="E3140" s="2">
        <f t="shared" si="1760"/>
        <v>0</v>
      </c>
      <c r="F3140" s="33">
        <f t="shared" si="1761"/>
        <v>240537.3279050432</v>
      </c>
      <c r="G3140" s="39">
        <f t="shared" si="1762"/>
        <v>6563.07</v>
      </c>
      <c r="H3140" s="38">
        <f>IF(AND(N3140=1,N3139&gt;1),VLOOKUP(A3139,[1]Plan1!$CW$105:$CY$215,3),H3139)</f>
        <v>6609.67</v>
      </c>
      <c r="I3140" s="127">
        <f t="shared" si="1763"/>
        <v>44968</v>
      </c>
      <c r="J3140" s="127">
        <f t="shared" si="1764"/>
        <v>44996</v>
      </c>
      <c r="K3140" s="34">
        <f t="shared" si="1765"/>
        <v>7.1003356660832573E-3</v>
      </c>
      <c r="L3140" s="212">
        <f t="shared" si="1766"/>
        <v>45056</v>
      </c>
      <c r="M3140" s="1">
        <f t="shared" si="1767"/>
        <v>20</v>
      </c>
      <c r="N3140" s="1">
        <f t="shared" si="1768"/>
        <v>5</v>
      </c>
      <c r="O3140" s="2">
        <f t="shared" si="1769"/>
        <v>1.00177037</v>
      </c>
      <c r="P3140" s="35">
        <f t="shared" si="1770"/>
        <v>1.0083999100000001</v>
      </c>
      <c r="Q3140" s="35">
        <f t="shared" si="1771"/>
        <v>1.2356183895346931</v>
      </c>
      <c r="R3140" s="2">
        <f t="shared" si="1772"/>
        <v>1.23780589</v>
      </c>
      <c r="S3140" s="2">
        <f t="shared" si="1773"/>
        <v>1.23561838</v>
      </c>
      <c r="T3140" s="2">
        <f t="shared" si="1774"/>
        <v>297738.52124571998</v>
      </c>
      <c r="U3140" s="2">
        <f t="shared" si="1775"/>
        <v>0</v>
      </c>
      <c r="V3140" s="2">
        <f t="shared" si="1776"/>
        <v>57201.193340680627</v>
      </c>
      <c r="W3140" s="2">
        <f t="shared" si="1777"/>
        <v>297738.52124572382</v>
      </c>
      <c r="X3140" s="36">
        <f t="shared" si="1778"/>
        <v>0</v>
      </c>
      <c r="Y3140" s="2">
        <f t="shared" si="1779"/>
        <v>0</v>
      </c>
      <c r="Z3140" s="37">
        <f t="shared" si="1780"/>
        <v>0</v>
      </c>
      <c r="AA3140" s="2">
        <f t="shared" si="1781"/>
        <v>0</v>
      </c>
      <c r="AB3140" s="4">
        <f t="shared" si="1789"/>
        <v>7.1215000000000001E-2</v>
      </c>
      <c r="AC3140" s="148">
        <f t="shared" si="1782"/>
        <v>800</v>
      </c>
      <c r="AD3140" s="36">
        <v>252</v>
      </c>
      <c r="AE3140" s="35">
        <f t="shared" si="1783"/>
        <v>1.2440747999999999</v>
      </c>
      <c r="AF3140" s="2">
        <f t="shared" si="1784"/>
        <v>72670.470025339993</v>
      </c>
      <c r="AG3140" s="2">
        <f t="shared" si="1785"/>
        <v>72670.470025339993</v>
      </c>
      <c r="AH3140" s="3">
        <f t="shared" si="1786"/>
        <v>0</v>
      </c>
      <c r="AI3140" s="3"/>
      <c r="AJ3140" s="3">
        <v>0</v>
      </c>
      <c r="AK3140" s="2">
        <f t="shared" si="1787"/>
        <v>92247.797470652527</v>
      </c>
      <c r="AL3140" s="8"/>
      <c r="AM3140" s="8"/>
      <c r="AN3140" s="8"/>
      <c r="AO3140" s="8"/>
      <c r="AP3140" s="8"/>
      <c r="AQ3140" s="8"/>
      <c r="AR3140" s="5"/>
      <c r="AS3140" s="1"/>
      <c r="AT3140" s="8"/>
      <c r="AU3140" s="1"/>
      <c r="AV3140" s="1"/>
      <c r="AW3140" s="3"/>
      <c r="AX3140" s="3"/>
      <c r="AY3140" s="4"/>
      <c r="AZ3140" s="4"/>
      <c r="BA3140" s="4"/>
      <c r="BB3140" s="1"/>
      <c r="BC3140" s="1"/>
      <c r="BD3140" s="1"/>
      <c r="BE3140" s="1"/>
      <c r="BF3140" s="1"/>
      <c r="BG3140" s="1"/>
      <c r="BH3140" s="1"/>
      <c r="BI3140" s="1"/>
    </row>
    <row r="3141" spans="1:61" x14ac:dyDescent="0.2">
      <c r="A3141" s="78">
        <f t="shared" si="1788"/>
        <v>45032</v>
      </c>
      <c r="B3141" s="2">
        <f t="shared" si="1758"/>
        <v>462735.97140048939</v>
      </c>
      <c r="C3141" s="3">
        <f t="shared" si="1759"/>
        <v>62469356.13906607</v>
      </c>
      <c r="D3141" s="2">
        <f t="shared" si="1790"/>
        <v>240537.3279050432</v>
      </c>
      <c r="E3141" s="2">
        <f t="shared" si="1760"/>
        <v>0</v>
      </c>
      <c r="F3141" s="33">
        <f t="shared" si="1761"/>
        <v>240537.3279050432</v>
      </c>
      <c r="G3141" s="39">
        <f t="shared" si="1762"/>
        <v>6563.07</v>
      </c>
      <c r="H3141" s="38">
        <f>IF(AND(N3141=1,N3140&gt;1),VLOOKUP(A3140,[1]Plan1!$CW$105:$CY$215,3),H3140)</f>
        <v>6609.67</v>
      </c>
      <c r="I3141" s="127">
        <f t="shared" si="1763"/>
        <v>44968</v>
      </c>
      <c r="J3141" s="127">
        <f t="shared" si="1764"/>
        <v>44996</v>
      </c>
      <c r="K3141" s="34">
        <f t="shared" si="1765"/>
        <v>7.1003356660832573E-3</v>
      </c>
      <c r="L3141" s="212">
        <f t="shared" si="1766"/>
        <v>45056</v>
      </c>
      <c r="M3141" s="1">
        <f t="shared" si="1767"/>
        <v>20</v>
      </c>
      <c r="N3141" s="1">
        <f t="shared" si="1768"/>
        <v>5</v>
      </c>
      <c r="O3141" s="2">
        <f t="shared" si="1769"/>
        <v>1.00177037</v>
      </c>
      <c r="P3141" s="35">
        <f t="shared" si="1770"/>
        <v>1.0083999100000001</v>
      </c>
      <c r="Q3141" s="35">
        <f t="shared" si="1771"/>
        <v>1.2356183895346931</v>
      </c>
      <c r="R3141" s="2">
        <f t="shared" si="1772"/>
        <v>1.23780589</v>
      </c>
      <c r="S3141" s="2">
        <f t="shared" si="1773"/>
        <v>1.23561838</v>
      </c>
      <c r="T3141" s="2">
        <f t="shared" si="1774"/>
        <v>297738.52124571998</v>
      </c>
      <c r="U3141" s="2">
        <f t="shared" si="1775"/>
        <v>0</v>
      </c>
      <c r="V3141" s="2">
        <f t="shared" si="1776"/>
        <v>57201.193340680627</v>
      </c>
      <c r="W3141" s="2">
        <f t="shared" si="1777"/>
        <v>297738.52124572382</v>
      </c>
      <c r="X3141" s="36">
        <f t="shared" si="1778"/>
        <v>0</v>
      </c>
      <c r="Y3141" s="2">
        <f t="shared" si="1779"/>
        <v>0</v>
      </c>
      <c r="Z3141" s="37">
        <f t="shared" si="1780"/>
        <v>0</v>
      </c>
      <c r="AA3141" s="2">
        <f t="shared" si="1781"/>
        <v>0</v>
      </c>
      <c r="AB3141" s="4">
        <f t="shared" si="1789"/>
        <v>7.1215000000000001E-2</v>
      </c>
      <c r="AC3141" s="148">
        <f t="shared" si="1782"/>
        <v>800</v>
      </c>
      <c r="AD3141" s="36">
        <v>252</v>
      </c>
      <c r="AE3141" s="35">
        <f t="shared" si="1783"/>
        <v>1.2440747999999999</v>
      </c>
      <c r="AF3141" s="2">
        <f t="shared" si="1784"/>
        <v>72670.470025339993</v>
      </c>
      <c r="AG3141" s="2">
        <f t="shared" si="1785"/>
        <v>72670.470025339993</v>
      </c>
      <c r="AH3141" s="3">
        <f t="shared" si="1786"/>
        <v>0</v>
      </c>
      <c r="AI3141" s="3"/>
      <c r="AJ3141" s="3">
        <v>0</v>
      </c>
      <c r="AK3141" s="2">
        <f t="shared" si="1787"/>
        <v>92326.980129425603</v>
      </c>
      <c r="AL3141" s="8"/>
      <c r="AM3141" s="8"/>
      <c r="AN3141" s="8"/>
      <c r="AO3141" s="8"/>
      <c r="AP3141" s="8"/>
      <c r="AQ3141" s="8"/>
      <c r="AR3141" s="5"/>
      <c r="AS3141" s="1"/>
      <c r="AT3141" s="8"/>
      <c r="AU3141" s="1"/>
      <c r="AV3141" s="1"/>
      <c r="AW3141" s="3"/>
      <c r="AX3141" s="3"/>
      <c r="AY3141" s="4"/>
      <c r="AZ3141" s="4"/>
      <c r="BA3141" s="4"/>
      <c r="BB3141" s="1"/>
      <c r="BC3141" s="1"/>
      <c r="BD3141" s="1"/>
      <c r="BE3141" s="1"/>
      <c r="BF3141" s="1"/>
      <c r="BG3141" s="1"/>
      <c r="BH3141" s="1"/>
      <c r="BI3141" s="1"/>
    </row>
    <row r="3142" spans="1:61" x14ac:dyDescent="0.2">
      <c r="A3142" s="78">
        <f t="shared" si="1788"/>
        <v>45033</v>
      </c>
      <c r="B3142" s="2">
        <f t="shared" si="1758"/>
        <v>462916.28600956255</v>
      </c>
      <c r="C3142" s="3">
        <f t="shared" si="1759"/>
        <v>62493698.611290947</v>
      </c>
      <c r="D3142" s="2">
        <f t="shared" si="1790"/>
        <v>240537.3279050432</v>
      </c>
      <c r="E3142" s="2">
        <f t="shared" si="1760"/>
        <v>0</v>
      </c>
      <c r="F3142" s="33">
        <f t="shared" si="1761"/>
        <v>240537.3279050432</v>
      </c>
      <c r="G3142" s="39">
        <f t="shared" si="1762"/>
        <v>6563.07</v>
      </c>
      <c r="H3142" s="38">
        <f>IF(AND(N3142=1,N3141&gt;1),VLOOKUP(A3141,[1]Plan1!$CW$105:$CY$215,3),H3141)</f>
        <v>6609.67</v>
      </c>
      <c r="I3142" s="127">
        <f t="shared" si="1763"/>
        <v>44968</v>
      </c>
      <c r="J3142" s="127">
        <f t="shared" si="1764"/>
        <v>44996</v>
      </c>
      <c r="K3142" s="34">
        <f t="shared" si="1765"/>
        <v>7.1003356660832573E-3</v>
      </c>
      <c r="L3142" s="212">
        <f t="shared" si="1766"/>
        <v>45056</v>
      </c>
      <c r="M3142" s="1">
        <f t="shared" si="1767"/>
        <v>20</v>
      </c>
      <c r="N3142" s="1">
        <f t="shared" si="1768"/>
        <v>5</v>
      </c>
      <c r="O3142" s="2">
        <f t="shared" si="1769"/>
        <v>1.00177037</v>
      </c>
      <c r="P3142" s="35">
        <f t="shared" si="1770"/>
        <v>1.0083999100000001</v>
      </c>
      <c r="Q3142" s="35">
        <f t="shared" si="1771"/>
        <v>1.2356183895346931</v>
      </c>
      <c r="R3142" s="2">
        <f t="shared" si="1772"/>
        <v>1.23780589</v>
      </c>
      <c r="S3142" s="2">
        <f t="shared" si="1773"/>
        <v>1.23561838</v>
      </c>
      <c r="T3142" s="2">
        <f t="shared" si="1774"/>
        <v>297738.52124571998</v>
      </c>
      <c r="U3142" s="2">
        <f t="shared" si="1775"/>
        <v>0</v>
      </c>
      <c r="V3142" s="2">
        <f t="shared" si="1776"/>
        <v>57201.193340680627</v>
      </c>
      <c r="W3142" s="2">
        <f t="shared" si="1777"/>
        <v>297738.52124572382</v>
      </c>
      <c r="X3142" s="36">
        <f t="shared" si="1778"/>
        <v>0</v>
      </c>
      <c r="Y3142" s="2">
        <f t="shared" si="1779"/>
        <v>0</v>
      </c>
      <c r="Z3142" s="37">
        <f t="shared" si="1780"/>
        <v>0</v>
      </c>
      <c r="AA3142" s="2">
        <f t="shared" si="1781"/>
        <v>0</v>
      </c>
      <c r="AB3142" s="4">
        <f t="shared" si="1789"/>
        <v>7.1215000000000001E-2</v>
      </c>
      <c r="AC3142" s="148">
        <f t="shared" si="1782"/>
        <v>801</v>
      </c>
      <c r="AD3142" s="36">
        <v>252</v>
      </c>
      <c r="AE3142" s="35">
        <f t="shared" si="1783"/>
        <v>1.2444144669999999</v>
      </c>
      <c r="AF3142" s="2">
        <f t="shared" si="1784"/>
        <v>72771.601975640006</v>
      </c>
      <c r="AG3142" s="2">
        <f t="shared" si="1785"/>
        <v>72771.601975640006</v>
      </c>
      <c r="AH3142" s="3">
        <f t="shared" si="1786"/>
        <v>0</v>
      </c>
      <c r="AI3142" s="3"/>
      <c r="AJ3142" s="3">
        <v>0</v>
      </c>
      <c r="AK3142" s="2">
        <f t="shared" si="1787"/>
        <v>92406.162788198708</v>
      </c>
      <c r="AL3142" s="8"/>
      <c r="AM3142" s="8"/>
      <c r="AN3142" s="8"/>
      <c r="AO3142" s="8"/>
      <c r="AP3142" s="8"/>
      <c r="AQ3142" s="8"/>
      <c r="AR3142" s="5"/>
      <c r="AS3142" s="1"/>
      <c r="AT3142" s="8"/>
      <c r="AU3142" s="1"/>
      <c r="AV3142" s="1"/>
      <c r="AW3142" s="3"/>
      <c r="AX3142" s="3"/>
      <c r="AY3142" s="4"/>
      <c r="AZ3142" s="4"/>
      <c r="BA3142" s="4"/>
      <c r="BB3142" s="1"/>
      <c r="BC3142" s="1"/>
      <c r="BD3142" s="1"/>
      <c r="BE3142" s="1"/>
      <c r="BF3142" s="1"/>
      <c r="BG3142" s="1"/>
      <c r="BH3142" s="1"/>
      <c r="BI3142" s="1"/>
    </row>
    <row r="3143" spans="1:61" x14ac:dyDescent="0.2">
      <c r="A3143" s="78">
        <f t="shared" si="1788"/>
        <v>45034</v>
      </c>
      <c r="B3143" s="2">
        <f t="shared" si="1758"/>
        <v>463227.75755085488</v>
      </c>
      <c r="C3143" s="3">
        <f t="shared" si="1759"/>
        <v>62535747.269365408</v>
      </c>
      <c r="D3143" s="2">
        <f t="shared" si="1790"/>
        <v>240537.3279050432</v>
      </c>
      <c r="E3143" s="2">
        <f t="shared" si="1760"/>
        <v>0</v>
      </c>
      <c r="F3143" s="33">
        <f t="shared" si="1761"/>
        <v>240537.3279050432</v>
      </c>
      <c r="G3143" s="39">
        <f t="shared" si="1762"/>
        <v>6563.07</v>
      </c>
      <c r="H3143" s="38">
        <f>IF(AND(N3143=1,N3142&gt;1),VLOOKUP(A3142,[1]Plan1!$CW$105:$CY$215,3),H3142)</f>
        <v>6609.67</v>
      </c>
      <c r="I3143" s="127">
        <f t="shared" si="1763"/>
        <v>44968</v>
      </c>
      <c r="J3143" s="127">
        <f t="shared" si="1764"/>
        <v>44996</v>
      </c>
      <c r="K3143" s="34">
        <f t="shared" si="1765"/>
        <v>7.1003356660832573E-3</v>
      </c>
      <c r="L3143" s="212">
        <f t="shared" si="1766"/>
        <v>45056</v>
      </c>
      <c r="M3143" s="1">
        <f t="shared" si="1767"/>
        <v>20</v>
      </c>
      <c r="N3143" s="1">
        <f t="shared" si="1768"/>
        <v>6</v>
      </c>
      <c r="O3143" s="2">
        <f t="shared" si="1769"/>
        <v>1.0021248199999999</v>
      </c>
      <c r="P3143" s="35">
        <f t="shared" si="1770"/>
        <v>1.0083999100000001</v>
      </c>
      <c r="Q3143" s="35">
        <f t="shared" si="1771"/>
        <v>1.2356183895346931</v>
      </c>
      <c r="R3143" s="2">
        <f t="shared" si="1772"/>
        <v>1.2382438499999999</v>
      </c>
      <c r="S3143" s="2">
        <f t="shared" si="1773"/>
        <v>1.23561838</v>
      </c>
      <c r="T3143" s="2">
        <f t="shared" si="1774"/>
        <v>297843.86697385</v>
      </c>
      <c r="U3143" s="2">
        <f t="shared" si="1775"/>
        <v>0</v>
      </c>
      <c r="V3143" s="2">
        <f t="shared" si="1776"/>
        <v>57306.539068809907</v>
      </c>
      <c r="W3143" s="2">
        <f t="shared" si="1777"/>
        <v>297843.86697385309</v>
      </c>
      <c r="X3143" s="36">
        <f t="shared" si="1778"/>
        <v>0</v>
      </c>
      <c r="Y3143" s="2">
        <f t="shared" si="1779"/>
        <v>0</v>
      </c>
      <c r="Z3143" s="37">
        <f t="shared" si="1780"/>
        <v>0</v>
      </c>
      <c r="AA3143" s="2">
        <f t="shared" si="1781"/>
        <v>0</v>
      </c>
      <c r="AB3143" s="4">
        <f t="shared" si="1789"/>
        <v>7.1215000000000001E-2</v>
      </c>
      <c r="AC3143" s="148">
        <f t="shared" si="1782"/>
        <v>802</v>
      </c>
      <c r="AD3143" s="36">
        <v>252</v>
      </c>
      <c r="AE3143" s="35">
        <f t="shared" si="1783"/>
        <v>1.244754226</v>
      </c>
      <c r="AF3143" s="2">
        <f t="shared" si="1784"/>
        <v>72898.545130030005</v>
      </c>
      <c r="AG3143" s="2">
        <f t="shared" si="1785"/>
        <v>72898.545130030005</v>
      </c>
      <c r="AH3143" s="3">
        <f t="shared" si="1786"/>
        <v>0</v>
      </c>
      <c r="AI3143" s="3"/>
      <c r="AJ3143" s="3">
        <v>0</v>
      </c>
      <c r="AK3143" s="2">
        <f t="shared" si="1787"/>
        <v>92485.345446971784</v>
      </c>
      <c r="AL3143" s="8"/>
      <c r="AM3143" s="8"/>
      <c r="AN3143" s="8"/>
      <c r="AO3143" s="8"/>
      <c r="AP3143" s="8"/>
      <c r="AQ3143" s="8"/>
      <c r="AR3143" s="5"/>
      <c r="AS3143" s="1"/>
      <c r="AT3143" s="8"/>
      <c r="AU3143" s="1"/>
      <c r="AV3143" s="1"/>
      <c r="AW3143" s="3"/>
      <c r="AX3143" s="3"/>
      <c r="AY3143" s="4"/>
      <c r="AZ3143" s="4"/>
      <c r="BA3143" s="4"/>
      <c r="BB3143" s="1"/>
      <c r="BC3143" s="1"/>
      <c r="BD3143" s="1"/>
      <c r="BE3143" s="1"/>
      <c r="BF3143" s="1"/>
      <c r="BG3143" s="1"/>
      <c r="BH3143" s="1"/>
      <c r="BI3143" s="1"/>
    </row>
    <row r="3144" spans="1:61" x14ac:dyDescent="0.2">
      <c r="A3144" s="78">
        <f t="shared" si="1788"/>
        <v>45035</v>
      </c>
      <c r="B3144" s="2">
        <f t="shared" si="1758"/>
        <v>463539.37929931306</v>
      </c>
      <c r="C3144" s="3">
        <f t="shared" si="1759"/>
        <v>62577816.205407262</v>
      </c>
      <c r="D3144" s="2">
        <f t="shared" si="1790"/>
        <v>240537.3279050432</v>
      </c>
      <c r="E3144" s="2">
        <f t="shared" si="1760"/>
        <v>0</v>
      </c>
      <c r="F3144" s="33">
        <f t="shared" si="1761"/>
        <v>240537.3279050432</v>
      </c>
      <c r="G3144" s="39">
        <f t="shared" si="1762"/>
        <v>6563.07</v>
      </c>
      <c r="H3144" s="38">
        <f>IF(AND(N3144=1,N3143&gt;1),VLOOKUP(A3143,[1]Plan1!$CW$105:$CY$215,3),H3143)</f>
        <v>6609.67</v>
      </c>
      <c r="I3144" s="127">
        <f t="shared" si="1763"/>
        <v>44968</v>
      </c>
      <c r="J3144" s="127">
        <f t="shared" si="1764"/>
        <v>44996</v>
      </c>
      <c r="K3144" s="34">
        <f t="shared" si="1765"/>
        <v>7.1003356660832573E-3</v>
      </c>
      <c r="L3144" s="212">
        <f t="shared" si="1766"/>
        <v>45056</v>
      </c>
      <c r="M3144" s="1">
        <f t="shared" si="1767"/>
        <v>20</v>
      </c>
      <c r="N3144" s="1">
        <f t="shared" si="1768"/>
        <v>7</v>
      </c>
      <c r="O3144" s="2">
        <f t="shared" si="1769"/>
        <v>1.0024793999999999</v>
      </c>
      <c r="P3144" s="35">
        <f t="shared" si="1770"/>
        <v>1.0083999100000001</v>
      </c>
      <c r="Q3144" s="35">
        <f t="shared" si="1771"/>
        <v>1.2356183895346931</v>
      </c>
      <c r="R3144" s="2">
        <f t="shared" si="1772"/>
        <v>1.23868198</v>
      </c>
      <c r="S3144" s="2">
        <f t="shared" si="1773"/>
        <v>1.23561838</v>
      </c>
      <c r="T3144" s="2">
        <f t="shared" si="1774"/>
        <v>297949.25359332003</v>
      </c>
      <c r="U3144" s="2">
        <f t="shared" si="1775"/>
        <v>0</v>
      </c>
      <c r="V3144" s="2">
        <f t="shared" si="1776"/>
        <v>57411.925688284951</v>
      </c>
      <c r="W3144" s="2">
        <f t="shared" si="1777"/>
        <v>297949.25359332818</v>
      </c>
      <c r="X3144" s="36">
        <f t="shared" si="1778"/>
        <v>0</v>
      </c>
      <c r="Y3144" s="2">
        <f t="shared" si="1779"/>
        <v>0</v>
      </c>
      <c r="Z3144" s="37">
        <f t="shared" si="1780"/>
        <v>0</v>
      </c>
      <c r="AA3144" s="2">
        <f t="shared" si="1781"/>
        <v>0</v>
      </c>
      <c r="AB3144" s="4">
        <f t="shared" si="1789"/>
        <v>7.1215000000000001E-2</v>
      </c>
      <c r="AC3144" s="148">
        <f t="shared" si="1782"/>
        <v>803</v>
      </c>
      <c r="AD3144" s="36">
        <v>252</v>
      </c>
      <c r="AE3144" s="35">
        <f t="shared" si="1783"/>
        <v>1.2450940779999999</v>
      </c>
      <c r="AF3144" s="2">
        <f t="shared" si="1784"/>
        <v>73025.597600239998</v>
      </c>
      <c r="AG3144" s="2">
        <f t="shared" si="1785"/>
        <v>73025.597600239998</v>
      </c>
      <c r="AH3144" s="3">
        <f t="shared" si="1786"/>
        <v>0</v>
      </c>
      <c r="AI3144" s="3"/>
      <c r="AJ3144" s="3">
        <v>0</v>
      </c>
      <c r="AK3144" s="2">
        <f t="shared" si="1787"/>
        <v>92564.528105744888</v>
      </c>
      <c r="AL3144" s="8"/>
      <c r="AM3144" s="8"/>
      <c r="AN3144" s="8"/>
      <c r="AO3144" s="8"/>
      <c r="AP3144" s="8"/>
      <c r="AQ3144" s="8"/>
      <c r="AR3144" s="5"/>
      <c r="AS3144" s="1"/>
      <c r="AT3144" s="8"/>
      <c r="AU3144" s="1"/>
      <c r="AV3144" s="1"/>
      <c r="AW3144" s="3"/>
      <c r="AX3144" s="3"/>
      <c r="AY3144" s="4"/>
      <c r="AZ3144" s="4"/>
      <c r="BA3144" s="4"/>
      <c r="BB3144" s="1"/>
      <c r="BC3144" s="1"/>
      <c r="BD3144" s="1"/>
      <c r="BE3144" s="1"/>
      <c r="BF3144" s="1"/>
      <c r="BG3144" s="1"/>
      <c r="BH3144" s="1"/>
      <c r="BI3144" s="1"/>
    </row>
    <row r="3145" spans="1:61" x14ac:dyDescent="0.2">
      <c r="A3145" s="78">
        <f t="shared" si="1788"/>
        <v>45036</v>
      </c>
      <c r="B3145" s="2">
        <f t="shared" si="1758"/>
        <v>463851.14233883715</v>
      </c>
      <c r="C3145" s="3">
        <f t="shared" si="1759"/>
        <v>62619904.215743013</v>
      </c>
      <c r="D3145" s="2">
        <f t="shared" si="1790"/>
        <v>240537.3279050432</v>
      </c>
      <c r="E3145" s="2">
        <f t="shared" si="1760"/>
        <v>0</v>
      </c>
      <c r="F3145" s="33">
        <f t="shared" si="1761"/>
        <v>240537.3279050432</v>
      </c>
      <c r="G3145" s="39">
        <f t="shared" si="1762"/>
        <v>6563.07</v>
      </c>
      <c r="H3145" s="38">
        <f>IF(AND(N3145=1,N3144&gt;1),VLOOKUP(A3144,[1]Plan1!$CW$105:$CY$215,3),H3144)</f>
        <v>6609.67</v>
      </c>
      <c r="I3145" s="127">
        <f t="shared" si="1763"/>
        <v>44968</v>
      </c>
      <c r="J3145" s="127">
        <f t="shared" si="1764"/>
        <v>44996</v>
      </c>
      <c r="K3145" s="34">
        <f t="shared" si="1765"/>
        <v>7.1003356660832573E-3</v>
      </c>
      <c r="L3145" s="212">
        <f t="shared" si="1766"/>
        <v>45056</v>
      </c>
      <c r="M3145" s="1">
        <f t="shared" si="1767"/>
        <v>20</v>
      </c>
      <c r="N3145" s="1">
        <f t="shared" si="1768"/>
        <v>8</v>
      </c>
      <c r="O3145" s="2">
        <f t="shared" si="1769"/>
        <v>1.0028341000000001</v>
      </c>
      <c r="P3145" s="35">
        <f t="shared" si="1770"/>
        <v>1.0083999100000001</v>
      </c>
      <c r="Q3145" s="35">
        <f t="shared" si="1771"/>
        <v>1.2356183895346931</v>
      </c>
      <c r="R3145" s="2">
        <f t="shared" si="1772"/>
        <v>1.23912025</v>
      </c>
      <c r="S3145" s="2">
        <f t="shared" si="1773"/>
        <v>1.23561838</v>
      </c>
      <c r="T3145" s="2">
        <f t="shared" si="1774"/>
        <v>298054.67388801998</v>
      </c>
      <c r="U3145" s="2">
        <f t="shared" si="1775"/>
        <v>0</v>
      </c>
      <c r="V3145" s="2">
        <f t="shared" si="1776"/>
        <v>57517.345982985913</v>
      </c>
      <c r="W3145" s="2">
        <f t="shared" si="1777"/>
        <v>298054.67388802912</v>
      </c>
      <c r="X3145" s="36">
        <f t="shared" si="1778"/>
        <v>0</v>
      </c>
      <c r="Y3145" s="2">
        <f t="shared" si="1779"/>
        <v>0</v>
      </c>
      <c r="Z3145" s="37">
        <f t="shared" si="1780"/>
        <v>0</v>
      </c>
      <c r="AA3145" s="2">
        <f t="shared" si="1781"/>
        <v>0</v>
      </c>
      <c r="AB3145" s="4">
        <f t="shared" si="1789"/>
        <v>7.1215000000000001E-2</v>
      </c>
      <c r="AC3145" s="148">
        <f t="shared" si="1782"/>
        <v>804</v>
      </c>
      <c r="AD3145" s="36">
        <v>252</v>
      </c>
      <c r="AE3145" s="35">
        <f t="shared" si="1783"/>
        <v>1.2454340230000001</v>
      </c>
      <c r="AF3145" s="2">
        <f t="shared" si="1784"/>
        <v>73152.757686280005</v>
      </c>
      <c r="AG3145" s="2">
        <f t="shared" si="1785"/>
        <v>73152.757686290002</v>
      </c>
      <c r="AH3145" s="3">
        <f t="shared" si="1786"/>
        <v>0</v>
      </c>
      <c r="AI3145" s="3"/>
      <c r="AJ3145" s="3">
        <v>0</v>
      </c>
      <c r="AK3145" s="2">
        <f t="shared" si="1787"/>
        <v>92643.710764517979</v>
      </c>
      <c r="AL3145" s="8"/>
      <c r="AM3145" s="8"/>
      <c r="AN3145" s="8"/>
      <c r="AO3145" s="8"/>
      <c r="AP3145" s="8"/>
      <c r="AQ3145" s="8"/>
      <c r="AR3145" s="5"/>
      <c r="AS3145" s="1"/>
      <c r="AT3145" s="8"/>
      <c r="AU3145" s="1"/>
      <c r="AV3145" s="1"/>
      <c r="AW3145" s="3"/>
      <c r="AX3145" s="3"/>
      <c r="AY3145" s="4"/>
      <c r="AZ3145" s="4"/>
      <c r="BA3145" s="4"/>
      <c r="BB3145" s="1"/>
      <c r="BC3145" s="1"/>
      <c r="BD3145" s="1"/>
      <c r="BE3145" s="1"/>
      <c r="BF3145" s="1"/>
      <c r="BG3145" s="1"/>
      <c r="BH3145" s="1"/>
      <c r="BI3145" s="1"/>
    </row>
    <row r="3146" spans="1:61" x14ac:dyDescent="0.2">
      <c r="A3146" s="78">
        <f t="shared" si="1788"/>
        <v>45037</v>
      </c>
      <c r="B3146" s="2">
        <f t="shared" ref="B3146:B3209" si="1791">(W3146+AG3146+AJ3146+AK3146)</f>
        <v>464061.66994681687</v>
      </c>
      <c r="C3146" s="3">
        <f t="shared" ref="C3146:C3209" si="1792">B3146*135</f>
        <v>62648325.442820273</v>
      </c>
      <c r="D3146" s="2">
        <f t="shared" si="1790"/>
        <v>240537.3279050432</v>
      </c>
      <c r="E3146" s="2">
        <f t="shared" ref="E3146:E3209" si="1793">IF(ISERROR(VLOOKUP(A3146,AZ$12:BB$174,2,FALSE)=TRUE),E3145,VLOOKUP(A3146,AZ$12:BB$174,2,FALSE))</f>
        <v>0</v>
      </c>
      <c r="F3146" s="33">
        <f t="shared" ref="F3146:F3209" si="1794">(D3146-E3146)</f>
        <v>240537.3279050432</v>
      </c>
      <c r="G3146" s="39">
        <f t="shared" ref="G3146:G3209" si="1795">IF(H3146=H3145,G3145,H3145)</f>
        <v>6563.07</v>
      </c>
      <c r="H3146" s="38">
        <f>IF(AND(N3146=1,N3145&gt;1),VLOOKUP(A3145,[1]Plan1!$CW$105:$CY$215,3),H3145)</f>
        <v>6609.67</v>
      </c>
      <c r="I3146" s="127">
        <f t="shared" ref="I3146:I3209" si="1796">EDATE(J3146,-1)</f>
        <v>44968</v>
      </c>
      <c r="J3146" s="127">
        <f t="shared" ref="J3146:J3209" si="1797">IF(X3145&gt;0,EDATE(A3146,-1),+J3145)</f>
        <v>44996</v>
      </c>
      <c r="K3146" s="34">
        <f t="shared" ref="K3146:K3209" si="1798">(H3146/G3146)-1</f>
        <v>7.1003356660832573E-3</v>
      </c>
      <c r="L3146" s="212">
        <f t="shared" ref="L3146:L3209" si="1799">VLOOKUP(A3145,AZ$193:BA$372,2)</f>
        <v>45056</v>
      </c>
      <c r="M3146" s="1">
        <f t="shared" ref="M3146:M3209" si="1800">IF(L3146=L3145,M3145,NETWORKDAYS(L3145,L3146,$AT$194:$AT$348)-1)</f>
        <v>20</v>
      </c>
      <c r="N3146" s="1">
        <f t="shared" ref="N3146:N3209" si="1801">(M3146-(NETWORKDAYS(A3146,L3146,$AT$194:$AT$348)-1))</f>
        <v>9</v>
      </c>
      <c r="O3146" s="2">
        <f t="shared" ref="O3146:O3209" si="1802">TRUNC((H3146/G3146)^TRUNC((N3146/M3146),9),8)</f>
        <v>1.0031889300000001</v>
      </c>
      <c r="P3146" s="35">
        <f t="shared" ref="P3146:P3209" si="1803">IF(L3146&gt;L3145,O3145,P3145)</f>
        <v>1.0083999100000001</v>
      </c>
      <c r="Q3146" s="35">
        <f t="shared" ref="Q3146:Q3209" si="1804">IF(L3146&gt;L3145,Q3145*P3146,Q3145)</f>
        <v>1.2356183895346931</v>
      </c>
      <c r="R3146" s="2">
        <f t="shared" ref="R3146:R3209" si="1805">TRUNC(TRUNC((O3146*Q3146),15),8)</f>
        <v>1.23955869</v>
      </c>
      <c r="S3146" s="2">
        <f t="shared" ref="S3146:S3209" si="1806">IF(AND(X3146&gt;0,MONTH(A3146)=S$9),R3146,S3145)</f>
        <v>1.23561838</v>
      </c>
      <c r="T3146" s="2">
        <f t="shared" ref="T3146:T3209" si="1807">TRUNC(D3146*R3146,8)</f>
        <v>298160.13507407001</v>
      </c>
      <c r="U3146" s="2">
        <f t="shared" ref="U3146:U3209" si="1808">(E3146*(S3146-1))</f>
        <v>0</v>
      </c>
      <c r="V3146" s="2">
        <f t="shared" ref="V3146:V3209" si="1809">(F3146*(R3146-1))</f>
        <v>57622.807169032589</v>
      </c>
      <c r="W3146" s="2">
        <f t="shared" ref="W3146:W3209" si="1810">(D3146+U3146+V3146)</f>
        <v>298160.13507407578</v>
      </c>
      <c r="X3146" s="36">
        <f t="shared" ref="X3146:X3209" si="1811">IF(VLOOKUP(A3146,AT$10:BC$190,10)=VLOOKUP(A3145,AT$10:BC$190,10),0,VLOOKUP(A3146,AT$10:BC$190,10))</f>
        <v>0</v>
      </c>
      <c r="Y3146" s="2">
        <f t="shared" ref="Y3146:Y3209" si="1812">IF(X3146&gt;0,VLOOKUP(A3146,AT$12:AX$190,5),0)</f>
        <v>0</v>
      </c>
      <c r="Z3146" s="37">
        <f t="shared" ref="Z3146:Z3209" si="1813">IF(X3146&gt;0,VLOOKUP($A3146,$AT$10:$AY$190,6),0)</f>
        <v>0</v>
      </c>
      <c r="AA3146" s="2">
        <f t="shared" ref="AA3146:AA3209" si="1814">IF(Z3146&gt;0,TRUNC(Z3146*T3146,8),0)</f>
        <v>0</v>
      </c>
      <c r="AB3146" s="4">
        <f t="shared" si="1789"/>
        <v>7.1215000000000001E-2</v>
      </c>
      <c r="AC3146" s="148">
        <f t="shared" ref="AC3146:AC3209" si="1815">NETWORKDAYS(A$1975,A3146,$AT$194:$AT$348)-1</f>
        <v>804</v>
      </c>
      <c r="AD3146" s="36">
        <v>252</v>
      </c>
      <c r="AE3146" s="35">
        <f t="shared" ref="AE3146:AE3209" si="1816">ROUND((1+AB3146)^TRUNC((AC3146/AD3146),9),9)</f>
        <v>1.2454340230000001</v>
      </c>
      <c r="AF3146" s="2">
        <f t="shared" ref="AF3146:AF3209" si="1817">TRUNC((T3146*(AE3146-1)),8)</f>
        <v>73178.641449450006</v>
      </c>
      <c r="AG3146" s="2">
        <f t="shared" ref="AG3146:AG3209" si="1818">TRUNC((W3146*(AE3146-1)),8)</f>
        <v>73178.641449450006</v>
      </c>
      <c r="AH3146" s="3">
        <f t="shared" ref="AH3146:AH3209" si="1819">IF(AA3146&gt;0,AA3146+AF3146,0)</f>
        <v>0</v>
      </c>
      <c r="AI3146" s="3"/>
      <c r="AJ3146" s="3">
        <v>0</v>
      </c>
      <c r="AK3146" s="2">
        <f t="shared" ref="AK3146:AK3209" si="1820">((0.01*(A3146-A$1975)/30)*AI$1896)</f>
        <v>92722.893423291083</v>
      </c>
      <c r="AL3146" s="8"/>
      <c r="AM3146" s="8"/>
      <c r="AN3146" s="8"/>
      <c r="AO3146" s="8"/>
      <c r="AP3146" s="8"/>
      <c r="AQ3146" s="8"/>
      <c r="AR3146" s="5"/>
      <c r="AS3146" s="1"/>
      <c r="AT3146" s="8"/>
      <c r="AU3146" s="1"/>
      <c r="AV3146" s="1"/>
      <c r="AW3146" s="3"/>
      <c r="AX3146" s="3"/>
      <c r="AY3146" s="4"/>
      <c r="AZ3146" s="4"/>
      <c r="BA3146" s="4"/>
      <c r="BB3146" s="1"/>
      <c r="BC3146" s="1"/>
      <c r="BD3146" s="1"/>
      <c r="BE3146" s="1"/>
      <c r="BF3146" s="1"/>
      <c r="BG3146" s="1"/>
      <c r="BH3146" s="1"/>
      <c r="BI3146" s="1"/>
    </row>
    <row r="3147" spans="1:61" x14ac:dyDescent="0.2">
      <c r="A3147" s="78">
        <f t="shared" ref="A3147:A3210" si="1821">(A3146+1)</f>
        <v>45038</v>
      </c>
      <c r="B3147" s="2">
        <f t="shared" si="1791"/>
        <v>464140.8526055899</v>
      </c>
      <c r="C3147" s="3">
        <f t="shared" si="1792"/>
        <v>62659015.101754636</v>
      </c>
      <c r="D3147" s="2">
        <f t="shared" si="1790"/>
        <v>240537.3279050432</v>
      </c>
      <c r="E3147" s="2">
        <f t="shared" si="1793"/>
        <v>0</v>
      </c>
      <c r="F3147" s="33">
        <f t="shared" si="1794"/>
        <v>240537.3279050432</v>
      </c>
      <c r="G3147" s="39">
        <f t="shared" si="1795"/>
        <v>6563.07</v>
      </c>
      <c r="H3147" s="38">
        <f>IF(AND(N3147=1,N3146&gt;1),VLOOKUP(A3146,[1]Plan1!$CW$105:$CY$215,3),H3146)</f>
        <v>6609.67</v>
      </c>
      <c r="I3147" s="127">
        <f t="shared" si="1796"/>
        <v>44968</v>
      </c>
      <c r="J3147" s="127">
        <f t="shared" si="1797"/>
        <v>44996</v>
      </c>
      <c r="K3147" s="34">
        <f t="shared" si="1798"/>
        <v>7.1003356660832573E-3</v>
      </c>
      <c r="L3147" s="212">
        <f t="shared" si="1799"/>
        <v>45056</v>
      </c>
      <c r="M3147" s="1">
        <f t="shared" si="1800"/>
        <v>20</v>
      </c>
      <c r="N3147" s="1">
        <f t="shared" si="1801"/>
        <v>9</v>
      </c>
      <c r="O3147" s="2">
        <f t="shared" si="1802"/>
        <v>1.0031889300000001</v>
      </c>
      <c r="P3147" s="35">
        <f t="shared" si="1803"/>
        <v>1.0083999100000001</v>
      </c>
      <c r="Q3147" s="35">
        <f t="shared" si="1804"/>
        <v>1.2356183895346931</v>
      </c>
      <c r="R3147" s="2">
        <f t="shared" si="1805"/>
        <v>1.23955869</v>
      </c>
      <c r="S3147" s="2">
        <f t="shared" si="1806"/>
        <v>1.23561838</v>
      </c>
      <c r="T3147" s="2">
        <f t="shared" si="1807"/>
        <v>298160.13507407001</v>
      </c>
      <c r="U3147" s="2">
        <f t="shared" si="1808"/>
        <v>0</v>
      </c>
      <c r="V3147" s="2">
        <f t="shared" si="1809"/>
        <v>57622.807169032589</v>
      </c>
      <c r="W3147" s="2">
        <f t="shared" si="1810"/>
        <v>298160.13507407578</v>
      </c>
      <c r="X3147" s="36">
        <f t="shared" si="1811"/>
        <v>0</v>
      </c>
      <c r="Y3147" s="2">
        <f t="shared" si="1812"/>
        <v>0</v>
      </c>
      <c r="Z3147" s="37">
        <f t="shared" si="1813"/>
        <v>0</v>
      </c>
      <c r="AA3147" s="2">
        <f t="shared" si="1814"/>
        <v>0</v>
      </c>
      <c r="AB3147" s="4">
        <f t="shared" ref="AB3147:AB3210" si="1822">(AB3146)</f>
        <v>7.1215000000000001E-2</v>
      </c>
      <c r="AC3147" s="148">
        <f t="shared" si="1815"/>
        <v>804</v>
      </c>
      <c r="AD3147" s="36">
        <v>252</v>
      </c>
      <c r="AE3147" s="35">
        <f t="shared" si="1816"/>
        <v>1.2454340230000001</v>
      </c>
      <c r="AF3147" s="2">
        <f t="shared" si="1817"/>
        <v>73178.641449450006</v>
      </c>
      <c r="AG3147" s="2">
        <f t="shared" si="1818"/>
        <v>73178.641449450006</v>
      </c>
      <c r="AH3147" s="3">
        <f t="shared" si="1819"/>
        <v>0</v>
      </c>
      <c r="AI3147" s="3"/>
      <c r="AJ3147" s="3">
        <v>0</v>
      </c>
      <c r="AK3147" s="2">
        <f t="shared" si="1820"/>
        <v>92802.076082064159</v>
      </c>
      <c r="AL3147" s="8"/>
      <c r="AM3147" s="8"/>
      <c r="AN3147" s="8"/>
      <c r="AO3147" s="8"/>
      <c r="AP3147" s="8"/>
      <c r="AQ3147" s="8"/>
      <c r="AR3147" s="5"/>
      <c r="AS3147" s="1"/>
      <c r="AT3147" s="8"/>
      <c r="AU3147" s="1"/>
      <c r="AV3147" s="1"/>
      <c r="AW3147" s="3"/>
      <c r="AX3147" s="3"/>
      <c r="AY3147" s="4"/>
      <c r="AZ3147" s="4"/>
      <c r="BA3147" s="4"/>
      <c r="BB3147" s="1"/>
      <c r="BC3147" s="1"/>
      <c r="BD3147" s="1"/>
      <c r="BE3147" s="1"/>
      <c r="BF3147" s="1"/>
      <c r="BG3147" s="1"/>
      <c r="BH3147" s="1"/>
      <c r="BI3147" s="1"/>
    </row>
    <row r="3148" spans="1:61" x14ac:dyDescent="0.2">
      <c r="A3148" s="78">
        <f t="shared" si="1821"/>
        <v>45039</v>
      </c>
      <c r="B3148" s="2">
        <f t="shared" si="1791"/>
        <v>464220.03526436305</v>
      </c>
      <c r="C3148" s="3">
        <f t="shared" si="1792"/>
        <v>62669704.760689013</v>
      </c>
      <c r="D3148" s="2">
        <f t="shared" si="1790"/>
        <v>240537.3279050432</v>
      </c>
      <c r="E3148" s="2">
        <f t="shared" si="1793"/>
        <v>0</v>
      </c>
      <c r="F3148" s="33">
        <f t="shared" si="1794"/>
        <v>240537.3279050432</v>
      </c>
      <c r="G3148" s="39">
        <f t="shared" si="1795"/>
        <v>6563.07</v>
      </c>
      <c r="H3148" s="38">
        <f>IF(AND(N3148=1,N3147&gt;1),VLOOKUP(A3147,[1]Plan1!$CW$105:$CY$215,3),H3147)</f>
        <v>6609.67</v>
      </c>
      <c r="I3148" s="127">
        <f t="shared" si="1796"/>
        <v>44968</v>
      </c>
      <c r="J3148" s="127">
        <f t="shared" si="1797"/>
        <v>44996</v>
      </c>
      <c r="K3148" s="34">
        <f t="shared" si="1798"/>
        <v>7.1003356660832573E-3</v>
      </c>
      <c r="L3148" s="212">
        <f t="shared" si="1799"/>
        <v>45056</v>
      </c>
      <c r="M3148" s="1">
        <f t="shared" si="1800"/>
        <v>20</v>
      </c>
      <c r="N3148" s="1">
        <f t="shared" si="1801"/>
        <v>9</v>
      </c>
      <c r="O3148" s="2">
        <f t="shared" si="1802"/>
        <v>1.0031889300000001</v>
      </c>
      <c r="P3148" s="35">
        <f t="shared" si="1803"/>
        <v>1.0083999100000001</v>
      </c>
      <c r="Q3148" s="35">
        <f t="shared" si="1804"/>
        <v>1.2356183895346931</v>
      </c>
      <c r="R3148" s="2">
        <f t="shared" si="1805"/>
        <v>1.23955869</v>
      </c>
      <c r="S3148" s="2">
        <f t="shared" si="1806"/>
        <v>1.23561838</v>
      </c>
      <c r="T3148" s="2">
        <f t="shared" si="1807"/>
        <v>298160.13507407001</v>
      </c>
      <c r="U3148" s="2">
        <f t="shared" si="1808"/>
        <v>0</v>
      </c>
      <c r="V3148" s="2">
        <f t="shared" si="1809"/>
        <v>57622.807169032589</v>
      </c>
      <c r="W3148" s="2">
        <f t="shared" si="1810"/>
        <v>298160.13507407578</v>
      </c>
      <c r="X3148" s="36">
        <f t="shared" si="1811"/>
        <v>0</v>
      </c>
      <c r="Y3148" s="2">
        <f t="shared" si="1812"/>
        <v>0</v>
      </c>
      <c r="Z3148" s="37">
        <f t="shared" si="1813"/>
        <v>0</v>
      </c>
      <c r="AA3148" s="2">
        <f t="shared" si="1814"/>
        <v>0</v>
      </c>
      <c r="AB3148" s="4">
        <f t="shared" si="1822"/>
        <v>7.1215000000000001E-2</v>
      </c>
      <c r="AC3148" s="148">
        <f t="shared" si="1815"/>
        <v>804</v>
      </c>
      <c r="AD3148" s="36">
        <v>252</v>
      </c>
      <c r="AE3148" s="35">
        <f t="shared" si="1816"/>
        <v>1.2454340230000001</v>
      </c>
      <c r="AF3148" s="2">
        <f t="shared" si="1817"/>
        <v>73178.641449450006</v>
      </c>
      <c r="AG3148" s="2">
        <f t="shared" si="1818"/>
        <v>73178.641449450006</v>
      </c>
      <c r="AH3148" s="3">
        <f t="shared" si="1819"/>
        <v>0</v>
      </c>
      <c r="AI3148" s="3"/>
      <c r="AJ3148" s="3">
        <v>0</v>
      </c>
      <c r="AK3148" s="2">
        <f t="shared" si="1820"/>
        <v>92881.258740837264</v>
      </c>
      <c r="AL3148" s="8"/>
      <c r="AM3148" s="8"/>
      <c r="AN3148" s="8"/>
      <c r="AO3148" s="8"/>
      <c r="AP3148" s="8"/>
      <c r="AQ3148" s="8"/>
      <c r="AR3148" s="5"/>
      <c r="AS3148" s="1"/>
      <c r="AT3148" s="8"/>
      <c r="AU3148" s="1"/>
      <c r="AV3148" s="1"/>
      <c r="AW3148" s="3"/>
      <c r="AX3148" s="3"/>
      <c r="AY3148" s="4"/>
      <c r="AZ3148" s="4"/>
      <c r="BA3148" s="4"/>
      <c r="BB3148" s="1"/>
      <c r="BC3148" s="1"/>
      <c r="BD3148" s="1"/>
      <c r="BE3148" s="1"/>
      <c r="BF3148" s="1"/>
      <c r="BG3148" s="1"/>
      <c r="BH3148" s="1"/>
      <c r="BI3148" s="1"/>
    </row>
    <row r="3149" spans="1:61" x14ac:dyDescent="0.2">
      <c r="A3149" s="78">
        <f t="shared" si="1821"/>
        <v>45040</v>
      </c>
      <c r="B3149" s="2">
        <f t="shared" si="1791"/>
        <v>464400.60369914613</v>
      </c>
      <c r="C3149" s="3">
        <f t="shared" si="1792"/>
        <v>62694081.499384731</v>
      </c>
      <c r="D3149" s="2">
        <f t="shared" si="1790"/>
        <v>240537.3279050432</v>
      </c>
      <c r="E3149" s="2">
        <f t="shared" si="1793"/>
        <v>0</v>
      </c>
      <c r="F3149" s="33">
        <f t="shared" si="1794"/>
        <v>240537.3279050432</v>
      </c>
      <c r="G3149" s="39">
        <f t="shared" si="1795"/>
        <v>6563.07</v>
      </c>
      <c r="H3149" s="38">
        <f>IF(AND(N3149=1,N3148&gt;1),VLOOKUP(A3148,[1]Plan1!$CW$105:$CY$215,3),H3148)</f>
        <v>6609.67</v>
      </c>
      <c r="I3149" s="127">
        <f t="shared" si="1796"/>
        <v>44968</v>
      </c>
      <c r="J3149" s="127">
        <f t="shared" si="1797"/>
        <v>44996</v>
      </c>
      <c r="K3149" s="34">
        <f t="shared" si="1798"/>
        <v>7.1003356660832573E-3</v>
      </c>
      <c r="L3149" s="212">
        <f t="shared" si="1799"/>
        <v>45056</v>
      </c>
      <c r="M3149" s="1">
        <f t="shared" si="1800"/>
        <v>20</v>
      </c>
      <c r="N3149" s="1">
        <f t="shared" si="1801"/>
        <v>9</v>
      </c>
      <c r="O3149" s="2">
        <f t="shared" si="1802"/>
        <v>1.0031889300000001</v>
      </c>
      <c r="P3149" s="35">
        <f t="shared" si="1803"/>
        <v>1.0083999100000001</v>
      </c>
      <c r="Q3149" s="35">
        <f t="shared" si="1804"/>
        <v>1.2356183895346931</v>
      </c>
      <c r="R3149" s="2">
        <f t="shared" si="1805"/>
        <v>1.23955869</v>
      </c>
      <c r="S3149" s="2">
        <f t="shared" si="1806"/>
        <v>1.23561838</v>
      </c>
      <c r="T3149" s="2">
        <f t="shared" si="1807"/>
        <v>298160.13507407001</v>
      </c>
      <c r="U3149" s="2">
        <f t="shared" si="1808"/>
        <v>0</v>
      </c>
      <c r="V3149" s="2">
        <f t="shared" si="1809"/>
        <v>57622.807169032589</v>
      </c>
      <c r="W3149" s="2">
        <f t="shared" si="1810"/>
        <v>298160.13507407578</v>
      </c>
      <c r="X3149" s="36">
        <f t="shared" si="1811"/>
        <v>0</v>
      </c>
      <c r="Y3149" s="2">
        <f t="shared" si="1812"/>
        <v>0</v>
      </c>
      <c r="Z3149" s="37">
        <f t="shared" si="1813"/>
        <v>0</v>
      </c>
      <c r="AA3149" s="2">
        <f t="shared" si="1814"/>
        <v>0</v>
      </c>
      <c r="AB3149" s="4">
        <f t="shared" si="1822"/>
        <v>7.1215000000000001E-2</v>
      </c>
      <c r="AC3149" s="148">
        <f t="shared" si="1815"/>
        <v>805</v>
      </c>
      <c r="AD3149" s="36">
        <v>252</v>
      </c>
      <c r="AE3149" s="35">
        <f t="shared" si="1816"/>
        <v>1.2457740610000001</v>
      </c>
      <c r="AF3149" s="2">
        <f t="shared" si="1817"/>
        <v>73280.027225459999</v>
      </c>
      <c r="AG3149" s="2">
        <f t="shared" si="1818"/>
        <v>73280.027225459999</v>
      </c>
      <c r="AH3149" s="3">
        <f t="shared" si="1819"/>
        <v>0</v>
      </c>
      <c r="AI3149" s="3"/>
      <c r="AJ3149" s="3">
        <v>0</v>
      </c>
      <c r="AK3149" s="2">
        <f t="shared" si="1820"/>
        <v>92960.441399610354</v>
      </c>
      <c r="AL3149" s="8"/>
      <c r="AM3149" s="8"/>
      <c r="AN3149" s="8"/>
      <c r="AO3149" s="8"/>
      <c r="AP3149" s="8"/>
      <c r="AQ3149" s="8"/>
      <c r="AR3149" s="5"/>
      <c r="AS3149" s="1"/>
      <c r="AT3149" s="8"/>
      <c r="AU3149" s="1"/>
      <c r="AV3149" s="1"/>
      <c r="AW3149" s="3"/>
      <c r="AX3149" s="3"/>
      <c r="AY3149" s="4"/>
      <c r="AZ3149" s="4"/>
      <c r="BA3149" s="4"/>
      <c r="BB3149" s="1"/>
      <c r="BC3149" s="1"/>
      <c r="BD3149" s="1"/>
      <c r="BE3149" s="1"/>
      <c r="BF3149" s="1"/>
      <c r="BG3149" s="1"/>
      <c r="BH3149" s="1"/>
      <c r="BI3149" s="1"/>
    </row>
    <row r="3150" spans="1:61" x14ac:dyDescent="0.2">
      <c r="A3150" s="78">
        <f t="shared" si="1821"/>
        <v>45041</v>
      </c>
      <c r="B3150" s="2">
        <f t="shared" si="1791"/>
        <v>464712.6582083719</v>
      </c>
      <c r="C3150" s="3">
        <f t="shared" si="1792"/>
        <v>62736208.858130209</v>
      </c>
      <c r="D3150" s="2">
        <f t="shared" si="1790"/>
        <v>240537.3279050432</v>
      </c>
      <c r="E3150" s="2">
        <f t="shared" si="1793"/>
        <v>0</v>
      </c>
      <c r="F3150" s="33">
        <f t="shared" si="1794"/>
        <v>240537.3279050432</v>
      </c>
      <c r="G3150" s="39">
        <f t="shared" si="1795"/>
        <v>6563.07</v>
      </c>
      <c r="H3150" s="38">
        <f>IF(AND(N3150=1,N3149&gt;1),VLOOKUP(A3149,[1]Plan1!$CW$105:$CY$215,3),H3149)</f>
        <v>6609.67</v>
      </c>
      <c r="I3150" s="127">
        <f t="shared" si="1796"/>
        <v>44968</v>
      </c>
      <c r="J3150" s="127">
        <f t="shared" si="1797"/>
        <v>44996</v>
      </c>
      <c r="K3150" s="34">
        <f t="shared" si="1798"/>
        <v>7.1003356660832573E-3</v>
      </c>
      <c r="L3150" s="212">
        <f t="shared" si="1799"/>
        <v>45056</v>
      </c>
      <c r="M3150" s="1">
        <f t="shared" si="1800"/>
        <v>20</v>
      </c>
      <c r="N3150" s="1">
        <f t="shared" si="1801"/>
        <v>10</v>
      </c>
      <c r="O3150" s="2">
        <f t="shared" si="1802"/>
        <v>1.0035438800000001</v>
      </c>
      <c r="P3150" s="35">
        <f t="shared" si="1803"/>
        <v>1.0083999100000001</v>
      </c>
      <c r="Q3150" s="35">
        <f t="shared" si="1804"/>
        <v>1.2356183895346931</v>
      </c>
      <c r="R3150" s="2">
        <f t="shared" si="1805"/>
        <v>1.2399972699999999</v>
      </c>
      <c r="S3150" s="2">
        <f t="shared" si="1806"/>
        <v>1.23561838</v>
      </c>
      <c r="T3150" s="2">
        <f t="shared" si="1807"/>
        <v>298265.62993534002</v>
      </c>
      <c r="U3150" s="2">
        <f t="shared" si="1808"/>
        <v>0</v>
      </c>
      <c r="V3150" s="2">
        <f t="shared" si="1809"/>
        <v>57728.302030305174</v>
      </c>
      <c r="W3150" s="2">
        <f t="shared" si="1810"/>
        <v>298265.62993534841</v>
      </c>
      <c r="X3150" s="36">
        <f t="shared" si="1811"/>
        <v>0</v>
      </c>
      <c r="Y3150" s="2">
        <f t="shared" si="1812"/>
        <v>0</v>
      </c>
      <c r="Z3150" s="37">
        <f t="shared" si="1813"/>
        <v>0</v>
      </c>
      <c r="AA3150" s="2">
        <f t="shared" si="1814"/>
        <v>0</v>
      </c>
      <c r="AB3150" s="4">
        <f t="shared" si="1822"/>
        <v>7.1215000000000001E-2</v>
      </c>
      <c r="AC3150" s="148">
        <f t="shared" si="1815"/>
        <v>806</v>
      </c>
      <c r="AD3150" s="36">
        <v>252</v>
      </c>
      <c r="AE3150" s="35">
        <f t="shared" si="1816"/>
        <v>1.246114191</v>
      </c>
      <c r="AF3150" s="2">
        <f t="shared" si="1817"/>
        <v>73407.404214640002</v>
      </c>
      <c r="AG3150" s="2">
        <f t="shared" si="1818"/>
        <v>73407.404214640002</v>
      </c>
      <c r="AH3150" s="3">
        <f t="shared" si="1819"/>
        <v>0</v>
      </c>
      <c r="AI3150" s="3"/>
      <c r="AJ3150" s="3">
        <v>0</v>
      </c>
      <c r="AK3150" s="2">
        <f t="shared" si="1820"/>
        <v>93039.624058383444</v>
      </c>
      <c r="AL3150" s="8"/>
      <c r="AM3150" s="8"/>
      <c r="AN3150" s="8"/>
      <c r="AO3150" s="8"/>
      <c r="AP3150" s="8"/>
      <c r="AQ3150" s="8"/>
      <c r="AR3150" s="5"/>
      <c r="AS3150" s="1"/>
      <c r="AT3150" s="8"/>
      <c r="AU3150" s="1"/>
      <c r="AV3150" s="1"/>
      <c r="AW3150" s="3"/>
      <c r="AX3150" s="3"/>
      <c r="AY3150" s="4"/>
      <c r="AZ3150" s="4"/>
      <c r="BA3150" s="4"/>
      <c r="BB3150" s="1"/>
      <c r="BC3150" s="1"/>
      <c r="BD3150" s="1"/>
      <c r="BE3150" s="1"/>
      <c r="BF3150" s="1"/>
      <c r="BG3150" s="1"/>
      <c r="BH3150" s="1"/>
      <c r="BI3150" s="1"/>
    </row>
    <row r="3151" spans="1:61" x14ac:dyDescent="0.2">
      <c r="A3151" s="78">
        <f t="shared" si="1821"/>
        <v>45042</v>
      </c>
      <c r="B3151" s="2">
        <f t="shared" si="1791"/>
        <v>465024.86049943004</v>
      </c>
      <c r="C3151" s="3">
        <f t="shared" si="1792"/>
        <v>62778356.167423055</v>
      </c>
      <c r="D3151" s="2">
        <f t="shared" si="1790"/>
        <v>240537.3279050432</v>
      </c>
      <c r="E3151" s="2">
        <f t="shared" si="1793"/>
        <v>0</v>
      </c>
      <c r="F3151" s="33">
        <f t="shared" si="1794"/>
        <v>240537.3279050432</v>
      </c>
      <c r="G3151" s="39">
        <f t="shared" si="1795"/>
        <v>6563.07</v>
      </c>
      <c r="H3151" s="38">
        <f>IF(AND(N3151=1,N3150&gt;1),VLOOKUP(A3150,[1]Plan1!$CW$105:$CY$215,3),H3150)</f>
        <v>6609.67</v>
      </c>
      <c r="I3151" s="127">
        <f t="shared" si="1796"/>
        <v>44968</v>
      </c>
      <c r="J3151" s="127">
        <f t="shared" si="1797"/>
        <v>44996</v>
      </c>
      <c r="K3151" s="34">
        <f t="shared" si="1798"/>
        <v>7.1003356660832573E-3</v>
      </c>
      <c r="L3151" s="212">
        <f t="shared" si="1799"/>
        <v>45056</v>
      </c>
      <c r="M3151" s="1">
        <f t="shared" si="1800"/>
        <v>20</v>
      </c>
      <c r="N3151" s="1">
        <f t="shared" si="1801"/>
        <v>11</v>
      </c>
      <c r="O3151" s="2">
        <f t="shared" si="1802"/>
        <v>1.0038989599999999</v>
      </c>
      <c r="P3151" s="35">
        <f t="shared" si="1803"/>
        <v>1.0083999100000001</v>
      </c>
      <c r="Q3151" s="35">
        <f t="shared" si="1804"/>
        <v>1.2356183895346931</v>
      </c>
      <c r="R3151" s="2">
        <f t="shared" si="1805"/>
        <v>1.24043601</v>
      </c>
      <c r="S3151" s="2">
        <f t="shared" si="1806"/>
        <v>1.23561838</v>
      </c>
      <c r="T3151" s="2">
        <f t="shared" si="1807"/>
        <v>298371.16328258999</v>
      </c>
      <c r="U3151" s="2">
        <f t="shared" si="1808"/>
        <v>0</v>
      </c>
      <c r="V3151" s="2">
        <f t="shared" si="1809"/>
        <v>57833.835377550255</v>
      </c>
      <c r="W3151" s="2">
        <f t="shared" si="1810"/>
        <v>298371.16328259348</v>
      </c>
      <c r="X3151" s="36">
        <f t="shared" si="1811"/>
        <v>0</v>
      </c>
      <c r="Y3151" s="2">
        <f t="shared" si="1812"/>
        <v>0</v>
      </c>
      <c r="Z3151" s="37">
        <f t="shared" si="1813"/>
        <v>0</v>
      </c>
      <c r="AA3151" s="2">
        <f t="shared" si="1814"/>
        <v>0</v>
      </c>
      <c r="AB3151" s="4">
        <f t="shared" si="1822"/>
        <v>7.1215000000000001E-2</v>
      </c>
      <c r="AC3151" s="148">
        <f t="shared" si="1815"/>
        <v>807</v>
      </c>
      <c r="AD3151" s="36">
        <v>252</v>
      </c>
      <c r="AE3151" s="35">
        <f t="shared" si="1816"/>
        <v>1.2464544150000001</v>
      </c>
      <c r="AF3151" s="2">
        <f t="shared" si="1817"/>
        <v>73534.890499679997</v>
      </c>
      <c r="AG3151" s="2">
        <f t="shared" si="1818"/>
        <v>73534.890499679997</v>
      </c>
      <c r="AH3151" s="3">
        <f t="shared" si="1819"/>
        <v>0</v>
      </c>
      <c r="AI3151" s="3"/>
      <c r="AJ3151" s="3">
        <v>0</v>
      </c>
      <c r="AK3151" s="2">
        <f t="shared" si="1820"/>
        <v>93118.806717156534</v>
      </c>
      <c r="AL3151" s="8"/>
      <c r="AM3151" s="8"/>
      <c r="AN3151" s="8"/>
      <c r="AO3151" s="8"/>
      <c r="AP3151" s="8"/>
      <c r="AQ3151" s="8"/>
      <c r="AR3151" s="5"/>
      <c r="AS3151" s="1"/>
      <c r="AT3151" s="8"/>
      <c r="AU3151" s="1"/>
      <c r="AV3151" s="1"/>
      <c r="AW3151" s="3"/>
      <c r="AX3151" s="3"/>
      <c r="AY3151" s="4"/>
      <c r="AZ3151" s="4"/>
      <c r="BA3151" s="4"/>
      <c r="BB3151" s="1"/>
      <c r="BC3151" s="1"/>
      <c r="BD3151" s="1"/>
      <c r="BE3151" s="1"/>
      <c r="BF3151" s="1"/>
      <c r="BG3151" s="1"/>
      <c r="BH3151" s="1"/>
      <c r="BI3151" s="1"/>
    </row>
    <row r="3152" spans="1:61" x14ac:dyDescent="0.2">
      <c r="A3152" s="78">
        <f t="shared" si="1821"/>
        <v>45043</v>
      </c>
      <c r="B3152" s="2">
        <f t="shared" si="1791"/>
        <v>465337.21304340387</v>
      </c>
      <c r="C3152" s="3">
        <f t="shared" si="1792"/>
        <v>62820523.760859519</v>
      </c>
      <c r="D3152" s="2">
        <f t="shared" si="1790"/>
        <v>240537.3279050432</v>
      </c>
      <c r="E3152" s="2">
        <f t="shared" si="1793"/>
        <v>0</v>
      </c>
      <c r="F3152" s="33">
        <f t="shared" si="1794"/>
        <v>240537.3279050432</v>
      </c>
      <c r="G3152" s="39">
        <f t="shared" si="1795"/>
        <v>6563.07</v>
      </c>
      <c r="H3152" s="38">
        <f>IF(AND(N3152=1,N3151&gt;1),VLOOKUP(A3151,[1]Plan1!$CW$105:$CY$215,3),H3151)</f>
        <v>6609.67</v>
      </c>
      <c r="I3152" s="127">
        <f t="shared" si="1796"/>
        <v>44968</v>
      </c>
      <c r="J3152" s="127">
        <f t="shared" si="1797"/>
        <v>44996</v>
      </c>
      <c r="K3152" s="34">
        <f t="shared" si="1798"/>
        <v>7.1003356660832573E-3</v>
      </c>
      <c r="L3152" s="212">
        <f t="shared" si="1799"/>
        <v>45056</v>
      </c>
      <c r="M3152" s="1">
        <f t="shared" si="1800"/>
        <v>20</v>
      </c>
      <c r="N3152" s="1">
        <f t="shared" si="1801"/>
        <v>12</v>
      </c>
      <c r="O3152" s="2">
        <f t="shared" si="1802"/>
        <v>1.0042541700000001</v>
      </c>
      <c r="P3152" s="35">
        <f t="shared" si="1803"/>
        <v>1.0083999100000001</v>
      </c>
      <c r="Q3152" s="35">
        <f t="shared" si="1804"/>
        <v>1.2356183895346931</v>
      </c>
      <c r="R3152" s="2">
        <f t="shared" si="1805"/>
        <v>1.24087492</v>
      </c>
      <c r="S3152" s="2">
        <f t="shared" si="1806"/>
        <v>1.23561838</v>
      </c>
      <c r="T3152" s="2">
        <f t="shared" si="1807"/>
        <v>298476.73752118001</v>
      </c>
      <c r="U3152" s="2">
        <f t="shared" si="1808"/>
        <v>0</v>
      </c>
      <c r="V3152" s="2">
        <f t="shared" si="1809"/>
        <v>57939.409616141049</v>
      </c>
      <c r="W3152" s="2">
        <f t="shared" si="1810"/>
        <v>298476.73752118426</v>
      </c>
      <c r="X3152" s="36">
        <f t="shared" si="1811"/>
        <v>0</v>
      </c>
      <c r="Y3152" s="2">
        <f t="shared" si="1812"/>
        <v>0</v>
      </c>
      <c r="Z3152" s="37">
        <f t="shared" si="1813"/>
        <v>0</v>
      </c>
      <c r="AA3152" s="2">
        <f t="shared" si="1814"/>
        <v>0</v>
      </c>
      <c r="AB3152" s="4">
        <f t="shared" si="1822"/>
        <v>7.1215000000000001E-2</v>
      </c>
      <c r="AC3152" s="148">
        <f t="shared" si="1815"/>
        <v>808</v>
      </c>
      <c r="AD3152" s="36">
        <v>252</v>
      </c>
      <c r="AE3152" s="35">
        <f t="shared" si="1816"/>
        <v>1.246794731</v>
      </c>
      <c r="AF3152" s="2">
        <f t="shared" si="1817"/>
        <v>73662.486146290001</v>
      </c>
      <c r="AG3152" s="2">
        <f t="shared" si="1818"/>
        <v>73662.486146290001</v>
      </c>
      <c r="AH3152" s="3">
        <f t="shared" si="1819"/>
        <v>0</v>
      </c>
      <c r="AI3152" s="3"/>
      <c r="AJ3152" s="3">
        <v>0</v>
      </c>
      <c r="AK3152" s="2">
        <f t="shared" si="1820"/>
        <v>93197.989375929625</v>
      </c>
      <c r="AL3152" s="8"/>
      <c r="AM3152" s="8"/>
      <c r="AN3152" s="8"/>
      <c r="AO3152" s="8"/>
      <c r="AP3152" s="8"/>
      <c r="AQ3152" s="8"/>
      <c r="AR3152" s="5"/>
      <c r="AS3152" s="1"/>
      <c r="AT3152" s="8"/>
      <c r="AU3152" s="1"/>
      <c r="AV3152" s="1"/>
      <c r="AW3152" s="3"/>
      <c r="AX3152" s="3"/>
      <c r="AY3152" s="4"/>
      <c r="AZ3152" s="4"/>
      <c r="BA3152" s="4"/>
      <c r="BB3152" s="1"/>
      <c r="BC3152" s="1"/>
      <c r="BD3152" s="1"/>
      <c r="BE3152" s="1"/>
      <c r="BF3152" s="1"/>
      <c r="BG3152" s="1"/>
      <c r="BH3152" s="1"/>
      <c r="BI3152" s="1"/>
    </row>
    <row r="3153" spans="1:61" x14ac:dyDescent="0.2">
      <c r="A3153" s="78">
        <f t="shared" si="1821"/>
        <v>45044</v>
      </c>
      <c r="B3153" s="2">
        <f t="shared" si="1791"/>
        <v>465649.70721030369</v>
      </c>
      <c r="C3153" s="3">
        <f t="shared" si="1792"/>
        <v>62862710.473390996</v>
      </c>
      <c r="D3153" s="2">
        <f t="shared" si="1790"/>
        <v>240537.3279050432</v>
      </c>
      <c r="E3153" s="2">
        <f t="shared" si="1793"/>
        <v>0</v>
      </c>
      <c r="F3153" s="33">
        <f t="shared" si="1794"/>
        <v>240537.3279050432</v>
      </c>
      <c r="G3153" s="39">
        <f t="shared" si="1795"/>
        <v>6563.07</v>
      </c>
      <c r="H3153" s="38">
        <f>IF(AND(N3153=1,N3152&gt;1),VLOOKUP(A3152,[1]Plan1!$CW$105:$CY$215,3),H3152)</f>
        <v>6609.67</v>
      </c>
      <c r="I3153" s="127">
        <f t="shared" si="1796"/>
        <v>44968</v>
      </c>
      <c r="J3153" s="127">
        <f t="shared" si="1797"/>
        <v>44996</v>
      </c>
      <c r="K3153" s="34">
        <f t="shared" si="1798"/>
        <v>7.1003356660832573E-3</v>
      </c>
      <c r="L3153" s="212">
        <f t="shared" si="1799"/>
        <v>45056</v>
      </c>
      <c r="M3153" s="1">
        <f t="shared" si="1800"/>
        <v>20</v>
      </c>
      <c r="N3153" s="1">
        <f t="shared" si="1801"/>
        <v>13</v>
      </c>
      <c r="O3153" s="2">
        <f t="shared" si="1802"/>
        <v>1.0046094999999999</v>
      </c>
      <c r="P3153" s="35">
        <f t="shared" si="1803"/>
        <v>1.0083999100000001</v>
      </c>
      <c r="Q3153" s="35">
        <f t="shared" si="1804"/>
        <v>1.2356183895346931</v>
      </c>
      <c r="R3153" s="2">
        <f t="shared" si="1805"/>
        <v>1.24131397</v>
      </c>
      <c r="S3153" s="2">
        <f t="shared" si="1806"/>
        <v>1.23561838</v>
      </c>
      <c r="T3153" s="2">
        <f t="shared" si="1807"/>
        <v>298582.34543500002</v>
      </c>
      <c r="U3153" s="2">
        <f t="shared" si="1808"/>
        <v>0</v>
      </c>
      <c r="V3153" s="2">
        <f t="shared" si="1809"/>
        <v>58045.017529957753</v>
      </c>
      <c r="W3153" s="2">
        <f t="shared" si="1810"/>
        <v>298582.34543500096</v>
      </c>
      <c r="X3153" s="36">
        <f t="shared" si="1811"/>
        <v>0</v>
      </c>
      <c r="Y3153" s="2">
        <f t="shared" si="1812"/>
        <v>0</v>
      </c>
      <c r="Z3153" s="37">
        <f t="shared" si="1813"/>
        <v>0</v>
      </c>
      <c r="AA3153" s="2">
        <f t="shared" si="1814"/>
        <v>0</v>
      </c>
      <c r="AB3153" s="4">
        <f t="shared" si="1822"/>
        <v>7.1215000000000001E-2</v>
      </c>
      <c r="AC3153" s="148">
        <f t="shared" si="1815"/>
        <v>809</v>
      </c>
      <c r="AD3153" s="36">
        <v>252</v>
      </c>
      <c r="AE3153" s="35">
        <f t="shared" si="1816"/>
        <v>1.2471351399999999</v>
      </c>
      <c r="AF3153" s="2">
        <f t="shared" si="1817"/>
        <v>73790.189740600006</v>
      </c>
      <c r="AG3153" s="2">
        <f t="shared" si="1818"/>
        <v>73790.189740600006</v>
      </c>
      <c r="AH3153" s="3">
        <f t="shared" si="1819"/>
        <v>0</v>
      </c>
      <c r="AI3153" s="3"/>
      <c r="AJ3153" s="3">
        <v>0</v>
      </c>
      <c r="AK3153" s="2">
        <f t="shared" si="1820"/>
        <v>93277.172034702715</v>
      </c>
      <c r="AL3153" s="8"/>
      <c r="AM3153" s="8"/>
      <c r="AN3153" s="8"/>
      <c r="AO3153" s="8"/>
      <c r="AP3153" s="8"/>
      <c r="AQ3153" s="8"/>
      <c r="AR3153" s="5"/>
      <c r="AS3153" s="1"/>
      <c r="AT3153" s="8"/>
      <c r="AU3153" s="1"/>
      <c r="AV3153" s="1"/>
      <c r="AW3153" s="3"/>
      <c r="AX3153" s="3"/>
      <c r="AY3153" s="4"/>
      <c r="AZ3153" s="4"/>
      <c r="BA3153" s="4"/>
      <c r="BB3153" s="1"/>
      <c r="BC3153" s="1"/>
      <c r="BD3153" s="1"/>
      <c r="BE3153" s="1"/>
      <c r="BF3153" s="1"/>
      <c r="BG3153" s="1"/>
      <c r="BH3153" s="1"/>
      <c r="BI3153" s="1"/>
    </row>
    <row r="3154" spans="1:61" x14ac:dyDescent="0.2">
      <c r="A3154" s="78">
        <f t="shared" si="1821"/>
        <v>45045</v>
      </c>
      <c r="B3154" s="2">
        <f t="shared" si="1791"/>
        <v>465860.64220684266</v>
      </c>
      <c r="C3154" s="3">
        <f t="shared" si="1792"/>
        <v>62891186.697923757</v>
      </c>
      <c r="D3154" s="2">
        <f t="shared" si="1790"/>
        <v>240537.3279050432</v>
      </c>
      <c r="E3154" s="2">
        <f t="shared" si="1793"/>
        <v>0</v>
      </c>
      <c r="F3154" s="33">
        <f t="shared" si="1794"/>
        <v>240537.3279050432</v>
      </c>
      <c r="G3154" s="39">
        <f t="shared" si="1795"/>
        <v>6563.07</v>
      </c>
      <c r="H3154" s="38">
        <f>IF(AND(N3154=1,N3153&gt;1),VLOOKUP(A3153,[1]Plan1!$CW$105:$CY$215,3),H3153)</f>
        <v>6609.67</v>
      </c>
      <c r="I3154" s="127">
        <f t="shared" si="1796"/>
        <v>44968</v>
      </c>
      <c r="J3154" s="127">
        <f t="shared" si="1797"/>
        <v>44996</v>
      </c>
      <c r="K3154" s="34">
        <f t="shared" si="1798"/>
        <v>7.1003356660832573E-3</v>
      </c>
      <c r="L3154" s="212">
        <f t="shared" si="1799"/>
        <v>45056</v>
      </c>
      <c r="M3154" s="1">
        <f t="shared" si="1800"/>
        <v>20</v>
      </c>
      <c r="N3154" s="1">
        <f t="shared" si="1801"/>
        <v>14</v>
      </c>
      <c r="O3154" s="2">
        <f t="shared" si="1802"/>
        <v>1.00496495</v>
      </c>
      <c r="P3154" s="35">
        <f t="shared" si="1803"/>
        <v>1.0083999100000001</v>
      </c>
      <c r="Q3154" s="35">
        <f t="shared" si="1804"/>
        <v>1.2356183895346931</v>
      </c>
      <c r="R3154" s="2">
        <f t="shared" si="1805"/>
        <v>1.24175317</v>
      </c>
      <c r="S3154" s="2">
        <f t="shared" si="1806"/>
        <v>1.23561838</v>
      </c>
      <c r="T3154" s="2">
        <f t="shared" si="1807"/>
        <v>298687.98942941002</v>
      </c>
      <c r="U3154" s="2">
        <f t="shared" si="1808"/>
        <v>0</v>
      </c>
      <c r="V3154" s="2">
        <f t="shared" si="1809"/>
        <v>58150.661524373645</v>
      </c>
      <c r="W3154" s="2">
        <f t="shared" si="1810"/>
        <v>298687.98942941683</v>
      </c>
      <c r="X3154" s="36">
        <f t="shared" si="1811"/>
        <v>0</v>
      </c>
      <c r="Y3154" s="2">
        <f t="shared" si="1812"/>
        <v>0</v>
      </c>
      <c r="Z3154" s="37">
        <f t="shared" si="1813"/>
        <v>0</v>
      </c>
      <c r="AA3154" s="2">
        <f t="shared" si="1814"/>
        <v>0</v>
      </c>
      <c r="AB3154" s="4">
        <f t="shared" si="1822"/>
        <v>7.1215000000000001E-2</v>
      </c>
      <c r="AC3154" s="148">
        <f t="shared" si="1815"/>
        <v>809</v>
      </c>
      <c r="AD3154" s="36">
        <v>252</v>
      </c>
      <c r="AE3154" s="35">
        <f t="shared" si="1816"/>
        <v>1.2471351399999999</v>
      </c>
      <c r="AF3154" s="2">
        <f t="shared" si="1817"/>
        <v>73816.298083949994</v>
      </c>
      <c r="AG3154" s="2">
        <f t="shared" si="1818"/>
        <v>73816.298083949994</v>
      </c>
      <c r="AH3154" s="3">
        <f t="shared" si="1819"/>
        <v>0</v>
      </c>
      <c r="AI3154" s="3"/>
      <c r="AJ3154" s="3">
        <v>0</v>
      </c>
      <c r="AK3154" s="2">
        <f t="shared" si="1820"/>
        <v>93356.35469347582</v>
      </c>
      <c r="AL3154" s="8"/>
      <c r="AM3154" s="8"/>
      <c r="AN3154" s="8"/>
      <c r="AO3154" s="8"/>
      <c r="AP3154" s="8"/>
      <c r="AQ3154" s="8"/>
      <c r="AR3154" s="5"/>
      <c r="AS3154" s="1"/>
      <c r="AT3154" s="8"/>
      <c r="AU3154" s="1"/>
      <c r="AV3154" s="1"/>
      <c r="AW3154" s="3"/>
      <c r="AX3154" s="3"/>
      <c r="AY3154" s="4"/>
      <c r="AZ3154" s="4"/>
      <c r="BA3154" s="4"/>
      <c r="BB3154" s="1"/>
      <c r="BC3154" s="1"/>
      <c r="BD3154" s="1"/>
      <c r="BE3154" s="1"/>
      <c r="BF3154" s="1"/>
      <c r="BG3154" s="1"/>
      <c r="BH3154" s="1"/>
      <c r="BI3154" s="1"/>
    </row>
    <row r="3155" spans="1:61" x14ac:dyDescent="0.2">
      <c r="A3155" s="78">
        <f t="shared" si="1821"/>
        <v>45046</v>
      </c>
      <c r="B3155" s="2">
        <f t="shared" si="1791"/>
        <v>465939.82486561575</v>
      </c>
      <c r="C3155" s="3">
        <f t="shared" si="1792"/>
        <v>62901876.356858127</v>
      </c>
      <c r="D3155" s="2">
        <f t="shared" si="1790"/>
        <v>240537.3279050432</v>
      </c>
      <c r="E3155" s="2">
        <f t="shared" si="1793"/>
        <v>0</v>
      </c>
      <c r="F3155" s="33">
        <f t="shared" si="1794"/>
        <v>240537.3279050432</v>
      </c>
      <c r="G3155" s="39">
        <f t="shared" si="1795"/>
        <v>6563.07</v>
      </c>
      <c r="H3155" s="38">
        <f>IF(AND(N3155=1,N3154&gt;1),VLOOKUP(A3154,[1]Plan1!$CW$105:$CY$215,3),H3154)</f>
        <v>6609.67</v>
      </c>
      <c r="I3155" s="127">
        <f t="shared" si="1796"/>
        <v>44968</v>
      </c>
      <c r="J3155" s="127">
        <f t="shared" si="1797"/>
        <v>44996</v>
      </c>
      <c r="K3155" s="34">
        <f t="shared" si="1798"/>
        <v>7.1003356660832573E-3</v>
      </c>
      <c r="L3155" s="212">
        <f t="shared" si="1799"/>
        <v>45056</v>
      </c>
      <c r="M3155" s="1">
        <f t="shared" si="1800"/>
        <v>20</v>
      </c>
      <c r="N3155" s="1">
        <f t="shared" si="1801"/>
        <v>14</v>
      </c>
      <c r="O3155" s="2">
        <f t="shared" si="1802"/>
        <v>1.00496495</v>
      </c>
      <c r="P3155" s="35">
        <f t="shared" si="1803"/>
        <v>1.0083999100000001</v>
      </c>
      <c r="Q3155" s="35">
        <f t="shared" si="1804"/>
        <v>1.2356183895346931</v>
      </c>
      <c r="R3155" s="2">
        <f t="shared" si="1805"/>
        <v>1.24175317</v>
      </c>
      <c r="S3155" s="2">
        <f t="shared" si="1806"/>
        <v>1.23561838</v>
      </c>
      <c r="T3155" s="2">
        <f t="shared" si="1807"/>
        <v>298687.98942941002</v>
      </c>
      <c r="U3155" s="2">
        <f t="shared" si="1808"/>
        <v>0</v>
      </c>
      <c r="V3155" s="2">
        <f t="shared" si="1809"/>
        <v>58150.661524373645</v>
      </c>
      <c r="W3155" s="2">
        <f t="shared" si="1810"/>
        <v>298687.98942941683</v>
      </c>
      <c r="X3155" s="36">
        <f t="shared" si="1811"/>
        <v>0</v>
      </c>
      <c r="Y3155" s="2">
        <f t="shared" si="1812"/>
        <v>0</v>
      </c>
      <c r="Z3155" s="37">
        <f t="shared" si="1813"/>
        <v>0</v>
      </c>
      <c r="AA3155" s="2">
        <f t="shared" si="1814"/>
        <v>0</v>
      </c>
      <c r="AB3155" s="4">
        <f t="shared" si="1822"/>
        <v>7.1215000000000001E-2</v>
      </c>
      <c r="AC3155" s="148">
        <f t="shared" si="1815"/>
        <v>809</v>
      </c>
      <c r="AD3155" s="36">
        <v>252</v>
      </c>
      <c r="AE3155" s="35">
        <f t="shared" si="1816"/>
        <v>1.2471351399999999</v>
      </c>
      <c r="AF3155" s="2">
        <f t="shared" si="1817"/>
        <v>73816.298083949994</v>
      </c>
      <c r="AG3155" s="2">
        <f t="shared" si="1818"/>
        <v>73816.298083949994</v>
      </c>
      <c r="AH3155" s="3">
        <f t="shared" si="1819"/>
        <v>0</v>
      </c>
      <c r="AI3155" s="3"/>
      <c r="AJ3155" s="3">
        <v>0</v>
      </c>
      <c r="AK3155" s="2">
        <f t="shared" si="1820"/>
        <v>93435.53735224891</v>
      </c>
      <c r="AL3155" s="8"/>
      <c r="AM3155" s="8"/>
      <c r="AN3155" s="8"/>
      <c r="AO3155" s="8"/>
      <c r="AP3155" s="8"/>
      <c r="AQ3155" s="8"/>
      <c r="AR3155" s="5"/>
      <c r="AS3155" s="1"/>
      <c r="AT3155" s="8"/>
      <c r="AU3155" s="1"/>
      <c r="AV3155" s="1"/>
      <c r="AW3155" s="3"/>
      <c r="AX3155" s="3"/>
      <c r="AY3155" s="4"/>
      <c r="AZ3155" s="4"/>
      <c r="BA3155" s="4"/>
      <c r="BB3155" s="1"/>
      <c r="BC3155" s="1"/>
      <c r="BD3155" s="1"/>
      <c r="BE3155" s="1"/>
      <c r="BF3155" s="1"/>
      <c r="BG3155" s="1"/>
      <c r="BH3155" s="1"/>
      <c r="BI3155" s="1"/>
    </row>
    <row r="3156" spans="1:61" x14ac:dyDescent="0.2">
      <c r="A3156" s="78">
        <f t="shared" si="1821"/>
        <v>45047</v>
      </c>
      <c r="B3156" s="2">
        <f t="shared" si="1791"/>
        <v>466019.00752438884</v>
      </c>
      <c r="C3156" s="3">
        <f t="shared" si="1792"/>
        <v>62912566.015792497</v>
      </c>
      <c r="D3156" s="2">
        <f t="shared" si="1790"/>
        <v>240537.3279050432</v>
      </c>
      <c r="E3156" s="2">
        <f t="shared" si="1793"/>
        <v>0</v>
      </c>
      <c r="F3156" s="33">
        <f t="shared" si="1794"/>
        <v>240537.3279050432</v>
      </c>
      <c r="G3156" s="39">
        <f t="shared" si="1795"/>
        <v>6563.07</v>
      </c>
      <c r="H3156" s="38">
        <f>IF(AND(N3156=1,N3155&gt;1),VLOOKUP(A3155,[1]Plan1!$CW$105:$CY$215,3),H3155)</f>
        <v>6609.67</v>
      </c>
      <c r="I3156" s="127">
        <f t="shared" si="1796"/>
        <v>44968</v>
      </c>
      <c r="J3156" s="127">
        <f t="shared" si="1797"/>
        <v>44996</v>
      </c>
      <c r="K3156" s="34">
        <f t="shared" si="1798"/>
        <v>7.1003356660832573E-3</v>
      </c>
      <c r="L3156" s="212">
        <f t="shared" si="1799"/>
        <v>45056</v>
      </c>
      <c r="M3156" s="1">
        <f t="shared" si="1800"/>
        <v>20</v>
      </c>
      <c r="N3156" s="1">
        <f t="shared" si="1801"/>
        <v>14</v>
      </c>
      <c r="O3156" s="2">
        <f t="shared" si="1802"/>
        <v>1.00496495</v>
      </c>
      <c r="P3156" s="35">
        <f t="shared" si="1803"/>
        <v>1.0083999100000001</v>
      </c>
      <c r="Q3156" s="35">
        <f t="shared" si="1804"/>
        <v>1.2356183895346931</v>
      </c>
      <c r="R3156" s="2">
        <f t="shared" si="1805"/>
        <v>1.24175317</v>
      </c>
      <c r="S3156" s="2">
        <f t="shared" si="1806"/>
        <v>1.23561838</v>
      </c>
      <c r="T3156" s="2">
        <f t="shared" si="1807"/>
        <v>298687.98942941002</v>
      </c>
      <c r="U3156" s="2">
        <f t="shared" si="1808"/>
        <v>0</v>
      </c>
      <c r="V3156" s="2">
        <f t="shared" si="1809"/>
        <v>58150.661524373645</v>
      </c>
      <c r="W3156" s="2">
        <f t="shared" si="1810"/>
        <v>298687.98942941683</v>
      </c>
      <c r="X3156" s="36">
        <f t="shared" si="1811"/>
        <v>0</v>
      </c>
      <c r="Y3156" s="2">
        <f t="shared" si="1812"/>
        <v>0</v>
      </c>
      <c r="Z3156" s="37">
        <f t="shared" si="1813"/>
        <v>0</v>
      </c>
      <c r="AA3156" s="2">
        <f t="shared" si="1814"/>
        <v>0</v>
      </c>
      <c r="AB3156" s="4">
        <f t="shared" si="1822"/>
        <v>7.1215000000000001E-2</v>
      </c>
      <c r="AC3156" s="148">
        <f t="shared" si="1815"/>
        <v>809</v>
      </c>
      <c r="AD3156" s="36">
        <v>252</v>
      </c>
      <c r="AE3156" s="35">
        <f t="shared" si="1816"/>
        <v>1.2471351399999999</v>
      </c>
      <c r="AF3156" s="2">
        <f t="shared" si="1817"/>
        <v>73816.298083949994</v>
      </c>
      <c r="AG3156" s="2">
        <f t="shared" si="1818"/>
        <v>73816.298083949994</v>
      </c>
      <c r="AH3156" s="3">
        <f t="shared" si="1819"/>
        <v>0</v>
      </c>
      <c r="AI3156" s="3"/>
      <c r="AJ3156" s="3">
        <v>0</v>
      </c>
      <c r="AK3156" s="2">
        <f t="shared" si="1820"/>
        <v>93514.720011022</v>
      </c>
      <c r="AL3156" s="8"/>
      <c r="AM3156" s="8"/>
      <c r="AN3156" s="8"/>
      <c r="AO3156" s="8"/>
      <c r="AP3156" s="8"/>
      <c r="AQ3156" s="8"/>
      <c r="AR3156" s="5"/>
      <c r="AS3156" s="1"/>
      <c r="AT3156" s="8"/>
      <c r="AU3156" s="1"/>
      <c r="AV3156" s="1"/>
      <c r="AW3156" s="3"/>
      <c r="AX3156" s="3"/>
      <c r="AY3156" s="4"/>
      <c r="AZ3156" s="4"/>
      <c r="BA3156" s="4"/>
      <c r="BB3156" s="1"/>
      <c r="BC3156" s="1"/>
      <c r="BD3156" s="1"/>
      <c r="BE3156" s="1"/>
      <c r="BF3156" s="1"/>
      <c r="BG3156" s="1"/>
      <c r="BH3156" s="1"/>
      <c r="BI3156" s="1"/>
    </row>
    <row r="3157" spans="1:61" x14ac:dyDescent="0.2">
      <c r="A3157" s="78">
        <f t="shared" si="1821"/>
        <v>45048</v>
      </c>
      <c r="B3157" s="2">
        <f t="shared" si="1791"/>
        <v>466199.89404094196</v>
      </c>
      <c r="C3157" s="3">
        <f t="shared" si="1792"/>
        <v>62936985.695527166</v>
      </c>
      <c r="D3157" s="2">
        <f t="shared" si="1790"/>
        <v>240537.3279050432</v>
      </c>
      <c r="E3157" s="2">
        <f t="shared" si="1793"/>
        <v>0</v>
      </c>
      <c r="F3157" s="33">
        <f t="shared" si="1794"/>
        <v>240537.3279050432</v>
      </c>
      <c r="G3157" s="39">
        <f t="shared" si="1795"/>
        <v>6563.07</v>
      </c>
      <c r="H3157" s="38">
        <f>IF(AND(N3157=1,N3156&gt;1),VLOOKUP(A3156,[1]Plan1!$CW$105:$CY$215,3),H3156)</f>
        <v>6609.67</v>
      </c>
      <c r="I3157" s="127">
        <f t="shared" si="1796"/>
        <v>44968</v>
      </c>
      <c r="J3157" s="127">
        <f t="shared" si="1797"/>
        <v>44996</v>
      </c>
      <c r="K3157" s="34">
        <f t="shared" si="1798"/>
        <v>7.1003356660832573E-3</v>
      </c>
      <c r="L3157" s="212">
        <f t="shared" si="1799"/>
        <v>45056</v>
      </c>
      <c r="M3157" s="1">
        <f t="shared" si="1800"/>
        <v>20</v>
      </c>
      <c r="N3157" s="1">
        <f t="shared" si="1801"/>
        <v>14</v>
      </c>
      <c r="O3157" s="2">
        <f t="shared" si="1802"/>
        <v>1.00496495</v>
      </c>
      <c r="P3157" s="35">
        <f t="shared" si="1803"/>
        <v>1.0083999100000001</v>
      </c>
      <c r="Q3157" s="35">
        <f t="shared" si="1804"/>
        <v>1.2356183895346931</v>
      </c>
      <c r="R3157" s="2">
        <f t="shared" si="1805"/>
        <v>1.24175317</v>
      </c>
      <c r="S3157" s="2">
        <f t="shared" si="1806"/>
        <v>1.23561838</v>
      </c>
      <c r="T3157" s="2">
        <f t="shared" si="1807"/>
        <v>298687.98942941002</v>
      </c>
      <c r="U3157" s="2">
        <f t="shared" si="1808"/>
        <v>0</v>
      </c>
      <c r="V3157" s="2">
        <f t="shared" si="1809"/>
        <v>58150.661524373645</v>
      </c>
      <c r="W3157" s="2">
        <f t="shared" si="1810"/>
        <v>298687.98942941683</v>
      </c>
      <c r="X3157" s="36">
        <f t="shared" si="1811"/>
        <v>0</v>
      </c>
      <c r="Y3157" s="2">
        <f t="shared" si="1812"/>
        <v>0</v>
      </c>
      <c r="Z3157" s="37">
        <f t="shared" si="1813"/>
        <v>0</v>
      </c>
      <c r="AA3157" s="2">
        <f t="shared" si="1814"/>
        <v>0</v>
      </c>
      <c r="AB3157" s="4">
        <f t="shared" si="1822"/>
        <v>7.1215000000000001E-2</v>
      </c>
      <c r="AC3157" s="148">
        <f t="shared" si="1815"/>
        <v>810</v>
      </c>
      <c r="AD3157" s="36">
        <v>252</v>
      </c>
      <c r="AE3157" s="35">
        <f t="shared" si="1816"/>
        <v>1.2474756419999999</v>
      </c>
      <c r="AF3157" s="2">
        <f t="shared" si="1817"/>
        <v>73918.001941730006</v>
      </c>
      <c r="AG3157" s="2">
        <f t="shared" si="1818"/>
        <v>73918.001941730006</v>
      </c>
      <c r="AH3157" s="3">
        <f t="shared" si="1819"/>
        <v>0</v>
      </c>
      <c r="AI3157" s="3"/>
      <c r="AJ3157" s="3">
        <v>0</v>
      </c>
      <c r="AK3157" s="2">
        <f t="shared" si="1820"/>
        <v>93593.90266979509</v>
      </c>
      <c r="AL3157" s="8"/>
      <c r="AM3157" s="8"/>
      <c r="AN3157" s="8"/>
      <c r="AO3157" s="8"/>
      <c r="AP3157" s="8"/>
      <c r="AQ3157" s="8"/>
      <c r="AR3157" s="5"/>
      <c r="AS3157" s="1"/>
      <c r="AT3157" s="8"/>
      <c r="AU3157" s="1"/>
      <c r="AV3157" s="1"/>
      <c r="AW3157" s="3"/>
      <c r="AX3157" s="3"/>
      <c r="AY3157" s="4"/>
      <c r="AZ3157" s="4"/>
      <c r="BA3157" s="4"/>
      <c r="BB3157" s="1"/>
      <c r="BC3157" s="1"/>
      <c r="BD3157" s="1"/>
      <c r="BE3157" s="1"/>
      <c r="BF3157" s="1"/>
      <c r="BG3157" s="1"/>
      <c r="BH3157" s="1"/>
      <c r="BI3157" s="1"/>
    </row>
    <row r="3158" spans="1:61" x14ac:dyDescent="0.2">
      <c r="A3158" s="78">
        <f t="shared" si="1821"/>
        <v>45049</v>
      </c>
      <c r="B3158" s="2">
        <f t="shared" si="1791"/>
        <v>466512.6806504734</v>
      </c>
      <c r="C3158" s="3">
        <f t="shared" si="1792"/>
        <v>62979211.887813911</v>
      </c>
      <c r="D3158" s="2">
        <f t="shared" si="1790"/>
        <v>240537.3279050432</v>
      </c>
      <c r="E3158" s="2">
        <f t="shared" si="1793"/>
        <v>0</v>
      </c>
      <c r="F3158" s="33">
        <f t="shared" si="1794"/>
        <v>240537.3279050432</v>
      </c>
      <c r="G3158" s="39">
        <f t="shared" si="1795"/>
        <v>6563.07</v>
      </c>
      <c r="H3158" s="38">
        <f>IF(AND(N3158=1,N3157&gt;1),VLOOKUP(A3157,[1]Plan1!$CW$105:$CY$215,3),H3157)</f>
        <v>6609.67</v>
      </c>
      <c r="I3158" s="127">
        <f t="shared" si="1796"/>
        <v>44968</v>
      </c>
      <c r="J3158" s="127">
        <f t="shared" si="1797"/>
        <v>44996</v>
      </c>
      <c r="K3158" s="34">
        <f t="shared" si="1798"/>
        <v>7.1003356660832573E-3</v>
      </c>
      <c r="L3158" s="212">
        <f t="shared" si="1799"/>
        <v>45056</v>
      </c>
      <c r="M3158" s="1">
        <f t="shared" si="1800"/>
        <v>20</v>
      </c>
      <c r="N3158" s="1">
        <f t="shared" si="1801"/>
        <v>15</v>
      </c>
      <c r="O3158" s="2">
        <f t="shared" si="1802"/>
        <v>1.0053205300000001</v>
      </c>
      <c r="P3158" s="35">
        <f t="shared" si="1803"/>
        <v>1.0083999100000001</v>
      </c>
      <c r="Q3158" s="35">
        <f t="shared" si="1804"/>
        <v>1.2356183895346931</v>
      </c>
      <c r="R3158" s="2">
        <f t="shared" si="1805"/>
        <v>1.2421925300000001</v>
      </c>
      <c r="S3158" s="2">
        <f t="shared" si="1806"/>
        <v>1.23561838</v>
      </c>
      <c r="T3158" s="2">
        <f t="shared" si="1807"/>
        <v>298793.67190979997</v>
      </c>
      <c r="U3158" s="2">
        <f t="shared" si="1808"/>
        <v>0</v>
      </c>
      <c r="V3158" s="2">
        <f t="shared" si="1809"/>
        <v>58256.344004762032</v>
      </c>
      <c r="W3158" s="2">
        <f t="shared" si="1810"/>
        <v>298793.67190980521</v>
      </c>
      <c r="X3158" s="36">
        <f t="shared" si="1811"/>
        <v>0</v>
      </c>
      <c r="Y3158" s="2">
        <f t="shared" si="1812"/>
        <v>0</v>
      </c>
      <c r="Z3158" s="37">
        <f t="shared" si="1813"/>
        <v>0</v>
      </c>
      <c r="AA3158" s="2">
        <f t="shared" si="1814"/>
        <v>0</v>
      </c>
      <c r="AB3158" s="4">
        <f t="shared" si="1822"/>
        <v>7.1215000000000001E-2</v>
      </c>
      <c r="AC3158" s="148">
        <f t="shared" si="1815"/>
        <v>811</v>
      </c>
      <c r="AD3158" s="36">
        <v>252</v>
      </c>
      <c r="AE3158" s="35">
        <f t="shared" si="1816"/>
        <v>1.2478162370000001</v>
      </c>
      <c r="AF3158" s="2">
        <f t="shared" si="1817"/>
        <v>74045.923412089993</v>
      </c>
      <c r="AG3158" s="2">
        <f t="shared" si="1818"/>
        <v>74045.923412100004</v>
      </c>
      <c r="AH3158" s="3">
        <f t="shared" si="1819"/>
        <v>0</v>
      </c>
      <c r="AI3158" s="3"/>
      <c r="AJ3158" s="3">
        <v>0</v>
      </c>
      <c r="AK3158" s="2">
        <f t="shared" si="1820"/>
        <v>93673.085328568181</v>
      </c>
      <c r="AL3158" s="8"/>
      <c r="AM3158" s="8"/>
      <c r="AN3158" s="8"/>
      <c r="AO3158" s="8"/>
      <c r="AP3158" s="8"/>
      <c r="AQ3158" s="8"/>
      <c r="AR3158" s="5"/>
      <c r="AS3158" s="1"/>
      <c r="AT3158" s="8"/>
      <c r="AU3158" s="1"/>
      <c r="AV3158" s="1"/>
      <c r="AW3158" s="3"/>
      <c r="AX3158" s="3"/>
      <c r="AY3158" s="4"/>
      <c r="AZ3158" s="4"/>
      <c r="BA3158" s="4"/>
      <c r="BB3158" s="1"/>
      <c r="BC3158" s="1"/>
      <c r="BD3158" s="1"/>
      <c r="BE3158" s="1"/>
      <c r="BF3158" s="1"/>
      <c r="BG3158" s="1"/>
      <c r="BH3158" s="1"/>
      <c r="BI3158" s="1"/>
    </row>
    <row r="3159" spans="1:61" x14ac:dyDescent="0.2">
      <c r="A3159" s="78">
        <f t="shared" si="1821"/>
        <v>45050</v>
      </c>
      <c r="B3159" s="2">
        <f t="shared" si="1791"/>
        <v>466825.61508401728</v>
      </c>
      <c r="C3159" s="3">
        <f t="shared" si="1792"/>
        <v>63021458.03634233</v>
      </c>
      <c r="D3159" s="2">
        <f t="shared" si="1790"/>
        <v>240537.3279050432</v>
      </c>
      <c r="E3159" s="2">
        <f t="shared" si="1793"/>
        <v>0</v>
      </c>
      <c r="F3159" s="33">
        <f t="shared" si="1794"/>
        <v>240537.3279050432</v>
      </c>
      <c r="G3159" s="39">
        <f t="shared" si="1795"/>
        <v>6563.07</v>
      </c>
      <c r="H3159" s="38">
        <f>IF(AND(N3159=1,N3158&gt;1),VLOOKUP(A3158,[1]Plan1!$CW$105:$CY$215,3),H3158)</f>
        <v>6609.67</v>
      </c>
      <c r="I3159" s="127">
        <f t="shared" si="1796"/>
        <v>44968</v>
      </c>
      <c r="J3159" s="127">
        <f t="shared" si="1797"/>
        <v>44996</v>
      </c>
      <c r="K3159" s="34">
        <f t="shared" si="1798"/>
        <v>7.1003356660832573E-3</v>
      </c>
      <c r="L3159" s="212">
        <f t="shared" si="1799"/>
        <v>45056</v>
      </c>
      <c r="M3159" s="1">
        <f t="shared" si="1800"/>
        <v>20</v>
      </c>
      <c r="N3159" s="1">
        <f t="shared" si="1801"/>
        <v>16</v>
      </c>
      <c r="O3159" s="2">
        <f t="shared" si="1802"/>
        <v>1.0056762400000001</v>
      </c>
      <c r="P3159" s="35">
        <f t="shared" si="1803"/>
        <v>1.0083999100000001</v>
      </c>
      <c r="Q3159" s="35">
        <f t="shared" si="1804"/>
        <v>1.2356183895346931</v>
      </c>
      <c r="R3159" s="2">
        <f t="shared" si="1805"/>
        <v>1.2426320500000001</v>
      </c>
      <c r="S3159" s="2">
        <f t="shared" si="1806"/>
        <v>1.23561838</v>
      </c>
      <c r="T3159" s="2">
        <f t="shared" si="1807"/>
        <v>298899.39287615998</v>
      </c>
      <c r="U3159" s="2">
        <f t="shared" si="1808"/>
        <v>0</v>
      </c>
      <c r="V3159" s="2">
        <f t="shared" si="1809"/>
        <v>58362.064971122862</v>
      </c>
      <c r="W3159" s="2">
        <f t="shared" si="1810"/>
        <v>298899.39287616604</v>
      </c>
      <c r="X3159" s="36">
        <f t="shared" si="1811"/>
        <v>0</v>
      </c>
      <c r="Y3159" s="2">
        <f t="shared" si="1812"/>
        <v>0</v>
      </c>
      <c r="Z3159" s="37">
        <f t="shared" si="1813"/>
        <v>0</v>
      </c>
      <c r="AA3159" s="2">
        <f t="shared" si="1814"/>
        <v>0</v>
      </c>
      <c r="AB3159" s="4">
        <f t="shared" si="1822"/>
        <v>7.1215000000000001E-2</v>
      </c>
      <c r="AC3159" s="148">
        <f t="shared" si="1815"/>
        <v>812</v>
      </c>
      <c r="AD3159" s="36">
        <v>252</v>
      </c>
      <c r="AE3159" s="35">
        <f t="shared" si="1816"/>
        <v>1.248156925</v>
      </c>
      <c r="AF3159" s="2">
        <f t="shared" si="1817"/>
        <v>74173.954220510001</v>
      </c>
      <c r="AG3159" s="2">
        <f t="shared" si="1818"/>
        <v>74173.954220510001</v>
      </c>
      <c r="AH3159" s="3">
        <f t="shared" si="1819"/>
        <v>0</v>
      </c>
      <c r="AI3159" s="3"/>
      <c r="AJ3159" s="3">
        <v>0</v>
      </c>
      <c r="AK3159" s="2">
        <f t="shared" si="1820"/>
        <v>93752.267987341271</v>
      </c>
      <c r="AL3159" s="8"/>
      <c r="AM3159" s="8"/>
      <c r="AN3159" s="8"/>
      <c r="AO3159" s="8"/>
      <c r="AP3159" s="8"/>
      <c r="AQ3159" s="8"/>
      <c r="AR3159" s="5"/>
      <c r="AS3159" s="1"/>
      <c r="AT3159" s="8"/>
      <c r="AU3159" s="1"/>
      <c r="AV3159" s="1"/>
      <c r="AW3159" s="3"/>
      <c r="AX3159" s="3"/>
      <c r="AY3159" s="4"/>
      <c r="AZ3159" s="4"/>
      <c r="BA3159" s="4"/>
      <c r="BB3159" s="1"/>
      <c r="BC3159" s="1"/>
      <c r="BD3159" s="1"/>
      <c r="BE3159" s="1"/>
      <c r="BF3159" s="1"/>
      <c r="BG3159" s="1"/>
      <c r="BH3159" s="1"/>
      <c r="BI3159" s="1"/>
    </row>
    <row r="3160" spans="1:61" x14ac:dyDescent="0.2">
      <c r="A3160" s="78">
        <f t="shared" si="1821"/>
        <v>45051</v>
      </c>
      <c r="B3160" s="2">
        <f t="shared" si="1791"/>
        <v>467138.69741042372</v>
      </c>
      <c r="C3160" s="3">
        <f t="shared" si="1792"/>
        <v>63063724.150407203</v>
      </c>
      <c r="D3160" s="2">
        <f t="shared" si="1790"/>
        <v>240537.3279050432</v>
      </c>
      <c r="E3160" s="2">
        <f t="shared" si="1793"/>
        <v>0</v>
      </c>
      <c r="F3160" s="33">
        <f t="shared" si="1794"/>
        <v>240537.3279050432</v>
      </c>
      <c r="G3160" s="39">
        <f t="shared" si="1795"/>
        <v>6563.07</v>
      </c>
      <c r="H3160" s="38">
        <f>IF(AND(N3160=1,N3159&gt;1),VLOOKUP(A3159,[1]Plan1!$CW$105:$CY$215,3),H3159)</f>
        <v>6609.67</v>
      </c>
      <c r="I3160" s="127">
        <f t="shared" si="1796"/>
        <v>44968</v>
      </c>
      <c r="J3160" s="127">
        <f t="shared" si="1797"/>
        <v>44996</v>
      </c>
      <c r="K3160" s="34">
        <f t="shared" si="1798"/>
        <v>7.1003356660832573E-3</v>
      </c>
      <c r="L3160" s="212">
        <f t="shared" si="1799"/>
        <v>45056</v>
      </c>
      <c r="M3160" s="1">
        <f t="shared" si="1800"/>
        <v>20</v>
      </c>
      <c r="N3160" s="1">
        <f t="shared" si="1801"/>
        <v>17</v>
      </c>
      <c r="O3160" s="2">
        <f t="shared" si="1802"/>
        <v>1.00603208</v>
      </c>
      <c r="P3160" s="35">
        <f t="shared" si="1803"/>
        <v>1.0083999100000001</v>
      </c>
      <c r="Q3160" s="35">
        <f t="shared" si="1804"/>
        <v>1.2356183895346931</v>
      </c>
      <c r="R3160" s="2">
        <f t="shared" si="1805"/>
        <v>1.24307173</v>
      </c>
      <c r="S3160" s="2">
        <f t="shared" si="1806"/>
        <v>1.23561838</v>
      </c>
      <c r="T3160" s="2">
        <f t="shared" si="1807"/>
        <v>299005.15232848999</v>
      </c>
      <c r="U3160" s="2">
        <f t="shared" si="1808"/>
        <v>0</v>
      </c>
      <c r="V3160" s="2">
        <f t="shared" si="1809"/>
        <v>58467.824423456135</v>
      </c>
      <c r="W3160" s="2">
        <f t="shared" si="1810"/>
        <v>299005.15232849936</v>
      </c>
      <c r="X3160" s="36">
        <f t="shared" si="1811"/>
        <v>0</v>
      </c>
      <c r="Y3160" s="2">
        <f t="shared" si="1812"/>
        <v>0</v>
      </c>
      <c r="Z3160" s="37">
        <f t="shared" si="1813"/>
        <v>0</v>
      </c>
      <c r="AA3160" s="2">
        <f t="shared" si="1814"/>
        <v>0</v>
      </c>
      <c r="AB3160" s="4">
        <f t="shared" si="1822"/>
        <v>7.1215000000000001E-2</v>
      </c>
      <c r="AC3160" s="148">
        <f t="shared" si="1815"/>
        <v>813</v>
      </c>
      <c r="AD3160" s="36">
        <v>252</v>
      </c>
      <c r="AE3160" s="35">
        <f t="shared" si="1816"/>
        <v>1.248497706</v>
      </c>
      <c r="AF3160" s="2">
        <f t="shared" si="1817"/>
        <v>74302.094435809995</v>
      </c>
      <c r="AG3160" s="2">
        <f t="shared" si="1818"/>
        <v>74302.094435809995</v>
      </c>
      <c r="AH3160" s="3">
        <f t="shared" si="1819"/>
        <v>0</v>
      </c>
      <c r="AI3160" s="3"/>
      <c r="AJ3160" s="3">
        <v>0</v>
      </c>
      <c r="AK3160" s="2">
        <f t="shared" si="1820"/>
        <v>93831.450646114361</v>
      </c>
      <c r="AL3160" s="8"/>
      <c r="AM3160" s="8"/>
      <c r="AN3160" s="8"/>
      <c r="AO3160" s="8"/>
      <c r="AP3160" s="8"/>
      <c r="AQ3160" s="8"/>
      <c r="AR3160" s="5"/>
      <c r="AS3160" s="1"/>
      <c r="AT3160" s="8"/>
      <c r="AU3160" s="1"/>
      <c r="AV3160" s="1"/>
      <c r="AW3160" s="3"/>
      <c r="AX3160" s="3"/>
      <c r="AY3160" s="4"/>
      <c r="AZ3160" s="4"/>
      <c r="BA3160" s="4"/>
      <c r="BB3160" s="1"/>
      <c r="BC3160" s="1"/>
      <c r="BD3160" s="1"/>
      <c r="BE3160" s="1"/>
      <c r="BF3160" s="1"/>
      <c r="BG3160" s="1"/>
      <c r="BH3160" s="1"/>
      <c r="BI3160" s="1"/>
    </row>
    <row r="3161" spans="1:61" x14ac:dyDescent="0.2">
      <c r="A3161" s="78">
        <f t="shared" si="1821"/>
        <v>45052</v>
      </c>
      <c r="B3161" s="2">
        <f t="shared" si="1791"/>
        <v>467349.96254626598</v>
      </c>
      <c r="C3161" s="3">
        <f t="shared" si="1792"/>
        <v>63092244.943745904</v>
      </c>
      <c r="D3161" s="2">
        <f t="shared" si="1790"/>
        <v>240537.3279050432</v>
      </c>
      <c r="E3161" s="2">
        <f t="shared" si="1793"/>
        <v>0</v>
      </c>
      <c r="F3161" s="33">
        <f t="shared" si="1794"/>
        <v>240537.3279050432</v>
      </c>
      <c r="G3161" s="39">
        <f t="shared" si="1795"/>
        <v>6563.07</v>
      </c>
      <c r="H3161" s="38">
        <f>IF(AND(N3161=1,N3160&gt;1),VLOOKUP(A3160,[1]Plan1!$CW$105:$CY$215,3),H3160)</f>
        <v>6609.67</v>
      </c>
      <c r="I3161" s="127">
        <f t="shared" si="1796"/>
        <v>44968</v>
      </c>
      <c r="J3161" s="127">
        <f t="shared" si="1797"/>
        <v>44996</v>
      </c>
      <c r="K3161" s="34">
        <f t="shared" si="1798"/>
        <v>7.1003356660832573E-3</v>
      </c>
      <c r="L3161" s="212">
        <f t="shared" si="1799"/>
        <v>45056</v>
      </c>
      <c r="M3161" s="1">
        <f t="shared" si="1800"/>
        <v>20</v>
      </c>
      <c r="N3161" s="1">
        <f t="shared" si="1801"/>
        <v>18</v>
      </c>
      <c r="O3161" s="2">
        <f t="shared" si="1802"/>
        <v>1.0063880300000001</v>
      </c>
      <c r="P3161" s="35">
        <f t="shared" si="1803"/>
        <v>1.0083999100000001</v>
      </c>
      <c r="Q3161" s="35">
        <f t="shared" si="1804"/>
        <v>1.2356183895346931</v>
      </c>
      <c r="R3161" s="2">
        <f t="shared" si="1805"/>
        <v>1.24351155</v>
      </c>
      <c r="S3161" s="2">
        <f t="shared" si="1806"/>
        <v>1.23561838</v>
      </c>
      <c r="T3161" s="2">
        <f t="shared" si="1807"/>
        <v>299110.94545604999</v>
      </c>
      <c r="U3161" s="2">
        <f t="shared" si="1808"/>
        <v>0</v>
      </c>
      <c r="V3161" s="2">
        <f t="shared" si="1809"/>
        <v>58573.617551015326</v>
      </c>
      <c r="W3161" s="2">
        <f t="shared" si="1810"/>
        <v>299110.94545605854</v>
      </c>
      <c r="X3161" s="36">
        <f t="shared" si="1811"/>
        <v>0</v>
      </c>
      <c r="Y3161" s="2">
        <f t="shared" si="1812"/>
        <v>0</v>
      </c>
      <c r="Z3161" s="37">
        <f t="shared" si="1813"/>
        <v>0</v>
      </c>
      <c r="AA3161" s="2">
        <f t="shared" si="1814"/>
        <v>0</v>
      </c>
      <c r="AB3161" s="4">
        <f t="shared" si="1822"/>
        <v>7.1215000000000001E-2</v>
      </c>
      <c r="AC3161" s="148">
        <f t="shared" si="1815"/>
        <v>813</v>
      </c>
      <c r="AD3161" s="36">
        <v>252</v>
      </c>
      <c r="AE3161" s="35">
        <f t="shared" si="1816"/>
        <v>1.248497706</v>
      </c>
      <c r="AF3161" s="2">
        <f t="shared" si="1817"/>
        <v>74328.383785309998</v>
      </c>
      <c r="AG3161" s="2">
        <f t="shared" si="1818"/>
        <v>74328.383785319995</v>
      </c>
      <c r="AH3161" s="3">
        <f t="shared" si="1819"/>
        <v>0</v>
      </c>
      <c r="AI3161" s="3"/>
      <c r="AJ3161" s="3">
        <v>0</v>
      </c>
      <c r="AK3161" s="2">
        <f t="shared" si="1820"/>
        <v>93910.633304887451</v>
      </c>
      <c r="AL3161" s="8"/>
      <c r="AM3161" s="8"/>
      <c r="AN3161" s="8"/>
      <c r="AO3161" s="8"/>
      <c r="AP3161" s="8"/>
      <c r="AQ3161" s="8"/>
      <c r="AR3161" s="5"/>
      <c r="AS3161" s="1"/>
      <c r="AT3161" s="8"/>
      <c r="AU3161" s="1"/>
      <c r="AV3161" s="1"/>
      <c r="AW3161" s="3"/>
      <c r="AX3161" s="3"/>
      <c r="AY3161" s="4"/>
      <c r="AZ3161" s="4"/>
      <c r="BA3161" s="4"/>
      <c r="BB3161" s="1"/>
      <c r="BC3161" s="1"/>
      <c r="BD3161" s="1"/>
      <c r="BE3161" s="1"/>
      <c r="BF3161" s="1"/>
      <c r="BG3161" s="1"/>
      <c r="BH3161" s="1"/>
      <c r="BI3161" s="1"/>
    </row>
    <row r="3162" spans="1:61" x14ac:dyDescent="0.2">
      <c r="A3162" s="78">
        <f t="shared" si="1821"/>
        <v>45053</v>
      </c>
      <c r="B3162" s="2">
        <f t="shared" si="1791"/>
        <v>467429.14520503907</v>
      </c>
      <c r="C3162" s="3">
        <f t="shared" si="1792"/>
        <v>63102934.602680273</v>
      </c>
      <c r="D3162" s="2">
        <f t="shared" si="1790"/>
        <v>240537.3279050432</v>
      </c>
      <c r="E3162" s="2">
        <f t="shared" si="1793"/>
        <v>0</v>
      </c>
      <c r="F3162" s="33">
        <f t="shared" si="1794"/>
        <v>240537.3279050432</v>
      </c>
      <c r="G3162" s="39">
        <f t="shared" si="1795"/>
        <v>6563.07</v>
      </c>
      <c r="H3162" s="38">
        <f>IF(AND(N3162=1,N3161&gt;1),VLOOKUP(A3161,[1]Plan1!$CW$105:$CY$215,3),H3161)</f>
        <v>6609.67</v>
      </c>
      <c r="I3162" s="127">
        <f t="shared" si="1796"/>
        <v>44968</v>
      </c>
      <c r="J3162" s="127">
        <f t="shared" si="1797"/>
        <v>44996</v>
      </c>
      <c r="K3162" s="34">
        <f t="shared" si="1798"/>
        <v>7.1003356660832573E-3</v>
      </c>
      <c r="L3162" s="212">
        <f t="shared" si="1799"/>
        <v>45056</v>
      </c>
      <c r="M3162" s="1">
        <f t="shared" si="1800"/>
        <v>20</v>
      </c>
      <c r="N3162" s="1">
        <f t="shared" si="1801"/>
        <v>18</v>
      </c>
      <c r="O3162" s="2">
        <f t="shared" si="1802"/>
        <v>1.0063880300000001</v>
      </c>
      <c r="P3162" s="35">
        <f t="shared" si="1803"/>
        <v>1.0083999100000001</v>
      </c>
      <c r="Q3162" s="35">
        <f t="shared" si="1804"/>
        <v>1.2356183895346931</v>
      </c>
      <c r="R3162" s="2">
        <f t="shared" si="1805"/>
        <v>1.24351155</v>
      </c>
      <c r="S3162" s="2">
        <f t="shared" si="1806"/>
        <v>1.23561838</v>
      </c>
      <c r="T3162" s="2">
        <f t="shared" si="1807"/>
        <v>299110.94545604999</v>
      </c>
      <c r="U3162" s="2">
        <f t="shared" si="1808"/>
        <v>0</v>
      </c>
      <c r="V3162" s="2">
        <f t="shared" si="1809"/>
        <v>58573.617551015326</v>
      </c>
      <c r="W3162" s="2">
        <f t="shared" si="1810"/>
        <v>299110.94545605854</v>
      </c>
      <c r="X3162" s="36">
        <f t="shared" si="1811"/>
        <v>0</v>
      </c>
      <c r="Y3162" s="2">
        <f t="shared" si="1812"/>
        <v>0</v>
      </c>
      <c r="Z3162" s="37">
        <f t="shared" si="1813"/>
        <v>0</v>
      </c>
      <c r="AA3162" s="2">
        <f t="shared" si="1814"/>
        <v>0</v>
      </c>
      <c r="AB3162" s="4">
        <f t="shared" si="1822"/>
        <v>7.1215000000000001E-2</v>
      </c>
      <c r="AC3162" s="148">
        <f t="shared" si="1815"/>
        <v>813</v>
      </c>
      <c r="AD3162" s="36">
        <v>252</v>
      </c>
      <c r="AE3162" s="35">
        <f t="shared" si="1816"/>
        <v>1.248497706</v>
      </c>
      <c r="AF3162" s="2">
        <f t="shared" si="1817"/>
        <v>74328.383785309998</v>
      </c>
      <c r="AG3162" s="2">
        <f t="shared" si="1818"/>
        <v>74328.383785319995</v>
      </c>
      <c r="AH3162" s="3">
        <f t="shared" si="1819"/>
        <v>0</v>
      </c>
      <c r="AI3162" s="3"/>
      <c r="AJ3162" s="3">
        <v>0</v>
      </c>
      <c r="AK3162" s="2">
        <f t="shared" si="1820"/>
        <v>93989.815963660556</v>
      </c>
      <c r="AL3162" s="8"/>
      <c r="AM3162" s="8"/>
      <c r="AN3162" s="8"/>
      <c r="AO3162" s="8"/>
      <c r="AP3162" s="8"/>
      <c r="AQ3162" s="8"/>
      <c r="AR3162" s="5"/>
      <c r="AS3162" s="1"/>
      <c r="AT3162" s="8"/>
      <c r="AU3162" s="1"/>
      <c r="AV3162" s="1"/>
      <c r="AW3162" s="3"/>
      <c r="AX3162" s="3"/>
      <c r="AY3162" s="4"/>
      <c r="AZ3162" s="4"/>
      <c r="BA3162" s="4"/>
      <c r="BB3162" s="1"/>
      <c r="BC3162" s="1"/>
      <c r="BD3162" s="1"/>
      <c r="BE3162" s="1"/>
      <c r="BF3162" s="1"/>
      <c r="BG3162" s="1"/>
      <c r="BH3162" s="1"/>
      <c r="BI3162" s="1"/>
    </row>
    <row r="3163" spans="1:61" x14ac:dyDescent="0.2">
      <c r="A3163" s="78">
        <f t="shared" si="1821"/>
        <v>45054</v>
      </c>
      <c r="B3163" s="2">
        <f t="shared" si="1791"/>
        <v>467610.2870082322</v>
      </c>
      <c r="C3163" s="3">
        <f t="shared" si="1792"/>
        <v>63127388.746111348</v>
      </c>
      <c r="D3163" s="2">
        <f t="shared" si="1790"/>
        <v>240537.3279050432</v>
      </c>
      <c r="E3163" s="2">
        <f t="shared" si="1793"/>
        <v>0</v>
      </c>
      <c r="F3163" s="33">
        <f t="shared" si="1794"/>
        <v>240537.3279050432</v>
      </c>
      <c r="G3163" s="39">
        <f t="shared" si="1795"/>
        <v>6563.07</v>
      </c>
      <c r="H3163" s="38">
        <f>IF(AND(N3163=1,N3162&gt;1),VLOOKUP(A3162,[1]Plan1!$CW$105:$CY$215,3),H3162)</f>
        <v>6609.67</v>
      </c>
      <c r="I3163" s="127">
        <f t="shared" si="1796"/>
        <v>44968</v>
      </c>
      <c r="J3163" s="127">
        <f t="shared" si="1797"/>
        <v>44996</v>
      </c>
      <c r="K3163" s="34">
        <f t="shared" si="1798"/>
        <v>7.1003356660832573E-3</v>
      </c>
      <c r="L3163" s="212">
        <f t="shared" si="1799"/>
        <v>45056</v>
      </c>
      <c r="M3163" s="1">
        <f t="shared" si="1800"/>
        <v>20</v>
      </c>
      <c r="N3163" s="1">
        <f t="shared" si="1801"/>
        <v>18</v>
      </c>
      <c r="O3163" s="2">
        <f t="shared" si="1802"/>
        <v>1.0063880300000001</v>
      </c>
      <c r="P3163" s="35">
        <f t="shared" si="1803"/>
        <v>1.0083999100000001</v>
      </c>
      <c r="Q3163" s="35">
        <f t="shared" si="1804"/>
        <v>1.2356183895346931</v>
      </c>
      <c r="R3163" s="2">
        <f t="shared" si="1805"/>
        <v>1.24351155</v>
      </c>
      <c r="S3163" s="2">
        <f t="shared" si="1806"/>
        <v>1.23561838</v>
      </c>
      <c r="T3163" s="2">
        <f t="shared" si="1807"/>
        <v>299110.94545604999</v>
      </c>
      <c r="U3163" s="2">
        <f t="shared" si="1808"/>
        <v>0</v>
      </c>
      <c r="V3163" s="2">
        <f t="shared" si="1809"/>
        <v>58573.617551015326</v>
      </c>
      <c r="W3163" s="2">
        <f t="shared" si="1810"/>
        <v>299110.94545605854</v>
      </c>
      <c r="X3163" s="36">
        <f t="shared" si="1811"/>
        <v>0</v>
      </c>
      <c r="Y3163" s="2">
        <f t="shared" si="1812"/>
        <v>0</v>
      </c>
      <c r="Z3163" s="37">
        <f t="shared" si="1813"/>
        <v>0</v>
      </c>
      <c r="AA3163" s="2">
        <f t="shared" si="1814"/>
        <v>0</v>
      </c>
      <c r="AB3163" s="4">
        <f t="shared" si="1822"/>
        <v>7.1215000000000001E-2</v>
      </c>
      <c r="AC3163" s="148">
        <f t="shared" si="1815"/>
        <v>814</v>
      </c>
      <c r="AD3163" s="36">
        <v>252</v>
      </c>
      <c r="AE3163" s="35">
        <f t="shared" si="1816"/>
        <v>1.2488385799999999</v>
      </c>
      <c r="AF3163" s="2">
        <f t="shared" si="1817"/>
        <v>74430.34292974</v>
      </c>
      <c r="AG3163" s="2">
        <f t="shared" si="1818"/>
        <v>74430.34292974</v>
      </c>
      <c r="AH3163" s="3">
        <f t="shared" si="1819"/>
        <v>0</v>
      </c>
      <c r="AI3163" s="3"/>
      <c r="AJ3163" s="3">
        <v>0</v>
      </c>
      <c r="AK3163" s="2">
        <f t="shared" si="1820"/>
        <v>94068.998622433646</v>
      </c>
      <c r="AL3163" s="8"/>
      <c r="AM3163" s="8"/>
      <c r="AN3163" s="8"/>
      <c r="AO3163" s="8"/>
      <c r="AP3163" s="8"/>
      <c r="AQ3163" s="8"/>
      <c r="AR3163" s="5"/>
      <c r="AS3163" s="1"/>
      <c r="AT3163" s="8"/>
      <c r="AU3163" s="1"/>
      <c r="AV3163" s="1"/>
      <c r="AW3163" s="3"/>
      <c r="AX3163" s="3"/>
      <c r="AY3163" s="4"/>
      <c r="AZ3163" s="4"/>
      <c r="BA3163" s="4"/>
      <c r="BB3163" s="1"/>
      <c r="BC3163" s="1"/>
      <c r="BD3163" s="1"/>
      <c r="BE3163" s="1"/>
      <c r="BF3163" s="1"/>
      <c r="BG3163" s="1"/>
      <c r="BH3163" s="1"/>
      <c r="BI3163" s="1"/>
    </row>
    <row r="3164" spans="1:61" x14ac:dyDescent="0.2">
      <c r="A3164" s="78">
        <f t="shared" si="1821"/>
        <v>45055</v>
      </c>
      <c r="B3164" s="2">
        <f t="shared" si="1791"/>
        <v>467923.66232054023</v>
      </c>
      <c r="C3164" s="3">
        <f t="shared" si="1792"/>
        <v>63169694.413272932</v>
      </c>
      <c r="D3164" s="2">
        <f t="shared" si="1790"/>
        <v>240537.3279050432</v>
      </c>
      <c r="E3164" s="2">
        <f t="shared" si="1793"/>
        <v>0</v>
      </c>
      <c r="F3164" s="33">
        <f t="shared" si="1794"/>
        <v>240537.3279050432</v>
      </c>
      <c r="G3164" s="39">
        <f t="shared" si="1795"/>
        <v>6563.07</v>
      </c>
      <c r="H3164" s="38">
        <f>IF(AND(N3164=1,N3163&gt;1),VLOOKUP(A3163,[1]Plan1!$CW$105:$CY$215,3),H3163)</f>
        <v>6609.67</v>
      </c>
      <c r="I3164" s="127">
        <f t="shared" si="1796"/>
        <v>44968</v>
      </c>
      <c r="J3164" s="127">
        <f t="shared" si="1797"/>
        <v>44996</v>
      </c>
      <c r="K3164" s="34">
        <f t="shared" si="1798"/>
        <v>7.1003356660832573E-3</v>
      </c>
      <c r="L3164" s="212">
        <f t="shared" si="1799"/>
        <v>45056</v>
      </c>
      <c r="M3164" s="1">
        <f t="shared" si="1800"/>
        <v>20</v>
      </c>
      <c r="N3164" s="1">
        <f t="shared" si="1801"/>
        <v>19</v>
      </c>
      <c r="O3164" s="2">
        <f t="shared" si="1802"/>
        <v>1.00674412</v>
      </c>
      <c r="P3164" s="35">
        <f t="shared" si="1803"/>
        <v>1.0083999100000001</v>
      </c>
      <c r="Q3164" s="35">
        <f t="shared" si="1804"/>
        <v>1.2356183895346931</v>
      </c>
      <c r="R3164" s="2">
        <f t="shared" si="1805"/>
        <v>1.2439515400000001</v>
      </c>
      <c r="S3164" s="2">
        <f t="shared" si="1806"/>
        <v>1.23561838</v>
      </c>
      <c r="T3164" s="2">
        <f t="shared" si="1807"/>
        <v>299216.77947496</v>
      </c>
      <c r="U3164" s="2">
        <f t="shared" si="1808"/>
        <v>0</v>
      </c>
      <c r="V3164" s="2">
        <f t="shared" si="1809"/>
        <v>58679.451569920282</v>
      </c>
      <c r="W3164" s="2">
        <f t="shared" si="1810"/>
        <v>299216.77947496349</v>
      </c>
      <c r="X3164" s="36">
        <f t="shared" si="1811"/>
        <v>0</v>
      </c>
      <c r="Y3164" s="2">
        <f t="shared" si="1812"/>
        <v>0</v>
      </c>
      <c r="Z3164" s="37">
        <f t="shared" si="1813"/>
        <v>0</v>
      </c>
      <c r="AA3164" s="2">
        <f t="shared" si="1814"/>
        <v>0</v>
      </c>
      <c r="AB3164" s="4">
        <f t="shared" si="1822"/>
        <v>7.1215000000000001E-2</v>
      </c>
      <c r="AC3164" s="148">
        <f t="shared" si="1815"/>
        <v>815</v>
      </c>
      <c r="AD3164" s="36">
        <v>252</v>
      </c>
      <c r="AE3164" s="35">
        <f t="shared" si="1816"/>
        <v>1.249179547</v>
      </c>
      <c r="AF3164" s="2">
        <f t="shared" si="1817"/>
        <v>74558.701564360003</v>
      </c>
      <c r="AG3164" s="2">
        <f t="shared" si="1818"/>
        <v>74558.70156437</v>
      </c>
      <c r="AH3164" s="3">
        <f t="shared" si="1819"/>
        <v>0</v>
      </c>
      <c r="AI3164" s="3"/>
      <c r="AJ3164" s="3">
        <v>0</v>
      </c>
      <c r="AK3164" s="2">
        <f t="shared" si="1820"/>
        <v>94148.181281206736</v>
      </c>
      <c r="AL3164" s="8"/>
      <c r="AM3164" s="8"/>
      <c r="AN3164" s="8"/>
      <c r="AO3164" s="8"/>
      <c r="AP3164" s="8"/>
      <c r="AQ3164" s="8"/>
      <c r="AR3164" s="5"/>
      <c r="AS3164" s="1"/>
      <c r="AT3164" s="8"/>
      <c r="AU3164" s="1"/>
      <c r="AV3164" s="1"/>
      <c r="AW3164" s="3"/>
      <c r="AX3164" s="3"/>
      <c r="AY3164" s="4"/>
      <c r="AZ3164" s="4"/>
      <c r="BA3164" s="4"/>
      <c r="BB3164" s="1"/>
      <c r="BC3164" s="1"/>
      <c r="BD3164" s="1"/>
      <c r="BE3164" s="1"/>
      <c r="BF3164" s="1"/>
      <c r="BG3164" s="1"/>
      <c r="BH3164" s="1"/>
      <c r="BI3164" s="1"/>
    </row>
    <row r="3165" spans="1:61" x14ac:dyDescent="0.2">
      <c r="A3165" s="78">
        <f t="shared" si="1821"/>
        <v>45056</v>
      </c>
      <c r="B3165" s="2">
        <f t="shared" si="1791"/>
        <v>468237.1830244374</v>
      </c>
      <c r="C3165" s="3">
        <f t="shared" si="1792"/>
        <v>63212019.708299048</v>
      </c>
      <c r="D3165" s="2">
        <f t="shared" si="1790"/>
        <v>240537.3279050432</v>
      </c>
      <c r="E3165" s="2">
        <f t="shared" si="1793"/>
        <v>0</v>
      </c>
      <c r="F3165" s="33">
        <f t="shared" si="1794"/>
        <v>240537.3279050432</v>
      </c>
      <c r="G3165" s="39">
        <f t="shared" si="1795"/>
        <v>6563.07</v>
      </c>
      <c r="H3165" s="38">
        <f>IF(AND(N3165=1,N3164&gt;1),VLOOKUP(A3164,[1]Plan1!$CW$105:$CY$215,3),H3164)</f>
        <v>6609.67</v>
      </c>
      <c r="I3165" s="127">
        <f t="shared" si="1796"/>
        <v>44968</v>
      </c>
      <c r="J3165" s="127">
        <f t="shared" si="1797"/>
        <v>44996</v>
      </c>
      <c r="K3165" s="34">
        <f t="shared" si="1798"/>
        <v>7.1003356660832573E-3</v>
      </c>
      <c r="L3165" s="212">
        <f t="shared" si="1799"/>
        <v>45056</v>
      </c>
      <c r="M3165" s="1">
        <f t="shared" si="1800"/>
        <v>20</v>
      </c>
      <c r="N3165" s="1">
        <f t="shared" si="1801"/>
        <v>20</v>
      </c>
      <c r="O3165" s="2">
        <f t="shared" si="1802"/>
        <v>1.0071003300000001</v>
      </c>
      <c r="P3165" s="35">
        <f t="shared" si="1803"/>
        <v>1.0083999100000001</v>
      </c>
      <c r="Q3165" s="35">
        <f t="shared" si="1804"/>
        <v>1.2356183895346931</v>
      </c>
      <c r="R3165" s="2">
        <f t="shared" si="1805"/>
        <v>1.2443916800000001</v>
      </c>
      <c r="S3165" s="2">
        <f t="shared" si="1806"/>
        <v>1.23561838</v>
      </c>
      <c r="T3165" s="2">
        <f t="shared" si="1807"/>
        <v>299322.64957446</v>
      </c>
      <c r="U3165" s="2">
        <f t="shared" si="1808"/>
        <v>0</v>
      </c>
      <c r="V3165" s="2">
        <f t="shared" si="1809"/>
        <v>58785.321669424418</v>
      </c>
      <c r="W3165" s="2">
        <f t="shared" si="1810"/>
        <v>299322.64957446762</v>
      </c>
      <c r="X3165" s="36">
        <f t="shared" si="1811"/>
        <v>104</v>
      </c>
      <c r="Y3165" s="2">
        <f t="shared" si="1812"/>
        <v>0</v>
      </c>
      <c r="Z3165" s="37">
        <f t="shared" si="1813"/>
        <v>0</v>
      </c>
      <c r="AA3165" s="2">
        <f t="shared" si="1814"/>
        <v>0</v>
      </c>
      <c r="AB3165" s="4">
        <f t="shared" si="1822"/>
        <v>7.1215000000000001E-2</v>
      </c>
      <c r="AC3165" s="148">
        <f t="shared" si="1815"/>
        <v>816</v>
      </c>
      <c r="AD3165" s="36">
        <v>252</v>
      </c>
      <c r="AE3165" s="35">
        <f t="shared" si="1816"/>
        <v>1.2495206080000001</v>
      </c>
      <c r="AF3165" s="2">
        <f t="shared" si="1817"/>
        <v>74687.169509989995</v>
      </c>
      <c r="AG3165" s="2">
        <f t="shared" si="1818"/>
        <v>74687.169509989995</v>
      </c>
      <c r="AH3165" s="3">
        <f t="shared" si="1819"/>
        <v>0</v>
      </c>
      <c r="AI3165" s="3"/>
      <c r="AJ3165" s="3">
        <v>0</v>
      </c>
      <c r="AK3165" s="2">
        <f t="shared" si="1820"/>
        <v>94227.363939979827</v>
      </c>
      <c r="AL3165" s="8"/>
      <c r="AM3165" s="8"/>
      <c r="AN3165" s="8"/>
      <c r="AO3165" s="8"/>
      <c r="AP3165" s="8"/>
      <c r="AQ3165" s="8"/>
      <c r="AR3165" s="5"/>
      <c r="AS3165" s="1"/>
      <c r="AT3165" s="8"/>
      <c r="AU3165" s="1"/>
      <c r="AV3165" s="1"/>
      <c r="AW3165" s="3"/>
      <c r="AX3165" s="3"/>
      <c r="AY3165" s="4"/>
      <c r="AZ3165" s="4"/>
      <c r="BA3165" s="4"/>
      <c r="BB3165" s="1"/>
      <c r="BC3165" s="1"/>
      <c r="BD3165" s="1"/>
      <c r="BE3165" s="1"/>
      <c r="BF3165" s="1"/>
      <c r="BG3165" s="1"/>
      <c r="BH3165" s="1"/>
      <c r="BI3165" s="1"/>
    </row>
    <row r="3166" spans="1:61" x14ac:dyDescent="0.2">
      <c r="A3166" s="78">
        <f t="shared" si="1821"/>
        <v>45057</v>
      </c>
      <c r="B3166" s="2">
        <f t="shared" si="1791"/>
        <v>468521.91214105295</v>
      </c>
      <c r="C3166" s="3">
        <f t="shared" si="1792"/>
        <v>63250458.139042147</v>
      </c>
      <c r="D3166" s="2">
        <f t="shared" si="1790"/>
        <v>240537.3279050432</v>
      </c>
      <c r="E3166" s="2">
        <f t="shared" si="1793"/>
        <v>0</v>
      </c>
      <c r="F3166" s="33">
        <f t="shared" si="1794"/>
        <v>240537.3279050432</v>
      </c>
      <c r="G3166" s="39">
        <f t="shared" si="1795"/>
        <v>6609.67</v>
      </c>
      <c r="H3166" s="38">
        <f>IF(AND(N3166=1,N3165&gt;1),VLOOKUP(A3165,[1]Plan1!$CW$105:$CY$215,3),H3165)</f>
        <v>6649.99</v>
      </c>
      <c r="I3166" s="127">
        <f t="shared" si="1796"/>
        <v>44996</v>
      </c>
      <c r="J3166" s="127">
        <f t="shared" si="1797"/>
        <v>45027</v>
      </c>
      <c r="K3166" s="34">
        <f t="shared" si="1798"/>
        <v>6.1001532602988906E-3</v>
      </c>
      <c r="L3166" s="212">
        <f t="shared" si="1799"/>
        <v>45089</v>
      </c>
      <c r="M3166" s="1">
        <f t="shared" si="1800"/>
        <v>22</v>
      </c>
      <c r="N3166" s="1">
        <f t="shared" si="1801"/>
        <v>1</v>
      </c>
      <c r="O3166" s="2">
        <f t="shared" si="1802"/>
        <v>1.00027647</v>
      </c>
      <c r="P3166" s="35">
        <f t="shared" si="1803"/>
        <v>1.0071003300000001</v>
      </c>
      <c r="Q3166" s="35">
        <f t="shared" si="1804"/>
        <v>1.2443916878544581</v>
      </c>
      <c r="R3166" s="2">
        <f t="shared" si="1805"/>
        <v>1.24473572</v>
      </c>
      <c r="S3166" s="2">
        <f t="shared" si="1806"/>
        <v>1.23561838</v>
      </c>
      <c r="T3166" s="2">
        <f t="shared" si="1807"/>
        <v>299405.40403675998</v>
      </c>
      <c r="U3166" s="2">
        <f t="shared" si="1808"/>
        <v>0</v>
      </c>
      <c r="V3166" s="2">
        <f t="shared" si="1809"/>
        <v>58868.076131716836</v>
      </c>
      <c r="W3166" s="2">
        <f t="shared" si="1810"/>
        <v>299405.40403676004</v>
      </c>
      <c r="X3166" s="36">
        <f t="shared" si="1811"/>
        <v>0</v>
      </c>
      <c r="Y3166" s="2">
        <f t="shared" si="1812"/>
        <v>0</v>
      </c>
      <c r="Z3166" s="37">
        <f t="shared" si="1813"/>
        <v>0</v>
      </c>
      <c r="AA3166" s="2">
        <f t="shared" si="1814"/>
        <v>0</v>
      </c>
      <c r="AB3166" s="4">
        <f t="shared" si="1822"/>
        <v>7.1215000000000001E-2</v>
      </c>
      <c r="AC3166" s="148">
        <f t="shared" si="1815"/>
        <v>817</v>
      </c>
      <c r="AD3166" s="36">
        <v>252</v>
      </c>
      <c r="AE3166" s="35">
        <f t="shared" si="1816"/>
        <v>1.249861761</v>
      </c>
      <c r="AF3166" s="2">
        <f t="shared" si="1817"/>
        <v>74809.961505540006</v>
      </c>
      <c r="AG3166" s="2">
        <f t="shared" si="1818"/>
        <v>74809.961505540006</v>
      </c>
      <c r="AH3166" s="3">
        <f t="shared" si="1819"/>
        <v>0</v>
      </c>
      <c r="AI3166" s="3"/>
      <c r="AJ3166" s="3">
        <v>0</v>
      </c>
      <c r="AK3166" s="2">
        <f t="shared" si="1820"/>
        <v>94306.546598752917</v>
      </c>
      <c r="AL3166" s="8"/>
      <c r="AM3166" s="8"/>
      <c r="AN3166" s="8"/>
      <c r="AO3166" s="8"/>
      <c r="AP3166" s="8"/>
      <c r="AQ3166" s="8"/>
      <c r="AR3166" s="5"/>
      <c r="AS3166" s="1"/>
      <c r="AT3166" s="8"/>
      <c r="AU3166" s="1"/>
      <c r="AV3166" s="1"/>
      <c r="AW3166" s="3"/>
      <c r="AX3166" s="3"/>
      <c r="AY3166" s="4"/>
      <c r="AZ3166" s="4"/>
      <c r="BA3166" s="4"/>
      <c r="BB3166" s="1"/>
      <c r="BC3166" s="1"/>
      <c r="BD3166" s="1"/>
      <c r="BE3166" s="1"/>
      <c r="BF3166" s="1"/>
      <c r="BG3166" s="1"/>
      <c r="BH3166" s="1"/>
      <c r="BI3166" s="1"/>
    </row>
    <row r="3167" spans="1:61" x14ac:dyDescent="0.2">
      <c r="A3167" s="78">
        <f t="shared" si="1821"/>
        <v>45058</v>
      </c>
      <c r="B3167" s="2">
        <f t="shared" si="1791"/>
        <v>468806.75594547123</v>
      </c>
      <c r="C3167" s="3">
        <f t="shared" si="1792"/>
        <v>63288912.052638613</v>
      </c>
      <c r="D3167" s="2">
        <f t="shared" si="1790"/>
        <v>240537.3279050432</v>
      </c>
      <c r="E3167" s="2">
        <f t="shared" si="1793"/>
        <v>0</v>
      </c>
      <c r="F3167" s="33">
        <f t="shared" si="1794"/>
        <v>240537.3279050432</v>
      </c>
      <c r="G3167" s="39">
        <f t="shared" si="1795"/>
        <v>6609.67</v>
      </c>
      <c r="H3167" s="38">
        <f>IF(AND(N3167=1,N3166&gt;1),VLOOKUP(A3166,[1]Plan1!$CW$105:$CY$215,3),H3166)</f>
        <v>6649.99</v>
      </c>
      <c r="I3167" s="127">
        <f t="shared" si="1796"/>
        <v>44996</v>
      </c>
      <c r="J3167" s="127">
        <f t="shared" si="1797"/>
        <v>45027</v>
      </c>
      <c r="K3167" s="34">
        <f t="shared" si="1798"/>
        <v>6.1001532602988906E-3</v>
      </c>
      <c r="L3167" s="212">
        <f t="shared" si="1799"/>
        <v>45089</v>
      </c>
      <c r="M3167" s="1">
        <f t="shared" si="1800"/>
        <v>22</v>
      </c>
      <c r="N3167" s="1">
        <f t="shared" si="1801"/>
        <v>2</v>
      </c>
      <c r="O3167" s="2">
        <f t="shared" si="1802"/>
        <v>1.0005530199999999</v>
      </c>
      <c r="P3167" s="35">
        <f t="shared" si="1803"/>
        <v>1.0071003300000001</v>
      </c>
      <c r="Q3167" s="35">
        <f t="shared" si="1804"/>
        <v>1.2443916878544581</v>
      </c>
      <c r="R3167" s="2">
        <f t="shared" si="1805"/>
        <v>1.2450798599999999</v>
      </c>
      <c r="S3167" s="2">
        <f t="shared" si="1806"/>
        <v>1.23561838</v>
      </c>
      <c r="T3167" s="2">
        <f t="shared" si="1807"/>
        <v>299488.18255278002</v>
      </c>
      <c r="U3167" s="2">
        <f t="shared" si="1808"/>
        <v>0</v>
      </c>
      <c r="V3167" s="2">
        <f t="shared" si="1809"/>
        <v>58950.85464774206</v>
      </c>
      <c r="W3167" s="2">
        <f t="shared" si="1810"/>
        <v>299488.18255278526</v>
      </c>
      <c r="X3167" s="36">
        <f t="shared" si="1811"/>
        <v>0</v>
      </c>
      <c r="Y3167" s="2">
        <f t="shared" si="1812"/>
        <v>0</v>
      </c>
      <c r="Z3167" s="37">
        <f t="shared" si="1813"/>
        <v>0</v>
      </c>
      <c r="AA3167" s="2">
        <f t="shared" si="1814"/>
        <v>0</v>
      </c>
      <c r="AB3167" s="4">
        <f t="shared" si="1822"/>
        <v>7.1215000000000001E-2</v>
      </c>
      <c r="AC3167" s="148">
        <f t="shared" si="1815"/>
        <v>818</v>
      </c>
      <c r="AD3167" s="36">
        <v>252</v>
      </c>
      <c r="AE3167" s="35">
        <f t="shared" si="1816"/>
        <v>1.2502030079999999</v>
      </c>
      <c r="AF3167" s="2">
        <f t="shared" si="1817"/>
        <v>74932.844135149993</v>
      </c>
      <c r="AG3167" s="2">
        <f t="shared" si="1818"/>
        <v>74932.844135160005</v>
      </c>
      <c r="AH3167" s="3">
        <f t="shared" si="1819"/>
        <v>0</v>
      </c>
      <c r="AI3167" s="3"/>
      <c r="AJ3167" s="3">
        <v>0</v>
      </c>
      <c r="AK3167" s="2">
        <f t="shared" si="1820"/>
        <v>94385.729257526007</v>
      </c>
      <c r="AL3167" s="8"/>
      <c r="AM3167" s="8"/>
      <c r="AN3167" s="8"/>
      <c r="AO3167" s="8"/>
      <c r="AP3167" s="8"/>
      <c r="AQ3167" s="8"/>
      <c r="AR3167" s="5"/>
      <c r="AS3167" s="1"/>
      <c r="AT3167" s="8"/>
      <c r="AU3167" s="1"/>
      <c r="AV3167" s="1"/>
      <c r="AW3167" s="3"/>
      <c r="AX3167" s="3"/>
      <c r="AY3167" s="4"/>
      <c r="AZ3167" s="4"/>
      <c r="BA3167" s="4"/>
      <c r="BB3167" s="1"/>
      <c r="BC3167" s="1"/>
      <c r="BD3167" s="1"/>
      <c r="BE3167" s="1"/>
      <c r="BF3167" s="1"/>
      <c r="BG3167" s="1"/>
      <c r="BH3167" s="1"/>
      <c r="BI3167" s="1"/>
    </row>
    <row r="3168" spans="1:61" x14ac:dyDescent="0.2">
      <c r="A3168" s="78">
        <f t="shared" si="1821"/>
        <v>45059</v>
      </c>
      <c r="B3168" s="2">
        <f t="shared" si="1791"/>
        <v>468989.45561881911</v>
      </c>
      <c r="C3168" s="3">
        <f t="shared" si="1792"/>
        <v>63313576.508540578</v>
      </c>
      <c r="D3168" s="2">
        <f t="shared" si="1790"/>
        <v>240537.3279050432</v>
      </c>
      <c r="E3168" s="2">
        <f t="shared" si="1793"/>
        <v>0</v>
      </c>
      <c r="F3168" s="33">
        <f t="shared" si="1794"/>
        <v>240537.3279050432</v>
      </c>
      <c r="G3168" s="39">
        <f t="shared" si="1795"/>
        <v>6609.67</v>
      </c>
      <c r="H3168" s="38">
        <f>IF(AND(N3168=1,N3167&gt;1),VLOOKUP(A3167,[1]Plan1!$CW$105:$CY$215,3),H3167)</f>
        <v>6649.99</v>
      </c>
      <c r="I3168" s="127">
        <f t="shared" si="1796"/>
        <v>44996</v>
      </c>
      <c r="J3168" s="127">
        <f t="shared" si="1797"/>
        <v>45027</v>
      </c>
      <c r="K3168" s="34">
        <f t="shared" si="1798"/>
        <v>6.1001532602988906E-3</v>
      </c>
      <c r="L3168" s="212">
        <f t="shared" si="1799"/>
        <v>45089</v>
      </c>
      <c r="M3168" s="1">
        <f t="shared" si="1800"/>
        <v>22</v>
      </c>
      <c r="N3168" s="1">
        <f t="shared" si="1801"/>
        <v>3</v>
      </c>
      <c r="O3168" s="2">
        <f t="shared" si="1802"/>
        <v>1.00082965</v>
      </c>
      <c r="P3168" s="35">
        <f t="shared" si="1803"/>
        <v>1.0071003300000001</v>
      </c>
      <c r="Q3168" s="35">
        <f t="shared" si="1804"/>
        <v>1.2443916878544581</v>
      </c>
      <c r="R3168" s="2">
        <f t="shared" si="1805"/>
        <v>1.24542409</v>
      </c>
      <c r="S3168" s="2">
        <f t="shared" si="1806"/>
        <v>1.23561838</v>
      </c>
      <c r="T3168" s="2">
        <f t="shared" si="1807"/>
        <v>299570.98271716997</v>
      </c>
      <c r="U3168" s="2">
        <f t="shared" si="1808"/>
        <v>0</v>
      </c>
      <c r="V3168" s="2">
        <f t="shared" si="1809"/>
        <v>59033.654812126828</v>
      </c>
      <c r="W3168" s="2">
        <f t="shared" si="1810"/>
        <v>299570.98271717003</v>
      </c>
      <c r="X3168" s="36">
        <f t="shared" si="1811"/>
        <v>0</v>
      </c>
      <c r="Y3168" s="2">
        <f t="shared" si="1812"/>
        <v>0</v>
      </c>
      <c r="Z3168" s="37">
        <f t="shared" si="1813"/>
        <v>0</v>
      </c>
      <c r="AA3168" s="2">
        <f t="shared" si="1814"/>
        <v>0</v>
      </c>
      <c r="AB3168" s="4">
        <f t="shared" si="1822"/>
        <v>7.1215000000000001E-2</v>
      </c>
      <c r="AC3168" s="148">
        <f t="shared" si="1815"/>
        <v>818</v>
      </c>
      <c r="AD3168" s="36">
        <v>252</v>
      </c>
      <c r="AE3168" s="35">
        <f t="shared" si="1816"/>
        <v>1.2502030079999999</v>
      </c>
      <c r="AF3168" s="2">
        <f t="shared" si="1817"/>
        <v>74953.560985350006</v>
      </c>
      <c r="AG3168" s="2">
        <f t="shared" si="1818"/>
        <v>74953.560985350006</v>
      </c>
      <c r="AH3168" s="3">
        <f t="shared" si="1819"/>
        <v>0</v>
      </c>
      <c r="AI3168" s="3"/>
      <c r="AJ3168" s="3">
        <v>0</v>
      </c>
      <c r="AK3168" s="2">
        <f t="shared" si="1820"/>
        <v>94464.911916299097</v>
      </c>
      <c r="AL3168" s="8"/>
      <c r="AM3168" s="8"/>
      <c r="AN3168" s="8"/>
      <c r="AO3168" s="8"/>
      <c r="AP3168" s="8"/>
      <c r="AQ3168" s="8"/>
      <c r="AR3168" s="5"/>
      <c r="AS3168" s="1"/>
      <c r="AT3168" s="8"/>
      <c r="AU3168" s="1"/>
      <c r="AV3168" s="1"/>
      <c r="AW3168" s="3"/>
      <c r="AX3168" s="3"/>
      <c r="AY3168" s="4"/>
      <c r="AZ3168" s="4"/>
      <c r="BA3168" s="4"/>
      <c r="BB3168" s="1"/>
      <c r="BC3168" s="1"/>
      <c r="BD3168" s="1"/>
      <c r="BE3168" s="1"/>
      <c r="BF3168" s="1"/>
      <c r="BG3168" s="1"/>
      <c r="BH3168" s="1"/>
      <c r="BI3168" s="1"/>
    </row>
    <row r="3169" spans="1:61" x14ac:dyDescent="0.2">
      <c r="A3169" s="78">
        <f t="shared" si="1821"/>
        <v>45060</v>
      </c>
      <c r="B3169" s="2">
        <f t="shared" si="1791"/>
        <v>469068.6382775922</v>
      </c>
      <c r="C3169" s="3">
        <f t="shared" si="1792"/>
        <v>63324266.167474948</v>
      </c>
      <c r="D3169" s="2">
        <f t="shared" si="1790"/>
        <v>240537.3279050432</v>
      </c>
      <c r="E3169" s="2">
        <f t="shared" si="1793"/>
        <v>0</v>
      </c>
      <c r="F3169" s="33">
        <f t="shared" si="1794"/>
        <v>240537.3279050432</v>
      </c>
      <c r="G3169" s="39">
        <f t="shared" si="1795"/>
        <v>6609.67</v>
      </c>
      <c r="H3169" s="38">
        <f>IF(AND(N3169=1,N3168&gt;1),VLOOKUP(A3168,[1]Plan1!$CW$105:$CY$215,3),H3168)</f>
        <v>6649.99</v>
      </c>
      <c r="I3169" s="127">
        <f t="shared" si="1796"/>
        <v>44996</v>
      </c>
      <c r="J3169" s="127">
        <f t="shared" si="1797"/>
        <v>45027</v>
      </c>
      <c r="K3169" s="34">
        <f t="shared" si="1798"/>
        <v>6.1001532602988906E-3</v>
      </c>
      <c r="L3169" s="212">
        <f t="shared" si="1799"/>
        <v>45089</v>
      </c>
      <c r="M3169" s="1">
        <f t="shared" si="1800"/>
        <v>22</v>
      </c>
      <c r="N3169" s="1">
        <f t="shared" si="1801"/>
        <v>3</v>
      </c>
      <c r="O3169" s="2">
        <f t="shared" si="1802"/>
        <v>1.00082965</v>
      </c>
      <c r="P3169" s="35">
        <f t="shared" si="1803"/>
        <v>1.0071003300000001</v>
      </c>
      <c r="Q3169" s="35">
        <f t="shared" si="1804"/>
        <v>1.2443916878544581</v>
      </c>
      <c r="R3169" s="2">
        <f t="shared" si="1805"/>
        <v>1.24542409</v>
      </c>
      <c r="S3169" s="2">
        <f t="shared" si="1806"/>
        <v>1.23561838</v>
      </c>
      <c r="T3169" s="2">
        <f t="shared" si="1807"/>
        <v>299570.98271716997</v>
      </c>
      <c r="U3169" s="2">
        <f t="shared" si="1808"/>
        <v>0</v>
      </c>
      <c r="V3169" s="2">
        <f t="shared" si="1809"/>
        <v>59033.654812126828</v>
      </c>
      <c r="W3169" s="2">
        <f t="shared" si="1810"/>
        <v>299570.98271717003</v>
      </c>
      <c r="X3169" s="36">
        <f t="shared" si="1811"/>
        <v>0</v>
      </c>
      <c r="Y3169" s="2">
        <f t="shared" si="1812"/>
        <v>0</v>
      </c>
      <c r="Z3169" s="37">
        <f t="shared" si="1813"/>
        <v>0</v>
      </c>
      <c r="AA3169" s="2">
        <f t="shared" si="1814"/>
        <v>0</v>
      </c>
      <c r="AB3169" s="4">
        <f t="shared" si="1822"/>
        <v>7.1215000000000001E-2</v>
      </c>
      <c r="AC3169" s="148">
        <f t="shared" si="1815"/>
        <v>818</v>
      </c>
      <c r="AD3169" s="36">
        <v>252</v>
      </c>
      <c r="AE3169" s="35">
        <f t="shared" si="1816"/>
        <v>1.2502030079999999</v>
      </c>
      <c r="AF3169" s="2">
        <f t="shared" si="1817"/>
        <v>74953.560985350006</v>
      </c>
      <c r="AG3169" s="2">
        <f t="shared" si="1818"/>
        <v>74953.560985350006</v>
      </c>
      <c r="AH3169" s="3">
        <f t="shared" si="1819"/>
        <v>0</v>
      </c>
      <c r="AI3169" s="3"/>
      <c r="AJ3169" s="3">
        <v>0</v>
      </c>
      <c r="AK3169" s="2">
        <f t="shared" si="1820"/>
        <v>94544.094575072188</v>
      </c>
      <c r="AL3169" s="8"/>
      <c r="AM3169" s="8"/>
      <c r="AN3169" s="8"/>
      <c r="AO3169" s="8"/>
      <c r="AP3169" s="8"/>
      <c r="AQ3169" s="8"/>
      <c r="AR3169" s="5"/>
      <c r="AS3169" s="1"/>
      <c r="AT3169" s="8"/>
      <c r="AU3169" s="1"/>
      <c r="AV3169" s="1"/>
      <c r="AW3169" s="3"/>
      <c r="AX3169" s="3"/>
      <c r="AY3169" s="4"/>
      <c r="AZ3169" s="4"/>
      <c r="BA3169" s="4"/>
      <c r="BB3169" s="1"/>
      <c r="BC3169" s="1"/>
      <c r="BD3169" s="1"/>
      <c r="BE3169" s="1"/>
      <c r="BF3169" s="1"/>
      <c r="BG3169" s="1"/>
      <c r="BH3169" s="1"/>
      <c r="BI3169" s="1"/>
    </row>
    <row r="3170" spans="1:61" x14ac:dyDescent="0.2">
      <c r="A3170" s="78">
        <f t="shared" si="1821"/>
        <v>45061</v>
      </c>
      <c r="B3170" s="2">
        <f t="shared" si="1791"/>
        <v>469250.07619603537</v>
      </c>
      <c r="C3170" s="3">
        <f t="shared" si="1792"/>
        <v>63348760.286464773</v>
      </c>
      <c r="D3170" s="2">
        <f t="shared" si="1790"/>
        <v>240537.3279050432</v>
      </c>
      <c r="E3170" s="2">
        <f t="shared" si="1793"/>
        <v>0</v>
      </c>
      <c r="F3170" s="33">
        <f t="shared" si="1794"/>
        <v>240537.3279050432</v>
      </c>
      <c r="G3170" s="39">
        <f t="shared" si="1795"/>
        <v>6609.67</v>
      </c>
      <c r="H3170" s="38">
        <f>IF(AND(N3170=1,N3169&gt;1),VLOOKUP(A3169,[1]Plan1!$CW$105:$CY$215,3),H3169)</f>
        <v>6649.99</v>
      </c>
      <c r="I3170" s="127">
        <f t="shared" si="1796"/>
        <v>44996</v>
      </c>
      <c r="J3170" s="127">
        <f t="shared" si="1797"/>
        <v>45027</v>
      </c>
      <c r="K3170" s="34">
        <f t="shared" si="1798"/>
        <v>6.1001532602988906E-3</v>
      </c>
      <c r="L3170" s="212">
        <f t="shared" si="1799"/>
        <v>45089</v>
      </c>
      <c r="M3170" s="1">
        <f t="shared" si="1800"/>
        <v>22</v>
      </c>
      <c r="N3170" s="1">
        <f t="shared" si="1801"/>
        <v>3</v>
      </c>
      <c r="O3170" s="2">
        <f t="shared" si="1802"/>
        <v>1.00082965</v>
      </c>
      <c r="P3170" s="35">
        <f t="shared" si="1803"/>
        <v>1.0071003300000001</v>
      </c>
      <c r="Q3170" s="35">
        <f t="shared" si="1804"/>
        <v>1.2443916878544581</v>
      </c>
      <c r="R3170" s="2">
        <f t="shared" si="1805"/>
        <v>1.24542409</v>
      </c>
      <c r="S3170" s="2">
        <f t="shared" si="1806"/>
        <v>1.23561838</v>
      </c>
      <c r="T3170" s="2">
        <f t="shared" si="1807"/>
        <v>299570.98271716997</v>
      </c>
      <c r="U3170" s="2">
        <f t="shared" si="1808"/>
        <v>0</v>
      </c>
      <c r="V3170" s="2">
        <f t="shared" si="1809"/>
        <v>59033.654812126828</v>
      </c>
      <c r="W3170" s="2">
        <f t="shared" si="1810"/>
        <v>299570.98271717003</v>
      </c>
      <c r="X3170" s="36">
        <f t="shared" si="1811"/>
        <v>0</v>
      </c>
      <c r="Y3170" s="2">
        <f t="shared" si="1812"/>
        <v>0</v>
      </c>
      <c r="Z3170" s="37">
        <f t="shared" si="1813"/>
        <v>0</v>
      </c>
      <c r="AA3170" s="2">
        <f t="shared" si="1814"/>
        <v>0</v>
      </c>
      <c r="AB3170" s="4">
        <f t="shared" si="1822"/>
        <v>7.1215000000000001E-2</v>
      </c>
      <c r="AC3170" s="148">
        <f t="shared" si="1815"/>
        <v>819</v>
      </c>
      <c r="AD3170" s="36">
        <v>252</v>
      </c>
      <c r="AE3170" s="35">
        <f t="shared" si="1816"/>
        <v>1.2505443469999999</v>
      </c>
      <c r="AF3170" s="2">
        <f t="shared" si="1817"/>
        <v>75055.816245020003</v>
      </c>
      <c r="AG3170" s="2">
        <f t="shared" si="1818"/>
        <v>75055.816245020003</v>
      </c>
      <c r="AH3170" s="3">
        <f t="shared" si="1819"/>
        <v>0</v>
      </c>
      <c r="AI3170" s="3"/>
      <c r="AJ3170" s="3">
        <v>0</v>
      </c>
      <c r="AK3170" s="2">
        <f t="shared" si="1820"/>
        <v>94623.277233845292</v>
      </c>
      <c r="AL3170" s="8"/>
      <c r="AM3170" s="8"/>
      <c r="AN3170" s="8"/>
      <c r="AO3170" s="8"/>
      <c r="AP3170" s="8"/>
      <c r="AQ3170" s="8"/>
      <c r="AR3170" s="5"/>
      <c r="AS3170" s="1"/>
      <c r="AT3170" s="8"/>
      <c r="AU3170" s="1"/>
      <c r="AV3170" s="1"/>
      <c r="AW3170" s="3"/>
      <c r="AX3170" s="3"/>
      <c r="AY3170" s="4"/>
      <c r="AZ3170" s="4"/>
      <c r="BA3170" s="4"/>
      <c r="BB3170" s="1"/>
      <c r="BC3170" s="1"/>
      <c r="BD3170" s="1"/>
      <c r="BE3170" s="1"/>
      <c r="BF3170" s="1"/>
      <c r="BG3170" s="1"/>
      <c r="BH3170" s="1"/>
      <c r="BI3170" s="1"/>
    </row>
    <row r="3171" spans="1:61" x14ac:dyDescent="0.2">
      <c r="A3171" s="78">
        <f t="shared" si="1821"/>
        <v>45062</v>
      </c>
      <c r="B3171" s="2">
        <f t="shared" si="1791"/>
        <v>469535.14891967922</v>
      </c>
      <c r="C3171" s="3">
        <f t="shared" si="1792"/>
        <v>63387245.104156695</v>
      </c>
      <c r="D3171" s="2">
        <f t="shared" si="1790"/>
        <v>240537.3279050432</v>
      </c>
      <c r="E3171" s="2">
        <f t="shared" si="1793"/>
        <v>0</v>
      </c>
      <c r="F3171" s="33">
        <f t="shared" si="1794"/>
        <v>240537.3279050432</v>
      </c>
      <c r="G3171" s="39">
        <f t="shared" si="1795"/>
        <v>6609.67</v>
      </c>
      <c r="H3171" s="38">
        <f>IF(AND(N3171=1,N3170&gt;1),VLOOKUP(A3170,[1]Plan1!$CW$105:$CY$215,3),H3170)</f>
        <v>6649.99</v>
      </c>
      <c r="I3171" s="127">
        <f t="shared" si="1796"/>
        <v>44996</v>
      </c>
      <c r="J3171" s="127">
        <f t="shared" si="1797"/>
        <v>45027</v>
      </c>
      <c r="K3171" s="34">
        <f t="shared" si="1798"/>
        <v>6.1001532602988906E-3</v>
      </c>
      <c r="L3171" s="212">
        <f t="shared" si="1799"/>
        <v>45089</v>
      </c>
      <c r="M3171" s="1">
        <f t="shared" si="1800"/>
        <v>22</v>
      </c>
      <c r="N3171" s="1">
        <f t="shared" si="1801"/>
        <v>4</v>
      </c>
      <c r="O3171" s="2">
        <f t="shared" si="1802"/>
        <v>1.0011063600000001</v>
      </c>
      <c r="P3171" s="35">
        <f t="shared" si="1803"/>
        <v>1.0071003300000001</v>
      </c>
      <c r="Q3171" s="35">
        <f t="shared" si="1804"/>
        <v>1.2443916878544581</v>
      </c>
      <c r="R3171" s="2">
        <f t="shared" si="1805"/>
        <v>1.24576843</v>
      </c>
      <c r="S3171" s="2">
        <f t="shared" si="1806"/>
        <v>1.23561838</v>
      </c>
      <c r="T3171" s="2">
        <f t="shared" si="1807"/>
        <v>299653.80934065999</v>
      </c>
      <c r="U3171" s="2">
        <f t="shared" si="1808"/>
        <v>0</v>
      </c>
      <c r="V3171" s="2">
        <f t="shared" si="1809"/>
        <v>59116.481435617665</v>
      </c>
      <c r="W3171" s="2">
        <f t="shared" si="1810"/>
        <v>299653.80934066087</v>
      </c>
      <c r="X3171" s="36">
        <f t="shared" si="1811"/>
        <v>0</v>
      </c>
      <c r="Y3171" s="2">
        <f t="shared" si="1812"/>
        <v>0</v>
      </c>
      <c r="Z3171" s="37">
        <f t="shared" si="1813"/>
        <v>0</v>
      </c>
      <c r="AA3171" s="2">
        <f t="shared" si="1814"/>
        <v>0</v>
      </c>
      <c r="AB3171" s="4">
        <f t="shared" si="1822"/>
        <v>7.1215000000000001E-2</v>
      </c>
      <c r="AC3171" s="148">
        <f t="shared" si="1815"/>
        <v>820</v>
      </c>
      <c r="AD3171" s="36">
        <v>252</v>
      </c>
      <c r="AE3171" s="35">
        <f t="shared" si="1816"/>
        <v>1.2508857799999999</v>
      </c>
      <c r="AF3171" s="2">
        <f t="shared" si="1817"/>
        <v>75178.879686400003</v>
      </c>
      <c r="AG3171" s="2">
        <f t="shared" si="1818"/>
        <v>75178.879686400003</v>
      </c>
      <c r="AH3171" s="3">
        <f t="shared" si="1819"/>
        <v>0</v>
      </c>
      <c r="AI3171" s="3"/>
      <c r="AJ3171" s="3">
        <v>0</v>
      </c>
      <c r="AK3171" s="2">
        <f t="shared" si="1820"/>
        <v>94702.459892618383</v>
      </c>
      <c r="AL3171" s="8"/>
      <c r="AM3171" s="8"/>
      <c r="AN3171" s="8"/>
      <c r="AO3171" s="8"/>
      <c r="AP3171" s="8"/>
      <c r="AQ3171" s="8"/>
      <c r="AR3171" s="5"/>
      <c r="AS3171" s="1"/>
      <c r="AT3171" s="8"/>
      <c r="AU3171" s="1"/>
      <c r="AV3171" s="1"/>
      <c r="AW3171" s="3"/>
      <c r="AX3171" s="3"/>
      <c r="AY3171" s="4"/>
      <c r="AZ3171" s="4"/>
      <c r="BA3171" s="4"/>
      <c r="BB3171" s="1"/>
      <c r="BC3171" s="1"/>
      <c r="BD3171" s="1"/>
      <c r="BE3171" s="1"/>
      <c r="BF3171" s="1"/>
      <c r="BG3171" s="1"/>
      <c r="BH3171" s="1"/>
      <c r="BI3171" s="1"/>
    </row>
    <row r="3172" spans="1:61" x14ac:dyDescent="0.2">
      <c r="A3172" s="78">
        <f t="shared" si="1821"/>
        <v>45063</v>
      </c>
      <c r="B3172" s="2">
        <f t="shared" si="1791"/>
        <v>469820.33015566936</v>
      </c>
      <c r="C3172" s="3">
        <f t="shared" si="1792"/>
        <v>63425744.571015365</v>
      </c>
      <c r="D3172" s="2">
        <f t="shared" si="1790"/>
        <v>240537.3279050432</v>
      </c>
      <c r="E3172" s="2">
        <f t="shared" si="1793"/>
        <v>0</v>
      </c>
      <c r="F3172" s="33">
        <f t="shared" si="1794"/>
        <v>240537.3279050432</v>
      </c>
      <c r="G3172" s="39">
        <f t="shared" si="1795"/>
        <v>6609.67</v>
      </c>
      <c r="H3172" s="38">
        <f>IF(AND(N3172=1,N3171&gt;1),VLOOKUP(A3171,[1]Plan1!$CW$105:$CY$215,3),H3171)</f>
        <v>6649.99</v>
      </c>
      <c r="I3172" s="127">
        <f t="shared" si="1796"/>
        <v>44996</v>
      </c>
      <c r="J3172" s="127">
        <f t="shared" si="1797"/>
        <v>45027</v>
      </c>
      <c r="K3172" s="34">
        <f t="shared" si="1798"/>
        <v>6.1001532602988906E-3</v>
      </c>
      <c r="L3172" s="212">
        <f t="shared" si="1799"/>
        <v>45089</v>
      </c>
      <c r="M3172" s="1">
        <f t="shared" si="1800"/>
        <v>22</v>
      </c>
      <c r="N3172" s="1">
        <f t="shared" si="1801"/>
        <v>5</v>
      </c>
      <c r="O3172" s="2">
        <f t="shared" si="1802"/>
        <v>1.0013831399999999</v>
      </c>
      <c r="P3172" s="35">
        <f t="shared" si="1803"/>
        <v>1.0071003300000001</v>
      </c>
      <c r="Q3172" s="35">
        <f t="shared" si="1804"/>
        <v>1.2443916878544581</v>
      </c>
      <c r="R3172" s="2">
        <f t="shared" si="1805"/>
        <v>1.24611285</v>
      </c>
      <c r="S3172" s="2">
        <f t="shared" si="1806"/>
        <v>1.23561838</v>
      </c>
      <c r="T3172" s="2">
        <f t="shared" si="1807"/>
        <v>299736.65520713001</v>
      </c>
      <c r="U3172" s="2">
        <f t="shared" si="1808"/>
        <v>0</v>
      </c>
      <c r="V3172" s="2">
        <f t="shared" si="1809"/>
        <v>59199.327302094724</v>
      </c>
      <c r="W3172" s="2">
        <f t="shared" si="1810"/>
        <v>299736.65520713793</v>
      </c>
      <c r="X3172" s="36">
        <f t="shared" si="1811"/>
        <v>0</v>
      </c>
      <c r="Y3172" s="2">
        <f t="shared" si="1812"/>
        <v>0</v>
      </c>
      <c r="Z3172" s="37">
        <f t="shared" si="1813"/>
        <v>0</v>
      </c>
      <c r="AA3172" s="2">
        <f t="shared" si="1814"/>
        <v>0</v>
      </c>
      <c r="AB3172" s="4">
        <f t="shared" si="1822"/>
        <v>7.1215000000000001E-2</v>
      </c>
      <c r="AC3172" s="148">
        <f t="shared" si="1815"/>
        <v>821</v>
      </c>
      <c r="AD3172" s="36">
        <v>252</v>
      </c>
      <c r="AE3172" s="35">
        <f t="shared" si="1816"/>
        <v>1.2512273060000001</v>
      </c>
      <c r="AF3172" s="2">
        <f t="shared" si="1817"/>
        <v>75302.032397129995</v>
      </c>
      <c r="AG3172" s="2">
        <f t="shared" si="1818"/>
        <v>75302.032397140007</v>
      </c>
      <c r="AH3172" s="3">
        <f t="shared" si="1819"/>
        <v>0</v>
      </c>
      <c r="AI3172" s="3"/>
      <c r="AJ3172" s="3">
        <v>0</v>
      </c>
      <c r="AK3172" s="2">
        <f t="shared" si="1820"/>
        <v>94781.642551391473</v>
      </c>
      <c r="AL3172" s="8"/>
      <c r="AM3172" s="8"/>
      <c r="AN3172" s="8"/>
      <c r="AO3172" s="8"/>
      <c r="AP3172" s="8"/>
      <c r="AQ3172" s="8"/>
      <c r="AR3172" s="5"/>
      <c r="AS3172" s="1"/>
      <c r="AT3172" s="8"/>
      <c r="AU3172" s="1"/>
      <c r="AV3172" s="1"/>
      <c r="AW3172" s="3"/>
      <c r="AX3172" s="3"/>
      <c r="AY3172" s="4"/>
      <c r="AZ3172" s="4"/>
      <c r="BA3172" s="4"/>
      <c r="BB3172" s="1"/>
      <c r="BC3172" s="1"/>
      <c r="BD3172" s="1"/>
      <c r="BE3172" s="1"/>
      <c r="BF3172" s="1"/>
      <c r="BG3172" s="1"/>
      <c r="BH3172" s="1"/>
      <c r="BI3172" s="1"/>
    </row>
    <row r="3173" spans="1:61" x14ac:dyDescent="0.2">
      <c r="A3173" s="78">
        <f t="shared" si="1821"/>
        <v>45064</v>
      </c>
      <c r="B3173" s="2">
        <f t="shared" si="1791"/>
        <v>470105.62626762234</v>
      </c>
      <c r="C3173" s="3">
        <f t="shared" si="1792"/>
        <v>63464259.546129018</v>
      </c>
      <c r="D3173" s="2">
        <f t="shared" si="1790"/>
        <v>240537.3279050432</v>
      </c>
      <c r="E3173" s="2">
        <f t="shared" si="1793"/>
        <v>0</v>
      </c>
      <c r="F3173" s="33">
        <f t="shared" si="1794"/>
        <v>240537.3279050432</v>
      </c>
      <c r="G3173" s="39">
        <f t="shared" si="1795"/>
        <v>6609.67</v>
      </c>
      <c r="H3173" s="38">
        <f>IF(AND(N3173=1,N3172&gt;1),VLOOKUP(A3172,[1]Plan1!$CW$105:$CY$215,3),H3172)</f>
        <v>6649.99</v>
      </c>
      <c r="I3173" s="127">
        <f t="shared" si="1796"/>
        <v>44996</v>
      </c>
      <c r="J3173" s="127">
        <f t="shared" si="1797"/>
        <v>45027</v>
      </c>
      <c r="K3173" s="34">
        <f t="shared" si="1798"/>
        <v>6.1001532602988906E-3</v>
      </c>
      <c r="L3173" s="212">
        <f t="shared" si="1799"/>
        <v>45089</v>
      </c>
      <c r="M3173" s="1">
        <f t="shared" si="1800"/>
        <v>22</v>
      </c>
      <c r="N3173" s="1">
        <f t="shared" si="1801"/>
        <v>6</v>
      </c>
      <c r="O3173" s="2">
        <f t="shared" si="1802"/>
        <v>1.00166</v>
      </c>
      <c r="P3173" s="35">
        <f t="shared" si="1803"/>
        <v>1.0071003300000001</v>
      </c>
      <c r="Q3173" s="35">
        <f t="shared" si="1804"/>
        <v>1.2443916878544581</v>
      </c>
      <c r="R3173" s="2">
        <f t="shared" si="1805"/>
        <v>1.2464573699999999</v>
      </c>
      <c r="S3173" s="2">
        <f t="shared" si="1806"/>
        <v>1.23561838</v>
      </c>
      <c r="T3173" s="2">
        <f t="shared" si="1807"/>
        <v>299819.52512733999</v>
      </c>
      <c r="U3173" s="2">
        <f t="shared" si="1808"/>
        <v>0</v>
      </c>
      <c r="V3173" s="2">
        <f t="shared" si="1809"/>
        <v>59282.19722230453</v>
      </c>
      <c r="W3173" s="2">
        <f t="shared" si="1810"/>
        <v>299819.52512734773</v>
      </c>
      <c r="X3173" s="36">
        <f t="shared" si="1811"/>
        <v>0</v>
      </c>
      <c r="Y3173" s="2">
        <f t="shared" si="1812"/>
        <v>0</v>
      </c>
      <c r="Z3173" s="37">
        <f t="shared" si="1813"/>
        <v>0</v>
      </c>
      <c r="AA3173" s="2">
        <f t="shared" si="1814"/>
        <v>0</v>
      </c>
      <c r="AB3173" s="4">
        <f t="shared" si="1822"/>
        <v>7.1215000000000001E-2</v>
      </c>
      <c r="AC3173" s="148">
        <f t="shared" si="1815"/>
        <v>822</v>
      </c>
      <c r="AD3173" s="36">
        <v>252</v>
      </c>
      <c r="AE3173" s="35">
        <f t="shared" si="1816"/>
        <v>1.251568926</v>
      </c>
      <c r="AF3173" s="2">
        <f t="shared" si="1817"/>
        <v>75425.275930110001</v>
      </c>
      <c r="AG3173" s="2">
        <f t="shared" si="1818"/>
        <v>75425.275930110001</v>
      </c>
      <c r="AH3173" s="3">
        <f t="shared" si="1819"/>
        <v>0</v>
      </c>
      <c r="AI3173" s="3"/>
      <c r="AJ3173" s="3">
        <v>0</v>
      </c>
      <c r="AK3173" s="2">
        <f t="shared" si="1820"/>
        <v>94860.825210164578</v>
      </c>
      <c r="AL3173" s="8"/>
      <c r="AM3173" s="8"/>
      <c r="AN3173" s="8"/>
      <c r="AO3173" s="8"/>
      <c r="AP3173" s="8"/>
      <c r="AQ3173" s="8"/>
      <c r="AR3173" s="5"/>
      <c r="AS3173" s="1"/>
      <c r="AT3173" s="8"/>
      <c r="AU3173" s="1"/>
      <c r="AV3173" s="1"/>
      <c r="AW3173" s="3"/>
      <c r="AX3173" s="3"/>
      <c r="AY3173" s="4"/>
      <c r="AZ3173" s="4"/>
      <c r="BA3173" s="4"/>
      <c r="BB3173" s="1"/>
      <c r="BC3173" s="1"/>
      <c r="BD3173" s="1"/>
      <c r="BE3173" s="1"/>
      <c r="BF3173" s="1"/>
      <c r="BG3173" s="1"/>
      <c r="BH3173" s="1"/>
      <c r="BI3173" s="1"/>
    </row>
    <row r="3174" spans="1:61" x14ac:dyDescent="0.2">
      <c r="A3174" s="78">
        <f t="shared" si="1821"/>
        <v>45065</v>
      </c>
      <c r="B3174" s="2">
        <f t="shared" si="1791"/>
        <v>470391.03369246481</v>
      </c>
      <c r="C3174" s="3">
        <f t="shared" si="1792"/>
        <v>63502789.548482753</v>
      </c>
      <c r="D3174" s="2">
        <f t="shared" si="1790"/>
        <v>240537.3279050432</v>
      </c>
      <c r="E3174" s="2">
        <f t="shared" si="1793"/>
        <v>0</v>
      </c>
      <c r="F3174" s="33">
        <f t="shared" si="1794"/>
        <v>240537.3279050432</v>
      </c>
      <c r="G3174" s="39">
        <f t="shared" si="1795"/>
        <v>6609.67</v>
      </c>
      <c r="H3174" s="38">
        <f>IF(AND(N3174=1,N3173&gt;1),VLOOKUP(A3173,[1]Plan1!$CW$105:$CY$215,3),H3173)</f>
        <v>6649.99</v>
      </c>
      <c r="I3174" s="127">
        <f t="shared" si="1796"/>
        <v>44996</v>
      </c>
      <c r="J3174" s="127">
        <f t="shared" si="1797"/>
        <v>45027</v>
      </c>
      <c r="K3174" s="34">
        <f t="shared" si="1798"/>
        <v>6.1001532602988906E-3</v>
      </c>
      <c r="L3174" s="212">
        <f t="shared" si="1799"/>
        <v>45089</v>
      </c>
      <c r="M3174" s="1">
        <f t="shared" si="1800"/>
        <v>22</v>
      </c>
      <c r="N3174" s="1">
        <f t="shared" si="1801"/>
        <v>7</v>
      </c>
      <c r="O3174" s="2">
        <f t="shared" si="1802"/>
        <v>1.0019369300000001</v>
      </c>
      <c r="P3174" s="35">
        <f t="shared" si="1803"/>
        <v>1.0071003300000001</v>
      </c>
      <c r="Q3174" s="35">
        <f t="shared" si="1804"/>
        <v>1.2443916878544581</v>
      </c>
      <c r="R3174" s="2">
        <f t="shared" si="1805"/>
        <v>1.2468019800000001</v>
      </c>
      <c r="S3174" s="2">
        <f t="shared" si="1806"/>
        <v>1.23561838</v>
      </c>
      <c r="T3174" s="2">
        <f t="shared" si="1807"/>
        <v>299902.41669590998</v>
      </c>
      <c r="U3174" s="2">
        <f t="shared" si="1808"/>
        <v>0</v>
      </c>
      <c r="V3174" s="2">
        <f t="shared" si="1809"/>
        <v>59365.088790873939</v>
      </c>
      <c r="W3174" s="2">
        <f t="shared" si="1810"/>
        <v>299902.41669591714</v>
      </c>
      <c r="X3174" s="36">
        <f t="shared" si="1811"/>
        <v>0</v>
      </c>
      <c r="Y3174" s="2">
        <f t="shared" si="1812"/>
        <v>0</v>
      </c>
      <c r="Z3174" s="37">
        <f t="shared" si="1813"/>
        <v>0</v>
      </c>
      <c r="AA3174" s="2">
        <f t="shared" si="1814"/>
        <v>0</v>
      </c>
      <c r="AB3174" s="4">
        <f t="shared" si="1822"/>
        <v>7.1215000000000001E-2</v>
      </c>
      <c r="AC3174" s="148">
        <f t="shared" si="1815"/>
        <v>823</v>
      </c>
      <c r="AD3174" s="36">
        <v>252</v>
      </c>
      <c r="AE3174" s="35">
        <f t="shared" si="1816"/>
        <v>1.251910638</v>
      </c>
      <c r="AF3174" s="2">
        <f t="shared" si="1817"/>
        <v>75548.609127599993</v>
      </c>
      <c r="AG3174" s="2">
        <f t="shared" si="1818"/>
        <v>75548.609127610005</v>
      </c>
      <c r="AH3174" s="3">
        <f t="shared" si="1819"/>
        <v>0</v>
      </c>
      <c r="AI3174" s="3"/>
      <c r="AJ3174" s="3">
        <v>0</v>
      </c>
      <c r="AK3174" s="2">
        <f t="shared" si="1820"/>
        <v>94940.007868937653</v>
      </c>
      <c r="AL3174" s="8"/>
      <c r="AM3174" s="8"/>
      <c r="AN3174" s="8"/>
      <c r="AO3174" s="8"/>
      <c r="AP3174" s="8"/>
      <c r="AQ3174" s="8"/>
      <c r="AR3174" s="5"/>
      <c r="AS3174" s="1"/>
      <c r="AT3174" s="8"/>
      <c r="AU3174" s="1"/>
      <c r="AV3174" s="1"/>
      <c r="AW3174" s="3"/>
      <c r="AX3174" s="3"/>
      <c r="AY3174" s="4"/>
      <c r="AZ3174" s="4"/>
      <c r="BA3174" s="4"/>
      <c r="BB3174" s="1"/>
      <c r="BC3174" s="1"/>
      <c r="BD3174" s="1"/>
      <c r="BE3174" s="1"/>
      <c r="BF3174" s="1"/>
      <c r="BG3174" s="1"/>
      <c r="BH3174" s="1"/>
      <c r="BI3174" s="1"/>
    </row>
    <row r="3175" spans="1:61" x14ac:dyDescent="0.2">
      <c r="A3175" s="78">
        <f t="shared" si="1821"/>
        <v>45066</v>
      </c>
      <c r="B3175" s="2">
        <f t="shared" si="1791"/>
        <v>470574.01930084999</v>
      </c>
      <c r="C3175" s="3">
        <f t="shared" si="1792"/>
        <v>63527492.605614752</v>
      </c>
      <c r="D3175" s="2">
        <f t="shared" si="1790"/>
        <v>240537.3279050432</v>
      </c>
      <c r="E3175" s="2">
        <f t="shared" si="1793"/>
        <v>0</v>
      </c>
      <c r="F3175" s="33">
        <f t="shared" si="1794"/>
        <v>240537.3279050432</v>
      </c>
      <c r="G3175" s="39">
        <f t="shared" si="1795"/>
        <v>6609.67</v>
      </c>
      <c r="H3175" s="38">
        <f>IF(AND(N3175=1,N3174&gt;1),VLOOKUP(A3174,[1]Plan1!$CW$105:$CY$215,3),H3174)</f>
        <v>6649.99</v>
      </c>
      <c r="I3175" s="127">
        <f t="shared" si="1796"/>
        <v>44996</v>
      </c>
      <c r="J3175" s="127">
        <f t="shared" si="1797"/>
        <v>45027</v>
      </c>
      <c r="K3175" s="34">
        <f t="shared" si="1798"/>
        <v>6.1001532602988906E-3</v>
      </c>
      <c r="L3175" s="212">
        <f t="shared" si="1799"/>
        <v>45089</v>
      </c>
      <c r="M3175" s="1">
        <f t="shared" si="1800"/>
        <v>22</v>
      </c>
      <c r="N3175" s="1">
        <f t="shared" si="1801"/>
        <v>8</v>
      </c>
      <c r="O3175" s="2">
        <f t="shared" si="1802"/>
        <v>1.0022139400000001</v>
      </c>
      <c r="P3175" s="35">
        <f t="shared" si="1803"/>
        <v>1.0071003300000001</v>
      </c>
      <c r="Q3175" s="35">
        <f t="shared" si="1804"/>
        <v>1.2443916878544581</v>
      </c>
      <c r="R3175" s="2">
        <f t="shared" si="1805"/>
        <v>1.2471466899999999</v>
      </c>
      <c r="S3175" s="2">
        <f t="shared" si="1806"/>
        <v>1.23561838</v>
      </c>
      <c r="T3175" s="2">
        <f t="shared" si="1807"/>
        <v>299985.33231820998</v>
      </c>
      <c r="U3175" s="2">
        <f t="shared" si="1808"/>
        <v>0</v>
      </c>
      <c r="V3175" s="2">
        <f t="shared" si="1809"/>
        <v>59448.004413176037</v>
      </c>
      <c r="W3175" s="2">
        <f t="shared" si="1810"/>
        <v>299985.33231821924</v>
      </c>
      <c r="X3175" s="36">
        <f t="shared" si="1811"/>
        <v>0</v>
      </c>
      <c r="Y3175" s="2">
        <f t="shared" si="1812"/>
        <v>0</v>
      </c>
      <c r="Z3175" s="37">
        <f t="shared" si="1813"/>
        <v>0</v>
      </c>
      <c r="AA3175" s="2">
        <f t="shared" si="1814"/>
        <v>0</v>
      </c>
      <c r="AB3175" s="4">
        <f t="shared" si="1822"/>
        <v>7.1215000000000001E-2</v>
      </c>
      <c r="AC3175" s="148">
        <f t="shared" si="1815"/>
        <v>823</v>
      </c>
      <c r="AD3175" s="36">
        <v>252</v>
      </c>
      <c r="AE3175" s="35">
        <f t="shared" si="1816"/>
        <v>1.251910638</v>
      </c>
      <c r="AF3175" s="2">
        <f t="shared" si="1817"/>
        <v>75569.496454919994</v>
      </c>
      <c r="AG3175" s="2">
        <f t="shared" si="1818"/>
        <v>75569.496454919994</v>
      </c>
      <c r="AH3175" s="3">
        <f t="shared" si="1819"/>
        <v>0</v>
      </c>
      <c r="AI3175" s="3"/>
      <c r="AJ3175" s="3">
        <v>0</v>
      </c>
      <c r="AK3175" s="2">
        <f t="shared" si="1820"/>
        <v>95019.190527710758</v>
      </c>
      <c r="AL3175" s="8"/>
      <c r="AM3175" s="8"/>
      <c r="AN3175" s="8"/>
      <c r="AO3175" s="8"/>
      <c r="AP3175" s="8"/>
      <c r="AQ3175" s="8"/>
      <c r="AR3175" s="5"/>
      <c r="AS3175" s="1"/>
      <c r="AT3175" s="8"/>
      <c r="AU3175" s="1"/>
      <c r="AV3175" s="1"/>
      <c r="AW3175" s="3"/>
      <c r="AX3175" s="3"/>
      <c r="AY3175" s="4"/>
      <c r="AZ3175" s="4"/>
      <c r="BA3175" s="4"/>
      <c r="BB3175" s="1"/>
      <c r="BC3175" s="1"/>
      <c r="BD3175" s="1"/>
      <c r="BE3175" s="1"/>
      <c r="BF3175" s="1"/>
      <c r="BG3175" s="1"/>
      <c r="BH3175" s="1"/>
      <c r="BI3175" s="1"/>
    </row>
    <row r="3176" spans="1:61" x14ac:dyDescent="0.2">
      <c r="A3176" s="78">
        <f t="shared" si="1821"/>
        <v>45067</v>
      </c>
      <c r="B3176" s="2">
        <f t="shared" si="1791"/>
        <v>470653.20195962302</v>
      </c>
      <c r="C3176" s="3">
        <f t="shared" si="1792"/>
        <v>63538182.264549106</v>
      </c>
      <c r="D3176" s="2">
        <f t="shared" si="1790"/>
        <v>240537.3279050432</v>
      </c>
      <c r="E3176" s="2">
        <f t="shared" si="1793"/>
        <v>0</v>
      </c>
      <c r="F3176" s="33">
        <f t="shared" si="1794"/>
        <v>240537.3279050432</v>
      </c>
      <c r="G3176" s="39">
        <f t="shared" si="1795"/>
        <v>6609.67</v>
      </c>
      <c r="H3176" s="38">
        <f>IF(AND(N3176=1,N3175&gt;1),VLOOKUP(A3175,[1]Plan1!$CW$105:$CY$215,3),H3175)</f>
        <v>6649.99</v>
      </c>
      <c r="I3176" s="127">
        <f t="shared" si="1796"/>
        <v>44996</v>
      </c>
      <c r="J3176" s="127">
        <f t="shared" si="1797"/>
        <v>45027</v>
      </c>
      <c r="K3176" s="34">
        <f t="shared" si="1798"/>
        <v>6.1001532602988906E-3</v>
      </c>
      <c r="L3176" s="212">
        <f t="shared" si="1799"/>
        <v>45089</v>
      </c>
      <c r="M3176" s="1">
        <f t="shared" si="1800"/>
        <v>22</v>
      </c>
      <c r="N3176" s="1">
        <f t="shared" si="1801"/>
        <v>8</v>
      </c>
      <c r="O3176" s="2">
        <f t="shared" si="1802"/>
        <v>1.0022139400000001</v>
      </c>
      <c r="P3176" s="35">
        <f t="shared" si="1803"/>
        <v>1.0071003300000001</v>
      </c>
      <c r="Q3176" s="35">
        <f t="shared" si="1804"/>
        <v>1.2443916878544581</v>
      </c>
      <c r="R3176" s="2">
        <f t="shared" si="1805"/>
        <v>1.2471466899999999</v>
      </c>
      <c r="S3176" s="2">
        <f t="shared" si="1806"/>
        <v>1.23561838</v>
      </c>
      <c r="T3176" s="2">
        <f t="shared" si="1807"/>
        <v>299985.33231820998</v>
      </c>
      <c r="U3176" s="2">
        <f t="shared" si="1808"/>
        <v>0</v>
      </c>
      <c r="V3176" s="2">
        <f t="shared" si="1809"/>
        <v>59448.004413176037</v>
      </c>
      <c r="W3176" s="2">
        <f t="shared" si="1810"/>
        <v>299985.33231821924</v>
      </c>
      <c r="X3176" s="36">
        <f t="shared" si="1811"/>
        <v>0</v>
      </c>
      <c r="Y3176" s="2">
        <f t="shared" si="1812"/>
        <v>0</v>
      </c>
      <c r="Z3176" s="37">
        <f t="shared" si="1813"/>
        <v>0</v>
      </c>
      <c r="AA3176" s="2">
        <f t="shared" si="1814"/>
        <v>0</v>
      </c>
      <c r="AB3176" s="4">
        <f t="shared" si="1822"/>
        <v>7.1215000000000001E-2</v>
      </c>
      <c r="AC3176" s="148">
        <f t="shared" si="1815"/>
        <v>823</v>
      </c>
      <c r="AD3176" s="36">
        <v>252</v>
      </c>
      <c r="AE3176" s="35">
        <f t="shared" si="1816"/>
        <v>1.251910638</v>
      </c>
      <c r="AF3176" s="2">
        <f t="shared" si="1817"/>
        <v>75569.496454919994</v>
      </c>
      <c r="AG3176" s="2">
        <f t="shared" si="1818"/>
        <v>75569.496454919994</v>
      </c>
      <c r="AH3176" s="3">
        <f t="shared" si="1819"/>
        <v>0</v>
      </c>
      <c r="AI3176" s="3"/>
      <c r="AJ3176" s="3">
        <v>0</v>
      </c>
      <c r="AK3176" s="2">
        <f t="shared" si="1820"/>
        <v>95098.373186483834</v>
      </c>
      <c r="AL3176" s="8"/>
      <c r="AM3176" s="8"/>
      <c r="AN3176" s="8"/>
      <c r="AO3176" s="8"/>
      <c r="AP3176" s="8"/>
      <c r="AQ3176" s="8"/>
      <c r="AR3176" s="5"/>
      <c r="AS3176" s="1"/>
      <c r="AT3176" s="8"/>
      <c r="AU3176" s="1"/>
      <c r="AV3176" s="1"/>
      <c r="AW3176" s="3"/>
      <c r="AX3176" s="3"/>
      <c r="AY3176" s="4"/>
      <c r="AZ3176" s="4"/>
      <c r="BA3176" s="4"/>
      <c r="BB3176" s="1"/>
      <c r="BC3176" s="1"/>
      <c r="BD3176" s="1"/>
      <c r="BE3176" s="1"/>
      <c r="BF3176" s="1"/>
      <c r="BG3176" s="1"/>
      <c r="BH3176" s="1"/>
      <c r="BI3176" s="1"/>
    </row>
    <row r="3177" spans="1:61" x14ac:dyDescent="0.2">
      <c r="A3177" s="78">
        <f t="shared" si="1821"/>
        <v>45068</v>
      </c>
      <c r="B3177" s="2">
        <f t="shared" si="1791"/>
        <v>470834.92140489619</v>
      </c>
      <c r="C3177" s="3">
        <f t="shared" si="1792"/>
        <v>63562714.389660984</v>
      </c>
      <c r="D3177" s="2">
        <f t="shared" si="1790"/>
        <v>240537.3279050432</v>
      </c>
      <c r="E3177" s="2">
        <f t="shared" si="1793"/>
        <v>0</v>
      </c>
      <c r="F3177" s="33">
        <f t="shared" si="1794"/>
        <v>240537.3279050432</v>
      </c>
      <c r="G3177" s="39">
        <f t="shared" si="1795"/>
        <v>6609.67</v>
      </c>
      <c r="H3177" s="38">
        <f>IF(AND(N3177=1,N3176&gt;1),VLOOKUP(A3176,[1]Plan1!$CW$105:$CY$215,3),H3176)</f>
        <v>6649.99</v>
      </c>
      <c r="I3177" s="127">
        <f t="shared" si="1796"/>
        <v>44996</v>
      </c>
      <c r="J3177" s="127">
        <f t="shared" si="1797"/>
        <v>45027</v>
      </c>
      <c r="K3177" s="34">
        <f t="shared" si="1798"/>
        <v>6.1001532602988906E-3</v>
      </c>
      <c r="L3177" s="212">
        <f t="shared" si="1799"/>
        <v>45089</v>
      </c>
      <c r="M3177" s="1">
        <f t="shared" si="1800"/>
        <v>22</v>
      </c>
      <c r="N3177" s="1">
        <f t="shared" si="1801"/>
        <v>8</v>
      </c>
      <c r="O3177" s="2">
        <f t="shared" si="1802"/>
        <v>1.0022139400000001</v>
      </c>
      <c r="P3177" s="35">
        <f t="shared" si="1803"/>
        <v>1.0071003300000001</v>
      </c>
      <c r="Q3177" s="35">
        <f t="shared" si="1804"/>
        <v>1.2443916878544581</v>
      </c>
      <c r="R3177" s="2">
        <f t="shared" si="1805"/>
        <v>1.2471466899999999</v>
      </c>
      <c r="S3177" s="2">
        <f t="shared" si="1806"/>
        <v>1.23561838</v>
      </c>
      <c r="T3177" s="2">
        <f t="shared" si="1807"/>
        <v>299985.33231820998</v>
      </c>
      <c r="U3177" s="2">
        <f t="shared" si="1808"/>
        <v>0</v>
      </c>
      <c r="V3177" s="2">
        <f t="shared" si="1809"/>
        <v>59448.004413176037</v>
      </c>
      <c r="W3177" s="2">
        <f t="shared" si="1810"/>
        <v>299985.33231821924</v>
      </c>
      <c r="X3177" s="36">
        <f t="shared" si="1811"/>
        <v>0</v>
      </c>
      <c r="Y3177" s="2">
        <f t="shared" si="1812"/>
        <v>0</v>
      </c>
      <c r="Z3177" s="37">
        <f t="shared" si="1813"/>
        <v>0</v>
      </c>
      <c r="AA3177" s="2">
        <f t="shared" si="1814"/>
        <v>0</v>
      </c>
      <c r="AB3177" s="4">
        <f t="shared" si="1822"/>
        <v>7.1215000000000001E-2</v>
      </c>
      <c r="AC3177" s="148">
        <f t="shared" si="1815"/>
        <v>824</v>
      </c>
      <c r="AD3177" s="36">
        <v>252</v>
      </c>
      <c r="AE3177" s="35">
        <f t="shared" si="1816"/>
        <v>1.252252444</v>
      </c>
      <c r="AF3177" s="2">
        <f t="shared" si="1817"/>
        <v>75672.033241419995</v>
      </c>
      <c r="AG3177" s="2">
        <f t="shared" si="1818"/>
        <v>75672.033241419995</v>
      </c>
      <c r="AH3177" s="3">
        <f t="shared" si="1819"/>
        <v>0</v>
      </c>
      <c r="AI3177" s="3"/>
      <c r="AJ3177" s="3">
        <v>0</v>
      </c>
      <c r="AK3177" s="2">
        <f t="shared" si="1820"/>
        <v>95177.555845256938</v>
      </c>
      <c r="AL3177" s="8"/>
      <c r="AM3177" s="8"/>
      <c r="AN3177" s="8"/>
      <c r="AO3177" s="8"/>
      <c r="AP3177" s="8"/>
      <c r="AQ3177" s="8"/>
      <c r="AR3177" s="5"/>
      <c r="AS3177" s="1"/>
      <c r="AT3177" s="8"/>
      <c r="AU3177" s="1"/>
      <c r="AV3177" s="1"/>
      <c r="AW3177" s="3"/>
      <c r="AX3177" s="3"/>
      <c r="AY3177" s="4"/>
      <c r="AZ3177" s="4"/>
      <c r="BA3177" s="4"/>
      <c r="BB3177" s="1"/>
      <c r="BC3177" s="1"/>
      <c r="BD3177" s="1"/>
      <c r="BE3177" s="1"/>
      <c r="BF3177" s="1"/>
      <c r="BG3177" s="1"/>
      <c r="BH3177" s="1"/>
      <c r="BI3177" s="1"/>
    </row>
    <row r="3178" spans="1:61" x14ac:dyDescent="0.2">
      <c r="A3178" s="78">
        <f t="shared" si="1821"/>
        <v>45069</v>
      </c>
      <c r="B3178" s="2">
        <f t="shared" si="1791"/>
        <v>471120.55851781426</v>
      </c>
      <c r="C3178" s="3">
        <f t="shared" si="1792"/>
        <v>63601275.399904929</v>
      </c>
      <c r="D3178" s="2">
        <f t="shared" si="1790"/>
        <v>240537.3279050432</v>
      </c>
      <c r="E3178" s="2">
        <f t="shared" si="1793"/>
        <v>0</v>
      </c>
      <c r="F3178" s="33">
        <f t="shared" si="1794"/>
        <v>240537.3279050432</v>
      </c>
      <c r="G3178" s="39">
        <f t="shared" si="1795"/>
        <v>6609.67</v>
      </c>
      <c r="H3178" s="38">
        <f>IF(AND(N3178=1,N3177&gt;1),VLOOKUP(A3177,[1]Plan1!$CW$105:$CY$215,3),H3177)</f>
        <v>6649.99</v>
      </c>
      <c r="I3178" s="127">
        <f t="shared" si="1796"/>
        <v>44996</v>
      </c>
      <c r="J3178" s="127">
        <f t="shared" si="1797"/>
        <v>45027</v>
      </c>
      <c r="K3178" s="34">
        <f t="shared" si="1798"/>
        <v>6.1001532602988906E-3</v>
      </c>
      <c r="L3178" s="212">
        <f t="shared" si="1799"/>
        <v>45089</v>
      </c>
      <c r="M3178" s="1">
        <f t="shared" si="1800"/>
        <v>22</v>
      </c>
      <c r="N3178" s="1">
        <f t="shared" si="1801"/>
        <v>9</v>
      </c>
      <c r="O3178" s="2">
        <f t="shared" si="1802"/>
        <v>1.0024910300000001</v>
      </c>
      <c r="P3178" s="35">
        <f t="shared" si="1803"/>
        <v>1.0071003300000001</v>
      </c>
      <c r="Q3178" s="35">
        <f t="shared" si="1804"/>
        <v>1.2443916878544581</v>
      </c>
      <c r="R3178" s="2">
        <f t="shared" si="1805"/>
        <v>1.2474915</v>
      </c>
      <c r="S3178" s="2">
        <f t="shared" si="1806"/>
        <v>1.23561838</v>
      </c>
      <c r="T3178" s="2">
        <f t="shared" si="1807"/>
        <v>300068.27199425001</v>
      </c>
      <c r="U3178" s="2">
        <f t="shared" si="1808"/>
        <v>0</v>
      </c>
      <c r="V3178" s="2">
        <f t="shared" si="1809"/>
        <v>59530.944089210992</v>
      </c>
      <c r="W3178" s="2">
        <f t="shared" si="1810"/>
        <v>300068.2719942542</v>
      </c>
      <c r="X3178" s="36">
        <f t="shared" si="1811"/>
        <v>0</v>
      </c>
      <c r="Y3178" s="2">
        <f t="shared" si="1812"/>
        <v>0</v>
      </c>
      <c r="Z3178" s="37">
        <f t="shared" si="1813"/>
        <v>0</v>
      </c>
      <c r="AA3178" s="2">
        <f t="shared" si="1814"/>
        <v>0</v>
      </c>
      <c r="AB3178" s="4">
        <f t="shared" si="1822"/>
        <v>7.1215000000000001E-2</v>
      </c>
      <c r="AC3178" s="148">
        <f t="shared" si="1815"/>
        <v>825</v>
      </c>
      <c r="AD3178" s="36">
        <v>252</v>
      </c>
      <c r="AE3178" s="35">
        <f t="shared" si="1816"/>
        <v>1.2525943429999999</v>
      </c>
      <c r="AF3178" s="2">
        <f t="shared" si="1817"/>
        <v>75795.548019530004</v>
      </c>
      <c r="AG3178" s="2">
        <f t="shared" si="1818"/>
        <v>75795.548019530004</v>
      </c>
      <c r="AH3178" s="3">
        <f t="shared" si="1819"/>
        <v>0</v>
      </c>
      <c r="AI3178" s="3"/>
      <c r="AJ3178" s="3">
        <v>0</v>
      </c>
      <c r="AK3178" s="2">
        <f t="shared" si="1820"/>
        <v>95256.738504030029</v>
      </c>
      <c r="AL3178" s="8"/>
      <c r="AM3178" s="8"/>
      <c r="AN3178" s="8"/>
      <c r="AO3178" s="8"/>
      <c r="AP3178" s="8"/>
      <c r="AQ3178" s="8"/>
      <c r="AR3178" s="5"/>
      <c r="AS3178" s="1"/>
      <c r="AT3178" s="8"/>
      <c r="AU3178" s="1"/>
      <c r="AV3178" s="1"/>
      <c r="AW3178" s="3"/>
      <c r="AX3178" s="3"/>
      <c r="AY3178" s="4"/>
      <c r="AZ3178" s="4"/>
      <c r="BA3178" s="4"/>
      <c r="BB3178" s="1"/>
      <c r="BC3178" s="1"/>
      <c r="BD3178" s="1"/>
      <c r="BE3178" s="1"/>
      <c r="BF3178" s="1"/>
      <c r="BG3178" s="1"/>
      <c r="BH3178" s="1"/>
      <c r="BI3178" s="1"/>
    </row>
    <row r="3179" spans="1:61" x14ac:dyDescent="0.2">
      <c r="A3179" s="78">
        <f t="shared" si="1821"/>
        <v>45070</v>
      </c>
      <c r="B3179" s="2">
        <f t="shared" si="1791"/>
        <v>471406.3076829518</v>
      </c>
      <c r="C3179" s="3">
        <f t="shared" si="1792"/>
        <v>63639851.537198491</v>
      </c>
      <c r="D3179" s="2">
        <f t="shared" si="1790"/>
        <v>240537.3279050432</v>
      </c>
      <c r="E3179" s="2">
        <f t="shared" si="1793"/>
        <v>0</v>
      </c>
      <c r="F3179" s="33">
        <f t="shared" si="1794"/>
        <v>240537.3279050432</v>
      </c>
      <c r="G3179" s="39">
        <f t="shared" si="1795"/>
        <v>6609.67</v>
      </c>
      <c r="H3179" s="38">
        <f>IF(AND(N3179=1,N3178&gt;1),VLOOKUP(A3178,[1]Plan1!$CW$105:$CY$215,3),H3178)</f>
        <v>6649.99</v>
      </c>
      <c r="I3179" s="127">
        <f t="shared" si="1796"/>
        <v>44996</v>
      </c>
      <c r="J3179" s="127">
        <f t="shared" si="1797"/>
        <v>45027</v>
      </c>
      <c r="K3179" s="34">
        <f t="shared" si="1798"/>
        <v>6.1001532602988906E-3</v>
      </c>
      <c r="L3179" s="212">
        <f t="shared" si="1799"/>
        <v>45089</v>
      </c>
      <c r="M3179" s="1">
        <f t="shared" si="1800"/>
        <v>22</v>
      </c>
      <c r="N3179" s="1">
        <f t="shared" si="1801"/>
        <v>10</v>
      </c>
      <c r="O3179" s="2">
        <f t="shared" si="1802"/>
        <v>1.0027681900000001</v>
      </c>
      <c r="P3179" s="35">
        <f t="shared" si="1803"/>
        <v>1.0071003300000001</v>
      </c>
      <c r="Q3179" s="35">
        <f t="shared" si="1804"/>
        <v>1.2443916878544581</v>
      </c>
      <c r="R3179" s="2">
        <f t="shared" si="1805"/>
        <v>1.2478364</v>
      </c>
      <c r="S3179" s="2">
        <f t="shared" si="1806"/>
        <v>1.23561838</v>
      </c>
      <c r="T3179" s="2">
        <f t="shared" si="1807"/>
        <v>300151.23331863998</v>
      </c>
      <c r="U3179" s="2">
        <f t="shared" si="1808"/>
        <v>0</v>
      </c>
      <c r="V3179" s="2">
        <f t="shared" si="1809"/>
        <v>59613.90541360544</v>
      </c>
      <c r="W3179" s="2">
        <f t="shared" si="1810"/>
        <v>300151.23331864865</v>
      </c>
      <c r="X3179" s="36">
        <f t="shared" si="1811"/>
        <v>0</v>
      </c>
      <c r="Y3179" s="2">
        <f t="shared" si="1812"/>
        <v>0</v>
      </c>
      <c r="Z3179" s="37">
        <f t="shared" si="1813"/>
        <v>0</v>
      </c>
      <c r="AA3179" s="2">
        <f t="shared" si="1814"/>
        <v>0</v>
      </c>
      <c r="AB3179" s="4">
        <f t="shared" si="1822"/>
        <v>7.1215000000000001E-2</v>
      </c>
      <c r="AC3179" s="148">
        <f t="shared" si="1815"/>
        <v>826</v>
      </c>
      <c r="AD3179" s="36">
        <v>252</v>
      </c>
      <c r="AE3179" s="35">
        <f t="shared" si="1816"/>
        <v>1.2529363360000001</v>
      </c>
      <c r="AF3179" s="2">
        <f t="shared" si="1817"/>
        <v>75919.15320149</v>
      </c>
      <c r="AG3179" s="2">
        <f t="shared" si="1818"/>
        <v>75919.153201499998</v>
      </c>
      <c r="AH3179" s="3">
        <f t="shared" si="1819"/>
        <v>0</v>
      </c>
      <c r="AI3179" s="3"/>
      <c r="AJ3179" s="3">
        <v>0</v>
      </c>
      <c r="AK3179" s="2">
        <f t="shared" si="1820"/>
        <v>95335.921162803133</v>
      </c>
      <c r="AL3179" s="8"/>
      <c r="AM3179" s="8"/>
      <c r="AN3179" s="8"/>
      <c r="AO3179" s="8"/>
      <c r="AP3179" s="8"/>
      <c r="AQ3179" s="8"/>
      <c r="AR3179" s="5"/>
      <c r="AS3179" s="1"/>
      <c r="AT3179" s="8"/>
      <c r="AU3179" s="1"/>
      <c r="AV3179" s="1"/>
      <c r="AW3179" s="3"/>
      <c r="AX3179" s="3"/>
      <c r="AY3179" s="4"/>
      <c r="AZ3179" s="4"/>
      <c r="BA3179" s="4"/>
      <c r="BB3179" s="1"/>
      <c r="BC3179" s="1"/>
      <c r="BD3179" s="1"/>
      <c r="BE3179" s="1"/>
      <c r="BF3179" s="1"/>
      <c r="BG3179" s="1"/>
      <c r="BH3179" s="1"/>
      <c r="BI3179" s="1"/>
    </row>
    <row r="3180" spans="1:61" x14ac:dyDescent="0.2">
      <c r="A3180" s="78">
        <f t="shared" si="1821"/>
        <v>45071</v>
      </c>
      <c r="B3180" s="2">
        <f t="shared" si="1791"/>
        <v>471692.16864566889</v>
      </c>
      <c r="C3180" s="3">
        <f t="shared" si="1792"/>
        <v>63678442.767165303</v>
      </c>
      <c r="D3180" s="2">
        <f t="shared" si="1790"/>
        <v>240537.3279050432</v>
      </c>
      <c r="E3180" s="2">
        <f t="shared" si="1793"/>
        <v>0</v>
      </c>
      <c r="F3180" s="33">
        <f t="shared" si="1794"/>
        <v>240537.3279050432</v>
      </c>
      <c r="G3180" s="39">
        <f t="shared" si="1795"/>
        <v>6609.67</v>
      </c>
      <c r="H3180" s="38">
        <f>IF(AND(N3180=1,N3179&gt;1),VLOOKUP(A3179,[1]Plan1!$CW$105:$CY$215,3),H3179)</f>
        <v>6649.99</v>
      </c>
      <c r="I3180" s="127">
        <f t="shared" si="1796"/>
        <v>44996</v>
      </c>
      <c r="J3180" s="127">
        <f t="shared" si="1797"/>
        <v>45027</v>
      </c>
      <c r="K3180" s="34">
        <f t="shared" si="1798"/>
        <v>6.1001532602988906E-3</v>
      </c>
      <c r="L3180" s="212">
        <f t="shared" si="1799"/>
        <v>45089</v>
      </c>
      <c r="M3180" s="1">
        <f t="shared" si="1800"/>
        <v>22</v>
      </c>
      <c r="N3180" s="1">
        <f t="shared" si="1801"/>
        <v>11</v>
      </c>
      <c r="O3180" s="2">
        <f t="shared" si="1802"/>
        <v>1.00304543</v>
      </c>
      <c r="P3180" s="35">
        <f t="shared" si="1803"/>
        <v>1.0071003300000001</v>
      </c>
      <c r="Q3180" s="35">
        <f t="shared" si="1804"/>
        <v>1.2443916878544581</v>
      </c>
      <c r="R3180" s="2">
        <f t="shared" si="1805"/>
        <v>1.2481813900000001</v>
      </c>
      <c r="S3180" s="2">
        <f t="shared" si="1806"/>
        <v>1.23561838</v>
      </c>
      <c r="T3180" s="2">
        <f t="shared" si="1807"/>
        <v>300234.21629140002</v>
      </c>
      <c r="U3180" s="2">
        <f t="shared" si="1808"/>
        <v>0</v>
      </c>
      <c r="V3180" s="2">
        <f t="shared" si="1809"/>
        <v>59696.888386359424</v>
      </c>
      <c r="W3180" s="2">
        <f t="shared" si="1810"/>
        <v>300234.21629140264</v>
      </c>
      <c r="X3180" s="36">
        <f t="shared" si="1811"/>
        <v>0</v>
      </c>
      <c r="Y3180" s="2">
        <f t="shared" si="1812"/>
        <v>0</v>
      </c>
      <c r="Z3180" s="37">
        <f t="shared" si="1813"/>
        <v>0</v>
      </c>
      <c r="AA3180" s="2">
        <f t="shared" si="1814"/>
        <v>0</v>
      </c>
      <c r="AB3180" s="4">
        <f t="shared" si="1822"/>
        <v>7.1215000000000001E-2</v>
      </c>
      <c r="AC3180" s="148">
        <f t="shared" si="1815"/>
        <v>827</v>
      </c>
      <c r="AD3180" s="36">
        <v>252</v>
      </c>
      <c r="AE3180" s="35">
        <f t="shared" si="1816"/>
        <v>1.2532784219999999</v>
      </c>
      <c r="AF3180" s="2">
        <f t="shared" si="1817"/>
        <v>76042.848532689997</v>
      </c>
      <c r="AG3180" s="2">
        <f t="shared" si="1818"/>
        <v>76042.848532689997</v>
      </c>
      <c r="AH3180" s="3">
        <f t="shared" si="1819"/>
        <v>0</v>
      </c>
      <c r="AI3180" s="3"/>
      <c r="AJ3180" s="3">
        <v>0</v>
      </c>
      <c r="AK3180" s="2">
        <f t="shared" si="1820"/>
        <v>95415.103821576209</v>
      </c>
      <c r="AL3180" s="8"/>
      <c r="AM3180" s="8"/>
      <c r="AN3180" s="8"/>
      <c r="AO3180" s="8"/>
      <c r="AP3180" s="8"/>
      <c r="AQ3180" s="8"/>
      <c r="AR3180" s="5"/>
      <c r="AS3180" s="1"/>
      <c r="AT3180" s="8"/>
      <c r="AU3180" s="1"/>
      <c r="AV3180" s="1"/>
      <c r="AW3180" s="3"/>
      <c r="AX3180" s="3"/>
      <c r="AY3180" s="4"/>
      <c r="AZ3180" s="4"/>
      <c r="BA3180" s="4"/>
      <c r="BB3180" s="1"/>
      <c r="BC3180" s="1"/>
      <c r="BD3180" s="1"/>
      <c r="BE3180" s="1"/>
      <c r="BF3180" s="1"/>
      <c r="BG3180" s="1"/>
      <c r="BH3180" s="1"/>
      <c r="BI3180" s="1"/>
    </row>
    <row r="3181" spans="1:61" x14ac:dyDescent="0.2">
      <c r="A3181" s="78">
        <f t="shared" si="1821"/>
        <v>45072</v>
      </c>
      <c r="B3181" s="2">
        <f t="shared" si="1791"/>
        <v>471978.14748219197</v>
      </c>
      <c r="C3181" s="3">
        <f t="shared" si="1792"/>
        <v>63717049.910095915</v>
      </c>
      <c r="D3181" s="2">
        <f t="shared" si="1790"/>
        <v>240537.3279050432</v>
      </c>
      <c r="E3181" s="2">
        <f t="shared" si="1793"/>
        <v>0</v>
      </c>
      <c r="F3181" s="33">
        <f t="shared" si="1794"/>
        <v>240537.3279050432</v>
      </c>
      <c r="G3181" s="39">
        <f t="shared" si="1795"/>
        <v>6609.67</v>
      </c>
      <c r="H3181" s="38">
        <f>IF(AND(N3181=1,N3180&gt;1),VLOOKUP(A3180,[1]Plan1!$CW$105:$CY$215,3),H3180)</f>
        <v>6649.99</v>
      </c>
      <c r="I3181" s="127">
        <f t="shared" si="1796"/>
        <v>44996</v>
      </c>
      <c r="J3181" s="127">
        <f t="shared" si="1797"/>
        <v>45027</v>
      </c>
      <c r="K3181" s="34">
        <f t="shared" si="1798"/>
        <v>6.1001532602988906E-3</v>
      </c>
      <c r="L3181" s="212">
        <f t="shared" si="1799"/>
        <v>45089</v>
      </c>
      <c r="M3181" s="1">
        <f t="shared" si="1800"/>
        <v>22</v>
      </c>
      <c r="N3181" s="1">
        <f t="shared" si="1801"/>
        <v>12</v>
      </c>
      <c r="O3181" s="2">
        <f t="shared" si="1802"/>
        <v>1.0033227499999999</v>
      </c>
      <c r="P3181" s="35">
        <f t="shared" si="1803"/>
        <v>1.0071003300000001</v>
      </c>
      <c r="Q3181" s="35">
        <f t="shared" si="1804"/>
        <v>1.2443916878544581</v>
      </c>
      <c r="R3181" s="2">
        <f t="shared" si="1805"/>
        <v>1.2485264899999999</v>
      </c>
      <c r="S3181" s="2">
        <f t="shared" si="1806"/>
        <v>1.23561838</v>
      </c>
      <c r="T3181" s="2">
        <f t="shared" si="1807"/>
        <v>300317.22572326002</v>
      </c>
      <c r="U3181" s="2">
        <f t="shared" si="1808"/>
        <v>0</v>
      </c>
      <c r="V3181" s="2">
        <f t="shared" si="1809"/>
        <v>59779.897818219426</v>
      </c>
      <c r="W3181" s="2">
        <f t="shared" si="1810"/>
        <v>300317.22572326264</v>
      </c>
      <c r="X3181" s="36">
        <f t="shared" si="1811"/>
        <v>0</v>
      </c>
      <c r="Y3181" s="2">
        <f t="shared" si="1812"/>
        <v>0</v>
      </c>
      <c r="Z3181" s="37">
        <f t="shared" si="1813"/>
        <v>0</v>
      </c>
      <c r="AA3181" s="2">
        <f t="shared" si="1814"/>
        <v>0</v>
      </c>
      <c r="AB3181" s="4">
        <f t="shared" si="1822"/>
        <v>7.1215000000000001E-2</v>
      </c>
      <c r="AC3181" s="148">
        <f t="shared" si="1815"/>
        <v>828</v>
      </c>
      <c r="AD3181" s="36">
        <v>252</v>
      </c>
      <c r="AE3181" s="35">
        <f t="shared" si="1816"/>
        <v>1.2536206009999999</v>
      </c>
      <c r="AF3181" s="2">
        <f t="shared" si="1817"/>
        <v>76166.635278579997</v>
      </c>
      <c r="AG3181" s="2">
        <f t="shared" si="1818"/>
        <v>76166.635278579997</v>
      </c>
      <c r="AH3181" s="3">
        <f t="shared" si="1819"/>
        <v>0</v>
      </c>
      <c r="AI3181" s="3"/>
      <c r="AJ3181" s="3">
        <v>0</v>
      </c>
      <c r="AK3181" s="2">
        <f t="shared" si="1820"/>
        <v>95494.286480349314</v>
      </c>
      <c r="AL3181" s="8"/>
      <c r="AM3181" s="8"/>
      <c r="AN3181" s="8"/>
      <c r="AO3181" s="8"/>
      <c r="AP3181" s="8"/>
      <c r="AQ3181" s="8"/>
      <c r="AR3181" s="5"/>
      <c r="AS3181" s="1"/>
      <c r="AT3181" s="8"/>
      <c r="AU3181" s="1"/>
      <c r="AV3181" s="1"/>
      <c r="AW3181" s="3"/>
      <c r="AX3181" s="3"/>
      <c r="AY3181" s="4"/>
      <c r="AZ3181" s="4"/>
      <c r="BA3181" s="4"/>
      <c r="BB3181" s="1"/>
      <c r="BC3181" s="1"/>
      <c r="BD3181" s="1"/>
      <c r="BE3181" s="1"/>
      <c r="BF3181" s="1"/>
      <c r="BG3181" s="1"/>
      <c r="BH3181" s="1"/>
      <c r="BI3181" s="1"/>
    </row>
    <row r="3182" spans="1:61" x14ac:dyDescent="0.2">
      <c r="A3182" s="78">
        <f t="shared" si="1821"/>
        <v>45073</v>
      </c>
      <c r="B3182" s="2">
        <f t="shared" si="1791"/>
        <v>472161.41961365461</v>
      </c>
      <c r="C3182" s="3">
        <f t="shared" si="1792"/>
        <v>63741791.647843376</v>
      </c>
      <c r="D3182" s="2">
        <f t="shared" si="1790"/>
        <v>240537.3279050432</v>
      </c>
      <c r="E3182" s="2">
        <f t="shared" si="1793"/>
        <v>0</v>
      </c>
      <c r="F3182" s="33">
        <f t="shared" si="1794"/>
        <v>240537.3279050432</v>
      </c>
      <c r="G3182" s="39">
        <f t="shared" si="1795"/>
        <v>6609.67</v>
      </c>
      <c r="H3182" s="38">
        <f>IF(AND(N3182=1,N3181&gt;1),VLOOKUP(A3181,[1]Plan1!$CW$105:$CY$215,3),H3181)</f>
        <v>6649.99</v>
      </c>
      <c r="I3182" s="127">
        <f t="shared" si="1796"/>
        <v>44996</v>
      </c>
      <c r="J3182" s="127">
        <f t="shared" si="1797"/>
        <v>45027</v>
      </c>
      <c r="K3182" s="34">
        <f t="shared" si="1798"/>
        <v>6.1001532602988906E-3</v>
      </c>
      <c r="L3182" s="212">
        <f t="shared" si="1799"/>
        <v>45089</v>
      </c>
      <c r="M3182" s="1">
        <f t="shared" si="1800"/>
        <v>22</v>
      </c>
      <c r="N3182" s="1">
        <f t="shared" si="1801"/>
        <v>13</v>
      </c>
      <c r="O3182" s="2">
        <f t="shared" si="1802"/>
        <v>1.00360015</v>
      </c>
      <c r="P3182" s="35">
        <f t="shared" si="1803"/>
        <v>1.0071003300000001</v>
      </c>
      <c r="Q3182" s="35">
        <f t="shared" si="1804"/>
        <v>1.2443916878544581</v>
      </c>
      <c r="R3182" s="2">
        <f t="shared" si="1805"/>
        <v>1.2488716799999999</v>
      </c>
      <c r="S3182" s="2">
        <f t="shared" si="1806"/>
        <v>1.23561838</v>
      </c>
      <c r="T3182" s="2">
        <f t="shared" si="1807"/>
        <v>300400.25680347998</v>
      </c>
      <c r="U3182" s="2">
        <f t="shared" si="1808"/>
        <v>0</v>
      </c>
      <c r="V3182" s="2">
        <f t="shared" si="1809"/>
        <v>59862.928898438964</v>
      </c>
      <c r="W3182" s="2">
        <f t="shared" si="1810"/>
        <v>300400.25680348219</v>
      </c>
      <c r="X3182" s="36">
        <f t="shared" si="1811"/>
        <v>0</v>
      </c>
      <c r="Y3182" s="2">
        <f t="shared" si="1812"/>
        <v>0</v>
      </c>
      <c r="Z3182" s="37">
        <f t="shared" si="1813"/>
        <v>0</v>
      </c>
      <c r="AA3182" s="2">
        <f t="shared" si="1814"/>
        <v>0</v>
      </c>
      <c r="AB3182" s="4">
        <f t="shared" si="1822"/>
        <v>7.1215000000000001E-2</v>
      </c>
      <c r="AC3182" s="148">
        <f t="shared" si="1815"/>
        <v>828</v>
      </c>
      <c r="AD3182" s="36">
        <v>252</v>
      </c>
      <c r="AE3182" s="35">
        <f t="shared" si="1816"/>
        <v>1.2536206009999999</v>
      </c>
      <c r="AF3182" s="2">
        <f t="shared" si="1817"/>
        <v>76187.693671050001</v>
      </c>
      <c r="AG3182" s="2">
        <f t="shared" si="1818"/>
        <v>76187.693671050001</v>
      </c>
      <c r="AH3182" s="3">
        <f t="shared" si="1819"/>
        <v>0</v>
      </c>
      <c r="AI3182" s="3"/>
      <c r="AJ3182" s="3">
        <v>0</v>
      </c>
      <c r="AK3182" s="2">
        <f t="shared" si="1820"/>
        <v>95573.46913912239</v>
      </c>
      <c r="AL3182" s="8"/>
      <c r="AM3182" s="8"/>
      <c r="AN3182" s="8"/>
      <c r="AO3182" s="8"/>
      <c r="AP3182" s="8"/>
      <c r="AQ3182" s="8"/>
      <c r="AR3182" s="5"/>
      <c r="AS3182" s="1"/>
      <c r="AT3182" s="8"/>
      <c r="AU3182" s="1"/>
      <c r="AV3182" s="1"/>
      <c r="AW3182" s="3"/>
      <c r="AX3182" s="3"/>
      <c r="AY3182" s="4"/>
      <c r="AZ3182" s="4"/>
      <c r="BA3182" s="4"/>
      <c r="BB3182" s="1"/>
      <c r="BC3182" s="1"/>
      <c r="BD3182" s="1"/>
      <c r="BE3182" s="1"/>
      <c r="BF3182" s="1"/>
      <c r="BG3182" s="1"/>
      <c r="BH3182" s="1"/>
      <c r="BI3182" s="1"/>
    </row>
    <row r="3183" spans="1:61" x14ac:dyDescent="0.2">
      <c r="A3183" s="78">
        <f t="shared" si="1821"/>
        <v>45074</v>
      </c>
      <c r="B3183" s="2">
        <f t="shared" si="1791"/>
        <v>472240.6022724277</v>
      </c>
      <c r="C3183" s="3">
        <f t="shared" si="1792"/>
        <v>63752481.306777738</v>
      </c>
      <c r="D3183" s="2">
        <f t="shared" si="1790"/>
        <v>240537.3279050432</v>
      </c>
      <c r="E3183" s="2">
        <f t="shared" si="1793"/>
        <v>0</v>
      </c>
      <c r="F3183" s="33">
        <f t="shared" si="1794"/>
        <v>240537.3279050432</v>
      </c>
      <c r="G3183" s="39">
        <f t="shared" si="1795"/>
        <v>6609.67</v>
      </c>
      <c r="H3183" s="38">
        <f>IF(AND(N3183=1,N3182&gt;1),VLOOKUP(A3182,[1]Plan1!$CW$105:$CY$215,3),H3182)</f>
        <v>6649.99</v>
      </c>
      <c r="I3183" s="127">
        <f t="shared" si="1796"/>
        <v>44996</v>
      </c>
      <c r="J3183" s="127">
        <f t="shared" si="1797"/>
        <v>45027</v>
      </c>
      <c r="K3183" s="34">
        <f t="shared" si="1798"/>
        <v>6.1001532602988906E-3</v>
      </c>
      <c r="L3183" s="212">
        <f t="shared" si="1799"/>
        <v>45089</v>
      </c>
      <c r="M3183" s="1">
        <f t="shared" si="1800"/>
        <v>22</v>
      </c>
      <c r="N3183" s="1">
        <f t="shared" si="1801"/>
        <v>13</v>
      </c>
      <c r="O3183" s="2">
        <f t="shared" si="1802"/>
        <v>1.00360015</v>
      </c>
      <c r="P3183" s="35">
        <f t="shared" si="1803"/>
        <v>1.0071003300000001</v>
      </c>
      <c r="Q3183" s="35">
        <f t="shared" si="1804"/>
        <v>1.2443916878544581</v>
      </c>
      <c r="R3183" s="2">
        <f t="shared" si="1805"/>
        <v>1.2488716799999999</v>
      </c>
      <c r="S3183" s="2">
        <f t="shared" si="1806"/>
        <v>1.23561838</v>
      </c>
      <c r="T3183" s="2">
        <f t="shared" si="1807"/>
        <v>300400.25680347998</v>
      </c>
      <c r="U3183" s="2">
        <f t="shared" si="1808"/>
        <v>0</v>
      </c>
      <c r="V3183" s="2">
        <f t="shared" si="1809"/>
        <v>59862.928898438964</v>
      </c>
      <c r="W3183" s="2">
        <f t="shared" si="1810"/>
        <v>300400.25680348219</v>
      </c>
      <c r="X3183" s="36">
        <f t="shared" si="1811"/>
        <v>0</v>
      </c>
      <c r="Y3183" s="2">
        <f t="shared" si="1812"/>
        <v>0</v>
      </c>
      <c r="Z3183" s="37">
        <f t="shared" si="1813"/>
        <v>0</v>
      </c>
      <c r="AA3183" s="2">
        <f t="shared" si="1814"/>
        <v>0</v>
      </c>
      <c r="AB3183" s="4">
        <f t="shared" si="1822"/>
        <v>7.1215000000000001E-2</v>
      </c>
      <c r="AC3183" s="148">
        <f t="shared" si="1815"/>
        <v>828</v>
      </c>
      <c r="AD3183" s="36">
        <v>252</v>
      </c>
      <c r="AE3183" s="35">
        <f t="shared" si="1816"/>
        <v>1.2536206009999999</v>
      </c>
      <c r="AF3183" s="2">
        <f t="shared" si="1817"/>
        <v>76187.693671050001</v>
      </c>
      <c r="AG3183" s="2">
        <f t="shared" si="1818"/>
        <v>76187.693671050001</v>
      </c>
      <c r="AH3183" s="3">
        <f t="shared" si="1819"/>
        <v>0</v>
      </c>
      <c r="AI3183" s="3"/>
      <c r="AJ3183" s="3">
        <v>0</v>
      </c>
      <c r="AK3183" s="2">
        <f t="shared" si="1820"/>
        <v>95652.651797895494</v>
      </c>
      <c r="AL3183" s="8"/>
      <c r="AM3183" s="8"/>
      <c r="AN3183" s="8"/>
      <c r="AO3183" s="8"/>
      <c r="AP3183" s="8"/>
      <c r="AQ3183" s="8"/>
      <c r="AR3183" s="5"/>
      <c r="AS3183" s="1"/>
      <c r="AT3183" s="8"/>
      <c r="AU3183" s="1"/>
      <c r="AV3183" s="1"/>
      <c r="AW3183" s="3"/>
      <c r="AX3183" s="3"/>
      <c r="AY3183" s="4"/>
      <c r="AZ3183" s="4"/>
      <c r="BA3183" s="4"/>
      <c r="BB3183" s="1"/>
      <c r="BC3183" s="1"/>
      <c r="BD3183" s="1"/>
      <c r="BE3183" s="1"/>
      <c r="BF3183" s="1"/>
      <c r="BG3183" s="1"/>
      <c r="BH3183" s="1"/>
      <c r="BI3183" s="1"/>
    </row>
    <row r="3184" spans="1:61" x14ac:dyDescent="0.2">
      <c r="A3184" s="78">
        <f t="shared" si="1821"/>
        <v>45075</v>
      </c>
      <c r="B3184" s="2">
        <f t="shared" si="1791"/>
        <v>472422.60382830078</v>
      </c>
      <c r="C3184" s="3">
        <f t="shared" si="1792"/>
        <v>63777051.516820602</v>
      </c>
      <c r="D3184" s="2">
        <f t="shared" si="1790"/>
        <v>240537.3279050432</v>
      </c>
      <c r="E3184" s="2">
        <f t="shared" si="1793"/>
        <v>0</v>
      </c>
      <c r="F3184" s="33">
        <f t="shared" si="1794"/>
        <v>240537.3279050432</v>
      </c>
      <c r="G3184" s="39">
        <f t="shared" si="1795"/>
        <v>6609.67</v>
      </c>
      <c r="H3184" s="38">
        <f>IF(AND(N3184=1,N3183&gt;1),VLOOKUP(A3183,[1]Plan1!$CW$105:$CY$215,3),H3183)</f>
        <v>6649.99</v>
      </c>
      <c r="I3184" s="127">
        <f t="shared" si="1796"/>
        <v>44996</v>
      </c>
      <c r="J3184" s="127">
        <f t="shared" si="1797"/>
        <v>45027</v>
      </c>
      <c r="K3184" s="34">
        <f t="shared" si="1798"/>
        <v>6.1001532602988906E-3</v>
      </c>
      <c r="L3184" s="212">
        <f t="shared" si="1799"/>
        <v>45089</v>
      </c>
      <c r="M3184" s="1">
        <f t="shared" si="1800"/>
        <v>22</v>
      </c>
      <c r="N3184" s="1">
        <f t="shared" si="1801"/>
        <v>13</v>
      </c>
      <c r="O3184" s="2">
        <f t="shared" si="1802"/>
        <v>1.00360015</v>
      </c>
      <c r="P3184" s="35">
        <f t="shared" si="1803"/>
        <v>1.0071003300000001</v>
      </c>
      <c r="Q3184" s="35">
        <f t="shared" si="1804"/>
        <v>1.2443916878544581</v>
      </c>
      <c r="R3184" s="2">
        <f t="shared" si="1805"/>
        <v>1.2488716799999999</v>
      </c>
      <c r="S3184" s="2">
        <f t="shared" si="1806"/>
        <v>1.23561838</v>
      </c>
      <c r="T3184" s="2">
        <f t="shared" si="1807"/>
        <v>300400.25680347998</v>
      </c>
      <c r="U3184" s="2">
        <f t="shared" si="1808"/>
        <v>0</v>
      </c>
      <c r="V3184" s="2">
        <f t="shared" si="1809"/>
        <v>59862.928898438964</v>
      </c>
      <c r="W3184" s="2">
        <f t="shared" si="1810"/>
        <v>300400.25680348219</v>
      </c>
      <c r="X3184" s="36">
        <f t="shared" si="1811"/>
        <v>0</v>
      </c>
      <c r="Y3184" s="2">
        <f t="shared" si="1812"/>
        <v>0</v>
      </c>
      <c r="Z3184" s="37">
        <f t="shared" si="1813"/>
        <v>0</v>
      </c>
      <c r="AA3184" s="2">
        <f t="shared" si="1814"/>
        <v>0</v>
      </c>
      <c r="AB3184" s="4">
        <f t="shared" si="1822"/>
        <v>7.1215000000000001E-2</v>
      </c>
      <c r="AC3184" s="148">
        <f t="shared" si="1815"/>
        <v>829</v>
      </c>
      <c r="AD3184" s="36">
        <v>252</v>
      </c>
      <c r="AE3184" s="35">
        <f t="shared" si="1816"/>
        <v>1.2539628739999999</v>
      </c>
      <c r="AF3184" s="2">
        <f t="shared" si="1817"/>
        <v>76290.512568139995</v>
      </c>
      <c r="AG3184" s="2">
        <f t="shared" si="1818"/>
        <v>76290.512568150007</v>
      </c>
      <c r="AH3184" s="3">
        <f t="shared" si="1819"/>
        <v>0</v>
      </c>
      <c r="AI3184" s="3"/>
      <c r="AJ3184" s="3">
        <v>0</v>
      </c>
      <c r="AK3184" s="2">
        <f t="shared" si="1820"/>
        <v>95731.83445666857</v>
      </c>
      <c r="AL3184" s="8"/>
      <c r="AM3184" s="8"/>
      <c r="AN3184" s="8"/>
      <c r="AO3184" s="8"/>
      <c r="AP3184" s="8"/>
      <c r="AQ3184" s="8"/>
      <c r="AR3184" s="5"/>
      <c r="AS3184" s="1"/>
      <c r="AT3184" s="8"/>
      <c r="AU3184" s="1"/>
      <c r="AV3184" s="1"/>
      <c r="AW3184" s="3"/>
      <c r="AX3184" s="3"/>
      <c r="AY3184" s="4"/>
      <c r="AZ3184" s="4"/>
      <c r="BA3184" s="4"/>
      <c r="BB3184" s="1"/>
      <c r="BC3184" s="1"/>
      <c r="BD3184" s="1"/>
      <c r="BE3184" s="1"/>
      <c r="BF3184" s="1"/>
      <c r="BG3184" s="1"/>
      <c r="BH3184" s="1"/>
      <c r="BI3184" s="1"/>
    </row>
    <row r="3185" spans="1:61" x14ac:dyDescent="0.2">
      <c r="A3185" s="78">
        <f t="shared" si="1821"/>
        <v>45076</v>
      </c>
      <c r="B3185" s="2">
        <f t="shared" si="1791"/>
        <v>472708.80679404287</v>
      </c>
      <c r="C3185" s="3">
        <f t="shared" si="1792"/>
        <v>63815688.91719579</v>
      </c>
      <c r="D3185" s="2">
        <f t="shared" si="1790"/>
        <v>240537.3279050432</v>
      </c>
      <c r="E3185" s="2">
        <f t="shared" si="1793"/>
        <v>0</v>
      </c>
      <c r="F3185" s="33">
        <f t="shared" si="1794"/>
        <v>240537.3279050432</v>
      </c>
      <c r="G3185" s="39">
        <f t="shared" si="1795"/>
        <v>6609.67</v>
      </c>
      <c r="H3185" s="38">
        <f>IF(AND(N3185=1,N3184&gt;1),VLOOKUP(A3184,[1]Plan1!$CW$105:$CY$215,3),H3184)</f>
        <v>6649.99</v>
      </c>
      <c r="I3185" s="127">
        <f t="shared" si="1796"/>
        <v>44996</v>
      </c>
      <c r="J3185" s="127">
        <f t="shared" si="1797"/>
        <v>45027</v>
      </c>
      <c r="K3185" s="34">
        <f t="shared" si="1798"/>
        <v>6.1001532602988906E-3</v>
      </c>
      <c r="L3185" s="212">
        <f t="shared" si="1799"/>
        <v>45089</v>
      </c>
      <c r="M3185" s="1">
        <f t="shared" si="1800"/>
        <v>22</v>
      </c>
      <c r="N3185" s="1">
        <f t="shared" si="1801"/>
        <v>14</v>
      </c>
      <c r="O3185" s="2">
        <f t="shared" si="1802"/>
        <v>1.0038776199999999</v>
      </c>
      <c r="P3185" s="35">
        <f t="shared" si="1803"/>
        <v>1.0071003300000001</v>
      </c>
      <c r="Q3185" s="35">
        <f t="shared" si="1804"/>
        <v>1.2443916878544581</v>
      </c>
      <c r="R3185" s="2">
        <f t="shared" si="1805"/>
        <v>1.24921696</v>
      </c>
      <c r="S3185" s="2">
        <f t="shared" si="1806"/>
        <v>1.23561838</v>
      </c>
      <c r="T3185" s="2">
        <f t="shared" si="1807"/>
        <v>300483.30953206</v>
      </c>
      <c r="U3185" s="2">
        <f t="shared" si="1808"/>
        <v>0</v>
      </c>
      <c r="V3185" s="2">
        <f t="shared" si="1809"/>
        <v>59945.981627018045</v>
      </c>
      <c r="W3185" s="2">
        <f t="shared" si="1810"/>
        <v>300483.30953206122</v>
      </c>
      <c r="X3185" s="36">
        <f t="shared" si="1811"/>
        <v>0</v>
      </c>
      <c r="Y3185" s="2">
        <f t="shared" si="1812"/>
        <v>0</v>
      </c>
      <c r="Z3185" s="37">
        <f t="shared" si="1813"/>
        <v>0</v>
      </c>
      <c r="AA3185" s="2">
        <f t="shared" si="1814"/>
        <v>0</v>
      </c>
      <c r="AB3185" s="4">
        <f t="shared" si="1822"/>
        <v>7.1215000000000001E-2</v>
      </c>
      <c r="AC3185" s="148">
        <f t="shared" si="1815"/>
        <v>830</v>
      </c>
      <c r="AD3185" s="36">
        <v>252</v>
      </c>
      <c r="AE3185" s="35">
        <f t="shared" si="1816"/>
        <v>1.2543052400000001</v>
      </c>
      <c r="AF3185" s="2">
        <f t="shared" si="1817"/>
        <v>76414.480146539994</v>
      </c>
      <c r="AG3185" s="2">
        <f t="shared" si="1818"/>
        <v>76414.480146539994</v>
      </c>
      <c r="AH3185" s="3">
        <f t="shared" si="1819"/>
        <v>0</v>
      </c>
      <c r="AI3185" s="3"/>
      <c r="AJ3185" s="3">
        <v>0</v>
      </c>
      <c r="AK3185" s="2">
        <f t="shared" si="1820"/>
        <v>95811.017115441675</v>
      </c>
      <c r="AL3185" s="8"/>
      <c r="AM3185" s="8"/>
      <c r="AN3185" s="8"/>
      <c r="AO3185" s="8"/>
      <c r="AP3185" s="8"/>
      <c r="AQ3185" s="8"/>
      <c r="AR3185" s="5"/>
      <c r="AS3185" s="1"/>
      <c r="AT3185" s="8"/>
      <c r="AU3185" s="1"/>
      <c r="AV3185" s="1"/>
      <c r="AW3185" s="3"/>
      <c r="AX3185" s="3"/>
      <c r="AY3185" s="4"/>
      <c r="AZ3185" s="4"/>
      <c r="BA3185" s="4"/>
      <c r="BB3185" s="1"/>
      <c r="BC3185" s="1"/>
      <c r="BD3185" s="1"/>
      <c r="BE3185" s="1"/>
      <c r="BF3185" s="1"/>
      <c r="BG3185" s="1"/>
      <c r="BH3185" s="1"/>
      <c r="BI3185" s="1"/>
    </row>
    <row r="3186" spans="1:61" x14ac:dyDescent="0.2">
      <c r="A3186" s="78">
        <f t="shared" si="1821"/>
        <v>45077</v>
      </c>
      <c r="B3186" s="2">
        <f t="shared" si="1791"/>
        <v>472995.12204295455</v>
      </c>
      <c r="C3186" s="3">
        <f t="shared" si="1792"/>
        <v>63854341.475798868</v>
      </c>
      <c r="D3186" s="2">
        <f t="shared" si="1790"/>
        <v>240537.3279050432</v>
      </c>
      <c r="E3186" s="2">
        <f t="shared" si="1793"/>
        <v>0</v>
      </c>
      <c r="F3186" s="33">
        <f t="shared" si="1794"/>
        <v>240537.3279050432</v>
      </c>
      <c r="G3186" s="39">
        <f t="shared" si="1795"/>
        <v>6609.67</v>
      </c>
      <c r="H3186" s="38">
        <f>IF(AND(N3186=1,N3185&gt;1),VLOOKUP(A3185,[1]Plan1!$CW$105:$CY$215,3),H3185)</f>
        <v>6649.99</v>
      </c>
      <c r="I3186" s="127">
        <f t="shared" si="1796"/>
        <v>44996</v>
      </c>
      <c r="J3186" s="127">
        <f t="shared" si="1797"/>
        <v>45027</v>
      </c>
      <c r="K3186" s="34">
        <f t="shared" si="1798"/>
        <v>6.1001532602988906E-3</v>
      </c>
      <c r="L3186" s="212">
        <f t="shared" si="1799"/>
        <v>45089</v>
      </c>
      <c r="M3186" s="1">
        <f t="shared" si="1800"/>
        <v>22</v>
      </c>
      <c r="N3186" s="1">
        <f t="shared" si="1801"/>
        <v>15</v>
      </c>
      <c r="O3186" s="2">
        <f t="shared" si="1802"/>
        <v>1.00415516</v>
      </c>
      <c r="P3186" s="35">
        <f t="shared" si="1803"/>
        <v>1.0071003300000001</v>
      </c>
      <c r="Q3186" s="35">
        <f t="shared" si="1804"/>
        <v>1.2443916878544581</v>
      </c>
      <c r="R3186" s="2">
        <f t="shared" si="1805"/>
        <v>1.2495623300000001</v>
      </c>
      <c r="S3186" s="2">
        <f t="shared" si="1806"/>
        <v>1.23561838</v>
      </c>
      <c r="T3186" s="2">
        <f t="shared" si="1807"/>
        <v>300566.38390900003</v>
      </c>
      <c r="U3186" s="2">
        <f t="shared" si="1808"/>
        <v>0</v>
      </c>
      <c r="V3186" s="2">
        <f t="shared" si="1809"/>
        <v>60029.056003956612</v>
      </c>
      <c r="W3186" s="2">
        <f t="shared" si="1810"/>
        <v>300566.38390899979</v>
      </c>
      <c r="X3186" s="36">
        <f t="shared" si="1811"/>
        <v>0</v>
      </c>
      <c r="Y3186" s="2">
        <f t="shared" si="1812"/>
        <v>0</v>
      </c>
      <c r="Z3186" s="37">
        <f t="shared" si="1813"/>
        <v>0</v>
      </c>
      <c r="AA3186" s="2">
        <f t="shared" si="1814"/>
        <v>0</v>
      </c>
      <c r="AB3186" s="4">
        <f t="shared" si="1822"/>
        <v>7.1215000000000001E-2</v>
      </c>
      <c r="AC3186" s="148">
        <f t="shared" si="1815"/>
        <v>831</v>
      </c>
      <c r="AD3186" s="36">
        <v>252</v>
      </c>
      <c r="AE3186" s="35">
        <f t="shared" si="1816"/>
        <v>1.2546477</v>
      </c>
      <c r="AF3186" s="2">
        <f t="shared" si="1817"/>
        <v>76538.538359740007</v>
      </c>
      <c r="AG3186" s="2">
        <f t="shared" si="1818"/>
        <v>76538.538359740007</v>
      </c>
      <c r="AH3186" s="3">
        <f t="shared" si="1819"/>
        <v>0</v>
      </c>
      <c r="AI3186" s="3"/>
      <c r="AJ3186" s="3">
        <v>0</v>
      </c>
      <c r="AK3186" s="2">
        <f t="shared" si="1820"/>
        <v>95890.199774214765</v>
      </c>
      <c r="AL3186" s="8"/>
      <c r="AM3186" s="8"/>
      <c r="AN3186" s="8"/>
      <c r="AO3186" s="8"/>
      <c r="AP3186" s="8"/>
      <c r="AQ3186" s="8"/>
      <c r="AR3186" s="5"/>
      <c r="AS3186" s="1"/>
      <c r="AT3186" s="8"/>
      <c r="AU3186" s="1"/>
      <c r="AV3186" s="1"/>
      <c r="AW3186" s="3"/>
      <c r="AX3186" s="3"/>
      <c r="AY3186" s="4"/>
      <c r="AZ3186" s="4"/>
      <c r="BA3186" s="4"/>
      <c r="BB3186" s="1"/>
      <c r="BC3186" s="1"/>
      <c r="BD3186" s="1"/>
      <c r="BE3186" s="1"/>
      <c r="BF3186" s="1"/>
      <c r="BG3186" s="1"/>
      <c r="BH3186" s="1"/>
      <c r="BI3186" s="1"/>
    </row>
    <row r="3187" spans="1:61" x14ac:dyDescent="0.2">
      <c r="A3187" s="78">
        <f t="shared" si="1821"/>
        <v>45078</v>
      </c>
      <c r="B3187" s="2">
        <f t="shared" si="1791"/>
        <v>473281.55535748228</v>
      </c>
      <c r="C3187" s="3">
        <f t="shared" si="1792"/>
        <v>63893009.973260105</v>
      </c>
      <c r="D3187" s="2">
        <f t="shared" si="1790"/>
        <v>240537.3279050432</v>
      </c>
      <c r="E3187" s="2">
        <f t="shared" si="1793"/>
        <v>0</v>
      </c>
      <c r="F3187" s="33">
        <f t="shared" si="1794"/>
        <v>240537.3279050432</v>
      </c>
      <c r="G3187" s="39">
        <f t="shared" si="1795"/>
        <v>6609.67</v>
      </c>
      <c r="H3187" s="38">
        <f>IF(AND(N3187=1,N3186&gt;1),VLOOKUP(A3186,[1]Plan1!$CW$105:$CY$215,3),H3186)</f>
        <v>6649.99</v>
      </c>
      <c r="I3187" s="127">
        <f t="shared" si="1796"/>
        <v>44996</v>
      </c>
      <c r="J3187" s="127">
        <f t="shared" si="1797"/>
        <v>45027</v>
      </c>
      <c r="K3187" s="34">
        <f t="shared" si="1798"/>
        <v>6.1001532602988906E-3</v>
      </c>
      <c r="L3187" s="212">
        <f t="shared" si="1799"/>
        <v>45089</v>
      </c>
      <c r="M3187" s="1">
        <f t="shared" si="1800"/>
        <v>22</v>
      </c>
      <c r="N3187" s="1">
        <f t="shared" si="1801"/>
        <v>16</v>
      </c>
      <c r="O3187" s="2">
        <f t="shared" si="1802"/>
        <v>1.0044327900000001</v>
      </c>
      <c r="P3187" s="35">
        <f t="shared" si="1803"/>
        <v>1.0071003300000001</v>
      </c>
      <c r="Q3187" s="35">
        <f t="shared" si="1804"/>
        <v>1.2443916878544581</v>
      </c>
      <c r="R3187" s="2">
        <f t="shared" si="1805"/>
        <v>1.2499078100000001</v>
      </c>
      <c r="S3187" s="2">
        <f t="shared" si="1806"/>
        <v>1.23561838</v>
      </c>
      <c r="T3187" s="2">
        <f t="shared" si="1807"/>
        <v>300649.48474504001</v>
      </c>
      <c r="U3187" s="2">
        <f t="shared" si="1808"/>
        <v>0</v>
      </c>
      <c r="V3187" s="2">
        <f t="shared" si="1809"/>
        <v>60112.156840001247</v>
      </c>
      <c r="W3187" s="2">
        <f t="shared" si="1810"/>
        <v>300649.48474504444</v>
      </c>
      <c r="X3187" s="36">
        <f t="shared" si="1811"/>
        <v>0</v>
      </c>
      <c r="Y3187" s="2">
        <f t="shared" si="1812"/>
        <v>0</v>
      </c>
      <c r="Z3187" s="37">
        <f t="shared" si="1813"/>
        <v>0</v>
      </c>
      <c r="AA3187" s="2">
        <f t="shared" si="1814"/>
        <v>0</v>
      </c>
      <c r="AB3187" s="4">
        <f t="shared" si="1822"/>
        <v>7.1215000000000001E-2</v>
      </c>
      <c r="AC3187" s="148">
        <f t="shared" si="1815"/>
        <v>832</v>
      </c>
      <c r="AD3187" s="36">
        <v>252</v>
      </c>
      <c r="AE3187" s="35">
        <f t="shared" si="1816"/>
        <v>1.2549902529999999</v>
      </c>
      <c r="AF3187" s="2">
        <f t="shared" si="1817"/>
        <v>76662.688179449993</v>
      </c>
      <c r="AG3187" s="2">
        <f t="shared" si="1818"/>
        <v>76662.688179449993</v>
      </c>
      <c r="AH3187" s="3">
        <f t="shared" si="1819"/>
        <v>0</v>
      </c>
      <c r="AI3187" s="3"/>
      <c r="AJ3187" s="3">
        <v>0</v>
      </c>
      <c r="AK3187" s="2">
        <f t="shared" si="1820"/>
        <v>95969.38243298787</v>
      </c>
      <c r="AL3187" s="8"/>
      <c r="AM3187" s="8"/>
      <c r="AN3187" s="8"/>
      <c r="AO3187" s="8"/>
      <c r="AP3187" s="8"/>
      <c r="AQ3187" s="8"/>
      <c r="AR3187" s="5"/>
      <c r="AS3187" s="1"/>
      <c r="AT3187" s="8"/>
      <c r="AU3187" s="1"/>
      <c r="AV3187" s="1"/>
      <c r="AW3187" s="3"/>
      <c r="AX3187" s="3"/>
      <c r="AY3187" s="4"/>
      <c r="AZ3187" s="4"/>
      <c r="BA3187" s="4"/>
      <c r="BB3187" s="1"/>
      <c r="BC3187" s="1"/>
      <c r="BD3187" s="1"/>
      <c r="BE3187" s="1"/>
      <c r="BF3187" s="1"/>
      <c r="BG3187" s="1"/>
      <c r="BH3187" s="1"/>
      <c r="BI3187" s="1"/>
    </row>
    <row r="3188" spans="1:61" x14ac:dyDescent="0.2">
      <c r="A3188" s="78">
        <f t="shared" si="1821"/>
        <v>45079</v>
      </c>
      <c r="B3188" s="2">
        <f t="shared" si="1791"/>
        <v>473568.10104965954</v>
      </c>
      <c r="C3188" s="3">
        <f t="shared" si="1792"/>
        <v>63931693.641704038</v>
      </c>
      <c r="D3188" s="2">
        <f t="shared" si="1790"/>
        <v>240537.3279050432</v>
      </c>
      <c r="E3188" s="2">
        <f t="shared" si="1793"/>
        <v>0</v>
      </c>
      <c r="F3188" s="33">
        <f t="shared" si="1794"/>
        <v>240537.3279050432</v>
      </c>
      <c r="G3188" s="39">
        <f t="shared" si="1795"/>
        <v>6609.67</v>
      </c>
      <c r="H3188" s="38">
        <f>IF(AND(N3188=1,N3187&gt;1),VLOOKUP(A3187,[1]Plan1!$CW$105:$CY$215,3),H3187)</f>
        <v>6649.99</v>
      </c>
      <c r="I3188" s="127">
        <f t="shared" si="1796"/>
        <v>44996</v>
      </c>
      <c r="J3188" s="127">
        <f t="shared" si="1797"/>
        <v>45027</v>
      </c>
      <c r="K3188" s="34">
        <f t="shared" si="1798"/>
        <v>6.1001532602988906E-3</v>
      </c>
      <c r="L3188" s="212">
        <f t="shared" si="1799"/>
        <v>45089</v>
      </c>
      <c r="M3188" s="1">
        <f t="shared" si="1800"/>
        <v>22</v>
      </c>
      <c r="N3188" s="1">
        <f t="shared" si="1801"/>
        <v>17</v>
      </c>
      <c r="O3188" s="2">
        <f t="shared" si="1802"/>
        <v>1.0047104899999999</v>
      </c>
      <c r="P3188" s="35">
        <f t="shared" si="1803"/>
        <v>1.0071003300000001</v>
      </c>
      <c r="Q3188" s="35">
        <f t="shared" si="1804"/>
        <v>1.2443916878544581</v>
      </c>
      <c r="R3188" s="2">
        <f t="shared" si="1805"/>
        <v>1.25025338</v>
      </c>
      <c r="S3188" s="2">
        <f t="shared" si="1806"/>
        <v>1.23561838</v>
      </c>
      <c r="T3188" s="2">
        <f t="shared" si="1807"/>
        <v>300732.60722944001</v>
      </c>
      <c r="U3188" s="2">
        <f t="shared" si="1808"/>
        <v>0</v>
      </c>
      <c r="V3188" s="2">
        <f t="shared" si="1809"/>
        <v>60195.279324405376</v>
      </c>
      <c r="W3188" s="2">
        <f t="shared" si="1810"/>
        <v>300732.60722944856</v>
      </c>
      <c r="X3188" s="36">
        <f t="shared" si="1811"/>
        <v>0</v>
      </c>
      <c r="Y3188" s="2">
        <f t="shared" si="1812"/>
        <v>0</v>
      </c>
      <c r="Z3188" s="37">
        <f t="shared" si="1813"/>
        <v>0</v>
      </c>
      <c r="AA3188" s="2">
        <f t="shared" si="1814"/>
        <v>0</v>
      </c>
      <c r="AB3188" s="4">
        <f t="shared" si="1822"/>
        <v>7.1215000000000001E-2</v>
      </c>
      <c r="AC3188" s="148">
        <f t="shared" si="1815"/>
        <v>833</v>
      </c>
      <c r="AD3188" s="36">
        <v>252</v>
      </c>
      <c r="AE3188" s="35">
        <f t="shared" si="1816"/>
        <v>1.2553329</v>
      </c>
      <c r="AF3188" s="2">
        <f t="shared" si="1817"/>
        <v>76786.928728450002</v>
      </c>
      <c r="AG3188" s="2">
        <f t="shared" si="1818"/>
        <v>76786.928728450002</v>
      </c>
      <c r="AH3188" s="3">
        <f t="shared" si="1819"/>
        <v>0</v>
      </c>
      <c r="AI3188" s="3"/>
      <c r="AJ3188" s="3">
        <v>0</v>
      </c>
      <c r="AK3188" s="2">
        <f t="shared" si="1820"/>
        <v>96048.56509176096</v>
      </c>
      <c r="AL3188" s="8"/>
      <c r="AM3188" s="8"/>
      <c r="AN3188" s="8"/>
      <c r="AO3188" s="8"/>
      <c r="AP3188" s="8"/>
      <c r="AQ3188" s="8"/>
      <c r="AR3188" s="5"/>
      <c r="AS3188" s="1"/>
      <c r="AT3188" s="8"/>
      <c r="AU3188" s="1"/>
      <c r="AV3188" s="1"/>
      <c r="AW3188" s="3"/>
      <c r="AX3188" s="3"/>
      <c r="AY3188" s="4"/>
      <c r="AZ3188" s="4"/>
      <c r="BA3188" s="4"/>
      <c r="BB3188" s="1"/>
      <c r="BC3188" s="1"/>
      <c r="BD3188" s="1"/>
      <c r="BE3188" s="1"/>
      <c r="BF3188" s="1"/>
      <c r="BG3188" s="1"/>
      <c r="BH3188" s="1"/>
      <c r="BI3188" s="1"/>
    </row>
    <row r="3189" spans="1:61" x14ac:dyDescent="0.2">
      <c r="A3189" s="78">
        <f t="shared" si="1821"/>
        <v>45080</v>
      </c>
      <c r="B3189" s="2">
        <f t="shared" si="1791"/>
        <v>473751.65727373626</v>
      </c>
      <c r="C3189" s="3">
        <f t="shared" si="1792"/>
        <v>63956473.731954396</v>
      </c>
      <c r="D3189" s="2">
        <f t="shared" si="1790"/>
        <v>240537.3279050432</v>
      </c>
      <c r="E3189" s="2">
        <f t="shared" si="1793"/>
        <v>0</v>
      </c>
      <c r="F3189" s="33">
        <f t="shared" si="1794"/>
        <v>240537.3279050432</v>
      </c>
      <c r="G3189" s="39">
        <f t="shared" si="1795"/>
        <v>6609.67</v>
      </c>
      <c r="H3189" s="38">
        <f>IF(AND(N3189=1,N3188&gt;1),VLOOKUP(A3188,[1]Plan1!$CW$105:$CY$215,3),H3188)</f>
        <v>6649.99</v>
      </c>
      <c r="I3189" s="127">
        <f t="shared" si="1796"/>
        <v>44996</v>
      </c>
      <c r="J3189" s="127">
        <f t="shared" si="1797"/>
        <v>45027</v>
      </c>
      <c r="K3189" s="34">
        <f t="shared" si="1798"/>
        <v>6.1001532602988906E-3</v>
      </c>
      <c r="L3189" s="212">
        <f t="shared" si="1799"/>
        <v>45089</v>
      </c>
      <c r="M3189" s="1">
        <f t="shared" si="1800"/>
        <v>22</v>
      </c>
      <c r="N3189" s="1">
        <f t="shared" si="1801"/>
        <v>18</v>
      </c>
      <c r="O3189" s="2">
        <f t="shared" si="1802"/>
        <v>1.0049882699999999</v>
      </c>
      <c r="P3189" s="35">
        <f t="shared" si="1803"/>
        <v>1.0071003300000001</v>
      </c>
      <c r="Q3189" s="35">
        <f t="shared" si="1804"/>
        <v>1.2443916878544581</v>
      </c>
      <c r="R3189" s="2">
        <f t="shared" si="1805"/>
        <v>1.25059904</v>
      </c>
      <c r="S3189" s="2">
        <f t="shared" si="1806"/>
        <v>1.23561838</v>
      </c>
      <c r="T3189" s="2">
        <f t="shared" si="1807"/>
        <v>300815.75136221002</v>
      </c>
      <c r="U3189" s="2">
        <f t="shared" si="1808"/>
        <v>0</v>
      </c>
      <c r="V3189" s="2">
        <f t="shared" si="1809"/>
        <v>60278.423457169039</v>
      </c>
      <c r="W3189" s="2">
        <f t="shared" si="1810"/>
        <v>300815.75136221224</v>
      </c>
      <c r="X3189" s="36">
        <f t="shared" si="1811"/>
        <v>0</v>
      </c>
      <c r="Y3189" s="2">
        <f t="shared" si="1812"/>
        <v>0</v>
      </c>
      <c r="Z3189" s="37">
        <f t="shared" si="1813"/>
        <v>0</v>
      </c>
      <c r="AA3189" s="2">
        <f t="shared" si="1814"/>
        <v>0</v>
      </c>
      <c r="AB3189" s="4">
        <f t="shared" si="1822"/>
        <v>7.1215000000000001E-2</v>
      </c>
      <c r="AC3189" s="148">
        <f t="shared" si="1815"/>
        <v>833</v>
      </c>
      <c r="AD3189" s="36">
        <v>252</v>
      </c>
      <c r="AE3189" s="35">
        <f t="shared" si="1816"/>
        <v>1.2553329</v>
      </c>
      <c r="AF3189" s="2">
        <f t="shared" si="1817"/>
        <v>76808.158160990002</v>
      </c>
      <c r="AG3189" s="2">
        <f t="shared" si="1818"/>
        <v>76808.158160990002</v>
      </c>
      <c r="AH3189" s="3">
        <f t="shared" si="1819"/>
        <v>0</v>
      </c>
      <c r="AI3189" s="3"/>
      <c r="AJ3189" s="3">
        <v>0</v>
      </c>
      <c r="AK3189" s="2">
        <f t="shared" si="1820"/>
        <v>96127.74775053405</v>
      </c>
      <c r="AL3189" s="8"/>
      <c r="AM3189" s="8"/>
      <c r="AN3189" s="8"/>
      <c r="AO3189" s="8"/>
      <c r="AP3189" s="8"/>
      <c r="AQ3189" s="8"/>
      <c r="AR3189" s="5"/>
      <c r="AS3189" s="1"/>
      <c r="AT3189" s="8"/>
      <c r="AU3189" s="1"/>
      <c r="AV3189" s="1"/>
      <c r="AW3189" s="3"/>
      <c r="AX3189" s="3"/>
      <c r="AY3189" s="4"/>
      <c r="AZ3189" s="4"/>
      <c r="BA3189" s="4"/>
      <c r="BB3189" s="1"/>
      <c r="BC3189" s="1"/>
      <c r="BD3189" s="1"/>
      <c r="BE3189" s="1"/>
      <c r="BF3189" s="1"/>
      <c r="BG3189" s="1"/>
      <c r="BH3189" s="1"/>
      <c r="BI3189" s="1"/>
    </row>
    <row r="3190" spans="1:61" x14ac:dyDescent="0.2">
      <c r="A3190" s="78">
        <f t="shared" si="1821"/>
        <v>45081</v>
      </c>
      <c r="B3190" s="2">
        <f t="shared" si="1791"/>
        <v>473830.83993250935</v>
      </c>
      <c r="C3190" s="3">
        <f t="shared" si="1792"/>
        <v>63967163.390888765</v>
      </c>
      <c r="D3190" s="2">
        <f t="shared" si="1790"/>
        <v>240537.3279050432</v>
      </c>
      <c r="E3190" s="2">
        <f t="shared" si="1793"/>
        <v>0</v>
      </c>
      <c r="F3190" s="33">
        <f t="shared" si="1794"/>
        <v>240537.3279050432</v>
      </c>
      <c r="G3190" s="39">
        <f t="shared" si="1795"/>
        <v>6609.67</v>
      </c>
      <c r="H3190" s="38">
        <f>IF(AND(N3190=1,N3189&gt;1),VLOOKUP(A3189,[1]Plan1!$CW$105:$CY$215,3),H3189)</f>
        <v>6649.99</v>
      </c>
      <c r="I3190" s="127">
        <f t="shared" si="1796"/>
        <v>44996</v>
      </c>
      <c r="J3190" s="127">
        <f t="shared" si="1797"/>
        <v>45027</v>
      </c>
      <c r="K3190" s="34">
        <f t="shared" si="1798"/>
        <v>6.1001532602988906E-3</v>
      </c>
      <c r="L3190" s="212">
        <f t="shared" si="1799"/>
        <v>45089</v>
      </c>
      <c r="M3190" s="1">
        <f t="shared" si="1800"/>
        <v>22</v>
      </c>
      <c r="N3190" s="1">
        <f t="shared" si="1801"/>
        <v>18</v>
      </c>
      <c r="O3190" s="2">
        <f t="shared" si="1802"/>
        <v>1.0049882699999999</v>
      </c>
      <c r="P3190" s="35">
        <f t="shared" si="1803"/>
        <v>1.0071003300000001</v>
      </c>
      <c r="Q3190" s="35">
        <f t="shared" si="1804"/>
        <v>1.2443916878544581</v>
      </c>
      <c r="R3190" s="2">
        <f t="shared" si="1805"/>
        <v>1.25059904</v>
      </c>
      <c r="S3190" s="2">
        <f t="shared" si="1806"/>
        <v>1.23561838</v>
      </c>
      <c r="T3190" s="2">
        <f t="shared" si="1807"/>
        <v>300815.75136221002</v>
      </c>
      <c r="U3190" s="2">
        <f t="shared" si="1808"/>
        <v>0</v>
      </c>
      <c r="V3190" s="2">
        <f t="shared" si="1809"/>
        <v>60278.423457169039</v>
      </c>
      <c r="W3190" s="2">
        <f t="shared" si="1810"/>
        <v>300815.75136221224</v>
      </c>
      <c r="X3190" s="36">
        <f t="shared" si="1811"/>
        <v>0</v>
      </c>
      <c r="Y3190" s="2">
        <f t="shared" si="1812"/>
        <v>0</v>
      </c>
      <c r="Z3190" s="37">
        <f t="shared" si="1813"/>
        <v>0</v>
      </c>
      <c r="AA3190" s="2">
        <f t="shared" si="1814"/>
        <v>0</v>
      </c>
      <c r="AB3190" s="4">
        <f t="shared" si="1822"/>
        <v>7.1215000000000001E-2</v>
      </c>
      <c r="AC3190" s="148">
        <f t="shared" si="1815"/>
        <v>833</v>
      </c>
      <c r="AD3190" s="36">
        <v>252</v>
      </c>
      <c r="AE3190" s="35">
        <f t="shared" si="1816"/>
        <v>1.2553329</v>
      </c>
      <c r="AF3190" s="2">
        <f t="shared" si="1817"/>
        <v>76808.158160990002</v>
      </c>
      <c r="AG3190" s="2">
        <f t="shared" si="1818"/>
        <v>76808.158160990002</v>
      </c>
      <c r="AH3190" s="3">
        <f t="shared" si="1819"/>
        <v>0</v>
      </c>
      <c r="AI3190" s="3"/>
      <c r="AJ3190" s="3">
        <v>0</v>
      </c>
      <c r="AK3190" s="2">
        <f t="shared" si="1820"/>
        <v>96206.930409307141</v>
      </c>
      <c r="AL3190" s="8"/>
      <c r="AM3190" s="8"/>
      <c r="AN3190" s="8"/>
      <c r="AO3190" s="8"/>
      <c r="AP3190" s="8"/>
      <c r="AQ3190" s="8"/>
      <c r="AR3190" s="5"/>
      <c r="AS3190" s="1"/>
      <c r="AT3190" s="8"/>
      <c r="AU3190" s="1"/>
      <c r="AV3190" s="1"/>
      <c r="AW3190" s="3"/>
      <c r="AX3190" s="3"/>
      <c r="AY3190" s="4"/>
      <c r="AZ3190" s="4"/>
      <c r="BA3190" s="4"/>
      <c r="BB3190" s="1"/>
      <c r="BC3190" s="1"/>
      <c r="BD3190" s="1"/>
      <c r="BE3190" s="1"/>
      <c r="BF3190" s="1"/>
      <c r="BG3190" s="1"/>
      <c r="BH3190" s="1"/>
      <c r="BI3190" s="1"/>
    </row>
    <row r="3191" spans="1:61" x14ac:dyDescent="0.2">
      <c r="A3191" s="78">
        <f t="shared" si="1821"/>
        <v>45082</v>
      </c>
      <c r="B3191" s="2">
        <f t="shared" si="1791"/>
        <v>474013.12418190244</v>
      </c>
      <c r="C3191" s="3">
        <f t="shared" si="1792"/>
        <v>63991771.764556833</v>
      </c>
      <c r="D3191" s="2">
        <f t="shared" si="1790"/>
        <v>240537.3279050432</v>
      </c>
      <c r="E3191" s="2">
        <f t="shared" si="1793"/>
        <v>0</v>
      </c>
      <c r="F3191" s="33">
        <f t="shared" si="1794"/>
        <v>240537.3279050432</v>
      </c>
      <c r="G3191" s="39">
        <f t="shared" si="1795"/>
        <v>6609.67</v>
      </c>
      <c r="H3191" s="38">
        <f>IF(AND(N3191=1,N3190&gt;1),VLOOKUP(A3190,[1]Plan1!$CW$105:$CY$215,3),H3190)</f>
        <v>6649.99</v>
      </c>
      <c r="I3191" s="127">
        <f t="shared" si="1796"/>
        <v>44996</v>
      </c>
      <c r="J3191" s="127">
        <f t="shared" si="1797"/>
        <v>45027</v>
      </c>
      <c r="K3191" s="34">
        <f t="shared" si="1798"/>
        <v>6.1001532602988906E-3</v>
      </c>
      <c r="L3191" s="212">
        <f t="shared" si="1799"/>
        <v>45089</v>
      </c>
      <c r="M3191" s="1">
        <f t="shared" si="1800"/>
        <v>22</v>
      </c>
      <c r="N3191" s="1">
        <f t="shared" si="1801"/>
        <v>18</v>
      </c>
      <c r="O3191" s="2">
        <f t="shared" si="1802"/>
        <v>1.0049882699999999</v>
      </c>
      <c r="P3191" s="35">
        <f t="shared" si="1803"/>
        <v>1.0071003300000001</v>
      </c>
      <c r="Q3191" s="35">
        <f t="shared" si="1804"/>
        <v>1.2443916878544581</v>
      </c>
      <c r="R3191" s="2">
        <f t="shared" si="1805"/>
        <v>1.25059904</v>
      </c>
      <c r="S3191" s="2">
        <f t="shared" si="1806"/>
        <v>1.23561838</v>
      </c>
      <c r="T3191" s="2">
        <f t="shared" si="1807"/>
        <v>300815.75136221002</v>
      </c>
      <c r="U3191" s="2">
        <f t="shared" si="1808"/>
        <v>0</v>
      </c>
      <c r="V3191" s="2">
        <f t="shared" si="1809"/>
        <v>60278.423457169039</v>
      </c>
      <c r="W3191" s="2">
        <f t="shared" si="1810"/>
        <v>300815.75136221224</v>
      </c>
      <c r="X3191" s="36">
        <f t="shared" si="1811"/>
        <v>0</v>
      </c>
      <c r="Y3191" s="2">
        <f t="shared" si="1812"/>
        <v>0</v>
      </c>
      <c r="Z3191" s="37">
        <f t="shared" si="1813"/>
        <v>0</v>
      </c>
      <c r="AA3191" s="2">
        <f t="shared" si="1814"/>
        <v>0</v>
      </c>
      <c r="AB3191" s="4">
        <f t="shared" si="1822"/>
        <v>7.1215000000000001E-2</v>
      </c>
      <c r="AC3191" s="148">
        <f t="shared" si="1815"/>
        <v>834</v>
      </c>
      <c r="AD3191" s="36">
        <v>252</v>
      </c>
      <c r="AE3191" s="35">
        <f t="shared" si="1816"/>
        <v>1.25567564</v>
      </c>
      <c r="AF3191" s="2">
        <f t="shared" si="1817"/>
        <v>76911.259751610007</v>
      </c>
      <c r="AG3191" s="2">
        <f t="shared" si="1818"/>
        <v>76911.259751610007</v>
      </c>
      <c r="AH3191" s="3">
        <f t="shared" si="1819"/>
        <v>0</v>
      </c>
      <c r="AI3191" s="3"/>
      <c r="AJ3191" s="3">
        <v>0</v>
      </c>
      <c r="AK3191" s="2">
        <f t="shared" si="1820"/>
        <v>96286.113068080231</v>
      </c>
      <c r="AL3191" s="8"/>
      <c r="AM3191" s="8"/>
      <c r="AN3191" s="8"/>
      <c r="AO3191" s="8"/>
      <c r="AP3191" s="8"/>
      <c r="AQ3191" s="8"/>
      <c r="AR3191" s="5"/>
      <c r="AS3191" s="1"/>
      <c r="AT3191" s="8"/>
      <c r="AU3191" s="1"/>
      <c r="AV3191" s="1"/>
      <c r="AW3191" s="3"/>
      <c r="AX3191" s="3"/>
      <c r="AY3191" s="4"/>
      <c r="AZ3191" s="4"/>
      <c r="BA3191" s="4"/>
      <c r="BB3191" s="1"/>
      <c r="BC3191" s="1"/>
      <c r="BD3191" s="1"/>
      <c r="BE3191" s="1"/>
      <c r="BF3191" s="1"/>
      <c r="BG3191" s="1"/>
      <c r="BH3191" s="1"/>
      <c r="BI3191" s="1"/>
    </row>
    <row r="3192" spans="1:61" x14ac:dyDescent="0.2">
      <c r="A3192" s="78">
        <f t="shared" si="1821"/>
        <v>45083</v>
      </c>
      <c r="B3192" s="2">
        <f t="shared" si="1791"/>
        <v>474299.89748666203</v>
      </c>
      <c r="C3192" s="3">
        <f t="shared" si="1792"/>
        <v>64030486.160699375</v>
      </c>
      <c r="D3192" s="2">
        <f t="shared" si="1790"/>
        <v>240537.3279050432</v>
      </c>
      <c r="E3192" s="2">
        <f t="shared" si="1793"/>
        <v>0</v>
      </c>
      <c r="F3192" s="33">
        <f t="shared" si="1794"/>
        <v>240537.3279050432</v>
      </c>
      <c r="G3192" s="39">
        <f t="shared" si="1795"/>
        <v>6609.67</v>
      </c>
      <c r="H3192" s="38">
        <f>IF(AND(N3192=1,N3191&gt;1),VLOOKUP(A3191,[1]Plan1!$CW$105:$CY$215,3),H3191)</f>
        <v>6649.99</v>
      </c>
      <c r="I3192" s="127">
        <f t="shared" si="1796"/>
        <v>44996</v>
      </c>
      <c r="J3192" s="127">
        <f t="shared" si="1797"/>
        <v>45027</v>
      </c>
      <c r="K3192" s="34">
        <f t="shared" si="1798"/>
        <v>6.1001532602988906E-3</v>
      </c>
      <c r="L3192" s="212">
        <f t="shared" si="1799"/>
        <v>45089</v>
      </c>
      <c r="M3192" s="1">
        <f t="shared" si="1800"/>
        <v>22</v>
      </c>
      <c r="N3192" s="1">
        <f t="shared" si="1801"/>
        <v>19</v>
      </c>
      <c r="O3192" s="2">
        <f t="shared" si="1802"/>
        <v>1.0052661199999999</v>
      </c>
      <c r="P3192" s="35">
        <f t="shared" si="1803"/>
        <v>1.0071003300000001</v>
      </c>
      <c r="Q3192" s="35">
        <f t="shared" si="1804"/>
        <v>1.2443916878544581</v>
      </c>
      <c r="R3192" s="2">
        <f t="shared" si="1805"/>
        <v>1.2509448000000001</v>
      </c>
      <c r="S3192" s="2">
        <f t="shared" si="1806"/>
        <v>1.23561838</v>
      </c>
      <c r="T3192" s="2">
        <f t="shared" si="1807"/>
        <v>300898.91954869998</v>
      </c>
      <c r="U3192" s="2">
        <f t="shared" si="1808"/>
        <v>0</v>
      </c>
      <c r="V3192" s="2">
        <f t="shared" si="1809"/>
        <v>60361.591643665502</v>
      </c>
      <c r="W3192" s="2">
        <f t="shared" si="1810"/>
        <v>300898.91954870871</v>
      </c>
      <c r="X3192" s="36">
        <f t="shared" si="1811"/>
        <v>0</v>
      </c>
      <c r="Y3192" s="2">
        <f t="shared" si="1812"/>
        <v>0</v>
      </c>
      <c r="Z3192" s="37">
        <f t="shared" si="1813"/>
        <v>0</v>
      </c>
      <c r="AA3192" s="2">
        <f t="shared" si="1814"/>
        <v>0</v>
      </c>
      <c r="AB3192" s="4">
        <f t="shared" si="1822"/>
        <v>7.1215000000000001E-2</v>
      </c>
      <c r="AC3192" s="148">
        <f t="shared" si="1815"/>
        <v>835</v>
      </c>
      <c r="AD3192" s="36">
        <v>252</v>
      </c>
      <c r="AE3192" s="35">
        <f t="shared" si="1816"/>
        <v>1.256018474</v>
      </c>
      <c r="AF3192" s="2">
        <f t="shared" si="1817"/>
        <v>77035.682211099993</v>
      </c>
      <c r="AG3192" s="2">
        <f t="shared" si="1818"/>
        <v>77035.682211099993</v>
      </c>
      <c r="AH3192" s="3">
        <f t="shared" si="1819"/>
        <v>0</v>
      </c>
      <c r="AI3192" s="3"/>
      <c r="AJ3192" s="3">
        <v>0</v>
      </c>
      <c r="AK3192" s="2">
        <f t="shared" si="1820"/>
        <v>96365.295726853321</v>
      </c>
      <c r="AL3192" s="8"/>
      <c r="AM3192" s="8"/>
      <c r="AN3192" s="8"/>
      <c r="AO3192" s="8"/>
      <c r="AP3192" s="8"/>
      <c r="AQ3192" s="8"/>
      <c r="AR3192" s="5"/>
      <c r="AS3192" s="1"/>
      <c r="AT3192" s="8"/>
      <c r="AU3192" s="1"/>
      <c r="AV3192" s="1"/>
      <c r="AW3192" s="3"/>
      <c r="AX3192" s="3"/>
      <c r="AY3192" s="4"/>
      <c r="AZ3192" s="4"/>
      <c r="BA3192" s="4"/>
      <c r="BB3192" s="1"/>
      <c r="BC3192" s="1"/>
      <c r="BD3192" s="1"/>
      <c r="BE3192" s="1"/>
      <c r="BF3192" s="1"/>
      <c r="BG3192" s="1"/>
      <c r="BH3192" s="1"/>
      <c r="BI3192" s="1"/>
    </row>
    <row r="3193" spans="1:61" x14ac:dyDescent="0.2">
      <c r="A3193" s="78">
        <f t="shared" si="1821"/>
        <v>45084</v>
      </c>
      <c r="B3193" s="2">
        <f t="shared" si="1791"/>
        <v>474586.78330767108</v>
      </c>
      <c r="C3193" s="3">
        <f t="shared" si="1792"/>
        <v>64069215.746535599</v>
      </c>
      <c r="D3193" s="2">
        <f t="shared" si="1790"/>
        <v>240537.3279050432</v>
      </c>
      <c r="E3193" s="2">
        <f t="shared" si="1793"/>
        <v>0</v>
      </c>
      <c r="F3193" s="33">
        <f t="shared" si="1794"/>
        <v>240537.3279050432</v>
      </c>
      <c r="G3193" s="39">
        <f t="shared" si="1795"/>
        <v>6609.67</v>
      </c>
      <c r="H3193" s="38">
        <f>IF(AND(N3193=1,N3192&gt;1),VLOOKUP(A3192,[1]Plan1!$CW$105:$CY$215,3),H3192)</f>
        <v>6649.99</v>
      </c>
      <c r="I3193" s="127">
        <f t="shared" si="1796"/>
        <v>44996</v>
      </c>
      <c r="J3193" s="127">
        <f t="shared" si="1797"/>
        <v>45027</v>
      </c>
      <c r="K3193" s="34">
        <f t="shared" si="1798"/>
        <v>6.1001532602988906E-3</v>
      </c>
      <c r="L3193" s="212">
        <f t="shared" si="1799"/>
        <v>45089</v>
      </c>
      <c r="M3193" s="1">
        <f t="shared" si="1800"/>
        <v>22</v>
      </c>
      <c r="N3193" s="1">
        <f t="shared" si="1801"/>
        <v>20</v>
      </c>
      <c r="O3193" s="2">
        <f t="shared" si="1802"/>
        <v>1.0055440499999999</v>
      </c>
      <c r="P3193" s="35">
        <f t="shared" si="1803"/>
        <v>1.0071003300000001</v>
      </c>
      <c r="Q3193" s="35">
        <f t="shared" si="1804"/>
        <v>1.2443916878544581</v>
      </c>
      <c r="R3193" s="2">
        <f t="shared" si="1805"/>
        <v>1.2512906500000001</v>
      </c>
      <c r="S3193" s="2">
        <f t="shared" si="1806"/>
        <v>1.23561838</v>
      </c>
      <c r="T3193" s="2">
        <f t="shared" si="1807"/>
        <v>300982.10938356002</v>
      </c>
      <c r="U3193" s="2">
        <f t="shared" si="1808"/>
        <v>0</v>
      </c>
      <c r="V3193" s="2">
        <f t="shared" si="1809"/>
        <v>60444.781478521458</v>
      </c>
      <c r="W3193" s="2">
        <f t="shared" si="1810"/>
        <v>300982.10938356468</v>
      </c>
      <c r="X3193" s="36">
        <f t="shared" si="1811"/>
        <v>0</v>
      </c>
      <c r="Y3193" s="2">
        <f t="shared" si="1812"/>
        <v>0</v>
      </c>
      <c r="Z3193" s="37">
        <f t="shared" si="1813"/>
        <v>0</v>
      </c>
      <c r="AA3193" s="2">
        <f t="shared" si="1814"/>
        <v>0</v>
      </c>
      <c r="AB3193" s="4">
        <f t="shared" si="1822"/>
        <v>7.1215000000000001E-2</v>
      </c>
      <c r="AC3193" s="148">
        <f t="shared" si="1815"/>
        <v>836</v>
      </c>
      <c r="AD3193" s="36">
        <v>252</v>
      </c>
      <c r="AE3193" s="35">
        <f t="shared" si="1816"/>
        <v>1.256361402</v>
      </c>
      <c r="AF3193" s="2">
        <f t="shared" si="1817"/>
        <v>77160.195538479995</v>
      </c>
      <c r="AG3193" s="2">
        <f t="shared" si="1818"/>
        <v>77160.195538479995</v>
      </c>
      <c r="AH3193" s="3">
        <f t="shared" si="1819"/>
        <v>0</v>
      </c>
      <c r="AI3193" s="3"/>
      <c r="AJ3193" s="3">
        <v>0</v>
      </c>
      <c r="AK3193" s="2">
        <f t="shared" si="1820"/>
        <v>96444.478385626397</v>
      </c>
      <c r="AL3193" s="8"/>
      <c r="AM3193" s="8"/>
      <c r="AN3193" s="8"/>
      <c r="AO3193" s="8"/>
      <c r="AP3193" s="8"/>
      <c r="AQ3193" s="8"/>
      <c r="AR3193" s="5"/>
      <c r="AS3193" s="1"/>
      <c r="AT3193" s="8"/>
      <c r="AU3193" s="1"/>
      <c r="AV3193" s="1"/>
      <c r="AW3193" s="3"/>
      <c r="AX3193" s="3"/>
      <c r="AY3193" s="4"/>
      <c r="AZ3193" s="4"/>
      <c r="BA3193" s="4"/>
      <c r="BB3193" s="1"/>
      <c r="BC3193" s="1"/>
      <c r="BD3193" s="1"/>
      <c r="BE3193" s="1"/>
      <c r="BF3193" s="1"/>
      <c r="BG3193" s="1"/>
      <c r="BH3193" s="1"/>
      <c r="BI3193" s="1"/>
    </row>
    <row r="3194" spans="1:61" x14ac:dyDescent="0.2">
      <c r="A3194" s="78">
        <f t="shared" si="1821"/>
        <v>45085</v>
      </c>
      <c r="B3194" s="2">
        <f t="shared" si="1791"/>
        <v>474770.51570619619</v>
      </c>
      <c r="C3194" s="3">
        <f t="shared" si="1792"/>
        <v>64094019.620336488</v>
      </c>
      <c r="D3194" s="2">
        <f t="shared" ref="D3194:D3257" si="1823">D3193</f>
        <v>240537.3279050432</v>
      </c>
      <c r="E3194" s="2">
        <f t="shared" si="1793"/>
        <v>0</v>
      </c>
      <c r="F3194" s="33">
        <f t="shared" si="1794"/>
        <v>240537.3279050432</v>
      </c>
      <c r="G3194" s="39">
        <f t="shared" si="1795"/>
        <v>6609.67</v>
      </c>
      <c r="H3194" s="38">
        <f>IF(AND(N3194=1,N3193&gt;1),VLOOKUP(A3193,[1]Plan1!$CW$105:$CY$215,3),H3193)</f>
        <v>6649.99</v>
      </c>
      <c r="I3194" s="127">
        <f t="shared" si="1796"/>
        <v>44996</v>
      </c>
      <c r="J3194" s="127">
        <f t="shared" si="1797"/>
        <v>45027</v>
      </c>
      <c r="K3194" s="34">
        <f t="shared" si="1798"/>
        <v>6.1001532602988906E-3</v>
      </c>
      <c r="L3194" s="212">
        <f t="shared" si="1799"/>
        <v>45089</v>
      </c>
      <c r="M3194" s="1">
        <f t="shared" si="1800"/>
        <v>22</v>
      </c>
      <c r="N3194" s="1">
        <f t="shared" si="1801"/>
        <v>21</v>
      </c>
      <c r="O3194" s="2">
        <f t="shared" si="1802"/>
        <v>1.0058220600000001</v>
      </c>
      <c r="P3194" s="35">
        <f t="shared" si="1803"/>
        <v>1.0071003300000001</v>
      </c>
      <c r="Q3194" s="35">
        <f t="shared" si="1804"/>
        <v>1.2443916878544581</v>
      </c>
      <c r="R3194" s="2">
        <f t="shared" si="1805"/>
        <v>1.25163661</v>
      </c>
      <c r="S3194" s="2">
        <f t="shared" si="1806"/>
        <v>1.23561838</v>
      </c>
      <c r="T3194" s="2">
        <f t="shared" si="1807"/>
        <v>301065.32567752001</v>
      </c>
      <c r="U3194" s="2">
        <f t="shared" si="1808"/>
        <v>0</v>
      </c>
      <c r="V3194" s="2">
        <f t="shared" si="1809"/>
        <v>60527.997772483483</v>
      </c>
      <c r="W3194" s="2">
        <f t="shared" si="1810"/>
        <v>301065.32567752671</v>
      </c>
      <c r="X3194" s="36">
        <f t="shared" si="1811"/>
        <v>0</v>
      </c>
      <c r="Y3194" s="2">
        <f t="shared" si="1812"/>
        <v>0</v>
      </c>
      <c r="Z3194" s="37">
        <f t="shared" si="1813"/>
        <v>0</v>
      </c>
      <c r="AA3194" s="2">
        <f t="shared" si="1814"/>
        <v>0</v>
      </c>
      <c r="AB3194" s="4">
        <f t="shared" si="1822"/>
        <v>7.1215000000000001E-2</v>
      </c>
      <c r="AC3194" s="148">
        <f t="shared" si="1815"/>
        <v>836</v>
      </c>
      <c r="AD3194" s="36">
        <v>252</v>
      </c>
      <c r="AE3194" s="35">
        <f t="shared" si="1816"/>
        <v>1.256361402</v>
      </c>
      <c r="AF3194" s="2">
        <f t="shared" si="1817"/>
        <v>77181.52898427</v>
      </c>
      <c r="AG3194" s="2">
        <f t="shared" si="1818"/>
        <v>77181.52898427</v>
      </c>
      <c r="AH3194" s="3">
        <f t="shared" si="1819"/>
        <v>0</v>
      </c>
      <c r="AI3194" s="3"/>
      <c r="AJ3194" s="3">
        <v>0</v>
      </c>
      <c r="AK3194" s="2">
        <f t="shared" si="1820"/>
        <v>96523.661044399501</v>
      </c>
      <c r="AL3194" s="8"/>
      <c r="AM3194" s="8"/>
      <c r="AN3194" s="8"/>
      <c r="AO3194" s="8"/>
      <c r="AP3194" s="8"/>
      <c r="AQ3194" s="8"/>
      <c r="AR3194" s="5"/>
      <c r="AS3194" s="1"/>
      <c r="AT3194" s="8"/>
      <c r="AU3194" s="1"/>
      <c r="AV3194" s="1"/>
      <c r="AW3194" s="3"/>
      <c r="AX3194" s="3"/>
      <c r="AY3194" s="4"/>
      <c r="AZ3194" s="4"/>
      <c r="BA3194" s="4"/>
      <c r="BB3194" s="1"/>
      <c r="BC3194" s="1"/>
      <c r="BD3194" s="1"/>
      <c r="BE3194" s="1"/>
      <c r="BF3194" s="1"/>
      <c r="BG3194" s="1"/>
      <c r="BH3194" s="1"/>
      <c r="BI3194" s="1"/>
    </row>
    <row r="3195" spans="1:61" x14ac:dyDescent="0.2">
      <c r="A3195" s="78">
        <f t="shared" si="1821"/>
        <v>45086</v>
      </c>
      <c r="B3195" s="2">
        <f t="shared" si="1791"/>
        <v>474952.97009404929</v>
      </c>
      <c r="C3195" s="3">
        <f t="shared" si="1792"/>
        <v>64118650.962696657</v>
      </c>
      <c r="D3195" s="2">
        <f t="shared" si="1823"/>
        <v>240537.3279050432</v>
      </c>
      <c r="E3195" s="2">
        <f t="shared" si="1793"/>
        <v>0</v>
      </c>
      <c r="F3195" s="33">
        <f t="shared" si="1794"/>
        <v>240537.3279050432</v>
      </c>
      <c r="G3195" s="39">
        <f t="shared" si="1795"/>
        <v>6609.67</v>
      </c>
      <c r="H3195" s="38">
        <f>IF(AND(N3195=1,N3194&gt;1),VLOOKUP(A3194,[1]Plan1!$CW$105:$CY$215,3),H3194)</f>
        <v>6649.99</v>
      </c>
      <c r="I3195" s="127">
        <f t="shared" si="1796"/>
        <v>44996</v>
      </c>
      <c r="J3195" s="127">
        <f t="shared" si="1797"/>
        <v>45027</v>
      </c>
      <c r="K3195" s="34">
        <f t="shared" si="1798"/>
        <v>6.1001532602988906E-3</v>
      </c>
      <c r="L3195" s="212">
        <f t="shared" si="1799"/>
        <v>45089</v>
      </c>
      <c r="M3195" s="1">
        <f t="shared" si="1800"/>
        <v>22</v>
      </c>
      <c r="N3195" s="1">
        <f t="shared" si="1801"/>
        <v>21</v>
      </c>
      <c r="O3195" s="2">
        <f t="shared" si="1802"/>
        <v>1.0058220600000001</v>
      </c>
      <c r="P3195" s="35">
        <f t="shared" si="1803"/>
        <v>1.0071003300000001</v>
      </c>
      <c r="Q3195" s="35">
        <f t="shared" si="1804"/>
        <v>1.2443916878544581</v>
      </c>
      <c r="R3195" s="2">
        <f t="shared" si="1805"/>
        <v>1.25163661</v>
      </c>
      <c r="S3195" s="2">
        <f t="shared" si="1806"/>
        <v>1.23561838</v>
      </c>
      <c r="T3195" s="2">
        <f t="shared" si="1807"/>
        <v>301065.32567752001</v>
      </c>
      <c r="U3195" s="2">
        <f t="shared" si="1808"/>
        <v>0</v>
      </c>
      <c r="V3195" s="2">
        <f t="shared" si="1809"/>
        <v>60527.997772483483</v>
      </c>
      <c r="W3195" s="2">
        <f t="shared" si="1810"/>
        <v>301065.32567752671</v>
      </c>
      <c r="X3195" s="36">
        <f t="shared" si="1811"/>
        <v>0</v>
      </c>
      <c r="Y3195" s="2">
        <f t="shared" si="1812"/>
        <v>0</v>
      </c>
      <c r="Z3195" s="37">
        <f t="shared" si="1813"/>
        <v>0</v>
      </c>
      <c r="AA3195" s="2">
        <f t="shared" si="1814"/>
        <v>0</v>
      </c>
      <c r="AB3195" s="4">
        <f t="shared" si="1822"/>
        <v>7.1215000000000001E-2</v>
      </c>
      <c r="AC3195" s="148">
        <f t="shared" si="1815"/>
        <v>837</v>
      </c>
      <c r="AD3195" s="36">
        <v>252</v>
      </c>
      <c r="AE3195" s="35">
        <f t="shared" si="1816"/>
        <v>1.256704423</v>
      </c>
      <c r="AF3195" s="2">
        <f t="shared" si="1817"/>
        <v>77284.800713350007</v>
      </c>
      <c r="AG3195" s="2">
        <f t="shared" si="1818"/>
        <v>77284.800713350007</v>
      </c>
      <c r="AH3195" s="3">
        <f t="shared" si="1819"/>
        <v>0</v>
      </c>
      <c r="AI3195" s="3"/>
      <c r="AJ3195" s="3">
        <v>0</v>
      </c>
      <c r="AK3195" s="2">
        <f t="shared" si="1820"/>
        <v>96602.843703172592</v>
      </c>
      <c r="AL3195" s="8"/>
      <c r="AM3195" s="8"/>
      <c r="AN3195" s="8"/>
      <c r="AO3195" s="8"/>
      <c r="AP3195" s="8"/>
      <c r="AQ3195" s="8"/>
      <c r="AR3195" s="5"/>
      <c r="AS3195" s="1"/>
      <c r="AT3195" s="8"/>
      <c r="AU3195" s="1"/>
      <c r="AV3195" s="1"/>
      <c r="AW3195" s="3"/>
      <c r="AX3195" s="3"/>
      <c r="AY3195" s="4"/>
      <c r="AZ3195" s="4"/>
      <c r="BA3195" s="4"/>
      <c r="BB3195" s="1"/>
      <c r="BC3195" s="1"/>
      <c r="BD3195" s="1"/>
      <c r="BE3195" s="1"/>
      <c r="BF3195" s="1"/>
      <c r="BG3195" s="1"/>
      <c r="BH3195" s="1"/>
      <c r="BI3195" s="1"/>
    </row>
    <row r="3196" spans="1:61" x14ac:dyDescent="0.2">
      <c r="A3196" s="78">
        <f t="shared" si="1821"/>
        <v>45087</v>
      </c>
      <c r="B3196" s="2">
        <f t="shared" si="1791"/>
        <v>475136.75824310386</v>
      </c>
      <c r="C3196" s="3">
        <f t="shared" si="1792"/>
        <v>64143462.362819023</v>
      </c>
      <c r="D3196" s="2">
        <f t="shared" si="1823"/>
        <v>240537.3279050432</v>
      </c>
      <c r="E3196" s="2">
        <f t="shared" si="1793"/>
        <v>0</v>
      </c>
      <c r="F3196" s="33">
        <f t="shared" si="1794"/>
        <v>240537.3279050432</v>
      </c>
      <c r="G3196" s="39">
        <f t="shared" si="1795"/>
        <v>6609.67</v>
      </c>
      <c r="H3196" s="38">
        <f>IF(AND(N3196=1,N3195&gt;1),VLOOKUP(A3195,[1]Plan1!$CW$105:$CY$215,3),H3195)</f>
        <v>6649.99</v>
      </c>
      <c r="I3196" s="127">
        <f t="shared" si="1796"/>
        <v>44996</v>
      </c>
      <c r="J3196" s="127">
        <f t="shared" si="1797"/>
        <v>45027</v>
      </c>
      <c r="K3196" s="34">
        <f t="shared" si="1798"/>
        <v>6.1001532602988906E-3</v>
      </c>
      <c r="L3196" s="212">
        <f t="shared" si="1799"/>
        <v>45089</v>
      </c>
      <c r="M3196" s="1">
        <f t="shared" si="1800"/>
        <v>22</v>
      </c>
      <c r="N3196" s="1">
        <f t="shared" si="1801"/>
        <v>22</v>
      </c>
      <c r="O3196" s="2">
        <f t="shared" si="1802"/>
        <v>1.00610015</v>
      </c>
      <c r="P3196" s="35">
        <f t="shared" si="1803"/>
        <v>1.0071003300000001</v>
      </c>
      <c r="Q3196" s="35">
        <f t="shared" si="1804"/>
        <v>1.2443916878544581</v>
      </c>
      <c r="R3196" s="2">
        <f t="shared" si="1805"/>
        <v>1.2519826599999999</v>
      </c>
      <c r="S3196" s="2">
        <f t="shared" si="1806"/>
        <v>1.23561838</v>
      </c>
      <c r="T3196" s="2">
        <f t="shared" si="1807"/>
        <v>301148.56361984002</v>
      </c>
      <c r="U3196" s="2">
        <f t="shared" si="1808"/>
        <v>0</v>
      </c>
      <c r="V3196" s="2">
        <f t="shared" si="1809"/>
        <v>60611.235714804992</v>
      </c>
      <c r="W3196" s="2">
        <f t="shared" si="1810"/>
        <v>301148.56361984822</v>
      </c>
      <c r="X3196" s="36">
        <f t="shared" si="1811"/>
        <v>0</v>
      </c>
      <c r="Y3196" s="2">
        <f t="shared" si="1812"/>
        <v>0</v>
      </c>
      <c r="Z3196" s="37">
        <f t="shared" si="1813"/>
        <v>0</v>
      </c>
      <c r="AA3196" s="2">
        <f t="shared" si="1814"/>
        <v>0</v>
      </c>
      <c r="AB3196" s="4">
        <f t="shared" si="1822"/>
        <v>7.1215000000000001E-2</v>
      </c>
      <c r="AC3196" s="148">
        <f t="shared" si="1815"/>
        <v>837</v>
      </c>
      <c r="AD3196" s="36">
        <v>252</v>
      </c>
      <c r="AE3196" s="35">
        <f t="shared" si="1816"/>
        <v>1.256704423</v>
      </c>
      <c r="AF3196" s="2">
        <f t="shared" si="1817"/>
        <v>77306.168261300001</v>
      </c>
      <c r="AG3196" s="2">
        <f t="shared" si="1818"/>
        <v>77306.168261309998</v>
      </c>
      <c r="AH3196" s="3">
        <f t="shared" si="1819"/>
        <v>0</v>
      </c>
      <c r="AI3196" s="3"/>
      <c r="AJ3196" s="3">
        <v>0</v>
      </c>
      <c r="AK3196" s="2">
        <f t="shared" si="1820"/>
        <v>96682.026361945696</v>
      </c>
      <c r="AL3196" s="8"/>
      <c r="AM3196" s="8"/>
      <c r="AN3196" s="8"/>
      <c r="AO3196" s="8"/>
      <c r="AP3196" s="8"/>
      <c r="AQ3196" s="8"/>
      <c r="AR3196" s="5"/>
      <c r="AS3196" s="1"/>
      <c r="AT3196" s="8"/>
      <c r="AU3196" s="1"/>
      <c r="AV3196" s="1"/>
      <c r="AW3196" s="3"/>
      <c r="AX3196" s="3"/>
      <c r="AY3196" s="4"/>
      <c r="AZ3196" s="4"/>
      <c r="BA3196" s="4"/>
      <c r="BB3196" s="1"/>
      <c r="BC3196" s="1"/>
      <c r="BD3196" s="1"/>
      <c r="BE3196" s="1"/>
      <c r="BF3196" s="1"/>
      <c r="BG3196" s="1"/>
      <c r="BH3196" s="1"/>
      <c r="BI3196" s="1"/>
    </row>
    <row r="3197" spans="1:61" x14ac:dyDescent="0.2">
      <c r="A3197" s="78">
        <f t="shared" si="1821"/>
        <v>45088</v>
      </c>
      <c r="B3197" s="2">
        <f t="shared" si="1791"/>
        <v>475215.94090187701</v>
      </c>
      <c r="C3197" s="3">
        <f t="shared" si="1792"/>
        <v>64154152.021753393</v>
      </c>
      <c r="D3197" s="2">
        <f t="shared" si="1823"/>
        <v>240537.3279050432</v>
      </c>
      <c r="E3197" s="2">
        <f t="shared" si="1793"/>
        <v>0</v>
      </c>
      <c r="F3197" s="33">
        <f t="shared" si="1794"/>
        <v>240537.3279050432</v>
      </c>
      <c r="G3197" s="39">
        <f t="shared" si="1795"/>
        <v>6609.67</v>
      </c>
      <c r="H3197" s="38">
        <f>IF(AND(N3197=1,N3196&gt;1),VLOOKUP(A3196,[1]Plan1!$CW$105:$CY$215,3),H3196)</f>
        <v>6649.99</v>
      </c>
      <c r="I3197" s="127">
        <f t="shared" si="1796"/>
        <v>44996</v>
      </c>
      <c r="J3197" s="127">
        <f t="shared" si="1797"/>
        <v>45027</v>
      </c>
      <c r="K3197" s="34">
        <f t="shared" si="1798"/>
        <v>6.1001532602988906E-3</v>
      </c>
      <c r="L3197" s="212">
        <f t="shared" si="1799"/>
        <v>45089</v>
      </c>
      <c r="M3197" s="1">
        <f t="shared" si="1800"/>
        <v>22</v>
      </c>
      <c r="N3197" s="1">
        <f t="shared" si="1801"/>
        <v>22</v>
      </c>
      <c r="O3197" s="2">
        <f t="shared" si="1802"/>
        <v>1.00610015</v>
      </c>
      <c r="P3197" s="35">
        <f t="shared" si="1803"/>
        <v>1.0071003300000001</v>
      </c>
      <c r="Q3197" s="35">
        <f t="shared" si="1804"/>
        <v>1.2443916878544581</v>
      </c>
      <c r="R3197" s="2">
        <f t="shared" si="1805"/>
        <v>1.2519826599999999</v>
      </c>
      <c r="S3197" s="2">
        <f t="shared" si="1806"/>
        <v>1.23561838</v>
      </c>
      <c r="T3197" s="2">
        <f t="shared" si="1807"/>
        <v>301148.56361984002</v>
      </c>
      <c r="U3197" s="2">
        <f t="shared" si="1808"/>
        <v>0</v>
      </c>
      <c r="V3197" s="2">
        <f t="shared" si="1809"/>
        <v>60611.235714804992</v>
      </c>
      <c r="W3197" s="2">
        <f t="shared" si="1810"/>
        <v>301148.56361984822</v>
      </c>
      <c r="X3197" s="36">
        <f t="shared" si="1811"/>
        <v>0</v>
      </c>
      <c r="Y3197" s="2">
        <f t="shared" si="1812"/>
        <v>0</v>
      </c>
      <c r="Z3197" s="37">
        <f t="shared" si="1813"/>
        <v>0</v>
      </c>
      <c r="AA3197" s="2">
        <f t="shared" si="1814"/>
        <v>0</v>
      </c>
      <c r="AB3197" s="4">
        <f t="shared" si="1822"/>
        <v>7.1215000000000001E-2</v>
      </c>
      <c r="AC3197" s="148">
        <f t="shared" si="1815"/>
        <v>837</v>
      </c>
      <c r="AD3197" s="36">
        <v>252</v>
      </c>
      <c r="AE3197" s="35">
        <f t="shared" si="1816"/>
        <v>1.256704423</v>
      </c>
      <c r="AF3197" s="2">
        <f t="shared" si="1817"/>
        <v>77306.168261300001</v>
      </c>
      <c r="AG3197" s="2">
        <f t="shared" si="1818"/>
        <v>77306.168261309998</v>
      </c>
      <c r="AH3197" s="3">
        <f t="shared" si="1819"/>
        <v>0</v>
      </c>
      <c r="AI3197" s="3"/>
      <c r="AJ3197" s="3">
        <v>0</v>
      </c>
      <c r="AK3197" s="2">
        <f t="shared" si="1820"/>
        <v>96761.209020718787</v>
      </c>
      <c r="AL3197" s="8"/>
      <c r="AM3197" s="8"/>
      <c r="AN3197" s="8"/>
      <c r="AO3197" s="8"/>
      <c r="AP3197" s="8"/>
      <c r="AQ3197" s="8"/>
      <c r="AR3197" s="5"/>
      <c r="AS3197" s="1"/>
      <c r="AT3197" s="8"/>
      <c r="AU3197" s="1"/>
      <c r="AV3197" s="1"/>
      <c r="AW3197" s="3"/>
      <c r="AX3197" s="3"/>
      <c r="AY3197" s="4"/>
      <c r="AZ3197" s="4"/>
      <c r="BA3197" s="4"/>
      <c r="BB3197" s="1"/>
      <c r="BC3197" s="1"/>
      <c r="BD3197" s="1"/>
      <c r="BE3197" s="1"/>
      <c r="BF3197" s="1"/>
      <c r="BG3197" s="1"/>
      <c r="BH3197" s="1"/>
      <c r="BI3197" s="1"/>
    </row>
    <row r="3198" spans="1:61" x14ac:dyDescent="0.2">
      <c r="A3198" s="78">
        <f t="shared" si="1821"/>
        <v>45089</v>
      </c>
      <c r="B3198" s="2">
        <f t="shared" si="1791"/>
        <v>475398.45215005009</v>
      </c>
      <c r="C3198" s="3">
        <f t="shared" si="1792"/>
        <v>64178791.040256761</v>
      </c>
      <c r="D3198" s="2">
        <f t="shared" si="1823"/>
        <v>240537.3279050432</v>
      </c>
      <c r="E3198" s="2">
        <f t="shared" si="1793"/>
        <v>0</v>
      </c>
      <c r="F3198" s="33">
        <f t="shared" si="1794"/>
        <v>240537.3279050432</v>
      </c>
      <c r="G3198" s="39">
        <f t="shared" si="1795"/>
        <v>6609.67</v>
      </c>
      <c r="H3198" s="38">
        <f>IF(AND(N3198=1,N3197&gt;1),VLOOKUP(A3197,[1]Plan1!$CW$105:$CY$215,3),H3197)</f>
        <v>6649.99</v>
      </c>
      <c r="I3198" s="127">
        <f t="shared" si="1796"/>
        <v>44996</v>
      </c>
      <c r="J3198" s="127">
        <f t="shared" si="1797"/>
        <v>45027</v>
      </c>
      <c r="K3198" s="34">
        <f t="shared" si="1798"/>
        <v>6.1001532602988906E-3</v>
      </c>
      <c r="L3198" s="212">
        <f t="shared" si="1799"/>
        <v>45089</v>
      </c>
      <c r="M3198" s="1">
        <f t="shared" si="1800"/>
        <v>22</v>
      </c>
      <c r="N3198" s="1">
        <f t="shared" si="1801"/>
        <v>22</v>
      </c>
      <c r="O3198" s="2">
        <f t="shared" si="1802"/>
        <v>1.00610015</v>
      </c>
      <c r="P3198" s="35">
        <f t="shared" si="1803"/>
        <v>1.0071003300000001</v>
      </c>
      <c r="Q3198" s="35">
        <f t="shared" si="1804"/>
        <v>1.2443916878544581</v>
      </c>
      <c r="R3198" s="2">
        <f t="shared" si="1805"/>
        <v>1.2519826599999999</v>
      </c>
      <c r="S3198" s="2">
        <f t="shared" si="1806"/>
        <v>1.23561838</v>
      </c>
      <c r="T3198" s="2">
        <f t="shared" si="1807"/>
        <v>301148.56361984002</v>
      </c>
      <c r="U3198" s="2">
        <f t="shared" si="1808"/>
        <v>0</v>
      </c>
      <c r="V3198" s="2">
        <f t="shared" si="1809"/>
        <v>60611.235714804992</v>
      </c>
      <c r="W3198" s="2">
        <f t="shared" si="1810"/>
        <v>301148.56361984822</v>
      </c>
      <c r="X3198" s="36">
        <f t="shared" si="1811"/>
        <v>105</v>
      </c>
      <c r="Y3198" s="2">
        <f t="shared" si="1812"/>
        <v>0</v>
      </c>
      <c r="Z3198" s="37">
        <f t="shared" si="1813"/>
        <v>0</v>
      </c>
      <c r="AA3198" s="2">
        <f t="shared" si="1814"/>
        <v>0</v>
      </c>
      <c r="AB3198" s="4">
        <f t="shared" si="1822"/>
        <v>7.1215000000000001E-2</v>
      </c>
      <c r="AC3198" s="148">
        <f t="shared" si="1815"/>
        <v>838</v>
      </c>
      <c r="AD3198" s="36">
        <v>252</v>
      </c>
      <c r="AE3198" s="35">
        <f t="shared" si="1816"/>
        <v>1.2570475379999999</v>
      </c>
      <c r="AF3198" s="2">
        <f t="shared" si="1817"/>
        <v>77409.496850709998</v>
      </c>
      <c r="AG3198" s="2">
        <f t="shared" si="1818"/>
        <v>77409.496850709998</v>
      </c>
      <c r="AH3198" s="3">
        <f t="shared" si="1819"/>
        <v>0</v>
      </c>
      <c r="AI3198" s="3"/>
      <c r="AJ3198" s="3">
        <v>0</v>
      </c>
      <c r="AK3198" s="2">
        <f t="shared" si="1820"/>
        <v>96840.391679491877</v>
      </c>
      <c r="AL3198" s="8"/>
      <c r="AM3198" s="8"/>
      <c r="AN3198" s="8"/>
      <c r="AO3198" s="8"/>
      <c r="AP3198" s="8"/>
      <c r="AQ3198" s="8"/>
      <c r="AR3198" s="5"/>
      <c r="AS3198" s="1"/>
      <c r="AT3198" s="8"/>
      <c r="AU3198" s="1"/>
      <c r="AV3198" s="1"/>
      <c r="AW3198" s="3"/>
      <c r="AX3198" s="3"/>
      <c r="AY3198" s="4"/>
      <c r="AZ3198" s="4"/>
      <c r="BA3198" s="4"/>
      <c r="BB3198" s="1"/>
      <c r="BC3198" s="1"/>
      <c r="BD3198" s="1"/>
      <c r="BE3198" s="1"/>
      <c r="BF3198" s="1"/>
      <c r="BG3198" s="1"/>
      <c r="BH3198" s="1"/>
      <c r="BI3198" s="1"/>
    </row>
    <row r="3199" spans="1:61" x14ac:dyDescent="0.2">
      <c r="A3199" s="78">
        <f t="shared" si="1821"/>
        <v>45090</v>
      </c>
      <c r="B3199" s="2">
        <f t="shared" si="1791"/>
        <v>475624.47153225285</v>
      </c>
      <c r="C3199" s="3">
        <f t="shared" si="1792"/>
        <v>64209303.656854138</v>
      </c>
      <c r="D3199" s="2">
        <f t="shared" si="1823"/>
        <v>240537.3279050432</v>
      </c>
      <c r="E3199" s="2">
        <f t="shared" si="1793"/>
        <v>0</v>
      </c>
      <c r="F3199" s="33">
        <f t="shared" si="1794"/>
        <v>240537.3279050432</v>
      </c>
      <c r="G3199" s="39">
        <f t="shared" si="1795"/>
        <v>6649.99</v>
      </c>
      <c r="H3199" s="38">
        <f>IF(AND(N3199=1,N3198&gt;1),VLOOKUP(A3198,[1]Plan1!$CW$105:$CY$215,3),H3198)</f>
        <v>6665.28</v>
      </c>
      <c r="I3199" s="127">
        <f t="shared" si="1796"/>
        <v>45029</v>
      </c>
      <c r="J3199" s="127">
        <f t="shared" si="1797"/>
        <v>45059</v>
      </c>
      <c r="K3199" s="34">
        <f t="shared" si="1798"/>
        <v>2.2992515778219591E-3</v>
      </c>
      <c r="L3199" s="212">
        <f t="shared" si="1799"/>
        <v>45117</v>
      </c>
      <c r="M3199" s="1">
        <f t="shared" si="1800"/>
        <v>20</v>
      </c>
      <c r="N3199" s="1">
        <f t="shared" si="1801"/>
        <v>1</v>
      </c>
      <c r="O3199" s="2">
        <f t="shared" si="1802"/>
        <v>1.00011483</v>
      </c>
      <c r="P3199" s="35">
        <f t="shared" si="1803"/>
        <v>1.00610015</v>
      </c>
      <c r="Q3199" s="35">
        <f t="shared" si="1804"/>
        <v>1.2519826638091234</v>
      </c>
      <c r="R3199" s="2">
        <f t="shared" si="1805"/>
        <v>1.25212642</v>
      </c>
      <c r="S3199" s="2">
        <f t="shared" si="1806"/>
        <v>1.23561838</v>
      </c>
      <c r="T3199" s="2">
        <f t="shared" si="1807"/>
        <v>301183.14326610003</v>
      </c>
      <c r="U3199" s="2">
        <f t="shared" si="1808"/>
        <v>0</v>
      </c>
      <c r="V3199" s="2">
        <f t="shared" si="1809"/>
        <v>60645.815361064633</v>
      </c>
      <c r="W3199" s="2">
        <f t="shared" si="1810"/>
        <v>301183.14326610783</v>
      </c>
      <c r="X3199" s="36">
        <f t="shared" si="1811"/>
        <v>0</v>
      </c>
      <c r="Y3199" s="2">
        <f t="shared" si="1812"/>
        <v>0</v>
      </c>
      <c r="Z3199" s="37">
        <f t="shared" si="1813"/>
        <v>0</v>
      </c>
      <c r="AA3199" s="2">
        <f t="shared" si="1814"/>
        <v>0</v>
      </c>
      <c r="AB3199" s="4">
        <f t="shared" si="1822"/>
        <v>7.1215000000000001E-2</v>
      </c>
      <c r="AC3199" s="148">
        <f t="shared" si="1815"/>
        <v>839</v>
      </c>
      <c r="AD3199" s="36">
        <v>252</v>
      </c>
      <c r="AE3199" s="35">
        <f t="shared" si="1816"/>
        <v>1.257390746</v>
      </c>
      <c r="AF3199" s="2">
        <f t="shared" si="1817"/>
        <v>77521.753927879996</v>
      </c>
      <c r="AG3199" s="2">
        <f t="shared" si="1818"/>
        <v>77521.753927879996</v>
      </c>
      <c r="AH3199" s="3">
        <f t="shared" si="1819"/>
        <v>0</v>
      </c>
      <c r="AI3199" s="3"/>
      <c r="AJ3199" s="3">
        <v>0</v>
      </c>
      <c r="AK3199" s="2">
        <f t="shared" si="1820"/>
        <v>96919.574338264967</v>
      </c>
      <c r="AL3199" s="8"/>
      <c r="AM3199" s="8"/>
      <c r="AN3199" s="8"/>
      <c r="AO3199" s="8"/>
      <c r="AP3199" s="8"/>
      <c r="AQ3199" s="8"/>
      <c r="AR3199" s="5"/>
      <c r="AS3199" s="1"/>
      <c r="AT3199" s="8"/>
      <c r="AU3199" s="1"/>
      <c r="AV3199" s="1"/>
      <c r="AW3199" s="3"/>
      <c r="AX3199" s="3"/>
      <c r="AY3199" s="4"/>
      <c r="AZ3199" s="4"/>
      <c r="BA3199" s="4"/>
      <c r="BB3199" s="1"/>
      <c r="BC3199" s="1"/>
      <c r="BD3199" s="1"/>
      <c r="BE3199" s="1"/>
      <c r="BF3199" s="1"/>
      <c r="BG3199" s="1"/>
      <c r="BH3199" s="1"/>
      <c r="BI3199" s="1"/>
    </row>
    <row r="3200" spans="1:61" x14ac:dyDescent="0.2">
      <c r="A3200" s="78">
        <f t="shared" si="1821"/>
        <v>45091</v>
      </c>
      <c r="B3200" s="2">
        <f t="shared" si="1791"/>
        <v>475850.55204090534</v>
      </c>
      <c r="C3200" s="3">
        <f t="shared" si="1792"/>
        <v>64239824.525522225</v>
      </c>
      <c r="D3200" s="2">
        <f t="shared" si="1823"/>
        <v>240537.3279050432</v>
      </c>
      <c r="E3200" s="2">
        <f t="shared" si="1793"/>
        <v>0</v>
      </c>
      <c r="F3200" s="33">
        <f t="shared" si="1794"/>
        <v>240537.3279050432</v>
      </c>
      <c r="G3200" s="39">
        <f t="shared" si="1795"/>
        <v>6649.99</v>
      </c>
      <c r="H3200" s="38">
        <f>IF(AND(N3200=1,N3199&gt;1),VLOOKUP(A3199,[1]Plan1!$CW$105:$CY$215,3),H3199)</f>
        <v>6665.28</v>
      </c>
      <c r="I3200" s="127">
        <f t="shared" si="1796"/>
        <v>45029</v>
      </c>
      <c r="J3200" s="127">
        <f t="shared" si="1797"/>
        <v>45059</v>
      </c>
      <c r="K3200" s="34">
        <f t="shared" si="1798"/>
        <v>2.2992515778219591E-3</v>
      </c>
      <c r="L3200" s="212">
        <f t="shared" si="1799"/>
        <v>45117</v>
      </c>
      <c r="M3200" s="1">
        <f t="shared" si="1800"/>
        <v>20</v>
      </c>
      <c r="N3200" s="1">
        <f t="shared" si="1801"/>
        <v>2</v>
      </c>
      <c r="O3200" s="2">
        <f t="shared" si="1802"/>
        <v>1.0002296799999999</v>
      </c>
      <c r="P3200" s="35">
        <f t="shared" si="1803"/>
        <v>1.00610015</v>
      </c>
      <c r="Q3200" s="35">
        <f t="shared" si="1804"/>
        <v>1.2519826638091234</v>
      </c>
      <c r="R3200" s="2">
        <f t="shared" si="1805"/>
        <v>1.2522702100000001</v>
      </c>
      <c r="S3200" s="2">
        <f t="shared" si="1806"/>
        <v>1.23561838</v>
      </c>
      <c r="T3200" s="2">
        <f t="shared" si="1807"/>
        <v>301217.73012848001</v>
      </c>
      <c r="U3200" s="2">
        <f t="shared" si="1808"/>
        <v>0</v>
      </c>
      <c r="V3200" s="2">
        <f t="shared" si="1809"/>
        <v>60680.402223444122</v>
      </c>
      <c r="W3200" s="2">
        <f t="shared" si="1810"/>
        <v>301217.73012848734</v>
      </c>
      <c r="X3200" s="36">
        <f t="shared" si="1811"/>
        <v>0</v>
      </c>
      <c r="Y3200" s="2">
        <f t="shared" si="1812"/>
        <v>0</v>
      </c>
      <c r="Z3200" s="37">
        <f t="shared" si="1813"/>
        <v>0</v>
      </c>
      <c r="AA3200" s="2">
        <f t="shared" si="1814"/>
        <v>0</v>
      </c>
      <c r="AB3200" s="4">
        <f t="shared" si="1822"/>
        <v>7.1215000000000001E-2</v>
      </c>
      <c r="AC3200" s="148">
        <f t="shared" si="1815"/>
        <v>840</v>
      </c>
      <c r="AD3200" s="36">
        <v>252</v>
      </c>
      <c r="AE3200" s="35">
        <f t="shared" si="1816"/>
        <v>1.2577340480000001</v>
      </c>
      <c r="AF3200" s="2">
        <f t="shared" si="1817"/>
        <v>77634.064915380004</v>
      </c>
      <c r="AG3200" s="2">
        <f t="shared" si="1818"/>
        <v>77634.064915380004</v>
      </c>
      <c r="AH3200" s="3">
        <f t="shared" si="1819"/>
        <v>0</v>
      </c>
      <c r="AI3200" s="3"/>
      <c r="AJ3200" s="3">
        <v>0</v>
      </c>
      <c r="AK3200" s="2">
        <f t="shared" si="1820"/>
        <v>96998.756997038057</v>
      </c>
      <c r="AL3200" s="8"/>
      <c r="AM3200" s="8"/>
      <c r="AN3200" s="8"/>
      <c r="AO3200" s="8"/>
      <c r="AP3200" s="8"/>
      <c r="AQ3200" s="8"/>
      <c r="AR3200" s="5"/>
      <c r="AS3200" s="1"/>
      <c r="AT3200" s="8"/>
      <c r="AU3200" s="1"/>
      <c r="AV3200" s="1"/>
      <c r="AW3200" s="3"/>
      <c r="AX3200" s="3"/>
      <c r="AY3200" s="4"/>
      <c r="AZ3200" s="4"/>
      <c r="BA3200" s="4"/>
      <c r="BB3200" s="1"/>
      <c r="BC3200" s="1"/>
      <c r="BD3200" s="1"/>
      <c r="BE3200" s="1"/>
      <c r="BF3200" s="1"/>
      <c r="BG3200" s="1"/>
      <c r="BH3200" s="1"/>
      <c r="BI3200" s="1"/>
    </row>
    <row r="3201" spans="1:61" x14ac:dyDescent="0.2">
      <c r="A3201" s="78">
        <f t="shared" si="1821"/>
        <v>45092</v>
      </c>
      <c r="B3201" s="2">
        <f t="shared" si="1791"/>
        <v>476076.69369318779</v>
      </c>
      <c r="C3201" s="3">
        <f t="shared" si="1792"/>
        <v>64270353.64858035</v>
      </c>
      <c r="D3201" s="2">
        <f t="shared" si="1823"/>
        <v>240537.3279050432</v>
      </c>
      <c r="E3201" s="2">
        <f t="shared" si="1793"/>
        <v>0</v>
      </c>
      <c r="F3201" s="33">
        <f t="shared" si="1794"/>
        <v>240537.3279050432</v>
      </c>
      <c r="G3201" s="39">
        <f t="shared" si="1795"/>
        <v>6649.99</v>
      </c>
      <c r="H3201" s="38">
        <f>IF(AND(N3201=1,N3200&gt;1),VLOOKUP(A3200,[1]Plan1!$CW$105:$CY$215,3),H3200)</f>
        <v>6665.28</v>
      </c>
      <c r="I3201" s="127">
        <f t="shared" si="1796"/>
        <v>45029</v>
      </c>
      <c r="J3201" s="127">
        <f t="shared" si="1797"/>
        <v>45059</v>
      </c>
      <c r="K3201" s="34">
        <f t="shared" si="1798"/>
        <v>2.2992515778219591E-3</v>
      </c>
      <c r="L3201" s="212">
        <f t="shared" si="1799"/>
        <v>45117</v>
      </c>
      <c r="M3201" s="1">
        <f t="shared" si="1800"/>
        <v>20</v>
      </c>
      <c r="N3201" s="1">
        <f t="shared" si="1801"/>
        <v>3</v>
      </c>
      <c r="O3201" s="2">
        <f t="shared" si="1802"/>
        <v>1.0003445500000001</v>
      </c>
      <c r="P3201" s="35">
        <f t="shared" si="1803"/>
        <v>1.00610015</v>
      </c>
      <c r="Q3201" s="35">
        <f t="shared" si="1804"/>
        <v>1.2519826638091234</v>
      </c>
      <c r="R3201" s="2">
        <f t="shared" si="1805"/>
        <v>1.25241403</v>
      </c>
      <c r="S3201" s="2">
        <f t="shared" si="1806"/>
        <v>1.23561838</v>
      </c>
      <c r="T3201" s="2">
        <f t="shared" si="1807"/>
        <v>301252.32420698</v>
      </c>
      <c r="U3201" s="2">
        <f t="shared" si="1808"/>
        <v>0</v>
      </c>
      <c r="V3201" s="2">
        <f t="shared" si="1809"/>
        <v>60714.9963019434</v>
      </c>
      <c r="W3201" s="2">
        <f t="shared" si="1810"/>
        <v>301252.32420698658</v>
      </c>
      <c r="X3201" s="36">
        <f t="shared" si="1811"/>
        <v>0</v>
      </c>
      <c r="Y3201" s="2">
        <f t="shared" si="1812"/>
        <v>0</v>
      </c>
      <c r="Z3201" s="37">
        <f t="shared" si="1813"/>
        <v>0</v>
      </c>
      <c r="AA3201" s="2">
        <f t="shared" si="1814"/>
        <v>0</v>
      </c>
      <c r="AB3201" s="4">
        <f t="shared" si="1822"/>
        <v>7.1215000000000001E-2</v>
      </c>
      <c r="AC3201" s="148">
        <f t="shared" si="1815"/>
        <v>841</v>
      </c>
      <c r="AD3201" s="36">
        <v>252</v>
      </c>
      <c r="AE3201" s="35">
        <f t="shared" si="1816"/>
        <v>1.258077444</v>
      </c>
      <c r="AF3201" s="2">
        <f t="shared" si="1817"/>
        <v>77746.42983039</v>
      </c>
      <c r="AG3201" s="2">
        <f t="shared" si="1818"/>
        <v>77746.42983039</v>
      </c>
      <c r="AH3201" s="3">
        <f t="shared" si="1819"/>
        <v>0</v>
      </c>
      <c r="AI3201" s="3"/>
      <c r="AJ3201" s="3">
        <v>0</v>
      </c>
      <c r="AK3201" s="2">
        <f t="shared" si="1820"/>
        <v>97077.939655811148</v>
      </c>
      <c r="AL3201" s="8"/>
      <c r="AM3201" s="8"/>
      <c r="AN3201" s="8"/>
      <c r="AO3201" s="8"/>
      <c r="AP3201" s="8"/>
      <c r="AQ3201" s="8"/>
      <c r="AR3201" s="5"/>
      <c r="AS3201" s="1"/>
      <c r="AT3201" s="8"/>
      <c r="AU3201" s="1"/>
      <c r="AV3201" s="1"/>
      <c r="AW3201" s="3"/>
      <c r="AX3201" s="3"/>
      <c r="AY3201" s="4"/>
      <c r="AZ3201" s="4"/>
      <c r="BA3201" s="4"/>
      <c r="BB3201" s="1"/>
      <c r="BC3201" s="1"/>
      <c r="BD3201" s="1"/>
      <c r="BE3201" s="1"/>
      <c r="BF3201" s="1"/>
      <c r="BG3201" s="1"/>
      <c r="BH3201" s="1"/>
      <c r="BI3201" s="1"/>
    </row>
    <row r="3202" spans="1:61" x14ac:dyDescent="0.2">
      <c r="A3202" s="78">
        <f t="shared" si="1821"/>
        <v>45093</v>
      </c>
      <c r="B3202" s="2">
        <f t="shared" si="1791"/>
        <v>476302.88439840684</v>
      </c>
      <c r="C3202" s="3">
        <f t="shared" si="1792"/>
        <v>64300889.393784925</v>
      </c>
      <c r="D3202" s="2">
        <f t="shared" si="1823"/>
        <v>240537.3279050432</v>
      </c>
      <c r="E3202" s="2">
        <f t="shared" si="1793"/>
        <v>0</v>
      </c>
      <c r="F3202" s="33">
        <f t="shared" si="1794"/>
        <v>240537.3279050432</v>
      </c>
      <c r="G3202" s="39">
        <f t="shared" si="1795"/>
        <v>6649.99</v>
      </c>
      <c r="H3202" s="38">
        <f>IF(AND(N3202=1,N3201&gt;1),VLOOKUP(A3201,[1]Plan1!$CW$105:$CY$215,3),H3201)</f>
        <v>6665.28</v>
      </c>
      <c r="I3202" s="127">
        <f t="shared" si="1796"/>
        <v>45029</v>
      </c>
      <c r="J3202" s="127">
        <f t="shared" si="1797"/>
        <v>45059</v>
      </c>
      <c r="K3202" s="34">
        <f t="shared" si="1798"/>
        <v>2.2992515778219591E-3</v>
      </c>
      <c r="L3202" s="212">
        <f t="shared" si="1799"/>
        <v>45117</v>
      </c>
      <c r="M3202" s="1">
        <f t="shared" si="1800"/>
        <v>20</v>
      </c>
      <c r="N3202" s="1">
        <f t="shared" si="1801"/>
        <v>4</v>
      </c>
      <c r="O3202" s="2">
        <f t="shared" si="1802"/>
        <v>1.0004594200000001</v>
      </c>
      <c r="P3202" s="35">
        <f t="shared" si="1803"/>
        <v>1.00610015</v>
      </c>
      <c r="Q3202" s="35">
        <f t="shared" si="1804"/>
        <v>1.2519826638091234</v>
      </c>
      <c r="R3202" s="2">
        <f t="shared" si="1805"/>
        <v>1.2525578399999999</v>
      </c>
      <c r="S3202" s="2">
        <f t="shared" si="1806"/>
        <v>1.23561838</v>
      </c>
      <c r="T3202" s="2">
        <f t="shared" si="1807"/>
        <v>301286.91588011</v>
      </c>
      <c r="U3202" s="2">
        <f t="shared" si="1808"/>
        <v>0</v>
      </c>
      <c r="V3202" s="2">
        <f t="shared" si="1809"/>
        <v>60749.587975069415</v>
      </c>
      <c r="W3202" s="2">
        <f t="shared" si="1810"/>
        <v>301286.91588011262</v>
      </c>
      <c r="X3202" s="36">
        <f t="shared" si="1811"/>
        <v>0</v>
      </c>
      <c r="Y3202" s="2">
        <f t="shared" si="1812"/>
        <v>0</v>
      </c>
      <c r="Z3202" s="37">
        <f t="shared" si="1813"/>
        <v>0</v>
      </c>
      <c r="AA3202" s="2">
        <f t="shared" si="1814"/>
        <v>0</v>
      </c>
      <c r="AB3202" s="4">
        <f t="shared" si="1822"/>
        <v>7.1215000000000001E-2</v>
      </c>
      <c r="AC3202" s="148">
        <f t="shared" si="1815"/>
        <v>842</v>
      </c>
      <c r="AD3202" s="36">
        <v>252</v>
      </c>
      <c r="AE3202" s="35">
        <f t="shared" si="1816"/>
        <v>1.2584209340000001</v>
      </c>
      <c r="AF3202" s="2">
        <f t="shared" si="1817"/>
        <v>77858.846203709996</v>
      </c>
      <c r="AG3202" s="2">
        <f t="shared" si="1818"/>
        <v>77858.846203709996</v>
      </c>
      <c r="AH3202" s="3">
        <f t="shared" si="1819"/>
        <v>0</v>
      </c>
      <c r="AI3202" s="3"/>
      <c r="AJ3202" s="3">
        <v>0</v>
      </c>
      <c r="AK3202" s="2">
        <f t="shared" si="1820"/>
        <v>97157.122314584238</v>
      </c>
      <c r="AL3202" s="8"/>
      <c r="AM3202" s="8"/>
      <c r="AN3202" s="8"/>
      <c r="AO3202" s="8"/>
      <c r="AP3202" s="8"/>
      <c r="AQ3202" s="8"/>
      <c r="AR3202" s="5"/>
      <c r="AS3202" s="1"/>
      <c r="AT3202" s="8"/>
      <c r="AU3202" s="1"/>
      <c r="AV3202" s="1"/>
      <c r="AW3202" s="3"/>
      <c r="AX3202" s="3"/>
      <c r="AY3202" s="4"/>
      <c r="AZ3202" s="4"/>
      <c r="BA3202" s="4"/>
      <c r="BB3202" s="1"/>
      <c r="BC3202" s="1"/>
      <c r="BD3202" s="1"/>
      <c r="BE3202" s="1"/>
      <c r="BF3202" s="1"/>
      <c r="BG3202" s="1"/>
      <c r="BH3202" s="1"/>
      <c r="BI3202" s="1"/>
    </row>
    <row r="3203" spans="1:61" x14ac:dyDescent="0.2">
      <c r="A3203" s="78">
        <f t="shared" si="1821"/>
        <v>45094</v>
      </c>
      <c r="B3203" s="2">
        <f t="shared" si="1791"/>
        <v>476425.60702370584</v>
      </c>
      <c r="C3203" s="3">
        <f t="shared" si="1792"/>
        <v>64317456.948200285</v>
      </c>
      <c r="D3203" s="2">
        <f t="shared" si="1823"/>
        <v>240537.3279050432</v>
      </c>
      <c r="E3203" s="2">
        <f t="shared" si="1793"/>
        <v>0</v>
      </c>
      <c r="F3203" s="33">
        <f t="shared" si="1794"/>
        <v>240537.3279050432</v>
      </c>
      <c r="G3203" s="39">
        <f t="shared" si="1795"/>
        <v>6649.99</v>
      </c>
      <c r="H3203" s="38">
        <f>IF(AND(N3203=1,N3202&gt;1),VLOOKUP(A3202,[1]Plan1!$CW$105:$CY$215,3),H3202)</f>
        <v>6665.28</v>
      </c>
      <c r="I3203" s="127">
        <f t="shared" si="1796"/>
        <v>45029</v>
      </c>
      <c r="J3203" s="127">
        <f t="shared" si="1797"/>
        <v>45059</v>
      </c>
      <c r="K3203" s="34">
        <f t="shared" si="1798"/>
        <v>2.2992515778219591E-3</v>
      </c>
      <c r="L3203" s="212">
        <f t="shared" si="1799"/>
        <v>45117</v>
      </c>
      <c r="M3203" s="1">
        <f t="shared" si="1800"/>
        <v>20</v>
      </c>
      <c r="N3203" s="1">
        <f t="shared" si="1801"/>
        <v>5</v>
      </c>
      <c r="O3203" s="2">
        <f t="shared" si="1802"/>
        <v>1.00057431</v>
      </c>
      <c r="P3203" s="35">
        <f t="shared" si="1803"/>
        <v>1.00610015</v>
      </c>
      <c r="Q3203" s="35">
        <f t="shared" si="1804"/>
        <v>1.2519826638091234</v>
      </c>
      <c r="R3203" s="2">
        <f t="shared" si="1805"/>
        <v>1.2527016799999999</v>
      </c>
      <c r="S3203" s="2">
        <f t="shared" si="1806"/>
        <v>1.23561838</v>
      </c>
      <c r="T3203" s="2">
        <f t="shared" si="1807"/>
        <v>301321.51476935</v>
      </c>
      <c r="U3203" s="2">
        <f t="shared" si="1808"/>
        <v>0</v>
      </c>
      <c r="V3203" s="2">
        <f t="shared" si="1809"/>
        <v>60784.186864315277</v>
      </c>
      <c r="W3203" s="2">
        <f t="shared" si="1810"/>
        <v>301321.5147693585</v>
      </c>
      <c r="X3203" s="36">
        <f t="shared" si="1811"/>
        <v>0</v>
      </c>
      <c r="Y3203" s="2">
        <f t="shared" si="1812"/>
        <v>0</v>
      </c>
      <c r="Z3203" s="37">
        <f t="shared" si="1813"/>
        <v>0</v>
      </c>
      <c r="AA3203" s="2">
        <f t="shared" si="1814"/>
        <v>0</v>
      </c>
      <c r="AB3203" s="4">
        <f t="shared" si="1822"/>
        <v>7.1215000000000001E-2</v>
      </c>
      <c r="AC3203" s="148">
        <f t="shared" si="1815"/>
        <v>842</v>
      </c>
      <c r="AD3203" s="36">
        <v>252</v>
      </c>
      <c r="AE3203" s="35">
        <f t="shared" si="1816"/>
        <v>1.2584209340000001</v>
      </c>
      <c r="AF3203" s="2">
        <f t="shared" si="1817"/>
        <v>77867.78728099</v>
      </c>
      <c r="AG3203" s="2">
        <f t="shared" si="1818"/>
        <v>77867.78728099</v>
      </c>
      <c r="AH3203" s="3">
        <f t="shared" si="1819"/>
        <v>0</v>
      </c>
      <c r="AI3203" s="3"/>
      <c r="AJ3203" s="3">
        <v>0</v>
      </c>
      <c r="AK3203" s="2">
        <f t="shared" si="1820"/>
        <v>97236.304973357343</v>
      </c>
      <c r="AL3203" s="8"/>
      <c r="AM3203" s="8"/>
      <c r="AN3203" s="8"/>
      <c r="AO3203" s="8"/>
      <c r="AP3203" s="8"/>
      <c r="AQ3203" s="8"/>
      <c r="AR3203" s="5"/>
      <c r="AS3203" s="1"/>
      <c r="AT3203" s="8"/>
      <c r="AU3203" s="1"/>
      <c r="AV3203" s="1"/>
      <c r="AW3203" s="3"/>
      <c r="AX3203" s="3"/>
      <c r="AY3203" s="4"/>
      <c r="AZ3203" s="4"/>
      <c r="BA3203" s="4"/>
      <c r="BB3203" s="1"/>
      <c r="BC3203" s="1"/>
      <c r="BD3203" s="1"/>
      <c r="BE3203" s="1"/>
      <c r="BF3203" s="1"/>
      <c r="BG3203" s="1"/>
      <c r="BH3203" s="1"/>
      <c r="BI3203" s="1"/>
    </row>
    <row r="3204" spans="1:61" x14ac:dyDescent="0.2">
      <c r="A3204" s="78">
        <f t="shared" si="1821"/>
        <v>45095</v>
      </c>
      <c r="B3204" s="2">
        <f t="shared" si="1791"/>
        <v>476504.78968247893</v>
      </c>
      <c r="C3204" s="3">
        <f t="shared" si="1792"/>
        <v>64328146.607134655</v>
      </c>
      <c r="D3204" s="2">
        <f t="shared" si="1823"/>
        <v>240537.3279050432</v>
      </c>
      <c r="E3204" s="2">
        <f t="shared" si="1793"/>
        <v>0</v>
      </c>
      <c r="F3204" s="33">
        <f t="shared" si="1794"/>
        <v>240537.3279050432</v>
      </c>
      <c r="G3204" s="39">
        <f t="shared" si="1795"/>
        <v>6649.99</v>
      </c>
      <c r="H3204" s="38">
        <f>IF(AND(N3204=1,N3203&gt;1),VLOOKUP(A3203,[1]Plan1!$CW$105:$CY$215,3),H3203)</f>
        <v>6665.28</v>
      </c>
      <c r="I3204" s="127">
        <f t="shared" si="1796"/>
        <v>45029</v>
      </c>
      <c r="J3204" s="127">
        <f t="shared" si="1797"/>
        <v>45059</v>
      </c>
      <c r="K3204" s="34">
        <f t="shared" si="1798"/>
        <v>2.2992515778219591E-3</v>
      </c>
      <c r="L3204" s="212">
        <f t="shared" si="1799"/>
        <v>45117</v>
      </c>
      <c r="M3204" s="1">
        <f t="shared" si="1800"/>
        <v>20</v>
      </c>
      <c r="N3204" s="1">
        <f t="shared" si="1801"/>
        <v>5</v>
      </c>
      <c r="O3204" s="2">
        <f t="shared" si="1802"/>
        <v>1.00057431</v>
      </c>
      <c r="P3204" s="35">
        <f t="shared" si="1803"/>
        <v>1.00610015</v>
      </c>
      <c r="Q3204" s="35">
        <f t="shared" si="1804"/>
        <v>1.2519826638091234</v>
      </c>
      <c r="R3204" s="2">
        <f t="shared" si="1805"/>
        <v>1.2527016799999999</v>
      </c>
      <c r="S3204" s="2">
        <f t="shared" si="1806"/>
        <v>1.23561838</v>
      </c>
      <c r="T3204" s="2">
        <f t="shared" si="1807"/>
        <v>301321.51476935</v>
      </c>
      <c r="U3204" s="2">
        <f t="shared" si="1808"/>
        <v>0</v>
      </c>
      <c r="V3204" s="2">
        <f t="shared" si="1809"/>
        <v>60784.186864315277</v>
      </c>
      <c r="W3204" s="2">
        <f t="shared" si="1810"/>
        <v>301321.5147693585</v>
      </c>
      <c r="X3204" s="36">
        <f t="shared" si="1811"/>
        <v>0</v>
      </c>
      <c r="Y3204" s="2">
        <f t="shared" si="1812"/>
        <v>0</v>
      </c>
      <c r="Z3204" s="37">
        <f t="shared" si="1813"/>
        <v>0</v>
      </c>
      <c r="AA3204" s="2">
        <f t="shared" si="1814"/>
        <v>0</v>
      </c>
      <c r="AB3204" s="4">
        <f t="shared" si="1822"/>
        <v>7.1215000000000001E-2</v>
      </c>
      <c r="AC3204" s="148">
        <f t="shared" si="1815"/>
        <v>842</v>
      </c>
      <c r="AD3204" s="36">
        <v>252</v>
      </c>
      <c r="AE3204" s="35">
        <f t="shared" si="1816"/>
        <v>1.2584209340000001</v>
      </c>
      <c r="AF3204" s="2">
        <f t="shared" si="1817"/>
        <v>77867.78728099</v>
      </c>
      <c r="AG3204" s="2">
        <f t="shared" si="1818"/>
        <v>77867.78728099</v>
      </c>
      <c r="AH3204" s="3">
        <f t="shared" si="1819"/>
        <v>0</v>
      </c>
      <c r="AI3204" s="3"/>
      <c r="AJ3204" s="3">
        <v>0</v>
      </c>
      <c r="AK3204" s="2">
        <f t="shared" si="1820"/>
        <v>97315.487632130433</v>
      </c>
      <c r="AL3204" s="8"/>
      <c r="AM3204" s="8"/>
      <c r="AN3204" s="8"/>
      <c r="AO3204" s="8"/>
      <c r="AP3204" s="8"/>
      <c r="AQ3204" s="8"/>
      <c r="AR3204" s="5"/>
      <c r="AS3204" s="1"/>
      <c r="AT3204" s="8"/>
      <c r="AU3204" s="1"/>
      <c r="AV3204" s="1"/>
      <c r="AW3204" s="3"/>
      <c r="AX3204" s="3"/>
      <c r="AY3204" s="4"/>
      <c r="AZ3204" s="4"/>
      <c r="BA3204" s="4"/>
      <c r="BB3204" s="1"/>
      <c r="BC3204" s="1"/>
      <c r="BD3204" s="1"/>
      <c r="BE3204" s="1"/>
      <c r="BF3204" s="1"/>
      <c r="BG3204" s="1"/>
      <c r="BH3204" s="1"/>
      <c r="BI3204" s="1"/>
    </row>
    <row r="3205" spans="1:61" x14ac:dyDescent="0.2">
      <c r="A3205" s="78">
        <f t="shared" si="1821"/>
        <v>45096</v>
      </c>
      <c r="B3205" s="2">
        <f t="shared" si="1791"/>
        <v>476687.50129126204</v>
      </c>
      <c r="C3205" s="3">
        <f t="shared" si="1792"/>
        <v>64352812.674320377</v>
      </c>
      <c r="D3205" s="2">
        <f t="shared" si="1823"/>
        <v>240537.3279050432</v>
      </c>
      <c r="E3205" s="2">
        <f t="shared" si="1793"/>
        <v>0</v>
      </c>
      <c r="F3205" s="33">
        <f t="shared" si="1794"/>
        <v>240537.3279050432</v>
      </c>
      <c r="G3205" s="39">
        <f t="shared" si="1795"/>
        <v>6649.99</v>
      </c>
      <c r="H3205" s="38">
        <f>IF(AND(N3205=1,N3204&gt;1),VLOOKUP(A3204,[1]Plan1!$CW$105:$CY$215,3),H3204)</f>
        <v>6665.28</v>
      </c>
      <c r="I3205" s="127">
        <f t="shared" si="1796"/>
        <v>45029</v>
      </c>
      <c r="J3205" s="127">
        <f t="shared" si="1797"/>
        <v>45059</v>
      </c>
      <c r="K3205" s="34">
        <f t="shared" si="1798"/>
        <v>2.2992515778219591E-3</v>
      </c>
      <c r="L3205" s="212">
        <f t="shared" si="1799"/>
        <v>45117</v>
      </c>
      <c r="M3205" s="1">
        <f t="shared" si="1800"/>
        <v>20</v>
      </c>
      <c r="N3205" s="1">
        <f t="shared" si="1801"/>
        <v>5</v>
      </c>
      <c r="O3205" s="2">
        <f t="shared" si="1802"/>
        <v>1.00057431</v>
      </c>
      <c r="P3205" s="35">
        <f t="shared" si="1803"/>
        <v>1.00610015</v>
      </c>
      <c r="Q3205" s="35">
        <f t="shared" si="1804"/>
        <v>1.2519826638091234</v>
      </c>
      <c r="R3205" s="2">
        <f t="shared" si="1805"/>
        <v>1.2527016799999999</v>
      </c>
      <c r="S3205" s="2">
        <f t="shared" si="1806"/>
        <v>1.23561838</v>
      </c>
      <c r="T3205" s="2">
        <f t="shared" si="1807"/>
        <v>301321.51476935</v>
      </c>
      <c r="U3205" s="2">
        <f t="shared" si="1808"/>
        <v>0</v>
      </c>
      <c r="V3205" s="2">
        <f t="shared" si="1809"/>
        <v>60784.186864315277</v>
      </c>
      <c r="W3205" s="2">
        <f t="shared" si="1810"/>
        <v>301321.5147693585</v>
      </c>
      <c r="X3205" s="36">
        <f t="shared" si="1811"/>
        <v>0</v>
      </c>
      <c r="Y3205" s="2">
        <f t="shared" si="1812"/>
        <v>0</v>
      </c>
      <c r="Z3205" s="37">
        <f t="shared" si="1813"/>
        <v>0</v>
      </c>
      <c r="AA3205" s="2">
        <f t="shared" si="1814"/>
        <v>0</v>
      </c>
      <c r="AB3205" s="4">
        <f t="shared" si="1822"/>
        <v>7.1215000000000001E-2</v>
      </c>
      <c r="AC3205" s="148">
        <f t="shared" si="1815"/>
        <v>843</v>
      </c>
      <c r="AD3205" s="36">
        <v>252</v>
      </c>
      <c r="AE3205" s="35">
        <f t="shared" si="1816"/>
        <v>1.2587645169999999</v>
      </c>
      <c r="AF3205" s="2">
        <f t="shared" si="1817"/>
        <v>77971.316230990007</v>
      </c>
      <c r="AG3205" s="2">
        <f t="shared" si="1818"/>
        <v>77971.316231000004</v>
      </c>
      <c r="AH3205" s="3">
        <f t="shared" si="1819"/>
        <v>0</v>
      </c>
      <c r="AI3205" s="3"/>
      <c r="AJ3205" s="3">
        <v>0</v>
      </c>
      <c r="AK3205" s="2">
        <f t="shared" si="1820"/>
        <v>97394.670290903523</v>
      </c>
      <c r="AL3205" s="8"/>
      <c r="AM3205" s="8"/>
      <c r="AN3205" s="8"/>
      <c r="AO3205" s="8"/>
      <c r="AP3205" s="8"/>
      <c r="AQ3205" s="8"/>
      <c r="AR3205" s="5"/>
      <c r="AS3205" s="1"/>
      <c r="AT3205" s="8"/>
      <c r="AU3205" s="1"/>
      <c r="AV3205" s="1"/>
      <c r="AW3205" s="3"/>
      <c r="AX3205" s="3"/>
      <c r="AY3205" s="4"/>
      <c r="AZ3205" s="4"/>
      <c r="BA3205" s="4"/>
      <c r="BB3205" s="1"/>
      <c r="BC3205" s="1"/>
      <c r="BD3205" s="1"/>
      <c r="BE3205" s="1"/>
      <c r="BF3205" s="1"/>
      <c r="BG3205" s="1"/>
      <c r="BH3205" s="1"/>
      <c r="BI3205" s="1"/>
    </row>
    <row r="3206" spans="1:61" x14ac:dyDescent="0.2">
      <c r="A3206" s="78">
        <f t="shared" si="1821"/>
        <v>45097</v>
      </c>
      <c r="B3206" s="2">
        <f t="shared" si="1791"/>
        <v>476913.81405509083</v>
      </c>
      <c r="C3206" s="3">
        <f t="shared" si="1792"/>
        <v>64383364.89743726</v>
      </c>
      <c r="D3206" s="2">
        <f t="shared" si="1823"/>
        <v>240537.3279050432</v>
      </c>
      <c r="E3206" s="2">
        <f t="shared" si="1793"/>
        <v>0</v>
      </c>
      <c r="F3206" s="33">
        <f t="shared" si="1794"/>
        <v>240537.3279050432</v>
      </c>
      <c r="G3206" s="39">
        <f t="shared" si="1795"/>
        <v>6649.99</v>
      </c>
      <c r="H3206" s="38">
        <f>IF(AND(N3206=1,N3205&gt;1),VLOOKUP(A3205,[1]Plan1!$CW$105:$CY$215,3),H3205)</f>
        <v>6665.28</v>
      </c>
      <c r="I3206" s="127">
        <f t="shared" si="1796"/>
        <v>45029</v>
      </c>
      <c r="J3206" s="127">
        <f t="shared" si="1797"/>
        <v>45059</v>
      </c>
      <c r="K3206" s="34">
        <f t="shared" si="1798"/>
        <v>2.2992515778219591E-3</v>
      </c>
      <c r="L3206" s="212">
        <f t="shared" si="1799"/>
        <v>45117</v>
      </c>
      <c r="M3206" s="1">
        <f t="shared" si="1800"/>
        <v>20</v>
      </c>
      <c r="N3206" s="1">
        <f t="shared" si="1801"/>
        <v>6</v>
      </c>
      <c r="O3206" s="2">
        <f t="shared" si="1802"/>
        <v>1.0006892199999999</v>
      </c>
      <c r="P3206" s="35">
        <f t="shared" si="1803"/>
        <v>1.00610015</v>
      </c>
      <c r="Q3206" s="35">
        <f t="shared" si="1804"/>
        <v>1.2519826638091234</v>
      </c>
      <c r="R3206" s="2">
        <f t="shared" si="1805"/>
        <v>1.25284555</v>
      </c>
      <c r="S3206" s="2">
        <f t="shared" si="1806"/>
        <v>1.23561838</v>
      </c>
      <c r="T3206" s="2">
        <f t="shared" si="1807"/>
        <v>301356.12087471999</v>
      </c>
      <c r="U3206" s="2">
        <f t="shared" si="1808"/>
        <v>0</v>
      </c>
      <c r="V3206" s="2">
        <f t="shared" si="1809"/>
        <v>60818.792969680988</v>
      </c>
      <c r="W3206" s="2">
        <f t="shared" si="1810"/>
        <v>301356.12087472418</v>
      </c>
      <c r="X3206" s="36">
        <f t="shared" si="1811"/>
        <v>0</v>
      </c>
      <c r="Y3206" s="2">
        <f t="shared" si="1812"/>
        <v>0</v>
      </c>
      <c r="Z3206" s="37">
        <f t="shared" si="1813"/>
        <v>0</v>
      </c>
      <c r="AA3206" s="2">
        <f t="shared" si="1814"/>
        <v>0</v>
      </c>
      <c r="AB3206" s="4">
        <f t="shared" si="1822"/>
        <v>7.1215000000000001E-2</v>
      </c>
      <c r="AC3206" s="148">
        <f t="shared" si="1815"/>
        <v>844</v>
      </c>
      <c r="AD3206" s="36">
        <v>252</v>
      </c>
      <c r="AE3206" s="35">
        <f t="shared" si="1816"/>
        <v>1.259108194</v>
      </c>
      <c r="AF3206" s="2">
        <f t="shared" si="1817"/>
        <v>78083.840230689995</v>
      </c>
      <c r="AG3206" s="2">
        <f t="shared" si="1818"/>
        <v>78083.840230689995</v>
      </c>
      <c r="AH3206" s="3">
        <f t="shared" si="1819"/>
        <v>0</v>
      </c>
      <c r="AI3206" s="3"/>
      <c r="AJ3206" s="3">
        <v>0</v>
      </c>
      <c r="AK3206" s="2">
        <f t="shared" si="1820"/>
        <v>97473.852949676613</v>
      </c>
      <c r="AL3206" s="8"/>
      <c r="AM3206" s="8"/>
      <c r="AN3206" s="8"/>
      <c r="AO3206" s="8"/>
      <c r="AP3206" s="8"/>
      <c r="AQ3206" s="8"/>
      <c r="AR3206" s="5"/>
      <c r="AS3206" s="1"/>
      <c r="AT3206" s="8"/>
      <c r="AU3206" s="1"/>
      <c r="AV3206" s="1"/>
      <c r="AW3206" s="3"/>
      <c r="AX3206" s="3"/>
      <c r="AY3206" s="4"/>
      <c r="AZ3206" s="4"/>
      <c r="BA3206" s="4"/>
      <c r="BB3206" s="1"/>
      <c r="BC3206" s="1"/>
      <c r="BD3206" s="1"/>
      <c r="BE3206" s="1"/>
      <c r="BF3206" s="1"/>
      <c r="BG3206" s="1"/>
      <c r="BH3206" s="1"/>
      <c r="BI3206" s="1"/>
    </row>
    <row r="3207" spans="1:61" x14ac:dyDescent="0.2">
      <c r="A3207" s="78">
        <f t="shared" si="1821"/>
        <v>45098</v>
      </c>
      <c r="B3207" s="2">
        <f t="shared" si="1791"/>
        <v>477140.17923768959</v>
      </c>
      <c r="C3207" s="3">
        <f t="shared" si="1792"/>
        <v>64413924.197088093</v>
      </c>
      <c r="D3207" s="2">
        <f t="shared" si="1823"/>
        <v>240537.3279050432</v>
      </c>
      <c r="E3207" s="2">
        <f t="shared" si="1793"/>
        <v>0</v>
      </c>
      <c r="F3207" s="33">
        <f t="shared" si="1794"/>
        <v>240537.3279050432</v>
      </c>
      <c r="G3207" s="39">
        <f t="shared" si="1795"/>
        <v>6649.99</v>
      </c>
      <c r="H3207" s="38">
        <f>IF(AND(N3207=1,N3206&gt;1),VLOOKUP(A3206,[1]Plan1!$CW$105:$CY$215,3),H3206)</f>
        <v>6665.28</v>
      </c>
      <c r="I3207" s="127">
        <f t="shared" si="1796"/>
        <v>45029</v>
      </c>
      <c r="J3207" s="127">
        <f t="shared" si="1797"/>
        <v>45059</v>
      </c>
      <c r="K3207" s="34">
        <f t="shared" si="1798"/>
        <v>2.2992515778219591E-3</v>
      </c>
      <c r="L3207" s="212">
        <f t="shared" si="1799"/>
        <v>45117</v>
      </c>
      <c r="M3207" s="1">
        <f t="shared" si="1800"/>
        <v>20</v>
      </c>
      <c r="N3207" s="1">
        <f t="shared" si="1801"/>
        <v>7</v>
      </c>
      <c r="O3207" s="2">
        <f t="shared" si="1802"/>
        <v>1.0008041299999999</v>
      </c>
      <c r="P3207" s="35">
        <f t="shared" si="1803"/>
        <v>1.00610015</v>
      </c>
      <c r="Q3207" s="35">
        <f t="shared" si="1804"/>
        <v>1.2519826638091234</v>
      </c>
      <c r="R3207" s="2">
        <f t="shared" si="1805"/>
        <v>1.25298942</v>
      </c>
      <c r="S3207" s="2">
        <f t="shared" si="1806"/>
        <v>1.23561838</v>
      </c>
      <c r="T3207" s="2">
        <f t="shared" si="1807"/>
        <v>301390.72698009002</v>
      </c>
      <c r="U3207" s="2">
        <f t="shared" si="1808"/>
        <v>0</v>
      </c>
      <c r="V3207" s="2">
        <f t="shared" si="1809"/>
        <v>60853.399075046698</v>
      </c>
      <c r="W3207" s="2">
        <f t="shared" si="1810"/>
        <v>301390.72698008991</v>
      </c>
      <c r="X3207" s="36">
        <f t="shared" si="1811"/>
        <v>0</v>
      </c>
      <c r="Y3207" s="2">
        <f t="shared" si="1812"/>
        <v>0</v>
      </c>
      <c r="Z3207" s="37">
        <f t="shared" si="1813"/>
        <v>0</v>
      </c>
      <c r="AA3207" s="2">
        <f t="shared" si="1814"/>
        <v>0</v>
      </c>
      <c r="AB3207" s="4">
        <f t="shared" si="1822"/>
        <v>7.1215000000000001E-2</v>
      </c>
      <c r="AC3207" s="148">
        <f t="shared" si="1815"/>
        <v>845</v>
      </c>
      <c r="AD3207" s="36">
        <v>252</v>
      </c>
      <c r="AE3207" s="35">
        <f t="shared" si="1816"/>
        <v>1.2594519660000001</v>
      </c>
      <c r="AF3207" s="2">
        <f t="shared" si="1817"/>
        <v>78196.416649149993</v>
      </c>
      <c r="AG3207" s="2">
        <f t="shared" si="1818"/>
        <v>78196.416649149993</v>
      </c>
      <c r="AH3207" s="3">
        <f t="shared" si="1819"/>
        <v>0</v>
      </c>
      <c r="AI3207" s="3"/>
      <c r="AJ3207" s="3">
        <v>0</v>
      </c>
      <c r="AK3207" s="2">
        <f t="shared" si="1820"/>
        <v>97553.035608449703</v>
      </c>
      <c r="AL3207" s="8"/>
      <c r="AM3207" s="8"/>
      <c r="AN3207" s="8"/>
      <c r="AO3207" s="8"/>
      <c r="AP3207" s="8"/>
      <c r="AQ3207" s="8"/>
      <c r="AR3207" s="5"/>
      <c r="AS3207" s="1"/>
      <c r="AT3207" s="8"/>
      <c r="AU3207" s="1"/>
      <c r="AV3207" s="1"/>
      <c r="AW3207" s="3"/>
      <c r="AX3207" s="3"/>
      <c r="AY3207" s="4"/>
      <c r="AZ3207" s="4"/>
      <c r="BA3207" s="4"/>
      <c r="BB3207" s="1"/>
      <c r="BC3207" s="1"/>
      <c r="BD3207" s="1"/>
      <c r="BE3207" s="1"/>
      <c r="BF3207" s="1"/>
      <c r="BG3207" s="1"/>
      <c r="BH3207" s="1"/>
      <c r="BI3207" s="1"/>
    </row>
    <row r="3208" spans="1:61" x14ac:dyDescent="0.2">
      <c r="A3208" s="78">
        <f t="shared" si="1821"/>
        <v>45099</v>
      </c>
      <c r="B3208" s="2">
        <f t="shared" si="1791"/>
        <v>477366.60200519493</v>
      </c>
      <c r="C3208" s="3">
        <f t="shared" si="1792"/>
        <v>64444491.270701319</v>
      </c>
      <c r="D3208" s="2">
        <f t="shared" si="1823"/>
        <v>240537.3279050432</v>
      </c>
      <c r="E3208" s="2">
        <f t="shared" si="1793"/>
        <v>0</v>
      </c>
      <c r="F3208" s="33">
        <f t="shared" si="1794"/>
        <v>240537.3279050432</v>
      </c>
      <c r="G3208" s="39">
        <f t="shared" si="1795"/>
        <v>6649.99</v>
      </c>
      <c r="H3208" s="38">
        <f>IF(AND(N3208=1,N3207&gt;1),VLOOKUP(A3207,[1]Plan1!$CW$105:$CY$215,3),H3207)</f>
        <v>6665.28</v>
      </c>
      <c r="I3208" s="127">
        <f t="shared" si="1796"/>
        <v>45029</v>
      </c>
      <c r="J3208" s="127">
        <f t="shared" si="1797"/>
        <v>45059</v>
      </c>
      <c r="K3208" s="34">
        <f t="shared" si="1798"/>
        <v>2.2992515778219591E-3</v>
      </c>
      <c r="L3208" s="212">
        <f t="shared" si="1799"/>
        <v>45117</v>
      </c>
      <c r="M3208" s="1">
        <f t="shared" si="1800"/>
        <v>20</v>
      </c>
      <c r="N3208" s="1">
        <f t="shared" si="1801"/>
        <v>8</v>
      </c>
      <c r="O3208" s="2">
        <f t="shared" si="1802"/>
        <v>1.00091906</v>
      </c>
      <c r="P3208" s="35">
        <f t="shared" si="1803"/>
        <v>1.00610015</v>
      </c>
      <c r="Q3208" s="35">
        <f t="shared" si="1804"/>
        <v>1.2519826638091234</v>
      </c>
      <c r="R3208" s="2">
        <f t="shared" si="1805"/>
        <v>1.2531333099999999</v>
      </c>
      <c r="S3208" s="2">
        <f t="shared" si="1806"/>
        <v>1.23561838</v>
      </c>
      <c r="T3208" s="2">
        <f t="shared" si="1807"/>
        <v>301425.33789620001</v>
      </c>
      <c r="U3208" s="2">
        <f t="shared" si="1808"/>
        <v>0</v>
      </c>
      <c r="V3208" s="2">
        <f t="shared" si="1809"/>
        <v>60888.009991158935</v>
      </c>
      <c r="W3208" s="2">
        <f t="shared" si="1810"/>
        <v>301425.33789620211</v>
      </c>
      <c r="X3208" s="36">
        <f t="shared" si="1811"/>
        <v>0</v>
      </c>
      <c r="Y3208" s="2">
        <f t="shared" si="1812"/>
        <v>0</v>
      </c>
      <c r="Z3208" s="37">
        <f t="shared" si="1813"/>
        <v>0</v>
      </c>
      <c r="AA3208" s="2">
        <f t="shared" si="1814"/>
        <v>0</v>
      </c>
      <c r="AB3208" s="4">
        <f t="shared" si="1822"/>
        <v>7.1215000000000001E-2</v>
      </c>
      <c r="AC3208" s="148">
        <f t="shared" si="1815"/>
        <v>846</v>
      </c>
      <c r="AD3208" s="36">
        <v>252</v>
      </c>
      <c r="AE3208" s="35">
        <f t="shared" si="1816"/>
        <v>1.2597958300000001</v>
      </c>
      <c r="AF3208" s="2">
        <f t="shared" si="1817"/>
        <v>78309.045841769999</v>
      </c>
      <c r="AG3208" s="2">
        <f t="shared" si="1818"/>
        <v>78309.045841769999</v>
      </c>
      <c r="AH3208" s="3">
        <f t="shared" si="1819"/>
        <v>0</v>
      </c>
      <c r="AI3208" s="3"/>
      <c r="AJ3208" s="3">
        <v>0</v>
      </c>
      <c r="AK3208" s="2">
        <f t="shared" si="1820"/>
        <v>97632.218267222794</v>
      </c>
      <c r="AL3208" s="8"/>
      <c r="AM3208" s="8"/>
      <c r="AN3208" s="8"/>
      <c r="AO3208" s="8"/>
      <c r="AP3208" s="8"/>
      <c r="AQ3208" s="8"/>
      <c r="AR3208" s="5"/>
      <c r="AS3208" s="1"/>
      <c r="AT3208" s="8"/>
      <c r="AU3208" s="1"/>
      <c r="AV3208" s="1"/>
      <c r="AW3208" s="3"/>
      <c r="AX3208" s="3"/>
      <c r="AY3208" s="4"/>
      <c r="AZ3208" s="4"/>
      <c r="BA3208" s="4"/>
      <c r="BB3208" s="1"/>
      <c r="BC3208" s="1"/>
      <c r="BD3208" s="1"/>
      <c r="BE3208" s="1"/>
      <c r="BF3208" s="1"/>
      <c r="BG3208" s="1"/>
      <c r="BH3208" s="1"/>
      <c r="BI3208" s="1"/>
    </row>
    <row r="3209" spans="1:61" x14ac:dyDescent="0.2">
      <c r="A3209" s="78">
        <f t="shared" si="1821"/>
        <v>45100</v>
      </c>
      <c r="B3209" s="2">
        <f t="shared" si="1791"/>
        <v>477593.08024539356</v>
      </c>
      <c r="C3209" s="3">
        <f t="shared" si="1792"/>
        <v>64475065.833128132</v>
      </c>
      <c r="D3209" s="2">
        <f t="shared" si="1823"/>
        <v>240537.3279050432</v>
      </c>
      <c r="E3209" s="2">
        <f t="shared" si="1793"/>
        <v>0</v>
      </c>
      <c r="F3209" s="33">
        <f t="shared" si="1794"/>
        <v>240537.3279050432</v>
      </c>
      <c r="G3209" s="39">
        <f t="shared" si="1795"/>
        <v>6649.99</v>
      </c>
      <c r="H3209" s="38">
        <f>IF(AND(N3209=1,N3208&gt;1),VLOOKUP(A3208,[1]Plan1!$CW$105:$CY$215,3),H3208)</f>
        <v>6665.28</v>
      </c>
      <c r="I3209" s="127">
        <f t="shared" si="1796"/>
        <v>45029</v>
      </c>
      <c r="J3209" s="127">
        <f t="shared" si="1797"/>
        <v>45059</v>
      </c>
      <c r="K3209" s="34">
        <f t="shared" si="1798"/>
        <v>2.2992515778219591E-3</v>
      </c>
      <c r="L3209" s="212">
        <f t="shared" si="1799"/>
        <v>45117</v>
      </c>
      <c r="M3209" s="1">
        <f t="shared" si="1800"/>
        <v>20</v>
      </c>
      <c r="N3209" s="1">
        <f t="shared" si="1801"/>
        <v>9</v>
      </c>
      <c r="O3209" s="2">
        <f t="shared" si="1802"/>
        <v>1.001034</v>
      </c>
      <c r="P3209" s="35">
        <f t="shared" si="1803"/>
        <v>1.00610015</v>
      </c>
      <c r="Q3209" s="35">
        <f t="shared" si="1804"/>
        <v>1.2519826638091234</v>
      </c>
      <c r="R3209" s="2">
        <f t="shared" si="1805"/>
        <v>1.25327721</v>
      </c>
      <c r="S3209" s="2">
        <f t="shared" si="1806"/>
        <v>1.23561838</v>
      </c>
      <c r="T3209" s="2">
        <f t="shared" si="1807"/>
        <v>301459.95121768001</v>
      </c>
      <c r="U3209" s="2">
        <f t="shared" si="1808"/>
        <v>0</v>
      </c>
      <c r="V3209" s="2">
        <f t="shared" si="1809"/>
        <v>60922.623312644493</v>
      </c>
      <c r="W3209" s="2">
        <f t="shared" si="1810"/>
        <v>301459.95121768769</v>
      </c>
      <c r="X3209" s="36">
        <f t="shared" si="1811"/>
        <v>0</v>
      </c>
      <c r="Y3209" s="2">
        <f t="shared" si="1812"/>
        <v>0</v>
      </c>
      <c r="Z3209" s="37">
        <f t="shared" si="1813"/>
        <v>0</v>
      </c>
      <c r="AA3209" s="2">
        <f t="shared" si="1814"/>
        <v>0</v>
      </c>
      <c r="AB3209" s="4">
        <f t="shared" si="1822"/>
        <v>7.1215000000000001E-2</v>
      </c>
      <c r="AC3209" s="148">
        <f t="shared" si="1815"/>
        <v>847</v>
      </c>
      <c r="AD3209" s="36">
        <v>252</v>
      </c>
      <c r="AE3209" s="35">
        <f t="shared" si="1816"/>
        <v>1.2601397889999999</v>
      </c>
      <c r="AF3209" s="2">
        <f t="shared" si="1817"/>
        <v>78421.728101710003</v>
      </c>
      <c r="AG3209" s="2">
        <f t="shared" si="1818"/>
        <v>78421.728101710003</v>
      </c>
      <c r="AH3209" s="3">
        <f t="shared" si="1819"/>
        <v>0</v>
      </c>
      <c r="AI3209" s="3"/>
      <c r="AJ3209" s="3">
        <v>0</v>
      </c>
      <c r="AK3209" s="2">
        <f t="shared" si="1820"/>
        <v>97711.400925995884</v>
      </c>
      <c r="AL3209" s="8"/>
      <c r="AM3209" s="8"/>
      <c r="AN3209" s="8"/>
      <c r="AO3209" s="8"/>
      <c r="AP3209" s="8"/>
      <c r="AQ3209" s="8"/>
      <c r="AR3209" s="5"/>
      <c r="AS3209" s="1"/>
      <c r="AT3209" s="8"/>
      <c r="AU3209" s="1"/>
      <c r="AV3209" s="1"/>
      <c r="AW3209" s="3"/>
      <c r="AX3209" s="3"/>
      <c r="AY3209" s="4"/>
      <c r="AZ3209" s="4"/>
      <c r="BA3209" s="4"/>
      <c r="BB3209" s="1"/>
      <c r="BC3209" s="1"/>
      <c r="BD3209" s="1"/>
      <c r="BE3209" s="1"/>
      <c r="BF3209" s="1"/>
      <c r="BG3209" s="1"/>
      <c r="BH3209" s="1"/>
      <c r="BI3209" s="1"/>
    </row>
    <row r="3210" spans="1:61" x14ac:dyDescent="0.2">
      <c r="A3210" s="78">
        <f t="shared" si="1821"/>
        <v>45101</v>
      </c>
      <c r="B3210" s="2">
        <f t="shared" ref="B3210:B3273" si="1824">(W3210+AG3210+AJ3210+AK3210)</f>
        <v>477715.88962112204</v>
      </c>
      <c r="C3210" s="3">
        <f t="shared" ref="C3210:C3273" si="1825">B3210*135</f>
        <v>64491645.098851472</v>
      </c>
      <c r="D3210" s="2">
        <f t="shared" si="1823"/>
        <v>240537.3279050432</v>
      </c>
      <c r="E3210" s="2">
        <f t="shared" ref="E3210:E3273" si="1826">IF(ISERROR(VLOOKUP(A3210,AZ$12:BB$174,2,FALSE)=TRUE),E3209,VLOOKUP(A3210,AZ$12:BB$174,2,FALSE))</f>
        <v>0</v>
      </c>
      <c r="F3210" s="33">
        <f t="shared" ref="F3210:F3273" si="1827">(D3210-E3210)</f>
        <v>240537.3279050432</v>
      </c>
      <c r="G3210" s="39">
        <f t="shared" ref="G3210:G3273" si="1828">IF(H3210=H3209,G3209,H3209)</f>
        <v>6649.99</v>
      </c>
      <c r="H3210" s="38">
        <f>IF(AND(N3210=1,N3209&gt;1),VLOOKUP(A3209,[1]Plan1!$CW$105:$CY$215,3),H3209)</f>
        <v>6665.28</v>
      </c>
      <c r="I3210" s="127">
        <f t="shared" ref="I3210:I3273" si="1829">EDATE(J3210,-1)</f>
        <v>45029</v>
      </c>
      <c r="J3210" s="127">
        <f t="shared" ref="J3210:J3273" si="1830">IF(X3209&gt;0,EDATE(A3210,-1),+J3209)</f>
        <v>45059</v>
      </c>
      <c r="K3210" s="34">
        <f t="shared" ref="K3210:K3273" si="1831">(H3210/G3210)-1</f>
        <v>2.2992515778219591E-3</v>
      </c>
      <c r="L3210" s="212">
        <f t="shared" ref="L3210:L3273" si="1832">VLOOKUP(A3209,AZ$193:BA$372,2)</f>
        <v>45117</v>
      </c>
      <c r="M3210" s="1">
        <f t="shared" ref="M3210:M3273" si="1833">IF(L3210=L3209,M3209,NETWORKDAYS(L3209,L3210,$AT$194:$AT$348)-1)</f>
        <v>20</v>
      </c>
      <c r="N3210" s="1">
        <f t="shared" ref="N3210:N3273" si="1834">(M3210-(NETWORKDAYS(A3210,L3210,$AT$194:$AT$348)-1))</f>
        <v>10</v>
      </c>
      <c r="O3210" s="2">
        <f t="shared" ref="O3210:O3273" si="1835">TRUNC((H3210/G3210)^TRUNC((N3210/M3210),9),8)</f>
        <v>1.0011489600000001</v>
      </c>
      <c r="P3210" s="35">
        <f t="shared" ref="P3210:P3273" si="1836">IF(L3210&gt;L3209,O3209,P3209)</f>
        <v>1.00610015</v>
      </c>
      <c r="Q3210" s="35">
        <f t="shared" ref="Q3210:Q3273" si="1837">IF(L3210&gt;L3209,Q3209*P3210,Q3209)</f>
        <v>1.2519826638091234</v>
      </c>
      <c r="R3210" s="2">
        <f t="shared" ref="R3210:R3273" si="1838">TRUNC(TRUNC((O3210*Q3210),15),8)</f>
        <v>1.2534211399999999</v>
      </c>
      <c r="S3210" s="2">
        <f t="shared" ref="S3210:S3273" si="1839">IF(AND(X3210&gt;0,MONTH(A3210)=S$9),R3210,S3209)</f>
        <v>1.23561838</v>
      </c>
      <c r="T3210" s="2">
        <f t="shared" ref="T3210:T3273" si="1840">TRUNC(D3210*R3210,8)</f>
        <v>301494.57175528997</v>
      </c>
      <c r="U3210" s="2">
        <f t="shared" ref="U3210:U3273" si="1841">(E3210*(S3210-1))</f>
        <v>0</v>
      </c>
      <c r="V3210" s="2">
        <f t="shared" ref="V3210:V3273" si="1842">(F3210*(R3210-1))</f>
        <v>60957.243850249841</v>
      </c>
      <c r="W3210" s="2">
        <f t="shared" ref="W3210:W3273" si="1843">(D3210+U3210+V3210)</f>
        <v>301494.57175529306</v>
      </c>
      <c r="X3210" s="36">
        <f t="shared" ref="X3210:X3273" si="1844">IF(VLOOKUP(A3210,AT$10:BC$190,10)=VLOOKUP(A3209,AT$10:BC$190,10),0,VLOOKUP(A3210,AT$10:BC$190,10))</f>
        <v>0</v>
      </c>
      <c r="Y3210" s="2">
        <f t="shared" ref="Y3210:Y3273" si="1845">IF(X3210&gt;0,VLOOKUP(A3210,AT$12:AX$190,5),0)</f>
        <v>0</v>
      </c>
      <c r="Z3210" s="37">
        <f t="shared" ref="Z3210:Z3273" si="1846">IF(X3210&gt;0,VLOOKUP($A3210,$AT$10:$AY$190,6),0)</f>
        <v>0</v>
      </c>
      <c r="AA3210" s="2">
        <f t="shared" ref="AA3210:AA3273" si="1847">IF(Z3210&gt;0,TRUNC(Z3210*T3210,8),0)</f>
        <v>0</v>
      </c>
      <c r="AB3210" s="4">
        <f t="shared" si="1822"/>
        <v>7.1215000000000001E-2</v>
      </c>
      <c r="AC3210" s="148">
        <f t="shared" ref="AC3210:AC3273" si="1848">NETWORKDAYS(A$1975,A3210,$AT$194:$AT$348)-1</f>
        <v>847</v>
      </c>
      <c r="AD3210" s="36">
        <v>252</v>
      </c>
      <c r="AE3210" s="35">
        <f t="shared" ref="AE3210:AE3273" si="1849">ROUND((1+AB3210)^TRUNC((AC3210/AD3210),9),9)</f>
        <v>1.2601397889999999</v>
      </c>
      <c r="AF3210" s="2">
        <f t="shared" ref="AF3210:AF3273" si="1850">TRUNC((T3210*(AE3210-1)),8)</f>
        <v>78430.734281059995</v>
      </c>
      <c r="AG3210" s="2">
        <f t="shared" ref="AG3210:AG3273" si="1851">TRUNC((W3210*(AE3210-1)),8)</f>
        <v>78430.734281059995</v>
      </c>
      <c r="AH3210" s="3">
        <f t="shared" ref="AH3210:AH3273" si="1852">IF(AA3210&gt;0,AA3210+AF3210,0)</f>
        <v>0</v>
      </c>
      <c r="AI3210" s="3"/>
      <c r="AJ3210" s="3">
        <v>0</v>
      </c>
      <c r="AK3210" s="2">
        <f t="shared" ref="AK3210:AK3273" si="1853">((0.01*(A3210-A$1975)/30)*AI$1896)</f>
        <v>97790.583584768989</v>
      </c>
      <c r="AL3210" s="8"/>
      <c r="AM3210" s="8"/>
      <c r="AN3210" s="8"/>
      <c r="AO3210" s="8"/>
      <c r="AP3210" s="8"/>
      <c r="AQ3210" s="8"/>
      <c r="AR3210" s="5"/>
      <c r="AS3210" s="1"/>
      <c r="AT3210" s="8"/>
      <c r="AU3210" s="1"/>
      <c r="AV3210" s="1"/>
      <c r="AW3210" s="3"/>
      <c r="AX3210" s="3"/>
      <c r="AY3210" s="4"/>
      <c r="AZ3210" s="4"/>
      <c r="BA3210" s="4"/>
      <c r="BB3210" s="1"/>
      <c r="BC3210" s="1"/>
      <c r="BD3210" s="1"/>
      <c r="BE3210" s="1"/>
      <c r="BF3210" s="1"/>
      <c r="BG3210" s="1"/>
      <c r="BH3210" s="1"/>
      <c r="BI3210" s="1"/>
    </row>
    <row r="3211" spans="1:61" x14ac:dyDescent="0.2">
      <c r="A3211" s="78">
        <f t="shared" ref="A3211:A3274" si="1854">(A3210+1)</f>
        <v>45102</v>
      </c>
      <c r="B3211" s="2">
        <f t="shared" si="1824"/>
        <v>477795.07227989513</v>
      </c>
      <c r="C3211" s="3">
        <f t="shared" si="1825"/>
        <v>64502334.757785842</v>
      </c>
      <c r="D3211" s="2">
        <f t="shared" si="1823"/>
        <v>240537.3279050432</v>
      </c>
      <c r="E3211" s="2">
        <f t="shared" si="1826"/>
        <v>0</v>
      </c>
      <c r="F3211" s="33">
        <f t="shared" si="1827"/>
        <v>240537.3279050432</v>
      </c>
      <c r="G3211" s="39">
        <f t="shared" si="1828"/>
        <v>6649.99</v>
      </c>
      <c r="H3211" s="38">
        <f>IF(AND(N3211=1,N3210&gt;1),VLOOKUP(A3210,[1]Plan1!$CW$105:$CY$215,3),H3210)</f>
        <v>6665.28</v>
      </c>
      <c r="I3211" s="127">
        <f t="shared" si="1829"/>
        <v>45029</v>
      </c>
      <c r="J3211" s="127">
        <f t="shared" si="1830"/>
        <v>45059</v>
      </c>
      <c r="K3211" s="34">
        <f t="shared" si="1831"/>
        <v>2.2992515778219591E-3</v>
      </c>
      <c r="L3211" s="212">
        <f t="shared" si="1832"/>
        <v>45117</v>
      </c>
      <c r="M3211" s="1">
        <f t="shared" si="1833"/>
        <v>20</v>
      </c>
      <c r="N3211" s="1">
        <f t="shared" si="1834"/>
        <v>10</v>
      </c>
      <c r="O3211" s="2">
        <f t="shared" si="1835"/>
        <v>1.0011489600000001</v>
      </c>
      <c r="P3211" s="35">
        <f t="shared" si="1836"/>
        <v>1.00610015</v>
      </c>
      <c r="Q3211" s="35">
        <f t="shared" si="1837"/>
        <v>1.2519826638091234</v>
      </c>
      <c r="R3211" s="2">
        <f t="shared" si="1838"/>
        <v>1.2534211399999999</v>
      </c>
      <c r="S3211" s="2">
        <f t="shared" si="1839"/>
        <v>1.23561838</v>
      </c>
      <c r="T3211" s="2">
        <f t="shared" si="1840"/>
        <v>301494.57175528997</v>
      </c>
      <c r="U3211" s="2">
        <f t="shared" si="1841"/>
        <v>0</v>
      </c>
      <c r="V3211" s="2">
        <f t="shared" si="1842"/>
        <v>60957.243850249841</v>
      </c>
      <c r="W3211" s="2">
        <f t="shared" si="1843"/>
        <v>301494.57175529306</v>
      </c>
      <c r="X3211" s="36">
        <f t="shared" si="1844"/>
        <v>0</v>
      </c>
      <c r="Y3211" s="2">
        <f t="shared" si="1845"/>
        <v>0</v>
      </c>
      <c r="Z3211" s="37">
        <f t="shared" si="1846"/>
        <v>0</v>
      </c>
      <c r="AA3211" s="2">
        <f t="shared" si="1847"/>
        <v>0</v>
      </c>
      <c r="AB3211" s="4">
        <f t="shared" ref="AB3211:AB3274" si="1855">(AB3210)</f>
        <v>7.1215000000000001E-2</v>
      </c>
      <c r="AC3211" s="148">
        <f t="shared" si="1848"/>
        <v>847</v>
      </c>
      <c r="AD3211" s="36">
        <v>252</v>
      </c>
      <c r="AE3211" s="35">
        <f t="shared" si="1849"/>
        <v>1.2601397889999999</v>
      </c>
      <c r="AF3211" s="2">
        <f t="shared" si="1850"/>
        <v>78430.734281059995</v>
      </c>
      <c r="AG3211" s="2">
        <f t="shared" si="1851"/>
        <v>78430.734281059995</v>
      </c>
      <c r="AH3211" s="3">
        <f t="shared" si="1852"/>
        <v>0</v>
      </c>
      <c r="AI3211" s="3"/>
      <c r="AJ3211" s="3">
        <v>0</v>
      </c>
      <c r="AK3211" s="2">
        <f t="shared" si="1853"/>
        <v>97869.766243542064</v>
      </c>
      <c r="AL3211" s="8"/>
      <c r="AM3211" s="8"/>
      <c r="AN3211" s="8"/>
      <c r="AO3211" s="8"/>
      <c r="AP3211" s="8"/>
      <c r="AQ3211" s="8"/>
      <c r="AR3211" s="5"/>
      <c r="AS3211" s="1"/>
      <c r="AT3211" s="8"/>
      <c r="AU3211" s="1"/>
      <c r="AV3211" s="1"/>
      <c r="AW3211" s="3"/>
      <c r="AX3211" s="3"/>
      <c r="AY3211" s="4"/>
      <c r="AZ3211" s="4"/>
      <c r="BA3211" s="4"/>
      <c r="BB3211" s="1"/>
      <c r="BC3211" s="1"/>
      <c r="BD3211" s="1"/>
      <c r="BE3211" s="1"/>
      <c r="BF3211" s="1"/>
      <c r="BG3211" s="1"/>
      <c r="BH3211" s="1"/>
      <c r="BI3211" s="1"/>
    </row>
    <row r="3212" spans="1:61" x14ac:dyDescent="0.2">
      <c r="A3212" s="78">
        <f t="shared" si="1854"/>
        <v>45103</v>
      </c>
      <c r="B3212" s="2">
        <f t="shared" si="1824"/>
        <v>477977.98505056824</v>
      </c>
      <c r="C3212" s="3">
        <f t="shared" si="1825"/>
        <v>64527027.981826715</v>
      </c>
      <c r="D3212" s="2">
        <f t="shared" si="1823"/>
        <v>240537.3279050432</v>
      </c>
      <c r="E3212" s="2">
        <f t="shared" si="1826"/>
        <v>0</v>
      </c>
      <c r="F3212" s="33">
        <f t="shared" si="1827"/>
        <v>240537.3279050432</v>
      </c>
      <c r="G3212" s="39">
        <f t="shared" si="1828"/>
        <v>6649.99</v>
      </c>
      <c r="H3212" s="38">
        <f>IF(AND(N3212=1,N3211&gt;1),VLOOKUP(A3211,[1]Plan1!$CW$105:$CY$215,3),H3211)</f>
        <v>6665.28</v>
      </c>
      <c r="I3212" s="127">
        <f t="shared" si="1829"/>
        <v>45029</v>
      </c>
      <c r="J3212" s="127">
        <f t="shared" si="1830"/>
        <v>45059</v>
      </c>
      <c r="K3212" s="34">
        <f t="shared" si="1831"/>
        <v>2.2992515778219591E-3</v>
      </c>
      <c r="L3212" s="212">
        <f t="shared" si="1832"/>
        <v>45117</v>
      </c>
      <c r="M3212" s="1">
        <f t="shared" si="1833"/>
        <v>20</v>
      </c>
      <c r="N3212" s="1">
        <f t="shared" si="1834"/>
        <v>10</v>
      </c>
      <c r="O3212" s="2">
        <f t="shared" si="1835"/>
        <v>1.0011489600000001</v>
      </c>
      <c r="P3212" s="35">
        <f t="shared" si="1836"/>
        <v>1.00610015</v>
      </c>
      <c r="Q3212" s="35">
        <f t="shared" si="1837"/>
        <v>1.2519826638091234</v>
      </c>
      <c r="R3212" s="2">
        <f t="shared" si="1838"/>
        <v>1.2534211399999999</v>
      </c>
      <c r="S3212" s="2">
        <f t="shared" si="1839"/>
        <v>1.23561838</v>
      </c>
      <c r="T3212" s="2">
        <f t="shared" si="1840"/>
        <v>301494.57175528997</v>
      </c>
      <c r="U3212" s="2">
        <f t="shared" si="1841"/>
        <v>0</v>
      </c>
      <c r="V3212" s="2">
        <f t="shared" si="1842"/>
        <v>60957.243850249841</v>
      </c>
      <c r="W3212" s="2">
        <f t="shared" si="1843"/>
        <v>301494.57175529306</v>
      </c>
      <c r="X3212" s="36">
        <f t="shared" si="1844"/>
        <v>0</v>
      </c>
      <c r="Y3212" s="2">
        <f t="shared" si="1845"/>
        <v>0</v>
      </c>
      <c r="Z3212" s="37">
        <f t="shared" si="1846"/>
        <v>0</v>
      </c>
      <c r="AA3212" s="2">
        <f t="shared" si="1847"/>
        <v>0</v>
      </c>
      <c r="AB3212" s="4">
        <f t="shared" si="1855"/>
        <v>7.1215000000000001E-2</v>
      </c>
      <c r="AC3212" s="148">
        <f t="shared" si="1848"/>
        <v>848</v>
      </c>
      <c r="AD3212" s="36">
        <v>252</v>
      </c>
      <c r="AE3212" s="35">
        <f t="shared" si="1849"/>
        <v>1.260483842</v>
      </c>
      <c r="AF3212" s="2">
        <f t="shared" si="1850"/>
        <v>78534.464392959999</v>
      </c>
      <c r="AG3212" s="2">
        <f t="shared" si="1851"/>
        <v>78534.464392959999</v>
      </c>
      <c r="AH3212" s="3">
        <f t="shared" si="1852"/>
        <v>0</v>
      </c>
      <c r="AI3212" s="3"/>
      <c r="AJ3212" s="3">
        <v>0</v>
      </c>
      <c r="AK3212" s="2">
        <f t="shared" si="1853"/>
        <v>97948.948902315169</v>
      </c>
      <c r="AL3212" s="8"/>
      <c r="AM3212" s="8"/>
      <c r="AN3212" s="8"/>
      <c r="AO3212" s="8"/>
      <c r="AP3212" s="8"/>
      <c r="AQ3212" s="8"/>
      <c r="AR3212" s="5"/>
      <c r="AS3212" s="1"/>
      <c r="AT3212" s="8"/>
      <c r="AU3212" s="1"/>
      <c r="AV3212" s="1"/>
      <c r="AW3212" s="3"/>
      <c r="AX3212" s="3"/>
      <c r="AY3212" s="4"/>
      <c r="AZ3212" s="4"/>
      <c r="BA3212" s="4"/>
      <c r="BB3212" s="1"/>
      <c r="BC3212" s="1"/>
      <c r="BD3212" s="1"/>
      <c r="BE3212" s="1"/>
      <c r="BF3212" s="1"/>
      <c r="BG3212" s="1"/>
      <c r="BH3212" s="1"/>
      <c r="BI3212" s="1"/>
    </row>
    <row r="3213" spans="1:61" x14ac:dyDescent="0.2">
      <c r="A3213" s="78">
        <f t="shared" si="1854"/>
        <v>45104</v>
      </c>
      <c r="B3213" s="2">
        <f t="shared" si="1824"/>
        <v>478204.57973728993</v>
      </c>
      <c r="C3213" s="3">
        <f t="shared" si="1825"/>
        <v>64557618.264534138</v>
      </c>
      <c r="D3213" s="2">
        <f t="shared" si="1823"/>
        <v>240537.3279050432</v>
      </c>
      <c r="E3213" s="2">
        <f t="shared" si="1826"/>
        <v>0</v>
      </c>
      <c r="F3213" s="33">
        <f t="shared" si="1827"/>
        <v>240537.3279050432</v>
      </c>
      <c r="G3213" s="39">
        <f t="shared" si="1828"/>
        <v>6649.99</v>
      </c>
      <c r="H3213" s="38">
        <f>IF(AND(N3213=1,N3212&gt;1),VLOOKUP(A3212,[1]Plan1!$CW$105:$CY$215,3),H3212)</f>
        <v>6665.28</v>
      </c>
      <c r="I3213" s="127">
        <f t="shared" si="1829"/>
        <v>45029</v>
      </c>
      <c r="J3213" s="127">
        <f t="shared" si="1830"/>
        <v>45059</v>
      </c>
      <c r="K3213" s="34">
        <f t="shared" si="1831"/>
        <v>2.2992515778219591E-3</v>
      </c>
      <c r="L3213" s="212">
        <f t="shared" si="1832"/>
        <v>45117</v>
      </c>
      <c r="M3213" s="1">
        <f t="shared" si="1833"/>
        <v>20</v>
      </c>
      <c r="N3213" s="1">
        <f t="shared" si="1834"/>
        <v>11</v>
      </c>
      <c r="O3213" s="2">
        <f t="shared" si="1835"/>
        <v>1.0012639299999999</v>
      </c>
      <c r="P3213" s="35">
        <f t="shared" si="1836"/>
        <v>1.00610015</v>
      </c>
      <c r="Q3213" s="35">
        <f t="shared" si="1837"/>
        <v>1.2519826638091234</v>
      </c>
      <c r="R3213" s="2">
        <f t="shared" si="1838"/>
        <v>1.25356508</v>
      </c>
      <c r="S3213" s="2">
        <f t="shared" si="1839"/>
        <v>1.23561838</v>
      </c>
      <c r="T3213" s="2">
        <f t="shared" si="1840"/>
        <v>301529.19469827</v>
      </c>
      <c r="U3213" s="2">
        <f t="shared" si="1841"/>
        <v>0</v>
      </c>
      <c r="V3213" s="2">
        <f t="shared" si="1842"/>
        <v>60991.86679322851</v>
      </c>
      <c r="W3213" s="2">
        <f t="shared" si="1843"/>
        <v>301529.19469827169</v>
      </c>
      <c r="X3213" s="36">
        <f t="shared" si="1844"/>
        <v>0</v>
      </c>
      <c r="Y3213" s="2">
        <f t="shared" si="1845"/>
        <v>0</v>
      </c>
      <c r="Z3213" s="37">
        <f t="shared" si="1846"/>
        <v>0</v>
      </c>
      <c r="AA3213" s="2">
        <f t="shared" si="1847"/>
        <v>0</v>
      </c>
      <c r="AB3213" s="4">
        <f t="shared" si="1855"/>
        <v>7.1215000000000001E-2</v>
      </c>
      <c r="AC3213" s="148">
        <f t="shared" si="1848"/>
        <v>849</v>
      </c>
      <c r="AD3213" s="36">
        <v>252</v>
      </c>
      <c r="AE3213" s="35">
        <f t="shared" si="1849"/>
        <v>1.260827989</v>
      </c>
      <c r="AF3213" s="2">
        <f t="shared" si="1850"/>
        <v>78647.253477930004</v>
      </c>
      <c r="AG3213" s="2">
        <f t="shared" si="1851"/>
        <v>78647.253477930004</v>
      </c>
      <c r="AH3213" s="3">
        <f t="shared" si="1852"/>
        <v>0</v>
      </c>
      <c r="AI3213" s="3"/>
      <c r="AJ3213" s="3">
        <v>0</v>
      </c>
      <c r="AK3213" s="2">
        <f t="shared" si="1853"/>
        <v>98028.131561088259</v>
      </c>
      <c r="AL3213" s="8"/>
      <c r="AM3213" s="8"/>
      <c r="AN3213" s="8"/>
      <c r="AO3213" s="8"/>
      <c r="AP3213" s="8"/>
      <c r="AQ3213" s="8"/>
      <c r="AR3213" s="5"/>
      <c r="AS3213" s="1"/>
      <c r="AT3213" s="8"/>
      <c r="AU3213" s="1"/>
      <c r="AV3213" s="1"/>
      <c r="AW3213" s="3"/>
      <c r="AX3213" s="3"/>
      <c r="AY3213" s="4"/>
      <c r="AZ3213" s="4"/>
      <c r="BA3213" s="4"/>
      <c r="BB3213" s="1"/>
      <c r="BC3213" s="1"/>
      <c r="BD3213" s="1"/>
      <c r="BE3213" s="1"/>
      <c r="BF3213" s="1"/>
      <c r="BG3213" s="1"/>
      <c r="BH3213" s="1"/>
      <c r="BI3213" s="1"/>
    </row>
    <row r="3214" spans="1:61" x14ac:dyDescent="0.2">
      <c r="A3214" s="78">
        <f t="shared" si="1854"/>
        <v>45105</v>
      </c>
      <c r="B3214" s="2">
        <f t="shared" si="1824"/>
        <v>478431.22933381499</v>
      </c>
      <c r="C3214" s="3">
        <f t="shared" si="1825"/>
        <v>64588215.960065022</v>
      </c>
      <c r="D3214" s="2">
        <f t="shared" si="1823"/>
        <v>240537.3279050432</v>
      </c>
      <c r="E3214" s="2">
        <f t="shared" si="1826"/>
        <v>0</v>
      </c>
      <c r="F3214" s="33">
        <f t="shared" si="1827"/>
        <v>240537.3279050432</v>
      </c>
      <c r="G3214" s="39">
        <f t="shared" si="1828"/>
        <v>6649.99</v>
      </c>
      <c r="H3214" s="38">
        <f>IF(AND(N3214=1,N3213&gt;1),VLOOKUP(A3213,[1]Plan1!$CW$105:$CY$215,3),H3213)</f>
        <v>6665.28</v>
      </c>
      <c r="I3214" s="127">
        <f t="shared" si="1829"/>
        <v>45029</v>
      </c>
      <c r="J3214" s="127">
        <f t="shared" si="1830"/>
        <v>45059</v>
      </c>
      <c r="K3214" s="34">
        <f t="shared" si="1831"/>
        <v>2.2992515778219591E-3</v>
      </c>
      <c r="L3214" s="212">
        <f t="shared" si="1832"/>
        <v>45117</v>
      </c>
      <c r="M3214" s="1">
        <f t="shared" si="1833"/>
        <v>20</v>
      </c>
      <c r="N3214" s="1">
        <f t="shared" si="1834"/>
        <v>12</v>
      </c>
      <c r="O3214" s="2">
        <f t="shared" si="1835"/>
        <v>1.0013789099999999</v>
      </c>
      <c r="P3214" s="35">
        <f t="shared" si="1836"/>
        <v>1.00610015</v>
      </c>
      <c r="Q3214" s="35">
        <f t="shared" si="1837"/>
        <v>1.2519826638091234</v>
      </c>
      <c r="R3214" s="2">
        <f t="shared" si="1838"/>
        <v>1.25370903</v>
      </c>
      <c r="S3214" s="2">
        <f t="shared" si="1839"/>
        <v>1.23561838</v>
      </c>
      <c r="T3214" s="2">
        <f t="shared" si="1840"/>
        <v>301563.82004661998</v>
      </c>
      <c r="U3214" s="2">
        <f t="shared" si="1841"/>
        <v>0</v>
      </c>
      <c r="V3214" s="2">
        <f t="shared" si="1842"/>
        <v>61026.492141580442</v>
      </c>
      <c r="W3214" s="2">
        <f t="shared" si="1843"/>
        <v>301563.82004662364</v>
      </c>
      <c r="X3214" s="36">
        <f t="shared" si="1844"/>
        <v>0</v>
      </c>
      <c r="Y3214" s="2">
        <f t="shared" si="1845"/>
        <v>0</v>
      </c>
      <c r="Z3214" s="37">
        <f t="shared" si="1846"/>
        <v>0</v>
      </c>
      <c r="AA3214" s="2">
        <f t="shared" si="1847"/>
        <v>0</v>
      </c>
      <c r="AB3214" s="4">
        <f t="shared" si="1855"/>
        <v>7.1215000000000001E-2</v>
      </c>
      <c r="AC3214" s="148">
        <f t="shared" si="1848"/>
        <v>850</v>
      </c>
      <c r="AD3214" s="36">
        <v>252</v>
      </c>
      <c r="AE3214" s="35">
        <f t="shared" si="1849"/>
        <v>1.261172229</v>
      </c>
      <c r="AF3214" s="2">
        <f t="shared" si="1850"/>
        <v>78760.095067329996</v>
      </c>
      <c r="AG3214" s="2">
        <f t="shared" si="1851"/>
        <v>78760.095067329996</v>
      </c>
      <c r="AH3214" s="3">
        <f t="shared" si="1852"/>
        <v>0</v>
      </c>
      <c r="AI3214" s="3"/>
      <c r="AJ3214" s="3">
        <v>0</v>
      </c>
      <c r="AK3214" s="2">
        <f t="shared" si="1853"/>
        <v>98107.31421986135</v>
      </c>
      <c r="AL3214" s="8"/>
      <c r="AM3214" s="8"/>
      <c r="AN3214" s="8"/>
      <c r="AO3214" s="8"/>
      <c r="AP3214" s="8"/>
      <c r="AQ3214" s="8"/>
      <c r="AR3214" s="5"/>
      <c r="AS3214" s="1"/>
      <c r="AT3214" s="8"/>
      <c r="AU3214" s="1"/>
      <c r="AV3214" s="1"/>
      <c r="AW3214" s="3"/>
      <c r="AX3214" s="3"/>
      <c r="AY3214" s="4"/>
      <c r="AZ3214" s="4"/>
      <c r="BA3214" s="4"/>
      <c r="BB3214" s="1"/>
      <c r="BC3214" s="1"/>
      <c r="BD3214" s="1"/>
      <c r="BE3214" s="1"/>
      <c r="BF3214" s="1"/>
      <c r="BG3214" s="1"/>
      <c r="BH3214" s="1"/>
      <c r="BI3214" s="1"/>
    </row>
    <row r="3215" spans="1:61" x14ac:dyDescent="0.2">
      <c r="A3215" s="78">
        <f t="shared" si="1854"/>
        <v>45106</v>
      </c>
      <c r="B3215" s="2">
        <f t="shared" si="1824"/>
        <v>478657.94052429986</v>
      </c>
      <c r="C3215" s="3">
        <f t="shared" si="1825"/>
        <v>64618821.970780484</v>
      </c>
      <c r="D3215" s="2">
        <f t="shared" si="1823"/>
        <v>240537.3279050432</v>
      </c>
      <c r="E3215" s="2">
        <f t="shared" si="1826"/>
        <v>0</v>
      </c>
      <c r="F3215" s="33">
        <f t="shared" si="1827"/>
        <v>240537.3279050432</v>
      </c>
      <c r="G3215" s="39">
        <f t="shared" si="1828"/>
        <v>6649.99</v>
      </c>
      <c r="H3215" s="38">
        <f>IF(AND(N3215=1,N3214&gt;1),VLOOKUP(A3214,[1]Plan1!$CW$105:$CY$215,3),H3214)</f>
        <v>6665.28</v>
      </c>
      <c r="I3215" s="127">
        <f t="shared" si="1829"/>
        <v>45029</v>
      </c>
      <c r="J3215" s="127">
        <f t="shared" si="1830"/>
        <v>45059</v>
      </c>
      <c r="K3215" s="34">
        <f t="shared" si="1831"/>
        <v>2.2992515778219591E-3</v>
      </c>
      <c r="L3215" s="212">
        <f t="shared" si="1832"/>
        <v>45117</v>
      </c>
      <c r="M3215" s="1">
        <f t="shared" si="1833"/>
        <v>20</v>
      </c>
      <c r="N3215" s="1">
        <f t="shared" si="1834"/>
        <v>13</v>
      </c>
      <c r="O3215" s="2">
        <f t="shared" si="1835"/>
        <v>1.00149391</v>
      </c>
      <c r="P3215" s="35">
        <f t="shared" si="1836"/>
        <v>1.00610015</v>
      </c>
      <c r="Q3215" s="35">
        <f t="shared" si="1837"/>
        <v>1.2519826638091234</v>
      </c>
      <c r="R3215" s="2">
        <f t="shared" si="1838"/>
        <v>1.25385301</v>
      </c>
      <c r="S3215" s="2">
        <f t="shared" si="1839"/>
        <v>1.23561838</v>
      </c>
      <c r="T3215" s="2">
        <f t="shared" si="1840"/>
        <v>301598.45261108998</v>
      </c>
      <c r="U3215" s="2">
        <f t="shared" si="1841"/>
        <v>0</v>
      </c>
      <c r="V3215" s="2">
        <f t="shared" si="1842"/>
        <v>61061.124706052222</v>
      </c>
      <c r="W3215" s="2">
        <f t="shared" si="1843"/>
        <v>301598.45261109545</v>
      </c>
      <c r="X3215" s="36">
        <f t="shared" si="1844"/>
        <v>0</v>
      </c>
      <c r="Y3215" s="2">
        <f t="shared" si="1845"/>
        <v>0</v>
      </c>
      <c r="Z3215" s="37">
        <f t="shared" si="1846"/>
        <v>0</v>
      </c>
      <c r="AA3215" s="2">
        <f t="shared" si="1847"/>
        <v>0</v>
      </c>
      <c r="AB3215" s="4">
        <f t="shared" si="1855"/>
        <v>7.1215000000000001E-2</v>
      </c>
      <c r="AC3215" s="148">
        <f t="shared" si="1848"/>
        <v>851</v>
      </c>
      <c r="AD3215" s="36">
        <v>252</v>
      </c>
      <c r="AE3215" s="35">
        <f t="shared" si="1849"/>
        <v>1.2615165639999999</v>
      </c>
      <c r="AF3215" s="2">
        <f t="shared" si="1850"/>
        <v>78872.991034559993</v>
      </c>
      <c r="AG3215" s="2">
        <f t="shared" si="1851"/>
        <v>78872.991034570005</v>
      </c>
      <c r="AH3215" s="3">
        <f t="shared" si="1852"/>
        <v>0</v>
      </c>
      <c r="AI3215" s="3"/>
      <c r="AJ3215" s="3">
        <v>0</v>
      </c>
      <c r="AK3215" s="2">
        <f t="shared" si="1853"/>
        <v>98186.49687863444</v>
      </c>
      <c r="AL3215" s="8"/>
      <c r="AM3215" s="8"/>
      <c r="AN3215" s="8"/>
      <c r="AO3215" s="8"/>
      <c r="AP3215" s="8"/>
      <c r="AQ3215" s="8"/>
      <c r="AR3215" s="5"/>
      <c r="AS3215" s="1"/>
      <c r="AT3215" s="8"/>
      <c r="AU3215" s="1"/>
      <c r="AV3215" s="1"/>
      <c r="AW3215" s="3"/>
      <c r="AX3215" s="3"/>
      <c r="AY3215" s="4"/>
      <c r="AZ3215" s="4"/>
      <c r="BA3215" s="4"/>
      <c r="BB3215" s="1"/>
      <c r="BC3215" s="1"/>
      <c r="BD3215" s="1"/>
      <c r="BE3215" s="1"/>
      <c r="BF3215" s="1"/>
      <c r="BG3215" s="1"/>
      <c r="BH3215" s="1"/>
      <c r="BI3215" s="1"/>
    </row>
    <row r="3216" spans="1:61" x14ac:dyDescent="0.2">
      <c r="A3216" s="78">
        <f t="shared" si="1854"/>
        <v>45107</v>
      </c>
      <c r="B3216" s="2">
        <f t="shared" si="1824"/>
        <v>478884.706652308</v>
      </c>
      <c r="C3216" s="3">
        <f t="shared" si="1825"/>
        <v>64649435.398061581</v>
      </c>
      <c r="D3216" s="2">
        <f t="shared" si="1823"/>
        <v>240537.3279050432</v>
      </c>
      <c r="E3216" s="2">
        <f t="shared" si="1826"/>
        <v>0</v>
      </c>
      <c r="F3216" s="33">
        <f t="shared" si="1827"/>
        <v>240537.3279050432</v>
      </c>
      <c r="G3216" s="39">
        <f t="shared" si="1828"/>
        <v>6649.99</v>
      </c>
      <c r="H3216" s="38">
        <f>IF(AND(N3216=1,N3215&gt;1),VLOOKUP(A3215,[1]Plan1!$CW$105:$CY$215,3),H3215)</f>
        <v>6665.28</v>
      </c>
      <c r="I3216" s="127">
        <f t="shared" si="1829"/>
        <v>45029</v>
      </c>
      <c r="J3216" s="127">
        <f t="shared" si="1830"/>
        <v>45059</v>
      </c>
      <c r="K3216" s="34">
        <f t="shared" si="1831"/>
        <v>2.2992515778219591E-3</v>
      </c>
      <c r="L3216" s="212">
        <f t="shared" si="1832"/>
        <v>45117</v>
      </c>
      <c r="M3216" s="1">
        <f t="shared" si="1833"/>
        <v>20</v>
      </c>
      <c r="N3216" s="1">
        <f t="shared" si="1834"/>
        <v>14</v>
      </c>
      <c r="O3216" s="2">
        <f t="shared" si="1835"/>
        <v>1.00160892</v>
      </c>
      <c r="P3216" s="35">
        <f t="shared" si="1836"/>
        <v>1.00610015</v>
      </c>
      <c r="Q3216" s="35">
        <f t="shared" si="1837"/>
        <v>1.2519826638091234</v>
      </c>
      <c r="R3216" s="2">
        <f t="shared" si="1838"/>
        <v>1.253997</v>
      </c>
      <c r="S3216" s="2">
        <f t="shared" si="1839"/>
        <v>1.23561838</v>
      </c>
      <c r="T3216" s="2">
        <f t="shared" si="1840"/>
        <v>301633.08758093999</v>
      </c>
      <c r="U3216" s="2">
        <f t="shared" si="1841"/>
        <v>0</v>
      </c>
      <c r="V3216" s="2">
        <f t="shared" si="1842"/>
        <v>61095.759675897265</v>
      </c>
      <c r="W3216" s="2">
        <f t="shared" si="1843"/>
        <v>301633.08758094045</v>
      </c>
      <c r="X3216" s="36">
        <f t="shared" si="1844"/>
        <v>0</v>
      </c>
      <c r="Y3216" s="2">
        <f t="shared" si="1845"/>
        <v>0</v>
      </c>
      <c r="Z3216" s="37">
        <f t="shared" si="1846"/>
        <v>0</v>
      </c>
      <c r="AA3216" s="2">
        <f t="shared" si="1847"/>
        <v>0</v>
      </c>
      <c r="AB3216" s="4">
        <f t="shared" si="1855"/>
        <v>7.1215000000000001E-2</v>
      </c>
      <c r="AC3216" s="148">
        <f t="shared" si="1848"/>
        <v>852</v>
      </c>
      <c r="AD3216" s="36">
        <v>252</v>
      </c>
      <c r="AE3216" s="35">
        <f t="shared" si="1849"/>
        <v>1.2618609919999999</v>
      </c>
      <c r="AF3216" s="2">
        <f t="shared" si="1850"/>
        <v>78985.939533960001</v>
      </c>
      <c r="AG3216" s="2">
        <f t="shared" si="1851"/>
        <v>78985.939533960001</v>
      </c>
      <c r="AH3216" s="3">
        <f t="shared" si="1852"/>
        <v>0</v>
      </c>
      <c r="AI3216" s="3"/>
      <c r="AJ3216" s="3">
        <v>0</v>
      </c>
      <c r="AK3216" s="2">
        <f t="shared" si="1853"/>
        <v>98265.67953740753</v>
      </c>
      <c r="AL3216" s="8"/>
      <c r="AM3216" s="8"/>
      <c r="AN3216" s="8"/>
      <c r="AO3216" s="8"/>
      <c r="AP3216" s="8"/>
      <c r="AQ3216" s="8"/>
      <c r="AR3216" s="5"/>
      <c r="AS3216" s="1"/>
      <c r="AT3216" s="8"/>
      <c r="AU3216" s="1"/>
      <c r="AV3216" s="1"/>
      <c r="AW3216" s="3"/>
      <c r="AX3216" s="3"/>
      <c r="AY3216" s="4"/>
      <c r="AZ3216" s="4"/>
      <c r="BA3216" s="4"/>
      <c r="BB3216" s="1"/>
      <c r="BC3216" s="1"/>
      <c r="BD3216" s="1"/>
      <c r="BE3216" s="1"/>
      <c r="BF3216" s="1"/>
      <c r="BG3216" s="1"/>
      <c r="BH3216" s="1"/>
      <c r="BI3216" s="1"/>
    </row>
    <row r="3217" spans="1:61" x14ac:dyDescent="0.2">
      <c r="A3217" s="78">
        <f t="shared" si="1854"/>
        <v>45108</v>
      </c>
      <c r="B3217" s="2">
        <f t="shared" si="1824"/>
        <v>479007.59686373943</v>
      </c>
      <c r="C3217" s="3">
        <f t="shared" si="1825"/>
        <v>64666025.576604821</v>
      </c>
      <c r="D3217" s="2">
        <f t="shared" si="1823"/>
        <v>240537.3279050432</v>
      </c>
      <c r="E3217" s="2">
        <f t="shared" si="1826"/>
        <v>0</v>
      </c>
      <c r="F3217" s="33">
        <f t="shared" si="1827"/>
        <v>240537.3279050432</v>
      </c>
      <c r="G3217" s="39">
        <f t="shared" si="1828"/>
        <v>6649.99</v>
      </c>
      <c r="H3217" s="38">
        <f>IF(AND(N3217=1,N3216&gt;1),VLOOKUP(A3216,[1]Plan1!$CW$105:$CY$215,3),H3216)</f>
        <v>6665.28</v>
      </c>
      <c r="I3217" s="127">
        <f t="shared" si="1829"/>
        <v>45029</v>
      </c>
      <c r="J3217" s="127">
        <f t="shared" si="1830"/>
        <v>45059</v>
      </c>
      <c r="K3217" s="34">
        <f t="shared" si="1831"/>
        <v>2.2992515778219591E-3</v>
      </c>
      <c r="L3217" s="212">
        <f t="shared" si="1832"/>
        <v>45117</v>
      </c>
      <c r="M3217" s="1">
        <f t="shared" si="1833"/>
        <v>20</v>
      </c>
      <c r="N3217" s="1">
        <f t="shared" si="1834"/>
        <v>15</v>
      </c>
      <c r="O3217" s="2">
        <f t="shared" si="1835"/>
        <v>1.00172394</v>
      </c>
      <c r="P3217" s="35">
        <f t="shared" si="1836"/>
        <v>1.00610015</v>
      </c>
      <c r="Q3217" s="35">
        <f t="shared" si="1837"/>
        <v>1.2519826638091234</v>
      </c>
      <c r="R3217" s="2">
        <f t="shared" si="1838"/>
        <v>1.254141</v>
      </c>
      <c r="S3217" s="2">
        <f t="shared" si="1839"/>
        <v>1.23561838</v>
      </c>
      <c r="T3217" s="2">
        <f t="shared" si="1840"/>
        <v>301667.72495614999</v>
      </c>
      <c r="U3217" s="2">
        <f t="shared" si="1841"/>
        <v>0</v>
      </c>
      <c r="V3217" s="2">
        <f t="shared" si="1842"/>
        <v>61130.397051115571</v>
      </c>
      <c r="W3217" s="2">
        <f t="shared" si="1843"/>
        <v>301667.72495615878</v>
      </c>
      <c r="X3217" s="36">
        <f t="shared" si="1844"/>
        <v>0</v>
      </c>
      <c r="Y3217" s="2">
        <f t="shared" si="1845"/>
        <v>0</v>
      </c>
      <c r="Z3217" s="37">
        <f t="shared" si="1846"/>
        <v>0</v>
      </c>
      <c r="AA3217" s="2">
        <f t="shared" si="1847"/>
        <v>0</v>
      </c>
      <c r="AB3217" s="4">
        <f t="shared" si="1855"/>
        <v>7.1215000000000001E-2</v>
      </c>
      <c r="AC3217" s="148">
        <f t="shared" si="1848"/>
        <v>852</v>
      </c>
      <c r="AD3217" s="36">
        <v>252</v>
      </c>
      <c r="AE3217" s="35">
        <f t="shared" si="1849"/>
        <v>1.2618609919999999</v>
      </c>
      <c r="AF3217" s="2">
        <f t="shared" si="1850"/>
        <v>78995.009711399995</v>
      </c>
      <c r="AG3217" s="2">
        <f t="shared" si="1851"/>
        <v>78995.009711399995</v>
      </c>
      <c r="AH3217" s="3">
        <f t="shared" si="1852"/>
        <v>0</v>
      </c>
      <c r="AI3217" s="3"/>
      <c r="AJ3217" s="3">
        <v>0</v>
      </c>
      <c r="AK3217" s="2">
        <f t="shared" si="1853"/>
        <v>98344.86219618062</v>
      </c>
      <c r="AL3217" s="8"/>
      <c r="AM3217" s="8"/>
      <c r="AN3217" s="8"/>
      <c r="AO3217" s="8"/>
      <c r="AP3217" s="8"/>
      <c r="AQ3217" s="8"/>
      <c r="AR3217" s="5"/>
      <c r="AS3217" s="1"/>
      <c r="AT3217" s="8"/>
      <c r="AU3217" s="1"/>
      <c r="AV3217" s="1"/>
      <c r="AW3217" s="3"/>
      <c r="AX3217" s="3"/>
      <c r="AY3217" s="4"/>
      <c r="AZ3217" s="4"/>
      <c r="BA3217" s="4"/>
      <c r="BB3217" s="1"/>
      <c r="BC3217" s="1"/>
      <c r="BD3217" s="1"/>
      <c r="BE3217" s="1"/>
      <c r="BF3217" s="1"/>
      <c r="BG3217" s="1"/>
      <c r="BH3217" s="1"/>
      <c r="BI3217" s="1"/>
    </row>
    <row r="3218" spans="1:61" x14ac:dyDescent="0.2">
      <c r="A3218" s="78">
        <f t="shared" si="1854"/>
        <v>45109</v>
      </c>
      <c r="B3218" s="2">
        <f t="shared" si="1824"/>
        <v>479086.77952251252</v>
      </c>
      <c r="C3218" s="3">
        <f t="shared" si="1825"/>
        <v>64676715.23553919</v>
      </c>
      <c r="D3218" s="2">
        <f t="shared" si="1823"/>
        <v>240537.3279050432</v>
      </c>
      <c r="E3218" s="2">
        <f t="shared" si="1826"/>
        <v>0</v>
      </c>
      <c r="F3218" s="33">
        <f t="shared" si="1827"/>
        <v>240537.3279050432</v>
      </c>
      <c r="G3218" s="39">
        <f t="shared" si="1828"/>
        <v>6649.99</v>
      </c>
      <c r="H3218" s="38">
        <f>IF(AND(N3218=1,N3217&gt;1),VLOOKUP(A3217,[1]Plan1!$CW$105:$CY$215,3),H3217)</f>
        <v>6665.28</v>
      </c>
      <c r="I3218" s="127">
        <f t="shared" si="1829"/>
        <v>45029</v>
      </c>
      <c r="J3218" s="127">
        <f t="shared" si="1830"/>
        <v>45059</v>
      </c>
      <c r="K3218" s="34">
        <f t="shared" si="1831"/>
        <v>2.2992515778219591E-3</v>
      </c>
      <c r="L3218" s="212">
        <f t="shared" si="1832"/>
        <v>45117</v>
      </c>
      <c r="M3218" s="1">
        <f t="shared" si="1833"/>
        <v>20</v>
      </c>
      <c r="N3218" s="1">
        <f t="shared" si="1834"/>
        <v>15</v>
      </c>
      <c r="O3218" s="2">
        <f t="shared" si="1835"/>
        <v>1.00172394</v>
      </c>
      <c r="P3218" s="35">
        <f t="shared" si="1836"/>
        <v>1.00610015</v>
      </c>
      <c r="Q3218" s="35">
        <f t="shared" si="1837"/>
        <v>1.2519826638091234</v>
      </c>
      <c r="R3218" s="2">
        <f t="shared" si="1838"/>
        <v>1.254141</v>
      </c>
      <c r="S3218" s="2">
        <f t="shared" si="1839"/>
        <v>1.23561838</v>
      </c>
      <c r="T3218" s="2">
        <f t="shared" si="1840"/>
        <v>301667.72495614999</v>
      </c>
      <c r="U3218" s="2">
        <f t="shared" si="1841"/>
        <v>0</v>
      </c>
      <c r="V3218" s="2">
        <f t="shared" si="1842"/>
        <v>61130.397051115571</v>
      </c>
      <c r="W3218" s="2">
        <f t="shared" si="1843"/>
        <v>301667.72495615878</v>
      </c>
      <c r="X3218" s="36">
        <f t="shared" si="1844"/>
        <v>0</v>
      </c>
      <c r="Y3218" s="2">
        <f t="shared" si="1845"/>
        <v>0</v>
      </c>
      <c r="Z3218" s="37">
        <f t="shared" si="1846"/>
        <v>0</v>
      </c>
      <c r="AA3218" s="2">
        <f t="shared" si="1847"/>
        <v>0</v>
      </c>
      <c r="AB3218" s="4">
        <f t="shared" si="1855"/>
        <v>7.1215000000000001E-2</v>
      </c>
      <c r="AC3218" s="148">
        <f t="shared" si="1848"/>
        <v>852</v>
      </c>
      <c r="AD3218" s="36">
        <v>252</v>
      </c>
      <c r="AE3218" s="35">
        <f t="shared" si="1849"/>
        <v>1.2618609919999999</v>
      </c>
      <c r="AF3218" s="2">
        <f t="shared" si="1850"/>
        <v>78995.009711399995</v>
      </c>
      <c r="AG3218" s="2">
        <f t="shared" si="1851"/>
        <v>78995.009711399995</v>
      </c>
      <c r="AH3218" s="3">
        <f t="shared" si="1852"/>
        <v>0</v>
      </c>
      <c r="AI3218" s="3"/>
      <c r="AJ3218" s="3">
        <v>0</v>
      </c>
      <c r="AK3218" s="2">
        <f t="shared" si="1853"/>
        <v>98424.04485495371</v>
      </c>
      <c r="AL3218" s="8"/>
      <c r="AM3218" s="8"/>
      <c r="AN3218" s="8"/>
      <c r="AO3218" s="8"/>
      <c r="AP3218" s="8"/>
      <c r="AQ3218" s="8"/>
      <c r="AR3218" s="5"/>
      <c r="AS3218" s="1"/>
      <c r="AT3218" s="8"/>
      <c r="AU3218" s="1"/>
      <c r="AV3218" s="1"/>
      <c r="AW3218" s="3"/>
      <c r="AX3218" s="3"/>
      <c r="AY3218" s="4"/>
      <c r="AZ3218" s="4"/>
      <c r="BA3218" s="4"/>
      <c r="BB3218" s="1"/>
      <c r="BC3218" s="1"/>
      <c r="BD3218" s="1"/>
      <c r="BE3218" s="1"/>
      <c r="BF3218" s="1"/>
      <c r="BG3218" s="1"/>
      <c r="BH3218" s="1"/>
      <c r="BI3218" s="1"/>
    </row>
    <row r="3219" spans="1:61" x14ac:dyDescent="0.2">
      <c r="A3219" s="78">
        <f t="shared" si="1854"/>
        <v>45110</v>
      </c>
      <c r="B3219" s="2">
        <f t="shared" si="1824"/>
        <v>479269.89365088555</v>
      </c>
      <c r="C3219" s="3">
        <f t="shared" si="1825"/>
        <v>64701435.642869547</v>
      </c>
      <c r="D3219" s="2">
        <f t="shared" si="1823"/>
        <v>240537.3279050432</v>
      </c>
      <c r="E3219" s="2">
        <f t="shared" si="1826"/>
        <v>0</v>
      </c>
      <c r="F3219" s="33">
        <f t="shared" si="1827"/>
        <v>240537.3279050432</v>
      </c>
      <c r="G3219" s="39">
        <f t="shared" si="1828"/>
        <v>6649.99</v>
      </c>
      <c r="H3219" s="38">
        <f>IF(AND(N3219=1,N3218&gt;1),VLOOKUP(A3218,[1]Plan1!$CW$105:$CY$215,3),H3218)</f>
        <v>6665.28</v>
      </c>
      <c r="I3219" s="127">
        <f t="shared" si="1829"/>
        <v>45029</v>
      </c>
      <c r="J3219" s="127">
        <f t="shared" si="1830"/>
        <v>45059</v>
      </c>
      <c r="K3219" s="34">
        <f t="shared" si="1831"/>
        <v>2.2992515778219591E-3</v>
      </c>
      <c r="L3219" s="212">
        <f t="shared" si="1832"/>
        <v>45117</v>
      </c>
      <c r="M3219" s="1">
        <f t="shared" si="1833"/>
        <v>20</v>
      </c>
      <c r="N3219" s="1">
        <f t="shared" si="1834"/>
        <v>15</v>
      </c>
      <c r="O3219" s="2">
        <f t="shared" si="1835"/>
        <v>1.00172394</v>
      </c>
      <c r="P3219" s="35">
        <f t="shared" si="1836"/>
        <v>1.00610015</v>
      </c>
      <c r="Q3219" s="35">
        <f t="shared" si="1837"/>
        <v>1.2519826638091234</v>
      </c>
      <c r="R3219" s="2">
        <f t="shared" si="1838"/>
        <v>1.254141</v>
      </c>
      <c r="S3219" s="2">
        <f t="shared" si="1839"/>
        <v>1.23561838</v>
      </c>
      <c r="T3219" s="2">
        <f t="shared" si="1840"/>
        <v>301667.72495614999</v>
      </c>
      <c r="U3219" s="2">
        <f t="shared" si="1841"/>
        <v>0</v>
      </c>
      <c r="V3219" s="2">
        <f t="shared" si="1842"/>
        <v>61130.397051115571</v>
      </c>
      <c r="W3219" s="2">
        <f t="shared" si="1843"/>
        <v>301667.72495615878</v>
      </c>
      <c r="X3219" s="36">
        <f t="shared" si="1844"/>
        <v>0</v>
      </c>
      <c r="Y3219" s="2">
        <f t="shared" si="1845"/>
        <v>0</v>
      </c>
      <c r="Z3219" s="37">
        <f t="shared" si="1846"/>
        <v>0</v>
      </c>
      <c r="AA3219" s="2">
        <f t="shared" si="1847"/>
        <v>0</v>
      </c>
      <c r="AB3219" s="4">
        <f t="shared" si="1855"/>
        <v>7.1215000000000001E-2</v>
      </c>
      <c r="AC3219" s="148">
        <f t="shared" si="1848"/>
        <v>853</v>
      </c>
      <c r="AD3219" s="36">
        <v>252</v>
      </c>
      <c r="AE3219" s="35">
        <f t="shared" si="1849"/>
        <v>1.262205515</v>
      </c>
      <c r="AF3219" s="2">
        <f t="shared" si="1850"/>
        <v>79098.941181000002</v>
      </c>
      <c r="AG3219" s="2">
        <f t="shared" si="1851"/>
        <v>79098.941181000002</v>
      </c>
      <c r="AH3219" s="3">
        <f t="shared" si="1852"/>
        <v>0</v>
      </c>
      <c r="AI3219" s="3"/>
      <c r="AJ3219" s="3">
        <v>0</v>
      </c>
      <c r="AK3219" s="2">
        <f t="shared" si="1853"/>
        <v>98503.227513726801</v>
      </c>
      <c r="AL3219" s="8"/>
      <c r="AM3219" s="8"/>
      <c r="AN3219" s="8"/>
      <c r="AO3219" s="8"/>
      <c r="AP3219" s="8"/>
      <c r="AQ3219" s="8"/>
      <c r="AR3219" s="5"/>
      <c r="AS3219" s="1"/>
      <c r="AT3219" s="8"/>
      <c r="AU3219" s="1"/>
      <c r="AV3219" s="1"/>
      <c r="AW3219" s="3"/>
      <c r="AX3219" s="3"/>
      <c r="AY3219" s="4"/>
      <c r="AZ3219" s="4"/>
      <c r="BA3219" s="4"/>
      <c r="BB3219" s="1"/>
      <c r="BC3219" s="1"/>
      <c r="BD3219" s="1"/>
      <c r="BE3219" s="1"/>
      <c r="BF3219" s="1"/>
      <c r="BG3219" s="1"/>
      <c r="BH3219" s="1"/>
      <c r="BI3219" s="1"/>
    </row>
    <row r="3220" spans="1:61" x14ac:dyDescent="0.2">
      <c r="A3220" s="78">
        <f t="shared" si="1854"/>
        <v>45111</v>
      </c>
      <c r="B3220" s="2">
        <f t="shared" si="1824"/>
        <v>479496.77363249351</v>
      </c>
      <c r="C3220" s="3">
        <f t="shared" si="1825"/>
        <v>64732064.440386623</v>
      </c>
      <c r="D3220" s="2">
        <f t="shared" si="1823"/>
        <v>240537.3279050432</v>
      </c>
      <c r="E3220" s="2">
        <f t="shared" si="1826"/>
        <v>0</v>
      </c>
      <c r="F3220" s="33">
        <f t="shared" si="1827"/>
        <v>240537.3279050432</v>
      </c>
      <c r="G3220" s="39">
        <f t="shared" si="1828"/>
        <v>6649.99</v>
      </c>
      <c r="H3220" s="38">
        <f>IF(AND(N3220=1,N3219&gt;1),VLOOKUP(A3219,[1]Plan1!$CW$105:$CY$215,3),H3219)</f>
        <v>6665.28</v>
      </c>
      <c r="I3220" s="127">
        <f t="shared" si="1829"/>
        <v>45029</v>
      </c>
      <c r="J3220" s="127">
        <f t="shared" si="1830"/>
        <v>45059</v>
      </c>
      <c r="K3220" s="34">
        <f t="shared" si="1831"/>
        <v>2.2992515778219591E-3</v>
      </c>
      <c r="L3220" s="212">
        <f t="shared" si="1832"/>
        <v>45117</v>
      </c>
      <c r="M3220" s="1">
        <f t="shared" si="1833"/>
        <v>20</v>
      </c>
      <c r="N3220" s="1">
        <f t="shared" si="1834"/>
        <v>16</v>
      </c>
      <c r="O3220" s="2">
        <f t="shared" si="1835"/>
        <v>1.0018389700000001</v>
      </c>
      <c r="P3220" s="35">
        <f t="shared" si="1836"/>
        <v>1.00610015</v>
      </c>
      <c r="Q3220" s="35">
        <f t="shared" si="1837"/>
        <v>1.2519826638091234</v>
      </c>
      <c r="R3220" s="2">
        <f t="shared" si="1838"/>
        <v>1.25428502</v>
      </c>
      <c r="S3220" s="2">
        <f t="shared" si="1839"/>
        <v>1.23561838</v>
      </c>
      <c r="T3220" s="2">
        <f t="shared" si="1840"/>
        <v>301702.36714212003</v>
      </c>
      <c r="U3220" s="2">
        <f t="shared" si="1841"/>
        <v>0</v>
      </c>
      <c r="V3220" s="2">
        <f t="shared" si="1842"/>
        <v>61165.039237080462</v>
      </c>
      <c r="W3220" s="2">
        <f t="shared" si="1843"/>
        <v>301702.36714212364</v>
      </c>
      <c r="X3220" s="36">
        <f t="shared" si="1844"/>
        <v>0</v>
      </c>
      <c r="Y3220" s="2">
        <f t="shared" si="1845"/>
        <v>0</v>
      </c>
      <c r="Z3220" s="37">
        <f t="shared" si="1846"/>
        <v>0</v>
      </c>
      <c r="AA3220" s="2">
        <f t="shared" si="1847"/>
        <v>0</v>
      </c>
      <c r="AB3220" s="4">
        <f t="shared" si="1855"/>
        <v>7.1215000000000001E-2</v>
      </c>
      <c r="AC3220" s="148">
        <f t="shared" si="1848"/>
        <v>854</v>
      </c>
      <c r="AD3220" s="36">
        <v>252</v>
      </c>
      <c r="AE3220" s="35">
        <f t="shared" si="1849"/>
        <v>1.2625501320000001</v>
      </c>
      <c r="AF3220" s="2">
        <f t="shared" si="1850"/>
        <v>79211.996317869998</v>
      </c>
      <c r="AG3220" s="2">
        <f t="shared" si="1851"/>
        <v>79211.996317869998</v>
      </c>
      <c r="AH3220" s="3">
        <f t="shared" si="1852"/>
        <v>0</v>
      </c>
      <c r="AI3220" s="3"/>
      <c r="AJ3220" s="3">
        <v>0</v>
      </c>
      <c r="AK3220" s="2">
        <f t="shared" si="1853"/>
        <v>98582.410172499905</v>
      </c>
      <c r="AL3220" s="8"/>
      <c r="AM3220" s="8"/>
      <c r="AN3220" s="8"/>
      <c r="AO3220" s="8"/>
      <c r="AP3220" s="8"/>
      <c r="AQ3220" s="8"/>
      <c r="AR3220" s="5"/>
      <c r="AS3220" s="1"/>
      <c r="AT3220" s="8"/>
      <c r="AU3220" s="1"/>
      <c r="AV3220" s="1"/>
      <c r="AW3220" s="3"/>
      <c r="AX3220" s="3"/>
      <c r="AY3220" s="4"/>
      <c r="AZ3220" s="4"/>
      <c r="BA3220" s="4"/>
      <c r="BB3220" s="1"/>
      <c r="BC3220" s="1"/>
      <c r="BD3220" s="1"/>
      <c r="BE3220" s="1"/>
      <c r="BF3220" s="1"/>
      <c r="BG3220" s="1"/>
      <c r="BH3220" s="1"/>
      <c r="BI3220" s="1"/>
    </row>
    <row r="3221" spans="1:61" x14ac:dyDescent="0.2">
      <c r="A3221" s="78">
        <f t="shared" si="1854"/>
        <v>45112</v>
      </c>
      <c r="B3221" s="2">
        <f t="shared" si="1824"/>
        <v>479723.71192941815</v>
      </c>
      <c r="C3221" s="3">
        <f t="shared" si="1825"/>
        <v>64762701.11047145</v>
      </c>
      <c r="D3221" s="2">
        <f t="shared" si="1823"/>
        <v>240537.3279050432</v>
      </c>
      <c r="E3221" s="2">
        <f t="shared" si="1826"/>
        <v>0</v>
      </c>
      <c r="F3221" s="33">
        <f t="shared" si="1827"/>
        <v>240537.3279050432</v>
      </c>
      <c r="G3221" s="39">
        <f t="shared" si="1828"/>
        <v>6649.99</v>
      </c>
      <c r="H3221" s="38">
        <f>IF(AND(N3221=1,N3220&gt;1),VLOOKUP(A3220,[1]Plan1!$CW$105:$CY$215,3),H3220)</f>
        <v>6665.28</v>
      </c>
      <c r="I3221" s="127">
        <f t="shared" si="1829"/>
        <v>45029</v>
      </c>
      <c r="J3221" s="127">
        <f t="shared" si="1830"/>
        <v>45059</v>
      </c>
      <c r="K3221" s="34">
        <f t="shared" si="1831"/>
        <v>2.2992515778219591E-3</v>
      </c>
      <c r="L3221" s="212">
        <f t="shared" si="1832"/>
        <v>45117</v>
      </c>
      <c r="M3221" s="1">
        <f t="shared" si="1833"/>
        <v>20</v>
      </c>
      <c r="N3221" s="1">
        <f t="shared" si="1834"/>
        <v>17</v>
      </c>
      <c r="O3221" s="2">
        <f t="shared" si="1835"/>
        <v>1.0019540199999999</v>
      </c>
      <c r="P3221" s="35">
        <f t="shared" si="1836"/>
        <v>1.00610015</v>
      </c>
      <c r="Q3221" s="35">
        <f t="shared" si="1837"/>
        <v>1.2519826638091234</v>
      </c>
      <c r="R3221" s="2">
        <f t="shared" si="1838"/>
        <v>1.2544290600000001</v>
      </c>
      <c r="S3221" s="2">
        <f t="shared" si="1839"/>
        <v>1.23561838</v>
      </c>
      <c r="T3221" s="2">
        <f t="shared" si="1840"/>
        <v>301737.01413883001</v>
      </c>
      <c r="U3221" s="2">
        <f t="shared" si="1841"/>
        <v>0</v>
      </c>
      <c r="V3221" s="2">
        <f t="shared" si="1842"/>
        <v>61199.686233791937</v>
      </c>
      <c r="W3221" s="2">
        <f t="shared" si="1843"/>
        <v>301737.01413883513</v>
      </c>
      <c r="X3221" s="36">
        <f t="shared" si="1844"/>
        <v>0</v>
      </c>
      <c r="Y3221" s="2">
        <f t="shared" si="1845"/>
        <v>0</v>
      </c>
      <c r="Z3221" s="37">
        <f t="shared" si="1846"/>
        <v>0</v>
      </c>
      <c r="AA3221" s="2">
        <f t="shared" si="1847"/>
        <v>0</v>
      </c>
      <c r="AB3221" s="4">
        <f t="shared" si="1855"/>
        <v>7.1215000000000001E-2</v>
      </c>
      <c r="AC3221" s="148">
        <f t="shared" si="1848"/>
        <v>855</v>
      </c>
      <c r="AD3221" s="36">
        <v>252</v>
      </c>
      <c r="AE3221" s="35">
        <f t="shared" si="1849"/>
        <v>1.262894843</v>
      </c>
      <c r="AF3221" s="2">
        <f t="shared" si="1850"/>
        <v>79325.104959310003</v>
      </c>
      <c r="AG3221" s="2">
        <f t="shared" si="1851"/>
        <v>79325.104959310003</v>
      </c>
      <c r="AH3221" s="3">
        <f t="shared" si="1852"/>
        <v>0</v>
      </c>
      <c r="AI3221" s="3"/>
      <c r="AJ3221" s="3">
        <v>0</v>
      </c>
      <c r="AK3221" s="2">
        <f t="shared" si="1853"/>
        <v>98661.59283127301</v>
      </c>
      <c r="AL3221" s="8"/>
      <c r="AM3221" s="8"/>
      <c r="AN3221" s="8"/>
      <c r="AO3221" s="8"/>
      <c r="AP3221" s="8"/>
      <c r="AQ3221" s="8"/>
      <c r="AR3221" s="5"/>
      <c r="AS3221" s="1"/>
      <c r="AT3221" s="8"/>
      <c r="AU3221" s="1"/>
      <c r="AV3221" s="1"/>
      <c r="AW3221" s="3"/>
      <c r="AX3221" s="3"/>
      <c r="AY3221" s="4"/>
      <c r="AZ3221" s="4"/>
      <c r="BA3221" s="4"/>
      <c r="BB3221" s="1"/>
      <c r="BC3221" s="1"/>
      <c r="BD3221" s="1"/>
      <c r="BE3221" s="1"/>
      <c r="BF3221" s="1"/>
      <c r="BG3221" s="1"/>
      <c r="BH3221" s="1"/>
      <c r="BI3221" s="1"/>
    </row>
    <row r="3222" spans="1:61" x14ac:dyDescent="0.2">
      <c r="A3222" s="78">
        <f t="shared" si="1854"/>
        <v>45113</v>
      </c>
      <c r="B3222" s="2">
        <f t="shared" si="1824"/>
        <v>479950.70521607593</v>
      </c>
      <c r="C3222" s="3">
        <f t="shared" si="1825"/>
        <v>64793345.204170249</v>
      </c>
      <c r="D3222" s="2">
        <f t="shared" si="1823"/>
        <v>240537.3279050432</v>
      </c>
      <c r="E3222" s="2">
        <f t="shared" si="1826"/>
        <v>0</v>
      </c>
      <c r="F3222" s="33">
        <f t="shared" si="1827"/>
        <v>240537.3279050432</v>
      </c>
      <c r="G3222" s="39">
        <f t="shared" si="1828"/>
        <v>6649.99</v>
      </c>
      <c r="H3222" s="38">
        <f>IF(AND(N3222=1,N3221&gt;1),VLOOKUP(A3221,[1]Plan1!$CW$105:$CY$215,3),H3221)</f>
        <v>6665.28</v>
      </c>
      <c r="I3222" s="127">
        <f t="shared" si="1829"/>
        <v>45029</v>
      </c>
      <c r="J3222" s="127">
        <f t="shared" si="1830"/>
        <v>45059</v>
      </c>
      <c r="K3222" s="34">
        <f t="shared" si="1831"/>
        <v>2.2992515778219591E-3</v>
      </c>
      <c r="L3222" s="212">
        <f t="shared" si="1832"/>
        <v>45117</v>
      </c>
      <c r="M3222" s="1">
        <f t="shared" si="1833"/>
        <v>20</v>
      </c>
      <c r="N3222" s="1">
        <f t="shared" si="1834"/>
        <v>18</v>
      </c>
      <c r="O3222" s="2">
        <f t="shared" si="1835"/>
        <v>1.0020690800000001</v>
      </c>
      <c r="P3222" s="35">
        <f t="shared" si="1836"/>
        <v>1.00610015</v>
      </c>
      <c r="Q3222" s="35">
        <f t="shared" si="1837"/>
        <v>1.2519826638091234</v>
      </c>
      <c r="R3222" s="2">
        <f t="shared" si="1838"/>
        <v>1.2545731099999999</v>
      </c>
      <c r="S3222" s="2">
        <f t="shared" si="1839"/>
        <v>1.23561838</v>
      </c>
      <c r="T3222" s="2">
        <f t="shared" si="1840"/>
        <v>301771.66354092001</v>
      </c>
      <c r="U3222" s="2">
        <f t="shared" si="1841"/>
        <v>0</v>
      </c>
      <c r="V3222" s="2">
        <f t="shared" si="1842"/>
        <v>61234.335635876618</v>
      </c>
      <c r="W3222" s="2">
        <f t="shared" si="1843"/>
        <v>301771.66354091984</v>
      </c>
      <c r="X3222" s="36">
        <f t="shared" si="1844"/>
        <v>0</v>
      </c>
      <c r="Y3222" s="2">
        <f t="shared" si="1845"/>
        <v>0</v>
      </c>
      <c r="Z3222" s="37">
        <f t="shared" si="1846"/>
        <v>0</v>
      </c>
      <c r="AA3222" s="2">
        <f t="shared" si="1847"/>
        <v>0</v>
      </c>
      <c r="AB3222" s="4">
        <f t="shared" si="1855"/>
        <v>7.1215000000000001E-2</v>
      </c>
      <c r="AC3222" s="148">
        <f t="shared" si="1848"/>
        <v>856</v>
      </c>
      <c r="AD3222" s="36">
        <v>252</v>
      </c>
      <c r="AE3222" s="35">
        <f t="shared" si="1849"/>
        <v>1.263239647</v>
      </c>
      <c r="AF3222" s="2">
        <f t="shared" si="1850"/>
        <v>79438.266185109998</v>
      </c>
      <c r="AG3222" s="2">
        <f t="shared" si="1851"/>
        <v>79438.266185109998</v>
      </c>
      <c r="AH3222" s="3">
        <f t="shared" si="1852"/>
        <v>0</v>
      </c>
      <c r="AI3222" s="3"/>
      <c r="AJ3222" s="3">
        <v>0</v>
      </c>
      <c r="AK3222" s="2">
        <f t="shared" si="1853"/>
        <v>98740.775490046086</v>
      </c>
      <c r="AL3222" s="8"/>
      <c r="AM3222" s="8"/>
      <c r="AN3222" s="8"/>
      <c r="AO3222" s="8"/>
      <c r="AP3222" s="8"/>
      <c r="AQ3222" s="8"/>
      <c r="AR3222" s="5"/>
      <c r="AS3222" s="1"/>
      <c r="AT3222" s="8"/>
      <c r="AU3222" s="1"/>
      <c r="AV3222" s="1"/>
      <c r="AW3222" s="3"/>
      <c r="AX3222" s="3"/>
      <c r="AY3222" s="4"/>
      <c r="AZ3222" s="4"/>
      <c r="BA3222" s="4"/>
      <c r="BB3222" s="1"/>
      <c r="BC3222" s="1"/>
      <c r="BD3222" s="1"/>
      <c r="BE3222" s="1"/>
      <c r="BF3222" s="1"/>
      <c r="BG3222" s="1"/>
      <c r="BH3222" s="1"/>
      <c r="BI3222" s="1"/>
    </row>
    <row r="3223" spans="1:61" x14ac:dyDescent="0.2">
      <c r="A3223" s="78">
        <f t="shared" si="1854"/>
        <v>45114</v>
      </c>
      <c r="B3223" s="2">
        <f t="shared" si="1824"/>
        <v>480177.76048881363</v>
      </c>
      <c r="C3223" s="3">
        <f t="shared" si="1825"/>
        <v>64823997.665989839</v>
      </c>
      <c r="D3223" s="2">
        <f t="shared" si="1823"/>
        <v>240537.3279050432</v>
      </c>
      <c r="E3223" s="2">
        <f t="shared" si="1826"/>
        <v>0</v>
      </c>
      <c r="F3223" s="33">
        <f t="shared" si="1827"/>
        <v>240537.3279050432</v>
      </c>
      <c r="G3223" s="39">
        <f t="shared" si="1828"/>
        <v>6649.99</v>
      </c>
      <c r="H3223" s="38">
        <f>IF(AND(N3223=1,N3222&gt;1),VLOOKUP(A3222,[1]Plan1!$CW$105:$CY$215,3),H3222)</f>
        <v>6665.28</v>
      </c>
      <c r="I3223" s="127">
        <f t="shared" si="1829"/>
        <v>45029</v>
      </c>
      <c r="J3223" s="127">
        <f t="shared" si="1830"/>
        <v>45059</v>
      </c>
      <c r="K3223" s="34">
        <f t="shared" si="1831"/>
        <v>2.2992515778219591E-3</v>
      </c>
      <c r="L3223" s="212">
        <f t="shared" si="1832"/>
        <v>45117</v>
      </c>
      <c r="M3223" s="1">
        <f t="shared" si="1833"/>
        <v>20</v>
      </c>
      <c r="N3223" s="1">
        <f t="shared" si="1834"/>
        <v>19</v>
      </c>
      <c r="O3223" s="2">
        <f t="shared" si="1835"/>
        <v>1.0021841600000001</v>
      </c>
      <c r="P3223" s="35">
        <f t="shared" si="1836"/>
        <v>1.00610015</v>
      </c>
      <c r="Q3223" s="35">
        <f t="shared" si="1837"/>
        <v>1.2519826638091234</v>
      </c>
      <c r="R3223" s="2">
        <f t="shared" si="1838"/>
        <v>1.25471719</v>
      </c>
      <c r="S3223" s="2">
        <f t="shared" si="1839"/>
        <v>1.23561838</v>
      </c>
      <c r="T3223" s="2">
        <f t="shared" si="1840"/>
        <v>301806.32015912002</v>
      </c>
      <c r="U3223" s="2">
        <f t="shared" si="1841"/>
        <v>0</v>
      </c>
      <c r="V3223" s="2">
        <f t="shared" si="1842"/>
        <v>61268.992254081204</v>
      </c>
      <c r="W3223" s="2">
        <f t="shared" si="1843"/>
        <v>301806.32015912439</v>
      </c>
      <c r="X3223" s="36">
        <f t="shared" si="1844"/>
        <v>0</v>
      </c>
      <c r="Y3223" s="2">
        <f t="shared" si="1845"/>
        <v>0</v>
      </c>
      <c r="Z3223" s="37">
        <f t="shared" si="1846"/>
        <v>0</v>
      </c>
      <c r="AA3223" s="2">
        <f t="shared" si="1847"/>
        <v>0</v>
      </c>
      <c r="AB3223" s="4">
        <f t="shared" si="1855"/>
        <v>7.1215000000000001E-2</v>
      </c>
      <c r="AC3223" s="148">
        <f t="shared" si="1848"/>
        <v>857</v>
      </c>
      <c r="AD3223" s="36">
        <v>252</v>
      </c>
      <c r="AE3223" s="35">
        <f t="shared" si="1849"/>
        <v>1.263584547</v>
      </c>
      <c r="AF3223" s="2">
        <f t="shared" si="1850"/>
        <v>79551.482180870007</v>
      </c>
      <c r="AG3223" s="2">
        <f t="shared" si="1851"/>
        <v>79551.482180870007</v>
      </c>
      <c r="AH3223" s="3">
        <f t="shared" si="1852"/>
        <v>0</v>
      </c>
      <c r="AI3223" s="3"/>
      <c r="AJ3223" s="3">
        <v>0</v>
      </c>
      <c r="AK3223" s="2">
        <f t="shared" si="1853"/>
        <v>98819.958148819191</v>
      </c>
      <c r="AL3223" s="8"/>
      <c r="AM3223" s="8"/>
      <c r="AN3223" s="8"/>
      <c r="AO3223" s="8"/>
      <c r="AP3223" s="8"/>
      <c r="AQ3223" s="8"/>
      <c r="AR3223" s="5"/>
      <c r="AS3223" s="1"/>
      <c r="AT3223" s="8"/>
      <c r="AU3223" s="1"/>
      <c r="AV3223" s="1"/>
      <c r="AW3223" s="3"/>
      <c r="AX3223" s="3"/>
      <c r="AY3223" s="4"/>
      <c r="AZ3223" s="4"/>
      <c r="BA3223" s="4"/>
      <c r="BB3223" s="1"/>
      <c r="BC3223" s="1"/>
      <c r="BD3223" s="1"/>
      <c r="BE3223" s="1"/>
      <c r="BF3223" s="1"/>
      <c r="BG3223" s="1"/>
      <c r="BH3223" s="1"/>
      <c r="BI3223" s="1"/>
    </row>
    <row r="3224" spans="1:61" x14ac:dyDescent="0.2">
      <c r="A3224" s="78">
        <f t="shared" si="1854"/>
        <v>45115</v>
      </c>
      <c r="B3224" s="2">
        <f t="shared" si="1824"/>
        <v>480300.73775419447</v>
      </c>
      <c r="C3224" s="3">
        <f t="shared" si="1825"/>
        <v>64840599.596816257</v>
      </c>
      <c r="D3224" s="2">
        <f t="shared" si="1823"/>
        <v>240537.3279050432</v>
      </c>
      <c r="E3224" s="2">
        <f t="shared" si="1826"/>
        <v>0</v>
      </c>
      <c r="F3224" s="33">
        <f t="shared" si="1827"/>
        <v>240537.3279050432</v>
      </c>
      <c r="G3224" s="39">
        <f t="shared" si="1828"/>
        <v>6649.99</v>
      </c>
      <c r="H3224" s="38">
        <f>IF(AND(N3224=1,N3223&gt;1),VLOOKUP(A3223,[1]Plan1!$CW$105:$CY$215,3),H3223)</f>
        <v>6665.28</v>
      </c>
      <c r="I3224" s="127">
        <f t="shared" si="1829"/>
        <v>45029</v>
      </c>
      <c r="J3224" s="127">
        <f t="shared" si="1830"/>
        <v>45059</v>
      </c>
      <c r="K3224" s="34">
        <f t="shared" si="1831"/>
        <v>2.2992515778219591E-3</v>
      </c>
      <c r="L3224" s="212">
        <f t="shared" si="1832"/>
        <v>45117</v>
      </c>
      <c r="M3224" s="1">
        <f t="shared" si="1833"/>
        <v>20</v>
      </c>
      <c r="N3224" s="1">
        <f t="shared" si="1834"/>
        <v>20</v>
      </c>
      <c r="O3224" s="2">
        <f t="shared" si="1835"/>
        <v>1.0022992500000001</v>
      </c>
      <c r="P3224" s="35">
        <f t="shared" si="1836"/>
        <v>1.00610015</v>
      </c>
      <c r="Q3224" s="35">
        <f t="shared" si="1837"/>
        <v>1.2519826638091234</v>
      </c>
      <c r="R3224" s="2">
        <f t="shared" si="1838"/>
        <v>1.2548612800000001</v>
      </c>
      <c r="S3224" s="2">
        <f t="shared" si="1839"/>
        <v>1.23561838</v>
      </c>
      <c r="T3224" s="2">
        <f t="shared" si="1840"/>
        <v>301840.97918269999</v>
      </c>
      <c r="U3224" s="2">
        <f t="shared" si="1841"/>
        <v>0</v>
      </c>
      <c r="V3224" s="2">
        <f t="shared" si="1842"/>
        <v>61303.651277659046</v>
      </c>
      <c r="W3224" s="2">
        <f t="shared" si="1843"/>
        <v>301840.97918270226</v>
      </c>
      <c r="X3224" s="36">
        <f t="shared" si="1844"/>
        <v>0</v>
      </c>
      <c r="Y3224" s="2">
        <f t="shared" si="1845"/>
        <v>0</v>
      </c>
      <c r="Z3224" s="37">
        <f t="shared" si="1846"/>
        <v>0</v>
      </c>
      <c r="AA3224" s="2">
        <f t="shared" si="1847"/>
        <v>0</v>
      </c>
      <c r="AB3224" s="4">
        <f t="shared" si="1855"/>
        <v>7.1215000000000001E-2</v>
      </c>
      <c r="AC3224" s="148">
        <f t="shared" si="1848"/>
        <v>857</v>
      </c>
      <c r="AD3224" s="36">
        <v>252</v>
      </c>
      <c r="AE3224" s="35">
        <f t="shared" si="1849"/>
        <v>1.263584547</v>
      </c>
      <c r="AF3224" s="2">
        <f t="shared" si="1850"/>
        <v>79560.617763899994</v>
      </c>
      <c r="AG3224" s="2">
        <f t="shared" si="1851"/>
        <v>79560.617763899994</v>
      </c>
      <c r="AH3224" s="3">
        <f t="shared" si="1852"/>
        <v>0</v>
      </c>
      <c r="AI3224" s="3"/>
      <c r="AJ3224" s="3">
        <v>0</v>
      </c>
      <c r="AK3224" s="2">
        <f t="shared" si="1853"/>
        <v>98899.140807592266</v>
      </c>
      <c r="AL3224" s="8"/>
      <c r="AM3224" s="8"/>
      <c r="AN3224" s="8"/>
      <c r="AO3224" s="8"/>
      <c r="AP3224" s="8"/>
      <c r="AQ3224" s="8"/>
      <c r="AR3224" s="5"/>
      <c r="AS3224" s="1"/>
      <c r="AT3224" s="8"/>
      <c r="AU3224" s="1"/>
      <c r="AV3224" s="1"/>
      <c r="AW3224" s="3"/>
      <c r="AX3224" s="3"/>
      <c r="AY3224" s="4"/>
      <c r="AZ3224" s="4"/>
      <c r="BA3224" s="4"/>
      <c r="BB3224" s="1"/>
      <c r="BC3224" s="1"/>
      <c r="BD3224" s="1"/>
      <c r="BE3224" s="1"/>
      <c r="BF3224" s="1"/>
      <c r="BG3224" s="1"/>
      <c r="BH3224" s="1"/>
      <c r="BI3224" s="1"/>
    </row>
    <row r="3225" spans="1:61" x14ac:dyDescent="0.2">
      <c r="A3225" s="78">
        <f t="shared" si="1854"/>
        <v>45116</v>
      </c>
      <c r="B3225" s="2">
        <f t="shared" si="1824"/>
        <v>480379.92041296756</v>
      </c>
      <c r="C3225" s="3">
        <f t="shared" si="1825"/>
        <v>64851289.255750619</v>
      </c>
      <c r="D3225" s="2">
        <f t="shared" si="1823"/>
        <v>240537.3279050432</v>
      </c>
      <c r="E3225" s="2">
        <f t="shared" si="1826"/>
        <v>0</v>
      </c>
      <c r="F3225" s="33">
        <f t="shared" si="1827"/>
        <v>240537.3279050432</v>
      </c>
      <c r="G3225" s="39">
        <f t="shared" si="1828"/>
        <v>6649.99</v>
      </c>
      <c r="H3225" s="38">
        <f>IF(AND(N3225=1,N3224&gt;1),VLOOKUP(A3224,[1]Plan1!$CW$105:$CY$215,3),H3224)</f>
        <v>6665.28</v>
      </c>
      <c r="I3225" s="127">
        <f t="shared" si="1829"/>
        <v>45029</v>
      </c>
      <c r="J3225" s="127">
        <f t="shared" si="1830"/>
        <v>45059</v>
      </c>
      <c r="K3225" s="34">
        <f t="shared" si="1831"/>
        <v>2.2992515778219591E-3</v>
      </c>
      <c r="L3225" s="212">
        <f t="shared" si="1832"/>
        <v>45117</v>
      </c>
      <c r="M3225" s="1">
        <f t="shared" si="1833"/>
        <v>20</v>
      </c>
      <c r="N3225" s="1">
        <f t="shared" si="1834"/>
        <v>20</v>
      </c>
      <c r="O3225" s="2">
        <f t="shared" si="1835"/>
        <v>1.0022992500000001</v>
      </c>
      <c r="P3225" s="35">
        <f t="shared" si="1836"/>
        <v>1.00610015</v>
      </c>
      <c r="Q3225" s="35">
        <f t="shared" si="1837"/>
        <v>1.2519826638091234</v>
      </c>
      <c r="R3225" s="2">
        <f t="shared" si="1838"/>
        <v>1.2548612800000001</v>
      </c>
      <c r="S3225" s="2">
        <f t="shared" si="1839"/>
        <v>1.23561838</v>
      </c>
      <c r="T3225" s="2">
        <f t="shared" si="1840"/>
        <v>301840.97918269999</v>
      </c>
      <c r="U3225" s="2">
        <f t="shared" si="1841"/>
        <v>0</v>
      </c>
      <c r="V3225" s="2">
        <f t="shared" si="1842"/>
        <v>61303.651277659046</v>
      </c>
      <c r="W3225" s="2">
        <f t="shared" si="1843"/>
        <v>301840.97918270226</v>
      </c>
      <c r="X3225" s="36">
        <f t="shared" si="1844"/>
        <v>0</v>
      </c>
      <c r="Y3225" s="2">
        <f t="shared" si="1845"/>
        <v>0</v>
      </c>
      <c r="Z3225" s="37">
        <f t="shared" si="1846"/>
        <v>0</v>
      </c>
      <c r="AA3225" s="2">
        <f t="shared" si="1847"/>
        <v>0</v>
      </c>
      <c r="AB3225" s="4">
        <f t="shared" si="1855"/>
        <v>7.1215000000000001E-2</v>
      </c>
      <c r="AC3225" s="148">
        <f t="shared" si="1848"/>
        <v>857</v>
      </c>
      <c r="AD3225" s="36">
        <v>252</v>
      </c>
      <c r="AE3225" s="35">
        <f t="shared" si="1849"/>
        <v>1.263584547</v>
      </c>
      <c r="AF3225" s="2">
        <f t="shared" si="1850"/>
        <v>79560.617763899994</v>
      </c>
      <c r="AG3225" s="2">
        <f t="shared" si="1851"/>
        <v>79560.617763899994</v>
      </c>
      <c r="AH3225" s="3">
        <f t="shared" si="1852"/>
        <v>0</v>
      </c>
      <c r="AI3225" s="3"/>
      <c r="AJ3225" s="3">
        <v>0</v>
      </c>
      <c r="AK3225" s="2">
        <f t="shared" si="1853"/>
        <v>98978.323466365371</v>
      </c>
      <c r="AL3225" s="8"/>
      <c r="AM3225" s="8"/>
      <c r="AN3225" s="8"/>
      <c r="AO3225" s="8"/>
      <c r="AP3225" s="8"/>
      <c r="AQ3225" s="8"/>
      <c r="AR3225" s="5"/>
      <c r="AS3225" s="1"/>
      <c r="AT3225" s="8"/>
      <c r="AU3225" s="1"/>
      <c r="AV3225" s="1"/>
      <c r="AW3225" s="3"/>
      <c r="AX3225" s="3"/>
      <c r="AY3225" s="4"/>
      <c r="AZ3225" s="4"/>
      <c r="BA3225" s="4"/>
      <c r="BB3225" s="1"/>
      <c r="BC3225" s="1"/>
      <c r="BD3225" s="1"/>
      <c r="BE3225" s="1"/>
      <c r="BF3225" s="1"/>
      <c r="BG3225" s="1"/>
      <c r="BH3225" s="1"/>
      <c r="BI3225" s="1"/>
    </row>
    <row r="3226" spans="1:61" x14ac:dyDescent="0.2">
      <c r="A3226" s="78">
        <f t="shared" si="1854"/>
        <v>45117</v>
      </c>
      <c r="B3226" s="2">
        <f t="shared" si="1824"/>
        <v>480563.23609668069</v>
      </c>
      <c r="C3226" s="3">
        <f t="shared" si="1825"/>
        <v>64876036.873051889</v>
      </c>
      <c r="D3226" s="2">
        <f t="shared" si="1823"/>
        <v>240537.3279050432</v>
      </c>
      <c r="E3226" s="2">
        <f t="shared" si="1826"/>
        <v>0</v>
      </c>
      <c r="F3226" s="33">
        <f t="shared" si="1827"/>
        <v>240537.3279050432</v>
      </c>
      <c r="G3226" s="39">
        <f t="shared" si="1828"/>
        <v>6649.99</v>
      </c>
      <c r="H3226" s="38">
        <f>IF(AND(N3226=1,N3225&gt;1),VLOOKUP(A3225,[1]Plan1!$CW$105:$CY$215,3),H3225)</f>
        <v>6665.28</v>
      </c>
      <c r="I3226" s="127">
        <f t="shared" si="1829"/>
        <v>45029</v>
      </c>
      <c r="J3226" s="127">
        <f t="shared" si="1830"/>
        <v>45059</v>
      </c>
      <c r="K3226" s="34">
        <f t="shared" si="1831"/>
        <v>2.2992515778219591E-3</v>
      </c>
      <c r="L3226" s="212">
        <f t="shared" si="1832"/>
        <v>45117</v>
      </c>
      <c r="M3226" s="1">
        <f t="shared" si="1833"/>
        <v>20</v>
      </c>
      <c r="N3226" s="1">
        <f t="shared" si="1834"/>
        <v>20</v>
      </c>
      <c r="O3226" s="2">
        <f t="shared" si="1835"/>
        <v>1.0022992500000001</v>
      </c>
      <c r="P3226" s="35">
        <f t="shared" si="1836"/>
        <v>1.00610015</v>
      </c>
      <c r="Q3226" s="35">
        <f t="shared" si="1837"/>
        <v>1.2519826638091234</v>
      </c>
      <c r="R3226" s="2">
        <f t="shared" si="1838"/>
        <v>1.2548612800000001</v>
      </c>
      <c r="S3226" s="2">
        <f t="shared" si="1839"/>
        <v>1.23561838</v>
      </c>
      <c r="T3226" s="2">
        <f t="shared" si="1840"/>
        <v>301840.97918269999</v>
      </c>
      <c r="U3226" s="2">
        <f t="shared" si="1841"/>
        <v>0</v>
      </c>
      <c r="V3226" s="2">
        <f t="shared" si="1842"/>
        <v>61303.651277659046</v>
      </c>
      <c r="W3226" s="2">
        <f t="shared" si="1843"/>
        <v>301840.97918270226</v>
      </c>
      <c r="X3226" s="36">
        <f t="shared" si="1844"/>
        <v>106</v>
      </c>
      <c r="Y3226" s="2">
        <f t="shared" si="1845"/>
        <v>0</v>
      </c>
      <c r="Z3226" s="37">
        <f t="shared" si="1846"/>
        <v>0</v>
      </c>
      <c r="AA3226" s="2">
        <f t="shared" si="1847"/>
        <v>0</v>
      </c>
      <c r="AB3226" s="4">
        <f t="shared" si="1855"/>
        <v>7.1215000000000001E-2</v>
      </c>
      <c r="AC3226" s="148">
        <f t="shared" si="1848"/>
        <v>858</v>
      </c>
      <c r="AD3226" s="36">
        <v>252</v>
      </c>
      <c r="AE3226" s="35">
        <f t="shared" si="1849"/>
        <v>1.2639295399999999</v>
      </c>
      <c r="AF3226" s="2">
        <f t="shared" si="1850"/>
        <v>79664.750788830002</v>
      </c>
      <c r="AG3226" s="2">
        <f t="shared" si="1851"/>
        <v>79664.75078884</v>
      </c>
      <c r="AH3226" s="3">
        <f t="shared" si="1852"/>
        <v>0</v>
      </c>
      <c r="AI3226" s="3"/>
      <c r="AJ3226" s="3">
        <v>0</v>
      </c>
      <c r="AK3226" s="2">
        <f t="shared" si="1853"/>
        <v>99057.506125138447</v>
      </c>
      <c r="AL3226" s="8"/>
      <c r="AM3226" s="8"/>
      <c r="AN3226" s="8"/>
      <c r="AO3226" s="8"/>
      <c r="AP3226" s="8"/>
      <c r="AQ3226" s="8"/>
      <c r="AR3226" s="5"/>
      <c r="AS3226" s="1"/>
      <c r="AT3226" s="8"/>
      <c r="AU3226" s="1"/>
      <c r="AV3226" s="1"/>
      <c r="AW3226" s="3"/>
      <c r="AX3226" s="3"/>
      <c r="AY3226" s="4"/>
      <c r="AZ3226" s="4"/>
      <c r="BA3226" s="4"/>
      <c r="BB3226" s="1"/>
      <c r="BC3226" s="1"/>
      <c r="BD3226" s="1"/>
      <c r="BE3226" s="1"/>
      <c r="BF3226" s="1"/>
      <c r="BG3226" s="1"/>
      <c r="BH3226" s="1"/>
      <c r="BI3226" s="1"/>
    </row>
    <row r="3227" spans="1:61" x14ac:dyDescent="0.2">
      <c r="A3227" s="78">
        <f t="shared" si="1854"/>
        <v>45118</v>
      </c>
      <c r="B3227" s="2">
        <f t="shared" si="1824"/>
        <v>480733.30291862751</v>
      </c>
      <c r="C3227" s="3">
        <f t="shared" si="1825"/>
        <v>64898995.894014716</v>
      </c>
      <c r="D3227" s="2">
        <f t="shared" si="1823"/>
        <v>240537.3279050432</v>
      </c>
      <c r="E3227" s="2">
        <f t="shared" si="1826"/>
        <v>0</v>
      </c>
      <c r="F3227" s="33">
        <f t="shared" si="1827"/>
        <v>240537.3279050432</v>
      </c>
      <c r="G3227" s="39">
        <f t="shared" si="1828"/>
        <v>6665.28</v>
      </c>
      <c r="H3227" s="38">
        <f>IF(AND(N3227=1,N3226&gt;1),VLOOKUP(A3226,[1]Plan1!$CW$105:$CY$215,3),H3226)</f>
        <v>6659.95</v>
      </c>
      <c r="I3227" s="127">
        <f t="shared" si="1829"/>
        <v>45057</v>
      </c>
      <c r="J3227" s="127">
        <f t="shared" si="1830"/>
        <v>45088</v>
      </c>
      <c r="K3227" s="34">
        <f t="shared" si="1831"/>
        <v>-7.9966633059680436E-4</v>
      </c>
      <c r="L3227" s="212">
        <f t="shared" si="1832"/>
        <v>45148</v>
      </c>
      <c r="M3227" s="1">
        <f t="shared" si="1833"/>
        <v>23</v>
      </c>
      <c r="N3227" s="1">
        <f t="shared" si="1834"/>
        <v>1</v>
      </c>
      <c r="O3227" s="2">
        <f t="shared" si="1835"/>
        <v>0.99996521000000005</v>
      </c>
      <c r="P3227" s="35">
        <f t="shared" si="1836"/>
        <v>1.0022992500000001</v>
      </c>
      <c r="Q3227" s="35">
        <f t="shared" si="1837"/>
        <v>1.2548612849488867</v>
      </c>
      <c r="R3227" s="2">
        <f t="shared" si="1838"/>
        <v>1.2548176200000001</v>
      </c>
      <c r="S3227" s="2">
        <f t="shared" si="1839"/>
        <v>1.23561838</v>
      </c>
      <c r="T3227" s="2">
        <f t="shared" si="1840"/>
        <v>301830.47732295998</v>
      </c>
      <c r="U3227" s="2">
        <f t="shared" si="1841"/>
        <v>0</v>
      </c>
      <c r="V3227" s="2">
        <f t="shared" si="1842"/>
        <v>61293.149417922716</v>
      </c>
      <c r="W3227" s="2">
        <f t="shared" si="1843"/>
        <v>301830.47732296592</v>
      </c>
      <c r="X3227" s="36">
        <f t="shared" si="1844"/>
        <v>0</v>
      </c>
      <c r="Y3227" s="2">
        <f t="shared" si="1845"/>
        <v>0</v>
      </c>
      <c r="Z3227" s="37">
        <f t="shared" si="1846"/>
        <v>0</v>
      </c>
      <c r="AA3227" s="2">
        <f t="shared" si="1847"/>
        <v>0</v>
      </c>
      <c r="AB3227" s="4">
        <f t="shared" si="1855"/>
        <v>7.1215000000000001E-2</v>
      </c>
      <c r="AC3227" s="148">
        <f t="shared" si="1848"/>
        <v>859</v>
      </c>
      <c r="AD3227" s="36">
        <v>252</v>
      </c>
      <c r="AE3227" s="35">
        <f t="shared" si="1849"/>
        <v>1.264274627</v>
      </c>
      <c r="AF3227" s="2">
        <f t="shared" si="1850"/>
        <v>79766.136811749995</v>
      </c>
      <c r="AG3227" s="2">
        <f t="shared" si="1851"/>
        <v>79766.136811749995</v>
      </c>
      <c r="AH3227" s="3">
        <f t="shared" si="1852"/>
        <v>0</v>
      </c>
      <c r="AI3227" s="3"/>
      <c r="AJ3227" s="3">
        <v>0</v>
      </c>
      <c r="AK3227" s="2">
        <f t="shared" si="1853"/>
        <v>99136.688783911552</v>
      </c>
      <c r="AL3227" s="8"/>
      <c r="AM3227" s="8"/>
      <c r="AN3227" s="8"/>
      <c r="AO3227" s="8"/>
      <c r="AP3227" s="8"/>
      <c r="AQ3227" s="8"/>
      <c r="AR3227" s="5"/>
      <c r="AS3227" s="1"/>
      <c r="AT3227" s="8"/>
      <c r="AU3227" s="1"/>
      <c r="AV3227" s="1"/>
      <c r="AW3227" s="3"/>
      <c r="AX3227" s="3"/>
      <c r="AY3227" s="4"/>
      <c r="AZ3227" s="4"/>
      <c r="BA3227" s="4"/>
      <c r="BB3227" s="1"/>
      <c r="BC3227" s="1"/>
      <c r="BD3227" s="1"/>
      <c r="BE3227" s="1"/>
      <c r="BF3227" s="1"/>
      <c r="BG3227" s="1"/>
      <c r="BH3227" s="1"/>
      <c r="BI3227" s="1"/>
    </row>
    <row r="3228" spans="1:61" x14ac:dyDescent="0.2">
      <c r="A3228" s="78">
        <f t="shared" si="1854"/>
        <v>45119</v>
      </c>
      <c r="B3228" s="2">
        <f t="shared" si="1824"/>
        <v>480903.39724914078</v>
      </c>
      <c r="C3228" s="3">
        <f t="shared" si="1825"/>
        <v>64921958.628634006</v>
      </c>
      <c r="D3228" s="2">
        <f t="shared" si="1823"/>
        <v>240537.3279050432</v>
      </c>
      <c r="E3228" s="2">
        <f t="shared" si="1826"/>
        <v>0</v>
      </c>
      <c r="F3228" s="33">
        <f t="shared" si="1827"/>
        <v>240537.3279050432</v>
      </c>
      <c r="G3228" s="39">
        <f t="shared" si="1828"/>
        <v>6665.28</v>
      </c>
      <c r="H3228" s="38">
        <f>IF(AND(N3228=1,N3227&gt;1),VLOOKUP(A3227,[1]Plan1!$CW$105:$CY$215,3),H3227)</f>
        <v>6659.95</v>
      </c>
      <c r="I3228" s="127">
        <f t="shared" si="1829"/>
        <v>45057</v>
      </c>
      <c r="J3228" s="127">
        <f t="shared" si="1830"/>
        <v>45088</v>
      </c>
      <c r="K3228" s="34">
        <f t="shared" si="1831"/>
        <v>-7.9966633059680436E-4</v>
      </c>
      <c r="L3228" s="212">
        <f t="shared" si="1832"/>
        <v>45148</v>
      </c>
      <c r="M3228" s="1">
        <f t="shared" si="1833"/>
        <v>23</v>
      </c>
      <c r="N3228" s="1">
        <f t="shared" si="1834"/>
        <v>2</v>
      </c>
      <c r="O3228" s="2">
        <f t="shared" si="1835"/>
        <v>0.99993043000000004</v>
      </c>
      <c r="P3228" s="35">
        <f t="shared" si="1836"/>
        <v>1.0022992500000001</v>
      </c>
      <c r="Q3228" s="35">
        <f t="shared" si="1837"/>
        <v>1.2548612849488867</v>
      </c>
      <c r="R3228" s="2">
        <f t="shared" si="1838"/>
        <v>1.25477398</v>
      </c>
      <c r="S3228" s="2">
        <f t="shared" si="1839"/>
        <v>1.23561838</v>
      </c>
      <c r="T3228" s="2">
        <f t="shared" si="1840"/>
        <v>301819.98027397</v>
      </c>
      <c r="U3228" s="2">
        <f t="shared" si="1841"/>
        <v>0</v>
      </c>
      <c r="V3228" s="2">
        <f t="shared" si="1842"/>
        <v>61282.652368932911</v>
      </c>
      <c r="W3228" s="2">
        <f t="shared" si="1843"/>
        <v>301819.98027397611</v>
      </c>
      <c r="X3228" s="36">
        <f t="shared" si="1844"/>
        <v>0</v>
      </c>
      <c r="Y3228" s="2">
        <f t="shared" si="1845"/>
        <v>0</v>
      </c>
      <c r="Z3228" s="37">
        <f t="shared" si="1846"/>
        <v>0</v>
      </c>
      <c r="AA3228" s="2">
        <f t="shared" si="1847"/>
        <v>0</v>
      </c>
      <c r="AB3228" s="4">
        <f t="shared" si="1855"/>
        <v>7.1215000000000001E-2</v>
      </c>
      <c r="AC3228" s="148">
        <f t="shared" si="1848"/>
        <v>860</v>
      </c>
      <c r="AD3228" s="36">
        <v>252</v>
      </c>
      <c r="AE3228" s="35">
        <f t="shared" si="1849"/>
        <v>1.264619809</v>
      </c>
      <c r="AF3228" s="2">
        <f t="shared" si="1850"/>
        <v>79867.545532479999</v>
      </c>
      <c r="AG3228" s="2">
        <f t="shared" si="1851"/>
        <v>79867.545532479999</v>
      </c>
      <c r="AH3228" s="3">
        <f t="shared" si="1852"/>
        <v>0</v>
      </c>
      <c r="AI3228" s="3"/>
      <c r="AJ3228" s="3">
        <v>0</v>
      </c>
      <c r="AK3228" s="2">
        <f t="shared" si="1853"/>
        <v>99215.871442684642</v>
      </c>
      <c r="AL3228" s="8"/>
      <c r="AM3228" s="8"/>
      <c r="AN3228" s="8"/>
      <c r="AO3228" s="8"/>
      <c r="AP3228" s="8"/>
      <c r="AQ3228" s="8"/>
      <c r="AR3228" s="5"/>
      <c r="AS3228" s="1"/>
      <c r="AT3228" s="8"/>
      <c r="AU3228" s="1"/>
      <c r="AV3228" s="1"/>
      <c r="AW3228" s="3"/>
      <c r="AX3228" s="3"/>
      <c r="AY3228" s="4"/>
      <c r="AZ3228" s="4"/>
      <c r="BA3228" s="4"/>
      <c r="BB3228" s="1"/>
      <c r="BC3228" s="1"/>
      <c r="BD3228" s="1"/>
      <c r="BE3228" s="1"/>
      <c r="BF3228" s="1"/>
      <c r="BG3228" s="1"/>
      <c r="BH3228" s="1"/>
      <c r="BI3228" s="1"/>
    </row>
    <row r="3229" spans="1:61" x14ac:dyDescent="0.2">
      <c r="A3229" s="78">
        <f t="shared" si="1854"/>
        <v>45120</v>
      </c>
      <c r="B3229" s="2">
        <f t="shared" si="1824"/>
        <v>481073.51270295412</v>
      </c>
      <c r="C3229" s="3">
        <f t="shared" si="1825"/>
        <v>64944924.214898802</v>
      </c>
      <c r="D3229" s="2">
        <f t="shared" si="1823"/>
        <v>240537.3279050432</v>
      </c>
      <c r="E3229" s="2">
        <f t="shared" si="1826"/>
        <v>0</v>
      </c>
      <c r="F3229" s="33">
        <f t="shared" si="1827"/>
        <v>240537.3279050432</v>
      </c>
      <c r="G3229" s="39">
        <f t="shared" si="1828"/>
        <v>6665.28</v>
      </c>
      <c r="H3229" s="38">
        <f>IF(AND(N3229=1,N3228&gt;1),VLOOKUP(A3228,[1]Plan1!$CW$105:$CY$215,3),H3228)</f>
        <v>6659.95</v>
      </c>
      <c r="I3229" s="127">
        <f t="shared" si="1829"/>
        <v>45057</v>
      </c>
      <c r="J3229" s="127">
        <f t="shared" si="1830"/>
        <v>45088</v>
      </c>
      <c r="K3229" s="34">
        <f t="shared" si="1831"/>
        <v>-7.9966633059680436E-4</v>
      </c>
      <c r="L3229" s="212">
        <f t="shared" si="1832"/>
        <v>45148</v>
      </c>
      <c r="M3229" s="1">
        <f t="shared" si="1833"/>
        <v>23</v>
      </c>
      <c r="N3229" s="1">
        <f t="shared" si="1834"/>
        <v>3</v>
      </c>
      <c r="O3229" s="2">
        <f t="shared" si="1835"/>
        <v>0.99989565000000002</v>
      </c>
      <c r="P3229" s="35">
        <f t="shared" si="1836"/>
        <v>1.0022992500000001</v>
      </c>
      <c r="Q3229" s="35">
        <f t="shared" si="1837"/>
        <v>1.2548612849488867</v>
      </c>
      <c r="R3229" s="2">
        <f t="shared" si="1838"/>
        <v>1.2547303400000001</v>
      </c>
      <c r="S3229" s="2">
        <f t="shared" si="1839"/>
        <v>1.23561838</v>
      </c>
      <c r="T3229" s="2">
        <f t="shared" si="1840"/>
        <v>301809.48322498001</v>
      </c>
      <c r="U3229" s="2">
        <f t="shared" si="1841"/>
        <v>0</v>
      </c>
      <c r="V3229" s="2">
        <f t="shared" si="1842"/>
        <v>61272.155319943158</v>
      </c>
      <c r="W3229" s="2">
        <f t="shared" si="1843"/>
        <v>301809.48322498635</v>
      </c>
      <c r="X3229" s="36">
        <f t="shared" si="1844"/>
        <v>0</v>
      </c>
      <c r="Y3229" s="2">
        <f t="shared" si="1845"/>
        <v>0</v>
      </c>
      <c r="Z3229" s="37">
        <f t="shared" si="1846"/>
        <v>0</v>
      </c>
      <c r="AA3229" s="2">
        <f t="shared" si="1847"/>
        <v>0</v>
      </c>
      <c r="AB3229" s="4">
        <f t="shared" si="1855"/>
        <v>7.1215000000000001E-2</v>
      </c>
      <c r="AC3229" s="148">
        <f t="shared" si="1848"/>
        <v>861</v>
      </c>
      <c r="AD3229" s="36">
        <v>252</v>
      </c>
      <c r="AE3229" s="35">
        <f t="shared" si="1849"/>
        <v>1.264965085</v>
      </c>
      <c r="AF3229" s="2">
        <f t="shared" si="1850"/>
        <v>79968.975376510003</v>
      </c>
      <c r="AG3229" s="2">
        <f t="shared" si="1851"/>
        <v>79968.975376510003</v>
      </c>
      <c r="AH3229" s="3">
        <f t="shared" si="1852"/>
        <v>0</v>
      </c>
      <c r="AI3229" s="3"/>
      <c r="AJ3229" s="3">
        <v>0</v>
      </c>
      <c r="AK3229" s="2">
        <f t="shared" si="1853"/>
        <v>99295.054101457747</v>
      </c>
      <c r="AL3229" s="8"/>
      <c r="AM3229" s="8"/>
      <c r="AN3229" s="8"/>
      <c r="AO3229" s="8"/>
      <c r="AP3229" s="8"/>
      <c r="AQ3229" s="8"/>
      <c r="AR3229" s="5"/>
      <c r="AS3229" s="1"/>
      <c r="AT3229" s="8"/>
      <c r="AU3229" s="1"/>
      <c r="AV3229" s="1"/>
      <c r="AW3229" s="3"/>
      <c r="AX3229" s="3"/>
      <c r="AY3229" s="4"/>
      <c r="AZ3229" s="4"/>
      <c r="BA3229" s="4"/>
      <c r="BB3229" s="1"/>
      <c r="BC3229" s="1"/>
      <c r="BD3229" s="1"/>
      <c r="BE3229" s="1"/>
      <c r="BF3229" s="1"/>
      <c r="BG3229" s="1"/>
      <c r="BH3229" s="1"/>
      <c r="BI3229" s="1"/>
    </row>
    <row r="3230" spans="1:61" x14ac:dyDescent="0.2">
      <c r="A3230" s="78">
        <f t="shared" si="1854"/>
        <v>45121</v>
      </c>
      <c r="B3230" s="2">
        <f t="shared" si="1824"/>
        <v>481243.64927711734</v>
      </c>
      <c r="C3230" s="3">
        <f t="shared" si="1825"/>
        <v>64967892.652410842</v>
      </c>
      <c r="D3230" s="2">
        <f t="shared" si="1823"/>
        <v>240537.3279050432</v>
      </c>
      <c r="E3230" s="2">
        <f t="shared" si="1826"/>
        <v>0</v>
      </c>
      <c r="F3230" s="33">
        <f t="shared" si="1827"/>
        <v>240537.3279050432</v>
      </c>
      <c r="G3230" s="39">
        <f t="shared" si="1828"/>
        <v>6665.28</v>
      </c>
      <c r="H3230" s="38">
        <f>IF(AND(N3230=1,N3229&gt;1),VLOOKUP(A3229,[1]Plan1!$CW$105:$CY$215,3),H3229)</f>
        <v>6659.95</v>
      </c>
      <c r="I3230" s="127">
        <f t="shared" si="1829"/>
        <v>45057</v>
      </c>
      <c r="J3230" s="127">
        <f t="shared" si="1830"/>
        <v>45088</v>
      </c>
      <c r="K3230" s="34">
        <f t="shared" si="1831"/>
        <v>-7.9966633059680436E-4</v>
      </c>
      <c r="L3230" s="212">
        <f t="shared" si="1832"/>
        <v>45148</v>
      </c>
      <c r="M3230" s="1">
        <f t="shared" si="1833"/>
        <v>23</v>
      </c>
      <c r="N3230" s="1">
        <f t="shared" si="1834"/>
        <v>4</v>
      </c>
      <c r="O3230" s="2">
        <f t="shared" si="1835"/>
        <v>0.99986087999999995</v>
      </c>
      <c r="P3230" s="35">
        <f t="shared" si="1836"/>
        <v>1.0022992500000001</v>
      </c>
      <c r="Q3230" s="35">
        <f t="shared" si="1837"/>
        <v>1.2548612849488867</v>
      </c>
      <c r="R3230" s="2">
        <f t="shared" si="1838"/>
        <v>1.2546866999999999</v>
      </c>
      <c r="S3230" s="2">
        <f t="shared" si="1839"/>
        <v>1.23561838</v>
      </c>
      <c r="T3230" s="2">
        <f t="shared" si="1840"/>
        <v>301798.98617599002</v>
      </c>
      <c r="U3230" s="2">
        <f t="shared" si="1841"/>
        <v>0</v>
      </c>
      <c r="V3230" s="2">
        <f t="shared" si="1842"/>
        <v>61261.658270953354</v>
      </c>
      <c r="W3230" s="2">
        <f t="shared" si="1843"/>
        <v>301798.98617599654</v>
      </c>
      <c r="X3230" s="36">
        <f t="shared" si="1844"/>
        <v>0</v>
      </c>
      <c r="Y3230" s="2">
        <f t="shared" si="1845"/>
        <v>0</v>
      </c>
      <c r="Z3230" s="37">
        <f t="shared" si="1846"/>
        <v>0</v>
      </c>
      <c r="AA3230" s="2">
        <f t="shared" si="1847"/>
        <v>0</v>
      </c>
      <c r="AB3230" s="4">
        <f t="shared" si="1855"/>
        <v>7.1215000000000001E-2</v>
      </c>
      <c r="AC3230" s="148">
        <f t="shared" si="1848"/>
        <v>862</v>
      </c>
      <c r="AD3230" s="36">
        <v>252</v>
      </c>
      <c r="AE3230" s="35">
        <f t="shared" si="1849"/>
        <v>1.2653104550000001</v>
      </c>
      <c r="AF3230" s="2">
        <f t="shared" si="1850"/>
        <v>80070.426340890001</v>
      </c>
      <c r="AG3230" s="2">
        <f t="shared" si="1851"/>
        <v>80070.426340890001</v>
      </c>
      <c r="AH3230" s="3">
        <f t="shared" si="1852"/>
        <v>0</v>
      </c>
      <c r="AI3230" s="3"/>
      <c r="AJ3230" s="3">
        <v>0</v>
      </c>
      <c r="AK3230" s="2">
        <f t="shared" si="1853"/>
        <v>99374.236760230822</v>
      </c>
      <c r="AL3230" s="8"/>
      <c r="AM3230" s="8"/>
      <c r="AN3230" s="8"/>
      <c r="AO3230" s="8"/>
      <c r="AP3230" s="8"/>
      <c r="AQ3230" s="8"/>
      <c r="AR3230" s="5"/>
      <c r="AS3230" s="1"/>
      <c r="AT3230" s="8"/>
      <c r="AU3230" s="1"/>
      <c r="AV3230" s="1"/>
      <c r="AW3230" s="3"/>
      <c r="AX3230" s="3"/>
      <c r="AY3230" s="4"/>
      <c r="AZ3230" s="4"/>
      <c r="BA3230" s="4"/>
      <c r="BB3230" s="1"/>
      <c r="BC3230" s="1"/>
      <c r="BD3230" s="1"/>
      <c r="BE3230" s="1"/>
      <c r="BF3230" s="1"/>
      <c r="BG3230" s="1"/>
      <c r="BH3230" s="1"/>
      <c r="BI3230" s="1"/>
    </row>
    <row r="3231" spans="1:61" x14ac:dyDescent="0.2">
      <c r="A3231" s="78">
        <f t="shared" si="1854"/>
        <v>45122</v>
      </c>
      <c r="B3231" s="2">
        <f t="shared" si="1824"/>
        <v>481309.54991005076</v>
      </c>
      <c r="C3231" s="3">
        <f t="shared" si="1825"/>
        <v>64976789.23785685</v>
      </c>
      <c r="D3231" s="2">
        <f t="shared" si="1823"/>
        <v>240537.3279050432</v>
      </c>
      <c r="E3231" s="2">
        <f t="shared" si="1826"/>
        <v>0</v>
      </c>
      <c r="F3231" s="33">
        <f t="shared" si="1827"/>
        <v>240537.3279050432</v>
      </c>
      <c r="G3231" s="39">
        <f t="shared" si="1828"/>
        <v>6665.28</v>
      </c>
      <c r="H3231" s="38">
        <f>IF(AND(N3231=1,N3230&gt;1),VLOOKUP(A3230,[1]Plan1!$CW$105:$CY$215,3),H3230)</f>
        <v>6659.95</v>
      </c>
      <c r="I3231" s="127">
        <f t="shared" si="1829"/>
        <v>45057</v>
      </c>
      <c r="J3231" s="127">
        <f t="shared" si="1830"/>
        <v>45088</v>
      </c>
      <c r="K3231" s="34">
        <f t="shared" si="1831"/>
        <v>-7.9966633059680436E-4</v>
      </c>
      <c r="L3231" s="212">
        <f t="shared" si="1832"/>
        <v>45148</v>
      </c>
      <c r="M3231" s="1">
        <f t="shared" si="1833"/>
        <v>23</v>
      </c>
      <c r="N3231" s="1">
        <f t="shared" si="1834"/>
        <v>5</v>
      </c>
      <c r="O3231" s="2">
        <f t="shared" si="1835"/>
        <v>0.99982610000000005</v>
      </c>
      <c r="P3231" s="35">
        <f t="shared" si="1836"/>
        <v>1.0022992500000001</v>
      </c>
      <c r="Q3231" s="35">
        <f t="shared" si="1837"/>
        <v>1.2548612849488867</v>
      </c>
      <c r="R3231" s="2">
        <f t="shared" si="1838"/>
        <v>1.25464306</v>
      </c>
      <c r="S3231" s="2">
        <f t="shared" si="1839"/>
        <v>1.23561838</v>
      </c>
      <c r="T3231" s="2">
        <f t="shared" si="1840"/>
        <v>301788.48912699998</v>
      </c>
      <c r="U3231" s="2">
        <f t="shared" si="1841"/>
        <v>0</v>
      </c>
      <c r="V3231" s="2">
        <f t="shared" si="1842"/>
        <v>61251.161221963601</v>
      </c>
      <c r="W3231" s="2">
        <f t="shared" si="1843"/>
        <v>301788.48912700679</v>
      </c>
      <c r="X3231" s="36">
        <f t="shared" si="1844"/>
        <v>0</v>
      </c>
      <c r="Y3231" s="2">
        <f t="shared" si="1845"/>
        <v>0</v>
      </c>
      <c r="Z3231" s="37">
        <f t="shared" si="1846"/>
        <v>0</v>
      </c>
      <c r="AA3231" s="2">
        <f t="shared" si="1847"/>
        <v>0</v>
      </c>
      <c r="AB3231" s="4">
        <f t="shared" si="1855"/>
        <v>7.1215000000000001E-2</v>
      </c>
      <c r="AC3231" s="148">
        <f t="shared" si="1848"/>
        <v>862</v>
      </c>
      <c r="AD3231" s="36">
        <v>252</v>
      </c>
      <c r="AE3231" s="35">
        <f t="shared" si="1849"/>
        <v>1.2653104550000001</v>
      </c>
      <c r="AF3231" s="2">
        <f t="shared" si="1850"/>
        <v>80067.641364039999</v>
      </c>
      <c r="AG3231" s="2">
        <f t="shared" si="1851"/>
        <v>80067.641364039999</v>
      </c>
      <c r="AH3231" s="3">
        <f t="shared" si="1852"/>
        <v>0</v>
      </c>
      <c r="AI3231" s="3"/>
      <c r="AJ3231" s="3">
        <v>0</v>
      </c>
      <c r="AK3231" s="2">
        <f t="shared" si="1853"/>
        <v>99453.419419003927</v>
      </c>
      <c r="AL3231" s="8"/>
      <c r="AM3231" s="8"/>
      <c r="AN3231" s="8"/>
      <c r="AO3231" s="8"/>
      <c r="AP3231" s="8"/>
      <c r="AQ3231" s="8"/>
      <c r="AR3231" s="5"/>
      <c r="AS3231" s="1"/>
      <c r="AT3231" s="8"/>
      <c r="AU3231" s="1"/>
      <c r="AV3231" s="1"/>
      <c r="AW3231" s="3"/>
      <c r="AX3231" s="3"/>
      <c r="AY3231" s="4"/>
      <c r="AZ3231" s="4"/>
      <c r="BA3231" s="4"/>
      <c r="BB3231" s="1"/>
      <c r="BC3231" s="1"/>
      <c r="BD3231" s="1"/>
      <c r="BE3231" s="1"/>
      <c r="BF3231" s="1"/>
      <c r="BG3231" s="1"/>
      <c r="BH3231" s="1"/>
      <c r="BI3231" s="1"/>
    </row>
    <row r="3232" spans="1:61" x14ac:dyDescent="0.2">
      <c r="A3232" s="78">
        <f t="shared" si="1854"/>
        <v>45123</v>
      </c>
      <c r="B3232" s="2">
        <f t="shared" si="1824"/>
        <v>481388.73256882385</v>
      </c>
      <c r="C3232" s="3">
        <f t="shared" si="1825"/>
        <v>64987478.89679122</v>
      </c>
      <c r="D3232" s="2">
        <f t="shared" si="1823"/>
        <v>240537.3279050432</v>
      </c>
      <c r="E3232" s="2">
        <f t="shared" si="1826"/>
        <v>0</v>
      </c>
      <c r="F3232" s="33">
        <f t="shared" si="1827"/>
        <v>240537.3279050432</v>
      </c>
      <c r="G3232" s="39">
        <f t="shared" si="1828"/>
        <v>6665.28</v>
      </c>
      <c r="H3232" s="38">
        <f>IF(AND(N3232=1,N3231&gt;1),VLOOKUP(A3231,[1]Plan1!$CW$105:$CY$215,3),H3231)</f>
        <v>6659.95</v>
      </c>
      <c r="I3232" s="127">
        <f t="shared" si="1829"/>
        <v>45057</v>
      </c>
      <c r="J3232" s="127">
        <f t="shared" si="1830"/>
        <v>45088</v>
      </c>
      <c r="K3232" s="34">
        <f t="shared" si="1831"/>
        <v>-7.9966633059680436E-4</v>
      </c>
      <c r="L3232" s="212">
        <f t="shared" si="1832"/>
        <v>45148</v>
      </c>
      <c r="M3232" s="1">
        <f t="shared" si="1833"/>
        <v>23</v>
      </c>
      <c r="N3232" s="1">
        <f t="shared" si="1834"/>
        <v>5</v>
      </c>
      <c r="O3232" s="2">
        <f t="shared" si="1835"/>
        <v>0.99982610000000005</v>
      </c>
      <c r="P3232" s="35">
        <f t="shared" si="1836"/>
        <v>1.0022992500000001</v>
      </c>
      <c r="Q3232" s="35">
        <f t="shared" si="1837"/>
        <v>1.2548612849488867</v>
      </c>
      <c r="R3232" s="2">
        <f t="shared" si="1838"/>
        <v>1.25464306</v>
      </c>
      <c r="S3232" s="2">
        <f t="shared" si="1839"/>
        <v>1.23561838</v>
      </c>
      <c r="T3232" s="2">
        <f t="shared" si="1840"/>
        <v>301788.48912699998</v>
      </c>
      <c r="U3232" s="2">
        <f t="shared" si="1841"/>
        <v>0</v>
      </c>
      <c r="V3232" s="2">
        <f t="shared" si="1842"/>
        <v>61251.161221963601</v>
      </c>
      <c r="W3232" s="2">
        <f t="shared" si="1843"/>
        <v>301788.48912700679</v>
      </c>
      <c r="X3232" s="36">
        <f t="shared" si="1844"/>
        <v>0</v>
      </c>
      <c r="Y3232" s="2">
        <f t="shared" si="1845"/>
        <v>0</v>
      </c>
      <c r="Z3232" s="37">
        <f t="shared" si="1846"/>
        <v>0</v>
      </c>
      <c r="AA3232" s="2">
        <f t="shared" si="1847"/>
        <v>0</v>
      </c>
      <c r="AB3232" s="4">
        <f t="shared" si="1855"/>
        <v>7.1215000000000001E-2</v>
      </c>
      <c r="AC3232" s="148">
        <f t="shared" si="1848"/>
        <v>862</v>
      </c>
      <c r="AD3232" s="36">
        <v>252</v>
      </c>
      <c r="AE3232" s="35">
        <f t="shared" si="1849"/>
        <v>1.2653104550000001</v>
      </c>
      <c r="AF3232" s="2">
        <f t="shared" si="1850"/>
        <v>80067.641364039999</v>
      </c>
      <c r="AG3232" s="2">
        <f t="shared" si="1851"/>
        <v>80067.641364039999</v>
      </c>
      <c r="AH3232" s="3">
        <f t="shared" si="1852"/>
        <v>0</v>
      </c>
      <c r="AI3232" s="3"/>
      <c r="AJ3232" s="3">
        <v>0</v>
      </c>
      <c r="AK3232" s="2">
        <f t="shared" si="1853"/>
        <v>99532.602077777003</v>
      </c>
      <c r="AL3232" s="8"/>
      <c r="AM3232" s="8"/>
      <c r="AN3232" s="8"/>
      <c r="AO3232" s="8"/>
      <c r="AP3232" s="8"/>
      <c r="AQ3232" s="8"/>
      <c r="AR3232" s="5"/>
      <c r="AS3232" s="1"/>
      <c r="AT3232" s="8"/>
      <c r="AU3232" s="1"/>
      <c r="AV3232" s="1"/>
      <c r="AW3232" s="3"/>
      <c r="AX3232" s="3"/>
      <c r="AY3232" s="4"/>
      <c r="AZ3232" s="4"/>
      <c r="BA3232" s="4"/>
      <c r="BB3232" s="1"/>
      <c r="BC3232" s="1"/>
      <c r="BD3232" s="1"/>
      <c r="BE3232" s="1"/>
      <c r="BF3232" s="1"/>
      <c r="BG3232" s="1"/>
      <c r="BH3232" s="1"/>
      <c r="BI3232" s="1"/>
    </row>
    <row r="3233" spans="1:61" x14ac:dyDescent="0.2">
      <c r="A3233" s="78">
        <f t="shared" si="1854"/>
        <v>45124</v>
      </c>
      <c r="B3233" s="2">
        <f t="shared" si="1824"/>
        <v>481572.17228620691</v>
      </c>
      <c r="C3233" s="3">
        <f t="shared" si="1825"/>
        <v>65012243.258637935</v>
      </c>
      <c r="D3233" s="2">
        <f t="shared" si="1823"/>
        <v>240537.3279050432</v>
      </c>
      <c r="E3233" s="2">
        <f t="shared" si="1826"/>
        <v>0</v>
      </c>
      <c r="F3233" s="33">
        <f t="shared" si="1827"/>
        <v>240537.3279050432</v>
      </c>
      <c r="G3233" s="39">
        <f t="shared" si="1828"/>
        <v>6665.28</v>
      </c>
      <c r="H3233" s="38">
        <f>IF(AND(N3233=1,N3232&gt;1),VLOOKUP(A3232,[1]Plan1!$CW$105:$CY$215,3),H3232)</f>
        <v>6659.95</v>
      </c>
      <c r="I3233" s="127">
        <f t="shared" si="1829"/>
        <v>45057</v>
      </c>
      <c r="J3233" s="127">
        <f t="shared" si="1830"/>
        <v>45088</v>
      </c>
      <c r="K3233" s="34">
        <f t="shared" si="1831"/>
        <v>-7.9966633059680436E-4</v>
      </c>
      <c r="L3233" s="212">
        <f t="shared" si="1832"/>
        <v>45148</v>
      </c>
      <c r="M3233" s="1">
        <f t="shared" si="1833"/>
        <v>23</v>
      </c>
      <c r="N3233" s="1">
        <f t="shared" si="1834"/>
        <v>5</v>
      </c>
      <c r="O3233" s="2">
        <f t="shared" si="1835"/>
        <v>0.99982610000000005</v>
      </c>
      <c r="P3233" s="35">
        <f t="shared" si="1836"/>
        <v>1.0022992500000001</v>
      </c>
      <c r="Q3233" s="35">
        <f t="shared" si="1837"/>
        <v>1.2548612849488867</v>
      </c>
      <c r="R3233" s="2">
        <f t="shared" si="1838"/>
        <v>1.25464306</v>
      </c>
      <c r="S3233" s="2">
        <f t="shared" si="1839"/>
        <v>1.23561838</v>
      </c>
      <c r="T3233" s="2">
        <f t="shared" si="1840"/>
        <v>301788.48912699998</v>
      </c>
      <c r="U3233" s="2">
        <f t="shared" si="1841"/>
        <v>0</v>
      </c>
      <c r="V3233" s="2">
        <f t="shared" si="1842"/>
        <v>61251.161221963601</v>
      </c>
      <c r="W3233" s="2">
        <f t="shared" si="1843"/>
        <v>301788.48912700679</v>
      </c>
      <c r="X3233" s="36">
        <f t="shared" si="1844"/>
        <v>0</v>
      </c>
      <c r="Y3233" s="2">
        <f t="shared" si="1845"/>
        <v>0</v>
      </c>
      <c r="Z3233" s="37">
        <f t="shared" si="1846"/>
        <v>0</v>
      </c>
      <c r="AA3233" s="2">
        <f t="shared" si="1847"/>
        <v>0</v>
      </c>
      <c r="AB3233" s="4">
        <f t="shared" si="1855"/>
        <v>7.1215000000000001E-2</v>
      </c>
      <c r="AC3233" s="148">
        <f t="shared" si="1848"/>
        <v>863</v>
      </c>
      <c r="AD3233" s="36">
        <v>252</v>
      </c>
      <c r="AE3233" s="35">
        <f t="shared" si="1849"/>
        <v>1.2656559190000001</v>
      </c>
      <c r="AF3233" s="2">
        <f t="shared" si="1850"/>
        <v>80171.898422650003</v>
      </c>
      <c r="AG3233" s="2">
        <f t="shared" si="1851"/>
        <v>80171.898422650003</v>
      </c>
      <c r="AH3233" s="3">
        <f t="shared" si="1852"/>
        <v>0</v>
      </c>
      <c r="AI3233" s="3"/>
      <c r="AJ3233" s="3">
        <v>0</v>
      </c>
      <c r="AK3233" s="2">
        <f t="shared" si="1853"/>
        <v>99611.784736550107</v>
      </c>
      <c r="AL3233" s="8"/>
      <c r="AM3233" s="8"/>
      <c r="AN3233" s="8"/>
      <c r="AO3233" s="8"/>
      <c r="AP3233" s="8"/>
      <c r="AQ3233" s="8"/>
      <c r="AR3233" s="5"/>
      <c r="AS3233" s="1"/>
      <c r="AT3233" s="8"/>
      <c r="AU3233" s="1"/>
      <c r="AV3233" s="1"/>
      <c r="AW3233" s="3"/>
      <c r="AX3233" s="3"/>
      <c r="AY3233" s="4"/>
      <c r="AZ3233" s="4"/>
      <c r="BA3233" s="4"/>
      <c r="BB3233" s="1"/>
      <c r="BC3233" s="1"/>
      <c r="BD3233" s="1"/>
      <c r="BE3233" s="1"/>
      <c r="BF3233" s="1"/>
      <c r="BG3233" s="1"/>
      <c r="BH3233" s="1"/>
      <c r="BI3233" s="1"/>
    </row>
    <row r="3234" spans="1:61" x14ac:dyDescent="0.2">
      <c r="A3234" s="78">
        <f t="shared" si="1854"/>
        <v>45125</v>
      </c>
      <c r="B3234" s="2">
        <f t="shared" si="1824"/>
        <v>481742.35139396018</v>
      </c>
      <c r="C3234" s="3">
        <f t="shared" si="1825"/>
        <v>65035217.438184626</v>
      </c>
      <c r="D3234" s="2">
        <f t="shared" si="1823"/>
        <v>240537.3279050432</v>
      </c>
      <c r="E3234" s="2">
        <f t="shared" si="1826"/>
        <v>0</v>
      </c>
      <c r="F3234" s="33">
        <f t="shared" si="1827"/>
        <v>240537.3279050432</v>
      </c>
      <c r="G3234" s="39">
        <f t="shared" si="1828"/>
        <v>6665.28</v>
      </c>
      <c r="H3234" s="38">
        <f>IF(AND(N3234=1,N3233&gt;1),VLOOKUP(A3233,[1]Plan1!$CW$105:$CY$215,3),H3233)</f>
        <v>6659.95</v>
      </c>
      <c r="I3234" s="127">
        <f t="shared" si="1829"/>
        <v>45057</v>
      </c>
      <c r="J3234" s="127">
        <f t="shared" si="1830"/>
        <v>45088</v>
      </c>
      <c r="K3234" s="34">
        <f t="shared" si="1831"/>
        <v>-7.9966633059680436E-4</v>
      </c>
      <c r="L3234" s="212">
        <f t="shared" si="1832"/>
        <v>45148</v>
      </c>
      <c r="M3234" s="1">
        <f t="shared" si="1833"/>
        <v>23</v>
      </c>
      <c r="N3234" s="1">
        <f t="shared" si="1834"/>
        <v>6</v>
      </c>
      <c r="O3234" s="2">
        <f t="shared" si="1835"/>
        <v>0.99979132000000004</v>
      </c>
      <c r="P3234" s="35">
        <f t="shared" si="1836"/>
        <v>1.0022992500000001</v>
      </c>
      <c r="Q3234" s="35">
        <f t="shared" si="1837"/>
        <v>1.2548612849488867</v>
      </c>
      <c r="R3234" s="2">
        <f t="shared" si="1838"/>
        <v>1.2545994199999999</v>
      </c>
      <c r="S3234" s="2">
        <f t="shared" si="1839"/>
        <v>1.23561838</v>
      </c>
      <c r="T3234" s="2">
        <f t="shared" si="1840"/>
        <v>301777.99207800999</v>
      </c>
      <c r="U3234" s="2">
        <f t="shared" si="1841"/>
        <v>0</v>
      </c>
      <c r="V3234" s="2">
        <f t="shared" si="1842"/>
        <v>61240.664172973789</v>
      </c>
      <c r="W3234" s="2">
        <f t="shared" si="1843"/>
        <v>301777.99207801698</v>
      </c>
      <c r="X3234" s="36">
        <f t="shared" si="1844"/>
        <v>0</v>
      </c>
      <c r="Y3234" s="2">
        <f t="shared" si="1845"/>
        <v>0</v>
      </c>
      <c r="Z3234" s="37">
        <f t="shared" si="1846"/>
        <v>0</v>
      </c>
      <c r="AA3234" s="2">
        <f t="shared" si="1847"/>
        <v>0</v>
      </c>
      <c r="AB3234" s="4">
        <f t="shared" si="1855"/>
        <v>7.1215000000000001E-2</v>
      </c>
      <c r="AC3234" s="148">
        <f t="shared" si="1848"/>
        <v>864</v>
      </c>
      <c r="AD3234" s="36">
        <v>252</v>
      </c>
      <c r="AE3234" s="35">
        <f t="shared" si="1849"/>
        <v>1.266001478</v>
      </c>
      <c r="AF3234" s="2">
        <f t="shared" si="1850"/>
        <v>80273.391920619993</v>
      </c>
      <c r="AG3234" s="2">
        <f t="shared" si="1851"/>
        <v>80273.391920619993</v>
      </c>
      <c r="AH3234" s="3">
        <f t="shared" si="1852"/>
        <v>0</v>
      </c>
      <c r="AI3234" s="3"/>
      <c r="AJ3234" s="3">
        <v>0</v>
      </c>
      <c r="AK3234" s="2">
        <f t="shared" si="1853"/>
        <v>99690.967395323198</v>
      </c>
      <c r="AL3234" s="8"/>
      <c r="AM3234" s="8"/>
      <c r="AN3234" s="8"/>
      <c r="AO3234" s="8"/>
      <c r="AP3234" s="8"/>
      <c r="AQ3234" s="8"/>
      <c r="AR3234" s="5"/>
      <c r="AS3234" s="1"/>
      <c r="AT3234" s="8"/>
      <c r="AU3234" s="1"/>
      <c r="AV3234" s="1"/>
      <c r="AW3234" s="3"/>
      <c r="AX3234" s="3"/>
      <c r="AY3234" s="4"/>
      <c r="AZ3234" s="4"/>
      <c r="BA3234" s="4"/>
      <c r="BB3234" s="1"/>
      <c r="BC3234" s="1"/>
      <c r="BD3234" s="1"/>
      <c r="BE3234" s="1"/>
      <c r="BF3234" s="1"/>
      <c r="BG3234" s="1"/>
      <c r="BH3234" s="1"/>
      <c r="BI3234" s="1"/>
    </row>
    <row r="3235" spans="1:61" x14ac:dyDescent="0.2">
      <c r="A3235" s="78">
        <f t="shared" si="1854"/>
        <v>45126</v>
      </c>
      <c r="B3235" s="2">
        <f t="shared" si="1824"/>
        <v>481912.55161315354</v>
      </c>
      <c r="C3235" s="3">
        <f t="shared" si="1825"/>
        <v>65058194.467775725</v>
      </c>
      <c r="D3235" s="2">
        <f t="shared" si="1823"/>
        <v>240537.3279050432</v>
      </c>
      <c r="E3235" s="2">
        <f t="shared" si="1826"/>
        <v>0</v>
      </c>
      <c r="F3235" s="33">
        <f t="shared" si="1827"/>
        <v>240537.3279050432</v>
      </c>
      <c r="G3235" s="39">
        <f t="shared" si="1828"/>
        <v>6665.28</v>
      </c>
      <c r="H3235" s="38">
        <f>IF(AND(N3235=1,N3234&gt;1),VLOOKUP(A3234,[1]Plan1!$CW$105:$CY$215,3),H3234)</f>
        <v>6659.95</v>
      </c>
      <c r="I3235" s="127">
        <f t="shared" si="1829"/>
        <v>45057</v>
      </c>
      <c r="J3235" s="127">
        <f t="shared" si="1830"/>
        <v>45088</v>
      </c>
      <c r="K3235" s="34">
        <f t="shared" si="1831"/>
        <v>-7.9966633059680436E-4</v>
      </c>
      <c r="L3235" s="212">
        <f t="shared" si="1832"/>
        <v>45148</v>
      </c>
      <c r="M3235" s="1">
        <f t="shared" si="1833"/>
        <v>23</v>
      </c>
      <c r="N3235" s="1">
        <f t="shared" si="1834"/>
        <v>7</v>
      </c>
      <c r="O3235" s="2">
        <f t="shared" si="1835"/>
        <v>0.99975654999999997</v>
      </c>
      <c r="P3235" s="35">
        <f t="shared" si="1836"/>
        <v>1.0022992500000001</v>
      </c>
      <c r="Q3235" s="35">
        <f t="shared" si="1837"/>
        <v>1.2548612849488867</v>
      </c>
      <c r="R3235" s="2">
        <f t="shared" si="1838"/>
        <v>1.25455578</v>
      </c>
      <c r="S3235" s="2">
        <f t="shared" si="1839"/>
        <v>1.23561838</v>
      </c>
      <c r="T3235" s="2">
        <f t="shared" si="1840"/>
        <v>301767.49502902001</v>
      </c>
      <c r="U3235" s="2">
        <f t="shared" si="1841"/>
        <v>0</v>
      </c>
      <c r="V3235" s="2">
        <f t="shared" si="1842"/>
        <v>61230.167123984043</v>
      </c>
      <c r="W3235" s="2">
        <f t="shared" si="1843"/>
        <v>301767.49502902722</v>
      </c>
      <c r="X3235" s="36">
        <f t="shared" si="1844"/>
        <v>0</v>
      </c>
      <c r="Y3235" s="2">
        <f t="shared" si="1845"/>
        <v>0</v>
      </c>
      <c r="Z3235" s="37">
        <f t="shared" si="1846"/>
        <v>0</v>
      </c>
      <c r="AA3235" s="2">
        <f t="shared" si="1847"/>
        <v>0</v>
      </c>
      <c r="AB3235" s="4">
        <f t="shared" si="1855"/>
        <v>7.1215000000000001E-2</v>
      </c>
      <c r="AC3235" s="148">
        <f t="shared" si="1848"/>
        <v>865</v>
      </c>
      <c r="AD3235" s="36">
        <v>252</v>
      </c>
      <c r="AE3235" s="35">
        <f t="shared" si="1849"/>
        <v>1.2663471310000001</v>
      </c>
      <c r="AF3235" s="2">
        <f t="shared" si="1850"/>
        <v>80374.906530029999</v>
      </c>
      <c r="AG3235" s="2">
        <f t="shared" si="1851"/>
        <v>80374.906530029999</v>
      </c>
      <c r="AH3235" s="3">
        <f t="shared" si="1852"/>
        <v>0</v>
      </c>
      <c r="AI3235" s="3"/>
      <c r="AJ3235" s="3">
        <v>0</v>
      </c>
      <c r="AK3235" s="2">
        <f t="shared" si="1853"/>
        <v>99770.150054096288</v>
      </c>
      <c r="AL3235" s="8"/>
      <c r="AM3235" s="8"/>
      <c r="AN3235" s="8"/>
      <c r="AO3235" s="8"/>
      <c r="AP3235" s="8"/>
      <c r="AQ3235" s="8"/>
      <c r="AR3235" s="5"/>
      <c r="AS3235" s="1"/>
      <c r="AT3235" s="8"/>
      <c r="AU3235" s="1"/>
      <c r="AV3235" s="1"/>
      <c r="AW3235" s="3"/>
      <c r="AX3235" s="3"/>
      <c r="AY3235" s="4"/>
      <c r="AZ3235" s="4"/>
      <c r="BA3235" s="4"/>
      <c r="BB3235" s="1"/>
      <c r="BC3235" s="1"/>
      <c r="BD3235" s="1"/>
      <c r="BE3235" s="1"/>
      <c r="BF3235" s="1"/>
      <c r="BG3235" s="1"/>
      <c r="BH3235" s="1"/>
      <c r="BI3235" s="1"/>
    </row>
    <row r="3236" spans="1:61" x14ac:dyDescent="0.2">
      <c r="A3236" s="78">
        <f t="shared" si="1854"/>
        <v>45127</v>
      </c>
      <c r="B3236" s="2">
        <f t="shared" si="1824"/>
        <v>482082.77628946013</v>
      </c>
      <c r="C3236" s="3">
        <f t="shared" si="1825"/>
        <v>65081174.799077116</v>
      </c>
      <c r="D3236" s="2">
        <f t="shared" si="1823"/>
        <v>240537.3279050432</v>
      </c>
      <c r="E3236" s="2">
        <f t="shared" si="1826"/>
        <v>0</v>
      </c>
      <c r="F3236" s="33">
        <f t="shared" si="1827"/>
        <v>240537.3279050432</v>
      </c>
      <c r="G3236" s="39">
        <f t="shared" si="1828"/>
        <v>6665.28</v>
      </c>
      <c r="H3236" s="38">
        <f>IF(AND(N3236=1,N3235&gt;1),VLOOKUP(A3235,[1]Plan1!$CW$105:$CY$215,3),H3235)</f>
        <v>6659.95</v>
      </c>
      <c r="I3236" s="127">
        <f t="shared" si="1829"/>
        <v>45057</v>
      </c>
      <c r="J3236" s="127">
        <f t="shared" si="1830"/>
        <v>45088</v>
      </c>
      <c r="K3236" s="34">
        <f t="shared" si="1831"/>
        <v>-7.9966633059680436E-4</v>
      </c>
      <c r="L3236" s="212">
        <f t="shared" si="1832"/>
        <v>45148</v>
      </c>
      <c r="M3236" s="1">
        <f t="shared" si="1833"/>
        <v>23</v>
      </c>
      <c r="N3236" s="1">
        <f t="shared" si="1834"/>
        <v>8</v>
      </c>
      <c r="O3236" s="2">
        <f t="shared" si="1835"/>
        <v>0.99972178</v>
      </c>
      <c r="P3236" s="35">
        <f t="shared" si="1836"/>
        <v>1.0022992500000001</v>
      </c>
      <c r="Q3236" s="35">
        <f t="shared" si="1837"/>
        <v>1.2548612849488867</v>
      </c>
      <c r="R3236" s="2">
        <f t="shared" si="1838"/>
        <v>1.25451215</v>
      </c>
      <c r="S3236" s="2">
        <f t="shared" si="1839"/>
        <v>1.23561838</v>
      </c>
      <c r="T3236" s="2">
        <f t="shared" si="1840"/>
        <v>301757.00038540998</v>
      </c>
      <c r="U3236" s="2">
        <f t="shared" si="1841"/>
        <v>0</v>
      </c>
      <c r="V3236" s="2">
        <f t="shared" si="1842"/>
        <v>61219.672480367553</v>
      </c>
      <c r="W3236" s="2">
        <f t="shared" si="1843"/>
        <v>301757.00038541073</v>
      </c>
      <c r="X3236" s="36">
        <f t="shared" si="1844"/>
        <v>0</v>
      </c>
      <c r="Y3236" s="2">
        <f t="shared" si="1845"/>
        <v>0</v>
      </c>
      <c r="Z3236" s="37">
        <f t="shared" si="1846"/>
        <v>0</v>
      </c>
      <c r="AA3236" s="2">
        <f t="shared" si="1847"/>
        <v>0</v>
      </c>
      <c r="AB3236" s="4">
        <f t="shared" si="1855"/>
        <v>7.1215000000000001E-2</v>
      </c>
      <c r="AC3236" s="148">
        <f t="shared" si="1848"/>
        <v>866</v>
      </c>
      <c r="AD3236" s="36">
        <v>252</v>
      </c>
      <c r="AE3236" s="35">
        <f t="shared" si="1849"/>
        <v>1.266692879</v>
      </c>
      <c r="AF3236" s="2">
        <f t="shared" si="1850"/>
        <v>80476.443191180006</v>
      </c>
      <c r="AG3236" s="2">
        <f t="shared" si="1851"/>
        <v>80476.443191180006</v>
      </c>
      <c r="AH3236" s="3">
        <f t="shared" si="1852"/>
        <v>0</v>
      </c>
      <c r="AI3236" s="3"/>
      <c r="AJ3236" s="3">
        <v>0</v>
      </c>
      <c r="AK3236" s="2">
        <f t="shared" si="1853"/>
        <v>99849.332712869378</v>
      </c>
      <c r="AL3236" s="8"/>
      <c r="AM3236" s="8"/>
      <c r="AN3236" s="8"/>
      <c r="AO3236" s="8"/>
      <c r="AP3236" s="8"/>
      <c r="AQ3236" s="8"/>
      <c r="AR3236" s="5"/>
      <c r="AS3236" s="1"/>
      <c r="AT3236" s="8"/>
      <c r="AU3236" s="1"/>
      <c r="AV3236" s="1"/>
      <c r="AW3236" s="3"/>
      <c r="AX3236" s="3"/>
      <c r="AY3236" s="4"/>
      <c r="AZ3236" s="4"/>
      <c r="BA3236" s="4"/>
      <c r="BB3236" s="1"/>
      <c r="BC3236" s="1"/>
      <c r="BD3236" s="1"/>
      <c r="BE3236" s="1"/>
      <c r="BF3236" s="1"/>
      <c r="BG3236" s="1"/>
      <c r="BH3236" s="1"/>
      <c r="BI3236" s="1"/>
    </row>
    <row r="3237" spans="1:61" x14ac:dyDescent="0.2">
      <c r="A3237" s="78">
        <f t="shared" si="1854"/>
        <v>45128</v>
      </c>
      <c r="B3237" s="2">
        <f t="shared" si="1824"/>
        <v>482253.0220729367</v>
      </c>
      <c r="C3237" s="3">
        <f t="shared" si="1825"/>
        <v>65104157.979846455</v>
      </c>
      <c r="D3237" s="2">
        <f t="shared" si="1823"/>
        <v>240537.3279050432</v>
      </c>
      <c r="E3237" s="2">
        <f t="shared" si="1826"/>
        <v>0</v>
      </c>
      <c r="F3237" s="33">
        <f t="shared" si="1827"/>
        <v>240537.3279050432</v>
      </c>
      <c r="G3237" s="39">
        <f t="shared" si="1828"/>
        <v>6665.28</v>
      </c>
      <c r="H3237" s="38">
        <f>IF(AND(N3237=1,N3236&gt;1),VLOOKUP(A3236,[1]Plan1!$CW$105:$CY$215,3),H3236)</f>
        <v>6659.95</v>
      </c>
      <c r="I3237" s="127">
        <f t="shared" si="1829"/>
        <v>45057</v>
      </c>
      <c r="J3237" s="127">
        <f t="shared" si="1830"/>
        <v>45088</v>
      </c>
      <c r="K3237" s="34">
        <f t="shared" si="1831"/>
        <v>-7.9966633059680436E-4</v>
      </c>
      <c r="L3237" s="212">
        <f t="shared" si="1832"/>
        <v>45148</v>
      </c>
      <c r="M3237" s="1">
        <f t="shared" si="1833"/>
        <v>23</v>
      </c>
      <c r="N3237" s="1">
        <f t="shared" si="1834"/>
        <v>9</v>
      </c>
      <c r="O3237" s="2">
        <f t="shared" si="1835"/>
        <v>0.99968701000000004</v>
      </c>
      <c r="P3237" s="35">
        <f t="shared" si="1836"/>
        <v>1.0022992500000001</v>
      </c>
      <c r="Q3237" s="35">
        <f t="shared" si="1837"/>
        <v>1.2548612849488867</v>
      </c>
      <c r="R3237" s="2">
        <f t="shared" si="1838"/>
        <v>1.2544685200000001</v>
      </c>
      <c r="S3237" s="2">
        <f t="shared" si="1839"/>
        <v>1.23561838</v>
      </c>
      <c r="T3237" s="2">
        <f t="shared" si="1840"/>
        <v>301746.50574179</v>
      </c>
      <c r="U3237" s="2">
        <f t="shared" si="1841"/>
        <v>0</v>
      </c>
      <c r="V3237" s="2">
        <f t="shared" si="1842"/>
        <v>61209.177836751063</v>
      </c>
      <c r="W3237" s="2">
        <f t="shared" si="1843"/>
        <v>301746.50574179424</v>
      </c>
      <c r="X3237" s="36">
        <f t="shared" si="1844"/>
        <v>0</v>
      </c>
      <c r="Y3237" s="2">
        <f t="shared" si="1845"/>
        <v>0</v>
      </c>
      <c r="Z3237" s="37">
        <f t="shared" si="1846"/>
        <v>0</v>
      </c>
      <c r="AA3237" s="2">
        <f t="shared" si="1847"/>
        <v>0</v>
      </c>
      <c r="AB3237" s="4">
        <f t="shared" si="1855"/>
        <v>7.1215000000000001E-2</v>
      </c>
      <c r="AC3237" s="148">
        <f t="shared" si="1848"/>
        <v>867</v>
      </c>
      <c r="AD3237" s="36">
        <v>252</v>
      </c>
      <c r="AE3237" s="35">
        <f t="shared" si="1849"/>
        <v>1.267038721</v>
      </c>
      <c r="AF3237" s="2">
        <f t="shared" si="1850"/>
        <v>80578.000959500001</v>
      </c>
      <c r="AG3237" s="2">
        <f t="shared" si="1851"/>
        <v>80578.000959500001</v>
      </c>
      <c r="AH3237" s="3">
        <f t="shared" si="1852"/>
        <v>0</v>
      </c>
      <c r="AI3237" s="3"/>
      <c r="AJ3237" s="3">
        <v>0</v>
      </c>
      <c r="AK3237" s="2">
        <f t="shared" si="1853"/>
        <v>99928.515371642483</v>
      </c>
      <c r="AL3237" s="8"/>
      <c r="AM3237" s="8"/>
      <c r="AN3237" s="8"/>
      <c r="AO3237" s="8"/>
      <c r="AP3237" s="8"/>
      <c r="AQ3237" s="8"/>
      <c r="AR3237" s="5"/>
      <c r="AS3237" s="1"/>
      <c r="AT3237" s="8"/>
      <c r="AU3237" s="1"/>
      <c r="AV3237" s="1"/>
      <c r="AW3237" s="3"/>
      <c r="AX3237" s="3"/>
      <c r="AY3237" s="4"/>
      <c r="AZ3237" s="4"/>
      <c r="BA3237" s="4"/>
      <c r="BB3237" s="1"/>
      <c r="BC3237" s="1"/>
      <c r="BD3237" s="1"/>
      <c r="BE3237" s="1"/>
      <c r="BF3237" s="1"/>
      <c r="BG3237" s="1"/>
      <c r="BH3237" s="1"/>
      <c r="BI3237" s="1"/>
    </row>
    <row r="3238" spans="1:61" x14ac:dyDescent="0.2">
      <c r="A3238" s="78">
        <f t="shared" si="1854"/>
        <v>45129</v>
      </c>
      <c r="B3238" s="2">
        <f t="shared" si="1824"/>
        <v>482318.90761188336</v>
      </c>
      <c r="C3238" s="3">
        <f t="shared" si="1825"/>
        <v>65113052.527604252</v>
      </c>
      <c r="D3238" s="2">
        <f t="shared" si="1823"/>
        <v>240537.3279050432</v>
      </c>
      <c r="E3238" s="2">
        <f t="shared" si="1826"/>
        <v>0</v>
      </c>
      <c r="F3238" s="33">
        <f t="shared" si="1827"/>
        <v>240537.3279050432</v>
      </c>
      <c r="G3238" s="39">
        <f t="shared" si="1828"/>
        <v>6665.28</v>
      </c>
      <c r="H3238" s="38">
        <f>IF(AND(N3238=1,N3237&gt;1),VLOOKUP(A3237,[1]Plan1!$CW$105:$CY$215,3),H3237)</f>
        <v>6659.95</v>
      </c>
      <c r="I3238" s="127">
        <f t="shared" si="1829"/>
        <v>45057</v>
      </c>
      <c r="J3238" s="127">
        <f t="shared" si="1830"/>
        <v>45088</v>
      </c>
      <c r="K3238" s="34">
        <f t="shared" si="1831"/>
        <v>-7.9966633059680436E-4</v>
      </c>
      <c r="L3238" s="212">
        <f t="shared" si="1832"/>
        <v>45148</v>
      </c>
      <c r="M3238" s="1">
        <f t="shared" si="1833"/>
        <v>23</v>
      </c>
      <c r="N3238" s="1">
        <f t="shared" si="1834"/>
        <v>10</v>
      </c>
      <c r="O3238" s="2">
        <f t="shared" si="1835"/>
        <v>0.99965223999999997</v>
      </c>
      <c r="P3238" s="35">
        <f t="shared" si="1836"/>
        <v>1.0022992500000001</v>
      </c>
      <c r="Q3238" s="35">
        <f t="shared" si="1837"/>
        <v>1.2548612849488867</v>
      </c>
      <c r="R3238" s="2">
        <f t="shared" si="1838"/>
        <v>1.2544248899999999</v>
      </c>
      <c r="S3238" s="2">
        <f t="shared" si="1839"/>
        <v>1.23561838</v>
      </c>
      <c r="T3238" s="2">
        <f t="shared" si="1840"/>
        <v>301736.01109817001</v>
      </c>
      <c r="U3238" s="2">
        <f t="shared" si="1841"/>
        <v>0</v>
      </c>
      <c r="V3238" s="2">
        <f t="shared" si="1842"/>
        <v>61198.683193134522</v>
      </c>
      <c r="W3238" s="2">
        <f t="shared" si="1843"/>
        <v>301736.01109817775</v>
      </c>
      <c r="X3238" s="36">
        <f t="shared" si="1844"/>
        <v>0</v>
      </c>
      <c r="Y3238" s="2">
        <f t="shared" si="1845"/>
        <v>0</v>
      </c>
      <c r="Z3238" s="37">
        <f t="shared" si="1846"/>
        <v>0</v>
      </c>
      <c r="AA3238" s="2">
        <f t="shared" si="1847"/>
        <v>0</v>
      </c>
      <c r="AB3238" s="4">
        <f t="shared" si="1855"/>
        <v>7.1215000000000001E-2</v>
      </c>
      <c r="AC3238" s="148">
        <f t="shared" si="1848"/>
        <v>867</v>
      </c>
      <c r="AD3238" s="36">
        <v>252</v>
      </c>
      <c r="AE3238" s="35">
        <f t="shared" si="1849"/>
        <v>1.267038721</v>
      </c>
      <c r="AF3238" s="2">
        <f t="shared" si="1850"/>
        <v>80575.198483290005</v>
      </c>
      <c r="AG3238" s="2">
        <f t="shared" si="1851"/>
        <v>80575.198483290005</v>
      </c>
      <c r="AH3238" s="3">
        <f t="shared" si="1852"/>
        <v>0</v>
      </c>
      <c r="AI3238" s="3"/>
      <c r="AJ3238" s="3">
        <v>0</v>
      </c>
      <c r="AK3238" s="2">
        <f t="shared" si="1853"/>
        <v>100007.69803041557</v>
      </c>
      <c r="AL3238" s="8"/>
      <c r="AM3238" s="8"/>
      <c r="AN3238" s="8"/>
      <c r="AO3238" s="8"/>
      <c r="AP3238" s="8"/>
      <c r="AQ3238" s="8"/>
      <c r="AR3238" s="5"/>
      <c r="AS3238" s="1"/>
      <c r="AT3238" s="8"/>
      <c r="AU3238" s="1"/>
      <c r="AV3238" s="1"/>
      <c r="AW3238" s="3"/>
      <c r="AX3238" s="3"/>
      <c r="AY3238" s="4"/>
      <c r="AZ3238" s="4"/>
      <c r="BA3238" s="4"/>
      <c r="BB3238" s="1"/>
      <c r="BC3238" s="1"/>
      <c r="BD3238" s="1"/>
      <c r="BE3238" s="1"/>
      <c r="BF3238" s="1"/>
      <c r="BG3238" s="1"/>
      <c r="BH3238" s="1"/>
      <c r="BI3238" s="1"/>
    </row>
    <row r="3239" spans="1:61" x14ac:dyDescent="0.2">
      <c r="A3239" s="78">
        <f t="shared" si="1854"/>
        <v>45130</v>
      </c>
      <c r="B3239" s="2">
        <f t="shared" si="1824"/>
        <v>482398.09027065645</v>
      </c>
      <c r="C3239" s="3">
        <f t="shared" si="1825"/>
        <v>65123742.186538622</v>
      </c>
      <c r="D3239" s="2">
        <f t="shared" si="1823"/>
        <v>240537.3279050432</v>
      </c>
      <c r="E3239" s="2">
        <f t="shared" si="1826"/>
        <v>0</v>
      </c>
      <c r="F3239" s="33">
        <f t="shared" si="1827"/>
        <v>240537.3279050432</v>
      </c>
      <c r="G3239" s="39">
        <f t="shared" si="1828"/>
        <v>6665.28</v>
      </c>
      <c r="H3239" s="38">
        <f>IF(AND(N3239=1,N3238&gt;1),VLOOKUP(A3238,[1]Plan1!$CW$105:$CY$215,3),H3238)</f>
        <v>6659.95</v>
      </c>
      <c r="I3239" s="127">
        <f t="shared" si="1829"/>
        <v>45057</v>
      </c>
      <c r="J3239" s="127">
        <f t="shared" si="1830"/>
        <v>45088</v>
      </c>
      <c r="K3239" s="34">
        <f t="shared" si="1831"/>
        <v>-7.9966633059680436E-4</v>
      </c>
      <c r="L3239" s="212">
        <f t="shared" si="1832"/>
        <v>45148</v>
      </c>
      <c r="M3239" s="1">
        <f t="shared" si="1833"/>
        <v>23</v>
      </c>
      <c r="N3239" s="1">
        <f t="shared" si="1834"/>
        <v>10</v>
      </c>
      <c r="O3239" s="2">
        <f t="shared" si="1835"/>
        <v>0.99965223999999997</v>
      </c>
      <c r="P3239" s="35">
        <f t="shared" si="1836"/>
        <v>1.0022992500000001</v>
      </c>
      <c r="Q3239" s="35">
        <f t="shared" si="1837"/>
        <v>1.2548612849488867</v>
      </c>
      <c r="R3239" s="2">
        <f t="shared" si="1838"/>
        <v>1.2544248899999999</v>
      </c>
      <c r="S3239" s="2">
        <f t="shared" si="1839"/>
        <v>1.23561838</v>
      </c>
      <c r="T3239" s="2">
        <f t="shared" si="1840"/>
        <v>301736.01109817001</v>
      </c>
      <c r="U3239" s="2">
        <f t="shared" si="1841"/>
        <v>0</v>
      </c>
      <c r="V3239" s="2">
        <f t="shared" si="1842"/>
        <v>61198.683193134522</v>
      </c>
      <c r="W3239" s="2">
        <f t="shared" si="1843"/>
        <v>301736.01109817775</v>
      </c>
      <c r="X3239" s="36">
        <f t="shared" si="1844"/>
        <v>0</v>
      </c>
      <c r="Y3239" s="2">
        <f t="shared" si="1845"/>
        <v>0</v>
      </c>
      <c r="Z3239" s="37">
        <f t="shared" si="1846"/>
        <v>0</v>
      </c>
      <c r="AA3239" s="2">
        <f t="shared" si="1847"/>
        <v>0</v>
      </c>
      <c r="AB3239" s="4">
        <f t="shared" si="1855"/>
        <v>7.1215000000000001E-2</v>
      </c>
      <c r="AC3239" s="148">
        <f t="shared" si="1848"/>
        <v>867</v>
      </c>
      <c r="AD3239" s="36">
        <v>252</v>
      </c>
      <c r="AE3239" s="35">
        <f t="shared" si="1849"/>
        <v>1.267038721</v>
      </c>
      <c r="AF3239" s="2">
        <f t="shared" si="1850"/>
        <v>80575.198483290005</v>
      </c>
      <c r="AG3239" s="2">
        <f t="shared" si="1851"/>
        <v>80575.198483290005</v>
      </c>
      <c r="AH3239" s="3">
        <f t="shared" si="1852"/>
        <v>0</v>
      </c>
      <c r="AI3239" s="3"/>
      <c r="AJ3239" s="3">
        <v>0</v>
      </c>
      <c r="AK3239" s="2">
        <f t="shared" si="1853"/>
        <v>100086.88068918866</v>
      </c>
      <c r="AL3239" s="8"/>
      <c r="AM3239" s="8"/>
      <c r="AN3239" s="8"/>
      <c r="AO3239" s="8"/>
      <c r="AP3239" s="8"/>
      <c r="AQ3239" s="8"/>
      <c r="AR3239" s="5"/>
      <c r="AS3239" s="1"/>
      <c r="AT3239" s="8"/>
      <c r="AU3239" s="1"/>
      <c r="AV3239" s="1"/>
      <c r="AW3239" s="3"/>
      <c r="AX3239" s="3"/>
      <c r="AY3239" s="4"/>
      <c r="AZ3239" s="4"/>
      <c r="BA3239" s="4"/>
      <c r="BB3239" s="1"/>
      <c r="BC3239" s="1"/>
      <c r="BD3239" s="1"/>
      <c r="BE3239" s="1"/>
      <c r="BF3239" s="1"/>
      <c r="BG3239" s="1"/>
      <c r="BH3239" s="1"/>
      <c r="BI3239" s="1"/>
    </row>
    <row r="3240" spans="1:61" x14ac:dyDescent="0.2">
      <c r="A3240" s="78">
        <f t="shared" si="1854"/>
        <v>45131</v>
      </c>
      <c r="B3240" s="2">
        <f t="shared" si="1824"/>
        <v>482581.6542781695</v>
      </c>
      <c r="C3240" s="3">
        <f t="shared" si="1825"/>
        <v>65148523.327552885</v>
      </c>
      <c r="D3240" s="2">
        <f t="shared" si="1823"/>
        <v>240537.3279050432</v>
      </c>
      <c r="E3240" s="2">
        <f t="shared" si="1826"/>
        <v>0</v>
      </c>
      <c r="F3240" s="33">
        <f t="shared" si="1827"/>
        <v>240537.3279050432</v>
      </c>
      <c r="G3240" s="39">
        <f t="shared" si="1828"/>
        <v>6665.28</v>
      </c>
      <c r="H3240" s="38">
        <f>IF(AND(N3240=1,N3239&gt;1),VLOOKUP(A3239,[1]Plan1!$CW$105:$CY$215,3),H3239)</f>
        <v>6659.95</v>
      </c>
      <c r="I3240" s="127">
        <f t="shared" si="1829"/>
        <v>45057</v>
      </c>
      <c r="J3240" s="127">
        <f t="shared" si="1830"/>
        <v>45088</v>
      </c>
      <c r="K3240" s="34">
        <f t="shared" si="1831"/>
        <v>-7.9966633059680436E-4</v>
      </c>
      <c r="L3240" s="212">
        <f t="shared" si="1832"/>
        <v>45148</v>
      </c>
      <c r="M3240" s="1">
        <f t="shared" si="1833"/>
        <v>23</v>
      </c>
      <c r="N3240" s="1">
        <f t="shared" si="1834"/>
        <v>10</v>
      </c>
      <c r="O3240" s="2">
        <f t="shared" si="1835"/>
        <v>0.99965223999999997</v>
      </c>
      <c r="P3240" s="35">
        <f t="shared" si="1836"/>
        <v>1.0022992500000001</v>
      </c>
      <c r="Q3240" s="35">
        <f t="shared" si="1837"/>
        <v>1.2548612849488867</v>
      </c>
      <c r="R3240" s="2">
        <f t="shared" si="1838"/>
        <v>1.2544248899999999</v>
      </c>
      <c r="S3240" s="2">
        <f t="shared" si="1839"/>
        <v>1.23561838</v>
      </c>
      <c r="T3240" s="2">
        <f t="shared" si="1840"/>
        <v>301736.01109817001</v>
      </c>
      <c r="U3240" s="2">
        <f t="shared" si="1841"/>
        <v>0</v>
      </c>
      <c r="V3240" s="2">
        <f t="shared" si="1842"/>
        <v>61198.683193134522</v>
      </c>
      <c r="W3240" s="2">
        <f t="shared" si="1843"/>
        <v>301736.01109817775</v>
      </c>
      <c r="X3240" s="36">
        <f t="shared" si="1844"/>
        <v>0</v>
      </c>
      <c r="Y3240" s="2">
        <f t="shared" si="1845"/>
        <v>0</v>
      </c>
      <c r="Z3240" s="37">
        <f t="shared" si="1846"/>
        <v>0</v>
      </c>
      <c r="AA3240" s="2">
        <f t="shared" si="1847"/>
        <v>0</v>
      </c>
      <c r="AB3240" s="4">
        <f t="shared" si="1855"/>
        <v>7.1215000000000001E-2</v>
      </c>
      <c r="AC3240" s="148">
        <f t="shared" si="1848"/>
        <v>868</v>
      </c>
      <c r="AD3240" s="36">
        <v>252</v>
      </c>
      <c r="AE3240" s="35">
        <f t="shared" si="1849"/>
        <v>1.267384657</v>
      </c>
      <c r="AF3240" s="2">
        <f t="shared" si="1850"/>
        <v>80679.579832029995</v>
      </c>
      <c r="AG3240" s="2">
        <f t="shared" si="1851"/>
        <v>80679.579832029995</v>
      </c>
      <c r="AH3240" s="3">
        <f t="shared" si="1852"/>
        <v>0</v>
      </c>
      <c r="AI3240" s="3"/>
      <c r="AJ3240" s="3">
        <v>0</v>
      </c>
      <c r="AK3240" s="2">
        <f t="shared" si="1853"/>
        <v>100166.06334796175</v>
      </c>
      <c r="AL3240" s="8"/>
      <c r="AM3240" s="8"/>
      <c r="AN3240" s="8"/>
      <c r="AO3240" s="8"/>
      <c r="AP3240" s="8"/>
      <c r="AQ3240" s="8"/>
      <c r="AR3240" s="5"/>
      <c r="AS3240" s="1"/>
      <c r="AT3240" s="8"/>
      <c r="AU3240" s="1"/>
      <c r="AV3240" s="1"/>
      <c r="AW3240" s="3"/>
      <c r="AX3240" s="3"/>
      <c r="AY3240" s="4"/>
      <c r="AZ3240" s="4"/>
      <c r="BA3240" s="4"/>
      <c r="BB3240" s="1"/>
      <c r="BC3240" s="1"/>
      <c r="BD3240" s="1"/>
      <c r="BE3240" s="1"/>
      <c r="BF3240" s="1"/>
      <c r="BG3240" s="1"/>
      <c r="BH3240" s="1"/>
      <c r="BI3240" s="1"/>
    </row>
    <row r="3241" spans="1:61" x14ac:dyDescent="0.2">
      <c r="A3241" s="78">
        <f t="shared" si="1854"/>
        <v>45132</v>
      </c>
      <c r="B3241" s="2">
        <f t="shared" si="1824"/>
        <v>482751.94256882608</v>
      </c>
      <c r="C3241" s="3">
        <f t="shared" si="1825"/>
        <v>65171512.246791519</v>
      </c>
      <c r="D3241" s="2">
        <f t="shared" si="1823"/>
        <v>240537.3279050432</v>
      </c>
      <c r="E3241" s="2">
        <f t="shared" si="1826"/>
        <v>0</v>
      </c>
      <c r="F3241" s="33">
        <f t="shared" si="1827"/>
        <v>240537.3279050432</v>
      </c>
      <c r="G3241" s="39">
        <f t="shared" si="1828"/>
        <v>6665.28</v>
      </c>
      <c r="H3241" s="38">
        <f>IF(AND(N3241=1,N3240&gt;1),VLOOKUP(A3240,[1]Plan1!$CW$105:$CY$215,3),H3240)</f>
        <v>6659.95</v>
      </c>
      <c r="I3241" s="127">
        <f t="shared" si="1829"/>
        <v>45057</v>
      </c>
      <c r="J3241" s="127">
        <f t="shared" si="1830"/>
        <v>45088</v>
      </c>
      <c r="K3241" s="34">
        <f t="shared" si="1831"/>
        <v>-7.9966633059680436E-4</v>
      </c>
      <c r="L3241" s="212">
        <f t="shared" si="1832"/>
        <v>45148</v>
      </c>
      <c r="M3241" s="1">
        <f t="shared" si="1833"/>
        <v>23</v>
      </c>
      <c r="N3241" s="1">
        <f t="shared" si="1834"/>
        <v>11</v>
      </c>
      <c r="O3241" s="2">
        <f t="shared" si="1835"/>
        <v>0.99961747000000001</v>
      </c>
      <c r="P3241" s="35">
        <f t="shared" si="1836"/>
        <v>1.0022992500000001</v>
      </c>
      <c r="Q3241" s="35">
        <f t="shared" si="1837"/>
        <v>1.2548612849488867</v>
      </c>
      <c r="R3241" s="2">
        <f t="shared" si="1838"/>
        <v>1.2543812599999999</v>
      </c>
      <c r="S3241" s="2">
        <f t="shared" si="1839"/>
        <v>1.23561838</v>
      </c>
      <c r="T3241" s="2">
        <f t="shared" si="1840"/>
        <v>301725.51645455998</v>
      </c>
      <c r="U3241" s="2">
        <f t="shared" si="1841"/>
        <v>0</v>
      </c>
      <c r="V3241" s="2">
        <f t="shared" si="1842"/>
        <v>61188.18854951804</v>
      </c>
      <c r="W3241" s="2">
        <f t="shared" si="1843"/>
        <v>301725.51645456126</v>
      </c>
      <c r="X3241" s="36">
        <f t="shared" si="1844"/>
        <v>0</v>
      </c>
      <c r="Y3241" s="2">
        <f t="shared" si="1845"/>
        <v>0</v>
      </c>
      <c r="Z3241" s="37">
        <f t="shared" si="1846"/>
        <v>0</v>
      </c>
      <c r="AA3241" s="2">
        <f t="shared" si="1847"/>
        <v>0</v>
      </c>
      <c r="AB3241" s="4">
        <f t="shared" si="1855"/>
        <v>7.1215000000000001E-2</v>
      </c>
      <c r="AC3241" s="148">
        <f t="shared" si="1848"/>
        <v>869</v>
      </c>
      <c r="AD3241" s="36">
        <v>252</v>
      </c>
      <c r="AE3241" s="35">
        <f t="shared" si="1849"/>
        <v>1.2677306880000001</v>
      </c>
      <c r="AF3241" s="2">
        <f t="shared" si="1850"/>
        <v>80781.180107530003</v>
      </c>
      <c r="AG3241" s="2">
        <f t="shared" si="1851"/>
        <v>80781.180107530003</v>
      </c>
      <c r="AH3241" s="3">
        <f t="shared" si="1852"/>
        <v>0</v>
      </c>
      <c r="AI3241" s="3"/>
      <c r="AJ3241" s="3">
        <v>0</v>
      </c>
      <c r="AK3241" s="2">
        <f t="shared" si="1853"/>
        <v>100245.24600673484</v>
      </c>
      <c r="AL3241" s="8"/>
      <c r="AM3241" s="8"/>
      <c r="AN3241" s="8"/>
      <c r="AO3241" s="8"/>
      <c r="AP3241" s="8"/>
      <c r="AQ3241" s="8"/>
      <c r="AR3241" s="5"/>
      <c r="AS3241" s="1"/>
      <c r="AT3241" s="8"/>
      <c r="AU3241" s="1"/>
      <c r="AV3241" s="1"/>
      <c r="AW3241" s="3"/>
      <c r="AX3241" s="3"/>
      <c r="AY3241" s="4"/>
      <c r="AZ3241" s="4"/>
      <c r="BA3241" s="4"/>
      <c r="BB3241" s="1"/>
      <c r="BC3241" s="1"/>
      <c r="BD3241" s="1"/>
      <c r="BE3241" s="1"/>
      <c r="BF3241" s="1"/>
      <c r="BG3241" s="1"/>
      <c r="BH3241" s="1"/>
      <c r="BI3241" s="1"/>
    </row>
    <row r="3242" spans="1:61" x14ac:dyDescent="0.2">
      <c r="A3242" s="78">
        <f t="shared" si="1854"/>
        <v>45133</v>
      </c>
      <c r="B3242" s="2">
        <f t="shared" si="1824"/>
        <v>482922.25195775274</v>
      </c>
      <c r="C3242" s="3">
        <f t="shared" si="1825"/>
        <v>65194504.014296621</v>
      </c>
      <c r="D3242" s="2">
        <f t="shared" si="1823"/>
        <v>240537.3279050432</v>
      </c>
      <c r="E3242" s="2">
        <f t="shared" si="1826"/>
        <v>0</v>
      </c>
      <c r="F3242" s="33">
        <f t="shared" si="1827"/>
        <v>240537.3279050432</v>
      </c>
      <c r="G3242" s="39">
        <f t="shared" si="1828"/>
        <v>6665.28</v>
      </c>
      <c r="H3242" s="38">
        <f>IF(AND(N3242=1,N3241&gt;1),VLOOKUP(A3241,[1]Plan1!$CW$105:$CY$215,3),H3241)</f>
        <v>6659.95</v>
      </c>
      <c r="I3242" s="127">
        <f t="shared" si="1829"/>
        <v>45057</v>
      </c>
      <c r="J3242" s="127">
        <f t="shared" si="1830"/>
        <v>45088</v>
      </c>
      <c r="K3242" s="34">
        <f t="shared" si="1831"/>
        <v>-7.9966633059680436E-4</v>
      </c>
      <c r="L3242" s="212">
        <f t="shared" si="1832"/>
        <v>45148</v>
      </c>
      <c r="M3242" s="1">
        <f t="shared" si="1833"/>
        <v>23</v>
      </c>
      <c r="N3242" s="1">
        <f t="shared" si="1834"/>
        <v>12</v>
      </c>
      <c r="O3242" s="2">
        <f t="shared" si="1835"/>
        <v>0.99958270000000005</v>
      </c>
      <c r="P3242" s="35">
        <f t="shared" si="1836"/>
        <v>1.0022992500000001</v>
      </c>
      <c r="Q3242" s="35">
        <f t="shared" si="1837"/>
        <v>1.2548612849488867</v>
      </c>
      <c r="R3242" s="2">
        <f t="shared" si="1838"/>
        <v>1.25433763</v>
      </c>
      <c r="S3242" s="2">
        <f t="shared" si="1839"/>
        <v>1.23561838</v>
      </c>
      <c r="T3242" s="2">
        <f t="shared" si="1840"/>
        <v>301715.02181094</v>
      </c>
      <c r="U3242" s="2">
        <f t="shared" si="1841"/>
        <v>0</v>
      </c>
      <c r="V3242" s="2">
        <f t="shared" si="1842"/>
        <v>61177.693905901549</v>
      </c>
      <c r="W3242" s="2">
        <f t="shared" si="1843"/>
        <v>301715.02181094477</v>
      </c>
      <c r="X3242" s="36">
        <f t="shared" si="1844"/>
        <v>0</v>
      </c>
      <c r="Y3242" s="2">
        <f t="shared" si="1845"/>
        <v>0</v>
      </c>
      <c r="Z3242" s="37">
        <f t="shared" si="1846"/>
        <v>0</v>
      </c>
      <c r="AA3242" s="2">
        <f t="shared" si="1847"/>
        <v>0</v>
      </c>
      <c r="AB3242" s="4">
        <f t="shared" si="1855"/>
        <v>7.1215000000000001E-2</v>
      </c>
      <c r="AC3242" s="148">
        <f t="shared" si="1848"/>
        <v>870</v>
      </c>
      <c r="AD3242" s="36">
        <v>252</v>
      </c>
      <c r="AE3242" s="35">
        <f t="shared" si="1849"/>
        <v>1.268076813</v>
      </c>
      <c r="AF3242" s="2">
        <f t="shared" si="1850"/>
        <v>80882.801481300005</v>
      </c>
      <c r="AG3242" s="2">
        <f t="shared" si="1851"/>
        <v>80882.801481300005</v>
      </c>
      <c r="AH3242" s="3">
        <f t="shared" si="1852"/>
        <v>0</v>
      </c>
      <c r="AI3242" s="3"/>
      <c r="AJ3242" s="3">
        <v>0</v>
      </c>
      <c r="AK3242" s="2">
        <f t="shared" si="1853"/>
        <v>100324.42866550793</v>
      </c>
      <c r="AL3242" s="8"/>
      <c r="AM3242" s="8"/>
      <c r="AN3242" s="8"/>
      <c r="AO3242" s="8"/>
      <c r="AP3242" s="8"/>
      <c r="AQ3242" s="8"/>
      <c r="AR3242" s="5"/>
      <c r="AS3242" s="1"/>
      <c r="AT3242" s="8"/>
      <c r="AU3242" s="1"/>
      <c r="AV3242" s="1"/>
      <c r="AW3242" s="3"/>
      <c r="AX3242" s="3"/>
      <c r="AY3242" s="4"/>
      <c r="AZ3242" s="4"/>
      <c r="BA3242" s="4"/>
      <c r="BB3242" s="1"/>
      <c r="BC3242" s="1"/>
      <c r="BD3242" s="1"/>
      <c r="BE3242" s="1"/>
      <c r="BF3242" s="1"/>
      <c r="BG3242" s="1"/>
      <c r="BH3242" s="1"/>
      <c r="BI3242" s="1"/>
    </row>
    <row r="3243" spans="1:61" x14ac:dyDescent="0.2">
      <c r="A3243" s="78">
        <f t="shared" si="1854"/>
        <v>45134</v>
      </c>
      <c r="B3243" s="2">
        <f t="shared" si="1824"/>
        <v>483092.57969265606</v>
      </c>
      <c r="C3243" s="3">
        <f t="shared" si="1825"/>
        <v>65217498.25850857</v>
      </c>
      <c r="D3243" s="2">
        <f t="shared" si="1823"/>
        <v>240537.3279050432</v>
      </c>
      <c r="E3243" s="2">
        <f t="shared" si="1826"/>
        <v>0</v>
      </c>
      <c r="F3243" s="33">
        <f t="shared" si="1827"/>
        <v>240537.3279050432</v>
      </c>
      <c r="G3243" s="39">
        <f t="shared" si="1828"/>
        <v>6665.28</v>
      </c>
      <c r="H3243" s="38">
        <f>IF(AND(N3243=1,N3242&gt;1),VLOOKUP(A3242,[1]Plan1!$CW$105:$CY$215,3),H3242)</f>
        <v>6659.95</v>
      </c>
      <c r="I3243" s="127">
        <f t="shared" si="1829"/>
        <v>45057</v>
      </c>
      <c r="J3243" s="127">
        <f t="shared" si="1830"/>
        <v>45088</v>
      </c>
      <c r="K3243" s="34">
        <f t="shared" si="1831"/>
        <v>-7.9966633059680436E-4</v>
      </c>
      <c r="L3243" s="212">
        <f t="shared" si="1832"/>
        <v>45148</v>
      </c>
      <c r="M3243" s="1">
        <f t="shared" si="1833"/>
        <v>23</v>
      </c>
      <c r="N3243" s="1">
        <f t="shared" si="1834"/>
        <v>13</v>
      </c>
      <c r="O3243" s="2">
        <f t="shared" si="1835"/>
        <v>0.99954792999999997</v>
      </c>
      <c r="P3243" s="35">
        <f t="shared" si="1836"/>
        <v>1.0022992500000001</v>
      </c>
      <c r="Q3243" s="35">
        <f t="shared" si="1837"/>
        <v>1.2548612849488867</v>
      </c>
      <c r="R3243" s="2">
        <f t="shared" si="1838"/>
        <v>1.2542939900000001</v>
      </c>
      <c r="S3243" s="2">
        <f t="shared" si="1839"/>
        <v>1.23561838</v>
      </c>
      <c r="T3243" s="2">
        <f t="shared" si="1840"/>
        <v>301704.52476195002</v>
      </c>
      <c r="U3243" s="2">
        <f t="shared" si="1841"/>
        <v>0</v>
      </c>
      <c r="V3243" s="2">
        <f t="shared" si="1842"/>
        <v>61167.196856911796</v>
      </c>
      <c r="W3243" s="2">
        <f t="shared" si="1843"/>
        <v>301704.52476195502</v>
      </c>
      <c r="X3243" s="36">
        <f t="shared" si="1844"/>
        <v>0</v>
      </c>
      <c r="Y3243" s="2">
        <f t="shared" si="1845"/>
        <v>0</v>
      </c>
      <c r="Z3243" s="37">
        <f t="shared" si="1846"/>
        <v>0</v>
      </c>
      <c r="AA3243" s="2">
        <f t="shared" si="1847"/>
        <v>0</v>
      </c>
      <c r="AB3243" s="4">
        <f t="shared" si="1855"/>
        <v>7.1215000000000001E-2</v>
      </c>
      <c r="AC3243" s="148">
        <f t="shared" si="1848"/>
        <v>871</v>
      </c>
      <c r="AD3243" s="36">
        <v>252</v>
      </c>
      <c r="AE3243" s="35">
        <f t="shared" si="1849"/>
        <v>1.2684230329999999</v>
      </c>
      <c r="AF3243" s="2">
        <f t="shared" si="1850"/>
        <v>80984.443606419998</v>
      </c>
      <c r="AG3243" s="2">
        <f t="shared" si="1851"/>
        <v>80984.443606419998</v>
      </c>
      <c r="AH3243" s="3">
        <f t="shared" si="1852"/>
        <v>0</v>
      </c>
      <c r="AI3243" s="3"/>
      <c r="AJ3243" s="3">
        <v>0</v>
      </c>
      <c r="AK3243" s="2">
        <f t="shared" si="1853"/>
        <v>100403.61132428102</v>
      </c>
      <c r="AL3243" s="8"/>
      <c r="AM3243" s="8"/>
      <c r="AN3243" s="8"/>
      <c r="AO3243" s="8"/>
      <c r="AP3243" s="8"/>
      <c r="AQ3243" s="8"/>
      <c r="AR3243" s="5"/>
      <c r="AS3243" s="1"/>
      <c r="AT3243" s="8"/>
      <c r="AU3243" s="1"/>
      <c r="AV3243" s="1"/>
      <c r="AW3243" s="3"/>
      <c r="AX3243" s="3"/>
      <c r="AY3243" s="4"/>
      <c r="AZ3243" s="4"/>
      <c r="BA3243" s="4"/>
      <c r="BB3243" s="1"/>
      <c r="BC3243" s="1"/>
      <c r="BD3243" s="1"/>
      <c r="BE3243" s="1"/>
      <c r="BF3243" s="1"/>
      <c r="BG3243" s="1"/>
      <c r="BH3243" s="1"/>
      <c r="BI3243" s="1"/>
    </row>
    <row r="3244" spans="1:61" x14ac:dyDescent="0.2">
      <c r="A3244" s="78">
        <f t="shared" si="1854"/>
        <v>45135</v>
      </c>
      <c r="B3244" s="2">
        <f t="shared" si="1824"/>
        <v>483262.93767381919</v>
      </c>
      <c r="C3244" s="3">
        <f t="shared" si="1825"/>
        <v>65240496.585965589</v>
      </c>
      <c r="D3244" s="2">
        <f t="shared" si="1823"/>
        <v>240537.3279050432</v>
      </c>
      <c r="E3244" s="2">
        <f t="shared" si="1826"/>
        <v>0</v>
      </c>
      <c r="F3244" s="33">
        <f t="shared" si="1827"/>
        <v>240537.3279050432</v>
      </c>
      <c r="G3244" s="39">
        <f t="shared" si="1828"/>
        <v>6665.28</v>
      </c>
      <c r="H3244" s="38">
        <f>IF(AND(N3244=1,N3243&gt;1),VLOOKUP(A3243,[1]Plan1!$CW$105:$CY$215,3),H3243)</f>
        <v>6659.95</v>
      </c>
      <c r="I3244" s="127">
        <f t="shared" si="1829"/>
        <v>45057</v>
      </c>
      <c r="J3244" s="127">
        <f t="shared" si="1830"/>
        <v>45088</v>
      </c>
      <c r="K3244" s="34">
        <f t="shared" si="1831"/>
        <v>-7.9966633059680436E-4</v>
      </c>
      <c r="L3244" s="212">
        <f t="shared" si="1832"/>
        <v>45148</v>
      </c>
      <c r="M3244" s="1">
        <f t="shared" si="1833"/>
        <v>23</v>
      </c>
      <c r="N3244" s="1">
        <f t="shared" si="1834"/>
        <v>14</v>
      </c>
      <c r="O3244" s="2">
        <f t="shared" si="1835"/>
        <v>0.99951316999999995</v>
      </c>
      <c r="P3244" s="35">
        <f t="shared" si="1836"/>
        <v>1.0022992500000001</v>
      </c>
      <c r="Q3244" s="35">
        <f t="shared" si="1837"/>
        <v>1.2548612849488867</v>
      </c>
      <c r="R3244" s="2">
        <f t="shared" si="1838"/>
        <v>1.25425038</v>
      </c>
      <c r="S3244" s="2">
        <f t="shared" si="1839"/>
        <v>1.23561838</v>
      </c>
      <c r="T3244" s="2">
        <f t="shared" si="1840"/>
        <v>301694.03492907999</v>
      </c>
      <c r="U3244" s="2">
        <f t="shared" si="1841"/>
        <v>0</v>
      </c>
      <c r="V3244" s="2">
        <f t="shared" si="1842"/>
        <v>61156.70702404184</v>
      </c>
      <c r="W3244" s="2">
        <f t="shared" si="1843"/>
        <v>301694.03492908506</v>
      </c>
      <c r="X3244" s="36">
        <f t="shared" si="1844"/>
        <v>0</v>
      </c>
      <c r="Y3244" s="2">
        <f t="shared" si="1845"/>
        <v>0</v>
      </c>
      <c r="Z3244" s="37">
        <f t="shared" si="1846"/>
        <v>0</v>
      </c>
      <c r="AA3244" s="2">
        <f t="shared" si="1847"/>
        <v>0</v>
      </c>
      <c r="AB3244" s="4">
        <f t="shared" si="1855"/>
        <v>7.1215000000000001E-2</v>
      </c>
      <c r="AC3244" s="148">
        <f t="shared" si="1848"/>
        <v>872</v>
      </c>
      <c r="AD3244" s="36">
        <v>252</v>
      </c>
      <c r="AE3244" s="35">
        <f t="shared" si="1849"/>
        <v>1.2687693470000001</v>
      </c>
      <c r="AF3244" s="2">
        <f t="shared" si="1850"/>
        <v>81086.108761680007</v>
      </c>
      <c r="AG3244" s="2">
        <f t="shared" si="1851"/>
        <v>81086.108761680007</v>
      </c>
      <c r="AH3244" s="3">
        <f t="shared" si="1852"/>
        <v>0</v>
      </c>
      <c r="AI3244" s="3"/>
      <c r="AJ3244" s="3">
        <v>0</v>
      </c>
      <c r="AK3244" s="2">
        <f t="shared" si="1853"/>
        <v>100482.79398305411</v>
      </c>
      <c r="AL3244" s="8"/>
      <c r="AM3244" s="8"/>
      <c r="AN3244" s="8"/>
      <c r="AO3244" s="8"/>
      <c r="AP3244" s="8"/>
      <c r="AQ3244" s="8"/>
      <c r="AR3244" s="5"/>
      <c r="AS3244" s="1"/>
      <c r="AT3244" s="8"/>
      <c r="AU3244" s="1"/>
      <c r="AV3244" s="1"/>
      <c r="AW3244" s="3"/>
      <c r="AX3244" s="3"/>
      <c r="AY3244" s="4"/>
      <c r="AZ3244" s="4"/>
      <c r="BA3244" s="4"/>
      <c r="BB3244" s="1"/>
      <c r="BC3244" s="1"/>
      <c r="BD3244" s="1"/>
      <c r="BE3244" s="1"/>
      <c r="BF3244" s="1"/>
      <c r="BG3244" s="1"/>
      <c r="BH3244" s="1"/>
      <c r="BI3244" s="1"/>
    </row>
    <row r="3245" spans="1:61" x14ac:dyDescent="0.2">
      <c r="A3245" s="78">
        <f t="shared" si="1854"/>
        <v>45136</v>
      </c>
      <c r="B3245" s="2">
        <f t="shared" si="1824"/>
        <v>483328.80199860252</v>
      </c>
      <c r="C3245" s="3">
        <f t="shared" si="1825"/>
        <v>65249388.26981134</v>
      </c>
      <c r="D3245" s="2">
        <f t="shared" si="1823"/>
        <v>240537.3279050432</v>
      </c>
      <c r="E3245" s="2">
        <f t="shared" si="1826"/>
        <v>0</v>
      </c>
      <c r="F3245" s="33">
        <f t="shared" si="1827"/>
        <v>240537.3279050432</v>
      </c>
      <c r="G3245" s="39">
        <f t="shared" si="1828"/>
        <v>6665.28</v>
      </c>
      <c r="H3245" s="38">
        <f>IF(AND(N3245=1,N3244&gt;1),VLOOKUP(A3244,[1]Plan1!$CW$105:$CY$215,3),H3244)</f>
        <v>6659.95</v>
      </c>
      <c r="I3245" s="127">
        <f t="shared" si="1829"/>
        <v>45057</v>
      </c>
      <c r="J3245" s="127">
        <f t="shared" si="1830"/>
        <v>45088</v>
      </c>
      <c r="K3245" s="34">
        <f t="shared" si="1831"/>
        <v>-7.9966633059680436E-4</v>
      </c>
      <c r="L3245" s="212">
        <f t="shared" si="1832"/>
        <v>45148</v>
      </c>
      <c r="M3245" s="1">
        <f t="shared" si="1833"/>
        <v>23</v>
      </c>
      <c r="N3245" s="1">
        <f t="shared" si="1834"/>
        <v>15</v>
      </c>
      <c r="O3245" s="2">
        <f t="shared" si="1835"/>
        <v>0.99947839999999999</v>
      </c>
      <c r="P3245" s="35">
        <f t="shared" si="1836"/>
        <v>1.0022992500000001</v>
      </c>
      <c r="Q3245" s="35">
        <f t="shared" si="1837"/>
        <v>1.2548612849488867</v>
      </c>
      <c r="R3245" s="2">
        <f t="shared" si="1838"/>
        <v>1.2542067400000001</v>
      </c>
      <c r="S3245" s="2">
        <f t="shared" si="1839"/>
        <v>1.23561838</v>
      </c>
      <c r="T3245" s="2">
        <f t="shared" si="1840"/>
        <v>301683.53788009001</v>
      </c>
      <c r="U3245" s="2">
        <f t="shared" si="1841"/>
        <v>0</v>
      </c>
      <c r="V3245" s="2">
        <f t="shared" si="1842"/>
        <v>61146.209975052087</v>
      </c>
      <c r="W3245" s="2">
        <f t="shared" si="1843"/>
        <v>301683.5378800953</v>
      </c>
      <c r="X3245" s="36">
        <f t="shared" si="1844"/>
        <v>0</v>
      </c>
      <c r="Y3245" s="2">
        <f t="shared" si="1845"/>
        <v>0</v>
      </c>
      <c r="Z3245" s="37">
        <f t="shared" si="1846"/>
        <v>0</v>
      </c>
      <c r="AA3245" s="2">
        <f t="shared" si="1847"/>
        <v>0</v>
      </c>
      <c r="AB3245" s="4">
        <f t="shared" si="1855"/>
        <v>7.1215000000000001E-2</v>
      </c>
      <c r="AC3245" s="148">
        <f t="shared" si="1848"/>
        <v>872</v>
      </c>
      <c r="AD3245" s="36">
        <v>252</v>
      </c>
      <c r="AE3245" s="35">
        <f t="shared" si="1849"/>
        <v>1.2687693470000001</v>
      </c>
      <c r="AF3245" s="2">
        <f t="shared" si="1850"/>
        <v>81083.287476679994</v>
      </c>
      <c r="AG3245" s="2">
        <f t="shared" si="1851"/>
        <v>81083.287476679994</v>
      </c>
      <c r="AH3245" s="3">
        <f t="shared" si="1852"/>
        <v>0</v>
      </c>
      <c r="AI3245" s="3"/>
      <c r="AJ3245" s="3">
        <v>0</v>
      </c>
      <c r="AK3245" s="2">
        <f t="shared" si="1853"/>
        <v>100561.97664182722</v>
      </c>
      <c r="AL3245" s="8"/>
      <c r="AM3245" s="8"/>
      <c r="AN3245" s="8"/>
      <c r="AO3245" s="8"/>
      <c r="AP3245" s="8"/>
      <c r="AQ3245" s="8"/>
      <c r="AR3245" s="5"/>
      <c r="AS3245" s="1"/>
      <c r="AT3245" s="8"/>
      <c r="AU3245" s="1"/>
      <c r="AV3245" s="1"/>
      <c r="AW3245" s="3"/>
      <c r="AX3245" s="3"/>
      <c r="AY3245" s="4"/>
      <c r="AZ3245" s="4"/>
      <c r="BA3245" s="4"/>
      <c r="BB3245" s="1"/>
      <c r="BC3245" s="1"/>
      <c r="BD3245" s="1"/>
      <c r="BE3245" s="1"/>
      <c r="BF3245" s="1"/>
      <c r="BG3245" s="1"/>
      <c r="BH3245" s="1"/>
      <c r="BI3245" s="1"/>
    </row>
    <row r="3246" spans="1:61" x14ac:dyDescent="0.2">
      <c r="A3246" s="78">
        <f t="shared" si="1854"/>
        <v>45137</v>
      </c>
      <c r="B3246" s="2">
        <f t="shared" si="1824"/>
        <v>483407.98465737561</v>
      </c>
      <c r="C3246" s="3">
        <f t="shared" si="1825"/>
        <v>65260077.928745709</v>
      </c>
      <c r="D3246" s="2">
        <f t="shared" si="1823"/>
        <v>240537.3279050432</v>
      </c>
      <c r="E3246" s="2">
        <f t="shared" si="1826"/>
        <v>0</v>
      </c>
      <c r="F3246" s="33">
        <f t="shared" si="1827"/>
        <v>240537.3279050432</v>
      </c>
      <c r="G3246" s="39">
        <f t="shared" si="1828"/>
        <v>6665.28</v>
      </c>
      <c r="H3246" s="38">
        <f>IF(AND(N3246=1,N3245&gt;1),VLOOKUP(A3245,[1]Plan1!$CW$105:$CY$215,3),H3245)</f>
        <v>6659.95</v>
      </c>
      <c r="I3246" s="127">
        <f t="shared" si="1829"/>
        <v>45057</v>
      </c>
      <c r="J3246" s="127">
        <f t="shared" si="1830"/>
        <v>45088</v>
      </c>
      <c r="K3246" s="34">
        <f t="shared" si="1831"/>
        <v>-7.9966633059680436E-4</v>
      </c>
      <c r="L3246" s="212">
        <f t="shared" si="1832"/>
        <v>45148</v>
      </c>
      <c r="M3246" s="1">
        <f t="shared" si="1833"/>
        <v>23</v>
      </c>
      <c r="N3246" s="1">
        <f t="shared" si="1834"/>
        <v>15</v>
      </c>
      <c r="O3246" s="2">
        <f t="shared" si="1835"/>
        <v>0.99947839999999999</v>
      </c>
      <c r="P3246" s="35">
        <f t="shared" si="1836"/>
        <v>1.0022992500000001</v>
      </c>
      <c r="Q3246" s="35">
        <f t="shared" si="1837"/>
        <v>1.2548612849488867</v>
      </c>
      <c r="R3246" s="2">
        <f t="shared" si="1838"/>
        <v>1.2542067400000001</v>
      </c>
      <c r="S3246" s="2">
        <f t="shared" si="1839"/>
        <v>1.23561838</v>
      </c>
      <c r="T3246" s="2">
        <f t="shared" si="1840"/>
        <v>301683.53788009001</v>
      </c>
      <c r="U3246" s="2">
        <f t="shared" si="1841"/>
        <v>0</v>
      </c>
      <c r="V3246" s="2">
        <f t="shared" si="1842"/>
        <v>61146.209975052087</v>
      </c>
      <c r="W3246" s="2">
        <f t="shared" si="1843"/>
        <v>301683.5378800953</v>
      </c>
      <c r="X3246" s="36">
        <f t="shared" si="1844"/>
        <v>0</v>
      </c>
      <c r="Y3246" s="2">
        <f t="shared" si="1845"/>
        <v>0</v>
      </c>
      <c r="Z3246" s="37">
        <f t="shared" si="1846"/>
        <v>0</v>
      </c>
      <c r="AA3246" s="2">
        <f t="shared" si="1847"/>
        <v>0</v>
      </c>
      <c r="AB3246" s="4">
        <f t="shared" si="1855"/>
        <v>7.1215000000000001E-2</v>
      </c>
      <c r="AC3246" s="148">
        <f t="shared" si="1848"/>
        <v>872</v>
      </c>
      <c r="AD3246" s="36">
        <v>252</v>
      </c>
      <c r="AE3246" s="35">
        <f t="shared" si="1849"/>
        <v>1.2687693470000001</v>
      </c>
      <c r="AF3246" s="2">
        <f t="shared" si="1850"/>
        <v>81083.287476679994</v>
      </c>
      <c r="AG3246" s="2">
        <f t="shared" si="1851"/>
        <v>81083.287476679994</v>
      </c>
      <c r="AH3246" s="3">
        <f t="shared" si="1852"/>
        <v>0</v>
      </c>
      <c r="AI3246" s="3"/>
      <c r="AJ3246" s="3">
        <v>0</v>
      </c>
      <c r="AK3246" s="2">
        <f t="shared" si="1853"/>
        <v>100641.15930060031</v>
      </c>
      <c r="AL3246" s="8"/>
      <c r="AM3246" s="8"/>
      <c r="AN3246" s="8"/>
      <c r="AO3246" s="8"/>
      <c r="AP3246" s="8"/>
      <c r="AQ3246" s="8"/>
      <c r="AR3246" s="5"/>
      <c r="AS3246" s="1"/>
      <c r="AT3246" s="8"/>
      <c r="AU3246" s="1"/>
      <c r="AV3246" s="1"/>
      <c r="AW3246" s="3"/>
      <c r="AX3246" s="3"/>
      <c r="AY3246" s="4"/>
      <c r="AZ3246" s="4"/>
      <c r="BA3246" s="4"/>
      <c r="BB3246" s="1"/>
      <c r="BC3246" s="1"/>
      <c r="BD3246" s="1"/>
      <c r="BE3246" s="1"/>
      <c r="BF3246" s="1"/>
      <c r="BG3246" s="1"/>
      <c r="BH3246" s="1"/>
      <c r="BI3246" s="1"/>
    </row>
    <row r="3247" spans="1:61" x14ac:dyDescent="0.2">
      <c r="A3247" s="78">
        <f t="shared" si="1854"/>
        <v>45138</v>
      </c>
      <c r="B3247" s="2">
        <f t="shared" si="1824"/>
        <v>483591.67320881871</v>
      </c>
      <c r="C3247" s="3">
        <f t="shared" si="1825"/>
        <v>65284875.883190528</v>
      </c>
      <c r="D3247" s="2">
        <f t="shared" si="1823"/>
        <v>240537.3279050432</v>
      </c>
      <c r="E3247" s="2">
        <f t="shared" si="1826"/>
        <v>0</v>
      </c>
      <c r="F3247" s="33">
        <f t="shared" si="1827"/>
        <v>240537.3279050432</v>
      </c>
      <c r="G3247" s="39">
        <f t="shared" si="1828"/>
        <v>6665.28</v>
      </c>
      <c r="H3247" s="38">
        <f>IF(AND(N3247=1,N3246&gt;1),VLOOKUP(A3246,[1]Plan1!$CW$105:$CY$215,3),H3246)</f>
        <v>6659.95</v>
      </c>
      <c r="I3247" s="127">
        <f t="shared" si="1829"/>
        <v>45057</v>
      </c>
      <c r="J3247" s="127">
        <f t="shared" si="1830"/>
        <v>45088</v>
      </c>
      <c r="K3247" s="34">
        <f t="shared" si="1831"/>
        <v>-7.9966633059680436E-4</v>
      </c>
      <c r="L3247" s="212">
        <f t="shared" si="1832"/>
        <v>45148</v>
      </c>
      <c r="M3247" s="1">
        <f t="shared" si="1833"/>
        <v>23</v>
      </c>
      <c r="N3247" s="1">
        <f t="shared" si="1834"/>
        <v>15</v>
      </c>
      <c r="O3247" s="2">
        <f t="shared" si="1835"/>
        <v>0.99947839999999999</v>
      </c>
      <c r="P3247" s="35">
        <f t="shared" si="1836"/>
        <v>1.0022992500000001</v>
      </c>
      <c r="Q3247" s="35">
        <f t="shared" si="1837"/>
        <v>1.2548612849488867</v>
      </c>
      <c r="R3247" s="2">
        <f t="shared" si="1838"/>
        <v>1.2542067400000001</v>
      </c>
      <c r="S3247" s="2">
        <f t="shared" si="1839"/>
        <v>1.23561838</v>
      </c>
      <c r="T3247" s="2">
        <f t="shared" si="1840"/>
        <v>301683.53788009001</v>
      </c>
      <c r="U3247" s="2">
        <f t="shared" si="1841"/>
        <v>0</v>
      </c>
      <c r="V3247" s="2">
        <f t="shared" si="1842"/>
        <v>61146.209975052087</v>
      </c>
      <c r="W3247" s="2">
        <f t="shared" si="1843"/>
        <v>301683.5378800953</v>
      </c>
      <c r="X3247" s="36">
        <f t="shared" si="1844"/>
        <v>0</v>
      </c>
      <c r="Y3247" s="2">
        <f t="shared" si="1845"/>
        <v>0</v>
      </c>
      <c r="Z3247" s="37">
        <f t="shared" si="1846"/>
        <v>0</v>
      </c>
      <c r="AA3247" s="2">
        <f t="shared" si="1847"/>
        <v>0</v>
      </c>
      <c r="AB3247" s="4">
        <f t="shared" si="1855"/>
        <v>7.1215000000000001E-2</v>
      </c>
      <c r="AC3247" s="148">
        <f t="shared" si="1848"/>
        <v>873</v>
      </c>
      <c r="AD3247" s="36">
        <v>252</v>
      </c>
      <c r="AE3247" s="35">
        <f t="shared" si="1849"/>
        <v>1.2691157559999999</v>
      </c>
      <c r="AF3247" s="2">
        <f t="shared" si="1850"/>
        <v>81187.793369349994</v>
      </c>
      <c r="AG3247" s="2">
        <f t="shared" si="1851"/>
        <v>81187.793369349994</v>
      </c>
      <c r="AH3247" s="3">
        <f t="shared" si="1852"/>
        <v>0</v>
      </c>
      <c r="AI3247" s="3"/>
      <c r="AJ3247" s="3">
        <v>0</v>
      </c>
      <c r="AK3247" s="2">
        <f t="shared" si="1853"/>
        <v>100720.3419593734</v>
      </c>
      <c r="AL3247" s="8"/>
      <c r="AM3247" s="8"/>
      <c r="AN3247" s="8"/>
      <c r="AO3247" s="8"/>
      <c r="AP3247" s="8"/>
      <c r="AQ3247" s="8"/>
      <c r="AR3247" s="5"/>
      <c r="AS3247" s="1"/>
      <c r="AT3247" s="8"/>
      <c r="AU3247" s="1"/>
      <c r="AV3247" s="1"/>
      <c r="AW3247" s="3"/>
      <c r="AX3247" s="3"/>
      <c r="AY3247" s="4"/>
      <c r="AZ3247" s="4"/>
      <c r="BA3247" s="4"/>
      <c r="BB3247" s="1"/>
      <c r="BC3247" s="1"/>
      <c r="BD3247" s="1"/>
      <c r="BE3247" s="1"/>
      <c r="BF3247" s="1"/>
      <c r="BG3247" s="1"/>
      <c r="BH3247" s="1"/>
      <c r="BI3247" s="1"/>
    </row>
    <row r="3248" spans="1:61" x14ac:dyDescent="0.2">
      <c r="A3248" s="78">
        <f t="shared" si="1854"/>
        <v>45139</v>
      </c>
      <c r="B3248" s="2">
        <f t="shared" si="1824"/>
        <v>483762.07367159182</v>
      </c>
      <c r="C3248" s="3">
        <f t="shared" si="1825"/>
        <v>65307879.945664898</v>
      </c>
      <c r="D3248" s="2">
        <f t="shared" si="1823"/>
        <v>240537.3279050432</v>
      </c>
      <c r="E3248" s="2">
        <f t="shared" si="1826"/>
        <v>0</v>
      </c>
      <c r="F3248" s="33">
        <f t="shared" si="1827"/>
        <v>240537.3279050432</v>
      </c>
      <c r="G3248" s="39">
        <f t="shared" si="1828"/>
        <v>6665.28</v>
      </c>
      <c r="H3248" s="38">
        <f>IF(AND(N3248=1,N3247&gt;1),VLOOKUP(A3247,[1]Plan1!$CW$105:$CY$215,3),H3247)</f>
        <v>6659.95</v>
      </c>
      <c r="I3248" s="127">
        <f t="shared" si="1829"/>
        <v>45057</v>
      </c>
      <c r="J3248" s="127">
        <f t="shared" si="1830"/>
        <v>45088</v>
      </c>
      <c r="K3248" s="34">
        <f t="shared" si="1831"/>
        <v>-7.9966633059680436E-4</v>
      </c>
      <c r="L3248" s="212">
        <f t="shared" si="1832"/>
        <v>45148</v>
      </c>
      <c r="M3248" s="1">
        <f t="shared" si="1833"/>
        <v>23</v>
      </c>
      <c r="N3248" s="1">
        <f t="shared" si="1834"/>
        <v>16</v>
      </c>
      <c r="O3248" s="2">
        <f t="shared" si="1835"/>
        <v>0.99944363999999997</v>
      </c>
      <c r="P3248" s="35">
        <f t="shared" si="1836"/>
        <v>1.0022992500000001</v>
      </c>
      <c r="Q3248" s="35">
        <f t="shared" si="1837"/>
        <v>1.2548612849488867</v>
      </c>
      <c r="R3248" s="2">
        <f t="shared" si="1838"/>
        <v>1.25416313</v>
      </c>
      <c r="S3248" s="2">
        <f t="shared" si="1839"/>
        <v>1.23561838</v>
      </c>
      <c r="T3248" s="2">
        <f t="shared" si="1840"/>
        <v>301673.04804721999</v>
      </c>
      <c r="U3248" s="2">
        <f t="shared" si="1841"/>
        <v>0</v>
      </c>
      <c r="V3248" s="2">
        <f t="shared" si="1842"/>
        <v>61135.72014218213</v>
      </c>
      <c r="W3248" s="2">
        <f t="shared" si="1843"/>
        <v>301673.04804722534</v>
      </c>
      <c r="X3248" s="36">
        <f t="shared" si="1844"/>
        <v>0</v>
      </c>
      <c r="Y3248" s="2">
        <f t="shared" si="1845"/>
        <v>0</v>
      </c>
      <c r="Z3248" s="37">
        <f t="shared" si="1846"/>
        <v>0</v>
      </c>
      <c r="AA3248" s="2">
        <f t="shared" si="1847"/>
        <v>0</v>
      </c>
      <c r="AB3248" s="4">
        <f t="shared" si="1855"/>
        <v>7.1215000000000001E-2</v>
      </c>
      <c r="AC3248" s="148">
        <f t="shared" si="1848"/>
        <v>874</v>
      </c>
      <c r="AD3248" s="36">
        <v>252</v>
      </c>
      <c r="AE3248" s="35">
        <f t="shared" si="1849"/>
        <v>1.269462259</v>
      </c>
      <c r="AF3248" s="2">
        <f t="shared" si="1850"/>
        <v>81289.501006210005</v>
      </c>
      <c r="AG3248" s="2">
        <f t="shared" si="1851"/>
        <v>81289.501006220002</v>
      </c>
      <c r="AH3248" s="3">
        <f t="shared" si="1852"/>
        <v>0</v>
      </c>
      <c r="AI3248" s="3"/>
      <c r="AJ3248" s="3">
        <v>0</v>
      </c>
      <c r="AK3248" s="2">
        <f t="shared" si="1853"/>
        <v>100799.52461814649</v>
      </c>
      <c r="AL3248" s="8"/>
      <c r="AM3248" s="8"/>
      <c r="AN3248" s="8"/>
      <c r="AO3248" s="8"/>
      <c r="AP3248" s="8"/>
      <c r="AQ3248" s="8"/>
      <c r="AR3248" s="5"/>
      <c r="AS3248" s="1"/>
      <c r="AT3248" s="8"/>
      <c r="AU3248" s="1"/>
      <c r="AV3248" s="1"/>
      <c r="AW3248" s="3"/>
      <c r="AX3248" s="3"/>
      <c r="AY3248" s="4"/>
      <c r="AZ3248" s="4"/>
      <c r="BA3248" s="4"/>
      <c r="BB3248" s="1"/>
      <c r="BC3248" s="1"/>
      <c r="BD3248" s="1"/>
      <c r="BE3248" s="1"/>
      <c r="BF3248" s="1"/>
      <c r="BG3248" s="1"/>
      <c r="BH3248" s="1"/>
      <c r="BI3248" s="1"/>
    </row>
    <row r="3249" spans="1:61" x14ac:dyDescent="0.2">
      <c r="A3249" s="78">
        <f t="shared" si="1854"/>
        <v>45140</v>
      </c>
      <c r="B3249" s="2">
        <f t="shared" si="1824"/>
        <v>483932.4924684217</v>
      </c>
      <c r="C3249" s="3">
        <f t="shared" si="1825"/>
        <v>65330886.483236931</v>
      </c>
      <c r="D3249" s="2">
        <f t="shared" si="1823"/>
        <v>240537.3279050432</v>
      </c>
      <c r="E3249" s="2">
        <f t="shared" si="1826"/>
        <v>0</v>
      </c>
      <c r="F3249" s="33">
        <f t="shared" si="1827"/>
        <v>240537.3279050432</v>
      </c>
      <c r="G3249" s="39">
        <f t="shared" si="1828"/>
        <v>6665.28</v>
      </c>
      <c r="H3249" s="38">
        <f>IF(AND(N3249=1,N3248&gt;1),VLOOKUP(A3248,[1]Plan1!$CW$105:$CY$215,3),H3248)</f>
        <v>6659.95</v>
      </c>
      <c r="I3249" s="127">
        <f t="shared" si="1829"/>
        <v>45057</v>
      </c>
      <c r="J3249" s="127">
        <f t="shared" si="1830"/>
        <v>45088</v>
      </c>
      <c r="K3249" s="34">
        <f t="shared" si="1831"/>
        <v>-7.9966633059680436E-4</v>
      </c>
      <c r="L3249" s="212">
        <f t="shared" si="1832"/>
        <v>45148</v>
      </c>
      <c r="M3249" s="1">
        <f t="shared" si="1833"/>
        <v>23</v>
      </c>
      <c r="N3249" s="1">
        <f t="shared" si="1834"/>
        <v>17</v>
      </c>
      <c r="O3249" s="2">
        <f t="shared" si="1835"/>
        <v>0.99940888000000005</v>
      </c>
      <c r="P3249" s="35">
        <f t="shared" si="1836"/>
        <v>1.0022992500000001</v>
      </c>
      <c r="Q3249" s="35">
        <f t="shared" si="1837"/>
        <v>1.2548612849488867</v>
      </c>
      <c r="R3249" s="2">
        <f t="shared" si="1838"/>
        <v>1.25411951</v>
      </c>
      <c r="S3249" s="2">
        <f t="shared" si="1839"/>
        <v>1.23561838</v>
      </c>
      <c r="T3249" s="2">
        <f t="shared" si="1840"/>
        <v>301662.55580898002</v>
      </c>
      <c r="U3249" s="2">
        <f t="shared" si="1841"/>
        <v>0</v>
      </c>
      <c r="V3249" s="2">
        <f t="shared" si="1842"/>
        <v>61125.227903938903</v>
      </c>
      <c r="W3249" s="2">
        <f t="shared" si="1843"/>
        <v>301662.55580898211</v>
      </c>
      <c r="X3249" s="36">
        <f t="shared" si="1844"/>
        <v>0</v>
      </c>
      <c r="Y3249" s="2">
        <f t="shared" si="1845"/>
        <v>0</v>
      </c>
      <c r="Z3249" s="37">
        <f t="shared" si="1846"/>
        <v>0</v>
      </c>
      <c r="AA3249" s="2">
        <f t="shared" si="1847"/>
        <v>0</v>
      </c>
      <c r="AB3249" s="4">
        <f t="shared" si="1855"/>
        <v>7.1215000000000001E-2</v>
      </c>
      <c r="AC3249" s="148">
        <f t="shared" si="1848"/>
        <v>875</v>
      </c>
      <c r="AD3249" s="36">
        <v>252</v>
      </c>
      <c r="AE3249" s="35">
        <f t="shared" si="1849"/>
        <v>1.2698088569999999</v>
      </c>
      <c r="AF3249" s="2">
        <f t="shared" si="1850"/>
        <v>81391.229382510006</v>
      </c>
      <c r="AG3249" s="2">
        <f t="shared" si="1851"/>
        <v>81391.229382520003</v>
      </c>
      <c r="AH3249" s="3">
        <f t="shared" si="1852"/>
        <v>0</v>
      </c>
      <c r="AI3249" s="3"/>
      <c r="AJ3249" s="3">
        <v>0</v>
      </c>
      <c r="AK3249" s="2">
        <f t="shared" si="1853"/>
        <v>100878.70727691958</v>
      </c>
      <c r="AL3249" s="8"/>
      <c r="AM3249" s="8"/>
      <c r="AN3249" s="8"/>
      <c r="AO3249" s="8"/>
      <c r="AP3249" s="8"/>
      <c r="AQ3249" s="8"/>
      <c r="AR3249" s="5"/>
      <c r="AS3249" s="1"/>
      <c r="AT3249" s="8"/>
      <c r="AU3249" s="1"/>
      <c r="AV3249" s="1"/>
      <c r="AW3249" s="3"/>
      <c r="AX3249" s="3"/>
      <c r="AY3249" s="4"/>
      <c r="AZ3249" s="4"/>
      <c r="BA3249" s="4"/>
      <c r="BB3249" s="1"/>
      <c r="BC3249" s="1"/>
      <c r="BD3249" s="1"/>
      <c r="BE3249" s="1"/>
      <c r="BF3249" s="1"/>
      <c r="BG3249" s="1"/>
      <c r="BH3249" s="1"/>
      <c r="BI3249" s="1"/>
    </row>
    <row r="3250" spans="1:61" x14ac:dyDescent="0.2">
      <c r="A3250" s="78">
        <f t="shared" si="1854"/>
        <v>45141</v>
      </c>
      <c r="B3250" s="2">
        <f t="shared" si="1824"/>
        <v>484102.92653861502</v>
      </c>
      <c r="C3250" s="3">
        <f t="shared" si="1825"/>
        <v>65353895.08271303</v>
      </c>
      <c r="D3250" s="2">
        <f t="shared" si="1823"/>
        <v>240537.3279050432</v>
      </c>
      <c r="E3250" s="2">
        <f t="shared" si="1826"/>
        <v>0</v>
      </c>
      <c r="F3250" s="33">
        <f t="shared" si="1827"/>
        <v>240537.3279050432</v>
      </c>
      <c r="G3250" s="39">
        <f t="shared" si="1828"/>
        <v>6665.28</v>
      </c>
      <c r="H3250" s="38">
        <f>IF(AND(N3250=1,N3249&gt;1),VLOOKUP(A3249,[1]Plan1!$CW$105:$CY$215,3),H3249)</f>
        <v>6659.95</v>
      </c>
      <c r="I3250" s="127">
        <f t="shared" si="1829"/>
        <v>45057</v>
      </c>
      <c r="J3250" s="127">
        <f t="shared" si="1830"/>
        <v>45088</v>
      </c>
      <c r="K3250" s="34">
        <f t="shared" si="1831"/>
        <v>-7.9966633059680436E-4</v>
      </c>
      <c r="L3250" s="212">
        <f t="shared" si="1832"/>
        <v>45148</v>
      </c>
      <c r="M3250" s="1">
        <f t="shared" si="1833"/>
        <v>23</v>
      </c>
      <c r="N3250" s="1">
        <f t="shared" si="1834"/>
        <v>18</v>
      </c>
      <c r="O3250" s="2">
        <f t="shared" si="1835"/>
        <v>0.99937410999999998</v>
      </c>
      <c r="P3250" s="35">
        <f t="shared" si="1836"/>
        <v>1.0022992500000001</v>
      </c>
      <c r="Q3250" s="35">
        <f t="shared" si="1837"/>
        <v>1.2548612849488867</v>
      </c>
      <c r="R3250" s="2">
        <f t="shared" si="1838"/>
        <v>1.2540758700000001</v>
      </c>
      <c r="S3250" s="2">
        <f t="shared" si="1839"/>
        <v>1.23561838</v>
      </c>
      <c r="T3250" s="2">
        <f t="shared" si="1840"/>
        <v>301652.05875998997</v>
      </c>
      <c r="U3250" s="2">
        <f t="shared" si="1841"/>
        <v>0</v>
      </c>
      <c r="V3250" s="2">
        <f t="shared" si="1842"/>
        <v>61114.73085494915</v>
      </c>
      <c r="W3250" s="2">
        <f t="shared" si="1843"/>
        <v>301652.05875999236</v>
      </c>
      <c r="X3250" s="36">
        <f t="shared" si="1844"/>
        <v>0</v>
      </c>
      <c r="Y3250" s="2">
        <f t="shared" si="1845"/>
        <v>0</v>
      </c>
      <c r="Z3250" s="37">
        <f t="shared" si="1846"/>
        <v>0</v>
      </c>
      <c r="AA3250" s="2">
        <f t="shared" si="1847"/>
        <v>0</v>
      </c>
      <c r="AB3250" s="4">
        <f t="shared" si="1855"/>
        <v>7.1215000000000001E-2</v>
      </c>
      <c r="AC3250" s="148">
        <f t="shared" si="1848"/>
        <v>876</v>
      </c>
      <c r="AD3250" s="36">
        <v>252</v>
      </c>
      <c r="AE3250" s="35">
        <f t="shared" si="1849"/>
        <v>1.2701555499999999</v>
      </c>
      <c r="AF3250" s="2">
        <f t="shared" si="1850"/>
        <v>81492.977842930006</v>
      </c>
      <c r="AG3250" s="2">
        <f t="shared" si="1851"/>
        <v>81492.977842930006</v>
      </c>
      <c r="AH3250" s="3">
        <f t="shared" si="1852"/>
        <v>0</v>
      </c>
      <c r="AI3250" s="3"/>
      <c r="AJ3250" s="3">
        <v>0</v>
      </c>
      <c r="AK3250" s="2">
        <f t="shared" si="1853"/>
        <v>100957.88993569267</v>
      </c>
      <c r="AL3250" s="8"/>
      <c r="AM3250" s="8"/>
      <c r="AN3250" s="8"/>
      <c r="AO3250" s="8"/>
      <c r="AP3250" s="8"/>
      <c r="AQ3250" s="8"/>
      <c r="AR3250" s="5"/>
      <c r="AS3250" s="1"/>
      <c r="AT3250" s="8"/>
      <c r="AU3250" s="1"/>
      <c r="AV3250" s="1"/>
      <c r="AW3250" s="3"/>
      <c r="AX3250" s="3"/>
      <c r="AY3250" s="4"/>
      <c r="AZ3250" s="4"/>
      <c r="BA3250" s="4"/>
      <c r="BB3250" s="1"/>
      <c r="BC3250" s="1"/>
      <c r="BD3250" s="1"/>
      <c r="BE3250" s="1"/>
      <c r="BF3250" s="1"/>
      <c r="BG3250" s="1"/>
      <c r="BH3250" s="1"/>
      <c r="BI3250" s="1"/>
    </row>
    <row r="3251" spans="1:61" x14ac:dyDescent="0.2">
      <c r="A3251" s="78">
        <f t="shared" si="1854"/>
        <v>45142</v>
      </c>
      <c r="B3251" s="2">
        <f t="shared" si="1824"/>
        <v>484273.39390875137</v>
      </c>
      <c r="C3251" s="3">
        <f t="shared" si="1825"/>
        <v>65376908.177681439</v>
      </c>
      <c r="D3251" s="2">
        <f t="shared" si="1823"/>
        <v>240537.3279050432</v>
      </c>
      <c r="E3251" s="2">
        <f t="shared" si="1826"/>
        <v>0</v>
      </c>
      <c r="F3251" s="33">
        <f t="shared" si="1827"/>
        <v>240537.3279050432</v>
      </c>
      <c r="G3251" s="39">
        <f t="shared" si="1828"/>
        <v>6665.28</v>
      </c>
      <c r="H3251" s="38">
        <f>IF(AND(N3251=1,N3250&gt;1),VLOOKUP(A3250,[1]Plan1!$CW$105:$CY$215,3),H3250)</f>
        <v>6659.95</v>
      </c>
      <c r="I3251" s="127">
        <f t="shared" si="1829"/>
        <v>45057</v>
      </c>
      <c r="J3251" s="127">
        <f t="shared" si="1830"/>
        <v>45088</v>
      </c>
      <c r="K3251" s="34">
        <f t="shared" si="1831"/>
        <v>-7.9966633059680436E-4</v>
      </c>
      <c r="L3251" s="212">
        <f t="shared" si="1832"/>
        <v>45148</v>
      </c>
      <c r="M3251" s="1">
        <f t="shared" si="1833"/>
        <v>23</v>
      </c>
      <c r="N3251" s="1">
        <f t="shared" si="1834"/>
        <v>19</v>
      </c>
      <c r="O3251" s="2">
        <f t="shared" si="1835"/>
        <v>0.99933936000000001</v>
      </c>
      <c r="P3251" s="35">
        <f t="shared" si="1836"/>
        <v>1.0022992500000001</v>
      </c>
      <c r="Q3251" s="35">
        <f t="shared" si="1837"/>
        <v>1.2548612849488867</v>
      </c>
      <c r="R3251" s="2">
        <f t="shared" si="1838"/>
        <v>1.2540322699999999</v>
      </c>
      <c r="S3251" s="2">
        <f t="shared" si="1839"/>
        <v>1.23561838</v>
      </c>
      <c r="T3251" s="2">
        <f t="shared" si="1840"/>
        <v>301641.57133249001</v>
      </c>
      <c r="U3251" s="2">
        <f t="shared" si="1841"/>
        <v>0</v>
      </c>
      <c r="V3251" s="2">
        <f t="shared" si="1842"/>
        <v>61104.243427452457</v>
      </c>
      <c r="W3251" s="2">
        <f t="shared" si="1843"/>
        <v>301641.57133249566</v>
      </c>
      <c r="X3251" s="36">
        <f t="shared" si="1844"/>
        <v>0</v>
      </c>
      <c r="Y3251" s="2">
        <f t="shared" si="1845"/>
        <v>0</v>
      </c>
      <c r="Z3251" s="37">
        <f t="shared" si="1846"/>
        <v>0</v>
      </c>
      <c r="AA3251" s="2">
        <f t="shared" si="1847"/>
        <v>0</v>
      </c>
      <c r="AB3251" s="4">
        <f t="shared" si="1855"/>
        <v>7.1215000000000001E-2</v>
      </c>
      <c r="AC3251" s="148">
        <f t="shared" si="1848"/>
        <v>877</v>
      </c>
      <c r="AD3251" s="36">
        <v>252</v>
      </c>
      <c r="AE3251" s="35">
        <f t="shared" si="1849"/>
        <v>1.2705023369999999</v>
      </c>
      <c r="AF3251" s="2">
        <f t="shared" si="1850"/>
        <v>81594.749981789995</v>
      </c>
      <c r="AG3251" s="2">
        <f t="shared" si="1851"/>
        <v>81594.749981789995</v>
      </c>
      <c r="AH3251" s="3">
        <f t="shared" si="1852"/>
        <v>0</v>
      </c>
      <c r="AI3251" s="3"/>
      <c r="AJ3251" s="3">
        <v>0</v>
      </c>
      <c r="AK3251" s="2">
        <f t="shared" si="1853"/>
        <v>101037.07259446576</v>
      </c>
      <c r="AL3251" s="8"/>
      <c r="AM3251" s="8"/>
      <c r="AN3251" s="8"/>
      <c r="AO3251" s="8"/>
      <c r="AP3251" s="8"/>
      <c r="AQ3251" s="8"/>
      <c r="AR3251" s="5"/>
      <c r="AS3251" s="1"/>
      <c r="AT3251" s="8"/>
      <c r="AU3251" s="1"/>
      <c r="AV3251" s="1"/>
      <c r="AW3251" s="3"/>
      <c r="AX3251" s="3"/>
      <c r="AY3251" s="4"/>
      <c r="AZ3251" s="4"/>
      <c r="BA3251" s="4"/>
      <c r="BB3251" s="1"/>
      <c r="BC3251" s="1"/>
      <c r="BD3251" s="1"/>
      <c r="BE3251" s="1"/>
      <c r="BF3251" s="1"/>
      <c r="BG3251" s="1"/>
      <c r="BH3251" s="1"/>
      <c r="BI3251" s="1"/>
    </row>
    <row r="3252" spans="1:61" x14ac:dyDescent="0.2">
      <c r="A3252" s="78">
        <f t="shared" si="1854"/>
        <v>45143</v>
      </c>
      <c r="B3252" s="2">
        <f t="shared" si="1824"/>
        <v>484339.24615431129</v>
      </c>
      <c r="C3252" s="3">
        <f t="shared" si="1825"/>
        <v>65385798.230832025</v>
      </c>
      <c r="D3252" s="2">
        <f t="shared" si="1823"/>
        <v>240537.3279050432</v>
      </c>
      <c r="E3252" s="2">
        <f t="shared" si="1826"/>
        <v>0</v>
      </c>
      <c r="F3252" s="33">
        <f t="shared" si="1827"/>
        <v>240537.3279050432</v>
      </c>
      <c r="G3252" s="39">
        <f t="shared" si="1828"/>
        <v>6665.28</v>
      </c>
      <c r="H3252" s="38">
        <f>IF(AND(N3252=1,N3251&gt;1),VLOOKUP(A3251,[1]Plan1!$CW$105:$CY$215,3),H3251)</f>
        <v>6659.95</v>
      </c>
      <c r="I3252" s="127">
        <f t="shared" si="1829"/>
        <v>45057</v>
      </c>
      <c r="J3252" s="127">
        <f t="shared" si="1830"/>
        <v>45088</v>
      </c>
      <c r="K3252" s="34">
        <f t="shared" si="1831"/>
        <v>-7.9966633059680436E-4</v>
      </c>
      <c r="L3252" s="212">
        <f t="shared" si="1832"/>
        <v>45148</v>
      </c>
      <c r="M3252" s="1">
        <f t="shared" si="1833"/>
        <v>23</v>
      </c>
      <c r="N3252" s="1">
        <f t="shared" si="1834"/>
        <v>20</v>
      </c>
      <c r="O3252" s="2">
        <f t="shared" si="1835"/>
        <v>0.99930459999999999</v>
      </c>
      <c r="P3252" s="35">
        <f t="shared" si="1836"/>
        <v>1.0022992500000001</v>
      </c>
      <c r="Q3252" s="35">
        <f t="shared" si="1837"/>
        <v>1.2548612849488867</v>
      </c>
      <c r="R3252" s="2">
        <f t="shared" si="1838"/>
        <v>1.2539886499999999</v>
      </c>
      <c r="S3252" s="2">
        <f t="shared" si="1839"/>
        <v>1.23561838</v>
      </c>
      <c r="T3252" s="2">
        <f t="shared" si="1840"/>
        <v>301631.07909424999</v>
      </c>
      <c r="U3252" s="2">
        <f t="shared" si="1841"/>
        <v>0</v>
      </c>
      <c r="V3252" s="2">
        <f t="shared" si="1842"/>
        <v>61093.751189209237</v>
      </c>
      <c r="W3252" s="2">
        <f t="shared" si="1843"/>
        <v>301631.07909425243</v>
      </c>
      <c r="X3252" s="36">
        <f t="shared" si="1844"/>
        <v>0</v>
      </c>
      <c r="Y3252" s="2">
        <f t="shared" si="1845"/>
        <v>0</v>
      </c>
      <c r="Z3252" s="37">
        <f t="shared" si="1846"/>
        <v>0</v>
      </c>
      <c r="AA3252" s="2">
        <f t="shared" si="1847"/>
        <v>0</v>
      </c>
      <c r="AB3252" s="4">
        <f t="shared" si="1855"/>
        <v>7.1215000000000001E-2</v>
      </c>
      <c r="AC3252" s="148">
        <f t="shared" si="1848"/>
        <v>877</v>
      </c>
      <c r="AD3252" s="36">
        <v>252</v>
      </c>
      <c r="AE3252" s="35">
        <f t="shared" si="1849"/>
        <v>1.2705023369999999</v>
      </c>
      <c r="AF3252" s="2">
        <f t="shared" si="1850"/>
        <v>81591.911806820004</v>
      </c>
      <c r="AG3252" s="2">
        <f t="shared" si="1851"/>
        <v>81591.911806820004</v>
      </c>
      <c r="AH3252" s="3">
        <f t="shared" si="1852"/>
        <v>0</v>
      </c>
      <c r="AI3252" s="3"/>
      <c r="AJ3252" s="3">
        <v>0</v>
      </c>
      <c r="AK3252" s="2">
        <f t="shared" si="1853"/>
        <v>101116.25525323885</v>
      </c>
      <c r="AL3252" s="8"/>
      <c r="AM3252" s="8"/>
      <c r="AN3252" s="8"/>
      <c r="AO3252" s="8"/>
      <c r="AP3252" s="8"/>
      <c r="AQ3252" s="8"/>
      <c r="AR3252" s="5"/>
      <c r="AS3252" s="1"/>
      <c r="AT3252" s="8"/>
      <c r="AU3252" s="1"/>
      <c r="AV3252" s="1"/>
      <c r="AW3252" s="3"/>
      <c r="AX3252" s="3"/>
      <c r="AY3252" s="4"/>
      <c r="AZ3252" s="4"/>
      <c r="BA3252" s="4"/>
      <c r="BB3252" s="1"/>
      <c r="BC3252" s="1"/>
      <c r="BD3252" s="1"/>
      <c r="BE3252" s="1"/>
      <c r="BF3252" s="1"/>
      <c r="BG3252" s="1"/>
      <c r="BH3252" s="1"/>
      <c r="BI3252" s="1"/>
    </row>
    <row r="3253" spans="1:61" x14ac:dyDescent="0.2">
      <c r="A3253" s="78">
        <f t="shared" si="1854"/>
        <v>45144</v>
      </c>
      <c r="B3253" s="2">
        <f t="shared" si="1824"/>
        <v>484418.42881308438</v>
      </c>
      <c r="C3253" s="3">
        <f t="shared" si="1825"/>
        <v>65396487.889766388</v>
      </c>
      <c r="D3253" s="2">
        <f t="shared" si="1823"/>
        <v>240537.3279050432</v>
      </c>
      <c r="E3253" s="2">
        <f t="shared" si="1826"/>
        <v>0</v>
      </c>
      <c r="F3253" s="33">
        <f t="shared" si="1827"/>
        <v>240537.3279050432</v>
      </c>
      <c r="G3253" s="39">
        <f t="shared" si="1828"/>
        <v>6665.28</v>
      </c>
      <c r="H3253" s="38">
        <f>IF(AND(N3253=1,N3252&gt;1),VLOOKUP(A3252,[1]Plan1!$CW$105:$CY$215,3),H3252)</f>
        <v>6659.95</v>
      </c>
      <c r="I3253" s="127">
        <f t="shared" si="1829"/>
        <v>45057</v>
      </c>
      <c r="J3253" s="127">
        <f t="shared" si="1830"/>
        <v>45088</v>
      </c>
      <c r="K3253" s="34">
        <f t="shared" si="1831"/>
        <v>-7.9966633059680436E-4</v>
      </c>
      <c r="L3253" s="212">
        <f t="shared" si="1832"/>
        <v>45148</v>
      </c>
      <c r="M3253" s="1">
        <f t="shared" si="1833"/>
        <v>23</v>
      </c>
      <c r="N3253" s="1">
        <f t="shared" si="1834"/>
        <v>20</v>
      </c>
      <c r="O3253" s="2">
        <f t="shared" si="1835"/>
        <v>0.99930459999999999</v>
      </c>
      <c r="P3253" s="35">
        <f t="shared" si="1836"/>
        <v>1.0022992500000001</v>
      </c>
      <c r="Q3253" s="35">
        <f t="shared" si="1837"/>
        <v>1.2548612849488867</v>
      </c>
      <c r="R3253" s="2">
        <f t="shared" si="1838"/>
        <v>1.2539886499999999</v>
      </c>
      <c r="S3253" s="2">
        <f t="shared" si="1839"/>
        <v>1.23561838</v>
      </c>
      <c r="T3253" s="2">
        <f t="shared" si="1840"/>
        <v>301631.07909424999</v>
      </c>
      <c r="U3253" s="2">
        <f t="shared" si="1841"/>
        <v>0</v>
      </c>
      <c r="V3253" s="2">
        <f t="shared" si="1842"/>
        <v>61093.751189209237</v>
      </c>
      <c r="W3253" s="2">
        <f t="shared" si="1843"/>
        <v>301631.07909425243</v>
      </c>
      <c r="X3253" s="36">
        <f t="shared" si="1844"/>
        <v>0</v>
      </c>
      <c r="Y3253" s="2">
        <f t="shared" si="1845"/>
        <v>0</v>
      </c>
      <c r="Z3253" s="37">
        <f t="shared" si="1846"/>
        <v>0</v>
      </c>
      <c r="AA3253" s="2">
        <f t="shared" si="1847"/>
        <v>0</v>
      </c>
      <c r="AB3253" s="4">
        <f t="shared" si="1855"/>
        <v>7.1215000000000001E-2</v>
      </c>
      <c r="AC3253" s="148">
        <f t="shared" si="1848"/>
        <v>877</v>
      </c>
      <c r="AD3253" s="36">
        <v>252</v>
      </c>
      <c r="AE3253" s="35">
        <f t="shared" si="1849"/>
        <v>1.2705023369999999</v>
      </c>
      <c r="AF3253" s="2">
        <f t="shared" si="1850"/>
        <v>81591.911806820004</v>
      </c>
      <c r="AG3253" s="2">
        <f t="shared" si="1851"/>
        <v>81591.911806820004</v>
      </c>
      <c r="AH3253" s="3">
        <f t="shared" si="1852"/>
        <v>0</v>
      </c>
      <c r="AI3253" s="3"/>
      <c r="AJ3253" s="3">
        <v>0</v>
      </c>
      <c r="AK3253" s="2">
        <f t="shared" si="1853"/>
        <v>101195.43791201196</v>
      </c>
      <c r="AL3253" s="8"/>
      <c r="AM3253" s="8"/>
      <c r="AN3253" s="8"/>
      <c r="AO3253" s="8"/>
      <c r="AP3253" s="8"/>
      <c r="AQ3253" s="8"/>
      <c r="AR3253" s="5"/>
      <c r="AS3253" s="1"/>
      <c r="AT3253" s="8"/>
      <c r="AU3253" s="1"/>
      <c r="AV3253" s="1"/>
      <c r="AW3253" s="3"/>
      <c r="AX3253" s="3"/>
      <c r="AY3253" s="4"/>
      <c r="AZ3253" s="4"/>
      <c r="BA3253" s="4"/>
      <c r="BB3253" s="1"/>
      <c r="BC3253" s="1"/>
      <c r="BD3253" s="1"/>
      <c r="BE3253" s="1"/>
      <c r="BF3253" s="1"/>
      <c r="BG3253" s="1"/>
      <c r="BH3253" s="1"/>
      <c r="BI3253" s="1"/>
    </row>
    <row r="3254" spans="1:61" x14ac:dyDescent="0.2">
      <c r="A3254" s="78">
        <f t="shared" si="1854"/>
        <v>45145</v>
      </c>
      <c r="B3254" s="2">
        <f t="shared" si="1824"/>
        <v>484602.24186383747</v>
      </c>
      <c r="C3254" s="3">
        <f t="shared" si="1825"/>
        <v>65421302.651618056</v>
      </c>
      <c r="D3254" s="2">
        <f t="shared" si="1823"/>
        <v>240537.3279050432</v>
      </c>
      <c r="E3254" s="2">
        <f t="shared" si="1826"/>
        <v>0</v>
      </c>
      <c r="F3254" s="33">
        <f t="shared" si="1827"/>
        <v>240537.3279050432</v>
      </c>
      <c r="G3254" s="39">
        <f t="shared" si="1828"/>
        <v>6665.28</v>
      </c>
      <c r="H3254" s="38">
        <f>IF(AND(N3254=1,N3253&gt;1),VLOOKUP(A3253,[1]Plan1!$CW$105:$CY$215,3),H3253)</f>
        <v>6659.95</v>
      </c>
      <c r="I3254" s="127">
        <f t="shared" si="1829"/>
        <v>45057</v>
      </c>
      <c r="J3254" s="127">
        <f t="shared" si="1830"/>
        <v>45088</v>
      </c>
      <c r="K3254" s="34">
        <f t="shared" si="1831"/>
        <v>-7.9966633059680436E-4</v>
      </c>
      <c r="L3254" s="212">
        <f t="shared" si="1832"/>
        <v>45148</v>
      </c>
      <c r="M3254" s="1">
        <f t="shared" si="1833"/>
        <v>23</v>
      </c>
      <c r="N3254" s="1">
        <f t="shared" si="1834"/>
        <v>20</v>
      </c>
      <c r="O3254" s="2">
        <f t="shared" si="1835"/>
        <v>0.99930459999999999</v>
      </c>
      <c r="P3254" s="35">
        <f t="shared" si="1836"/>
        <v>1.0022992500000001</v>
      </c>
      <c r="Q3254" s="35">
        <f t="shared" si="1837"/>
        <v>1.2548612849488867</v>
      </c>
      <c r="R3254" s="2">
        <f t="shared" si="1838"/>
        <v>1.2539886499999999</v>
      </c>
      <c r="S3254" s="2">
        <f t="shared" si="1839"/>
        <v>1.23561838</v>
      </c>
      <c r="T3254" s="2">
        <f t="shared" si="1840"/>
        <v>301631.07909424999</v>
      </c>
      <c r="U3254" s="2">
        <f t="shared" si="1841"/>
        <v>0</v>
      </c>
      <c r="V3254" s="2">
        <f t="shared" si="1842"/>
        <v>61093.751189209237</v>
      </c>
      <c r="W3254" s="2">
        <f t="shared" si="1843"/>
        <v>301631.07909425243</v>
      </c>
      <c r="X3254" s="36">
        <f t="shared" si="1844"/>
        <v>0</v>
      </c>
      <c r="Y3254" s="2">
        <f t="shared" si="1845"/>
        <v>0</v>
      </c>
      <c r="Z3254" s="37">
        <f t="shared" si="1846"/>
        <v>0</v>
      </c>
      <c r="AA3254" s="2">
        <f t="shared" si="1847"/>
        <v>0</v>
      </c>
      <c r="AB3254" s="4">
        <f t="shared" si="1855"/>
        <v>7.1215000000000001E-2</v>
      </c>
      <c r="AC3254" s="148">
        <f t="shared" si="1848"/>
        <v>878</v>
      </c>
      <c r="AD3254" s="36">
        <v>252</v>
      </c>
      <c r="AE3254" s="35">
        <f t="shared" si="1849"/>
        <v>1.270849219</v>
      </c>
      <c r="AF3254" s="2">
        <f t="shared" si="1850"/>
        <v>81696.542198800002</v>
      </c>
      <c r="AG3254" s="2">
        <f t="shared" si="1851"/>
        <v>81696.542198800002</v>
      </c>
      <c r="AH3254" s="3">
        <f t="shared" si="1852"/>
        <v>0</v>
      </c>
      <c r="AI3254" s="3"/>
      <c r="AJ3254" s="3">
        <v>0</v>
      </c>
      <c r="AK3254" s="2">
        <f t="shared" si="1853"/>
        <v>101274.62057078505</v>
      </c>
      <c r="AL3254" s="8"/>
      <c r="AM3254" s="8"/>
      <c r="AN3254" s="8"/>
      <c r="AO3254" s="8"/>
      <c r="AP3254" s="8"/>
      <c r="AQ3254" s="8"/>
      <c r="AR3254" s="5"/>
      <c r="AS3254" s="1"/>
      <c r="AT3254" s="8"/>
      <c r="AU3254" s="1"/>
      <c r="AV3254" s="1"/>
      <c r="AW3254" s="3"/>
      <c r="AX3254" s="3"/>
      <c r="AY3254" s="4"/>
      <c r="AZ3254" s="4"/>
      <c r="BA3254" s="4"/>
      <c r="BB3254" s="1"/>
      <c r="BC3254" s="1"/>
      <c r="BD3254" s="1"/>
      <c r="BE3254" s="1"/>
      <c r="BF3254" s="1"/>
      <c r="BG3254" s="1"/>
      <c r="BH3254" s="1"/>
      <c r="BI3254" s="1"/>
    </row>
    <row r="3255" spans="1:61" x14ac:dyDescent="0.2">
      <c r="A3255" s="78">
        <f t="shared" si="1854"/>
        <v>45146</v>
      </c>
      <c r="B3255" s="2">
        <f t="shared" si="1824"/>
        <v>484772.74587619735</v>
      </c>
      <c r="C3255" s="3">
        <f t="shared" si="1825"/>
        <v>65444320.693286642</v>
      </c>
      <c r="D3255" s="2">
        <f t="shared" si="1823"/>
        <v>240537.3279050432</v>
      </c>
      <c r="E3255" s="2">
        <f t="shared" si="1826"/>
        <v>0</v>
      </c>
      <c r="F3255" s="33">
        <f t="shared" si="1827"/>
        <v>240537.3279050432</v>
      </c>
      <c r="G3255" s="39">
        <f t="shared" si="1828"/>
        <v>6665.28</v>
      </c>
      <c r="H3255" s="38">
        <f>IF(AND(N3255=1,N3254&gt;1),VLOOKUP(A3254,[1]Plan1!$CW$105:$CY$215,3),H3254)</f>
        <v>6659.95</v>
      </c>
      <c r="I3255" s="127">
        <f t="shared" si="1829"/>
        <v>45057</v>
      </c>
      <c r="J3255" s="127">
        <f t="shared" si="1830"/>
        <v>45088</v>
      </c>
      <c r="K3255" s="34">
        <f t="shared" si="1831"/>
        <v>-7.9966633059680436E-4</v>
      </c>
      <c r="L3255" s="212">
        <f t="shared" si="1832"/>
        <v>45148</v>
      </c>
      <c r="M3255" s="1">
        <f t="shared" si="1833"/>
        <v>23</v>
      </c>
      <c r="N3255" s="1">
        <f t="shared" si="1834"/>
        <v>21</v>
      </c>
      <c r="O3255" s="2">
        <f t="shared" si="1835"/>
        <v>0.99926983999999996</v>
      </c>
      <c r="P3255" s="35">
        <f t="shared" si="1836"/>
        <v>1.0022992500000001</v>
      </c>
      <c r="Q3255" s="35">
        <f t="shared" si="1837"/>
        <v>1.2548612849488867</v>
      </c>
      <c r="R3255" s="2">
        <f t="shared" si="1838"/>
        <v>1.2539450299999999</v>
      </c>
      <c r="S3255" s="2">
        <f t="shared" si="1839"/>
        <v>1.23561838</v>
      </c>
      <c r="T3255" s="2">
        <f t="shared" si="1840"/>
        <v>301620.58685600001</v>
      </c>
      <c r="U3255" s="2">
        <f t="shared" si="1841"/>
        <v>0</v>
      </c>
      <c r="V3255" s="2">
        <f t="shared" si="1842"/>
        <v>61083.25895096601</v>
      </c>
      <c r="W3255" s="2">
        <f t="shared" si="1843"/>
        <v>301620.58685600921</v>
      </c>
      <c r="X3255" s="36">
        <f t="shared" si="1844"/>
        <v>0</v>
      </c>
      <c r="Y3255" s="2">
        <f t="shared" si="1845"/>
        <v>0</v>
      </c>
      <c r="Z3255" s="37">
        <f t="shared" si="1846"/>
        <v>0</v>
      </c>
      <c r="AA3255" s="2">
        <f t="shared" si="1847"/>
        <v>0</v>
      </c>
      <c r="AB3255" s="4">
        <f t="shared" si="1855"/>
        <v>7.1215000000000001E-2</v>
      </c>
      <c r="AC3255" s="148">
        <f t="shared" si="1848"/>
        <v>879</v>
      </c>
      <c r="AD3255" s="36">
        <v>252</v>
      </c>
      <c r="AE3255" s="35">
        <f t="shared" si="1849"/>
        <v>1.271196196</v>
      </c>
      <c r="AF3255" s="2">
        <f t="shared" si="1850"/>
        <v>81798.355790629998</v>
      </c>
      <c r="AG3255" s="2">
        <f t="shared" si="1851"/>
        <v>81798.355790629998</v>
      </c>
      <c r="AH3255" s="3">
        <f t="shared" si="1852"/>
        <v>0</v>
      </c>
      <c r="AI3255" s="3"/>
      <c r="AJ3255" s="3">
        <v>0</v>
      </c>
      <c r="AK3255" s="2">
        <f t="shared" si="1853"/>
        <v>101353.80322955814</v>
      </c>
      <c r="AL3255" s="8"/>
      <c r="AM3255" s="8"/>
      <c r="AN3255" s="8"/>
      <c r="AO3255" s="8"/>
      <c r="AP3255" s="8"/>
      <c r="AQ3255" s="8"/>
      <c r="AR3255" s="5"/>
      <c r="AS3255" s="1"/>
      <c r="AT3255" s="8"/>
      <c r="AU3255" s="1"/>
      <c r="AV3255" s="1"/>
      <c r="AW3255" s="3"/>
      <c r="AX3255" s="3"/>
      <c r="AY3255" s="4"/>
      <c r="AZ3255" s="4"/>
      <c r="BA3255" s="4"/>
      <c r="BB3255" s="1"/>
      <c r="BC3255" s="1"/>
      <c r="BD3255" s="1"/>
      <c r="BE3255" s="1"/>
      <c r="BF3255" s="1"/>
      <c r="BG3255" s="1"/>
      <c r="BH3255" s="1"/>
      <c r="BI3255" s="1"/>
    </row>
    <row r="3256" spans="1:61" x14ac:dyDescent="0.2">
      <c r="A3256" s="78">
        <f t="shared" si="1854"/>
        <v>45147</v>
      </c>
      <c r="B3256" s="2">
        <f t="shared" si="1824"/>
        <v>484943.27095877728</v>
      </c>
      <c r="C3256" s="3">
        <f t="shared" si="1825"/>
        <v>65467341.579434931</v>
      </c>
      <c r="D3256" s="2">
        <f t="shared" si="1823"/>
        <v>240537.3279050432</v>
      </c>
      <c r="E3256" s="2">
        <f t="shared" si="1826"/>
        <v>0</v>
      </c>
      <c r="F3256" s="33">
        <f t="shared" si="1827"/>
        <v>240537.3279050432</v>
      </c>
      <c r="G3256" s="39">
        <f t="shared" si="1828"/>
        <v>6665.28</v>
      </c>
      <c r="H3256" s="38">
        <f>IF(AND(N3256=1,N3255&gt;1),VLOOKUP(A3255,[1]Plan1!$CW$105:$CY$215,3),H3255)</f>
        <v>6659.95</v>
      </c>
      <c r="I3256" s="127">
        <f t="shared" si="1829"/>
        <v>45057</v>
      </c>
      <c r="J3256" s="127">
        <f t="shared" si="1830"/>
        <v>45088</v>
      </c>
      <c r="K3256" s="34">
        <f t="shared" si="1831"/>
        <v>-7.9966633059680436E-4</v>
      </c>
      <c r="L3256" s="212">
        <f t="shared" si="1832"/>
        <v>45148</v>
      </c>
      <c r="M3256" s="1">
        <f t="shared" si="1833"/>
        <v>23</v>
      </c>
      <c r="N3256" s="1">
        <f t="shared" si="1834"/>
        <v>22</v>
      </c>
      <c r="O3256" s="2">
        <f t="shared" si="1835"/>
        <v>0.99923508000000005</v>
      </c>
      <c r="P3256" s="35">
        <f t="shared" si="1836"/>
        <v>1.0022992500000001</v>
      </c>
      <c r="Q3256" s="35">
        <f t="shared" si="1837"/>
        <v>1.2548612849488867</v>
      </c>
      <c r="R3256" s="2">
        <f t="shared" si="1838"/>
        <v>1.2539014100000001</v>
      </c>
      <c r="S3256" s="2">
        <f t="shared" si="1839"/>
        <v>1.23561838</v>
      </c>
      <c r="T3256" s="2">
        <f t="shared" si="1840"/>
        <v>301610.09461775998</v>
      </c>
      <c r="U3256" s="2">
        <f t="shared" si="1841"/>
        <v>0</v>
      </c>
      <c r="V3256" s="2">
        <f t="shared" si="1842"/>
        <v>61072.766712722841</v>
      </c>
      <c r="W3256" s="2">
        <f t="shared" si="1843"/>
        <v>301610.09461776604</v>
      </c>
      <c r="X3256" s="36">
        <f t="shared" si="1844"/>
        <v>0</v>
      </c>
      <c r="Y3256" s="2">
        <f t="shared" si="1845"/>
        <v>0</v>
      </c>
      <c r="Z3256" s="37">
        <f t="shared" si="1846"/>
        <v>0</v>
      </c>
      <c r="AA3256" s="2">
        <f t="shared" si="1847"/>
        <v>0</v>
      </c>
      <c r="AB3256" s="4">
        <f t="shared" si="1855"/>
        <v>7.1215000000000001E-2</v>
      </c>
      <c r="AC3256" s="148">
        <f t="shared" si="1848"/>
        <v>880</v>
      </c>
      <c r="AD3256" s="36">
        <v>252</v>
      </c>
      <c r="AE3256" s="35">
        <f t="shared" si="1849"/>
        <v>1.271543267</v>
      </c>
      <c r="AF3256" s="2">
        <f t="shared" si="1850"/>
        <v>81900.190452680006</v>
      </c>
      <c r="AG3256" s="2">
        <f t="shared" si="1851"/>
        <v>81900.190452680006</v>
      </c>
      <c r="AH3256" s="3">
        <f t="shared" si="1852"/>
        <v>0</v>
      </c>
      <c r="AI3256" s="3"/>
      <c r="AJ3256" s="3">
        <v>0</v>
      </c>
      <c r="AK3256" s="2">
        <f t="shared" si="1853"/>
        <v>101432.98588833123</v>
      </c>
      <c r="AL3256" s="8"/>
      <c r="AM3256" s="8"/>
      <c r="AN3256" s="8"/>
      <c r="AO3256" s="8"/>
      <c r="AP3256" s="8"/>
      <c r="AQ3256" s="8"/>
      <c r="AR3256" s="5"/>
      <c r="AS3256" s="1"/>
      <c r="AT3256" s="8"/>
      <c r="AU3256" s="1"/>
      <c r="AV3256" s="1"/>
      <c r="AW3256" s="3"/>
      <c r="AX3256" s="3"/>
      <c r="AY3256" s="4"/>
      <c r="AZ3256" s="4"/>
      <c r="BA3256" s="4"/>
      <c r="BB3256" s="1"/>
      <c r="BC3256" s="1"/>
      <c r="BD3256" s="1"/>
      <c r="BE3256" s="1"/>
      <c r="BF3256" s="1"/>
      <c r="BG3256" s="1"/>
      <c r="BH3256" s="1"/>
      <c r="BI3256" s="1"/>
    </row>
    <row r="3257" spans="1:61" x14ac:dyDescent="0.2">
      <c r="A3257" s="78">
        <f t="shared" si="1854"/>
        <v>45148</v>
      </c>
      <c r="B3257" s="2">
        <f t="shared" si="1824"/>
        <v>485113.82352896361</v>
      </c>
      <c r="C3257" s="3">
        <f t="shared" si="1825"/>
        <v>65490366.176410086</v>
      </c>
      <c r="D3257" s="2">
        <f t="shared" si="1823"/>
        <v>240537.3279050432</v>
      </c>
      <c r="E3257" s="2">
        <f t="shared" si="1826"/>
        <v>0</v>
      </c>
      <c r="F3257" s="33">
        <f t="shared" si="1827"/>
        <v>240537.3279050432</v>
      </c>
      <c r="G3257" s="39">
        <f t="shared" si="1828"/>
        <v>6665.28</v>
      </c>
      <c r="H3257" s="38">
        <f>IF(AND(N3257=1,N3256&gt;1),VLOOKUP(A3256,[1]Plan1!$CW$105:$CY$215,3),H3256)</f>
        <v>6659.95</v>
      </c>
      <c r="I3257" s="127">
        <f t="shared" si="1829"/>
        <v>45057</v>
      </c>
      <c r="J3257" s="127">
        <f t="shared" si="1830"/>
        <v>45088</v>
      </c>
      <c r="K3257" s="34">
        <f t="shared" si="1831"/>
        <v>-7.9966633059680436E-4</v>
      </c>
      <c r="L3257" s="212">
        <f t="shared" si="1832"/>
        <v>45148</v>
      </c>
      <c r="M3257" s="1">
        <f t="shared" si="1833"/>
        <v>23</v>
      </c>
      <c r="N3257" s="1">
        <f t="shared" si="1834"/>
        <v>23</v>
      </c>
      <c r="O3257" s="2">
        <f t="shared" si="1835"/>
        <v>0.99920032999999997</v>
      </c>
      <c r="P3257" s="35">
        <f t="shared" si="1836"/>
        <v>1.0022992500000001</v>
      </c>
      <c r="Q3257" s="35">
        <f t="shared" si="1837"/>
        <v>1.2548612849488867</v>
      </c>
      <c r="R3257" s="2">
        <f t="shared" si="1838"/>
        <v>1.25385781</v>
      </c>
      <c r="S3257" s="2">
        <f t="shared" si="1839"/>
        <v>1.23561838</v>
      </c>
      <c r="T3257" s="2">
        <f t="shared" si="1840"/>
        <v>301599.60719026002</v>
      </c>
      <c r="U3257" s="2">
        <f t="shared" si="1841"/>
        <v>0</v>
      </c>
      <c r="V3257" s="2">
        <f t="shared" si="1842"/>
        <v>61062.279285226148</v>
      </c>
      <c r="W3257" s="2">
        <f t="shared" si="1843"/>
        <v>301599.60719026934</v>
      </c>
      <c r="X3257" s="36">
        <f t="shared" si="1844"/>
        <v>107</v>
      </c>
      <c r="Y3257" s="2">
        <f t="shared" si="1845"/>
        <v>0</v>
      </c>
      <c r="Z3257" s="37">
        <f t="shared" si="1846"/>
        <v>0</v>
      </c>
      <c r="AA3257" s="2">
        <f t="shared" si="1847"/>
        <v>0</v>
      </c>
      <c r="AB3257" s="4">
        <f t="shared" si="1855"/>
        <v>7.1215000000000001E-2</v>
      </c>
      <c r="AC3257" s="148">
        <f t="shared" si="1848"/>
        <v>881</v>
      </c>
      <c r="AD3257" s="36">
        <v>252</v>
      </c>
      <c r="AE3257" s="35">
        <f t="shared" si="1849"/>
        <v>1.271890433</v>
      </c>
      <c r="AF3257" s="2">
        <f t="shared" si="1850"/>
        <v>82002.04779158</v>
      </c>
      <c r="AG3257" s="2">
        <f t="shared" si="1851"/>
        <v>82002.047791589997</v>
      </c>
      <c r="AH3257" s="3">
        <f t="shared" si="1852"/>
        <v>0</v>
      </c>
      <c r="AI3257" s="3"/>
      <c r="AJ3257" s="3">
        <v>0</v>
      </c>
      <c r="AK3257" s="2">
        <f t="shared" si="1853"/>
        <v>101512.16854710432</v>
      </c>
      <c r="AL3257" s="8"/>
      <c r="AM3257" s="8"/>
      <c r="AN3257" s="8"/>
      <c r="AO3257" s="8"/>
      <c r="AP3257" s="8"/>
      <c r="AQ3257" s="8"/>
      <c r="AR3257" s="5"/>
      <c r="AS3257" s="1"/>
      <c r="AT3257" s="8"/>
      <c r="AU3257" s="1"/>
      <c r="AV3257" s="1"/>
      <c r="AW3257" s="3"/>
      <c r="AX3257" s="3"/>
      <c r="AY3257" s="4"/>
      <c r="AZ3257" s="4"/>
      <c r="BA3257" s="4"/>
      <c r="BB3257" s="1"/>
      <c r="BC3257" s="1"/>
      <c r="BD3257" s="1"/>
      <c r="BE3257" s="1"/>
      <c r="BF3257" s="1"/>
      <c r="BG3257" s="1"/>
      <c r="BH3257" s="1"/>
      <c r="BI3257" s="1"/>
    </row>
    <row r="3258" spans="1:61" x14ac:dyDescent="0.2">
      <c r="A3258" s="78">
        <f t="shared" si="1854"/>
        <v>45149</v>
      </c>
      <c r="B3258" s="2">
        <f t="shared" si="1824"/>
        <v>485319.64492743823</v>
      </c>
      <c r="C3258" s="3">
        <f t="shared" si="1825"/>
        <v>65518152.065204158</v>
      </c>
      <c r="D3258" s="2">
        <f t="shared" ref="D3258:D3321" si="1856">D3257</f>
        <v>240537.3279050432</v>
      </c>
      <c r="E3258" s="2">
        <f t="shared" si="1826"/>
        <v>0</v>
      </c>
      <c r="F3258" s="33">
        <f t="shared" si="1827"/>
        <v>240537.3279050432</v>
      </c>
      <c r="G3258" s="39">
        <f t="shared" si="1828"/>
        <v>6659.95</v>
      </c>
      <c r="H3258" s="38">
        <f>IF(AND(N3258=1,N3257&gt;1),VLOOKUP(A3257,[1]Plan1!$CW$105:$CY$215,3),H3257)</f>
        <v>6667.94</v>
      </c>
      <c r="I3258" s="127">
        <f t="shared" si="1829"/>
        <v>45088</v>
      </c>
      <c r="J3258" s="127">
        <f t="shared" si="1830"/>
        <v>45118</v>
      </c>
      <c r="K3258" s="34">
        <f t="shared" si="1831"/>
        <v>1.1997087065218626E-3</v>
      </c>
      <c r="L3258" s="212">
        <f t="shared" si="1832"/>
        <v>45180</v>
      </c>
      <c r="M3258" s="1">
        <f t="shared" si="1833"/>
        <v>21</v>
      </c>
      <c r="N3258" s="1">
        <f t="shared" si="1834"/>
        <v>1</v>
      </c>
      <c r="O3258" s="2">
        <f t="shared" si="1835"/>
        <v>1.0000570900000001</v>
      </c>
      <c r="P3258" s="35">
        <f t="shared" si="1836"/>
        <v>0.99920032999999997</v>
      </c>
      <c r="Q3258" s="35">
        <f t="shared" si="1837"/>
        <v>1.2538578100251516</v>
      </c>
      <c r="R3258" s="2">
        <f t="shared" si="1838"/>
        <v>1.2539293899999999</v>
      </c>
      <c r="S3258" s="2">
        <f t="shared" si="1839"/>
        <v>1.23561838</v>
      </c>
      <c r="T3258" s="2">
        <f t="shared" si="1840"/>
        <v>301616.82485219999</v>
      </c>
      <c r="U3258" s="2">
        <f t="shared" si="1841"/>
        <v>0</v>
      </c>
      <c r="V3258" s="2">
        <f t="shared" si="1842"/>
        <v>61079.496947157582</v>
      </c>
      <c r="W3258" s="2">
        <f t="shared" si="1843"/>
        <v>301616.82485220081</v>
      </c>
      <c r="X3258" s="36">
        <f t="shared" si="1844"/>
        <v>0</v>
      </c>
      <c r="Y3258" s="2">
        <f t="shared" si="1845"/>
        <v>0</v>
      </c>
      <c r="Z3258" s="37">
        <f t="shared" si="1846"/>
        <v>0</v>
      </c>
      <c r="AA3258" s="2">
        <f t="shared" si="1847"/>
        <v>0</v>
      </c>
      <c r="AB3258" s="4">
        <f t="shared" si="1855"/>
        <v>7.1215000000000001E-2</v>
      </c>
      <c r="AC3258" s="148">
        <f t="shared" si="1848"/>
        <v>882</v>
      </c>
      <c r="AD3258" s="36">
        <v>252</v>
      </c>
      <c r="AE3258" s="35">
        <f t="shared" si="1849"/>
        <v>1.272237694</v>
      </c>
      <c r="AF3258" s="2">
        <f t="shared" si="1850"/>
        <v>82111.468869360004</v>
      </c>
      <c r="AG3258" s="2">
        <f t="shared" si="1851"/>
        <v>82111.468869360004</v>
      </c>
      <c r="AH3258" s="3">
        <f t="shared" si="1852"/>
        <v>0</v>
      </c>
      <c r="AI3258" s="3"/>
      <c r="AJ3258" s="3">
        <v>0</v>
      </c>
      <c r="AK3258" s="2">
        <f t="shared" si="1853"/>
        <v>101591.35120587742</v>
      </c>
      <c r="AL3258" s="8"/>
      <c r="AM3258" s="8"/>
      <c r="AN3258" s="8"/>
      <c r="AO3258" s="8"/>
      <c r="AP3258" s="8"/>
      <c r="AQ3258" s="8"/>
      <c r="AR3258" s="5"/>
      <c r="AS3258" s="1"/>
      <c r="AT3258" s="8"/>
      <c r="AU3258" s="1"/>
      <c r="AV3258" s="1"/>
      <c r="AW3258" s="3"/>
      <c r="AX3258" s="3"/>
      <c r="AY3258" s="4"/>
      <c r="AZ3258" s="4"/>
      <c r="BA3258" s="4"/>
      <c r="BB3258" s="1"/>
      <c r="BC3258" s="1"/>
      <c r="BD3258" s="1"/>
      <c r="BE3258" s="1"/>
      <c r="BF3258" s="1"/>
      <c r="BG3258" s="1"/>
      <c r="BH3258" s="1"/>
      <c r="BI3258" s="1"/>
    </row>
    <row r="3259" spans="1:61" x14ac:dyDescent="0.2">
      <c r="A3259" s="78">
        <f t="shared" si="1854"/>
        <v>45150</v>
      </c>
      <c r="B3259" s="2">
        <f t="shared" si="1824"/>
        <v>485420.73560492601</v>
      </c>
      <c r="C3259" s="3">
        <f t="shared" si="1825"/>
        <v>65531799.306665011</v>
      </c>
      <c r="D3259" s="2">
        <f t="shared" si="1856"/>
        <v>240537.3279050432</v>
      </c>
      <c r="E3259" s="2">
        <f t="shared" si="1826"/>
        <v>0</v>
      </c>
      <c r="F3259" s="33">
        <f t="shared" si="1827"/>
        <v>240537.3279050432</v>
      </c>
      <c r="G3259" s="39">
        <f t="shared" si="1828"/>
        <v>6659.95</v>
      </c>
      <c r="H3259" s="38">
        <f>IF(AND(N3259=1,N3258&gt;1),VLOOKUP(A3258,[1]Plan1!$CW$105:$CY$215,3),H3258)</f>
        <v>6667.94</v>
      </c>
      <c r="I3259" s="127">
        <f t="shared" si="1829"/>
        <v>45088</v>
      </c>
      <c r="J3259" s="127">
        <f t="shared" si="1830"/>
        <v>45118</v>
      </c>
      <c r="K3259" s="34">
        <f t="shared" si="1831"/>
        <v>1.1997087065218626E-3</v>
      </c>
      <c r="L3259" s="212">
        <f t="shared" si="1832"/>
        <v>45180</v>
      </c>
      <c r="M3259" s="1">
        <f t="shared" si="1833"/>
        <v>21</v>
      </c>
      <c r="N3259" s="1">
        <f t="shared" si="1834"/>
        <v>2</v>
      </c>
      <c r="O3259" s="2">
        <f t="shared" si="1835"/>
        <v>1.0001141899999999</v>
      </c>
      <c r="P3259" s="35">
        <f t="shared" si="1836"/>
        <v>0.99920032999999997</v>
      </c>
      <c r="Q3259" s="35">
        <f t="shared" si="1837"/>
        <v>1.2538578100251516</v>
      </c>
      <c r="R3259" s="2">
        <f t="shared" si="1838"/>
        <v>1.25400098</v>
      </c>
      <c r="S3259" s="2">
        <f t="shared" si="1839"/>
        <v>1.23561838</v>
      </c>
      <c r="T3259" s="2">
        <f t="shared" si="1840"/>
        <v>301634.04491950001</v>
      </c>
      <c r="U3259" s="2">
        <f t="shared" si="1841"/>
        <v>0</v>
      </c>
      <c r="V3259" s="2">
        <f t="shared" si="1842"/>
        <v>61096.717014462331</v>
      </c>
      <c r="W3259" s="2">
        <f t="shared" si="1843"/>
        <v>301634.04491950554</v>
      </c>
      <c r="X3259" s="36">
        <f t="shared" si="1844"/>
        <v>0</v>
      </c>
      <c r="Y3259" s="2">
        <f t="shared" si="1845"/>
        <v>0</v>
      </c>
      <c r="Z3259" s="37">
        <f t="shared" si="1846"/>
        <v>0</v>
      </c>
      <c r="AA3259" s="2">
        <f t="shared" si="1847"/>
        <v>0</v>
      </c>
      <c r="AB3259" s="4">
        <f t="shared" si="1855"/>
        <v>7.1215000000000001E-2</v>
      </c>
      <c r="AC3259" s="148">
        <f t="shared" si="1848"/>
        <v>882</v>
      </c>
      <c r="AD3259" s="36">
        <v>252</v>
      </c>
      <c r="AE3259" s="35">
        <f t="shared" si="1849"/>
        <v>1.272237694</v>
      </c>
      <c r="AF3259" s="2">
        <f t="shared" si="1850"/>
        <v>82116.156820770004</v>
      </c>
      <c r="AG3259" s="2">
        <f t="shared" si="1851"/>
        <v>82116.156820770004</v>
      </c>
      <c r="AH3259" s="3">
        <f t="shared" si="1852"/>
        <v>0</v>
      </c>
      <c r="AI3259" s="3"/>
      <c r="AJ3259" s="3">
        <v>0</v>
      </c>
      <c r="AK3259" s="2">
        <f t="shared" si="1853"/>
        <v>101670.5338646505</v>
      </c>
      <c r="AL3259" s="8"/>
      <c r="AM3259" s="8"/>
      <c r="AN3259" s="8"/>
      <c r="AO3259" s="8"/>
      <c r="AP3259" s="8"/>
      <c r="AQ3259" s="8"/>
      <c r="AR3259" s="5"/>
      <c r="AS3259" s="1"/>
      <c r="AT3259" s="8"/>
      <c r="AU3259" s="1"/>
      <c r="AV3259" s="1"/>
      <c r="AW3259" s="3"/>
      <c r="AX3259" s="3"/>
      <c r="AY3259" s="4"/>
      <c r="AZ3259" s="4"/>
      <c r="BA3259" s="4"/>
      <c r="BB3259" s="1"/>
      <c r="BC3259" s="1"/>
      <c r="BD3259" s="1"/>
      <c r="BE3259" s="1"/>
      <c r="BF3259" s="1"/>
      <c r="BG3259" s="1"/>
      <c r="BH3259" s="1"/>
      <c r="BI3259" s="1"/>
    </row>
    <row r="3260" spans="1:61" x14ac:dyDescent="0.2">
      <c r="A3260" s="78">
        <f t="shared" si="1854"/>
        <v>45151</v>
      </c>
      <c r="B3260" s="2">
        <f t="shared" si="1824"/>
        <v>485499.91826369916</v>
      </c>
      <c r="C3260" s="3">
        <f t="shared" si="1825"/>
        <v>65542488.965599388</v>
      </c>
      <c r="D3260" s="2">
        <f t="shared" si="1856"/>
        <v>240537.3279050432</v>
      </c>
      <c r="E3260" s="2">
        <f t="shared" si="1826"/>
        <v>0</v>
      </c>
      <c r="F3260" s="33">
        <f t="shared" si="1827"/>
        <v>240537.3279050432</v>
      </c>
      <c r="G3260" s="39">
        <f t="shared" si="1828"/>
        <v>6659.95</v>
      </c>
      <c r="H3260" s="38">
        <f>IF(AND(N3260=1,N3259&gt;1),VLOOKUP(A3259,[1]Plan1!$CW$105:$CY$215,3),H3259)</f>
        <v>6667.94</v>
      </c>
      <c r="I3260" s="127">
        <f t="shared" si="1829"/>
        <v>45088</v>
      </c>
      <c r="J3260" s="127">
        <f t="shared" si="1830"/>
        <v>45118</v>
      </c>
      <c r="K3260" s="34">
        <f t="shared" si="1831"/>
        <v>1.1997087065218626E-3</v>
      </c>
      <c r="L3260" s="212">
        <f t="shared" si="1832"/>
        <v>45180</v>
      </c>
      <c r="M3260" s="1">
        <f t="shared" si="1833"/>
        <v>21</v>
      </c>
      <c r="N3260" s="1">
        <f t="shared" si="1834"/>
        <v>2</v>
      </c>
      <c r="O3260" s="2">
        <f t="shared" si="1835"/>
        <v>1.0001141899999999</v>
      </c>
      <c r="P3260" s="35">
        <f t="shared" si="1836"/>
        <v>0.99920032999999997</v>
      </c>
      <c r="Q3260" s="35">
        <f t="shared" si="1837"/>
        <v>1.2538578100251516</v>
      </c>
      <c r="R3260" s="2">
        <f t="shared" si="1838"/>
        <v>1.25400098</v>
      </c>
      <c r="S3260" s="2">
        <f t="shared" si="1839"/>
        <v>1.23561838</v>
      </c>
      <c r="T3260" s="2">
        <f t="shared" si="1840"/>
        <v>301634.04491950001</v>
      </c>
      <c r="U3260" s="2">
        <f t="shared" si="1841"/>
        <v>0</v>
      </c>
      <c r="V3260" s="2">
        <f t="shared" si="1842"/>
        <v>61096.717014462331</v>
      </c>
      <c r="W3260" s="2">
        <f t="shared" si="1843"/>
        <v>301634.04491950554</v>
      </c>
      <c r="X3260" s="36">
        <f t="shared" si="1844"/>
        <v>0</v>
      </c>
      <c r="Y3260" s="2">
        <f t="shared" si="1845"/>
        <v>0</v>
      </c>
      <c r="Z3260" s="37">
        <f t="shared" si="1846"/>
        <v>0</v>
      </c>
      <c r="AA3260" s="2">
        <f t="shared" si="1847"/>
        <v>0</v>
      </c>
      <c r="AB3260" s="4">
        <f t="shared" si="1855"/>
        <v>7.1215000000000001E-2</v>
      </c>
      <c r="AC3260" s="148">
        <f t="shared" si="1848"/>
        <v>882</v>
      </c>
      <c r="AD3260" s="36">
        <v>252</v>
      </c>
      <c r="AE3260" s="35">
        <f t="shared" si="1849"/>
        <v>1.272237694</v>
      </c>
      <c r="AF3260" s="2">
        <f t="shared" si="1850"/>
        <v>82116.156820770004</v>
      </c>
      <c r="AG3260" s="2">
        <f t="shared" si="1851"/>
        <v>82116.156820770004</v>
      </c>
      <c r="AH3260" s="3">
        <f t="shared" si="1852"/>
        <v>0</v>
      </c>
      <c r="AI3260" s="3"/>
      <c r="AJ3260" s="3">
        <v>0</v>
      </c>
      <c r="AK3260" s="2">
        <f t="shared" si="1853"/>
        <v>101749.7165234236</v>
      </c>
      <c r="AL3260" s="8"/>
      <c r="AM3260" s="8"/>
      <c r="AN3260" s="8"/>
      <c r="AO3260" s="8"/>
      <c r="AP3260" s="8"/>
      <c r="AQ3260" s="8"/>
      <c r="AR3260" s="5"/>
      <c r="AS3260" s="1"/>
      <c r="AT3260" s="8"/>
      <c r="AU3260" s="1"/>
      <c r="AV3260" s="1"/>
      <c r="AW3260" s="3"/>
      <c r="AX3260" s="3"/>
      <c r="AY3260" s="4"/>
      <c r="AZ3260" s="4"/>
      <c r="BA3260" s="4"/>
      <c r="BB3260" s="1"/>
      <c r="BC3260" s="1"/>
      <c r="BD3260" s="1"/>
      <c r="BE3260" s="1"/>
      <c r="BF3260" s="1"/>
      <c r="BG3260" s="1"/>
      <c r="BH3260" s="1"/>
      <c r="BI3260" s="1"/>
    </row>
    <row r="3261" spans="1:61" x14ac:dyDescent="0.2">
      <c r="A3261" s="78">
        <f t="shared" si="1854"/>
        <v>45152</v>
      </c>
      <c r="B3261" s="2">
        <f t="shared" si="1824"/>
        <v>485683.87531778228</v>
      </c>
      <c r="C3261" s="3">
        <f t="shared" si="1825"/>
        <v>65567323.167900607</v>
      </c>
      <c r="D3261" s="2">
        <f t="shared" si="1856"/>
        <v>240537.3279050432</v>
      </c>
      <c r="E3261" s="2">
        <f t="shared" si="1826"/>
        <v>0</v>
      </c>
      <c r="F3261" s="33">
        <f t="shared" si="1827"/>
        <v>240537.3279050432</v>
      </c>
      <c r="G3261" s="39">
        <f t="shared" si="1828"/>
        <v>6659.95</v>
      </c>
      <c r="H3261" s="38">
        <f>IF(AND(N3261=1,N3260&gt;1),VLOOKUP(A3260,[1]Plan1!$CW$105:$CY$215,3),H3260)</f>
        <v>6667.94</v>
      </c>
      <c r="I3261" s="127">
        <f t="shared" si="1829"/>
        <v>45088</v>
      </c>
      <c r="J3261" s="127">
        <f t="shared" si="1830"/>
        <v>45118</v>
      </c>
      <c r="K3261" s="34">
        <f t="shared" si="1831"/>
        <v>1.1997087065218626E-3</v>
      </c>
      <c r="L3261" s="212">
        <f t="shared" si="1832"/>
        <v>45180</v>
      </c>
      <c r="M3261" s="1">
        <f t="shared" si="1833"/>
        <v>21</v>
      </c>
      <c r="N3261" s="1">
        <f t="shared" si="1834"/>
        <v>2</v>
      </c>
      <c r="O3261" s="2">
        <f t="shared" si="1835"/>
        <v>1.0001141899999999</v>
      </c>
      <c r="P3261" s="35">
        <f t="shared" si="1836"/>
        <v>0.99920032999999997</v>
      </c>
      <c r="Q3261" s="35">
        <f t="shared" si="1837"/>
        <v>1.2538578100251516</v>
      </c>
      <c r="R3261" s="2">
        <f t="shared" si="1838"/>
        <v>1.25400098</v>
      </c>
      <c r="S3261" s="2">
        <f t="shared" si="1839"/>
        <v>1.23561838</v>
      </c>
      <c r="T3261" s="2">
        <f t="shared" si="1840"/>
        <v>301634.04491950001</v>
      </c>
      <c r="U3261" s="2">
        <f t="shared" si="1841"/>
        <v>0</v>
      </c>
      <c r="V3261" s="2">
        <f t="shared" si="1842"/>
        <v>61096.717014462331</v>
      </c>
      <c r="W3261" s="2">
        <f t="shared" si="1843"/>
        <v>301634.04491950554</v>
      </c>
      <c r="X3261" s="36">
        <f t="shared" si="1844"/>
        <v>0</v>
      </c>
      <c r="Y3261" s="2">
        <f t="shared" si="1845"/>
        <v>0</v>
      </c>
      <c r="Z3261" s="37">
        <f t="shared" si="1846"/>
        <v>0</v>
      </c>
      <c r="AA3261" s="2">
        <f t="shared" si="1847"/>
        <v>0</v>
      </c>
      <c r="AB3261" s="4">
        <f t="shared" si="1855"/>
        <v>7.1215000000000001E-2</v>
      </c>
      <c r="AC3261" s="148">
        <f t="shared" si="1848"/>
        <v>883</v>
      </c>
      <c r="AD3261" s="36">
        <v>252</v>
      </c>
      <c r="AE3261" s="35">
        <f t="shared" si="1849"/>
        <v>1.27258505</v>
      </c>
      <c r="AF3261" s="2">
        <f t="shared" si="1850"/>
        <v>82220.931216080004</v>
      </c>
      <c r="AG3261" s="2">
        <f t="shared" si="1851"/>
        <v>82220.931216080004</v>
      </c>
      <c r="AH3261" s="3">
        <f t="shared" si="1852"/>
        <v>0</v>
      </c>
      <c r="AI3261" s="3"/>
      <c r="AJ3261" s="3">
        <v>0</v>
      </c>
      <c r="AK3261" s="2">
        <f t="shared" si="1853"/>
        <v>101828.89918219668</v>
      </c>
      <c r="AL3261" s="8"/>
      <c r="AM3261" s="8"/>
      <c r="AN3261" s="8"/>
      <c r="AO3261" s="8"/>
      <c r="AP3261" s="8"/>
      <c r="AQ3261" s="8"/>
      <c r="AR3261" s="5"/>
      <c r="AS3261" s="1"/>
      <c r="AT3261" s="8"/>
      <c r="AU3261" s="1"/>
      <c r="AV3261" s="1"/>
      <c r="AW3261" s="3"/>
      <c r="AX3261" s="3"/>
      <c r="AY3261" s="4"/>
      <c r="AZ3261" s="4"/>
      <c r="BA3261" s="4"/>
      <c r="BB3261" s="1"/>
      <c r="BC3261" s="1"/>
      <c r="BD3261" s="1"/>
      <c r="BE3261" s="1"/>
      <c r="BF3261" s="1"/>
      <c r="BG3261" s="1"/>
      <c r="BH3261" s="1"/>
      <c r="BI3261" s="1"/>
    </row>
    <row r="3262" spans="1:61" x14ac:dyDescent="0.2">
      <c r="A3262" s="78">
        <f t="shared" si="1854"/>
        <v>45153</v>
      </c>
      <c r="B3262" s="2">
        <f t="shared" si="1824"/>
        <v>485889.78407231334</v>
      </c>
      <c r="C3262" s="3">
        <f t="shared" si="1825"/>
        <v>65595120.849762298</v>
      </c>
      <c r="D3262" s="2">
        <f t="shared" si="1856"/>
        <v>240537.3279050432</v>
      </c>
      <c r="E3262" s="2">
        <f t="shared" si="1826"/>
        <v>0</v>
      </c>
      <c r="F3262" s="33">
        <f t="shared" si="1827"/>
        <v>240537.3279050432</v>
      </c>
      <c r="G3262" s="39">
        <f t="shared" si="1828"/>
        <v>6659.95</v>
      </c>
      <c r="H3262" s="38">
        <f>IF(AND(N3262=1,N3261&gt;1),VLOOKUP(A3261,[1]Plan1!$CW$105:$CY$215,3),H3261)</f>
        <v>6667.94</v>
      </c>
      <c r="I3262" s="127">
        <f t="shared" si="1829"/>
        <v>45088</v>
      </c>
      <c r="J3262" s="127">
        <f t="shared" si="1830"/>
        <v>45118</v>
      </c>
      <c r="K3262" s="34">
        <f t="shared" si="1831"/>
        <v>1.1997087065218626E-3</v>
      </c>
      <c r="L3262" s="212">
        <f t="shared" si="1832"/>
        <v>45180</v>
      </c>
      <c r="M3262" s="1">
        <f t="shared" si="1833"/>
        <v>21</v>
      </c>
      <c r="N3262" s="1">
        <f t="shared" si="1834"/>
        <v>3</v>
      </c>
      <c r="O3262" s="2">
        <f t="shared" si="1835"/>
        <v>1.0001712899999999</v>
      </c>
      <c r="P3262" s="35">
        <f t="shared" si="1836"/>
        <v>0.99920032999999997</v>
      </c>
      <c r="Q3262" s="35">
        <f t="shared" si="1837"/>
        <v>1.2538578100251516</v>
      </c>
      <c r="R3262" s="2">
        <f t="shared" si="1838"/>
        <v>1.2540725800000001</v>
      </c>
      <c r="S3262" s="2">
        <f t="shared" si="1839"/>
        <v>1.23561838</v>
      </c>
      <c r="T3262" s="2">
        <f t="shared" si="1840"/>
        <v>301651.26739217999</v>
      </c>
      <c r="U3262" s="2">
        <f t="shared" si="1841"/>
        <v>0</v>
      </c>
      <c r="V3262" s="2">
        <f t="shared" si="1842"/>
        <v>61113.939487140349</v>
      </c>
      <c r="W3262" s="2">
        <f t="shared" si="1843"/>
        <v>301651.26739218354</v>
      </c>
      <c r="X3262" s="36">
        <f t="shared" si="1844"/>
        <v>0</v>
      </c>
      <c r="Y3262" s="2">
        <f t="shared" si="1845"/>
        <v>0</v>
      </c>
      <c r="Z3262" s="37">
        <f t="shared" si="1846"/>
        <v>0</v>
      </c>
      <c r="AA3262" s="2">
        <f t="shared" si="1847"/>
        <v>0</v>
      </c>
      <c r="AB3262" s="4">
        <f t="shared" si="1855"/>
        <v>7.1215000000000001E-2</v>
      </c>
      <c r="AC3262" s="148">
        <f t="shared" si="1848"/>
        <v>884</v>
      </c>
      <c r="AD3262" s="36">
        <v>252</v>
      </c>
      <c r="AE3262" s="35">
        <f t="shared" si="1849"/>
        <v>1.2729325010000001</v>
      </c>
      <c r="AF3262" s="2">
        <f t="shared" si="1850"/>
        <v>82330.434839160007</v>
      </c>
      <c r="AG3262" s="2">
        <f t="shared" si="1851"/>
        <v>82330.434839160007</v>
      </c>
      <c r="AH3262" s="3">
        <f t="shared" si="1852"/>
        <v>0</v>
      </c>
      <c r="AI3262" s="3"/>
      <c r="AJ3262" s="3">
        <v>0</v>
      </c>
      <c r="AK3262" s="2">
        <f t="shared" si="1853"/>
        <v>101908.0818409698</v>
      </c>
      <c r="AL3262" s="8"/>
      <c r="AM3262" s="8"/>
      <c r="AN3262" s="8"/>
      <c r="AO3262" s="8"/>
      <c r="AP3262" s="8"/>
      <c r="AQ3262" s="8"/>
      <c r="AR3262" s="5"/>
      <c r="AS3262" s="1"/>
      <c r="AT3262" s="8"/>
      <c r="AU3262" s="1"/>
      <c r="AV3262" s="1"/>
      <c r="AW3262" s="3"/>
      <c r="AX3262" s="3"/>
      <c r="AY3262" s="4"/>
      <c r="AZ3262" s="4"/>
      <c r="BA3262" s="4"/>
      <c r="BB3262" s="1"/>
      <c r="BC3262" s="1"/>
      <c r="BD3262" s="1"/>
      <c r="BE3262" s="1"/>
      <c r="BF3262" s="1"/>
      <c r="BG3262" s="1"/>
      <c r="BH3262" s="1"/>
      <c r="BI3262" s="1"/>
    </row>
    <row r="3263" spans="1:61" x14ac:dyDescent="0.2">
      <c r="A3263" s="78">
        <f t="shared" si="1854"/>
        <v>45154</v>
      </c>
      <c r="B3263" s="2">
        <f t="shared" si="1824"/>
        <v>486095.73621433775</v>
      </c>
      <c r="C3263" s="3">
        <f t="shared" si="1825"/>
        <v>65622924.388935596</v>
      </c>
      <c r="D3263" s="2">
        <f t="shared" si="1856"/>
        <v>240537.3279050432</v>
      </c>
      <c r="E3263" s="2">
        <f t="shared" si="1826"/>
        <v>0</v>
      </c>
      <c r="F3263" s="33">
        <f t="shared" si="1827"/>
        <v>240537.3279050432</v>
      </c>
      <c r="G3263" s="39">
        <f t="shared" si="1828"/>
        <v>6659.95</v>
      </c>
      <c r="H3263" s="38">
        <f>IF(AND(N3263=1,N3262&gt;1),VLOOKUP(A3262,[1]Plan1!$CW$105:$CY$215,3),H3262)</f>
        <v>6667.94</v>
      </c>
      <c r="I3263" s="127">
        <f t="shared" si="1829"/>
        <v>45088</v>
      </c>
      <c r="J3263" s="127">
        <f t="shared" si="1830"/>
        <v>45118</v>
      </c>
      <c r="K3263" s="34">
        <f t="shared" si="1831"/>
        <v>1.1997087065218626E-3</v>
      </c>
      <c r="L3263" s="212">
        <f t="shared" si="1832"/>
        <v>45180</v>
      </c>
      <c r="M3263" s="1">
        <f t="shared" si="1833"/>
        <v>21</v>
      </c>
      <c r="N3263" s="1">
        <f t="shared" si="1834"/>
        <v>4</v>
      </c>
      <c r="O3263" s="2">
        <f t="shared" si="1835"/>
        <v>1.0002283999999999</v>
      </c>
      <c r="P3263" s="35">
        <f t="shared" si="1836"/>
        <v>0.99920032999999997</v>
      </c>
      <c r="Q3263" s="35">
        <f t="shared" si="1837"/>
        <v>1.2538578100251516</v>
      </c>
      <c r="R3263" s="2">
        <f t="shared" si="1838"/>
        <v>1.2541441900000001</v>
      </c>
      <c r="S3263" s="2">
        <f t="shared" si="1839"/>
        <v>1.23561838</v>
      </c>
      <c r="T3263" s="2">
        <f t="shared" si="1840"/>
        <v>301668.49227023002</v>
      </c>
      <c r="U3263" s="2">
        <f t="shared" si="1841"/>
        <v>0</v>
      </c>
      <c r="V3263" s="2">
        <f t="shared" si="1842"/>
        <v>61131.164365191624</v>
      </c>
      <c r="W3263" s="2">
        <f t="shared" si="1843"/>
        <v>301668.49227023486</v>
      </c>
      <c r="X3263" s="36">
        <f t="shared" si="1844"/>
        <v>0</v>
      </c>
      <c r="Y3263" s="2">
        <f t="shared" si="1845"/>
        <v>0</v>
      </c>
      <c r="Z3263" s="37">
        <f t="shared" si="1846"/>
        <v>0</v>
      </c>
      <c r="AA3263" s="2">
        <f t="shared" si="1847"/>
        <v>0</v>
      </c>
      <c r="AB3263" s="4">
        <f t="shared" si="1855"/>
        <v>7.1215000000000001E-2</v>
      </c>
      <c r="AC3263" s="148">
        <f t="shared" si="1848"/>
        <v>885</v>
      </c>
      <c r="AD3263" s="36">
        <v>252</v>
      </c>
      <c r="AE3263" s="35">
        <f t="shared" si="1849"/>
        <v>1.273280046</v>
      </c>
      <c r="AF3263" s="2">
        <f t="shared" si="1850"/>
        <v>82439.97944435</v>
      </c>
      <c r="AG3263" s="2">
        <f t="shared" si="1851"/>
        <v>82439.979444359997</v>
      </c>
      <c r="AH3263" s="3">
        <f t="shared" si="1852"/>
        <v>0</v>
      </c>
      <c r="AI3263" s="3"/>
      <c r="AJ3263" s="3">
        <v>0</v>
      </c>
      <c r="AK3263" s="2">
        <f t="shared" si="1853"/>
        <v>101987.26449974287</v>
      </c>
      <c r="AL3263" s="8"/>
      <c r="AM3263" s="8"/>
      <c r="AN3263" s="8"/>
      <c r="AO3263" s="8"/>
      <c r="AP3263" s="8"/>
      <c r="AQ3263" s="8"/>
      <c r="AR3263" s="5"/>
      <c r="AS3263" s="1"/>
      <c r="AT3263" s="8"/>
      <c r="AU3263" s="1"/>
      <c r="AV3263" s="1"/>
      <c r="AW3263" s="3"/>
      <c r="AX3263" s="3"/>
      <c r="AY3263" s="4"/>
      <c r="AZ3263" s="4"/>
      <c r="BA3263" s="4"/>
      <c r="BB3263" s="1"/>
      <c r="BC3263" s="1"/>
      <c r="BD3263" s="1"/>
      <c r="BE3263" s="1"/>
      <c r="BF3263" s="1"/>
      <c r="BG3263" s="1"/>
      <c r="BH3263" s="1"/>
      <c r="BI3263" s="1"/>
    </row>
    <row r="3264" spans="1:61" x14ac:dyDescent="0.2">
      <c r="A3264" s="78">
        <f t="shared" si="1854"/>
        <v>45155</v>
      </c>
      <c r="B3264" s="2">
        <f t="shared" si="1824"/>
        <v>486301.7259257788</v>
      </c>
      <c r="C3264" s="3">
        <f t="shared" si="1825"/>
        <v>65650732.999980137</v>
      </c>
      <c r="D3264" s="2">
        <f t="shared" si="1856"/>
        <v>240537.3279050432</v>
      </c>
      <c r="E3264" s="2">
        <f t="shared" si="1826"/>
        <v>0</v>
      </c>
      <c r="F3264" s="33">
        <f t="shared" si="1827"/>
        <v>240537.3279050432</v>
      </c>
      <c r="G3264" s="39">
        <f t="shared" si="1828"/>
        <v>6659.95</v>
      </c>
      <c r="H3264" s="38">
        <f>IF(AND(N3264=1,N3263&gt;1),VLOOKUP(A3263,[1]Plan1!$CW$105:$CY$215,3),H3263)</f>
        <v>6667.94</v>
      </c>
      <c r="I3264" s="127">
        <f t="shared" si="1829"/>
        <v>45088</v>
      </c>
      <c r="J3264" s="127">
        <f t="shared" si="1830"/>
        <v>45118</v>
      </c>
      <c r="K3264" s="34">
        <f t="shared" si="1831"/>
        <v>1.1997087065218626E-3</v>
      </c>
      <c r="L3264" s="212">
        <f t="shared" si="1832"/>
        <v>45180</v>
      </c>
      <c r="M3264" s="1">
        <f t="shared" si="1833"/>
        <v>21</v>
      </c>
      <c r="N3264" s="1">
        <f t="shared" si="1834"/>
        <v>5</v>
      </c>
      <c r="O3264" s="2">
        <f t="shared" si="1835"/>
        <v>1.0002855100000001</v>
      </c>
      <c r="P3264" s="35">
        <f t="shared" si="1836"/>
        <v>0.99920032999999997</v>
      </c>
      <c r="Q3264" s="35">
        <f t="shared" si="1837"/>
        <v>1.2538578100251516</v>
      </c>
      <c r="R3264" s="2">
        <f t="shared" si="1838"/>
        <v>1.2542157899999999</v>
      </c>
      <c r="S3264" s="2">
        <f t="shared" si="1839"/>
        <v>1.23561838</v>
      </c>
      <c r="T3264" s="2">
        <f t="shared" si="1840"/>
        <v>301685.71474291</v>
      </c>
      <c r="U3264" s="2">
        <f t="shared" si="1841"/>
        <v>0</v>
      </c>
      <c r="V3264" s="2">
        <f t="shared" si="1842"/>
        <v>61148.386837869592</v>
      </c>
      <c r="W3264" s="2">
        <f t="shared" si="1843"/>
        <v>301685.71474291279</v>
      </c>
      <c r="X3264" s="36">
        <f t="shared" si="1844"/>
        <v>0</v>
      </c>
      <c r="Y3264" s="2">
        <f t="shared" si="1845"/>
        <v>0</v>
      </c>
      <c r="Z3264" s="37">
        <f t="shared" si="1846"/>
        <v>0</v>
      </c>
      <c r="AA3264" s="2">
        <f t="shared" si="1847"/>
        <v>0</v>
      </c>
      <c r="AB3264" s="4">
        <f t="shared" si="1855"/>
        <v>7.1215000000000001E-2</v>
      </c>
      <c r="AC3264" s="148">
        <f t="shared" si="1848"/>
        <v>886</v>
      </c>
      <c r="AD3264" s="36">
        <v>252</v>
      </c>
      <c r="AE3264" s="35">
        <f t="shared" si="1849"/>
        <v>1.273627686</v>
      </c>
      <c r="AF3264" s="2">
        <f t="shared" si="1850"/>
        <v>82549.564024349995</v>
      </c>
      <c r="AG3264" s="2">
        <f t="shared" si="1851"/>
        <v>82549.564024349995</v>
      </c>
      <c r="AH3264" s="3">
        <f t="shared" si="1852"/>
        <v>0</v>
      </c>
      <c r="AI3264" s="3"/>
      <c r="AJ3264" s="3">
        <v>0</v>
      </c>
      <c r="AK3264" s="2">
        <f t="shared" si="1853"/>
        <v>102066.44715851598</v>
      </c>
      <c r="AL3264" s="8"/>
      <c r="AM3264" s="8"/>
      <c r="AN3264" s="8"/>
      <c r="AO3264" s="8"/>
      <c r="AP3264" s="8"/>
      <c r="AQ3264" s="8"/>
      <c r="AR3264" s="5"/>
      <c r="AS3264" s="1"/>
      <c r="AT3264" s="8"/>
      <c r="AU3264" s="1"/>
      <c r="AV3264" s="1"/>
      <c r="AW3264" s="3"/>
      <c r="AX3264" s="3"/>
      <c r="AY3264" s="4"/>
      <c r="AZ3264" s="4"/>
      <c r="BA3264" s="4"/>
      <c r="BB3264" s="1"/>
      <c r="BC3264" s="1"/>
      <c r="BD3264" s="1"/>
      <c r="BE3264" s="1"/>
      <c r="BF3264" s="1"/>
      <c r="BG3264" s="1"/>
      <c r="BH3264" s="1"/>
      <c r="BI3264" s="1"/>
    </row>
    <row r="3265" spans="1:206" x14ac:dyDescent="0.2">
      <c r="A3265" s="78">
        <f t="shared" si="1854"/>
        <v>45156</v>
      </c>
      <c r="B3265" s="2">
        <f t="shared" si="1824"/>
        <v>486507.75963954313</v>
      </c>
      <c r="C3265" s="3">
        <f t="shared" si="1825"/>
        <v>65678547.551338322</v>
      </c>
      <c r="D3265" s="2">
        <f t="shared" si="1856"/>
        <v>240537.3279050432</v>
      </c>
      <c r="E3265" s="2">
        <f t="shared" si="1826"/>
        <v>0</v>
      </c>
      <c r="F3265" s="33">
        <f t="shared" si="1827"/>
        <v>240537.3279050432</v>
      </c>
      <c r="G3265" s="39">
        <f t="shared" si="1828"/>
        <v>6659.95</v>
      </c>
      <c r="H3265" s="38">
        <f>IF(AND(N3265=1,N3264&gt;1),VLOOKUP(A3264,[1]Plan1!$CW$105:$CY$215,3),H3264)</f>
        <v>6667.94</v>
      </c>
      <c r="I3265" s="127">
        <f t="shared" si="1829"/>
        <v>45088</v>
      </c>
      <c r="J3265" s="127">
        <f t="shared" si="1830"/>
        <v>45118</v>
      </c>
      <c r="K3265" s="34">
        <f t="shared" si="1831"/>
        <v>1.1997087065218626E-3</v>
      </c>
      <c r="L3265" s="212">
        <f t="shared" si="1832"/>
        <v>45180</v>
      </c>
      <c r="M3265" s="1">
        <f t="shared" si="1833"/>
        <v>21</v>
      </c>
      <c r="N3265" s="1">
        <f t="shared" si="1834"/>
        <v>6</v>
      </c>
      <c r="O3265" s="2">
        <f t="shared" si="1835"/>
        <v>1.0003426200000001</v>
      </c>
      <c r="P3265" s="35">
        <f t="shared" si="1836"/>
        <v>0.99920032999999997</v>
      </c>
      <c r="Q3265" s="35">
        <f t="shared" si="1837"/>
        <v>1.2538578100251516</v>
      </c>
      <c r="R3265" s="2">
        <f t="shared" si="1838"/>
        <v>1.2542873999999999</v>
      </c>
      <c r="S3265" s="2">
        <f t="shared" si="1839"/>
        <v>1.23561838</v>
      </c>
      <c r="T3265" s="2">
        <f t="shared" si="1840"/>
        <v>301702.93962095998</v>
      </c>
      <c r="U3265" s="2">
        <f t="shared" si="1841"/>
        <v>0</v>
      </c>
      <c r="V3265" s="2">
        <f t="shared" si="1842"/>
        <v>61165.611715920866</v>
      </c>
      <c r="W3265" s="2">
        <f t="shared" si="1843"/>
        <v>301702.93962096405</v>
      </c>
      <c r="X3265" s="36">
        <f t="shared" si="1844"/>
        <v>0</v>
      </c>
      <c r="Y3265" s="2">
        <f t="shared" si="1845"/>
        <v>0</v>
      </c>
      <c r="Z3265" s="37">
        <f t="shared" si="1846"/>
        <v>0</v>
      </c>
      <c r="AA3265" s="2">
        <f t="shared" si="1847"/>
        <v>0</v>
      </c>
      <c r="AB3265" s="4">
        <f t="shared" si="1855"/>
        <v>7.1215000000000001E-2</v>
      </c>
      <c r="AC3265" s="148">
        <f t="shared" si="1848"/>
        <v>887</v>
      </c>
      <c r="AD3265" s="36">
        <v>252</v>
      </c>
      <c r="AE3265" s="35">
        <f t="shared" si="1849"/>
        <v>1.2739754219999999</v>
      </c>
      <c r="AF3265" s="2">
        <f t="shared" si="1850"/>
        <v>82659.190201289995</v>
      </c>
      <c r="AG3265" s="2">
        <f t="shared" si="1851"/>
        <v>82659.190201289995</v>
      </c>
      <c r="AH3265" s="3">
        <f t="shared" si="1852"/>
        <v>0</v>
      </c>
      <c r="AI3265" s="3"/>
      <c r="AJ3265" s="3">
        <v>0</v>
      </c>
      <c r="AK3265" s="2">
        <f t="shared" si="1853"/>
        <v>102145.62981728905</v>
      </c>
      <c r="AL3265" s="8"/>
      <c r="AM3265" s="8"/>
      <c r="AN3265" s="8"/>
      <c r="AO3265" s="8"/>
      <c r="AP3265" s="8"/>
      <c r="AQ3265" s="8"/>
      <c r="AR3265" s="5"/>
      <c r="AS3265" s="1"/>
      <c r="AT3265" s="8"/>
      <c r="AU3265" s="1"/>
      <c r="AV3265" s="1"/>
      <c r="AW3265" s="3"/>
      <c r="AX3265" s="3"/>
      <c r="AY3265" s="4"/>
      <c r="AZ3265" s="4"/>
      <c r="BA3265" s="4"/>
      <c r="BB3265" s="1"/>
      <c r="BC3265" s="1"/>
      <c r="BD3265" s="1"/>
      <c r="BE3265" s="1"/>
      <c r="BF3265" s="1"/>
      <c r="BG3265" s="1"/>
      <c r="BH3265" s="1"/>
      <c r="BI3265" s="1"/>
    </row>
    <row r="3266" spans="1:206" x14ac:dyDescent="0.2">
      <c r="A3266" s="78">
        <f t="shared" si="1854"/>
        <v>45157</v>
      </c>
      <c r="B3266" s="2">
        <f t="shared" si="1824"/>
        <v>486608.88943399087</v>
      </c>
      <c r="C3266" s="3">
        <f t="shared" si="1825"/>
        <v>65692200.073588766</v>
      </c>
      <c r="D3266" s="2">
        <f t="shared" si="1856"/>
        <v>240537.3279050432</v>
      </c>
      <c r="E3266" s="2">
        <f t="shared" si="1826"/>
        <v>0</v>
      </c>
      <c r="F3266" s="33">
        <f t="shared" si="1827"/>
        <v>240537.3279050432</v>
      </c>
      <c r="G3266" s="39">
        <f t="shared" si="1828"/>
        <v>6659.95</v>
      </c>
      <c r="H3266" s="38">
        <f>IF(AND(N3266=1,N3265&gt;1),VLOOKUP(A3265,[1]Plan1!$CW$105:$CY$215,3),H3265)</f>
        <v>6667.94</v>
      </c>
      <c r="I3266" s="127">
        <f t="shared" si="1829"/>
        <v>45088</v>
      </c>
      <c r="J3266" s="127">
        <f t="shared" si="1830"/>
        <v>45118</v>
      </c>
      <c r="K3266" s="34">
        <f t="shared" si="1831"/>
        <v>1.1997087065218626E-3</v>
      </c>
      <c r="L3266" s="212">
        <f t="shared" si="1832"/>
        <v>45180</v>
      </c>
      <c r="M3266" s="1">
        <f t="shared" si="1833"/>
        <v>21</v>
      </c>
      <c r="N3266" s="1">
        <f t="shared" si="1834"/>
        <v>7</v>
      </c>
      <c r="O3266" s="2">
        <f t="shared" si="1835"/>
        <v>1.00039974</v>
      </c>
      <c r="P3266" s="35">
        <f t="shared" si="1836"/>
        <v>0.99920032999999997</v>
      </c>
      <c r="Q3266" s="35">
        <f t="shared" si="1837"/>
        <v>1.2538578100251516</v>
      </c>
      <c r="R3266" s="2">
        <f t="shared" si="1838"/>
        <v>1.2543590200000001</v>
      </c>
      <c r="S3266" s="2">
        <f t="shared" si="1839"/>
        <v>1.23561838</v>
      </c>
      <c r="T3266" s="2">
        <f t="shared" si="1840"/>
        <v>301720.16690438002</v>
      </c>
      <c r="U3266" s="2">
        <f t="shared" si="1841"/>
        <v>0</v>
      </c>
      <c r="V3266" s="2">
        <f t="shared" si="1842"/>
        <v>61182.838999345469</v>
      </c>
      <c r="W3266" s="2">
        <f t="shared" si="1843"/>
        <v>301720.16690438869</v>
      </c>
      <c r="X3266" s="36">
        <f t="shared" si="1844"/>
        <v>0</v>
      </c>
      <c r="Y3266" s="2">
        <f t="shared" si="1845"/>
        <v>0</v>
      </c>
      <c r="Z3266" s="37">
        <f t="shared" si="1846"/>
        <v>0</v>
      </c>
      <c r="AA3266" s="2">
        <f t="shared" si="1847"/>
        <v>0</v>
      </c>
      <c r="AB3266" s="4">
        <f t="shared" si="1855"/>
        <v>7.1215000000000001E-2</v>
      </c>
      <c r="AC3266" s="148">
        <f t="shared" si="1848"/>
        <v>887</v>
      </c>
      <c r="AD3266" s="36">
        <v>252</v>
      </c>
      <c r="AE3266" s="35">
        <f t="shared" si="1849"/>
        <v>1.2739754219999999</v>
      </c>
      <c r="AF3266" s="2">
        <f t="shared" si="1850"/>
        <v>82663.910053529995</v>
      </c>
      <c r="AG3266" s="2">
        <f t="shared" si="1851"/>
        <v>82663.910053540007</v>
      </c>
      <c r="AH3266" s="3">
        <f t="shared" si="1852"/>
        <v>0</v>
      </c>
      <c r="AI3266" s="3"/>
      <c r="AJ3266" s="3">
        <v>0</v>
      </c>
      <c r="AK3266" s="2">
        <f t="shared" si="1853"/>
        <v>102224.81247606216</v>
      </c>
      <c r="AL3266" s="8"/>
      <c r="AM3266" s="8"/>
      <c r="AN3266" s="8"/>
      <c r="AO3266" s="8"/>
      <c r="AP3266" s="8"/>
      <c r="AQ3266" s="8"/>
      <c r="AR3266" s="5"/>
      <c r="AS3266" s="1"/>
      <c r="AT3266" s="8"/>
      <c r="AU3266" s="1"/>
      <c r="AV3266" s="1"/>
      <c r="AW3266" s="3"/>
      <c r="AX3266" s="3"/>
      <c r="AY3266" s="4"/>
      <c r="AZ3266" s="4"/>
      <c r="BA3266" s="4"/>
      <c r="BB3266" s="1"/>
      <c r="BC3266" s="1"/>
      <c r="BD3266" s="1"/>
      <c r="BE3266" s="1"/>
      <c r="BF3266" s="1"/>
      <c r="BG3266" s="1"/>
      <c r="BH3266" s="1"/>
      <c r="BI3266" s="1"/>
    </row>
    <row r="3267" spans="1:206" x14ac:dyDescent="0.2">
      <c r="A3267" s="78">
        <f t="shared" si="1854"/>
        <v>45158</v>
      </c>
      <c r="B3267" s="2">
        <f t="shared" si="1824"/>
        <v>486688.07209276396</v>
      </c>
      <c r="C3267" s="3">
        <f t="shared" si="1825"/>
        <v>65702889.732523136</v>
      </c>
      <c r="D3267" s="2">
        <f t="shared" si="1856"/>
        <v>240537.3279050432</v>
      </c>
      <c r="E3267" s="2">
        <f t="shared" si="1826"/>
        <v>0</v>
      </c>
      <c r="F3267" s="33">
        <f t="shared" si="1827"/>
        <v>240537.3279050432</v>
      </c>
      <c r="G3267" s="39">
        <f t="shared" si="1828"/>
        <v>6659.95</v>
      </c>
      <c r="H3267" s="38">
        <f>IF(AND(N3267=1,N3266&gt;1),VLOOKUP(A3266,[1]Plan1!$CW$105:$CY$215,3),H3266)</f>
        <v>6667.94</v>
      </c>
      <c r="I3267" s="127">
        <f t="shared" si="1829"/>
        <v>45088</v>
      </c>
      <c r="J3267" s="127">
        <f t="shared" si="1830"/>
        <v>45118</v>
      </c>
      <c r="K3267" s="34">
        <f t="shared" si="1831"/>
        <v>1.1997087065218626E-3</v>
      </c>
      <c r="L3267" s="212">
        <f t="shared" si="1832"/>
        <v>45180</v>
      </c>
      <c r="M3267" s="1">
        <f t="shared" si="1833"/>
        <v>21</v>
      </c>
      <c r="N3267" s="1">
        <f t="shared" si="1834"/>
        <v>7</v>
      </c>
      <c r="O3267" s="2">
        <f t="shared" si="1835"/>
        <v>1.00039974</v>
      </c>
      <c r="P3267" s="35">
        <f t="shared" si="1836"/>
        <v>0.99920032999999997</v>
      </c>
      <c r="Q3267" s="35">
        <f t="shared" si="1837"/>
        <v>1.2538578100251516</v>
      </c>
      <c r="R3267" s="2">
        <f t="shared" si="1838"/>
        <v>1.2543590200000001</v>
      </c>
      <c r="S3267" s="2">
        <f t="shared" si="1839"/>
        <v>1.23561838</v>
      </c>
      <c r="T3267" s="2">
        <f t="shared" si="1840"/>
        <v>301720.16690438002</v>
      </c>
      <c r="U3267" s="2">
        <f t="shared" si="1841"/>
        <v>0</v>
      </c>
      <c r="V3267" s="2">
        <f t="shared" si="1842"/>
        <v>61182.838999345469</v>
      </c>
      <c r="W3267" s="2">
        <f t="shared" si="1843"/>
        <v>301720.16690438869</v>
      </c>
      <c r="X3267" s="36">
        <f t="shared" si="1844"/>
        <v>0</v>
      </c>
      <c r="Y3267" s="2">
        <f t="shared" si="1845"/>
        <v>0</v>
      </c>
      <c r="Z3267" s="37">
        <f t="shared" si="1846"/>
        <v>0</v>
      </c>
      <c r="AA3267" s="2">
        <f t="shared" si="1847"/>
        <v>0</v>
      </c>
      <c r="AB3267" s="4">
        <f t="shared" si="1855"/>
        <v>7.1215000000000001E-2</v>
      </c>
      <c r="AC3267" s="148">
        <f t="shared" si="1848"/>
        <v>887</v>
      </c>
      <c r="AD3267" s="36">
        <v>252</v>
      </c>
      <c r="AE3267" s="35">
        <f t="shared" si="1849"/>
        <v>1.2739754219999999</v>
      </c>
      <c r="AF3267" s="2">
        <f t="shared" si="1850"/>
        <v>82663.910053529995</v>
      </c>
      <c r="AG3267" s="2">
        <f t="shared" si="1851"/>
        <v>82663.910053540007</v>
      </c>
      <c r="AH3267" s="3">
        <f t="shared" si="1852"/>
        <v>0</v>
      </c>
      <c r="AI3267" s="3"/>
      <c r="AJ3267" s="3">
        <v>0</v>
      </c>
      <c r="AK3267" s="2">
        <f t="shared" si="1853"/>
        <v>102303.99513483523</v>
      </c>
      <c r="AL3267" s="8"/>
      <c r="AM3267" s="8"/>
      <c r="AN3267" s="8"/>
      <c r="AO3267" s="8"/>
      <c r="AP3267" s="8"/>
      <c r="AQ3267" s="8"/>
      <c r="AR3267" s="5"/>
      <c r="AS3267" s="1"/>
      <c r="AT3267" s="8"/>
      <c r="AU3267" s="1"/>
      <c r="AV3267" s="1"/>
      <c r="AW3267" s="3"/>
      <c r="AX3267" s="3"/>
      <c r="AY3267" s="4"/>
      <c r="AZ3267" s="4"/>
      <c r="BA3267" s="4"/>
      <c r="BB3267" s="1"/>
      <c r="BC3267" s="1"/>
      <c r="BD3267" s="1"/>
      <c r="BE3267" s="1"/>
      <c r="BF3267" s="1"/>
      <c r="BG3267" s="1"/>
      <c r="BH3267" s="1"/>
      <c r="BI3267" s="1"/>
    </row>
    <row r="3268" spans="1:206" x14ac:dyDescent="0.2">
      <c r="A3268" s="78">
        <f t="shared" si="1854"/>
        <v>45159</v>
      </c>
      <c r="B3268" s="2">
        <f t="shared" si="1824"/>
        <v>486872.20207718702</v>
      </c>
      <c r="C3268" s="3">
        <f t="shared" si="1825"/>
        <v>65727747.280420244</v>
      </c>
      <c r="D3268" s="2">
        <f t="shared" si="1856"/>
        <v>240537.3279050432</v>
      </c>
      <c r="E3268" s="2">
        <f t="shared" si="1826"/>
        <v>0</v>
      </c>
      <c r="F3268" s="33">
        <f t="shared" si="1827"/>
        <v>240537.3279050432</v>
      </c>
      <c r="G3268" s="39">
        <f t="shared" si="1828"/>
        <v>6659.95</v>
      </c>
      <c r="H3268" s="38">
        <f>IF(AND(N3268=1,N3267&gt;1),VLOOKUP(A3267,[1]Plan1!$CW$105:$CY$215,3),H3267)</f>
        <v>6667.94</v>
      </c>
      <c r="I3268" s="127">
        <f t="shared" si="1829"/>
        <v>45088</v>
      </c>
      <c r="J3268" s="127">
        <f t="shared" si="1830"/>
        <v>45118</v>
      </c>
      <c r="K3268" s="34">
        <f t="shared" si="1831"/>
        <v>1.1997087065218626E-3</v>
      </c>
      <c r="L3268" s="212">
        <f t="shared" si="1832"/>
        <v>45180</v>
      </c>
      <c r="M3268" s="1">
        <f t="shared" si="1833"/>
        <v>21</v>
      </c>
      <c r="N3268" s="1">
        <f t="shared" si="1834"/>
        <v>7</v>
      </c>
      <c r="O3268" s="2">
        <f t="shared" si="1835"/>
        <v>1.00039974</v>
      </c>
      <c r="P3268" s="35">
        <f t="shared" si="1836"/>
        <v>0.99920032999999997</v>
      </c>
      <c r="Q3268" s="35">
        <f t="shared" si="1837"/>
        <v>1.2538578100251516</v>
      </c>
      <c r="R3268" s="2">
        <f t="shared" si="1838"/>
        <v>1.2543590200000001</v>
      </c>
      <c r="S3268" s="2">
        <f t="shared" si="1839"/>
        <v>1.23561838</v>
      </c>
      <c r="T3268" s="2">
        <f t="shared" si="1840"/>
        <v>301720.16690438002</v>
      </c>
      <c r="U3268" s="2">
        <f t="shared" si="1841"/>
        <v>0</v>
      </c>
      <c r="V3268" s="2">
        <f t="shared" si="1842"/>
        <v>61182.838999345469</v>
      </c>
      <c r="W3268" s="2">
        <f t="shared" si="1843"/>
        <v>301720.16690438869</v>
      </c>
      <c r="X3268" s="36">
        <f t="shared" si="1844"/>
        <v>0</v>
      </c>
      <c r="Y3268" s="2">
        <f t="shared" si="1845"/>
        <v>0</v>
      </c>
      <c r="Z3268" s="37">
        <f t="shared" si="1846"/>
        <v>0</v>
      </c>
      <c r="AA3268" s="2">
        <f t="shared" si="1847"/>
        <v>0</v>
      </c>
      <c r="AB3268" s="4">
        <f t="shared" si="1855"/>
        <v>7.1215000000000001E-2</v>
      </c>
      <c r="AC3268" s="148">
        <f t="shared" si="1848"/>
        <v>888</v>
      </c>
      <c r="AD3268" s="36">
        <v>252</v>
      </c>
      <c r="AE3268" s="35">
        <f t="shared" si="1849"/>
        <v>1.2743232520000001</v>
      </c>
      <c r="AF3268" s="2">
        <f t="shared" si="1850"/>
        <v>82768.857379189998</v>
      </c>
      <c r="AG3268" s="2">
        <f t="shared" si="1851"/>
        <v>82768.857379189998</v>
      </c>
      <c r="AH3268" s="3">
        <f t="shared" si="1852"/>
        <v>0</v>
      </c>
      <c r="AI3268" s="3"/>
      <c r="AJ3268" s="3">
        <v>0</v>
      </c>
      <c r="AK3268" s="2">
        <f t="shared" si="1853"/>
        <v>102383.17779360834</v>
      </c>
      <c r="AL3268" s="8"/>
      <c r="AM3268" s="8"/>
      <c r="AN3268" s="22"/>
      <c r="AO3268" s="22"/>
      <c r="AP3268" s="22"/>
      <c r="AQ3268" s="22"/>
      <c r="AR3268" s="5"/>
      <c r="AS3268" s="24"/>
      <c r="AT3268" s="22"/>
      <c r="AU3268" s="24"/>
      <c r="AV3268" s="24"/>
      <c r="AW3268" s="9"/>
      <c r="AX3268" s="9"/>
      <c r="AY3268" s="27"/>
      <c r="AZ3268" s="27"/>
      <c r="BA3268" s="27"/>
      <c r="BB3268" s="24"/>
      <c r="BC3268" s="24"/>
      <c r="BD3268" s="24"/>
      <c r="BE3268" s="24"/>
      <c r="BF3268" s="24"/>
      <c r="BG3268" s="24"/>
      <c r="BH3268" s="24"/>
      <c r="BI3268" s="24"/>
      <c r="BJ3268" s="24"/>
      <c r="BK3268" s="24"/>
      <c r="BL3268" s="24"/>
      <c r="BM3268" s="24"/>
      <c r="BN3268" s="24"/>
      <c r="BO3268" s="24"/>
      <c r="BP3268" s="24"/>
      <c r="BQ3268" s="24"/>
      <c r="BR3268" s="24"/>
      <c r="BS3268" s="24"/>
      <c r="BT3268" s="24"/>
      <c r="BU3268" s="24"/>
      <c r="BV3268" s="24"/>
      <c r="BW3268" s="24"/>
      <c r="BX3268" s="24"/>
      <c r="BY3268" s="24"/>
      <c r="BZ3268" s="24"/>
      <c r="CA3268" s="24"/>
      <c r="CB3268" s="24"/>
      <c r="CC3268" s="24"/>
      <c r="CD3268" s="24"/>
      <c r="CE3268" s="24"/>
      <c r="CF3268" s="24"/>
      <c r="CG3268" s="24"/>
      <c r="CH3268" s="24"/>
      <c r="CI3268" s="24"/>
      <c r="CJ3268" s="24"/>
      <c r="CK3268" s="24"/>
      <c r="CL3268" s="24"/>
      <c r="CM3268" s="24"/>
      <c r="CN3268" s="24"/>
      <c r="CO3268" s="24"/>
      <c r="CP3268" s="24"/>
      <c r="CQ3268" s="24"/>
      <c r="CR3268" s="24"/>
      <c r="CS3268" s="24"/>
      <c r="CT3268" s="24"/>
      <c r="CU3268" s="24"/>
      <c r="CV3268" s="24"/>
      <c r="CW3268" s="24"/>
      <c r="CX3268" s="24"/>
      <c r="CY3268" s="24"/>
      <c r="CZ3268" s="24"/>
      <c r="DA3268" s="24"/>
      <c r="DB3268" s="24"/>
      <c r="DC3268" s="24"/>
      <c r="DD3268" s="24"/>
      <c r="DE3268" s="24"/>
      <c r="DF3268" s="24"/>
      <c r="DG3268" s="24"/>
      <c r="DH3268" s="24"/>
      <c r="DI3268" s="24"/>
      <c r="DJ3268" s="24"/>
      <c r="DK3268" s="24"/>
      <c r="DL3268" s="24"/>
      <c r="DM3268" s="24"/>
      <c r="DN3268" s="24"/>
      <c r="DO3268" s="24"/>
      <c r="DP3268" s="24"/>
      <c r="DQ3268" s="24"/>
      <c r="DR3268" s="24"/>
      <c r="DS3268" s="24"/>
      <c r="DT3268" s="24"/>
      <c r="DU3268" s="24"/>
      <c r="DV3268" s="24"/>
      <c r="DW3268" s="24"/>
      <c r="DX3268" s="24"/>
      <c r="DY3268" s="24"/>
      <c r="DZ3268" s="24"/>
      <c r="EA3268" s="24"/>
      <c r="EB3268" s="24"/>
      <c r="EC3268" s="24"/>
      <c r="ED3268" s="24"/>
      <c r="EE3268" s="24"/>
      <c r="EF3268" s="24"/>
      <c r="EG3268" s="24"/>
      <c r="EH3268" s="24"/>
      <c r="EI3268" s="24"/>
      <c r="EJ3268" s="24"/>
      <c r="EK3268" s="24"/>
      <c r="EL3268" s="24"/>
      <c r="EM3268" s="24"/>
      <c r="EN3268" s="24"/>
      <c r="EO3268" s="24"/>
      <c r="EP3268" s="24"/>
      <c r="EQ3268" s="24"/>
      <c r="ER3268" s="24"/>
      <c r="ES3268" s="24"/>
      <c r="ET3268" s="24"/>
      <c r="EU3268" s="24"/>
      <c r="EV3268" s="24"/>
      <c r="EW3268" s="24"/>
      <c r="EX3268" s="24"/>
      <c r="EY3268" s="24"/>
      <c r="EZ3268" s="24"/>
      <c r="FA3268" s="24"/>
      <c r="FB3268" s="24"/>
      <c r="FC3268" s="24"/>
      <c r="FD3268" s="24"/>
      <c r="FE3268" s="24"/>
      <c r="FF3268" s="24"/>
      <c r="FG3268" s="24"/>
      <c r="FH3268" s="24"/>
      <c r="FI3268" s="24"/>
      <c r="FJ3268" s="24"/>
      <c r="FK3268" s="24"/>
      <c r="FL3268" s="24"/>
      <c r="FM3268" s="24"/>
      <c r="FN3268" s="24"/>
      <c r="FO3268" s="24"/>
      <c r="FP3268" s="24"/>
      <c r="FQ3268" s="24"/>
      <c r="FR3268" s="24"/>
      <c r="FS3268" s="24"/>
      <c r="FT3268" s="24"/>
      <c r="FU3268" s="24"/>
      <c r="FV3268" s="24"/>
      <c r="FW3268" s="24"/>
      <c r="FX3268" s="24"/>
      <c r="FY3268" s="24"/>
      <c r="FZ3268" s="24"/>
      <c r="GA3268" s="24"/>
      <c r="GB3268" s="24"/>
      <c r="GC3268" s="24"/>
      <c r="GD3268" s="24"/>
      <c r="GE3268" s="24"/>
      <c r="GF3268" s="24"/>
      <c r="GG3268" s="24"/>
      <c r="GH3268" s="24"/>
      <c r="GI3268" s="24"/>
      <c r="GJ3268" s="24"/>
      <c r="GK3268" s="24"/>
      <c r="GL3268" s="24"/>
      <c r="GM3268" s="24"/>
      <c r="GN3268" s="24"/>
      <c r="GO3268" s="24"/>
      <c r="GP3268" s="24"/>
      <c r="GQ3268" s="24"/>
      <c r="GR3268" s="24"/>
      <c r="GS3268" s="24"/>
      <c r="GT3268" s="24"/>
      <c r="GU3268" s="24"/>
      <c r="GV3268" s="24"/>
      <c r="GW3268" s="24"/>
      <c r="GX3268" s="24"/>
    </row>
    <row r="3269" spans="1:206" x14ac:dyDescent="0.2">
      <c r="A3269" s="78">
        <f t="shared" si="1854"/>
        <v>45160</v>
      </c>
      <c r="B3269" s="2">
        <f t="shared" si="1824"/>
        <v>487078.31984666467</v>
      </c>
      <c r="C3269" s="3">
        <f t="shared" si="1825"/>
        <v>65755573.179299727</v>
      </c>
      <c r="D3269" s="2">
        <f t="shared" si="1856"/>
        <v>240537.3279050432</v>
      </c>
      <c r="E3269" s="2">
        <f t="shared" si="1826"/>
        <v>0</v>
      </c>
      <c r="F3269" s="33">
        <f t="shared" si="1827"/>
        <v>240537.3279050432</v>
      </c>
      <c r="G3269" s="39">
        <f t="shared" si="1828"/>
        <v>6659.95</v>
      </c>
      <c r="H3269" s="38">
        <f>IF(AND(N3269=1,N3268&gt;1),VLOOKUP(A3268,[1]Plan1!$CW$105:$CY$215,3),H3268)</f>
        <v>6667.94</v>
      </c>
      <c r="I3269" s="127">
        <f t="shared" si="1829"/>
        <v>45088</v>
      </c>
      <c r="J3269" s="127">
        <f t="shared" si="1830"/>
        <v>45118</v>
      </c>
      <c r="K3269" s="34">
        <f t="shared" si="1831"/>
        <v>1.1997087065218626E-3</v>
      </c>
      <c r="L3269" s="212">
        <f t="shared" si="1832"/>
        <v>45180</v>
      </c>
      <c r="M3269" s="1">
        <f t="shared" si="1833"/>
        <v>21</v>
      </c>
      <c r="N3269" s="1">
        <f t="shared" si="1834"/>
        <v>8</v>
      </c>
      <c r="O3269" s="2">
        <f t="shared" si="1835"/>
        <v>1.0004568599999999</v>
      </c>
      <c r="P3269" s="35">
        <f t="shared" si="1836"/>
        <v>0.99920032999999997</v>
      </c>
      <c r="Q3269" s="35">
        <f t="shared" si="1837"/>
        <v>1.2538578100251516</v>
      </c>
      <c r="R3269" s="2">
        <f t="shared" si="1838"/>
        <v>1.25443064</v>
      </c>
      <c r="S3269" s="2">
        <f t="shared" si="1839"/>
        <v>1.23561838</v>
      </c>
      <c r="T3269" s="2">
        <f t="shared" si="1840"/>
        <v>301737.39418781002</v>
      </c>
      <c r="U3269" s="2">
        <f t="shared" si="1841"/>
        <v>0</v>
      </c>
      <c r="V3269" s="2">
        <f t="shared" si="1842"/>
        <v>61200.066282770014</v>
      </c>
      <c r="W3269" s="2">
        <f t="shared" si="1843"/>
        <v>301737.39418781322</v>
      </c>
      <c r="X3269" s="36">
        <f t="shared" si="1844"/>
        <v>0</v>
      </c>
      <c r="Y3269" s="2">
        <f t="shared" si="1845"/>
        <v>0</v>
      </c>
      <c r="Z3269" s="37">
        <f t="shared" si="1846"/>
        <v>0</v>
      </c>
      <c r="AA3269" s="2">
        <f t="shared" si="1847"/>
        <v>0</v>
      </c>
      <c r="AB3269" s="4">
        <f t="shared" si="1855"/>
        <v>7.1215000000000001E-2</v>
      </c>
      <c r="AC3269" s="148">
        <f t="shared" si="1848"/>
        <v>889</v>
      </c>
      <c r="AD3269" s="36">
        <v>252</v>
      </c>
      <c r="AE3269" s="35">
        <f t="shared" si="1849"/>
        <v>1.2746711770000001</v>
      </c>
      <c r="AF3269" s="2">
        <f t="shared" si="1850"/>
        <v>82878.565206469997</v>
      </c>
      <c r="AG3269" s="2">
        <f t="shared" si="1851"/>
        <v>82878.565206469997</v>
      </c>
      <c r="AH3269" s="3">
        <f t="shared" si="1852"/>
        <v>0</v>
      </c>
      <c r="AI3269" s="3"/>
      <c r="AJ3269" s="3">
        <v>0</v>
      </c>
      <c r="AK3269" s="2">
        <f t="shared" si="1853"/>
        <v>102462.36045238141</v>
      </c>
      <c r="AL3269" s="8"/>
      <c r="AM3269" s="8"/>
      <c r="AN3269" s="8"/>
      <c r="AO3269" s="8"/>
      <c r="AP3269" s="8"/>
      <c r="AQ3269" s="8"/>
      <c r="AR3269" s="5"/>
      <c r="AS3269" s="1"/>
      <c r="AT3269" s="8"/>
      <c r="AU3269" s="1"/>
      <c r="AV3269" s="1"/>
      <c r="AW3269" s="3"/>
      <c r="AX3269" s="3"/>
      <c r="AY3269" s="4"/>
      <c r="AZ3269" s="4"/>
      <c r="BA3269" s="4"/>
      <c r="BB3269" s="1"/>
      <c r="BC3269" s="1"/>
      <c r="BD3269" s="1"/>
      <c r="BE3269" s="1"/>
      <c r="BF3269" s="1"/>
      <c r="BG3269" s="1"/>
      <c r="BH3269" s="1"/>
      <c r="BI3269" s="1"/>
    </row>
    <row r="3270" spans="1:206" x14ac:dyDescent="0.2">
      <c r="A3270" s="78">
        <f t="shared" si="1854"/>
        <v>45161</v>
      </c>
      <c r="B3270" s="2">
        <f t="shared" si="1824"/>
        <v>487284.47827044228</v>
      </c>
      <c r="C3270" s="3">
        <f t="shared" si="1825"/>
        <v>65783404.566509709</v>
      </c>
      <c r="D3270" s="2">
        <f t="shared" si="1856"/>
        <v>240537.3279050432</v>
      </c>
      <c r="E3270" s="2">
        <f t="shared" si="1826"/>
        <v>0</v>
      </c>
      <c r="F3270" s="33">
        <f t="shared" si="1827"/>
        <v>240537.3279050432</v>
      </c>
      <c r="G3270" s="39">
        <f t="shared" si="1828"/>
        <v>6659.95</v>
      </c>
      <c r="H3270" s="38">
        <f>IF(AND(N3270=1,N3269&gt;1),VLOOKUP(A3269,[1]Plan1!$CW$105:$CY$215,3),H3269)</f>
        <v>6667.94</v>
      </c>
      <c r="I3270" s="127">
        <f t="shared" si="1829"/>
        <v>45088</v>
      </c>
      <c r="J3270" s="127">
        <f t="shared" si="1830"/>
        <v>45118</v>
      </c>
      <c r="K3270" s="34">
        <f t="shared" si="1831"/>
        <v>1.1997087065218626E-3</v>
      </c>
      <c r="L3270" s="212">
        <f t="shared" si="1832"/>
        <v>45180</v>
      </c>
      <c r="M3270" s="1">
        <f t="shared" si="1833"/>
        <v>21</v>
      </c>
      <c r="N3270" s="1">
        <f t="shared" si="1834"/>
        <v>9</v>
      </c>
      <c r="O3270" s="2">
        <f t="shared" si="1835"/>
        <v>1.00051398</v>
      </c>
      <c r="P3270" s="35">
        <f t="shared" si="1836"/>
        <v>0.99920032999999997</v>
      </c>
      <c r="Q3270" s="35">
        <f t="shared" si="1837"/>
        <v>1.2538578100251516</v>
      </c>
      <c r="R3270" s="2">
        <f t="shared" si="1838"/>
        <v>1.25450226</v>
      </c>
      <c r="S3270" s="2">
        <f t="shared" si="1839"/>
        <v>1.23561838</v>
      </c>
      <c r="T3270" s="2">
        <f t="shared" si="1840"/>
        <v>301754.62147123</v>
      </c>
      <c r="U3270" s="2">
        <f t="shared" si="1841"/>
        <v>0</v>
      </c>
      <c r="V3270" s="2">
        <f t="shared" si="1842"/>
        <v>61217.293566194559</v>
      </c>
      <c r="W3270" s="2">
        <f t="shared" si="1843"/>
        <v>301754.62147123774</v>
      </c>
      <c r="X3270" s="36">
        <f t="shared" si="1844"/>
        <v>0</v>
      </c>
      <c r="Y3270" s="2">
        <f t="shared" si="1845"/>
        <v>0</v>
      </c>
      <c r="Z3270" s="37">
        <f t="shared" si="1846"/>
        <v>0</v>
      </c>
      <c r="AA3270" s="2">
        <f t="shared" si="1847"/>
        <v>0</v>
      </c>
      <c r="AB3270" s="4">
        <f t="shared" si="1855"/>
        <v>7.1215000000000001E-2</v>
      </c>
      <c r="AC3270" s="148">
        <f t="shared" si="1848"/>
        <v>890</v>
      </c>
      <c r="AD3270" s="36">
        <v>252</v>
      </c>
      <c r="AE3270" s="35">
        <f t="shared" si="1849"/>
        <v>1.275019197</v>
      </c>
      <c r="AF3270" s="2">
        <f t="shared" si="1850"/>
        <v>82988.313688049995</v>
      </c>
      <c r="AG3270" s="2">
        <f t="shared" si="1851"/>
        <v>82988.313688049995</v>
      </c>
      <c r="AH3270" s="3">
        <f t="shared" si="1852"/>
        <v>0</v>
      </c>
      <c r="AI3270" s="3"/>
      <c r="AJ3270" s="3">
        <v>0</v>
      </c>
      <c r="AK3270" s="2">
        <f t="shared" si="1853"/>
        <v>102541.54311115452</v>
      </c>
      <c r="AL3270" s="8"/>
      <c r="AM3270" s="8"/>
      <c r="AN3270" s="8"/>
      <c r="AO3270" s="8"/>
      <c r="AP3270" s="8"/>
      <c r="AQ3270" s="8"/>
      <c r="AR3270" s="5"/>
      <c r="AS3270" s="1"/>
      <c r="AT3270" s="8"/>
      <c r="AU3270" s="1"/>
      <c r="AV3270" s="1"/>
      <c r="AW3270" s="3"/>
      <c r="AX3270" s="3"/>
      <c r="AY3270" s="4"/>
      <c r="AZ3270" s="4"/>
      <c r="BA3270" s="4"/>
      <c r="BB3270" s="1"/>
      <c r="BC3270" s="1"/>
      <c r="BD3270" s="1"/>
      <c r="BE3270" s="1"/>
      <c r="BF3270" s="1"/>
      <c r="BG3270" s="1"/>
      <c r="BH3270" s="1"/>
      <c r="BI3270" s="1"/>
    </row>
    <row r="3271" spans="1:206" x14ac:dyDescent="0.2">
      <c r="A3271" s="78">
        <f t="shared" si="1854"/>
        <v>45162</v>
      </c>
      <c r="B3271" s="2">
        <f t="shared" si="1824"/>
        <v>487490.68348889652</v>
      </c>
      <c r="C3271" s="3">
        <f t="shared" si="1825"/>
        <v>65811242.271001033</v>
      </c>
      <c r="D3271" s="2">
        <f t="shared" si="1856"/>
        <v>240537.3279050432</v>
      </c>
      <c r="E3271" s="2">
        <f t="shared" si="1826"/>
        <v>0</v>
      </c>
      <c r="F3271" s="33">
        <f t="shared" si="1827"/>
        <v>240537.3279050432</v>
      </c>
      <c r="G3271" s="39">
        <f t="shared" si="1828"/>
        <v>6659.95</v>
      </c>
      <c r="H3271" s="38">
        <f>IF(AND(N3271=1,N3270&gt;1),VLOOKUP(A3270,[1]Plan1!$CW$105:$CY$215,3),H3270)</f>
        <v>6667.94</v>
      </c>
      <c r="I3271" s="127">
        <f t="shared" si="1829"/>
        <v>45088</v>
      </c>
      <c r="J3271" s="127">
        <f t="shared" si="1830"/>
        <v>45118</v>
      </c>
      <c r="K3271" s="34">
        <f t="shared" si="1831"/>
        <v>1.1997087065218626E-3</v>
      </c>
      <c r="L3271" s="212">
        <f t="shared" si="1832"/>
        <v>45180</v>
      </c>
      <c r="M3271" s="1">
        <f t="shared" si="1833"/>
        <v>21</v>
      </c>
      <c r="N3271" s="1">
        <f t="shared" si="1834"/>
        <v>10</v>
      </c>
      <c r="O3271" s="2">
        <f t="shared" si="1835"/>
        <v>1.0005711100000001</v>
      </c>
      <c r="P3271" s="35">
        <f t="shared" si="1836"/>
        <v>0.99920032999999997</v>
      </c>
      <c r="Q3271" s="35">
        <f t="shared" si="1837"/>
        <v>1.2538578100251516</v>
      </c>
      <c r="R3271" s="2">
        <f t="shared" si="1838"/>
        <v>1.2545739</v>
      </c>
      <c r="S3271" s="2">
        <f t="shared" si="1839"/>
        <v>1.23561838</v>
      </c>
      <c r="T3271" s="2">
        <f t="shared" si="1840"/>
        <v>301771.8535654</v>
      </c>
      <c r="U3271" s="2">
        <f t="shared" si="1841"/>
        <v>0</v>
      </c>
      <c r="V3271" s="2">
        <f t="shared" si="1842"/>
        <v>61234.525660365682</v>
      </c>
      <c r="W3271" s="2">
        <f t="shared" si="1843"/>
        <v>301771.85356540891</v>
      </c>
      <c r="X3271" s="36">
        <f t="shared" si="1844"/>
        <v>0</v>
      </c>
      <c r="Y3271" s="2">
        <f t="shared" si="1845"/>
        <v>0</v>
      </c>
      <c r="Z3271" s="37">
        <f t="shared" si="1846"/>
        <v>0</v>
      </c>
      <c r="AA3271" s="2">
        <f t="shared" si="1847"/>
        <v>0</v>
      </c>
      <c r="AB3271" s="4">
        <f t="shared" si="1855"/>
        <v>7.1215000000000001E-2</v>
      </c>
      <c r="AC3271" s="148">
        <f t="shared" si="1848"/>
        <v>891</v>
      </c>
      <c r="AD3271" s="36">
        <v>252</v>
      </c>
      <c r="AE3271" s="35">
        <f t="shared" si="1849"/>
        <v>1.275367312</v>
      </c>
      <c r="AF3271" s="2">
        <f t="shared" si="1850"/>
        <v>83098.104153559994</v>
      </c>
      <c r="AG3271" s="2">
        <f t="shared" si="1851"/>
        <v>83098.104153559994</v>
      </c>
      <c r="AH3271" s="3">
        <f t="shared" si="1852"/>
        <v>0</v>
      </c>
      <c r="AI3271" s="3"/>
      <c r="AJ3271" s="3">
        <v>0</v>
      </c>
      <c r="AK3271" s="2">
        <f t="shared" si="1853"/>
        <v>102620.72576992762</v>
      </c>
      <c r="AL3271" s="8"/>
      <c r="AM3271" s="8"/>
      <c r="AN3271" s="8"/>
      <c r="AO3271" s="8"/>
      <c r="AP3271" s="8"/>
      <c r="AQ3271" s="8"/>
      <c r="AR3271" s="5"/>
      <c r="AS3271" s="1"/>
      <c r="AT3271" s="8"/>
      <c r="AU3271" s="1"/>
      <c r="AV3271" s="1"/>
      <c r="AW3271" s="3"/>
      <c r="AX3271" s="3"/>
      <c r="AY3271" s="4"/>
      <c r="AZ3271" s="4"/>
      <c r="BA3271" s="4"/>
      <c r="BB3271" s="1"/>
      <c r="BC3271" s="1"/>
      <c r="BD3271" s="1"/>
      <c r="BE3271" s="1"/>
      <c r="BF3271" s="1"/>
      <c r="BG3271" s="1"/>
      <c r="BH3271" s="1"/>
      <c r="BI3271" s="1"/>
    </row>
    <row r="3272" spans="1:206" x14ac:dyDescent="0.2">
      <c r="A3272" s="78">
        <f t="shared" si="1854"/>
        <v>45163</v>
      </c>
      <c r="B3272" s="2">
        <f t="shared" si="1824"/>
        <v>487696.92353945412</v>
      </c>
      <c r="C3272" s="3">
        <f t="shared" si="1825"/>
        <v>65839084.677826308</v>
      </c>
      <c r="D3272" s="2">
        <f t="shared" si="1856"/>
        <v>240537.3279050432</v>
      </c>
      <c r="E3272" s="2">
        <f t="shared" si="1826"/>
        <v>0</v>
      </c>
      <c r="F3272" s="33">
        <f t="shared" si="1827"/>
        <v>240537.3279050432</v>
      </c>
      <c r="G3272" s="39">
        <f t="shared" si="1828"/>
        <v>6659.95</v>
      </c>
      <c r="H3272" s="38">
        <f>IF(AND(N3272=1,N3271&gt;1),VLOOKUP(A3271,[1]Plan1!$CW$105:$CY$215,3),H3271)</f>
        <v>6667.94</v>
      </c>
      <c r="I3272" s="127">
        <f t="shared" si="1829"/>
        <v>45088</v>
      </c>
      <c r="J3272" s="127">
        <f t="shared" si="1830"/>
        <v>45118</v>
      </c>
      <c r="K3272" s="34">
        <f t="shared" si="1831"/>
        <v>1.1997087065218626E-3</v>
      </c>
      <c r="L3272" s="212">
        <f t="shared" si="1832"/>
        <v>45180</v>
      </c>
      <c r="M3272" s="1">
        <f t="shared" si="1833"/>
        <v>21</v>
      </c>
      <c r="N3272" s="1">
        <f t="shared" si="1834"/>
        <v>11</v>
      </c>
      <c r="O3272" s="2">
        <f t="shared" si="1835"/>
        <v>1.00062823</v>
      </c>
      <c r="P3272" s="35">
        <f t="shared" si="1836"/>
        <v>0.99920032999999997</v>
      </c>
      <c r="Q3272" s="35">
        <f t="shared" si="1837"/>
        <v>1.2538578100251516</v>
      </c>
      <c r="R3272" s="2">
        <f t="shared" si="1838"/>
        <v>1.25464552</v>
      </c>
      <c r="S3272" s="2">
        <f t="shared" si="1839"/>
        <v>1.23561838</v>
      </c>
      <c r="T3272" s="2">
        <f t="shared" si="1840"/>
        <v>301789.08084883</v>
      </c>
      <c r="U3272" s="2">
        <f t="shared" si="1841"/>
        <v>0</v>
      </c>
      <c r="V3272" s="2">
        <f t="shared" si="1842"/>
        <v>61251.752943790227</v>
      </c>
      <c r="W3272" s="2">
        <f t="shared" si="1843"/>
        <v>301789.08084883343</v>
      </c>
      <c r="X3272" s="36">
        <f t="shared" si="1844"/>
        <v>0</v>
      </c>
      <c r="Y3272" s="2">
        <f t="shared" si="1845"/>
        <v>0</v>
      </c>
      <c r="Z3272" s="37">
        <f t="shared" si="1846"/>
        <v>0</v>
      </c>
      <c r="AA3272" s="2">
        <f t="shared" si="1847"/>
        <v>0</v>
      </c>
      <c r="AB3272" s="4">
        <f t="shared" si="1855"/>
        <v>7.1215000000000001E-2</v>
      </c>
      <c r="AC3272" s="148">
        <f t="shared" si="1848"/>
        <v>892</v>
      </c>
      <c r="AD3272" s="36">
        <v>252</v>
      </c>
      <c r="AE3272" s="35">
        <f t="shared" si="1849"/>
        <v>1.2757155229999999</v>
      </c>
      <c r="AF3272" s="2">
        <f t="shared" si="1850"/>
        <v>83207.934261920003</v>
      </c>
      <c r="AG3272" s="2">
        <f t="shared" si="1851"/>
        <v>83207.934261920003</v>
      </c>
      <c r="AH3272" s="3">
        <f t="shared" si="1852"/>
        <v>0</v>
      </c>
      <c r="AI3272" s="3"/>
      <c r="AJ3272" s="3">
        <v>0</v>
      </c>
      <c r="AK3272" s="2">
        <f t="shared" si="1853"/>
        <v>102699.9084287007</v>
      </c>
      <c r="AL3272" s="8"/>
      <c r="AM3272" s="8"/>
      <c r="AN3272" s="8"/>
      <c r="AO3272" s="8"/>
      <c r="AP3272" s="8"/>
      <c r="AQ3272" s="8"/>
      <c r="AR3272" s="5"/>
      <c r="AS3272" s="1"/>
      <c r="AT3272" s="8"/>
      <c r="AU3272" s="1"/>
      <c r="AV3272" s="1"/>
      <c r="AW3272" s="3"/>
      <c r="AX3272" s="3"/>
      <c r="AY3272" s="4"/>
      <c r="AZ3272" s="4"/>
      <c r="BA3272" s="4"/>
      <c r="BB3272" s="1"/>
      <c r="BC3272" s="1"/>
      <c r="BD3272" s="1"/>
      <c r="BE3272" s="1"/>
      <c r="BF3272" s="1"/>
      <c r="BG3272" s="1"/>
      <c r="BH3272" s="1"/>
      <c r="BI3272" s="1"/>
    </row>
    <row r="3273" spans="1:206" x14ac:dyDescent="0.2">
      <c r="A3273" s="78">
        <f t="shared" si="1854"/>
        <v>45164</v>
      </c>
      <c r="B3273" s="2">
        <f t="shared" si="1824"/>
        <v>487798.08944825834</v>
      </c>
      <c r="C3273" s="3">
        <f t="shared" si="1825"/>
        <v>65852742.075514875</v>
      </c>
      <c r="D3273" s="2">
        <f t="shared" si="1856"/>
        <v>240537.3279050432</v>
      </c>
      <c r="E3273" s="2">
        <f t="shared" si="1826"/>
        <v>0</v>
      </c>
      <c r="F3273" s="33">
        <f t="shared" si="1827"/>
        <v>240537.3279050432</v>
      </c>
      <c r="G3273" s="39">
        <f t="shared" si="1828"/>
        <v>6659.95</v>
      </c>
      <c r="H3273" s="38">
        <f>IF(AND(N3273=1,N3272&gt;1),VLOOKUP(A3272,[1]Plan1!$CW$105:$CY$215,3),H3272)</f>
        <v>6667.94</v>
      </c>
      <c r="I3273" s="127">
        <f t="shared" si="1829"/>
        <v>45088</v>
      </c>
      <c r="J3273" s="127">
        <f t="shared" si="1830"/>
        <v>45118</v>
      </c>
      <c r="K3273" s="34">
        <f t="shared" si="1831"/>
        <v>1.1997087065218626E-3</v>
      </c>
      <c r="L3273" s="212">
        <f t="shared" si="1832"/>
        <v>45180</v>
      </c>
      <c r="M3273" s="1">
        <f t="shared" si="1833"/>
        <v>21</v>
      </c>
      <c r="N3273" s="1">
        <f t="shared" si="1834"/>
        <v>12</v>
      </c>
      <c r="O3273" s="2">
        <f t="shared" si="1835"/>
        <v>1.00068537</v>
      </c>
      <c r="P3273" s="35">
        <f t="shared" si="1836"/>
        <v>0.99920032999999997</v>
      </c>
      <c r="Q3273" s="35">
        <f t="shared" si="1837"/>
        <v>1.2538578100251516</v>
      </c>
      <c r="R3273" s="2">
        <f t="shared" si="1838"/>
        <v>1.25471716</v>
      </c>
      <c r="S3273" s="2">
        <f t="shared" si="1839"/>
        <v>1.23561838</v>
      </c>
      <c r="T3273" s="2">
        <f t="shared" si="1840"/>
        <v>301806.312943</v>
      </c>
      <c r="U3273" s="2">
        <f t="shared" si="1841"/>
        <v>0</v>
      </c>
      <c r="V3273" s="2">
        <f t="shared" si="1842"/>
        <v>61268.985037961356</v>
      </c>
      <c r="W3273" s="2">
        <f t="shared" si="1843"/>
        <v>301806.31294300454</v>
      </c>
      <c r="X3273" s="36">
        <f t="shared" si="1844"/>
        <v>0</v>
      </c>
      <c r="Y3273" s="2">
        <f t="shared" si="1845"/>
        <v>0</v>
      </c>
      <c r="Z3273" s="37">
        <f t="shared" si="1846"/>
        <v>0</v>
      </c>
      <c r="AA3273" s="2">
        <f t="shared" si="1847"/>
        <v>0</v>
      </c>
      <c r="AB3273" s="4">
        <f t="shared" si="1855"/>
        <v>7.1215000000000001E-2</v>
      </c>
      <c r="AC3273" s="148">
        <f t="shared" si="1848"/>
        <v>892</v>
      </c>
      <c r="AD3273" s="36">
        <v>252</v>
      </c>
      <c r="AE3273" s="35">
        <f t="shared" si="1849"/>
        <v>1.2757155229999999</v>
      </c>
      <c r="AF3273" s="2">
        <f t="shared" si="1850"/>
        <v>83212.685417779998</v>
      </c>
      <c r="AG3273" s="2">
        <f t="shared" si="1851"/>
        <v>83212.685417779998</v>
      </c>
      <c r="AH3273" s="3">
        <f t="shared" si="1852"/>
        <v>0</v>
      </c>
      <c r="AI3273" s="3"/>
      <c r="AJ3273" s="3">
        <v>0</v>
      </c>
      <c r="AK3273" s="2">
        <f t="shared" si="1853"/>
        <v>102779.0910874738</v>
      </c>
      <c r="AL3273" s="8"/>
      <c r="AM3273" s="8"/>
      <c r="AN3273" s="8"/>
      <c r="AO3273" s="8"/>
      <c r="AP3273" s="8"/>
      <c r="AQ3273" s="8"/>
      <c r="AR3273" s="5"/>
      <c r="AS3273" s="1"/>
      <c r="AT3273" s="8"/>
      <c r="AU3273" s="1"/>
      <c r="AV3273" s="1"/>
      <c r="AW3273" s="3"/>
      <c r="AX3273" s="3"/>
      <c r="AY3273" s="4"/>
      <c r="AZ3273" s="4"/>
      <c r="BA3273" s="4"/>
      <c r="BB3273" s="1"/>
      <c r="BC3273" s="1"/>
      <c r="BD3273" s="1"/>
      <c r="BE3273" s="1"/>
      <c r="BF3273" s="1"/>
      <c r="BG3273" s="1"/>
      <c r="BH3273" s="1"/>
      <c r="BI3273" s="1"/>
    </row>
    <row r="3274" spans="1:206" x14ac:dyDescent="0.2">
      <c r="A3274" s="78">
        <f t="shared" si="1854"/>
        <v>45165</v>
      </c>
      <c r="B3274" s="2">
        <f t="shared" ref="B3274:B3337" si="1857">(W3274+AG3274+AJ3274+AK3274)</f>
        <v>487877.27210703143</v>
      </c>
      <c r="C3274" s="3">
        <f t="shared" ref="C3274:C3337" si="1858">B3274*135</f>
        <v>65863431.734449245</v>
      </c>
      <c r="D3274" s="2">
        <f t="shared" si="1856"/>
        <v>240537.3279050432</v>
      </c>
      <c r="E3274" s="2">
        <f t="shared" ref="E3274:E3337" si="1859">IF(ISERROR(VLOOKUP(A3274,AZ$12:BB$174,2,FALSE)=TRUE),E3273,VLOOKUP(A3274,AZ$12:BB$174,2,FALSE))</f>
        <v>0</v>
      </c>
      <c r="F3274" s="33">
        <f t="shared" ref="F3274:F3337" si="1860">(D3274-E3274)</f>
        <v>240537.3279050432</v>
      </c>
      <c r="G3274" s="39">
        <f t="shared" ref="G3274:G3337" si="1861">IF(H3274=H3273,G3273,H3273)</f>
        <v>6659.95</v>
      </c>
      <c r="H3274" s="38">
        <f>IF(AND(N3274=1,N3273&gt;1),VLOOKUP(A3273,[1]Plan1!$CW$105:$CY$215,3),H3273)</f>
        <v>6667.94</v>
      </c>
      <c r="I3274" s="127">
        <f t="shared" ref="I3274:I3337" si="1862">EDATE(J3274,-1)</f>
        <v>45088</v>
      </c>
      <c r="J3274" s="127">
        <f t="shared" ref="J3274:J3337" si="1863">IF(X3273&gt;0,EDATE(A3274,-1),+J3273)</f>
        <v>45118</v>
      </c>
      <c r="K3274" s="34">
        <f t="shared" ref="K3274:K3337" si="1864">(H3274/G3274)-1</f>
        <v>1.1997087065218626E-3</v>
      </c>
      <c r="L3274" s="212">
        <f t="shared" ref="L3274:L3337" si="1865">VLOOKUP(A3273,AZ$193:BA$372,2)</f>
        <v>45180</v>
      </c>
      <c r="M3274" s="1">
        <f t="shared" ref="M3274:M3337" si="1866">IF(L3274=L3273,M3273,NETWORKDAYS(L3273,L3274,$AT$194:$AT$348)-1)</f>
        <v>21</v>
      </c>
      <c r="N3274" s="1">
        <f t="shared" ref="N3274:N3337" si="1867">(M3274-(NETWORKDAYS(A3274,L3274,$AT$194:$AT$348)-1))</f>
        <v>12</v>
      </c>
      <c r="O3274" s="2">
        <f t="shared" ref="O3274:O3337" si="1868">TRUNC((H3274/G3274)^TRUNC((N3274/M3274),9),8)</f>
        <v>1.00068537</v>
      </c>
      <c r="P3274" s="35">
        <f t="shared" ref="P3274:P3337" si="1869">IF(L3274&gt;L3273,O3273,P3273)</f>
        <v>0.99920032999999997</v>
      </c>
      <c r="Q3274" s="35">
        <f t="shared" ref="Q3274:Q3337" si="1870">IF(L3274&gt;L3273,Q3273*P3274,Q3273)</f>
        <v>1.2538578100251516</v>
      </c>
      <c r="R3274" s="2">
        <f t="shared" ref="R3274:R3337" si="1871">TRUNC(TRUNC((O3274*Q3274),15),8)</f>
        <v>1.25471716</v>
      </c>
      <c r="S3274" s="2">
        <f t="shared" ref="S3274:S3337" si="1872">IF(AND(X3274&gt;0,MONTH(A3274)=S$9),R3274,S3273)</f>
        <v>1.23561838</v>
      </c>
      <c r="T3274" s="2">
        <f t="shared" ref="T3274:T3337" si="1873">TRUNC(D3274*R3274,8)</f>
        <v>301806.312943</v>
      </c>
      <c r="U3274" s="2">
        <f t="shared" ref="U3274:U3337" si="1874">(E3274*(S3274-1))</f>
        <v>0</v>
      </c>
      <c r="V3274" s="2">
        <f t="shared" ref="V3274:V3337" si="1875">(F3274*(R3274-1))</f>
        <v>61268.985037961356</v>
      </c>
      <c r="W3274" s="2">
        <f t="shared" ref="W3274:W3337" si="1876">(D3274+U3274+V3274)</f>
        <v>301806.31294300454</v>
      </c>
      <c r="X3274" s="36">
        <f t="shared" ref="X3274:X3337" si="1877">IF(VLOOKUP(A3274,AT$10:BC$190,10)=VLOOKUP(A3273,AT$10:BC$190,10),0,VLOOKUP(A3274,AT$10:BC$190,10))</f>
        <v>0</v>
      </c>
      <c r="Y3274" s="2">
        <f t="shared" ref="Y3274:Y3337" si="1878">IF(X3274&gt;0,VLOOKUP(A3274,AT$12:AX$190,5),0)</f>
        <v>0</v>
      </c>
      <c r="Z3274" s="37">
        <f t="shared" ref="Z3274:Z3337" si="1879">IF(X3274&gt;0,VLOOKUP($A3274,$AT$10:$AY$190,6),0)</f>
        <v>0</v>
      </c>
      <c r="AA3274" s="2">
        <f t="shared" ref="AA3274:AA3337" si="1880">IF(Z3274&gt;0,TRUNC(Z3274*T3274,8),0)</f>
        <v>0</v>
      </c>
      <c r="AB3274" s="4">
        <f t="shared" si="1855"/>
        <v>7.1215000000000001E-2</v>
      </c>
      <c r="AC3274" s="148">
        <f t="shared" ref="AC3274:AC3337" si="1881">NETWORKDAYS(A$1975,A3274,$AT$194:$AT$348)-1</f>
        <v>892</v>
      </c>
      <c r="AD3274" s="36">
        <v>252</v>
      </c>
      <c r="AE3274" s="35">
        <f t="shared" ref="AE3274:AE3337" si="1882">ROUND((1+AB3274)^TRUNC((AC3274/AD3274),9),9)</f>
        <v>1.2757155229999999</v>
      </c>
      <c r="AF3274" s="2">
        <f t="shared" ref="AF3274:AF3337" si="1883">TRUNC((T3274*(AE3274-1)),8)</f>
        <v>83212.685417779998</v>
      </c>
      <c r="AG3274" s="2">
        <f t="shared" ref="AG3274:AG3337" si="1884">TRUNC((W3274*(AE3274-1)),8)</f>
        <v>83212.685417779998</v>
      </c>
      <c r="AH3274" s="3">
        <f t="shared" ref="AH3274:AH3337" si="1885">IF(AA3274&gt;0,AA3274+AF3274,0)</f>
        <v>0</v>
      </c>
      <c r="AI3274" s="3"/>
      <c r="AJ3274" s="3">
        <v>0</v>
      </c>
      <c r="AK3274" s="2">
        <f t="shared" ref="AK3274:AK3337" si="1886">((0.01*(A3274-A$1975)/30)*AI$1896)</f>
        <v>102858.27374624688</v>
      </c>
      <c r="AL3274" s="8"/>
      <c r="AM3274" s="8"/>
      <c r="AN3274" s="8"/>
      <c r="AO3274" s="8"/>
      <c r="AP3274" s="8"/>
      <c r="AQ3274" s="8"/>
      <c r="AR3274" s="5"/>
      <c r="AS3274" s="1"/>
      <c r="AT3274" s="8"/>
      <c r="AU3274" s="1"/>
      <c r="AV3274" s="1"/>
      <c r="AW3274" s="3"/>
      <c r="AX3274" s="3"/>
      <c r="AY3274" s="4"/>
      <c r="AZ3274" s="4"/>
      <c r="BA3274" s="4"/>
      <c r="BB3274" s="1"/>
      <c r="BC3274" s="1"/>
      <c r="BD3274" s="1"/>
      <c r="BE3274" s="1"/>
      <c r="BF3274" s="1"/>
      <c r="BG3274" s="1"/>
      <c r="BH3274" s="1"/>
      <c r="BI3274" s="1"/>
    </row>
    <row r="3275" spans="1:206" x14ac:dyDescent="0.2">
      <c r="A3275" s="78">
        <f t="shared" ref="A3275:A3338" si="1887">(A3274+1)</f>
        <v>45166</v>
      </c>
      <c r="B3275" s="2">
        <f t="shared" si="1857"/>
        <v>488061.57541363453</v>
      </c>
      <c r="C3275" s="3">
        <f t="shared" si="1858"/>
        <v>65888312.680840664</v>
      </c>
      <c r="D3275" s="2">
        <f t="shared" si="1856"/>
        <v>240537.3279050432</v>
      </c>
      <c r="E3275" s="2">
        <f t="shared" si="1859"/>
        <v>0</v>
      </c>
      <c r="F3275" s="33">
        <f t="shared" si="1860"/>
        <v>240537.3279050432</v>
      </c>
      <c r="G3275" s="39">
        <f t="shared" si="1861"/>
        <v>6659.95</v>
      </c>
      <c r="H3275" s="38">
        <f>IF(AND(N3275=1,N3274&gt;1),VLOOKUP(A3274,[1]Plan1!$CW$105:$CY$215,3),H3274)</f>
        <v>6667.94</v>
      </c>
      <c r="I3275" s="127">
        <f t="shared" si="1862"/>
        <v>45088</v>
      </c>
      <c r="J3275" s="127">
        <f t="shared" si="1863"/>
        <v>45118</v>
      </c>
      <c r="K3275" s="34">
        <f t="shared" si="1864"/>
        <v>1.1997087065218626E-3</v>
      </c>
      <c r="L3275" s="212">
        <f t="shared" si="1865"/>
        <v>45180</v>
      </c>
      <c r="M3275" s="1">
        <f t="shared" si="1866"/>
        <v>21</v>
      </c>
      <c r="N3275" s="1">
        <f t="shared" si="1867"/>
        <v>12</v>
      </c>
      <c r="O3275" s="2">
        <f t="shared" si="1868"/>
        <v>1.00068537</v>
      </c>
      <c r="P3275" s="35">
        <f t="shared" si="1869"/>
        <v>0.99920032999999997</v>
      </c>
      <c r="Q3275" s="35">
        <f t="shared" si="1870"/>
        <v>1.2538578100251516</v>
      </c>
      <c r="R3275" s="2">
        <f t="shared" si="1871"/>
        <v>1.25471716</v>
      </c>
      <c r="S3275" s="2">
        <f t="shared" si="1872"/>
        <v>1.23561838</v>
      </c>
      <c r="T3275" s="2">
        <f t="shared" si="1873"/>
        <v>301806.312943</v>
      </c>
      <c r="U3275" s="2">
        <f t="shared" si="1874"/>
        <v>0</v>
      </c>
      <c r="V3275" s="2">
        <f t="shared" si="1875"/>
        <v>61268.985037961356</v>
      </c>
      <c r="W3275" s="2">
        <f t="shared" si="1876"/>
        <v>301806.31294300454</v>
      </c>
      <c r="X3275" s="36">
        <f t="shared" si="1877"/>
        <v>0</v>
      </c>
      <c r="Y3275" s="2">
        <f t="shared" si="1878"/>
        <v>0</v>
      </c>
      <c r="Z3275" s="37">
        <f t="shared" si="1879"/>
        <v>0</v>
      </c>
      <c r="AA3275" s="2">
        <f t="shared" si="1880"/>
        <v>0</v>
      </c>
      <c r="AB3275" s="4">
        <f t="shared" ref="AB3275:AB3338" si="1888">(AB3274)</f>
        <v>7.1215000000000001E-2</v>
      </c>
      <c r="AC3275" s="148">
        <f t="shared" si="1881"/>
        <v>893</v>
      </c>
      <c r="AD3275" s="36">
        <v>252</v>
      </c>
      <c r="AE3275" s="35">
        <f t="shared" si="1882"/>
        <v>1.2760638280000001</v>
      </c>
      <c r="AF3275" s="2">
        <f t="shared" si="1883"/>
        <v>83317.806065609999</v>
      </c>
      <c r="AG3275" s="2">
        <f t="shared" si="1884"/>
        <v>83317.806065609999</v>
      </c>
      <c r="AH3275" s="3">
        <f t="shared" si="1885"/>
        <v>0</v>
      </c>
      <c r="AI3275" s="3"/>
      <c r="AJ3275" s="3">
        <v>0</v>
      </c>
      <c r="AK3275" s="2">
        <f t="shared" si="1886"/>
        <v>102937.45640501998</v>
      </c>
      <c r="AL3275" s="8"/>
      <c r="AM3275" s="8"/>
      <c r="AN3275" s="8"/>
      <c r="AO3275" s="8"/>
      <c r="AP3275" s="8"/>
      <c r="AQ3275" s="8"/>
      <c r="AR3275" s="5"/>
      <c r="AS3275" s="1"/>
      <c r="AT3275" s="8"/>
      <c r="AU3275" s="1"/>
      <c r="AV3275" s="1"/>
      <c r="AW3275" s="3"/>
      <c r="AX3275" s="3"/>
      <c r="AY3275" s="4"/>
      <c r="AZ3275" s="4"/>
      <c r="BA3275" s="4"/>
      <c r="BB3275" s="1"/>
      <c r="BC3275" s="1"/>
      <c r="BD3275" s="1"/>
      <c r="BE3275" s="1"/>
      <c r="BF3275" s="1"/>
      <c r="BG3275" s="1"/>
      <c r="BH3275" s="1"/>
      <c r="BI3275" s="1"/>
    </row>
    <row r="3276" spans="1:206" x14ac:dyDescent="0.2">
      <c r="A3276" s="78">
        <f t="shared" si="1887"/>
        <v>45167</v>
      </c>
      <c r="B3276" s="2">
        <f t="shared" si="1857"/>
        <v>488267.89957729547</v>
      </c>
      <c r="C3276" s="3">
        <f t="shared" si="1858"/>
        <v>65916166.442934886</v>
      </c>
      <c r="D3276" s="2">
        <f t="shared" si="1856"/>
        <v>240537.3279050432</v>
      </c>
      <c r="E3276" s="2">
        <f t="shared" si="1859"/>
        <v>0</v>
      </c>
      <c r="F3276" s="33">
        <f t="shared" si="1860"/>
        <v>240537.3279050432</v>
      </c>
      <c r="G3276" s="39">
        <f t="shared" si="1861"/>
        <v>6659.95</v>
      </c>
      <c r="H3276" s="38">
        <f>IF(AND(N3276=1,N3275&gt;1),VLOOKUP(A3275,[1]Plan1!$CW$105:$CY$215,3),H3275)</f>
        <v>6667.94</v>
      </c>
      <c r="I3276" s="127">
        <f t="shared" si="1862"/>
        <v>45088</v>
      </c>
      <c r="J3276" s="127">
        <f t="shared" si="1863"/>
        <v>45118</v>
      </c>
      <c r="K3276" s="34">
        <f t="shared" si="1864"/>
        <v>1.1997087065218626E-3</v>
      </c>
      <c r="L3276" s="212">
        <f t="shared" si="1865"/>
        <v>45180</v>
      </c>
      <c r="M3276" s="1">
        <f t="shared" si="1866"/>
        <v>21</v>
      </c>
      <c r="N3276" s="1">
        <f t="shared" si="1867"/>
        <v>13</v>
      </c>
      <c r="O3276" s="2">
        <f t="shared" si="1868"/>
        <v>1.0007425000000001</v>
      </c>
      <c r="P3276" s="35">
        <f t="shared" si="1869"/>
        <v>0.99920032999999997</v>
      </c>
      <c r="Q3276" s="35">
        <f t="shared" si="1870"/>
        <v>1.2538578100251516</v>
      </c>
      <c r="R3276" s="2">
        <f t="shared" si="1871"/>
        <v>1.2547887900000001</v>
      </c>
      <c r="S3276" s="2">
        <f t="shared" si="1872"/>
        <v>1.23561838</v>
      </c>
      <c r="T3276" s="2">
        <f t="shared" si="1873"/>
        <v>301823.5426318</v>
      </c>
      <c r="U3276" s="2">
        <f t="shared" si="1874"/>
        <v>0</v>
      </c>
      <c r="V3276" s="2">
        <f t="shared" si="1875"/>
        <v>61286.214726759215</v>
      </c>
      <c r="W3276" s="2">
        <f t="shared" si="1876"/>
        <v>301823.54263180244</v>
      </c>
      <c r="X3276" s="36">
        <f t="shared" si="1877"/>
        <v>0</v>
      </c>
      <c r="Y3276" s="2">
        <f t="shared" si="1878"/>
        <v>0</v>
      </c>
      <c r="Z3276" s="37">
        <f t="shared" si="1879"/>
        <v>0</v>
      </c>
      <c r="AA3276" s="2">
        <f t="shared" si="1880"/>
        <v>0</v>
      </c>
      <c r="AB3276" s="4">
        <f t="shared" si="1888"/>
        <v>7.1215000000000001E-2</v>
      </c>
      <c r="AC3276" s="148">
        <f t="shared" si="1881"/>
        <v>894</v>
      </c>
      <c r="AD3276" s="36">
        <v>252</v>
      </c>
      <c r="AE3276" s="35">
        <f t="shared" si="1882"/>
        <v>1.2764122280000001</v>
      </c>
      <c r="AF3276" s="2">
        <f t="shared" si="1883"/>
        <v>83427.717881699995</v>
      </c>
      <c r="AG3276" s="2">
        <f t="shared" si="1884"/>
        <v>83427.717881699995</v>
      </c>
      <c r="AH3276" s="3">
        <f t="shared" si="1885"/>
        <v>0</v>
      </c>
      <c r="AI3276" s="3"/>
      <c r="AJ3276" s="3">
        <v>0</v>
      </c>
      <c r="AK3276" s="2">
        <f t="shared" si="1886"/>
        <v>103016.63906379306</v>
      </c>
      <c r="AL3276" s="8"/>
      <c r="AM3276" s="8"/>
      <c r="AN3276" s="8"/>
      <c r="AO3276" s="8"/>
      <c r="AP3276" s="8"/>
      <c r="AQ3276" s="8"/>
      <c r="AR3276" s="5"/>
      <c r="AS3276" s="1"/>
      <c r="AT3276" s="8"/>
      <c r="AU3276" s="1"/>
      <c r="AV3276" s="1"/>
      <c r="AW3276" s="3"/>
      <c r="AX3276" s="3"/>
      <c r="AY3276" s="4"/>
      <c r="AZ3276" s="4"/>
      <c r="BA3276" s="4"/>
      <c r="BB3276" s="1"/>
      <c r="BC3276" s="1"/>
      <c r="BD3276" s="1"/>
      <c r="BE3276" s="1"/>
      <c r="BF3276" s="1"/>
      <c r="BG3276" s="1"/>
      <c r="BH3276" s="1"/>
      <c r="BI3276" s="1"/>
    </row>
    <row r="3277" spans="1:206" x14ac:dyDescent="0.2">
      <c r="A3277" s="78">
        <f t="shared" si="1887"/>
        <v>45168</v>
      </c>
      <c r="B3277" s="2">
        <f t="shared" si="1857"/>
        <v>488474.27086550294</v>
      </c>
      <c r="C3277" s="3">
        <f t="shared" si="1858"/>
        <v>65944026.566842899</v>
      </c>
      <c r="D3277" s="2">
        <f t="shared" si="1856"/>
        <v>240537.3279050432</v>
      </c>
      <c r="E3277" s="2">
        <f t="shared" si="1859"/>
        <v>0</v>
      </c>
      <c r="F3277" s="33">
        <f t="shared" si="1860"/>
        <v>240537.3279050432</v>
      </c>
      <c r="G3277" s="39">
        <f t="shared" si="1861"/>
        <v>6659.95</v>
      </c>
      <c r="H3277" s="38">
        <f>IF(AND(N3277=1,N3276&gt;1),VLOOKUP(A3276,[1]Plan1!$CW$105:$CY$215,3),H3276)</f>
        <v>6667.94</v>
      </c>
      <c r="I3277" s="127">
        <f t="shared" si="1862"/>
        <v>45088</v>
      </c>
      <c r="J3277" s="127">
        <f t="shared" si="1863"/>
        <v>45118</v>
      </c>
      <c r="K3277" s="34">
        <f t="shared" si="1864"/>
        <v>1.1997087065218626E-3</v>
      </c>
      <c r="L3277" s="212">
        <f t="shared" si="1865"/>
        <v>45180</v>
      </c>
      <c r="M3277" s="1">
        <f t="shared" si="1866"/>
        <v>21</v>
      </c>
      <c r="N3277" s="1">
        <f t="shared" si="1867"/>
        <v>14</v>
      </c>
      <c r="O3277" s="2">
        <f t="shared" si="1868"/>
        <v>1.0007996400000001</v>
      </c>
      <c r="P3277" s="35">
        <f t="shared" si="1869"/>
        <v>0.99920032999999997</v>
      </c>
      <c r="Q3277" s="35">
        <f t="shared" si="1870"/>
        <v>1.2538578100251516</v>
      </c>
      <c r="R3277" s="2">
        <f t="shared" si="1871"/>
        <v>1.2548604400000001</v>
      </c>
      <c r="S3277" s="2">
        <f t="shared" si="1872"/>
        <v>1.23561838</v>
      </c>
      <c r="T3277" s="2">
        <f t="shared" si="1873"/>
        <v>301840.77713134</v>
      </c>
      <c r="U3277" s="2">
        <f t="shared" si="1874"/>
        <v>0</v>
      </c>
      <c r="V3277" s="2">
        <f t="shared" si="1875"/>
        <v>61303.449226303608</v>
      </c>
      <c r="W3277" s="2">
        <f t="shared" si="1876"/>
        <v>301840.77713134681</v>
      </c>
      <c r="X3277" s="36">
        <f t="shared" si="1877"/>
        <v>0</v>
      </c>
      <c r="Y3277" s="2">
        <f t="shared" si="1878"/>
        <v>0</v>
      </c>
      <c r="Z3277" s="37">
        <f t="shared" si="1879"/>
        <v>0</v>
      </c>
      <c r="AA3277" s="2">
        <f t="shared" si="1880"/>
        <v>0</v>
      </c>
      <c r="AB3277" s="4">
        <f t="shared" si="1888"/>
        <v>7.1215000000000001E-2</v>
      </c>
      <c r="AC3277" s="148">
        <f t="shared" si="1881"/>
        <v>895</v>
      </c>
      <c r="AD3277" s="36">
        <v>252</v>
      </c>
      <c r="AE3277" s="35">
        <f t="shared" si="1882"/>
        <v>1.2767607240000001</v>
      </c>
      <c r="AF3277" s="2">
        <f t="shared" si="1883"/>
        <v>83537.672011589995</v>
      </c>
      <c r="AG3277" s="2">
        <f t="shared" si="1884"/>
        <v>83537.672011589995</v>
      </c>
      <c r="AH3277" s="3">
        <f t="shared" si="1885"/>
        <v>0</v>
      </c>
      <c r="AI3277" s="3"/>
      <c r="AJ3277" s="3">
        <v>0</v>
      </c>
      <c r="AK3277" s="2">
        <f t="shared" si="1886"/>
        <v>103095.82172256616</v>
      </c>
      <c r="AL3277" s="8"/>
      <c r="AM3277" s="8"/>
      <c r="AN3277" s="8"/>
      <c r="AO3277" s="8"/>
      <c r="AP3277" s="8"/>
      <c r="AQ3277" s="8"/>
      <c r="AR3277" s="5"/>
      <c r="AS3277" s="1"/>
      <c r="AT3277" s="8"/>
      <c r="AU3277" s="1"/>
      <c r="AV3277" s="1"/>
      <c r="AW3277" s="3"/>
      <c r="AX3277" s="3"/>
      <c r="AY3277" s="4"/>
      <c r="AZ3277" s="4"/>
      <c r="BA3277" s="4"/>
      <c r="BB3277" s="1"/>
      <c r="BC3277" s="1"/>
      <c r="BD3277" s="1"/>
      <c r="BE3277" s="1"/>
      <c r="BF3277" s="1"/>
      <c r="BG3277" s="1"/>
      <c r="BH3277" s="1"/>
      <c r="BI3277" s="1"/>
    </row>
    <row r="3278" spans="1:206" x14ac:dyDescent="0.2">
      <c r="A3278" s="78">
        <f t="shared" si="1887"/>
        <v>45169</v>
      </c>
      <c r="B3278" s="2">
        <f t="shared" si="1857"/>
        <v>488680.68284252041</v>
      </c>
      <c r="C3278" s="3">
        <f t="shared" si="1858"/>
        <v>65971892.183740258</v>
      </c>
      <c r="D3278" s="2">
        <f t="shared" si="1856"/>
        <v>240537.3279050432</v>
      </c>
      <c r="E3278" s="2">
        <f t="shared" si="1859"/>
        <v>0</v>
      </c>
      <c r="F3278" s="33">
        <f t="shared" si="1860"/>
        <v>240537.3279050432</v>
      </c>
      <c r="G3278" s="39">
        <f t="shared" si="1861"/>
        <v>6659.95</v>
      </c>
      <c r="H3278" s="38">
        <f>IF(AND(N3278=1,N3277&gt;1),VLOOKUP(A3277,[1]Plan1!$CW$105:$CY$215,3),H3277)</f>
        <v>6667.94</v>
      </c>
      <c r="I3278" s="127">
        <f t="shared" si="1862"/>
        <v>45088</v>
      </c>
      <c r="J3278" s="127">
        <f t="shared" si="1863"/>
        <v>45118</v>
      </c>
      <c r="K3278" s="34">
        <f t="shared" si="1864"/>
        <v>1.1997087065218626E-3</v>
      </c>
      <c r="L3278" s="212">
        <f t="shared" si="1865"/>
        <v>45180</v>
      </c>
      <c r="M3278" s="1">
        <f t="shared" si="1866"/>
        <v>21</v>
      </c>
      <c r="N3278" s="1">
        <f t="shared" si="1867"/>
        <v>15</v>
      </c>
      <c r="O3278" s="2">
        <f t="shared" si="1868"/>
        <v>1.0008567799999999</v>
      </c>
      <c r="P3278" s="35">
        <f t="shared" si="1869"/>
        <v>0.99920032999999997</v>
      </c>
      <c r="Q3278" s="35">
        <f t="shared" si="1870"/>
        <v>1.2538578100251516</v>
      </c>
      <c r="R3278" s="2">
        <f t="shared" si="1871"/>
        <v>1.2549320900000001</v>
      </c>
      <c r="S3278" s="2">
        <f t="shared" si="1872"/>
        <v>1.23561838</v>
      </c>
      <c r="T3278" s="2">
        <f t="shared" si="1873"/>
        <v>301858.01163089002</v>
      </c>
      <c r="U3278" s="2">
        <f t="shared" si="1874"/>
        <v>0</v>
      </c>
      <c r="V3278" s="2">
        <f t="shared" si="1875"/>
        <v>61320.683725848001</v>
      </c>
      <c r="W3278" s="2">
        <f t="shared" si="1876"/>
        <v>301858.01163089118</v>
      </c>
      <c r="X3278" s="36">
        <f t="shared" si="1877"/>
        <v>0</v>
      </c>
      <c r="Y3278" s="2">
        <f t="shared" si="1878"/>
        <v>0</v>
      </c>
      <c r="Z3278" s="37">
        <f t="shared" si="1879"/>
        <v>0</v>
      </c>
      <c r="AA3278" s="2">
        <f t="shared" si="1880"/>
        <v>0</v>
      </c>
      <c r="AB3278" s="4">
        <f t="shared" si="1888"/>
        <v>7.1215000000000001E-2</v>
      </c>
      <c r="AC3278" s="148">
        <f t="shared" si="1881"/>
        <v>896</v>
      </c>
      <c r="AD3278" s="36">
        <v>252</v>
      </c>
      <c r="AE3278" s="35">
        <f t="shared" si="1882"/>
        <v>1.2771093149999999</v>
      </c>
      <c r="AF3278" s="2">
        <f t="shared" si="1883"/>
        <v>83647.666830290007</v>
      </c>
      <c r="AG3278" s="2">
        <f t="shared" si="1884"/>
        <v>83647.666830290007</v>
      </c>
      <c r="AH3278" s="3">
        <f t="shared" si="1885"/>
        <v>0</v>
      </c>
      <c r="AI3278" s="3"/>
      <c r="AJ3278" s="3">
        <v>0</v>
      </c>
      <c r="AK3278" s="2">
        <f t="shared" si="1886"/>
        <v>103175.00438133925</v>
      </c>
      <c r="AL3278" s="8"/>
      <c r="AM3278" s="8"/>
      <c r="AN3278" s="8"/>
      <c r="AO3278" s="8"/>
      <c r="AP3278" s="8"/>
      <c r="AQ3278" s="8"/>
      <c r="AR3278" s="5"/>
      <c r="AS3278" s="1"/>
      <c r="AT3278" s="8"/>
      <c r="AU3278" s="1"/>
      <c r="AV3278" s="1"/>
      <c r="AW3278" s="3"/>
      <c r="AX3278" s="3"/>
      <c r="AY3278" s="4"/>
      <c r="AZ3278" s="4"/>
      <c r="BA3278" s="4"/>
      <c r="BB3278" s="1"/>
      <c r="BC3278" s="1"/>
      <c r="BD3278" s="1"/>
      <c r="BE3278" s="1"/>
      <c r="BF3278" s="1"/>
      <c r="BG3278" s="1"/>
      <c r="BH3278" s="1"/>
      <c r="BI3278" s="1"/>
    </row>
    <row r="3279" spans="1:206" x14ac:dyDescent="0.2">
      <c r="A3279" s="78">
        <f t="shared" si="1887"/>
        <v>45170</v>
      </c>
      <c r="B3279" s="2">
        <f t="shared" si="1857"/>
        <v>488887.13551327796</v>
      </c>
      <c r="C3279" s="3">
        <f t="shared" si="1858"/>
        <v>65999763.294292524</v>
      </c>
      <c r="D3279" s="2">
        <f t="shared" si="1856"/>
        <v>240537.3279050432</v>
      </c>
      <c r="E3279" s="2">
        <f t="shared" si="1859"/>
        <v>0</v>
      </c>
      <c r="F3279" s="33">
        <f t="shared" si="1860"/>
        <v>240537.3279050432</v>
      </c>
      <c r="G3279" s="39">
        <f t="shared" si="1861"/>
        <v>6659.95</v>
      </c>
      <c r="H3279" s="38">
        <f>IF(AND(N3279=1,N3278&gt;1),VLOOKUP(A3278,[1]Plan1!$CW$105:$CY$215,3),H3278)</f>
        <v>6667.94</v>
      </c>
      <c r="I3279" s="127">
        <f t="shared" si="1862"/>
        <v>45088</v>
      </c>
      <c r="J3279" s="127">
        <f t="shared" si="1863"/>
        <v>45118</v>
      </c>
      <c r="K3279" s="34">
        <f t="shared" si="1864"/>
        <v>1.1997087065218626E-3</v>
      </c>
      <c r="L3279" s="212">
        <f t="shared" si="1865"/>
        <v>45180</v>
      </c>
      <c r="M3279" s="1">
        <f t="shared" si="1866"/>
        <v>21</v>
      </c>
      <c r="N3279" s="1">
        <f t="shared" si="1867"/>
        <v>16</v>
      </c>
      <c r="O3279" s="2">
        <f t="shared" si="1868"/>
        <v>1.0009139300000001</v>
      </c>
      <c r="P3279" s="35">
        <f t="shared" si="1869"/>
        <v>0.99920032999999997</v>
      </c>
      <c r="Q3279" s="35">
        <f t="shared" si="1870"/>
        <v>1.2538578100251516</v>
      </c>
      <c r="R3279" s="2">
        <f t="shared" si="1871"/>
        <v>1.25500374</v>
      </c>
      <c r="S3279" s="2">
        <f t="shared" si="1872"/>
        <v>1.23561838</v>
      </c>
      <c r="T3279" s="2">
        <f t="shared" si="1873"/>
        <v>301875.24613043002</v>
      </c>
      <c r="U3279" s="2">
        <f t="shared" si="1874"/>
        <v>0</v>
      </c>
      <c r="V3279" s="2">
        <f t="shared" si="1875"/>
        <v>61337.918225392386</v>
      </c>
      <c r="W3279" s="2">
        <f t="shared" si="1876"/>
        <v>301875.24613043561</v>
      </c>
      <c r="X3279" s="36">
        <f t="shared" si="1877"/>
        <v>0</v>
      </c>
      <c r="Y3279" s="2">
        <f t="shared" si="1878"/>
        <v>0</v>
      </c>
      <c r="Z3279" s="37">
        <f t="shared" si="1879"/>
        <v>0</v>
      </c>
      <c r="AA3279" s="2">
        <f t="shared" si="1880"/>
        <v>0</v>
      </c>
      <c r="AB3279" s="4">
        <f t="shared" si="1888"/>
        <v>7.1215000000000001E-2</v>
      </c>
      <c r="AC3279" s="148">
        <f t="shared" si="1881"/>
        <v>897</v>
      </c>
      <c r="AD3279" s="36">
        <v>252</v>
      </c>
      <c r="AE3279" s="35">
        <f t="shared" si="1882"/>
        <v>1.2774580010000001</v>
      </c>
      <c r="AF3279" s="2">
        <f t="shared" si="1883"/>
        <v>83757.702342730001</v>
      </c>
      <c r="AG3279" s="2">
        <f t="shared" si="1884"/>
        <v>83757.702342730001</v>
      </c>
      <c r="AH3279" s="3">
        <f t="shared" si="1885"/>
        <v>0</v>
      </c>
      <c r="AI3279" s="3"/>
      <c r="AJ3279" s="3">
        <v>0</v>
      </c>
      <c r="AK3279" s="2">
        <f t="shared" si="1886"/>
        <v>103254.18704011236</v>
      </c>
      <c r="AL3279" s="8"/>
      <c r="AM3279" s="8"/>
      <c r="AN3279" s="8"/>
      <c r="AO3279" s="8"/>
      <c r="AP3279" s="8"/>
      <c r="AQ3279" s="8"/>
      <c r="AR3279" s="5"/>
      <c r="AS3279" s="1"/>
      <c r="AT3279" s="8"/>
      <c r="AU3279" s="1"/>
      <c r="AV3279" s="1"/>
      <c r="AW3279" s="3"/>
      <c r="AX3279" s="3"/>
      <c r="AY3279" s="4"/>
      <c r="AZ3279" s="4"/>
      <c r="BA3279" s="4"/>
      <c r="BB3279" s="1"/>
      <c r="BC3279" s="1"/>
      <c r="BD3279" s="1"/>
      <c r="BE3279" s="1"/>
      <c r="BF3279" s="1"/>
      <c r="BG3279" s="1"/>
      <c r="BH3279" s="1"/>
      <c r="BI3279" s="1"/>
    </row>
    <row r="3280" spans="1:206" x14ac:dyDescent="0.2">
      <c r="A3280" s="78">
        <f t="shared" si="1887"/>
        <v>45171</v>
      </c>
      <c r="B3280" s="2">
        <f t="shared" si="1857"/>
        <v>488988.33759414864</v>
      </c>
      <c r="C3280" s="3">
        <f t="shared" si="1858"/>
        <v>66013425.575210065</v>
      </c>
      <c r="D3280" s="2">
        <f t="shared" si="1856"/>
        <v>240537.3279050432</v>
      </c>
      <c r="E3280" s="2">
        <f t="shared" si="1859"/>
        <v>0</v>
      </c>
      <c r="F3280" s="33">
        <f t="shared" si="1860"/>
        <v>240537.3279050432</v>
      </c>
      <c r="G3280" s="39">
        <f t="shared" si="1861"/>
        <v>6659.95</v>
      </c>
      <c r="H3280" s="38">
        <f>IF(AND(N3280=1,N3279&gt;1),VLOOKUP(A3279,[1]Plan1!$CW$105:$CY$215,3),H3279)</f>
        <v>6667.94</v>
      </c>
      <c r="I3280" s="127">
        <f t="shared" si="1862"/>
        <v>45088</v>
      </c>
      <c r="J3280" s="127">
        <f t="shared" si="1863"/>
        <v>45118</v>
      </c>
      <c r="K3280" s="34">
        <f t="shared" si="1864"/>
        <v>1.1997087065218626E-3</v>
      </c>
      <c r="L3280" s="212">
        <f t="shared" si="1865"/>
        <v>45180</v>
      </c>
      <c r="M3280" s="1">
        <f t="shared" si="1866"/>
        <v>21</v>
      </c>
      <c r="N3280" s="1">
        <f t="shared" si="1867"/>
        <v>17</v>
      </c>
      <c r="O3280" s="2">
        <f t="shared" si="1868"/>
        <v>1.00097108</v>
      </c>
      <c r="P3280" s="35">
        <f t="shared" si="1869"/>
        <v>0.99920032999999997</v>
      </c>
      <c r="Q3280" s="35">
        <f t="shared" si="1870"/>
        <v>1.2538578100251516</v>
      </c>
      <c r="R3280" s="2">
        <f t="shared" si="1871"/>
        <v>1.2550754</v>
      </c>
      <c r="S3280" s="2">
        <f t="shared" si="1872"/>
        <v>1.23561838</v>
      </c>
      <c r="T3280" s="2">
        <f t="shared" si="1873"/>
        <v>301892.48303534999</v>
      </c>
      <c r="U3280" s="2">
        <f t="shared" si="1874"/>
        <v>0</v>
      </c>
      <c r="V3280" s="2">
        <f t="shared" si="1875"/>
        <v>61355.155130310042</v>
      </c>
      <c r="W3280" s="2">
        <f t="shared" si="1876"/>
        <v>301892.48303535325</v>
      </c>
      <c r="X3280" s="36">
        <f t="shared" si="1877"/>
        <v>0</v>
      </c>
      <c r="Y3280" s="2">
        <f t="shared" si="1878"/>
        <v>0</v>
      </c>
      <c r="Z3280" s="37">
        <f t="shared" si="1879"/>
        <v>0</v>
      </c>
      <c r="AA3280" s="2">
        <f t="shared" si="1880"/>
        <v>0</v>
      </c>
      <c r="AB3280" s="4">
        <f t="shared" si="1888"/>
        <v>7.1215000000000001E-2</v>
      </c>
      <c r="AC3280" s="148">
        <f t="shared" si="1881"/>
        <v>897</v>
      </c>
      <c r="AD3280" s="36">
        <v>252</v>
      </c>
      <c r="AE3280" s="35">
        <f t="shared" si="1882"/>
        <v>1.2774580010000001</v>
      </c>
      <c r="AF3280" s="2">
        <f t="shared" si="1883"/>
        <v>83762.484859909993</v>
      </c>
      <c r="AG3280" s="2">
        <f t="shared" si="1884"/>
        <v>83762.484859909993</v>
      </c>
      <c r="AH3280" s="3">
        <f t="shared" si="1885"/>
        <v>0</v>
      </c>
      <c r="AI3280" s="3"/>
      <c r="AJ3280" s="3">
        <v>0</v>
      </c>
      <c r="AK3280" s="2">
        <f t="shared" si="1886"/>
        <v>103333.36969888544</v>
      </c>
      <c r="AL3280" s="8"/>
      <c r="AM3280" s="8"/>
      <c r="AN3280" s="8"/>
      <c r="AO3280" s="8"/>
      <c r="AP3280" s="8"/>
      <c r="AQ3280" s="8"/>
      <c r="AR3280" s="5"/>
      <c r="AS3280" s="1"/>
      <c r="AT3280" s="8"/>
      <c r="AU3280" s="1"/>
      <c r="AV3280" s="1"/>
      <c r="AW3280" s="3"/>
      <c r="AX3280" s="3"/>
      <c r="AY3280" s="4"/>
      <c r="AZ3280" s="4"/>
      <c r="BA3280" s="4"/>
      <c r="BB3280" s="1"/>
      <c r="BC3280" s="1"/>
      <c r="BD3280" s="1"/>
      <c r="BE3280" s="1"/>
      <c r="BF3280" s="1"/>
      <c r="BG3280" s="1"/>
      <c r="BH3280" s="1"/>
      <c r="BI3280" s="1"/>
    </row>
    <row r="3281" spans="1:61" x14ac:dyDescent="0.2">
      <c r="A3281" s="78">
        <f t="shared" si="1887"/>
        <v>45172</v>
      </c>
      <c r="B3281" s="2">
        <f t="shared" si="1857"/>
        <v>489067.52025292173</v>
      </c>
      <c r="C3281" s="3">
        <f t="shared" si="1858"/>
        <v>66024115.234144434</v>
      </c>
      <c r="D3281" s="2">
        <f t="shared" si="1856"/>
        <v>240537.3279050432</v>
      </c>
      <c r="E3281" s="2">
        <f t="shared" si="1859"/>
        <v>0</v>
      </c>
      <c r="F3281" s="33">
        <f t="shared" si="1860"/>
        <v>240537.3279050432</v>
      </c>
      <c r="G3281" s="39">
        <f t="shared" si="1861"/>
        <v>6659.95</v>
      </c>
      <c r="H3281" s="38">
        <f>IF(AND(N3281=1,N3280&gt;1),VLOOKUP(A3280,[1]Plan1!$CW$105:$CY$215,3),H3280)</f>
        <v>6667.94</v>
      </c>
      <c r="I3281" s="127">
        <f t="shared" si="1862"/>
        <v>45088</v>
      </c>
      <c r="J3281" s="127">
        <f t="shared" si="1863"/>
        <v>45118</v>
      </c>
      <c r="K3281" s="34">
        <f t="shared" si="1864"/>
        <v>1.1997087065218626E-3</v>
      </c>
      <c r="L3281" s="212">
        <f t="shared" si="1865"/>
        <v>45180</v>
      </c>
      <c r="M3281" s="1">
        <f t="shared" si="1866"/>
        <v>21</v>
      </c>
      <c r="N3281" s="1">
        <f t="shared" si="1867"/>
        <v>17</v>
      </c>
      <c r="O3281" s="2">
        <f t="shared" si="1868"/>
        <v>1.00097108</v>
      </c>
      <c r="P3281" s="35">
        <f t="shared" si="1869"/>
        <v>0.99920032999999997</v>
      </c>
      <c r="Q3281" s="35">
        <f t="shared" si="1870"/>
        <v>1.2538578100251516</v>
      </c>
      <c r="R3281" s="2">
        <f t="shared" si="1871"/>
        <v>1.2550754</v>
      </c>
      <c r="S3281" s="2">
        <f t="shared" si="1872"/>
        <v>1.23561838</v>
      </c>
      <c r="T3281" s="2">
        <f t="shared" si="1873"/>
        <v>301892.48303534999</v>
      </c>
      <c r="U3281" s="2">
        <f t="shared" si="1874"/>
        <v>0</v>
      </c>
      <c r="V3281" s="2">
        <f t="shared" si="1875"/>
        <v>61355.155130310042</v>
      </c>
      <c r="W3281" s="2">
        <f t="shared" si="1876"/>
        <v>301892.48303535325</v>
      </c>
      <c r="X3281" s="36">
        <f t="shared" si="1877"/>
        <v>0</v>
      </c>
      <c r="Y3281" s="2">
        <f t="shared" si="1878"/>
        <v>0</v>
      </c>
      <c r="Z3281" s="37">
        <f t="shared" si="1879"/>
        <v>0</v>
      </c>
      <c r="AA3281" s="2">
        <f t="shared" si="1880"/>
        <v>0</v>
      </c>
      <c r="AB3281" s="4">
        <f t="shared" si="1888"/>
        <v>7.1215000000000001E-2</v>
      </c>
      <c r="AC3281" s="148">
        <f t="shared" si="1881"/>
        <v>897</v>
      </c>
      <c r="AD3281" s="36">
        <v>252</v>
      </c>
      <c r="AE3281" s="35">
        <f t="shared" si="1882"/>
        <v>1.2774580010000001</v>
      </c>
      <c r="AF3281" s="2">
        <f t="shared" si="1883"/>
        <v>83762.484859909993</v>
      </c>
      <c r="AG3281" s="2">
        <f t="shared" si="1884"/>
        <v>83762.484859909993</v>
      </c>
      <c r="AH3281" s="3">
        <f t="shared" si="1885"/>
        <v>0</v>
      </c>
      <c r="AI3281" s="3"/>
      <c r="AJ3281" s="3">
        <v>0</v>
      </c>
      <c r="AK3281" s="2">
        <f t="shared" si="1886"/>
        <v>103412.55235765854</v>
      </c>
      <c r="AL3281" s="8"/>
      <c r="AM3281" s="8"/>
      <c r="AN3281" s="8"/>
      <c r="AO3281" s="8"/>
      <c r="AP3281" s="8"/>
      <c r="AQ3281" s="8"/>
      <c r="AR3281" s="5"/>
      <c r="AS3281" s="1"/>
      <c r="AT3281" s="8"/>
      <c r="AU3281" s="1"/>
      <c r="AV3281" s="1"/>
      <c r="AW3281" s="3"/>
      <c r="AX3281" s="3"/>
      <c r="AY3281" s="4"/>
      <c r="AZ3281" s="4"/>
      <c r="BA3281" s="4"/>
      <c r="BB3281" s="1"/>
      <c r="BC3281" s="1"/>
      <c r="BD3281" s="1"/>
      <c r="BE3281" s="1"/>
      <c r="BF3281" s="1"/>
      <c r="BG3281" s="1"/>
      <c r="BH3281" s="1"/>
      <c r="BI3281" s="1"/>
    </row>
    <row r="3282" spans="1:61" x14ac:dyDescent="0.2">
      <c r="A3282" s="78">
        <f t="shared" si="1887"/>
        <v>45173</v>
      </c>
      <c r="B3282" s="2">
        <f t="shared" si="1857"/>
        <v>489251.99727382488</v>
      </c>
      <c r="C3282" s="3">
        <f t="shared" si="1858"/>
        <v>66049019.63196636</v>
      </c>
      <c r="D3282" s="2">
        <f t="shared" si="1856"/>
        <v>240537.3279050432</v>
      </c>
      <c r="E3282" s="2">
        <f t="shared" si="1859"/>
        <v>0</v>
      </c>
      <c r="F3282" s="33">
        <f t="shared" si="1860"/>
        <v>240537.3279050432</v>
      </c>
      <c r="G3282" s="39">
        <f t="shared" si="1861"/>
        <v>6659.95</v>
      </c>
      <c r="H3282" s="38">
        <f>IF(AND(N3282=1,N3281&gt;1),VLOOKUP(A3281,[1]Plan1!$CW$105:$CY$215,3),H3281)</f>
        <v>6667.94</v>
      </c>
      <c r="I3282" s="127">
        <f t="shared" si="1862"/>
        <v>45088</v>
      </c>
      <c r="J3282" s="127">
        <f t="shared" si="1863"/>
        <v>45118</v>
      </c>
      <c r="K3282" s="34">
        <f t="shared" si="1864"/>
        <v>1.1997087065218626E-3</v>
      </c>
      <c r="L3282" s="212">
        <f t="shared" si="1865"/>
        <v>45180</v>
      </c>
      <c r="M3282" s="1">
        <f t="shared" si="1866"/>
        <v>21</v>
      </c>
      <c r="N3282" s="1">
        <f t="shared" si="1867"/>
        <v>17</v>
      </c>
      <c r="O3282" s="2">
        <f t="shared" si="1868"/>
        <v>1.00097108</v>
      </c>
      <c r="P3282" s="35">
        <f t="shared" si="1869"/>
        <v>0.99920032999999997</v>
      </c>
      <c r="Q3282" s="35">
        <f t="shared" si="1870"/>
        <v>1.2538578100251516</v>
      </c>
      <c r="R3282" s="2">
        <f t="shared" si="1871"/>
        <v>1.2550754</v>
      </c>
      <c r="S3282" s="2">
        <f t="shared" si="1872"/>
        <v>1.23561838</v>
      </c>
      <c r="T3282" s="2">
        <f t="shared" si="1873"/>
        <v>301892.48303534999</v>
      </c>
      <c r="U3282" s="2">
        <f t="shared" si="1874"/>
        <v>0</v>
      </c>
      <c r="V3282" s="2">
        <f t="shared" si="1875"/>
        <v>61355.155130310042</v>
      </c>
      <c r="W3282" s="2">
        <f t="shared" si="1876"/>
        <v>301892.48303535325</v>
      </c>
      <c r="X3282" s="36">
        <f t="shared" si="1877"/>
        <v>0</v>
      </c>
      <c r="Y3282" s="2">
        <f t="shared" si="1878"/>
        <v>0</v>
      </c>
      <c r="Z3282" s="37">
        <f t="shared" si="1879"/>
        <v>0</v>
      </c>
      <c r="AA3282" s="2">
        <f t="shared" si="1880"/>
        <v>0</v>
      </c>
      <c r="AB3282" s="4">
        <f t="shared" si="1888"/>
        <v>7.1215000000000001E-2</v>
      </c>
      <c r="AC3282" s="148">
        <f t="shared" si="1881"/>
        <v>898</v>
      </c>
      <c r="AD3282" s="36">
        <v>252</v>
      </c>
      <c r="AE3282" s="35">
        <f t="shared" si="1882"/>
        <v>1.2778067820000001</v>
      </c>
      <c r="AF3282" s="2">
        <f t="shared" si="1883"/>
        <v>83867.779222040001</v>
      </c>
      <c r="AG3282" s="2">
        <f t="shared" si="1884"/>
        <v>83867.779222040001</v>
      </c>
      <c r="AH3282" s="3">
        <f t="shared" si="1885"/>
        <v>0</v>
      </c>
      <c r="AI3282" s="3"/>
      <c r="AJ3282" s="3">
        <v>0</v>
      </c>
      <c r="AK3282" s="2">
        <f t="shared" si="1886"/>
        <v>103491.73501643163</v>
      </c>
      <c r="AL3282" s="8"/>
      <c r="AM3282" s="8"/>
      <c r="AN3282" s="8"/>
      <c r="AO3282" s="8"/>
      <c r="AP3282" s="8"/>
      <c r="AQ3282" s="8"/>
      <c r="AR3282" s="5"/>
      <c r="AS3282" s="1"/>
      <c r="AT3282" s="8"/>
      <c r="AU3282" s="1"/>
      <c r="AV3282" s="1"/>
      <c r="AW3282" s="3"/>
      <c r="AX3282" s="3"/>
      <c r="AY3282" s="4"/>
      <c r="AZ3282" s="4"/>
      <c r="BA3282" s="4"/>
      <c r="BB3282" s="1"/>
      <c r="BC3282" s="1"/>
      <c r="BD3282" s="1"/>
      <c r="BE3282" s="1"/>
      <c r="BF3282" s="1"/>
      <c r="BG3282" s="1"/>
      <c r="BH3282" s="1"/>
      <c r="BI3282" s="1"/>
    </row>
    <row r="3283" spans="1:61" x14ac:dyDescent="0.2">
      <c r="A3283" s="78">
        <f t="shared" si="1887"/>
        <v>45174</v>
      </c>
      <c r="B3283" s="2">
        <f t="shared" si="1857"/>
        <v>489458.5344220557</v>
      </c>
      <c r="C3283" s="3">
        <f t="shared" si="1858"/>
        <v>66076902.146977521</v>
      </c>
      <c r="D3283" s="2">
        <f t="shared" si="1856"/>
        <v>240537.3279050432</v>
      </c>
      <c r="E3283" s="2">
        <f t="shared" si="1859"/>
        <v>0</v>
      </c>
      <c r="F3283" s="33">
        <f t="shared" si="1860"/>
        <v>240537.3279050432</v>
      </c>
      <c r="G3283" s="39">
        <f t="shared" si="1861"/>
        <v>6659.95</v>
      </c>
      <c r="H3283" s="38">
        <f>IF(AND(N3283=1,N3282&gt;1),VLOOKUP(A3282,[1]Plan1!$CW$105:$CY$215,3),H3282)</f>
        <v>6667.94</v>
      </c>
      <c r="I3283" s="127">
        <f t="shared" si="1862"/>
        <v>45088</v>
      </c>
      <c r="J3283" s="127">
        <f t="shared" si="1863"/>
        <v>45118</v>
      </c>
      <c r="K3283" s="34">
        <f t="shared" si="1864"/>
        <v>1.1997087065218626E-3</v>
      </c>
      <c r="L3283" s="212">
        <f t="shared" si="1865"/>
        <v>45180</v>
      </c>
      <c r="M3283" s="1">
        <f t="shared" si="1866"/>
        <v>21</v>
      </c>
      <c r="N3283" s="1">
        <f t="shared" si="1867"/>
        <v>18</v>
      </c>
      <c r="O3283" s="2">
        <f t="shared" si="1868"/>
        <v>1.00102823</v>
      </c>
      <c r="P3283" s="35">
        <f t="shared" si="1869"/>
        <v>0.99920032999999997</v>
      </c>
      <c r="Q3283" s="35">
        <f t="shared" si="1870"/>
        <v>1.2538578100251516</v>
      </c>
      <c r="R3283" s="2">
        <f t="shared" si="1871"/>
        <v>1.2551470600000001</v>
      </c>
      <c r="S3283" s="2">
        <f t="shared" si="1872"/>
        <v>1.23561838</v>
      </c>
      <c r="T3283" s="2">
        <f t="shared" si="1873"/>
        <v>301909.71994027001</v>
      </c>
      <c r="U3283" s="2">
        <f t="shared" si="1874"/>
        <v>0</v>
      </c>
      <c r="V3283" s="2">
        <f t="shared" si="1875"/>
        <v>61372.392035227756</v>
      </c>
      <c r="W3283" s="2">
        <f t="shared" si="1876"/>
        <v>301909.71994027094</v>
      </c>
      <c r="X3283" s="36">
        <f t="shared" si="1877"/>
        <v>0</v>
      </c>
      <c r="Y3283" s="2">
        <f t="shared" si="1878"/>
        <v>0</v>
      </c>
      <c r="Z3283" s="37">
        <f t="shared" si="1879"/>
        <v>0</v>
      </c>
      <c r="AA3283" s="2">
        <f t="shared" si="1880"/>
        <v>0</v>
      </c>
      <c r="AB3283" s="4">
        <f t="shared" si="1888"/>
        <v>7.1215000000000001E-2</v>
      </c>
      <c r="AC3283" s="148">
        <f t="shared" si="1881"/>
        <v>899</v>
      </c>
      <c r="AD3283" s="36">
        <v>252</v>
      </c>
      <c r="AE3283" s="35">
        <f t="shared" si="1882"/>
        <v>1.278155658</v>
      </c>
      <c r="AF3283" s="2">
        <f t="shared" si="1883"/>
        <v>83977.89680658</v>
      </c>
      <c r="AG3283" s="2">
        <f t="shared" si="1884"/>
        <v>83977.89680658</v>
      </c>
      <c r="AH3283" s="3">
        <f t="shared" si="1885"/>
        <v>0</v>
      </c>
      <c r="AI3283" s="3"/>
      <c r="AJ3283" s="3">
        <v>0</v>
      </c>
      <c r="AK3283" s="2">
        <f t="shared" si="1886"/>
        <v>103570.91767520472</v>
      </c>
      <c r="AL3283" s="8"/>
      <c r="AM3283" s="8"/>
      <c r="AN3283" s="8"/>
      <c r="AO3283" s="8"/>
      <c r="AP3283" s="8"/>
      <c r="AQ3283" s="8"/>
      <c r="AR3283" s="5"/>
      <c r="AS3283" s="1"/>
      <c r="AT3283" s="8"/>
      <c r="AU3283" s="1"/>
      <c r="AV3283" s="1"/>
      <c r="AW3283" s="3"/>
      <c r="AX3283" s="3"/>
      <c r="AY3283" s="4"/>
      <c r="AZ3283" s="4"/>
      <c r="BA3283" s="4"/>
      <c r="BB3283" s="1"/>
      <c r="BC3283" s="1"/>
      <c r="BD3283" s="1"/>
      <c r="BE3283" s="1"/>
      <c r="BF3283" s="1"/>
      <c r="BG3283" s="1"/>
      <c r="BH3283" s="1"/>
      <c r="BI3283" s="1"/>
    </row>
    <row r="3284" spans="1:61" x14ac:dyDescent="0.2">
      <c r="A3284" s="78">
        <f t="shared" si="1887"/>
        <v>45175</v>
      </c>
      <c r="B3284" s="2">
        <f t="shared" si="1857"/>
        <v>489665.11228042643</v>
      </c>
      <c r="C3284" s="3">
        <f t="shared" si="1858"/>
        <v>66104790.157857567</v>
      </c>
      <c r="D3284" s="2">
        <f t="shared" si="1856"/>
        <v>240537.3279050432</v>
      </c>
      <c r="E3284" s="2">
        <f t="shared" si="1859"/>
        <v>0</v>
      </c>
      <c r="F3284" s="33">
        <f t="shared" si="1860"/>
        <v>240537.3279050432</v>
      </c>
      <c r="G3284" s="39">
        <f t="shared" si="1861"/>
        <v>6659.95</v>
      </c>
      <c r="H3284" s="38">
        <f>IF(AND(N3284=1,N3283&gt;1),VLOOKUP(A3283,[1]Plan1!$CW$105:$CY$215,3),H3283)</f>
        <v>6667.94</v>
      </c>
      <c r="I3284" s="127">
        <f t="shared" si="1862"/>
        <v>45088</v>
      </c>
      <c r="J3284" s="127">
        <f t="shared" si="1863"/>
        <v>45118</v>
      </c>
      <c r="K3284" s="34">
        <f t="shared" si="1864"/>
        <v>1.1997087065218626E-3</v>
      </c>
      <c r="L3284" s="212">
        <f t="shared" si="1865"/>
        <v>45180</v>
      </c>
      <c r="M3284" s="1">
        <f t="shared" si="1866"/>
        <v>21</v>
      </c>
      <c r="N3284" s="1">
        <f t="shared" si="1867"/>
        <v>19</v>
      </c>
      <c r="O3284" s="2">
        <f t="shared" si="1868"/>
        <v>1.0010853799999999</v>
      </c>
      <c r="P3284" s="35">
        <f t="shared" si="1869"/>
        <v>0.99920032999999997</v>
      </c>
      <c r="Q3284" s="35">
        <f t="shared" si="1870"/>
        <v>1.2538578100251516</v>
      </c>
      <c r="R3284" s="2">
        <f t="shared" si="1871"/>
        <v>1.25521872</v>
      </c>
      <c r="S3284" s="2">
        <f t="shared" si="1872"/>
        <v>1.23561838</v>
      </c>
      <c r="T3284" s="2">
        <f t="shared" si="1873"/>
        <v>301926.95684518002</v>
      </c>
      <c r="U3284" s="2">
        <f t="shared" si="1874"/>
        <v>0</v>
      </c>
      <c r="V3284" s="2">
        <f t="shared" si="1875"/>
        <v>61389.628940145412</v>
      </c>
      <c r="W3284" s="2">
        <f t="shared" si="1876"/>
        <v>301926.95684518863</v>
      </c>
      <c r="X3284" s="36">
        <f t="shared" si="1877"/>
        <v>0</v>
      </c>
      <c r="Y3284" s="2">
        <f t="shared" si="1878"/>
        <v>0</v>
      </c>
      <c r="Z3284" s="37">
        <f t="shared" si="1879"/>
        <v>0</v>
      </c>
      <c r="AA3284" s="2">
        <f t="shared" si="1880"/>
        <v>0</v>
      </c>
      <c r="AB3284" s="4">
        <f t="shared" si="1888"/>
        <v>7.1215000000000001E-2</v>
      </c>
      <c r="AC3284" s="148">
        <f t="shared" si="1881"/>
        <v>900</v>
      </c>
      <c r="AD3284" s="36">
        <v>252</v>
      </c>
      <c r="AE3284" s="35">
        <f t="shared" si="1882"/>
        <v>1.2785046289999999</v>
      </c>
      <c r="AF3284" s="2">
        <f t="shared" si="1883"/>
        <v>84088.055101260004</v>
      </c>
      <c r="AG3284" s="2">
        <f t="shared" si="1884"/>
        <v>84088.055101260004</v>
      </c>
      <c r="AH3284" s="3">
        <f t="shared" si="1885"/>
        <v>0</v>
      </c>
      <c r="AI3284" s="3"/>
      <c r="AJ3284" s="3">
        <v>0</v>
      </c>
      <c r="AK3284" s="2">
        <f t="shared" si="1886"/>
        <v>103650.10033397781</v>
      </c>
      <c r="AL3284" s="8"/>
      <c r="AM3284" s="8"/>
      <c r="AN3284" s="8"/>
      <c r="AO3284" s="8"/>
      <c r="AP3284" s="8"/>
      <c r="AQ3284" s="8"/>
      <c r="AR3284" s="5"/>
      <c r="AS3284" s="1"/>
      <c r="AT3284" s="8"/>
      <c r="AU3284" s="1"/>
      <c r="AV3284" s="1"/>
      <c r="AW3284" s="3"/>
      <c r="AX3284" s="3"/>
      <c r="AY3284" s="4"/>
      <c r="AZ3284" s="4"/>
      <c r="BA3284" s="4"/>
      <c r="BB3284" s="1"/>
      <c r="BC3284" s="1"/>
      <c r="BD3284" s="1"/>
      <c r="BE3284" s="1"/>
      <c r="BF3284" s="1"/>
      <c r="BG3284" s="1"/>
      <c r="BH3284" s="1"/>
      <c r="BI3284" s="1"/>
    </row>
    <row r="3285" spans="1:61" x14ac:dyDescent="0.2">
      <c r="A3285" s="78">
        <f t="shared" si="1887"/>
        <v>45176</v>
      </c>
      <c r="B3285" s="2">
        <f t="shared" si="1857"/>
        <v>489766.33547721046</v>
      </c>
      <c r="C3285" s="3">
        <f t="shared" si="1858"/>
        <v>66118455.289423414</v>
      </c>
      <c r="D3285" s="2">
        <f t="shared" si="1856"/>
        <v>240537.3279050432</v>
      </c>
      <c r="E3285" s="2">
        <f t="shared" si="1859"/>
        <v>0</v>
      </c>
      <c r="F3285" s="33">
        <f t="shared" si="1860"/>
        <v>240537.3279050432</v>
      </c>
      <c r="G3285" s="39">
        <f t="shared" si="1861"/>
        <v>6659.95</v>
      </c>
      <c r="H3285" s="38">
        <f>IF(AND(N3285=1,N3284&gt;1),VLOOKUP(A3284,[1]Plan1!$CW$105:$CY$215,3),H3284)</f>
        <v>6667.94</v>
      </c>
      <c r="I3285" s="127">
        <f t="shared" si="1862"/>
        <v>45088</v>
      </c>
      <c r="J3285" s="127">
        <f t="shared" si="1863"/>
        <v>45118</v>
      </c>
      <c r="K3285" s="34">
        <f t="shared" si="1864"/>
        <v>1.1997087065218626E-3</v>
      </c>
      <c r="L3285" s="212">
        <f t="shared" si="1865"/>
        <v>45180</v>
      </c>
      <c r="M3285" s="1">
        <f t="shared" si="1866"/>
        <v>21</v>
      </c>
      <c r="N3285" s="1">
        <f t="shared" si="1867"/>
        <v>20</v>
      </c>
      <c r="O3285" s="2">
        <f t="shared" si="1868"/>
        <v>1.00114254</v>
      </c>
      <c r="P3285" s="35">
        <f t="shared" si="1869"/>
        <v>0.99920032999999997</v>
      </c>
      <c r="Q3285" s="35">
        <f t="shared" si="1870"/>
        <v>1.2538578100251516</v>
      </c>
      <c r="R3285" s="2">
        <f t="shared" si="1871"/>
        <v>1.2552903900000001</v>
      </c>
      <c r="S3285" s="2">
        <f t="shared" si="1872"/>
        <v>1.23561838</v>
      </c>
      <c r="T3285" s="2">
        <f t="shared" si="1873"/>
        <v>301944.19615547999</v>
      </c>
      <c r="U3285" s="2">
        <f t="shared" si="1874"/>
        <v>0</v>
      </c>
      <c r="V3285" s="2">
        <f t="shared" si="1875"/>
        <v>61406.868250436382</v>
      </c>
      <c r="W3285" s="2">
        <f t="shared" si="1876"/>
        <v>301944.19615547959</v>
      </c>
      <c r="X3285" s="36">
        <f t="shared" si="1877"/>
        <v>0</v>
      </c>
      <c r="Y3285" s="2">
        <f t="shared" si="1878"/>
        <v>0</v>
      </c>
      <c r="Z3285" s="37">
        <f t="shared" si="1879"/>
        <v>0</v>
      </c>
      <c r="AA3285" s="2">
        <f t="shared" si="1880"/>
        <v>0</v>
      </c>
      <c r="AB3285" s="4">
        <f t="shared" si="1888"/>
        <v>7.1215000000000001E-2</v>
      </c>
      <c r="AC3285" s="148">
        <f t="shared" si="1881"/>
        <v>900</v>
      </c>
      <c r="AD3285" s="36">
        <v>252</v>
      </c>
      <c r="AE3285" s="35">
        <f t="shared" si="1882"/>
        <v>1.2785046289999999</v>
      </c>
      <c r="AF3285" s="2">
        <f t="shared" si="1883"/>
        <v>84092.856328979993</v>
      </c>
      <c r="AG3285" s="2">
        <f t="shared" si="1884"/>
        <v>84092.856328979993</v>
      </c>
      <c r="AH3285" s="3">
        <f t="shared" si="1885"/>
        <v>0</v>
      </c>
      <c r="AI3285" s="3"/>
      <c r="AJ3285" s="3">
        <v>0</v>
      </c>
      <c r="AK3285" s="2">
        <f t="shared" si="1886"/>
        <v>103729.2829927509</v>
      </c>
      <c r="AL3285" s="8"/>
      <c r="AM3285" s="8"/>
      <c r="AN3285" s="8"/>
      <c r="AO3285" s="8"/>
      <c r="AP3285" s="8"/>
      <c r="AQ3285" s="8"/>
      <c r="AR3285" s="5"/>
      <c r="AS3285" s="1"/>
      <c r="AT3285" s="8"/>
      <c r="AU3285" s="1"/>
      <c r="AV3285" s="1"/>
      <c r="AW3285" s="3"/>
      <c r="AX3285" s="3"/>
      <c r="AY3285" s="4"/>
      <c r="AZ3285" s="4"/>
      <c r="BA3285" s="4"/>
      <c r="BB3285" s="1"/>
      <c r="BC3285" s="1"/>
      <c r="BD3285" s="1"/>
      <c r="BE3285" s="1"/>
      <c r="BF3285" s="1"/>
      <c r="BG3285" s="1"/>
      <c r="BH3285" s="1"/>
      <c r="BI3285" s="1"/>
    </row>
    <row r="3286" spans="1:61" x14ac:dyDescent="0.2">
      <c r="A3286" s="78">
        <f t="shared" si="1887"/>
        <v>45177</v>
      </c>
      <c r="B3286" s="2">
        <f t="shared" si="1857"/>
        <v>489950.91689070361</v>
      </c>
      <c r="C3286" s="3">
        <f t="shared" si="1858"/>
        <v>66143373.780244984</v>
      </c>
      <c r="D3286" s="2">
        <f t="shared" si="1856"/>
        <v>240537.3279050432</v>
      </c>
      <c r="E3286" s="2">
        <f t="shared" si="1859"/>
        <v>0</v>
      </c>
      <c r="F3286" s="33">
        <f t="shared" si="1860"/>
        <v>240537.3279050432</v>
      </c>
      <c r="G3286" s="39">
        <f t="shared" si="1861"/>
        <v>6659.95</v>
      </c>
      <c r="H3286" s="38">
        <f>IF(AND(N3286=1,N3285&gt;1),VLOOKUP(A3285,[1]Plan1!$CW$105:$CY$215,3),H3285)</f>
        <v>6667.94</v>
      </c>
      <c r="I3286" s="127">
        <f t="shared" si="1862"/>
        <v>45088</v>
      </c>
      <c r="J3286" s="127">
        <f t="shared" si="1863"/>
        <v>45118</v>
      </c>
      <c r="K3286" s="34">
        <f t="shared" si="1864"/>
        <v>1.1997087065218626E-3</v>
      </c>
      <c r="L3286" s="212">
        <f t="shared" si="1865"/>
        <v>45180</v>
      </c>
      <c r="M3286" s="1">
        <f t="shared" si="1866"/>
        <v>21</v>
      </c>
      <c r="N3286" s="1">
        <f t="shared" si="1867"/>
        <v>20</v>
      </c>
      <c r="O3286" s="2">
        <f t="shared" si="1868"/>
        <v>1.00114254</v>
      </c>
      <c r="P3286" s="35">
        <f t="shared" si="1869"/>
        <v>0.99920032999999997</v>
      </c>
      <c r="Q3286" s="35">
        <f t="shared" si="1870"/>
        <v>1.2538578100251516</v>
      </c>
      <c r="R3286" s="2">
        <f t="shared" si="1871"/>
        <v>1.2552903900000001</v>
      </c>
      <c r="S3286" s="2">
        <f t="shared" si="1872"/>
        <v>1.23561838</v>
      </c>
      <c r="T3286" s="2">
        <f t="shared" si="1873"/>
        <v>301944.19615547999</v>
      </c>
      <c r="U3286" s="2">
        <f t="shared" si="1874"/>
        <v>0</v>
      </c>
      <c r="V3286" s="2">
        <f t="shared" si="1875"/>
        <v>61406.868250436382</v>
      </c>
      <c r="W3286" s="2">
        <f t="shared" si="1876"/>
        <v>301944.19615547959</v>
      </c>
      <c r="X3286" s="36">
        <f t="shared" si="1877"/>
        <v>0</v>
      </c>
      <c r="Y3286" s="2">
        <f t="shared" si="1878"/>
        <v>0</v>
      </c>
      <c r="Z3286" s="37">
        <f t="shared" si="1879"/>
        <v>0</v>
      </c>
      <c r="AA3286" s="2">
        <f t="shared" si="1880"/>
        <v>0</v>
      </c>
      <c r="AB3286" s="4">
        <f t="shared" si="1888"/>
        <v>7.1215000000000001E-2</v>
      </c>
      <c r="AC3286" s="148">
        <f t="shared" si="1881"/>
        <v>901</v>
      </c>
      <c r="AD3286" s="36">
        <v>252</v>
      </c>
      <c r="AE3286" s="35">
        <f t="shared" si="1882"/>
        <v>1.2788536960000001</v>
      </c>
      <c r="AF3286" s="2">
        <f t="shared" si="1883"/>
        <v>84198.255083700002</v>
      </c>
      <c r="AG3286" s="2">
        <f t="shared" si="1884"/>
        <v>84198.255083700002</v>
      </c>
      <c r="AH3286" s="3">
        <f t="shared" si="1885"/>
        <v>0</v>
      </c>
      <c r="AI3286" s="3"/>
      <c r="AJ3286" s="3">
        <v>0</v>
      </c>
      <c r="AK3286" s="2">
        <f t="shared" si="1886"/>
        <v>103808.46565152399</v>
      </c>
      <c r="AL3286" s="8"/>
      <c r="AM3286" s="8"/>
      <c r="AN3286" s="8"/>
      <c r="AO3286" s="8"/>
      <c r="AP3286" s="8"/>
      <c r="AQ3286" s="8"/>
      <c r="AR3286" s="5"/>
      <c r="AS3286" s="1"/>
      <c r="AT3286" s="8"/>
      <c r="AU3286" s="1"/>
      <c r="AV3286" s="1"/>
      <c r="AW3286" s="3"/>
      <c r="AX3286" s="3"/>
      <c r="AY3286" s="4"/>
      <c r="AZ3286" s="4"/>
      <c r="BA3286" s="4"/>
      <c r="BB3286" s="1"/>
      <c r="BC3286" s="1"/>
      <c r="BD3286" s="1"/>
      <c r="BE3286" s="1"/>
      <c r="BF3286" s="1"/>
      <c r="BG3286" s="1"/>
      <c r="BH3286" s="1"/>
      <c r="BI3286" s="1"/>
    </row>
    <row r="3287" spans="1:61" x14ac:dyDescent="0.2">
      <c r="A3287" s="78">
        <f t="shared" si="1887"/>
        <v>45178</v>
      </c>
      <c r="B3287" s="2">
        <f t="shared" si="1857"/>
        <v>490052.14610515762</v>
      </c>
      <c r="C3287" s="3">
        <f t="shared" si="1858"/>
        <v>66157039.724196278</v>
      </c>
      <c r="D3287" s="2">
        <f t="shared" si="1856"/>
        <v>240537.3279050432</v>
      </c>
      <c r="E3287" s="2">
        <f t="shared" si="1859"/>
        <v>0</v>
      </c>
      <c r="F3287" s="33">
        <f t="shared" si="1860"/>
        <v>240537.3279050432</v>
      </c>
      <c r="G3287" s="39">
        <f t="shared" si="1861"/>
        <v>6659.95</v>
      </c>
      <c r="H3287" s="38">
        <f>IF(AND(N3287=1,N3286&gt;1),VLOOKUP(A3286,[1]Plan1!$CW$105:$CY$215,3),H3286)</f>
        <v>6667.94</v>
      </c>
      <c r="I3287" s="127">
        <f t="shared" si="1862"/>
        <v>45088</v>
      </c>
      <c r="J3287" s="127">
        <f t="shared" si="1863"/>
        <v>45118</v>
      </c>
      <c r="K3287" s="34">
        <f t="shared" si="1864"/>
        <v>1.1997087065218626E-3</v>
      </c>
      <c r="L3287" s="212">
        <f t="shared" si="1865"/>
        <v>45180</v>
      </c>
      <c r="M3287" s="1">
        <f t="shared" si="1866"/>
        <v>21</v>
      </c>
      <c r="N3287" s="1">
        <f t="shared" si="1867"/>
        <v>21</v>
      </c>
      <c r="O3287" s="2">
        <f t="shared" si="1868"/>
        <v>1.0011996999999999</v>
      </c>
      <c r="P3287" s="35">
        <f t="shared" si="1869"/>
        <v>0.99920032999999997</v>
      </c>
      <c r="Q3287" s="35">
        <f t="shared" si="1870"/>
        <v>1.2538578100251516</v>
      </c>
      <c r="R3287" s="2">
        <f t="shared" si="1871"/>
        <v>1.2553620599999999</v>
      </c>
      <c r="S3287" s="2">
        <f t="shared" si="1872"/>
        <v>1.23561838</v>
      </c>
      <c r="T3287" s="2">
        <f t="shared" si="1873"/>
        <v>301961.43546577002</v>
      </c>
      <c r="U3287" s="2">
        <f t="shared" si="1874"/>
        <v>0</v>
      </c>
      <c r="V3287" s="2">
        <f t="shared" si="1875"/>
        <v>61424.107560727301</v>
      </c>
      <c r="W3287" s="2">
        <f t="shared" si="1876"/>
        <v>301961.43546577048</v>
      </c>
      <c r="X3287" s="36">
        <f t="shared" si="1877"/>
        <v>0</v>
      </c>
      <c r="Y3287" s="2">
        <f t="shared" si="1878"/>
        <v>0</v>
      </c>
      <c r="Z3287" s="37">
        <f t="shared" si="1879"/>
        <v>0</v>
      </c>
      <c r="AA3287" s="2">
        <f t="shared" si="1880"/>
        <v>0</v>
      </c>
      <c r="AB3287" s="4">
        <f t="shared" si="1888"/>
        <v>7.1215000000000001E-2</v>
      </c>
      <c r="AC3287" s="148">
        <f t="shared" si="1881"/>
        <v>901</v>
      </c>
      <c r="AD3287" s="36">
        <v>252</v>
      </c>
      <c r="AE3287" s="35">
        <f t="shared" si="1882"/>
        <v>1.2788536960000001</v>
      </c>
      <c r="AF3287" s="2">
        <f t="shared" si="1883"/>
        <v>84203.062329089997</v>
      </c>
      <c r="AG3287" s="2">
        <f t="shared" si="1884"/>
        <v>84203.062329089997</v>
      </c>
      <c r="AH3287" s="3">
        <f t="shared" si="1885"/>
        <v>0</v>
      </c>
      <c r="AI3287" s="3"/>
      <c r="AJ3287" s="3">
        <v>0</v>
      </c>
      <c r="AK3287" s="2">
        <f t="shared" si="1886"/>
        <v>103887.6483102971</v>
      </c>
      <c r="AL3287" s="8"/>
      <c r="AM3287" s="8"/>
      <c r="AN3287" s="8"/>
      <c r="AO3287" s="8"/>
      <c r="AP3287" s="8"/>
      <c r="AQ3287" s="8"/>
      <c r="AR3287" s="5"/>
      <c r="AS3287" s="1"/>
      <c r="AT3287" s="8"/>
      <c r="AU3287" s="1"/>
      <c r="AV3287" s="1"/>
      <c r="AW3287" s="3"/>
      <c r="AX3287" s="3"/>
      <c r="AY3287" s="4"/>
      <c r="AZ3287" s="4"/>
      <c r="BA3287" s="4"/>
      <c r="BB3287" s="1"/>
      <c r="BC3287" s="1"/>
      <c r="BD3287" s="1"/>
      <c r="BE3287" s="1"/>
      <c r="BF3287" s="1"/>
      <c r="BG3287" s="1"/>
      <c r="BH3287" s="1"/>
      <c r="BI3287" s="1"/>
    </row>
    <row r="3288" spans="1:61" x14ac:dyDescent="0.2">
      <c r="A3288" s="78">
        <f t="shared" si="1887"/>
        <v>45179</v>
      </c>
      <c r="B3288" s="2">
        <f t="shared" si="1857"/>
        <v>490131.32876393071</v>
      </c>
      <c r="C3288" s="3">
        <f t="shared" si="1858"/>
        <v>66167729.383130647</v>
      </c>
      <c r="D3288" s="2">
        <f t="shared" si="1856"/>
        <v>240537.3279050432</v>
      </c>
      <c r="E3288" s="2">
        <f t="shared" si="1859"/>
        <v>0</v>
      </c>
      <c r="F3288" s="33">
        <f t="shared" si="1860"/>
        <v>240537.3279050432</v>
      </c>
      <c r="G3288" s="39">
        <f t="shared" si="1861"/>
        <v>6659.95</v>
      </c>
      <c r="H3288" s="38">
        <f>IF(AND(N3288=1,N3287&gt;1),VLOOKUP(A3287,[1]Plan1!$CW$105:$CY$215,3),H3287)</f>
        <v>6667.94</v>
      </c>
      <c r="I3288" s="127">
        <f t="shared" si="1862"/>
        <v>45088</v>
      </c>
      <c r="J3288" s="127">
        <f t="shared" si="1863"/>
        <v>45118</v>
      </c>
      <c r="K3288" s="34">
        <f t="shared" si="1864"/>
        <v>1.1997087065218626E-3</v>
      </c>
      <c r="L3288" s="212">
        <f t="shared" si="1865"/>
        <v>45180</v>
      </c>
      <c r="M3288" s="1">
        <f t="shared" si="1866"/>
        <v>21</v>
      </c>
      <c r="N3288" s="1">
        <f t="shared" si="1867"/>
        <v>21</v>
      </c>
      <c r="O3288" s="2">
        <f t="shared" si="1868"/>
        <v>1.0011996999999999</v>
      </c>
      <c r="P3288" s="35">
        <f t="shared" si="1869"/>
        <v>0.99920032999999997</v>
      </c>
      <c r="Q3288" s="35">
        <f t="shared" si="1870"/>
        <v>1.2538578100251516</v>
      </c>
      <c r="R3288" s="2">
        <f t="shared" si="1871"/>
        <v>1.2553620599999999</v>
      </c>
      <c r="S3288" s="2">
        <f t="shared" si="1872"/>
        <v>1.23561838</v>
      </c>
      <c r="T3288" s="2">
        <f t="shared" si="1873"/>
        <v>301961.43546577002</v>
      </c>
      <c r="U3288" s="2">
        <f t="shared" si="1874"/>
        <v>0</v>
      </c>
      <c r="V3288" s="2">
        <f t="shared" si="1875"/>
        <v>61424.107560727301</v>
      </c>
      <c r="W3288" s="2">
        <f t="shared" si="1876"/>
        <v>301961.43546577048</v>
      </c>
      <c r="X3288" s="36">
        <f t="shared" si="1877"/>
        <v>0</v>
      </c>
      <c r="Y3288" s="2">
        <f t="shared" si="1878"/>
        <v>0</v>
      </c>
      <c r="Z3288" s="37">
        <f t="shared" si="1879"/>
        <v>0</v>
      </c>
      <c r="AA3288" s="2">
        <f t="shared" si="1880"/>
        <v>0</v>
      </c>
      <c r="AB3288" s="4">
        <f t="shared" si="1888"/>
        <v>7.1215000000000001E-2</v>
      </c>
      <c r="AC3288" s="148">
        <f t="shared" si="1881"/>
        <v>901</v>
      </c>
      <c r="AD3288" s="36">
        <v>252</v>
      </c>
      <c r="AE3288" s="35">
        <f t="shared" si="1882"/>
        <v>1.2788536960000001</v>
      </c>
      <c r="AF3288" s="2">
        <f t="shared" si="1883"/>
        <v>84203.062329089997</v>
      </c>
      <c r="AG3288" s="2">
        <f t="shared" si="1884"/>
        <v>84203.062329089997</v>
      </c>
      <c r="AH3288" s="3">
        <f t="shared" si="1885"/>
        <v>0</v>
      </c>
      <c r="AI3288" s="3"/>
      <c r="AJ3288" s="3">
        <v>0</v>
      </c>
      <c r="AK3288" s="2">
        <f t="shared" si="1886"/>
        <v>103966.83096907019</v>
      </c>
      <c r="AL3288" s="8"/>
      <c r="AM3288" s="8"/>
      <c r="AN3288" s="8"/>
      <c r="AO3288" s="8"/>
      <c r="AP3288" s="8"/>
      <c r="AQ3288" s="8"/>
      <c r="AR3288" s="5"/>
      <c r="AS3288" s="1"/>
      <c r="AT3288" s="8"/>
      <c r="AU3288" s="1"/>
      <c r="AV3288" s="1"/>
      <c r="AW3288" s="3"/>
      <c r="AX3288" s="3"/>
      <c r="AY3288" s="4"/>
      <c r="AZ3288" s="4"/>
      <c r="BA3288" s="4"/>
      <c r="BB3288" s="1"/>
      <c r="BC3288" s="1"/>
      <c r="BD3288" s="1"/>
      <c r="BE3288" s="1"/>
      <c r="BF3288" s="1"/>
      <c r="BG3288" s="1"/>
      <c r="BH3288" s="1"/>
      <c r="BI3288" s="1"/>
    </row>
    <row r="3289" spans="1:61" x14ac:dyDescent="0.2">
      <c r="A3289" s="78">
        <f t="shared" si="1887"/>
        <v>45180</v>
      </c>
      <c r="B3289" s="2">
        <f t="shared" si="1857"/>
        <v>490315.9448814338</v>
      </c>
      <c r="C3289" s="3">
        <f t="shared" si="1858"/>
        <v>66192652.558993563</v>
      </c>
      <c r="D3289" s="2">
        <f t="shared" si="1856"/>
        <v>240537.3279050432</v>
      </c>
      <c r="E3289" s="2">
        <f t="shared" si="1859"/>
        <v>0</v>
      </c>
      <c r="F3289" s="33">
        <f t="shared" si="1860"/>
        <v>240537.3279050432</v>
      </c>
      <c r="G3289" s="39">
        <f t="shared" si="1861"/>
        <v>6659.95</v>
      </c>
      <c r="H3289" s="38">
        <f>IF(AND(N3289=1,N3288&gt;1),VLOOKUP(A3288,[1]Plan1!$CW$105:$CY$215,3),H3288)</f>
        <v>6667.94</v>
      </c>
      <c r="I3289" s="127">
        <f t="shared" si="1862"/>
        <v>45088</v>
      </c>
      <c r="J3289" s="127">
        <f t="shared" si="1863"/>
        <v>45118</v>
      </c>
      <c r="K3289" s="34">
        <f t="shared" si="1864"/>
        <v>1.1997087065218626E-3</v>
      </c>
      <c r="L3289" s="212">
        <f t="shared" si="1865"/>
        <v>45180</v>
      </c>
      <c r="M3289" s="1">
        <f t="shared" si="1866"/>
        <v>21</v>
      </c>
      <c r="N3289" s="1">
        <f t="shared" si="1867"/>
        <v>21</v>
      </c>
      <c r="O3289" s="2">
        <f t="shared" si="1868"/>
        <v>1.0011996999999999</v>
      </c>
      <c r="P3289" s="35">
        <f t="shared" si="1869"/>
        <v>0.99920032999999997</v>
      </c>
      <c r="Q3289" s="35">
        <f t="shared" si="1870"/>
        <v>1.2538578100251516</v>
      </c>
      <c r="R3289" s="2">
        <f t="shared" si="1871"/>
        <v>1.2553620599999999</v>
      </c>
      <c r="S3289" s="2">
        <f t="shared" si="1872"/>
        <v>1.23561838</v>
      </c>
      <c r="T3289" s="2">
        <f t="shared" si="1873"/>
        <v>301961.43546577002</v>
      </c>
      <c r="U3289" s="2">
        <f t="shared" si="1874"/>
        <v>0</v>
      </c>
      <c r="V3289" s="2">
        <f t="shared" si="1875"/>
        <v>61424.107560727301</v>
      </c>
      <c r="W3289" s="2">
        <f t="shared" si="1876"/>
        <v>301961.43546577048</v>
      </c>
      <c r="X3289" s="36">
        <f t="shared" si="1877"/>
        <v>108</v>
      </c>
      <c r="Y3289" s="2">
        <f t="shared" si="1878"/>
        <v>0</v>
      </c>
      <c r="Z3289" s="37">
        <f t="shared" si="1879"/>
        <v>0</v>
      </c>
      <c r="AA3289" s="2">
        <f t="shared" si="1880"/>
        <v>0</v>
      </c>
      <c r="AB3289" s="4">
        <f t="shared" si="1888"/>
        <v>7.1215000000000001E-2</v>
      </c>
      <c r="AC3289" s="148">
        <f t="shared" si="1881"/>
        <v>902</v>
      </c>
      <c r="AD3289" s="36">
        <v>252</v>
      </c>
      <c r="AE3289" s="35">
        <f t="shared" si="1882"/>
        <v>1.2792028580000001</v>
      </c>
      <c r="AF3289" s="2">
        <f t="shared" si="1883"/>
        <v>84308.495787819993</v>
      </c>
      <c r="AG3289" s="2">
        <f t="shared" si="1884"/>
        <v>84308.495787819993</v>
      </c>
      <c r="AH3289" s="3">
        <f t="shared" si="1885"/>
        <v>0</v>
      </c>
      <c r="AI3289" s="3"/>
      <c r="AJ3289" s="3">
        <v>0</v>
      </c>
      <c r="AK3289" s="2">
        <f t="shared" si="1886"/>
        <v>104046.01362784328</v>
      </c>
      <c r="AL3289" s="8"/>
      <c r="AM3289" s="8"/>
      <c r="AN3289" s="8"/>
      <c r="AO3289" s="8"/>
      <c r="AP3289" s="8"/>
      <c r="AQ3289" s="8"/>
      <c r="AR3289" s="5"/>
      <c r="AS3289" s="1"/>
      <c r="AT3289" s="8"/>
      <c r="AU3289" s="1"/>
      <c r="AV3289" s="1"/>
      <c r="AW3289" s="3"/>
      <c r="AX3289" s="3"/>
      <c r="AY3289" s="4"/>
      <c r="AZ3289" s="4"/>
      <c r="BA3289" s="4"/>
      <c r="BB3289" s="1"/>
      <c r="BC3289" s="1"/>
      <c r="BD3289" s="1"/>
      <c r="BE3289" s="1"/>
      <c r="BF3289" s="1"/>
      <c r="BG3289" s="1"/>
      <c r="BH3289" s="1"/>
      <c r="BI3289" s="1"/>
    </row>
    <row r="3290" spans="1:61" x14ac:dyDescent="0.2">
      <c r="A3290" s="78">
        <f t="shared" si="1887"/>
        <v>45181</v>
      </c>
      <c r="B3290" s="2">
        <f t="shared" si="1857"/>
        <v>490542.86973228125</v>
      </c>
      <c r="C3290" s="3">
        <f t="shared" si="1858"/>
        <v>66223287.413857967</v>
      </c>
      <c r="D3290" s="2">
        <f t="shared" si="1856"/>
        <v>240537.3279050432</v>
      </c>
      <c r="E3290" s="2">
        <f t="shared" si="1859"/>
        <v>0</v>
      </c>
      <c r="F3290" s="33">
        <f t="shared" si="1860"/>
        <v>240537.3279050432</v>
      </c>
      <c r="G3290" s="39">
        <f t="shared" si="1861"/>
        <v>6667.94</v>
      </c>
      <c r="H3290" s="38">
        <f>IF(AND(N3290=1,N3289&gt;1),VLOOKUP(A3289,[1]Plan1!$CW$105:$CY$215,3),H3289)</f>
        <v>6683.28</v>
      </c>
      <c r="I3290" s="127">
        <f t="shared" si="1862"/>
        <v>45119</v>
      </c>
      <c r="J3290" s="127">
        <f t="shared" si="1863"/>
        <v>45150</v>
      </c>
      <c r="K3290" s="34">
        <f t="shared" si="1864"/>
        <v>2.3005605929267148E-3</v>
      </c>
      <c r="L3290" s="212">
        <f t="shared" si="1865"/>
        <v>45209</v>
      </c>
      <c r="M3290" s="1">
        <f t="shared" si="1866"/>
        <v>21</v>
      </c>
      <c r="N3290" s="1">
        <f t="shared" si="1867"/>
        <v>1</v>
      </c>
      <c r="O3290" s="2">
        <f t="shared" si="1868"/>
        <v>1.00010943</v>
      </c>
      <c r="P3290" s="35">
        <f t="shared" si="1869"/>
        <v>1.0011996999999999</v>
      </c>
      <c r="Q3290" s="35">
        <f t="shared" si="1870"/>
        <v>1.2553620632398388</v>
      </c>
      <c r="R3290" s="2">
        <f t="shared" si="1871"/>
        <v>1.25549943</v>
      </c>
      <c r="S3290" s="2">
        <f t="shared" si="1872"/>
        <v>1.23561838</v>
      </c>
      <c r="T3290" s="2">
        <f t="shared" si="1873"/>
        <v>301994.47807850002</v>
      </c>
      <c r="U3290" s="2">
        <f t="shared" si="1874"/>
        <v>0</v>
      </c>
      <c r="V3290" s="2">
        <f t="shared" si="1875"/>
        <v>61457.150173461625</v>
      </c>
      <c r="W3290" s="2">
        <f t="shared" si="1876"/>
        <v>301994.47807850485</v>
      </c>
      <c r="X3290" s="36">
        <f t="shared" si="1877"/>
        <v>0</v>
      </c>
      <c r="Y3290" s="2">
        <f t="shared" si="1878"/>
        <v>0</v>
      </c>
      <c r="Z3290" s="37">
        <f t="shared" si="1879"/>
        <v>0</v>
      </c>
      <c r="AA3290" s="2">
        <f t="shared" si="1880"/>
        <v>0</v>
      </c>
      <c r="AB3290" s="4">
        <f t="shared" si="1888"/>
        <v>7.1215000000000001E-2</v>
      </c>
      <c r="AC3290" s="148">
        <f t="shared" si="1881"/>
        <v>903</v>
      </c>
      <c r="AD3290" s="36">
        <v>252</v>
      </c>
      <c r="AE3290" s="35">
        <f t="shared" si="1882"/>
        <v>1.2795521160000001</v>
      </c>
      <c r="AF3290" s="2">
        <f t="shared" si="1883"/>
        <v>84423.195367160006</v>
      </c>
      <c r="AG3290" s="2">
        <f t="shared" si="1884"/>
        <v>84423.195367160006</v>
      </c>
      <c r="AH3290" s="3">
        <f t="shared" si="1885"/>
        <v>0</v>
      </c>
      <c r="AI3290" s="3"/>
      <c r="AJ3290" s="3">
        <v>0</v>
      </c>
      <c r="AK3290" s="2">
        <f t="shared" si="1886"/>
        <v>104125.19628661637</v>
      </c>
      <c r="AL3290" s="8"/>
      <c r="AM3290" s="8"/>
      <c r="AN3290" s="8"/>
      <c r="AO3290" s="8"/>
      <c r="AP3290" s="8"/>
      <c r="AQ3290" s="8"/>
      <c r="AR3290" s="5"/>
      <c r="AS3290" s="1"/>
      <c r="AT3290" s="8"/>
      <c r="AU3290" s="1"/>
      <c r="AV3290" s="1"/>
      <c r="AW3290" s="3"/>
      <c r="AX3290" s="3"/>
      <c r="AY3290" s="4"/>
      <c r="AZ3290" s="4"/>
      <c r="BA3290" s="4"/>
      <c r="BB3290" s="1"/>
      <c r="BC3290" s="1"/>
      <c r="BD3290" s="1"/>
      <c r="BE3290" s="1"/>
      <c r="BF3290" s="1"/>
      <c r="BG3290" s="1"/>
      <c r="BH3290" s="1"/>
      <c r="BI3290" s="1"/>
    </row>
    <row r="3291" spans="1:61" x14ac:dyDescent="0.2">
      <c r="A3291" s="78">
        <f t="shared" si="1887"/>
        <v>45182</v>
      </c>
      <c r="B3291" s="2">
        <f t="shared" si="1857"/>
        <v>490769.85251381522</v>
      </c>
      <c r="C3291" s="3">
        <f t="shared" si="1858"/>
        <v>66253930.089365058</v>
      </c>
      <c r="D3291" s="2">
        <f t="shared" si="1856"/>
        <v>240537.3279050432</v>
      </c>
      <c r="E3291" s="2">
        <f t="shared" si="1859"/>
        <v>0</v>
      </c>
      <c r="F3291" s="33">
        <f t="shared" si="1860"/>
        <v>240537.3279050432</v>
      </c>
      <c r="G3291" s="39">
        <f t="shared" si="1861"/>
        <v>6667.94</v>
      </c>
      <c r="H3291" s="38">
        <f>IF(AND(N3291=1,N3290&gt;1),VLOOKUP(A3290,[1]Plan1!$CW$105:$CY$215,3),H3290)</f>
        <v>6683.28</v>
      </c>
      <c r="I3291" s="127">
        <f t="shared" si="1862"/>
        <v>45119</v>
      </c>
      <c r="J3291" s="127">
        <f t="shared" si="1863"/>
        <v>45150</v>
      </c>
      <c r="K3291" s="34">
        <f t="shared" si="1864"/>
        <v>2.3005605929267148E-3</v>
      </c>
      <c r="L3291" s="212">
        <f t="shared" si="1865"/>
        <v>45209</v>
      </c>
      <c r="M3291" s="1">
        <f t="shared" si="1866"/>
        <v>21</v>
      </c>
      <c r="N3291" s="1">
        <f t="shared" si="1867"/>
        <v>2</v>
      </c>
      <c r="O3291" s="2">
        <f t="shared" si="1868"/>
        <v>1.0002188700000001</v>
      </c>
      <c r="P3291" s="35">
        <f t="shared" si="1869"/>
        <v>1.0011996999999999</v>
      </c>
      <c r="Q3291" s="35">
        <f t="shared" si="1870"/>
        <v>1.2553620632398388</v>
      </c>
      <c r="R3291" s="2">
        <f t="shared" si="1871"/>
        <v>1.2556368200000001</v>
      </c>
      <c r="S3291" s="2">
        <f t="shared" si="1872"/>
        <v>1.23561838</v>
      </c>
      <c r="T3291" s="2">
        <f t="shared" si="1873"/>
        <v>302027.52550197998</v>
      </c>
      <c r="U3291" s="2">
        <f t="shared" si="1874"/>
        <v>0</v>
      </c>
      <c r="V3291" s="2">
        <f t="shared" si="1875"/>
        <v>61490.197596942533</v>
      </c>
      <c r="W3291" s="2">
        <f t="shared" si="1876"/>
        <v>302027.52550198574</v>
      </c>
      <c r="X3291" s="36">
        <f t="shared" si="1877"/>
        <v>0</v>
      </c>
      <c r="Y3291" s="2">
        <f t="shared" si="1878"/>
        <v>0</v>
      </c>
      <c r="Z3291" s="37">
        <f t="shared" si="1879"/>
        <v>0</v>
      </c>
      <c r="AA3291" s="2">
        <f t="shared" si="1880"/>
        <v>0</v>
      </c>
      <c r="AB3291" s="4">
        <f t="shared" si="1888"/>
        <v>7.1215000000000001E-2</v>
      </c>
      <c r="AC3291" s="148">
        <f t="shared" si="1881"/>
        <v>904</v>
      </c>
      <c r="AD3291" s="36">
        <v>252</v>
      </c>
      <c r="AE3291" s="35">
        <f t="shared" si="1882"/>
        <v>1.2799014689999999</v>
      </c>
      <c r="AF3291" s="2">
        <f t="shared" si="1883"/>
        <v>84537.948066430006</v>
      </c>
      <c r="AG3291" s="2">
        <f t="shared" si="1884"/>
        <v>84537.948066440003</v>
      </c>
      <c r="AH3291" s="3">
        <f t="shared" si="1885"/>
        <v>0</v>
      </c>
      <c r="AI3291" s="3"/>
      <c r="AJ3291" s="3">
        <v>0</v>
      </c>
      <c r="AK3291" s="2">
        <f t="shared" si="1886"/>
        <v>104204.37894538946</v>
      </c>
      <c r="AL3291" s="8"/>
      <c r="AM3291" s="8"/>
      <c r="AN3291" s="8"/>
      <c r="AO3291" s="8"/>
      <c r="AP3291" s="8"/>
      <c r="AQ3291" s="8"/>
      <c r="AR3291" s="5"/>
      <c r="AS3291" s="1"/>
      <c r="AT3291" s="8"/>
      <c r="AU3291" s="1"/>
      <c r="AV3291" s="1"/>
      <c r="AW3291" s="3"/>
      <c r="AX3291" s="3"/>
      <c r="AY3291" s="4"/>
      <c r="AZ3291" s="4"/>
      <c r="BA3291" s="4"/>
      <c r="BB3291" s="1"/>
      <c r="BC3291" s="1"/>
      <c r="BD3291" s="1"/>
      <c r="BE3291" s="1"/>
      <c r="BF3291" s="1"/>
      <c r="BG3291" s="1"/>
      <c r="BH3291" s="1"/>
      <c r="BI3291" s="1"/>
    </row>
    <row r="3292" spans="1:61" x14ac:dyDescent="0.2">
      <c r="A3292" s="78">
        <f t="shared" si="1887"/>
        <v>45183</v>
      </c>
      <c r="B3292" s="2">
        <f t="shared" si="1857"/>
        <v>490996.89016101242</v>
      </c>
      <c r="C3292" s="3">
        <f t="shared" si="1858"/>
        <v>66284580.171736673</v>
      </c>
      <c r="D3292" s="2">
        <f t="shared" si="1856"/>
        <v>240537.3279050432</v>
      </c>
      <c r="E3292" s="2">
        <f t="shared" si="1859"/>
        <v>0</v>
      </c>
      <c r="F3292" s="33">
        <f t="shared" si="1860"/>
        <v>240537.3279050432</v>
      </c>
      <c r="G3292" s="39">
        <f t="shared" si="1861"/>
        <v>6667.94</v>
      </c>
      <c r="H3292" s="38">
        <f>IF(AND(N3292=1,N3291&gt;1),VLOOKUP(A3291,[1]Plan1!$CW$105:$CY$215,3),H3291)</f>
        <v>6683.28</v>
      </c>
      <c r="I3292" s="127">
        <f t="shared" si="1862"/>
        <v>45119</v>
      </c>
      <c r="J3292" s="127">
        <f t="shared" si="1863"/>
        <v>45150</v>
      </c>
      <c r="K3292" s="34">
        <f t="shared" si="1864"/>
        <v>2.3005605929267148E-3</v>
      </c>
      <c r="L3292" s="212">
        <f t="shared" si="1865"/>
        <v>45209</v>
      </c>
      <c r="M3292" s="1">
        <f t="shared" si="1866"/>
        <v>21</v>
      </c>
      <c r="N3292" s="1">
        <f t="shared" si="1867"/>
        <v>3</v>
      </c>
      <c r="O3292" s="2">
        <f t="shared" si="1868"/>
        <v>1.0003283199999999</v>
      </c>
      <c r="P3292" s="35">
        <f t="shared" si="1869"/>
        <v>1.0011996999999999</v>
      </c>
      <c r="Q3292" s="35">
        <f t="shared" si="1870"/>
        <v>1.2553620632398388</v>
      </c>
      <c r="R3292" s="2">
        <f t="shared" si="1871"/>
        <v>1.2557742199999999</v>
      </c>
      <c r="S3292" s="2">
        <f t="shared" si="1872"/>
        <v>1.23561838</v>
      </c>
      <c r="T3292" s="2">
        <f t="shared" si="1873"/>
        <v>302060.57533084002</v>
      </c>
      <c r="U3292" s="2">
        <f t="shared" si="1874"/>
        <v>0</v>
      </c>
      <c r="V3292" s="2">
        <f t="shared" si="1875"/>
        <v>61523.247425796646</v>
      </c>
      <c r="W3292" s="2">
        <f t="shared" si="1876"/>
        <v>302060.57533083984</v>
      </c>
      <c r="X3292" s="36">
        <f t="shared" si="1877"/>
        <v>0</v>
      </c>
      <c r="Y3292" s="2">
        <f t="shared" si="1878"/>
        <v>0</v>
      </c>
      <c r="Z3292" s="37">
        <f t="shared" si="1879"/>
        <v>0</v>
      </c>
      <c r="AA3292" s="2">
        <f t="shared" si="1880"/>
        <v>0</v>
      </c>
      <c r="AB3292" s="4">
        <f t="shared" si="1888"/>
        <v>7.1215000000000001E-2</v>
      </c>
      <c r="AC3292" s="148">
        <f t="shared" si="1881"/>
        <v>905</v>
      </c>
      <c r="AD3292" s="36">
        <v>252</v>
      </c>
      <c r="AE3292" s="35">
        <f t="shared" si="1882"/>
        <v>1.280250917</v>
      </c>
      <c r="AF3292" s="2">
        <f t="shared" si="1883"/>
        <v>84652.753226009998</v>
      </c>
      <c r="AG3292" s="2">
        <f t="shared" si="1884"/>
        <v>84652.753226009998</v>
      </c>
      <c r="AH3292" s="3">
        <f t="shared" si="1885"/>
        <v>0</v>
      </c>
      <c r="AI3292" s="3"/>
      <c r="AJ3292" s="3">
        <v>0</v>
      </c>
      <c r="AK3292" s="2">
        <f t="shared" si="1886"/>
        <v>104283.56160416255</v>
      </c>
      <c r="AL3292" s="8"/>
      <c r="AM3292" s="8"/>
      <c r="AN3292" s="8"/>
      <c r="AO3292" s="8"/>
      <c r="AP3292" s="8"/>
      <c r="AQ3292" s="8"/>
      <c r="AR3292" s="5"/>
      <c r="AS3292" s="1"/>
      <c r="AT3292" s="8"/>
      <c r="AU3292" s="1"/>
      <c r="AV3292" s="1"/>
      <c r="AW3292" s="3"/>
      <c r="AX3292" s="3"/>
      <c r="AY3292" s="4"/>
      <c r="AZ3292" s="4"/>
      <c r="BA3292" s="4"/>
      <c r="BB3292" s="1"/>
      <c r="BC3292" s="1"/>
      <c r="BD3292" s="1"/>
      <c r="BE3292" s="1"/>
      <c r="BF3292" s="1"/>
      <c r="BG3292" s="1"/>
      <c r="BH3292" s="1"/>
      <c r="BI3292" s="1"/>
    </row>
    <row r="3293" spans="1:61" x14ac:dyDescent="0.2">
      <c r="A3293" s="78">
        <f t="shared" si="1887"/>
        <v>45184</v>
      </c>
      <c r="B3293" s="2">
        <f t="shared" si="1857"/>
        <v>491223.98576614622</v>
      </c>
      <c r="C3293" s="3">
        <f t="shared" si="1858"/>
        <v>66315238.078429736</v>
      </c>
      <c r="D3293" s="2">
        <f t="shared" si="1856"/>
        <v>240537.3279050432</v>
      </c>
      <c r="E3293" s="2">
        <f t="shared" si="1859"/>
        <v>0</v>
      </c>
      <c r="F3293" s="33">
        <f t="shared" si="1860"/>
        <v>240537.3279050432</v>
      </c>
      <c r="G3293" s="39">
        <f t="shared" si="1861"/>
        <v>6667.94</v>
      </c>
      <c r="H3293" s="38">
        <f>IF(AND(N3293=1,N3292&gt;1),VLOOKUP(A3292,[1]Plan1!$CW$105:$CY$215,3),H3292)</f>
        <v>6683.28</v>
      </c>
      <c r="I3293" s="127">
        <f t="shared" si="1862"/>
        <v>45119</v>
      </c>
      <c r="J3293" s="127">
        <f t="shared" si="1863"/>
        <v>45150</v>
      </c>
      <c r="K3293" s="34">
        <f t="shared" si="1864"/>
        <v>2.3005605929267148E-3</v>
      </c>
      <c r="L3293" s="212">
        <f t="shared" si="1865"/>
        <v>45209</v>
      </c>
      <c r="M3293" s="1">
        <f t="shared" si="1866"/>
        <v>21</v>
      </c>
      <c r="N3293" s="1">
        <f t="shared" si="1867"/>
        <v>4</v>
      </c>
      <c r="O3293" s="2">
        <f t="shared" si="1868"/>
        <v>1.0004377900000001</v>
      </c>
      <c r="P3293" s="35">
        <f t="shared" si="1869"/>
        <v>1.0011996999999999</v>
      </c>
      <c r="Q3293" s="35">
        <f t="shared" si="1870"/>
        <v>1.2553620632398388</v>
      </c>
      <c r="R3293" s="2">
        <f t="shared" si="1871"/>
        <v>1.2559116400000001</v>
      </c>
      <c r="S3293" s="2">
        <f t="shared" si="1872"/>
        <v>1.23561838</v>
      </c>
      <c r="T3293" s="2">
        <f t="shared" si="1873"/>
        <v>302093.62997044</v>
      </c>
      <c r="U3293" s="2">
        <f t="shared" si="1874"/>
        <v>0</v>
      </c>
      <c r="V3293" s="2">
        <f t="shared" si="1875"/>
        <v>61556.302065397394</v>
      </c>
      <c r="W3293" s="2">
        <f t="shared" si="1876"/>
        <v>302093.62997044058</v>
      </c>
      <c r="X3293" s="36">
        <f t="shared" si="1877"/>
        <v>0</v>
      </c>
      <c r="Y3293" s="2">
        <f t="shared" si="1878"/>
        <v>0</v>
      </c>
      <c r="Z3293" s="37">
        <f t="shared" si="1879"/>
        <v>0</v>
      </c>
      <c r="AA3293" s="2">
        <f t="shared" si="1880"/>
        <v>0</v>
      </c>
      <c r="AB3293" s="4">
        <f t="shared" si="1888"/>
        <v>7.1215000000000001E-2</v>
      </c>
      <c r="AC3293" s="148">
        <f t="shared" si="1881"/>
        <v>906</v>
      </c>
      <c r="AD3293" s="36">
        <v>252</v>
      </c>
      <c r="AE3293" s="35">
        <f t="shared" si="1882"/>
        <v>1.2806004600000001</v>
      </c>
      <c r="AF3293" s="2">
        <f t="shared" si="1883"/>
        <v>84767.611532769995</v>
      </c>
      <c r="AG3293" s="2">
        <f t="shared" si="1884"/>
        <v>84767.611532769995</v>
      </c>
      <c r="AH3293" s="3">
        <f t="shared" si="1885"/>
        <v>0</v>
      </c>
      <c r="AI3293" s="3"/>
      <c r="AJ3293" s="3">
        <v>0</v>
      </c>
      <c r="AK3293" s="2">
        <f t="shared" si="1886"/>
        <v>104362.74426293564</v>
      </c>
      <c r="AL3293" s="8"/>
      <c r="AM3293" s="8"/>
      <c r="AN3293" s="8"/>
      <c r="AO3293" s="8"/>
      <c r="AP3293" s="8"/>
      <c r="AQ3293" s="8"/>
      <c r="AR3293" s="5"/>
      <c r="AS3293" s="1"/>
      <c r="AT3293" s="8"/>
      <c r="AU3293" s="1"/>
      <c r="AV3293" s="1"/>
      <c r="AW3293" s="3"/>
      <c r="AX3293" s="3"/>
      <c r="AY3293" s="4"/>
      <c r="AZ3293" s="4"/>
      <c r="BA3293" s="4"/>
      <c r="BB3293" s="1"/>
      <c r="BC3293" s="1"/>
      <c r="BD3293" s="1"/>
      <c r="BE3293" s="1"/>
      <c r="BF3293" s="1"/>
      <c r="BG3293" s="1"/>
      <c r="BH3293" s="1"/>
      <c r="BI3293" s="1"/>
    </row>
    <row r="3294" spans="1:61" x14ac:dyDescent="0.2">
      <c r="A3294" s="78">
        <f t="shared" si="1887"/>
        <v>45185</v>
      </c>
      <c r="B3294" s="2">
        <f t="shared" si="1857"/>
        <v>491345.50437224656</v>
      </c>
      <c r="C3294" s="3">
        <f t="shared" si="1858"/>
        <v>66331643.090253286</v>
      </c>
      <c r="D3294" s="2">
        <f t="shared" si="1856"/>
        <v>240537.3279050432</v>
      </c>
      <c r="E3294" s="2">
        <f t="shared" si="1859"/>
        <v>0</v>
      </c>
      <c r="F3294" s="33">
        <f t="shared" si="1860"/>
        <v>240537.3279050432</v>
      </c>
      <c r="G3294" s="39">
        <f t="shared" si="1861"/>
        <v>6667.94</v>
      </c>
      <c r="H3294" s="38">
        <f>IF(AND(N3294=1,N3293&gt;1),VLOOKUP(A3293,[1]Plan1!$CW$105:$CY$215,3),H3293)</f>
        <v>6683.28</v>
      </c>
      <c r="I3294" s="127">
        <f t="shared" si="1862"/>
        <v>45119</v>
      </c>
      <c r="J3294" s="127">
        <f t="shared" si="1863"/>
        <v>45150</v>
      </c>
      <c r="K3294" s="34">
        <f t="shared" si="1864"/>
        <v>2.3005605929267148E-3</v>
      </c>
      <c r="L3294" s="212">
        <f t="shared" si="1865"/>
        <v>45209</v>
      </c>
      <c r="M3294" s="1">
        <f t="shared" si="1866"/>
        <v>21</v>
      </c>
      <c r="N3294" s="1">
        <f t="shared" si="1867"/>
        <v>5</v>
      </c>
      <c r="O3294" s="2">
        <f t="shared" si="1868"/>
        <v>1.00054727</v>
      </c>
      <c r="P3294" s="35">
        <f t="shared" si="1869"/>
        <v>1.0011996999999999</v>
      </c>
      <c r="Q3294" s="35">
        <f t="shared" si="1870"/>
        <v>1.2553620632398388</v>
      </c>
      <c r="R3294" s="2">
        <f t="shared" si="1871"/>
        <v>1.2560490799999999</v>
      </c>
      <c r="S3294" s="2">
        <f t="shared" si="1872"/>
        <v>1.23561838</v>
      </c>
      <c r="T3294" s="2">
        <f t="shared" si="1873"/>
        <v>302126.68942077999</v>
      </c>
      <c r="U3294" s="2">
        <f t="shared" si="1874"/>
        <v>0</v>
      </c>
      <c r="V3294" s="2">
        <f t="shared" si="1875"/>
        <v>61589.361515744626</v>
      </c>
      <c r="W3294" s="2">
        <f t="shared" si="1876"/>
        <v>302126.68942078785</v>
      </c>
      <c r="X3294" s="36">
        <f t="shared" si="1877"/>
        <v>0</v>
      </c>
      <c r="Y3294" s="2">
        <f t="shared" si="1878"/>
        <v>0</v>
      </c>
      <c r="Z3294" s="37">
        <f t="shared" si="1879"/>
        <v>0</v>
      </c>
      <c r="AA3294" s="2">
        <f t="shared" si="1880"/>
        <v>0</v>
      </c>
      <c r="AB3294" s="4">
        <f t="shared" si="1888"/>
        <v>7.1215000000000001E-2</v>
      </c>
      <c r="AC3294" s="148">
        <f t="shared" si="1881"/>
        <v>906</v>
      </c>
      <c r="AD3294" s="36">
        <v>252</v>
      </c>
      <c r="AE3294" s="35">
        <f t="shared" si="1882"/>
        <v>1.2806004600000001</v>
      </c>
      <c r="AF3294" s="2">
        <f t="shared" si="1883"/>
        <v>84776.888029740003</v>
      </c>
      <c r="AG3294" s="2">
        <f t="shared" si="1884"/>
        <v>84776.88802975</v>
      </c>
      <c r="AH3294" s="3">
        <f t="shared" si="1885"/>
        <v>0</v>
      </c>
      <c r="AI3294" s="3"/>
      <c r="AJ3294" s="3">
        <v>0</v>
      </c>
      <c r="AK3294" s="2">
        <f t="shared" si="1886"/>
        <v>104441.92692170873</v>
      </c>
      <c r="AL3294" s="8"/>
      <c r="AM3294" s="8"/>
      <c r="AN3294" s="8"/>
      <c r="AO3294" s="8"/>
      <c r="AP3294" s="8"/>
      <c r="AQ3294" s="8"/>
      <c r="AR3294" s="5"/>
      <c r="AS3294" s="1"/>
      <c r="AT3294" s="8"/>
      <c r="AU3294" s="1"/>
      <c r="AV3294" s="1"/>
      <c r="AW3294" s="3"/>
      <c r="AX3294" s="3"/>
      <c r="AY3294" s="4"/>
      <c r="AZ3294" s="4"/>
      <c r="BA3294" s="4"/>
      <c r="BB3294" s="1"/>
      <c r="BC3294" s="1"/>
      <c r="BD3294" s="1"/>
      <c r="BE3294" s="1"/>
      <c r="BF3294" s="1"/>
      <c r="BG3294" s="1"/>
      <c r="BH3294" s="1"/>
      <c r="BI3294" s="1"/>
    </row>
    <row r="3295" spans="1:61" x14ac:dyDescent="0.2">
      <c r="A3295" s="78">
        <f t="shared" si="1887"/>
        <v>45186</v>
      </c>
      <c r="B3295" s="2">
        <f t="shared" si="1857"/>
        <v>491424.68703101965</v>
      </c>
      <c r="C3295" s="3">
        <f t="shared" si="1858"/>
        <v>66342332.749187656</v>
      </c>
      <c r="D3295" s="2">
        <f t="shared" si="1856"/>
        <v>240537.3279050432</v>
      </c>
      <c r="E3295" s="2">
        <f t="shared" si="1859"/>
        <v>0</v>
      </c>
      <c r="F3295" s="33">
        <f t="shared" si="1860"/>
        <v>240537.3279050432</v>
      </c>
      <c r="G3295" s="39">
        <f t="shared" si="1861"/>
        <v>6667.94</v>
      </c>
      <c r="H3295" s="38">
        <f>IF(AND(N3295=1,N3294&gt;1),VLOOKUP(A3294,[1]Plan1!$CW$105:$CY$215,3),H3294)</f>
        <v>6683.28</v>
      </c>
      <c r="I3295" s="127">
        <f t="shared" si="1862"/>
        <v>45119</v>
      </c>
      <c r="J3295" s="127">
        <f t="shared" si="1863"/>
        <v>45150</v>
      </c>
      <c r="K3295" s="34">
        <f t="shared" si="1864"/>
        <v>2.3005605929267148E-3</v>
      </c>
      <c r="L3295" s="212">
        <f t="shared" si="1865"/>
        <v>45209</v>
      </c>
      <c r="M3295" s="1">
        <f t="shared" si="1866"/>
        <v>21</v>
      </c>
      <c r="N3295" s="1">
        <f t="shared" si="1867"/>
        <v>5</v>
      </c>
      <c r="O3295" s="2">
        <f t="shared" si="1868"/>
        <v>1.00054727</v>
      </c>
      <c r="P3295" s="35">
        <f t="shared" si="1869"/>
        <v>1.0011996999999999</v>
      </c>
      <c r="Q3295" s="35">
        <f t="shared" si="1870"/>
        <v>1.2553620632398388</v>
      </c>
      <c r="R3295" s="2">
        <f t="shared" si="1871"/>
        <v>1.2560490799999999</v>
      </c>
      <c r="S3295" s="2">
        <f t="shared" si="1872"/>
        <v>1.23561838</v>
      </c>
      <c r="T3295" s="2">
        <f t="shared" si="1873"/>
        <v>302126.68942077999</v>
      </c>
      <c r="U3295" s="2">
        <f t="shared" si="1874"/>
        <v>0</v>
      </c>
      <c r="V3295" s="2">
        <f t="shared" si="1875"/>
        <v>61589.361515744626</v>
      </c>
      <c r="W3295" s="2">
        <f t="shared" si="1876"/>
        <v>302126.68942078785</v>
      </c>
      <c r="X3295" s="36">
        <f t="shared" si="1877"/>
        <v>0</v>
      </c>
      <c r="Y3295" s="2">
        <f t="shared" si="1878"/>
        <v>0</v>
      </c>
      <c r="Z3295" s="37">
        <f t="shared" si="1879"/>
        <v>0</v>
      </c>
      <c r="AA3295" s="2">
        <f t="shared" si="1880"/>
        <v>0</v>
      </c>
      <c r="AB3295" s="4">
        <f t="shared" si="1888"/>
        <v>7.1215000000000001E-2</v>
      </c>
      <c r="AC3295" s="148">
        <f t="shared" si="1881"/>
        <v>906</v>
      </c>
      <c r="AD3295" s="36">
        <v>252</v>
      </c>
      <c r="AE3295" s="35">
        <f t="shared" si="1882"/>
        <v>1.2806004600000001</v>
      </c>
      <c r="AF3295" s="2">
        <f t="shared" si="1883"/>
        <v>84776.888029740003</v>
      </c>
      <c r="AG3295" s="2">
        <f t="shared" si="1884"/>
        <v>84776.88802975</v>
      </c>
      <c r="AH3295" s="3">
        <f t="shared" si="1885"/>
        <v>0</v>
      </c>
      <c r="AI3295" s="3"/>
      <c r="AJ3295" s="3">
        <v>0</v>
      </c>
      <c r="AK3295" s="2">
        <f t="shared" si="1886"/>
        <v>104521.10958048183</v>
      </c>
      <c r="AL3295" s="8"/>
      <c r="AM3295" s="8"/>
      <c r="AN3295" s="8"/>
      <c r="AO3295" s="8"/>
      <c r="AP3295" s="8"/>
      <c r="AQ3295" s="8"/>
      <c r="AR3295" s="5"/>
      <c r="AS3295" s="17"/>
      <c r="AT3295" s="13"/>
      <c r="AU3295" s="17"/>
      <c r="AV3295" s="17"/>
      <c r="AW3295" s="25"/>
      <c r="AX3295" s="25"/>
      <c r="AY3295" s="18"/>
      <c r="AZ3295" s="18"/>
      <c r="BA3295" s="18"/>
      <c r="BB3295" s="17"/>
      <c r="BC3295" s="17"/>
      <c r="BD3295" s="17"/>
      <c r="BE3295" s="17"/>
      <c r="BF3295" s="17"/>
      <c r="BG3295" s="17"/>
      <c r="BH3295" s="17"/>
      <c r="BI3295" s="17"/>
    </row>
    <row r="3296" spans="1:61" x14ac:dyDescent="0.2">
      <c r="A3296" s="78">
        <f t="shared" si="1887"/>
        <v>45187</v>
      </c>
      <c r="B3296" s="2">
        <f t="shared" si="1857"/>
        <v>491609.50496335275</v>
      </c>
      <c r="C3296" s="3">
        <f t="shared" si="1858"/>
        <v>66367283.170052625</v>
      </c>
      <c r="D3296" s="2">
        <f t="shared" si="1856"/>
        <v>240537.3279050432</v>
      </c>
      <c r="E3296" s="2">
        <f t="shared" si="1859"/>
        <v>0</v>
      </c>
      <c r="F3296" s="33">
        <f t="shared" si="1860"/>
        <v>240537.3279050432</v>
      </c>
      <c r="G3296" s="39">
        <f t="shared" si="1861"/>
        <v>6667.94</v>
      </c>
      <c r="H3296" s="38">
        <f>IF(AND(N3296=1,N3295&gt;1),VLOOKUP(A3295,[1]Plan1!$CW$105:$CY$215,3),H3295)</f>
        <v>6683.28</v>
      </c>
      <c r="I3296" s="127">
        <f t="shared" si="1862"/>
        <v>45119</v>
      </c>
      <c r="J3296" s="127">
        <f t="shared" si="1863"/>
        <v>45150</v>
      </c>
      <c r="K3296" s="34">
        <f t="shared" si="1864"/>
        <v>2.3005605929267148E-3</v>
      </c>
      <c r="L3296" s="212">
        <f t="shared" si="1865"/>
        <v>45209</v>
      </c>
      <c r="M3296" s="1">
        <f t="shared" si="1866"/>
        <v>21</v>
      </c>
      <c r="N3296" s="1">
        <f t="shared" si="1867"/>
        <v>5</v>
      </c>
      <c r="O3296" s="2">
        <f t="shared" si="1868"/>
        <v>1.00054727</v>
      </c>
      <c r="P3296" s="35">
        <f t="shared" si="1869"/>
        <v>1.0011996999999999</v>
      </c>
      <c r="Q3296" s="35">
        <f t="shared" si="1870"/>
        <v>1.2553620632398388</v>
      </c>
      <c r="R3296" s="2">
        <f t="shared" si="1871"/>
        <v>1.2560490799999999</v>
      </c>
      <c r="S3296" s="2">
        <f t="shared" si="1872"/>
        <v>1.23561838</v>
      </c>
      <c r="T3296" s="2">
        <f t="shared" si="1873"/>
        <v>302126.68942077999</v>
      </c>
      <c r="U3296" s="2">
        <f t="shared" si="1874"/>
        <v>0</v>
      </c>
      <c r="V3296" s="2">
        <f t="shared" si="1875"/>
        <v>61589.361515744626</v>
      </c>
      <c r="W3296" s="2">
        <f t="shared" si="1876"/>
        <v>302126.68942078785</v>
      </c>
      <c r="X3296" s="36">
        <f t="shared" si="1877"/>
        <v>0</v>
      </c>
      <c r="Y3296" s="2">
        <f t="shared" si="1878"/>
        <v>0</v>
      </c>
      <c r="Z3296" s="37">
        <f t="shared" si="1879"/>
        <v>0</v>
      </c>
      <c r="AA3296" s="2">
        <f t="shared" si="1880"/>
        <v>0</v>
      </c>
      <c r="AB3296" s="4">
        <f t="shared" si="1888"/>
        <v>7.1215000000000001E-2</v>
      </c>
      <c r="AC3296" s="148">
        <f t="shared" si="1881"/>
        <v>907</v>
      </c>
      <c r="AD3296" s="36">
        <v>252</v>
      </c>
      <c r="AE3296" s="35">
        <f t="shared" si="1882"/>
        <v>1.280950099</v>
      </c>
      <c r="AF3296" s="2">
        <f t="shared" si="1883"/>
        <v>84882.523303309994</v>
      </c>
      <c r="AG3296" s="2">
        <f t="shared" si="1884"/>
        <v>84882.523303309994</v>
      </c>
      <c r="AH3296" s="3">
        <f t="shared" si="1885"/>
        <v>0</v>
      </c>
      <c r="AI3296" s="3"/>
      <c r="AJ3296" s="3">
        <v>0</v>
      </c>
      <c r="AK3296" s="2">
        <f t="shared" si="1886"/>
        <v>104600.29223925492</v>
      </c>
      <c r="AL3296" s="8"/>
      <c r="AM3296" s="8"/>
      <c r="AN3296" s="8"/>
      <c r="AO3296" s="8"/>
      <c r="AP3296" s="8"/>
      <c r="AQ3296" s="8"/>
      <c r="AR3296" s="5"/>
      <c r="AS3296" s="1"/>
      <c r="AT3296" s="8"/>
      <c r="AU3296" s="1"/>
      <c r="AV3296" s="1"/>
      <c r="AW3296" s="3"/>
      <c r="AX3296" s="3"/>
      <c r="AY3296" s="4"/>
      <c r="AZ3296" s="4"/>
      <c r="BA3296" s="4"/>
      <c r="BB3296" s="1"/>
      <c r="BC3296" s="1"/>
      <c r="BD3296" s="1"/>
      <c r="BE3296" s="1"/>
      <c r="BF3296" s="1"/>
      <c r="BG3296" s="1"/>
      <c r="BH3296" s="1"/>
      <c r="BI3296" s="1"/>
    </row>
    <row r="3297" spans="1:206" x14ac:dyDescent="0.2">
      <c r="A3297" s="78">
        <f t="shared" si="1887"/>
        <v>45188</v>
      </c>
      <c r="B3297" s="2">
        <f t="shared" si="1857"/>
        <v>491836.7140500964</v>
      </c>
      <c r="C3297" s="3">
        <f t="shared" si="1858"/>
        <v>66397956.396763012</v>
      </c>
      <c r="D3297" s="2">
        <f t="shared" si="1856"/>
        <v>240537.3279050432</v>
      </c>
      <c r="E3297" s="2">
        <f t="shared" si="1859"/>
        <v>0</v>
      </c>
      <c r="F3297" s="33">
        <f t="shared" si="1860"/>
        <v>240537.3279050432</v>
      </c>
      <c r="G3297" s="39">
        <f t="shared" si="1861"/>
        <v>6667.94</v>
      </c>
      <c r="H3297" s="38">
        <f>IF(AND(N3297=1,N3296&gt;1),VLOOKUP(A3296,[1]Plan1!$CW$105:$CY$215,3),H3296)</f>
        <v>6683.28</v>
      </c>
      <c r="I3297" s="127">
        <f t="shared" si="1862"/>
        <v>45119</v>
      </c>
      <c r="J3297" s="127">
        <f t="shared" si="1863"/>
        <v>45150</v>
      </c>
      <c r="K3297" s="34">
        <f t="shared" si="1864"/>
        <v>2.3005605929267148E-3</v>
      </c>
      <c r="L3297" s="212">
        <f t="shared" si="1865"/>
        <v>45209</v>
      </c>
      <c r="M3297" s="1">
        <f t="shared" si="1866"/>
        <v>21</v>
      </c>
      <c r="N3297" s="1">
        <f t="shared" si="1867"/>
        <v>6</v>
      </c>
      <c r="O3297" s="2">
        <f t="shared" si="1868"/>
        <v>1.00065676</v>
      </c>
      <c r="P3297" s="35">
        <f t="shared" si="1869"/>
        <v>1.0011996999999999</v>
      </c>
      <c r="Q3297" s="35">
        <f t="shared" si="1870"/>
        <v>1.2553620632398388</v>
      </c>
      <c r="R3297" s="2">
        <f t="shared" si="1871"/>
        <v>1.2561865299999999</v>
      </c>
      <c r="S3297" s="2">
        <f t="shared" si="1872"/>
        <v>1.23561838</v>
      </c>
      <c r="T3297" s="2">
        <f t="shared" si="1873"/>
        <v>302159.7512765</v>
      </c>
      <c r="U3297" s="2">
        <f t="shared" si="1874"/>
        <v>0</v>
      </c>
      <c r="V3297" s="2">
        <f t="shared" si="1875"/>
        <v>61622.423371465164</v>
      </c>
      <c r="W3297" s="2">
        <f t="shared" si="1876"/>
        <v>302159.75127650838</v>
      </c>
      <c r="X3297" s="36">
        <f t="shared" si="1877"/>
        <v>0</v>
      </c>
      <c r="Y3297" s="2">
        <f t="shared" si="1878"/>
        <v>0</v>
      </c>
      <c r="Z3297" s="37">
        <f t="shared" si="1879"/>
        <v>0</v>
      </c>
      <c r="AA3297" s="2">
        <f t="shared" si="1880"/>
        <v>0</v>
      </c>
      <c r="AB3297" s="4">
        <f t="shared" si="1888"/>
        <v>7.1215000000000001E-2</v>
      </c>
      <c r="AC3297" s="148">
        <f t="shared" si="1881"/>
        <v>908</v>
      </c>
      <c r="AD3297" s="36">
        <v>252</v>
      </c>
      <c r="AE3297" s="35">
        <f t="shared" si="1882"/>
        <v>1.2812998339999999</v>
      </c>
      <c r="AF3297" s="2">
        <f t="shared" si="1883"/>
        <v>84997.487875559993</v>
      </c>
      <c r="AG3297" s="2">
        <f t="shared" si="1884"/>
        <v>84997.487875559993</v>
      </c>
      <c r="AH3297" s="3">
        <f t="shared" si="1885"/>
        <v>0</v>
      </c>
      <c r="AI3297" s="3"/>
      <c r="AJ3297" s="3">
        <v>0</v>
      </c>
      <c r="AK3297" s="2">
        <f t="shared" si="1886"/>
        <v>104679.47489802801</v>
      </c>
      <c r="AL3297" s="8"/>
      <c r="AM3297" s="8"/>
      <c r="AN3297" s="13"/>
      <c r="AO3297" s="13"/>
      <c r="AP3297" s="13"/>
      <c r="AQ3297" s="13"/>
      <c r="AR3297" s="5"/>
      <c r="AS3297" s="17"/>
      <c r="AT3297" s="13"/>
      <c r="AU3297" s="17"/>
      <c r="AV3297" s="17"/>
      <c r="AW3297" s="25"/>
      <c r="AX3297" s="25"/>
      <c r="AY3297" s="18"/>
      <c r="AZ3297" s="18"/>
      <c r="BA3297" s="18"/>
      <c r="BB3297" s="17"/>
      <c r="BC3297" s="17"/>
      <c r="BD3297" s="17"/>
      <c r="BE3297" s="17"/>
      <c r="BF3297" s="17"/>
      <c r="BG3297" s="17"/>
      <c r="BH3297" s="17"/>
      <c r="BI3297" s="17"/>
      <c r="BJ3297" s="17"/>
      <c r="BK3297" s="17"/>
      <c r="BL3297" s="17"/>
      <c r="BM3297" s="17"/>
      <c r="BN3297" s="17"/>
      <c r="BO3297" s="17"/>
      <c r="BP3297" s="17"/>
      <c r="BQ3297" s="17"/>
      <c r="BR3297" s="17"/>
      <c r="BS3297" s="17"/>
      <c r="BT3297" s="17"/>
      <c r="BU3297" s="17"/>
      <c r="BV3297" s="17"/>
      <c r="BW3297" s="17"/>
      <c r="BX3297" s="17"/>
      <c r="BY3297" s="17"/>
      <c r="BZ3297" s="17"/>
      <c r="CA3297" s="17"/>
      <c r="CB3297" s="17"/>
      <c r="CC3297" s="17"/>
      <c r="CD3297" s="17"/>
      <c r="CE3297" s="17"/>
      <c r="CF3297" s="17"/>
      <c r="CG3297" s="17"/>
      <c r="CH3297" s="17"/>
      <c r="CI3297" s="17"/>
      <c r="CJ3297" s="17"/>
      <c r="CK3297" s="17"/>
      <c r="CL3297" s="17"/>
      <c r="CM3297" s="17"/>
      <c r="CN3297" s="17"/>
      <c r="CO3297" s="17"/>
      <c r="CP3297" s="17"/>
      <c r="CQ3297" s="17"/>
      <c r="CR3297" s="17"/>
      <c r="CS3297" s="17"/>
      <c r="CT3297" s="17"/>
      <c r="CU3297" s="17"/>
      <c r="CV3297" s="17"/>
      <c r="CW3297" s="17"/>
      <c r="CX3297" s="17"/>
      <c r="CY3297" s="17"/>
      <c r="CZ3297" s="17"/>
      <c r="DA3297" s="17"/>
      <c r="DB3297" s="17"/>
      <c r="DC3297" s="17"/>
      <c r="DD3297" s="17"/>
      <c r="DE3297" s="17"/>
      <c r="DF3297" s="17"/>
      <c r="DG3297" s="17"/>
      <c r="DH3297" s="17"/>
      <c r="DI3297" s="17"/>
      <c r="DJ3297" s="17"/>
      <c r="DK3297" s="17"/>
      <c r="DL3297" s="17"/>
      <c r="DM3297" s="17"/>
      <c r="DN3297" s="17"/>
      <c r="DO3297" s="17"/>
      <c r="DP3297" s="17"/>
      <c r="DQ3297" s="17"/>
      <c r="DR3297" s="17"/>
      <c r="DS3297" s="17"/>
      <c r="DT3297" s="17"/>
      <c r="DU3297" s="17"/>
      <c r="DV3297" s="17"/>
      <c r="DW3297" s="17"/>
      <c r="DX3297" s="17"/>
      <c r="DY3297" s="17"/>
      <c r="DZ3297" s="17"/>
      <c r="EA3297" s="17"/>
      <c r="EB3297" s="17"/>
      <c r="EC3297" s="17"/>
      <c r="ED3297" s="17"/>
      <c r="EE3297" s="17"/>
      <c r="EF3297" s="17"/>
      <c r="EG3297" s="17"/>
      <c r="EH3297" s="17"/>
      <c r="EI3297" s="17"/>
      <c r="EJ3297" s="17"/>
      <c r="EK3297" s="17"/>
      <c r="EL3297" s="17"/>
      <c r="EM3297" s="17"/>
      <c r="EN3297" s="17"/>
      <c r="EO3297" s="17"/>
      <c r="EP3297" s="17"/>
      <c r="EQ3297" s="17"/>
      <c r="ER3297" s="17"/>
      <c r="ES3297" s="17"/>
      <c r="ET3297" s="17"/>
      <c r="EU3297" s="17"/>
      <c r="EV3297" s="17"/>
      <c r="EW3297" s="17"/>
      <c r="EX3297" s="17"/>
      <c r="EY3297" s="17"/>
      <c r="EZ3297" s="17"/>
      <c r="FA3297" s="17"/>
      <c r="FB3297" s="17"/>
      <c r="FC3297" s="17"/>
      <c r="FD3297" s="17"/>
      <c r="FE3297" s="17"/>
      <c r="FF3297" s="17"/>
      <c r="FG3297" s="17"/>
      <c r="FH3297" s="17"/>
      <c r="FI3297" s="17"/>
      <c r="FJ3297" s="17"/>
      <c r="FK3297" s="17"/>
      <c r="FL3297" s="17"/>
      <c r="FM3297" s="17"/>
      <c r="FN3297" s="17"/>
      <c r="FO3297" s="17"/>
      <c r="FP3297" s="17"/>
      <c r="FQ3297" s="17"/>
      <c r="FR3297" s="17"/>
      <c r="FS3297" s="17"/>
      <c r="FT3297" s="17"/>
      <c r="FU3297" s="17"/>
      <c r="FV3297" s="17"/>
      <c r="FW3297" s="17"/>
      <c r="FX3297" s="17"/>
      <c r="FY3297" s="17"/>
      <c r="FZ3297" s="17"/>
      <c r="GA3297" s="17"/>
      <c r="GB3297" s="17"/>
      <c r="GC3297" s="17"/>
      <c r="GD3297" s="17"/>
      <c r="GE3297" s="17"/>
      <c r="GF3297" s="17"/>
      <c r="GG3297" s="17"/>
      <c r="GH3297" s="17"/>
      <c r="GI3297" s="17"/>
      <c r="GJ3297" s="17"/>
      <c r="GK3297" s="17"/>
      <c r="GL3297" s="17"/>
      <c r="GM3297" s="17"/>
      <c r="GN3297" s="17"/>
      <c r="GO3297" s="17"/>
      <c r="GP3297" s="17"/>
      <c r="GQ3297" s="17"/>
      <c r="GR3297" s="17"/>
      <c r="GS3297" s="17"/>
      <c r="GT3297" s="17"/>
      <c r="GU3297" s="17"/>
      <c r="GV3297" s="17"/>
      <c r="GW3297" s="17"/>
      <c r="GX3297" s="17"/>
    </row>
    <row r="3298" spans="1:206" x14ac:dyDescent="0.2">
      <c r="A3298" s="78">
        <f t="shared" si="1887"/>
        <v>45189</v>
      </c>
      <c r="B3298" s="2">
        <f t="shared" si="1857"/>
        <v>492063.97805377335</v>
      </c>
      <c r="C3298" s="3">
        <f t="shared" si="1858"/>
        <v>66428637.0372594</v>
      </c>
      <c r="D3298" s="2">
        <f t="shared" si="1856"/>
        <v>240537.3279050432</v>
      </c>
      <c r="E3298" s="2">
        <f t="shared" si="1859"/>
        <v>0</v>
      </c>
      <c r="F3298" s="33">
        <f t="shared" si="1860"/>
        <v>240537.3279050432</v>
      </c>
      <c r="G3298" s="39">
        <f t="shared" si="1861"/>
        <v>6667.94</v>
      </c>
      <c r="H3298" s="38">
        <f>IF(AND(N3298=1,N3297&gt;1),VLOOKUP(A3297,[1]Plan1!$CW$105:$CY$215,3),H3297)</f>
        <v>6683.28</v>
      </c>
      <c r="I3298" s="127">
        <f t="shared" si="1862"/>
        <v>45119</v>
      </c>
      <c r="J3298" s="127">
        <f t="shared" si="1863"/>
        <v>45150</v>
      </c>
      <c r="K3298" s="34">
        <f t="shared" si="1864"/>
        <v>2.3005605929267148E-3</v>
      </c>
      <c r="L3298" s="212">
        <f t="shared" si="1865"/>
        <v>45209</v>
      </c>
      <c r="M3298" s="1">
        <f t="shared" si="1866"/>
        <v>21</v>
      </c>
      <c r="N3298" s="1">
        <f t="shared" si="1867"/>
        <v>7</v>
      </c>
      <c r="O3298" s="2">
        <f t="shared" si="1868"/>
        <v>1.00076626</v>
      </c>
      <c r="P3298" s="35">
        <f t="shared" si="1869"/>
        <v>1.0011996999999999</v>
      </c>
      <c r="Q3298" s="35">
        <f t="shared" si="1870"/>
        <v>1.2553620632398388</v>
      </c>
      <c r="R3298" s="2">
        <f t="shared" si="1871"/>
        <v>1.2563239900000001</v>
      </c>
      <c r="S3298" s="2">
        <f t="shared" si="1872"/>
        <v>1.23561838</v>
      </c>
      <c r="T3298" s="2">
        <f t="shared" si="1873"/>
        <v>302192.81553760002</v>
      </c>
      <c r="U3298" s="2">
        <f t="shared" si="1874"/>
        <v>0</v>
      </c>
      <c r="V3298" s="2">
        <f t="shared" si="1875"/>
        <v>61655.48763255903</v>
      </c>
      <c r="W3298" s="2">
        <f t="shared" si="1876"/>
        <v>302192.81553760223</v>
      </c>
      <c r="X3298" s="36">
        <f t="shared" si="1877"/>
        <v>0</v>
      </c>
      <c r="Y3298" s="2">
        <f t="shared" si="1878"/>
        <v>0</v>
      </c>
      <c r="Z3298" s="37">
        <f t="shared" si="1879"/>
        <v>0</v>
      </c>
      <c r="AA3298" s="2">
        <f t="shared" si="1880"/>
        <v>0</v>
      </c>
      <c r="AB3298" s="4">
        <f t="shared" si="1888"/>
        <v>7.1215000000000001E-2</v>
      </c>
      <c r="AC3298" s="148">
        <f t="shared" si="1881"/>
        <v>909</v>
      </c>
      <c r="AD3298" s="36">
        <v>252</v>
      </c>
      <c r="AE3298" s="35">
        <f t="shared" si="1882"/>
        <v>1.2816496639999999</v>
      </c>
      <c r="AF3298" s="2">
        <f t="shared" si="1883"/>
        <v>85112.504959369995</v>
      </c>
      <c r="AG3298" s="2">
        <f t="shared" si="1884"/>
        <v>85112.504959369995</v>
      </c>
      <c r="AH3298" s="3">
        <f t="shared" si="1885"/>
        <v>0</v>
      </c>
      <c r="AI3298" s="3"/>
      <c r="AJ3298" s="3">
        <v>0</v>
      </c>
      <c r="AK3298" s="2">
        <f t="shared" si="1886"/>
        <v>104758.6575568011</v>
      </c>
      <c r="AL3298" s="8"/>
      <c r="AM3298" s="8"/>
      <c r="AN3298" s="8"/>
      <c r="AO3298" s="8"/>
      <c r="AP3298" s="8"/>
      <c r="AQ3298" s="8"/>
      <c r="AR3298" s="5"/>
      <c r="AS3298" s="1"/>
      <c r="AT3298" s="8"/>
      <c r="AU3298" s="1"/>
      <c r="AV3298" s="1"/>
      <c r="AW3298" s="3"/>
      <c r="AX3298" s="3"/>
      <c r="AY3298" s="4"/>
      <c r="AZ3298" s="4"/>
      <c r="BA3298" s="4"/>
      <c r="BB3298" s="1"/>
      <c r="BC3298" s="1"/>
      <c r="BD3298" s="1"/>
      <c r="BE3298" s="1"/>
      <c r="BF3298" s="1"/>
      <c r="BG3298" s="1"/>
      <c r="BH3298" s="1"/>
      <c r="BI3298" s="1"/>
    </row>
    <row r="3299" spans="1:206" x14ac:dyDescent="0.2">
      <c r="A3299" s="78">
        <f t="shared" si="1887"/>
        <v>45190</v>
      </c>
      <c r="B3299" s="2">
        <f t="shared" si="1857"/>
        <v>492291.30315372004</v>
      </c>
      <c r="C3299" s="3">
        <f t="shared" si="1858"/>
        <v>66459325.925752208</v>
      </c>
      <c r="D3299" s="2">
        <f t="shared" si="1856"/>
        <v>240537.3279050432</v>
      </c>
      <c r="E3299" s="2">
        <f t="shared" si="1859"/>
        <v>0</v>
      </c>
      <c r="F3299" s="33">
        <f t="shared" si="1860"/>
        <v>240537.3279050432</v>
      </c>
      <c r="G3299" s="39">
        <f t="shared" si="1861"/>
        <v>6667.94</v>
      </c>
      <c r="H3299" s="38">
        <f>IF(AND(N3299=1,N3298&gt;1),VLOOKUP(A3298,[1]Plan1!$CW$105:$CY$215,3),H3298)</f>
        <v>6683.28</v>
      </c>
      <c r="I3299" s="127">
        <f t="shared" si="1862"/>
        <v>45119</v>
      </c>
      <c r="J3299" s="127">
        <f t="shared" si="1863"/>
        <v>45150</v>
      </c>
      <c r="K3299" s="34">
        <f t="shared" si="1864"/>
        <v>2.3005605929267148E-3</v>
      </c>
      <c r="L3299" s="212">
        <f t="shared" si="1865"/>
        <v>45209</v>
      </c>
      <c r="M3299" s="1">
        <f t="shared" si="1866"/>
        <v>21</v>
      </c>
      <c r="N3299" s="1">
        <f t="shared" si="1867"/>
        <v>8</v>
      </c>
      <c r="O3299" s="2">
        <f t="shared" si="1868"/>
        <v>1.0008757800000001</v>
      </c>
      <c r="P3299" s="35">
        <f t="shared" si="1869"/>
        <v>1.0011996999999999</v>
      </c>
      <c r="Q3299" s="35">
        <f t="shared" si="1870"/>
        <v>1.2553620632398388</v>
      </c>
      <c r="R3299" s="2">
        <f t="shared" si="1871"/>
        <v>1.25646148</v>
      </c>
      <c r="S3299" s="2">
        <f t="shared" si="1872"/>
        <v>1.23561838</v>
      </c>
      <c r="T3299" s="2">
        <f t="shared" si="1873"/>
        <v>302225.88701481</v>
      </c>
      <c r="U3299" s="2">
        <f t="shared" si="1874"/>
        <v>0</v>
      </c>
      <c r="V3299" s="2">
        <f t="shared" si="1875"/>
        <v>61688.559109772686</v>
      </c>
      <c r="W3299" s="2">
        <f t="shared" si="1876"/>
        <v>302225.88701481587</v>
      </c>
      <c r="X3299" s="36">
        <f t="shared" si="1877"/>
        <v>0</v>
      </c>
      <c r="Y3299" s="2">
        <f t="shared" si="1878"/>
        <v>0</v>
      </c>
      <c r="Z3299" s="37">
        <f t="shared" si="1879"/>
        <v>0</v>
      </c>
      <c r="AA3299" s="2">
        <f t="shared" si="1880"/>
        <v>0</v>
      </c>
      <c r="AB3299" s="4">
        <f t="shared" si="1888"/>
        <v>7.1215000000000001E-2</v>
      </c>
      <c r="AC3299" s="148">
        <f t="shared" si="1881"/>
        <v>910</v>
      </c>
      <c r="AD3299" s="36">
        <v>252</v>
      </c>
      <c r="AE3299" s="35">
        <f t="shared" si="1882"/>
        <v>1.281999589</v>
      </c>
      <c r="AF3299" s="2">
        <f t="shared" si="1883"/>
        <v>85227.575923330005</v>
      </c>
      <c r="AG3299" s="2">
        <f t="shared" si="1884"/>
        <v>85227.575923330005</v>
      </c>
      <c r="AH3299" s="3">
        <f t="shared" si="1885"/>
        <v>0</v>
      </c>
      <c r="AI3299" s="3"/>
      <c r="AJ3299" s="3">
        <v>0</v>
      </c>
      <c r="AK3299" s="2">
        <f t="shared" si="1886"/>
        <v>104837.84021557419</v>
      </c>
      <c r="AL3299" s="8"/>
      <c r="AM3299" s="8"/>
      <c r="AN3299" s="8"/>
      <c r="AO3299" s="8"/>
      <c r="AP3299" s="8"/>
      <c r="AQ3299" s="8"/>
      <c r="AR3299" s="5"/>
      <c r="AS3299" s="1"/>
      <c r="AT3299" s="8"/>
      <c r="AU3299" s="1"/>
      <c r="AV3299" s="1"/>
      <c r="AW3299" s="3"/>
      <c r="AX3299" s="3"/>
      <c r="AY3299" s="4"/>
      <c r="AZ3299" s="4"/>
      <c r="BA3299" s="4"/>
      <c r="BB3299" s="1"/>
      <c r="BC3299" s="1"/>
      <c r="BD3299" s="1"/>
      <c r="BE3299" s="1"/>
      <c r="BF3299" s="1"/>
      <c r="BG3299" s="1"/>
      <c r="BH3299" s="1"/>
      <c r="BI3299" s="1"/>
    </row>
    <row r="3300" spans="1:206" x14ac:dyDescent="0.2">
      <c r="A3300" s="78">
        <f t="shared" si="1887"/>
        <v>45191</v>
      </c>
      <c r="B3300" s="2">
        <f t="shared" si="1857"/>
        <v>492518.68041560682</v>
      </c>
      <c r="C3300" s="3">
        <f t="shared" si="1858"/>
        <v>66490021.856106922</v>
      </c>
      <c r="D3300" s="2">
        <f t="shared" si="1856"/>
        <v>240537.3279050432</v>
      </c>
      <c r="E3300" s="2">
        <f t="shared" si="1859"/>
        <v>0</v>
      </c>
      <c r="F3300" s="33">
        <f t="shared" si="1860"/>
        <v>240537.3279050432</v>
      </c>
      <c r="G3300" s="39">
        <f t="shared" si="1861"/>
        <v>6667.94</v>
      </c>
      <c r="H3300" s="38">
        <f>IF(AND(N3300=1,N3299&gt;1),VLOOKUP(A3299,[1]Plan1!$CW$105:$CY$215,3),H3299)</f>
        <v>6683.28</v>
      </c>
      <c r="I3300" s="127">
        <f t="shared" si="1862"/>
        <v>45119</v>
      </c>
      <c r="J3300" s="127">
        <f t="shared" si="1863"/>
        <v>45150</v>
      </c>
      <c r="K3300" s="34">
        <f t="shared" si="1864"/>
        <v>2.3005605929267148E-3</v>
      </c>
      <c r="L3300" s="212">
        <f t="shared" si="1865"/>
        <v>45209</v>
      </c>
      <c r="M3300" s="1">
        <f t="shared" si="1866"/>
        <v>21</v>
      </c>
      <c r="N3300" s="1">
        <f t="shared" si="1867"/>
        <v>9</v>
      </c>
      <c r="O3300" s="2">
        <f t="shared" si="1868"/>
        <v>1.0009853</v>
      </c>
      <c r="P3300" s="35">
        <f t="shared" si="1869"/>
        <v>1.0011996999999999</v>
      </c>
      <c r="Q3300" s="35">
        <f t="shared" si="1870"/>
        <v>1.2553620632398388</v>
      </c>
      <c r="R3300" s="2">
        <f t="shared" si="1871"/>
        <v>1.25659897</v>
      </c>
      <c r="S3300" s="2">
        <f t="shared" si="1872"/>
        <v>1.23561838</v>
      </c>
      <c r="T3300" s="2">
        <f t="shared" si="1873"/>
        <v>302258.95849202998</v>
      </c>
      <c r="U3300" s="2">
        <f t="shared" si="1874"/>
        <v>0</v>
      </c>
      <c r="V3300" s="2">
        <f t="shared" si="1875"/>
        <v>61721.630586986343</v>
      </c>
      <c r="W3300" s="2">
        <f t="shared" si="1876"/>
        <v>302258.95849202957</v>
      </c>
      <c r="X3300" s="36">
        <f t="shared" si="1877"/>
        <v>0</v>
      </c>
      <c r="Y3300" s="2">
        <f t="shared" si="1878"/>
        <v>0</v>
      </c>
      <c r="Z3300" s="37">
        <f t="shared" si="1879"/>
        <v>0</v>
      </c>
      <c r="AA3300" s="2">
        <f t="shared" si="1880"/>
        <v>0</v>
      </c>
      <c r="AB3300" s="4">
        <f t="shared" si="1888"/>
        <v>7.1215000000000001E-2</v>
      </c>
      <c r="AC3300" s="148">
        <f t="shared" si="1881"/>
        <v>911</v>
      </c>
      <c r="AD3300" s="36">
        <v>252</v>
      </c>
      <c r="AE3300" s="35">
        <f t="shared" si="1882"/>
        <v>1.28234961</v>
      </c>
      <c r="AF3300" s="2">
        <f t="shared" si="1883"/>
        <v>85342.699049229996</v>
      </c>
      <c r="AG3300" s="2">
        <f t="shared" si="1884"/>
        <v>85342.699049229996</v>
      </c>
      <c r="AH3300" s="3">
        <f t="shared" si="1885"/>
        <v>0</v>
      </c>
      <c r="AI3300" s="3"/>
      <c r="AJ3300" s="3">
        <v>0</v>
      </c>
      <c r="AK3300" s="2">
        <f t="shared" si="1886"/>
        <v>104917.02287434728</v>
      </c>
      <c r="AL3300" s="8"/>
      <c r="AM3300" s="8"/>
      <c r="AN3300" s="8"/>
      <c r="AO3300" s="8"/>
      <c r="AP3300" s="8"/>
      <c r="AQ3300" s="8"/>
      <c r="AR3300" s="5"/>
      <c r="AS3300" s="1"/>
      <c r="AT3300" s="8"/>
      <c r="AU3300" s="1"/>
      <c r="AV3300" s="1"/>
      <c r="AW3300" s="3"/>
      <c r="AX3300" s="3"/>
      <c r="AY3300" s="4"/>
      <c r="AZ3300" s="4"/>
      <c r="BA3300" s="4"/>
      <c r="BB3300" s="1"/>
      <c r="BC3300" s="1"/>
      <c r="BD3300" s="1"/>
      <c r="BE3300" s="1"/>
      <c r="BF3300" s="1"/>
      <c r="BG3300" s="1"/>
      <c r="BH3300" s="1"/>
      <c r="BI3300" s="1"/>
    </row>
    <row r="3301" spans="1:206" x14ac:dyDescent="0.2">
      <c r="A3301" s="78">
        <f t="shared" si="1887"/>
        <v>45192</v>
      </c>
      <c r="B3301" s="2">
        <f t="shared" si="1857"/>
        <v>492640.27843934018</v>
      </c>
      <c r="C3301" s="3">
        <f t="shared" si="1858"/>
        <v>66506437.589310922</v>
      </c>
      <c r="D3301" s="2">
        <f t="shared" si="1856"/>
        <v>240537.3279050432</v>
      </c>
      <c r="E3301" s="2">
        <f t="shared" si="1859"/>
        <v>0</v>
      </c>
      <c r="F3301" s="33">
        <f t="shared" si="1860"/>
        <v>240537.3279050432</v>
      </c>
      <c r="G3301" s="39">
        <f t="shared" si="1861"/>
        <v>6667.94</v>
      </c>
      <c r="H3301" s="38">
        <f>IF(AND(N3301=1,N3300&gt;1),VLOOKUP(A3300,[1]Plan1!$CW$105:$CY$215,3),H3300)</f>
        <v>6683.28</v>
      </c>
      <c r="I3301" s="127">
        <f t="shared" si="1862"/>
        <v>45119</v>
      </c>
      <c r="J3301" s="127">
        <f t="shared" si="1863"/>
        <v>45150</v>
      </c>
      <c r="K3301" s="34">
        <f t="shared" si="1864"/>
        <v>2.3005605929267148E-3</v>
      </c>
      <c r="L3301" s="212">
        <f t="shared" si="1865"/>
        <v>45209</v>
      </c>
      <c r="M3301" s="1">
        <f t="shared" si="1866"/>
        <v>21</v>
      </c>
      <c r="N3301" s="1">
        <f t="shared" si="1867"/>
        <v>10</v>
      </c>
      <c r="O3301" s="2">
        <f t="shared" si="1868"/>
        <v>1.0010948399999999</v>
      </c>
      <c r="P3301" s="35">
        <f t="shared" si="1869"/>
        <v>1.0011996999999999</v>
      </c>
      <c r="Q3301" s="35">
        <f t="shared" si="1870"/>
        <v>1.2553620632398388</v>
      </c>
      <c r="R3301" s="2">
        <f t="shared" si="1871"/>
        <v>1.25673648</v>
      </c>
      <c r="S3301" s="2">
        <f t="shared" si="1872"/>
        <v>1.23561838</v>
      </c>
      <c r="T3301" s="2">
        <f t="shared" si="1873"/>
        <v>302292.03477998998</v>
      </c>
      <c r="U3301" s="2">
        <f t="shared" si="1874"/>
        <v>0</v>
      </c>
      <c r="V3301" s="2">
        <f t="shared" si="1875"/>
        <v>61754.706874946576</v>
      </c>
      <c r="W3301" s="2">
        <f t="shared" si="1876"/>
        <v>302292.0347799898</v>
      </c>
      <c r="X3301" s="36">
        <f t="shared" si="1877"/>
        <v>0</v>
      </c>
      <c r="Y3301" s="2">
        <f t="shared" si="1878"/>
        <v>0</v>
      </c>
      <c r="Z3301" s="37">
        <f t="shared" si="1879"/>
        <v>0</v>
      </c>
      <c r="AA3301" s="2">
        <f t="shared" si="1880"/>
        <v>0</v>
      </c>
      <c r="AB3301" s="4">
        <f t="shared" si="1888"/>
        <v>7.1215000000000001E-2</v>
      </c>
      <c r="AC3301" s="148">
        <f t="shared" si="1881"/>
        <v>911</v>
      </c>
      <c r="AD3301" s="36">
        <v>252</v>
      </c>
      <c r="AE3301" s="35">
        <f t="shared" si="1882"/>
        <v>1.28234961</v>
      </c>
      <c r="AF3301" s="2">
        <f t="shared" si="1883"/>
        <v>85352.038126230007</v>
      </c>
      <c r="AG3301" s="2">
        <f t="shared" si="1884"/>
        <v>85352.038126230007</v>
      </c>
      <c r="AH3301" s="3">
        <f t="shared" si="1885"/>
        <v>0</v>
      </c>
      <c r="AI3301" s="3"/>
      <c r="AJ3301" s="3">
        <v>0</v>
      </c>
      <c r="AK3301" s="2">
        <f t="shared" si="1886"/>
        <v>104996.20553312037</v>
      </c>
      <c r="AL3301" s="8"/>
      <c r="AM3301" s="8"/>
      <c r="AN3301" s="8"/>
      <c r="AO3301" s="8"/>
      <c r="AP3301" s="8"/>
      <c r="AQ3301" s="8"/>
      <c r="AR3301" s="5"/>
      <c r="AS3301" s="1"/>
      <c r="AT3301" s="8"/>
      <c r="AU3301" s="1"/>
      <c r="AV3301" s="1"/>
      <c r="AW3301" s="3"/>
      <c r="AX3301" s="3"/>
      <c r="AY3301" s="4"/>
      <c r="AZ3301" s="4"/>
      <c r="BA3301" s="4"/>
      <c r="BB3301" s="1"/>
      <c r="BC3301" s="1"/>
      <c r="BD3301" s="1"/>
      <c r="BE3301" s="1"/>
      <c r="BF3301" s="1"/>
      <c r="BG3301" s="1"/>
      <c r="BH3301" s="1"/>
      <c r="BI3301" s="1"/>
    </row>
    <row r="3302" spans="1:206" x14ac:dyDescent="0.2">
      <c r="A3302" s="78">
        <f t="shared" si="1887"/>
        <v>45193</v>
      </c>
      <c r="B3302" s="2">
        <f t="shared" si="1857"/>
        <v>492719.46109811327</v>
      </c>
      <c r="C3302" s="3">
        <f t="shared" si="1858"/>
        <v>66517127.248245291</v>
      </c>
      <c r="D3302" s="2">
        <f t="shared" si="1856"/>
        <v>240537.3279050432</v>
      </c>
      <c r="E3302" s="2">
        <f t="shared" si="1859"/>
        <v>0</v>
      </c>
      <c r="F3302" s="33">
        <f t="shared" si="1860"/>
        <v>240537.3279050432</v>
      </c>
      <c r="G3302" s="39">
        <f t="shared" si="1861"/>
        <v>6667.94</v>
      </c>
      <c r="H3302" s="38">
        <f>IF(AND(N3302=1,N3301&gt;1),VLOOKUP(A3301,[1]Plan1!$CW$105:$CY$215,3),H3301)</f>
        <v>6683.28</v>
      </c>
      <c r="I3302" s="127">
        <f t="shared" si="1862"/>
        <v>45119</v>
      </c>
      <c r="J3302" s="127">
        <f t="shared" si="1863"/>
        <v>45150</v>
      </c>
      <c r="K3302" s="34">
        <f t="shared" si="1864"/>
        <v>2.3005605929267148E-3</v>
      </c>
      <c r="L3302" s="212">
        <f t="shared" si="1865"/>
        <v>45209</v>
      </c>
      <c r="M3302" s="1">
        <f t="shared" si="1866"/>
        <v>21</v>
      </c>
      <c r="N3302" s="1">
        <f t="shared" si="1867"/>
        <v>10</v>
      </c>
      <c r="O3302" s="2">
        <f t="shared" si="1868"/>
        <v>1.0010948399999999</v>
      </c>
      <c r="P3302" s="35">
        <f t="shared" si="1869"/>
        <v>1.0011996999999999</v>
      </c>
      <c r="Q3302" s="35">
        <f t="shared" si="1870"/>
        <v>1.2553620632398388</v>
      </c>
      <c r="R3302" s="2">
        <f t="shared" si="1871"/>
        <v>1.25673648</v>
      </c>
      <c r="S3302" s="2">
        <f t="shared" si="1872"/>
        <v>1.23561838</v>
      </c>
      <c r="T3302" s="2">
        <f t="shared" si="1873"/>
        <v>302292.03477998998</v>
      </c>
      <c r="U3302" s="2">
        <f t="shared" si="1874"/>
        <v>0</v>
      </c>
      <c r="V3302" s="2">
        <f t="shared" si="1875"/>
        <v>61754.706874946576</v>
      </c>
      <c r="W3302" s="2">
        <f t="shared" si="1876"/>
        <v>302292.0347799898</v>
      </c>
      <c r="X3302" s="36">
        <f t="shared" si="1877"/>
        <v>0</v>
      </c>
      <c r="Y3302" s="2">
        <f t="shared" si="1878"/>
        <v>0</v>
      </c>
      <c r="Z3302" s="37">
        <f t="shared" si="1879"/>
        <v>0</v>
      </c>
      <c r="AA3302" s="2">
        <f t="shared" si="1880"/>
        <v>0</v>
      </c>
      <c r="AB3302" s="4">
        <f t="shared" si="1888"/>
        <v>7.1215000000000001E-2</v>
      </c>
      <c r="AC3302" s="148">
        <f t="shared" si="1881"/>
        <v>911</v>
      </c>
      <c r="AD3302" s="36">
        <v>252</v>
      </c>
      <c r="AE3302" s="35">
        <f t="shared" si="1882"/>
        <v>1.28234961</v>
      </c>
      <c r="AF3302" s="2">
        <f t="shared" si="1883"/>
        <v>85352.038126230007</v>
      </c>
      <c r="AG3302" s="2">
        <f t="shared" si="1884"/>
        <v>85352.038126230007</v>
      </c>
      <c r="AH3302" s="3">
        <f t="shared" si="1885"/>
        <v>0</v>
      </c>
      <c r="AI3302" s="3"/>
      <c r="AJ3302" s="3">
        <v>0</v>
      </c>
      <c r="AK3302" s="2">
        <f t="shared" si="1886"/>
        <v>105075.38819189346</v>
      </c>
      <c r="AL3302" s="8"/>
      <c r="AM3302" s="8"/>
      <c r="AN3302" s="8"/>
      <c r="AO3302" s="8"/>
      <c r="AP3302" s="8"/>
      <c r="AQ3302" s="8"/>
      <c r="AR3302" s="5"/>
      <c r="AS3302" s="1"/>
      <c r="AT3302" s="8"/>
      <c r="AU3302" s="1"/>
      <c r="AV3302" s="1"/>
      <c r="AW3302" s="3"/>
      <c r="AX3302" s="3"/>
      <c r="AY3302" s="4"/>
      <c r="AZ3302" s="4"/>
      <c r="BA3302" s="4"/>
      <c r="BB3302" s="1"/>
      <c r="BC3302" s="1"/>
      <c r="BD3302" s="1"/>
      <c r="BE3302" s="1"/>
      <c r="BF3302" s="1"/>
      <c r="BG3302" s="1"/>
      <c r="BH3302" s="1"/>
      <c r="BI3302" s="1"/>
    </row>
    <row r="3303" spans="1:206" x14ac:dyDescent="0.2">
      <c r="A3303" s="78">
        <f t="shared" si="1887"/>
        <v>45194</v>
      </c>
      <c r="B3303" s="2">
        <f t="shared" si="1857"/>
        <v>492904.48133722635</v>
      </c>
      <c r="C3303" s="3">
        <f t="shared" si="1858"/>
        <v>66542104.980525553</v>
      </c>
      <c r="D3303" s="2">
        <f t="shared" si="1856"/>
        <v>240537.3279050432</v>
      </c>
      <c r="E3303" s="2">
        <f t="shared" si="1859"/>
        <v>0</v>
      </c>
      <c r="F3303" s="33">
        <f t="shared" si="1860"/>
        <v>240537.3279050432</v>
      </c>
      <c r="G3303" s="39">
        <f t="shared" si="1861"/>
        <v>6667.94</v>
      </c>
      <c r="H3303" s="38">
        <f>IF(AND(N3303=1,N3302&gt;1),VLOOKUP(A3302,[1]Plan1!$CW$105:$CY$215,3),H3302)</f>
        <v>6683.28</v>
      </c>
      <c r="I3303" s="127">
        <f t="shared" si="1862"/>
        <v>45119</v>
      </c>
      <c r="J3303" s="127">
        <f t="shared" si="1863"/>
        <v>45150</v>
      </c>
      <c r="K3303" s="34">
        <f t="shared" si="1864"/>
        <v>2.3005605929267148E-3</v>
      </c>
      <c r="L3303" s="212">
        <f t="shared" si="1865"/>
        <v>45209</v>
      </c>
      <c r="M3303" s="1">
        <f t="shared" si="1866"/>
        <v>21</v>
      </c>
      <c r="N3303" s="1">
        <f t="shared" si="1867"/>
        <v>10</v>
      </c>
      <c r="O3303" s="2">
        <f t="shared" si="1868"/>
        <v>1.0010948399999999</v>
      </c>
      <c r="P3303" s="35">
        <f t="shared" si="1869"/>
        <v>1.0011996999999999</v>
      </c>
      <c r="Q3303" s="35">
        <f t="shared" si="1870"/>
        <v>1.2553620632398388</v>
      </c>
      <c r="R3303" s="2">
        <f t="shared" si="1871"/>
        <v>1.25673648</v>
      </c>
      <c r="S3303" s="2">
        <f t="shared" si="1872"/>
        <v>1.23561838</v>
      </c>
      <c r="T3303" s="2">
        <f t="shared" si="1873"/>
        <v>302292.03477998998</v>
      </c>
      <c r="U3303" s="2">
        <f t="shared" si="1874"/>
        <v>0</v>
      </c>
      <c r="V3303" s="2">
        <f t="shared" si="1875"/>
        <v>61754.706874946576</v>
      </c>
      <c r="W3303" s="2">
        <f t="shared" si="1876"/>
        <v>302292.0347799898</v>
      </c>
      <c r="X3303" s="36">
        <f t="shared" si="1877"/>
        <v>0</v>
      </c>
      <c r="Y3303" s="2">
        <f t="shared" si="1878"/>
        <v>0</v>
      </c>
      <c r="Z3303" s="37">
        <f t="shared" si="1879"/>
        <v>0</v>
      </c>
      <c r="AA3303" s="2">
        <f t="shared" si="1880"/>
        <v>0</v>
      </c>
      <c r="AB3303" s="4">
        <f t="shared" si="1888"/>
        <v>7.1215000000000001E-2</v>
      </c>
      <c r="AC3303" s="148">
        <f t="shared" si="1881"/>
        <v>912</v>
      </c>
      <c r="AD3303" s="36">
        <v>252</v>
      </c>
      <c r="AE3303" s="35">
        <f t="shared" si="1882"/>
        <v>1.282699727</v>
      </c>
      <c r="AF3303" s="2">
        <f t="shared" si="1883"/>
        <v>85457.875706570005</v>
      </c>
      <c r="AG3303" s="2">
        <f t="shared" si="1884"/>
        <v>85457.875706570005</v>
      </c>
      <c r="AH3303" s="3">
        <f t="shared" si="1885"/>
        <v>0</v>
      </c>
      <c r="AI3303" s="3"/>
      <c r="AJ3303" s="3">
        <v>0</v>
      </c>
      <c r="AK3303" s="2">
        <f t="shared" si="1886"/>
        <v>105154.57085066657</v>
      </c>
      <c r="AL3303" s="8"/>
      <c r="AM3303" s="8"/>
      <c r="AN3303" s="8"/>
      <c r="AO3303" s="8"/>
      <c r="AP3303" s="8"/>
      <c r="AQ3303" s="8"/>
      <c r="AR3303" s="5"/>
      <c r="AS3303" s="1"/>
      <c r="AT3303" s="8"/>
      <c r="AU3303" s="1"/>
      <c r="AV3303" s="1"/>
      <c r="AW3303" s="3"/>
      <c r="AX3303" s="3"/>
      <c r="AY3303" s="4"/>
      <c r="AZ3303" s="4"/>
      <c r="BA3303" s="4"/>
      <c r="BB3303" s="1"/>
      <c r="BC3303" s="1"/>
      <c r="BD3303" s="1"/>
      <c r="BE3303" s="1"/>
      <c r="BF3303" s="1"/>
      <c r="BG3303" s="1"/>
      <c r="BH3303" s="1"/>
      <c r="BI3303" s="1"/>
    </row>
    <row r="3304" spans="1:206" x14ac:dyDescent="0.2">
      <c r="A3304" s="78">
        <f t="shared" si="1887"/>
        <v>45195</v>
      </c>
      <c r="B3304" s="2">
        <f t="shared" si="1857"/>
        <v>493131.97190955293</v>
      </c>
      <c r="C3304" s="3">
        <f t="shared" si="1858"/>
        <v>66572816.207789645</v>
      </c>
      <c r="D3304" s="2">
        <f t="shared" si="1856"/>
        <v>240537.3279050432</v>
      </c>
      <c r="E3304" s="2">
        <f t="shared" si="1859"/>
        <v>0</v>
      </c>
      <c r="F3304" s="33">
        <f t="shared" si="1860"/>
        <v>240537.3279050432</v>
      </c>
      <c r="G3304" s="39">
        <f t="shared" si="1861"/>
        <v>6667.94</v>
      </c>
      <c r="H3304" s="38">
        <f>IF(AND(N3304=1,N3303&gt;1),VLOOKUP(A3303,[1]Plan1!$CW$105:$CY$215,3),H3303)</f>
        <v>6683.28</v>
      </c>
      <c r="I3304" s="127">
        <f t="shared" si="1862"/>
        <v>45119</v>
      </c>
      <c r="J3304" s="127">
        <f t="shared" si="1863"/>
        <v>45150</v>
      </c>
      <c r="K3304" s="34">
        <f t="shared" si="1864"/>
        <v>2.3005605929267148E-3</v>
      </c>
      <c r="L3304" s="212">
        <f t="shared" si="1865"/>
        <v>45209</v>
      </c>
      <c r="M3304" s="1">
        <f t="shared" si="1866"/>
        <v>21</v>
      </c>
      <c r="N3304" s="1">
        <f t="shared" si="1867"/>
        <v>11</v>
      </c>
      <c r="O3304" s="2">
        <f t="shared" si="1868"/>
        <v>1.0012043900000001</v>
      </c>
      <c r="P3304" s="35">
        <f t="shared" si="1869"/>
        <v>1.0011996999999999</v>
      </c>
      <c r="Q3304" s="35">
        <f t="shared" si="1870"/>
        <v>1.2553620632398388</v>
      </c>
      <c r="R3304" s="2">
        <f t="shared" si="1871"/>
        <v>1.256874</v>
      </c>
      <c r="S3304" s="2">
        <f t="shared" si="1872"/>
        <v>1.23561838</v>
      </c>
      <c r="T3304" s="2">
        <f t="shared" si="1873"/>
        <v>302325.11347331997</v>
      </c>
      <c r="U3304" s="2">
        <f t="shared" si="1874"/>
        <v>0</v>
      </c>
      <c r="V3304" s="2">
        <f t="shared" si="1875"/>
        <v>61787.78556828008</v>
      </c>
      <c r="W3304" s="2">
        <f t="shared" si="1876"/>
        <v>302325.11347332329</v>
      </c>
      <c r="X3304" s="36">
        <f t="shared" si="1877"/>
        <v>0</v>
      </c>
      <c r="Y3304" s="2">
        <f t="shared" si="1878"/>
        <v>0</v>
      </c>
      <c r="Z3304" s="37">
        <f t="shared" si="1879"/>
        <v>0</v>
      </c>
      <c r="AA3304" s="2">
        <f t="shared" si="1880"/>
        <v>0</v>
      </c>
      <c r="AB3304" s="4">
        <f t="shared" si="1888"/>
        <v>7.1215000000000001E-2</v>
      </c>
      <c r="AC3304" s="148">
        <f t="shared" si="1881"/>
        <v>913</v>
      </c>
      <c r="AD3304" s="36">
        <v>252</v>
      </c>
      <c r="AE3304" s="35">
        <f t="shared" si="1882"/>
        <v>1.2830499390000001</v>
      </c>
      <c r="AF3304" s="2">
        <f t="shared" si="1883"/>
        <v>85573.104926789994</v>
      </c>
      <c r="AG3304" s="2">
        <f t="shared" si="1884"/>
        <v>85573.104926789994</v>
      </c>
      <c r="AH3304" s="3">
        <f t="shared" si="1885"/>
        <v>0</v>
      </c>
      <c r="AI3304" s="3"/>
      <c r="AJ3304" s="3">
        <v>0</v>
      </c>
      <c r="AK3304" s="2">
        <f t="shared" si="1886"/>
        <v>105233.75350943966</v>
      </c>
      <c r="AL3304" s="8"/>
      <c r="AM3304" s="8"/>
      <c r="AN3304" s="8"/>
      <c r="AO3304" s="8"/>
      <c r="AP3304" s="8"/>
      <c r="AQ3304" s="8"/>
      <c r="AR3304" s="5"/>
      <c r="AS3304" s="1"/>
      <c r="AT3304" s="8"/>
      <c r="AU3304" s="1"/>
      <c r="AV3304" s="1"/>
      <c r="AW3304" s="3"/>
      <c r="AX3304" s="3"/>
      <c r="AY3304" s="4"/>
      <c r="AZ3304" s="4"/>
      <c r="BA3304" s="4"/>
      <c r="BB3304" s="1"/>
      <c r="BC3304" s="1"/>
      <c r="BD3304" s="1"/>
      <c r="BE3304" s="1"/>
      <c r="BF3304" s="1"/>
      <c r="BG3304" s="1"/>
      <c r="BH3304" s="1"/>
      <c r="BI3304" s="1"/>
    </row>
    <row r="3305" spans="1:206" x14ac:dyDescent="0.2">
      <c r="A3305" s="78">
        <f t="shared" si="1887"/>
        <v>45196</v>
      </c>
      <c r="B3305" s="2">
        <f t="shared" si="1857"/>
        <v>493359.52085148607</v>
      </c>
      <c r="C3305" s="3">
        <f t="shared" si="1858"/>
        <v>66603535.314950623</v>
      </c>
      <c r="D3305" s="2">
        <f t="shared" si="1856"/>
        <v>240537.3279050432</v>
      </c>
      <c r="E3305" s="2">
        <f t="shared" si="1859"/>
        <v>0</v>
      </c>
      <c r="F3305" s="33">
        <f t="shared" si="1860"/>
        <v>240537.3279050432</v>
      </c>
      <c r="G3305" s="39">
        <f t="shared" si="1861"/>
        <v>6667.94</v>
      </c>
      <c r="H3305" s="38">
        <f>IF(AND(N3305=1,N3304&gt;1),VLOOKUP(A3304,[1]Plan1!$CW$105:$CY$215,3),H3304)</f>
        <v>6683.28</v>
      </c>
      <c r="I3305" s="127">
        <f t="shared" si="1862"/>
        <v>45119</v>
      </c>
      <c r="J3305" s="127">
        <f t="shared" si="1863"/>
        <v>45150</v>
      </c>
      <c r="K3305" s="34">
        <f t="shared" si="1864"/>
        <v>2.3005605929267148E-3</v>
      </c>
      <c r="L3305" s="212">
        <f t="shared" si="1865"/>
        <v>45209</v>
      </c>
      <c r="M3305" s="1">
        <f t="shared" si="1866"/>
        <v>21</v>
      </c>
      <c r="N3305" s="1">
        <f t="shared" si="1867"/>
        <v>12</v>
      </c>
      <c r="O3305" s="2">
        <f t="shared" si="1868"/>
        <v>1.0013139499999999</v>
      </c>
      <c r="P3305" s="35">
        <f t="shared" si="1869"/>
        <v>1.0011996999999999</v>
      </c>
      <c r="Q3305" s="35">
        <f t="shared" si="1870"/>
        <v>1.2553620632398388</v>
      </c>
      <c r="R3305" s="2">
        <f t="shared" si="1871"/>
        <v>1.2570115399999999</v>
      </c>
      <c r="S3305" s="2">
        <f t="shared" si="1872"/>
        <v>1.23561838</v>
      </c>
      <c r="T3305" s="2">
        <f t="shared" si="1873"/>
        <v>302358.19697739999</v>
      </c>
      <c r="U3305" s="2">
        <f t="shared" si="1874"/>
        <v>0</v>
      </c>
      <c r="V3305" s="2">
        <f t="shared" si="1875"/>
        <v>61820.86907236011</v>
      </c>
      <c r="W3305" s="2">
        <f t="shared" si="1876"/>
        <v>302358.19697740331</v>
      </c>
      <c r="X3305" s="36">
        <f t="shared" si="1877"/>
        <v>0</v>
      </c>
      <c r="Y3305" s="2">
        <f t="shared" si="1878"/>
        <v>0</v>
      </c>
      <c r="Z3305" s="37">
        <f t="shared" si="1879"/>
        <v>0</v>
      </c>
      <c r="AA3305" s="2">
        <f t="shared" si="1880"/>
        <v>0</v>
      </c>
      <c r="AB3305" s="4">
        <f t="shared" si="1888"/>
        <v>7.1215000000000001E-2</v>
      </c>
      <c r="AC3305" s="148">
        <f t="shared" si="1881"/>
        <v>914</v>
      </c>
      <c r="AD3305" s="36">
        <v>252</v>
      </c>
      <c r="AE3305" s="35">
        <f t="shared" si="1882"/>
        <v>1.2834002470000001</v>
      </c>
      <c r="AF3305" s="2">
        <f t="shared" si="1883"/>
        <v>85688.387705860005</v>
      </c>
      <c r="AG3305" s="2">
        <f t="shared" si="1884"/>
        <v>85688.387705870002</v>
      </c>
      <c r="AH3305" s="3">
        <f t="shared" si="1885"/>
        <v>0</v>
      </c>
      <c r="AI3305" s="3"/>
      <c r="AJ3305" s="3">
        <v>0</v>
      </c>
      <c r="AK3305" s="2">
        <f t="shared" si="1886"/>
        <v>105312.93616821275</v>
      </c>
      <c r="AL3305" s="8"/>
      <c r="AM3305" s="8"/>
      <c r="AN3305" s="8"/>
      <c r="AO3305" s="8"/>
      <c r="AP3305" s="8"/>
      <c r="AQ3305" s="8"/>
      <c r="AR3305" s="5"/>
      <c r="AS3305" s="1"/>
      <c r="AT3305" s="8"/>
      <c r="AU3305" s="1"/>
      <c r="AV3305" s="1"/>
      <c r="AW3305" s="3"/>
      <c r="AX3305" s="3"/>
      <c r="AY3305" s="4"/>
      <c r="AZ3305" s="4"/>
      <c r="BA3305" s="4"/>
      <c r="BB3305" s="1"/>
      <c r="BC3305" s="1"/>
      <c r="BD3305" s="1"/>
      <c r="BE3305" s="1"/>
      <c r="BF3305" s="1"/>
      <c r="BG3305" s="1"/>
      <c r="BH3305" s="1"/>
      <c r="BI3305" s="1"/>
    </row>
    <row r="3306" spans="1:206" x14ac:dyDescent="0.2">
      <c r="A3306" s="78">
        <f t="shared" si="1887"/>
        <v>45197</v>
      </c>
      <c r="B3306" s="2">
        <f t="shared" si="1857"/>
        <v>493587.12787521572</v>
      </c>
      <c r="C3306" s="3">
        <f t="shared" si="1858"/>
        <v>66634262.263154119</v>
      </c>
      <c r="D3306" s="2">
        <f t="shared" si="1856"/>
        <v>240537.3279050432</v>
      </c>
      <c r="E3306" s="2">
        <f t="shared" si="1859"/>
        <v>0</v>
      </c>
      <c r="F3306" s="33">
        <f t="shared" si="1860"/>
        <v>240537.3279050432</v>
      </c>
      <c r="G3306" s="39">
        <f t="shared" si="1861"/>
        <v>6667.94</v>
      </c>
      <c r="H3306" s="38">
        <f>IF(AND(N3306=1,N3305&gt;1),VLOOKUP(A3305,[1]Plan1!$CW$105:$CY$215,3),H3305)</f>
        <v>6683.28</v>
      </c>
      <c r="I3306" s="127">
        <f t="shared" si="1862"/>
        <v>45119</v>
      </c>
      <c r="J3306" s="127">
        <f t="shared" si="1863"/>
        <v>45150</v>
      </c>
      <c r="K3306" s="34">
        <f t="shared" si="1864"/>
        <v>2.3005605929267148E-3</v>
      </c>
      <c r="L3306" s="212">
        <f t="shared" si="1865"/>
        <v>45209</v>
      </c>
      <c r="M3306" s="1">
        <f t="shared" si="1866"/>
        <v>21</v>
      </c>
      <c r="N3306" s="1">
        <f t="shared" si="1867"/>
        <v>13</v>
      </c>
      <c r="O3306" s="2">
        <f t="shared" si="1868"/>
        <v>1.0014235300000001</v>
      </c>
      <c r="P3306" s="35">
        <f t="shared" si="1869"/>
        <v>1.0011996999999999</v>
      </c>
      <c r="Q3306" s="35">
        <f t="shared" si="1870"/>
        <v>1.2553620632398388</v>
      </c>
      <c r="R3306" s="2">
        <f t="shared" si="1871"/>
        <v>1.2571490999999999</v>
      </c>
      <c r="S3306" s="2">
        <f t="shared" si="1872"/>
        <v>1.23561838</v>
      </c>
      <c r="T3306" s="2">
        <f t="shared" si="1873"/>
        <v>302391.28529223002</v>
      </c>
      <c r="U3306" s="2">
        <f t="shared" si="1874"/>
        <v>0</v>
      </c>
      <c r="V3306" s="2">
        <f t="shared" si="1875"/>
        <v>61853.957387186725</v>
      </c>
      <c r="W3306" s="2">
        <f t="shared" si="1876"/>
        <v>302391.28529222991</v>
      </c>
      <c r="X3306" s="36">
        <f t="shared" si="1877"/>
        <v>0</v>
      </c>
      <c r="Y3306" s="2">
        <f t="shared" si="1878"/>
        <v>0</v>
      </c>
      <c r="Z3306" s="37">
        <f t="shared" si="1879"/>
        <v>0</v>
      </c>
      <c r="AA3306" s="2">
        <f t="shared" si="1880"/>
        <v>0</v>
      </c>
      <c r="AB3306" s="4">
        <f t="shared" si="1888"/>
        <v>7.1215000000000001E-2</v>
      </c>
      <c r="AC3306" s="148">
        <f t="shared" si="1881"/>
        <v>915</v>
      </c>
      <c r="AD3306" s="36">
        <v>252</v>
      </c>
      <c r="AE3306" s="35">
        <f t="shared" si="1882"/>
        <v>1.28375065</v>
      </c>
      <c r="AF3306" s="2">
        <f t="shared" si="1883"/>
        <v>85803.723756000007</v>
      </c>
      <c r="AG3306" s="2">
        <f t="shared" si="1884"/>
        <v>85803.723756000007</v>
      </c>
      <c r="AH3306" s="3">
        <f t="shared" si="1885"/>
        <v>0</v>
      </c>
      <c r="AI3306" s="3"/>
      <c r="AJ3306" s="3">
        <v>0</v>
      </c>
      <c r="AK3306" s="2">
        <f t="shared" si="1886"/>
        <v>105392.11882698585</v>
      </c>
      <c r="AL3306" s="8"/>
      <c r="AM3306" s="8"/>
      <c r="AN3306" s="8"/>
      <c r="AO3306" s="8"/>
      <c r="AP3306" s="8"/>
      <c r="AQ3306" s="8"/>
      <c r="AR3306" s="5"/>
      <c r="AS3306" s="1"/>
      <c r="AT3306" s="8"/>
      <c r="AU3306" s="1"/>
      <c r="AV3306" s="1"/>
      <c r="AW3306" s="3"/>
      <c r="AX3306" s="3"/>
      <c r="AY3306" s="4"/>
      <c r="AZ3306" s="4"/>
      <c r="BA3306" s="4"/>
      <c r="BB3306" s="1"/>
      <c r="BC3306" s="1"/>
      <c r="BD3306" s="1"/>
      <c r="BE3306" s="1"/>
      <c r="BF3306" s="1"/>
      <c r="BG3306" s="1"/>
      <c r="BH3306" s="1"/>
      <c r="BI3306" s="1"/>
    </row>
    <row r="3307" spans="1:206" x14ac:dyDescent="0.2">
      <c r="A3307" s="78">
        <f t="shared" si="1887"/>
        <v>45198</v>
      </c>
      <c r="B3307" s="2">
        <f t="shared" si="1857"/>
        <v>493814.79051134875</v>
      </c>
      <c r="C3307" s="3">
        <f t="shared" si="1858"/>
        <v>66664996.719032079</v>
      </c>
      <c r="D3307" s="2">
        <f t="shared" si="1856"/>
        <v>240537.3279050432</v>
      </c>
      <c r="E3307" s="2">
        <f t="shared" si="1859"/>
        <v>0</v>
      </c>
      <c r="F3307" s="33">
        <f t="shared" si="1860"/>
        <v>240537.3279050432</v>
      </c>
      <c r="G3307" s="39">
        <f t="shared" si="1861"/>
        <v>6667.94</v>
      </c>
      <c r="H3307" s="38">
        <f>IF(AND(N3307=1,N3306&gt;1),VLOOKUP(A3306,[1]Plan1!$CW$105:$CY$215,3),H3306)</f>
        <v>6683.28</v>
      </c>
      <c r="I3307" s="127">
        <f t="shared" si="1862"/>
        <v>45119</v>
      </c>
      <c r="J3307" s="127">
        <f t="shared" si="1863"/>
        <v>45150</v>
      </c>
      <c r="K3307" s="34">
        <f t="shared" si="1864"/>
        <v>2.3005605929267148E-3</v>
      </c>
      <c r="L3307" s="212">
        <f t="shared" si="1865"/>
        <v>45209</v>
      </c>
      <c r="M3307" s="1">
        <f t="shared" si="1866"/>
        <v>21</v>
      </c>
      <c r="N3307" s="1">
        <f t="shared" si="1867"/>
        <v>14</v>
      </c>
      <c r="O3307" s="2">
        <f t="shared" si="1868"/>
        <v>1.00153311</v>
      </c>
      <c r="P3307" s="35">
        <f t="shared" si="1869"/>
        <v>1.0011996999999999</v>
      </c>
      <c r="Q3307" s="35">
        <f t="shared" si="1870"/>
        <v>1.2553620632398388</v>
      </c>
      <c r="R3307" s="2">
        <f t="shared" si="1871"/>
        <v>1.2572866700000001</v>
      </c>
      <c r="S3307" s="2">
        <f t="shared" si="1872"/>
        <v>1.23561838</v>
      </c>
      <c r="T3307" s="2">
        <f t="shared" si="1873"/>
        <v>302424.37601243</v>
      </c>
      <c r="U3307" s="2">
        <f t="shared" si="1874"/>
        <v>0</v>
      </c>
      <c r="V3307" s="2">
        <f t="shared" si="1875"/>
        <v>61887.048107386654</v>
      </c>
      <c r="W3307" s="2">
        <f t="shared" si="1876"/>
        <v>302424.37601242983</v>
      </c>
      <c r="X3307" s="36">
        <f t="shared" si="1877"/>
        <v>0</v>
      </c>
      <c r="Y3307" s="2">
        <f t="shared" si="1878"/>
        <v>0</v>
      </c>
      <c r="Z3307" s="37">
        <f t="shared" si="1879"/>
        <v>0</v>
      </c>
      <c r="AA3307" s="2">
        <f t="shared" si="1880"/>
        <v>0</v>
      </c>
      <c r="AB3307" s="4">
        <f t="shared" si="1888"/>
        <v>7.1215000000000001E-2</v>
      </c>
      <c r="AC3307" s="148">
        <f t="shared" si="1881"/>
        <v>916</v>
      </c>
      <c r="AD3307" s="36">
        <v>252</v>
      </c>
      <c r="AE3307" s="35">
        <f t="shared" si="1882"/>
        <v>1.2841011499999999</v>
      </c>
      <c r="AF3307" s="2">
        <f t="shared" si="1883"/>
        <v>85919.113013159993</v>
      </c>
      <c r="AG3307" s="2">
        <f t="shared" si="1884"/>
        <v>85919.113013159993</v>
      </c>
      <c r="AH3307" s="3">
        <f t="shared" si="1885"/>
        <v>0</v>
      </c>
      <c r="AI3307" s="3"/>
      <c r="AJ3307" s="3">
        <v>0</v>
      </c>
      <c r="AK3307" s="2">
        <f t="shared" si="1886"/>
        <v>105471.30148575893</v>
      </c>
      <c r="AL3307" s="8"/>
      <c r="AM3307" s="8"/>
      <c r="AN3307" s="8"/>
      <c r="AO3307" s="8"/>
      <c r="AP3307" s="8"/>
      <c r="AQ3307" s="8"/>
      <c r="AR3307" s="5"/>
      <c r="AS3307" s="1"/>
      <c r="AT3307" s="8"/>
      <c r="AU3307" s="1"/>
      <c r="AV3307" s="1"/>
      <c r="AW3307" s="3"/>
      <c r="AX3307" s="3"/>
      <c r="AY3307" s="4"/>
      <c r="AZ3307" s="4"/>
      <c r="BA3307" s="4"/>
      <c r="BB3307" s="1"/>
      <c r="BC3307" s="1"/>
      <c r="BD3307" s="1"/>
      <c r="BE3307" s="1"/>
      <c r="BF3307" s="1"/>
      <c r="BG3307" s="1"/>
      <c r="BH3307" s="1"/>
      <c r="BI3307" s="1"/>
    </row>
    <row r="3308" spans="1:206" x14ac:dyDescent="0.2">
      <c r="A3308" s="78">
        <f t="shared" si="1887"/>
        <v>45199</v>
      </c>
      <c r="B3308" s="2">
        <f t="shared" si="1857"/>
        <v>493936.46809072501</v>
      </c>
      <c r="C3308" s="3">
        <f t="shared" si="1858"/>
        <v>66681423.192247875</v>
      </c>
      <c r="D3308" s="2">
        <f t="shared" si="1856"/>
        <v>240537.3279050432</v>
      </c>
      <c r="E3308" s="2">
        <f t="shared" si="1859"/>
        <v>0</v>
      </c>
      <c r="F3308" s="33">
        <f t="shared" si="1860"/>
        <v>240537.3279050432</v>
      </c>
      <c r="G3308" s="39">
        <f t="shared" si="1861"/>
        <v>6667.94</v>
      </c>
      <c r="H3308" s="38">
        <f>IF(AND(N3308=1,N3307&gt;1),VLOOKUP(A3307,[1]Plan1!$CW$105:$CY$215,3),H3307)</f>
        <v>6683.28</v>
      </c>
      <c r="I3308" s="127">
        <f t="shared" si="1862"/>
        <v>45119</v>
      </c>
      <c r="J3308" s="127">
        <f t="shared" si="1863"/>
        <v>45150</v>
      </c>
      <c r="K3308" s="34">
        <f t="shared" si="1864"/>
        <v>2.3005605929267148E-3</v>
      </c>
      <c r="L3308" s="212">
        <f t="shared" si="1865"/>
        <v>45209</v>
      </c>
      <c r="M3308" s="1">
        <f t="shared" si="1866"/>
        <v>21</v>
      </c>
      <c r="N3308" s="1">
        <f t="shared" si="1867"/>
        <v>15</v>
      </c>
      <c r="O3308" s="2">
        <f t="shared" si="1868"/>
        <v>1.00164271</v>
      </c>
      <c r="P3308" s="35">
        <f t="shared" si="1869"/>
        <v>1.0011996999999999</v>
      </c>
      <c r="Q3308" s="35">
        <f t="shared" si="1870"/>
        <v>1.2553620632398388</v>
      </c>
      <c r="R3308" s="2">
        <f t="shared" si="1871"/>
        <v>1.2574242499999999</v>
      </c>
      <c r="S3308" s="2">
        <f t="shared" si="1872"/>
        <v>1.23561838</v>
      </c>
      <c r="T3308" s="2">
        <f t="shared" si="1873"/>
        <v>302457.46913799999</v>
      </c>
      <c r="U3308" s="2">
        <f t="shared" si="1874"/>
        <v>0</v>
      </c>
      <c r="V3308" s="2">
        <f t="shared" si="1875"/>
        <v>61920.141232959795</v>
      </c>
      <c r="W3308" s="2">
        <f t="shared" si="1876"/>
        <v>302457.46913800301</v>
      </c>
      <c r="X3308" s="36">
        <f t="shared" si="1877"/>
        <v>0</v>
      </c>
      <c r="Y3308" s="2">
        <f t="shared" si="1878"/>
        <v>0</v>
      </c>
      <c r="Z3308" s="37">
        <f t="shared" si="1879"/>
        <v>0</v>
      </c>
      <c r="AA3308" s="2">
        <f t="shared" si="1880"/>
        <v>0</v>
      </c>
      <c r="AB3308" s="4">
        <f t="shared" si="1888"/>
        <v>7.1215000000000001E-2</v>
      </c>
      <c r="AC3308" s="148">
        <f t="shared" si="1881"/>
        <v>916</v>
      </c>
      <c r="AD3308" s="36">
        <v>252</v>
      </c>
      <c r="AE3308" s="35">
        <f t="shared" si="1882"/>
        <v>1.2841011499999999</v>
      </c>
      <c r="AF3308" s="2">
        <f t="shared" si="1883"/>
        <v>85928.514808189997</v>
      </c>
      <c r="AG3308" s="2">
        <f t="shared" si="1884"/>
        <v>85928.514808189997</v>
      </c>
      <c r="AH3308" s="3">
        <f t="shared" si="1885"/>
        <v>0</v>
      </c>
      <c r="AI3308" s="3"/>
      <c r="AJ3308" s="3">
        <v>0</v>
      </c>
      <c r="AK3308" s="2">
        <f t="shared" si="1886"/>
        <v>105550.48414453203</v>
      </c>
      <c r="AL3308" s="8"/>
      <c r="AM3308" s="8"/>
      <c r="AN3308" s="8"/>
      <c r="AO3308" s="8"/>
      <c r="AP3308" s="8"/>
      <c r="AQ3308" s="8"/>
      <c r="AR3308" s="5"/>
      <c r="AS3308" s="1"/>
      <c r="AT3308" s="8"/>
      <c r="AU3308" s="1"/>
      <c r="AV3308" s="1"/>
      <c r="AW3308" s="3"/>
      <c r="AX3308" s="3"/>
      <c r="AY3308" s="4"/>
      <c r="AZ3308" s="4"/>
      <c r="BA3308" s="4"/>
      <c r="BB3308" s="1"/>
      <c r="BC3308" s="1"/>
      <c r="BD3308" s="1"/>
      <c r="BE3308" s="1"/>
      <c r="BF3308" s="1"/>
      <c r="BG3308" s="1"/>
      <c r="BH3308" s="1"/>
      <c r="BI3308" s="1"/>
    </row>
    <row r="3309" spans="1:206" x14ac:dyDescent="0.2">
      <c r="A3309" s="78">
        <f t="shared" si="1887"/>
        <v>45200</v>
      </c>
      <c r="B3309" s="2">
        <f t="shared" si="1857"/>
        <v>494015.65074949811</v>
      </c>
      <c r="C3309" s="3">
        <f t="shared" si="1858"/>
        <v>66692112.851182245</v>
      </c>
      <c r="D3309" s="2">
        <f t="shared" si="1856"/>
        <v>240537.3279050432</v>
      </c>
      <c r="E3309" s="2">
        <f t="shared" si="1859"/>
        <v>0</v>
      </c>
      <c r="F3309" s="33">
        <f t="shared" si="1860"/>
        <v>240537.3279050432</v>
      </c>
      <c r="G3309" s="39">
        <f t="shared" si="1861"/>
        <v>6667.94</v>
      </c>
      <c r="H3309" s="38">
        <f>IF(AND(N3309=1,N3308&gt;1),VLOOKUP(A3308,[1]Plan1!$CW$105:$CY$215,3),H3308)</f>
        <v>6683.28</v>
      </c>
      <c r="I3309" s="127">
        <f t="shared" si="1862"/>
        <v>45119</v>
      </c>
      <c r="J3309" s="127">
        <f t="shared" si="1863"/>
        <v>45150</v>
      </c>
      <c r="K3309" s="34">
        <f t="shared" si="1864"/>
        <v>2.3005605929267148E-3</v>
      </c>
      <c r="L3309" s="212">
        <f t="shared" si="1865"/>
        <v>45209</v>
      </c>
      <c r="M3309" s="1">
        <f t="shared" si="1866"/>
        <v>21</v>
      </c>
      <c r="N3309" s="1">
        <f t="shared" si="1867"/>
        <v>15</v>
      </c>
      <c r="O3309" s="2">
        <f t="shared" si="1868"/>
        <v>1.00164271</v>
      </c>
      <c r="P3309" s="35">
        <f t="shared" si="1869"/>
        <v>1.0011996999999999</v>
      </c>
      <c r="Q3309" s="35">
        <f t="shared" si="1870"/>
        <v>1.2553620632398388</v>
      </c>
      <c r="R3309" s="2">
        <f t="shared" si="1871"/>
        <v>1.2574242499999999</v>
      </c>
      <c r="S3309" s="2">
        <f t="shared" si="1872"/>
        <v>1.23561838</v>
      </c>
      <c r="T3309" s="2">
        <f t="shared" si="1873"/>
        <v>302457.46913799999</v>
      </c>
      <c r="U3309" s="2">
        <f t="shared" si="1874"/>
        <v>0</v>
      </c>
      <c r="V3309" s="2">
        <f t="shared" si="1875"/>
        <v>61920.141232959795</v>
      </c>
      <c r="W3309" s="2">
        <f t="shared" si="1876"/>
        <v>302457.46913800301</v>
      </c>
      <c r="X3309" s="36">
        <f t="shared" si="1877"/>
        <v>0</v>
      </c>
      <c r="Y3309" s="2">
        <f t="shared" si="1878"/>
        <v>0</v>
      </c>
      <c r="Z3309" s="37">
        <f t="shared" si="1879"/>
        <v>0</v>
      </c>
      <c r="AA3309" s="2">
        <f t="shared" si="1880"/>
        <v>0</v>
      </c>
      <c r="AB3309" s="4">
        <f t="shared" si="1888"/>
        <v>7.1215000000000001E-2</v>
      </c>
      <c r="AC3309" s="148">
        <f t="shared" si="1881"/>
        <v>916</v>
      </c>
      <c r="AD3309" s="36">
        <v>252</v>
      </c>
      <c r="AE3309" s="35">
        <f t="shared" si="1882"/>
        <v>1.2841011499999999</v>
      </c>
      <c r="AF3309" s="2">
        <f t="shared" si="1883"/>
        <v>85928.514808189997</v>
      </c>
      <c r="AG3309" s="2">
        <f t="shared" si="1884"/>
        <v>85928.514808189997</v>
      </c>
      <c r="AH3309" s="3">
        <f t="shared" si="1885"/>
        <v>0</v>
      </c>
      <c r="AI3309" s="3"/>
      <c r="AJ3309" s="3">
        <v>0</v>
      </c>
      <c r="AK3309" s="2">
        <f t="shared" si="1886"/>
        <v>105629.66680330511</v>
      </c>
      <c r="AL3309" s="8"/>
      <c r="AM3309" s="8"/>
      <c r="AN3309" s="8"/>
      <c r="AO3309" s="8"/>
      <c r="AP3309" s="8"/>
      <c r="AQ3309" s="8"/>
      <c r="AR3309" s="5"/>
      <c r="AS3309" s="1"/>
      <c r="AT3309" s="8"/>
      <c r="AU3309" s="1"/>
      <c r="AV3309" s="1"/>
      <c r="AW3309" s="3"/>
      <c r="AX3309" s="3"/>
      <c r="AY3309" s="4"/>
      <c r="AZ3309" s="4"/>
      <c r="BA3309" s="4"/>
      <c r="BB3309" s="1"/>
      <c r="BC3309" s="1"/>
      <c r="BD3309" s="1"/>
      <c r="BE3309" s="1"/>
      <c r="BF3309" s="1"/>
      <c r="BG3309" s="1"/>
      <c r="BH3309" s="1"/>
      <c r="BI3309" s="1"/>
    </row>
    <row r="3310" spans="1:206" x14ac:dyDescent="0.2">
      <c r="A3310" s="78">
        <f t="shared" si="1887"/>
        <v>45201</v>
      </c>
      <c r="B3310" s="2">
        <f t="shared" si="1857"/>
        <v>494200.87318221119</v>
      </c>
      <c r="C3310" s="3">
        <f t="shared" si="1858"/>
        <v>66717117.879598513</v>
      </c>
      <c r="D3310" s="2">
        <f t="shared" si="1856"/>
        <v>240537.3279050432</v>
      </c>
      <c r="E3310" s="2">
        <f t="shared" si="1859"/>
        <v>0</v>
      </c>
      <c r="F3310" s="33">
        <f t="shared" si="1860"/>
        <v>240537.3279050432</v>
      </c>
      <c r="G3310" s="39">
        <f t="shared" si="1861"/>
        <v>6667.94</v>
      </c>
      <c r="H3310" s="38">
        <f>IF(AND(N3310=1,N3309&gt;1),VLOOKUP(A3309,[1]Plan1!$CW$105:$CY$215,3),H3309)</f>
        <v>6683.28</v>
      </c>
      <c r="I3310" s="127">
        <f t="shared" si="1862"/>
        <v>45119</v>
      </c>
      <c r="J3310" s="127">
        <f t="shared" si="1863"/>
        <v>45150</v>
      </c>
      <c r="K3310" s="34">
        <f t="shared" si="1864"/>
        <v>2.3005605929267148E-3</v>
      </c>
      <c r="L3310" s="212">
        <f t="shared" si="1865"/>
        <v>45209</v>
      </c>
      <c r="M3310" s="1">
        <f t="shared" si="1866"/>
        <v>21</v>
      </c>
      <c r="N3310" s="1">
        <f t="shared" si="1867"/>
        <v>15</v>
      </c>
      <c r="O3310" s="2">
        <f t="shared" si="1868"/>
        <v>1.00164271</v>
      </c>
      <c r="P3310" s="35">
        <f t="shared" si="1869"/>
        <v>1.0011996999999999</v>
      </c>
      <c r="Q3310" s="35">
        <f t="shared" si="1870"/>
        <v>1.2553620632398388</v>
      </c>
      <c r="R3310" s="2">
        <f t="shared" si="1871"/>
        <v>1.2574242499999999</v>
      </c>
      <c r="S3310" s="2">
        <f t="shared" si="1872"/>
        <v>1.23561838</v>
      </c>
      <c r="T3310" s="2">
        <f t="shared" si="1873"/>
        <v>302457.46913799999</v>
      </c>
      <c r="U3310" s="2">
        <f t="shared" si="1874"/>
        <v>0</v>
      </c>
      <c r="V3310" s="2">
        <f t="shared" si="1875"/>
        <v>61920.141232959795</v>
      </c>
      <c r="W3310" s="2">
        <f t="shared" si="1876"/>
        <v>302457.46913800301</v>
      </c>
      <c r="X3310" s="36">
        <f t="shared" si="1877"/>
        <v>0</v>
      </c>
      <c r="Y3310" s="2">
        <f t="shared" si="1878"/>
        <v>0</v>
      </c>
      <c r="Z3310" s="37">
        <f t="shared" si="1879"/>
        <v>0</v>
      </c>
      <c r="AA3310" s="2">
        <f t="shared" si="1880"/>
        <v>0</v>
      </c>
      <c r="AB3310" s="4">
        <f t="shared" si="1888"/>
        <v>7.1215000000000001E-2</v>
      </c>
      <c r="AC3310" s="148">
        <f t="shared" si="1881"/>
        <v>917</v>
      </c>
      <c r="AD3310" s="36">
        <v>252</v>
      </c>
      <c r="AE3310" s="35">
        <f t="shared" si="1882"/>
        <v>1.2844517440000001</v>
      </c>
      <c r="AF3310" s="2">
        <f t="shared" si="1883"/>
        <v>86034.554582130004</v>
      </c>
      <c r="AG3310" s="2">
        <f t="shared" si="1884"/>
        <v>86034.554582130004</v>
      </c>
      <c r="AH3310" s="3">
        <f t="shared" si="1885"/>
        <v>0</v>
      </c>
      <c r="AI3310" s="3"/>
      <c r="AJ3310" s="3">
        <v>0</v>
      </c>
      <c r="AK3310" s="2">
        <f t="shared" si="1886"/>
        <v>105708.84946207821</v>
      </c>
      <c r="AL3310" s="8"/>
      <c r="AM3310" s="8"/>
      <c r="AN3310" s="8"/>
      <c r="AO3310" s="8"/>
      <c r="AP3310" s="8"/>
      <c r="AQ3310" s="8"/>
      <c r="AR3310" s="5"/>
      <c r="AS3310" s="1"/>
      <c r="AT3310" s="8"/>
      <c r="AU3310" s="1"/>
      <c r="AV3310" s="1"/>
      <c r="AW3310" s="3"/>
      <c r="AX3310" s="3"/>
      <c r="AY3310" s="4"/>
      <c r="AZ3310" s="4"/>
      <c r="BA3310" s="4"/>
      <c r="BB3310" s="1"/>
      <c r="BC3310" s="1"/>
      <c r="BD3310" s="1"/>
      <c r="BE3310" s="1"/>
      <c r="BF3310" s="1"/>
      <c r="BG3310" s="1"/>
      <c r="BH3310" s="1"/>
      <c r="BI3310" s="1"/>
    </row>
    <row r="3311" spans="1:206" x14ac:dyDescent="0.2">
      <c r="A3311" s="78">
        <f t="shared" si="1887"/>
        <v>45202</v>
      </c>
      <c r="B3311" s="2">
        <f t="shared" si="1857"/>
        <v>494428.64926246408</v>
      </c>
      <c r="C3311" s="3">
        <f t="shared" si="1858"/>
        <v>66747867.650432654</v>
      </c>
      <c r="D3311" s="2">
        <f t="shared" si="1856"/>
        <v>240537.3279050432</v>
      </c>
      <c r="E3311" s="2">
        <f t="shared" si="1859"/>
        <v>0</v>
      </c>
      <c r="F3311" s="33">
        <f t="shared" si="1860"/>
        <v>240537.3279050432</v>
      </c>
      <c r="G3311" s="39">
        <f t="shared" si="1861"/>
        <v>6667.94</v>
      </c>
      <c r="H3311" s="38">
        <f>IF(AND(N3311=1,N3310&gt;1),VLOOKUP(A3310,[1]Plan1!$CW$105:$CY$215,3),H3310)</f>
        <v>6683.28</v>
      </c>
      <c r="I3311" s="127">
        <f t="shared" si="1862"/>
        <v>45119</v>
      </c>
      <c r="J3311" s="127">
        <f t="shared" si="1863"/>
        <v>45150</v>
      </c>
      <c r="K3311" s="34">
        <f t="shared" si="1864"/>
        <v>2.3005605929267148E-3</v>
      </c>
      <c r="L3311" s="212">
        <f t="shared" si="1865"/>
        <v>45209</v>
      </c>
      <c r="M3311" s="1">
        <f t="shared" si="1866"/>
        <v>21</v>
      </c>
      <c r="N3311" s="1">
        <f t="shared" si="1867"/>
        <v>16</v>
      </c>
      <c r="O3311" s="2">
        <f t="shared" si="1868"/>
        <v>1.00175232</v>
      </c>
      <c r="P3311" s="35">
        <f t="shared" si="1869"/>
        <v>1.0011996999999999</v>
      </c>
      <c r="Q3311" s="35">
        <f t="shared" si="1870"/>
        <v>1.2553620632398388</v>
      </c>
      <c r="R3311" s="2">
        <f t="shared" si="1871"/>
        <v>1.2575618500000001</v>
      </c>
      <c r="S3311" s="2">
        <f t="shared" si="1872"/>
        <v>1.23561838</v>
      </c>
      <c r="T3311" s="2">
        <f t="shared" si="1873"/>
        <v>302490.56707431999</v>
      </c>
      <c r="U3311" s="2">
        <f t="shared" si="1874"/>
        <v>0</v>
      </c>
      <c r="V3311" s="2">
        <f t="shared" si="1875"/>
        <v>61953.239169279572</v>
      </c>
      <c r="W3311" s="2">
        <f t="shared" si="1876"/>
        <v>302490.56707432278</v>
      </c>
      <c r="X3311" s="36">
        <f t="shared" si="1877"/>
        <v>0</v>
      </c>
      <c r="Y3311" s="2">
        <f t="shared" si="1878"/>
        <v>0</v>
      </c>
      <c r="Z3311" s="37">
        <f t="shared" si="1879"/>
        <v>0</v>
      </c>
      <c r="AA3311" s="2">
        <f t="shared" si="1880"/>
        <v>0</v>
      </c>
      <c r="AB3311" s="4">
        <f t="shared" si="1888"/>
        <v>7.1215000000000001E-2</v>
      </c>
      <c r="AC3311" s="148">
        <f t="shared" si="1881"/>
        <v>918</v>
      </c>
      <c r="AD3311" s="36">
        <v>252</v>
      </c>
      <c r="AE3311" s="35">
        <f t="shared" si="1882"/>
        <v>1.284802435</v>
      </c>
      <c r="AF3311" s="2">
        <f t="shared" si="1883"/>
        <v>86150.050067289994</v>
      </c>
      <c r="AG3311" s="2">
        <f t="shared" si="1884"/>
        <v>86150.050067289994</v>
      </c>
      <c r="AH3311" s="3">
        <f t="shared" si="1885"/>
        <v>0</v>
      </c>
      <c r="AI3311" s="3"/>
      <c r="AJ3311" s="3">
        <v>0</v>
      </c>
      <c r="AK3311" s="2">
        <f t="shared" si="1886"/>
        <v>105788.03212085129</v>
      </c>
      <c r="AL3311" s="8"/>
      <c r="AM3311" s="8"/>
      <c r="AN3311" s="8"/>
      <c r="AO3311" s="8"/>
      <c r="AP3311" s="8"/>
      <c r="AQ3311" s="8"/>
      <c r="AR3311" s="5"/>
      <c r="AS3311" s="1"/>
      <c r="AT3311" s="8"/>
      <c r="AU3311" s="1"/>
      <c r="AV3311" s="1"/>
      <c r="AW3311" s="3"/>
      <c r="AX3311" s="3"/>
      <c r="AY3311" s="4"/>
      <c r="AZ3311" s="4"/>
      <c r="BA3311" s="4"/>
      <c r="BB3311" s="1"/>
      <c r="BC3311" s="1"/>
      <c r="BD3311" s="1"/>
      <c r="BE3311" s="1"/>
      <c r="BF3311" s="1"/>
      <c r="BG3311" s="1"/>
      <c r="BH3311" s="1"/>
      <c r="BI3311" s="1"/>
    </row>
    <row r="3312" spans="1:206" x14ac:dyDescent="0.2">
      <c r="A3312" s="78">
        <f t="shared" si="1887"/>
        <v>45203</v>
      </c>
      <c r="B3312" s="2">
        <f t="shared" si="1857"/>
        <v>494656.48657058674</v>
      </c>
      <c r="C3312" s="3">
        <f t="shared" si="1858"/>
        <v>66778625.687029213</v>
      </c>
      <c r="D3312" s="2">
        <f t="shared" si="1856"/>
        <v>240537.3279050432</v>
      </c>
      <c r="E3312" s="2">
        <f t="shared" si="1859"/>
        <v>0</v>
      </c>
      <c r="F3312" s="33">
        <f t="shared" si="1860"/>
        <v>240537.3279050432</v>
      </c>
      <c r="G3312" s="39">
        <f t="shared" si="1861"/>
        <v>6667.94</v>
      </c>
      <c r="H3312" s="38">
        <f>IF(AND(N3312=1,N3311&gt;1),VLOOKUP(A3311,[1]Plan1!$CW$105:$CY$215,3),H3311)</f>
        <v>6683.28</v>
      </c>
      <c r="I3312" s="127">
        <f t="shared" si="1862"/>
        <v>45119</v>
      </c>
      <c r="J3312" s="127">
        <f t="shared" si="1863"/>
        <v>45150</v>
      </c>
      <c r="K3312" s="34">
        <f t="shared" si="1864"/>
        <v>2.3005605929267148E-3</v>
      </c>
      <c r="L3312" s="212">
        <f t="shared" si="1865"/>
        <v>45209</v>
      </c>
      <c r="M3312" s="1">
        <f t="shared" si="1866"/>
        <v>21</v>
      </c>
      <c r="N3312" s="1">
        <f t="shared" si="1867"/>
        <v>17</v>
      </c>
      <c r="O3312" s="2">
        <f t="shared" si="1868"/>
        <v>1.0018619499999999</v>
      </c>
      <c r="P3312" s="35">
        <f t="shared" si="1869"/>
        <v>1.0011996999999999</v>
      </c>
      <c r="Q3312" s="35">
        <f t="shared" si="1870"/>
        <v>1.2553620632398388</v>
      </c>
      <c r="R3312" s="2">
        <f t="shared" si="1871"/>
        <v>1.2576994800000001</v>
      </c>
      <c r="S3312" s="2">
        <f t="shared" si="1872"/>
        <v>1.23561838</v>
      </c>
      <c r="T3312" s="2">
        <f t="shared" si="1873"/>
        <v>302523.67222676001</v>
      </c>
      <c r="U3312" s="2">
        <f t="shared" si="1874"/>
        <v>0</v>
      </c>
      <c r="V3312" s="2">
        <f t="shared" si="1875"/>
        <v>61986.344321719145</v>
      </c>
      <c r="W3312" s="2">
        <f t="shared" si="1876"/>
        <v>302523.67222676234</v>
      </c>
      <c r="X3312" s="36">
        <f t="shared" si="1877"/>
        <v>0</v>
      </c>
      <c r="Y3312" s="2">
        <f t="shared" si="1878"/>
        <v>0</v>
      </c>
      <c r="Z3312" s="37">
        <f t="shared" si="1879"/>
        <v>0</v>
      </c>
      <c r="AA3312" s="2">
        <f t="shared" si="1880"/>
        <v>0</v>
      </c>
      <c r="AB3312" s="4">
        <f t="shared" si="1888"/>
        <v>7.1215000000000001E-2</v>
      </c>
      <c r="AC3312" s="148">
        <f t="shared" si="1881"/>
        <v>919</v>
      </c>
      <c r="AD3312" s="36">
        <v>252</v>
      </c>
      <c r="AE3312" s="35">
        <f t="shared" si="1882"/>
        <v>1.2851532210000001</v>
      </c>
      <c r="AF3312" s="2">
        <f t="shared" si="1883"/>
        <v>86265.599564200005</v>
      </c>
      <c r="AG3312" s="2">
        <f t="shared" si="1884"/>
        <v>86265.599564200005</v>
      </c>
      <c r="AH3312" s="3">
        <f t="shared" si="1885"/>
        <v>0</v>
      </c>
      <c r="AI3312" s="3"/>
      <c r="AJ3312" s="3">
        <v>0</v>
      </c>
      <c r="AK3312" s="2">
        <f t="shared" si="1886"/>
        <v>105867.21477962441</v>
      </c>
      <c r="AL3312" s="8"/>
      <c r="AM3312" s="8"/>
      <c r="AN3312" s="8"/>
      <c r="AO3312" s="8"/>
      <c r="AP3312" s="8"/>
      <c r="AQ3312" s="8"/>
      <c r="AR3312" s="5"/>
      <c r="AS3312" s="1"/>
      <c r="AT3312" s="8"/>
      <c r="AU3312" s="1"/>
      <c r="AV3312" s="1"/>
      <c r="AW3312" s="3"/>
      <c r="AX3312" s="3"/>
      <c r="AY3312" s="4"/>
      <c r="AZ3312" s="4"/>
      <c r="BA3312" s="4"/>
      <c r="BB3312" s="1"/>
      <c r="BC3312" s="1"/>
      <c r="BD3312" s="1"/>
      <c r="BE3312" s="1"/>
      <c r="BF3312" s="1"/>
      <c r="BG3312" s="1"/>
      <c r="BH3312" s="1"/>
      <c r="BI3312" s="1"/>
    </row>
    <row r="3313" spans="1:192" x14ac:dyDescent="0.2">
      <c r="A3313" s="78">
        <f t="shared" si="1887"/>
        <v>45204</v>
      </c>
      <c r="B3313" s="2">
        <f t="shared" si="1857"/>
        <v>494884.37305769604</v>
      </c>
      <c r="C3313" s="3">
        <f t="shared" si="1858"/>
        <v>66809390.362788968</v>
      </c>
      <c r="D3313" s="2">
        <f t="shared" si="1856"/>
        <v>240537.3279050432</v>
      </c>
      <c r="E3313" s="2">
        <f t="shared" si="1859"/>
        <v>0</v>
      </c>
      <c r="F3313" s="33">
        <f t="shared" si="1860"/>
        <v>240537.3279050432</v>
      </c>
      <c r="G3313" s="39">
        <f t="shared" si="1861"/>
        <v>6667.94</v>
      </c>
      <c r="H3313" s="38">
        <f>IF(AND(N3313=1,N3312&gt;1),VLOOKUP(A3312,[1]Plan1!$CW$105:$CY$215,3),H3312)</f>
        <v>6683.28</v>
      </c>
      <c r="I3313" s="127">
        <f t="shared" si="1862"/>
        <v>45119</v>
      </c>
      <c r="J3313" s="127">
        <f t="shared" si="1863"/>
        <v>45150</v>
      </c>
      <c r="K3313" s="34">
        <f t="shared" si="1864"/>
        <v>2.3005605929267148E-3</v>
      </c>
      <c r="L3313" s="212">
        <f t="shared" si="1865"/>
        <v>45209</v>
      </c>
      <c r="M3313" s="1">
        <f t="shared" si="1866"/>
        <v>21</v>
      </c>
      <c r="N3313" s="1">
        <f t="shared" si="1867"/>
        <v>18</v>
      </c>
      <c r="O3313" s="2">
        <f t="shared" si="1868"/>
        <v>1.00197158</v>
      </c>
      <c r="P3313" s="35">
        <f t="shared" si="1869"/>
        <v>1.0011996999999999</v>
      </c>
      <c r="Q3313" s="35">
        <f t="shared" si="1870"/>
        <v>1.2553620632398388</v>
      </c>
      <c r="R3313" s="2">
        <f t="shared" si="1871"/>
        <v>1.2578370999999999</v>
      </c>
      <c r="S3313" s="2">
        <f t="shared" si="1872"/>
        <v>1.23561838</v>
      </c>
      <c r="T3313" s="2">
        <f t="shared" si="1873"/>
        <v>302556.77497382002</v>
      </c>
      <c r="U3313" s="2">
        <f t="shared" si="1874"/>
        <v>0</v>
      </c>
      <c r="V3313" s="2">
        <f t="shared" si="1875"/>
        <v>62019.447068785397</v>
      </c>
      <c r="W3313" s="2">
        <f t="shared" si="1876"/>
        <v>302556.77497382858</v>
      </c>
      <c r="X3313" s="36">
        <f t="shared" si="1877"/>
        <v>0</v>
      </c>
      <c r="Y3313" s="2">
        <f t="shared" si="1878"/>
        <v>0</v>
      </c>
      <c r="Z3313" s="37">
        <f t="shared" si="1879"/>
        <v>0</v>
      </c>
      <c r="AA3313" s="2">
        <f t="shared" si="1880"/>
        <v>0</v>
      </c>
      <c r="AB3313" s="4">
        <f t="shared" si="1888"/>
        <v>7.1215000000000001E-2</v>
      </c>
      <c r="AC3313" s="148">
        <f t="shared" si="1881"/>
        <v>920</v>
      </c>
      <c r="AD3313" s="36">
        <v>252</v>
      </c>
      <c r="AE3313" s="35">
        <f t="shared" si="1882"/>
        <v>1.2855041030000001</v>
      </c>
      <c r="AF3313" s="2">
        <f t="shared" si="1883"/>
        <v>86381.200645470002</v>
      </c>
      <c r="AG3313" s="2">
        <f t="shared" si="1884"/>
        <v>86381.200645470002</v>
      </c>
      <c r="AH3313" s="3">
        <f t="shared" si="1885"/>
        <v>0</v>
      </c>
      <c r="AI3313" s="3"/>
      <c r="AJ3313" s="3">
        <v>0</v>
      </c>
      <c r="AK3313" s="2">
        <f t="shared" si="1886"/>
        <v>105946.39743839749</v>
      </c>
      <c r="AL3313" s="8"/>
      <c r="AM3313" s="8"/>
      <c r="AN3313" s="8"/>
      <c r="AO3313" s="8"/>
      <c r="AP3313" s="8"/>
      <c r="AQ3313" s="8"/>
      <c r="AR3313" s="5"/>
      <c r="AS3313" s="1"/>
      <c r="AT3313" s="8"/>
      <c r="AU3313" s="1"/>
      <c r="AV3313" s="1"/>
      <c r="AW3313" s="3"/>
      <c r="AX3313" s="3"/>
      <c r="AY3313" s="4"/>
      <c r="AZ3313" s="4"/>
      <c r="BA3313" s="4"/>
      <c r="BB3313" s="1"/>
      <c r="BC3313" s="1"/>
      <c r="BD3313" s="1"/>
      <c r="BE3313" s="1"/>
      <c r="BF3313" s="1"/>
      <c r="BG3313" s="1"/>
      <c r="BH3313" s="1"/>
      <c r="BI3313" s="1"/>
    </row>
    <row r="3314" spans="1:192" x14ac:dyDescent="0.2">
      <c r="A3314" s="78">
        <f t="shared" si="1887"/>
        <v>45205</v>
      </c>
      <c r="B3314" s="2">
        <f t="shared" si="1857"/>
        <v>495112.32419558865</v>
      </c>
      <c r="C3314" s="3">
        <f t="shared" si="1858"/>
        <v>66840163.766404465</v>
      </c>
      <c r="D3314" s="2">
        <f t="shared" si="1856"/>
        <v>240537.3279050432</v>
      </c>
      <c r="E3314" s="2">
        <f t="shared" si="1859"/>
        <v>0</v>
      </c>
      <c r="F3314" s="33">
        <f t="shared" si="1860"/>
        <v>240537.3279050432</v>
      </c>
      <c r="G3314" s="39">
        <f t="shared" si="1861"/>
        <v>6667.94</v>
      </c>
      <c r="H3314" s="38">
        <f>IF(AND(N3314=1,N3313&gt;1),VLOOKUP(A3313,[1]Plan1!$CW$105:$CY$215,3),H3313)</f>
        <v>6683.28</v>
      </c>
      <c r="I3314" s="127">
        <f t="shared" si="1862"/>
        <v>45119</v>
      </c>
      <c r="J3314" s="127">
        <f t="shared" si="1863"/>
        <v>45150</v>
      </c>
      <c r="K3314" s="34">
        <f t="shared" si="1864"/>
        <v>2.3005605929267148E-3</v>
      </c>
      <c r="L3314" s="212">
        <f t="shared" si="1865"/>
        <v>45209</v>
      </c>
      <c r="M3314" s="1">
        <f t="shared" si="1866"/>
        <v>21</v>
      </c>
      <c r="N3314" s="1">
        <f t="shared" si="1867"/>
        <v>19</v>
      </c>
      <c r="O3314" s="2">
        <f t="shared" si="1868"/>
        <v>1.0020812299999999</v>
      </c>
      <c r="P3314" s="35">
        <f t="shared" si="1869"/>
        <v>1.0011996999999999</v>
      </c>
      <c r="Q3314" s="35">
        <f t="shared" si="1870"/>
        <v>1.2553620632398388</v>
      </c>
      <c r="R3314" s="2">
        <f t="shared" si="1871"/>
        <v>1.25797476</v>
      </c>
      <c r="S3314" s="2">
        <f t="shared" si="1872"/>
        <v>1.23561838</v>
      </c>
      <c r="T3314" s="2">
        <f t="shared" si="1873"/>
        <v>302589.88734238001</v>
      </c>
      <c r="U3314" s="2">
        <f t="shared" si="1874"/>
        <v>0</v>
      </c>
      <c r="V3314" s="2">
        <f t="shared" si="1875"/>
        <v>62052.559437344818</v>
      </c>
      <c r="W3314" s="2">
        <f t="shared" si="1876"/>
        <v>302589.88734238804</v>
      </c>
      <c r="X3314" s="36">
        <f t="shared" si="1877"/>
        <v>0</v>
      </c>
      <c r="Y3314" s="2">
        <f t="shared" si="1878"/>
        <v>0</v>
      </c>
      <c r="Z3314" s="37">
        <f t="shared" si="1879"/>
        <v>0</v>
      </c>
      <c r="AA3314" s="2">
        <f t="shared" si="1880"/>
        <v>0</v>
      </c>
      <c r="AB3314" s="4">
        <f t="shared" si="1888"/>
        <v>7.1215000000000001E-2</v>
      </c>
      <c r="AC3314" s="148">
        <f t="shared" si="1881"/>
        <v>921</v>
      </c>
      <c r="AD3314" s="36">
        <v>252</v>
      </c>
      <c r="AE3314" s="35">
        <f t="shared" si="1882"/>
        <v>1.285855081</v>
      </c>
      <c r="AF3314" s="2">
        <f t="shared" si="1883"/>
        <v>86496.85675603</v>
      </c>
      <c r="AG3314" s="2">
        <f t="shared" si="1884"/>
        <v>86496.85675603</v>
      </c>
      <c r="AH3314" s="3">
        <f t="shared" si="1885"/>
        <v>0</v>
      </c>
      <c r="AI3314" s="3"/>
      <c r="AJ3314" s="3">
        <v>0</v>
      </c>
      <c r="AK3314" s="2">
        <f t="shared" si="1886"/>
        <v>106025.58009717059</v>
      </c>
      <c r="AL3314" s="8"/>
      <c r="AM3314" s="8"/>
      <c r="AN3314" s="8"/>
      <c r="AO3314" s="8"/>
      <c r="AP3314" s="8"/>
      <c r="AQ3314" s="8"/>
      <c r="AR3314" s="5"/>
      <c r="AS3314" s="1"/>
      <c r="AT3314" s="8"/>
      <c r="AU3314" s="1"/>
      <c r="AV3314" s="1"/>
      <c r="AW3314" s="3"/>
      <c r="AX3314" s="3"/>
      <c r="AY3314" s="4"/>
      <c r="AZ3314" s="4"/>
      <c r="BA3314" s="4"/>
      <c r="BB3314" s="1"/>
      <c r="BC3314" s="1"/>
      <c r="BD3314" s="1"/>
      <c r="BE3314" s="1"/>
      <c r="BF3314" s="1"/>
      <c r="BG3314" s="1"/>
      <c r="BH3314" s="1"/>
      <c r="BI3314" s="1"/>
    </row>
    <row r="3315" spans="1:192" x14ac:dyDescent="0.2">
      <c r="A3315" s="78">
        <f t="shared" si="1887"/>
        <v>45206</v>
      </c>
      <c r="B3315" s="2">
        <f t="shared" si="1857"/>
        <v>495234.08456172107</v>
      </c>
      <c r="C3315" s="3">
        <f t="shared" si="1858"/>
        <v>66856601.415832348</v>
      </c>
      <c r="D3315" s="2">
        <f t="shared" si="1856"/>
        <v>240537.3279050432</v>
      </c>
      <c r="E3315" s="2">
        <f t="shared" si="1859"/>
        <v>0</v>
      </c>
      <c r="F3315" s="33">
        <f t="shared" si="1860"/>
        <v>240537.3279050432</v>
      </c>
      <c r="G3315" s="39">
        <f t="shared" si="1861"/>
        <v>6667.94</v>
      </c>
      <c r="H3315" s="38">
        <f>IF(AND(N3315=1,N3314&gt;1),VLOOKUP(A3314,[1]Plan1!$CW$105:$CY$215,3),H3314)</f>
        <v>6683.28</v>
      </c>
      <c r="I3315" s="127">
        <f t="shared" si="1862"/>
        <v>45119</v>
      </c>
      <c r="J3315" s="127">
        <f t="shared" si="1863"/>
        <v>45150</v>
      </c>
      <c r="K3315" s="34">
        <f t="shared" si="1864"/>
        <v>2.3005605929267148E-3</v>
      </c>
      <c r="L3315" s="212">
        <f t="shared" si="1865"/>
        <v>45209</v>
      </c>
      <c r="M3315" s="1">
        <f t="shared" si="1866"/>
        <v>21</v>
      </c>
      <c r="N3315" s="1">
        <f t="shared" si="1867"/>
        <v>20</v>
      </c>
      <c r="O3315" s="2">
        <f t="shared" si="1868"/>
        <v>1.0021908900000001</v>
      </c>
      <c r="P3315" s="35">
        <f t="shared" si="1869"/>
        <v>1.0011996999999999</v>
      </c>
      <c r="Q3315" s="35">
        <f t="shared" si="1870"/>
        <v>1.2553620632398388</v>
      </c>
      <c r="R3315" s="2">
        <f t="shared" si="1871"/>
        <v>1.25811242</v>
      </c>
      <c r="S3315" s="2">
        <f t="shared" si="1872"/>
        <v>1.23561838</v>
      </c>
      <c r="T3315" s="2">
        <f t="shared" si="1873"/>
        <v>302622.99971094</v>
      </c>
      <c r="U3315" s="2">
        <f t="shared" si="1874"/>
        <v>0</v>
      </c>
      <c r="V3315" s="2">
        <f t="shared" si="1875"/>
        <v>62085.671805904232</v>
      </c>
      <c r="W3315" s="2">
        <f t="shared" si="1876"/>
        <v>302622.99971094745</v>
      </c>
      <c r="X3315" s="36">
        <f t="shared" si="1877"/>
        <v>0</v>
      </c>
      <c r="Y3315" s="2">
        <f t="shared" si="1878"/>
        <v>0</v>
      </c>
      <c r="Z3315" s="37">
        <f t="shared" si="1879"/>
        <v>0</v>
      </c>
      <c r="AA3315" s="2">
        <f t="shared" si="1880"/>
        <v>0</v>
      </c>
      <c r="AB3315" s="4">
        <f t="shared" si="1888"/>
        <v>7.1215000000000001E-2</v>
      </c>
      <c r="AC3315" s="148">
        <f t="shared" si="1881"/>
        <v>921</v>
      </c>
      <c r="AD3315" s="36">
        <v>252</v>
      </c>
      <c r="AE3315" s="35">
        <f t="shared" si="1882"/>
        <v>1.285855081</v>
      </c>
      <c r="AF3315" s="2">
        <f t="shared" si="1883"/>
        <v>86506.32209483</v>
      </c>
      <c r="AG3315" s="2">
        <f t="shared" si="1884"/>
        <v>86506.32209483</v>
      </c>
      <c r="AH3315" s="3">
        <f t="shared" si="1885"/>
        <v>0</v>
      </c>
      <c r="AI3315" s="3"/>
      <c r="AJ3315" s="3">
        <v>0</v>
      </c>
      <c r="AK3315" s="2">
        <f t="shared" si="1886"/>
        <v>106104.76275594367</v>
      </c>
      <c r="AL3315" s="8"/>
      <c r="AM3315" s="8"/>
      <c r="AN3315" s="8"/>
      <c r="AO3315" s="8"/>
      <c r="AP3315" s="8"/>
      <c r="AQ3315" s="8"/>
      <c r="AR3315" s="5"/>
      <c r="AS3315" s="1"/>
      <c r="AT3315" s="8"/>
      <c r="AU3315" s="1"/>
      <c r="AV3315" s="1"/>
      <c r="AW3315" s="3"/>
      <c r="AX3315" s="3"/>
      <c r="AY3315" s="4"/>
      <c r="AZ3315" s="4"/>
      <c r="BA3315" s="4"/>
      <c r="BB3315" s="1"/>
      <c r="BC3315" s="1"/>
      <c r="BD3315" s="1"/>
      <c r="BE3315" s="1"/>
      <c r="BF3315" s="1"/>
      <c r="BG3315" s="1"/>
      <c r="BH3315" s="1"/>
      <c r="BI3315" s="1"/>
    </row>
    <row r="3316" spans="1:192" x14ac:dyDescent="0.2">
      <c r="A3316" s="78">
        <f t="shared" si="1887"/>
        <v>45207</v>
      </c>
      <c r="B3316" s="2">
        <f t="shared" si="1857"/>
        <v>495313.26722049422</v>
      </c>
      <c r="C3316" s="3">
        <f t="shared" si="1858"/>
        <v>66867291.074766718</v>
      </c>
      <c r="D3316" s="2">
        <f t="shared" si="1856"/>
        <v>240537.3279050432</v>
      </c>
      <c r="E3316" s="2">
        <f t="shared" si="1859"/>
        <v>0</v>
      </c>
      <c r="F3316" s="33">
        <f t="shared" si="1860"/>
        <v>240537.3279050432</v>
      </c>
      <c r="G3316" s="39">
        <f t="shared" si="1861"/>
        <v>6667.94</v>
      </c>
      <c r="H3316" s="38">
        <f>IF(AND(N3316=1,N3315&gt;1),VLOOKUP(A3315,[1]Plan1!$CW$105:$CY$215,3),H3315)</f>
        <v>6683.28</v>
      </c>
      <c r="I3316" s="127">
        <f t="shared" si="1862"/>
        <v>45119</v>
      </c>
      <c r="J3316" s="127">
        <f t="shared" si="1863"/>
        <v>45150</v>
      </c>
      <c r="K3316" s="34">
        <f t="shared" si="1864"/>
        <v>2.3005605929267148E-3</v>
      </c>
      <c r="L3316" s="212">
        <f t="shared" si="1865"/>
        <v>45209</v>
      </c>
      <c r="M3316" s="1">
        <f t="shared" si="1866"/>
        <v>21</v>
      </c>
      <c r="N3316" s="1">
        <f t="shared" si="1867"/>
        <v>20</v>
      </c>
      <c r="O3316" s="2">
        <f t="shared" si="1868"/>
        <v>1.0021908900000001</v>
      </c>
      <c r="P3316" s="35">
        <f t="shared" si="1869"/>
        <v>1.0011996999999999</v>
      </c>
      <c r="Q3316" s="35">
        <f t="shared" si="1870"/>
        <v>1.2553620632398388</v>
      </c>
      <c r="R3316" s="2">
        <f t="shared" si="1871"/>
        <v>1.25811242</v>
      </c>
      <c r="S3316" s="2">
        <f t="shared" si="1872"/>
        <v>1.23561838</v>
      </c>
      <c r="T3316" s="2">
        <f t="shared" si="1873"/>
        <v>302622.99971094</v>
      </c>
      <c r="U3316" s="2">
        <f t="shared" si="1874"/>
        <v>0</v>
      </c>
      <c r="V3316" s="2">
        <f t="shared" si="1875"/>
        <v>62085.671805904232</v>
      </c>
      <c r="W3316" s="2">
        <f t="shared" si="1876"/>
        <v>302622.99971094745</v>
      </c>
      <c r="X3316" s="36">
        <f t="shared" si="1877"/>
        <v>0</v>
      </c>
      <c r="Y3316" s="2">
        <f t="shared" si="1878"/>
        <v>0</v>
      </c>
      <c r="Z3316" s="37">
        <f t="shared" si="1879"/>
        <v>0</v>
      </c>
      <c r="AA3316" s="2">
        <f t="shared" si="1880"/>
        <v>0</v>
      </c>
      <c r="AB3316" s="4">
        <f t="shared" si="1888"/>
        <v>7.1215000000000001E-2</v>
      </c>
      <c r="AC3316" s="148">
        <f t="shared" si="1881"/>
        <v>921</v>
      </c>
      <c r="AD3316" s="36">
        <v>252</v>
      </c>
      <c r="AE3316" s="35">
        <f t="shared" si="1882"/>
        <v>1.285855081</v>
      </c>
      <c r="AF3316" s="2">
        <f t="shared" si="1883"/>
        <v>86506.32209483</v>
      </c>
      <c r="AG3316" s="2">
        <f t="shared" si="1884"/>
        <v>86506.32209483</v>
      </c>
      <c r="AH3316" s="3">
        <f t="shared" si="1885"/>
        <v>0</v>
      </c>
      <c r="AI3316" s="3"/>
      <c r="AJ3316" s="3">
        <v>0</v>
      </c>
      <c r="AK3316" s="2">
        <f t="shared" si="1886"/>
        <v>106183.94541471677</v>
      </c>
      <c r="AL3316" s="8"/>
      <c r="AM3316" s="8"/>
      <c r="AN3316" s="13"/>
      <c r="AO3316" s="13"/>
      <c r="AP3316" s="13"/>
      <c r="AQ3316" s="13"/>
      <c r="AR3316" s="5"/>
      <c r="AS3316" s="17"/>
      <c r="AT3316" s="13"/>
      <c r="AU3316" s="17"/>
      <c r="AV3316" s="17"/>
      <c r="AW3316" s="25"/>
      <c r="AX3316" s="25"/>
      <c r="AY3316" s="18"/>
      <c r="AZ3316" s="18"/>
      <c r="BA3316" s="18"/>
      <c r="BB3316" s="17"/>
      <c r="BC3316" s="17"/>
      <c r="BD3316" s="17"/>
      <c r="BE3316" s="17"/>
      <c r="BF3316" s="17"/>
      <c r="BG3316" s="17"/>
      <c r="BH3316" s="17"/>
      <c r="BI3316" s="17"/>
      <c r="BJ3316" s="17"/>
      <c r="BK3316" s="17"/>
      <c r="BL3316" s="17"/>
      <c r="BM3316" s="17"/>
      <c r="BN3316" s="17"/>
      <c r="BO3316" s="17"/>
      <c r="BP3316" s="17"/>
      <c r="BQ3316" s="17"/>
      <c r="BR3316" s="17"/>
      <c r="BS3316" s="17"/>
      <c r="BT3316" s="17"/>
      <c r="BU3316" s="17"/>
      <c r="BV3316" s="17"/>
      <c r="BW3316" s="17"/>
      <c r="BX3316" s="17"/>
      <c r="BY3316" s="17"/>
      <c r="BZ3316" s="17"/>
      <c r="CA3316" s="17"/>
      <c r="CB3316" s="17"/>
      <c r="CC3316" s="17"/>
      <c r="CD3316" s="17"/>
      <c r="CE3316" s="17"/>
      <c r="CF3316" s="17"/>
      <c r="CG3316" s="17"/>
      <c r="CH3316" s="17"/>
      <c r="CI3316" s="17"/>
      <c r="CJ3316" s="17"/>
      <c r="CK3316" s="17"/>
      <c r="CL3316" s="17"/>
      <c r="CM3316" s="17"/>
      <c r="CN3316" s="17"/>
      <c r="CO3316" s="17"/>
      <c r="CP3316" s="17"/>
      <c r="CQ3316" s="17"/>
      <c r="CR3316" s="17"/>
      <c r="CS3316" s="17"/>
      <c r="CT3316" s="17"/>
      <c r="CU3316" s="17"/>
      <c r="CV3316" s="17"/>
      <c r="CW3316" s="17"/>
      <c r="CX3316" s="17"/>
      <c r="CY3316" s="17"/>
      <c r="CZ3316" s="17"/>
      <c r="DA3316" s="17"/>
      <c r="DB3316" s="17"/>
      <c r="DC3316" s="17"/>
      <c r="DD3316" s="17"/>
      <c r="DE3316" s="17"/>
      <c r="DF3316" s="17"/>
      <c r="DG3316" s="17"/>
      <c r="DH3316" s="17"/>
      <c r="DI3316" s="17"/>
      <c r="DJ3316" s="17"/>
      <c r="DK3316" s="17"/>
      <c r="DL3316" s="17"/>
      <c r="DM3316" s="17"/>
      <c r="DN3316" s="17"/>
      <c r="DO3316" s="17"/>
      <c r="DP3316" s="17"/>
      <c r="DQ3316" s="17"/>
      <c r="DR3316" s="17"/>
      <c r="DS3316" s="17"/>
      <c r="DT3316" s="17"/>
      <c r="DU3316" s="17"/>
      <c r="DV3316" s="17"/>
      <c r="DW3316" s="17"/>
      <c r="DX3316" s="17"/>
      <c r="DY3316" s="17"/>
      <c r="DZ3316" s="17"/>
      <c r="EA3316" s="17"/>
      <c r="EB3316" s="17"/>
      <c r="EC3316" s="17"/>
      <c r="ED3316" s="17"/>
      <c r="EE3316" s="17"/>
      <c r="EF3316" s="17"/>
      <c r="EG3316" s="17"/>
      <c r="EH3316" s="17"/>
      <c r="EI3316" s="17"/>
      <c r="EJ3316" s="17"/>
      <c r="EK3316" s="17"/>
      <c r="EL3316" s="17"/>
      <c r="EM3316" s="17"/>
      <c r="EN3316" s="17"/>
      <c r="EO3316" s="17"/>
      <c r="EP3316" s="17"/>
      <c r="EQ3316" s="17"/>
      <c r="ER3316" s="17"/>
      <c r="ES3316" s="17"/>
      <c r="ET3316" s="17"/>
      <c r="EU3316" s="17"/>
      <c r="EV3316" s="17"/>
      <c r="EW3316" s="17"/>
      <c r="EX3316" s="17"/>
      <c r="EY3316" s="17"/>
      <c r="EZ3316" s="17"/>
      <c r="FA3316" s="17"/>
      <c r="FB3316" s="17"/>
      <c r="FC3316" s="17"/>
      <c r="FD3316" s="17"/>
      <c r="FE3316" s="17"/>
      <c r="FF3316" s="17"/>
      <c r="FG3316" s="17"/>
      <c r="FH3316" s="17"/>
      <c r="FI3316" s="17"/>
      <c r="FJ3316" s="17"/>
      <c r="FK3316" s="17"/>
      <c r="FL3316" s="17"/>
      <c r="FM3316" s="17"/>
      <c r="FN3316" s="17"/>
      <c r="FO3316" s="17"/>
      <c r="FP3316" s="17"/>
      <c r="FQ3316" s="17"/>
      <c r="FR3316" s="17"/>
      <c r="FS3316" s="17"/>
      <c r="FT3316" s="17"/>
      <c r="FU3316" s="17"/>
      <c r="FV3316" s="17"/>
      <c r="FW3316" s="17"/>
      <c r="FX3316" s="17"/>
      <c r="FY3316" s="17"/>
      <c r="FZ3316" s="17"/>
      <c r="GA3316" s="17"/>
      <c r="GB3316" s="17"/>
      <c r="GC3316" s="17"/>
      <c r="GD3316" s="17"/>
      <c r="GE3316" s="17"/>
      <c r="GF3316" s="17"/>
      <c r="GG3316" s="17"/>
      <c r="GH3316" s="17"/>
      <c r="GI3316" s="17"/>
      <c r="GJ3316" s="17"/>
    </row>
    <row r="3317" spans="1:192" x14ac:dyDescent="0.2">
      <c r="A3317" s="78">
        <f t="shared" si="1887"/>
        <v>45208</v>
      </c>
      <c r="B3317" s="2">
        <f t="shared" si="1857"/>
        <v>495498.69294626731</v>
      </c>
      <c r="C3317" s="3">
        <f t="shared" si="1858"/>
        <v>66892323.547746085</v>
      </c>
      <c r="D3317" s="2">
        <f t="shared" si="1856"/>
        <v>240537.3279050432</v>
      </c>
      <c r="E3317" s="2">
        <f t="shared" si="1859"/>
        <v>0</v>
      </c>
      <c r="F3317" s="33">
        <f t="shared" si="1860"/>
        <v>240537.3279050432</v>
      </c>
      <c r="G3317" s="39">
        <f t="shared" si="1861"/>
        <v>6667.94</v>
      </c>
      <c r="H3317" s="38">
        <f>IF(AND(N3317=1,N3316&gt;1),VLOOKUP(A3316,[1]Plan1!$CW$105:$CY$215,3),H3316)</f>
        <v>6683.28</v>
      </c>
      <c r="I3317" s="127">
        <f t="shared" si="1862"/>
        <v>45119</v>
      </c>
      <c r="J3317" s="127">
        <f t="shared" si="1863"/>
        <v>45150</v>
      </c>
      <c r="K3317" s="34">
        <f t="shared" si="1864"/>
        <v>2.3005605929267148E-3</v>
      </c>
      <c r="L3317" s="212">
        <f t="shared" si="1865"/>
        <v>45209</v>
      </c>
      <c r="M3317" s="1">
        <f t="shared" si="1866"/>
        <v>21</v>
      </c>
      <c r="N3317" s="1">
        <f t="shared" si="1867"/>
        <v>20</v>
      </c>
      <c r="O3317" s="2">
        <f t="shared" si="1868"/>
        <v>1.0021908900000001</v>
      </c>
      <c r="P3317" s="35">
        <f t="shared" si="1869"/>
        <v>1.0011996999999999</v>
      </c>
      <c r="Q3317" s="35">
        <f t="shared" si="1870"/>
        <v>1.2553620632398388</v>
      </c>
      <c r="R3317" s="2">
        <f t="shared" si="1871"/>
        <v>1.25811242</v>
      </c>
      <c r="S3317" s="2">
        <f t="shared" si="1872"/>
        <v>1.23561838</v>
      </c>
      <c r="T3317" s="2">
        <f t="shared" si="1873"/>
        <v>302622.99971094</v>
      </c>
      <c r="U3317" s="2">
        <f t="shared" si="1874"/>
        <v>0</v>
      </c>
      <c r="V3317" s="2">
        <f t="shared" si="1875"/>
        <v>62085.671805904232</v>
      </c>
      <c r="W3317" s="2">
        <f t="shared" si="1876"/>
        <v>302622.99971094745</v>
      </c>
      <c r="X3317" s="36">
        <f t="shared" si="1877"/>
        <v>0</v>
      </c>
      <c r="Y3317" s="2">
        <f t="shared" si="1878"/>
        <v>0</v>
      </c>
      <c r="Z3317" s="37">
        <f t="shared" si="1879"/>
        <v>0</v>
      </c>
      <c r="AA3317" s="2">
        <f t="shared" si="1880"/>
        <v>0</v>
      </c>
      <c r="AB3317" s="4">
        <f t="shared" si="1888"/>
        <v>7.1215000000000001E-2</v>
      </c>
      <c r="AC3317" s="148">
        <f t="shared" si="1881"/>
        <v>922</v>
      </c>
      <c r="AD3317" s="36">
        <v>252</v>
      </c>
      <c r="AE3317" s="35">
        <f t="shared" si="1882"/>
        <v>1.2862061549999999</v>
      </c>
      <c r="AF3317" s="2">
        <f t="shared" si="1883"/>
        <v>86612.565161830003</v>
      </c>
      <c r="AG3317" s="2">
        <f t="shared" si="1884"/>
        <v>86612.565161830003</v>
      </c>
      <c r="AH3317" s="3">
        <f t="shared" si="1885"/>
        <v>0</v>
      </c>
      <c r="AI3317" s="3"/>
      <c r="AJ3317" s="3">
        <v>0</v>
      </c>
      <c r="AK3317" s="2">
        <f t="shared" si="1886"/>
        <v>106263.12807348985</v>
      </c>
      <c r="AL3317" s="8"/>
      <c r="AM3317" s="8"/>
      <c r="AN3317" s="8"/>
      <c r="AO3317" s="8"/>
      <c r="AP3317" s="8"/>
      <c r="AQ3317" s="8"/>
      <c r="AR3317" s="5"/>
      <c r="AS3317" s="1"/>
      <c r="AT3317" s="8"/>
      <c r="AU3317" s="1"/>
      <c r="AV3317" s="1"/>
      <c r="AW3317" s="3"/>
      <c r="AX3317" s="3"/>
      <c r="AY3317" s="4"/>
      <c r="AZ3317" s="4"/>
      <c r="BA3317" s="4"/>
      <c r="BB3317" s="1"/>
      <c r="BC3317" s="1"/>
      <c r="BD3317" s="1"/>
      <c r="BE3317" s="1"/>
      <c r="BF3317" s="1"/>
      <c r="BG3317" s="1"/>
      <c r="BH3317" s="1"/>
      <c r="BI3317" s="1"/>
    </row>
    <row r="3318" spans="1:192" x14ac:dyDescent="0.2">
      <c r="A3318" s="78">
        <f t="shared" si="1887"/>
        <v>45209</v>
      </c>
      <c r="B3318" s="2">
        <f t="shared" si="1857"/>
        <v>495726.7514761631</v>
      </c>
      <c r="C3318" s="3">
        <f t="shared" si="1858"/>
        <v>66923111.44928202</v>
      </c>
      <c r="D3318" s="2">
        <f t="shared" si="1856"/>
        <v>240537.3279050432</v>
      </c>
      <c r="E3318" s="2">
        <f t="shared" si="1859"/>
        <v>0</v>
      </c>
      <c r="F3318" s="33">
        <f t="shared" si="1860"/>
        <v>240537.3279050432</v>
      </c>
      <c r="G3318" s="39">
        <f t="shared" si="1861"/>
        <v>6667.94</v>
      </c>
      <c r="H3318" s="38">
        <f>IF(AND(N3318=1,N3317&gt;1),VLOOKUP(A3317,[1]Plan1!$CW$105:$CY$215,3),H3317)</f>
        <v>6683.28</v>
      </c>
      <c r="I3318" s="127">
        <f t="shared" si="1862"/>
        <v>45119</v>
      </c>
      <c r="J3318" s="127">
        <f t="shared" si="1863"/>
        <v>45150</v>
      </c>
      <c r="K3318" s="34">
        <f t="shared" si="1864"/>
        <v>2.3005605929267148E-3</v>
      </c>
      <c r="L3318" s="212">
        <f t="shared" si="1865"/>
        <v>45209</v>
      </c>
      <c r="M3318" s="1">
        <f t="shared" si="1866"/>
        <v>21</v>
      </c>
      <c r="N3318" s="1">
        <f t="shared" si="1867"/>
        <v>21</v>
      </c>
      <c r="O3318" s="2">
        <f t="shared" si="1868"/>
        <v>1.0023005599999999</v>
      </c>
      <c r="P3318" s="35">
        <f t="shared" si="1869"/>
        <v>1.0011996999999999</v>
      </c>
      <c r="Q3318" s="35">
        <f t="shared" si="1870"/>
        <v>1.2553620632398388</v>
      </c>
      <c r="R3318" s="2">
        <f t="shared" si="1871"/>
        <v>1.25825009</v>
      </c>
      <c r="S3318" s="2">
        <f t="shared" si="1872"/>
        <v>1.23561838</v>
      </c>
      <c r="T3318" s="2">
        <f t="shared" si="1873"/>
        <v>302656.11448488</v>
      </c>
      <c r="U3318" s="2">
        <f t="shared" si="1874"/>
        <v>0</v>
      </c>
      <c r="V3318" s="2">
        <f t="shared" si="1875"/>
        <v>62118.786579836917</v>
      </c>
      <c r="W3318" s="2">
        <f t="shared" si="1876"/>
        <v>302656.11448488012</v>
      </c>
      <c r="X3318" s="36">
        <f t="shared" si="1877"/>
        <v>109</v>
      </c>
      <c r="Y3318" s="2">
        <f t="shared" si="1878"/>
        <v>0</v>
      </c>
      <c r="Z3318" s="37">
        <f t="shared" si="1879"/>
        <v>0</v>
      </c>
      <c r="AA3318" s="2">
        <f t="shared" si="1880"/>
        <v>0</v>
      </c>
      <c r="AB3318" s="4">
        <f t="shared" si="1888"/>
        <v>7.1215000000000001E-2</v>
      </c>
      <c r="AC3318" s="148">
        <f t="shared" si="1881"/>
        <v>923</v>
      </c>
      <c r="AD3318" s="36">
        <v>252</v>
      </c>
      <c r="AE3318" s="35">
        <f t="shared" si="1882"/>
        <v>1.2865573239999999</v>
      </c>
      <c r="AF3318" s="2">
        <f t="shared" si="1883"/>
        <v>86728.326259020003</v>
      </c>
      <c r="AG3318" s="2">
        <f t="shared" si="1884"/>
        <v>86728.326259020003</v>
      </c>
      <c r="AH3318" s="3">
        <f t="shared" si="1885"/>
        <v>0</v>
      </c>
      <c r="AI3318" s="3"/>
      <c r="AJ3318" s="3">
        <v>0</v>
      </c>
      <c r="AK3318" s="2">
        <f t="shared" si="1886"/>
        <v>106342.31073226295</v>
      </c>
      <c r="AL3318" s="8"/>
      <c r="AM3318" s="8"/>
      <c r="AN3318" s="8"/>
      <c r="AO3318" s="8"/>
      <c r="AP3318" s="8"/>
      <c r="AQ3318" s="8"/>
      <c r="AR3318" s="5"/>
      <c r="AS3318" s="1"/>
      <c r="AT3318" s="8"/>
      <c r="AU3318" s="1"/>
      <c r="AV3318" s="1"/>
      <c r="AW3318" s="3"/>
      <c r="AX3318" s="3"/>
      <c r="AY3318" s="4"/>
      <c r="AZ3318" s="4"/>
      <c r="BA3318" s="4"/>
      <c r="BB3318" s="1"/>
      <c r="BC3318" s="1"/>
      <c r="BD3318" s="1"/>
      <c r="BE3318" s="1"/>
      <c r="BF3318" s="1"/>
      <c r="BG3318" s="1"/>
      <c r="BH3318" s="1"/>
      <c r="BI3318" s="1"/>
    </row>
    <row r="3319" spans="1:192" x14ac:dyDescent="0.2">
      <c r="A3319" s="78">
        <f t="shared" si="1887"/>
        <v>45210</v>
      </c>
      <c r="B3319" s="2">
        <f t="shared" si="1857"/>
        <v>495960.41903916467</v>
      </c>
      <c r="C3319" s="3">
        <f t="shared" si="1858"/>
        <v>66954656.570287228</v>
      </c>
      <c r="D3319" s="2">
        <f t="shared" si="1856"/>
        <v>240537.3279050432</v>
      </c>
      <c r="E3319" s="2">
        <f t="shared" si="1859"/>
        <v>0</v>
      </c>
      <c r="F3319" s="33">
        <f t="shared" si="1860"/>
        <v>240537.3279050432</v>
      </c>
      <c r="G3319" s="39">
        <f t="shared" si="1861"/>
        <v>6683.28</v>
      </c>
      <c r="H3319" s="38">
        <f>IF(AND(N3319=1,N3318&gt;1),VLOOKUP(A3318,[1]Plan1!$CW$105:$CY$215,3),H3318)</f>
        <v>6700.66</v>
      </c>
      <c r="I3319" s="127">
        <f t="shared" si="1862"/>
        <v>45149</v>
      </c>
      <c r="J3319" s="127">
        <f t="shared" si="1863"/>
        <v>45180</v>
      </c>
      <c r="K3319" s="34">
        <f t="shared" si="1864"/>
        <v>2.60051950539264E-3</v>
      </c>
      <c r="L3319" s="212">
        <f t="shared" si="1865"/>
        <v>45240</v>
      </c>
      <c r="M3319" s="1">
        <f t="shared" si="1866"/>
        <v>21</v>
      </c>
      <c r="N3319" s="1">
        <f t="shared" si="1867"/>
        <v>1</v>
      </c>
      <c r="O3319" s="2">
        <f t="shared" si="1868"/>
        <v>1.00012368</v>
      </c>
      <c r="P3319" s="35">
        <f t="shared" si="1869"/>
        <v>1.0023005599999999</v>
      </c>
      <c r="Q3319" s="35">
        <f t="shared" si="1870"/>
        <v>1.2582500989880456</v>
      </c>
      <c r="R3319" s="2">
        <f t="shared" si="1871"/>
        <v>1.2584057099999999</v>
      </c>
      <c r="S3319" s="2">
        <f t="shared" si="1872"/>
        <v>1.23561838</v>
      </c>
      <c r="T3319" s="2">
        <f t="shared" si="1873"/>
        <v>302693.54690383998</v>
      </c>
      <c r="U3319" s="2">
        <f t="shared" si="1874"/>
        <v>0</v>
      </c>
      <c r="V3319" s="2">
        <f t="shared" si="1875"/>
        <v>62156.218998805474</v>
      </c>
      <c r="W3319" s="2">
        <f t="shared" si="1876"/>
        <v>302693.54690384865</v>
      </c>
      <c r="X3319" s="36">
        <f t="shared" si="1877"/>
        <v>0</v>
      </c>
      <c r="Y3319" s="2">
        <f t="shared" si="1878"/>
        <v>0</v>
      </c>
      <c r="Z3319" s="37">
        <f t="shared" si="1879"/>
        <v>0</v>
      </c>
      <c r="AA3319" s="2">
        <f t="shared" si="1880"/>
        <v>0</v>
      </c>
      <c r="AB3319" s="4">
        <f t="shared" si="1888"/>
        <v>7.1215000000000001E-2</v>
      </c>
      <c r="AC3319" s="148">
        <f t="shared" si="1881"/>
        <v>924</v>
      </c>
      <c r="AD3319" s="36">
        <v>252</v>
      </c>
      <c r="AE3319" s="35">
        <f t="shared" si="1882"/>
        <v>1.2869085899999999</v>
      </c>
      <c r="AF3319" s="2">
        <f t="shared" si="1883"/>
        <v>86845.378744269998</v>
      </c>
      <c r="AG3319" s="2">
        <f t="shared" si="1884"/>
        <v>86845.378744279995</v>
      </c>
      <c r="AH3319" s="3">
        <f t="shared" si="1885"/>
        <v>0</v>
      </c>
      <c r="AI3319" s="3"/>
      <c r="AJ3319" s="3">
        <v>0</v>
      </c>
      <c r="AK3319" s="2">
        <f t="shared" si="1886"/>
        <v>106421.49339103604</v>
      </c>
      <c r="AL3319" s="8"/>
      <c r="AM3319" s="8"/>
      <c r="AN3319" s="8"/>
      <c r="AO3319" s="8"/>
      <c r="AP3319" s="8"/>
      <c r="AQ3319" s="8"/>
      <c r="AR3319" s="5"/>
      <c r="AS3319" s="1"/>
      <c r="AT3319" s="8"/>
      <c r="AU3319" s="1"/>
      <c r="AV3319" s="1"/>
      <c r="AW3319" s="3"/>
      <c r="AX3319" s="3"/>
      <c r="AY3319" s="4"/>
      <c r="AZ3319" s="4"/>
      <c r="BA3319" s="4"/>
      <c r="BB3319" s="1"/>
      <c r="BC3319" s="1"/>
      <c r="BD3319" s="1"/>
      <c r="BE3319" s="1"/>
      <c r="BF3319" s="1"/>
      <c r="BG3319" s="1"/>
      <c r="BH3319" s="1"/>
      <c r="BI3319" s="1"/>
    </row>
    <row r="3320" spans="1:192" x14ac:dyDescent="0.2">
      <c r="A3320" s="78">
        <f t="shared" si="1887"/>
        <v>45211</v>
      </c>
      <c r="B3320" s="2">
        <f t="shared" si="1857"/>
        <v>496087.77999044297</v>
      </c>
      <c r="C3320" s="3">
        <f t="shared" si="1858"/>
        <v>66971850.298709802</v>
      </c>
      <c r="D3320" s="2">
        <f t="shared" si="1856"/>
        <v>240537.3279050432</v>
      </c>
      <c r="E3320" s="2">
        <f t="shared" si="1859"/>
        <v>0</v>
      </c>
      <c r="F3320" s="33">
        <f t="shared" si="1860"/>
        <v>240537.3279050432</v>
      </c>
      <c r="G3320" s="39">
        <f t="shared" si="1861"/>
        <v>6683.28</v>
      </c>
      <c r="H3320" s="38">
        <f>IF(AND(N3320=1,N3319&gt;1),VLOOKUP(A3319,[1]Plan1!$CW$105:$CY$215,3),H3319)</f>
        <v>6700.66</v>
      </c>
      <c r="I3320" s="127">
        <f t="shared" si="1862"/>
        <v>45149</v>
      </c>
      <c r="J3320" s="127">
        <f t="shared" si="1863"/>
        <v>45180</v>
      </c>
      <c r="K3320" s="34">
        <f t="shared" si="1864"/>
        <v>2.60051950539264E-3</v>
      </c>
      <c r="L3320" s="212">
        <f t="shared" si="1865"/>
        <v>45240</v>
      </c>
      <c r="M3320" s="1">
        <f t="shared" si="1866"/>
        <v>21</v>
      </c>
      <c r="N3320" s="1">
        <f t="shared" si="1867"/>
        <v>2</v>
      </c>
      <c r="O3320" s="2">
        <f t="shared" si="1868"/>
        <v>1.0002473700000001</v>
      </c>
      <c r="P3320" s="35">
        <f t="shared" si="1869"/>
        <v>1.0023005599999999</v>
      </c>
      <c r="Q3320" s="35">
        <f t="shared" si="1870"/>
        <v>1.2582500989880456</v>
      </c>
      <c r="R3320" s="2">
        <f t="shared" si="1871"/>
        <v>1.2585613499999999</v>
      </c>
      <c r="S3320" s="2">
        <f t="shared" si="1872"/>
        <v>1.23561838</v>
      </c>
      <c r="T3320" s="2">
        <f t="shared" si="1873"/>
        <v>302730.98413355998</v>
      </c>
      <c r="U3320" s="2">
        <f t="shared" si="1874"/>
        <v>0</v>
      </c>
      <c r="V3320" s="2">
        <f t="shared" si="1875"/>
        <v>62193.656228520624</v>
      </c>
      <c r="W3320" s="2">
        <f t="shared" si="1876"/>
        <v>302730.98413356382</v>
      </c>
      <c r="X3320" s="36">
        <f t="shared" si="1877"/>
        <v>0</v>
      </c>
      <c r="Y3320" s="2">
        <f t="shared" si="1878"/>
        <v>0</v>
      </c>
      <c r="Z3320" s="37">
        <f t="shared" si="1879"/>
        <v>0</v>
      </c>
      <c r="AA3320" s="2">
        <f t="shared" si="1880"/>
        <v>0</v>
      </c>
      <c r="AB3320" s="4">
        <f t="shared" si="1888"/>
        <v>7.1215000000000001E-2</v>
      </c>
      <c r="AC3320" s="148">
        <f t="shared" si="1881"/>
        <v>924</v>
      </c>
      <c r="AD3320" s="36">
        <v>252</v>
      </c>
      <c r="AE3320" s="35">
        <f t="shared" si="1882"/>
        <v>1.2869085899999999</v>
      </c>
      <c r="AF3320" s="2">
        <f t="shared" si="1883"/>
        <v>86856.119807070005</v>
      </c>
      <c r="AG3320" s="2">
        <f t="shared" si="1884"/>
        <v>86856.119807070005</v>
      </c>
      <c r="AH3320" s="3">
        <f t="shared" si="1885"/>
        <v>0</v>
      </c>
      <c r="AI3320" s="3"/>
      <c r="AJ3320" s="3">
        <v>0</v>
      </c>
      <c r="AK3320" s="2">
        <f t="shared" si="1886"/>
        <v>106500.67604980913</v>
      </c>
      <c r="AL3320" s="8"/>
      <c r="AM3320" s="8"/>
      <c r="AN3320" s="8"/>
      <c r="AO3320" s="8"/>
      <c r="AP3320" s="8"/>
      <c r="AQ3320" s="8"/>
      <c r="AR3320" s="5"/>
      <c r="AS3320" s="1"/>
      <c r="AT3320" s="8"/>
      <c r="AU3320" s="1"/>
      <c r="AV3320" s="1"/>
      <c r="AW3320" s="3"/>
      <c r="AX3320" s="3"/>
      <c r="AY3320" s="4"/>
      <c r="AZ3320" s="4"/>
      <c r="BA3320" s="4"/>
      <c r="BB3320" s="1"/>
      <c r="BC3320" s="1"/>
      <c r="BD3320" s="1"/>
      <c r="BE3320" s="1"/>
      <c r="BF3320" s="1"/>
      <c r="BG3320" s="1"/>
      <c r="BH3320" s="1"/>
      <c r="BI3320" s="1"/>
    </row>
    <row r="3321" spans="1:192" x14ac:dyDescent="0.2">
      <c r="A3321" s="78">
        <f t="shared" si="1887"/>
        <v>45212</v>
      </c>
      <c r="B3321" s="2">
        <f t="shared" si="1857"/>
        <v>496273.33051052608</v>
      </c>
      <c r="C3321" s="3">
        <f t="shared" si="1858"/>
        <v>66996899.618921019</v>
      </c>
      <c r="D3321" s="2">
        <f t="shared" si="1856"/>
        <v>240537.3279050432</v>
      </c>
      <c r="E3321" s="2">
        <f t="shared" si="1859"/>
        <v>0</v>
      </c>
      <c r="F3321" s="33">
        <f t="shared" si="1860"/>
        <v>240537.3279050432</v>
      </c>
      <c r="G3321" s="39">
        <f t="shared" si="1861"/>
        <v>6683.28</v>
      </c>
      <c r="H3321" s="38">
        <f>IF(AND(N3321=1,N3320&gt;1),VLOOKUP(A3320,[1]Plan1!$CW$105:$CY$215,3),H3320)</f>
        <v>6700.66</v>
      </c>
      <c r="I3321" s="127">
        <f t="shared" si="1862"/>
        <v>45149</v>
      </c>
      <c r="J3321" s="127">
        <f t="shared" si="1863"/>
        <v>45180</v>
      </c>
      <c r="K3321" s="34">
        <f t="shared" si="1864"/>
        <v>2.60051950539264E-3</v>
      </c>
      <c r="L3321" s="212">
        <f t="shared" si="1865"/>
        <v>45240</v>
      </c>
      <c r="M3321" s="1">
        <f t="shared" si="1866"/>
        <v>21</v>
      </c>
      <c r="N3321" s="1">
        <f t="shared" si="1867"/>
        <v>2</v>
      </c>
      <c r="O3321" s="2">
        <f t="shared" si="1868"/>
        <v>1.0002473700000001</v>
      </c>
      <c r="P3321" s="35">
        <f t="shared" si="1869"/>
        <v>1.0023005599999999</v>
      </c>
      <c r="Q3321" s="35">
        <f t="shared" si="1870"/>
        <v>1.2582500989880456</v>
      </c>
      <c r="R3321" s="2">
        <f t="shared" si="1871"/>
        <v>1.2585613499999999</v>
      </c>
      <c r="S3321" s="2">
        <f t="shared" si="1872"/>
        <v>1.23561838</v>
      </c>
      <c r="T3321" s="2">
        <f t="shared" si="1873"/>
        <v>302730.98413355998</v>
      </c>
      <c r="U3321" s="2">
        <f t="shared" si="1874"/>
        <v>0</v>
      </c>
      <c r="V3321" s="2">
        <f t="shared" si="1875"/>
        <v>62193.656228520624</v>
      </c>
      <c r="W3321" s="2">
        <f t="shared" si="1876"/>
        <v>302730.98413356382</v>
      </c>
      <c r="X3321" s="36">
        <f t="shared" si="1877"/>
        <v>0</v>
      </c>
      <c r="Y3321" s="2">
        <f t="shared" si="1878"/>
        <v>0</v>
      </c>
      <c r="Z3321" s="37">
        <f t="shared" si="1879"/>
        <v>0</v>
      </c>
      <c r="AA3321" s="2">
        <f t="shared" si="1880"/>
        <v>0</v>
      </c>
      <c r="AB3321" s="4">
        <f t="shared" si="1888"/>
        <v>7.1215000000000001E-2</v>
      </c>
      <c r="AC3321" s="148">
        <f t="shared" si="1881"/>
        <v>925</v>
      </c>
      <c r="AD3321" s="36">
        <v>252</v>
      </c>
      <c r="AE3321" s="35">
        <f t="shared" si="1882"/>
        <v>1.287259951</v>
      </c>
      <c r="AF3321" s="2">
        <f t="shared" si="1883"/>
        <v>86962.487668379996</v>
      </c>
      <c r="AG3321" s="2">
        <f t="shared" si="1884"/>
        <v>86962.487668379996</v>
      </c>
      <c r="AH3321" s="3">
        <f t="shared" si="1885"/>
        <v>0</v>
      </c>
      <c r="AI3321" s="3"/>
      <c r="AJ3321" s="3">
        <v>0</v>
      </c>
      <c r="AK3321" s="2">
        <f t="shared" si="1886"/>
        <v>106579.85870858224</v>
      </c>
      <c r="AL3321" s="8"/>
      <c r="AM3321" s="8"/>
      <c r="AN3321" s="8"/>
      <c r="AO3321" s="8"/>
      <c r="AP3321" s="8"/>
      <c r="AQ3321" s="8"/>
      <c r="AR3321" s="5"/>
      <c r="AS3321" s="1"/>
      <c r="AT3321" s="8"/>
      <c r="AU3321" s="1"/>
      <c r="AV3321" s="1"/>
      <c r="AW3321" s="3"/>
      <c r="AX3321" s="3"/>
      <c r="AY3321" s="4"/>
      <c r="AZ3321" s="4"/>
      <c r="BA3321" s="4"/>
      <c r="BB3321" s="1"/>
      <c r="BC3321" s="1"/>
      <c r="BD3321" s="1"/>
      <c r="BE3321" s="1"/>
      <c r="BF3321" s="1"/>
      <c r="BG3321" s="1"/>
      <c r="BH3321" s="1"/>
      <c r="BI3321" s="1"/>
    </row>
    <row r="3322" spans="1:192" x14ac:dyDescent="0.2">
      <c r="A3322" s="78">
        <f t="shared" si="1887"/>
        <v>45213</v>
      </c>
      <c r="B3322" s="2">
        <f t="shared" si="1857"/>
        <v>496400.7108084709</v>
      </c>
      <c r="C3322" s="3">
        <f t="shared" si="1858"/>
        <v>67014095.959143572</v>
      </c>
      <c r="D3322" s="2">
        <f t="shared" ref="D3322:D3385" si="1889">D3321</f>
        <v>240537.3279050432</v>
      </c>
      <c r="E3322" s="2">
        <f t="shared" si="1859"/>
        <v>0</v>
      </c>
      <c r="F3322" s="33">
        <f t="shared" si="1860"/>
        <v>240537.3279050432</v>
      </c>
      <c r="G3322" s="39">
        <f t="shared" si="1861"/>
        <v>6683.28</v>
      </c>
      <c r="H3322" s="38">
        <f>IF(AND(N3322=1,N3321&gt;1),VLOOKUP(A3321,[1]Plan1!$CW$105:$CY$215,3),H3321)</f>
        <v>6700.66</v>
      </c>
      <c r="I3322" s="127">
        <f t="shared" si="1862"/>
        <v>45149</v>
      </c>
      <c r="J3322" s="127">
        <f t="shared" si="1863"/>
        <v>45180</v>
      </c>
      <c r="K3322" s="34">
        <f t="shared" si="1864"/>
        <v>2.60051950539264E-3</v>
      </c>
      <c r="L3322" s="212">
        <f t="shared" si="1865"/>
        <v>45240</v>
      </c>
      <c r="M3322" s="1">
        <f t="shared" si="1866"/>
        <v>21</v>
      </c>
      <c r="N3322" s="1">
        <f t="shared" si="1867"/>
        <v>3</v>
      </c>
      <c r="O3322" s="2">
        <f t="shared" si="1868"/>
        <v>1.0003710800000001</v>
      </c>
      <c r="P3322" s="35">
        <f t="shared" si="1869"/>
        <v>1.0023005599999999</v>
      </c>
      <c r="Q3322" s="35">
        <f t="shared" si="1870"/>
        <v>1.2582500989880456</v>
      </c>
      <c r="R3322" s="2">
        <f t="shared" si="1871"/>
        <v>1.25871701</v>
      </c>
      <c r="S3322" s="2">
        <f t="shared" si="1872"/>
        <v>1.23561838</v>
      </c>
      <c r="T3322" s="2">
        <f t="shared" si="1873"/>
        <v>302768.42617401999</v>
      </c>
      <c r="U3322" s="2">
        <f t="shared" si="1874"/>
        <v>0</v>
      </c>
      <c r="V3322" s="2">
        <f t="shared" si="1875"/>
        <v>62231.09826898235</v>
      </c>
      <c r="W3322" s="2">
        <f t="shared" si="1876"/>
        <v>302768.42617402558</v>
      </c>
      <c r="X3322" s="36">
        <f t="shared" si="1877"/>
        <v>0</v>
      </c>
      <c r="Y3322" s="2">
        <f t="shared" si="1878"/>
        <v>0</v>
      </c>
      <c r="Z3322" s="37">
        <f t="shared" si="1879"/>
        <v>0</v>
      </c>
      <c r="AA3322" s="2">
        <f t="shared" si="1880"/>
        <v>0</v>
      </c>
      <c r="AB3322" s="4">
        <f t="shared" si="1888"/>
        <v>7.1215000000000001E-2</v>
      </c>
      <c r="AC3322" s="148">
        <f t="shared" si="1881"/>
        <v>925</v>
      </c>
      <c r="AD3322" s="36">
        <v>252</v>
      </c>
      <c r="AE3322" s="35">
        <f t="shared" si="1882"/>
        <v>1.287259951</v>
      </c>
      <c r="AF3322" s="2">
        <f t="shared" si="1883"/>
        <v>86973.243267090002</v>
      </c>
      <c r="AG3322" s="2">
        <f t="shared" si="1884"/>
        <v>86973.243267090002</v>
      </c>
      <c r="AH3322" s="3">
        <f t="shared" si="1885"/>
        <v>0</v>
      </c>
      <c r="AI3322" s="3"/>
      <c r="AJ3322" s="3">
        <v>0</v>
      </c>
      <c r="AK3322" s="2">
        <f t="shared" si="1886"/>
        <v>106659.04136735531</v>
      </c>
      <c r="AL3322" s="8"/>
      <c r="AM3322" s="8"/>
      <c r="AR3322" s="1"/>
      <c r="AW3322" s="30"/>
      <c r="AX3322" s="30"/>
    </row>
    <row r="3323" spans="1:192" x14ac:dyDescent="0.2">
      <c r="A3323" s="78">
        <f t="shared" si="1887"/>
        <v>45214</v>
      </c>
      <c r="B3323" s="2">
        <f t="shared" si="1857"/>
        <v>496479.89346724399</v>
      </c>
      <c r="C3323" s="3">
        <f t="shared" si="1858"/>
        <v>67024785.618077941</v>
      </c>
      <c r="D3323" s="2">
        <f t="shared" si="1889"/>
        <v>240537.3279050432</v>
      </c>
      <c r="E3323" s="2">
        <f t="shared" si="1859"/>
        <v>0</v>
      </c>
      <c r="F3323" s="33">
        <f t="shared" si="1860"/>
        <v>240537.3279050432</v>
      </c>
      <c r="G3323" s="39">
        <f t="shared" si="1861"/>
        <v>6683.28</v>
      </c>
      <c r="H3323" s="38">
        <f>IF(AND(N3323=1,N3322&gt;1),VLOOKUP(A3322,[1]Plan1!$CW$105:$CY$215,3),H3322)</f>
        <v>6700.66</v>
      </c>
      <c r="I3323" s="127">
        <f t="shared" si="1862"/>
        <v>45149</v>
      </c>
      <c r="J3323" s="127">
        <f t="shared" si="1863"/>
        <v>45180</v>
      </c>
      <c r="K3323" s="34">
        <f t="shared" si="1864"/>
        <v>2.60051950539264E-3</v>
      </c>
      <c r="L3323" s="212">
        <f t="shared" si="1865"/>
        <v>45240</v>
      </c>
      <c r="M3323" s="1">
        <f t="shared" si="1866"/>
        <v>21</v>
      </c>
      <c r="N3323" s="1">
        <f t="shared" si="1867"/>
        <v>3</v>
      </c>
      <c r="O3323" s="2">
        <f t="shared" si="1868"/>
        <v>1.0003710800000001</v>
      </c>
      <c r="P3323" s="35">
        <f t="shared" si="1869"/>
        <v>1.0023005599999999</v>
      </c>
      <c r="Q3323" s="35">
        <f t="shared" si="1870"/>
        <v>1.2582500989880456</v>
      </c>
      <c r="R3323" s="2">
        <f t="shared" si="1871"/>
        <v>1.25871701</v>
      </c>
      <c r="S3323" s="2">
        <f t="shared" si="1872"/>
        <v>1.23561838</v>
      </c>
      <c r="T3323" s="2">
        <f t="shared" si="1873"/>
        <v>302768.42617401999</v>
      </c>
      <c r="U3323" s="2">
        <f t="shared" si="1874"/>
        <v>0</v>
      </c>
      <c r="V3323" s="2">
        <f t="shared" si="1875"/>
        <v>62231.09826898235</v>
      </c>
      <c r="W3323" s="2">
        <f t="shared" si="1876"/>
        <v>302768.42617402558</v>
      </c>
      <c r="X3323" s="36">
        <f t="shared" si="1877"/>
        <v>0</v>
      </c>
      <c r="Y3323" s="2">
        <f t="shared" si="1878"/>
        <v>0</v>
      </c>
      <c r="Z3323" s="37">
        <f t="shared" si="1879"/>
        <v>0</v>
      </c>
      <c r="AA3323" s="2">
        <f t="shared" si="1880"/>
        <v>0</v>
      </c>
      <c r="AB3323" s="4">
        <f t="shared" si="1888"/>
        <v>7.1215000000000001E-2</v>
      </c>
      <c r="AC3323" s="148">
        <f t="shared" si="1881"/>
        <v>925</v>
      </c>
      <c r="AD3323" s="36">
        <v>252</v>
      </c>
      <c r="AE3323" s="35">
        <f t="shared" si="1882"/>
        <v>1.287259951</v>
      </c>
      <c r="AF3323" s="2">
        <f t="shared" si="1883"/>
        <v>86973.243267090002</v>
      </c>
      <c r="AG3323" s="2">
        <f t="shared" si="1884"/>
        <v>86973.243267090002</v>
      </c>
      <c r="AH3323" s="3">
        <f t="shared" si="1885"/>
        <v>0</v>
      </c>
      <c r="AI3323" s="3"/>
      <c r="AJ3323" s="3">
        <v>0</v>
      </c>
      <c r="AK3323" s="2">
        <f t="shared" si="1886"/>
        <v>106738.22402612842</v>
      </c>
      <c r="AL3323" s="8"/>
      <c r="AM3323" s="8"/>
      <c r="AR3323" s="1"/>
      <c r="AW3323" s="30"/>
      <c r="AX3323" s="30"/>
    </row>
    <row r="3324" spans="1:192" x14ac:dyDescent="0.2">
      <c r="A3324" s="78">
        <f t="shared" si="1887"/>
        <v>45215</v>
      </c>
      <c r="B3324" s="2">
        <f t="shared" si="1857"/>
        <v>496665.48620877712</v>
      </c>
      <c r="C3324" s="3">
        <f t="shared" si="1858"/>
        <v>67049840.638184913</v>
      </c>
      <c r="D3324" s="2">
        <f t="shared" si="1889"/>
        <v>240537.3279050432</v>
      </c>
      <c r="E3324" s="2">
        <f t="shared" si="1859"/>
        <v>0</v>
      </c>
      <c r="F3324" s="33">
        <f t="shared" si="1860"/>
        <v>240537.3279050432</v>
      </c>
      <c r="G3324" s="39">
        <f t="shared" si="1861"/>
        <v>6683.28</v>
      </c>
      <c r="H3324" s="38">
        <f>IF(AND(N3324=1,N3323&gt;1),VLOOKUP(A3323,[1]Plan1!$CW$105:$CY$215,3),H3323)</f>
        <v>6700.66</v>
      </c>
      <c r="I3324" s="127">
        <f t="shared" si="1862"/>
        <v>45149</v>
      </c>
      <c r="J3324" s="127">
        <f t="shared" si="1863"/>
        <v>45180</v>
      </c>
      <c r="K3324" s="34">
        <f t="shared" si="1864"/>
        <v>2.60051950539264E-3</v>
      </c>
      <c r="L3324" s="212">
        <f t="shared" si="1865"/>
        <v>45240</v>
      </c>
      <c r="M3324" s="1">
        <f t="shared" si="1866"/>
        <v>21</v>
      </c>
      <c r="N3324" s="1">
        <f t="shared" si="1867"/>
        <v>3</v>
      </c>
      <c r="O3324" s="2">
        <f t="shared" si="1868"/>
        <v>1.0003710800000001</v>
      </c>
      <c r="P3324" s="35">
        <f t="shared" si="1869"/>
        <v>1.0023005599999999</v>
      </c>
      <c r="Q3324" s="35">
        <f t="shared" si="1870"/>
        <v>1.2582500989880456</v>
      </c>
      <c r="R3324" s="2">
        <f t="shared" si="1871"/>
        <v>1.25871701</v>
      </c>
      <c r="S3324" s="2">
        <f t="shared" si="1872"/>
        <v>1.23561838</v>
      </c>
      <c r="T3324" s="2">
        <f t="shared" si="1873"/>
        <v>302768.42617401999</v>
      </c>
      <c r="U3324" s="2">
        <f t="shared" si="1874"/>
        <v>0</v>
      </c>
      <c r="V3324" s="2">
        <f t="shared" si="1875"/>
        <v>62231.09826898235</v>
      </c>
      <c r="W3324" s="2">
        <f t="shared" si="1876"/>
        <v>302768.42617402558</v>
      </c>
      <c r="X3324" s="36">
        <f t="shared" si="1877"/>
        <v>0</v>
      </c>
      <c r="Y3324" s="2">
        <f t="shared" si="1878"/>
        <v>0</v>
      </c>
      <c r="Z3324" s="37">
        <f t="shared" si="1879"/>
        <v>0</v>
      </c>
      <c r="AA3324" s="2">
        <f t="shared" si="1880"/>
        <v>0</v>
      </c>
      <c r="AB3324" s="4">
        <f t="shared" si="1888"/>
        <v>7.1215000000000001E-2</v>
      </c>
      <c r="AC3324" s="148">
        <f t="shared" si="1881"/>
        <v>926</v>
      </c>
      <c r="AD3324" s="36">
        <v>252</v>
      </c>
      <c r="AE3324" s="35">
        <f t="shared" si="1882"/>
        <v>1.2876114080000001</v>
      </c>
      <c r="AF3324" s="2">
        <f t="shared" si="1883"/>
        <v>87079.653349850007</v>
      </c>
      <c r="AG3324" s="2">
        <f t="shared" si="1884"/>
        <v>87079.653349850007</v>
      </c>
      <c r="AH3324" s="3">
        <f t="shared" si="1885"/>
        <v>0</v>
      </c>
      <c r="AI3324" s="3"/>
      <c r="AJ3324" s="3">
        <v>0</v>
      </c>
      <c r="AK3324" s="2">
        <f t="shared" si="1886"/>
        <v>106817.40668490149</v>
      </c>
      <c r="AL3324" s="8"/>
      <c r="AM3324" s="8"/>
      <c r="AR3324" s="1"/>
      <c r="AW3324" s="30"/>
      <c r="AX3324" s="30"/>
    </row>
    <row r="3325" spans="1:192" x14ac:dyDescent="0.2">
      <c r="A3325" s="78">
        <f t="shared" si="1887"/>
        <v>45216</v>
      </c>
      <c r="B3325" s="2">
        <f t="shared" si="1857"/>
        <v>496899.33847624838</v>
      </c>
      <c r="C3325" s="3">
        <f t="shared" si="1858"/>
        <v>67081410.694293529</v>
      </c>
      <c r="D3325" s="2">
        <f t="shared" si="1889"/>
        <v>240537.3279050432</v>
      </c>
      <c r="E3325" s="2">
        <f t="shared" si="1859"/>
        <v>0</v>
      </c>
      <c r="F3325" s="33">
        <f t="shared" si="1860"/>
        <v>240537.3279050432</v>
      </c>
      <c r="G3325" s="39">
        <f t="shared" si="1861"/>
        <v>6683.28</v>
      </c>
      <c r="H3325" s="38">
        <f>IF(AND(N3325=1,N3324&gt;1),VLOOKUP(A3324,[1]Plan1!$CW$105:$CY$215,3),H3324)</f>
        <v>6700.66</v>
      </c>
      <c r="I3325" s="127">
        <f t="shared" si="1862"/>
        <v>45149</v>
      </c>
      <c r="J3325" s="127">
        <f t="shared" si="1863"/>
        <v>45180</v>
      </c>
      <c r="K3325" s="34">
        <f t="shared" si="1864"/>
        <v>2.60051950539264E-3</v>
      </c>
      <c r="L3325" s="212">
        <f t="shared" si="1865"/>
        <v>45240</v>
      </c>
      <c r="M3325" s="1">
        <f t="shared" si="1866"/>
        <v>21</v>
      </c>
      <c r="N3325" s="1">
        <f t="shared" si="1867"/>
        <v>4</v>
      </c>
      <c r="O3325" s="2">
        <f t="shared" si="1868"/>
        <v>1.00049481</v>
      </c>
      <c r="P3325" s="35">
        <f t="shared" si="1869"/>
        <v>1.0023005599999999</v>
      </c>
      <c r="Q3325" s="35">
        <f t="shared" si="1870"/>
        <v>1.2582500989880456</v>
      </c>
      <c r="R3325" s="2">
        <f t="shared" si="1871"/>
        <v>1.25887269</v>
      </c>
      <c r="S3325" s="2">
        <f t="shared" si="1872"/>
        <v>1.23561838</v>
      </c>
      <c r="T3325" s="2">
        <f t="shared" si="1873"/>
        <v>302805.87302523002</v>
      </c>
      <c r="U3325" s="2">
        <f t="shared" si="1874"/>
        <v>0</v>
      </c>
      <c r="V3325" s="2">
        <f t="shared" si="1875"/>
        <v>62268.545120190603</v>
      </c>
      <c r="W3325" s="2">
        <f t="shared" si="1876"/>
        <v>302805.8730252338</v>
      </c>
      <c r="X3325" s="36">
        <f t="shared" si="1877"/>
        <v>0</v>
      </c>
      <c r="Y3325" s="2">
        <f t="shared" si="1878"/>
        <v>0</v>
      </c>
      <c r="Z3325" s="37">
        <f t="shared" si="1879"/>
        <v>0</v>
      </c>
      <c r="AA3325" s="2">
        <f t="shared" si="1880"/>
        <v>0</v>
      </c>
      <c r="AB3325" s="4">
        <f t="shared" si="1888"/>
        <v>7.1215000000000001E-2</v>
      </c>
      <c r="AC3325" s="148">
        <f t="shared" si="1881"/>
        <v>927</v>
      </c>
      <c r="AD3325" s="36">
        <v>252</v>
      </c>
      <c r="AE3325" s="35">
        <f t="shared" si="1882"/>
        <v>1.2879629619999999</v>
      </c>
      <c r="AF3325" s="2">
        <f t="shared" si="1883"/>
        <v>87196.876107339995</v>
      </c>
      <c r="AG3325" s="2">
        <f t="shared" si="1884"/>
        <v>87196.876107339995</v>
      </c>
      <c r="AH3325" s="3">
        <f t="shared" si="1885"/>
        <v>0</v>
      </c>
      <c r="AI3325" s="3"/>
      <c r="AJ3325" s="3">
        <v>0</v>
      </c>
      <c r="AK3325" s="2">
        <f t="shared" si="1886"/>
        <v>106896.5893436746</v>
      </c>
      <c r="AL3325" s="8"/>
      <c r="AM3325" s="8"/>
      <c r="AR3325" s="1"/>
      <c r="AW3325" s="30"/>
      <c r="AX3325" s="30"/>
    </row>
    <row r="3326" spans="1:192" x14ac:dyDescent="0.2">
      <c r="A3326" s="78">
        <f t="shared" si="1887"/>
        <v>45217</v>
      </c>
      <c r="B3326" s="2">
        <f t="shared" si="1857"/>
        <v>497133.24894188304</v>
      </c>
      <c r="C3326" s="3">
        <f t="shared" si="1858"/>
        <v>67112988.607154205</v>
      </c>
      <c r="D3326" s="2">
        <f t="shared" si="1889"/>
        <v>240537.3279050432</v>
      </c>
      <c r="E3326" s="2">
        <f t="shared" si="1859"/>
        <v>0</v>
      </c>
      <c r="F3326" s="33">
        <f t="shared" si="1860"/>
        <v>240537.3279050432</v>
      </c>
      <c r="G3326" s="39">
        <f t="shared" si="1861"/>
        <v>6683.28</v>
      </c>
      <c r="H3326" s="38">
        <f>IF(AND(N3326=1,N3325&gt;1),VLOOKUP(A3325,[1]Plan1!$CW$105:$CY$215,3),H3325)</f>
        <v>6700.66</v>
      </c>
      <c r="I3326" s="127">
        <f t="shared" si="1862"/>
        <v>45149</v>
      </c>
      <c r="J3326" s="127">
        <f t="shared" si="1863"/>
        <v>45180</v>
      </c>
      <c r="K3326" s="34">
        <f t="shared" si="1864"/>
        <v>2.60051950539264E-3</v>
      </c>
      <c r="L3326" s="212">
        <f t="shared" si="1865"/>
        <v>45240</v>
      </c>
      <c r="M3326" s="1">
        <f t="shared" si="1866"/>
        <v>21</v>
      </c>
      <c r="N3326" s="1">
        <f t="shared" si="1867"/>
        <v>5</v>
      </c>
      <c r="O3326" s="2">
        <f t="shared" si="1868"/>
        <v>1.00061855</v>
      </c>
      <c r="P3326" s="35">
        <f t="shared" si="1869"/>
        <v>1.0023005599999999</v>
      </c>
      <c r="Q3326" s="35">
        <f t="shared" si="1870"/>
        <v>1.2582500989880456</v>
      </c>
      <c r="R3326" s="2">
        <f t="shared" si="1871"/>
        <v>1.2590283799999999</v>
      </c>
      <c r="S3326" s="2">
        <f t="shared" si="1872"/>
        <v>1.23561838</v>
      </c>
      <c r="T3326" s="2">
        <f t="shared" si="1873"/>
        <v>302843.32228180999</v>
      </c>
      <c r="U3326" s="2">
        <f t="shared" si="1874"/>
        <v>0</v>
      </c>
      <c r="V3326" s="2">
        <f t="shared" si="1875"/>
        <v>62305.99437677212</v>
      </c>
      <c r="W3326" s="2">
        <f t="shared" si="1876"/>
        <v>302843.32228181534</v>
      </c>
      <c r="X3326" s="36">
        <f t="shared" si="1877"/>
        <v>0</v>
      </c>
      <c r="Y3326" s="2">
        <f t="shared" si="1878"/>
        <v>0</v>
      </c>
      <c r="Z3326" s="37">
        <f t="shared" si="1879"/>
        <v>0</v>
      </c>
      <c r="AA3326" s="2">
        <f t="shared" si="1880"/>
        <v>0</v>
      </c>
      <c r="AB3326" s="4">
        <f t="shared" si="1888"/>
        <v>7.1215000000000001E-2</v>
      </c>
      <c r="AC3326" s="148">
        <f t="shared" si="1881"/>
        <v>928</v>
      </c>
      <c r="AD3326" s="36">
        <v>252</v>
      </c>
      <c r="AE3326" s="35">
        <f t="shared" si="1882"/>
        <v>1.2883146110000001</v>
      </c>
      <c r="AF3326" s="2">
        <f t="shared" si="1883"/>
        <v>87314.154657620005</v>
      </c>
      <c r="AG3326" s="2">
        <f t="shared" si="1884"/>
        <v>87314.154657620005</v>
      </c>
      <c r="AH3326" s="3">
        <f t="shared" si="1885"/>
        <v>0</v>
      </c>
      <c r="AI3326" s="3"/>
      <c r="AJ3326" s="3">
        <v>0</v>
      </c>
      <c r="AK3326" s="2">
        <f t="shared" si="1886"/>
        <v>106975.77200244767</v>
      </c>
      <c r="AL3326" s="8"/>
      <c r="AM3326" s="8"/>
      <c r="AR3326" s="1"/>
      <c r="AW3326" s="30"/>
      <c r="AX3326" s="30"/>
    </row>
    <row r="3327" spans="1:192" x14ac:dyDescent="0.2">
      <c r="A3327" s="78">
        <f t="shared" si="1887"/>
        <v>45218</v>
      </c>
      <c r="B3327" s="2">
        <f t="shared" si="1857"/>
        <v>497367.22722096078</v>
      </c>
      <c r="C3327" s="3">
        <f t="shared" si="1858"/>
        <v>67144575.674829707</v>
      </c>
      <c r="D3327" s="2">
        <f t="shared" si="1889"/>
        <v>240537.3279050432</v>
      </c>
      <c r="E3327" s="2">
        <f t="shared" si="1859"/>
        <v>0</v>
      </c>
      <c r="F3327" s="33">
        <f t="shared" si="1860"/>
        <v>240537.3279050432</v>
      </c>
      <c r="G3327" s="39">
        <f t="shared" si="1861"/>
        <v>6683.28</v>
      </c>
      <c r="H3327" s="38">
        <f>IF(AND(N3327=1,N3326&gt;1),VLOOKUP(A3326,[1]Plan1!$CW$105:$CY$215,3),H3326)</f>
        <v>6700.66</v>
      </c>
      <c r="I3327" s="127">
        <f t="shared" si="1862"/>
        <v>45149</v>
      </c>
      <c r="J3327" s="127">
        <f t="shared" si="1863"/>
        <v>45180</v>
      </c>
      <c r="K3327" s="34">
        <f t="shared" si="1864"/>
        <v>2.60051950539264E-3</v>
      </c>
      <c r="L3327" s="212">
        <f t="shared" si="1865"/>
        <v>45240</v>
      </c>
      <c r="M3327" s="1">
        <f t="shared" si="1866"/>
        <v>21</v>
      </c>
      <c r="N3327" s="1">
        <f t="shared" si="1867"/>
        <v>6</v>
      </c>
      <c r="O3327" s="2">
        <f t="shared" si="1868"/>
        <v>1.0007423099999999</v>
      </c>
      <c r="P3327" s="35">
        <f t="shared" si="1869"/>
        <v>1.0023005599999999</v>
      </c>
      <c r="Q3327" s="35">
        <f t="shared" si="1870"/>
        <v>1.2582500989880456</v>
      </c>
      <c r="R3327" s="2">
        <f t="shared" si="1871"/>
        <v>1.2591841100000001</v>
      </c>
      <c r="S3327" s="2">
        <f t="shared" si="1872"/>
        <v>1.23561838</v>
      </c>
      <c r="T3327" s="2">
        <f t="shared" si="1873"/>
        <v>302880.78115989</v>
      </c>
      <c r="U3327" s="2">
        <f t="shared" si="1874"/>
        <v>0</v>
      </c>
      <c r="V3327" s="2">
        <f t="shared" si="1875"/>
        <v>62343.453254846805</v>
      </c>
      <c r="W3327" s="2">
        <f t="shared" si="1876"/>
        <v>302880.78115989</v>
      </c>
      <c r="X3327" s="36">
        <f t="shared" si="1877"/>
        <v>0</v>
      </c>
      <c r="Y3327" s="2">
        <f t="shared" si="1878"/>
        <v>0</v>
      </c>
      <c r="Z3327" s="37">
        <f t="shared" si="1879"/>
        <v>0</v>
      </c>
      <c r="AA3327" s="2">
        <f t="shared" si="1880"/>
        <v>0</v>
      </c>
      <c r="AB3327" s="4">
        <f t="shared" si="1888"/>
        <v>7.1215000000000001E-2</v>
      </c>
      <c r="AC3327" s="148">
        <f t="shared" si="1881"/>
        <v>929</v>
      </c>
      <c r="AD3327" s="36">
        <v>252</v>
      </c>
      <c r="AE3327" s="35">
        <f t="shared" si="1882"/>
        <v>1.288666356</v>
      </c>
      <c r="AF3327" s="2">
        <f t="shared" si="1883"/>
        <v>87431.491399849998</v>
      </c>
      <c r="AG3327" s="2">
        <f t="shared" si="1884"/>
        <v>87431.491399849998</v>
      </c>
      <c r="AH3327" s="3">
        <f t="shared" si="1885"/>
        <v>0</v>
      </c>
      <c r="AI3327" s="3"/>
      <c r="AJ3327" s="3">
        <v>0</v>
      </c>
      <c r="AK3327" s="2">
        <f t="shared" si="1886"/>
        <v>107054.95466122078</v>
      </c>
      <c r="AL3327" s="8"/>
      <c r="AM3327" s="8"/>
      <c r="AR3327" s="1"/>
      <c r="AW3327" s="30"/>
      <c r="AX3327" s="30"/>
    </row>
    <row r="3328" spans="1:192" x14ac:dyDescent="0.2">
      <c r="A3328" s="78">
        <f t="shared" si="1887"/>
        <v>45219</v>
      </c>
      <c r="B3328" s="2">
        <f t="shared" si="1857"/>
        <v>497601.26093213854</v>
      </c>
      <c r="C3328" s="3">
        <f t="shared" si="1858"/>
        <v>67176170.225838706</v>
      </c>
      <c r="D3328" s="2">
        <f t="shared" si="1889"/>
        <v>240537.3279050432</v>
      </c>
      <c r="E3328" s="2">
        <f t="shared" si="1859"/>
        <v>0</v>
      </c>
      <c r="F3328" s="33">
        <f t="shared" si="1860"/>
        <v>240537.3279050432</v>
      </c>
      <c r="G3328" s="39">
        <f t="shared" si="1861"/>
        <v>6683.28</v>
      </c>
      <c r="H3328" s="38">
        <f>IF(AND(N3328=1,N3327&gt;1),VLOOKUP(A3327,[1]Plan1!$CW$105:$CY$215,3),H3327)</f>
        <v>6700.66</v>
      </c>
      <c r="I3328" s="127">
        <f t="shared" si="1862"/>
        <v>45149</v>
      </c>
      <c r="J3328" s="127">
        <f t="shared" si="1863"/>
        <v>45180</v>
      </c>
      <c r="K3328" s="34">
        <f t="shared" si="1864"/>
        <v>2.60051950539264E-3</v>
      </c>
      <c r="L3328" s="212">
        <f t="shared" si="1865"/>
        <v>45240</v>
      </c>
      <c r="M3328" s="1">
        <f t="shared" si="1866"/>
        <v>21</v>
      </c>
      <c r="N3328" s="1">
        <f t="shared" si="1867"/>
        <v>7</v>
      </c>
      <c r="O3328" s="2">
        <f t="shared" si="1868"/>
        <v>1.00086608</v>
      </c>
      <c r="P3328" s="35">
        <f t="shared" si="1869"/>
        <v>1.0023005599999999</v>
      </c>
      <c r="Q3328" s="35">
        <f t="shared" si="1870"/>
        <v>1.2582500989880456</v>
      </c>
      <c r="R3328" s="2">
        <f t="shared" si="1871"/>
        <v>1.25933984</v>
      </c>
      <c r="S3328" s="2">
        <f t="shared" si="1872"/>
        <v>1.23561838</v>
      </c>
      <c r="T3328" s="2">
        <f t="shared" si="1873"/>
        <v>302918.24003796</v>
      </c>
      <c r="U3328" s="2">
        <f t="shared" si="1874"/>
        <v>0</v>
      </c>
      <c r="V3328" s="2">
        <f t="shared" si="1875"/>
        <v>62380.912132921439</v>
      </c>
      <c r="W3328" s="2">
        <f t="shared" si="1876"/>
        <v>302918.24003796466</v>
      </c>
      <c r="X3328" s="36">
        <f t="shared" si="1877"/>
        <v>0</v>
      </c>
      <c r="Y3328" s="2">
        <f t="shared" si="1878"/>
        <v>0</v>
      </c>
      <c r="Z3328" s="37">
        <f t="shared" si="1879"/>
        <v>0</v>
      </c>
      <c r="AA3328" s="2">
        <f t="shared" si="1880"/>
        <v>0</v>
      </c>
      <c r="AB3328" s="4">
        <f t="shared" si="1888"/>
        <v>7.1215000000000001E-2</v>
      </c>
      <c r="AC3328" s="148">
        <f t="shared" si="1881"/>
        <v>930</v>
      </c>
      <c r="AD3328" s="36">
        <v>252</v>
      </c>
      <c r="AE3328" s="35">
        <f t="shared" si="1882"/>
        <v>1.2890181970000001</v>
      </c>
      <c r="AF3328" s="2">
        <f t="shared" si="1883"/>
        <v>87548.883574179999</v>
      </c>
      <c r="AG3328" s="2">
        <f t="shared" si="1884"/>
        <v>87548.883574179999</v>
      </c>
      <c r="AH3328" s="3">
        <f t="shared" si="1885"/>
        <v>0</v>
      </c>
      <c r="AI3328" s="3"/>
      <c r="AJ3328" s="3">
        <v>0</v>
      </c>
      <c r="AK3328" s="2">
        <f t="shared" si="1886"/>
        <v>107134.13731999387</v>
      </c>
      <c r="AL3328" s="8"/>
      <c r="AM3328" s="8"/>
      <c r="AR3328" s="1"/>
      <c r="AW3328" s="30"/>
      <c r="AX3328" s="30"/>
    </row>
    <row r="3329" spans="1:50" x14ac:dyDescent="0.2">
      <c r="A3329" s="78">
        <f t="shared" si="1887"/>
        <v>45220</v>
      </c>
      <c r="B3329" s="2">
        <f t="shared" si="1857"/>
        <v>497728.73806809605</v>
      </c>
      <c r="C3329" s="3">
        <f t="shared" si="1858"/>
        <v>67193379.639192969</v>
      </c>
      <c r="D3329" s="2">
        <f t="shared" si="1889"/>
        <v>240537.3279050432</v>
      </c>
      <c r="E3329" s="2">
        <f t="shared" si="1859"/>
        <v>0</v>
      </c>
      <c r="F3329" s="33">
        <f t="shared" si="1860"/>
        <v>240537.3279050432</v>
      </c>
      <c r="G3329" s="39">
        <f t="shared" si="1861"/>
        <v>6683.28</v>
      </c>
      <c r="H3329" s="38">
        <f>IF(AND(N3329=1,N3328&gt;1),VLOOKUP(A3328,[1]Plan1!$CW$105:$CY$215,3),H3328)</f>
        <v>6700.66</v>
      </c>
      <c r="I3329" s="127">
        <f t="shared" si="1862"/>
        <v>45149</v>
      </c>
      <c r="J3329" s="127">
        <f t="shared" si="1863"/>
        <v>45180</v>
      </c>
      <c r="K3329" s="34">
        <f t="shared" si="1864"/>
        <v>2.60051950539264E-3</v>
      </c>
      <c r="L3329" s="212">
        <f t="shared" si="1865"/>
        <v>45240</v>
      </c>
      <c r="M3329" s="1">
        <f t="shared" si="1866"/>
        <v>21</v>
      </c>
      <c r="N3329" s="1">
        <f t="shared" si="1867"/>
        <v>8</v>
      </c>
      <c r="O3329" s="2">
        <f t="shared" si="1868"/>
        <v>1.0009898699999999</v>
      </c>
      <c r="P3329" s="35">
        <f t="shared" si="1869"/>
        <v>1.0023005599999999</v>
      </c>
      <c r="Q3329" s="35">
        <f t="shared" si="1870"/>
        <v>1.2582500989880456</v>
      </c>
      <c r="R3329" s="2">
        <f t="shared" si="1871"/>
        <v>1.2594955999999999</v>
      </c>
      <c r="S3329" s="2">
        <f t="shared" si="1872"/>
        <v>1.23561838</v>
      </c>
      <c r="T3329" s="2">
        <f t="shared" si="1873"/>
        <v>302955.70613215002</v>
      </c>
      <c r="U3329" s="2">
        <f t="shared" si="1874"/>
        <v>0</v>
      </c>
      <c r="V3329" s="2">
        <f t="shared" si="1875"/>
        <v>62418.378227115914</v>
      </c>
      <c r="W3329" s="2">
        <f t="shared" si="1876"/>
        <v>302955.7061321591</v>
      </c>
      <c r="X3329" s="36">
        <f t="shared" si="1877"/>
        <v>0</v>
      </c>
      <c r="Y3329" s="2">
        <f t="shared" si="1878"/>
        <v>0</v>
      </c>
      <c r="Z3329" s="37">
        <f t="shared" si="1879"/>
        <v>0</v>
      </c>
      <c r="AA3329" s="2">
        <f t="shared" si="1880"/>
        <v>0</v>
      </c>
      <c r="AB3329" s="4">
        <f t="shared" si="1888"/>
        <v>7.1215000000000001E-2</v>
      </c>
      <c r="AC3329" s="148">
        <f t="shared" si="1881"/>
        <v>930</v>
      </c>
      <c r="AD3329" s="36">
        <v>252</v>
      </c>
      <c r="AE3329" s="35">
        <f t="shared" si="1882"/>
        <v>1.2890181970000001</v>
      </c>
      <c r="AF3329" s="2">
        <f t="shared" si="1883"/>
        <v>87559.711957170002</v>
      </c>
      <c r="AG3329" s="2">
        <f t="shared" si="1884"/>
        <v>87559.711957170002</v>
      </c>
      <c r="AH3329" s="3">
        <f t="shared" si="1885"/>
        <v>0</v>
      </c>
      <c r="AI3329" s="3"/>
      <c r="AJ3329" s="3">
        <v>0</v>
      </c>
      <c r="AK3329" s="2">
        <f t="shared" si="1886"/>
        <v>107213.31997876697</v>
      </c>
      <c r="AL3329" s="8"/>
      <c r="AM3329" s="8"/>
      <c r="AR3329" s="1"/>
      <c r="AW3329" s="30"/>
      <c r="AX3329" s="30"/>
    </row>
    <row r="3330" spans="1:50" x14ac:dyDescent="0.2">
      <c r="A3330" s="78">
        <f t="shared" si="1887"/>
        <v>45221</v>
      </c>
      <c r="B3330" s="2">
        <f t="shared" si="1857"/>
        <v>497807.92072686914</v>
      </c>
      <c r="C3330" s="3">
        <f t="shared" si="1858"/>
        <v>67204069.298127338</v>
      </c>
      <c r="D3330" s="2">
        <f t="shared" si="1889"/>
        <v>240537.3279050432</v>
      </c>
      <c r="E3330" s="2">
        <f t="shared" si="1859"/>
        <v>0</v>
      </c>
      <c r="F3330" s="33">
        <f t="shared" si="1860"/>
        <v>240537.3279050432</v>
      </c>
      <c r="G3330" s="39">
        <f t="shared" si="1861"/>
        <v>6683.28</v>
      </c>
      <c r="H3330" s="38">
        <f>IF(AND(N3330=1,N3329&gt;1),VLOOKUP(A3329,[1]Plan1!$CW$105:$CY$215,3),H3329)</f>
        <v>6700.66</v>
      </c>
      <c r="I3330" s="127">
        <f t="shared" si="1862"/>
        <v>45149</v>
      </c>
      <c r="J3330" s="127">
        <f t="shared" si="1863"/>
        <v>45180</v>
      </c>
      <c r="K3330" s="34">
        <f t="shared" si="1864"/>
        <v>2.60051950539264E-3</v>
      </c>
      <c r="L3330" s="212">
        <f t="shared" si="1865"/>
        <v>45240</v>
      </c>
      <c r="M3330" s="1">
        <f t="shared" si="1866"/>
        <v>21</v>
      </c>
      <c r="N3330" s="1">
        <f t="shared" si="1867"/>
        <v>8</v>
      </c>
      <c r="O3330" s="2">
        <f t="shared" si="1868"/>
        <v>1.0009898699999999</v>
      </c>
      <c r="P3330" s="35">
        <f t="shared" si="1869"/>
        <v>1.0023005599999999</v>
      </c>
      <c r="Q3330" s="35">
        <f t="shared" si="1870"/>
        <v>1.2582500989880456</v>
      </c>
      <c r="R3330" s="2">
        <f t="shared" si="1871"/>
        <v>1.2594955999999999</v>
      </c>
      <c r="S3330" s="2">
        <f t="shared" si="1872"/>
        <v>1.23561838</v>
      </c>
      <c r="T3330" s="2">
        <f t="shared" si="1873"/>
        <v>302955.70613215002</v>
      </c>
      <c r="U3330" s="2">
        <f t="shared" si="1874"/>
        <v>0</v>
      </c>
      <c r="V3330" s="2">
        <f t="shared" si="1875"/>
        <v>62418.378227115914</v>
      </c>
      <c r="W3330" s="2">
        <f t="shared" si="1876"/>
        <v>302955.7061321591</v>
      </c>
      <c r="X3330" s="36">
        <f t="shared" si="1877"/>
        <v>0</v>
      </c>
      <c r="Y3330" s="2">
        <f t="shared" si="1878"/>
        <v>0</v>
      </c>
      <c r="Z3330" s="37">
        <f t="shared" si="1879"/>
        <v>0</v>
      </c>
      <c r="AA3330" s="2">
        <f t="shared" si="1880"/>
        <v>0</v>
      </c>
      <c r="AB3330" s="4">
        <f t="shared" si="1888"/>
        <v>7.1215000000000001E-2</v>
      </c>
      <c r="AC3330" s="148">
        <f t="shared" si="1881"/>
        <v>930</v>
      </c>
      <c r="AD3330" s="36">
        <v>252</v>
      </c>
      <c r="AE3330" s="35">
        <f t="shared" si="1882"/>
        <v>1.2890181970000001</v>
      </c>
      <c r="AF3330" s="2">
        <f t="shared" si="1883"/>
        <v>87559.711957170002</v>
      </c>
      <c r="AG3330" s="2">
        <f t="shared" si="1884"/>
        <v>87559.711957170002</v>
      </c>
      <c r="AH3330" s="3">
        <f t="shared" si="1885"/>
        <v>0</v>
      </c>
      <c r="AI3330" s="3"/>
      <c r="AJ3330" s="3">
        <v>0</v>
      </c>
      <c r="AK3330" s="2">
        <f t="shared" si="1886"/>
        <v>107292.50263754006</v>
      </c>
      <c r="AL3330" s="8"/>
      <c r="AM3330" s="8"/>
      <c r="AR3330" s="1"/>
      <c r="AW3330" s="30"/>
      <c r="AX3330" s="30"/>
    </row>
    <row r="3331" spans="1:50" x14ac:dyDescent="0.2">
      <c r="A3331" s="78">
        <f t="shared" si="1887"/>
        <v>45222</v>
      </c>
      <c r="B3331" s="2">
        <f t="shared" si="1857"/>
        <v>497993.72501095221</v>
      </c>
      <c r="C3331" s="3">
        <f t="shared" si="1858"/>
        <v>67229152.876478553</v>
      </c>
      <c r="D3331" s="2">
        <f t="shared" si="1889"/>
        <v>240537.3279050432</v>
      </c>
      <c r="E3331" s="2">
        <f t="shared" si="1859"/>
        <v>0</v>
      </c>
      <c r="F3331" s="33">
        <f t="shared" si="1860"/>
        <v>240537.3279050432</v>
      </c>
      <c r="G3331" s="39">
        <f t="shared" si="1861"/>
        <v>6683.28</v>
      </c>
      <c r="H3331" s="38">
        <f>IF(AND(N3331=1,N3330&gt;1),VLOOKUP(A3330,[1]Plan1!$CW$105:$CY$215,3),H3330)</f>
        <v>6700.66</v>
      </c>
      <c r="I3331" s="127">
        <f t="shared" si="1862"/>
        <v>45149</v>
      </c>
      <c r="J3331" s="127">
        <f t="shared" si="1863"/>
        <v>45180</v>
      </c>
      <c r="K3331" s="34">
        <f t="shared" si="1864"/>
        <v>2.60051950539264E-3</v>
      </c>
      <c r="L3331" s="212">
        <f t="shared" si="1865"/>
        <v>45240</v>
      </c>
      <c r="M3331" s="1">
        <f t="shared" si="1866"/>
        <v>21</v>
      </c>
      <c r="N3331" s="1">
        <f t="shared" si="1867"/>
        <v>8</v>
      </c>
      <c r="O3331" s="2">
        <f t="shared" si="1868"/>
        <v>1.0009898699999999</v>
      </c>
      <c r="P3331" s="35">
        <f t="shared" si="1869"/>
        <v>1.0023005599999999</v>
      </c>
      <c r="Q3331" s="35">
        <f t="shared" si="1870"/>
        <v>1.2582500989880456</v>
      </c>
      <c r="R3331" s="2">
        <f t="shared" si="1871"/>
        <v>1.2594955999999999</v>
      </c>
      <c r="S3331" s="2">
        <f t="shared" si="1872"/>
        <v>1.23561838</v>
      </c>
      <c r="T3331" s="2">
        <f t="shared" si="1873"/>
        <v>302955.70613215002</v>
      </c>
      <c r="U3331" s="2">
        <f t="shared" si="1874"/>
        <v>0</v>
      </c>
      <c r="V3331" s="2">
        <f t="shared" si="1875"/>
        <v>62418.378227115914</v>
      </c>
      <c r="W3331" s="2">
        <f t="shared" si="1876"/>
        <v>302955.7061321591</v>
      </c>
      <c r="X3331" s="36">
        <f t="shared" si="1877"/>
        <v>0</v>
      </c>
      <c r="Y3331" s="2">
        <f t="shared" si="1878"/>
        <v>0</v>
      </c>
      <c r="Z3331" s="37">
        <f t="shared" si="1879"/>
        <v>0</v>
      </c>
      <c r="AA3331" s="2">
        <f t="shared" si="1880"/>
        <v>0</v>
      </c>
      <c r="AB3331" s="4">
        <f t="shared" si="1888"/>
        <v>7.1215000000000001E-2</v>
      </c>
      <c r="AC3331" s="148">
        <f t="shared" si="1881"/>
        <v>931</v>
      </c>
      <c r="AD3331" s="36">
        <v>252</v>
      </c>
      <c r="AE3331" s="35">
        <f t="shared" si="1882"/>
        <v>1.289370135</v>
      </c>
      <c r="AF3331" s="2">
        <f t="shared" si="1883"/>
        <v>87666.333582480001</v>
      </c>
      <c r="AG3331" s="2">
        <f t="shared" si="1884"/>
        <v>87666.333582480001</v>
      </c>
      <c r="AH3331" s="3">
        <f t="shared" si="1885"/>
        <v>0</v>
      </c>
      <c r="AI3331" s="3"/>
      <c r="AJ3331" s="3">
        <v>0</v>
      </c>
      <c r="AK3331" s="2">
        <f t="shared" si="1886"/>
        <v>107371.68529631315</v>
      </c>
      <c r="AL3331" s="8"/>
      <c r="AM3331" s="8"/>
      <c r="AR3331" s="1"/>
      <c r="AW3331" s="30"/>
      <c r="AX3331" s="30"/>
    </row>
    <row r="3332" spans="1:50" x14ac:dyDescent="0.2">
      <c r="A3332" s="78">
        <f t="shared" si="1887"/>
        <v>45223</v>
      </c>
      <c r="B3332" s="2">
        <f t="shared" si="1857"/>
        <v>498227.8851325764</v>
      </c>
      <c r="C3332" s="3">
        <f t="shared" si="1858"/>
        <v>67260764.492897809</v>
      </c>
      <c r="D3332" s="2">
        <f t="shared" si="1889"/>
        <v>240537.3279050432</v>
      </c>
      <c r="E3332" s="2">
        <f t="shared" si="1859"/>
        <v>0</v>
      </c>
      <c r="F3332" s="33">
        <f t="shared" si="1860"/>
        <v>240537.3279050432</v>
      </c>
      <c r="G3332" s="39">
        <f t="shared" si="1861"/>
        <v>6683.28</v>
      </c>
      <c r="H3332" s="38">
        <f>IF(AND(N3332=1,N3331&gt;1),VLOOKUP(A3331,[1]Plan1!$CW$105:$CY$215,3),H3331)</f>
        <v>6700.66</v>
      </c>
      <c r="I3332" s="127">
        <f t="shared" si="1862"/>
        <v>45149</v>
      </c>
      <c r="J3332" s="127">
        <f t="shared" si="1863"/>
        <v>45180</v>
      </c>
      <c r="K3332" s="34">
        <f t="shared" si="1864"/>
        <v>2.60051950539264E-3</v>
      </c>
      <c r="L3332" s="212">
        <f t="shared" si="1865"/>
        <v>45240</v>
      </c>
      <c r="M3332" s="1">
        <f t="shared" si="1866"/>
        <v>21</v>
      </c>
      <c r="N3332" s="1">
        <f t="shared" si="1867"/>
        <v>9</v>
      </c>
      <c r="O3332" s="2">
        <f t="shared" si="1868"/>
        <v>1.00111368</v>
      </c>
      <c r="P3332" s="35">
        <f t="shared" si="1869"/>
        <v>1.0023005599999999</v>
      </c>
      <c r="Q3332" s="35">
        <f t="shared" si="1870"/>
        <v>1.2582500989880456</v>
      </c>
      <c r="R3332" s="2">
        <f t="shared" si="1871"/>
        <v>1.25965138</v>
      </c>
      <c r="S3332" s="2">
        <f t="shared" si="1872"/>
        <v>1.23561838</v>
      </c>
      <c r="T3332" s="2">
        <f t="shared" si="1873"/>
        <v>302993.17703710002</v>
      </c>
      <c r="U3332" s="2">
        <f t="shared" si="1874"/>
        <v>0</v>
      </c>
      <c r="V3332" s="2">
        <f t="shared" si="1875"/>
        <v>62455.849132056974</v>
      </c>
      <c r="W3332" s="2">
        <f t="shared" si="1876"/>
        <v>302993.17703710019</v>
      </c>
      <c r="X3332" s="36">
        <f t="shared" si="1877"/>
        <v>0</v>
      </c>
      <c r="Y3332" s="2">
        <f t="shared" si="1878"/>
        <v>0</v>
      </c>
      <c r="Z3332" s="37">
        <f t="shared" si="1879"/>
        <v>0</v>
      </c>
      <c r="AA3332" s="2">
        <f t="shared" si="1880"/>
        <v>0</v>
      </c>
      <c r="AB3332" s="4">
        <f t="shared" si="1888"/>
        <v>7.1215000000000001E-2</v>
      </c>
      <c r="AC3332" s="148">
        <f t="shared" si="1881"/>
        <v>932</v>
      </c>
      <c r="AD3332" s="36">
        <v>252</v>
      </c>
      <c r="AE3332" s="35">
        <f t="shared" si="1882"/>
        <v>1.2897221679999999</v>
      </c>
      <c r="AF3332" s="2">
        <f t="shared" si="1883"/>
        <v>87783.840140390006</v>
      </c>
      <c r="AG3332" s="2">
        <f t="shared" si="1884"/>
        <v>87783.840140390006</v>
      </c>
      <c r="AH3332" s="3">
        <f t="shared" si="1885"/>
        <v>0</v>
      </c>
      <c r="AI3332" s="3"/>
      <c r="AJ3332" s="3">
        <v>0</v>
      </c>
      <c r="AK3332" s="2">
        <f t="shared" si="1886"/>
        <v>107450.86795508624</v>
      </c>
      <c r="AL3332" s="8"/>
      <c r="AM3332" s="8"/>
      <c r="AR3332" s="1"/>
      <c r="AW3332" s="30"/>
      <c r="AX3332" s="30"/>
    </row>
    <row r="3333" spans="1:50" x14ac:dyDescent="0.2">
      <c r="A3333" s="78">
        <f t="shared" si="1887"/>
        <v>45224</v>
      </c>
      <c r="B3333" s="2">
        <f t="shared" si="1857"/>
        <v>498462.10723638709</v>
      </c>
      <c r="C3333" s="3">
        <f t="shared" si="1858"/>
        <v>67292384.47691226</v>
      </c>
      <c r="D3333" s="2">
        <f t="shared" si="1889"/>
        <v>240537.3279050432</v>
      </c>
      <c r="E3333" s="2">
        <f t="shared" si="1859"/>
        <v>0</v>
      </c>
      <c r="F3333" s="33">
        <f t="shared" si="1860"/>
        <v>240537.3279050432</v>
      </c>
      <c r="G3333" s="39">
        <f t="shared" si="1861"/>
        <v>6683.28</v>
      </c>
      <c r="H3333" s="38">
        <f>IF(AND(N3333=1,N3332&gt;1),VLOOKUP(A3332,[1]Plan1!$CW$105:$CY$215,3),H3332)</f>
        <v>6700.66</v>
      </c>
      <c r="I3333" s="127">
        <f t="shared" si="1862"/>
        <v>45149</v>
      </c>
      <c r="J3333" s="127">
        <f t="shared" si="1863"/>
        <v>45180</v>
      </c>
      <c r="K3333" s="34">
        <f t="shared" si="1864"/>
        <v>2.60051950539264E-3</v>
      </c>
      <c r="L3333" s="212">
        <f t="shared" si="1865"/>
        <v>45240</v>
      </c>
      <c r="M3333" s="1">
        <f t="shared" si="1866"/>
        <v>21</v>
      </c>
      <c r="N3333" s="1">
        <f t="shared" si="1867"/>
        <v>10</v>
      </c>
      <c r="O3333" s="2">
        <f t="shared" si="1868"/>
        <v>1.0012375</v>
      </c>
      <c r="P3333" s="35">
        <f t="shared" si="1869"/>
        <v>1.0023005599999999</v>
      </c>
      <c r="Q3333" s="35">
        <f t="shared" si="1870"/>
        <v>1.2582500989880456</v>
      </c>
      <c r="R3333" s="2">
        <f t="shared" si="1871"/>
        <v>1.2598071799999999</v>
      </c>
      <c r="S3333" s="2">
        <f t="shared" si="1872"/>
        <v>1.23561838</v>
      </c>
      <c r="T3333" s="2">
        <f t="shared" si="1873"/>
        <v>303030.65275278001</v>
      </c>
      <c r="U3333" s="2">
        <f t="shared" si="1874"/>
        <v>0</v>
      </c>
      <c r="V3333" s="2">
        <f t="shared" si="1875"/>
        <v>62493.32484774456</v>
      </c>
      <c r="W3333" s="2">
        <f t="shared" si="1876"/>
        <v>303030.65275278775</v>
      </c>
      <c r="X3333" s="36">
        <f t="shared" si="1877"/>
        <v>0</v>
      </c>
      <c r="Y3333" s="2">
        <f t="shared" si="1878"/>
        <v>0</v>
      </c>
      <c r="Z3333" s="37">
        <f t="shared" si="1879"/>
        <v>0</v>
      </c>
      <c r="AA3333" s="2">
        <f t="shared" si="1880"/>
        <v>0</v>
      </c>
      <c r="AB3333" s="4">
        <f t="shared" si="1888"/>
        <v>7.1215000000000001E-2</v>
      </c>
      <c r="AC3333" s="148">
        <f t="shared" si="1881"/>
        <v>933</v>
      </c>
      <c r="AD3333" s="36">
        <v>252</v>
      </c>
      <c r="AE3333" s="35">
        <f t="shared" si="1882"/>
        <v>1.290074298</v>
      </c>
      <c r="AF3333" s="2">
        <f t="shared" si="1883"/>
        <v>87901.403869739996</v>
      </c>
      <c r="AG3333" s="2">
        <f t="shared" si="1884"/>
        <v>87901.403869739996</v>
      </c>
      <c r="AH3333" s="3">
        <f t="shared" si="1885"/>
        <v>0</v>
      </c>
      <c r="AI3333" s="3"/>
      <c r="AJ3333" s="3">
        <v>0</v>
      </c>
      <c r="AK3333" s="2">
        <f t="shared" si="1886"/>
        <v>107530.05061385933</v>
      </c>
      <c r="AL3333" s="8"/>
      <c r="AM3333" s="8"/>
      <c r="AR3333" s="1"/>
      <c r="AW3333" s="30"/>
      <c r="AX3333" s="30"/>
    </row>
    <row r="3334" spans="1:50" x14ac:dyDescent="0.2">
      <c r="A3334" s="78">
        <f t="shared" si="1887"/>
        <v>45225</v>
      </c>
      <c r="B3334" s="2">
        <f t="shared" si="1857"/>
        <v>498696.38762828108</v>
      </c>
      <c r="C3334" s="3">
        <f t="shared" si="1858"/>
        <v>67324012.329817951</v>
      </c>
      <c r="D3334" s="2">
        <f t="shared" si="1889"/>
        <v>240537.3279050432</v>
      </c>
      <c r="E3334" s="2">
        <f t="shared" si="1859"/>
        <v>0</v>
      </c>
      <c r="F3334" s="33">
        <f t="shared" si="1860"/>
        <v>240537.3279050432</v>
      </c>
      <c r="G3334" s="39">
        <f t="shared" si="1861"/>
        <v>6683.28</v>
      </c>
      <c r="H3334" s="38">
        <f>IF(AND(N3334=1,N3333&gt;1),VLOOKUP(A3333,[1]Plan1!$CW$105:$CY$215,3),H3333)</f>
        <v>6700.66</v>
      </c>
      <c r="I3334" s="127">
        <f t="shared" si="1862"/>
        <v>45149</v>
      </c>
      <c r="J3334" s="127">
        <f t="shared" si="1863"/>
        <v>45180</v>
      </c>
      <c r="K3334" s="34">
        <f t="shared" si="1864"/>
        <v>2.60051950539264E-3</v>
      </c>
      <c r="L3334" s="212">
        <f t="shared" si="1865"/>
        <v>45240</v>
      </c>
      <c r="M3334" s="1">
        <f t="shared" si="1866"/>
        <v>21</v>
      </c>
      <c r="N3334" s="1">
        <f t="shared" si="1867"/>
        <v>11</v>
      </c>
      <c r="O3334" s="2">
        <f t="shared" si="1868"/>
        <v>1.0013613299999999</v>
      </c>
      <c r="P3334" s="35">
        <f t="shared" si="1869"/>
        <v>1.0023005599999999</v>
      </c>
      <c r="Q3334" s="35">
        <f t="shared" si="1870"/>
        <v>1.2582500989880456</v>
      </c>
      <c r="R3334" s="2">
        <f t="shared" si="1871"/>
        <v>1.25996299</v>
      </c>
      <c r="S3334" s="2">
        <f t="shared" si="1872"/>
        <v>1.23561838</v>
      </c>
      <c r="T3334" s="2">
        <f t="shared" si="1873"/>
        <v>303068.13087384001</v>
      </c>
      <c r="U3334" s="2">
        <f t="shared" si="1874"/>
        <v>0</v>
      </c>
      <c r="V3334" s="2">
        <f t="shared" si="1875"/>
        <v>62530.802968805467</v>
      </c>
      <c r="W3334" s="2">
        <f t="shared" si="1876"/>
        <v>303068.13087384868</v>
      </c>
      <c r="X3334" s="36">
        <f t="shared" si="1877"/>
        <v>0</v>
      </c>
      <c r="Y3334" s="2">
        <f t="shared" si="1878"/>
        <v>0</v>
      </c>
      <c r="Z3334" s="37">
        <f t="shared" si="1879"/>
        <v>0</v>
      </c>
      <c r="AA3334" s="2">
        <f t="shared" si="1880"/>
        <v>0</v>
      </c>
      <c r="AB3334" s="4">
        <f t="shared" si="1888"/>
        <v>7.1215000000000001E-2</v>
      </c>
      <c r="AC3334" s="148">
        <f t="shared" si="1881"/>
        <v>934</v>
      </c>
      <c r="AD3334" s="36">
        <v>252</v>
      </c>
      <c r="AE3334" s="35">
        <f t="shared" si="1882"/>
        <v>1.290426523</v>
      </c>
      <c r="AF3334" s="2">
        <f t="shared" si="1883"/>
        <v>88019.023481790005</v>
      </c>
      <c r="AG3334" s="2">
        <f t="shared" si="1884"/>
        <v>88019.023481800003</v>
      </c>
      <c r="AH3334" s="3">
        <f t="shared" si="1885"/>
        <v>0</v>
      </c>
      <c r="AI3334" s="3"/>
      <c r="AJ3334" s="3">
        <v>0</v>
      </c>
      <c r="AK3334" s="2">
        <f t="shared" si="1886"/>
        <v>107609.23327263242</v>
      </c>
      <c r="AL3334" s="8"/>
      <c r="AM3334" s="8"/>
      <c r="AR3334" s="1"/>
      <c r="AW3334" s="30"/>
      <c r="AX3334" s="30"/>
    </row>
    <row r="3335" spans="1:50" x14ac:dyDescent="0.2">
      <c r="A3335" s="78">
        <f t="shared" si="1887"/>
        <v>45226</v>
      </c>
      <c r="B3335" s="2">
        <f t="shared" si="1857"/>
        <v>498930.7300324816</v>
      </c>
      <c r="C3335" s="3">
        <f t="shared" si="1858"/>
        <v>67355648.554385021</v>
      </c>
      <c r="D3335" s="2">
        <f t="shared" si="1889"/>
        <v>240537.3279050432</v>
      </c>
      <c r="E3335" s="2">
        <f t="shared" si="1859"/>
        <v>0</v>
      </c>
      <c r="F3335" s="33">
        <f t="shared" si="1860"/>
        <v>240537.3279050432</v>
      </c>
      <c r="G3335" s="39">
        <f t="shared" si="1861"/>
        <v>6683.28</v>
      </c>
      <c r="H3335" s="38">
        <f>IF(AND(N3335=1,N3334&gt;1),VLOOKUP(A3334,[1]Plan1!$CW$105:$CY$215,3),H3334)</f>
        <v>6700.66</v>
      </c>
      <c r="I3335" s="127">
        <f t="shared" si="1862"/>
        <v>45149</v>
      </c>
      <c r="J3335" s="127">
        <f t="shared" si="1863"/>
        <v>45180</v>
      </c>
      <c r="K3335" s="34">
        <f t="shared" si="1864"/>
        <v>2.60051950539264E-3</v>
      </c>
      <c r="L3335" s="212">
        <f t="shared" si="1865"/>
        <v>45240</v>
      </c>
      <c r="M3335" s="1">
        <f t="shared" si="1866"/>
        <v>21</v>
      </c>
      <c r="N3335" s="1">
        <f t="shared" si="1867"/>
        <v>12</v>
      </c>
      <c r="O3335" s="2">
        <f t="shared" si="1868"/>
        <v>1.00148518</v>
      </c>
      <c r="P3335" s="35">
        <f t="shared" si="1869"/>
        <v>1.0023005599999999</v>
      </c>
      <c r="Q3335" s="35">
        <f t="shared" si="1870"/>
        <v>1.2582500989880456</v>
      </c>
      <c r="R3335" s="2">
        <f t="shared" si="1871"/>
        <v>1.26011882</v>
      </c>
      <c r="S3335" s="2">
        <f t="shared" si="1872"/>
        <v>1.23561838</v>
      </c>
      <c r="T3335" s="2">
        <f t="shared" si="1873"/>
        <v>303105.61380564998</v>
      </c>
      <c r="U3335" s="2">
        <f t="shared" si="1874"/>
        <v>0</v>
      </c>
      <c r="V3335" s="2">
        <f t="shared" si="1875"/>
        <v>62568.2859006129</v>
      </c>
      <c r="W3335" s="2">
        <f t="shared" si="1876"/>
        <v>303105.61380565609</v>
      </c>
      <c r="X3335" s="36">
        <f t="shared" si="1877"/>
        <v>0</v>
      </c>
      <c r="Y3335" s="2">
        <f t="shared" si="1878"/>
        <v>0</v>
      </c>
      <c r="Z3335" s="37">
        <f t="shared" si="1879"/>
        <v>0</v>
      </c>
      <c r="AA3335" s="2">
        <f t="shared" si="1880"/>
        <v>0</v>
      </c>
      <c r="AB3335" s="4">
        <f t="shared" si="1888"/>
        <v>7.1215000000000001E-2</v>
      </c>
      <c r="AC3335" s="148">
        <f t="shared" si="1881"/>
        <v>935</v>
      </c>
      <c r="AD3335" s="36">
        <v>252</v>
      </c>
      <c r="AE3335" s="35">
        <f t="shared" si="1882"/>
        <v>1.290778845</v>
      </c>
      <c r="AF3335" s="2">
        <f t="shared" si="1883"/>
        <v>88136.70029542</v>
      </c>
      <c r="AG3335" s="2">
        <f t="shared" si="1884"/>
        <v>88136.70029542</v>
      </c>
      <c r="AH3335" s="3">
        <f t="shared" si="1885"/>
        <v>0</v>
      </c>
      <c r="AI3335" s="3"/>
      <c r="AJ3335" s="3">
        <v>0</v>
      </c>
      <c r="AK3335" s="2">
        <f t="shared" si="1886"/>
        <v>107688.41593140551</v>
      </c>
      <c r="AL3335" s="8"/>
      <c r="AM3335" s="8"/>
      <c r="AR3335" s="1"/>
      <c r="AW3335" s="30"/>
      <c r="AX3335" s="30"/>
    </row>
    <row r="3336" spans="1:50" x14ac:dyDescent="0.2">
      <c r="A3336" s="78">
        <f t="shared" si="1887"/>
        <v>45227</v>
      </c>
      <c r="B3336" s="2">
        <f t="shared" si="1857"/>
        <v>499058.30107628874</v>
      </c>
      <c r="C3336" s="3">
        <f t="shared" si="1858"/>
        <v>67372870.645298988</v>
      </c>
      <c r="D3336" s="2">
        <f t="shared" si="1889"/>
        <v>240537.3279050432</v>
      </c>
      <c r="E3336" s="2">
        <f t="shared" si="1859"/>
        <v>0</v>
      </c>
      <c r="F3336" s="33">
        <f t="shared" si="1860"/>
        <v>240537.3279050432</v>
      </c>
      <c r="G3336" s="39">
        <f t="shared" si="1861"/>
        <v>6683.28</v>
      </c>
      <c r="H3336" s="38">
        <f>IF(AND(N3336=1,N3335&gt;1),VLOOKUP(A3335,[1]Plan1!$CW$105:$CY$215,3),H3335)</f>
        <v>6700.66</v>
      </c>
      <c r="I3336" s="127">
        <f t="shared" si="1862"/>
        <v>45149</v>
      </c>
      <c r="J3336" s="127">
        <f t="shared" si="1863"/>
        <v>45180</v>
      </c>
      <c r="K3336" s="34">
        <f t="shared" si="1864"/>
        <v>2.60051950539264E-3</v>
      </c>
      <c r="L3336" s="212">
        <f t="shared" si="1865"/>
        <v>45240</v>
      </c>
      <c r="M3336" s="1">
        <f t="shared" si="1866"/>
        <v>21</v>
      </c>
      <c r="N3336" s="1">
        <f t="shared" si="1867"/>
        <v>13</v>
      </c>
      <c r="O3336" s="2">
        <f t="shared" si="1868"/>
        <v>1.00160904</v>
      </c>
      <c r="P3336" s="35">
        <f t="shared" si="1869"/>
        <v>1.0023005599999999</v>
      </c>
      <c r="Q3336" s="35">
        <f t="shared" si="1870"/>
        <v>1.2582500989880456</v>
      </c>
      <c r="R3336" s="2">
        <f t="shared" si="1871"/>
        <v>1.26027467</v>
      </c>
      <c r="S3336" s="2">
        <f t="shared" si="1872"/>
        <v>1.23561838</v>
      </c>
      <c r="T3336" s="2">
        <f t="shared" si="1873"/>
        <v>303143.10154821002</v>
      </c>
      <c r="U3336" s="2">
        <f t="shared" si="1874"/>
        <v>0</v>
      </c>
      <c r="V3336" s="2">
        <f t="shared" si="1875"/>
        <v>62605.773643166918</v>
      </c>
      <c r="W3336" s="2">
        <f t="shared" si="1876"/>
        <v>303143.10154821014</v>
      </c>
      <c r="X3336" s="36">
        <f t="shared" si="1877"/>
        <v>0</v>
      </c>
      <c r="Y3336" s="2">
        <f t="shared" si="1878"/>
        <v>0</v>
      </c>
      <c r="Z3336" s="37">
        <f t="shared" si="1879"/>
        <v>0</v>
      </c>
      <c r="AA3336" s="2">
        <f t="shared" si="1880"/>
        <v>0</v>
      </c>
      <c r="AB3336" s="4">
        <f t="shared" si="1888"/>
        <v>7.1215000000000001E-2</v>
      </c>
      <c r="AC3336" s="148">
        <f t="shared" si="1881"/>
        <v>935</v>
      </c>
      <c r="AD3336" s="36">
        <v>252</v>
      </c>
      <c r="AE3336" s="35">
        <f t="shared" si="1882"/>
        <v>1.290778845</v>
      </c>
      <c r="AF3336" s="2">
        <f t="shared" si="1883"/>
        <v>88147.600937900002</v>
      </c>
      <c r="AG3336" s="2">
        <f t="shared" si="1884"/>
        <v>88147.600937900002</v>
      </c>
      <c r="AH3336" s="3">
        <f t="shared" si="1885"/>
        <v>0</v>
      </c>
      <c r="AI3336" s="3"/>
      <c r="AJ3336" s="3">
        <v>0</v>
      </c>
      <c r="AK3336" s="2">
        <f t="shared" si="1886"/>
        <v>107767.5985901786</v>
      </c>
      <c r="AL3336" s="8"/>
      <c r="AM3336" s="8"/>
      <c r="AR3336" s="1"/>
      <c r="AW3336" s="30"/>
      <c r="AX3336" s="30"/>
    </row>
    <row r="3337" spans="1:50" x14ac:dyDescent="0.2">
      <c r="A3337" s="78">
        <f t="shared" si="1887"/>
        <v>45228</v>
      </c>
      <c r="B3337" s="2">
        <f t="shared" si="1857"/>
        <v>499137.48373506183</v>
      </c>
      <c r="C3337" s="3">
        <f t="shared" si="1858"/>
        <v>67383560.304233342</v>
      </c>
      <c r="D3337" s="2">
        <f t="shared" si="1889"/>
        <v>240537.3279050432</v>
      </c>
      <c r="E3337" s="2">
        <f t="shared" si="1859"/>
        <v>0</v>
      </c>
      <c r="F3337" s="33">
        <f t="shared" si="1860"/>
        <v>240537.3279050432</v>
      </c>
      <c r="G3337" s="39">
        <f t="shared" si="1861"/>
        <v>6683.28</v>
      </c>
      <c r="H3337" s="38">
        <f>IF(AND(N3337=1,N3336&gt;1),VLOOKUP(A3336,[1]Plan1!$CW$105:$CY$215,3),H3336)</f>
        <v>6700.66</v>
      </c>
      <c r="I3337" s="127">
        <f t="shared" si="1862"/>
        <v>45149</v>
      </c>
      <c r="J3337" s="127">
        <f t="shared" si="1863"/>
        <v>45180</v>
      </c>
      <c r="K3337" s="34">
        <f t="shared" si="1864"/>
        <v>2.60051950539264E-3</v>
      </c>
      <c r="L3337" s="212">
        <f t="shared" si="1865"/>
        <v>45240</v>
      </c>
      <c r="M3337" s="1">
        <f t="shared" si="1866"/>
        <v>21</v>
      </c>
      <c r="N3337" s="1">
        <f t="shared" si="1867"/>
        <v>13</v>
      </c>
      <c r="O3337" s="2">
        <f t="shared" si="1868"/>
        <v>1.00160904</v>
      </c>
      <c r="P3337" s="35">
        <f t="shared" si="1869"/>
        <v>1.0023005599999999</v>
      </c>
      <c r="Q3337" s="35">
        <f t="shared" si="1870"/>
        <v>1.2582500989880456</v>
      </c>
      <c r="R3337" s="2">
        <f t="shared" si="1871"/>
        <v>1.26027467</v>
      </c>
      <c r="S3337" s="2">
        <f t="shared" si="1872"/>
        <v>1.23561838</v>
      </c>
      <c r="T3337" s="2">
        <f t="shared" si="1873"/>
        <v>303143.10154821002</v>
      </c>
      <c r="U3337" s="2">
        <f t="shared" si="1874"/>
        <v>0</v>
      </c>
      <c r="V3337" s="2">
        <f t="shared" si="1875"/>
        <v>62605.773643166918</v>
      </c>
      <c r="W3337" s="2">
        <f t="shared" si="1876"/>
        <v>303143.10154821014</v>
      </c>
      <c r="X3337" s="36">
        <f t="shared" si="1877"/>
        <v>0</v>
      </c>
      <c r="Y3337" s="2">
        <f t="shared" si="1878"/>
        <v>0</v>
      </c>
      <c r="Z3337" s="37">
        <f t="shared" si="1879"/>
        <v>0</v>
      </c>
      <c r="AA3337" s="2">
        <f t="shared" si="1880"/>
        <v>0</v>
      </c>
      <c r="AB3337" s="4">
        <f t="shared" si="1888"/>
        <v>7.1215000000000001E-2</v>
      </c>
      <c r="AC3337" s="148">
        <f t="shared" si="1881"/>
        <v>935</v>
      </c>
      <c r="AD3337" s="36">
        <v>252</v>
      </c>
      <c r="AE3337" s="35">
        <f t="shared" si="1882"/>
        <v>1.290778845</v>
      </c>
      <c r="AF3337" s="2">
        <f t="shared" si="1883"/>
        <v>88147.600937900002</v>
      </c>
      <c r="AG3337" s="2">
        <f t="shared" si="1884"/>
        <v>88147.600937900002</v>
      </c>
      <c r="AH3337" s="3">
        <f t="shared" si="1885"/>
        <v>0</v>
      </c>
      <c r="AI3337" s="3"/>
      <c r="AJ3337" s="3">
        <v>0</v>
      </c>
      <c r="AK3337" s="2">
        <f t="shared" si="1886"/>
        <v>107846.78124895171</v>
      </c>
      <c r="AL3337" s="8"/>
      <c r="AM3337" s="8"/>
      <c r="AR3337" s="1"/>
      <c r="AW3337" s="30"/>
      <c r="AX3337" s="30"/>
    </row>
    <row r="3338" spans="1:50" x14ac:dyDescent="0.2">
      <c r="A3338" s="78">
        <f t="shared" si="1887"/>
        <v>45229</v>
      </c>
      <c r="B3338" s="2">
        <f t="shared" ref="B3338:B3401" si="1890">(W3338+AG3338+AJ3338+AK3338)</f>
        <v>499323.49947939499</v>
      </c>
      <c r="C3338" s="3">
        <f t="shared" ref="C3338:C3401" si="1891">B3338*135</f>
        <v>67408672.429718331</v>
      </c>
      <c r="D3338" s="2">
        <f t="shared" si="1889"/>
        <v>240537.3279050432</v>
      </c>
      <c r="E3338" s="2">
        <f t="shared" ref="E3338:E3401" si="1892">IF(ISERROR(VLOOKUP(A3338,AZ$12:BB$174,2,FALSE)=TRUE),E3337,VLOOKUP(A3338,AZ$12:BB$174,2,FALSE))</f>
        <v>0</v>
      </c>
      <c r="F3338" s="33">
        <f t="shared" ref="F3338:F3401" si="1893">(D3338-E3338)</f>
        <v>240537.3279050432</v>
      </c>
      <c r="G3338" s="39">
        <f t="shared" ref="G3338:G3401" si="1894">IF(H3338=H3337,G3337,H3337)</f>
        <v>6683.28</v>
      </c>
      <c r="H3338" s="38">
        <f>IF(AND(N3338=1,N3337&gt;1),VLOOKUP(A3337,[1]Plan1!$CW$105:$CY$215,3),H3337)</f>
        <v>6700.66</v>
      </c>
      <c r="I3338" s="127">
        <f t="shared" ref="I3338:I3401" si="1895">EDATE(J3338,-1)</f>
        <v>45149</v>
      </c>
      <c r="J3338" s="127">
        <f t="shared" ref="J3338:J3401" si="1896">IF(X3337&gt;0,EDATE(A3338,-1),+J3337)</f>
        <v>45180</v>
      </c>
      <c r="K3338" s="34">
        <f t="shared" ref="K3338:K3401" si="1897">(H3338/G3338)-1</f>
        <v>2.60051950539264E-3</v>
      </c>
      <c r="L3338" s="212">
        <f t="shared" ref="L3338:L3401" si="1898">VLOOKUP(A3337,AZ$193:BA$372,2)</f>
        <v>45240</v>
      </c>
      <c r="M3338" s="1">
        <f t="shared" ref="M3338:M3401" si="1899">IF(L3338=L3337,M3337,NETWORKDAYS(L3337,L3338,$AT$194:$AT$348)-1)</f>
        <v>21</v>
      </c>
      <c r="N3338" s="1">
        <f t="shared" ref="N3338:N3401" si="1900">(M3338-(NETWORKDAYS(A3338,L3338,$AT$194:$AT$348)-1))</f>
        <v>13</v>
      </c>
      <c r="O3338" s="2">
        <f t="shared" ref="O3338:O3401" si="1901">TRUNC((H3338/G3338)^TRUNC((N3338/M3338),9),8)</f>
        <v>1.00160904</v>
      </c>
      <c r="P3338" s="35">
        <f t="shared" ref="P3338:P3401" si="1902">IF(L3338&gt;L3337,O3337,P3337)</f>
        <v>1.0023005599999999</v>
      </c>
      <c r="Q3338" s="35">
        <f t="shared" ref="Q3338:Q3401" si="1903">IF(L3338&gt;L3337,Q3337*P3338,Q3337)</f>
        <v>1.2582500989880456</v>
      </c>
      <c r="R3338" s="2">
        <f t="shared" ref="R3338:R3401" si="1904">TRUNC(TRUNC((O3338*Q3338),15),8)</f>
        <v>1.26027467</v>
      </c>
      <c r="S3338" s="2">
        <f t="shared" ref="S3338:S3401" si="1905">IF(AND(X3338&gt;0,MONTH(A3338)=S$9),R3338,S3337)</f>
        <v>1.23561838</v>
      </c>
      <c r="T3338" s="2">
        <f t="shared" ref="T3338:T3401" si="1906">TRUNC(D3338*R3338,8)</f>
        <v>303143.10154821002</v>
      </c>
      <c r="U3338" s="2">
        <f t="shared" ref="U3338:U3401" si="1907">(E3338*(S3338-1))</f>
        <v>0</v>
      </c>
      <c r="V3338" s="2">
        <f t="shared" ref="V3338:V3401" si="1908">(F3338*(R3338-1))</f>
        <v>62605.773643166918</v>
      </c>
      <c r="W3338" s="2">
        <f t="shared" ref="W3338:W3401" si="1909">(D3338+U3338+V3338)</f>
        <v>303143.10154821014</v>
      </c>
      <c r="X3338" s="36">
        <f t="shared" ref="X3338:X3401" si="1910">IF(VLOOKUP(A3338,AT$10:BC$190,10)=VLOOKUP(A3337,AT$10:BC$190,10),0,VLOOKUP(A3338,AT$10:BC$190,10))</f>
        <v>0</v>
      </c>
      <c r="Y3338" s="2">
        <f t="shared" ref="Y3338:Y3401" si="1911">IF(X3338&gt;0,VLOOKUP(A3338,AT$12:AX$190,5),0)</f>
        <v>0</v>
      </c>
      <c r="Z3338" s="37">
        <f t="shared" ref="Z3338:Z3401" si="1912">IF(X3338&gt;0,VLOOKUP($A3338,$AT$10:$AY$190,6),0)</f>
        <v>0</v>
      </c>
      <c r="AA3338" s="2">
        <f t="shared" ref="AA3338:AA3401" si="1913">IF(Z3338&gt;0,TRUNC(Z3338*T3338,8),0)</f>
        <v>0</v>
      </c>
      <c r="AB3338" s="4">
        <f t="shared" si="1888"/>
        <v>7.1215000000000001E-2</v>
      </c>
      <c r="AC3338" s="148">
        <f t="shared" ref="AC3338:AC3401" si="1914">NETWORKDAYS(A$1975,A3338,$AT$194:$AT$348)-1</f>
        <v>936</v>
      </c>
      <c r="AD3338" s="36">
        <v>252</v>
      </c>
      <c r="AE3338" s="35">
        <f t="shared" ref="AE3338:AE3401" si="1915">ROUND((1+AB3338)^TRUNC((AC3338/AD3338),9),9)</f>
        <v>1.291131263</v>
      </c>
      <c r="AF3338" s="2">
        <f t="shared" ref="AF3338:AF3401" si="1916">TRUNC((T3338*(AE3338-1)),8)</f>
        <v>88254.434023459995</v>
      </c>
      <c r="AG3338" s="2">
        <f t="shared" ref="AG3338:AG3401" si="1917">TRUNC((W3338*(AE3338-1)),8)</f>
        <v>88254.434023459995</v>
      </c>
      <c r="AH3338" s="3">
        <f t="shared" ref="AH3338:AH3401" si="1918">IF(AA3338&gt;0,AA3338+AF3338,0)</f>
        <v>0</v>
      </c>
      <c r="AI3338" s="3"/>
      <c r="AJ3338" s="3">
        <v>0</v>
      </c>
      <c r="AK3338" s="2">
        <f t="shared" ref="AK3338:AK3401" si="1919">((0.01*(A3338-A$1975)/30)*AI$1896)</f>
        <v>107925.9639077248</v>
      </c>
      <c r="AL3338" s="8"/>
      <c r="AM3338" s="8"/>
      <c r="AR3338" s="1"/>
      <c r="AW3338" s="30"/>
      <c r="AX3338" s="30"/>
    </row>
    <row r="3339" spans="1:50" x14ac:dyDescent="0.2">
      <c r="A3339" s="78">
        <f t="shared" ref="A3339:A3402" si="1920">(A3338+1)</f>
        <v>45230</v>
      </c>
      <c r="B3339" s="2">
        <f t="shared" si="1890"/>
        <v>499557.96534981858</v>
      </c>
      <c r="C3339" s="3">
        <f t="shared" si="1891"/>
        <v>67440325.322225511</v>
      </c>
      <c r="D3339" s="2">
        <f t="shared" si="1889"/>
        <v>240537.3279050432</v>
      </c>
      <c r="E3339" s="2">
        <f t="shared" si="1892"/>
        <v>0</v>
      </c>
      <c r="F3339" s="33">
        <f t="shared" si="1893"/>
        <v>240537.3279050432</v>
      </c>
      <c r="G3339" s="39">
        <f t="shared" si="1894"/>
        <v>6683.28</v>
      </c>
      <c r="H3339" s="38">
        <f>IF(AND(N3339=1,N3338&gt;1),VLOOKUP(A3338,[1]Plan1!$CW$105:$CY$215,3),H3338)</f>
        <v>6700.66</v>
      </c>
      <c r="I3339" s="127">
        <f t="shared" si="1895"/>
        <v>45149</v>
      </c>
      <c r="J3339" s="127">
        <f t="shared" si="1896"/>
        <v>45180</v>
      </c>
      <c r="K3339" s="34">
        <f t="shared" si="1897"/>
        <v>2.60051950539264E-3</v>
      </c>
      <c r="L3339" s="212">
        <f t="shared" si="1898"/>
        <v>45240</v>
      </c>
      <c r="M3339" s="1">
        <f t="shared" si="1899"/>
        <v>21</v>
      </c>
      <c r="N3339" s="1">
        <f t="shared" si="1900"/>
        <v>14</v>
      </c>
      <c r="O3339" s="2">
        <f t="shared" si="1901"/>
        <v>1.00173292</v>
      </c>
      <c r="P3339" s="35">
        <f t="shared" si="1902"/>
        <v>1.0023005599999999</v>
      </c>
      <c r="Q3339" s="35">
        <f t="shared" si="1903"/>
        <v>1.2582500989880456</v>
      </c>
      <c r="R3339" s="2">
        <f t="shared" si="1904"/>
        <v>1.26043054</v>
      </c>
      <c r="S3339" s="2">
        <f t="shared" si="1905"/>
        <v>1.23561838</v>
      </c>
      <c r="T3339" s="2">
        <f t="shared" si="1906"/>
        <v>303180.59410151001</v>
      </c>
      <c r="U3339" s="2">
        <f t="shared" si="1907"/>
        <v>0</v>
      </c>
      <c r="V3339" s="2">
        <f t="shared" si="1908"/>
        <v>62643.26619646747</v>
      </c>
      <c r="W3339" s="2">
        <f t="shared" si="1909"/>
        <v>303180.59410151065</v>
      </c>
      <c r="X3339" s="36">
        <f t="shared" si="1910"/>
        <v>0</v>
      </c>
      <c r="Y3339" s="2">
        <f t="shared" si="1911"/>
        <v>0</v>
      </c>
      <c r="Z3339" s="37">
        <f t="shared" si="1912"/>
        <v>0</v>
      </c>
      <c r="AA3339" s="2">
        <f t="shared" si="1913"/>
        <v>0</v>
      </c>
      <c r="AB3339" s="4">
        <f t="shared" ref="AB3339:AB3402" si="1921">(AB3338)</f>
        <v>7.1215000000000001E-2</v>
      </c>
      <c r="AC3339" s="148">
        <f t="shared" si="1914"/>
        <v>937</v>
      </c>
      <c r="AD3339" s="36">
        <v>252</v>
      </c>
      <c r="AE3339" s="35">
        <f t="shared" si="1915"/>
        <v>1.2914837770000001</v>
      </c>
      <c r="AF3339" s="2">
        <f t="shared" si="1916"/>
        <v>88372.224681809996</v>
      </c>
      <c r="AG3339" s="2">
        <f t="shared" si="1917"/>
        <v>88372.224681809996</v>
      </c>
      <c r="AH3339" s="3">
        <f t="shared" si="1918"/>
        <v>0</v>
      </c>
      <c r="AI3339" s="3"/>
      <c r="AJ3339" s="3">
        <v>0</v>
      </c>
      <c r="AK3339" s="2">
        <f t="shared" si="1919"/>
        <v>108005.14656649789</v>
      </c>
      <c r="AL3339" s="8"/>
      <c r="AM3339" s="8"/>
      <c r="AR3339" s="1"/>
      <c r="AW3339" s="30"/>
      <c r="AX3339" s="30"/>
    </row>
    <row r="3340" spans="1:50" x14ac:dyDescent="0.2">
      <c r="A3340" s="78">
        <f t="shared" si="1920"/>
        <v>45231</v>
      </c>
      <c r="B3340" s="2">
        <f t="shared" si="1890"/>
        <v>499792.4963877321</v>
      </c>
      <c r="C3340" s="3">
        <f t="shared" si="1891"/>
        <v>67471987.012343839</v>
      </c>
      <c r="D3340" s="2">
        <f t="shared" si="1889"/>
        <v>240537.3279050432</v>
      </c>
      <c r="E3340" s="2">
        <f t="shared" si="1892"/>
        <v>0</v>
      </c>
      <c r="F3340" s="33">
        <f t="shared" si="1893"/>
        <v>240537.3279050432</v>
      </c>
      <c r="G3340" s="39">
        <f t="shared" si="1894"/>
        <v>6683.28</v>
      </c>
      <c r="H3340" s="38">
        <f>IF(AND(N3340=1,N3339&gt;1),VLOOKUP(A3339,[1]Plan1!$CW$105:$CY$215,3),H3339)</f>
        <v>6700.66</v>
      </c>
      <c r="I3340" s="127">
        <f t="shared" si="1895"/>
        <v>45149</v>
      </c>
      <c r="J3340" s="127">
        <f t="shared" si="1896"/>
        <v>45180</v>
      </c>
      <c r="K3340" s="34">
        <f t="shared" si="1897"/>
        <v>2.60051950539264E-3</v>
      </c>
      <c r="L3340" s="212">
        <f t="shared" si="1898"/>
        <v>45240</v>
      </c>
      <c r="M3340" s="1">
        <f t="shared" si="1899"/>
        <v>21</v>
      </c>
      <c r="N3340" s="1">
        <f t="shared" si="1900"/>
        <v>15</v>
      </c>
      <c r="O3340" s="2">
        <f t="shared" si="1901"/>
        <v>1.00185682</v>
      </c>
      <c r="P3340" s="35">
        <f t="shared" si="1902"/>
        <v>1.0023005599999999</v>
      </c>
      <c r="Q3340" s="35">
        <f t="shared" si="1903"/>
        <v>1.2582500989880456</v>
      </c>
      <c r="R3340" s="2">
        <f t="shared" si="1904"/>
        <v>1.26058644</v>
      </c>
      <c r="S3340" s="2">
        <f t="shared" si="1905"/>
        <v>1.23561838</v>
      </c>
      <c r="T3340" s="2">
        <f t="shared" si="1906"/>
        <v>303218.09387093002</v>
      </c>
      <c r="U3340" s="2">
        <f t="shared" si="1907"/>
        <v>0</v>
      </c>
      <c r="V3340" s="2">
        <f t="shared" si="1908"/>
        <v>62680.765965887862</v>
      </c>
      <c r="W3340" s="2">
        <f t="shared" si="1909"/>
        <v>303218.09387093107</v>
      </c>
      <c r="X3340" s="36">
        <f t="shared" si="1910"/>
        <v>0</v>
      </c>
      <c r="Y3340" s="2">
        <f t="shared" si="1911"/>
        <v>0</v>
      </c>
      <c r="Z3340" s="37">
        <f t="shared" si="1912"/>
        <v>0</v>
      </c>
      <c r="AA3340" s="2">
        <f t="shared" si="1913"/>
        <v>0</v>
      </c>
      <c r="AB3340" s="4">
        <f t="shared" si="1921"/>
        <v>7.1215000000000001E-2</v>
      </c>
      <c r="AC3340" s="148">
        <f t="shared" si="1914"/>
        <v>938</v>
      </c>
      <c r="AD3340" s="36">
        <v>252</v>
      </c>
      <c r="AE3340" s="35">
        <f t="shared" si="1915"/>
        <v>1.2918363879999999</v>
      </c>
      <c r="AF3340" s="2">
        <f t="shared" si="1916"/>
        <v>88490.073291530003</v>
      </c>
      <c r="AG3340" s="2">
        <f t="shared" si="1917"/>
        <v>88490.073291530003</v>
      </c>
      <c r="AH3340" s="3">
        <f t="shared" si="1918"/>
        <v>0</v>
      </c>
      <c r="AI3340" s="3"/>
      <c r="AJ3340" s="3">
        <v>0</v>
      </c>
      <c r="AK3340" s="2">
        <f t="shared" si="1919"/>
        <v>108084.32922527098</v>
      </c>
      <c r="AL3340" s="8"/>
      <c r="AM3340" s="8"/>
      <c r="AR3340" s="1"/>
      <c r="AW3340" s="30"/>
      <c r="AX3340" s="30"/>
    </row>
    <row r="3341" spans="1:50" x14ac:dyDescent="0.2">
      <c r="A3341" s="78">
        <f t="shared" si="1920"/>
        <v>45232</v>
      </c>
      <c r="B3341" s="2">
        <f t="shared" si="1890"/>
        <v>499920.12572053878</v>
      </c>
      <c r="C3341" s="3">
        <f t="shared" si="1891"/>
        <v>67489216.972272739</v>
      </c>
      <c r="D3341" s="2">
        <f t="shared" si="1889"/>
        <v>240537.3279050432</v>
      </c>
      <c r="E3341" s="2">
        <f t="shared" si="1892"/>
        <v>0</v>
      </c>
      <c r="F3341" s="33">
        <f t="shared" si="1893"/>
        <v>240537.3279050432</v>
      </c>
      <c r="G3341" s="39">
        <f t="shared" si="1894"/>
        <v>6683.28</v>
      </c>
      <c r="H3341" s="38">
        <f>IF(AND(N3341=1,N3340&gt;1),VLOOKUP(A3340,[1]Plan1!$CW$105:$CY$215,3),H3340)</f>
        <v>6700.66</v>
      </c>
      <c r="I3341" s="127">
        <f t="shared" si="1895"/>
        <v>45149</v>
      </c>
      <c r="J3341" s="127">
        <f t="shared" si="1896"/>
        <v>45180</v>
      </c>
      <c r="K3341" s="34">
        <f t="shared" si="1897"/>
        <v>2.60051950539264E-3</v>
      </c>
      <c r="L3341" s="212">
        <f t="shared" si="1898"/>
        <v>45240</v>
      </c>
      <c r="M3341" s="1">
        <f t="shared" si="1899"/>
        <v>21</v>
      </c>
      <c r="N3341" s="1">
        <f t="shared" si="1900"/>
        <v>16</v>
      </c>
      <c r="O3341" s="2">
        <f t="shared" si="1901"/>
        <v>1.0019807300000001</v>
      </c>
      <c r="P3341" s="35">
        <f t="shared" si="1902"/>
        <v>1.0023005599999999</v>
      </c>
      <c r="Q3341" s="35">
        <f t="shared" si="1903"/>
        <v>1.2582500989880456</v>
      </c>
      <c r="R3341" s="2">
        <f t="shared" si="1904"/>
        <v>1.2607423499999999</v>
      </c>
      <c r="S3341" s="2">
        <f t="shared" si="1905"/>
        <v>1.23561838</v>
      </c>
      <c r="T3341" s="2">
        <f t="shared" si="1906"/>
        <v>303255.59604571998</v>
      </c>
      <c r="U3341" s="2">
        <f t="shared" si="1907"/>
        <v>0</v>
      </c>
      <c r="V3341" s="2">
        <f t="shared" si="1908"/>
        <v>62718.268140681517</v>
      </c>
      <c r="W3341" s="2">
        <f t="shared" si="1909"/>
        <v>303255.5960457247</v>
      </c>
      <c r="X3341" s="36">
        <f t="shared" si="1910"/>
        <v>0</v>
      </c>
      <c r="Y3341" s="2">
        <f t="shared" si="1911"/>
        <v>0</v>
      </c>
      <c r="Z3341" s="37">
        <f t="shared" si="1912"/>
        <v>0</v>
      </c>
      <c r="AA3341" s="2">
        <f t="shared" si="1913"/>
        <v>0</v>
      </c>
      <c r="AB3341" s="4">
        <f t="shared" si="1921"/>
        <v>7.1215000000000001E-2</v>
      </c>
      <c r="AC3341" s="148">
        <f t="shared" si="1914"/>
        <v>938</v>
      </c>
      <c r="AD3341" s="36">
        <v>252</v>
      </c>
      <c r="AE3341" s="35">
        <f t="shared" si="1915"/>
        <v>1.2918363879999999</v>
      </c>
      <c r="AF3341" s="2">
        <f t="shared" si="1916"/>
        <v>88501.017790769998</v>
      </c>
      <c r="AG3341" s="2">
        <f t="shared" si="1917"/>
        <v>88501.017790769998</v>
      </c>
      <c r="AH3341" s="3">
        <f t="shared" si="1918"/>
        <v>0</v>
      </c>
      <c r="AI3341" s="3"/>
      <c r="AJ3341" s="3">
        <v>0</v>
      </c>
      <c r="AK3341" s="2">
        <f t="shared" si="1919"/>
        <v>108163.51188404407</v>
      </c>
      <c r="AL3341" s="8"/>
      <c r="AM3341" s="8"/>
      <c r="AR3341" s="1"/>
      <c r="AW3341" s="30"/>
      <c r="AX3341" s="30"/>
    </row>
    <row r="3342" spans="1:50" x14ac:dyDescent="0.2">
      <c r="A3342" s="78">
        <f t="shared" si="1920"/>
        <v>45233</v>
      </c>
      <c r="B3342" s="2">
        <f t="shared" si="1890"/>
        <v>500106.26875082182</v>
      </c>
      <c r="C3342" s="3">
        <f t="shared" si="1891"/>
        <v>67514346.281360939</v>
      </c>
      <c r="D3342" s="2">
        <f t="shared" si="1889"/>
        <v>240537.3279050432</v>
      </c>
      <c r="E3342" s="2">
        <f t="shared" si="1892"/>
        <v>0</v>
      </c>
      <c r="F3342" s="33">
        <f t="shared" si="1893"/>
        <v>240537.3279050432</v>
      </c>
      <c r="G3342" s="39">
        <f t="shared" si="1894"/>
        <v>6683.28</v>
      </c>
      <c r="H3342" s="38">
        <f>IF(AND(N3342=1,N3341&gt;1),VLOOKUP(A3341,[1]Plan1!$CW$105:$CY$215,3),H3341)</f>
        <v>6700.66</v>
      </c>
      <c r="I3342" s="127">
        <f t="shared" si="1895"/>
        <v>45149</v>
      </c>
      <c r="J3342" s="127">
        <f t="shared" si="1896"/>
        <v>45180</v>
      </c>
      <c r="K3342" s="34">
        <f t="shared" si="1897"/>
        <v>2.60051950539264E-3</v>
      </c>
      <c r="L3342" s="212">
        <f t="shared" si="1898"/>
        <v>45240</v>
      </c>
      <c r="M3342" s="1">
        <f t="shared" si="1899"/>
        <v>21</v>
      </c>
      <c r="N3342" s="1">
        <f t="shared" si="1900"/>
        <v>16</v>
      </c>
      <c r="O3342" s="2">
        <f t="shared" si="1901"/>
        <v>1.0019807300000001</v>
      </c>
      <c r="P3342" s="35">
        <f t="shared" si="1902"/>
        <v>1.0023005599999999</v>
      </c>
      <c r="Q3342" s="35">
        <f t="shared" si="1903"/>
        <v>1.2582500989880456</v>
      </c>
      <c r="R3342" s="2">
        <f t="shared" si="1904"/>
        <v>1.2607423499999999</v>
      </c>
      <c r="S3342" s="2">
        <f t="shared" si="1905"/>
        <v>1.23561838</v>
      </c>
      <c r="T3342" s="2">
        <f t="shared" si="1906"/>
        <v>303255.59604571998</v>
      </c>
      <c r="U3342" s="2">
        <f t="shared" si="1907"/>
        <v>0</v>
      </c>
      <c r="V3342" s="2">
        <f t="shared" si="1908"/>
        <v>62718.268140681517</v>
      </c>
      <c r="W3342" s="2">
        <f t="shared" si="1909"/>
        <v>303255.5960457247</v>
      </c>
      <c r="X3342" s="36">
        <f t="shared" si="1910"/>
        <v>0</v>
      </c>
      <c r="Y3342" s="2">
        <f t="shared" si="1911"/>
        <v>0</v>
      </c>
      <c r="Z3342" s="37">
        <f t="shared" si="1912"/>
        <v>0</v>
      </c>
      <c r="AA3342" s="2">
        <f t="shared" si="1913"/>
        <v>0</v>
      </c>
      <c r="AB3342" s="4">
        <f t="shared" si="1921"/>
        <v>7.1215000000000001E-2</v>
      </c>
      <c r="AC3342" s="148">
        <f t="shared" si="1914"/>
        <v>939</v>
      </c>
      <c r="AD3342" s="36">
        <v>252</v>
      </c>
      <c r="AE3342" s="35">
        <f t="shared" si="1915"/>
        <v>1.2921890949999999</v>
      </c>
      <c r="AF3342" s="2">
        <f t="shared" si="1916"/>
        <v>88607.978162279993</v>
      </c>
      <c r="AG3342" s="2">
        <f t="shared" si="1917"/>
        <v>88607.978162279993</v>
      </c>
      <c r="AH3342" s="3">
        <f t="shared" si="1918"/>
        <v>0</v>
      </c>
      <c r="AI3342" s="3"/>
      <c r="AJ3342" s="3">
        <v>0</v>
      </c>
      <c r="AK3342" s="2">
        <f t="shared" si="1919"/>
        <v>108242.69454281716</v>
      </c>
      <c r="AL3342" s="8"/>
      <c r="AM3342" s="8"/>
      <c r="AR3342" s="1"/>
      <c r="AW3342" s="30"/>
      <c r="AX3342" s="30"/>
    </row>
    <row r="3343" spans="1:50" x14ac:dyDescent="0.2">
      <c r="A3343" s="78">
        <f t="shared" si="1920"/>
        <v>45234</v>
      </c>
      <c r="B3343" s="2">
        <f t="shared" si="1890"/>
        <v>500233.91752729524</v>
      </c>
      <c r="C3343" s="3">
        <f t="shared" si="1891"/>
        <v>67531578.86618486</v>
      </c>
      <c r="D3343" s="2">
        <f t="shared" si="1889"/>
        <v>240537.3279050432</v>
      </c>
      <c r="E3343" s="2">
        <f t="shared" si="1892"/>
        <v>0</v>
      </c>
      <c r="F3343" s="33">
        <f t="shared" si="1893"/>
        <v>240537.3279050432</v>
      </c>
      <c r="G3343" s="39">
        <f t="shared" si="1894"/>
        <v>6683.28</v>
      </c>
      <c r="H3343" s="38">
        <f>IF(AND(N3343=1,N3342&gt;1),VLOOKUP(A3342,[1]Plan1!$CW$105:$CY$215,3),H3342)</f>
        <v>6700.66</v>
      </c>
      <c r="I3343" s="127">
        <f t="shared" si="1895"/>
        <v>45149</v>
      </c>
      <c r="J3343" s="127">
        <f t="shared" si="1896"/>
        <v>45180</v>
      </c>
      <c r="K3343" s="34">
        <f t="shared" si="1897"/>
        <v>2.60051950539264E-3</v>
      </c>
      <c r="L3343" s="212">
        <f t="shared" si="1898"/>
        <v>45240</v>
      </c>
      <c r="M3343" s="1">
        <f t="shared" si="1899"/>
        <v>21</v>
      </c>
      <c r="N3343" s="1">
        <f t="shared" si="1900"/>
        <v>17</v>
      </c>
      <c r="O3343" s="2">
        <f t="shared" si="1901"/>
        <v>1.0021046600000001</v>
      </c>
      <c r="P3343" s="35">
        <f t="shared" si="1902"/>
        <v>1.0023005599999999</v>
      </c>
      <c r="Q3343" s="35">
        <f t="shared" si="1903"/>
        <v>1.2582500989880456</v>
      </c>
      <c r="R3343" s="2">
        <f t="shared" si="1904"/>
        <v>1.2608982799999999</v>
      </c>
      <c r="S3343" s="2">
        <f t="shared" si="1905"/>
        <v>1.23561838</v>
      </c>
      <c r="T3343" s="2">
        <f t="shared" si="1906"/>
        <v>303293.10303126002</v>
      </c>
      <c r="U3343" s="2">
        <f t="shared" si="1907"/>
        <v>0</v>
      </c>
      <c r="V3343" s="2">
        <f t="shared" si="1908"/>
        <v>62755.775126221757</v>
      </c>
      <c r="W3343" s="2">
        <f t="shared" si="1909"/>
        <v>303293.10303126497</v>
      </c>
      <c r="X3343" s="36">
        <f t="shared" si="1910"/>
        <v>0</v>
      </c>
      <c r="Y3343" s="2">
        <f t="shared" si="1911"/>
        <v>0</v>
      </c>
      <c r="Z3343" s="37">
        <f t="shared" si="1912"/>
        <v>0</v>
      </c>
      <c r="AA3343" s="2">
        <f t="shared" si="1913"/>
        <v>0</v>
      </c>
      <c r="AB3343" s="4">
        <f t="shared" si="1921"/>
        <v>7.1215000000000001E-2</v>
      </c>
      <c r="AC3343" s="148">
        <f t="shared" si="1914"/>
        <v>939</v>
      </c>
      <c r="AD3343" s="36">
        <v>252</v>
      </c>
      <c r="AE3343" s="35">
        <f t="shared" si="1915"/>
        <v>1.2921890949999999</v>
      </c>
      <c r="AF3343" s="2">
        <f t="shared" si="1916"/>
        <v>88618.937294439995</v>
      </c>
      <c r="AG3343" s="2">
        <f t="shared" si="1917"/>
        <v>88618.937294439995</v>
      </c>
      <c r="AH3343" s="3">
        <f t="shared" si="1918"/>
        <v>0</v>
      </c>
      <c r="AI3343" s="3"/>
      <c r="AJ3343" s="3">
        <v>0</v>
      </c>
      <c r="AK3343" s="2">
        <f t="shared" si="1919"/>
        <v>108321.87720159027</v>
      </c>
      <c r="AL3343" s="8"/>
      <c r="AM3343" s="8"/>
      <c r="AR3343" s="1"/>
      <c r="AW3343" s="30"/>
      <c r="AX3343" s="30"/>
    </row>
    <row r="3344" spans="1:50" x14ac:dyDescent="0.2">
      <c r="A3344" s="78">
        <f t="shared" si="1920"/>
        <v>45235</v>
      </c>
      <c r="B3344" s="2">
        <f t="shared" si="1890"/>
        <v>500313.10018606833</v>
      </c>
      <c r="C3344" s="3">
        <f t="shared" si="1891"/>
        <v>67542268.52511923</v>
      </c>
      <c r="D3344" s="2">
        <f t="shared" si="1889"/>
        <v>240537.3279050432</v>
      </c>
      <c r="E3344" s="2">
        <f t="shared" si="1892"/>
        <v>0</v>
      </c>
      <c r="F3344" s="33">
        <f t="shared" si="1893"/>
        <v>240537.3279050432</v>
      </c>
      <c r="G3344" s="39">
        <f t="shared" si="1894"/>
        <v>6683.28</v>
      </c>
      <c r="H3344" s="38">
        <f>IF(AND(N3344=1,N3343&gt;1),VLOOKUP(A3343,[1]Plan1!$CW$105:$CY$215,3),H3343)</f>
        <v>6700.66</v>
      </c>
      <c r="I3344" s="127">
        <f t="shared" si="1895"/>
        <v>45149</v>
      </c>
      <c r="J3344" s="127">
        <f t="shared" si="1896"/>
        <v>45180</v>
      </c>
      <c r="K3344" s="34">
        <f t="shared" si="1897"/>
        <v>2.60051950539264E-3</v>
      </c>
      <c r="L3344" s="212">
        <f t="shared" si="1898"/>
        <v>45240</v>
      </c>
      <c r="M3344" s="1">
        <f t="shared" si="1899"/>
        <v>21</v>
      </c>
      <c r="N3344" s="1">
        <f t="shared" si="1900"/>
        <v>17</v>
      </c>
      <c r="O3344" s="2">
        <f t="shared" si="1901"/>
        <v>1.0021046600000001</v>
      </c>
      <c r="P3344" s="35">
        <f t="shared" si="1902"/>
        <v>1.0023005599999999</v>
      </c>
      <c r="Q3344" s="35">
        <f t="shared" si="1903"/>
        <v>1.2582500989880456</v>
      </c>
      <c r="R3344" s="2">
        <f t="shared" si="1904"/>
        <v>1.2608982799999999</v>
      </c>
      <c r="S3344" s="2">
        <f t="shared" si="1905"/>
        <v>1.23561838</v>
      </c>
      <c r="T3344" s="2">
        <f t="shared" si="1906"/>
        <v>303293.10303126002</v>
      </c>
      <c r="U3344" s="2">
        <f t="shared" si="1907"/>
        <v>0</v>
      </c>
      <c r="V3344" s="2">
        <f t="shared" si="1908"/>
        <v>62755.775126221757</v>
      </c>
      <c r="W3344" s="2">
        <f t="shared" si="1909"/>
        <v>303293.10303126497</v>
      </c>
      <c r="X3344" s="36">
        <f t="shared" si="1910"/>
        <v>0</v>
      </c>
      <c r="Y3344" s="2">
        <f t="shared" si="1911"/>
        <v>0</v>
      </c>
      <c r="Z3344" s="37">
        <f t="shared" si="1912"/>
        <v>0</v>
      </c>
      <c r="AA3344" s="2">
        <f t="shared" si="1913"/>
        <v>0</v>
      </c>
      <c r="AB3344" s="4">
        <f t="shared" si="1921"/>
        <v>7.1215000000000001E-2</v>
      </c>
      <c r="AC3344" s="148">
        <f t="shared" si="1914"/>
        <v>939</v>
      </c>
      <c r="AD3344" s="36">
        <v>252</v>
      </c>
      <c r="AE3344" s="35">
        <f t="shared" si="1915"/>
        <v>1.2921890949999999</v>
      </c>
      <c r="AF3344" s="2">
        <f t="shared" si="1916"/>
        <v>88618.937294439995</v>
      </c>
      <c r="AG3344" s="2">
        <f t="shared" si="1917"/>
        <v>88618.937294439995</v>
      </c>
      <c r="AH3344" s="3">
        <f t="shared" si="1918"/>
        <v>0</v>
      </c>
      <c r="AI3344" s="3"/>
      <c r="AJ3344" s="3">
        <v>0</v>
      </c>
      <c r="AK3344" s="2">
        <f t="shared" si="1919"/>
        <v>108401.05986036334</v>
      </c>
      <c r="AL3344" s="8"/>
      <c r="AM3344" s="8"/>
      <c r="AR3344" s="1"/>
      <c r="AW3344" s="30"/>
      <c r="AX3344" s="30"/>
    </row>
    <row r="3345" spans="1:50" x14ac:dyDescent="0.2">
      <c r="A3345" s="78">
        <f t="shared" si="1920"/>
        <v>45236</v>
      </c>
      <c r="B3345" s="2">
        <f t="shared" si="1890"/>
        <v>500499.28556147142</v>
      </c>
      <c r="C3345" s="3">
        <f t="shared" si="1891"/>
        <v>67567403.55079864</v>
      </c>
      <c r="D3345" s="2">
        <f t="shared" si="1889"/>
        <v>240537.3279050432</v>
      </c>
      <c r="E3345" s="2">
        <f t="shared" si="1892"/>
        <v>0</v>
      </c>
      <c r="F3345" s="33">
        <f t="shared" si="1893"/>
        <v>240537.3279050432</v>
      </c>
      <c r="G3345" s="39">
        <f t="shared" si="1894"/>
        <v>6683.28</v>
      </c>
      <c r="H3345" s="38">
        <f>IF(AND(N3345=1,N3344&gt;1),VLOOKUP(A3344,[1]Plan1!$CW$105:$CY$215,3),H3344)</f>
        <v>6700.66</v>
      </c>
      <c r="I3345" s="127">
        <f t="shared" si="1895"/>
        <v>45149</v>
      </c>
      <c r="J3345" s="127">
        <f t="shared" si="1896"/>
        <v>45180</v>
      </c>
      <c r="K3345" s="34">
        <f t="shared" si="1897"/>
        <v>2.60051950539264E-3</v>
      </c>
      <c r="L3345" s="212">
        <f t="shared" si="1898"/>
        <v>45240</v>
      </c>
      <c r="M3345" s="1">
        <f t="shared" si="1899"/>
        <v>21</v>
      </c>
      <c r="N3345" s="1">
        <f t="shared" si="1900"/>
        <v>17</v>
      </c>
      <c r="O3345" s="2">
        <f t="shared" si="1901"/>
        <v>1.0021046600000001</v>
      </c>
      <c r="P3345" s="35">
        <f t="shared" si="1902"/>
        <v>1.0023005599999999</v>
      </c>
      <c r="Q3345" s="35">
        <f t="shared" si="1903"/>
        <v>1.2582500989880456</v>
      </c>
      <c r="R3345" s="2">
        <f t="shared" si="1904"/>
        <v>1.2608982799999999</v>
      </c>
      <c r="S3345" s="2">
        <f t="shared" si="1905"/>
        <v>1.23561838</v>
      </c>
      <c r="T3345" s="2">
        <f t="shared" si="1906"/>
        <v>303293.10303126002</v>
      </c>
      <c r="U3345" s="2">
        <f t="shared" si="1907"/>
        <v>0</v>
      </c>
      <c r="V3345" s="2">
        <f t="shared" si="1908"/>
        <v>62755.775126221757</v>
      </c>
      <c r="W3345" s="2">
        <f t="shared" si="1909"/>
        <v>303293.10303126497</v>
      </c>
      <c r="X3345" s="36">
        <f t="shared" si="1910"/>
        <v>0</v>
      </c>
      <c r="Y3345" s="2">
        <f t="shared" si="1911"/>
        <v>0</v>
      </c>
      <c r="Z3345" s="37">
        <f t="shared" si="1912"/>
        <v>0</v>
      </c>
      <c r="AA3345" s="2">
        <f t="shared" si="1913"/>
        <v>0</v>
      </c>
      <c r="AB3345" s="4">
        <f t="shared" si="1921"/>
        <v>7.1215000000000001E-2</v>
      </c>
      <c r="AC3345" s="148">
        <f t="shared" si="1914"/>
        <v>940</v>
      </c>
      <c r="AD3345" s="36">
        <v>252</v>
      </c>
      <c r="AE3345" s="35">
        <f t="shared" si="1915"/>
        <v>1.2925418980000001</v>
      </c>
      <c r="AF3345" s="2">
        <f t="shared" si="1916"/>
        <v>88725.940011069993</v>
      </c>
      <c r="AG3345" s="2">
        <f t="shared" si="1917"/>
        <v>88725.940011069993</v>
      </c>
      <c r="AH3345" s="3">
        <f t="shared" si="1918"/>
        <v>0</v>
      </c>
      <c r="AI3345" s="3"/>
      <c r="AJ3345" s="3">
        <v>0</v>
      </c>
      <c r="AK3345" s="2">
        <f t="shared" si="1919"/>
        <v>108480.24251913645</v>
      </c>
      <c r="AL3345" s="8"/>
      <c r="AM3345" s="8"/>
      <c r="AR3345" s="1"/>
      <c r="AW3345" s="30"/>
      <c r="AX3345" s="30"/>
    </row>
    <row r="3346" spans="1:50" x14ac:dyDescent="0.2">
      <c r="A3346" s="78">
        <f t="shared" si="1920"/>
        <v>45237</v>
      </c>
      <c r="B3346" s="2">
        <f t="shared" si="1890"/>
        <v>500733.99885926128</v>
      </c>
      <c r="C3346" s="3">
        <f t="shared" si="1891"/>
        <v>67599089.846000269</v>
      </c>
      <c r="D3346" s="2">
        <f t="shared" si="1889"/>
        <v>240537.3279050432</v>
      </c>
      <c r="E3346" s="2">
        <f t="shared" si="1892"/>
        <v>0</v>
      </c>
      <c r="F3346" s="33">
        <f t="shared" si="1893"/>
        <v>240537.3279050432</v>
      </c>
      <c r="G3346" s="39">
        <f t="shared" si="1894"/>
        <v>6683.28</v>
      </c>
      <c r="H3346" s="38">
        <f>IF(AND(N3346=1,N3345&gt;1),VLOOKUP(A3345,[1]Plan1!$CW$105:$CY$215,3),H3345)</f>
        <v>6700.66</v>
      </c>
      <c r="I3346" s="127">
        <f t="shared" si="1895"/>
        <v>45149</v>
      </c>
      <c r="J3346" s="127">
        <f t="shared" si="1896"/>
        <v>45180</v>
      </c>
      <c r="K3346" s="34">
        <f t="shared" si="1897"/>
        <v>2.60051950539264E-3</v>
      </c>
      <c r="L3346" s="212">
        <f t="shared" si="1898"/>
        <v>45240</v>
      </c>
      <c r="M3346" s="1">
        <f t="shared" si="1899"/>
        <v>21</v>
      </c>
      <c r="N3346" s="1">
        <f t="shared" si="1900"/>
        <v>18</v>
      </c>
      <c r="O3346" s="2">
        <f t="shared" si="1901"/>
        <v>1.0022286</v>
      </c>
      <c r="P3346" s="35">
        <f t="shared" si="1902"/>
        <v>1.0023005599999999</v>
      </c>
      <c r="Q3346" s="35">
        <f t="shared" si="1903"/>
        <v>1.2582500989880456</v>
      </c>
      <c r="R3346" s="2">
        <f t="shared" si="1904"/>
        <v>1.2610542300000001</v>
      </c>
      <c r="S3346" s="2">
        <f t="shared" si="1905"/>
        <v>1.23561838</v>
      </c>
      <c r="T3346" s="2">
        <f t="shared" si="1906"/>
        <v>303330.61482755002</v>
      </c>
      <c r="U3346" s="2">
        <f t="shared" si="1907"/>
        <v>0</v>
      </c>
      <c r="V3346" s="2">
        <f t="shared" si="1908"/>
        <v>62793.286922508581</v>
      </c>
      <c r="W3346" s="2">
        <f t="shared" si="1909"/>
        <v>303330.61482755176</v>
      </c>
      <c r="X3346" s="36">
        <f t="shared" si="1910"/>
        <v>0</v>
      </c>
      <c r="Y3346" s="2">
        <f t="shared" si="1911"/>
        <v>0</v>
      </c>
      <c r="Z3346" s="37">
        <f t="shared" si="1912"/>
        <v>0</v>
      </c>
      <c r="AA3346" s="2">
        <f t="shared" si="1913"/>
        <v>0</v>
      </c>
      <c r="AB3346" s="4">
        <f t="shared" si="1921"/>
        <v>7.1215000000000001E-2</v>
      </c>
      <c r="AC3346" s="148">
        <f t="shared" si="1914"/>
        <v>941</v>
      </c>
      <c r="AD3346" s="36">
        <v>252</v>
      </c>
      <c r="AE3346" s="35">
        <f t="shared" si="1915"/>
        <v>1.292894797</v>
      </c>
      <c r="AF3346" s="2">
        <f t="shared" si="1916"/>
        <v>88843.958853799995</v>
      </c>
      <c r="AG3346" s="2">
        <f t="shared" si="1917"/>
        <v>88843.958853799995</v>
      </c>
      <c r="AH3346" s="3">
        <f t="shared" si="1918"/>
        <v>0</v>
      </c>
      <c r="AI3346" s="3"/>
      <c r="AJ3346" s="3">
        <v>0</v>
      </c>
      <c r="AK3346" s="2">
        <f t="shared" si="1919"/>
        <v>108559.42517790954</v>
      </c>
      <c r="AL3346" s="8"/>
      <c r="AM3346" s="8"/>
      <c r="AR3346" s="1"/>
      <c r="AW3346" s="30"/>
      <c r="AX3346" s="30"/>
    </row>
    <row r="3347" spans="1:50" x14ac:dyDescent="0.2">
      <c r="A3347" s="78">
        <f t="shared" si="1920"/>
        <v>45238</v>
      </c>
      <c r="B3347" s="2">
        <f t="shared" si="1890"/>
        <v>500968.77117024449</v>
      </c>
      <c r="C3347" s="3">
        <f t="shared" si="1891"/>
        <v>67630784.107983008</v>
      </c>
      <c r="D3347" s="2">
        <f t="shared" si="1889"/>
        <v>240537.3279050432</v>
      </c>
      <c r="E3347" s="2">
        <f t="shared" si="1892"/>
        <v>0</v>
      </c>
      <c r="F3347" s="33">
        <f t="shared" si="1893"/>
        <v>240537.3279050432</v>
      </c>
      <c r="G3347" s="39">
        <f t="shared" si="1894"/>
        <v>6683.28</v>
      </c>
      <c r="H3347" s="38">
        <f>IF(AND(N3347=1,N3346&gt;1),VLOOKUP(A3346,[1]Plan1!$CW$105:$CY$215,3),H3346)</f>
        <v>6700.66</v>
      </c>
      <c r="I3347" s="127">
        <f t="shared" si="1895"/>
        <v>45149</v>
      </c>
      <c r="J3347" s="127">
        <f t="shared" si="1896"/>
        <v>45180</v>
      </c>
      <c r="K3347" s="34">
        <f t="shared" si="1897"/>
        <v>2.60051950539264E-3</v>
      </c>
      <c r="L3347" s="212">
        <f t="shared" si="1898"/>
        <v>45240</v>
      </c>
      <c r="M3347" s="1">
        <f t="shared" si="1899"/>
        <v>21</v>
      </c>
      <c r="N3347" s="1">
        <f t="shared" si="1900"/>
        <v>19</v>
      </c>
      <c r="O3347" s="2">
        <f t="shared" si="1901"/>
        <v>1.0023525499999999</v>
      </c>
      <c r="P3347" s="35">
        <f t="shared" si="1902"/>
        <v>1.0023005599999999</v>
      </c>
      <c r="Q3347" s="35">
        <f t="shared" si="1903"/>
        <v>1.2582500989880456</v>
      </c>
      <c r="R3347" s="2">
        <f t="shared" si="1904"/>
        <v>1.2612101899999999</v>
      </c>
      <c r="S3347" s="2">
        <f t="shared" si="1905"/>
        <v>1.23561838</v>
      </c>
      <c r="T3347" s="2">
        <f t="shared" si="1906"/>
        <v>303368.12902921002</v>
      </c>
      <c r="U3347" s="2">
        <f t="shared" si="1907"/>
        <v>0</v>
      </c>
      <c r="V3347" s="2">
        <f t="shared" si="1908"/>
        <v>62830.801124168611</v>
      </c>
      <c r="W3347" s="2">
        <f t="shared" si="1909"/>
        <v>303368.12902921182</v>
      </c>
      <c r="X3347" s="36">
        <f t="shared" si="1910"/>
        <v>0</v>
      </c>
      <c r="Y3347" s="2">
        <f t="shared" si="1911"/>
        <v>0</v>
      </c>
      <c r="Z3347" s="37">
        <f t="shared" si="1912"/>
        <v>0</v>
      </c>
      <c r="AA3347" s="2">
        <f t="shared" si="1913"/>
        <v>0</v>
      </c>
      <c r="AB3347" s="4">
        <f t="shared" si="1921"/>
        <v>7.1215000000000001E-2</v>
      </c>
      <c r="AC3347" s="148">
        <f t="shared" si="1914"/>
        <v>942</v>
      </c>
      <c r="AD3347" s="36">
        <v>252</v>
      </c>
      <c r="AE3347" s="35">
        <f t="shared" si="1915"/>
        <v>1.2932477929999999</v>
      </c>
      <c r="AF3347" s="2">
        <f t="shared" si="1916"/>
        <v>88962.034304350003</v>
      </c>
      <c r="AG3347" s="2">
        <f t="shared" si="1917"/>
        <v>88962.034304350003</v>
      </c>
      <c r="AH3347" s="3">
        <f t="shared" si="1918"/>
        <v>0</v>
      </c>
      <c r="AI3347" s="3"/>
      <c r="AJ3347" s="3">
        <v>0</v>
      </c>
      <c r="AK3347" s="2">
        <f t="shared" si="1919"/>
        <v>108638.60783668263</v>
      </c>
      <c r="AL3347" s="8"/>
      <c r="AM3347" s="8"/>
      <c r="AR3347" s="1"/>
      <c r="AW3347" s="30"/>
      <c r="AX3347" s="30"/>
    </row>
    <row r="3348" spans="1:50" x14ac:dyDescent="0.2">
      <c r="A3348" s="78">
        <f t="shared" si="1920"/>
        <v>45239</v>
      </c>
      <c r="B3348" s="2">
        <f t="shared" si="1890"/>
        <v>501203.61153927073</v>
      </c>
      <c r="C3348" s="3">
        <f t="shared" si="1891"/>
        <v>67662487.557801545</v>
      </c>
      <c r="D3348" s="2">
        <f t="shared" si="1889"/>
        <v>240537.3279050432</v>
      </c>
      <c r="E3348" s="2">
        <f t="shared" si="1892"/>
        <v>0</v>
      </c>
      <c r="F3348" s="33">
        <f t="shared" si="1893"/>
        <v>240537.3279050432</v>
      </c>
      <c r="G3348" s="39">
        <f t="shared" si="1894"/>
        <v>6683.28</v>
      </c>
      <c r="H3348" s="38">
        <f>IF(AND(N3348=1,N3347&gt;1),VLOOKUP(A3347,[1]Plan1!$CW$105:$CY$215,3),H3347)</f>
        <v>6700.66</v>
      </c>
      <c r="I3348" s="127">
        <f t="shared" si="1895"/>
        <v>45149</v>
      </c>
      <c r="J3348" s="127">
        <f t="shared" si="1896"/>
        <v>45180</v>
      </c>
      <c r="K3348" s="34">
        <f t="shared" si="1897"/>
        <v>2.60051950539264E-3</v>
      </c>
      <c r="L3348" s="212">
        <f t="shared" si="1898"/>
        <v>45240</v>
      </c>
      <c r="M3348" s="1">
        <f t="shared" si="1899"/>
        <v>21</v>
      </c>
      <c r="N3348" s="1">
        <f t="shared" si="1900"/>
        <v>20</v>
      </c>
      <c r="O3348" s="2">
        <f t="shared" si="1901"/>
        <v>1.00247653</v>
      </c>
      <c r="P3348" s="35">
        <f t="shared" si="1902"/>
        <v>1.0023005599999999</v>
      </c>
      <c r="Q3348" s="35">
        <f t="shared" si="1903"/>
        <v>1.2582500989880456</v>
      </c>
      <c r="R3348" s="2">
        <f t="shared" si="1904"/>
        <v>1.2613661899999999</v>
      </c>
      <c r="S3348" s="2">
        <f t="shared" si="1905"/>
        <v>1.23561838</v>
      </c>
      <c r="T3348" s="2">
        <f t="shared" si="1906"/>
        <v>303405.65285235998</v>
      </c>
      <c r="U3348" s="2">
        <f t="shared" si="1907"/>
        <v>0</v>
      </c>
      <c r="V3348" s="2">
        <f t="shared" si="1908"/>
        <v>62868.324947321809</v>
      </c>
      <c r="W3348" s="2">
        <f t="shared" si="1909"/>
        <v>303405.65285236499</v>
      </c>
      <c r="X3348" s="36">
        <f t="shared" si="1910"/>
        <v>0</v>
      </c>
      <c r="Y3348" s="2">
        <f t="shared" si="1911"/>
        <v>0</v>
      </c>
      <c r="Z3348" s="37">
        <f t="shared" si="1912"/>
        <v>0</v>
      </c>
      <c r="AA3348" s="2">
        <f t="shared" si="1913"/>
        <v>0</v>
      </c>
      <c r="AB3348" s="4">
        <f t="shared" si="1921"/>
        <v>7.1215000000000001E-2</v>
      </c>
      <c r="AC3348" s="148">
        <f t="shared" si="1914"/>
        <v>943</v>
      </c>
      <c r="AD3348" s="36">
        <v>252</v>
      </c>
      <c r="AE3348" s="35">
        <f t="shared" si="1915"/>
        <v>1.293600885</v>
      </c>
      <c r="AF3348" s="2">
        <f t="shared" si="1916"/>
        <v>89080.168191449993</v>
      </c>
      <c r="AG3348" s="2">
        <f t="shared" si="1917"/>
        <v>89080.168191449993</v>
      </c>
      <c r="AH3348" s="3">
        <f t="shared" si="1918"/>
        <v>0</v>
      </c>
      <c r="AI3348" s="3"/>
      <c r="AJ3348" s="3">
        <v>0</v>
      </c>
      <c r="AK3348" s="2">
        <f t="shared" si="1919"/>
        <v>108717.79049545572</v>
      </c>
      <c r="AL3348" s="8"/>
      <c r="AM3348" s="8"/>
      <c r="AR3348" s="1"/>
      <c r="AW3348" s="30"/>
      <c r="AX3348" s="30"/>
    </row>
    <row r="3349" spans="1:50" x14ac:dyDescent="0.2">
      <c r="A3349" s="78">
        <f t="shared" si="1920"/>
        <v>45240</v>
      </c>
      <c r="B3349" s="2">
        <f t="shared" si="1890"/>
        <v>501438.50753756706</v>
      </c>
      <c r="C3349" s="3">
        <f t="shared" si="1891"/>
        <v>67694198.517571554</v>
      </c>
      <c r="D3349" s="2">
        <f t="shared" si="1889"/>
        <v>240537.3279050432</v>
      </c>
      <c r="E3349" s="2">
        <f t="shared" si="1892"/>
        <v>0</v>
      </c>
      <c r="F3349" s="33">
        <f t="shared" si="1893"/>
        <v>240537.3279050432</v>
      </c>
      <c r="G3349" s="39">
        <f t="shared" si="1894"/>
        <v>6683.28</v>
      </c>
      <c r="H3349" s="38">
        <f>IF(AND(N3349=1,N3348&gt;1),VLOOKUP(A3348,[1]Plan1!$CW$105:$CY$215,3),H3348)</f>
        <v>6700.66</v>
      </c>
      <c r="I3349" s="127">
        <f t="shared" si="1895"/>
        <v>45149</v>
      </c>
      <c r="J3349" s="127">
        <f t="shared" si="1896"/>
        <v>45180</v>
      </c>
      <c r="K3349" s="34">
        <f t="shared" si="1897"/>
        <v>2.60051950539264E-3</v>
      </c>
      <c r="L3349" s="212">
        <f t="shared" si="1898"/>
        <v>45240</v>
      </c>
      <c r="M3349" s="1">
        <f t="shared" si="1899"/>
        <v>21</v>
      </c>
      <c r="N3349" s="1">
        <f t="shared" si="1900"/>
        <v>21</v>
      </c>
      <c r="O3349" s="2">
        <f t="shared" si="1901"/>
        <v>1.0026005099999999</v>
      </c>
      <c r="P3349" s="35">
        <f t="shared" si="1902"/>
        <v>1.0023005599999999</v>
      </c>
      <c r="Q3349" s="35">
        <f t="shared" si="1903"/>
        <v>1.2582500989880456</v>
      </c>
      <c r="R3349" s="2">
        <f t="shared" si="1904"/>
        <v>1.26152219</v>
      </c>
      <c r="S3349" s="2">
        <f t="shared" si="1905"/>
        <v>1.23561838</v>
      </c>
      <c r="T3349" s="2">
        <f t="shared" si="1906"/>
        <v>303443.17667551001</v>
      </c>
      <c r="U3349" s="2">
        <f t="shared" si="1907"/>
        <v>0</v>
      </c>
      <c r="V3349" s="2">
        <f t="shared" si="1908"/>
        <v>62905.848770475008</v>
      </c>
      <c r="W3349" s="2">
        <f t="shared" si="1909"/>
        <v>303443.17667551822</v>
      </c>
      <c r="X3349" s="36">
        <f t="shared" si="1910"/>
        <v>110</v>
      </c>
      <c r="Y3349" s="2">
        <f t="shared" si="1911"/>
        <v>0</v>
      </c>
      <c r="Z3349" s="37">
        <f t="shared" si="1912"/>
        <v>0</v>
      </c>
      <c r="AA3349" s="2">
        <f t="shared" si="1913"/>
        <v>0</v>
      </c>
      <c r="AB3349" s="4">
        <f t="shared" si="1921"/>
        <v>7.1215000000000001E-2</v>
      </c>
      <c r="AC3349" s="148">
        <f t="shared" si="1914"/>
        <v>944</v>
      </c>
      <c r="AD3349" s="36">
        <v>252</v>
      </c>
      <c r="AE3349" s="35">
        <f t="shared" si="1915"/>
        <v>1.2939540730000001</v>
      </c>
      <c r="AF3349" s="2">
        <f t="shared" si="1916"/>
        <v>89198.357707820003</v>
      </c>
      <c r="AG3349" s="2">
        <f t="shared" si="1917"/>
        <v>89198.357707820003</v>
      </c>
      <c r="AH3349" s="3">
        <f t="shared" si="1918"/>
        <v>0</v>
      </c>
      <c r="AI3349" s="3"/>
      <c r="AJ3349" s="3">
        <v>0</v>
      </c>
      <c r="AK3349" s="2">
        <f t="shared" si="1919"/>
        <v>108796.97315422881</v>
      </c>
      <c r="AL3349" s="8"/>
      <c r="AM3349" s="8"/>
      <c r="AR3349" s="1"/>
      <c r="AW3349" s="30"/>
      <c r="AX3349" s="30"/>
    </row>
    <row r="3350" spans="1:50" x14ac:dyDescent="0.2">
      <c r="A3350" s="78">
        <f t="shared" si="1920"/>
        <v>45241</v>
      </c>
      <c r="B3350" s="2">
        <f t="shared" si="1890"/>
        <v>501564.74721527612</v>
      </c>
      <c r="C3350" s="3">
        <f t="shared" si="1891"/>
        <v>67711240.87406227</v>
      </c>
      <c r="D3350" s="2">
        <f t="shared" si="1889"/>
        <v>240537.3279050432</v>
      </c>
      <c r="E3350" s="2">
        <f t="shared" si="1892"/>
        <v>0</v>
      </c>
      <c r="F3350" s="33">
        <f t="shared" si="1893"/>
        <v>240537.3279050432</v>
      </c>
      <c r="G3350" s="39">
        <f t="shared" si="1894"/>
        <v>6700.66</v>
      </c>
      <c r="H3350" s="38">
        <f>IF(AND(N3350=1,N3349&gt;1),VLOOKUP(A3349,[1]Plan1!$CW$105:$CY$215,3),H3349)</f>
        <v>6716.74</v>
      </c>
      <c r="I3350" s="127">
        <f t="shared" si="1895"/>
        <v>45180</v>
      </c>
      <c r="J3350" s="127">
        <f t="shared" si="1896"/>
        <v>45210</v>
      </c>
      <c r="K3350" s="34">
        <f t="shared" si="1897"/>
        <v>2.3997636053760818E-3</v>
      </c>
      <c r="L3350" s="212">
        <f t="shared" si="1898"/>
        <v>45271</v>
      </c>
      <c r="M3350" s="1">
        <f t="shared" si="1899"/>
        <v>20</v>
      </c>
      <c r="N3350" s="1">
        <f t="shared" si="1900"/>
        <v>1</v>
      </c>
      <c r="O3350" s="2">
        <f t="shared" si="1901"/>
        <v>1.0001198499999999</v>
      </c>
      <c r="P3350" s="35">
        <f t="shared" si="1902"/>
        <v>1.0026005099999999</v>
      </c>
      <c r="Q3350" s="35">
        <f t="shared" si="1903"/>
        <v>1.261522190952965</v>
      </c>
      <c r="R3350" s="2">
        <f t="shared" si="1904"/>
        <v>1.26167338</v>
      </c>
      <c r="S3350" s="2">
        <f t="shared" si="1905"/>
        <v>1.23561838</v>
      </c>
      <c r="T3350" s="2">
        <f t="shared" si="1906"/>
        <v>303479.54351411999</v>
      </c>
      <c r="U3350" s="2">
        <f t="shared" si="1907"/>
        <v>0</v>
      </c>
      <c r="V3350" s="2">
        <f t="shared" si="1908"/>
        <v>62942.215609080966</v>
      </c>
      <c r="W3350" s="2">
        <f t="shared" si="1909"/>
        <v>303479.54351412418</v>
      </c>
      <c r="X3350" s="36">
        <f t="shared" si="1910"/>
        <v>0</v>
      </c>
      <c r="Y3350" s="2">
        <f t="shared" si="1911"/>
        <v>0</v>
      </c>
      <c r="Z3350" s="37">
        <f t="shared" si="1912"/>
        <v>0</v>
      </c>
      <c r="AA3350" s="2">
        <f t="shared" si="1913"/>
        <v>0</v>
      </c>
      <c r="AB3350" s="4">
        <f t="shared" si="1921"/>
        <v>7.1215000000000001E-2</v>
      </c>
      <c r="AC3350" s="148">
        <f t="shared" si="1914"/>
        <v>944</v>
      </c>
      <c r="AD3350" s="36">
        <v>252</v>
      </c>
      <c r="AE3350" s="35">
        <f t="shared" si="1915"/>
        <v>1.2939540730000001</v>
      </c>
      <c r="AF3350" s="2">
        <f t="shared" si="1916"/>
        <v>89209.047888150002</v>
      </c>
      <c r="AG3350" s="2">
        <f t="shared" si="1917"/>
        <v>89209.047888150002</v>
      </c>
      <c r="AH3350" s="3">
        <f t="shared" si="1918"/>
        <v>0</v>
      </c>
      <c r="AI3350" s="3"/>
      <c r="AJ3350" s="3">
        <v>0</v>
      </c>
      <c r="AK3350" s="2">
        <f t="shared" si="1919"/>
        <v>108876.1558130019</v>
      </c>
      <c r="AL3350" s="8"/>
      <c r="AM3350" s="8"/>
      <c r="AR3350" s="1"/>
      <c r="AW3350" s="30"/>
      <c r="AX3350" s="30"/>
    </row>
    <row r="3351" spans="1:50" x14ac:dyDescent="0.2">
      <c r="A3351" s="78">
        <f t="shared" si="1920"/>
        <v>45242</v>
      </c>
      <c r="B3351" s="2">
        <f t="shared" si="1890"/>
        <v>501643.92987404921</v>
      </c>
      <c r="C3351" s="3">
        <f t="shared" si="1891"/>
        <v>67721930.53299664</v>
      </c>
      <c r="D3351" s="2">
        <f t="shared" si="1889"/>
        <v>240537.3279050432</v>
      </c>
      <c r="E3351" s="2">
        <f t="shared" si="1892"/>
        <v>0</v>
      </c>
      <c r="F3351" s="33">
        <f t="shared" si="1893"/>
        <v>240537.3279050432</v>
      </c>
      <c r="G3351" s="39">
        <f t="shared" si="1894"/>
        <v>6700.66</v>
      </c>
      <c r="H3351" s="38">
        <f>IF(AND(N3351=1,N3350&gt;1),VLOOKUP(A3350,[1]Plan1!$CW$105:$CY$215,3),H3350)</f>
        <v>6716.74</v>
      </c>
      <c r="I3351" s="127">
        <f t="shared" si="1895"/>
        <v>45180</v>
      </c>
      <c r="J3351" s="127">
        <f t="shared" si="1896"/>
        <v>45210</v>
      </c>
      <c r="K3351" s="34">
        <f t="shared" si="1897"/>
        <v>2.3997636053760818E-3</v>
      </c>
      <c r="L3351" s="212">
        <f t="shared" si="1898"/>
        <v>45271</v>
      </c>
      <c r="M3351" s="1">
        <f t="shared" si="1899"/>
        <v>20</v>
      </c>
      <c r="N3351" s="1">
        <f t="shared" si="1900"/>
        <v>1</v>
      </c>
      <c r="O3351" s="2">
        <f t="shared" si="1901"/>
        <v>1.0001198499999999</v>
      </c>
      <c r="P3351" s="35">
        <f t="shared" si="1902"/>
        <v>1.0026005099999999</v>
      </c>
      <c r="Q3351" s="35">
        <f t="shared" si="1903"/>
        <v>1.261522190952965</v>
      </c>
      <c r="R3351" s="2">
        <f t="shared" si="1904"/>
        <v>1.26167338</v>
      </c>
      <c r="S3351" s="2">
        <f t="shared" si="1905"/>
        <v>1.23561838</v>
      </c>
      <c r="T3351" s="2">
        <f t="shared" si="1906"/>
        <v>303479.54351411999</v>
      </c>
      <c r="U3351" s="2">
        <f t="shared" si="1907"/>
        <v>0</v>
      </c>
      <c r="V3351" s="2">
        <f t="shared" si="1908"/>
        <v>62942.215609080966</v>
      </c>
      <c r="W3351" s="2">
        <f t="shared" si="1909"/>
        <v>303479.54351412418</v>
      </c>
      <c r="X3351" s="36">
        <f t="shared" si="1910"/>
        <v>0</v>
      </c>
      <c r="Y3351" s="2">
        <f t="shared" si="1911"/>
        <v>0</v>
      </c>
      <c r="Z3351" s="37">
        <f t="shared" si="1912"/>
        <v>0</v>
      </c>
      <c r="AA3351" s="2">
        <f t="shared" si="1913"/>
        <v>0</v>
      </c>
      <c r="AB3351" s="4">
        <f t="shared" si="1921"/>
        <v>7.1215000000000001E-2</v>
      </c>
      <c r="AC3351" s="148">
        <f t="shared" si="1914"/>
        <v>944</v>
      </c>
      <c r="AD3351" s="36">
        <v>252</v>
      </c>
      <c r="AE3351" s="35">
        <f t="shared" si="1915"/>
        <v>1.2939540730000001</v>
      </c>
      <c r="AF3351" s="2">
        <f t="shared" si="1916"/>
        <v>89209.047888150002</v>
      </c>
      <c r="AG3351" s="2">
        <f t="shared" si="1917"/>
        <v>89209.047888150002</v>
      </c>
      <c r="AH3351" s="3">
        <f t="shared" si="1918"/>
        <v>0</v>
      </c>
      <c r="AI3351" s="3"/>
      <c r="AJ3351" s="3">
        <v>0</v>
      </c>
      <c r="AK3351" s="2">
        <f t="shared" si="1919"/>
        <v>108955.33847177499</v>
      </c>
      <c r="AL3351" s="8"/>
      <c r="AM3351" s="8"/>
      <c r="AR3351" s="1"/>
      <c r="AW3351" s="30"/>
      <c r="AX3351" s="30"/>
    </row>
    <row r="3352" spans="1:50" x14ac:dyDescent="0.2">
      <c r="A3352" s="78">
        <f t="shared" si="1920"/>
        <v>45243</v>
      </c>
      <c r="B3352" s="2">
        <f t="shared" si="1890"/>
        <v>501830.3273033523</v>
      </c>
      <c r="C3352" s="3">
        <f t="shared" si="1891"/>
        <v>67747094.185952559</v>
      </c>
      <c r="D3352" s="2">
        <f t="shared" si="1889"/>
        <v>240537.3279050432</v>
      </c>
      <c r="E3352" s="2">
        <f t="shared" si="1892"/>
        <v>0</v>
      </c>
      <c r="F3352" s="33">
        <f t="shared" si="1893"/>
        <v>240537.3279050432</v>
      </c>
      <c r="G3352" s="39">
        <f t="shared" si="1894"/>
        <v>6700.66</v>
      </c>
      <c r="H3352" s="38">
        <f>IF(AND(N3352=1,N3351&gt;1),VLOOKUP(A3351,[1]Plan1!$CW$105:$CY$215,3),H3351)</f>
        <v>6716.74</v>
      </c>
      <c r="I3352" s="127">
        <f t="shared" si="1895"/>
        <v>45180</v>
      </c>
      <c r="J3352" s="127">
        <f t="shared" si="1896"/>
        <v>45210</v>
      </c>
      <c r="K3352" s="34">
        <f t="shared" si="1897"/>
        <v>2.3997636053760818E-3</v>
      </c>
      <c r="L3352" s="212">
        <f t="shared" si="1898"/>
        <v>45271</v>
      </c>
      <c r="M3352" s="1">
        <f t="shared" si="1899"/>
        <v>20</v>
      </c>
      <c r="N3352" s="1">
        <f t="shared" si="1900"/>
        <v>1</v>
      </c>
      <c r="O3352" s="2">
        <f t="shared" si="1901"/>
        <v>1.0001198499999999</v>
      </c>
      <c r="P3352" s="35">
        <f t="shared" si="1902"/>
        <v>1.0026005099999999</v>
      </c>
      <c r="Q3352" s="35">
        <f t="shared" si="1903"/>
        <v>1.261522190952965</v>
      </c>
      <c r="R3352" s="2">
        <f t="shared" si="1904"/>
        <v>1.26167338</v>
      </c>
      <c r="S3352" s="2">
        <f t="shared" si="1905"/>
        <v>1.23561838</v>
      </c>
      <c r="T3352" s="2">
        <f t="shared" si="1906"/>
        <v>303479.54351411999</v>
      </c>
      <c r="U3352" s="2">
        <f t="shared" si="1907"/>
        <v>0</v>
      </c>
      <c r="V3352" s="2">
        <f t="shared" si="1908"/>
        <v>62942.215609080966</v>
      </c>
      <c r="W3352" s="2">
        <f t="shared" si="1909"/>
        <v>303479.54351412418</v>
      </c>
      <c r="X3352" s="36">
        <f t="shared" si="1910"/>
        <v>0</v>
      </c>
      <c r="Y3352" s="2">
        <f t="shared" si="1911"/>
        <v>0</v>
      </c>
      <c r="Z3352" s="37">
        <f t="shared" si="1912"/>
        <v>0</v>
      </c>
      <c r="AA3352" s="2">
        <f t="shared" si="1913"/>
        <v>0</v>
      </c>
      <c r="AB3352" s="4">
        <f t="shared" si="1921"/>
        <v>7.1215000000000001E-2</v>
      </c>
      <c r="AC3352" s="148">
        <f t="shared" si="1914"/>
        <v>945</v>
      </c>
      <c r="AD3352" s="36">
        <v>252</v>
      </c>
      <c r="AE3352" s="35">
        <f t="shared" si="1915"/>
        <v>1.294307358</v>
      </c>
      <c r="AF3352" s="2">
        <f t="shared" si="1916"/>
        <v>89316.262658680003</v>
      </c>
      <c r="AG3352" s="2">
        <f t="shared" si="1917"/>
        <v>89316.262658680003</v>
      </c>
      <c r="AH3352" s="3">
        <f t="shared" si="1918"/>
        <v>0</v>
      </c>
      <c r="AI3352" s="3"/>
      <c r="AJ3352" s="3">
        <v>0</v>
      </c>
      <c r="AK3352" s="2">
        <f t="shared" si="1919"/>
        <v>109034.52113054808</v>
      </c>
      <c r="AL3352" s="8"/>
      <c r="AM3352" s="8"/>
      <c r="AR3352" s="1"/>
      <c r="AW3352" s="30"/>
      <c r="AX3352" s="30"/>
    </row>
    <row r="3353" spans="1:50" x14ac:dyDescent="0.2">
      <c r="A3353" s="78">
        <f t="shared" si="1920"/>
        <v>45244</v>
      </c>
      <c r="B3353" s="2">
        <f t="shared" si="1890"/>
        <v>502063.8431166379</v>
      </c>
      <c r="C3353" s="3">
        <f t="shared" si="1891"/>
        <v>67778618.820746124</v>
      </c>
      <c r="D3353" s="2">
        <f t="shared" si="1889"/>
        <v>240537.3279050432</v>
      </c>
      <c r="E3353" s="2">
        <f t="shared" si="1892"/>
        <v>0</v>
      </c>
      <c r="F3353" s="33">
        <f t="shared" si="1893"/>
        <v>240537.3279050432</v>
      </c>
      <c r="G3353" s="39">
        <f t="shared" si="1894"/>
        <v>6700.66</v>
      </c>
      <c r="H3353" s="38">
        <f>IF(AND(N3353=1,N3352&gt;1),VLOOKUP(A3352,[1]Plan1!$CW$105:$CY$215,3),H3352)</f>
        <v>6716.74</v>
      </c>
      <c r="I3353" s="127">
        <f t="shared" si="1895"/>
        <v>45180</v>
      </c>
      <c r="J3353" s="127">
        <f t="shared" si="1896"/>
        <v>45210</v>
      </c>
      <c r="K3353" s="34">
        <f t="shared" si="1897"/>
        <v>2.3997636053760818E-3</v>
      </c>
      <c r="L3353" s="212">
        <f t="shared" si="1898"/>
        <v>45271</v>
      </c>
      <c r="M3353" s="1">
        <f t="shared" si="1899"/>
        <v>20</v>
      </c>
      <c r="N3353" s="1">
        <f t="shared" si="1900"/>
        <v>2</v>
      </c>
      <c r="O3353" s="2">
        <f t="shared" si="1901"/>
        <v>1.00023971</v>
      </c>
      <c r="P3353" s="35">
        <f t="shared" si="1902"/>
        <v>1.0026005099999999</v>
      </c>
      <c r="Q3353" s="35">
        <f t="shared" si="1903"/>
        <v>1.261522190952965</v>
      </c>
      <c r="R3353" s="2">
        <f t="shared" si="1904"/>
        <v>1.26182459</v>
      </c>
      <c r="S3353" s="2">
        <f t="shared" si="1905"/>
        <v>1.23561838</v>
      </c>
      <c r="T3353" s="2">
        <f t="shared" si="1906"/>
        <v>303515.91516347002</v>
      </c>
      <c r="U3353" s="2">
        <f t="shared" si="1907"/>
        <v>0</v>
      </c>
      <c r="V3353" s="2">
        <f t="shared" si="1908"/>
        <v>62978.587258433501</v>
      </c>
      <c r="W3353" s="2">
        <f t="shared" si="1909"/>
        <v>303515.91516347672</v>
      </c>
      <c r="X3353" s="36">
        <f t="shared" si="1910"/>
        <v>0</v>
      </c>
      <c r="Y3353" s="2">
        <f t="shared" si="1911"/>
        <v>0</v>
      </c>
      <c r="Z3353" s="37">
        <f t="shared" si="1912"/>
        <v>0</v>
      </c>
      <c r="AA3353" s="2">
        <f t="shared" si="1913"/>
        <v>0</v>
      </c>
      <c r="AB3353" s="4">
        <f t="shared" si="1921"/>
        <v>7.1215000000000001E-2</v>
      </c>
      <c r="AC3353" s="148">
        <f t="shared" si="1914"/>
        <v>946</v>
      </c>
      <c r="AD3353" s="36">
        <v>252</v>
      </c>
      <c r="AE3353" s="35">
        <f t="shared" si="1915"/>
        <v>1.2946607400000001</v>
      </c>
      <c r="AF3353" s="2">
        <f t="shared" si="1916"/>
        <v>89434.224163840001</v>
      </c>
      <c r="AG3353" s="2">
        <f t="shared" si="1917"/>
        <v>89434.224163840001</v>
      </c>
      <c r="AH3353" s="3">
        <f t="shared" si="1918"/>
        <v>0</v>
      </c>
      <c r="AI3353" s="3"/>
      <c r="AJ3353" s="3">
        <v>0</v>
      </c>
      <c r="AK3353" s="2">
        <f t="shared" si="1919"/>
        <v>109113.70378932118</v>
      </c>
      <c r="AL3353" s="8"/>
      <c r="AM3353" s="8"/>
      <c r="AR3353" s="1"/>
      <c r="AW3353" s="30"/>
      <c r="AX3353" s="30"/>
    </row>
    <row r="3354" spans="1:50" x14ac:dyDescent="0.2">
      <c r="A3354" s="78">
        <f t="shared" si="1920"/>
        <v>45245</v>
      </c>
      <c r="B3354" s="2">
        <f t="shared" si="1890"/>
        <v>502190.12095016008</v>
      </c>
      <c r="C3354" s="3">
        <f t="shared" si="1891"/>
        <v>67795666.328271613</v>
      </c>
      <c r="D3354" s="2">
        <f t="shared" si="1889"/>
        <v>240537.3279050432</v>
      </c>
      <c r="E3354" s="2">
        <f t="shared" si="1892"/>
        <v>0</v>
      </c>
      <c r="F3354" s="33">
        <f t="shared" si="1893"/>
        <v>240537.3279050432</v>
      </c>
      <c r="G3354" s="39">
        <f t="shared" si="1894"/>
        <v>6700.66</v>
      </c>
      <c r="H3354" s="38">
        <f>IF(AND(N3354=1,N3353&gt;1),VLOOKUP(A3353,[1]Plan1!$CW$105:$CY$215,3),H3353)</f>
        <v>6716.74</v>
      </c>
      <c r="I3354" s="127">
        <f t="shared" si="1895"/>
        <v>45180</v>
      </c>
      <c r="J3354" s="127">
        <f t="shared" si="1896"/>
        <v>45210</v>
      </c>
      <c r="K3354" s="34">
        <f t="shared" si="1897"/>
        <v>2.3997636053760818E-3</v>
      </c>
      <c r="L3354" s="212">
        <f t="shared" si="1898"/>
        <v>45271</v>
      </c>
      <c r="M3354" s="1">
        <f t="shared" si="1899"/>
        <v>20</v>
      </c>
      <c r="N3354" s="1">
        <f t="shared" si="1900"/>
        <v>3</v>
      </c>
      <c r="O3354" s="2">
        <f t="shared" si="1901"/>
        <v>1.00035959</v>
      </c>
      <c r="P3354" s="35">
        <f t="shared" si="1902"/>
        <v>1.0026005099999999</v>
      </c>
      <c r="Q3354" s="35">
        <f t="shared" si="1903"/>
        <v>1.261522190952965</v>
      </c>
      <c r="R3354" s="2">
        <f t="shared" si="1904"/>
        <v>1.26197582</v>
      </c>
      <c r="S3354" s="2">
        <f t="shared" si="1905"/>
        <v>1.23561838</v>
      </c>
      <c r="T3354" s="2">
        <f t="shared" si="1906"/>
        <v>303552.29162357002</v>
      </c>
      <c r="U3354" s="2">
        <f t="shared" si="1907"/>
        <v>0</v>
      </c>
      <c r="V3354" s="2">
        <f t="shared" si="1908"/>
        <v>63014.96371853257</v>
      </c>
      <c r="W3354" s="2">
        <f t="shared" si="1909"/>
        <v>303552.29162357579</v>
      </c>
      <c r="X3354" s="36">
        <f t="shared" si="1910"/>
        <v>0</v>
      </c>
      <c r="Y3354" s="2">
        <f t="shared" si="1911"/>
        <v>0</v>
      </c>
      <c r="Z3354" s="37">
        <f t="shared" si="1912"/>
        <v>0</v>
      </c>
      <c r="AA3354" s="2">
        <f t="shared" si="1913"/>
        <v>0</v>
      </c>
      <c r="AB3354" s="4">
        <f t="shared" si="1921"/>
        <v>7.1215000000000001E-2</v>
      </c>
      <c r="AC3354" s="148">
        <f t="shared" si="1914"/>
        <v>946</v>
      </c>
      <c r="AD3354" s="36">
        <v>252</v>
      </c>
      <c r="AE3354" s="35">
        <f t="shared" si="1915"/>
        <v>1.2946607400000001</v>
      </c>
      <c r="AF3354" s="2">
        <f t="shared" si="1916"/>
        <v>89444.942878489994</v>
      </c>
      <c r="AG3354" s="2">
        <f t="shared" si="1917"/>
        <v>89444.942878489994</v>
      </c>
      <c r="AH3354" s="3">
        <f t="shared" si="1918"/>
        <v>0</v>
      </c>
      <c r="AI3354" s="3"/>
      <c r="AJ3354" s="3">
        <v>0</v>
      </c>
      <c r="AK3354" s="2">
        <f t="shared" si="1919"/>
        <v>109192.88644809429</v>
      </c>
      <c r="AL3354" s="8"/>
      <c r="AM3354" s="8"/>
      <c r="AR3354" s="1"/>
      <c r="AW3354" s="30"/>
      <c r="AX3354" s="30"/>
    </row>
    <row r="3355" spans="1:50" x14ac:dyDescent="0.2">
      <c r="A3355" s="78">
        <f t="shared" si="1920"/>
        <v>45246</v>
      </c>
      <c r="B3355" s="2">
        <f t="shared" si="1890"/>
        <v>502376.60236232314</v>
      </c>
      <c r="C3355" s="3">
        <f t="shared" si="1891"/>
        <v>67820841.318913624</v>
      </c>
      <c r="D3355" s="2">
        <f t="shared" si="1889"/>
        <v>240537.3279050432</v>
      </c>
      <c r="E3355" s="2">
        <f t="shared" si="1892"/>
        <v>0</v>
      </c>
      <c r="F3355" s="33">
        <f t="shared" si="1893"/>
        <v>240537.3279050432</v>
      </c>
      <c r="G3355" s="39">
        <f t="shared" si="1894"/>
        <v>6700.66</v>
      </c>
      <c r="H3355" s="38">
        <f>IF(AND(N3355=1,N3354&gt;1),VLOOKUP(A3354,[1]Plan1!$CW$105:$CY$215,3),H3354)</f>
        <v>6716.74</v>
      </c>
      <c r="I3355" s="127">
        <f t="shared" si="1895"/>
        <v>45180</v>
      </c>
      <c r="J3355" s="127">
        <f t="shared" si="1896"/>
        <v>45210</v>
      </c>
      <c r="K3355" s="34">
        <f t="shared" si="1897"/>
        <v>2.3997636053760818E-3</v>
      </c>
      <c r="L3355" s="212">
        <f t="shared" si="1898"/>
        <v>45271</v>
      </c>
      <c r="M3355" s="1">
        <f t="shared" si="1899"/>
        <v>20</v>
      </c>
      <c r="N3355" s="1">
        <f t="shared" si="1900"/>
        <v>3</v>
      </c>
      <c r="O3355" s="2">
        <f t="shared" si="1901"/>
        <v>1.00035959</v>
      </c>
      <c r="P3355" s="35">
        <f t="shared" si="1902"/>
        <v>1.0026005099999999</v>
      </c>
      <c r="Q3355" s="35">
        <f t="shared" si="1903"/>
        <v>1.261522190952965</v>
      </c>
      <c r="R3355" s="2">
        <f t="shared" si="1904"/>
        <v>1.26197582</v>
      </c>
      <c r="S3355" s="2">
        <f t="shared" si="1905"/>
        <v>1.23561838</v>
      </c>
      <c r="T3355" s="2">
        <f t="shared" si="1906"/>
        <v>303552.29162357002</v>
      </c>
      <c r="U3355" s="2">
        <f t="shared" si="1907"/>
        <v>0</v>
      </c>
      <c r="V3355" s="2">
        <f t="shared" si="1908"/>
        <v>63014.96371853257</v>
      </c>
      <c r="W3355" s="2">
        <f t="shared" si="1909"/>
        <v>303552.29162357579</v>
      </c>
      <c r="X3355" s="36">
        <f t="shared" si="1910"/>
        <v>0</v>
      </c>
      <c r="Y3355" s="2">
        <f t="shared" si="1911"/>
        <v>0</v>
      </c>
      <c r="Z3355" s="37">
        <f t="shared" si="1912"/>
        <v>0</v>
      </c>
      <c r="AA3355" s="2">
        <f t="shared" si="1913"/>
        <v>0</v>
      </c>
      <c r="AB3355" s="4">
        <f t="shared" si="1921"/>
        <v>7.1215000000000001E-2</v>
      </c>
      <c r="AC3355" s="148">
        <f t="shared" si="1914"/>
        <v>947</v>
      </c>
      <c r="AD3355" s="36">
        <v>252</v>
      </c>
      <c r="AE3355" s="35">
        <f t="shared" si="1915"/>
        <v>1.2950142170000001</v>
      </c>
      <c r="AF3355" s="2">
        <f t="shared" si="1916"/>
        <v>89552.241631879995</v>
      </c>
      <c r="AG3355" s="2">
        <f t="shared" si="1917"/>
        <v>89552.241631879995</v>
      </c>
      <c r="AH3355" s="3">
        <f t="shared" si="1918"/>
        <v>0</v>
      </c>
      <c r="AI3355" s="3"/>
      <c r="AJ3355" s="3">
        <v>0</v>
      </c>
      <c r="AK3355" s="2">
        <f t="shared" si="1919"/>
        <v>109272.06910686736</v>
      </c>
      <c r="AL3355" s="8"/>
      <c r="AM3355" s="8"/>
      <c r="AR3355" s="1"/>
      <c r="AW3355" s="30"/>
      <c r="AX3355" s="30"/>
    </row>
    <row r="3356" spans="1:50" x14ac:dyDescent="0.2">
      <c r="A3356" s="78">
        <f t="shared" si="1920"/>
        <v>45247</v>
      </c>
      <c r="B3356" s="2">
        <f t="shared" si="1890"/>
        <v>502610.24064909189</v>
      </c>
      <c r="C3356" s="3">
        <f t="shared" si="1891"/>
        <v>67852382.487627402</v>
      </c>
      <c r="D3356" s="2">
        <f t="shared" si="1889"/>
        <v>240537.3279050432</v>
      </c>
      <c r="E3356" s="2">
        <f t="shared" si="1892"/>
        <v>0</v>
      </c>
      <c r="F3356" s="33">
        <f t="shared" si="1893"/>
        <v>240537.3279050432</v>
      </c>
      <c r="G3356" s="39">
        <f t="shared" si="1894"/>
        <v>6700.66</v>
      </c>
      <c r="H3356" s="38">
        <f>IF(AND(N3356=1,N3355&gt;1),VLOOKUP(A3355,[1]Plan1!$CW$105:$CY$215,3),H3355)</f>
        <v>6716.74</v>
      </c>
      <c r="I3356" s="127">
        <f t="shared" si="1895"/>
        <v>45180</v>
      </c>
      <c r="J3356" s="127">
        <f t="shared" si="1896"/>
        <v>45210</v>
      </c>
      <c r="K3356" s="34">
        <f t="shared" si="1897"/>
        <v>2.3997636053760818E-3</v>
      </c>
      <c r="L3356" s="212">
        <f t="shared" si="1898"/>
        <v>45271</v>
      </c>
      <c r="M3356" s="1">
        <f t="shared" si="1899"/>
        <v>20</v>
      </c>
      <c r="N3356" s="1">
        <f t="shared" si="1900"/>
        <v>4</v>
      </c>
      <c r="O3356" s="2">
        <f t="shared" si="1901"/>
        <v>1.00047949</v>
      </c>
      <c r="P3356" s="35">
        <f t="shared" si="1902"/>
        <v>1.0026005099999999</v>
      </c>
      <c r="Q3356" s="35">
        <f t="shared" si="1903"/>
        <v>1.261522190952965</v>
      </c>
      <c r="R3356" s="2">
        <f t="shared" si="1904"/>
        <v>1.26212707</v>
      </c>
      <c r="S3356" s="2">
        <f t="shared" si="1905"/>
        <v>1.23561838</v>
      </c>
      <c r="T3356" s="2">
        <f t="shared" si="1906"/>
        <v>303588.67289441999</v>
      </c>
      <c r="U3356" s="2">
        <f t="shared" si="1907"/>
        <v>0</v>
      </c>
      <c r="V3356" s="2">
        <f t="shared" si="1908"/>
        <v>63051.344989378216</v>
      </c>
      <c r="W3356" s="2">
        <f t="shared" si="1909"/>
        <v>303588.67289442144</v>
      </c>
      <c r="X3356" s="36">
        <f t="shared" si="1910"/>
        <v>0</v>
      </c>
      <c r="Y3356" s="2">
        <f t="shared" si="1911"/>
        <v>0</v>
      </c>
      <c r="Z3356" s="37">
        <f t="shared" si="1912"/>
        <v>0</v>
      </c>
      <c r="AA3356" s="2">
        <f t="shared" si="1913"/>
        <v>0</v>
      </c>
      <c r="AB3356" s="4">
        <f t="shared" si="1921"/>
        <v>7.1215000000000001E-2</v>
      </c>
      <c r="AC3356" s="148">
        <f t="shared" si="1914"/>
        <v>948</v>
      </c>
      <c r="AD3356" s="36">
        <v>252</v>
      </c>
      <c r="AE3356" s="35">
        <f t="shared" si="1915"/>
        <v>1.295367792</v>
      </c>
      <c r="AF3356" s="2">
        <f t="shared" si="1916"/>
        <v>89670.315989030001</v>
      </c>
      <c r="AG3356" s="2">
        <f t="shared" si="1917"/>
        <v>89670.315989030001</v>
      </c>
      <c r="AH3356" s="3">
        <f t="shared" si="1918"/>
        <v>0</v>
      </c>
      <c r="AI3356" s="3"/>
      <c r="AJ3356" s="3">
        <v>0</v>
      </c>
      <c r="AK3356" s="2">
        <f t="shared" si="1919"/>
        <v>109351.25176564047</v>
      </c>
      <c r="AL3356" s="8"/>
      <c r="AM3356" s="8"/>
      <c r="AR3356" s="1"/>
      <c r="AW3356" s="30"/>
      <c r="AX3356" s="30"/>
    </row>
    <row r="3357" spans="1:50" x14ac:dyDescent="0.2">
      <c r="A3357" s="78">
        <f t="shared" si="1920"/>
        <v>45248</v>
      </c>
      <c r="B3357" s="2">
        <f t="shared" si="1890"/>
        <v>502736.55666603718</v>
      </c>
      <c r="C3357" s="3">
        <f t="shared" si="1891"/>
        <v>67869435.149915025</v>
      </c>
      <c r="D3357" s="2">
        <f t="shared" si="1889"/>
        <v>240537.3279050432</v>
      </c>
      <c r="E3357" s="2">
        <f t="shared" si="1892"/>
        <v>0</v>
      </c>
      <c r="F3357" s="33">
        <f t="shared" si="1893"/>
        <v>240537.3279050432</v>
      </c>
      <c r="G3357" s="39">
        <f t="shared" si="1894"/>
        <v>6700.66</v>
      </c>
      <c r="H3357" s="38">
        <f>IF(AND(N3357=1,N3356&gt;1),VLOOKUP(A3356,[1]Plan1!$CW$105:$CY$215,3),H3356)</f>
        <v>6716.74</v>
      </c>
      <c r="I3357" s="127">
        <f t="shared" si="1895"/>
        <v>45180</v>
      </c>
      <c r="J3357" s="127">
        <f t="shared" si="1896"/>
        <v>45210</v>
      </c>
      <c r="K3357" s="34">
        <f t="shared" si="1897"/>
        <v>2.3997636053760818E-3</v>
      </c>
      <c r="L3357" s="212">
        <f t="shared" si="1898"/>
        <v>45271</v>
      </c>
      <c r="M3357" s="1">
        <f t="shared" si="1899"/>
        <v>20</v>
      </c>
      <c r="N3357" s="1">
        <f t="shared" si="1900"/>
        <v>5</v>
      </c>
      <c r="O3357" s="2">
        <f t="shared" si="1901"/>
        <v>1.0005994</v>
      </c>
      <c r="P3357" s="35">
        <f t="shared" si="1902"/>
        <v>1.0026005099999999</v>
      </c>
      <c r="Q3357" s="35">
        <f t="shared" si="1903"/>
        <v>1.261522190952965</v>
      </c>
      <c r="R3357" s="2">
        <f t="shared" si="1904"/>
        <v>1.2622783399999999</v>
      </c>
      <c r="S3357" s="2">
        <f t="shared" si="1905"/>
        <v>1.23561838</v>
      </c>
      <c r="T3357" s="2">
        <f t="shared" si="1906"/>
        <v>303625.05897601001</v>
      </c>
      <c r="U3357" s="2">
        <f t="shared" si="1907"/>
        <v>0</v>
      </c>
      <c r="V3357" s="2">
        <f t="shared" si="1908"/>
        <v>63087.731070970396</v>
      </c>
      <c r="W3357" s="2">
        <f t="shared" si="1909"/>
        <v>303625.05897601362</v>
      </c>
      <c r="X3357" s="36">
        <f t="shared" si="1910"/>
        <v>0</v>
      </c>
      <c r="Y3357" s="2">
        <f t="shared" si="1911"/>
        <v>0</v>
      </c>
      <c r="Z3357" s="37">
        <f t="shared" si="1912"/>
        <v>0</v>
      </c>
      <c r="AA3357" s="2">
        <f t="shared" si="1913"/>
        <v>0</v>
      </c>
      <c r="AB3357" s="4">
        <f t="shared" si="1921"/>
        <v>7.1215000000000001E-2</v>
      </c>
      <c r="AC3357" s="148">
        <f t="shared" si="1914"/>
        <v>948</v>
      </c>
      <c r="AD3357" s="36">
        <v>252</v>
      </c>
      <c r="AE3357" s="35">
        <f t="shared" si="1915"/>
        <v>1.295367792</v>
      </c>
      <c r="AF3357" s="2">
        <f t="shared" si="1916"/>
        <v>89681.063265610006</v>
      </c>
      <c r="AG3357" s="2">
        <f t="shared" si="1917"/>
        <v>89681.063265610006</v>
      </c>
      <c r="AH3357" s="3">
        <f t="shared" si="1918"/>
        <v>0</v>
      </c>
      <c r="AI3357" s="3"/>
      <c r="AJ3357" s="3">
        <v>0</v>
      </c>
      <c r="AK3357" s="2">
        <f t="shared" si="1919"/>
        <v>109430.43442441354</v>
      </c>
      <c r="AL3357" s="8"/>
      <c r="AM3357" s="8"/>
      <c r="AR3357" s="1"/>
      <c r="AW3357" s="30"/>
      <c r="AX3357" s="30"/>
    </row>
    <row r="3358" spans="1:50" x14ac:dyDescent="0.2">
      <c r="A3358" s="78">
        <f t="shared" si="1920"/>
        <v>45249</v>
      </c>
      <c r="B3358" s="2">
        <f t="shared" si="1890"/>
        <v>502815.73932481027</v>
      </c>
      <c r="C3358" s="3">
        <f t="shared" si="1891"/>
        <v>67880124.808849394</v>
      </c>
      <c r="D3358" s="2">
        <f t="shared" si="1889"/>
        <v>240537.3279050432</v>
      </c>
      <c r="E3358" s="2">
        <f t="shared" si="1892"/>
        <v>0</v>
      </c>
      <c r="F3358" s="33">
        <f t="shared" si="1893"/>
        <v>240537.3279050432</v>
      </c>
      <c r="G3358" s="39">
        <f t="shared" si="1894"/>
        <v>6700.66</v>
      </c>
      <c r="H3358" s="38">
        <f>IF(AND(N3358=1,N3357&gt;1),VLOOKUP(A3357,[1]Plan1!$CW$105:$CY$215,3),H3357)</f>
        <v>6716.74</v>
      </c>
      <c r="I3358" s="127">
        <f t="shared" si="1895"/>
        <v>45180</v>
      </c>
      <c r="J3358" s="127">
        <f t="shared" si="1896"/>
        <v>45210</v>
      </c>
      <c r="K3358" s="34">
        <f t="shared" si="1897"/>
        <v>2.3997636053760818E-3</v>
      </c>
      <c r="L3358" s="212">
        <f t="shared" si="1898"/>
        <v>45271</v>
      </c>
      <c r="M3358" s="1">
        <f t="shared" si="1899"/>
        <v>20</v>
      </c>
      <c r="N3358" s="1">
        <f t="shared" si="1900"/>
        <v>5</v>
      </c>
      <c r="O3358" s="2">
        <f t="shared" si="1901"/>
        <v>1.0005994</v>
      </c>
      <c r="P3358" s="35">
        <f t="shared" si="1902"/>
        <v>1.0026005099999999</v>
      </c>
      <c r="Q3358" s="35">
        <f t="shared" si="1903"/>
        <v>1.261522190952965</v>
      </c>
      <c r="R3358" s="2">
        <f t="shared" si="1904"/>
        <v>1.2622783399999999</v>
      </c>
      <c r="S3358" s="2">
        <f t="shared" si="1905"/>
        <v>1.23561838</v>
      </c>
      <c r="T3358" s="2">
        <f t="shared" si="1906"/>
        <v>303625.05897601001</v>
      </c>
      <c r="U3358" s="2">
        <f t="shared" si="1907"/>
        <v>0</v>
      </c>
      <c r="V3358" s="2">
        <f t="shared" si="1908"/>
        <v>63087.731070970396</v>
      </c>
      <c r="W3358" s="2">
        <f t="shared" si="1909"/>
        <v>303625.05897601362</v>
      </c>
      <c r="X3358" s="36">
        <f t="shared" si="1910"/>
        <v>0</v>
      </c>
      <c r="Y3358" s="2">
        <f t="shared" si="1911"/>
        <v>0</v>
      </c>
      <c r="Z3358" s="37">
        <f t="shared" si="1912"/>
        <v>0</v>
      </c>
      <c r="AA3358" s="2">
        <f t="shared" si="1913"/>
        <v>0</v>
      </c>
      <c r="AB3358" s="4">
        <f t="shared" si="1921"/>
        <v>7.1215000000000001E-2</v>
      </c>
      <c r="AC3358" s="148">
        <f t="shared" si="1914"/>
        <v>948</v>
      </c>
      <c r="AD3358" s="36">
        <v>252</v>
      </c>
      <c r="AE3358" s="35">
        <f t="shared" si="1915"/>
        <v>1.295367792</v>
      </c>
      <c r="AF3358" s="2">
        <f t="shared" si="1916"/>
        <v>89681.063265610006</v>
      </c>
      <c r="AG3358" s="2">
        <f t="shared" si="1917"/>
        <v>89681.063265610006</v>
      </c>
      <c r="AH3358" s="3">
        <f t="shared" si="1918"/>
        <v>0</v>
      </c>
      <c r="AI3358" s="3"/>
      <c r="AJ3358" s="3">
        <v>0</v>
      </c>
      <c r="AK3358" s="2">
        <f t="shared" si="1919"/>
        <v>109509.61708318665</v>
      </c>
      <c r="AL3358" s="8"/>
      <c r="AM3358" s="8"/>
      <c r="AR3358" s="1"/>
      <c r="AW3358" s="30"/>
      <c r="AX3358" s="30"/>
    </row>
    <row r="3359" spans="1:50" x14ac:dyDescent="0.2">
      <c r="A3359" s="78">
        <f t="shared" si="1920"/>
        <v>45250</v>
      </c>
      <c r="B3359" s="2">
        <f t="shared" si="1890"/>
        <v>503002.30536181334</v>
      </c>
      <c r="C3359" s="3">
        <f t="shared" si="1891"/>
        <v>67905311.223844796</v>
      </c>
      <c r="D3359" s="2">
        <f t="shared" si="1889"/>
        <v>240537.3279050432</v>
      </c>
      <c r="E3359" s="2">
        <f t="shared" si="1892"/>
        <v>0</v>
      </c>
      <c r="F3359" s="33">
        <f t="shared" si="1893"/>
        <v>240537.3279050432</v>
      </c>
      <c r="G3359" s="39">
        <f t="shared" si="1894"/>
        <v>6700.66</v>
      </c>
      <c r="H3359" s="38">
        <f>IF(AND(N3359=1,N3358&gt;1),VLOOKUP(A3358,[1]Plan1!$CW$105:$CY$215,3),H3358)</f>
        <v>6716.74</v>
      </c>
      <c r="I3359" s="127">
        <f t="shared" si="1895"/>
        <v>45180</v>
      </c>
      <c r="J3359" s="127">
        <f t="shared" si="1896"/>
        <v>45210</v>
      </c>
      <c r="K3359" s="34">
        <f t="shared" si="1897"/>
        <v>2.3997636053760818E-3</v>
      </c>
      <c r="L3359" s="212">
        <f t="shared" si="1898"/>
        <v>45271</v>
      </c>
      <c r="M3359" s="1">
        <f t="shared" si="1899"/>
        <v>20</v>
      </c>
      <c r="N3359" s="1">
        <f t="shared" si="1900"/>
        <v>5</v>
      </c>
      <c r="O3359" s="2">
        <f t="shared" si="1901"/>
        <v>1.0005994</v>
      </c>
      <c r="P3359" s="35">
        <f t="shared" si="1902"/>
        <v>1.0026005099999999</v>
      </c>
      <c r="Q3359" s="35">
        <f t="shared" si="1903"/>
        <v>1.261522190952965</v>
      </c>
      <c r="R3359" s="2">
        <f t="shared" si="1904"/>
        <v>1.2622783399999999</v>
      </c>
      <c r="S3359" s="2">
        <f t="shared" si="1905"/>
        <v>1.23561838</v>
      </c>
      <c r="T3359" s="2">
        <f t="shared" si="1906"/>
        <v>303625.05897601001</v>
      </c>
      <c r="U3359" s="2">
        <f t="shared" si="1907"/>
        <v>0</v>
      </c>
      <c r="V3359" s="2">
        <f t="shared" si="1908"/>
        <v>63087.731070970396</v>
      </c>
      <c r="W3359" s="2">
        <f t="shared" si="1909"/>
        <v>303625.05897601362</v>
      </c>
      <c r="X3359" s="36">
        <f t="shared" si="1910"/>
        <v>0</v>
      </c>
      <c r="Y3359" s="2">
        <f t="shared" si="1911"/>
        <v>0</v>
      </c>
      <c r="Z3359" s="37">
        <f t="shared" si="1912"/>
        <v>0</v>
      </c>
      <c r="AA3359" s="2">
        <f t="shared" si="1913"/>
        <v>0</v>
      </c>
      <c r="AB3359" s="4">
        <f t="shared" si="1921"/>
        <v>7.1215000000000001E-2</v>
      </c>
      <c r="AC3359" s="148">
        <f t="shared" si="1914"/>
        <v>949</v>
      </c>
      <c r="AD3359" s="36">
        <v>252</v>
      </c>
      <c r="AE3359" s="35">
        <f t="shared" si="1915"/>
        <v>1.295721463</v>
      </c>
      <c r="AF3359" s="2">
        <f t="shared" si="1916"/>
        <v>89788.446643839998</v>
      </c>
      <c r="AG3359" s="2">
        <f t="shared" si="1917"/>
        <v>89788.446643839998</v>
      </c>
      <c r="AH3359" s="3">
        <f t="shared" si="1918"/>
        <v>0</v>
      </c>
      <c r="AI3359" s="3"/>
      <c r="AJ3359" s="3">
        <v>0</v>
      </c>
      <c r="AK3359" s="2">
        <f t="shared" si="1919"/>
        <v>109588.79974195972</v>
      </c>
      <c r="AL3359" s="8"/>
      <c r="AM3359" s="8"/>
      <c r="AR3359" s="1"/>
      <c r="AW3359" s="30"/>
      <c r="AX3359" s="30"/>
    </row>
    <row r="3360" spans="1:50" x14ac:dyDescent="0.2">
      <c r="A3360" s="78">
        <f t="shared" si="1920"/>
        <v>45251</v>
      </c>
      <c r="B3360" s="2">
        <f t="shared" si="1890"/>
        <v>503236.06276344194</v>
      </c>
      <c r="C3360" s="3">
        <f t="shared" si="1891"/>
        <v>67936868.473064661</v>
      </c>
      <c r="D3360" s="2">
        <f t="shared" si="1889"/>
        <v>240537.3279050432</v>
      </c>
      <c r="E3360" s="2">
        <f t="shared" si="1892"/>
        <v>0</v>
      </c>
      <c r="F3360" s="33">
        <f t="shared" si="1893"/>
        <v>240537.3279050432</v>
      </c>
      <c r="G3360" s="39">
        <f t="shared" si="1894"/>
        <v>6700.66</v>
      </c>
      <c r="H3360" s="38">
        <f>IF(AND(N3360=1,N3359&gt;1),VLOOKUP(A3359,[1]Plan1!$CW$105:$CY$215,3),H3359)</f>
        <v>6716.74</v>
      </c>
      <c r="I3360" s="127">
        <f t="shared" si="1895"/>
        <v>45180</v>
      </c>
      <c r="J3360" s="127">
        <f t="shared" si="1896"/>
        <v>45210</v>
      </c>
      <c r="K3360" s="34">
        <f t="shared" si="1897"/>
        <v>2.3997636053760818E-3</v>
      </c>
      <c r="L3360" s="212">
        <f t="shared" si="1898"/>
        <v>45271</v>
      </c>
      <c r="M3360" s="1">
        <f t="shared" si="1899"/>
        <v>20</v>
      </c>
      <c r="N3360" s="1">
        <f t="shared" si="1900"/>
        <v>6</v>
      </c>
      <c r="O3360" s="2">
        <f t="shared" si="1901"/>
        <v>1.00071932</v>
      </c>
      <c r="P3360" s="35">
        <f t="shared" si="1902"/>
        <v>1.0026005099999999</v>
      </c>
      <c r="Q3360" s="35">
        <f t="shared" si="1903"/>
        <v>1.261522190952965</v>
      </c>
      <c r="R3360" s="2">
        <f t="shared" si="1904"/>
        <v>1.26242962</v>
      </c>
      <c r="S3360" s="2">
        <f t="shared" si="1905"/>
        <v>1.23561838</v>
      </c>
      <c r="T3360" s="2">
        <f t="shared" si="1906"/>
        <v>303661.44746296998</v>
      </c>
      <c r="U3360" s="2">
        <f t="shared" si="1907"/>
        <v>0</v>
      </c>
      <c r="V3360" s="2">
        <f t="shared" si="1908"/>
        <v>63124.11955793589</v>
      </c>
      <c r="W3360" s="2">
        <f t="shared" si="1909"/>
        <v>303661.44746297912</v>
      </c>
      <c r="X3360" s="36">
        <f t="shared" si="1910"/>
        <v>0</v>
      </c>
      <c r="Y3360" s="2">
        <f t="shared" si="1911"/>
        <v>0</v>
      </c>
      <c r="Z3360" s="37">
        <f t="shared" si="1912"/>
        <v>0</v>
      </c>
      <c r="AA3360" s="2">
        <f t="shared" si="1913"/>
        <v>0</v>
      </c>
      <c r="AB3360" s="4">
        <f t="shared" si="1921"/>
        <v>7.1215000000000001E-2</v>
      </c>
      <c r="AC3360" s="148">
        <f t="shared" si="1914"/>
        <v>950</v>
      </c>
      <c r="AD3360" s="36">
        <v>252</v>
      </c>
      <c r="AE3360" s="35">
        <f t="shared" si="1915"/>
        <v>1.29607523</v>
      </c>
      <c r="AF3360" s="2">
        <f t="shared" si="1916"/>
        <v>89906.632899730001</v>
      </c>
      <c r="AG3360" s="2">
        <f t="shared" si="1917"/>
        <v>89906.632899730001</v>
      </c>
      <c r="AH3360" s="3">
        <f t="shared" si="1918"/>
        <v>0</v>
      </c>
      <c r="AI3360" s="3"/>
      <c r="AJ3360" s="3">
        <v>0</v>
      </c>
      <c r="AK3360" s="2">
        <f t="shared" si="1919"/>
        <v>109667.98240073283</v>
      </c>
      <c r="AL3360" s="8"/>
      <c r="AM3360" s="8"/>
      <c r="AR3360" s="1"/>
      <c r="AW3360" s="30"/>
      <c r="AX3360" s="30"/>
    </row>
    <row r="3361" spans="1:50" x14ac:dyDescent="0.2">
      <c r="A3361" s="78">
        <f t="shared" si="1920"/>
        <v>45252</v>
      </c>
      <c r="B3361" s="2">
        <f t="shared" si="1890"/>
        <v>503469.88472504023</v>
      </c>
      <c r="C3361" s="3">
        <f t="shared" si="1891"/>
        <v>67968434.437880427</v>
      </c>
      <c r="D3361" s="2">
        <f t="shared" si="1889"/>
        <v>240537.3279050432</v>
      </c>
      <c r="E3361" s="2">
        <f t="shared" si="1892"/>
        <v>0</v>
      </c>
      <c r="F3361" s="33">
        <f t="shared" si="1893"/>
        <v>240537.3279050432</v>
      </c>
      <c r="G3361" s="39">
        <f t="shared" si="1894"/>
        <v>6700.66</v>
      </c>
      <c r="H3361" s="38">
        <f>IF(AND(N3361=1,N3360&gt;1),VLOOKUP(A3360,[1]Plan1!$CW$105:$CY$215,3),H3360)</f>
        <v>6716.74</v>
      </c>
      <c r="I3361" s="127">
        <f t="shared" si="1895"/>
        <v>45180</v>
      </c>
      <c r="J3361" s="127">
        <f t="shared" si="1896"/>
        <v>45210</v>
      </c>
      <c r="K3361" s="34">
        <f t="shared" si="1897"/>
        <v>2.3997636053760818E-3</v>
      </c>
      <c r="L3361" s="212">
        <f t="shared" si="1898"/>
        <v>45271</v>
      </c>
      <c r="M3361" s="1">
        <f t="shared" si="1899"/>
        <v>20</v>
      </c>
      <c r="N3361" s="1">
        <f t="shared" si="1900"/>
        <v>7</v>
      </c>
      <c r="O3361" s="2">
        <f t="shared" si="1901"/>
        <v>1.00083926</v>
      </c>
      <c r="P3361" s="35">
        <f t="shared" si="1902"/>
        <v>1.0026005099999999</v>
      </c>
      <c r="Q3361" s="35">
        <f t="shared" si="1903"/>
        <v>1.261522190952965</v>
      </c>
      <c r="R3361" s="2">
        <f t="shared" si="1904"/>
        <v>1.2625809299999999</v>
      </c>
      <c r="S3361" s="2">
        <f t="shared" si="1905"/>
        <v>1.23561838</v>
      </c>
      <c r="T3361" s="2">
        <f t="shared" si="1906"/>
        <v>303697.84316605999</v>
      </c>
      <c r="U3361" s="2">
        <f t="shared" si="1907"/>
        <v>0</v>
      </c>
      <c r="V3361" s="2">
        <f t="shared" si="1908"/>
        <v>63160.515261021181</v>
      </c>
      <c r="W3361" s="2">
        <f t="shared" si="1909"/>
        <v>303697.84316606435</v>
      </c>
      <c r="X3361" s="36">
        <f t="shared" si="1910"/>
        <v>0</v>
      </c>
      <c r="Y3361" s="2">
        <f t="shared" si="1911"/>
        <v>0</v>
      </c>
      <c r="Z3361" s="37">
        <f t="shared" si="1912"/>
        <v>0</v>
      </c>
      <c r="AA3361" s="2">
        <f t="shared" si="1913"/>
        <v>0</v>
      </c>
      <c r="AB3361" s="4">
        <f t="shared" si="1921"/>
        <v>7.1215000000000001E-2</v>
      </c>
      <c r="AC3361" s="148">
        <f t="shared" si="1914"/>
        <v>951</v>
      </c>
      <c r="AD3361" s="36">
        <v>252</v>
      </c>
      <c r="AE3361" s="35">
        <f t="shared" si="1915"/>
        <v>1.2964290940000001</v>
      </c>
      <c r="AF3361" s="2">
        <f t="shared" si="1916"/>
        <v>90024.876499460006</v>
      </c>
      <c r="AG3361" s="2">
        <f t="shared" si="1917"/>
        <v>90024.876499470003</v>
      </c>
      <c r="AH3361" s="3">
        <f t="shared" si="1918"/>
        <v>0</v>
      </c>
      <c r="AI3361" s="3"/>
      <c r="AJ3361" s="3">
        <v>0</v>
      </c>
      <c r="AK3361" s="2">
        <f t="shared" si="1919"/>
        <v>109747.1650595059</v>
      </c>
      <c r="AL3361" s="8"/>
      <c r="AM3361" s="8"/>
      <c r="AR3361" s="1"/>
      <c r="AW3361" s="30"/>
      <c r="AX3361" s="30"/>
    </row>
    <row r="3362" spans="1:50" x14ac:dyDescent="0.2">
      <c r="A3362" s="78">
        <f t="shared" si="1920"/>
        <v>45253</v>
      </c>
      <c r="B3362" s="2">
        <f t="shared" si="1890"/>
        <v>503703.76502636203</v>
      </c>
      <c r="C3362" s="3">
        <f t="shared" si="1891"/>
        <v>68000008.27855888</v>
      </c>
      <c r="D3362" s="2">
        <f t="shared" si="1889"/>
        <v>240537.3279050432</v>
      </c>
      <c r="E3362" s="2">
        <f t="shared" si="1892"/>
        <v>0</v>
      </c>
      <c r="F3362" s="33">
        <f t="shared" si="1893"/>
        <v>240537.3279050432</v>
      </c>
      <c r="G3362" s="39">
        <f t="shared" si="1894"/>
        <v>6700.66</v>
      </c>
      <c r="H3362" s="38">
        <f>IF(AND(N3362=1,N3361&gt;1),VLOOKUP(A3361,[1]Plan1!$CW$105:$CY$215,3),H3361)</f>
        <v>6716.74</v>
      </c>
      <c r="I3362" s="127">
        <f t="shared" si="1895"/>
        <v>45180</v>
      </c>
      <c r="J3362" s="127">
        <f t="shared" si="1896"/>
        <v>45210</v>
      </c>
      <c r="K3362" s="34">
        <f t="shared" si="1897"/>
        <v>2.3997636053760818E-3</v>
      </c>
      <c r="L3362" s="212">
        <f t="shared" si="1898"/>
        <v>45271</v>
      </c>
      <c r="M3362" s="1">
        <f t="shared" si="1899"/>
        <v>20</v>
      </c>
      <c r="N3362" s="1">
        <f t="shared" si="1900"/>
        <v>8</v>
      </c>
      <c r="O3362" s="2">
        <f t="shared" si="1901"/>
        <v>1.00095921</v>
      </c>
      <c r="P3362" s="35">
        <f t="shared" si="1902"/>
        <v>1.0026005099999999</v>
      </c>
      <c r="Q3362" s="35">
        <f t="shared" si="1903"/>
        <v>1.261522190952965</v>
      </c>
      <c r="R3362" s="2">
        <f t="shared" si="1904"/>
        <v>1.26273225</v>
      </c>
      <c r="S3362" s="2">
        <f t="shared" si="1905"/>
        <v>1.23561838</v>
      </c>
      <c r="T3362" s="2">
        <f t="shared" si="1906"/>
        <v>303734.24127452</v>
      </c>
      <c r="U3362" s="2">
        <f t="shared" si="1907"/>
        <v>0</v>
      </c>
      <c r="V3362" s="2">
        <f t="shared" si="1908"/>
        <v>63196.913369479786</v>
      </c>
      <c r="W3362" s="2">
        <f t="shared" si="1909"/>
        <v>303734.24127452297</v>
      </c>
      <c r="X3362" s="36">
        <f t="shared" si="1910"/>
        <v>0</v>
      </c>
      <c r="Y3362" s="2">
        <f t="shared" si="1911"/>
        <v>0</v>
      </c>
      <c r="Z3362" s="37">
        <f t="shared" si="1912"/>
        <v>0</v>
      </c>
      <c r="AA3362" s="2">
        <f t="shared" si="1913"/>
        <v>0</v>
      </c>
      <c r="AB3362" s="4">
        <f t="shared" si="1921"/>
        <v>7.1215000000000001E-2</v>
      </c>
      <c r="AC3362" s="148">
        <f t="shared" si="1914"/>
        <v>952</v>
      </c>
      <c r="AD3362" s="36">
        <v>252</v>
      </c>
      <c r="AE3362" s="35">
        <f t="shared" si="1915"/>
        <v>1.2967830549999999</v>
      </c>
      <c r="AF3362" s="2">
        <f t="shared" si="1916"/>
        <v>90143.17603355</v>
      </c>
      <c r="AG3362" s="2">
        <f t="shared" si="1917"/>
        <v>90143.176033559997</v>
      </c>
      <c r="AH3362" s="3">
        <f t="shared" si="1918"/>
        <v>0</v>
      </c>
      <c r="AI3362" s="3"/>
      <c r="AJ3362" s="3">
        <v>0</v>
      </c>
      <c r="AK3362" s="2">
        <f t="shared" si="1919"/>
        <v>109826.34771827902</v>
      </c>
      <c r="AL3362" s="8"/>
      <c r="AM3362" s="8"/>
      <c r="AR3362" s="1"/>
      <c r="AW3362" s="30"/>
      <c r="AX3362" s="30"/>
    </row>
    <row r="3363" spans="1:50" x14ac:dyDescent="0.2">
      <c r="A3363" s="78">
        <f t="shared" si="1920"/>
        <v>45254</v>
      </c>
      <c r="B3363" s="2">
        <f t="shared" si="1890"/>
        <v>503937.70961697353</v>
      </c>
      <c r="C3363" s="3">
        <f t="shared" si="1891"/>
        <v>68031590.79829143</v>
      </c>
      <c r="D3363" s="2">
        <f t="shared" si="1889"/>
        <v>240537.3279050432</v>
      </c>
      <c r="E3363" s="2">
        <f t="shared" si="1892"/>
        <v>0</v>
      </c>
      <c r="F3363" s="33">
        <f t="shared" si="1893"/>
        <v>240537.3279050432</v>
      </c>
      <c r="G3363" s="39">
        <f t="shared" si="1894"/>
        <v>6700.66</v>
      </c>
      <c r="H3363" s="38">
        <f>IF(AND(N3363=1,N3362&gt;1),VLOOKUP(A3362,[1]Plan1!$CW$105:$CY$215,3),H3362)</f>
        <v>6716.74</v>
      </c>
      <c r="I3363" s="127">
        <f t="shared" si="1895"/>
        <v>45180</v>
      </c>
      <c r="J3363" s="127">
        <f t="shared" si="1896"/>
        <v>45210</v>
      </c>
      <c r="K3363" s="34">
        <f t="shared" si="1897"/>
        <v>2.3997636053760818E-3</v>
      </c>
      <c r="L3363" s="212">
        <f t="shared" si="1898"/>
        <v>45271</v>
      </c>
      <c r="M3363" s="1">
        <f t="shared" si="1899"/>
        <v>20</v>
      </c>
      <c r="N3363" s="1">
        <f t="shared" si="1900"/>
        <v>9</v>
      </c>
      <c r="O3363" s="2">
        <f t="shared" si="1901"/>
        <v>1.0010791800000001</v>
      </c>
      <c r="P3363" s="35">
        <f t="shared" si="1902"/>
        <v>1.0026005099999999</v>
      </c>
      <c r="Q3363" s="35">
        <f t="shared" si="1903"/>
        <v>1.261522190952965</v>
      </c>
      <c r="R3363" s="2">
        <f t="shared" si="1904"/>
        <v>1.2628836000000001</v>
      </c>
      <c r="S3363" s="2">
        <f t="shared" si="1905"/>
        <v>1.23561838</v>
      </c>
      <c r="T3363" s="2">
        <f t="shared" si="1906"/>
        <v>303770.64659909997</v>
      </c>
      <c r="U3363" s="2">
        <f t="shared" si="1907"/>
        <v>0</v>
      </c>
      <c r="V3363" s="2">
        <f t="shared" si="1908"/>
        <v>63233.318694058238</v>
      </c>
      <c r="W3363" s="2">
        <f t="shared" si="1909"/>
        <v>303770.64659910143</v>
      </c>
      <c r="X3363" s="36">
        <f t="shared" si="1910"/>
        <v>0</v>
      </c>
      <c r="Y3363" s="2">
        <f t="shared" si="1911"/>
        <v>0</v>
      </c>
      <c r="Z3363" s="37">
        <f t="shared" si="1912"/>
        <v>0</v>
      </c>
      <c r="AA3363" s="2">
        <f t="shared" si="1913"/>
        <v>0</v>
      </c>
      <c r="AB3363" s="4">
        <f t="shared" si="1921"/>
        <v>7.1215000000000001E-2</v>
      </c>
      <c r="AC3363" s="148">
        <f t="shared" si="1914"/>
        <v>953</v>
      </c>
      <c r="AD3363" s="36">
        <v>252</v>
      </c>
      <c r="AE3363" s="35">
        <f t="shared" si="1915"/>
        <v>1.2971371119999999</v>
      </c>
      <c r="AF3363" s="2">
        <f t="shared" si="1916"/>
        <v>90261.532640820005</v>
      </c>
      <c r="AG3363" s="2">
        <f t="shared" si="1917"/>
        <v>90261.532640820005</v>
      </c>
      <c r="AH3363" s="3">
        <f t="shared" si="1918"/>
        <v>0</v>
      </c>
      <c r="AI3363" s="3"/>
      <c r="AJ3363" s="3">
        <v>0</v>
      </c>
      <c r="AK3363" s="2">
        <f t="shared" si="1919"/>
        <v>109905.5303770521</v>
      </c>
      <c r="AL3363" s="8"/>
      <c r="AM3363" s="8"/>
      <c r="AR3363" s="1"/>
      <c r="AW3363" s="30"/>
      <c r="AX3363" s="30"/>
    </row>
    <row r="3364" spans="1:50" x14ac:dyDescent="0.2">
      <c r="A3364" s="78">
        <f t="shared" si="1920"/>
        <v>45255</v>
      </c>
      <c r="B3364" s="2">
        <f t="shared" si="1890"/>
        <v>504064.11497333506</v>
      </c>
      <c r="C3364" s="3">
        <f t="shared" si="1891"/>
        <v>68048655.521400228</v>
      </c>
      <c r="D3364" s="2">
        <f t="shared" si="1889"/>
        <v>240537.3279050432</v>
      </c>
      <c r="E3364" s="2">
        <f t="shared" si="1892"/>
        <v>0</v>
      </c>
      <c r="F3364" s="33">
        <f t="shared" si="1893"/>
        <v>240537.3279050432</v>
      </c>
      <c r="G3364" s="39">
        <f t="shared" si="1894"/>
        <v>6700.66</v>
      </c>
      <c r="H3364" s="38">
        <f>IF(AND(N3364=1,N3363&gt;1),VLOOKUP(A3363,[1]Plan1!$CW$105:$CY$215,3),H3363)</f>
        <v>6716.74</v>
      </c>
      <c r="I3364" s="127">
        <f t="shared" si="1895"/>
        <v>45180</v>
      </c>
      <c r="J3364" s="127">
        <f t="shared" si="1896"/>
        <v>45210</v>
      </c>
      <c r="K3364" s="34">
        <f t="shared" si="1897"/>
        <v>2.3997636053760818E-3</v>
      </c>
      <c r="L3364" s="212">
        <f t="shared" si="1898"/>
        <v>45271</v>
      </c>
      <c r="M3364" s="1">
        <f t="shared" si="1899"/>
        <v>20</v>
      </c>
      <c r="N3364" s="1">
        <f t="shared" si="1900"/>
        <v>10</v>
      </c>
      <c r="O3364" s="2">
        <f t="shared" si="1901"/>
        <v>1.0011991600000001</v>
      </c>
      <c r="P3364" s="35">
        <f t="shared" si="1902"/>
        <v>1.0026005099999999</v>
      </c>
      <c r="Q3364" s="35">
        <f t="shared" si="1903"/>
        <v>1.261522190952965</v>
      </c>
      <c r="R3364" s="2">
        <f t="shared" si="1904"/>
        <v>1.26303495</v>
      </c>
      <c r="S3364" s="2">
        <f t="shared" si="1905"/>
        <v>1.23561838</v>
      </c>
      <c r="T3364" s="2">
        <f t="shared" si="1906"/>
        <v>303807.05192368</v>
      </c>
      <c r="U3364" s="2">
        <f t="shared" si="1907"/>
        <v>0</v>
      </c>
      <c r="V3364" s="2">
        <f t="shared" si="1908"/>
        <v>63269.72401863664</v>
      </c>
      <c r="W3364" s="2">
        <f t="shared" si="1909"/>
        <v>303807.05192367983</v>
      </c>
      <c r="X3364" s="36">
        <f t="shared" si="1910"/>
        <v>0</v>
      </c>
      <c r="Y3364" s="2">
        <f t="shared" si="1911"/>
        <v>0</v>
      </c>
      <c r="Z3364" s="37">
        <f t="shared" si="1912"/>
        <v>0</v>
      </c>
      <c r="AA3364" s="2">
        <f t="shared" si="1913"/>
        <v>0</v>
      </c>
      <c r="AB3364" s="4">
        <f t="shared" si="1921"/>
        <v>7.1215000000000001E-2</v>
      </c>
      <c r="AC3364" s="148">
        <f t="shared" si="1914"/>
        <v>953</v>
      </c>
      <c r="AD3364" s="36">
        <v>252</v>
      </c>
      <c r="AE3364" s="35">
        <f t="shared" si="1915"/>
        <v>1.2971371119999999</v>
      </c>
      <c r="AF3364" s="2">
        <f t="shared" si="1916"/>
        <v>90272.350013830001</v>
      </c>
      <c r="AG3364" s="2">
        <f t="shared" si="1917"/>
        <v>90272.350013830001</v>
      </c>
      <c r="AH3364" s="3">
        <f t="shared" si="1918"/>
        <v>0</v>
      </c>
      <c r="AI3364" s="3"/>
      <c r="AJ3364" s="3">
        <v>0</v>
      </c>
      <c r="AK3364" s="2">
        <f t="shared" si="1919"/>
        <v>109984.7130358252</v>
      </c>
      <c r="AL3364" s="8"/>
      <c r="AM3364" s="8"/>
      <c r="AR3364" s="1"/>
      <c r="AW3364" s="30"/>
      <c r="AX3364" s="30"/>
    </row>
    <row r="3365" spans="1:50" x14ac:dyDescent="0.2">
      <c r="A3365" s="78">
        <f t="shared" si="1920"/>
        <v>45256</v>
      </c>
      <c r="B3365" s="2">
        <f t="shared" si="1890"/>
        <v>504143.29763210809</v>
      </c>
      <c r="C3365" s="3">
        <f t="shared" si="1891"/>
        <v>68059345.180334598</v>
      </c>
      <c r="D3365" s="2">
        <f t="shared" si="1889"/>
        <v>240537.3279050432</v>
      </c>
      <c r="E3365" s="2">
        <f t="shared" si="1892"/>
        <v>0</v>
      </c>
      <c r="F3365" s="33">
        <f t="shared" si="1893"/>
        <v>240537.3279050432</v>
      </c>
      <c r="G3365" s="39">
        <f t="shared" si="1894"/>
        <v>6700.66</v>
      </c>
      <c r="H3365" s="38">
        <f>IF(AND(N3365=1,N3364&gt;1),VLOOKUP(A3364,[1]Plan1!$CW$105:$CY$215,3),H3364)</f>
        <v>6716.74</v>
      </c>
      <c r="I3365" s="127">
        <f t="shared" si="1895"/>
        <v>45180</v>
      </c>
      <c r="J3365" s="127">
        <f t="shared" si="1896"/>
        <v>45210</v>
      </c>
      <c r="K3365" s="34">
        <f t="shared" si="1897"/>
        <v>2.3997636053760818E-3</v>
      </c>
      <c r="L3365" s="212">
        <f t="shared" si="1898"/>
        <v>45271</v>
      </c>
      <c r="M3365" s="1">
        <f t="shared" si="1899"/>
        <v>20</v>
      </c>
      <c r="N3365" s="1">
        <f t="shared" si="1900"/>
        <v>10</v>
      </c>
      <c r="O3365" s="2">
        <f t="shared" si="1901"/>
        <v>1.0011991600000001</v>
      </c>
      <c r="P3365" s="35">
        <f t="shared" si="1902"/>
        <v>1.0026005099999999</v>
      </c>
      <c r="Q3365" s="35">
        <f t="shared" si="1903"/>
        <v>1.261522190952965</v>
      </c>
      <c r="R3365" s="2">
        <f t="shared" si="1904"/>
        <v>1.26303495</v>
      </c>
      <c r="S3365" s="2">
        <f t="shared" si="1905"/>
        <v>1.23561838</v>
      </c>
      <c r="T3365" s="2">
        <f t="shared" si="1906"/>
        <v>303807.05192368</v>
      </c>
      <c r="U3365" s="2">
        <f t="shared" si="1907"/>
        <v>0</v>
      </c>
      <c r="V3365" s="2">
        <f t="shared" si="1908"/>
        <v>63269.72401863664</v>
      </c>
      <c r="W3365" s="2">
        <f t="shared" si="1909"/>
        <v>303807.05192367983</v>
      </c>
      <c r="X3365" s="36">
        <f t="shared" si="1910"/>
        <v>0</v>
      </c>
      <c r="Y3365" s="2">
        <f t="shared" si="1911"/>
        <v>0</v>
      </c>
      <c r="Z3365" s="37">
        <f t="shared" si="1912"/>
        <v>0</v>
      </c>
      <c r="AA3365" s="2">
        <f t="shared" si="1913"/>
        <v>0</v>
      </c>
      <c r="AB3365" s="4">
        <f t="shared" si="1921"/>
        <v>7.1215000000000001E-2</v>
      </c>
      <c r="AC3365" s="148">
        <f t="shared" si="1914"/>
        <v>953</v>
      </c>
      <c r="AD3365" s="36">
        <v>252</v>
      </c>
      <c r="AE3365" s="35">
        <f t="shared" si="1915"/>
        <v>1.2971371119999999</v>
      </c>
      <c r="AF3365" s="2">
        <f t="shared" si="1916"/>
        <v>90272.350013830001</v>
      </c>
      <c r="AG3365" s="2">
        <f t="shared" si="1917"/>
        <v>90272.350013830001</v>
      </c>
      <c r="AH3365" s="3">
        <f t="shared" si="1918"/>
        <v>0</v>
      </c>
      <c r="AI3365" s="3"/>
      <c r="AJ3365" s="3">
        <v>0</v>
      </c>
      <c r="AK3365" s="2">
        <f t="shared" si="1919"/>
        <v>110063.89569459828</v>
      </c>
      <c r="AL3365" s="8"/>
      <c r="AM3365" s="8"/>
      <c r="AR3365" s="1"/>
      <c r="AW3365" s="30"/>
      <c r="AX3365" s="30"/>
    </row>
    <row r="3366" spans="1:50" x14ac:dyDescent="0.2">
      <c r="A3366" s="78">
        <f t="shared" si="1920"/>
        <v>45257</v>
      </c>
      <c r="B3366" s="2">
        <f t="shared" si="1890"/>
        <v>504330.0747735512</v>
      </c>
      <c r="C3366" s="3">
        <f t="shared" si="1891"/>
        <v>68084560.094429418</v>
      </c>
      <c r="D3366" s="2">
        <f t="shared" si="1889"/>
        <v>240537.3279050432</v>
      </c>
      <c r="E3366" s="2">
        <f t="shared" si="1892"/>
        <v>0</v>
      </c>
      <c r="F3366" s="33">
        <f t="shared" si="1893"/>
        <v>240537.3279050432</v>
      </c>
      <c r="G3366" s="39">
        <f t="shared" si="1894"/>
        <v>6700.66</v>
      </c>
      <c r="H3366" s="38">
        <f>IF(AND(N3366=1,N3365&gt;1),VLOOKUP(A3365,[1]Plan1!$CW$105:$CY$215,3),H3365)</f>
        <v>6716.74</v>
      </c>
      <c r="I3366" s="127">
        <f t="shared" si="1895"/>
        <v>45180</v>
      </c>
      <c r="J3366" s="127">
        <f t="shared" si="1896"/>
        <v>45210</v>
      </c>
      <c r="K3366" s="34">
        <f t="shared" si="1897"/>
        <v>2.3997636053760818E-3</v>
      </c>
      <c r="L3366" s="212">
        <f t="shared" si="1898"/>
        <v>45271</v>
      </c>
      <c r="M3366" s="1">
        <f t="shared" si="1899"/>
        <v>20</v>
      </c>
      <c r="N3366" s="1">
        <f t="shared" si="1900"/>
        <v>10</v>
      </c>
      <c r="O3366" s="2">
        <f t="shared" si="1901"/>
        <v>1.0011991600000001</v>
      </c>
      <c r="P3366" s="35">
        <f t="shared" si="1902"/>
        <v>1.0026005099999999</v>
      </c>
      <c r="Q3366" s="35">
        <f t="shared" si="1903"/>
        <v>1.261522190952965</v>
      </c>
      <c r="R3366" s="2">
        <f t="shared" si="1904"/>
        <v>1.26303495</v>
      </c>
      <c r="S3366" s="2">
        <f t="shared" si="1905"/>
        <v>1.23561838</v>
      </c>
      <c r="T3366" s="2">
        <f t="shared" si="1906"/>
        <v>303807.05192368</v>
      </c>
      <c r="U3366" s="2">
        <f t="shared" si="1907"/>
        <v>0</v>
      </c>
      <c r="V3366" s="2">
        <f t="shared" si="1908"/>
        <v>63269.72401863664</v>
      </c>
      <c r="W3366" s="2">
        <f t="shared" si="1909"/>
        <v>303807.05192367983</v>
      </c>
      <c r="X3366" s="36">
        <f t="shared" si="1910"/>
        <v>0</v>
      </c>
      <c r="Y3366" s="2">
        <f t="shared" si="1911"/>
        <v>0</v>
      </c>
      <c r="Z3366" s="37">
        <f t="shared" si="1912"/>
        <v>0</v>
      </c>
      <c r="AA3366" s="2">
        <f t="shared" si="1913"/>
        <v>0</v>
      </c>
      <c r="AB3366" s="4">
        <f t="shared" si="1921"/>
        <v>7.1215000000000001E-2</v>
      </c>
      <c r="AC3366" s="148">
        <f t="shared" si="1914"/>
        <v>954</v>
      </c>
      <c r="AD3366" s="36">
        <v>252</v>
      </c>
      <c r="AE3366" s="35">
        <f t="shared" si="1915"/>
        <v>1.297491266</v>
      </c>
      <c r="AF3366" s="2">
        <f t="shared" si="1916"/>
        <v>90379.9444965</v>
      </c>
      <c r="AG3366" s="2">
        <f t="shared" si="1917"/>
        <v>90379.9444965</v>
      </c>
      <c r="AH3366" s="3">
        <f t="shared" si="1918"/>
        <v>0</v>
      </c>
      <c r="AI3366" s="3"/>
      <c r="AJ3366" s="3">
        <v>0</v>
      </c>
      <c r="AK3366" s="2">
        <f t="shared" si="1919"/>
        <v>110143.07835337138</v>
      </c>
      <c r="AL3366" s="8"/>
      <c r="AM3366" s="8"/>
      <c r="AR3366" s="1"/>
      <c r="AW3366" s="30"/>
      <c r="AX3366" s="30"/>
    </row>
    <row r="3367" spans="1:50" x14ac:dyDescent="0.2">
      <c r="A3367" s="78">
        <f t="shared" si="1920"/>
        <v>45258</v>
      </c>
      <c r="B3367" s="2">
        <f t="shared" si="1890"/>
        <v>504564.13611517928</v>
      </c>
      <c r="C3367" s="3">
        <f t="shared" si="1891"/>
        <v>68116158.375549197</v>
      </c>
      <c r="D3367" s="2">
        <f t="shared" si="1889"/>
        <v>240537.3279050432</v>
      </c>
      <c r="E3367" s="2">
        <f t="shared" si="1892"/>
        <v>0</v>
      </c>
      <c r="F3367" s="33">
        <f t="shared" si="1893"/>
        <v>240537.3279050432</v>
      </c>
      <c r="G3367" s="39">
        <f t="shared" si="1894"/>
        <v>6700.66</v>
      </c>
      <c r="H3367" s="38">
        <f>IF(AND(N3367=1,N3366&gt;1),VLOOKUP(A3366,[1]Plan1!$CW$105:$CY$215,3),H3366)</f>
        <v>6716.74</v>
      </c>
      <c r="I3367" s="127">
        <f t="shared" si="1895"/>
        <v>45180</v>
      </c>
      <c r="J3367" s="127">
        <f t="shared" si="1896"/>
        <v>45210</v>
      </c>
      <c r="K3367" s="34">
        <f t="shared" si="1897"/>
        <v>2.3997636053760818E-3</v>
      </c>
      <c r="L3367" s="212">
        <f t="shared" si="1898"/>
        <v>45271</v>
      </c>
      <c r="M3367" s="1">
        <f t="shared" si="1899"/>
        <v>20</v>
      </c>
      <c r="N3367" s="1">
        <f t="shared" si="1900"/>
        <v>11</v>
      </c>
      <c r="O3367" s="2">
        <f t="shared" si="1901"/>
        <v>1.00131915</v>
      </c>
      <c r="P3367" s="35">
        <f t="shared" si="1902"/>
        <v>1.0026005099999999</v>
      </c>
      <c r="Q3367" s="35">
        <f t="shared" si="1903"/>
        <v>1.261522190952965</v>
      </c>
      <c r="R3367" s="2">
        <f t="shared" si="1904"/>
        <v>1.26318632</v>
      </c>
      <c r="S3367" s="2">
        <f t="shared" si="1905"/>
        <v>1.23561838</v>
      </c>
      <c r="T3367" s="2">
        <f t="shared" si="1906"/>
        <v>303843.46205899998</v>
      </c>
      <c r="U3367" s="2">
        <f t="shared" si="1907"/>
        <v>0</v>
      </c>
      <c r="V3367" s="2">
        <f t="shared" si="1908"/>
        <v>63306.134153961626</v>
      </c>
      <c r="W3367" s="2">
        <f t="shared" si="1909"/>
        <v>303843.46205900481</v>
      </c>
      <c r="X3367" s="36">
        <f t="shared" si="1910"/>
        <v>0</v>
      </c>
      <c r="Y3367" s="2">
        <f t="shared" si="1911"/>
        <v>0</v>
      </c>
      <c r="Z3367" s="37">
        <f t="shared" si="1912"/>
        <v>0</v>
      </c>
      <c r="AA3367" s="2">
        <f t="shared" si="1913"/>
        <v>0</v>
      </c>
      <c r="AB3367" s="4">
        <f t="shared" si="1921"/>
        <v>7.1215000000000001E-2</v>
      </c>
      <c r="AC3367" s="148">
        <f t="shared" si="1914"/>
        <v>955</v>
      </c>
      <c r="AD3367" s="36">
        <v>252</v>
      </c>
      <c r="AE3367" s="35">
        <f t="shared" si="1915"/>
        <v>1.2978455170000001</v>
      </c>
      <c r="AF3367" s="2">
        <f t="shared" si="1916"/>
        <v>90498.413044030007</v>
      </c>
      <c r="AG3367" s="2">
        <f t="shared" si="1917"/>
        <v>90498.413044030007</v>
      </c>
      <c r="AH3367" s="3">
        <f t="shared" si="1918"/>
        <v>0</v>
      </c>
      <c r="AI3367" s="3"/>
      <c r="AJ3367" s="3">
        <v>0</v>
      </c>
      <c r="AK3367" s="2">
        <f t="shared" si="1919"/>
        <v>110222.26101214447</v>
      </c>
      <c r="AL3367" s="8"/>
      <c r="AM3367" s="8"/>
      <c r="AR3367" s="1"/>
      <c r="AW3367" s="30"/>
      <c r="AX3367" s="30"/>
    </row>
    <row r="3368" spans="1:50" x14ac:dyDescent="0.2">
      <c r="A3368" s="78">
        <f t="shared" si="1920"/>
        <v>45259</v>
      </c>
      <c r="B3368" s="2">
        <f t="shared" si="1890"/>
        <v>504798.26179389725</v>
      </c>
      <c r="C3368" s="3">
        <f t="shared" si="1891"/>
        <v>68147765.342176124</v>
      </c>
      <c r="D3368" s="2">
        <f t="shared" si="1889"/>
        <v>240537.3279050432</v>
      </c>
      <c r="E3368" s="2">
        <f t="shared" si="1892"/>
        <v>0</v>
      </c>
      <c r="F3368" s="33">
        <f t="shared" si="1893"/>
        <v>240537.3279050432</v>
      </c>
      <c r="G3368" s="39">
        <f t="shared" si="1894"/>
        <v>6700.66</v>
      </c>
      <c r="H3368" s="38">
        <f>IF(AND(N3368=1,N3367&gt;1),VLOOKUP(A3367,[1]Plan1!$CW$105:$CY$215,3),H3367)</f>
        <v>6716.74</v>
      </c>
      <c r="I3368" s="127">
        <f t="shared" si="1895"/>
        <v>45180</v>
      </c>
      <c r="J3368" s="127">
        <f t="shared" si="1896"/>
        <v>45210</v>
      </c>
      <c r="K3368" s="34">
        <f t="shared" si="1897"/>
        <v>2.3997636053760818E-3</v>
      </c>
      <c r="L3368" s="212">
        <f t="shared" si="1898"/>
        <v>45271</v>
      </c>
      <c r="M3368" s="1">
        <f t="shared" si="1899"/>
        <v>20</v>
      </c>
      <c r="N3368" s="1">
        <f t="shared" si="1900"/>
        <v>12</v>
      </c>
      <c r="O3368" s="2">
        <f t="shared" si="1901"/>
        <v>1.0014391600000001</v>
      </c>
      <c r="P3368" s="35">
        <f t="shared" si="1902"/>
        <v>1.0026005099999999</v>
      </c>
      <c r="Q3368" s="35">
        <f t="shared" si="1903"/>
        <v>1.261522190952965</v>
      </c>
      <c r="R3368" s="2">
        <f t="shared" si="1904"/>
        <v>1.26333772</v>
      </c>
      <c r="S3368" s="2">
        <f t="shared" si="1905"/>
        <v>1.23561838</v>
      </c>
      <c r="T3368" s="2">
        <f t="shared" si="1906"/>
        <v>303879.87941045</v>
      </c>
      <c r="U3368" s="2">
        <f t="shared" si="1907"/>
        <v>0</v>
      </c>
      <c r="V3368" s="2">
        <f t="shared" si="1908"/>
        <v>63342.551505406453</v>
      </c>
      <c r="W3368" s="2">
        <f t="shared" si="1909"/>
        <v>303879.87941044965</v>
      </c>
      <c r="X3368" s="36">
        <f t="shared" si="1910"/>
        <v>0</v>
      </c>
      <c r="Y3368" s="2">
        <f t="shared" si="1911"/>
        <v>0</v>
      </c>
      <c r="Z3368" s="37">
        <f t="shared" si="1912"/>
        <v>0</v>
      </c>
      <c r="AA3368" s="2">
        <f t="shared" si="1913"/>
        <v>0</v>
      </c>
      <c r="AB3368" s="4">
        <f t="shared" si="1921"/>
        <v>7.1215000000000001E-2</v>
      </c>
      <c r="AC3368" s="148">
        <f t="shared" si="1914"/>
        <v>956</v>
      </c>
      <c r="AD3368" s="36">
        <v>252</v>
      </c>
      <c r="AE3368" s="35">
        <f t="shared" si="1915"/>
        <v>1.2981998640000001</v>
      </c>
      <c r="AF3368" s="2">
        <f t="shared" si="1916"/>
        <v>90616.938712529998</v>
      </c>
      <c r="AG3368" s="2">
        <f t="shared" si="1917"/>
        <v>90616.938712529998</v>
      </c>
      <c r="AH3368" s="3">
        <f t="shared" si="1918"/>
        <v>0</v>
      </c>
      <c r="AI3368" s="3"/>
      <c r="AJ3368" s="3">
        <v>0</v>
      </c>
      <c r="AK3368" s="2">
        <f t="shared" si="1919"/>
        <v>110301.44367091756</v>
      </c>
      <c r="AL3368" s="8"/>
      <c r="AM3368" s="8"/>
      <c r="AR3368" s="1"/>
      <c r="AW3368" s="30"/>
      <c r="AX3368" s="30"/>
    </row>
    <row r="3369" spans="1:50" x14ac:dyDescent="0.2">
      <c r="A3369" s="78">
        <f t="shared" si="1920"/>
        <v>45260</v>
      </c>
      <c r="B3369" s="2">
        <f t="shared" si="1890"/>
        <v>505032.44931218168</v>
      </c>
      <c r="C3369" s="3">
        <f t="shared" si="1891"/>
        <v>68179380.657144532</v>
      </c>
      <c r="D3369" s="2">
        <f t="shared" si="1889"/>
        <v>240537.3279050432</v>
      </c>
      <c r="E3369" s="2">
        <f t="shared" si="1892"/>
        <v>0</v>
      </c>
      <c r="F3369" s="33">
        <f t="shared" si="1893"/>
        <v>240537.3279050432</v>
      </c>
      <c r="G3369" s="39">
        <f t="shared" si="1894"/>
        <v>6700.66</v>
      </c>
      <c r="H3369" s="38">
        <f>IF(AND(N3369=1,N3368&gt;1),VLOOKUP(A3368,[1]Plan1!$CW$105:$CY$215,3),H3368)</f>
        <v>6716.74</v>
      </c>
      <c r="I3369" s="127">
        <f t="shared" si="1895"/>
        <v>45180</v>
      </c>
      <c r="J3369" s="127">
        <f t="shared" si="1896"/>
        <v>45210</v>
      </c>
      <c r="K3369" s="34">
        <f t="shared" si="1897"/>
        <v>2.3997636053760818E-3</v>
      </c>
      <c r="L3369" s="212">
        <f t="shared" si="1898"/>
        <v>45271</v>
      </c>
      <c r="M3369" s="1">
        <f t="shared" si="1899"/>
        <v>20</v>
      </c>
      <c r="N3369" s="1">
        <f t="shared" si="1900"/>
        <v>13</v>
      </c>
      <c r="O3369" s="2">
        <f t="shared" si="1901"/>
        <v>1.00155919</v>
      </c>
      <c r="P3369" s="35">
        <f t="shared" si="1902"/>
        <v>1.0026005099999999</v>
      </c>
      <c r="Q3369" s="35">
        <f t="shared" si="1903"/>
        <v>1.261522190952965</v>
      </c>
      <c r="R3369" s="2">
        <f t="shared" si="1904"/>
        <v>1.2634891399999999</v>
      </c>
      <c r="S3369" s="2">
        <f t="shared" si="1905"/>
        <v>1.23561838</v>
      </c>
      <c r="T3369" s="2">
        <f t="shared" si="1906"/>
        <v>303916.30157264002</v>
      </c>
      <c r="U3369" s="2">
        <f t="shared" si="1907"/>
        <v>0</v>
      </c>
      <c r="V3369" s="2">
        <f t="shared" si="1908"/>
        <v>63378.973667597813</v>
      </c>
      <c r="W3369" s="2">
        <f t="shared" si="1909"/>
        <v>303916.30157264101</v>
      </c>
      <c r="X3369" s="36">
        <f t="shared" si="1910"/>
        <v>0</v>
      </c>
      <c r="Y3369" s="2">
        <f t="shared" si="1911"/>
        <v>0</v>
      </c>
      <c r="Z3369" s="37">
        <f t="shared" si="1912"/>
        <v>0</v>
      </c>
      <c r="AA3369" s="2">
        <f t="shared" si="1913"/>
        <v>0</v>
      </c>
      <c r="AB3369" s="4">
        <f t="shared" si="1921"/>
        <v>7.1215000000000001E-2</v>
      </c>
      <c r="AC3369" s="148">
        <f t="shared" si="1914"/>
        <v>957</v>
      </c>
      <c r="AD3369" s="36">
        <v>252</v>
      </c>
      <c r="AE3369" s="35">
        <f t="shared" si="1915"/>
        <v>1.298554309</v>
      </c>
      <c r="AF3369" s="2">
        <f t="shared" si="1916"/>
        <v>90735.52140985</v>
      </c>
      <c r="AG3369" s="2">
        <f t="shared" si="1917"/>
        <v>90735.52140985</v>
      </c>
      <c r="AH3369" s="3">
        <f t="shared" si="1918"/>
        <v>0</v>
      </c>
      <c r="AI3369" s="3"/>
      <c r="AJ3369" s="3">
        <v>0</v>
      </c>
      <c r="AK3369" s="2">
        <f t="shared" si="1919"/>
        <v>110380.62632969065</v>
      </c>
      <c r="AL3369" s="8"/>
      <c r="AM3369" s="8"/>
      <c r="AR3369" s="1"/>
      <c r="AW3369" s="30"/>
      <c r="AX3369" s="30"/>
    </row>
    <row r="3370" spans="1:50" x14ac:dyDescent="0.2">
      <c r="A3370" s="78">
        <f t="shared" si="1920"/>
        <v>45261</v>
      </c>
      <c r="B3370" s="2">
        <f t="shared" si="1890"/>
        <v>505266.69495359948</v>
      </c>
      <c r="C3370" s="3">
        <f t="shared" si="1891"/>
        <v>68211003.818735927</v>
      </c>
      <c r="D3370" s="2">
        <f t="shared" si="1889"/>
        <v>240537.3279050432</v>
      </c>
      <c r="E3370" s="2">
        <f t="shared" si="1892"/>
        <v>0</v>
      </c>
      <c r="F3370" s="33">
        <f t="shared" si="1893"/>
        <v>240537.3279050432</v>
      </c>
      <c r="G3370" s="39">
        <f t="shared" si="1894"/>
        <v>6700.66</v>
      </c>
      <c r="H3370" s="38">
        <f>IF(AND(N3370=1,N3369&gt;1),VLOOKUP(A3369,[1]Plan1!$CW$105:$CY$215,3),H3369)</f>
        <v>6716.74</v>
      </c>
      <c r="I3370" s="127">
        <f t="shared" si="1895"/>
        <v>45180</v>
      </c>
      <c r="J3370" s="127">
        <f t="shared" si="1896"/>
        <v>45210</v>
      </c>
      <c r="K3370" s="34">
        <f t="shared" si="1897"/>
        <v>2.3997636053760818E-3</v>
      </c>
      <c r="L3370" s="212">
        <f t="shared" si="1898"/>
        <v>45271</v>
      </c>
      <c r="M3370" s="1">
        <f t="shared" si="1899"/>
        <v>20</v>
      </c>
      <c r="N3370" s="1">
        <f t="shared" si="1900"/>
        <v>14</v>
      </c>
      <c r="O3370" s="2">
        <f t="shared" si="1901"/>
        <v>1.0016792299999999</v>
      </c>
      <c r="P3370" s="35">
        <f t="shared" si="1902"/>
        <v>1.0026005099999999</v>
      </c>
      <c r="Q3370" s="35">
        <f t="shared" si="1903"/>
        <v>1.261522190952965</v>
      </c>
      <c r="R3370" s="2">
        <f t="shared" si="1904"/>
        <v>1.26364057</v>
      </c>
      <c r="S3370" s="2">
        <f t="shared" si="1905"/>
        <v>1.23561838</v>
      </c>
      <c r="T3370" s="2">
        <f t="shared" si="1906"/>
        <v>303952.72614019999</v>
      </c>
      <c r="U3370" s="2">
        <f t="shared" si="1907"/>
        <v>0</v>
      </c>
      <c r="V3370" s="2">
        <f t="shared" si="1908"/>
        <v>63415.398235162487</v>
      </c>
      <c r="W3370" s="2">
        <f t="shared" si="1909"/>
        <v>303952.72614020569</v>
      </c>
      <c r="X3370" s="36">
        <f t="shared" si="1910"/>
        <v>0</v>
      </c>
      <c r="Y3370" s="2">
        <f t="shared" si="1911"/>
        <v>0</v>
      </c>
      <c r="Z3370" s="37">
        <f t="shared" si="1912"/>
        <v>0</v>
      </c>
      <c r="AA3370" s="2">
        <f t="shared" si="1913"/>
        <v>0</v>
      </c>
      <c r="AB3370" s="4">
        <f t="shared" si="1921"/>
        <v>7.1215000000000001E-2</v>
      </c>
      <c r="AC3370" s="148">
        <f t="shared" si="1914"/>
        <v>958</v>
      </c>
      <c r="AD3370" s="36">
        <v>252</v>
      </c>
      <c r="AE3370" s="35">
        <f t="shared" si="1915"/>
        <v>1.2989088499999999</v>
      </c>
      <c r="AF3370" s="2">
        <f t="shared" si="1916"/>
        <v>90854.15982493</v>
      </c>
      <c r="AG3370" s="2">
        <f t="shared" si="1917"/>
        <v>90854.15982493</v>
      </c>
      <c r="AH3370" s="3">
        <f t="shared" si="1918"/>
        <v>0</v>
      </c>
      <c r="AI3370" s="3"/>
      <c r="AJ3370" s="3">
        <v>0</v>
      </c>
      <c r="AK3370" s="2">
        <f t="shared" si="1919"/>
        <v>110459.80898846374</v>
      </c>
      <c r="AL3370" s="8"/>
      <c r="AM3370" s="8"/>
      <c r="AR3370" s="1"/>
      <c r="AW3370" s="30"/>
      <c r="AX3370" s="30"/>
    </row>
    <row r="3371" spans="1:50" x14ac:dyDescent="0.2">
      <c r="A3371" s="78">
        <f t="shared" si="1920"/>
        <v>45262</v>
      </c>
      <c r="B3371" s="2">
        <f t="shared" si="1890"/>
        <v>505393.19605426374</v>
      </c>
      <c r="C3371" s="3">
        <f t="shared" si="1891"/>
        <v>68228081.467325598</v>
      </c>
      <c r="D3371" s="2">
        <f t="shared" si="1889"/>
        <v>240537.3279050432</v>
      </c>
      <c r="E3371" s="2">
        <f t="shared" si="1892"/>
        <v>0</v>
      </c>
      <c r="F3371" s="33">
        <f t="shared" si="1893"/>
        <v>240537.3279050432</v>
      </c>
      <c r="G3371" s="39">
        <f t="shared" si="1894"/>
        <v>6700.66</v>
      </c>
      <c r="H3371" s="38">
        <f>IF(AND(N3371=1,N3370&gt;1),VLOOKUP(A3370,[1]Plan1!$CW$105:$CY$215,3),H3370)</f>
        <v>6716.74</v>
      </c>
      <c r="I3371" s="127">
        <f t="shared" si="1895"/>
        <v>45180</v>
      </c>
      <c r="J3371" s="127">
        <f t="shared" si="1896"/>
        <v>45210</v>
      </c>
      <c r="K3371" s="34">
        <f t="shared" si="1897"/>
        <v>2.3997636053760818E-3</v>
      </c>
      <c r="L3371" s="212">
        <f t="shared" si="1898"/>
        <v>45271</v>
      </c>
      <c r="M3371" s="1">
        <f t="shared" si="1899"/>
        <v>20</v>
      </c>
      <c r="N3371" s="1">
        <f t="shared" si="1900"/>
        <v>15</v>
      </c>
      <c r="O3371" s="2">
        <f t="shared" si="1901"/>
        <v>1.00179928</v>
      </c>
      <c r="P3371" s="35">
        <f t="shared" si="1902"/>
        <v>1.0026005099999999</v>
      </c>
      <c r="Q3371" s="35">
        <f t="shared" si="1903"/>
        <v>1.261522190952965</v>
      </c>
      <c r="R3371" s="2">
        <f t="shared" si="1904"/>
        <v>1.2637920199999999</v>
      </c>
      <c r="S3371" s="2">
        <f t="shared" si="1905"/>
        <v>1.23561838</v>
      </c>
      <c r="T3371" s="2">
        <f t="shared" si="1906"/>
        <v>303989.15551850997</v>
      </c>
      <c r="U3371" s="2">
        <f t="shared" si="1907"/>
        <v>0</v>
      </c>
      <c r="V3371" s="2">
        <f t="shared" si="1908"/>
        <v>63451.827613473695</v>
      </c>
      <c r="W3371" s="2">
        <f t="shared" si="1909"/>
        <v>303989.1555185169</v>
      </c>
      <c r="X3371" s="36">
        <f t="shared" si="1910"/>
        <v>0</v>
      </c>
      <c r="Y3371" s="2">
        <f t="shared" si="1911"/>
        <v>0</v>
      </c>
      <c r="Z3371" s="37">
        <f t="shared" si="1912"/>
        <v>0</v>
      </c>
      <c r="AA3371" s="2">
        <f t="shared" si="1913"/>
        <v>0</v>
      </c>
      <c r="AB3371" s="4">
        <f t="shared" si="1921"/>
        <v>7.1215000000000001E-2</v>
      </c>
      <c r="AC3371" s="148">
        <f t="shared" si="1914"/>
        <v>958</v>
      </c>
      <c r="AD3371" s="36">
        <v>252</v>
      </c>
      <c r="AE3371" s="35">
        <f t="shared" si="1915"/>
        <v>1.2989088499999999</v>
      </c>
      <c r="AF3371" s="2">
        <f t="shared" si="1916"/>
        <v>90865.048888499994</v>
      </c>
      <c r="AG3371" s="2">
        <f t="shared" si="1917"/>
        <v>90865.048888510006</v>
      </c>
      <c r="AH3371" s="3">
        <f t="shared" si="1918"/>
        <v>0</v>
      </c>
      <c r="AI3371" s="3"/>
      <c r="AJ3371" s="3">
        <v>0</v>
      </c>
      <c r="AK3371" s="2">
        <f t="shared" si="1919"/>
        <v>110538.99164723685</v>
      </c>
      <c r="AL3371" s="8"/>
      <c r="AM3371" s="8"/>
      <c r="AR3371" s="1"/>
      <c r="AW3371" s="30"/>
      <c r="AX3371" s="30"/>
    </row>
    <row r="3372" spans="1:50" x14ac:dyDescent="0.2">
      <c r="A3372" s="78">
        <f t="shared" si="1920"/>
        <v>45263</v>
      </c>
      <c r="B3372" s="2">
        <f t="shared" si="1890"/>
        <v>505472.37871303677</v>
      </c>
      <c r="C3372" s="3">
        <f t="shared" si="1891"/>
        <v>68238771.126259968</v>
      </c>
      <c r="D3372" s="2">
        <f t="shared" si="1889"/>
        <v>240537.3279050432</v>
      </c>
      <c r="E3372" s="2">
        <f t="shared" si="1892"/>
        <v>0</v>
      </c>
      <c r="F3372" s="33">
        <f t="shared" si="1893"/>
        <v>240537.3279050432</v>
      </c>
      <c r="G3372" s="39">
        <f t="shared" si="1894"/>
        <v>6700.66</v>
      </c>
      <c r="H3372" s="38">
        <f>IF(AND(N3372=1,N3371&gt;1),VLOOKUP(A3371,[1]Plan1!$CW$105:$CY$215,3),H3371)</f>
        <v>6716.74</v>
      </c>
      <c r="I3372" s="127">
        <f t="shared" si="1895"/>
        <v>45180</v>
      </c>
      <c r="J3372" s="127">
        <f t="shared" si="1896"/>
        <v>45210</v>
      </c>
      <c r="K3372" s="34">
        <f t="shared" si="1897"/>
        <v>2.3997636053760818E-3</v>
      </c>
      <c r="L3372" s="212">
        <f t="shared" si="1898"/>
        <v>45271</v>
      </c>
      <c r="M3372" s="1">
        <f t="shared" si="1899"/>
        <v>20</v>
      </c>
      <c r="N3372" s="1">
        <f t="shared" si="1900"/>
        <v>15</v>
      </c>
      <c r="O3372" s="2">
        <f t="shared" si="1901"/>
        <v>1.00179928</v>
      </c>
      <c r="P3372" s="35">
        <f t="shared" si="1902"/>
        <v>1.0026005099999999</v>
      </c>
      <c r="Q3372" s="35">
        <f t="shared" si="1903"/>
        <v>1.261522190952965</v>
      </c>
      <c r="R3372" s="2">
        <f t="shared" si="1904"/>
        <v>1.2637920199999999</v>
      </c>
      <c r="S3372" s="2">
        <f t="shared" si="1905"/>
        <v>1.23561838</v>
      </c>
      <c r="T3372" s="2">
        <f t="shared" si="1906"/>
        <v>303989.15551850997</v>
      </c>
      <c r="U3372" s="2">
        <f t="shared" si="1907"/>
        <v>0</v>
      </c>
      <c r="V3372" s="2">
        <f t="shared" si="1908"/>
        <v>63451.827613473695</v>
      </c>
      <c r="W3372" s="2">
        <f t="shared" si="1909"/>
        <v>303989.1555185169</v>
      </c>
      <c r="X3372" s="36">
        <f t="shared" si="1910"/>
        <v>0</v>
      </c>
      <c r="Y3372" s="2">
        <f t="shared" si="1911"/>
        <v>0</v>
      </c>
      <c r="Z3372" s="37">
        <f t="shared" si="1912"/>
        <v>0</v>
      </c>
      <c r="AA3372" s="2">
        <f t="shared" si="1913"/>
        <v>0</v>
      </c>
      <c r="AB3372" s="4">
        <f t="shared" si="1921"/>
        <v>7.1215000000000001E-2</v>
      </c>
      <c r="AC3372" s="148">
        <f t="shared" si="1914"/>
        <v>958</v>
      </c>
      <c r="AD3372" s="36">
        <v>252</v>
      </c>
      <c r="AE3372" s="35">
        <f t="shared" si="1915"/>
        <v>1.2989088499999999</v>
      </c>
      <c r="AF3372" s="2">
        <f t="shared" si="1916"/>
        <v>90865.048888499994</v>
      </c>
      <c r="AG3372" s="2">
        <f t="shared" si="1917"/>
        <v>90865.048888510006</v>
      </c>
      <c r="AH3372" s="3">
        <f t="shared" si="1918"/>
        <v>0</v>
      </c>
      <c r="AI3372" s="3"/>
      <c r="AJ3372" s="3">
        <v>0</v>
      </c>
      <c r="AK3372" s="2">
        <f t="shared" si="1919"/>
        <v>110618.17430600993</v>
      </c>
      <c r="AL3372" s="8"/>
      <c r="AM3372" s="8"/>
      <c r="AR3372" s="1"/>
      <c r="AW3372" s="30"/>
      <c r="AX3372" s="30"/>
    </row>
    <row r="3373" spans="1:50" x14ac:dyDescent="0.2">
      <c r="A3373" s="78">
        <f t="shared" si="1920"/>
        <v>45264</v>
      </c>
      <c r="B3373" s="2">
        <f t="shared" si="1890"/>
        <v>505659.36717394996</v>
      </c>
      <c r="C3373" s="3">
        <f t="shared" si="1891"/>
        <v>68264014.568483248</v>
      </c>
      <c r="D3373" s="2">
        <f t="shared" si="1889"/>
        <v>240537.3279050432</v>
      </c>
      <c r="E3373" s="2">
        <f t="shared" si="1892"/>
        <v>0</v>
      </c>
      <c r="F3373" s="33">
        <f t="shared" si="1893"/>
        <v>240537.3279050432</v>
      </c>
      <c r="G3373" s="39">
        <f t="shared" si="1894"/>
        <v>6700.66</v>
      </c>
      <c r="H3373" s="38">
        <f>IF(AND(N3373=1,N3372&gt;1),VLOOKUP(A3372,[1]Plan1!$CW$105:$CY$215,3),H3372)</f>
        <v>6716.74</v>
      </c>
      <c r="I3373" s="127">
        <f t="shared" si="1895"/>
        <v>45180</v>
      </c>
      <c r="J3373" s="127">
        <f t="shared" si="1896"/>
        <v>45210</v>
      </c>
      <c r="K3373" s="34">
        <f t="shared" si="1897"/>
        <v>2.3997636053760818E-3</v>
      </c>
      <c r="L3373" s="212">
        <f t="shared" si="1898"/>
        <v>45271</v>
      </c>
      <c r="M3373" s="1">
        <f t="shared" si="1899"/>
        <v>20</v>
      </c>
      <c r="N3373" s="1">
        <f t="shared" si="1900"/>
        <v>15</v>
      </c>
      <c r="O3373" s="2">
        <f t="shared" si="1901"/>
        <v>1.00179928</v>
      </c>
      <c r="P3373" s="35">
        <f t="shared" si="1902"/>
        <v>1.0026005099999999</v>
      </c>
      <c r="Q3373" s="35">
        <f t="shared" si="1903"/>
        <v>1.261522190952965</v>
      </c>
      <c r="R3373" s="2">
        <f t="shared" si="1904"/>
        <v>1.2637920199999999</v>
      </c>
      <c r="S3373" s="2">
        <f t="shared" si="1905"/>
        <v>1.23561838</v>
      </c>
      <c r="T3373" s="2">
        <f t="shared" si="1906"/>
        <v>303989.15551850997</v>
      </c>
      <c r="U3373" s="2">
        <f t="shared" si="1907"/>
        <v>0</v>
      </c>
      <c r="V3373" s="2">
        <f t="shared" si="1908"/>
        <v>63451.827613473695</v>
      </c>
      <c r="W3373" s="2">
        <f t="shared" si="1909"/>
        <v>303989.1555185169</v>
      </c>
      <c r="X3373" s="36">
        <f t="shared" si="1910"/>
        <v>0</v>
      </c>
      <c r="Y3373" s="2">
        <f t="shared" si="1911"/>
        <v>0</v>
      </c>
      <c r="Z3373" s="37">
        <f t="shared" si="1912"/>
        <v>0</v>
      </c>
      <c r="AA3373" s="2">
        <f t="shared" si="1913"/>
        <v>0</v>
      </c>
      <c r="AB3373" s="4">
        <f t="shared" si="1921"/>
        <v>7.1215000000000001E-2</v>
      </c>
      <c r="AC3373" s="148">
        <f t="shared" si="1914"/>
        <v>959</v>
      </c>
      <c r="AD3373" s="36">
        <v>252</v>
      </c>
      <c r="AE3373" s="35">
        <f t="shared" si="1915"/>
        <v>1.2992634869999999</v>
      </c>
      <c r="AF3373" s="2">
        <f t="shared" si="1916"/>
        <v>90972.854690649998</v>
      </c>
      <c r="AG3373" s="2">
        <f t="shared" si="1917"/>
        <v>90972.854690649998</v>
      </c>
      <c r="AH3373" s="3">
        <f t="shared" si="1918"/>
        <v>0</v>
      </c>
      <c r="AI3373" s="3"/>
      <c r="AJ3373" s="3">
        <v>0</v>
      </c>
      <c r="AK3373" s="2">
        <f t="shared" si="1919"/>
        <v>110697.35696478303</v>
      </c>
      <c r="AL3373" s="8"/>
      <c r="AM3373" s="8"/>
      <c r="AR3373" s="1"/>
      <c r="AW3373" s="30"/>
      <c r="AX3373" s="30"/>
    </row>
    <row r="3374" spans="1:50" x14ac:dyDescent="0.2">
      <c r="A3374" s="78">
        <f t="shared" si="1920"/>
        <v>45265</v>
      </c>
      <c r="B3374" s="2">
        <f t="shared" si="1890"/>
        <v>505893.7359618108</v>
      </c>
      <c r="C3374" s="3">
        <f t="shared" si="1891"/>
        <v>68295654.354844451</v>
      </c>
      <c r="D3374" s="2">
        <f t="shared" si="1889"/>
        <v>240537.3279050432</v>
      </c>
      <c r="E3374" s="2">
        <f t="shared" si="1892"/>
        <v>0</v>
      </c>
      <c r="F3374" s="33">
        <f t="shared" si="1893"/>
        <v>240537.3279050432</v>
      </c>
      <c r="G3374" s="39">
        <f t="shared" si="1894"/>
        <v>6700.66</v>
      </c>
      <c r="H3374" s="38">
        <f>IF(AND(N3374=1,N3373&gt;1),VLOOKUP(A3373,[1]Plan1!$CW$105:$CY$215,3),H3373)</f>
        <v>6716.74</v>
      </c>
      <c r="I3374" s="127">
        <f t="shared" si="1895"/>
        <v>45180</v>
      </c>
      <c r="J3374" s="127">
        <f t="shared" si="1896"/>
        <v>45210</v>
      </c>
      <c r="K3374" s="34">
        <f t="shared" si="1897"/>
        <v>2.3997636053760818E-3</v>
      </c>
      <c r="L3374" s="212">
        <f t="shared" si="1898"/>
        <v>45271</v>
      </c>
      <c r="M3374" s="1">
        <f t="shared" si="1899"/>
        <v>20</v>
      </c>
      <c r="N3374" s="1">
        <f t="shared" si="1900"/>
        <v>16</v>
      </c>
      <c r="O3374" s="2">
        <f t="shared" si="1901"/>
        <v>1.0019193500000001</v>
      </c>
      <c r="P3374" s="35">
        <f t="shared" si="1902"/>
        <v>1.0026005099999999</v>
      </c>
      <c r="Q3374" s="35">
        <f t="shared" si="1903"/>
        <v>1.261522190952965</v>
      </c>
      <c r="R3374" s="2">
        <f t="shared" si="1904"/>
        <v>1.2639434899999999</v>
      </c>
      <c r="S3374" s="2">
        <f t="shared" si="1905"/>
        <v>1.23561838</v>
      </c>
      <c r="T3374" s="2">
        <f t="shared" si="1906"/>
        <v>304025.58970756998</v>
      </c>
      <c r="U3374" s="2">
        <f t="shared" si="1907"/>
        <v>0</v>
      </c>
      <c r="V3374" s="2">
        <f t="shared" si="1908"/>
        <v>63488.26180253148</v>
      </c>
      <c r="W3374" s="2">
        <f t="shared" si="1909"/>
        <v>304025.58970757469</v>
      </c>
      <c r="X3374" s="36">
        <f t="shared" si="1910"/>
        <v>0</v>
      </c>
      <c r="Y3374" s="2">
        <f t="shared" si="1911"/>
        <v>0</v>
      </c>
      <c r="Z3374" s="37">
        <f t="shared" si="1912"/>
        <v>0</v>
      </c>
      <c r="AA3374" s="2">
        <f t="shared" si="1913"/>
        <v>0</v>
      </c>
      <c r="AB3374" s="4">
        <f t="shared" si="1921"/>
        <v>7.1215000000000001E-2</v>
      </c>
      <c r="AC3374" s="148">
        <f t="shared" si="1914"/>
        <v>960</v>
      </c>
      <c r="AD3374" s="36">
        <v>252</v>
      </c>
      <c r="AE3374" s="35">
        <f t="shared" si="1915"/>
        <v>1.2996182220000001</v>
      </c>
      <c r="AF3374" s="2">
        <f t="shared" si="1916"/>
        <v>91091.606630680006</v>
      </c>
      <c r="AG3374" s="2">
        <f t="shared" si="1917"/>
        <v>91091.606630680006</v>
      </c>
      <c r="AH3374" s="3">
        <f t="shared" si="1918"/>
        <v>0</v>
      </c>
      <c r="AI3374" s="3"/>
      <c r="AJ3374" s="3">
        <v>0</v>
      </c>
      <c r="AK3374" s="2">
        <f t="shared" si="1919"/>
        <v>110776.53962355611</v>
      </c>
      <c r="AL3374" s="8"/>
      <c r="AM3374" s="8"/>
      <c r="AR3374" s="1"/>
      <c r="AW3374" s="30"/>
      <c r="AX3374" s="30"/>
    </row>
    <row r="3375" spans="1:50" x14ac:dyDescent="0.2">
      <c r="A3375" s="78">
        <f t="shared" si="1920"/>
        <v>45266</v>
      </c>
      <c r="B3375" s="2">
        <f t="shared" si="1890"/>
        <v>506128.162915505</v>
      </c>
      <c r="C3375" s="3">
        <f t="shared" si="1891"/>
        <v>68327301.993593171</v>
      </c>
      <c r="D3375" s="2">
        <f t="shared" si="1889"/>
        <v>240537.3279050432</v>
      </c>
      <c r="E3375" s="2">
        <f t="shared" si="1892"/>
        <v>0</v>
      </c>
      <c r="F3375" s="33">
        <f t="shared" si="1893"/>
        <v>240537.3279050432</v>
      </c>
      <c r="G3375" s="39">
        <f t="shared" si="1894"/>
        <v>6700.66</v>
      </c>
      <c r="H3375" s="38">
        <f>IF(AND(N3375=1,N3374&gt;1),VLOOKUP(A3374,[1]Plan1!$CW$105:$CY$215,3),H3374)</f>
        <v>6716.74</v>
      </c>
      <c r="I3375" s="127">
        <f t="shared" si="1895"/>
        <v>45180</v>
      </c>
      <c r="J3375" s="127">
        <f t="shared" si="1896"/>
        <v>45210</v>
      </c>
      <c r="K3375" s="34">
        <f t="shared" si="1897"/>
        <v>2.3997636053760818E-3</v>
      </c>
      <c r="L3375" s="212">
        <f t="shared" si="1898"/>
        <v>45271</v>
      </c>
      <c r="M3375" s="1">
        <f t="shared" si="1899"/>
        <v>20</v>
      </c>
      <c r="N3375" s="1">
        <f t="shared" si="1900"/>
        <v>17</v>
      </c>
      <c r="O3375" s="2">
        <f t="shared" si="1901"/>
        <v>1.00203943</v>
      </c>
      <c r="P3375" s="35">
        <f t="shared" si="1902"/>
        <v>1.0026005099999999</v>
      </c>
      <c r="Q3375" s="35">
        <f t="shared" si="1903"/>
        <v>1.261522190952965</v>
      </c>
      <c r="R3375" s="2">
        <f t="shared" si="1904"/>
        <v>1.2640949699999999</v>
      </c>
      <c r="S3375" s="2">
        <f t="shared" si="1905"/>
        <v>1.23561838</v>
      </c>
      <c r="T3375" s="2">
        <f t="shared" si="1906"/>
        <v>304062.02630199998</v>
      </c>
      <c r="U3375" s="2">
        <f t="shared" si="1907"/>
        <v>0</v>
      </c>
      <c r="V3375" s="2">
        <f t="shared" si="1908"/>
        <v>63524.698396962529</v>
      </c>
      <c r="W3375" s="2">
        <f t="shared" si="1909"/>
        <v>304062.02630200575</v>
      </c>
      <c r="X3375" s="36">
        <f t="shared" si="1910"/>
        <v>0</v>
      </c>
      <c r="Y3375" s="2">
        <f t="shared" si="1911"/>
        <v>0</v>
      </c>
      <c r="Z3375" s="37">
        <f t="shared" si="1912"/>
        <v>0</v>
      </c>
      <c r="AA3375" s="2">
        <f t="shared" si="1913"/>
        <v>0</v>
      </c>
      <c r="AB3375" s="4">
        <f t="shared" si="1921"/>
        <v>7.1215000000000001E-2</v>
      </c>
      <c r="AC3375" s="148">
        <f t="shared" si="1914"/>
        <v>961</v>
      </c>
      <c r="AD3375" s="36">
        <v>252</v>
      </c>
      <c r="AE3375" s="35">
        <f t="shared" si="1915"/>
        <v>1.299973053</v>
      </c>
      <c r="AF3375" s="2">
        <f t="shared" si="1916"/>
        <v>91210.414331170003</v>
      </c>
      <c r="AG3375" s="2">
        <f t="shared" si="1917"/>
        <v>91210.414331170003</v>
      </c>
      <c r="AH3375" s="3">
        <f t="shared" si="1918"/>
        <v>0</v>
      </c>
      <c r="AI3375" s="3"/>
      <c r="AJ3375" s="3">
        <v>0</v>
      </c>
      <c r="AK3375" s="2">
        <f t="shared" si="1919"/>
        <v>110855.72228232921</v>
      </c>
      <c r="AL3375" s="8"/>
      <c r="AM3375" s="8"/>
      <c r="AR3375" s="1"/>
      <c r="AW3375" s="30"/>
      <c r="AX3375" s="30"/>
    </row>
    <row r="3376" spans="1:50" x14ac:dyDescent="0.2">
      <c r="A3376" s="78">
        <f t="shared" si="1920"/>
        <v>45267</v>
      </c>
      <c r="B3376" s="2">
        <f t="shared" si="1890"/>
        <v>506362.65178407566</v>
      </c>
      <c r="C3376" s="3">
        <f t="shared" si="1891"/>
        <v>68358957.99085021</v>
      </c>
      <c r="D3376" s="2">
        <f t="shared" si="1889"/>
        <v>240537.3279050432</v>
      </c>
      <c r="E3376" s="2">
        <f t="shared" si="1892"/>
        <v>0</v>
      </c>
      <c r="F3376" s="33">
        <f t="shared" si="1893"/>
        <v>240537.3279050432</v>
      </c>
      <c r="G3376" s="39">
        <f t="shared" si="1894"/>
        <v>6700.66</v>
      </c>
      <c r="H3376" s="38">
        <f>IF(AND(N3376=1,N3375&gt;1),VLOOKUP(A3375,[1]Plan1!$CW$105:$CY$215,3),H3375)</f>
        <v>6716.74</v>
      </c>
      <c r="I3376" s="127">
        <f t="shared" si="1895"/>
        <v>45180</v>
      </c>
      <c r="J3376" s="127">
        <f t="shared" si="1896"/>
        <v>45210</v>
      </c>
      <c r="K3376" s="34">
        <f t="shared" si="1897"/>
        <v>2.3997636053760818E-3</v>
      </c>
      <c r="L3376" s="212">
        <f t="shared" si="1898"/>
        <v>45271</v>
      </c>
      <c r="M3376" s="1">
        <f t="shared" si="1899"/>
        <v>20</v>
      </c>
      <c r="N3376" s="1">
        <f t="shared" si="1900"/>
        <v>18</v>
      </c>
      <c r="O3376" s="2">
        <f t="shared" si="1901"/>
        <v>1.00215952</v>
      </c>
      <c r="P3376" s="35">
        <f t="shared" si="1902"/>
        <v>1.0026005099999999</v>
      </c>
      <c r="Q3376" s="35">
        <f t="shared" si="1903"/>
        <v>1.261522190952965</v>
      </c>
      <c r="R3376" s="2">
        <f t="shared" si="1904"/>
        <v>1.26424647</v>
      </c>
      <c r="S3376" s="2">
        <f t="shared" si="1905"/>
        <v>1.23561838</v>
      </c>
      <c r="T3376" s="2">
        <f t="shared" si="1906"/>
        <v>304098.46770718001</v>
      </c>
      <c r="U3376" s="2">
        <f t="shared" si="1907"/>
        <v>0</v>
      </c>
      <c r="V3376" s="2">
        <f t="shared" si="1908"/>
        <v>63561.139802140162</v>
      </c>
      <c r="W3376" s="2">
        <f t="shared" si="1909"/>
        <v>304098.46770718339</v>
      </c>
      <c r="X3376" s="36">
        <f t="shared" si="1910"/>
        <v>0</v>
      </c>
      <c r="Y3376" s="2">
        <f t="shared" si="1911"/>
        <v>0</v>
      </c>
      <c r="Z3376" s="37">
        <f t="shared" si="1912"/>
        <v>0</v>
      </c>
      <c r="AA3376" s="2">
        <f t="shared" si="1913"/>
        <v>0</v>
      </c>
      <c r="AB3376" s="4">
        <f t="shared" si="1921"/>
        <v>7.1215000000000001E-2</v>
      </c>
      <c r="AC3376" s="148">
        <f t="shared" si="1914"/>
        <v>962</v>
      </c>
      <c r="AD3376" s="36">
        <v>252</v>
      </c>
      <c r="AE3376" s="35">
        <f t="shared" si="1915"/>
        <v>1.300327982</v>
      </c>
      <c r="AF3376" s="2">
        <f t="shared" si="1916"/>
        <v>91329.279135780002</v>
      </c>
      <c r="AG3376" s="2">
        <f t="shared" si="1917"/>
        <v>91329.279135789999</v>
      </c>
      <c r="AH3376" s="3">
        <f t="shared" si="1918"/>
        <v>0</v>
      </c>
      <c r="AI3376" s="3"/>
      <c r="AJ3376" s="3">
        <v>0</v>
      </c>
      <c r="AK3376" s="2">
        <f t="shared" si="1919"/>
        <v>110934.90494110229</v>
      </c>
      <c r="AL3376" s="8"/>
      <c r="AM3376" s="8"/>
      <c r="AR3376" s="1"/>
      <c r="AW3376" s="30"/>
      <c r="AX3376" s="30"/>
    </row>
    <row r="3377" spans="1:50" x14ac:dyDescent="0.2">
      <c r="A3377" s="78">
        <f t="shared" si="1920"/>
        <v>45268</v>
      </c>
      <c r="B3377" s="2">
        <f t="shared" si="1890"/>
        <v>506597.20197506296</v>
      </c>
      <c r="C3377" s="3">
        <f t="shared" si="1891"/>
        <v>68390622.266633496</v>
      </c>
      <c r="D3377" s="2">
        <f t="shared" si="1889"/>
        <v>240537.3279050432</v>
      </c>
      <c r="E3377" s="2">
        <f t="shared" si="1892"/>
        <v>0</v>
      </c>
      <c r="F3377" s="33">
        <f t="shared" si="1893"/>
        <v>240537.3279050432</v>
      </c>
      <c r="G3377" s="39">
        <f t="shared" si="1894"/>
        <v>6700.66</v>
      </c>
      <c r="H3377" s="38">
        <f>IF(AND(N3377=1,N3376&gt;1),VLOOKUP(A3376,[1]Plan1!$CW$105:$CY$215,3),H3376)</f>
        <v>6716.74</v>
      </c>
      <c r="I3377" s="127">
        <f t="shared" si="1895"/>
        <v>45180</v>
      </c>
      <c r="J3377" s="127">
        <f t="shared" si="1896"/>
        <v>45210</v>
      </c>
      <c r="K3377" s="34">
        <f t="shared" si="1897"/>
        <v>2.3997636053760818E-3</v>
      </c>
      <c r="L3377" s="212">
        <f t="shared" si="1898"/>
        <v>45271</v>
      </c>
      <c r="M3377" s="1">
        <f t="shared" si="1899"/>
        <v>20</v>
      </c>
      <c r="N3377" s="1">
        <f t="shared" si="1900"/>
        <v>19</v>
      </c>
      <c r="O3377" s="2">
        <f t="shared" si="1901"/>
        <v>1.0022796300000001</v>
      </c>
      <c r="P3377" s="35">
        <f t="shared" si="1902"/>
        <v>1.0026005099999999</v>
      </c>
      <c r="Q3377" s="35">
        <f t="shared" si="1903"/>
        <v>1.261522190952965</v>
      </c>
      <c r="R3377" s="2">
        <f t="shared" si="1904"/>
        <v>1.26439799</v>
      </c>
      <c r="S3377" s="2">
        <f t="shared" si="1905"/>
        <v>1.23561838</v>
      </c>
      <c r="T3377" s="2">
        <f t="shared" si="1906"/>
        <v>304134.91392309999</v>
      </c>
      <c r="U3377" s="2">
        <f t="shared" si="1907"/>
        <v>0</v>
      </c>
      <c r="V3377" s="2">
        <f t="shared" si="1908"/>
        <v>63597.586018064329</v>
      </c>
      <c r="W3377" s="2">
        <f t="shared" si="1909"/>
        <v>304134.91392310755</v>
      </c>
      <c r="X3377" s="36">
        <f t="shared" si="1910"/>
        <v>0</v>
      </c>
      <c r="Y3377" s="2">
        <f t="shared" si="1911"/>
        <v>0</v>
      </c>
      <c r="Z3377" s="37">
        <f t="shared" si="1912"/>
        <v>0</v>
      </c>
      <c r="AA3377" s="2">
        <f t="shared" si="1913"/>
        <v>0</v>
      </c>
      <c r="AB3377" s="4">
        <f t="shared" si="1921"/>
        <v>7.1215000000000001E-2</v>
      </c>
      <c r="AC3377" s="148">
        <f t="shared" si="1914"/>
        <v>963</v>
      </c>
      <c r="AD3377" s="36">
        <v>252</v>
      </c>
      <c r="AE3377" s="35">
        <f t="shared" si="1915"/>
        <v>1.3006830069999999</v>
      </c>
      <c r="AF3377" s="2">
        <f t="shared" si="1916"/>
        <v>91448.200452079996</v>
      </c>
      <c r="AG3377" s="2">
        <f t="shared" si="1917"/>
        <v>91448.200452079996</v>
      </c>
      <c r="AH3377" s="3">
        <f t="shared" si="1918"/>
        <v>0</v>
      </c>
      <c r="AI3377" s="3"/>
      <c r="AJ3377" s="3">
        <v>0</v>
      </c>
      <c r="AK3377" s="2">
        <f t="shared" si="1919"/>
        <v>111014.08759987539</v>
      </c>
      <c r="AL3377" s="8"/>
      <c r="AM3377" s="8"/>
      <c r="AR3377" s="1"/>
      <c r="AW3377" s="30"/>
      <c r="AX3377" s="30"/>
    </row>
    <row r="3378" spans="1:50" x14ac:dyDescent="0.2">
      <c r="A3378" s="78">
        <f t="shared" si="1920"/>
        <v>45269</v>
      </c>
      <c r="B3378" s="2">
        <f t="shared" si="1890"/>
        <v>506723.79899344005</v>
      </c>
      <c r="C3378" s="3">
        <f t="shared" si="1891"/>
        <v>68407712.864114404</v>
      </c>
      <c r="D3378" s="2">
        <f t="shared" si="1889"/>
        <v>240537.3279050432</v>
      </c>
      <c r="E3378" s="2">
        <f t="shared" si="1892"/>
        <v>0</v>
      </c>
      <c r="F3378" s="33">
        <f t="shared" si="1893"/>
        <v>240537.3279050432</v>
      </c>
      <c r="G3378" s="39">
        <f t="shared" si="1894"/>
        <v>6700.66</v>
      </c>
      <c r="H3378" s="38">
        <f>IF(AND(N3378=1,N3377&gt;1),VLOOKUP(A3377,[1]Plan1!$CW$105:$CY$215,3),H3377)</f>
        <v>6716.74</v>
      </c>
      <c r="I3378" s="127">
        <f t="shared" si="1895"/>
        <v>45180</v>
      </c>
      <c r="J3378" s="127">
        <f t="shared" si="1896"/>
        <v>45210</v>
      </c>
      <c r="K3378" s="34">
        <f t="shared" si="1897"/>
        <v>2.3997636053760818E-3</v>
      </c>
      <c r="L3378" s="212">
        <f t="shared" si="1898"/>
        <v>45271</v>
      </c>
      <c r="M3378" s="1">
        <f t="shared" si="1899"/>
        <v>20</v>
      </c>
      <c r="N3378" s="1">
        <f t="shared" si="1900"/>
        <v>20</v>
      </c>
      <c r="O3378" s="2">
        <f t="shared" si="1901"/>
        <v>1.0023997600000001</v>
      </c>
      <c r="P3378" s="35">
        <f t="shared" si="1902"/>
        <v>1.0026005099999999</v>
      </c>
      <c r="Q3378" s="35">
        <f t="shared" si="1903"/>
        <v>1.261522190952965</v>
      </c>
      <c r="R3378" s="2">
        <f t="shared" si="1904"/>
        <v>1.26454954</v>
      </c>
      <c r="S3378" s="2">
        <f t="shared" si="1905"/>
        <v>1.23561838</v>
      </c>
      <c r="T3378" s="2">
        <f t="shared" si="1906"/>
        <v>304171.36735515</v>
      </c>
      <c r="U3378" s="2">
        <f t="shared" si="1907"/>
        <v>0</v>
      </c>
      <c r="V3378" s="2">
        <f t="shared" si="1908"/>
        <v>63634.039450108336</v>
      </c>
      <c r="W3378" s="2">
        <f t="shared" si="1909"/>
        <v>304171.36735515157</v>
      </c>
      <c r="X3378" s="36">
        <f t="shared" si="1910"/>
        <v>0</v>
      </c>
      <c r="Y3378" s="2">
        <f t="shared" si="1911"/>
        <v>0</v>
      </c>
      <c r="Z3378" s="37">
        <f t="shared" si="1912"/>
        <v>0</v>
      </c>
      <c r="AA3378" s="2">
        <f t="shared" si="1913"/>
        <v>0</v>
      </c>
      <c r="AB3378" s="4">
        <f t="shared" si="1921"/>
        <v>7.1215000000000001E-2</v>
      </c>
      <c r="AC3378" s="148">
        <f t="shared" si="1914"/>
        <v>963</v>
      </c>
      <c r="AD3378" s="36">
        <v>252</v>
      </c>
      <c r="AE3378" s="35">
        <f t="shared" si="1915"/>
        <v>1.3006830069999999</v>
      </c>
      <c r="AF3378" s="2">
        <f t="shared" si="1916"/>
        <v>91459.161379640005</v>
      </c>
      <c r="AG3378" s="2">
        <f t="shared" si="1917"/>
        <v>91459.161379640005</v>
      </c>
      <c r="AH3378" s="3">
        <f t="shared" si="1918"/>
        <v>0</v>
      </c>
      <c r="AI3378" s="3"/>
      <c r="AJ3378" s="3">
        <v>0</v>
      </c>
      <c r="AK3378" s="2">
        <f t="shared" si="1919"/>
        <v>111093.2702586485</v>
      </c>
      <c r="AL3378" s="8"/>
      <c r="AM3378" s="8"/>
      <c r="AR3378" s="1"/>
      <c r="AW3378" s="30"/>
      <c r="AX3378" s="30"/>
    </row>
    <row r="3379" spans="1:50" x14ac:dyDescent="0.2">
      <c r="A3379" s="78">
        <f t="shared" si="1920"/>
        <v>45270</v>
      </c>
      <c r="B3379" s="2">
        <f t="shared" si="1890"/>
        <v>506802.98165221314</v>
      </c>
      <c r="C3379" s="3">
        <f t="shared" si="1891"/>
        <v>68418402.523048773</v>
      </c>
      <c r="D3379" s="2">
        <f t="shared" si="1889"/>
        <v>240537.3279050432</v>
      </c>
      <c r="E3379" s="2">
        <f t="shared" si="1892"/>
        <v>0</v>
      </c>
      <c r="F3379" s="33">
        <f t="shared" si="1893"/>
        <v>240537.3279050432</v>
      </c>
      <c r="G3379" s="39">
        <f t="shared" si="1894"/>
        <v>6700.66</v>
      </c>
      <c r="H3379" s="38">
        <f>IF(AND(N3379=1,N3378&gt;1),VLOOKUP(A3378,[1]Plan1!$CW$105:$CY$215,3),H3378)</f>
        <v>6716.74</v>
      </c>
      <c r="I3379" s="127">
        <f t="shared" si="1895"/>
        <v>45180</v>
      </c>
      <c r="J3379" s="127">
        <f t="shared" si="1896"/>
        <v>45210</v>
      </c>
      <c r="K3379" s="34">
        <f t="shared" si="1897"/>
        <v>2.3997636053760818E-3</v>
      </c>
      <c r="L3379" s="212">
        <f t="shared" si="1898"/>
        <v>45271</v>
      </c>
      <c r="M3379" s="1">
        <f t="shared" si="1899"/>
        <v>20</v>
      </c>
      <c r="N3379" s="1">
        <f t="shared" si="1900"/>
        <v>20</v>
      </c>
      <c r="O3379" s="2">
        <f t="shared" si="1901"/>
        <v>1.0023997600000001</v>
      </c>
      <c r="P3379" s="35">
        <f t="shared" si="1902"/>
        <v>1.0026005099999999</v>
      </c>
      <c r="Q3379" s="35">
        <f t="shared" si="1903"/>
        <v>1.261522190952965</v>
      </c>
      <c r="R3379" s="2">
        <f t="shared" si="1904"/>
        <v>1.26454954</v>
      </c>
      <c r="S3379" s="2">
        <f t="shared" si="1905"/>
        <v>1.23561838</v>
      </c>
      <c r="T3379" s="2">
        <f t="shared" si="1906"/>
        <v>304171.36735515</v>
      </c>
      <c r="U3379" s="2">
        <f t="shared" si="1907"/>
        <v>0</v>
      </c>
      <c r="V3379" s="2">
        <f t="shared" si="1908"/>
        <v>63634.039450108336</v>
      </c>
      <c r="W3379" s="2">
        <f t="shared" si="1909"/>
        <v>304171.36735515157</v>
      </c>
      <c r="X3379" s="36">
        <f t="shared" si="1910"/>
        <v>0</v>
      </c>
      <c r="Y3379" s="2">
        <f t="shared" si="1911"/>
        <v>0</v>
      </c>
      <c r="Z3379" s="37">
        <f t="shared" si="1912"/>
        <v>0</v>
      </c>
      <c r="AA3379" s="2">
        <f t="shared" si="1913"/>
        <v>0</v>
      </c>
      <c r="AB3379" s="4">
        <f t="shared" si="1921"/>
        <v>7.1215000000000001E-2</v>
      </c>
      <c r="AC3379" s="148">
        <f t="shared" si="1914"/>
        <v>963</v>
      </c>
      <c r="AD3379" s="36">
        <v>252</v>
      </c>
      <c r="AE3379" s="35">
        <f t="shared" si="1915"/>
        <v>1.3006830069999999</v>
      </c>
      <c r="AF3379" s="2">
        <f t="shared" si="1916"/>
        <v>91459.161379640005</v>
      </c>
      <c r="AG3379" s="2">
        <f t="shared" si="1917"/>
        <v>91459.161379640005</v>
      </c>
      <c r="AH3379" s="3">
        <f t="shared" si="1918"/>
        <v>0</v>
      </c>
      <c r="AI3379" s="3"/>
      <c r="AJ3379" s="3">
        <v>0</v>
      </c>
      <c r="AK3379" s="2">
        <f t="shared" si="1919"/>
        <v>111172.45291742159</v>
      </c>
      <c r="AL3379" s="8"/>
      <c r="AM3379" s="8"/>
      <c r="AR3379" s="1"/>
      <c r="AW3379" s="30"/>
      <c r="AX3379" s="30"/>
    </row>
    <row r="3380" spans="1:50" x14ac:dyDescent="0.2">
      <c r="A3380" s="78">
        <f t="shared" si="1920"/>
        <v>45271</v>
      </c>
      <c r="B3380" s="2">
        <f t="shared" si="1890"/>
        <v>506990.18225530622</v>
      </c>
      <c r="C3380" s="3">
        <f t="shared" si="1891"/>
        <v>68443674.604466334</v>
      </c>
      <c r="D3380" s="2">
        <f t="shared" si="1889"/>
        <v>240537.3279050432</v>
      </c>
      <c r="E3380" s="2">
        <f t="shared" si="1892"/>
        <v>0</v>
      </c>
      <c r="F3380" s="33">
        <f t="shared" si="1893"/>
        <v>240537.3279050432</v>
      </c>
      <c r="G3380" s="39">
        <f t="shared" si="1894"/>
        <v>6700.66</v>
      </c>
      <c r="H3380" s="38">
        <f>IF(AND(N3380=1,N3379&gt;1),VLOOKUP(A3379,[1]Plan1!$CW$105:$CY$215,3),H3379)</f>
        <v>6716.74</v>
      </c>
      <c r="I3380" s="127">
        <f t="shared" si="1895"/>
        <v>45180</v>
      </c>
      <c r="J3380" s="127">
        <f t="shared" si="1896"/>
        <v>45210</v>
      </c>
      <c r="K3380" s="34">
        <f t="shared" si="1897"/>
        <v>2.3997636053760818E-3</v>
      </c>
      <c r="L3380" s="212">
        <f t="shared" si="1898"/>
        <v>45271</v>
      </c>
      <c r="M3380" s="1">
        <f t="shared" si="1899"/>
        <v>20</v>
      </c>
      <c r="N3380" s="1">
        <f t="shared" si="1900"/>
        <v>20</v>
      </c>
      <c r="O3380" s="2">
        <f t="shared" si="1901"/>
        <v>1.0023997600000001</v>
      </c>
      <c r="P3380" s="35">
        <f t="shared" si="1902"/>
        <v>1.0026005099999999</v>
      </c>
      <c r="Q3380" s="35">
        <f t="shared" si="1903"/>
        <v>1.261522190952965</v>
      </c>
      <c r="R3380" s="2">
        <f t="shared" si="1904"/>
        <v>1.26454954</v>
      </c>
      <c r="S3380" s="2">
        <f t="shared" si="1905"/>
        <v>1.23561838</v>
      </c>
      <c r="T3380" s="2">
        <f t="shared" si="1906"/>
        <v>304171.36735515</v>
      </c>
      <c r="U3380" s="2">
        <f t="shared" si="1907"/>
        <v>0</v>
      </c>
      <c r="V3380" s="2">
        <f t="shared" si="1908"/>
        <v>63634.039450108336</v>
      </c>
      <c r="W3380" s="2">
        <f t="shared" si="1909"/>
        <v>304171.36735515157</v>
      </c>
      <c r="X3380" s="36">
        <f t="shared" si="1910"/>
        <v>111</v>
      </c>
      <c r="Y3380" s="2">
        <f t="shared" si="1911"/>
        <v>0</v>
      </c>
      <c r="Z3380" s="37">
        <f t="shared" si="1912"/>
        <v>0</v>
      </c>
      <c r="AA3380" s="2">
        <f t="shared" si="1913"/>
        <v>0</v>
      </c>
      <c r="AB3380" s="4">
        <f t="shared" si="1921"/>
        <v>7.1215000000000001E-2</v>
      </c>
      <c r="AC3380" s="148">
        <f t="shared" si="1914"/>
        <v>964</v>
      </c>
      <c r="AD3380" s="36">
        <v>252</v>
      </c>
      <c r="AE3380" s="35">
        <f t="shared" si="1915"/>
        <v>1.3010381289999999</v>
      </c>
      <c r="AF3380" s="2">
        <f t="shared" si="1916"/>
        <v>91567.179323959994</v>
      </c>
      <c r="AG3380" s="2">
        <f t="shared" si="1917"/>
        <v>91567.179323959994</v>
      </c>
      <c r="AH3380" s="3">
        <f t="shared" si="1918"/>
        <v>0</v>
      </c>
      <c r="AI3380" s="3"/>
      <c r="AJ3380" s="3">
        <v>0</v>
      </c>
      <c r="AK3380" s="2">
        <f t="shared" si="1919"/>
        <v>111251.63557619468</v>
      </c>
      <c r="AL3380" s="8"/>
      <c r="AM3380" s="8"/>
      <c r="AR3380" s="1"/>
      <c r="AW3380" s="30"/>
      <c r="AX3380" s="30"/>
    </row>
    <row r="3381" spans="1:50" x14ac:dyDescent="0.2">
      <c r="A3381" s="78">
        <f t="shared" si="1920"/>
        <v>45272</v>
      </c>
      <c r="B3381" s="2">
        <f t="shared" si="1890"/>
        <v>507232.76297804946</v>
      </c>
      <c r="C3381" s="3">
        <f t="shared" si="1891"/>
        <v>68476423.002036676</v>
      </c>
      <c r="D3381" s="2">
        <f t="shared" si="1889"/>
        <v>240537.3279050432</v>
      </c>
      <c r="E3381" s="2">
        <f t="shared" si="1892"/>
        <v>0</v>
      </c>
      <c r="F3381" s="33">
        <f t="shared" si="1893"/>
        <v>240537.3279050432</v>
      </c>
      <c r="G3381" s="39">
        <f t="shared" si="1894"/>
        <v>6716.74</v>
      </c>
      <c r="H3381" s="38">
        <f>IF(AND(N3381=1,N3380&gt;1),VLOOKUP(A3380,[1]Plan1!$CW$105:$CY$215,3),H3380)</f>
        <v>6735.55</v>
      </c>
      <c r="I3381" s="127">
        <f t="shared" si="1895"/>
        <v>45211</v>
      </c>
      <c r="J3381" s="127">
        <f t="shared" si="1896"/>
        <v>45242</v>
      </c>
      <c r="K3381" s="34">
        <f t="shared" si="1897"/>
        <v>2.8004657021114543E-3</v>
      </c>
      <c r="L3381" s="212">
        <f t="shared" si="1898"/>
        <v>45301</v>
      </c>
      <c r="M3381" s="1">
        <f t="shared" si="1899"/>
        <v>20</v>
      </c>
      <c r="N3381" s="1">
        <f t="shared" si="1900"/>
        <v>1</v>
      </c>
      <c r="O3381" s="2">
        <f t="shared" si="1901"/>
        <v>1.00013983</v>
      </c>
      <c r="P3381" s="35">
        <f t="shared" si="1902"/>
        <v>1.0023997600000001</v>
      </c>
      <c r="Q3381" s="35">
        <f t="shared" si="1903"/>
        <v>1.2645495414459265</v>
      </c>
      <c r="R3381" s="2">
        <f t="shared" si="1904"/>
        <v>1.26472636</v>
      </c>
      <c r="S3381" s="2">
        <f t="shared" si="1905"/>
        <v>1.23561838</v>
      </c>
      <c r="T3381" s="2">
        <f t="shared" si="1906"/>
        <v>304213.89916546998</v>
      </c>
      <c r="U3381" s="2">
        <f t="shared" si="1907"/>
        <v>0</v>
      </c>
      <c r="V3381" s="2">
        <f t="shared" si="1908"/>
        <v>63676.571260428522</v>
      </c>
      <c r="W3381" s="2">
        <f t="shared" si="1909"/>
        <v>304213.89916547172</v>
      </c>
      <c r="X3381" s="36">
        <f t="shared" si="1910"/>
        <v>0</v>
      </c>
      <c r="Y3381" s="2">
        <f t="shared" si="1911"/>
        <v>0</v>
      </c>
      <c r="Z3381" s="37">
        <f t="shared" si="1912"/>
        <v>0</v>
      </c>
      <c r="AA3381" s="2">
        <f t="shared" si="1913"/>
        <v>0</v>
      </c>
      <c r="AB3381" s="4">
        <f t="shared" si="1921"/>
        <v>7.1215000000000001E-2</v>
      </c>
      <c r="AC3381" s="148">
        <f t="shared" si="1914"/>
        <v>965</v>
      </c>
      <c r="AD3381" s="36">
        <v>252</v>
      </c>
      <c r="AE3381" s="35">
        <f t="shared" si="1915"/>
        <v>1.3013933479999999</v>
      </c>
      <c r="AF3381" s="2">
        <f t="shared" si="1916"/>
        <v>91688.045577609999</v>
      </c>
      <c r="AG3381" s="2">
        <f t="shared" si="1917"/>
        <v>91688.045577609999</v>
      </c>
      <c r="AH3381" s="3">
        <f t="shared" si="1918"/>
        <v>0</v>
      </c>
      <c r="AI3381" s="3"/>
      <c r="AJ3381" s="3">
        <v>0</v>
      </c>
      <c r="AK3381" s="2">
        <f t="shared" si="1919"/>
        <v>111330.81823496777</v>
      </c>
      <c r="AL3381" s="8"/>
      <c r="AM3381" s="8"/>
      <c r="AR3381" s="1"/>
      <c r="AW3381" s="30"/>
      <c r="AX3381" s="30"/>
    </row>
    <row r="3382" spans="1:50" x14ac:dyDescent="0.2">
      <c r="A3382" s="78">
        <f t="shared" si="1920"/>
        <v>45273</v>
      </c>
      <c r="B3382" s="2">
        <f t="shared" si="1890"/>
        <v>507475.4159546459</v>
      </c>
      <c r="C3382" s="3">
        <f t="shared" si="1891"/>
        <v>68509181.153877199</v>
      </c>
      <c r="D3382" s="2">
        <f t="shared" si="1889"/>
        <v>240537.3279050432</v>
      </c>
      <c r="E3382" s="2">
        <f t="shared" si="1892"/>
        <v>0</v>
      </c>
      <c r="F3382" s="33">
        <f t="shared" si="1893"/>
        <v>240537.3279050432</v>
      </c>
      <c r="G3382" s="39">
        <f t="shared" si="1894"/>
        <v>6716.74</v>
      </c>
      <c r="H3382" s="38">
        <f>IF(AND(N3382=1,N3381&gt;1),VLOOKUP(A3381,[1]Plan1!$CW$105:$CY$215,3),H3381)</f>
        <v>6735.55</v>
      </c>
      <c r="I3382" s="127">
        <f t="shared" si="1895"/>
        <v>45211</v>
      </c>
      <c r="J3382" s="127">
        <f t="shared" si="1896"/>
        <v>45242</v>
      </c>
      <c r="K3382" s="34">
        <f t="shared" si="1897"/>
        <v>2.8004657021114543E-3</v>
      </c>
      <c r="L3382" s="212">
        <f t="shared" si="1898"/>
        <v>45301</v>
      </c>
      <c r="M3382" s="1">
        <f t="shared" si="1899"/>
        <v>20</v>
      </c>
      <c r="N3382" s="1">
        <f t="shared" si="1900"/>
        <v>2</v>
      </c>
      <c r="O3382" s="2">
        <f t="shared" si="1901"/>
        <v>1.0002796899999999</v>
      </c>
      <c r="P3382" s="35">
        <f t="shared" si="1902"/>
        <v>1.0023997600000001</v>
      </c>
      <c r="Q3382" s="35">
        <f t="shared" si="1903"/>
        <v>1.2645495414459265</v>
      </c>
      <c r="R3382" s="2">
        <f t="shared" si="1904"/>
        <v>1.2649032200000001</v>
      </c>
      <c r="S3382" s="2">
        <f t="shared" si="1905"/>
        <v>1.23561838</v>
      </c>
      <c r="T3382" s="2">
        <f t="shared" si="1906"/>
        <v>304256.44059727999</v>
      </c>
      <c r="U3382" s="2">
        <f t="shared" si="1907"/>
        <v>0</v>
      </c>
      <c r="V3382" s="2">
        <f t="shared" si="1908"/>
        <v>63719.112692241826</v>
      </c>
      <c r="W3382" s="2">
        <f t="shared" si="1909"/>
        <v>304256.44059728505</v>
      </c>
      <c r="X3382" s="36">
        <f t="shared" si="1910"/>
        <v>0</v>
      </c>
      <c r="Y3382" s="2">
        <f t="shared" si="1911"/>
        <v>0</v>
      </c>
      <c r="Z3382" s="37">
        <f t="shared" si="1912"/>
        <v>0</v>
      </c>
      <c r="AA3382" s="2">
        <f t="shared" si="1913"/>
        <v>0</v>
      </c>
      <c r="AB3382" s="4">
        <f t="shared" si="1921"/>
        <v>7.1215000000000001E-2</v>
      </c>
      <c r="AC3382" s="148">
        <f t="shared" si="1914"/>
        <v>966</v>
      </c>
      <c r="AD3382" s="36">
        <v>252</v>
      </c>
      <c r="AE3382" s="35">
        <f t="shared" si="1915"/>
        <v>1.301748664</v>
      </c>
      <c r="AF3382" s="2">
        <f t="shared" si="1916"/>
        <v>91808.974463620005</v>
      </c>
      <c r="AG3382" s="2">
        <f t="shared" si="1917"/>
        <v>91808.974463620005</v>
      </c>
      <c r="AH3382" s="3">
        <f t="shared" si="1918"/>
        <v>0</v>
      </c>
      <c r="AI3382" s="3"/>
      <c r="AJ3382" s="3">
        <v>0</v>
      </c>
      <c r="AK3382" s="2">
        <f t="shared" si="1919"/>
        <v>111410.00089374086</v>
      </c>
      <c r="AL3382" s="8"/>
      <c r="AM3382" s="8"/>
      <c r="AR3382" s="1"/>
      <c r="AW3382" s="30"/>
      <c r="AX3382" s="30"/>
    </row>
    <row r="3383" spans="1:50" x14ac:dyDescent="0.2">
      <c r="A3383" s="78">
        <f t="shared" si="1920"/>
        <v>45274</v>
      </c>
      <c r="B3383" s="2">
        <f t="shared" si="1890"/>
        <v>507718.13494363881</v>
      </c>
      <c r="C3383" s="3">
        <f t="shared" si="1891"/>
        <v>68541948.217391238</v>
      </c>
      <c r="D3383" s="2">
        <f t="shared" si="1889"/>
        <v>240537.3279050432</v>
      </c>
      <c r="E3383" s="2">
        <f t="shared" si="1892"/>
        <v>0</v>
      </c>
      <c r="F3383" s="33">
        <f t="shared" si="1893"/>
        <v>240537.3279050432</v>
      </c>
      <c r="G3383" s="39">
        <f t="shared" si="1894"/>
        <v>6716.74</v>
      </c>
      <c r="H3383" s="38">
        <f>IF(AND(N3383=1,N3382&gt;1),VLOOKUP(A3382,[1]Plan1!$CW$105:$CY$215,3),H3382)</f>
        <v>6735.55</v>
      </c>
      <c r="I3383" s="127">
        <f t="shared" si="1895"/>
        <v>45211</v>
      </c>
      <c r="J3383" s="127">
        <f t="shared" si="1896"/>
        <v>45242</v>
      </c>
      <c r="K3383" s="34">
        <f t="shared" si="1897"/>
        <v>2.8004657021114543E-3</v>
      </c>
      <c r="L3383" s="212">
        <f t="shared" si="1898"/>
        <v>45301</v>
      </c>
      <c r="M3383" s="1">
        <f t="shared" si="1899"/>
        <v>20</v>
      </c>
      <c r="N3383" s="1">
        <f t="shared" si="1900"/>
        <v>3</v>
      </c>
      <c r="O3383" s="2">
        <f t="shared" si="1901"/>
        <v>1.00041957</v>
      </c>
      <c r="P3383" s="35">
        <f t="shared" si="1902"/>
        <v>1.0023997600000001</v>
      </c>
      <c r="Q3383" s="35">
        <f t="shared" si="1903"/>
        <v>1.2645495414459265</v>
      </c>
      <c r="R3383" s="2">
        <f t="shared" si="1904"/>
        <v>1.2650801</v>
      </c>
      <c r="S3383" s="2">
        <f t="shared" si="1905"/>
        <v>1.23561838</v>
      </c>
      <c r="T3383" s="2">
        <f t="shared" si="1906"/>
        <v>304298.98683984001</v>
      </c>
      <c r="U3383" s="2">
        <f t="shared" si="1907"/>
        <v>0</v>
      </c>
      <c r="V3383" s="2">
        <f t="shared" si="1908"/>
        <v>63761.65893480165</v>
      </c>
      <c r="W3383" s="2">
        <f t="shared" si="1909"/>
        <v>304298.98683984485</v>
      </c>
      <c r="X3383" s="36">
        <f t="shared" si="1910"/>
        <v>0</v>
      </c>
      <c r="Y3383" s="2">
        <f t="shared" si="1911"/>
        <v>0</v>
      </c>
      <c r="Z3383" s="37">
        <f t="shared" si="1912"/>
        <v>0</v>
      </c>
      <c r="AA3383" s="2">
        <f t="shared" si="1913"/>
        <v>0</v>
      </c>
      <c r="AB3383" s="4">
        <f t="shared" si="1921"/>
        <v>7.1215000000000001E-2</v>
      </c>
      <c r="AC3383" s="148">
        <f t="shared" si="1914"/>
        <v>967</v>
      </c>
      <c r="AD3383" s="36">
        <v>252</v>
      </c>
      <c r="AE3383" s="35">
        <f t="shared" si="1915"/>
        <v>1.3021040770000001</v>
      </c>
      <c r="AF3383" s="2">
        <f t="shared" si="1916"/>
        <v>91929.964551280005</v>
      </c>
      <c r="AG3383" s="2">
        <f t="shared" si="1917"/>
        <v>91929.964551280005</v>
      </c>
      <c r="AH3383" s="3">
        <f t="shared" si="1918"/>
        <v>0</v>
      </c>
      <c r="AI3383" s="3"/>
      <c r="AJ3383" s="3">
        <v>0</v>
      </c>
      <c r="AK3383" s="2">
        <f t="shared" si="1919"/>
        <v>111489.18355251395</v>
      </c>
      <c r="AL3383" s="8"/>
      <c r="AM3383" s="8"/>
      <c r="AR3383" s="1"/>
      <c r="AW3383" s="30"/>
      <c r="AX3383" s="30"/>
    </row>
    <row r="3384" spans="1:50" x14ac:dyDescent="0.2">
      <c r="A3384" s="78">
        <f t="shared" si="1920"/>
        <v>45275</v>
      </c>
      <c r="B3384" s="2">
        <f t="shared" si="1890"/>
        <v>507960.91996253835</v>
      </c>
      <c r="C3384" s="3">
        <f t="shared" si="1891"/>
        <v>68574724.194942683</v>
      </c>
      <c r="D3384" s="2">
        <f t="shared" si="1889"/>
        <v>240537.3279050432</v>
      </c>
      <c r="E3384" s="2">
        <f t="shared" si="1892"/>
        <v>0</v>
      </c>
      <c r="F3384" s="33">
        <f t="shared" si="1893"/>
        <v>240537.3279050432</v>
      </c>
      <c r="G3384" s="39">
        <f t="shared" si="1894"/>
        <v>6716.74</v>
      </c>
      <c r="H3384" s="38">
        <f>IF(AND(N3384=1,N3383&gt;1),VLOOKUP(A3383,[1]Plan1!$CW$105:$CY$215,3),H3383)</f>
        <v>6735.55</v>
      </c>
      <c r="I3384" s="127">
        <f t="shared" si="1895"/>
        <v>45211</v>
      </c>
      <c r="J3384" s="127">
        <f t="shared" si="1896"/>
        <v>45242</v>
      </c>
      <c r="K3384" s="34">
        <f t="shared" si="1897"/>
        <v>2.8004657021114543E-3</v>
      </c>
      <c r="L3384" s="212">
        <f t="shared" si="1898"/>
        <v>45301</v>
      </c>
      <c r="M3384" s="1">
        <f t="shared" si="1899"/>
        <v>20</v>
      </c>
      <c r="N3384" s="1">
        <f t="shared" si="1900"/>
        <v>4</v>
      </c>
      <c r="O3384" s="2">
        <f t="shared" si="1901"/>
        <v>1.0005594600000001</v>
      </c>
      <c r="P3384" s="35">
        <f t="shared" si="1902"/>
        <v>1.0023997600000001</v>
      </c>
      <c r="Q3384" s="35">
        <f t="shared" si="1903"/>
        <v>1.2645495414459265</v>
      </c>
      <c r="R3384" s="2">
        <f t="shared" si="1904"/>
        <v>1.2652570000000001</v>
      </c>
      <c r="S3384" s="2">
        <f t="shared" si="1905"/>
        <v>1.23561838</v>
      </c>
      <c r="T3384" s="2">
        <f t="shared" si="1906"/>
        <v>304341.53789315</v>
      </c>
      <c r="U3384" s="2">
        <f t="shared" si="1907"/>
        <v>0</v>
      </c>
      <c r="V3384" s="2">
        <f t="shared" si="1908"/>
        <v>63804.209988108065</v>
      </c>
      <c r="W3384" s="2">
        <f t="shared" si="1909"/>
        <v>304341.53789315128</v>
      </c>
      <c r="X3384" s="36">
        <f t="shared" si="1910"/>
        <v>0</v>
      </c>
      <c r="Y3384" s="2">
        <f t="shared" si="1911"/>
        <v>0</v>
      </c>
      <c r="Z3384" s="37">
        <f t="shared" si="1912"/>
        <v>0</v>
      </c>
      <c r="AA3384" s="2">
        <f t="shared" si="1913"/>
        <v>0</v>
      </c>
      <c r="AB3384" s="4">
        <f t="shared" si="1921"/>
        <v>7.1215000000000001E-2</v>
      </c>
      <c r="AC3384" s="148">
        <f t="shared" si="1914"/>
        <v>968</v>
      </c>
      <c r="AD3384" s="36">
        <v>252</v>
      </c>
      <c r="AE3384" s="35">
        <f t="shared" si="1915"/>
        <v>1.302459587</v>
      </c>
      <c r="AF3384" s="2">
        <f t="shared" si="1916"/>
        <v>92051.0158581</v>
      </c>
      <c r="AG3384" s="2">
        <f t="shared" si="1917"/>
        <v>92051.0158581</v>
      </c>
      <c r="AH3384" s="3">
        <f t="shared" si="1918"/>
        <v>0</v>
      </c>
      <c r="AI3384" s="3"/>
      <c r="AJ3384" s="3">
        <v>0</v>
      </c>
      <c r="AK3384" s="2">
        <f t="shared" si="1919"/>
        <v>111568.36621128704</v>
      </c>
      <c r="AL3384" s="8"/>
      <c r="AM3384" s="8"/>
      <c r="AR3384" s="1"/>
      <c r="AW3384" s="30"/>
      <c r="AX3384" s="30"/>
    </row>
    <row r="3385" spans="1:50" x14ac:dyDescent="0.2">
      <c r="A3385" s="78">
        <f t="shared" si="1920"/>
        <v>45276</v>
      </c>
      <c r="B3385" s="2">
        <f t="shared" si="1890"/>
        <v>508095.53618023091</v>
      </c>
      <c r="C3385" s="3">
        <f t="shared" si="1891"/>
        <v>68592897.384331167</v>
      </c>
      <c r="D3385" s="2">
        <f t="shared" si="1889"/>
        <v>240537.3279050432</v>
      </c>
      <c r="E3385" s="2">
        <f t="shared" si="1892"/>
        <v>0</v>
      </c>
      <c r="F3385" s="33">
        <f t="shared" si="1893"/>
        <v>240537.3279050432</v>
      </c>
      <c r="G3385" s="39">
        <f t="shared" si="1894"/>
        <v>6716.74</v>
      </c>
      <c r="H3385" s="38">
        <f>IF(AND(N3385=1,N3384&gt;1),VLOOKUP(A3384,[1]Plan1!$CW$105:$CY$215,3),H3384)</f>
        <v>6735.55</v>
      </c>
      <c r="I3385" s="127">
        <f t="shared" si="1895"/>
        <v>45211</v>
      </c>
      <c r="J3385" s="127">
        <f t="shared" si="1896"/>
        <v>45242</v>
      </c>
      <c r="K3385" s="34">
        <f t="shared" si="1897"/>
        <v>2.8004657021114543E-3</v>
      </c>
      <c r="L3385" s="212">
        <f t="shared" si="1898"/>
        <v>45301</v>
      </c>
      <c r="M3385" s="1">
        <f t="shared" si="1899"/>
        <v>20</v>
      </c>
      <c r="N3385" s="1">
        <f t="shared" si="1900"/>
        <v>5</v>
      </c>
      <c r="O3385" s="2">
        <f t="shared" si="1901"/>
        <v>1.0006993799999999</v>
      </c>
      <c r="P3385" s="35">
        <f t="shared" si="1902"/>
        <v>1.0023997600000001</v>
      </c>
      <c r="Q3385" s="35">
        <f t="shared" si="1903"/>
        <v>1.2645495414459265</v>
      </c>
      <c r="R3385" s="2">
        <f t="shared" si="1904"/>
        <v>1.2654339400000001</v>
      </c>
      <c r="S3385" s="2">
        <f t="shared" si="1905"/>
        <v>1.23561838</v>
      </c>
      <c r="T3385" s="2">
        <f t="shared" si="1906"/>
        <v>304384.09856795002</v>
      </c>
      <c r="U3385" s="2">
        <f t="shared" si="1907"/>
        <v>0</v>
      </c>
      <c r="V3385" s="2">
        <f t="shared" si="1908"/>
        <v>63846.770662907584</v>
      </c>
      <c r="W3385" s="2">
        <f t="shared" si="1909"/>
        <v>304384.09856795077</v>
      </c>
      <c r="X3385" s="36">
        <f t="shared" si="1910"/>
        <v>0</v>
      </c>
      <c r="Y3385" s="2">
        <f t="shared" si="1911"/>
        <v>0</v>
      </c>
      <c r="Z3385" s="37">
        <f t="shared" si="1912"/>
        <v>0</v>
      </c>
      <c r="AA3385" s="2">
        <f t="shared" si="1913"/>
        <v>0</v>
      </c>
      <c r="AB3385" s="4">
        <f t="shared" si="1921"/>
        <v>7.1215000000000001E-2</v>
      </c>
      <c r="AC3385" s="148">
        <f t="shared" si="1914"/>
        <v>968</v>
      </c>
      <c r="AD3385" s="36">
        <v>252</v>
      </c>
      <c r="AE3385" s="35">
        <f t="shared" si="1915"/>
        <v>1.302459587</v>
      </c>
      <c r="AF3385" s="2">
        <f t="shared" si="1916"/>
        <v>92063.888742220006</v>
      </c>
      <c r="AG3385" s="2">
        <f t="shared" si="1917"/>
        <v>92063.888742220006</v>
      </c>
      <c r="AH3385" s="3">
        <f t="shared" si="1918"/>
        <v>0</v>
      </c>
      <c r="AI3385" s="3"/>
      <c r="AJ3385" s="3">
        <v>0</v>
      </c>
      <c r="AK3385" s="2">
        <f t="shared" si="1919"/>
        <v>111647.54887006013</v>
      </c>
      <c r="AL3385" s="8"/>
      <c r="AM3385" s="8"/>
      <c r="AR3385" s="1"/>
      <c r="AW3385" s="30"/>
      <c r="AX3385" s="30"/>
    </row>
    <row r="3386" spans="1:50" x14ac:dyDescent="0.2">
      <c r="A3386" s="78">
        <f t="shared" si="1920"/>
        <v>45277</v>
      </c>
      <c r="B3386" s="2">
        <f t="shared" si="1890"/>
        <v>508174.718839004</v>
      </c>
      <c r="C3386" s="3">
        <f t="shared" si="1891"/>
        <v>68603587.043265536</v>
      </c>
      <c r="D3386" s="2">
        <f t="shared" ref="D3386:D3449" si="1922">D3385</f>
        <v>240537.3279050432</v>
      </c>
      <c r="E3386" s="2">
        <f t="shared" si="1892"/>
        <v>0</v>
      </c>
      <c r="F3386" s="33">
        <f t="shared" si="1893"/>
        <v>240537.3279050432</v>
      </c>
      <c r="G3386" s="39">
        <f t="shared" si="1894"/>
        <v>6716.74</v>
      </c>
      <c r="H3386" s="38">
        <f>IF(AND(N3386=1,N3385&gt;1),VLOOKUP(A3385,[1]Plan1!$CW$105:$CY$215,3),H3385)</f>
        <v>6735.55</v>
      </c>
      <c r="I3386" s="127">
        <f t="shared" si="1895"/>
        <v>45211</v>
      </c>
      <c r="J3386" s="127">
        <f t="shared" si="1896"/>
        <v>45242</v>
      </c>
      <c r="K3386" s="34">
        <f t="shared" si="1897"/>
        <v>2.8004657021114543E-3</v>
      </c>
      <c r="L3386" s="212">
        <f t="shared" si="1898"/>
        <v>45301</v>
      </c>
      <c r="M3386" s="1">
        <f t="shared" si="1899"/>
        <v>20</v>
      </c>
      <c r="N3386" s="1">
        <f t="shared" si="1900"/>
        <v>5</v>
      </c>
      <c r="O3386" s="2">
        <f t="shared" si="1901"/>
        <v>1.0006993799999999</v>
      </c>
      <c r="P3386" s="35">
        <f t="shared" si="1902"/>
        <v>1.0023997600000001</v>
      </c>
      <c r="Q3386" s="35">
        <f t="shared" si="1903"/>
        <v>1.2645495414459265</v>
      </c>
      <c r="R3386" s="2">
        <f t="shared" si="1904"/>
        <v>1.2654339400000001</v>
      </c>
      <c r="S3386" s="2">
        <f t="shared" si="1905"/>
        <v>1.23561838</v>
      </c>
      <c r="T3386" s="2">
        <f t="shared" si="1906"/>
        <v>304384.09856795002</v>
      </c>
      <c r="U3386" s="2">
        <f t="shared" si="1907"/>
        <v>0</v>
      </c>
      <c r="V3386" s="2">
        <f t="shared" si="1908"/>
        <v>63846.770662907584</v>
      </c>
      <c r="W3386" s="2">
        <f t="shared" si="1909"/>
        <v>304384.09856795077</v>
      </c>
      <c r="X3386" s="36">
        <f t="shared" si="1910"/>
        <v>0</v>
      </c>
      <c r="Y3386" s="2">
        <f t="shared" si="1911"/>
        <v>0</v>
      </c>
      <c r="Z3386" s="37">
        <f t="shared" si="1912"/>
        <v>0</v>
      </c>
      <c r="AA3386" s="2">
        <f t="shared" si="1913"/>
        <v>0</v>
      </c>
      <c r="AB3386" s="4">
        <f t="shared" si="1921"/>
        <v>7.1215000000000001E-2</v>
      </c>
      <c r="AC3386" s="148">
        <f t="shared" si="1914"/>
        <v>968</v>
      </c>
      <c r="AD3386" s="36">
        <v>252</v>
      </c>
      <c r="AE3386" s="35">
        <f t="shared" si="1915"/>
        <v>1.302459587</v>
      </c>
      <c r="AF3386" s="2">
        <f t="shared" si="1916"/>
        <v>92063.888742220006</v>
      </c>
      <c r="AG3386" s="2">
        <f t="shared" si="1917"/>
        <v>92063.888742220006</v>
      </c>
      <c r="AH3386" s="3">
        <f t="shared" si="1918"/>
        <v>0</v>
      </c>
      <c r="AI3386" s="3"/>
      <c r="AJ3386" s="3">
        <v>0</v>
      </c>
      <c r="AK3386" s="2">
        <f t="shared" si="1919"/>
        <v>111726.73152883322</v>
      </c>
      <c r="AL3386" s="8"/>
      <c r="AM3386" s="8"/>
      <c r="AR3386" s="1"/>
      <c r="AW3386" s="30"/>
      <c r="AX3386" s="30"/>
    </row>
    <row r="3387" spans="1:50" x14ac:dyDescent="0.2">
      <c r="A3387" s="78">
        <f t="shared" si="1920"/>
        <v>45278</v>
      </c>
      <c r="B3387" s="2">
        <f t="shared" si="1890"/>
        <v>508362.14261391707</v>
      </c>
      <c r="C3387" s="3">
        <f t="shared" si="1891"/>
        <v>68628889.2528788</v>
      </c>
      <c r="D3387" s="2">
        <f t="shared" si="1922"/>
        <v>240537.3279050432</v>
      </c>
      <c r="E3387" s="2">
        <f t="shared" si="1892"/>
        <v>0</v>
      </c>
      <c r="F3387" s="33">
        <f t="shared" si="1893"/>
        <v>240537.3279050432</v>
      </c>
      <c r="G3387" s="39">
        <f t="shared" si="1894"/>
        <v>6716.74</v>
      </c>
      <c r="H3387" s="38">
        <f>IF(AND(N3387=1,N3386&gt;1),VLOOKUP(A3386,[1]Plan1!$CW$105:$CY$215,3),H3386)</f>
        <v>6735.55</v>
      </c>
      <c r="I3387" s="127">
        <f t="shared" si="1895"/>
        <v>45211</v>
      </c>
      <c r="J3387" s="127">
        <f t="shared" si="1896"/>
        <v>45242</v>
      </c>
      <c r="K3387" s="34">
        <f t="shared" si="1897"/>
        <v>2.8004657021114543E-3</v>
      </c>
      <c r="L3387" s="212">
        <f t="shared" si="1898"/>
        <v>45301</v>
      </c>
      <c r="M3387" s="1">
        <f t="shared" si="1899"/>
        <v>20</v>
      </c>
      <c r="N3387" s="1">
        <f t="shared" si="1900"/>
        <v>5</v>
      </c>
      <c r="O3387" s="2">
        <f t="shared" si="1901"/>
        <v>1.0006993799999999</v>
      </c>
      <c r="P3387" s="35">
        <f t="shared" si="1902"/>
        <v>1.0023997600000001</v>
      </c>
      <c r="Q3387" s="35">
        <f t="shared" si="1903"/>
        <v>1.2645495414459265</v>
      </c>
      <c r="R3387" s="2">
        <f t="shared" si="1904"/>
        <v>1.2654339400000001</v>
      </c>
      <c r="S3387" s="2">
        <f t="shared" si="1905"/>
        <v>1.23561838</v>
      </c>
      <c r="T3387" s="2">
        <f t="shared" si="1906"/>
        <v>304384.09856795002</v>
      </c>
      <c r="U3387" s="2">
        <f t="shared" si="1907"/>
        <v>0</v>
      </c>
      <c r="V3387" s="2">
        <f t="shared" si="1908"/>
        <v>63846.770662907584</v>
      </c>
      <c r="W3387" s="2">
        <f t="shared" si="1909"/>
        <v>304384.09856795077</v>
      </c>
      <c r="X3387" s="36">
        <f t="shared" si="1910"/>
        <v>0</v>
      </c>
      <c r="Y3387" s="2">
        <f t="shared" si="1911"/>
        <v>0</v>
      </c>
      <c r="Z3387" s="37">
        <f t="shared" si="1912"/>
        <v>0</v>
      </c>
      <c r="AA3387" s="2">
        <f t="shared" si="1913"/>
        <v>0</v>
      </c>
      <c r="AB3387" s="4">
        <f t="shared" si="1921"/>
        <v>7.1215000000000001E-2</v>
      </c>
      <c r="AC3387" s="148">
        <f t="shared" si="1914"/>
        <v>969</v>
      </c>
      <c r="AD3387" s="36">
        <v>252</v>
      </c>
      <c r="AE3387" s="35">
        <f t="shared" si="1915"/>
        <v>1.3028151939999999</v>
      </c>
      <c r="AF3387" s="2">
        <f t="shared" si="1916"/>
        <v>92172.12985836</v>
      </c>
      <c r="AG3387" s="2">
        <f t="shared" si="1917"/>
        <v>92172.12985836</v>
      </c>
      <c r="AH3387" s="3">
        <f t="shared" si="1918"/>
        <v>0</v>
      </c>
      <c r="AI3387" s="3"/>
      <c r="AJ3387" s="3">
        <v>0</v>
      </c>
      <c r="AK3387" s="2">
        <f t="shared" si="1919"/>
        <v>111805.91418760632</v>
      </c>
      <c r="AL3387" s="8"/>
      <c r="AM3387" s="8"/>
      <c r="AR3387" s="1"/>
      <c r="AW3387" s="30"/>
      <c r="AX3387" s="30"/>
    </row>
    <row r="3388" spans="1:50" x14ac:dyDescent="0.2">
      <c r="A3388" s="78">
        <f t="shared" si="1920"/>
        <v>45279</v>
      </c>
      <c r="B3388" s="2">
        <f t="shared" si="1890"/>
        <v>508605.06318593299</v>
      </c>
      <c r="C3388" s="3">
        <f t="shared" si="1891"/>
        <v>68661683.530100957</v>
      </c>
      <c r="D3388" s="2">
        <f t="shared" si="1922"/>
        <v>240537.3279050432</v>
      </c>
      <c r="E3388" s="2">
        <f t="shared" si="1892"/>
        <v>0</v>
      </c>
      <c r="F3388" s="33">
        <f t="shared" si="1893"/>
        <v>240537.3279050432</v>
      </c>
      <c r="G3388" s="39">
        <f t="shared" si="1894"/>
        <v>6716.74</v>
      </c>
      <c r="H3388" s="38">
        <f>IF(AND(N3388=1,N3387&gt;1),VLOOKUP(A3387,[1]Plan1!$CW$105:$CY$215,3),H3387)</f>
        <v>6735.55</v>
      </c>
      <c r="I3388" s="127">
        <f t="shared" si="1895"/>
        <v>45211</v>
      </c>
      <c r="J3388" s="127">
        <f t="shared" si="1896"/>
        <v>45242</v>
      </c>
      <c r="K3388" s="34">
        <f t="shared" si="1897"/>
        <v>2.8004657021114543E-3</v>
      </c>
      <c r="L3388" s="212">
        <f t="shared" si="1898"/>
        <v>45301</v>
      </c>
      <c r="M3388" s="1">
        <f t="shared" si="1899"/>
        <v>20</v>
      </c>
      <c r="N3388" s="1">
        <f t="shared" si="1900"/>
        <v>6</v>
      </c>
      <c r="O3388" s="2">
        <f t="shared" si="1901"/>
        <v>1.0008393099999999</v>
      </c>
      <c r="P3388" s="35">
        <f t="shared" si="1902"/>
        <v>1.0023997600000001</v>
      </c>
      <c r="Q3388" s="35">
        <f t="shared" si="1903"/>
        <v>1.2645495414459265</v>
      </c>
      <c r="R3388" s="2">
        <f t="shared" si="1904"/>
        <v>1.26561089</v>
      </c>
      <c r="S3388" s="2">
        <f t="shared" si="1905"/>
        <v>1.23561838</v>
      </c>
      <c r="T3388" s="2">
        <f t="shared" si="1906"/>
        <v>304426.66164811997</v>
      </c>
      <c r="U3388" s="2">
        <f t="shared" si="1907"/>
        <v>0</v>
      </c>
      <c r="V3388" s="2">
        <f t="shared" si="1908"/>
        <v>63889.333743080373</v>
      </c>
      <c r="W3388" s="2">
        <f t="shared" si="1909"/>
        <v>304426.66164812358</v>
      </c>
      <c r="X3388" s="36">
        <f t="shared" si="1910"/>
        <v>0</v>
      </c>
      <c r="Y3388" s="2">
        <f t="shared" si="1911"/>
        <v>0</v>
      </c>
      <c r="Z3388" s="37">
        <f t="shared" si="1912"/>
        <v>0</v>
      </c>
      <c r="AA3388" s="2">
        <f t="shared" si="1913"/>
        <v>0</v>
      </c>
      <c r="AB3388" s="4">
        <f t="shared" si="1921"/>
        <v>7.1215000000000001E-2</v>
      </c>
      <c r="AC3388" s="148">
        <f t="shared" si="1914"/>
        <v>970</v>
      </c>
      <c r="AD3388" s="36">
        <v>252</v>
      </c>
      <c r="AE3388" s="35">
        <f t="shared" si="1915"/>
        <v>1.3031708989999999</v>
      </c>
      <c r="AF3388" s="2">
        <f t="shared" si="1916"/>
        <v>92293.304691419995</v>
      </c>
      <c r="AG3388" s="2">
        <f t="shared" si="1917"/>
        <v>92293.304691430007</v>
      </c>
      <c r="AH3388" s="3">
        <f t="shared" si="1918"/>
        <v>0</v>
      </c>
      <c r="AI3388" s="3"/>
      <c r="AJ3388" s="3">
        <v>0</v>
      </c>
      <c r="AK3388" s="2">
        <f t="shared" si="1919"/>
        <v>111885.09684637941</v>
      </c>
      <c r="AL3388" s="8"/>
      <c r="AM3388" s="8"/>
      <c r="AR3388" s="1"/>
      <c r="AW3388" s="30"/>
      <c r="AX3388" s="30"/>
    </row>
    <row r="3389" spans="1:50" x14ac:dyDescent="0.2">
      <c r="A3389" s="78">
        <f t="shared" si="1920"/>
        <v>45280</v>
      </c>
      <c r="B3389" s="2">
        <f t="shared" si="1890"/>
        <v>508848.05267318868</v>
      </c>
      <c r="C3389" s="3">
        <f t="shared" si="1891"/>
        <v>68694487.110880464</v>
      </c>
      <c r="D3389" s="2">
        <f t="shared" si="1922"/>
        <v>240537.3279050432</v>
      </c>
      <c r="E3389" s="2">
        <f t="shared" si="1892"/>
        <v>0</v>
      </c>
      <c r="F3389" s="33">
        <f t="shared" si="1893"/>
        <v>240537.3279050432</v>
      </c>
      <c r="G3389" s="39">
        <f t="shared" si="1894"/>
        <v>6716.74</v>
      </c>
      <c r="H3389" s="38">
        <f>IF(AND(N3389=1,N3388&gt;1),VLOOKUP(A3388,[1]Plan1!$CW$105:$CY$215,3),H3388)</f>
        <v>6735.55</v>
      </c>
      <c r="I3389" s="127">
        <f t="shared" si="1895"/>
        <v>45211</v>
      </c>
      <c r="J3389" s="127">
        <f t="shared" si="1896"/>
        <v>45242</v>
      </c>
      <c r="K3389" s="34">
        <f t="shared" si="1897"/>
        <v>2.8004657021114543E-3</v>
      </c>
      <c r="L3389" s="212">
        <f t="shared" si="1898"/>
        <v>45301</v>
      </c>
      <c r="M3389" s="1">
        <f t="shared" si="1899"/>
        <v>20</v>
      </c>
      <c r="N3389" s="1">
        <f t="shared" si="1900"/>
        <v>7</v>
      </c>
      <c r="O3389" s="2">
        <f t="shared" si="1901"/>
        <v>1.00097927</v>
      </c>
      <c r="P3389" s="35">
        <f t="shared" si="1902"/>
        <v>1.0023997600000001</v>
      </c>
      <c r="Q3389" s="35">
        <f t="shared" si="1903"/>
        <v>1.2645495414459265</v>
      </c>
      <c r="R3389" s="2">
        <f t="shared" si="1904"/>
        <v>1.26578787</v>
      </c>
      <c r="S3389" s="2">
        <f t="shared" si="1905"/>
        <v>1.23561838</v>
      </c>
      <c r="T3389" s="2">
        <f t="shared" si="1906"/>
        <v>304469.23194441001</v>
      </c>
      <c r="U3389" s="2">
        <f t="shared" si="1907"/>
        <v>0</v>
      </c>
      <c r="V3389" s="2">
        <f t="shared" si="1908"/>
        <v>63931.904039373003</v>
      </c>
      <c r="W3389" s="2">
        <f t="shared" si="1909"/>
        <v>304469.23194441618</v>
      </c>
      <c r="X3389" s="36">
        <f t="shared" si="1910"/>
        <v>0</v>
      </c>
      <c r="Y3389" s="2">
        <f t="shared" si="1911"/>
        <v>0</v>
      </c>
      <c r="Z3389" s="37">
        <f t="shared" si="1912"/>
        <v>0</v>
      </c>
      <c r="AA3389" s="2">
        <f t="shared" si="1913"/>
        <v>0</v>
      </c>
      <c r="AB3389" s="4">
        <f t="shared" si="1921"/>
        <v>7.1215000000000001E-2</v>
      </c>
      <c r="AC3389" s="148">
        <f t="shared" si="1914"/>
        <v>971</v>
      </c>
      <c r="AD3389" s="36">
        <v>252</v>
      </c>
      <c r="AE3389" s="35">
        <f t="shared" si="1915"/>
        <v>1.3035266999999999</v>
      </c>
      <c r="AF3389" s="2">
        <f t="shared" si="1916"/>
        <v>92414.541223620006</v>
      </c>
      <c r="AG3389" s="2">
        <f t="shared" si="1917"/>
        <v>92414.541223620006</v>
      </c>
      <c r="AH3389" s="3">
        <f t="shared" si="1918"/>
        <v>0</v>
      </c>
      <c r="AI3389" s="3"/>
      <c r="AJ3389" s="3">
        <v>0</v>
      </c>
      <c r="AK3389" s="2">
        <f t="shared" si="1919"/>
        <v>111964.2795051525</v>
      </c>
      <c r="AL3389" s="8"/>
      <c r="AM3389" s="8"/>
      <c r="AR3389" s="1"/>
      <c r="AW3389" s="30"/>
      <c r="AX3389" s="30"/>
    </row>
    <row r="3390" spans="1:50" x14ac:dyDescent="0.2">
      <c r="A3390" s="78">
        <f t="shared" si="1920"/>
        <v>45281</v>
      </c>
      <c r="B3390" s="2">
        <f t="shared" si="1890"/>
        <v>509091.10856836097</v>
      </c>
      <c r="C3390" s="3">
        <f t="shared" si="1891"/>
        <v>68727299.65672873</v>
      </c>
      <c r="D3390" s="2">
        <f t="shared" si="1922"/>
        <v>240537.3279050432</v>
      </c>
      <c r="E3390" s="2">
        <f t="shared" si="1892"/>
        <v>0</v>
      </c>
      <c r="F3390" s="33">
        <f t="shared" si="1893"/>
        <v>240537.3279050432</v>
      </c>
      <c r="G3390" s="39">
        <f t="shared" si="1894"/>
        <v>6716.74</v>
      </c>
      <c r="H3390" s="38">
        <f>IF(AND(N3390=1,N3389&gt;1),VLOOKUP(A3389,[1]Plan1!$CW$105:$CY$215,3),H3389)</f>
        <v>6735.55</v>
      </c>
      <c r="I3390" s="127">
        <f t="shared" si="1895"/>
        <v>45211</v>
      </c>
      <c r="J3390" s="127">
        <f t="shared" si="1896"/>
        <v>45242</v>
      </c>
      <c r="K3390" s="34">
        <f t="shared" si="1897"/>
        <v>2.8004657021114543E-3</v>
      </c>
      <c r="L3390" s="212">
        <f t="shared" si="1898"/>
        <v>45301</v>
      </c>
      <c r="M3390" s="1">
        <f t="shared" si="1899"/>
        <v>20</v>
      </c>
      <c r="N3390" s="1">
        <f t="shared" si="1900"/>
        <v>8</v>
      </c>
      <c r="O3390" s="2">
        <f t="shared" si="1901"/>
        <v>1.00111924</v>
      </c>
      <c r="P3390" s="35">
        <f t="shared" si="1902"/>
        <v>1.0023997600000001</v>
      </c>
      <c r="Q3390" s="35">
        <f t="shared" si="1903"/>
        <v>1.2645495414459265</v>
      </c>
      <c r="R3390" s="2">
        <f t="shared" si="1904"/>
        <v>1.2659648699999999</v>
      </c>
      <c r="S3390" s="2">
        <f t="shared" si="1905"/>
        <v>1.23561838</v>
      </c>
      <c r="T3390" s="2">
        <f t="shared" si="1906"/>
        <v>304511.80705145001</v>
      </c>
      <c r="U3390" s="2">
        <f t="shared" si="1907"/>
        <v>0</v>
      </c>
      <c r="V3390" s="2">
        <f t="shared" si="1908"/>
        <v>63974.479146412166</v>
      </c>
      <c r="W3390" s="2">
        <f t="shared" si="1909"/>
        <v>304511.80705145537</v>
      </c>
      <c r="X3390" s="36">
        <f t="shared" si="1910"/>
        <v>0</v>
      </c>
      <c r="Y3390" s="2">
        <f t="shared" si="1911"/>
        <v>0</v>
      </c>
      <c r="Z3390" s="37">
        <f t="shared" si="1912"/>
        <v>0</v>
      </c>
      <c r="AA3390" s="2">
        <f t="shared" si="1913"/>
        <v>0</v>
      </c>
      <c r="AB3390" s="4">
        <f t="shared" si="1921"/>
        <v>7.1215000000000001E-2</v>
      </c>
      <c r="AC3390" s="148">
        <f t="shared" si="1914"/>
        <v>972</v>
      </c>
      <c r="AD3390" s="36">
        <v>252</v>
      </c>
      <c r="AE3390" s="35">
        <f t="shared" si="1915"/>
        <v>1.303882599</v>
      </c>
      <c r="AF3390" s="2">
        <f t="shared" si="1916"/>
        <v>92535.839352979994</v>
      </c>
      <c r="AG3390" s="2">
        <f t="shared" si="1917"/>
        <v>92535.839352979994</v>
      </c>
      <c r="AH3390" s="3">
        <f t="shared" si="1918"/>
        <v>0</v>
      </c>
      <c r="AI3390" s="3"/>
      <c r="AJ3390" s="3">
        <v>0</v>
      </c>
      <c r="AK3390" s="2">
        <f t="shared" si="1919"/>
        <v>112043.46216392559</v>
      </c>
      <c r="AL3390" s="8"/>
      <c r="AM3390" s="8"/>
      <c r="AR3390" s="1"/>
      <c r="AW3390" s="30"/>
      <c r="AX3390" s="30"/>
    </row>
    <row r="3391" spans="1:50" x14ac:dyDescent="0.2">
      <c r="A3391" s="78">
        <f t="shared" si="1920"/>
        <v>45282</v>
      </c>
      <c r="B3391" s="2">
        <f t="shared" si="1890"/>
        <v>509334.2365543464</v>
      </c>
      <c r="C3391" s="3">
        <f t="shared" si="1891"/>
        <v>68760121.93483676</v>
      </c>
      <c r="D3391" s="2">
        <f t="shared" si="1922"/>
        <v>240537.3279050432</v>
      </c>
      <c r="E3391" s="2">
        <f t="shared" si="1892"/>
        <v>0</v>
      </c>
      <c r="F3391" s="33">
        <f t="shared" si="1893"/>
        <v>240537.3279050432</v>
      </c>
      <c r="G3391" s="39">
        <f t="shared" si="1894"/>
        <v>6716.74</v>
      </c>
      <c r="H3391" s="38">
        <f>IF(AND(N3391=1,N3390&gt;1),VLOOKUP(A3390,[1]Plan1!$CW$105:$CY$215,3),H3390)</f>
        <v>6735.55</v>
      </c>
      <c r="I3391" s="127">
        <f t="shared" si="1895"/>
        <v>45211</v>
      </c>
      <c r="J3391" s="127">
        <f t="shared" si="1896"/>
        <v>45242</v>
      </c>
      <c r="K3391" s="34">
        <f t="shared" si="1897"/>
        <v>2.8004657021114543E-3</v>
      </c>
      <c r="L3391" s="212">
        <f t="shared" si="1898"/>
        <v>45301</v>
      </c>
      <c r="M3391" s="1">
        <f t="shared" si="1899"/>
        <v>20</v>
      </c>
      <c r="N3391" s="1">
        <f t="shared" si="1900"/>
        <v>9</v>
      </c>
      <c r="O3391" s="2">
        <f t="shared" si="1901"/>
        <v>1.00125924</v>
      </c>
      <c r="P3391" s="35">
        <f t="shared" si="1902"/>
        <v>1.0023997600000001</v>
      </c>
      <c r="Q3391" s="35">
        <f t="shared" si="1903"/>
        <v>1.2645495414459265</v>
      </c>
      <c r="R3391" s="2">
        <f t="shared" si="1904"/>
        <v>1.26614191</v>
      </c>
      <c r="S3391" s="2">
        <f t="shared" si="1905"/>
        <v>1.23561838</v>
      </c>
      <c r="T3391" s="2">
        <f t="shared" si="1906"/>
        <v>304554.39177997998</v>
      </c>
      <c r="U3391" s="2">
        <f t="shared" si="1907"/>
        <v>0</v>
      </c>
      <c r="V3391" s="2">
        <f t="shared" si="1908"/>
        <v>64017.063874944492</v>
      </c>
      <c r="W3391" s="2">
        <f t="shared" si="1909"/>
        <v>304554.39177998772</v>
      </c>
      <c r="X3391" s="36">
        <f t="shared" si="1910"/>
        <v>0</v>
      </c>
      <c r="Y3391" s="2">
        <f t="shared" si="1911"/>
        <v>0</v>
      </c>
      <c r="Z3391" s="37">
        <f t="shared" si="1912"/>
        <v>0</v>
      </c>
      <c r="AA3391" s="2">
        <f t="shared" si="1913"/>
        <v>0</v>
      </c>
      <c r="AB3391" s="4">
        <f t="shared" si="1921"/>
        <v>7.1215000000000001E-2</v>
      </c>
      <c r="AC3391" s="148">
        <f t="shared" si="1914"/>
        <v>973</v>
      </c>
      <c r="AD3391" s="36">
        <v>252</v>
      </c>
      <c r="AE3391" s="35">
        <f t="shared" si="1915"/>
        <v>1.3042385940000001</v>
      </c>
      <c r="AF3391" s="2">
        <f t="shared" si="1916"/>
        <v>92657.199951660004</v>
      </c>
      <c r="AG3391" s="2">
        <f t="shared" si="1917"/>
        <v>92657.199951660004</v>
      </c>
      <c r="AH3391" s="3">
        <f t="shared" si="1918"/>
        <v>0</v>
      </c>
      <c r="AI3391" s="3"/>
      <c r="AJ3391" s="3">
        <v>0</v>
      </c>
      <c r="AK3391" s="2">
        <f t="shared" si="1919"/>
        <v>112122.6448226987</v>
      </c>
      <c r="AL3391" s="8"/>
      <c r="AM3391" s="8"/>
      <c r="AR3391" s="1"/>
      <c r="AW3391" s="30"/>
      <c r="AX3391" s="30"/>
    </row>
    <row r="3392" spans="1:50" x14ac:dyDescent="0.2">
      <c r="A3392" s="78">
        <f t="shared" si="1920"/>
        <v>45283</v>
      </c>
      <c r="B3392" s="2">
        <f t="shared" si="1890"/>
        <v>509468.96299677505</v>
      </c>
      <c r="C3392" s="3">
        <f t="shared" si="1891"/>
        <v>68778310.004564628</v>
      </c>
      <c r="D3392" s="2">
        <f t="shared" si="1922"/>
        <v>240537.3279050432</v>
      </c>
      <c r="E3392" s="2">
        <f t="shared" si="1892"/>
        <v>0</v>
      </c>
      <c r="F3392" s="33">
        <f t="shared" si="1893"/>
        <v>240537.3279050432</v>
      </c>
      <c r="G3392" s="39">
        <f t="shared" si="1894"/>
        <v>6716.74</v>
      </c>
      <c r="H3392" s="38">
        <f>IF(AND(N3392=1,N3391&gt;1),VLOOKUP(A3391,[1]Plan1!$CW$105:$CY$215,3),H3391)</f>
        <v>6735.55</v>
      </c>
      <c r="I3392" s="127">
        <f t="shared" si="1895"/>
        <v>45211</v>
      </c>
      <c r="J3392" s="127">
        <f t="shared" si="1896"/>
        <v>45242</v>
      </c>
      <c r="K3392" s="34">
        <f t="shared" si="1897"/>
        <v>2.8004657021114543E-3</v>
      </c>
      <c r="L3392" s="212">
        <f t="shared" si="1898"/>
        <v>45301</v>
      </c>
      <c r="M3392" s="1">
        <f t="shared" si="1899"/>
        <v>20</v>
      </c>
      <c r="N3392" s="1">
        <f t="shared" si="1900"/>
        <v>10</v>
      </c>
      <c r="O3392" s="2">
        <f t="shared" si="1901"/>
        <v>1.00139925</v>
      </c>
      <c r="P3392" s="35">
        <f t="shared" si="1902"/>
        <v>1.0023997600000001</v>
      </c>
      <c r="Q3392" s="35">
        <f t="shared" si="1903"/>
        <v>1.2645495414459265</v>
      </c>
      <c r="R3392" s="2">
        <f t="shared" si="1904"/>
        <v>1.26631896</v>
      </c>
      <c r="S3392" s="2">
        <f t="shared" si="1905"/>
        <v>1.23561838</v>
      </c>
      <c r="T3392" s="2">
        <f t="shared" si="1906"/>
        <v>304596.97891389002</v>
      </c>
      <c r="U3392" s="2">
        <f t="shared" si="1907"/>
        <v>0</v>
      </c>
      <c r="V3392" s="2">
        <f t="shared" si="1908"/>
        <v>64059.65100885008</v>
      </c>
      <c r="W3392" s="2">
        <f t="shared" si="1909"/>
        <v>304596.97891389328</v>
      </c>
      <c r="X3392" s="36">
        <f t="shared" si="1910"/>
        <v>0</v>
      </c>
      <c r="Y3392" s="2">
        <f t="shared" si="1911"/>
        <v>0</v>
      </c>
      <c r="Z3392" s="37">
        <f t="shared" si="1912"/>
        <v>0</v>
      </c>
      <c r="AA3392" s="2">
        <f t="shared" si="1913"/>
        <v>0</v>
      </c>
      <c r="AB3392" s="4">
        <f t="shared" si="1921"/>
        <v>7.1215000000000001E-2</v>
      </c>
      <c r="AC3392" s="148">
        <f t="shared" si="1914"/>
        <v>973</v>
      </c>
      <c r="AD3392" s="36">
        <v>252</v>
      </c>
      <c r="AE3392" s="35">
        <f t="shared" si="1915"/>
        <v>1.3042385940000001</v>
      </c>
      <c r="AF3392" s="2">
        <f t="shared" si="1916"/>
        <v>92670.156601399998</v>
      </c>
      <c r="AG3392" s="2">
        <f t="shared" si="1917"/>
        <v>92670.156601409995</v>
      </c>
      <c r="AH3392" s="3">
        <f t="shared" si="1918"/>
        <v>0</v>
      </c>
      <c r="AI3392" s="3"/>
      <c r="AJ3392" s="3">
        <v>0</v>
      </c>
      <c r="AK3392" s="2">
        <f t="shared" si="1919"/>
        <v>112201.82748147177</v>
      </c>
      <c r="AL3392" s="8"/>
      <c r="AM3392" s="8"/>
      <c r="AR3392" s="1"/>
      <c r="AW3392" s="30"/>
      <c r="AX3392" s="30"/>
    </row>
    <row r="3393" spans="1:50" x14ac:dyDescent="0.2">
      <c r="A3393" s="78">
        <f t="shared" si="1920"/>
        <v>45284</v>
      </c>
      <c r="B3393" s="2">
        <f t="shared" si="1890"/>
        <v>509548.1456555482</v>
      </c>
      <c r="C3393" s="3">
        <f t="shared" si="1891"/>
        <v>68788999.663499013</v>
      </c>
      <c r="D3393" s="2">
        <f t="shared" si="1922"/>
        <v>240537.3279050432</v>
      </c>
      <c r="E3393" s="2">
        <f t="shared" si="1892"/>
        <v>0</v>
      </c>
      <c r="F3393" s="33">
        <f t="shared" si="1893"/>
        <v>240537.3279050432</v>
      </c>
      <c r="G3393" s="39">
        <f t="shared" si="1894"/>
        <v>6716.74</v>
      </c>
      <c r="H3393" s="38">
        <f>IF(AND(N3393=1,N3392&gt;1),VLOOKUP(A3392,[1]Plan1!$CW$105:$CY$215,3),H3392)</f>
        <v>6735.55</v>
      </c>
      <c r="I3393" s="127">
        <f t="shared" si="1895"/>
        <v>45211</v>
      </c>
      <c r="J3393" s="127">
        <f t="shared" si="1896"/>
        <v>45242</v>
      </c>
      <c r="K3393" s="34">
        <f t="shared" si="1897"/>
        <v>2.8004657021114543E-3</v>
      </c>
      <c r="L3393" s="212">
        <f t="shared" si="1898"/>
        <v>45301</v>
      </c>
      <c r="M3393" s="1">
        <f t="shared" si="1899"/>
        <v>20</v>
      </c>
      <c r="N3393" s="1">
        <f t="shared" si="1900"/>
        <v>10</v>
      </c>
      <c r="O3393" s="2">
        <f t="shared" si="1901"/>
        <v>1.00139925</v>
      </c>
      <c r="P3393" s="35">
        <f t="shared" si="1902"/>
        <v>1.0023997600000001</v>
      </c>
      <c r="Q3393" s="35">
        <f t="shared" si="1903"/>
        <v>1.2645495414459265</v>
      </c>
      <c r="R3393" s="2">
        <f t="shared" si="1904"/>
        <v>1.26631896</v>
      </c>
      <c r="S3393" s="2">
        <f t="shared" si="1905"/>
        <v>1.23561838</v>
      </c>
      <c r="T3393" s="2">
        <f t="shared" si="1906"/>
        <v>304596.97891389002</v>
      </c>
      <c r="U3393" s="2">
        <f t="shared" si="1907"/>
        <v>0</v>
      </c>
      <c r="V3393" s="2">
        <f t="shared" si="1908"/>
        <v>64059.65100885008</v>
      </c>
      <c r="W3393" s="2">
        <f t="shared" si="1909"/>
        <v>304596.97891389328</v>
      </c>
      <c r="X3393" s="36">
        <f t="shared" si="1910"/>
        <v>0</v>
      </c>
      <c r="Y3393" s="2">
        <f t="shared" si="1911"/>
        <v>0</v>
      </c>
      <c r="Z3393" s="37">
        <f t="shared" si="1912"/>
        <v>0</v>
      </c>
      <c r="AA3393" s="2">
        <f t="shared" si="1913"/>
        <v>0</v>
      </c>
      <c r="AB3393" s="4">
        <f t="shared" si="1921"/>
        <v>7.1215000000000001E-2</v>
      </c>
      <c r="AC3393" s="148">
        <f t="shared" si="1914"/>
        <v>973</v>
      </c>
      <c r="AD3393" s="36">
        <v>252</v>
      </c>
      <c r="AE3393" s="35">
        <f t="shared" si="1915"/>
        <v>1.3042385940000001</v>
      </c>
      <c r="AF3393" s="2">
        <f t="shared" si="1916"/>
        <v>92670.156601399998</v>
      </c>
      <c r="AG3393" s="2">
        <f t="shared" si="1917"/>
        <v>92670.156601409995</v>
      </c>
      <c r="AH3393" s="3">
        <f t="shared" si="1918"/>
        <v>0</v>
      </c>
      <c r="AI3393" s="3"/>
      <c r="AJ3393" s="3">
        <v>0</v>
      </c>
      <c r="AK3393" s="2">
        <f t="shared" si="1919"/>
        <v>112281.01014024488</v>
      </c>
      <c r="AL3393" s="8"/>
      <c r="AM3393" s="8"/>
      <c r="AR3393" s="1"/>
      <c r="AW3393" s="30"/>
      <c r="AX3393" s="30"/>
    </row>
    <row r="3394" spans="1:50" x14ac:dyDescent="0.2">
      <c r="A3394" s="78">
        <f t="shared" si="1920"/>
        <v>45285</v>
      </c>
      <c r="B3394" s="2">
        <f t="shared" si="1890"/>
        <v>509627.32831432123</v>
      </c>
      <c r="C3394" s="3">
        <f t="shared" si="1891"/>
        <v>68799689.322433367</v>
      </c>
      <c r="D3394" s="2">
        <f t="shared" si="1922"/>
        <v>240537.3279050432</v>
      </c>
      <c r="E3394" s="2">
        <f t="shared" si="1892"/>
        <v>0</v>
      </c>
      <c r="F3394" s="33">
        <f t="shared" si="1893"/>
        <v>240537.3279050432</v>
      </c>
      <c r="G3394" s="39">
        <f t="shared" si="1894"/>
        <v>6716.74</v>
      </c>
      <c r="H3394" s="38">
        <f>IF(AND(N3394=1,N3393&gt;1),VLOOKUP(A3393,[1]Plan1!$CW$105:$CY$215,3),H3393)</f>
        <v>6735.55</v>
      </c>
      <c r="I3394" s="127">
        <f t="shared" si="1895"/>
        <v>45211</v>
      </c>
      <c r="J3394" s="127">
        <f t="shared" si="1896"/>
        <v>45242</v>
      </c>
      <c r="K3394" s="34">
        <f t="shared" si="1897"/>
        <v>2.8004657021114543E-3</v>
      </c>
      <c r="L3394" s="212">
        <f t="shared" si="1898"/>
        <v>45301</v>
      </c>
      <c r="M3394" s="1">
        <f t="shared" si="1899"/>
        <v>20</v>
      </c>
      <c r="N3394" s="1">
        <f t="shared" si="1900"/>
        <v>10</v>
      </c>
      <c r="O3394" s="2">
        <f t="shared" si="1901"/>
        <v>1.00139925</v>
      </c>
      <c r="P3394" s="35">
        <f t="shared" si="1902"/>
        <v>1.0023997600000001</v>
      </c>
      <c r="Q3394" s="35">
        <f t="shared" si="1903"/>
        <v>1.2645495414459265</v>
      </c>
      <c r="R3394" s="2">
        <f t="shared" si="1904"/>
        <v>1.26631896</v>
      </c>
      <c r="S3394" s="2">
        <f t="shared" si="1905"/>
        <v>1.23561838</v>
      </c>
      <c r="T3394" s="2">
        <f t="shared" si="1906"/>
        <v>304596.97891389002</v>
      </c>
      <c r="U3394" s="2">
        <f t="shared" si="1907"/>
        <v>0</v>
      </c>
      <c r="V3394" s="2">
        <f t="shared" si="1908"/>
        <v>64059.65100885008</v>
      </c>
      <c r="W3394" s="2">
        <f t="shared" si="1909"/>
        <v>304596.97891389328</v>
      </c>
      <c r="X3394" s="36">
        <f t="shared" si="1910"/>
        <v>0</v>
      </c>
      <c r="Y3394" s="2">
        <f t="shared" si="1911"/>
        <v>0</v>
      </c>
      <c r="Z3394" s="37">
        <f t="shared" si="1912"/>
        <v>0</v>
      </c>
      <c r="AA3394" s="2">
        <f t="shared" si="1913"/>
        <v>0</v>
      </c>
      <c r="AB3394" s="4">
        <f t="shared" si="1921"/>
        <v>7.1215000000000001E-2</v>
      </c>
      <c r="AC3394" s="148">
        <f t="shared" si="1914"/>
        <v>973</v>
      </c>
      <c r="AD3394" s="36">
        <v>252</v>
      </c>
      <c r="AE3394" s="35">
        <f t="shared" si="1915"/>
        <v>1.3042385940000001</v>
      </c>
      <c r="AF3394" s="2">
        <f t="shared" si="1916"/>
        <v>92670.156601399998</v>
      </c>
      <c r="AG3394" s="2">
        <f t="shared" si="1917"/>
        <v>92670.156601409995</v>
      </c>
      <c r="AH3394" s="3">
        <f t="shared" si="1918"/>
        <v>0</v>
      </c>
      <c r="AI3394" s="3"/>
      <c r="AJ3394" s="3">
        <v>0</v>
      </c>
      <c r="AK3394" s="2">
        <f t="shared" si="1919"/>
        <v>112360.19279901795</v>
      </c>
      <c r="AL3394" s="8"/>
      <c r="AM3394" s="8"/>
      <c r="AR3394" s="1"/>
      <c r="AW3394" s="30"/>
      <c r="AX3394" s="30"/>
    </row>
    <row r="3395" spans="1:50" x14ac:dyDescent="0.2">
      <c r="A3395" s="78">
        <f t="shared" si="1920"/>
        <v>45286</v>
      </c>
      <c r="B3395" s="2">
        <f t="shared" si="1890"/>
        <v>509814.97582510428</v>
      </c>
      <c r="C3395" s="3">
        <f t="shared" si="1891"/>
        <v>68825021.736389071</v>
      </c>
      <c r="D3395" s="2">
        <f t="shared" si="1922"/>
        <v>240537.3279050432</v>
      </c>
      <c r="E3395" s="2">
        <f t="shared" si="1892"/>
        <v>0</v>
      </c>
      <c r="F3395" s="33">
        <f t="shared" si="1893"/>
        <v>240537.3279050432</v>
      </c>
      <c r="G3395" s="39">
        <f t="shared" si="1894"/>
        <v>6716.74</v>
      </c>
      <c r="H3395" s="38">
        <f>IF(AND(N3395=1,N3394&gt;1),VLOOKUP(A3394,[1]Plan1!$CW$105:$CY$215,3),H3394)</f>
        <v>6735.55</v>
      </c>
      <c r="I3395" s="127">
        <f t="shared" si="1895"/>
        <v>45211</v>
      </c>
      <c r="J3395" s="127">
        <f t="shared" si="1896"/>
        <v>45242</v>
      </c>
      <c r="K3395" s="34">
        <f t="shared" si="1897"/>
        <v>2.8004657021114543E-3</v>
      </c>
      <c r="L3395" s="212">
        <f t="shared" si="1898"/>
        <v>45301</v>
      </c>
      <c r="M3395" s="1">
        <f t="shared" si="1899"/>
        <v>20</v>
      </c>
      <c r="N3395" s="1">
        <f t="shared" si="1900"/>
        <v>10</v>
      </c>
      <c r="O3395" s="2">
        <f t="shared" si="1901"/>
        <v>1.00139925</v>
      </c>
      <c r="P3395" s="35">
        <f t="shared" si="1902"/>
        <v>1.0023997600000001</v>
      </c>
      <c r="Q3395" s="35">
        <f t="shared" si="1903"/>
        <v>1.2645495414459265</v>
      </c>
      <c r="R3395" s="2">
        <f t="shared" si="1904"/>
        <v>1.26631896</v>
      </c>
      <c r="S3395" s="2">
        <f t="shared" si="1905"/>
        <v>1.23561838</v>
      </c>
      <c r="T3395" s="2">
        <f t="shared" si="1906"/>
        <v>304596.97891389002</v>
      </c>
      <c r="U3395" s="2">
        <f t="shared" si="1907"/>
        <v>0</v>
      </c>
      <c r="V3395" s="2">
        <f t="shared" si="1908"/>
        <v>64059.65100885008</v>
      </c>
      <c r="W3395" s="2">
        <f t="shared" si="1909"/>
        <v>304596.97891389328</v>
      </c>
      <c r="X3395" s="36">
        <f t="shared" si="1910"/>
        <v>0</v>
      </c>
      <c r="Y3395" s="2">
        <f t="shared" si="1911"/>
        <v>0</v>
      </c>
      <c r="Z3395" s="37">
        <f t="shared" si="1912"/>
        <v>0</v>
      </c>
      <c r="AA3395" s="2">
        <f t="shared" si="1913"/>
        <v>0</v>
      </c>
      <c r="AB3395" s="4">
        <f t="shared" si="1921"/>
        <v>7.1215000000000001E-2</v>
      </c>
      <c r="AC3395" s="148">
        <f t="shared" si="1914"/>
        <v>974</v>
      </c>
      <c r="AD3395" s="36">
        <v>252</v>
      </c>
      <c r="AE3395" s="35">
        <f t="shared" si="1915"/>
        <v>1.304594687</v>
      </c>
      <c r="AF3395" s="2">
        <f t="shared" si="1916"/>
        <v>92778.621453419997</v>
      </c>
      <c r="AG3395" s="2">
        <f t="shared" si="1917"/>
        <v>92778.621453419997</v>
      </c>
      <c r="AH3395" s="3">
        <f t="shared" si="1918"/>
        <v>0</v>
      </c>
      <c r="AI3395" s="3"/>
      <c r="AJ3395" s="3">
        <v>0</v>
      </c>
      <c r="AK3395" s="2">
        <f t="shared" si="1919"/>
        <v>112439.37545779106</v>
      </c>
      <c r="AL3395" s="8"/>
      <c r="AM3395" s="8"/>
      <c r="AR3395" s="1"/>
      <c r="AW3395" s="30"/>
      <c r="AX3395" s="30"/>
    </row>
    <row r="3396" spans="1:50" x14ac:dyDescent="0.2">
      <c r="A3396" s="78">
        <f t="shared" si="1920"/>
        <v>45287</v>
      </c>
      <c r="B3396" s="2">
        <f t="shared" si="1890"/>
        <v>510058.2332773197</v>
      </c>
      <c r="C3396" s="3">
        <f t="shared" si="1891"/>
        <v>68857861.492438152</v>
      </c>
      <c r="D3396" s="2">
        <f t="shared" si="1922"/>
        <v>240537.3279050432</v>
      </c>
      <c r="E3396" s="2">
        <f t="shared" si="1892"/>
        <v>0</v>
      </c>
      <c r="F3396" s="33">
        <f t="shared" si="1893"/>
        <v>240537.3279050432</v>
      </c>
      <c r="G3396" s="39">
        <f t="shared" si="1894"/>
        <v>6716.74</v>
      </c>
      <c r="H3396" s="38">
        <f>IF(AND(N3396=1,N3395&gt;1),VLOOKUP(A3395,[1]Plan1!$CW$105:$CY$215,3),H3395)</f>
        <v>6735.55</v>
      </c>
      <c r="I3396" s="127">
        <f t="shared" si="1895"/>
        <v>45211</v>
      </c>
      <c r="J3396" s="127">
        <f t="shared" si="1896"/>
        <v>45242</v>
      </c>
      <c r="K3396" s="34">
        <f t="shared" si="1897"/>
        <v>2.8004657021114543E-3</v>
      </c>
      <c r="L3396" s="212">
        <f t="shared" si="1898"/>
        <v>45301</v>
      </c>
      <c r="M3396" s="1">
        <f t="shared" si="1899"/>
        <v>20</v>
      </c>
      <c r="N3396" s="1">
        <f t="shared" si="1900"/>
        <v>11</v>
      </c>
      <c r="O3396" s="2">
        <f t="shared" si="1901"/>
        <v>1.00153928</v>
      </c>
      <c r="P3396" s="35">
        <f t="shared" si="1902"/>
        <v>1.0023997600000001</v>
      </c>
      <c r="Q3396" s="35">
        <f t="shared" si="1903"/>
        <v>1.2645495414459265</v>
      </c>
      <c r="R3396" s="2">
        <f t="shared" si="1904"/>
        <v>1.2664960300000001</v>
      </c>
      <c r="S3396" s="2">
        <f t="shared" si="1905"/>
        <v>1.23561838</v>
      </c>
      <c r="T3396" s="2">
        <f t="shared" si="1906"/>
        <v>304639.57085854001</v>
      </c>
      <c r="U3396" s="2">
        <f t="shared" si="1907"/>
        <v>0</v>
      </c>
      <c r="V3396" s="2">
        <f t="shared" si="1908"/>
        <v>64102.242953502253</v>
      </c>
      <c r="W3396" s="2">
        <f t="shared" si="1909"/>
        <v>304639.57085854548</v>
      </c>
      <c r="X3396" s="36">
        <f t="shared" si="1910"/>
        <v>0</v>
      </c>
      <c r="Y3396" s="2">
        <f t="shared" si="1911"/>
        <v>0</v>
      </c>
      <c r="Z3396" s="37">
        <f t="shared" si="1912"/>
        <v>0</v>
      </c>
      <c r="AA3396" s="2">
        <f t="shared" si="1913"/>
        <v>0</v>
      </c>
      <c r="AB3396" s="4">
        <f t="shared" si="1921"/>
        <v>7.1215000000000001E-2</v>
      </c>
      <c r="AC3396" s="148">
        <f t="shared" si="1914"/>
        <v>975</v>
      </c>
      <c r="AD3396" s="36">
        <v>252</v>
      </c>
      <c r="AE3396" s="35">
        <f t="shared" si="1915"/>
        <v>1.304950877</v>
      </c>
      <c r="AF3396" s="2">
        <f t="shared" si="1916"/>
        <v>92900.104302210006</v>
      </c>
      <c r="AG3396" s="2">
        <f t="shared" si="1917"/>
        <v>92900.104302210006</v>
      </c>
      <c r="AH3396" s="3">
        <f t="shared" si="1918"/>
        <v>0</v>
      </c>
      <c r="AI3396" s="3"/>
      <c r="AJ3396" s="3">
        <v>0</v>
      </c>
      <c r="AK3396" s="2">
        <f t="shared" si="1919"/>
        <v>112518.55811656415</v>
      </c>
      <c r="AL3396" s="8"/>
      <c r="AM3396" s="8"/>
      <c r="AR3396" s="1"/>
      <c r="AW3396" s="30"/>
      <c r="AX3396" s="30"/>
    </row>
    <row r="3397" spans="1:50" x14ac:dyDescent="0.2">
      <c r="A3397" s="78">
        <f t="shared" si="1920"/>
        <v>45288</v>
      </c>
      <c r="B3397" s="2">
        <f t="shared" si="1890"/>
        <v>510301.56034929468</v>
      </c>
      <c r="C3397" s="3">
        <f t="shared" si="1891"/>
        <v>68890710.647154778</v>
      </c>
      <c r="D3397" s="2">
        <f t="shared" si="1922"/>
        <v>240537.3279050432</v>
      </c>
      <c r="E3397" s="2">
        <f t="shared" si="1892"/>
        <v>0</v>
      </c>
      <c r="F3397" s="33">
        <f t="shared" si="1893"/>
        <v>240537.3279050432</v>
      </c>
      <c r="G3397" s="39">
        <f t="shared" si="1894"/>
        <v>6716.74</v>
      </c>
      <c r="H3397" s="38">
        <f>IF(AND(N3397=1,N3396&gt;1),VLOOKUP(A3396,[1]Plan1!$CW$105:$CY$215,3),H3396)</f>
        <v>6735.55</v>
      </c>
      <c r="I3397" s="127">
        <f t="shared" si="1895"/>
        <v>45211</v>
      </c>
      <c r="J3397" s="127">
        <f t="shared" si="1896"/>
        <v>45242</v>
      </c>
      <c r="K3397" s="34">
        <f t="shared" si="1897"/>
        <v>2.8004657021114543E-3</v>
      </c>
      <c r="L3397" s="212">
        <f t="shared" si="1898"/>
        <v>45301</v>
      </c>
      <c r="M3397" s="1">
        <f t="shared" si="1899"/>
        <v>20</v>
      </c>
      <c r="N3397" s="1">
        <f t="shared" si="1900"/>
        <v>12</v>
      </c>
      <c r="O3397" s="2">
        <f t="shared" si="1901"/>
        <v>1.00167933</v>
      </c>
      <c r="P3397" s="35">
        <f t="shared" si="1902"/>
        <v>1.0023997600000001</v>
      </c>
      <c r="Q3397" s="35">
        <f t="shared" si="1903"/>
        <v>1.2645495414459265</v>
      </c>
      <c r="R3397" s="2">
        <f t="shared" si="1904"/>
        <v>1.26667313</v>
      </c>
      <c r="S3397" s="2">
        <f t="shared" si="1905"/>
        <v>1.23561838</v>
      </c>
      <c r="T3397" s="2">
        <f t="shared" si="1906"/>
        <v>304682.17001931003</v>
      </c>
      <c r="U3397" s="2">
        <f t="shared" si="1907"/>
        <v>0</v>
      </c>
      <c r="V3397" s="2">
        <f t="shared" si="1908"/>
        <v>64144.842114274223</v>
      </c>
      <c r="W3397" s="2">
        <f t="shared" si="1909"/>
        <v>304682.17001931742</v>
      </c>
      <c r="X3397" s="36">
        <f t="shared" si="1910"/>
        <v>0</v>
      </c>
      <c r="Y3397" s="2">
        <f t="shared" si="1911"/>
        <v>0</v>
      </c>
      <c r="Z3397" s="37">
        <f t="shared" si="1912"/>
        <v>0</v>
      </c>
      <c r="AA3397" s="2">
        <f t="shared" si="1913"/>
        <v>0</v>
      </c>
      <c r="AB3397" s="4">
        <f t="shared" si="1921"/>
        <v>7.1215000000000001E-2</v>
      </c>
      <c r="AC3397" s="148">
        <f t="shared" si="1914"/>
        <v>976</v>
      </c>
      <c r="AD3397" s="36">
        <v>252</v>
      </c>
      <c r="AE3397" s="35">
        <f t="shared" si="1915"/>
        <v>1.3053071650000001</v>
      </c>
      <c r="AF3397" s="2">
        <f t="shared" si="1916"/>
        <v>93021.649554639996</v>
      </c>
      <c r="AG3397" s="2">
        <f t="shared" si="1917"/>
        <v>93021.649554639996</v>
      </c>
      <c r="AH3397" s="3">
        <f t="shared" si="1918"/>
        <v>0</v>
      </c>
      <c r="AI3397" s="3"/>
      <c r="AJ3397" s="3">
        <v>0</v>
      </c>
      <c r="AK3397" s="2">
        <f t="shared" si="1919"/>
        <v>112597.74077533724</v>
      </c>
      <c r="AL3397" s="8"/>
      <c r="AM3397" s="8"/>
      <c r="AR3397" s="1"/>
      <c r="AW3397" s="30"/>
      <c r="AX3397" s="30"/>
    </row>
    <row r="3398" spans="1:50" x14ac:dyDescent="0.2">
      <c r="A3398" s="78">
        <f t="shared" si="1920"/>
        <v>45289</v>
      </c>
      <c r="B3398" s="2">
        <f t="shared" si="1890"/>
        <v>510544.95959242282</v>
      </c>
      <c r="C3398" s="3">
        <f t="shared" si="1891"/>
        <v>68923569.544977084</v>
      </c>
      <c r="D3398" s="2">
        <f t="shared" si="1922"/>
        <v>240537.3279050432</v>
      </c>
      <c r="E3398" s="2">
        <f t="shared" si="1892"/>
        <v>0</v>
      </c>
      <c r="F3398" s="33">
        <f t="shared" si="1893"/>
        <v>240537.3279050432</v>
      </c>
      <c r="G3398" s="39">
        <f t="shared" si="1894"/>
        <v>6716.74</v>
      </c>
      <c r="H3398" s="38">
        <f>IF(AND(N3398=1,N3397&gt;1),VLOOKUP(A3397,[1]Plan1!$CW$105:$CY$215,3),H3397)</f>
        <v>6735.55</v>
      </c>
      <c r="I3398" s="127">
        <f t="shared" si="1895"/>
        <v>45211</v>
      </c>
      <c r="J3398" s="127">
        <f t="shared" si="1896"/>
        <v>45242</v>
      </c>
      <c r="K3398" s="34">
        <f t="shared" si="1897"/>
        <v>2.8004657021114543E-3</v>
      </c>
      <c r="L3398" s="212">
        <f t="shared" si="1898"/>
        <v>45301</v>
      </c>
      <c r="M3398" s="1">
        <f t="shared" si="1899"/>
        <v>20</v>
      </c>
      <c r="N3398" s="1">
        <f t="shared" si="1900"/>
        <v>13</v>
      </c>
      <c r="O3398" s="2">
        <f t="shared" si="1901"/>
        <v>1.00181941</v>
      </c>
      <c r="P3398" s="35">
        <f t="shared" si="1902"/>
        <v>1.0023997600000001</v>
      </c>
      <c r="Q3398" s="35">
        <f t="shared" si="1903"/>
        <v>1.2645495414459265</v>
      </c>
      <c r="R3398" s="2">
        <f t="shared" si="1904"/>
        <v>1.2668502699999999</v>
      </c>
      <c r="S3398" s="2">
        <f t="shared" si="1905"/>
        <v>1.23561838</v>
      </c>
      <c r="T3398" s="2">
        <f t="shared" si="1906"/>
        <v>304724.77880158002</v>
      </c>
      <c r="U3398" s="2">
        <f t="shared" si="1907"/>
        <v>0</v>
      </c>
      <c r="V3398" s="2">
        <f t="shared" si="1908"/>
        <v>64187.450896539303</v>
      </c>
      <c r="W3398" s="2">
        <f t="shared" si="1909"/>
        <v>304724.77880158252</v>
      </c>
      <c r="X3398" s="36">
        <f t="shared" si="1910"/>
        <v>0</v>
      </c>
      <c r="Y3398" s="2">
        <f t="shared" si="1911"/>
        <v>0</v>
      </c>
      <c r="Z3398" s="37">
        <f t="shared" si="1912"/>
        <v>0</v>
      </c>
      <c r="AA3398" s="2">
        <f t="shared" si="1913"/>
        <v>0</v>
      </c>
      <c r="AB3398" s="4">
        <f t="shared" si="1921"/>
        <v>7.1215000000000001E-2</v>
      </c>
      <c r="AC3398" s="148">
        <f t="shared" si="1914"/>
        <v>977</v>
      </c>
      <c r="AD3398" s="36">
        <v>252</v>
      </c>
      <c r="AE3398" s="35">
        <f t="shared" si="1915"/>
        <v>1.3056635489999999</v>
      </c>
      <c r="AF3398" s="2">
        <f t="shared" si="1916"/>
        <v>93143.257356729999</v>
      </c>
      <c r="AG3398" s="2">
        <f t="shared" si="1917"/>
        <v>93143.257356729999</v>
      </c>
      <c r="AH3398" s="3">
        <f t="shared" si="1918"/>
        <v>0</v>
      </c>
      <c r="AI3398" s="3"/>
      <c r="AJ3398" s="3">
        <v>0</v>
      </c>
      <c r="AK3398" s="2">
        <f t="shared" si="1919"/>
        <v>112676.92343411033</v>
      </c>
      <c r="AL3398" s="8"/>
      <c r="AM3398" s="8"/>
      <c r="AR3398" s="1"/>
      <c r="AW3398" s="30"/>
      <c r="AX3398" s="30"/>
    </row>
    <row r="3399" spans="1:50" x14ac:dyDescent="0.2">
      <c r="A3399" s="78">
        <f t="shared" si="1920"/>
        <v>45290</v>
      </c>
      <c r="B3399" s="2">
        <f t="shared" si="1890"/>
        <v>510679.77812567435</v>
      </c>
      <c r="C3399" s="3">
        <f t="shared" si="1891"/>
        <v>68941770.046966031</v>
      </c>
      <c r="D3399" s="2">
        <f t="shared" si="1922"/>
        <v>240537.3279050432</v>
      </c>
      <c r="E3399" s="2">
        <f t="shared" si="1892"/>
        <v>0</v>
      </c>
      <c r="F3399" s="33">
        <f t="shared" si="1893"/>
        <v>240537.3279050432</v>
      </c>
      <c r="G3399" s="39">
        <f t="shared" si="1894"/>
        <v>6716.74</v>
      </c>
      <c r="H3399" s="38">
        <f>IF(AND(N3399=1,N3398&gt;1),VLOOKUP(A3398,[1]Plan1!$CW$105:$CY$215,3),H3398)</f>
        <v>6735.55</v>
      </c>
      <c r="I3399" s="127">
        <f t="shared" si="1895"/>
        <v>45211</v>
      </c>
      <c r="J3399" s="127">
        <f t="shared" si="1896"/>
        <v>45242</v>
      </c>
      <c r="K3399" s="34">
        <f t="shared" si="1897"/>
        <v>2.8004657021114543E-3</v>
      </c>
      <c r="L3399" s="212">
        <f t="shared" si="1898"/>
        <v>45301</v>
      </c>
      <c r="M3399" s="1">
        <f t="shared" si="1899"/>
        <v>20</v>
      </c>
      <c r="N3399" s="1">
        <f t="shared" si="1900"/>
        <v>14</v>
      </c>
      <c r="O3399" s="2">
        <f t="shared" si="1901"/>
        <v>1.0019594999999999</v>
      </c>
      <c r="P3399" s="35">
        <f t="shared" si="1902"/>
        <v>1.0023997600000001</v>
      </c>
      <c r="Q3399" s="35">
        <f t="shared" si="1903"/>
        <v>1.2645495414459265</v>
      </c>
      <c r="R3399" s="2">
        <f t="shared" si="1904"/>
        <v>1.26702742</v>
      </c>
      <c r="S3399" s="2">
        <f t="shared" si="1905"/>
        <v>1.23561838</v>
      </c>
      <c r="T3399" s="2">
        <f t="shared" si="1906"/>
        <v>304767.38998922001</v>
      </c>
      <c r="U3399" s="2">
        <f t="shared" si="1907"/>
        <v>0</v>
      </c>
      <c r="V3399" s="2">
        <f t="shared" si="1908"/>
        <v>64230.062084177698</v>
      </c>
      <c r="W3399" s="2">
        <f t="shared" si="1909"/>
        <v>304767.38998922089</v>
      </c>
      <c r="X3399" s="36">
        <f t="shared" si="1910"/>
        <v>0</v>
      </c>
      <c r="Y3399" s="2">
        <f t="shared" si="1911"/>
        <v>0</v>
      </c>
      <c r="Z3399" s="37">
        <f t="shared" si="1912"/>
        <v>0</v>
      </c>
      <c r="AA3399" s="2">
        <f t="shared" si="1913"/>
        <v>0</v>
      </c>
      <c r="AB3399" s="4">
        <f t="shared" si="1921"/>
        <v>7.1215000000000001E-2</v>
      </c>
      <c r="AC3399" s="148">
        <f t="shared" si="1914"/>
        <v>977</v>
      </c>
      <c r="AD3399" s="36">
        <v>252</v>
      </c>
      <c r="AE3399" s="35">
        <f t="shared" si="1915"/>
        <v>1.3056635489999999</v>
      </c>
      <c r="AF3399" s="2">
        <f t="shared" si="1916"/>
        <v>93156.282043569998</v>
      </c>
      <c r="AG3399" s="2">
        <f t="shared" si="1917"/>
        <v>93156.282043569998</v>
      </c>
      <c r="AH3399" s="3">
        <f t="shared" si="1918"/>
        <v>0</v>
      </c>
      <c r="AI3399" s="3"/>
      <c r="AJ3399" s="3">
        <v>0</v>
      </c>
      <c r="AK3399" s="2">
        <f t="shared" si="1919"/>
        <v>112756.10609288342</v>
      </c>
      <c r="AL3399" s="8"/>
      <c r="AM3399" s="8"/>
      <c r="AR3399" s="1"/>
      <c r="AW3399" s="30"/>
      <c r="AX3399" s="30"/>
    </row>
    <row r="3400" spans="1:50" x14ac:dyDescent="0.2">
      <c r="A3400" s="78">
        <f t="shared" si="1920"/>
        <v>45291</v>
      </c>
      <c r="B3400" s="2">
        <f t="shared" si="1890"/>
        <v>510758.96078444738</v>
      </c>
      <c r="C3400" s="3">
        <f t="shared" si="1891"/>
        <v>68952459.705900401</v>
      </c>
      <c r="D3400" s="2">
        <f t="shared" si="1922"/>
        <v>240537.3279050432</v>
      </c>
      <c r="E3400" s="2">
        <f t="shared" si="1892"/>
        <v>0</v>
      </c>
      <c r="F3400" s="33">
        <f t="shared" si="1893"/>
        <v>240537.3279050432</v>
      </c>
      <c r="G3400" s="39">
        <f t="shared" si="1894"/>
        <v>6716.74</v>
      </c>
      <c r="H3400" s="38">
        <f>IF(AND(N3400=1,N3399&gt;1),VLOOKUP(A3399,[1]Plan1!$CW$105:$CY$215,3),H3399)</f>
        <v>6735.55</v>
      </c>
      <c r="I3400" s="127">
        <f t="shared" si="1895"/>
        <v>45211</v>
      </c>
      <c r="J3400" s="127">
        <f t="shared" si="1896"/>
        <v>45242</v>
      </c>
      <c r="K3400" s="34">
        <f t="shared" si="1897"/>
        <v>2.8004657021114543E-3</v>
      </c>
      <c r="L3400" s="212">
        <f t="shared" si="1898"/>
        <v>45301</v>
      </c>
      <c r="M3400" s="1">
        <f t="shared" si="1899"/>
        <v>20</v>
      </c>
      <c r="N3400" s="1">
        <f t="shared" si="1900"/>
        <v>14</v>
      </c>
      <c r="O3400" s="2">
        <f t="shared" si="1901"/>
        <v>1.0019594999999999</v>
      </c>
      <c r="P3400" s="35">
        <f t="shared" si="1902"/>
        <v>1.0023997600000001</v>
      </c>
      <c r="Q3400" s="35">
        <f t="shared" si="1903"/>
        <v>1.2645495414459265</v>
      </c>
      <c r="R3400" s="2">
        <f t="shared" si="1904"/>
        <v>1.26702742</v>
      </c>
      <c r="S3400" s="2">
        <f t="shared" si="1905"/>
        <v>1.23561838</v>
      </c>
      <c r="T3400" s="2">
        <f t="shared" si="1906"/>
        <v>304767.38998922001</v>
      </c>
      <c r="U3400" s="2">
        <f t="shared" si="1907"/>
        <v>0</v>
      </c>
      <c r="V3400" s="2">
        <f t="shared" si="1908"/>
        <v>64230.062084177698</v>
      </c>
      <c r="W3400" s="2">
        <f t="shared" si="1909"/>
        <v>304767.38998922089</v>
      </c>
      <c r="X3400" s="36">
        <f t="shared" si="1910"/>
        <v>0</v>
      </c>
      <c r="Y3400" s="2">
        <f t="shared" si="1911"/>
        <v>0</v>
      </c>
      <c r="Z3400" s="37">
        <f t="shared" si="1912"/>
        <v>0</v>
      </c>
      <c r="AA3400" s="2">
        <f t="shared" si="1913"/>
        <v>0</v>
      </c>
      <c r="AB3400" s="4">
        <f t="shared" si="1921"/>
        <v>7.1215000000000001E-2</v>
      </c>
      <c r="AC3400" s="148">
        <f t="shared" si="1914"/>
        <v>977</v>
      </c>
      <c r="AD3400" s="36">
        <v>252</v>
      </c>
      <c r="AE3400" s="35">
        <f t="shared" si="1915"/>
        <v>1.3056635489999999</v>
      </c>
      <c r="AF3400" s="2">
        <f t="shared" si="1916"/>
        <v>93156.282043569998</v>
      </c>
      <c r="AG3400" s="2">
        <f t="shared" si="1917"/>
        <v>93156.282043569998</v>
      </c>
      <c r="AH3400" s="3">
        <f t="shared" si="1918"/>
        <v>0</v>
      </c>
      <c r="AI3400" s="3"/>
      <c r="AJ3400" s="3">
        <v>0</v>
      </c>
      <c r="AK3400" s="2">
        <f t="shared" si="1919"/>
        <v>112835.28875165651</v>
      </c>
      <c r="AL3400" s="8"/>
      <c r="AM3400" s="8"/>
      <c r="AR3400" s="1"/>
      <c r="AW3400" s="30"/>
      <c r="AX3400" s="30"/>
    </row>
    <row r="3401" spans="1:50" x14ac:dyDescent="0.2">
      <c r="A3401" s="78">
        <f t="shared" si="1920"/>
        <v>45292</v>
      </c>
      <c r="B3401" s="2">
        <f t="shared" si="1890"/>
        <v>510838.14344322053</v>
      </c>
      <c r="C3401" s="3">
        <f t="shared" si="1891"/>
        <v>68963149.364834771</v>
      </c>
      <c r="D3401" s="2">
        <f t="shared" si="1922"/>
        <v>240537.3279050432</v>
      </c>
      <c r="E3401" s="2">
        <f t="shared" si="1892"/>
        <v>0</v>
      </c>
      <c r="F3401" s="33">
        <f t="shared" si="1893"/>
        <v>240537.3279050432</v>
      </c>
      <c r="G3401" s="39">
        <f t="shared" si="1894"/>
        <v>6716.74</v>
      </c>
      <c r="H3401" s="38">
        <f>IF(AND(N3401=1,N3400&gt;1),VLOOKUP(A3400,[1]Plan1!$CW$105:$CY$215,3),H3400)</f>
        <v>6735.55</v>
      </c>
      <c r="I3401" s="127">
        <f t="shared" si="1895"/>
        <v>45211</v>
      </c>
      <c r="J3401" s="127">
        <f t="shared" si="1896"/>
        <v>45242</v>
      </c>
      <c r="K3401" s="34">
        <f t="shared" si="1897"/>
        <v>2.8004657021114543E-3</v>
      </c>
      <c r="L3401" s="212">
        <f t="shared" si="1898"/>
        <v>45301</v>
      </c>
      <c r="M3401" s="1">
        <f t="shared" si="1899"/>
        <v>20</v>
      </c>
      <c r="N3401" s="1">
        <f t="shared" si="1900"/>
        <v>14</v>
      </c>
      <c r="O3401" s="2">
        <f t="shared" si="1901"/>
        <v>1.0019594999999999</v>
      </c>
      <c r="P3401" s="35">
        <f t="shared" si="1902"/>
        <v>1.0023997600000001</v>
      </c>
      <c r="Q3401" s="35">
        <f t="shared" si="1903"/>
        <v>1.2645495414459265</v>
      </c>
      <c r="R3401" s="2">
        <f t="shared" si="1904"/>
        <v>1.26702742</v>
      </c>
      <c r="S3401" s="2">
        <f t="shared" si="1905"/>
        <v>1.23561838</v>
      </c>
      <c r="T3401" s="2">
        <f t="shared" si="1906"/>
        <v>304767.38998922001</v>
      </c>
      <c r="U3401" s="2">
        <f t="shared" si="1907"/>
        <v>0</v>
      </c>
      <c r="V3401" s="2">
        <f t="shared" si="1908"/>
        <v>64230.062084177698</v>
      </c>
      <c r="W3401" s="2">
        <f t="shared" si="1909"/>
        <v>304767.38998922089</v>
      </c>
      <c r="X3401" s="36">
        <f t="shared" si="1910"/>
        <v>0</v>
      </c>
      <c r="Y3401" s="2">
        <f t="shared" si="1911"/>
        <v>0</v>
      </c>
      <c r="Z3401" s="37">
        <f t="shared" si="1912"/>
        <v>0</v>
      </c>
      <c r="AA3401" s="2">
        <f t="shared" si="1913"/>
        <v>0</v>
      </c>
      <c r="AB3401" s="4">
        <f t="shared" si="1921"/>
        <v>7.1215000000000001E-2</v>
      </c>
      <c r="AC3401" s="148">
        <f t="shared" si="1914"/>
        <v>977</v>
      </c>
      <c r="AD3401" s="36">
        <v>252</v>
      </c>
      <c r="AE3401" s="35">
        <f t="shared" si="1915"/>
        <v>1.3056635489999999</v>
      </c>
      <c r="AF3401" s="2">
        <f t="shared" si="1916"/>
        <v>93156.282043569998</v>
      </c>
      <c r="AG3401" s="2">
        <f t="shared" si="1917"/>
        <v>93156.282043569998</v>
      </c>
      <c r="AH3401" s="3">
        <f t="shared" si="1918"/>
        <v>0</v>
      </c>
      <c r="AI3401" s="3"/>
      <c r="AJ3401" s="3">
        <v>0</v>
      </c>
      <c r="AK3401" s="2">
        <f t="shared" si="1919"/>
        <v>112914.4714104296</v>
      </c>
      <c r="AL3401" s="8"/>
      <c r="AM3401" s="8"/>
      <c r="AR3401" s="1"/>
      <c r="AW3401" s="30"/>
      <c r="AX3401" s="30"/>
    </row>
    <row r="3402" spans="1:50" x14ac:dyDescent="0.2">
      <c r="A3402" s="78">
        <f t="shared" si="1920"/>
        <v>45293</v>
      </c>
      <c r="B3402" s="2">
        <f t="shared" ref="B3402:B3410" si="1923">(W3402+AG3402+AJ3402+AK3402)</f>
        <v>511025.97019071353</v>
      </c>
      <c r="C3402" s="3">
        <f t="shared" ref="C3402:C3410" si="1924">B3402*135</f>
        <v>68988505.975746334</v>
      </c>
      <c r="D3402" s="2">
        <f t="shared" si="1922"/>
        <v>240537.3279050432</v>
      </c>
      <c r="E3402" s="2">
        <f t="shared" ref="E3402:E3410" si="1925">IF(ISERROR(VLOOKUP(A3402,AZ$12:BB$174,2,FALSE)=TRUE),E3401,VLOOKUP(A3402,AZ$12:BB$174,2,FALSE))</f>
        <v>0</v>
      </c>
      <c r="F3402" s="33">
        <f t="shared" ref="F3402:F3410" si="1926">(D3402-E3402)</f>
        <v>240537.3279050432</v>
      </c>
      <c r="G3402" s="39">
        <f t="shared" ref="G3402:G3410" si="1927">IF(H3402=H3401,G3401,H3401)</f>
        <v>6716.74</v>
      </c>
      <c r="H3402" s="38">
        <f>IF(AND(N3402=1,N3401&gt;1),VLOOKUP(A3401,[1]Plan1!$CW$105:$CY$215,3),H3401)</f>
        <v>6735.55</v>
      </c>
      <c r="I3402" s="127">
        <f t="shared" ref="I3402:I3410" si="1928">EDATE(J3402,-1)</f>
        <v>45211</v>
      </c>
      <c r="J3402" s="127">
        <f t="shared" ref="J3402:J3410" si="1929">IF(X3401&gt;0,EDATE(A3402,-1),+J3401)</f>
        <v>45242</v>
      </c>
      <c r="K3402" s="34">
        <f t="shared" ref="K3402:K3410" si="1930">(H3402/G3402)-1</f>
        <v>2.8004657021114543E-3</v>
      </c>
      <c r="L3402" s="212">
        <f t="shared" ref="L3402:L3410" si="1931">VLOOKUP(A3401,AZ$193:BA$372,2)</f>
        <v>45301</v>
      </c>
      <c r="M3402" s="1">
        <f t="shared" ref="M3402:M3410" si="1932">IF(L3402=L3401,M3401,NETWORKDAYS(L3401,L3402,$AT$194:$AT$348)-1)</f>
        <v>20</v>
      </c>
      <c r="N3402" s="1">
        <f t="shared" ref="N3402:N3410" si="1933">(M3402-(NETWORKDAYS(A3402,L3402,$AT$194:$AT$348)-1))</f>
        <v>14</v>
      </c>
      <c r="O3402" s="2">
        <f t="shared" ref="O3402:O3410" si="1934">TRUNC((H3402/G3402)^TRUNC((N3402/M3402),9),8)</f>
        <v>1.0019594999999999</v>
      </c>
      <c r="P3402" s="35">
        <f t="shared" ref="P3402:P3410" si="1935">IF(L3402&gt;L3401,O3401,P3401)</f>
        <v>1.0023997600000001</v>
      </c>
      <c r="Q3402" s="35">
        <f t="shared" ref="Q3402:Q3410" si="1936">IF(L3402&gt;L3401,Q3401*P3402,Q3401)</f>
        <v>1.2645495414459265</v>
      </c>
      <c r="R3402" s="2">
        <f t="shared" ref="R3402:R3410" si="1937">TRUNC(TRUNC((O3402*Q3402),15),8)</f>
        <v>1.26702742</v>
      </c>
      <c r="S3402" s="2">
        <f t="shared" ref="S3402:S3410" si="1938">IF(AND(X3402&gt;0,MONTH(A3402)=S$9),R3402,S3401)</f>
        <v>1.23561838</v>
      </c>
      <c r="T3402" s="2">
        <f t="shared" ref="T3402:T3410" si="1939">TRUNC(D3402*R3402,8)</f>
        <v>304767.38998922001</v>
      </c>
      <c r="U3402" s="2">
        <f t="shared" ref="U3402:U3410" si="1940">(E3402*(S3402-1))</f>
        <v>0</v>
      </c>
      <c r="V3402" s="2">
        <f t="shared" ref="V3402:V3410" si="1941">(F3402*(R3402-1))</f>
        <v>64230.062084177698</v>
      </c>
      <c r="W3402" s="2">
        <f t="shared" ref="W3402:W3410" si="1942">(D3402+U3402+V3402)</f>
        <v>304767.38998922089</v>
      </c>
      <c r="X3402" s="36">
        <f t="shared" ref="X3402:X3410" si="1943">IF(VLOOKUP(A3402,AT$10:BC$190,10)=VLOOKUP(A3401,AT$10:BC$190,10),0,VLOOKUP(A3402,AT$10:BC$190,10))</f>
        <v>0</v>
      </c>
      <c r="Y3402" s="2">
        <f t="shared" ref="Y3402:Y3410" si="1944">IF(X3402&gt;0,VLOOKUP(A3402,AT$12:AX$190,5),0)</f>
        <v>0</v>
      </c>
      <c r="Z3402" s="37">
        <f t="shared" ref="Z3402:Z3410" si="1945">IF(X3402&gt;0,VLOOKUP($A3402,$AT$10:$AY$190,6),0)</f>
        <v>0</v>
      </c>
      <c r="AA3402" s="2">
        <f t="shared" ref="AA3402:AA3410" si="1946">IF(Z3402&gt;0,TRUNC(Z3402*T3402,8),0)</f>
        <v>0</v>
      </c>
      <c r="AB3402" s="4">
        <f t="shared" si="1921"/>
        <v>7.1215000000000001E-2</v>
      </c>
      <c r="AC3402" s="148">
        <f t="shared" ref="AC3402:AC3410" si="1947">NETWORKDAYS(A$1975,A3402,$AT$194:$AT$348)-1</f>
        <v>978</v>
      </c>
      <c r="AD3402" s="36">
        <v>252</v>
      </c>
      <c r="AE3402" s="35">
        <f t="shared" ref="AE3402:AE3410" si="1948">ROUND((1+AB3402)^TRUNC((AC3402/AD3402),9),9)</f>
        <v>1.3060200310000001</v>
      </c>
      <c r="AF3402" s="2">
        <f t="shared" ref="AF3402:AF3410" si="1949">TRUNC((T3402*(AE3402-1)),8)</f>
        <v>93264.926132289998</v>
      </c>
      <c r="AG3402" s="2">
        <f t="shared" ref="AG3402:AG3410" si="1950">TRUNC((W3402*(AE3402-1)),8)</f>
        <v>93264.926132289998</v>
      </c>
      <c r="AH3402" s="3">
        <f t="shared" ref="AH3402:AH3410" si="1951">IF(AA3402&gt;0,AA3402+AF3402,0)</f>
        <v>0</v>
      </c>
      <c r="AI3402" s="3"/>
      <c r="AJ3402" s="3">
        <v>0</v>
      </c>
      <c r="AK3402" s="2">
        <f t="shared" ref="AK3402:AK3410" si="1952">((0.01*(A3402-A$1975)/30)*AI$1896)</f>
        <v>112993.65406920269</v>
      </c>
      <c r="AL3402" s="8"/>
      <c r="AM3402" s="8"/>
      <c r="AR3402" s="1"/>
      <c r="AW3402" s="30"/>
      <c r="AX3402" s="30"/>
    </row>
    <row r="3403" spans="1:50" x14ac:dyDescent="0.2">
      <c r="A3403" s="78">
        <f t="shared" ref="A3403:A3466" si="1953">(A3402+1)</f>
        <v>45294</v>
      </c>
      <c r="B3403" s="2">
        <f t="shared" si="1923"/>
        <v>511269.5021864649</v>
      </c>
      <c r="C3403" s="3">
        <f t="shared" si="1924"/>
        <v>69021382.795172766</v>
      </c>
      <c r="D3403" s="2">
        <f t="shared" si="1922"/>
        <v>240537.3279050432</v>
      </c>
      <c r="E3403" s="2">
        <f t="shared" si="1925"/>
        <v>0</v>
      </c>
      <c r="F3403" s="33">
        <f t="shared" si="1926"/>
        <v>240537.3279050432</v>
      </c>
      <c r="G3403" s="39">
        <f t="shared" si="1927"/>
        <v>6716.74</v>
      </c>
      <c r="H3403" s="38">
        <f>IF(AND(N3403=1,N3402&gt;1),VLOOKUP(A3402,[1]Plan1!$CW$105:$CY$215,3),H3402)</f>
        <v>6735.55</v>
      </c>
      <c r="I3403" s="127">
        <f t="shared" si="1928"/>
        <v>45211</v>
      </c>
      <c r="J3403" s="127">
        <f t="shared" si="1929"/>
        <v>45242</v>
      </c>
      <c r="K3403" s="34">
        <f t="shared" si="1930"/>
        <v>2.8004657021114543E-3</v>
      </c>
      <c r="L3403" s="212">
        <f t="shared" si="1931"/>
        <v>45301</v>
      </c>
      <c r="M3403" s="1">
        <f t="shared" si="1932"/>
        <v>20</v>
      </c>
      <c r="N3403" s="1">
        <f t="shared" si="1933"/>
        <v>15</v>
      </c>
      <c r="O3403" s="2">
        <f t="shared" si="1934"/>
        <v>1.0020996099999999</v>
      </c>
      <c r="P3403" s="35">
        <f t="shared" si="1935"/>
        <v>1.0023997600000001</v>
      </c>
      <c r="Q3403" s="35">
        <f t="shared" si="1936"/>
        <v>1.2645495414459265</v>
      </c>
      <c r="R3403" s="2">
        <f t="shared" si="1937"/>
        <v>1.2672045999999999</v>
      </c>
      <c r="S3403" s="2">
        <f t="shared" si="1938"/>
        <v>1.23561838</v>
      </c>
      <c r="T3403" s="2">
        <f t="shared" si="1939"/>
        <v>304810.00839297002</v>
      </c>
      <c r="U3403" s="2">
        <f t="shared" si="1940"/>
        <v>0</v>
      </c>
      <c r="V3403" s="2">
        <f t="shared" si="1941"/>
        <v>64272.680487935882</v>
      </c>
      <c r="W3403" s="2">
        <f t="shared" si="1942"/>
        <v>304810.0083929791</v>
      </c>
      <c r="X3403" s="36">
        <f t="shared" si="1943"/>
        <v>0</v>
      </c>
      <c r="Y3403" s="2">
        <f t="shared" si="1944"/>
        <v>0</v>
      </c>
      <c r="Z3403" s="37">
        <f t="shared" si="1945"/>
        <v>0</v>
      </c>
      <c r="AA3403" s="2">
        <f t="shared" si="1946"/>
        <v>0</v>
      </c>
      <c r="AB3403" s="4">
        <f t="shared" ref="AB3403:AB3466" si="1954">(AB3402)</f>
        <v>7.1215000000000001E-2</v>
      </c>
      <c r="AC3403" s="148">
        <f t="shared" si="1947"/>
        <v>979</v>
      </c>
      <c r="AD3403" s="36">
        <v>252</v>
      </c>
      <c r="AE3403" s="35">
        <f t="shared" si="1948"/>
        <v>1.30637661</v>
      </c>
      <c r="AF3403" s="2">
        <f t="shared" si="1949"/>
        <v>93386.657065499996</v>
      </c>
      <c r="AG3403" s="2">
        <f t="shared" si="1950"/>
        <v>93386.657065509993</v>
      </c>
      <c r="AH3403" s="3">
        <f t="shared" si="1951"/>
        <v>0</v>
      </c>
      <c r="AI3403" s="3"/>
      <c r="AJ3403" s="3">
        <v>0</v>
      </c>
      <c r="AK3403" s="2">
        <f t="shared" si="1952"/>
        <v>113072.83672797579</v>
      </c>
      <c r="AL3403" s="8"/>
      <c r="AM3403" s="8"/>
      <c r="AR3403" s="1"/>
      <c r="AW3403" s="30"/>
      <c r="AX3403" s="30"/>
    </row>
    <row r="3404" spans="1:50" x14ac:dyDescent="0.2">
      <c r="A3404" s="78">
        <f t="shared" si="1953"/>
        <v>45295</v>
      </c>
      <c r="B3404" s="2">
        <f t="shared" si="1923"/>
        <v>511513.10073779273</v>
      </c>
      <c r="C3404" s="3">
        <f t="shared" si="1924"/>
        <v>69054268.599602014</v>
      </c>
      <c r="D3404" s="2">
        <f t="shared" si="1922"/>
        <v>240537.3279050432</v>
      </c>
      <c r="E3404" s="2">
        <f t="shared" si="1925"/>
        <v>0</v>
      </c>
      <c r="F3404" s="33">
        <f t="shared" si="1926"/>
        <v>240537.3279050432</v>
      </c>
      <c r="G3404" s="39">
        <f t="shared" si="1927"/>
        <v>6716.74</v>
      </c>
      <c r="H3404" s="38">
        <f>IF(AND(N3404=1,N3403&gt;1),VLOOKUP(A3403,[1]Plan1!$CW$105:$CY$215,3),H3403)</f>
        <v>6735.55</v>
      </c>
      <c r="I3404" s="127">
        <f t="shared" si="1928"/>
        <v>45211</v>
      </c>
      <c r="J3404" s="127">
        <f t="shared" si="1929"/>
        <v>45242</v>
      </c>
      <c r="K3404" s="34">
        <f t="shared" si="1930"/>
        <v>2.8004657021114543E-3</v>
      </c>
      <c r="L3404" s="212">
        <f t="shared" si="1931"/>
        <v>45301</v>
      </c>
      <c r="M3404" s="1">
        <f t="shared" si="1932"/>
        <v>20</v>
      </c>
      <c r="N3404" s="1">
        <f t="shared" si="1933"/>
        <v>16</v>
      </c>
      <c r="O3404" s="2">
        <f t="shared" si="1934"/>
        <v>1.00223974</v>
      </c>
      <c r="P3404" s="35">
        <f t="shared" si="1935"/>
        <v>1.0023997600000001</v>
      </c>
      <c r="Q3404" s="35">
        <f t="shared" si="1936"/>
        <v>1.2645495414459265</v>
      </c>
      <c r="R3404" s="2">
        <f t="shared" si="1937"/>
        <v>1.2673817999999999</v>
      </c>
      <c r="S3404" s="2">
        <f t="shared" si="1938"/>
        <v>1.23561838</v>
      </c>
      <c r="T3404" s="2">
        <f t="shared" si="1939"/>
        <v>304852.63160748</v>
      </c>
      <c r="U3404" s="2">
        <f t="shared" si="1940"/>
        <v>0</v>
      </c>
      <c r="V3404" s="2">
        <f t="shared" si="1941"/>
        <v>64315.303702440651</v>
      </c>
      <c r="W3404" s="2">
        <f t="shared" si="1942"/>
        <v>304852.63160748384</v>
      </c>
      <c r="X3404" s="36">
        <f t="shared" si="1943"/>
        <v>0</v>
      </c>
      <c r="Y3404" s="2">
        <f t="shared" si="1944"/>
        <v>0</v>
      </c>
      <c r="Z3404" s="37">
        <f t="shared" si="1945"/>
        <v>0</v>
      </c>
      <c r="AA3404" s="2">
        <f t="shared" si="1946"/>
        <v>0</v>
      </c>
      <c r="AB3404" s="4">
        <f t="shared" si="1954"/>
        <v>7.1215000000000001E-2</v>
      </c>
      <c r="AC3404" s="148">
        <f t="shared" si="1947"/>
        <v>980</v>
      </c>
      <c r="AD3404" s="36">
        <v>252</v>
      </c>
      <c r="AE3404" s="35">
        <f t="shared" si="1948"/>
        <v>1.3067332869999999</v>
      </c>
      <c r="AF3404" s="2">
        <f t="shared" si="1949"/>
        <v>93508.449743560006</v>
      </c>
      <c r="AG3404" s="2">
        <f t="shared" si="1950"/>
        <v>93508.449743560006</v>
      </c>
      <c r="AH3404" s="3">
        <f t="shared" si="1951"/>
        <v>0</v>
      </c>
      <c r="AI3404" s="3"/>
      <c r="AJ3404" s="3">
        <v>0</v>
      </c>
      <c r="AK3404" s="2">
        <f t="shared" si="1952"/>
        <v>113152.0193867489</v>
      </c>
      <c r="AL3404" s="8"/>
      <c r="AM3404" s="8"/>
      <c r="AR3404" s="1"/>
      <c r="AW3404" s="30"/>
      <c r="AX3404" s="30"/>
    </row>
    <row r="3405" spans="1:50" x14ac:dyDescent="0.2">
      <c r="A3405" s="78">
        <f t="shared" si="1953"/>
        <v>45296</v>
      </c>
      <c r="B3405" s="2">
        <f t="shared" si="1923"/>
        <v>511756.76870152046</v>
      </c>
      <c r="C3405" s="3">
        <f t="shared" si="1924"/>
        <v>69087163.774705261</v>
      </c>
      <c r="D3405" s="2">
        <f t="shared" si="1922"/>
        <v>240537.3279050432</v>
      </c>
      <c r="E3405" s="2">
        <f t="shared" si="1925"/>
        <v>0</v>
      </c>
      <c r="F3405" s="33">
        <f t="shared" si="1926"/>
        <v>240537.3279050432</v>
      </c>
      <c r="G3405" s="39">
        <f t="shared" si="1927"/>
        <v>6716.74</v>
      </c>
      <c r="H3405" s="38">
        <f>IF(AND(N3405=1,N3404&gt;1),VLOOKUP(A3404,[1]Plan1!$CW$105:$CY$215,3),H3404)</f>
        <v>6735.55</v>
      </c>
      <c r="I3405" s="127">
        <f t="shared" si="1928"/>
        <v>45211</v>
      </c>
      <c r="J3405" s="127">
        <f t="shared" si="1929"/>
        <v>45242</v>
      </c>
      <c r="K3405" s="34">
        <f t="shared" si="1930"/>
        <v>2.8004657021114543E-3</v>
      </c>
      <c r="L3405" s="212">
        <f t="shared" si="1931"/>
        <v>45301</v>
      </c>
      <c r="M3405" s="1">
        <f t="shared" si="1932"/>
        <v>20</v>
      </c>
      <c r="N3405" s="1">
        <f t="shared" si="1933"/>
        <v>17</v>
      </c>
      <c r="O3405" s="2">
        <f t="shared" si="1934"/>
        <v>1.0023798900000001</v>
      </c>
      <c r="P3405" s="35">
        <f t="shared" si="1935"/>
        <v>1.0023997600000001</v>
      </c>
      <c r="Q3405" s="35">
        <f t="shared" si="1936"/>
        <v>1.2645495414459265</v>
      </c>
      <c r="R3405" s="2">
        <f t="shared" si="1937"/>
        <v>1.2675590299999999</v>
      </c>
      <c r="S3405" s="2">
        <f t="shared" si="1938"/>
        <v>1.23561838</v>
      </c>
      <c r="T3405" s="2">
        <f t="shared" si="1939"/>
        <v>304895.26203809999</v>
      </c>
      <c r="U3405" s="2">
        <f t="shared" si="1940"/>
        <v>0</v>
      </c>
      <c r="V3405" s="2">
        <f t="shared" si="1941"/>
        <v>64357.934133065275</v>
      </c>
      <c r="W3405" s="2">
        <f t="shared" si="1942"/>
        <v>304895.26203810849</v>
      </c>
      <c r="X3405" s="36">
        <f t="shared" si="1943"/>
        <v>0</v>
      </c>
      <c r="Y3405" s="2">
        <f t="shared" si="1944"/>
        <v>0</v>
      </c>
      <c r="Z3405" s="37">
        <f t="shared" si="1945"/>
        <v>0</v>
      </c>
      <c r="AA3405" s="2">
        <f t="shared" si="1946"/>
        <v>0</v>
      </c>
      <c r="AB3405" s="4">
        <f t="shared" si="1954"/>
        <v>7.1215000000000001E-2</v>
      </c>
      <c r="AC3405" s="148">
        <f t="shared" si="1947"/>
        <v>981</v>
      </c>
      <c r="AD3405" s="36">
        <v>252</v>
      </c>
      <c r="AE3405" s="35">
        <f t="shared" si="1948"/>
        <v>1.307090061</v>
      </c>
      <c r="AF3405" s="2">
        <f t="shared" si="1949"/>
        <v>93630.304617889997</v>
      </c>
      <c r="AG3405" s="2">
        <f t="shared" si="1950"/>
        <v>93630.304617889997</v>
      </c>
      <c r="AH3405" s="3">
        <f t="shared" si="1951"/>
        <v>0</v>
      </c>
      <c r="AI3405" s="3"/>
      <c r="AJ3405" s="3">
        <v>0</v>
      </c>
      <c r="AK3405" s="2">
        <f t="shared" si="1952"/>
        <v>113231.20204552198</v>
      </c>
      <c r="AL3405" s="8"/>
      <c r="AM3405" s="8"/>
      <c r="AR3405" s="1"/>
      <c r="AW3405" s="30"/>
      <c r="AX3405" s="30"/>
    </row>
    <row r="3406" spans="1:50" x14ac:dyDescent="0.2">
      <c r="A3406" s="78">
        <f t="shared" si="1953"/>
        <v>45297</v>
      </c>
      <c r="B3406" s="2">
        <f t="shared" si="1923"/>
        <v>511891.67946053471</v>
      </c>
      <c r="C3406" s="3">
        <f t="shared" si="1924"/>
        <v>69105376.727172181</v>
      </c>
      <c r="D3406" s="2">
        <f t="shared" si="1922"/>
        <v>240537.3279050432</v>
      </c>
      <c r="E3406" s="2">
        <f t="shared" si="1925"/>
        <v>0</v>
      </c>
      <c r="F3406" s="33">
        <f t="shared" si="1926"/>
        <v>240537.3279050432</v>
      </c>
      <c r="G3406" s="39">
        <f t="shared" si="1927"/>
        <v>6716.74</v>
      </c>
      <c r="H3406" s="38">
        <f>IF(AND(N3406=1,N3405&gt;1),VLOOKUP(A3405,[1]Plan1!$CW$105:$CY$215,3),H3405)</f>
        <v>6735.55</v>
      </c>
      <c r="I3406" s="127">
        <f t="shared" si="1928"/>
        <v>45211</v>
      </c>
      <c r="J3406" s="127">
        <f t="shared" si="1929"/>
        <v>45242</v>
      </c>
      <c r="K3406" s="34">
        <f t="shared" si="1930"/>
        <v>2.8004657021114543E-3</v>
      </c>
      <c r="L3406" s="212">
        <f t="shared" si="1931"/>
        <v>45301</v>
      </c>
      <c r="M3406" s="1">
        <f t="shared" si="1932"/>
        <v>20</v>
      </c>
      <c r="N3406" s="1">
        <f t="shared" si="1933"/>
        <v>18</v>
      </c>
      <c r="O3406" s="2">
        <f t="shared" si="1934"/>
        <v>1.0025200599999999</v>
      </c>
      <c r="P3406" s="35">
        <f t="shared" si="1935"/>
        <v>1.0023997600000001</v>
      </c>
      <c r="Q3406" s="35">
        <f t="shared" si="1936"/>
        <v>1.2645495414459265</v>
      </c>
      <c r="R3406" s="2">
        <f t="shared" si="1937"/>
        <v>1.26773628</v>
      </c>
      <c r="S3406" s="2">
        <f t="shared" si="1938"/>
        <v>1.23561838</v>
      </c>
      <c r="T3406" s="2">
        <f t="shared" si="1939"/>
        <v>304937.89727948001</v>
      </c>
      <c r="U3406" s="2">
        <f t="shared" si="1940"/>
        <v>0</v>
      </c>
      <c r="V3406" s="2">
        <f t="shared" si="1941"/>
        <v>64400.569374436469</v>
      </c>
      <c r="W3406" s="2">
        <f t="shared" si="1942"/>
        <v>304937.89727947966</v>
      </c>
      <c r="X3406" s="36">
        <f t="shared" si="1943"/>
        <v>0</v>
      </c>
      <c r="Y3406" s="2">
        <f t="shared" si="1944"/>
        <v>0</v>
      </c>
      <c r="Z3406" s="37">
        <f t="shared" si="1945"/>
        <v>0</v>
      </c>
      <c r="AA3406" s="2">
        <f t="shared" si="1946"/>
        <v>0</v>
      </c>
      <c r="AB3406" s="4">
        <f t="shared" si="1954"/>
        <v>7.1215000000000001E-2</v>
      </c>
      <c r="AC3406" s="148">
        <f t="shared" si="1947"/>
        <v>981</v>
      </c>
      <c r="AD3406" s="36">
        <v>252</v>
      </c>
      <c r="AE3406" s="35">
        <f t="shared" si="1948"/>
        <v>1.307090061</v>
      </c>
      <c r="AF3406" s="2">
        <f t="shared" si="1949"/>
        <v>93643.397476760001</v>
      </c>
      <c r="AG3406" s="2">
        <f t="shared" si="1950"/>
        <v>93643.397476760001</v>
      </c>
      <c r="AH3406" s="3">
        <f t="shared" si="1951"/>
        <v>0</v>
      </c>
      <c r="AI3406" s="3"/>
      <c r="AJ3406" s="3">
        <v>0</v>
      </c>
      <c r="AK3406" s="2">
        <f t="shared" si="1952"/>
        <v>113310.38470429508</v>
      </c>
      <c r="AL3406" s="8"/>
      <c r="AM3406" s="8"/>
      <c r="AR3406" s="1"/>
      <c r="AW3406" s="30"/>
      <c r="AX3406" s="30"/>
    </row>
    <row r="3407" spans="1:50" x14ac:dyDescent="0.2">
      <c r="A3407" s="78">
        <f t="shared" si="1953"/>
        <v>45298</v>
      </c>
      <c r="B3407" s="2">
        <f t="shared" si="1923"/>
        <v>511970.8621193078</v>
      </c>
      <c r="C3407" s="3">
        <f t="shared" si="1924"/>
        <v>69116066.386106551</v>
      </c>
      <c r="D3407" s="2">
        <f t="shared" si="1922"/>
        <v>240537.3279050432</v>
      </c>
      <c r="E3407" s="2">
        <f t="shared" si="1925"/>
        <v>0</v>
      </c>
      <c r="F3407" s="33">
        <f t="shared" si="1926"/>
        <v>240537.3279050432</v>
      </c>
      <c r="G3407" s="39">
        <f t="shared" si="1927"/>
        <v>6716.74</v>
      </c>
      <c r="H3407" s="38">
        <f>IF(AND(N3407=1,N3406&gt;1),VLOOKUP(A3406,[1]Plan1!$CW$105:$CY$215,3),H3406)</f>
        <v>6735.55</v>
      </c>
      <c r="I3407" s="127">
        <f t="shared" si="1928"/>
        <v>45211</v>
      </c>
      <c r="J3407" s="127">
        <f t="shared" si="1929"/>
        <v>45242</v>
      </c>
      <c r="K3407" s="34">
        <f t="shared" si="1930"/>
        <v>2.8004657021114543E-3</v>
      </c>
      <c r="L3407" s="212">
        <f t="shared" si="1931"/>
        <v>45301</v>
      </c>
      <c r="M3407" s="1">
        <f t="shared" si="1932"/>
        <v>20</v>
      </c>
      <c r="N3407" s="1">
        <f t="shared" si="1933"/>
        <v>18</v>
      </c>
      <c r="O3407" s="2">
        <f t="shared" si="1934"/>
        <v>1.0025200599999999</v>
      </c>
      <c r="P3407" s="35">
        <f t="shared" si="1935"/>
        <v>1.0023997600000001</v>
      </c>
      <c r="Q3407" s="35">
        <f t="shared" si="1936"/>
        <v>1.2645495414459265</v>
      </c>
      <c r="R3407" s="2">
        <f t="shared" si="1937"/>
        <v>1.26773628</v>
      </c>
      <c r="S3407" s="2">
        <f t="shared" si="1938"/>
        <v>1.23561838</v>
      </c>
      <c r="T3407" s="2">
        <f t="shared" si="1939"/>
        <v>304937.89727948001</v>
      </c>
      <c r="U3407" s="2">
        <f t="shared" si="1940"/>
        <v>0</v>
      </c>
      <c r="V3407" s="2">
        <f t="shared" si="1941"/>
        <v>64400.569374436469</v>
      </c>
      <c r="W3407" s="2">
        <f t="shared" si="1942"/>
        <v>304937.89727947966</v>
      </c>
      <c r="X3407" s="36">
        <f t="shared" si="1943"/>
        <v>0</v>
      </c>
      <c r="Y3407" s="2">
        <f t="shared" si="1944"/>
        <v>0</v>
      </c>
      <c r="Z3407" s="37">
        <f t="shared" si="1945"/>
        <v>0</v>
      </c>
      <c r="AA3407" s="2">
        <f t="shared" si="1946"/>
        <v>0</v>
      </c>
      <c r="AB3407" s="4">
        <f t="shared" si="1954"/>
        <v>7.1215000000000001E-2</v>
      </c>
      <c r="AC3407" s="148">
        <f t="shared" si="1947"/>
        <v>981</v>
      </c>
      <c r="AD3407" s="36">
        <v>252</v>
      </c>
      <c r="AE3407" s="35">
        <f t="shared" si="1948"/>
        <v>1.307090061</v>
      </c>
      <c r="AF3407" s="2">
        <f t="shared" si="1949"/>
        <v>93643.397476760001</v>
      </c>
      <c r="AG3407" s="2">
        <f t="shared" si="1950"/>
        <v>93643.397476760001</v>
      </c>
      <c r="AH3407" s="3">
        <f t="shared" si="1951"/>
        <v>0</v>
      </c>
      <c r="AI3407" s="3"/>
      <c r="AJ3407" s="3">
        <v>0</v>
      </c>
      <c r="AK3407" s="2">
        <f t="shared" si="1952"/>
        <v>113389.56736306816</v>
      </c>
      <c r="AL3407" s="8"/>
      <c r="AM3407" s="8"/>
      <c r="AR3407" s="1"/>
      <c r="AW3407" s="30"/>
      <c r="AX3407" s="30"/>
    </row>
    <row r="3408" spans="1:50" x14ac:dyDescent="0.2">
      <c r="A3408" s="78">
        <f t="shared" si="1953"/>
        <v>45299</v>
      </c>
      <c r="B3408" s="2">
        <f t="shared" si="1923"/>
        <v>512158.86827042094</v>
      </c>
      <c r="C3408" s="3">
        <f t="shared" si="1924"/>
        <v>69141447.216506824</v>
      </c>
      <c r="D3408" s="2">
        <f t="shared" si="1922"/>
        <v>240537.3279050432</v>
      </c>
      <c r="E3408" s="2">
        <f t="shared" si="1925"/>
        <v>0</v>
      </c>
      <c r="F3408" s="33">
        <f t="shared" si="1926"/>
        <v>240537.3279050432</v>
      </c>
      <c r="G3408" s="39">
        <f t="shared" si="1927"/>
        <v>6716.74</v>
      </c>
      <c r="H3408" s="38">
        <f>IF(AND(N3408=1,N3407&gt;1),VLOOKUP(A3407,[1]Plan1!$CW$105:$CY$215,3),H3407)</f>
        <v>6735.55</v>
      </c>
      <c r="I3408" s="127">
        <f t="shared" si="1928"/>
        <v>45211</v>
      </c>
      <c r="J3408" s="127">
        <f t="shared" si="1929"/>
        <v>45242</v>
      </c>
      <c r="K3408" s="34">
        <f t="shared" si="1930"/>
        <v>2.8004657021114543E-3</v>
      </c>
      <c r="L3408" s="212">
        <f t="shared" si="1931"/>
        <v>45301</v>
      </c>
      <c r="M3408" s="1">
        <f t="shared" si="1932"/>
        <v>20</v>
      </c>
      <c r="N3408" s="1">
        <f t="shared" si="1933"/>
        <v>18</v>
      </c>
      <c r="O3408" s="2">
        <f t="shared" si="1934"/>
        <v>1.0025200599999999</v>
      </c>
      <c r="P3408" s="35">
        <f t="shared" si="1935"/>
        <v>1.0023997600000001</v>
      </c>
      <c r="Q3408" s="35">
        <f t="shared" si="1936"/>
        <v>1.2645495414459265</v>
      </c>
      <c r="R3408" s="2">
        <f t="shared" si="1937"/>
        <v>1.26773628</v>
      </c>
      <c r="S3408" s="2">
        <f t="shared" si="1938"/>
        <v>1.23561838</v>
      </c>
      <c r="T3408" s="2">
        <f t="shared" si="1939"/>
        <v>304937.89727948001</v>
      </c>
      <c r="U3408" s="2">
        <f t="shared" si="1940"/>
        <v>0</v>
      </c>
      <c r="V3408" s="2">
        <f t="shared" si="1941"/>
        <v>64400.569374436469</v>
      </c>
      <c r="W3408" s="2">
        <f t="shared" si="1942"/>
        <v>304937.89727947966</v>
      </c>
      <c r="X3408" s="36">
        <f t="shared" si="1943"/>
        <v>0</v>
      </c>
      <c r="Y3408" s="2">
        <f t="shared" si="1944"/>
        <v>0</v>
      </c>
      <c r="Z3408" s="37">
        <f t="shared" si="1945"/>
        <v>0</v>
      </c>
      <c r="AA3408" s="2">
        <f t="shared" si="1946"/>
        <v>0</v>
      </c>
      <c r="AB3408" s="4">
        <f t="shared" si="1954"/>
        <v>7.1215000000000001E-2</v>
      </c>
      <c r="AC3408" s="148">
        <f t="shared" si="1947"/>
        <v>982</v>
      </c>
      <c r="AD3408" s="36">
        <v>252</v>
      </c>
      <c r="AE3408" s="35">
        <f t="shared" si="1948"/>
        <v>1.307446932</v>
      </c>
      <c r="AF3408" s="2">
        <f t="shared" si="1949"/>
        <v>93752.220969100003</v>
      </c>
      <c r="AG3408" s="2">
        <f t="shared" si="1950"/>
        <v>93752.220969100003</v>
      </c>
      <c r="AH3408" s="3">
        <f t="shared" si="1951"/>
        <v>0</v>
      </c>
      <c r="AI3408" s="3"/>
      <c r="AJ3408" s="3">
        <v>0</v>
      </c>
      <c r="AK3408" s="2">
        <f t="shared" si="1952"/>
        <v>113468.75002184126</v>
      </c>
      <c r="AL3408" s="8"/>
      <c r="AM3408" s="8"/>
      <c r="AR3408" s="1"/>
      <c r="AW3408" s="30"/>
      <c r="AX3408" s="30"/>
    </row>
    <row r="3409" spans="1:50" x14ac:dyDescent="0.2">
      <c r="A3409" s="78">
        <f t="shared" si="1953"/>
        <v>45300</v>
      </c>
      <c r="B3409" s="2">
        <f t="shared" si="1923"/>
        <v>512402.66913195176</v>
      </c>
      <c r="C3409" s="3">
        <f t="shared" si="1924"/>
        <v>69174360.332813486</v>
      </c>
      <c r="D3409" s="2">
        <f t="shared" si="1922"/>
        <v>240537.3279050432</v>
      </c>
      <c r="E3409" s="2">
        <f t="shared" si="1925"/>
        <v>0</v>
      </c>
      <c r="F3409" s="33">
        <f t="shared" si="1926"/>
        <v>240537.3279050432</v>
      </c>
      <c r="G3409" s="39">
        <f t="shared" si="1927"/>
        <v>6716.74</v>
      </c>
      <c r="H3409" s="38">
        <f>IF(AND(N3409=1,N3408&gt;1),VLOOKUP(A3408,[1]Plan1!$CW$105:$CY$215,3),H3408)</f>
        <v>6735.55</v>
      </c>
      <c r="I3409" s="127">
        <f t="shared" si="1928"/>
        <v>45211</v>
      </c>
      <c r="J3409" s="127">
        <f t="shared" si="1929"/>
        <v>45242</v>
      </c>
      <c r="K3409" s="34">
        <f t="shared" si="1930"/>
        <v>2.8004657021114543E-3</v>
      </c>
      <c r="L3409" s="212">
        <f t="shared" si="1931"/>
        <v>45301</v>
      </c>
      <c r="M3409" s="1">
        <f t="shared" si="1932"/>
        <v>20</v>
      </c>
      <c r="N3409" s="1">
        <f t="shared" si="1933"/>
        <v>19</v>
      </c>
      <c r="O3409" s="2">
        <f t="shared" si="1934"/>
        <v>1.0026602499999999</v>
      </c>
      <c r="P3409" s="35">
        <f t="shared" si="1935"/>
        <v>1.0023997600000001</v>
      </c>
      <c r="Q3409" s="35">
        <f t="shared" si="1936"/>
        <v>1.2645495414459265</v>
      </c>
      <c r="R3409" s="2">
        <f t="shared" si="1937"/>
        <v>1.2679135500000001</v>
      </c>
      <c r="S3409" s="2">
        <f t="shared" si="1938"/>
        <v>1.23561838</v>
      </c>
      <c r="T3409" s="2">
        <f t="shared" si="1939"/>
        <v>304980.53733159002</v>
      </c>
      <c r="U3409" s="2">
        <f t="shared" si="1940"/>
        <v>0</v>
      </c>
      <c r="V3409" s="2">
        <f t="shared" si="1941"/>
        <v>64443.209426554204</v>
      </c>
      <c r="W3409" s="2">
        <f t="shared" si="1942"/>
        <v>304980.53733159741</v>
      </c>
      <c r="X3409" s="36">
        <f t="shared" si="1943"/>
        <v>0</v>
      </c>
      <c r="Y3409" s="2">
        <f t="shared" si="1944"/>
        <v>0</v>
      </c>
      <c r="Z3409" s="37">
        <f t="shared" si="1945"/>
        <v>0</v>
      </c>
      <c r="AA3409" s="2">
        <f t="shared" si="1946"/>
        <v>0</v>
      </c>
      <c r="AB3409" s="4">
        <f t="shared" si="1954"/>
        <v>7.1215000000000001E-2</v>
      </c>
      <c r="AC3409" s="148">
        <f t="shared" si="1947"/>
        <v>983</v>
      </c>
      <c r="AD3409" s="36">
        <v>252</v>
      </c>
      <c r="AE3409" s="35">
        <f t="shared" si="1948"/>
        <v>1.307803901</v>
      </c>
      <c r="AF3409" s="2">
        <f t="shared" si="1949"/>
        <v>93874.199119729994</v>
      </c>
      <c r="AG3409" s="2">
        <f t="shared" si="1950"/>
        <v>93874.199119740006</v>
      </c>
      <c r="AH3409" s="3">
        <f t="shared" si="1951"/>
        <v>0</v>
      </c>
      <c r="AI3409" s="3"/>
      <c r="AJ3409" s="3">
        <v>0</v>
      </c>
      <c r="AK3409" s="2">
        <f t="shared" si="1952"/>
        <v>113547.93268061434</v>
      </c>
      <c r="AL3409" s="8"/>
      <c r="AM3409" s="8"/>
      <c r="AR3409" s="1"/>
      <c r="AW3409" s="30"/>
      <c r="AX3409" s="30"/>
    </row>
    <row r="3410" spans="1:50" x14ac:dyDescent="0.2">
      <c r="A3410" s="78">
        <f t="shared" si="1953"/>
        <v>45301</v>
      </c>
      <c r="B3410" s="2">
        <f t="shared" si="1923"/>
        <v>512646.54291456565</v>
      </c>
      <c r="C3410" s="3">
        <f t="shared" si="1924"/>
        <v>69207283.293466359</v>
      </c>
      <c r="D3410" s="2">
        <f t="shared" si="1922"/>
        <v>240537.3279050432</v>
      </c>
      <c r="E3410" s="2">
        <f t="shared" si="1925"/>
        <v>0</v>
      </c>
      <c r="F3410" s="33">
        <f t="shared" si="1926"/>
        <v>240537.3279050432</v>
      </c>
      <c r="G3410" s="39">
        <f t="shared" si="1927"/>
        <v>6716.74</v>
      </c>
      <c r="H3410" s="38">
        <f>IF(AND(N3410=1,N3409&gt;1),VLOOKUP(A3409,[1]Plan1!$CW$105:$CY$300,3),H3409)</f>
        <v>6735.55</v>
      </c>
      <c r="I3410" s="127">
        <f t="shared" si="1928"/>
        <v>45211</v>
      </c>
      <c r="J3410" s="127">
        <f t="shared" si="1929"/>
        <v>45242</v>
      </c>
      <c r="K3410" s="34">
        <f t="shared" si="1930"/>
        <v>2.8004657021114543E-3</v>
      </c>
      <c r="L3410" s="212">
        <f t="shared" si="1931"/>
        <v>45301</v>
      </c>
      <c r="M3410" s="1">
        <f t="shared" si="1932"/>
        <v>20</v>
      </c>
      <c r="N3410" s="1">
        <f t="shared" si="1933"/>
        <v>20</v>
      </c>
      <c r="O3410" s="2">
        <f t="shared" si="1934"/>
        <v>1.00280046</v>
      </c>
      <c r="P3410" s="35">
        <f t="shared" si="1935"/>
        <v>1.0023997600000001</v>
      </c>
      <c r="Q3410" s="35">
        <f t="shared" si="1936"/>
        <v>1.2645495414459265</v>
      </c>
      <c r="R3410" s="2">
        <f t="shared" si="1937"/>
        <v>1.26809086</v>
      </c>
      <c r="S3410" s="2">
        <f t="shared" si="1938"/>
        <v>1.23561838</v>
      </c>
      <c r="T3410" s="2">
        <f t="shared" si="1939"/>
        <v>305023.18700520002</v>
      </c>
      <c r="U3410" s="2">
        <f t="shared" si="1940"/>
        <v>0</v>
      </c>
      <c r="V3410" s="2">
        <f t="shared" si="1941"/>
        <v>64485.859100165042</v>
      </c>
      <c r="W3410" s="2">
        <f t="shared" si="1942"/>
        <v>305023.18700520822</v>
      </c>
      <c r="X3410" s="36">
        <f t="shared" si="1943"/>
        <v>112</v>
      </c>
      <c r="Y3410" s="2">
        <f t="shared" si="1944"/>
        <v>0</v>
      </c>
      <c r="Z3410" s="37">
        <f t="shared" si="1945"/>
        <v>0</v>
      </c>
      <c r="AA3410" s="2">
        <f t="shared" si="1946"/>
        <v>0</v>
      </c>
      <c r="AB3410" s="4">
        <f t="shared" si="1954"/>
        <v>7.1215000000000001E-2</v>
      </c>
      <c r="AC3410" s="148">
        <f t="shared" si="1947"/>
        <v>984</v>
      </c>
      <c r="AD3410" s="36">
        <v>252</v>
      </c>
      <c r="AE3410" s="35">
        <f t="shared" si="1948"/>
        <v>1.3081609679999999</v>
      </c>
      <c r="AF3410" s="2">
        <f t="shared" si="1949"/>
        <v>93996.240569960006</v>
      </c>
      <c r="AG3410" s="2">
        <f t="shared" si="1950"/>
        <v>93996.240569970003</v>
      </c>
      <c r="AH3410" s="3">
        <f t="shared" si="1951"/>
        <v>0</v>
      </c>
      <c r="AI3410" s="3"/>
      <c r="AJ3410" s="3">
        <v>0</v>
      </c>
      <c r="AK3410" s="2">
        <f t="shared" si="1952"/>
        <v>113627.11533938744</v>
      </c>
      <c r="AL3410" s="8"/>
      <c r="AM3410" s="8"/>
      <c r="AR3410" s="1"/>
      <c r="AW3410" s="30"/>
      <c r="AX3410" s="30"/>
    </row>
    <row r="3411" spans="1:50" x14ac:dyDescent="0.2">
      <c r="A3411" s="78">
        <f t="shared" si="1953"/>
        <v>45302</v>
      </c>
      <c r="B3411" s="2">
        <f t="shared" ref="B3411:B3474" si="1955">(W3411+AG3411+AJ3411+AK3411)</f>
        <v>512931.58875361056</v>
      </c>
      <c r="C3411" s="3">
        <f t="shared" ref="C3411:C3474" si="1956">B3411*135</f>
        <v>69245764.48173742</v>
      </c>
      <c r="D3411" s="2">
        <f t="shared" si="1922"/>
        <v>240537.3279050432</v>
      </c>
      <c r="E3411" s="2">
        <f t="shared" ref="E3411:E3474" si="1957">IF(ISERROR(VLOOKUP(A3411,AZ$12:BB$174,2,FALSE)=TRUE),E3410,VLOOKUP(A3411,AZ$12:BB$174,2,FALSE))</f>
        <v>0</v>
      </c>
      <c r="F3411" s="33">
        <f t="shared" ref="F3411:F3474" si="1958">(D3411-E3411)</f>
        <v>240537.3279050432</v>
      </c>
      <c r="G3411" s="39">
        <f t="shared" ref="G3411:G3474" si="1959">IF(H3411=H3410,G3410,H3410)</f>
        <v>6735.55</v>
      </c>
      <c r="H3411" s="38">
        <f>IF(AND(N3411=1,N3410&gt;1),VLOOKUP(A3410,[1]Plan1!$CW$105:$CY$300,3),H3410)</f>
        <v>6773.27</v>
      </c>
      <c r="I3411" s="127">
        <f t="shared" ref="I3411:I3474" si="1960">EDATE(J3411,-1)</f>
        <v>45241</v>
      </c>
      <c r="J3411" s="127">
        <f t="shared" ref="J3411:J3474" si="1961">IF(X3410&gt;0,EDATE(A3411,-1),+J3410)</f>
        <v>45271</v>
      </c>
      <c r="K3411" s="34">
        <f t="shared" ref="K3411:K3474" si="1962">(H3411/G3411)-1</f>
        <v>5.6001365886972909E-3</v>
      </c>
      <c r="L3411" s="212">
        <f t="shared" ref="L3411:L3474" si="1963">VLOOKUP(A3410,AZ$193:BA$372,2)</f>
        <v>45336</v>
      </c>
      <c r="M3411" s="1">
        <f t="shared" ref="M3411:M3474" si="1964">IF(L3411=L3410,M3410,NETWORKDAYS(L3410,L3411,$AT$194:$AT$348)-1)</f>
        <v>23</v>
      </c>
      <c r="N3411" s="1">
        <f t="shared" ref="N3411:N3474" si="1965">(M3411-(NETWORKDAYS(A3411,L3411,$AT$194:$AT$348)-1))</f>
        <v>1</v>
      </c>
      <c r="O3411" s="2">
        <f t="shared" ref="O3411:O3474" si="1966">TRUNC((H3411/G3411)^TRUNC((N3411/M3411),9),8)</f>
        <v>1.0002428299999999</v>
      </c>
      <c r="P3411" s="35">
        <f t="shared" ref="P3411:P3474" si="1967">IF(L3411&gt;L3410,O3410,P3410)</f>
        <v>1.00280046</v>
      </c>
      <c r="Q3411" s="35">
        <f t="shared" ref="Q3411:Q3474" si="1968">IF(L3411&gt;L3410,Q3410*P3411,Q3410)</f>
        <v>1.2680908618547642</v>
      </c>
      <c r="R3411" s="2">
        <f t="shared" ref="R3411:R3474" si="1969">TRUNC(TRUNC((O3411*Q3411),15),8)</f>
        <v>1.26839879</v>
      </c>
      <c r="S3411" s="2">
        <f t="shared" ref="S3411:S3474" si="1970">IF(AND(X3411&gt;0,MONTH(A3411)=S$9),R3411,S3410)</f>
        <v>1.23561838</v>
      </c>
      <c r="T3411" s="2">
        <f t="shared" ref="T3411:T3474" si="1971">TRUNC(D3411*R3411,8)</f>
        <v>305097.25566458999</v>
      </c>
      <c r="U3411" s="2">
        <f t="shared" ref="U3411:U3474" si="1972">(E3411*(S3411-1))</f>
        <v>0</v>
      </c>
      <c r="V3411" s="2">
        <f t="shared" ref="V3411:V3474" si="1973">(F3411*(R3411-1))</f>
        <v>64559.92775954683</v>
      </c>
      <c r="W3411" s="2">
        <f t="shared" ref="W3411:W3474" si="1974">(D3411+U3411+V3411)</f>
        <v>305097.25566459005</v>
      </c>
      <c r="X3411" s="36">
        <f t="shared" ref="X3411:X3474" si="1975">IF(VLOOKUP(A3411,AT$10:BC$190,10)=VLOOKUP(A3410,AT$10:BC$190,10),0,VLOOKUP(A3411,AT$10:BC$190,10))</f>
        <v>0</v>
      </c>
      <c r="Y3411" s="2">
        <f t="shared" ref="Y3411:Y3474" si="1976">IF(X3411&gt;0,VLOOKUP(A3411,AT$12:AX$190,5),0)</f>
        <v>0</v>
      </c>
      <c r="Z3411" s="37">
        <f t="shared" ref="Z3411:Z3474" si="1977">IF(X3411&gt;0,VLOOKUP($A3411,$AT$10:$AY$190,6),0)</f>
        <v>0</v>
      </c>
      <c r="AA3411" s="2">
        <f t="shared" ref="AA3411:AA3474" si="1978">IF(Z3411&gt;0,TRUNC(Z3411*T3411,8),0)</f>
        <v>0</v>
      </c>
      <c r="AB3411" s="4">
        <f t="shared" si="1954"/>
        <v>7.1215000000000001E-2</v>
      </c>
      <c r="AC3411" s="148">
        <f t="shared" ref="AC3411:AC3474" si="1979">NETWORKDAYS(A$1975,A3411,$AT$194:$AT$348)-1</f>
        <v>985</v>
      </c>
      <c r="AD3411" s="36">
        <v>252</v>
      </c>
      <c r="AE3411" s="35">
        <f t="shared" ref="AE3411:AE3474" si="1980">ROUND((1+AB3411)^TRUNC((AC3411/AD3411),9),9)</f>
        <v>1.308518131</v>
      </c>
      <c r="AF3411" s="2">
        <f t="shared" ref="AF3411:AF3474" si="1981">TRUNC((T3411*(AE3411-1)),8)</f>
        <v>94128.035090859994</v>
      </c>
      <c r="AG3411" s="2">
        <f t="shared" ref="AG3411:AG3474" si="1982">TRUNC((W3411*(AE3411-1)),8)</f>
        <v>94128.035090859994</v>
      </c>
      <c r="AH3411" s="3">
        <f t="shared" ref="AH3411:AH3474" si="1983">IF(AA3411&gt;0,AA3411+AF3411,0)</f>
        <v>0</v>
      </c>
      <c r="AI3411" s="3"/>
      <c r="AJ3411" s="3">
        <v>0</v>
      </c>
      <c r="AK3411" s="2">
        <f t="shared" ref="AK3411:AK3474" si="1984">((0.01*(A3411-A$1975)/30)*AI$1896)</f>
        <v>113706.29799816052</v>
      </c>
      <c r="AL3411" s="8"/>
      <c r="AM3411" s="8"/>
      <c r="AR3411" s="1"/>
      <c r="AW3411" s="30"/>
      <c r="AX3411" s="30"/>
    </row>
    <row r="3412" spans="1:50" x14ac:dyDescent="0.2">
      <c r="A3412" s="78">
        <f t="shared" si="1953"/>
        <v>45303</v>
      </c>
      <c r="B3412" s="2">
        <f t="shared" si="1955"/>
        <v>513216.73975213838</v>
      </c>
      <c r="C3412" s="3">
        <f t="shared" si="1956"/>
        <v>69284259.866538689</v>
      </c>
      <c r="D3412" s="2">
        <f t="shared" si="1922"/>
        <v>240537.3279050432</v>
      </c>
      <c r="E3412" s="2">
        <f t="shared" si="1957"/>
        <v>0</v>
      </c>
      <c r="F3412" s="33">
        <f t="shared" si="1958"/>
        <v>240537.3279050432</v>
      </c>
      <c r="G3412" s="39">
        <f t="shared" si="1959"/>
        <v>6735.55</v>
      </c>
      <c r="H3412" s="38">
        <f>IF(AND(N3412=1,N3411&gt;1),VLOOKUP(A3411,[1]Plan1!$CW$105:$CY$300,3),H3411)</f>
        <v>6773.27</v>
      </c>
      <c r="I3412" s="127">
        <f t="shared" si="1960"/>
        <v>45241</v>
      </c>
      <c r="J3412" s="127">
        <f t="shared" si="1961"/>
        <v>45271</v>
      </c>
      <c r="K3412" s="34">
        <f t="shared" si="1962"/>
        <v>5.6001365886972909E-3</v>
      </c>
      <c r="L3412" s="212">
        <f t="shared" si="1963"/>
        <v>45336</v>
      </c>
      <c r="M3412" s="1">
        <f t="shared" si="1964"/>
        <v>23</v>
      </c>
      <c r="N3412" s="1">
        <f t="shared" si="1965"/>
        <v>2</v>
      </c>
      <c r="O3412" s="2">
        <f t="shared" si="1966"/>
        <v>1.0004857199999999</v>
      </c>
      <c r="P3412" s="35">
        <f t="shared" si="1967"/>
        <v>1.00280046</v>
      </c>
      <c r="Q3412" s="35">
        <f t="shared" si="1968"/>
        <v>1.2680908618547642</v>
      </c>
      <c r="R3412" s="2">
        <f t="shared" si="1969"/>
        <v>1.26870679</v>
      </c>
      <c r="S3412" s="2">
        <f t="shared" si="1970"/>
        <v>1.23561838</v>
      </c>
      <c r="T3412" s="2">
        <f t="shared" si="1971"/>
        <v>305171.34116158</v>
      </c>
      <c r="U3412" s="2">
        <f t="shared" si="1972"/>
        <v>0</v>
      </c>
      <c r="V3412" s="2">
        <f t="shared" si="1973"/>
        <v>64634.013256541577</v>
      </c>
      <c r="W3412" s="2">
        <f t="shared" si="1974"/>
        <v>305171.34116158477</v>
      </c>
      <c r="X3412" s="36">
        <f t="shared" si="1975"/>
        <v>0</v>
      </c>
      <c r="Y3412" s="2">
        <f t="shared" si="1976"/>
        <v>0</v>
      </c>
      <c r="Z3412" s="37">
        <f t="shared" si="1977"/>
        <v>0</v>
      </c>
      <c r="AA3412" s="2">
        <f t="shared" si="1978"/>
        <v>0</v>
      </c>
      <c r="AB3412" s="4">
        <f t="shared" si="1954"/>
        <v>7.1215000000000001E-2</v>
      </c>
      <c r="AC3412" s="148">
        <f t="shared" si="1979"/>
        <v>986</v>
      </c>
      <c r="AD3412" s="36">
        <v>252</v>
      </c>
      <c r="AE3412" s="35">
        <f t="shared" si="1980"/>
        <v>1.3088753930000001</v>
      </c>
      <c r="AF3412" s="2">
        <f t="shared" si="1981"/>
        <v>94259.917933620003</v>
      </c>
      <c r="AG3412" s="2">
        <f t="shared" si="1982"/>
        <v>94259.917933620003</v>
      </c>
      <c r="AH3412" s="3">
        <f t="shared" si="1983"/>
        <v>0</v>
      </c>
      <c r="AI3412" s="3"/>
      <c r="AJ3412" s="3">
        <v>0</v>
      </c>
      <c r="AK3412" s="2">
        <f t="shared" si="1984"/>
        <v>113785.48065693364</v>
      </c>
      <c r="AL3412" s="8"/>
      <c r="AM3412" s="8"/>
      <c r="AR3412" s="1"/>
      <c r="AW3412" s="30"/>
      <c r="AX3412" s="30"/>
    </row>
    <row r="3413" spans="1:50" x14ac:dyDescent="0.2">
      <c r="A3413" s="78">
        <f t="shared" si="1953"/>
        <v>45304</v>
      </c>
      <c r="B3413" s="2">
        <f t="shared" si="1955"/>
        <v>513392.92257823906</v>
      </c>
      <c r="C3413" s="3">
        <f t="shared" si="1956"/>
        <v>69308044.54806228</v>
      </c>
      <c r="D3413" s="2">
        <f t="shared" si="1922"/>
        <v>240537.3279050432</v>
      </c>
      <c r="E3413" s="2">
        <f t="shared" si="1957"/>
        <v>0</v>
      </c>
      <c r="F3413" s="33">
        <f t="shared" si="1958"/>
        <v>240537.3279050432</v>
      </c>
      <c r="G3413" s="39">
        <f t="shared" si="1959"/>
        <v>6735.55</v>
      </c>
      <c r="H3413" s="38">
        <f>IF(AND(N3413=1,N3412&gt;1),VLOOKUP(A3412,[1]Plan1!$CW$105:$CY$300,3),H3412)</f>
        <v>6773.27</v>
      </c>
      <c r="I3413" s="127">
        <f t="shared" si="1960"/>
        <v>45241</v>
      </c>
      <c r="J3413" s="127">
        <f t="shared" si="1961"/>
        <v>45271</v>
      </c>
      <c r="K3413" s="34">
        <f t="shared" si="1962"/>
        <v>5.6001365886972909E-3</v>
      </c>
      <c r="L3413" s="212">
        <f t="shared" si="1963"/>
        <v>45336</v>
      </c>
      <c r="M3413" s="1">
        <f t="shared" si="1964"/>
        <v>23</v>
      </c>
      <c r="N3413" s="1">
        <f t="shared" si="1965"/>
        <v>3</v>
      </c>
      <c r="O3413" s="2">
        <f t="shared" si="1966"/>
        <v>1.0007286799999999</v>
      </c>
      <c r="P3413" s="35">
        <f t="shared" si="1967"/>
        <v>1.00280046</v>
      </c>
      <c r="Q3413" s="35">
        <f t="shared" si="1968"/>
        <v>1.2680908618547642</v>
      </c>
      <c r="R3413" s="2">
        <f t="shared" si="1969"/>
        <v>1.26901489</v>
      </c>
      <c r="S3413" s="2">
        <f t="shared" si="1970"/>
        <v>1.23561838</v>
      </c>
      <c r="T3413" s="2">
        <f t="shared" si="1971"/>
        <v>305245.45071230998</v>
      </c>
      <c r="U3413" s="2">
        <f t="shared" si="1972"/>
        <v>0</v>
      </c>
      <c r="V3413" s="2">
        <f t="shared" si="1973"/>
        <v>64708.12280726913</v>
      </c>
      <c r="W3413" s="2">
        <f t="shared" si="1974"/>
        <v>305245.45071231236</v>
      </c>
      <c r="X3413" s="36">
        <f t="shared" si="1975"/>
        <v>0</v>
      </c>
      <c r="Y3413" s="2">
        <f t="shared" si="1976"/>
        <v>0</v>
      </c>
      <c r="Z3413" s="37">
        <f t="shared" si="1977"/>
        <v>0</v>
      </c>
      <c r="AA3413" s="2">
        <f t="shared" si="1978"/>
        <v>0</v>
      </c>
      <c r="AB3413" s="4">
        <f t="shared" si="1954"/>
        <v>7.1215000000000001E-2</v>
      </c>
      <c r="AC3413" s="148">
        <f t="shared" si="1979"/>
        <v>986</v>
      </c>
      <c r="AD3413" s="36">
        <v>252</v>
      </c>
      <c r="AE3413" s="35">
        <f t="shared" si="1980"/>
        <v>1.3088753930000001</v>
      </c>
      <c r="AF3413" s="2">
        <f t="shared" si="1981"/>
        <v>94282.808550219997</v>
      </c>
      <c r="AG3413" s="2">
        <f t="shared" si="1982"/>
        <v>94282.808550219997</v>
      </c>
      <c r="AH3413" s="3">
        <f t="shared" si="1983"/>
        <v>0</v>
      </c>
      <c r="AI3413" s="3"/>
      <c r="AJ3413" s="3">
        <v>0</v>
      </c>
      <c r="AK3413" s="2">
        <f t="shared" si="1984"/>
        <v>113864.66331570671</v>
      </c>
      <c r="AL3413" s="8"/>
      <c r="AM3413" s="8"/>
      <c r="AR3413" s="1"/>
      <c r="AW3413" s="30"/>
      <c r="AX3413" s="30"/>
    </row>
    <row r="3414" spans="1:50" x14ac:dyDescent="0.2">
      <c r="A3414" s="78">
        <f t="shared" si="1953"/>
        <v>45305</v>
      </c>
      <c r="B3414" s="2">
        <f t="shared" si="1955"/>
        <v>513472.10523701215</v>
      </c>
      <c r="C3414" s="3">
        <f t="shared" si="1956"/>
        <v>69318734.206996635</v>
      </c>
      <c r="D3414" s="2">
        <f t="shared" si="1922"/>
        <v>240537.3279050432</v>
      </c>
      <c r="E3414" s="2">
        <f t="shared" si="1957"/>
        <v>0</v>
      </c>
      <c r="F3414" s="33">
        <f t="shared" si="1958"/>
        <v>240537.3279050432</v>
      </c>
      <c r="G3414" s="39">
        <f t="shared" si="1959"/>
        <v>6735.55</v>
      </c>
      <c r="H3414" s="38">
        <f>IF(AND(N3414=1,N3413&gt;1),VLOOKUP(A3413,[1]Plan1!$CW$105:$CY$300,3),H3413)</f>
        <v>6773.27</v>
      </c>
      <c r="I3414" s="127">
        <f t="shared" si="1960"/>
        <v>45241</v>
      </c>
      <c r="J3414" s="127">
        <f t="shared" si="1961"/>
        <v>45271</v>
      </c>
      <c r="K3414" s="34">
        <f t="shared" si="1962"/>
        <v>5.6001365886972909E-3</v>
      </c>
      <c r="L3414" s="212">
        <f t="shared" si="1963"/>
        <v>45336</v>
      </c>
      <c r="M3414" s="1">
        <f t="shared" si="1964"/>
        <v>23</v>
      </c>
      <c r="N3414" s="1">
        <f t="shared" si="1965"/>
        <v>3</v>
      </c>
      <c r="O3414" s="2">
        <f t="shared" si="1966"/>
        <v>1.0007286799999999</v>
      </c>
      <c r="P3414" s="35">
        <f t="shared" si="1967"/>
        <v>1.00280046</v>
      </c>
      <c r="Q3414" s="35">
        <f t="shared" si="1968"/>
        <v>1.2680908618547642</v>
      </c>
      <c r="R3414" s="2">
        <f t="shared" si="1969"/>
        <v>1.26901489</v>
      </c>
      <c r="S3414" s="2">
        <f t="shared" si="1970"/>
        <v>1.23561838</v>
      </c>
      <c r="T3414" s="2">
        <f t="shared" si="1971"/>
        <v>305245.45071230998</v>
      </c>
      <c r="U3414" s="2">
        <f t="shared" si="1972"/>
        <v>0</v>
      </c>
      <c r="V3414" s="2">
        <f t="shared" si="1973"/>
        <v>64708.12280726913</v>
      </c>
      <c r="W3414" s="2">
        <f t="shared" si="1974"/>
        <v>305245.45071231236</v>
      </c>
      <c r="X3414" s="36">
        <f t="shared" si="1975"/>
        <v>0</v>
      </c>
      <c r="Y3414" s="2">
        <f t="shared" si="1976"/>
        <v>0</v>
      </c>
      <c r="Z3414" s="37">
        <f t="shared" si="1977"/>
        <v>0</v>
      </c>
      <c r="AA3414" s="2">
        <f t="shared" si="1978"/>
        <v>0</v>
      </c>
      <c r="AB3414" s="4">
        <f t="shared" si="1954"/>
        <v>7.1215000000000001E-2</v>
      </c>
      <c r="AC3414" s="148">
        <f t="shared" si="1979"/>
        <v>986</v>
      </c>
      <c r="AD3414" s="36">
        <v>252</v>
      </c>
      <c r="AE3414" s="35">
        <f t="shared" si="1980"/>
        <v>1.3088753930000001</v>
      </c>
      <c r="AF3414" s="2">
        <f t="shared" si="1981"/>
        <v>94282.808550219997</v>
      </c>
      <c r="AG3414" s="2">
        <f t="shared" si="1982"/>
        <v>94282.808550219997</v>
      </c>
      <c r="AH3414" s="3">
        <f t="shared" si="1983"/>
        <v>0</v>
      </c>
      <c r="AI3414" s="3"/>
      <c r="AJ3414" s="3">
        <v>0</v>
      </c>
      <c r="AK3414" s="2">
        <f t="shared" si="1984"/>
        <v>113943.84597447982</v>
      </c>
      <c r="AL3414" s="8"/>
      <c r="AM3414" s="8"/>
      <c r="AR3414" s="1"/>
      <c r="AW3414" s="30"/>
      <c r="AX3414" s="30"/>
    </row>
    <row r="3415" spans="1:50" x14ac:dyDescent="0.2">
      <c r="A3415" s="78">
        <f t="shared" si="1953"/>
        <v>45306</v>
      </c>
      <c r="B3415" s="2">
        <f t="shared" si="1955"/>
        <v>513660.37010480528</v>
      </c>
      <c r="C3415" s="3">
        <f t="shared" si="1956"/>
        <v>69344149.964148715</v>
      </c>
      <c r="D3415" s="2">
        <f t="shared" si="1922"/>
        <v>240537.3279050432</v>
      </c>
      <c r="E3415" s="2">
        <f t="shared" si="1957"/>
        <v>0</v>
      </c>
      <c r="F3415" s="33">
        <f t="shared" si="1958"/>
        <v>240537.3279050432</v>
      </c>
      <c r="G3415" s="39">
        <f t="shared" si="1959"/>
        <v>6735.55</v>
      </c>
      <c r="H3415" s="38">
        <f>IF(AND(N3415=1,N3414&gt;1),VLOOKUP(A3414,[1]Plan1!$CW$105:$CY$300,3),H3414)</f>
        <v>6773.27</v>
      </c>
      <c r="I3415" s="127">
        <f t="shared" si="1960"/>
        <v>45241</v>
      </c>
      <c r="J3415" s="127">
        <f t="shared" si="1961"/>
        <v>45271</v>
      </c>
      <c r="K3415" s="34">
        <f t="shared" si="1962"/>
        <v>5.6001365886972909E-3</v>
      </c>
      <c r="L3415" s="212">
        <f t="shared" si="1963"/>
        <v>45336</v>
      </c>
      <c r="M3415" s="1">
        <f t="shared" si="1964"/>
        <v>23</v>
      </c>
      <c r="N3415" s="1">
        <f t="shared" si="1965"/>
        <v>3</v>
      </c>
      <c r="O3415" s="2">
        <f t="shared" si="1966"/>
        <v>1.0007286799999999</v>
      </c>
      <c r="P3415" s="35">
        <f t="shared" si="1967"/>
        <v>1.00280046</v>
      </c>
      <c r="Q3415" s="35">
        <f t="shared" si="1968"/>
        <v>1.2680908618547642</v>
      </c>
      <c r="R3415" s="2">
        <f t="shared" si="1969"/>
        <v>1.26901489</v>
      </c>
      <c r="S3415" s="2">
        <f t="shared" si="1970"/>
        <v>1.23561838</v>
      </c>
      <c r="T3415" s="2">
        <f t="shared" si="1971"/>
        <v>305245.45071230998</v>
      </c>
      <c r="U3415" s="2">
        <f t="shared" si="1972"/>
        <v>0</v>
      </c>
      <c r="V3415" s="2">
        <f t="shared" si="1973"/>
        <v>64708.12280726913</v>
      </c>
      <c r="W3415" s="2">
        <f t="shared" si="1974"/>
        <v>305245.45071231236</v>
      </c>
      <c r="X3415" s="36">
        <f t="shared" si="1975"/>
        <v>0</v>
      </c>
      <c r="Y3415" s="2">
        <f t="shared" si="1976"/>
        <v>0</v>
      </c>
      <c r="Z3415" s="37">
        <f t="shared" si="1977"/>
        <v>0</v>
      </c>
      <c r="AA3415" s="2">
        <f t="shared" si="1978"/>
        <v>0</v>
      </c>
      <c r="AB3415" s="4">
        <f t="shared" si="1954"/>
        <v>7.1215000000000001E-2</v>
      </c>
      <c r="AC3415" s="148">
        <f t="shared" si="1979"/>
        <v>987</v>
      </c>
      <c r="AD3415" s="36">
        <v>252</v>
      </c>
      <c r="AE3415" s="35">
        <f t="shared" si="1980"/>
        <v>1.309232752</v>
      </c>
      <c r="AF3415" s="2">
        <f t="shared" si="1981"/>
        <v>94391.890759240006</v>
      </c>
      <c r="AG3415" s="2">
        <f t="shared" si="1982"/>
        <v>94391.890759240006</v>
      </c>
      <c r="AH3415" s="3">
        <f t="shared" si="1983"/>
        <v>0</v>
      </c>
      <c r="AI3415" s="3"/>
      <c r="AJ3415" s="3">
        <v>0</v>
      </c>
      <c r="AK3415" s="2">
        <f t="shared" si="1984"/>
        <v>114023.02863325291</v>
      </c>
      <c r="AL3415" s="8"/>
      <c r="AM3415" s="8"/>
      <c r="AR3415" s="1"/>
      <c r="AW3415" s="30"/>
      <c r="AX3415" s="30"/>
    </row>
    <row r="3416" spans="1:50" x14ac:dyDescent="0.2">
      <c r="A3416" s="78">
        <f t="shared" si="1953"/>
        <v>45307</v>
      </c>
      <c r="B3416" s="2">
        <f t="shared" si="1955"/>
        <v>513945.73662368552</v>
      </c>
      <c r="C3416" s="3">
        <f t="shared" si="1956"/>
        <v>69382674.44419755</v>
      </c>
      <c r="D3416" s="2">
        <f t="shared" si="1922"/>
        <v>240537.3279050432</v>
      </c>
      <c r="E3416" s="2">
        <f t="shared" si="1957"/>
        <v>0</v>
      </c>
      <c r="F3416" s="33">
        <f t="shared" si="1958"/>
        <v>240537.3279050432</v>
      </c>
      <c r="G3416" s="39">
        <f t="shared" si="1959"/>
        <v>6735.55</v>
      </c>
      <c r="H3416" s="38">
        <f>IF(AND(N3416=1,N3415&gt;1),VLOOKUP(A3415,[1]Plan1!$CW$105:$CY$300,3),H3415)</f>
        <v>6773.27</v>
      </c>
      <c r="I3416" s="127">
        <f t="shared" si="1960"/>
        <v>45241</v>
      </c>
      <c r="J3416" s="127">
        <f t="shared" si="1961"/>
        <v>45271</v>
      </c>
      <c r="K3416" s="34">
        <f t="shared" si="1962"/>
        <v>5.6001365886972909E-3</v>
      </c>
      <c r="L3416" s="212">
        <f t="shared" si="1963"/>
        <v>45336</v>
      </c>
      <c r="M3416" s="1">
        <f t="shared" si="1964"/>
        <v>23</v>
      </c>
      <c r="N3416" s="1">
        <f t="shared" si="1965"/>
        <v>4</v>
      </c>
      <c r="O3416" s="2">
        <f t="shared" si="1966"/>
        <v>1.0009716900000001</v>
      </c>
      <c r="P3416" s="35">
        <f t="shared" si="1967"/>
        <v>1.00280046</v>
      </c>
      <c r="Q3416" s="35">
        <f t="shared" si="1968"/>
        <v>1.2680908618547642</v>
      </c>
      <c r="R3416" s="2">
        <f t="shared" si="1969"/>
        <v>1.2693230499999999</v>
      </c>
      <c r="S3416" s="2">
        <f t="shared" si="1970"/>
        <v>1.23561838</v>
      </c>
      <c r="T3416" s="2">
        <f t="shared" si="1971"/>
        <v>305319.57469528</v>
      </c>
      <c r="U3416" s="2">
        <f t="shared" si="1972"/>
        <v>0</v>
      </c>
      <c r="V3416" s="2">
        <f t="shared" si="1973"/>
        <v>64782.246790236321</v>
      </c>
      <c r="W3416" s="2">
        <f t="shared" si="1974"/>
        <v>305319.57469527953</v>
      </c>
      <c r="X3416" s="36">
        <f t="shared" si="1975"/>
        <v>0</v>
      </c>
      <c r="Y3416" s="2">
        <f t="shared" si="1976"/>
        <v>0</v>
      </c>
      <c r="Z3416" s="37">
        <f t="shared" si="1977"/>
        <v>0</v>
      </c>
      <c r="AA3416" s="2">
        <f t="shared" si="1978"/>
        <v>0</v>
      </c>
      <c r="AB3416" s="4">
        <f t="shared" si="1954"/>
        <v>7.1215000000000001E-2</v>
      </c>
      <c r="AC3416" s="148">
        <f t="shared" si="1979"/>
        <v>988</v>
      </c>
      <c r="AD3416" s="36">
        <v>252</v>
      </c>
      <c r="AE3416" s="35">
        <f t="shared" si="1980"/>
        <v>1.3095902079999999</v>
      </c>
      <c r="AF3416" s="2">
        <f t="shared" si="1981"/>
        <v>94523.950636380003</v>
      </c>
      <c r="AG3416" s="2">
        <f t="shared" si="1982"/>
        <v>94523.950636380003</v>
      </c>
      <c r="AH3416" s="3">
        <f t="shared" si="1983"/>
        <v>0</v>
      </c>
      <c r="AI3416" s="3"/>
      <c r="AJ3416" s="3">
        <v>0</v>
      </c>
      <c r="AK3416" s="2">
        <f t="shared" si="1984"/>
        <v>114102.211292026</v>
      </c>
      <c r="AL3416" s="8"/>
      <c r="AM3416" s="8"/>
      <c r="AR3416" s="1"/>
      <c r="AW3416" s="30"/>
      <c r="AX3416" s="30"/>
    </row>
    <row r="3417" spans="1:50" x14ac:dyDescent="0.2">
      <c r="A3417" s="78">
        <f t="shared" si="1953"/>
        <v>45308</v>
      </c>
      <c r="B3417" s="2">
        <f t="shared" si="1955"/>
        <v>514231.20811965881</v>
      </c>
      <c r="C3417" s="3">
        <f t="shared" si="1956"/>
        <v>69421213.096153945</v>
      </c>
      <c r="D3417" s="2">
        <f t="shared" si="1922"/>
        <v>240537.3279050432</v>
      </c>
      <c r="E3417" s="2">
        <f t="shared" si="1957"/>
        <v>0</v>
      </c>
      <c r="F3417" s="33">
        <f t="shared" si="1958"/>
        <v>240537.3279050432</v>
      </c>
      <c r="G3417" s="39">
        <f t="shared" si="1959"/>
        <v>6735.55</v>
      </c>
      <c r="H3417" s="38">
        <f>IF(AND(N3417=1,N3416&gt;1),VLOOKUP(A3416,[1]Plan1!$CW$105:$CY$300,3),H3416)</f>
        <v>6773.27</v>
      </c>
      <c r="I3417" s="127">
        <f t="shared" si="1960"/>
        <v>45241</v>
      </c>
      <c r="J3417" s="127">
        <f t="shared" si="1961"/>
        <v>45271</v>
      </c>
      <c r="K3417" s="34">
        <f t="shared" si="1962"/>
        <v>5.6001365886972909E-3</v>
      </c>
      <c r="L3417" s="212">
        <f t="shared" si="1963"/>
        <v>45336</v>
      </c>
      <c r="M3417" s="1">
        <f t="shared" si="1964"/>
        <v>23</v>
      </c>
      <c r="N3417" s="1">
        <f t="shared" si="1965"/>
        <v>5</v>
      </c>
      <c r="O3417" s="2">
        <f t="shared" si="1966"/>
        <v>1.0012147600000001</v>
      </c>
      <c r="P3417" s="35">
        <f t="shared" si="1967"/>
        <v>1.00280046</v>
      </c>
      <c r="Q3417" s="35">
        <f t="shared" si="1968"/>
        <v>1.2680908618547642</v>
      </c>
      <c r="R3417" s="2">
        <f t="shared" si="1969"/>
        <v>1.26963128</v>
      </c>
      <c r="S3417" s="2">
        <f t="shared" si="1970"/>
        <v>1.23561838</v>
      </c>
      <c r="T3417" s="2">
        <f t="shared" si="1971"/>
        <v>305393.71551586001</v>
      </c>
      <c r="U3417" s="2">
        <f t="shared" si="1972"/>
        <v>0</v>
      </c>
      <c r="V3417" s="2">
        <f t="shared" si="1973"/>
        <v>64856.387610816528</v>
      </c>
      <c r="W3417" s="2">
        <f t="shared" si="1974"/>
        <v>305393.71551585972</v>
      </c>
      <c r="X3417" s="36">
        <f t="shared" si="1975"/>
        <v>0</v>
      </c>
      <c r="Y3417" s="2">
        <f t="shared" si="1976"/>
        <v>0</v>
      </c>
      <c r="Z3417" s="37">
        <f t="shared" si="1977"/>
        <v>0</v>
      </c>
      <c r="AA3417" s="2">
        <f t="shared" si="1978"/>
        <v>0</v>
      </c>
      <c r="AB3417" s="4">
        <f t="shared" si="1954"/>
        <v>7.1215000000000001E-2</v>
      </c>
      <c r="AC3417" s="148">
        <f t="shared" si="1979"/>
        <v>989</v>
      </c>
      <c r="AD3417" s="36">
        <v>252</v>
      </c>
      <c r="AE3417" s="35">
        <f t="shared" si="1980"/>
        <v>1.309947762</v>
      </c>
      <c r="AF3417" s="2">
        <f t="shared" si="1981"/>
        <v>94656.098652999994</v>
      </c>
      <c r="AG3417" s="2">
        <f t="shared" si="1982"/>
        <v>94656.098652999994</v>
      </c>
      <c r="AH3417" s="3">
        <f t="shared" si="1983"/>
        <v>0</v>
      </c>
      <c r="AI3417" s="3"/>
      <c r="AJ3417" s="3">
        <v>0</v>
      </c>
      <c r="AK3417" s="2">
        <f t="shared" si="1984"/>
        <v>114181.39395079909</v>
      </c>
      <c r="AL3417" s="8"/>
      <c r="AM3417" s="8"/>
      <c r="AR3417" s="1"/>
      <c r="AW3417" s="30"/>
      <c r="AX3417" s="30"/>
    </row>
    <row r="3418" spans="1:50" x14ac:dyDescent="0.2">
      <c r="A3418" s="78">
        <f t="shared" si="1953"/>
        <v>45309</v>
      </c>
      <c r="B3418" s="2">
        <f t="shared" si="1955"/>
        <v>514516.78778436827</v>
      </c>
      <c r="C3418" s="3">
        <f t="shared" si="1956"/>
        <v>69459766.350889713</v>
      </c>
      <c r="D3418" s="2">
        <f t="shared" si="1922"/>
        <v>240537.3279050432</v>
      </c>
      <c r="E3418" s="2">
        <f t="shared" si="1957"/>
        <v>0</v>
      </c>
      <c r="F3418" s="33">
        <f t="shared" si="1958"/>
        <v>240537.3279050432</v>
      </c>
      <c r="G3418" s="39">
        <f t="shared" si="1959"/>
        <v>6735.55</v>
      </c>
      <c r="H3418" s="38">
        <f>IF(AND(N3418=1,N3417&gt;1),VLOOKUP(A3417,[1]Plan1!$CW$105:$CY$300,3),H3417)</f>
        <v>6773.27</v>
      </c>
      <c r="I3418" s="127">
        <f t="shared" si="1960"/>
        <v>45241</v>
      </c>
      <c r="J3418" s="127">
        <f t="shared" si="1961"/>
        <v>45271</v>
      </c>
      <c r="K3418" s="34">
        <f t="shared" si="1962"/>
        <v>5.6001365886972909E-3</v>
      </c>
      <c r="L3418" s="212">
        <f t="shared" si="1963"/>
        <v>45336</v>
      </c>
      <c r="M3418" s="1">
        <f t="shared" si="1964"/>
        <v>23</v>
      </c>
      <c r="N3418" s="1">
        <f t="shared" si="1965"/>
        <v>6</v>
      </c>
      <c r="O3418" s="2">
        <f t="shared" si="1966"/>
        <v>1.00145789</v>
      </c>
      <c r="P3418" s="35">
        <f t="shared" si="1967"/>
        <v>1.00280046</v>
      </c>
      <c r="Q3418" s="35">
        <f t="shared" si="1968"/>
        <v>1.2680908618547642</v>
      </c>
      <c r="R3418" s="2">
        <f t="shared" si="1969"/>
        <v>1.2699395899999999</v>
      </c>
      <c r="S3418" s="2">
        <f t="shared" si="1970"/>
        <v>1.23561838</v>
      </c>
      <c r="T3418" s="2">
        <f t="shared" si="1971"/>
        <v>305467.87557942001</v>
      </c>
      <c r="U3418" s="2">
        <f t="shared" si="1972"/>
        <v>0</v>
      </c>
      <c r="V3418" s="2">
        <f t="shared" si="1973"/>
        <v>64930.547674382899</v>
      </c>
      <c r="W3418" s="2">
        <f t="shared" si="1974"/>
        <v>305467.87557942612</v>
      </c>
      <c r="X3418" s="36">
        <f t="shared" si="1975"/>
        <v>0</v>
      </c>
      <c r="Y3418" s="2">
        <f t="shared" si="1976"/>
        <v>0</v>
      </c>
      <c r="Z3418" s="37">
        <f t="shared" si="1977"/>
        <v>0</v>
      </c>
      <c r="AA3418" s="2">
        <f t="shared" si="1978"/>
        <v>0</v>
      </c>
      <c r="AB3418" s="4">
        <f t="shared" si="1954"/>
        <v>7.1215000000000001E-2</v>
      </c>
      <c r="AC3418" s="148">
        <f t="shared" si="1979"/>
        <v>990</v>
      </c>
      <c r="AD3418" s="36">
        <v>252</v>
      </c>
      <c r="AE3418" s="35">
        <f t="shared" si="1980"/>
        <v>1.3103054139999999</v>
      </c>
      <c r="AF3418" s="2">
        <f t="shared" si="1981"/>
        <v>94788.335595369994</v>
      </c>
      <c r="AG3418" s="2">
        <f t="shared" si="1982"/>
        <v>94788.335595369994</v>
      </c>
      <c r="AH3418" s="3">
        <f t="shared" si="1983"/>
        <v>0</v>
      </c>
      <c r="AI3418" s="3"/>
      <c r="AJ3418" s="3">
        <v>0</v>
      </c>
      <c r="AK3418" s="2">
        <f t="shared" si="1984"/>
        <v>114260.57660957218</v>
      </c>
      <c r="AL3418" s="8"/>
      <c r="AM3418" s="8"/>
      <c r="AR3418" s="1"/>
      <c r="AW3418" s="30"/>
      <c r="AX3418" s="30"/>
    </row>
    <row r="3419" spans="1:50" x14ac:dyDescent="0.2">
      <c r="A3419" s="78">
        <f t="shared" si="1953"/>
        <v>45310</v>
      </c>
      <c r="B3419" s="2">
        <f t="shared" si="1955"/>
        <v>514802.47220208071</v>
      </c>
      <c r="C3419" s="3">
        <f t="shared" si="1956"/>
        <v>69498333.747280896</v>
      </c>
      <c r="D3419" s="2">
        <f t="shared" si="1922"/>
        <v>240537.3279050432</v>
      </c>
      <c r="E3419" s="2">
        <f t="shared" si="1957"/>
        <v>0</v>
      </c>
      <c r="F3419" s="33">
        <f t="shared" si="1958"/>
        <v>240537.3279050432</v>
      </c>
      <c r="G3419" s="39">
        <f t="shared" si="1959"/>
        <v>6735.55</v>
      </c>
      <c r="H3419" s="38">
        <f>IF(AND(N3419=1,N3418&gt;1),VLOOKUP(A3418,[1]Plan1!$CW$105:$CY$300,3),H3418)</f>
        <v>6773.27</v>
      </c>
      <c r="I3419" s="127">
        <f t="shared" si="1960"/>
        <v>45241</v>
      </c>
      <c r="J3419" s="127">
        <f t="shared" si="1961"/>
        <v>45271</v>
      </c>
      <c r="K3419" s="34">
        <f t="shared" si="1962"/>
        <v>5.6001365886972909E-3</v>
      </c>
      <c r="L3419" s="212">
        <f t="shared" si="1963"/>
        <v>45336</v>
      </c>
      <c r="M3419" s="1">
        <f t="shared" si="1964"/>
        <v>23</v>
      </c>
      <c r="N3419" s="1">
        <f t="shared" si="1965"/>
        <v>7</v>
      </c>
      <c r="O3419" s="2">
        <f t="shared" si="1966"/>
        <v>1.00170107</v>
      </c>
      <c r="P3419" s="35">
        <f t="shared" si="1967"/>
        <v>1.00280046</v>
      </c>
      <c r="Q3419" s="35">
        <f t="shared" si="1968"/>
        <v>1.2680908618547642</v>
      </c>
      <c r="R3419" s="2">
        <f t="shared" si="1969"/>
        <v>1.27024797</v>
      </c>
      <c r="S3419" s="2">
        <f t="shared" si="1970"/>
        <v>1.23561838</v>
      </c>
      <c r="T3419" s="2">
        <f t="shared" si="1971"/>
        <v>305542.05248060002</v>
      </c>
      <c r="U3419" s="2">
        <f t="shared" si="1972"/>
        <v>0</v>
      </c>
      <c r="V3419" s="2">
        <f t="shared" si="1973"/>
        <v>65004.724575562279</v>
      </c>
      <c r="W3419" s="2">
        <f t="shared" si="1974"/>
        <v>305542.05248060549</v>
      </c>
      <c r="X3419" s="36">
        <f t="shared" si="1975"/>
        <v>0</v>
      </c>
      <c r="Y3419" s="2">
        <f t="shared" si="1976"/>
        <v>0</v>
      </c>
      <c r="Z3419" s="37">
        <f t="shared" si="1977"/>
        <v>0</v>
      </c>
      <c r="AA3419" s="2">
        <f t="shared" si="1978"/>
        <v>0</v>
      </c>
      <c r="AB3419" s="4">
        <f t="shared" si="1954"/>
        <v>7.1215000000000001E-2</v>
      </c>
      <c r="AC3419" s="148">
        <f t="shared" si="1979"/>
        <v>991</v>
      </c>
      <c r="AD3419" s="36">
        <v>252</v>
      </c>
      <c r="AE3419" s="35">
        <f t="shared" si="1980"/>
        <v>1.3106631630000001</v>
      </c>
      <c r="AF3419" s="2">
        <f t="shared" si="1981"/>
        <v>94920.660453129996</v>
      </c>
      <c r="AG3419" s="2">
        <f t="shared" si="1982"/>
        <v>94920.660453129996</v>
      </c>
      <c r="AH3419" s="3">
        <f t="shared" si="1983"/>
        <v>0</v>
      </c>
      <c r="AI3419" s="3"/>
      <c r="AJ3419" s="3">
        <v>0</v>
      </c>
      <c r="AK3419" s="2">
        <f t="shared" si="1984"/>
        <v>114339.75926834527</v>
      </c>
      <c r="AL3419" s="8"/>
      <c r="AM3419" s="8"/>
      <c r="AR3419" s="1"/>
      <c r="AW3419" s="30"/>
      <c r="AX3419" s="30"/>
    </row>
    <row r="3420" spans="1:50" x14ac:dyDescent="0.2">
      <c r="A3420" s="78">
        <f t="shared" si="1953"/>
        <v>45311</v>
      </c>
      <c r="B3420" s="2">
        <f t="shared" si="1955"/>
        <v>514978.90101384942</v>
      </c>
      <c r="C3420" s="3">
        <f t="shared" si="1956"/>
        <v>69522151.636869669</v>
      </c>
      <c r="D3420" s="2">
        <f t="shared" si="1922"/>
        <v>240537.3279050432</v>
      </c>
      <c r="E3420" s="2">
        <f t="shared" si="1957"/>
        <v>0</v>
      </c>
      <c r="F3420" s="33">
        <f t="shared" si="1958"/>
        <v>240537.3279050432</v>
      </c>
      <c r="G3420" s="39">
        <f t="shared" si="1959"/>
        <v>6735.55</v>
      </c>
      <c r="H3420" s="38">
        <f>IF(AND(N3420=1,N3419&gt;1),VLOOKUP(A3419,[1]Plan1!$CW$105:$CY$300,3),H3419)</f>
        <v>6773.27</v>
      </c>
      <c r="I3420" s="127">
        <f t="shared" si="1960"/>
        <v>45241</v>
      </c>
      <c r="J3420" s="127">
        <f t="shared" si="1961"/>
        <v>45271</v>
      </c>
      <c r="K3420" s="34">
        <f t="shared" si="1962"/>
        <v>5.6001365886972909E-3</v>
      </c>
      <c r="L3420" s="212">
        <f t="shared" si="1963"/>
        <v>45336</v>
      </c>
      <c r="M3420" s="1">
        <f t="shared" si="1964"/>
        <v>23</v>
      </c>
      <c r="N3420" s="1">
        <f t="shared" si="1965"/>
        <v>8</v>
      </c>
      <c r="O3420" s="2">
        <f t="shared" si="1966"/>
        <v>1.00194432</v>
      </c>
      <c r="P3420" s="35">
        <f t="shared" si="1967"/>
        <v>1.00280046</v>
      </c>
      <c r="Q3420" s="35">
        <f t="shared" si="1968"/>
        <v>1.2680908618547642</v>
      </c>
      <c r="R3420" s="2">
        <f t="shared" si="1969"/>
        <v>1.2705564300000001</v>
      </c>
      <c r="S3420" s="2">
        <f t="shared" si="1970"/>
        <v>1.23561838</v>
      </c>
      <c r="T3420" s="2">
        <f t="shared" si="1971"/>
        <v>305616.24862477003</v>
      </c>
      <c r="U3420" s="2">
        <f t="shared" si="1972"/>
        <v>0</v>
      </c>
      <c r="V3420" s="2">
        <f t="shared" si="1973"/>
        <v>65078.920719727888</v>
      </c>
      <c r="W3420" s="2">
        <f t="shared" si="1974"/>
        <v>305616.24862477108</v>
      </c>
      <c r="X3420" s="36">
        <f t="shared" si="1975"/>
        <v>0</v>
      </c>
      <c r="Y3420" s="2">
        <f t="shared" si="1976"/>
        <v>0</v>
      </c>
      <c r="Z3420" s="37">
        <f t="shared" si="1977"/>
        <v>0</v>
      </c>
      <c r="AA3420" s="2">
        <f t="shared" si="1978"/>
        <v>0</v>
      </c>
      <c r="AB3420" s="4">
        <f t="shared" si="1954"/>
        <v>7.1215000000000001E-2</v>
      </c>
      <c r="AC3420" s="148">
        <f t="shared" si="1979"/>
        <v>991</v>
      </c>
      <c r="AD3420" s="36">
        <v>252</v>
      </c>
      <c r="AE3420" s="35">
        <f t="shared" si="1980"/>
        <v>1.3106631630000001</v>
      </c>
      <c r="AF3420" s="2">
        <f t="shared" si="1981"/>
        <v>94943.71046196</v>
      </c>
      <c r="AG3420" s="2">
        <f t="shared" si="1982"/>
        <v>94943.71046196</v>
      </c>
      <c r="AH3420" s="3">
        <f t="shared" si="1983"/>
        <v>0</v>
      </c>
      <c r="AI3420" s="3"/>
      <c r="AJ3420" s="3">
        <v>0</v>
      </c>
      <c r="AK3420" s="2">
        <f t="shared" si="1984"/>
        <v>114418.94192711837</v>
      </c>
      <c r="AL3420" s="8"/>
      <c r="AM3420" s="8"/>
      <c r="AR3420" s="1"/>
      <c r="AW3420" s="30"/>
      <c r="AX3420" s="30"/>
    </row>
    <row r="3421" spans="1:50" x14ac:dyDescent="0.2">
      <c r="A3421" s="78">
        <f t="shared" si="1953"/>
        <v>45312</v>
      </c>
      <c r="B3421" s="2">
        <f t="shared" si="1955"/>
        <v>515058.08367262257</v>
      </c>
      <c r="C3421" s="3">
        <f t="shared" si="1956"/>
        <v>69532841.295804054</v>
      </c>
      <c r="D3421" s="2">
        <f t="shared" si="1922"/>
        <v>240537.3279050432</v>
      </c>
      <c r="E3421" s="2">
        <f t="shared" si="1957"/>
        <v>0</v>
      </c>
      <c r="F3421" s="33">
        <f t="shared" si="1958"/>
        <v>240537.3279050432</v>
      </c>
      <c r="G3421" s="39">
        <f t="shared" si="1959"/>
        <v>6735.55</v>
      </c>
      <c r="H3421" s="38">
        <f>IF(AND(N3421=1,N3420&gt;1),VLOOKUP(A3420,[1]Plan1!$CW$105:$CY$300,3),H3420)</f>
        <v>6773.27</v>
      </c>
      <c r="I3421" s="127">
        <f t="shared" si="1960"/>
        <v>45241</v>
      </c>
      <c r="J3421" s="127">
        <f t="shared" si="1961"/>
        <v>45271</v>
      </c>
      <c r="K3421" s="34">
        <f t="shared" si="1962"/>
        <v>5.6001365886972909E-3</v>
      </c>
      <c r="L3421" s="212">
        <f t="shared" si="1963"/>
        <v>45336</v>
      </c>
      <c r="M3421" s="1">
        <f t="shared" si="1964"/>
        <v>23</v>
      </c>
      <c r="N3421" s="1">
        <f t="shared" si="1965"/>
        <v>8</v>
      </c>
      <c r="O3421" s="2">
        <f t="shared" si="1966"/>
        <v>1.00194432</v>
      </c>
      <c r="P3421" s="35">
        <f t="shared" si="1967"/>
        <v>1.00280046</v>
      </c>
      <c r="Q3421" s="35">
        <f t="shared" si="1968"/>
        <v>1.2680908618547642</v>
      </c>
      <c r="R3421" s="2">
        <f t="shared" si="1969"/>
        <v>1.2705564300000001</v>
      </c>
      <c r="S3421" s="2">
        <f t="shared" si="1970"/>
        <v>1.23561838</v>
      </c>
      <c r="T3421" s="2">
        <f t="shared" si="1971"/>
        <v>305616.24862477003</v>
      </c>
      <c r="U3421" s="2">
        <f t="shared" si="1972"/>
        <v>0</v>
      </c>
      <c r="V3421" s="2">
        <f t="shared" si="1973"/>
        <v>65078.920719727888</v>
      </c>
      <c r="W3421" s="2">
        <f t="shared" si="1974"/>
        <v>305616.24862477108</v>
      </c>
      <c r="X3421" s="36">
        <f t="shared" si="1975"/>
        <v>0</v>
      </c>
      <c r="Y3421" s="2">
        <f t="shared" si="1976"/>
        <v>0</v>
      </c>
      <c r="Z3421" s="37">
        <f t="shared" si="1977"/>
        <v>0</v>
      </c>
      <c r="AA3421" s="2">
        <f t="shared" si="1978"/>
        <v>0</v>
      </c>
      <c r="AB3421" s="4">
        <f t="shared" si="1954"/>
        <v>7.1215000000000001E-2</v>
      </c>
      <c r="AC3421" s="148">
        <f t="shared" si="1979"/>
        <v>991</v>
      </c>
      <c r="AD3421" s="36">
        <v>252</v>
      </c>
      <c r="AE3421" s="35">
        <f t="shared" si="1980"/>
        <v>1.3106631630000001</v>
      </c>
      <c r="AF3421" s="2">
        <f t="shared" si="1981"/>
        <v>94943.71046196</v>
      </c>
      <c r="AG3421" s="2">
        <f t="shared" si="1982"/>
        <v>94943.71046196</v>
      </c>
      <c r="AH3421" s="3">
        <f t="shared" si="1983"/>
        <v>0</v>
      </c>
      <c r="AI3421" s="3"/>
      <c r="AJ3421" s="3">
        <v>0</v>
      </c>
      <c r="AK3421" s="2">
        <f t="shared" si="1984"/>
        <v>114498.12458589146</v>
      </c>
      <c r="AL3421" s="8"/>
      <c r="AM3421" s="8"/>
      <c r="AR3421" s="1"/>
      <c r="AW3421" s="30"/>
      <c r="AX3421" s="30"/>
    </row>
    <row r="3422" spans="1:50" x14ac:dyDescent="0.2">
      <c r="A3422" s="78">
        <f t="shared" si="1953"/>
        <v>45313</v>
      </c>
      <c r="B3422" s="2">
        <f t="shared" si="1955"/>
        <v>515246.63018911565</v>
      </c>
      <c r="C3422" s="3">
        <f t="shared" si="1956"/>
        <v>69558295.075530618</v>
      </c>
      <c r="D3422" s="2">
        <f t="shared" si="1922"/>
        <v>240537.3279050432</v>
      </c>
      <c r="E3422" s="2">
        <f t="shared" si="1957"/>
        <v>0</v>
      </c>
      <c r="F3422" s="33">
        <f t="shared" si="1958"/>
        <v>240537.3279050432</v>
      </c>
      <c r="G3422" s="39">
        <f t="shared" si="1959"/>
        <v>6735.55</v>
      </c>
      <c r="H3422" s="38">
        <f>IF(AND(N3422=1,N3421&gt;1),VLOOKUP(A3421,[1]Plan1!$CW$105:$CY$300,3),H3421)</f>
        <v>6773.27</v>
      </c>
      <c r="I3422" s="127">
        <f t="shared" si="1960"/>
        <v>45241</v>
      </c>
      <c r="J3422" s="127">
        <f t="shared" si="1961"/>
        <v>45271</v>
      </c>
      <c r="K3422" s="34">
        <f t="shared" si="1962"/>
        <v>5.6001365886972909E-3</v>
      </c>
      <c r="L3422" s="212">
        <f t="shared" si="1963"/>
        <v>45336</v>
      </c>
      <c r="M3422" s="1">
        <f t="shared" si="1964"/>
        <v>23</v>
      </c>
      <c r="N3422" s="1">
        <f t="shared" si="1965"/>
        <v>8</v>
      </c>
      <c r="O3422" s="2">
        <f t="shared" si="1966"/>
        <v>1.00194432</v>
      </c>
      <c r="P3422" s="35">
        <f t="shared" si="1967"/>
        <v>1.00280046</v>
      </c>
      <c r="Q3422" s="35">
        <f t="shared" si="1968"/>
        <v>1.2680908618547642</v>
      </c>
      <c r="R3422" s="2">
        <f t="shared" si="1969"/>
        <v>1.2705564300000001</v>
      </c>
      <c r="S3422" s="2">
        <f t="shared" si="1970"/>
        <v>1.23561838</v>
      </c>
      <c r="T3422" s="2">
        <f t="shared" si="1971"/>
        <v>305616.24862477003</v>
      </c>
      <c r="U3422" s="2">
        <f t="shared" si="1972"/>
        <v>0</v>
      </c>
      <c r="V3422" s="2">
        <f t="shared" si="1973"/>
        <v>65078.920719727888</v>
      </c>
      <c r="W3422" s="2">
        <f t="shared" si="1974"/>
        <v>305616.24862477108</v>
      </c>
      <c r="X3422" s="36">
        <f t="shared" si="1975"/>
        <v>0</v>
      </c>
      <c r="Y3422" s="2">
        <f t="shared" si="1976"/>
        <v>0</v>
      </c>
      <c r="Z3422" s="37">
        <f t="shared" si="1977"/>
        <v>0</v>
      </c>
      <c r="AA3422" s="2">
        <f t="shared" si="1978"/>
        <v>0</v>
      </c>
      <c r="AB3422" s="4">
        <f t="shared" si="1954"/>
        <v>7.1215000000000001E-2</v>
      </c>
      <c r="AC3422" s="148">
        <f t="shared" si="1979"/>
        <v>992</v>
      </c>
      <c r="AD3422" s="36">
        <v>252</v>
      </c>
      <c r="AE3422" s="35">
        <f t="shared" si="1980"/>
        <v>1.3110210099999999</v>
      </c>
      <c r="AF3422" s="2">
        <f t="shared" si="1981"/>
        <v>95053.074319680003</v>
      </c>
      <c r="AG3422" s="2">
        <f t="shared" si="1982"/>
        <v>95053.074319680003</v>
      </c>
      <c r="AH3422" s="3">
        <f t="shared" si="1983"/>
        <v>0</v>
      </c>
      <c r="AI3422" s="3"/>
      <c r="AJ3422" s="3">
        <v>0</v>
      </c>
      <c r="AK3422" s="2">
        <f t="shared" si="1984"/>
        <v>114577.30724466455</v>
      </c>
      <c r="AL3422" s="8"/>
      <c r="AM3422" s="8"/>
      <c r="AR3422" s="1"/>
      <c r="AW3422" s="30"/>
      <c r="AX3422" s="30"/>
    </row>
    <row r="3423" spans="1:50" x14ac:dyDescent="0.2">
      <c r="A3423" s="78">
        <f t="shared" si="1953"/>
        <v>45314</v>
      </c>
      <c r="B3423" s="2">
        <f t="shared" si="1955"/>
        <v>515532.5311528506</v>
      </c>
      <c r="C3423" s="3">
        <f t="shared" si="1956"/>
        <v>69596891.705634832</v>
      </c>
      <c r="D3423" s="2">
        <f t="shared" si="1922"/>
        <v>240537.3279050432</v>
      </c>
      <c r="E3423" s="2">
        <f t="shared" si="1957"/>
        <v>0</v>
      </c>
      <c r="F3423" s="33">
        <f t="shared" si="1958"/>
        <v>240537.3279050432</v>
      </c>
      <c r="G3423" s="39">
        <f t="shared" si="1959"/>
        <v>6735.55</v>
      </c>
      <c r="H3423" s="38">
        <f>IF(AND(N3423=1,N3422&gt;1),VLOOKUP(A3422,[1]Plan1!$CW$105:$CY$300,3),H3422)</f>
        <v>6773.27</v>
      </c>
      <c r="I3423" s="127">
        <f t="shared" si="1960"/>
        <v>45241</v>
      </c>
      <c r="J3423" s="127">
        <f t="shared" si="1961"/>
        <v>45271</v>
      </c>
      <c r="K3423" s="34">
        <f t="shared" si="1962"/>
        <v>5.6001365886972909E-3</v>
      </c>
      <c r="L3423" s="212">
        <f t="shared" si="1963"/>
        <v>45336</v>
      </c>
      <c r="M3423" s="1">
        <f t="shared" si="1964"/>
        <v>23</v>
      </c>
      <c r="N3423" s="1">
        <f t="shared" si="1965"/>
        <v>9</v>
      </c>
      <c r="O3423" s="2">
        <f t="shared" si="1966"/>
        <v>1.0021876300000001</v>
      </c>
      <c r="P3423" s="35">
        <f t="shared" si="1967"/>
        <v>1.00280046</v>
      </c>
      <c r="Q3423" s="35">
        <f t="shared" si="1968"/>
        <v>1.2680908618547642</v>
      </c>
      <c r="R3423" s="2">
        <f t="shared" si="1969"/>
        <v>1.2708649700000001</v>
      </c>
      <c r="S3423" s="2">
        <f t="shared" si="1970"/>
        <v>1.23561838</v>
      </c>
      <c r="T3423" s="2">
        <f t="shared" si="1971"/>
        <v>305690.46401191998</v>
      </c>
      <c r="U3423" s="2">
        <f t="shared" si="1972"/>
        <v>0</v>
      </c>
      <c r="V3423" s="2">
        <f t="shared" si="1973"/>
        <v>65153.136106879712</v>
      </c>
      <c r="W3423" s="2">
        <f t="shared" si="1974"/>
        <v>305690.46401192294</v>
      </c>
      <c r="X3423" s="36">
        <f t="shared" si="1975"/>
        <v>0</v>
      </c>
      <c r="Y3423" s="2">
        <f t="shared" si="1976"/>
        <v>0</v>
      </c>
      <c r="Z3423" s="37">
        <f t="shared" si="1977"/>
        <v>0</v>
      </c>
      <c r="AA3423" s="2">
        <f t="shared" si="1978"/>
        <v>0</v>
      </c>
      <c r="AB3423" s="4">
        <f t="shared" si="1954"/>
        <v>7.1215000000000001E-2</v>
      </c>
      <c r="AC3423" s="148">
        <f t="shared" si="1979"/>
        <v>993</v>
      </c>
      <c r="AD3423" s="36">
        <v>252</v>
      </c>
      <c r="AE3423" s="35">
        <f t="shared" si="1980"/>
        <v>1.3113789549999999</v>
      </c>
      <c r="AF3423" s="2">
        <f t="shared" si="1981"/>
        <v>95185.577237489997</v>
      </c>
      <c r="AG3423" s="2">
        <f t="shared" si="1982"/>
        <v>95185.577237489997</v>
      </c>
      <c r="AH3423" s="3">
        <f t="shared" si="1983"/>
        <v>0</v>
      </c>
      <c r="AI3423" s="3"/>
      <c r="AJ3423" s="3">
        <v>0</v>
      </c>
      <c r="AK3423" s="2">
        <f t="shared" si="1984"/>
        <v>114656.48990343764</v>
      </c>
      <c r="AL3423" s="8"/>
      <c r="AM3423" s="8"/>
      <c r="AR3423" s="1"/>
      <c r="AW3423" s="30"/>
      <c r="AX3423" s="30"/>
    </row>
    <row r="3424" spans="1:50" x14ac:dyDescent="0.2">
      <c r="A3424" s="78">
        <f t="shared" si="1953"/>
        <v>45315</v>
      </c>
      <c r="B3424" s="2">
        <f t="shared" si="1955"/>
        <v>515818.53383711516</v>
      </c>
      <c r="C3424" s="3">
        <f t="shared" si="1956"/>
        <v>69635502.068010554</v>
      </c>
      <c r="D3424" s="2">
        <f t="shared" si="1922"/>
        <v>240537.3279050432</v>
      </c>
      <c r="E3424" s="2">
        <f t="shared" si="1957"/>
        <v>0</v>
      </c>
      <c r="F3424" s="33">
        <f t="shared" si="1958"/>
        <v>240537.3279050432</v>
      </c>
      <c r="G3424" s="39">
        <f t="shared" si="1959"/>
        <v>6735.55</v>
      </c>
      <c r="H3424" s="38">
        <f>IF(AND(N3424=1,N3423&gt;1),VLOOKUP(A3423,[1]Plan1!$CW$105:$CY$300,3),H3423)</f>
        <v>6773.27</v>
      </c>
      <c r="I3424" s="127">
        <f t="shared" si="1960"/>
        <v>45241</v>
      </c>
      <c r="J3424" s="127">
        <f t="shared" si="1961"/>
        <v>45271</v>
      </c>
      <c r="K3424" s="34">
        <f t="shared" si="1962"/>
        <v>5.6001365886972909E-3</v>
      </c>
      <c r="L3424" s="212">
        <f t="shared" si="1963"/>
        <v>45336</v>
      </c>
      <c r="M3424" s="1">
        <f t="shared" si="1964"/>
        <v>23</v>
      </c>
      <c r="N3424" s="1">
        <f t="shared" si="1965"/>
        <v>10</v>
      </c>
      <c r="O3424" s="2">
        <f t="shared" si="1966"/>
        <v>1.0024309899999999</v>
      </c>
      <c r="P3424" s="35">
        <f t="shared" si="1967"/>
        <v>1.00280046</v>
      </c>
      <c r="Q3424" s="35">
        <f t="shared" si="1968"/>
        <v>1.2680908618547642</v>
      </c>
      <c r="R3424" s="2">
        <f t="shared" si="1969"/>
        <v>1.27117357</v>
      </c>
      <c r="S3424" s="2">
        <f t="shared" si="1970"/>
        <v>1.23561838</v>
      </c>
      <c r="T3424" s="2">
        <f t="shared" si="1971"/>
        <v>305764.69383131003</v>
      </c>
      <c r="U3424" s="2">
        <f t="shared" si="1972"/>
        <v>0</v>
      </c>
      <c r="V3424" s="2">
        <f t="shared" si="1973"/>
        <v>65227.365926271181</v>
      </c>
      <c r="W3424" s="2">
        <f t="shared" si="1974"/>
        <v>305764.69383131439</v>
      </c>
      <c r="X3424" s="36">
        <f t="shared" si="1975"/>
        <v>0</v>
      </c>
      <c r="Y3424" s="2">
        <f t="shared" si="1976"/>
        <v>0</v>
      </c>
      <c r="Z3424" s="37">
        <f t="shared" si="1977"/>
        <v>0</v>
      </c>
      <c r="AA3424" s="2">
        <f t="shared" si="1978"/>
        <v>0</v>
      </c>
      <c r="AB3424" s="4">
        <f t="shared" si="1954"/>
        <v>7.1215000000000001E-2</v>
      </c>
      <c r="AC3424" s="148">
        <f t="shared" si="1979"/>
        <v>994</v>
      </c>
      <c r="AD3424" s="36">
        <v>252</v>
      </c>
      <c r="AE3424" s="35">
        <f t="shared" si="1980"/>
        <v>1.3117369969999999</v>
      </c>
      <c r="AF3424" s="2">
        <f t="shared" si="1981"/>
        <v>95318.167443590006</v>
      </c>
      <c r="AG3424" s="2">
        <f t="shared" si="1982"/>
        <v>95318.167443590006</v>
      </c>
      <c r="AH3424" s="3">
        <f t="shared" si="1983"/>
        <v>0</v>
      </c>
      <c r="AI3424" s="3"/>
      <c r="AJ3424" s="3">
        <v>0</v>
      </c>
      <c r="AK3424" s="2">
        <f t="shared" si="1984"/>
        <v>114735.67256221073</v>
      </c>
      <c r="AL3424" s="8"/>
      <c r="AM3424" s="8"/>
      <c r="AR3424" s="1"/>
      <c r="AW3424" s="30"/>
      <c r="AX3424" s="30"/>
    </row>
    <row r="3425" spans="1:50" x14ac:dyDescent="0.2">
      <c r="A3425" s="78">
        <f t="shared" si="1953"/>
        <v>45316</v>
      </c>
      <c r="B3425" s="2">
        <f t="shared" si="1955"/>
        <v>516104.64805308916</v>
      </c>
      <c r="C3425" s="3">
        <f t="shared" si="1956"/>
        <v>69674127.487167031</v>
      </c>
      <c r="D3425" s="2">
        <f t="shared" si="1922"/>
        <v>240537.3279050432</v>
      </c>
      <c r="E3425" s="2">
        <f t="shared" si="1957"/>
        <v>0</v>
      </c>
      <c r="F3425" s="33">
        <f t="shared" si="1958"/>
        <v>240537.3279050432</v>
      </c>
      <c r="G3425" s="39">
        <f t="shared" si="1959"/>
        <v>6735.55</v>
      </c>
      <c r="H3425" s="38">
        <f>IF(AND(N3425=1,N3424&gt;1),VLOOKUP(A3424,[1]Plan1!$CW$105:$CY$300,3),H3424)</f>
        <v>6773.27</v>
      </c>
      <c r="I3425" s="127">
        <f t="shared" si="1960"/>
        <v>45241</v>
      </c>
      <c r="J3425" s="127">
        <f t="shared" si="1961"/>
        <v>45271</v>
      </c>
      <c r="K3425" s="34">
        <f t="shared" si="1962"/>
        <v>5.6001365886972909E-3</v>
      </c>
      <c r="L3425" s="212">
        <f t="shared" si="1963"/>
        <v>45336</v>
      </c>
      <c r="M3425" s="1">
        <f t="shared" si="1964"/>
        <v>23</v>
      </c>
      <c r="N3425" s="1">
        <f t="shared" si="1965"/>
        <v>11</v>
      </c>
      <c r="O3425" s="2">
        <f t="shared" si="1966"/>
        <v>1.00267442</v>
      </c>
      <c r="P3425" s="35">
        <f t="shared" si="1967"/>
        <v>1.00280046</v>
      </c>
      <c r="Q3425" s="35">
        <f t="shared" si="1968"/>
        <v>1.2680908618547642</v>
      </c>
      <c r="R3425" s="2">
        <f t="shared" si="1969"/>
        <v>1.27148226</v>
      </c>
      <c r="S3425" s="2">
        <f t="shared" si="1970"/>
        <v>1.23561838</v>
      </c>
      <c r="T3425" s="2">
        <f t="shared" si="1971"/>
        <v>305838.94529906003</v>
      </c>
      <c r="U3425" s="2">
        <f t="shared" si="1972"/>
        <v>0</v>
      </c>
      <c r="V3425" s="2">
        <f t="shared" si="1973"/>
        <v>65301.617394022185</v>
      </c>
      <c r="W3425" s="2">
        <f t="shared" si="1974"/>
        <v>305838.94529906538</v>
      </c>
      <c r="X3425" s="36">
        <f t="shared" si="1975"/>
        <v>0</v>
      </c>
      <c r="Y3425" s="2">
        <f t="shared" si="1976"/>
        <v>0</v>
      </c>
      <c r="Z3425" s="37">
        <f t="shared" si="1977"/>
        <v>0</v>
      </c>
      <c r="AA3425" s="2">
        <f t="shared" si="1978"/>
        <v>0</v>
      </c>
      <c r="AB3425" s="4">
        <f t="shared" si="1954"/>
        <v>7.1215000000000001E-2</v>
      </c>
      <c r="AC3425" s="148">
        <f t="shared" si="1979"/>
        <v>995</v>
      </c>
      <c r="AD3425" s="36">
        <v>252</v>
      </c>
      <c r="AE3425" s="35">
        <f t="shared" si="1980"/>
        <v>1.312095137</v>
      </c>
      <c r="AF3425" s="2">
        <f t="shared" si="1981"/>
        <v>95450.847533039996</v>
      </c>
      <c r="AG3425" s="2">
        <f t="shared" si="1982"/>
        <v>95450.847533039996</v>
      </c>
      <c r="AH3425" s="3">
        <f t="shared" si="1983"/>
        <v>0</v>
      </c>
      <c r="AI3425" s="3"/>
      <c r="AJ3425" s="3">
        <v>0</v>
      </c>
      <c r="AK3425" s="2">
        <f t="shared" si="1984"/>
        <v>114814.85522098382</v>
      </c>
      <c r="AR3425" s="1"/>
      <c r="AW3425" s="30"/>
      <c r="AX3425" s="30"/>
    </row>
    <row r="3426" spans="1:50" x14ac:dyDescent="0.2">
      <c r="A3426" s="78">
        <f t="shared" si="1953"/>
        <v>45317</v>
      </c>
      <c r="B3426" s="2">
        <f t="shared" si="1955"/>
        <v>516390.86753197631</v>
      </c>
      <c r="C3426" s="3">
        <f t="shared" si="1956"/>
        <v>69712767.116816804</v>
      </c>
      <c r="D3426" s="2">
        <f t="shared" si="1922"/>
        <v>240537.3279050432</v>
      </c>
      <c r="E3426" s="2">
        <f t="shared" si="1957"/>
        <v>0</v>
      </c>
      <c r="F3426" s="33">
        <f t="shared" si="1958"/>
        <v>240537.3279050432</v>
      </c>
      <c r="G3426" s="39">
        <f t="shared" si="1959"/>
        <v>6735.55</v>
      </c>
      <c r="H3426" s="38">
        <f>IF(AND(N3426=1,N3425&gt;1),VLOOKUP(A3425,[1]Plan1!$CW$105:$CY$300,3),H3425)</f>
        <v>6773.27</v>
      </c>
      <c r="I3426" s="127">
        <f t="shared" si="1960"/>
        <v>45241</v>
      </c>
      <c r="J3426" s="127">
        <f t="shared" si="1961"/>
        <v>45271</v>
      </c>
      <c r="K3426" s="34">
        <f t="shared" si="1962"/>
        <v>5.6001365886972909E-3</v>
      </c>
      <c r="L3426" s="212">
        <f t="shared" si="1963"/>
        <v>45336</v>
      </c>
      <c r="M3426" s="1">
        <f t="shared" si="1964"/>
        <v>23</v>
      </c>
      <c r="N3426" s="1">
        <f t="shared" si="1965"/>
        <v>12</v>
      </c>
      <c r="O3426" s="2">
        <f t="shared" si="1966"/>
        <v>1.0029178999999999</v>
      </c>
      <c r="P3426" s="35">
        <f t="shared" si="1967"/>
        <v>1.00280046</v>
      </c>
      <c r="Q3426" s="35">
        <f t="shared" si="1968"/>
        <v>1.2680908618547642</v>
      </c>
      <c r="R3426" s="2">
        <f t="shared" si="1969"/>
        <v>1.27179102</v>
      </c>
      <c r="S3426" s="2">
        <f t="shared" si="1970"/>
        <v>1.23561838</v>
      </c>
      <c r="T3426" s="2">
        <f t="shared" si="1971"/>
        <v>305913.21360442002</v>
      </c>
      <c r="U3426" s="2">
        <f t="shared" si="1972"/>
        <v>0</v>
      </c>
      <c r="V3426" s="2">
        <f t="shared" si="1973"/>
        <v>65375.885699386155</v>
      </c>
      <c r="W3426" s="2">
        <f t="shared" si="1974"/>
        <v>305913.21360442939</v>
      </c>
      <c r="X3426" s="36">
        <f t="shared" si="1975"/>
        <v>0</v>
      </c>
      <c r="Y3426" s="2">
        <f t="shared" si="1976"/>
        <v>0</v>
      </c>
      <c r="Z3426" s="37">
        <f t="shared" si="1977"/>
        <v>0</v>
      </c>
      <c r="AA3426" s="2">
        <f t="shared" si="1978"/>
        <v>0</v>
      </c>
      <c r="AB3426" s="4">
        <f t="shared" si="1954"/>
        <v>7.1215000000000001E-2</v>
      </c>
      <c r="AC3426" s="148">
        <f t="shared" si="1979"/>
        <v>996</v>
      </c>
      <c r="AD3426" s="36">
        <v>252</v>
      </c>
      <c r="AE3426" s="35">
        <f t="shared" si="1980"/>
        <v>1.312453375</v>
      </c>
      <c r="AF3426" s="2">
        <f t="shared" si="1981"/>
        <v>95583.616047789998</v>
      </c>
      <c r="AG3426" s="2">
        <f t="shared" si="1982"/>
        <v>95583.616047789998</v>
      </c>
      <c r="AH3426" s="3">
        <f t="shared" si="1983"/>
        <v>0</v>
      </c>
      <c r="AI3426" s="3"/>
      <c r="AJ3426" s="3">
        <v>0</v>
      </c>
      <c r="AK3426" s="2">
        <f t="shared" si="1984"/>
        <v>114894.03787975691</v>
      </c>
      <c r="AR3426" s="1"/>
      <c r="AW3426" s="30"/>
      <c r="AX3426" s="30"/>
    </row>
    <row r="3427" spans="1:50" x14ac:dyDescent="0.2">
      <c r="A3427" s="78">
        <f t="shared" si="1953"/>
        <v>45318</v>
      </c>
      <c r="B3427" s="2">
        <f t="shared" si="1955"/>
        <v>516567.54913430952</v>
      </c>
      <c r="C3427" s="3">
        <f t="shared" si="1956"/>
        <v>69736619.133131787</v>
      </c>
      <c r="D3427" s="2">
        <f t="shared" si="1922"/>
        <v>240537.3279050432</v>
      </c>
      <c r="E3427" s="2">
        <f t="shared" si="1957"/>
        <v>0</v>
      </c>
      <c r="F3427" s="33">
        <f t="shared" si="1958"/>
        <v>240537.3279050432</v>
      </c>
      <c r="G3427" s="39">
        <f t="shared" si="1959"/>
        <v>6735.55</v>
      </c>
      <c r="H3427" s="38">
        <f>IF(AND(N3427=1,N3426&gt;1),VLOOKUP(A3426,[1]Plan1!$CW$105:$CY$300,3),H3426)</f>
        <v>6773.27</v>
      </c>
      <c r="I3427" s="127">
        <f t="shared" si="1960"/>
        <v>45241</v>
      </c>
      <c r="J3427" s="127">
        <f t="shared" si="1961"/>
        <v>45271</v>
      </c>
      <c r="K3427" s="34">
        <f t="shared" si="1962"/>
        <v>5.6001365886972909E-3</v>
      </c>
      <c r="L3427" s="212">
        <f t="shared" si="1963"/>
        <v>45336</v>
      </c>
      <c r="M3427" s="1">
        <f t="shared" si="1964"/>
        <v>23</v>
      </c>
      <c r="N3427" s="1">
        <f t="shared" si="1965"/>
        <v>13</v>
      </c>
      <c r="O3427" s="2">
        <f t="shared" si="1966"/>
        <v>1.0031614499999999</v>
      </c>
      <c r="P3427" s="35">
        <f t="shared" si="1967"/>
        <v>1.00280046</v>
      </c>
      <c r="Q3427" s="35">
        <f t="shared" si="1968"/>
        <v>1.2680908618547642</v>
      </c>
      <c r="R3427" s="2">
        <f t="shared" si="1969"/>
        <v>1.27209986</v>
      </c>
      <c r="S3427" s="2">
        <f t="shared" si="1970"/>
        <v>1.23561838</v>
      </c>
      <c r="T3427" s="2">
        <f t="shared" si="1971"/>
        <v>305987.50115278002</v>
      </c>
      <c r="U3427" s="2">
        <f t="shared" si="1972"/>
        <v>0</v>
      </c>
      <c r="V3427" s="2">
        <f t="shared" si="1973"/>
        <v>65450.17324773634</v>
      </c>
      <c r="W3427" s="2">
        <f t="shared" si="1974"/>
        <v>305987.50115277956</v>
      </c>
      <c r="X3427" s="36">
        <f t="shared" si="1975"/>
        <v>0</v>
      </c>
      <c r="Y3427" s="2">
        <f t="shared" si="1976"/>
        <v>0</v>
      </c>
      <c r="Z3427" s="37">
        <f t="shared" si="1977"/>
        <v>0</v>
      </c>
      <c r="AA3427" s="2">
        <f t="shared" si="1978"/>
        <v>0</v>
      </c>
      <c r="AB3427" s="4">
        <f t="shared" si="1954"/>
        <v>7.1215000000000001E-2</v>
      </c>
      <c r="AC3427" s="148">
        <f t="shared" si="1979"/>
        <v>996</v>
      </c>
      <c r="AD3427" s="36">
        <v>252</v>
      </c>
      <c r="AE3427" s="35">
        <f t="shared" si="1980"/>
        <v>1.312453375</v>
      </c>
      <c r="AF3427" s="2">
        <f t="shared" si="1981"/>
        <v>95606.827443000002</v>
      </c>
      <c r="AG3427" s="2">
        <f t="shared" si="1982"/>
        <v>95606.827443000002</v>
      </c>
      <c r="AH3427" s="3">
        <f t="shared" si="1983"/>
        <v>0</v>
      </c>
      <c r="AI3427" s="3"/>
      <c r="AJ3427" s="3">
        <v>0</v>
      </c>
      <c r="AK3427" s="2">
        <f t="shared" si="1984"/>
        <v>114973.22053853</v>
      </c>
      <c r="AR3427" s="1"/>
      <c r="AW3427" s="30"/>
      <c r="AX3427" s="30"/>
    </row>
    <row r="3428" spans="1:50" x14ac:dyDescent="0.2">
      <c r="A3428" s="78">
        <f t="shared" si="1953"/>
        <v>45319</v>
      </c>
      <c r="B3428" s="2">
        <f t="shared" si="1955"/>
        <v>516646.73179308267</v>
      </c>
      <c r="C3428" s="3">
        <f t="shared" si="1956"/>
        <v>69747308.792066157</v>
      </c>
      <c r="D3428" s="2">
        <f t="shared" si="1922"/>
        <v>240537.3279050432</v>
      </c>
      <c r="E3428" s="2">
        <f t="shared" si="1957"/>
        <v>0</v>
      </c>
      <c r="F3428" s="33">
        <f t="shared" si="1958"/>
        <v>240537.3279050432</v>
      </c>
      <c r="G3428" s="39">
        <f t="shared" si="1959"/>
        <v>6735.55</v>
      </c>
      <c r="H3428" s="38">
        <f>IF(AND(N3428=1,N3427&gt;1),VLOOKUP(A3427,[1]Plan1!$CW$105:$CY$300,3),H3427)</f>
        <v>6773.27</v>
      </c>
      <c r="I3428" s="127">
        <f t="shared" si="1960"/>
        <v>45241</v>
      </c>
      <c r="J3428" s="127">
        <f t="shared" si="1961"/>
        <v>45271</v>
      </c>
      <c r="K3428" s="34">
        <f t="shared" si="1962"/>
        <v>5.6001365886972909E-3</v>
      </c>
      <c r="L3428" s="212">
        <f t="shared" si="1963"/>
        <v>45336</v>
      </c>
      <c r="M3428" s="1">
        <f t="shared" si="1964"/>
        <v>23</v>
      </c>
      <c r="N3428" s="1">
        <f t="shared" si="1965"/>
        <v>13</v>
      </c>
      <c r="O3428" s="2">
        <f t="shared" si="1966"/>
        <v>1.0031614499999999</v>
      </c>
      <c r="P3428" s="35">
        <f t="shared" si="1967"/>
        <v>1.00280046</v>
      </c>
      <c r="Q3428" s="35">
        <f t="shared" si="1968"/>
        <v>1.2680908618547642</v>
      </c>
      <c r="R3428" s="2">
        <f t="shared" si="1969"/>
        <v>1.27209986</v>
      </c>
      <c r="S3428" s="2">
        <f t="shared" si="1970"/>
        <v>1.23561838</v>
      </c>
      <c r="T3428" s="2">
        <f t="shared" si="1971"/>
        <v>305987.50115278002</v>
      </c>
      <c r="U3428" s="2">
        <f t="shared" si="1972"/>
        <v>0</v>
      </c>
      <c r="V3428" s="2">
        <f t="shared" si="1973"/>
        <v>65450.17324773634</v>
      </c>
      <c r="W3428" s="2">
        <f t="shared" si="1974"/>
        <v>305987.50115277956</v>
      </c>
      <c r="X3428" s="36">
        <f t="shared" si="1975"/>
        <v>0</v>
      </c>
      <c r="Y3428" s="2">
        <f t="shared" si="1976"/>
        <v>0</v>
      </c>
      <c r="Z3428" s="37">
        <f t="shared" si="1977"/>
        <v>0</v>
      </c>
      <c r="AA3428" s="2">
        <f t="shared" si="1978"/>
        <v>0</v>
      </c>
      <c r="AB3428" s="4">
        <f t="shared" si="1954"/>
        <v>7.1215000000000001E-2</v>
      </c>
      <c r="AC3428" s="148">
        <f t="shared" si="1979"/>
        <v>996</v>
      </c>
      <c r="AD3428" s="36">
        <v>252</v>
      </c>
      <c r="AE3428" s="35">
        <f t="shared" si="1980"/>
        <v>1.312453375</v>
      </c>
      <c r="AF3428" s="2">
        <f t="shared" si="1981"/>
        <v>95606.827443000002</v>
      </c>
      <c r="AG3428" s="2">
        <f t="shared" si="1982"/>
        <v>95606.827443000002</v>
      </c>
      <c r="AH3428" s="3">
        <f t="shared" si="1983"/>
        <v>0</v>
      </c>
      <c r="AI3428" s="3"/>
      <c r="AJ3428" s="3">
        <v>0</v>
      </c>
      <c r="AK3428" s="2">
        <f t="shared" si="1984"/>
        <v>115052.40319730311</v>
      </c>
      <c r="AR3428" s="1"/>
      <c r="AW3428" s="30"/>
      <c r="AX3428" s="30"/>
    </row>
    <row r="3429" spans="1:50" x14ac:dyDescent="0.2">
      <c r="A3429" s="78">
        <f t="shared" si="1953"/>
        <v>45320</v>
      </c>
      <c r="B3429" s="2">
        <f t="shared" si="1955"/>
        <v>516835.56078906578</v>
      </c>
      <c r="C3429" s="3">
        <f t="shared" si="1956"/>
        <v>69772800.70652388</v>
      </c>
      <c r="D3429" s="2">
        <f t="shared" si="1922"/>
        <v>240537.3279050432</v>
      </c>
      <c r="E3429" s="2">
        <f t="shared" si="1957"/>
        <v>0</v>
      </c>
      <c r="F3429" s="33">
        <f t="shared" si="1958"/>
        <v>240537.3279050432</v>
      </c>
      <c r="G3429" s="39">
        <f t="shared" si="1959"/>
        <v>6735.55</v>
      </c>
      <c r="H3429" s="38">
        <f>IF(AND(N3429=1,N3428&gt;1),VLOOKUP(A3428,[1]Plan1!$CW$105:$CY$300,3),H3428)</f>
        <v>6773.27</v>
      </c>
      <c r="I3429" s="127">
        <f t="shared" si="1960"/>
        <v>45241</v>
      </c>
      <c r="J3429" s="127">
        <f t="shared" si="1961"/>
        <v>45271</v>
      </c>
      <c r="K3429" s="34">
        <f t="shared" si="1962"/>
        <v>5.6001365886972909E-3</v>
      </c>
      <c r="L3429" s="212">
        <f t="shared" si="1963"/>
        <v>45336</v>
      </c>
      <c r="M3429" s="1">
        <f t="shared" si="1964"/>
        <v>23</v>
      </c>
      <c r="N3429" s="1">
        <f t="shared" si="1965"/>
        <v>13</v>
      </c>
      <c r="O3429" s="2">
        <f t="shared" si="1966"/>
        <v>1.0031614499999999</v>
      </c>
      <c r="P3429" s="35">
        <f t="shared" si="1967"/>
        <v>1.00280046</v>
      </c>
      <c r="Q3429" s="35">
        <f t="shared" si="1968"/>
        <v>1.2680908618547642</v>
      </c>
      <c r="R3429" s="2">
        <f t="shared" si="1969"/>
        <v>1.27209986</v>
      </c>
      <c r="S3429" s="2">
        <f t="shared" si="1970"/>
        <v>1.23561838</v>
      </c>
      <c r="T3429" s="2">
        <f t="shared" si="1971"/>
        <v>305987.50115278002</v>
      </c>
      <c r="U3429" s="2">
        <f t="shared" si="1972"/>
        <v>0</v>
      </c>
      <c r="V3429" s="2">
        <f t="shared" si="1973"/>
        <v>65450.17324773634</v>
      </c>
      <c r="W3429" s="2">
        <f t="shared" si="1974"/>
        <v>305987.50115277956</v>
      </c>
      <c r="X3429" s="36">
        <f t="shared" si="1975"/>
        <v>0</v>
      </c>
      <c r="Y3429" s="2">
        <f t="shared" si="1976"/>
        <v>0</v>
      </c>
      <c r="Z3429" s="37">
        <f t="shared" si="1977"/>
        <v>0</v>
      </c>
      <c r="AA3429" s="2">
        <f t="shared" si="1978"/>
        <v>0</v>
      </c>
      <c r="AB3429" s="4">
        <f t="shared" si="1954"/>
        <v>7.1215000000000001E-2</v>
      </c>
      <c r="AC3429" s="148">
        <f t="shared" si="1979"/>
        <v>997</v>
      </c>
      <c r="AD3429" s="36">
        <v>252</v>
      </c>
      <c r="AE3429" s="35">
        <f t="shared" si="1980"/>
        <v>1.3128117109999999</v>
      </c>
      <c r="AF3429" s="2">
        <f t="shared" si="1981"/>
        <v>95716.473780209999</v>
      </c>
      <c r="AG3429" s="2">
        <f t="shared" si="1982"/>
        <v>95716.473780209999</v>
      </c>
      <c r="AH3429" s="3">
        <f t="shared" si="1983"/>
        <v>0</v>
      </c>
      <c r="AI3429" s="3"/>
      <c r="AJ3429" s="3">
        <v>0</v>
      </c>
      <c r="AK3429" s="2">
        <f t="shared" si="1984"/>
        <v>115131.5858560762</v>
      </c>
      <c r="AR3429" s="1"/>
      <c r="AW3429" s="30"/>
      <c r="AX3429" s="30"/>
    </row>
    <row r="3430" spans="1:50" x14ac:dyDescent="0.2">
      <c r="A3430" s="78">
        <f t="shared" si="1953"/>
        <v>45321</v>
      </c>
      <c r="B3430" s="2">
        <f t="shared" si="1955"/>
        <v>517121.99407311197</v>
      </c>
      <c r="C3430" s="3">
        <f t="shared" si="1956"/>
        <v>69811469.19987011</v>
      </c>
      <c r="D3430" s="2">
        <f t="shared" si="1922"/>
        <v>240537.3279050432</v>
      </c>
      <c r="E3430" s="2">
        <f t="shared" si="1957"/>
        <v>0</v>
      </c>
      <c r="F3430" s="33">
        <f t="shared" si="1958"/>
        <v>240537.3279050432</v>
      </c>
      <c r="G3430" s="39">
        <f t="shared" si="1959"/>
        <v>6735.55</v>
      </c>
      <c r="H3430" s="38">
        <f>IF(AND(N3430=1,N3429&gt;1),VLOOKUP(A3429,[1]Plan1!$CW$105:$CY$300,3),H3429)</f>
        <v>6773.27</v>
      </c>
      <c r="I3430" s="127">
        <f t="shared" si="1960"/>
        <v>45241</v>
      </c>
      <c r="J3430" s="127">
        <f t="shared" si="1961"/>
        <v>45271</v>
      </c>
      <c r="K3430" s="34">
        <f t="shared" si="1962"/>
        <v>5.6001365886972909E-3</v>
      </c>
      <c r="L3430" s="212">
        <f t="shared" si="1963"/>
        <v>45336</v>
      </c>
      <c r="M3430" s="1">
        <f t="shared" si="1964"/>
        <v>23</v>
      </c>
      <c r="N3430" s="1">
        <f t="shared" si="1965"/>
        <v>14</v>
      </c>
      <c r="O3430" s="2">
        <f t="shared" si="1966"/>
        <v>1.00340505</v>
      </c>
      <c r="P3430" s="35">
        <f t="shared" si="1967"/>
        <v>1.00280046</v>
      </c>
      <c r="Q3430" s="35">
        <f t="shared" si="1968"/>
        <v>1.2680908618547642</v>
      </c>
      <c r="R3430" s="2">
        <f t="shared" si="1969"/>
        <v>1.27240877</v>
      </c>
      <c r="S3430" s="2">
        <f t="shared" si="1970"/>
        <v>1.23561838</v>
      </c>
      <c r="T3430" s="2">
        <f t="shared" si="1971"/>
        <v>306061.80553874001</v>
      </c>
      <c r="U3430" s="2">
        <f t="shared" si="1972"/>
        <v>0</v>
      </c>
      <c r="V3430" s="2">
        <f t="shared" si="1973"/>
        <v>65524.477633699491</v>
      </c>
      <c r="W3430" s="2">
        <f t="shared" si="1974"/>
        <v>306061.80553874269</v>
      </c>
      <c r="X3430" s="36">
        <f t="shared" si="1975"/>
        <v>0</v>
      </c>
      <c r="Y3430" s="2">
        <f t="shared" si="1976"/>
        <v>0</v>
      </c>
      <c r="Z3430" s="37">
        <f t="shared" si="1977"/>
        <v>0</v>
      </c>
      <c r="AA3430" s="2">
        <f t="shared" si="1978"/>
        <v>0</v>
      </c>
      <c r="AB3430" s="4">
        <f t="shared" si="1954"/>
        <v>7.1215000000000001E-2</v>
      </c>
      <c r="AC3430" s="148">
        <f t="shared" si="1979"/>
        <v>998</v>
      </c>
      <c r="AD3430" s="36">
        <v>252</v>
      </c>
      <c r="AE3430" s="35">
        <f t="shared" si="1980"/>
        <v>1.313170145</v>
      </c>
      <c r="AF3430" s="2">
        <f t="shared" si="1981"/>
        <v>95849.420019519996</v>
      </c>
      <c r="AG3430" s="2">
        <f t="shared" si="1982"/>
        <v>95849.420019519996</v>
      </c>
      <c r="AH3430" s="3">
        <f t="shared" si="1983"/>
        <v>0</v>
      </c>
      <c r="AI3430" s="3"/>
      <c r="AJ3430" s="3">
        <v>0</v>
      </c>
      <c r="AK3430" s="2">
        <f t="shared" si="1984"/>
        <v>115210.76851484929</v>
      </c>
      <c r="AR3430" s="1"/>
      <c r="AW3430" s="30"/>
      <c r="AX3430" s="30"/>
    </row>
    <row r="3431" spans="1:50" x14ac:dyDescent="0.2">
      <c r="A3431" s="78">
        <f t="shared" si="1953"/>
        <v>45322</v>
      </c>
      <c r="B3431" s="2">
        <f t="shared" si="1955"/>
        <v>517408.53243549116</v>
      </c>
      <c r="C3431" s="3">
        <f t="shared" si="1956"/>
        <v>69850151.878791302</v>
      </c>
      <c r="D3431" s="2">
        <f t="shared" si="1922"/>
        <v>240537.3279050432</v>
      </c>
      <c r="E3431" s="2">
        <f t="shared" si="1957"/>
        <v>0</v>
      </c>
      <c r="F3431" s="33">
        <f t="shared" si="1958"/>
        <v>240537.3279050432</v>
      </c>
      <c r="G3431" s="39">
        <f t="shared" si="1959"/>
        <v>6735.55</v>
      </c>
      <c r="H3431" s="38">
        <f>IF(AND(N3431=1,N3430&gt;1),VLOOKUP(A3430,[1]Plan1!$CW$105:$CY$300,3),H3430)</f>
        <v>6773.27</v>
      </c>
      <c r="I3431" s="127">
        <f t="shared" si="1960"/>
        <v>45241</v>
      </c>
      <c r="J3431" s="127">
        <f t="shared" si="1961"/>
        <v>45271</v>
      </c>
      <c r="K3431" s="34">
        <f t="shared" si="1962"/>
        <v>5.6001365886972909E-3</v>
      </c>
      <c r="L3431" s="212">
        <f t="shared" si="1963"/>
        <v>45336</v>
      </c>
      <c r="M3431" s="1">
        <f t="shared" si="1964"/>
        <v>23</v>
      </c>
      <c r="N3431" s="1">
        <f t="shared" si="1965"/>
        <v>15</v>
      </c>
      <c r="O3431" s="2">
        <f t="shared" si="1966"/>
        <v>1.00364871</v>
      </c>
      <c r="P3431" s="35">
        <f t="shared" si="1967"/>
        <v>1.00280046</v>
      </c>
      <c r="Q3431" s="35">
        <f t="shared" si="1968"/>
        <v>1.2680908618547642</v>
      </c>
      <c r="R3431" s="2">
        <f t="shared" si="1969"/>
        <v>1.27271775</v>
      </c>
      <c r="S3431" s="2">
        <f t="shared" si="1970"/>
        <v>1.23561838</v>
      </c>
      <c r="T3431" s="2">
        <f t="shared" si="1971"/>
        <v>306136.12676230998</v>
      </c>
      <c r="U3431" s="2">
        <f t="shared" si="1972"/>
        <v>0</v>
      </c>
      <c r="V3431" s="2">
        <f t="shared" si="1973"/>
        <v>65598.798857275586</v>
      </c>
      <c r="W3431" s="2">
        <f t="shared" si="1974"/>
        <v>306136.12676231877</v>
      </c>
      <c r="X3431" s="36">
        <f t="shared" si="1975"/>
        <v>0</v>
      </c>
      <c r="Y3431" s="2">
        <f t="shared" si="1976"/>
        <v>0</v>
      </c>
      <c r="Z3431" s="37">
        <f t="shared" si="1977"/>
        <v>0</v>
      </c>
      <c r="AA3431" s="2">
        <f t="shared" si="1978"/>
        <v>0</v>
      </c>
      <c r="AB3431" s="4">
        <f t="shared" si="1954"/>
        <v>7.1215000000000001E-2</v>
      </c>
      <c r="AC3431" s="148">
        <f t="shared" si="1979"/>
        <v>999</v>
      </c>
      <c r="AD3431" s="36">
        <v>252</v>
      </c>
      <c r="AE3431" s="35">
        <f t="shared" si="1980"/>
        <v>1.313528676</v>
      </c>
      <c r="AF3431" s="2">
        <f t="shared" si="1981"/>
        <v>95982.454499550004</v>
      </c>
      <c r="AG3431" s="2">
        <f t="shared" si="1982"/>
        <v>95982.454499550004</v>
      </c>
      <c r="AH3431" s="3">
        <f t="shared" si="1983"/>
        <v>0</v>
      </c>
      <c r="AI3431" s="3"/>
      <c r="AJ3431" s="3">
        <v>0</v>
      </c>
      <c r="AK3431" s="2">
        <f t="shared" si="1984"/>
        <v>115289.95117362238</v>
      </c>
      <c r="AR3431" s="1"/>
      <c r="AW3431" s="30"/>
      <c r="AX3431" s="30"/>
    </row>
    <row r="3432" spans="1:50" x14ac:dyDescent="0.2">
      <c r="A3432" s="78">
        <f t="shared" si="1953"/>
        <v>45323</v>
      </c>
      <c r="B3432" s="2">
        <f t="shared" si="1955"/>
        <v>517695.17938253662</v>
      </c>
      <c r="C3432" s="3">
        <f t="shared" si="1956"/>
        <v>69888849.216642439</v>
      </c>
      <c r="D3432" s="2">
        <f t="shared" si="1922"/>
        <v>240537.3279050432</v>
      </c>
      <c r="E3432" s="2">
        <f t="shared" si="1957"/>
        <v>0</v>
      </c>
      <c r="F3432" s="33">
        <f t="shared" si="1958"/>
        <v>240537.3279050432</v>
      </c>
      <c r="G3432" s="39">
        <f t="shared" si="1959"/>
        <v>6735.55</v>
      </c>
      <c r="H3432" s="38">
        <f>IF(AND(N3432=1,N3431&gt;1),VLOOKUP(A3431,[1]Plan1!$CW$105:$CY$300,3),H3431)</f>
        <v>6773.27</v>
      </c>
      <c r="I3432" s="127">
        <f t="shared" si="1960"/>
        <v>45241</v>
      </c>
      <c r="J3432" s="127">
        <f t="shared" si="1961"/>
        <v>45271</v>
      </c>
      <c r="K3432" s="34">
        <f t="shared" si="1962"/>
        <v>5.6001365886972909E-3</v>
      </c>
      <c r="L3432" s="212">
        <f t="shared" si="1963"/>
        <v>45336</v>
      </c>
      <c r="M3432" s="1">
        <f t="shared" si="1964"/>
        <v>23</v>
      </c>
      <c r="N3432" s="1">
        <f t="shared" si="1965"/>
        <v>16</v>
      </c>
      <c r="O3432" s="2">
        <f t="shared" si="1966"/>
        <v>1.0038924300000001</v>
      </c>
      <c r="P3432" s="35">
        <f t="shared" si="1967"/>
        <v>1.00280046</v>
      </c>
      <c r="Q3432" s="35">
        <f t="shared" si="1968"/>
        <v>1.2680908618547642</v>
      </c>
      <c r="R3432" s="2">
        <f t="shared" si="1969"/>
        <v>1.27302681</v>
      </c>
      <c r="S3432" s="2">
        <f t="shared" si="1970"/>
        <v>1.23561838</v>
      </c>
      <c r="T3432" s="2">
        <f t="shared" si="1971"/>
        <v>306210.46722887998</v>
      </c>
      <c r="U3432" s="2">
        <f t="shared" si="1972"/>
        <v>0</v>
      </c>
      <c r="V3432" s="2">
        <f t="shared" si="1973"/>
        <v>65673.139323837924</v>
      </c>
      <c r="W3432" s="2">
        <f t="shared" si="1974"/>
        <v>306210.46722888114</v>
      </c>
      <c r="X3432" s="36">
        <f t="shared" si="1975"/>
        <v>0</v>
      </c>
      <c r="Y3432" s="2">
        <f t="shared" si="1976"/>
        <v>0</v>
      </c>
      <c r="Z3432" s="37">
        <f t="shared" si="1977"/>
        <v>0</v>
      </c>
      <c r="AA3432" s="2">
        <f t="shared" si="1978"/>
        <v>0</v>
      </c>
      <c r="AB3432" s="4">
        <f t="shared" si="1954"/>
        <v>7.1215000000000001E-2</v>
      </c>
      <c r="AC3432" s="148">
        <f t="shared" si="1979"/>
        <v>1000</v>
      </c>
      <c r="AD3432" s="36">
        <v>252</v>
      </c>
      <c r="AE3432" s="35">
        <f t="shared" si="1980"/>
        <v>1.3138873049999999</v>
      </c>
      <c r="AF3432" s="2">
        <f t="shared" si="1981"/>
        <v>96115.578321260007</v>
      </c>
      <c r="AG3432" s="2">
        <f t="shared" si="1982"/>
        <v>96115.578321260007</v>
      </c>
      <c r="AH3432" s="3">
        <f t="shared" si="1983"/>
        <v>0</v>
      </c>
      <c r="AI3432" s="3"/>
      <c r="AJ3432" s="3">
        <v>0</v>
      </c>
      <c r="AK3432" s="2">
        <f t="shared" si="1984"/>
        <v>115369.13383239547</v>
      </c>
      <c r="AR3432" s="1"/>
      <c r="AW3432" s="30"/>
      <c r="AX3432" s="30"/>
    </row>
    <row r="3433" spans="1:50" x14ac:dyDescent="0.2">
      <c r="A3433" s="78">
        <f t="shared" si="1953"/>
        <v>45324</v>
      </c>
      <c r="B3433" s="2">
        <f t="shared" si="1955"/>
        <v>517981.93526308832</v>
      </c>
      <c r="C3433" s="3">
        <f t="shared" si="1956"/>
        <v>69927561.260516927</v>
      </c>
      <c r="D3433" s="2">
        <f t="shared" si="1922"/>
        <v>240537.3279050432</v>
      </c>
      <c r="E3433" s="2">
        <f t="shared" si="1957"/>
        <v>0</v>
      </c>
      <c r="F3433" s="33">
        <f t="shared" si="1958"/>
        <v>240537.3279050432</v>
      </c>
      <c r="G3433" s="39">
        <f t="shared" si="1959"/>
        <v>6735.55</v>
      </c>
      <c r="H3433" s="38">
        <f>IF(AND(N3433=1,N3432&gt;1),VLOOKUP(A3432,[1]Plan1!$CW$105:$CY$300,3),H3432)</f>
        <v>6773.27</v>
      </c>
      <c r="I3433" s="127">
        <f t="shared" si="1960"/>
        <v>45241</v>
      </c>
      <c r="J3433" s="127">
        <f t="shared" si="1961"/>
        <v>45271</v>
      </c>
      <c r="K3433" s="34">
        <f t="shared" si="1962"/>
        <v>5.6001365886972909E-3</v>
      </c>
      <c r="L3433" s="212">
        <f t="shared" si="1963"/>
        <v>45336</v>
      </c>
      <c r="M3433" s="1">
        <f t="shared" si="1964"/>
        <v>23</v>
      </c>
      <c r="N3433" s="1">
        <f t="shared" si="1965"/>
        <v>17</v>
      </c>
      <c r="O3433" s="2">
        <f t="shared" si="1966"/>
        <v>1.00413621</v>
      </c>
      <c r="P3433" s="35">
        <f t="shared" si="1967"/>
        <v>1.00280046</v>
      </c>
      <c r="Q3433" s="35">
        <f t="shared" si="1968"/>
        <v>1.2680908618547642</v>
      </c>
      <c r="R3433" s="2">
        <f t="shared" si="1969"/>
        <v>1.2733359500000001</v>
      </c>
      <c r="S3433" s="2">
        <f t="shared" si="1970"/>
        <v>1.23561838</v>
      </c>
      <c r="T3433" s="2">
        <f t="shared" si="1971"/>
        <v>306284.82693843002</v>
      </c>
      <c r="U3433" s="2">
        <f t="shared" si="1972"/>
        <v>0</v>
      </c>
      <c r="V3433" s="2">
        <f t="shared" si="1973"/>
        <v>65747.499033386513</v>
      </c>
      <c r="W3433" s="2">
        <f t="shared" si="1974"/>
        <v>306284.82693842973</v>
      </c>
      <c r="X3433" s="36">
        <f t="shared" si="1975"/>
        <v>0</v>
      </c>
      <c r="Y3433" s="2">
        <f t="shared" si="1976"/>
        <v>0</v>
      </c>
      <c r="Z3433" s="37">
        <f t="shared" si="1977"/>
        <v>0</v>
      </c>
      <c r="AA3433" s="2">
        <f t="shared" si="1978"/>
        <v>0</v>
      </c>
      <c r="AB3433" s="4">
        <f t="shared" si="1954"/>
        <v>7.1215000000000001E-2</v>
      </c>
      <c r="AC3433" s="148">
        <f t="shared" si="1979"/>
        <v>1001</v>
      </c>
      <c r="AD3433" s="36">
        <v>252</v>
      </c>
      <c r="AE3433" s="35">
        <f t="shared" si="1980"/>
        <v>1.3142460330000001</v>
      </c>
      <c r="AF3433" s="2">
        <f t="shared" si="1981"/>
        <v>96248.791833490002</v>
      </c>
      <c r="AG3433" s="2">
        <f t="shared" si="1982"/>
        <v>96248.791833490002</v>
      </c>
      <c r="AH3433" s="3">
        <f t="shared" si="1983"/>
        <v>0</v>
      </c>
      <c r="AI3433" s="3"/>
      <c r="AJ3433" s="3">
        <v>0</v>
      </c>
      <c r="AK3433" s="2">
        <f t="shared" si="1984"/>
        <v>115448.31649116856</v>
      </c>
      <c r="AR3433" s="1"/>
      <c r="AW3433" s="30"/>
      <c r="AX3433" s="30"/>
    </row>
    <row r="3434" spans="1:50" x14ac:dyDescent="0.2">
      <c r="A3434" s="78">
        <f t="shared" si="1953"/>
        <v>45325</v>
      </c>
      <c r="B3434" s="2">
        <f t="shared" si="1955"/>
        <v>518158.86700391286</v>
      </c>
      <c r="C3434" s="3">
        <f t="shared" si="1956"/>
        <v>69951447.045528233</v>
      </c>
      <c r="D3434" s="2">
        <f t="shared" si="1922"/>
        <v>240537.3279050432</v>
      </c>
      <c r="E3434" s="2">
        <f t="shared" si="1957"/>
        <v>0</v>
      </c>
      <c r="F3434" s="33">
        <f t="shared" si="1958"/>
        <v>240537.3279050432</v>
      </c>
      <c r="G3434" s="39">
        <f t="shared" si="1959"/>
        <v>6735.55</v>
      </c>
      <c r="H3434" s="38">
        <f>IF(AND(N3434=1,N3433&gt;1),VLOOKUP(A3433,[1]Plan1!$CW$105:$CY$300,3),H3433)</f>
        <v>6773.27</v>
      </c>
      <c r="I3434" s="127">
        <f t="shared" si="1960"/>
        <v>45241</v>
      </c>
      <c r="J3434" s="127">
        <f t="shared" si="1961"/>
        <v>45271</v>
      </c>
      <c r="K3434" s="34">
        <f t="shared" si="1962"/>
        <v>5.6001365886972909E-3</v>
      </c>
      <c r="L3434" s="212">
        <f t="shared" si="1963"/>
        <v>45336</v>
      </c>
      <c r="M3434" s="1">
        <f t="shared" si="1964"/>
        <v>23</v>
      </c>
      <c r="N3434" s="1">
        <f t="shared" si="1965"/>
        <v>18</v>
      </c>
      <c r="O3434" s="2">
        <f t="shared" si="1966"/>
        <v>1.00438005</v>
      </c>
      <c r="P3434" s="35">
        <f t="shared" si="1967"/>
        <v>1.00280046</v>
      </c>
      <c r="Q3434" s="35">
        <f t="shared" si="1968"/>
        <v>1.2680908618547642</v>
      </c>
      <c r="R3434" s="2">
        <f t="shared" si="1969"/>
        <v>1.2736451600000001</v>
      </c>
      <c r="S3434" s="2">
        <f t="shared" si="1970"/>
        <v>1.23561838</v>
      </c>
      <c r="T3434" s="2">
        <f t="shared" si="1971"/>
        <v>306359.20348559</v>
      </c>
      <c r="U3434" s="2">
        <f t="shared" si="1972"/>
        <v>0</v>
      </c>
      <c r="V3434" s="2">
        <f t="shared" si="1973"/>
        <v>65821.875580548032</v>
      </c>
      <c r="W3434" s="2">
        <f t="shared" si="1974"/>
        <v>306359.20348559122</v>
      </c>
      <c r="X3434" s="36">
        <f t="shared" si="1975"/>
        <v>0</v>
      </c>
      <c r="Y3434" s="2">
        <f t="shared" si="1976"/>
        <v>0</v>
      </c>
      <c r="Z3434" s="37">
        <f t="shared" si="1977"/>
        <v>0</v>
      </c>
      <c r="AA3434" s="2">
        <f t="shared" si="1978"/>
        <v>0</v>
      </c>
      <c r="AB3434" s="4">
        <f t="shared" si="1954"/>
        <v>7.1215000000000001E-2</v>
      </c>
      <c r="AC3434" s="148">
        <f t="shared" si="1979"/>
        <v>1001</v>
      </c>
      <c r="AD3434" s="36">
        <v>252</v>
      </c>
      <c r="AE3434" s="35">
        <f t="shared" si="1980"/>
        <v>1.3142460330000001</v>
      </c>
      <c r="AF3434" s="2">
        <f t="shared" si="1981"/>
        <v>96272.164368380007</v>
      </c>
      <c r="AG3434" s="2">
        <f t="shared" si="1982"/>
        <v>96272.164368380007</v>
      </c>
      <c r="AH3434" s="3">
        <f t="shared" si="1983"/>
        <v>0</v>
      </c>
      <c r="AI3434" s="3"/>
      <c r="AJ3434" s="3">
        <v>0</v>
      </c>
      <c r="AK3434" s="2">
        <f t="shared" si="1984"/>
        <v>115527.49914994165</v>
      </c>
      <c r="AR3434" s="1"/>
      <c r="AW3434" s="30"/>
      <c r="AX3434" s="30"/>
    </row>
    <row r="3435" spans="1:50" x14ac:dyDescent="0.2">
      <c r="A3435" s="78">
        <f t="shared" si="1953"/>
        <v>45326</v>
      </c>
      <c r="B3435" s="2">
        <f t="shared" si="1955"/>
        <v>518238.04966268595</v>
      </c>
      <c r="C3435" s="3">
        <f t="shared" si="1956"/>
        <v>69962136.704462603</v>
      </c>
      <c r="D3435" s="2">
        <f t="shared" si="1922"/>
        <v>240537.3279050432</v>
      </c>
      <c r="E3435" s="2">
        <f t="shared" si="1957"/>
        <v>0</v>
      </c>
      <c r="F3435" s="33">
        <f t="shared" si="1958"/>
        <v>240537.3279050432</v>
      </c>
      <c r="G3435" s="39">
        <f t="shared" si="1959"/>
        <v>6735.55</v>
      </c>
      <c r="H3435" s="38">
        <f>IF(AND(N3435=1,N3434&gt;1),VLOOKUP(A3434,[1]Plan1!$CW$105:$CY$300,3),H3434)</f>
        <v>6773.27</v>
      </c>
      <c r="I3435" s="127">
        <f t="shared" si="1960"/>
        <v>45241</v>
      </c>
      <c r="J3435" s="127">
        <f t="shared" si="1961"/>
        <v>45271</v>
      </c>
      <c r="K3435" s="34">
        <f t="shared" si="1962"/>
        <v>5.6001365886972909E-3</v>
      </c>
      <c r="L3435" s="212">
        <f t="shared" si="1963"/>
        <v>45336</v>
      </c>
      <c r="M3435" s="1">
        <f t="shared" si="1964"/>
        <v>23</v>
      </c>
      <c r="N3435" s="1">
        <f t="shared" si="1965"/>
        <v>18</v>
      </c>
      <c r="O3435" s="2">
        <f t="shared" si="1966"/>
        <v>1.00438005</v>
      </c>
      <c r="P3435" s="35">
        <f t="shared" si="1967"/>
        <v>1.00280046</v>
      </c>
      <c r="Q3435" s="35">
        <f t="shared" si="1968"/>
        <v>1.2680908618547642</v>
      </c>
      <c r="R3435" s="2">
        <f t="shared" si="1969"/>
        <v>1.2736451600000001</v>
      </c>
      <c r="S3435" s="2">
        <f t="shared" si="1970"/>
        <v>1.23561838</v>
      </c>
      <c r="T3435" s="2">
        <f t="shared" si="1971"/>
        <v>306359.20348559</v>
      </c>
      <c r="U3435" s="2">
        <f t="shared" si="1972"/>
        <v>0</v>
      </c>
      <c r="V3435" s="2">
        <f t="shared" si="1973"/>
        <v>65821.875580548032</v>
      </c>
      <c r="W3435" s="2">
        <f t="shared" si="1974"/>
        <v>306359.20348559122</v>
      </c>
      <c r="X3435" s="36">
        <f t="shared" si="1975"/>
        <v>0</v>
      </c>
      <c r="Y3435" s="2">
        <f t="shared" si="1976"/>
        <v>0</v>
      </c>
      <c r="Z3435" s="37">
        <f t="shared" si="1977"/>
        <v>0</v>
      </c>
      <c r="AA3435" s="2">
        <f t="shared" si="1978"/>
        <v>0</v>
      </c>
      <c r="AB3435" s="4">
        <f t="shared" si="1954"/>
        <v>7.1215000000000001E-2</v>
      </c>
      <c r="AC3435" s="148">
        <f t="shared" si="1979"/>
        <v>1001</v>
      </c>
      <c r="AD3435" s="36">
        <v>252</v>
      </c>
      <c r="AE3435" s="35">
        <f t="shared" si="1980"/>
        <v>1.3142460330000001</v>
      </c>
      <c r="AF3435" s="2">
        <f t="shared" si="1981"/>
        <v>96272.164368380007</v>
      </c>
      <c r="AG3435" s="2">
        <f t="shared" si="1982"/>
        <v>96272.164368380007</v>
      </c>
      <c r="AH3435" s="3">
        <f t="shared" si="1983"/>
        <v>0</v>
      </c>
      <c r="AI3435" s="3"/>
      <c r="AJ3435" s="3">
        <v>0</v>
      </c>
      <c r="AK3435" s="2">
        <f t="shared" si="1984"/>
        <v>115606.68180871474</v>
      </c>
      <c r="AR3435" s="1"/>
      <c r="AW3435" s="30"/>
      <c r="AX3435" s="30"/>
    </row>
    <row r="3436" spans="1:50" x14ac:dyDescent="0.2">
      <c r="A3436" s="78">
        <f t="shared" si="1953"/>
        <v>45327</v>
      </c>
      <c r="B3436" s="2">
        <f t="shared" si="1955"/>
        <v>518427.16166264907</v>
      </c>
      <c r="C3436" s="3">
        <f t="shared" si="1956"/>
        <v>69987666.824457631</v>
      </c>
      <c r="D3436" s="2">
        <f t="shared" si="1922"/>
        <v>240537.3279050432</v>
      </c>
      <c r="E3436" s="2">
        <f t="shared" si="1957"/>
        <v>0</v>
      </c>
      <c r="F3436" s="33">
        <f t="shared" si="1958"/>
        <v>240537.3279050432</v>
      </c>
      <c r="G3436" s="39">
        <f t="shared" si="1959"/>
        <v>6735.55</v>
      </c>
      <c r="H3436" s="38">
        <f>IF(AND(N3436=1,N3435&gt;1),VLOOKUP(A3435,[1]Plan1!$CW$105:$CY$300,3),H3435)</f>
        <v>6773.27</v>
      </c>
      <c r="I3436" s="127">
        <f t="shared" si="1960"/>
        <v>45241</v>
      </c>
      <c r="J3436" s="127">
        <f t="shared" si="1961"/>
        <v>45271</v>
      </c>
      <c r="K3436" s="34">
        <f t="shared" si="1962"/>
        <v>5.6001365886972909E-3</v>
      </c>
      <c r="L3436" s="212">
        <f t="shared" si="1963"/>
        <v>45336</v>
      </c>
      <c r="M3436" s="1">
        <f t="shared" si="1964"/>
        <v>23</v>
      </c>
      <c r="N3436" s="1">
        <f t="shared" si="1965"/>
        <v>18</v>
      </c>
      <c r="O3436" s="2">
        <f t="shared" si="1966"/>
        <v>1.00438005</v>
      </c>
      <c r="P3436" s="35">
        <f t="shared" si="1967"/>
        <v>1.00280046</v>
      </c>
      <c r="Q3436" s="35">
        <f t="shared" si="1968"/>
        <v>1.2680908618547642</v>
      </c>
      <c r="R3436" s="2">
        <f t="shared" si="1969"/>
        <v>1.2736451600000001</v>
      </c>
      <c r="S3436" s="2">
        <f t="shared" si="1970"/>
        <v>1.23561838</v>
      </c>
      <c r="T3436" s="2">
        <f t="shared" si="1971"/>
        <v>306359.20348559</v>
      </c>
      <c r="U3436" s="2">
        <f t="shared" si="1972"/>
        <v>0</v>
      </c>
      <c r="V3436" s="2">
        <f t="shared" si="1973"/>
        <v>65821.875580548032</v>
      </c>
      <c r="W3436" s="2">
        <f t="shared" si="1974"/>
        <v>306359.20348559122</v>
      </c>
      <c r="X3436" s="36">
        <f t="shared" si="1975"/>
        <v>0</v>
      </c>
      <c r="Y3436" s="2">
        <f t="shared" si="1976"/>
        <v>0</v>
      </c>
      <c r="Z3436" s="37">
        <f t="shared" si="1977"/>
        <v>0</v>
      </c>
      <c r="AA3436" s="2">
        <f t="shared" si="1978"/>
        <v>0</v>
      </c>
      <c r="AB3436" s="4">
        <f t="shared" si="1954"/>
        <v>7.1215000000000001E-2</v>
      </c>
      <c r="AC3436" s="148">
        <f t="shared" si="1979"/>
        <v>1002</v>
      </c>
      <c r="AD3436" s="36">
        <v>252</v>
      </c>
      <c r="AE3436" s="35">
        <f t="shared" si="1980"/>
        <v>1.314604858</v>
      </c>
      <c r="AF3436" s="2">
        <f t="shared" si="1981"/>
        <v>96382.093709570006</v>
      </c>
      <c r="AG3436" s="2">
        <f t="shared" si="1982"/>
        <v>96382.093709570006</v>
      </c>
      <c r="AH3436" s="3">
        <f t="shared" si="1983"/>
        <v>0</v>
      </c>
      <c r="AI3436" s="3"/>
      <c r="AJ3436" s="3">
        <v>0</v>
      </c>
      <c r="AK3436" s="2">
        <f t="shared" si="1984"/>
        <v>115685.86446748783</v>
      </c>
      <c r="AR3436" s="1"/>
      <c r="AW3436" s="30"/>
      <c r="AX3436" s="30"/>
    </row>
    <row r="3437" spans="1:50" x14ac:dyDescent="0.2">
      <c r="A3437" s="78">
        <f t="shared" si="1953"/>
        <v>45328</v>
      </c>
      <c r="B3437" s="2">
        <f t="shared" si="1955"/>
        <v>518714.13145531988</v>
      </c>
      <c r="C3437" s="3">
        <f t="shared" si="1956"/>
        <v>70026407.746468186</v>
      </c>
      <c r="D3437" s="2">
        <f t="shared" si="1922"/>
        <v>240537.3279050432</v>
      </c>
      <c r="E3437" s="2">
        <f t="shared" si="1957"/>
        <v>0</v>
      </c>
      <c r="F3437" s="33">
        <f t="shared" si="1958"/>
        <v>240537.3279050432</v>
      </c>
      <c r="G3437" s="39">
        <f t="shared" si="1959"/>
        <v>6735.55</v>
      </c>
      <c r="H3437" s="38">
        <f>IF(AND(N3437=1,N3436&gt;1),VLOOKUP(A3436,[1]Plan1!$CW$105:$CY$300,3),H3436)</f>
        <v>6773.27</v>
      </c>
      <c r="I3437" s="127">
        <f t="shared" si="1960"/>
        <v>45241</v>
      </c>
      <c r="J3437" s="127">
        <f t="shared" si="1961"/>
        <v>45271</v>
      </c>
      <c r="K3437" s="34">
        <f t="shared" si="1962"/>
        <v>5.6001365886972909E-3</v>
      </c>
      <c r="L3437" s="212">
        <f t="shared" si="1963"/>
        <v>45336</v>
      </c>
      <c r="M3437" s="1">
        <f t="shared" si="1964"/>
        <v>23</v>
      </c>
      <c r="N3437" s="1">
        <f t="shared" si="1965"/>
        <v>19</v>
      </c>
      <c r="O3437" s="2">
        <f t="shared" si="1966"/>
        <v>1.00462395</v>
      </c>
      <c r="P3437" s="35">
        <f t="shared" si="1967"/>
        <v>1.00280046</v>
      </c>
      <c r="Q3437" s="35">
        <f t="shared" si="1968"/>
        <v>1.2680908618547642</v>
      </c>
      <c r="R3437" s="2">
        <f t="shared" si="1969"/>
        <v>1.27395445</v>
      </c>
      <c r="S3437" s="2">
        <f t="shared" si="1970"/>
        <v>1.23561838</v>
      </c>
      <c r="T3437" s="2">
        <f t="shared" si="1971"/>
        <v>306433.59927573003</v>
      </c>
      <c r="U3437" s="2">
        <f t="shared" si="1972"/>
        <v>0</v>
      </c>
      <c r="V3437" s="2">
        <f t="shared" si="1973"/>
        <v>65896.271370695758</v>
      </c>
      <c r="W3437" s="2">
        <f t="shared" si="1974"/>
        <v>306433.59927573893</v>
      </c>
      <c r="X3437" s="36">
        <f t="shared" si="1975"/>
        <v>0</v>
      </c>
      <c r="Y3437" s="2">
        <f t="shared" si="1976"/>
        <v>0</v>
      </c>
      <c r="Z3437" s="37">
        <f t="shared" si="1977"/>
        <v>0</v>
      </c>
      <c r="AA3437" s="2">
        <f t="shared" si="1978"/>
        <v>0</v>
      </c>
      <c r="AB3437" s="4">
        <f t="shared" si="1954"/>
        <v>7.1215000000000001E-2</v>
      </c>
      <c r="AC3437" s="148">
        <f t="shared" si="1979"/>
        <v>1003</v>
      </c>
      <c r="AD3437" s="36">
        <v>252</v>
      </c>
      <c r="AE3437" s="35">
        <f t="shared" si="1980"/>
        <v>1.3149637810000001</v>
      </c>
      <c r="AF3437" s="2">
        <f t="shared" si="1981"/>
        <v>96515.485053319993</v>
      </c>
      <c r="AG3437" s="2">
        <f t="shared" si="1982"/>
        <v>96515.485053319993</v>
      </c>
      <c r="AH3437" s="3">
        <f t="shared" si="1983"/>
        <v>0</v>
      </c>
      <c r="AI3437" s="3"/>
      <c r="AJ3437" s="3">
        <v>0</v>
      </c>
      <c r="AK3437" s="2">
        <f t="shared" si="1984"/>
        <v>115765.04712626094</v>
      </c>
      <c r="AR3437" s="1"/>
      <c r="AW3437" s="30"/>
      <c r="AX3437" s="30"/>
    </row>
    <row r="3438" spans="1:50" x14ac:dyDescent="0.2">
      <c r="A3438" s="78">
        <f t="shared" si="1953"/>
        <v>45329</v>
      </c>
      <c r="B3438" s="2">
        <f t="shared" si="1955"/>
        <v>519001.20367355045</v>
      </c>
      <c r="C3438" s="3">
        <f t="shared" si="1956"/>
        <v>70065162.495929316</v>
      </c>
      <c r="D3438" s="2">
        <f t="shared" si="1922"/>
        <v>240537.3279050432</v>
      </c>
      <c r="E3438" s="2">
        <f t="shared" si="1957"/>
        <v>0</v>
      </c>
      <c r="F3438" s="33">
        <f t="shared" si="1958"/>
        <v>240537.3279050432</v>
      </c>
      <c r="G3438" s="39">
        <f t="shared" si="1959"/>
        <v>6735.55</v>
      </c>
      <c r="H3438" s="38">
        <f>IF(AND(N3438=1,N3437&gt;1),VLOOKUP(A3437,[1]Plan1!$CW$105:$CY$300,3),H3437)</f>
        <v>6773.27</v>
      </c>
      <c r="I3438" s="127">
        <f t="shared" si="1960"/>
        <v>45241</v>
      </c>
      <c r="J3438" s="127">
        <f t="shared" si="1961"/>
        <v>45271</v>
      </c>
      <c r="K3438" s="34">
        <f t="shared" si="1962"/>
        <v>5.6001365886972909E-3</v>
      </c>
      <c r="L3438" s="212">
        <f t="shared" si="1963"/>
        <v>45336</v>
      </c>
      <c r="M3438" s="1">
        <f t="shared" si="1964"/>
        <v>23</v>
      </c>
      <c r="N3438" s="1">
        <f t="shared" si="1965"/>
        <v>20</v>
      </c>
      <c r="O3438" s="2">
        <f t="shared" si="1966"/>
        <v>1.0048679</v>
      </c>
      <c r="P3438" s="35">
        <f t="shared" si="1967"/>
        <v>1.00280046</v>
      </c>
      <c r="Q3438" s="35">
        <f t="shared" si="1968"/>
        <v>1.2680908618547642</v>
      </c>
      <c r="R3438" s="2">
        <f t="shared" si="1969"/>
        <v>1.2742637999999999</v>
      </c>
      <c r="S3438" s="2">
        <f t="shared" si="1970"/>
        <v>1.23561838</v>
      </c>
      <c r="T3438" s="2">
        <f t="shared" si="1971"/>
        <v>306508.00949811999</v>
      </c>
      <c r="U3438" s="2">
        <f t="shared" si="1972"/>
        <v>0</v>
      </c>
      <c r="V3438" s="2">
        <f t="shared" si="1973"/>
        <v>65970.68159308318</v>
      </c>
      <c r="W3438" s="2">
        <f t="shared" si="1974"/>
        <v>306508.0094981264</v>
      </c>
      <c r="X3438" s="36">
        <f t="shared" si="1975"/>
        <v>0</v>
      </c>
      <c r="Y3438" s="2">
        <f t="shared" si="1976"/>
        <v>0</v>
      </c>
      <c r="Z3438" s="37">
        <f t="shared" si="1977"/>
        <v>0</v>
      </c>
      <c r="AA3438" s="2">
        <f t="shared" si="1978"/>
        <v>0</v>
      </c>
      <c r="AB3438" s="4">
        <f t="shared" si="1954"/>
        <v>7.1215000000000001E-2</v>
      </c>
      <c r="AC3438" s="148">
        <f t="shared" si="1979"/>
        <v>1004</v>
      </c>
      <c r="AD3438" s="36">
        <v>252</v>
      </c>
      <c r="AE3438" s="35">
        <f t="shared" si="1980"/>
        <v>1.3153228020000001</v>
      </c>
      <c r="AF3438" s="2">
        <f t="shared" si="1981"/>
        <v>96648.964390380002</v>
      </c>
      <c r="AG3438" s="2">
        <f t="shared" si="1982"/>
        <v>96648.96439039</v>
      </c>
      <c r="AH3438" s="3">
        <f t="shared" si="1983"/>
        <v>0</v>
      </c>
      <c r="AI3438" s="3"/>
      <c r="AJ3438" s="3">
        <v>0</v>
      </c>
      <c r="AK3438" s="2">
        <f t="shared" si="1984"/>
        <v>115844.22978503403</v>
      </c>
      <c r="AR3438" s="1"/>
      <c r="AW3438" s="30"/>
      <c r="AX3438" s="30"/>
    </row>
    <row r="3439" spans="1:50" x14ac:dyDescent="0.2">
      <c r="A3439" s="78">
        <f t="shared" si="1953"/>
        <v>45330</v>
      </c>
      <c r="B3439" s="2">
        <f t="shared" si="1955"/>
        <v>519288.38784887048</v>
      </c>
      <c r="C3439" s="3">
        <f t="shared" si="1956"/>
        <v>70103932.359597519</v>
      </c>
      <c r="D3439" s="2">
        <f t="shared" si="1922"/>
        <v>240537.3279050432</v>
      </c>
      <c r="E3439" s="2">
        <f t="shared" si="1957"/>
        <v>0</v>
      </c>
      <c r="F3439" s="33">
        <f t="shared" si="1958"/>
        <v>240537.3279050432</v>
      </c>
      <c r="G3439" s="39">
        <f t="shared" si="1959"/>
        <v>6735.55</v>
      </c>
      <c r="H3439" s="38">
        <f>IF(AND(N3439=1,N3438&gt;1),VLOOKUP(A3438,[1]Plan1!$CW$105:$CY$300,3),H3438)</f>
        <v>6773.27</v>
      </c>
      <c r="I3439" s="127">
        <f t="shared" si="1960"/>
        <v>45241</v>
      </c>
      <c r="J3439" s="127">
        <f t="shared" si="1961"/>
        <v>45271</v>
      </c>
      <c r="K3439" s="34">
        <f t="shared" si="1962"/>
        <v>5.6001365886972909E-3</v>
      </c>
      <c r="L3439" s="212">
        <f t="shared" si="1963"/>
        <v>45336</v>
      </c>
      <c r="M3439" s="1">
        <f t="shared" si="1964"/>
        <v>23</v>
      </c>
      <c r="N3439" s="1">
        <f t="shared" si="1965"/>
        <v>21</v>
      </c>
      <c r="O3439" s="2">
        <f t="shared" si="1966"/>
        <v>1.00511192</v>
      </c>
      <c r="P3439" s="35">
        <f t="shared" si="1967"/>
        <v>1.00280046</v>
      </c>
      <c r="Q3439" s="35">
        <f t="shared" si="1968"/>
        <v>1.2680908618547642</v>
      </c>
      <c r="R3439" s="2">
        <f t="shared" si="1969"/>
        <v>1.2745732400000001</v>
      </c>
      <c r="S3439" s="2">
        <f t="shared" si="1970"/>
        <v>1.23561838</v>
      </c>
      <c r="T3439" s="2">
        <f t="shared" si="1971"/>
        <v>306582.44136886997</v>
      </c>
      <c r="U3439" s="2">
        <f t="shared" si="1972"/>
        <v>0</v>
      </c>
      <c r="V3439" s="2">
        <f t="shared" si="1973"/>
        <v>66045.11346383013</v>
      </c>
      <c r="W3439" s="2">
        <f t="shared" si="1974"/>
        <v>306582.44136887335</v>
      </c>
      <c r="X3439" s="36">
        <f t="shared" si="1975"/>
        <v>0</v>
      </c>
      <c r="Y3439" s="2">
        <f t="shared" si="1976"/>
        <v>0</v>
      </c>
      <c r="Z3439" s="37">
        <f t="shared" si="1977"/>
        <v>0</v>
      </c>
      <c r="AA3439" s="2">
        <f t="shared" si="1978"/>
        <v>0</v>
      </c>
      <c r="AB3439" s="4">
        <f t="shared" si="1954"/>
        <v>7.1215000000000001E-2</v>
      </c>
      <c r="AC3439" s="148">
        <f t="shared" si="1979"/>
        <v>1005</v>
      </c>
      <c r="AD3439" s="36">
        <v>252</v>
      </c>
      <c r="AE3439" s="35">
        <f t="shared" si="1980"/>
        <v>1.3156819209999999</v>
      </c>
      <c r="AF3439" s="2">
        <f t="shared" si="1981"/>
        <v>96782.534036190002</v>
      </c>
      <c r="AG3439" s="2">
        <f t="shared" si="1982"/>
        <v>96782.534036190002</v>
      </c>
      <c r="AH3439" s="3">
        <f t="shared" si="1983"/>
        <v>0</v>
      </c>
      <c r="AI3439" s="3"/>
      <c r="AJ3439" s="3">
        <v>0</v>
      </c>
      <c r="AK3439" s="2">
        <f t="shared" si="1984"/>
        <v>115923.41244380713</v>
      </c>
      <c r="AR3439" s="1"/>
      <c r="AW3439" s="30"/>
      <c r="AX3439" s="30"/>
    </row>
    <row r="3440" spans="1:50" x14ac:dyDescent="0.2">
      <c r="A3440" s="78">
        <f t="shared" si="1953"/>
        <v>45331</v>
      </c>
      <c r="B3440" s="2">
        <f t="shared" si="1955"/>
        <v>519575.67800201342</v>
      </c>
      <c r="C3440" s="3">
        <f t="shared" si="1956"/>
        <v>70142716.530271813</v>
      </c>
      <c r="D3440" s="2">
        <f t="shared" si="1922"/>
        <v>240537.3279050432</v>
      </c>
      <c r="E3440" s="2">
        <f t="shared" si="1957"/>
        <v>0</v>
      </c>
      <c r="F3440" s="33">
        <f t="shared" si="1958"/>
        <v>240537.3279050432</v>
      </c>
      <c r="G3440" s="39">
        <f t="shared" si="1959"/>
        <v>6735.55</v>
      </c>
      <c r="H3440" s="38">
        <f>IF(AND(N3440=1,N3439&gt;1),VLOOKUP(A3439,[1]Plan1!$CW$105:$CY$300,3),H3439)</f>
        <v>6773.27</v>
      </c>
      <c r="I3440" s="127">
        <f t="shared" si="1960"/>
        <v>45241</v>
      </c>
      <c r="J3440" s="127">
        <f t="shared" si="1961"/>
        <v>45271</v>
      </c>
      <c r="K3440" s="34">
        <f t="shared" si="1962"/>
        <v>5.6001365886972909E-3</v>
      </c>
      <c r="L3440" s="212">
        <f t="shared" si="1963"/>
        <v>45336</v>
      </c>
      <c r="M3440" s="1">
        <f t="shared" si="1964"/>
        <v>23</v>
      </c>
      <c r="N3440" s="1">
        <f t="shared" si="1965"/>
        <v>22</v>
      </c>
      <c r="O3440" s="2">
        <f t="shared" si="1966"/>
        <v>1.0053559999999999</v>
      </c>
      <c r="P3440" s="35">
        <f t="shared" si="1967"/>
        <v>1.00280046</v>
      </c>
      <c r="Q3440" s="35">
        <f t="shared" si="1968"/>
        <v>1.2680908618547642</v>
      </c>
      <c r="R3440" s="2">
        <f t="shared" si="1969"/>
        <v>1.27488275</v>
      </c>
      <c r="S3440" s="2">
        <f t="shared" si="1970"/>
        <v>1.23561838</v>
      </c>
      <c r="T3440" s="2">
        <f t="shared" si="1971"/>
        <v>306656.89007723</v>
      </c>
      <c r="U3440" s="2">
        <f t="shared" si="1972"/>
        <v>0</v>
      </c>
      <c r="V3440" s="2">
        <f t="shared" si="1973"/>
        <v>66119.56217219001</v>
      </c>
      <c r="W3440" s="2">
        <f t="shared" si="1974"/>
        <v>306656.8900772332</v>
      </c>
      <c r="X3440" s="36">
        <f t="shared" si="1975"/>
        <v>0</v>
      </c>
      <c r="Y3440" s="2">
        <f t="shared" si="1976"/>
        <v>0</v>
      </c>
      <c r="Z3440" s="37">
        <f t="shared" si="1977"/>
        <v>0</v>
      </c>
      <c r="AA3440" s="2">
        <f t="shared" si="1978"/>
        <v>0</v>
      </c>
      <c r="AB3440" s="4">
        <f t="shared" si="1954"/>
        <v>7.1215000000000001E-2</v>
      </c>
      <c r="AC3440" s="148">
        <f t="shared" si="1979"/>
        <v>1006</v>
      </c>
      <c r="AD3440" s="36">
        <v>252</v>
      </c>
      <c r="AE3440" s="35">
        <f t="shared" si="1980"/>
        <v>1.316041139</v>
      </c>
      <c r="AF3440" s="2">
        <f t="shared" si="1981"/>
        <v>96916.192822199999</v>
      </c>
      <c r="AG3440" s="2">
        <f t="shared" si="1982"/>
        <v>96916.192822199999</v>
      </c>
      <c r="AH3440" s="3">
        <f t="shared" si="1983"/>
        <v>0</v>
      </c>
      <c r="AI3440" s="3"/>
      <c r="AJ3440" s="3">
        <v>0</v>
      </c>
      <c r="AK3440" s="2">
        <f t="shared" si="1984"/>
        <v>116002.59510258021</v>
      </c>
      <c r="AR3440" s="1"/>
      <c r="AW3440" s="30"/>
      <c r="AX3440" s="30"/>
    </row>
    <row r="3441" spans="1:50" x14ac:dyDescent="0.2">
      <c r="A3441" s="78">
        <f t="shared" si="1953"/>
        <v>45332</v>
      </c>
      <c r="B3441" s="2">
        <f t="shared" si="1955"/>
        <v>519752.86038272933</v>
      </c>
      <c r="C3441" s="3">
        <f t="shared" si="1956"/>
        <v>70166636.151668459</v>
      </c>
      <c r="D3441" s="2">
        <f t="shared" si="1922"/>
        <v>240537.3279050432</v>
      </c>
      <c r="E3441" s="2">
        <f t="shared" si="1957"/>
        <v>0</v>
      </c>
      <c r="F3441" s="33">
        <f t="shared" si="1958"/>
        <v>240537.3279050432</v>
      </c>
      <c r="G3441" s="39">
        <f t="shared" si="1959"/>
        <v>6735.55</v>
      </c>
      <c r="H3441" s="38">
        <f>IF(AND(N3441=1,N3440&gt;1),VLOOKUP(A3440,[1]Plan1!$CW$105:$CY$300,3),H3440)</f>
        <v>6773.27</v>
      </c>
      <c r="I3441" s="127">
        <f t="shared" si="1960"/>
        <v>45241</v>
      </c>
      <c r="J3441" s="127">
        <f t="shared" si="1961"/>
        <v>45271</v>
      </c>
      <c r="K3441" s="34">
        <f t="shared" si="1962"/>
        <v>5.6001365886972909E-3</v>
      </c>
      <c r="L3441" s="212">
        <f t="shared" si="1963"/>
        <v>45336</v>
      </c>
      <c r="M3441" s="1">
        <f t="shared" si="1964"/>
        <v>23</v>
      </c>
      <c r="N3441" s="1">
        <f t="shared" si="1965"/>
        <v>23</v>
      </c>
      <c r="O3441" s="2">
        <f t="shared" si="1966"/>
        <v>1.0056001299999999</v>
      </c>
      <c r="P3441" s="35">
        <f t="shared" si="1967"/>
        <v>1.00280046</v>
      </c>
      <c r="Q3441" s="35">
        <f t="shared" si="1968"/>
        <v>1.2680908618547642</v>
      </c>
      <c r="R3441" s="2">
        <f t="shared" si="1969"/>
        <v>1.2751923300000001</v>
      </c>
      <c r="S3441" s="2">
        <f t="shared" si="1970"/>
        <v>1.23561838</v>
      </c>
      <c r="T3441" s="2">
        <f t="shared" si="1971"/>
        <v>306731.35562320001</v>
      </c>
      <c r="U3441" s="2">
        <f t="shared" si="1972"/>
        <v>0</v>
      </c>
      <c r="V3441" s="2">
        <f t="shared" si="1973"/>
        <v>66194.027718162877</v>
      </c>
      <c r="W3441" s="2">
        <f t="shared" si="1974"/>
        <v>306731.35562320607</v>
      </c>
      <c r="X3441" s="36">
        <f t="shared" si="1975"/>
        <v>0</v>
      </c>
      <c r="Y3441" s="2">
        <f t="shared" si="1976"/>
        <v>0</v>
      </c>
      <c r="Z3441" s="37">
        <f t="shared" si="1977"/>
        <v>0</v>
      </c>
      <c r="AA3441" s="2">
        <f t="shared" si="1978"/>
        <v>0</v>
      </c>
      <c r="AB3441" s="4">
        <f t="shared" si="1954"/>
        <v>7.1215000000000001E-2</v>
      </c>
      <c r="AC3441" s="148">
        <f t="shared" si="1979"/>
        <v>1006</v>
      </c>
      <c r="AD3441" s="36">
        <v>252</v>
      </c>
      <c r="AE3441" s="35">
        <f t="shared" si="1980"/>
        <v>1.316041139</v>
      </c>
      <c r="AF3441" s="2">
        <f t="shared" si="1981"/>
        <v>96939.726998169994</v>
      </c>
      <c r="AG3441" s="2">
        <f t="shared" si="1982"/>
        <v>96939.726998169994</v>
      </c>
      <c r="AH3441" s="3">
        <f t="shared" si="1983"/>
        <v>0</v>
      </c>
      <c r="AI3441" s="3"/>
      <c r="AJ3441" s="3">
        <v>0</v>
      </c>
      <c r="AK3441" s="2">
        <f t="shared" si="1984"/>
        <v>116081.77776135331</v>
      </c>
      <c r="AR3441" s="1"/>
      <c r="AW3441" s="30"/>
      <c r="AX3441" s="30"/>
    </row>
    <row r="3442" spans="1:50" x14ac:dyDescent="0.2">
      <c r="A3442" s="78">
        <f t="shared" si="1953"/>
        <v>45333</v>
      </c>
      <c r="B3442" s="2">
        <f t="shared" si="1955"/>
        <v>519832.04304150242</v>
      </c>
      <c r="C3442" s="3">
        <f t="shared" si="1956"/>
        <v>70177325.810602829</v>
      </c>
      <c r="D3442" s="2">
        <f t="shared" si="1922"/>
        <v>240537.3279050432</v>
      </c>
      <c r="E3442" s="2">
        <f t="shared" si="1957"/>
        <v>0</v>
      </c>
      <c r="F3442" s="33">
        <f t="shared" si="1958"/>
        <v>240537.3279050432</v>
      </c>
      <c r="G3442" s="39">
        <f t="shared" si="1959"/>
        <v>6735.55</v>
      </c>
      <c r="H3442" s="38">
        <f>IF(AND(N3442=1,N3441&gt;1),VLOOKUP(A3441,[1]Plan1!$CW$105:$CY$300,3),H3441)</f>
        <v>6773.27</v>
      </c>
      <c r="I3442" s="127">
        <f t="shared" si="1960"/>
        <v>45241</v>
      </c>
      <c r="J3442" s="127">
        <f t="shared" si="1961"/>
        <v>45271</v>
      </c>
      <c r="K3442" s="34">
        <f t="shared" si="1962"/>
        <v>5.6001365886972909E-3</v>
      </c>
      <c r="L3442" s="212">
        <f t="shared" si="1963"/>
        <v>45336</v>
      </c>
      <c r="M3442" s="1">
        <f t="shared" si="1964"/>
        <v>23</v>
      </c>
      <c r="N3442" s="1">
        <f t="shared" si="1965"/>
        <v>23</v>
      </c>
      <c r="O3442" s="2">
        <f t="shared" si="1966"/>
        <v>1.0056001299999999</v>
      </c>
      <c r="P3442" s="35">
        <f t="shared" si="1967"/>
        <v>1.00280046</v>
      </c>
      <c r="Q3442" s="35">
        <f t="shared" si="1968"/>
        <v>1.2680908618547642</v>
      </c>
      <c r="R3442" s="2">
        <f t="shared" si="1969"/>
        <v>1.2751923300000001</v>
      </c>
      <c r="S3442" s="2">
        <f t="shared" si="1970"/>
        <v>1.23561838</v>
      </c>
      <c r="T3442" s="2">
        <f t="shared" si="1971"/>
        <v>306731.35562320001</v>
      </c>
      <c r="U3442" s="2">
        <f t="shared" si="1972"/>
        <v>0</v>
      </c>
      <c r="V3442" s="2">
        <f t="shared" si="1973"/>
        <v>66194.027718162877</v>
      </c>
      <c r="W3442" s="2">
        <f t="shared" si="1974"/>
        <v>306731.35562320607</v>
      </c>
      <c r="X3442" s="36">
        <f t="shared" si="1975"/>
        <v>0</v>
      </c>
      <c r="Y3442" s="2">
        <f t="shared" si="1976"/>
        <v>0</v>
      </c>
      <c r="Z3442" s="37">
        <f t="shared" si="1977"/>
        <v>0</v>
      </c>
      <c r="AA3442" s="2">
        <f t="shared" si="1978"/>
        <v>0</v>
      </c>
      <c r="AB3442" s="4">
        <f t="shared" si="1954"/>
        <v>7.1215000000000001E-2</v>
      </c>
      <c r="AC3442" s="148">
        <f t="shared" si="1979"/>
        <v>1006</v>
      </c>
      <c r="AD3442" s="36">
        <v>252</v>
      </c>
      <c r="AE3442" s="35">
        <f t="shared" si="1980"/>
        <v>1.316041139</v>
      </c>
      <c r="AF3442" s="2">
        <f t="shared" si="1981"/>
        <v>96939.726998169994</v>
      </c>
      <c r="AG3442" s="2">
        <f t="shared" si="1982"/>
        <v>96939.726998169994</v>
      </c>
      <c r="AH3442" s="3">
        <f t="shared" si="1983"/>
        <v>0</v>
      </c>
      <c r="AI3442" s="3"/>
      <c r="AJ3442" s="3">
        <v>0</v>
      </c>
      <c r="AK3442" s="2">
        <f t="shared" si="1984"/>
        <v>116160.96042012639</v>
      </c>
      <c r="AR3442" s="1"/>
      <c r="AW3442" s="30"/>
      <c r="AX3442" s="30"/>
    </row>
    <row r="3443" spans="1:50" x14ac:dyDescent="0.2">
      <c r="A3443" s="78">
        <f t="shared" si="1953"/>
        <v>45334</v>
      </c>
      <c r="B3443" s="2">
        <f t="shared" si="1955"/>
        <v>519911.22570027551</v>
      </c>
      <c r="C3443" s="3">
        <f t="shared" si="1956"/>
        <v>70188015.469537199</v>
      </c>
      <c r="D3443" s="2">
        <f t="shared" si="1922"/>
        <v>240537.3279050432</v>
      </c>
      <c r="E3443" s="2">
        <f t="shared" si="1957"/>
        <v>0</v>
      </c>
      <c r="F3443" s="33">
        <f t="shared" si="1958"/>
        <v>240537.3279050432</v>
      </c>
      <c r="G3443" s="39">
        <f t="shared" si="1959"/>
        <v>6735.55</v>
      </c>
      <c r="H3443" s="38">
        <f>IF(AND(N3443=1,N3442&gt;1),VLOOKUP(A3442,[1]Plan1!$CW$105:$CY$300,3),H3442)</f>
        <v>6773.27</v>
      </c>
      <c r="I3443" s="127">
        <f t="shared" si="1960"/>
        <v>45241</v>
      </c>
      <c r="J3443" s="127">
        <f t="shared" si="1961"/>
        <v>45271</v>
      </c>
      <c r="K3443" s="34">
        <f t="shared" si="1962"/>
        <v>5.6001365886972909E-3</v>
      </c>
      <c r="L3443" s="212">
        <f t="shared" si="1963"/>
        <v>45336</v>
      </c>
      <c r="M3443" s="1">
        <f t="shared" si="1964"/>
        <v>23</v>
      </c>
      <c r="N3443" s="1">
        <f t="shared" si="1965"/>
        <v>23</v>
      </c>
      <c r="O3443" s="2">
        <f t="shared" si="1966"/>
        <v>1.0056001299999999</v>
      </c>
      <c r="P3443" s="35">
        <f t="shared" si="1967"/>
        <v>1.00280046</v>
      </c>
      <c r="Q3443" s="35">
        <f t="shared" si="1968"/>
        <v>1.2680908618547642</v>
      </c>
      <c r="R3443" s="2">
        <f t="shared" si="1969"/>
        <v>1.2751923300000001</v>
      </c>
      <c r="S3443" s="2">
        <f t="shared" si="1970"/>
        <v>1.23561838</v>
      </c>
      <c r="T3443" s="2">
        <f t="shared" si="1971"/>
        <v>306731.35562320001</v>
      </c>
      <c r="U3443" s="2">
        <f t="shared" si="1972"/>
        <v>0</v>
      </c>
      <c r="V3443" s="2">
        <f t="shared" si="1973"/>
        <v>66194.027718162877</v>
      </c>
      <c r="W3443" s="2">
        <f t="shared" si="1974"/>
        <v>306731.35562320607</v>
      </c>
      <c r="X3443" s="36">
        <f t="shared" si="1975"/>
        <v>0</v>
      </c>
      <c r="Y3443" s="2">
        <f t="shared" si="1976"/>
        <v>0</v>
      </c>
      <c r="Z3443" s="37">
        <f t="shared" si="1977"/>
        <v>0</v>
      </c>
      <c r="AA3443" s="2">
        <f t="shared" si="1978"/>
        <v>0</v>
      </c>
      <c r="AB3443" s="4">
        <f t="shared" si="1954"/>
        <v>7.1215000000000001E-2</v>
      </c>
      <c r="AC3443" s="148">
        <f t="shared" si="1979"/>
        <v>1006</v>
      </c>
      <c r="AD3443" s="36">
        <v>252</v>
      </c>
      <c r="AE3443" s="35">
        <f t="shared" si="1980"/>
        <v>1.316041139</v>
      </c>
      <c r="AF3443" s="2">
        <f t="shared" si="1981"/>
        <v>96939.726998169994</v>
      </c>
      <c r="AG3443" s="2">
        <f t="shared" si="1982"/>
        <v>96939.726998169994</v>
      </c>
      <c r="AH3443" s="3">
        <f t="shared" si="1983"/>
        <v>0</v>
      </c>
      <c r="AI3443" s="3"/>
      <c r="AJ3443" s="3">
        <v>0</v>
      </c>
      <c r="AK3443" s="2">
        <f t="shared" si="1984"/>
        <v>116240.14307889949</v>
      </c>
      <c r="AR3443" s="1"/>
      <c r="AW3443" s="30"/>
      <c r="AX3443" s="30"/>
    </row>
    <row r="3444" spans="1:50" x14ac:dyDescent="0.2">
      <c r="A3444" s="78">
        <f t="shared" si="1953"/>
        <v>45335</v>
      </c>
      <c r="B3444" s="2">
        <f t="shared" si="1955"/>
        <v>519990.4083590486</v>
      </c>
      <c r="C3444" s="3">
        <f t="shared" si="1956"/>
        <v>70198705.128471553</v>
      </c>
      <c r="D3444" s="2">
        <f t="shared" si="1922"/>
        <v>240537.3279050432</v>
      </c>
      <c r="E3444" s="2">
        <f t="shared" si="1957"/>
        <v>0</v>
      </c>
      <c r="F3444" s="33">
        <f t="shared" si="1958"/>
        <v>240537.3279050432</v>
      </c>
      <c r="G3444" s="39">
        <f t="shared" si="1959"/>
        <v>6735.55</v>
      </c>
      <c r="H3444" s="38">
        <f>IF(AND(N3444=1,N3443&gt;1),VLOOKUP(A3443,[1]Plan1!$CW$105:$CY$300,3),H3443)</f>
        <v>6773.27</v>
      </c>
      <c r="I3444" s="127">
        <f t="shared" si="1960"/>
        <v>45241</v>
      </c>
      <c r="J3444" s="127">
        <f t="shared" si="1961"/>
        <v>45271</v>
      </c>
      <c r="K3444" s="34">
        <f t="shared" si="1962"/>
        <v>5.6001365886972909E-3</v>
      </c>
      <c r="L3444" s="212">
        <f t="shared" si="1963"/>
        <v>45336</v>
      </c>
      <c r="M3444" s="1">
        <f t="shared" si="1964"/>
        <v>23</v>
      </c>
      <c r="N3444" s="1">
        <f t="shared" si="1965"/>
        <v>23</v>
      </c>
      <c r="O3444" s="2">
        <f t="shared" si="1966"/>
        <v>1.0056001299999999</v>
      </c>
      <c r="P3444" s="35">
        <f t="shared" si="1967"/>
        <v>1.00280046</v>
      </c>
      <c r="Q3444" s="35">
        <f t="shared" si="1968"/>
        <v>1.2680908618547642</v>
      </c>
      <c r="R3444" s="2">
        <f t="shared" si="1969"/>
        <v>1.2751923300000001</v>
      </c>
      <c r="S3444" s="2">
        <f t="shared" si="1970"/>
        <v>1.23561838</v>
      </c>
      <c r="T3444" s="2">
        <f t="shared" si="1971"/>
        <v>306731.35562320001</v>
      </c>
      <c r="U3444" s="2">
        <f t="shared" si="1972"/>
        <v>0</v>
      </c>
      <c r="V3444" s="2">
        <f t="shared" si="1973"/>
        <v>66194.027718162877</v>
      </c>
      <c r="W3444" s="2">
        <f t="shared" si="1974"/>
        <v>306731.35562320607</v>
      </c>
      <c r="X3444" s="36">
        <f t="shared" si="1975"/>
        <v>0</v>
      </c>
      <c r="Y3444" s="2">
        <f t="shared" si="1976"/>
        <v>0</v>
      </c>
      <c r="Z3444" s="37">
        <f t="shared" si="1977"/>
        <v>0</v>
      </c>
      <c r="AA3444" s="2">
        <f t="shared" si="1978"/>
        <v>0</v>
      </c>
      <c r="AB3444" s="4">
        <f t="shared" si="1954"/>
        <v>7.1215000000000001E-2</v>
      </c>
      <c r="AC3444" s="148">
        <f t="shared" si="1979"/>
        <v>1006</v>
      </c>
      <c r="AD3444" s="36">
        <v>252</v>
      </c>
      <c r="AE3444" s="35">
        <f t="shared" si="1980"/>
        <v>1.316041139</v>
      </c>
      <c r="AF3444" s="2">
        <f t="shared" si="1981"/>
        <v>96939.726998169994</v>
      </c>
      <c r="AG3444" s="2">
        <f t="shared" si="1982"/>
        <v>96939.726998169994</v>
      </c>
      <c r="AH3444" s="3">
        <f t="shared" si="1983"/>
        <v>0</v>
      </c>
      <c r="AI3444" s="3"/>
      <c r="AJ3444" s="3">
        <v>0</v>
      </c>
      <c r="AK3444" s="2">
        <f t="shared" si="1984"/>
        <v>116319.32573767257</v>
      </c>
      <c r="AR3444" s="1"/>
      <c r="AW3444" s="30"/>
      <c r="AX3444" s="30"/>
    </row>
    <row r="3445" spans="1:50" x14ac:dyDescent="0.2">
      <c r="A3445" s="78">
        <f t="shared" si="1953"/>
        <v>45336</v>
      </c>
      <c r="B3445" s="2">
        <f t="shared" si="1955"/>
        <v>520179.80419486179</v>
      </c>
      <c r="C3445" s="3">
        <f t="shared" si="1956"/>
        <v>70224273.566306338</v>
      </c>
      <c r="D3445" s="2">
        <f t="shared" si="1922"/>
        <v>240537.3279050432</v>
      </c>
      <c r="E3445" s="2">
        <f t="shared" si="1957"/>
        <v>0</v>
      </c>
      <c r="F3445" s="33">
        <f t="shared" si="1958"/>
        <v>240537.3279050432</v>
      </c>
      <c r="G3445" s="39">
        <f t="shared" si="1959"/>
        <v>6735.55</v>
      </c>
      <c r="H3445" s="38">
        <f>IF(AND(N3445=1,N3444&gt;1),VLOOKUP(A3444,[1]Plan1!$CW$105:$CY$300,3),H3444)</f>
        <v>6773.27</v>
      </c>
      <c r="I3445" s="127">
        <f t="shared" si="1960"/>
        <v>45241</v>
      </c>
      <c r="J3445" s="127">
        <f t="shared" si="1961"/>
        <v>45271</v>
      </c>
      <c r="K3445" s="34">
        <f t="shared" si="1962"/>
        <v>5.6001365886972909E-3</v>
      </c>
      <c r="L3445" s="212">
        <f t="shared" si="1963"/>
        <v>45336</v>
      </c>
      <c r="M3445" s="1">
        <f t="shared" si="1964"/>
        <v>23</v>
      </c>
      <c r="N3445" s="1">
        <f t="shared" si="1965"/>
        <v>23</v>
      </c>
      <c r="O3445" s="2">
        <f t="shared" si="1966"/>
        <v>1.0056001299999999</v>
      </c>
      <c r="P3445" s="35">
        <f t="shared" si="1967"/>
        <v>1.00280046</v>
      </c>
      <c r="Q3445" s="35">
        <f t="shared" si="1968"/>
        <v>1.2680908618547642</v>
      </c>
      <c r="R3445" s="2">
        <f t="shared" si="1969"/>
        <v>1.2751923300000001</v>
      </c>
      <c r="S3445" s="2">
        <f t="shared" si="1970"/>
        <v>1.23561838</v>
      </c>
      <c r="T3445" s="2">
        <f t="shared" si="1971"/>
        <v>306731.35562320001</v>
      </c>
      <c r="U3445" s="2">
        <f t="shared" si="1972"/>
        <v>0</v>
      </c>
      <c r="V3445" s="2">
        <f t="shared" si="1973"/>
        <v>66194.027718162877</v>
      </c>
      <c r="W3445" s="2">
        <f t="shared" si="1974"/>
        <v>306731.35562320607</v>
      </c>
      <c r="X3445" s="36">
        <f t="shared" si="1975"/>
        <v>113</v>
      </c>
      <c r="Y3445" s="2">
        <f t="shared" si="1976"/>
        <v>0</v>
      </c>
      <c r="Z3445" s="37">
        <f t="shared" si="1977"/>
        <v>0</v>
      </c>
      <c r="AA3445" s="2">
        <f t="shared" si="1978"/>
        <v>0</v>
      </c>
      <c r="AB3445" s="4">
        <f t="shared" si="1954"/>
        <v>7.1215000000000001E-2</v>
      </c>
      <c r="AC3445" s="148">
        <f t="shared" si="1979"/>
        <v>1007</v>
      </c>
      <c r="AD3445" s="36">
        <v>252</v>
      </c>
      <c r="AE3445" s="35">
        <f t="shared" si="1980"/>
        <v>1.3164004540000001</v>
      </c>
      <c r="AF3445" s="2">
        <f t="shared" si="1981"/>
        <v>97049.940175209995</v>
      </c>
      <c r="AG3445" s="2">
        <f t="shared" si="1982"/>
        <v>97049.940175209995</v>
      </c>
      <c r="AH3445" s="3">
        <f t="shared" si="1983"/>
        <v>0</v>
      </c>
      <c r="AI3445" s="3"/>
      <c r="AJ3445" s="3">
        <v>0</v>
      </c>
      <c r="AK3445" s="2">
        <f t="shared" si="1984"/>
        <v>116398.50839644569</v>
      </c>
      <c r="AR3445" s="1"/>
      <c r="AW3445" s="30"/>
      <c r="AX3445" s="30"/>
    </row>
    <row r="3446" spans="1:50" x14ac:dyDescent="0.2">
      <c r="A3446" s="78">
        <f t="shared" si="1953"/>
        <v>45337</v>
      </c>
      <c r="B3446" s="2">
        <f t="shared" si="1955"/>
        <v>520463.29253602604</v>
      </c>
      <c r="C3446" s="3">
        <f t="shared" si="1956"/>
        <v>70262544.492363513</v>
      </c>
      <c r="D3446" s="2">
        <f t="shared" si="1922"/>
        <v>240537.3279050432</v>
      </c>
      <c r="E3446" s="2">
        <f t="shared" si="1957"/>
        <v>0</v>
      </c>
      <c r="F3446" s="33">
        <f t="shared" si="1958"/>
        <v>240537.3279050432</v>
      </c>
      <c r="G3446" s="39">
        <f t="shared" si="1959"/>
        <v>6773.27</v>
      </c>
      <c r="H3446" s="38">
        <f>IF(AND(N3446=1,N3445&gt;1),VLOOKUP(A3445,[1]Plan1!$CW$105:$CY$300,3),H3445)</f>
        <v>6801.72</v>
      </c>
      <c r="I3446" s="127">
        <f t="shared" si="1960"/>
        <v>45275</v>
      </c>
      <c r="J3446" s="127">
        <f t="shared" si="1961"/>
        <v>45306</v>
      </c>
      <c r="K3446" s="34">
        <f t="shared" si="1962"/>
        <v>4.2003345503722755E-3</v>
      </c>
      <c r="L3446" s="212">
        <f t="shared" si="1963"/>
        <v>45362</v>
      </c>
      <c r="M3446" s="1">
        <f t="shared" si="1964"/>
        <v>18</v>
      </c>
      <c r="N3446" s="1">
        <f t="shared" si="1965"/>
        <v>1</v>
      </c>
      <c r="O3446" s="2">
        <f t="shared" si="1966"/>
        <v>1.0002328899999999</v>
      </c>
      <c r="P3446" s="35">
        <f t="shared" si="1967"/>
        <v>1.0056001299999999</v>
      </c>
      <c r="Q3446" s="35">
        <f t="shared" si="1968"/>
        <v>1.2751923355329629</v>
      </c>
      <c r="R3446" s="2">
        <f t="shared" si="1969"/>
        <v>1.27548931</v>
      </c>
      <c r="S3446" s="2">
        <f t="shared" si="1970"/>
        <v>1.23561838</v>
      </c>
      <c r="T3446" s="2">
        <f t="shared" si="1971"/>
        <v>306802.79039883998</v>
      </c>
      <c r="U3446" s="2">
        <f t="shared" si="1972"/>
        <v>0</v>
      </c>
      <c r="V3446" s="2">
        <f t="shared" si="1973"/>
        <v>66265.462493804094</v>
      </c>
      <c r="W3446" s="2">
        <f t="shared" si="1974"/>
        <v>306802.79039884731</v>
      </c>
      <c r="X3446" s="36">
        <f t="shared" si="1975"/>
        <v>0</v>
      </c>
      <c r="Y3446" s="2">
        <f t="shared" si="1976"/>
        <v>0</v>
      </c>
      <c r="Z3446" s="37">
        <f t="shared" si="1977"/>
        <v>0</v>
      </c>
      <c r="AA3446" s="2">
        <f t="shared" si="1978"/>
        <v>0</v>
      </c>
      <c r="AB3446" s="4">
        <f t="shared" si="1954"/>
        <v>7.1215000000000001E-2</v>
      </c>
      <c r="AC3446" s="148">
        <f t="shared" si="1979"/>
        <v>1008</v>
      </c>
      <c r="AD3446" s="36">
        <v>252</v>
      </c>
      <c r="AE3446" s="35">
        <f t="shared" si="1980"/>
        <v>1.316759867</v>
      </c>
      <c r="AF3446" s="2">
        <f t="shared" si="1981"/>
        <v>97182.811081959997</v>
      </c>
      <c r="AG3446" s="2">
        <f t="shared" si="1982"/>
        <v>97182.811081959997</v>
      </c>
      <c r="AH3446" s="3">
        <f t="shared" si="1983"/>
        <v>0</v>
      </c>
      <c r="AI3446" s="3"/>
      <c r="AJ3446" s="3">
        <v>0</v>
      </c>
      <c r="AK3446" s="2">
        <f t="shared" si="1984"/>
        <v>116477.69105521876</v>
      </c>
      <c r="AR3446" s="1"/>
      <c r="AW3446" s="30"/>
      <c r="AX3446" s="30"/>
    </row>
    <row r="3447" spans="1:50" x14ac:dyDescent="0.2">
      <c r="A3447" s="78">
        <f t="shared" si="1953"/>
        <v>45338</v>
      </c>
      <c r="B3447" s="2">
        <f t="shared" si="1955"/>
        <v>520746.88161590003</v>
      </c>
      <c r="C3447" s="3">
        <f t="shared" si="1956"/>
        <v>70300829.0181465</v>
      </c>
      <c r="D3447" s="2">
        <f t="shared" si="1922"/>
        <v>240537.3279050432</v>
      </c>
      <c r="E3447" s="2">
        <f t="shared" si="1957"/>
        <v>0</v>
      </c>
      <c r="F3447" s="33">
        <f t="shared" si="1958"/>
        <v>240537.3279050432</v>
      </c>
      <c r="G3447" s="39">
        <f t="shared" si="1959"/>
        <v>6773.27</v>
      </c>
      <c r="H3447" s="38">
        <f>IF(AND(N3447=1,N3446&gt;1),VLOOKUP(A3446,[1]Plan1!$CW$105:$CY$300,3),H3446)</f>
        <v>6801.72</v>
      </c>
      <c r="I3447" s="127">
        <f t="shared" si="1960"/>
        <v>45275</v>
      </c>
      <c r="J3447" s="127">
        <f t="shared" si="1961"/>
        <v>45306</v>
      </c>
      <c r="K3447" s="34">
        <f t="shared" si="1962"/>
        <v>4.2003345503722755E-3</v>
      </c>
      <c r="L3447" s="212">
        <f t="shared" si="1963"/>
        <v>45362</v>
      </c>
      <c r="M3447" s="1">
        <f t="shared" si="1964"/>
        <v>18</v>
      </c>
      <c r="N3447" s="1">
        <f t="shared" si="1965"/>
        <v>2</v>
      </c>
      <c r="O3447" s="2">
        <f t="shared" si="1966"/>
        <v>1.00046583</v>
      </c>
      <c r="P3447" s="35">
        <f t="shared" si="1967"/>
        <v>1.0056001299999999</v>
      </c>
      <c r="Q3447" s="35">
        <f t="shared" si="1968"/>
        <v>1.2751923355329629</v>
      </c>
      <c r="R3447" s="2">
        <f t="shared" si="1969"/>
        <v>1.27578635</v>
      </c>
      <c r="S3447" s="2">
        <f t="shared" si="1970"/>
        <v>1.23561838</v>
      </c>
      <c r="T3447" s="2">
        <f t="shared" si="1971"/>
        <v>306874.23960671999</v>
      </c>
      <c r="U3447" s="2">
        <f t="shared" si="1972"/>
        <v>0</v>
      </c>
      <c r="V3447" s="2">
        <f t="shared" si="1973"/>
        <v>66336.911701685007</v>
      </c>
      <c r="W3447" s="2">
        <f t="shared" si="1974"/>
        <v>306874.2396067282</v>
      </c>
      <c r="X3447" s="36">
        <f t="shared" si="1975"/>
        <v>0</v>
      </c>
      <c r="Y3447" s="2">
        <f t="shared" si="1976"/>
        <v>0</v>
      </c>
      <c r="Z3447" s="37">
        <f t="shared" si="1977"/>
        <v>0</v>
      </c>
      <c r="AA3447" s="2">
        <f t="shared" si="1978"/>
        <v>0</v>
      </c>
      <c r="AB3447" s="4">
        <f t="shared" si="1954"/>
        <v>7.1215000000000001E-2</v>
      </c>
      <c r="AC3447" s="148">
        <f t="shared" si="1979"/>
        <v>1009</v>
      </c>
      <c r="AD3447" s="36">
        <v>252</v>
      </c>
      <c r="AE3447" s="35">
        <f t="shared" si="1980"/>
        <v>1.317119379</v>
      </c>
      <c r="AF3447" s="2">
        <f t="shared" si="1981"/>
        <v>97315.768295179994</v>
      </c>
      <c r="AG3447" s="2">
        <f t="shared" si="1982"/>
        <v>97315.768295179994</v>
      </c>
      <c r="AH3447" s="3">
        <f t="shared" si="1983"/>
        <v>0</v>
      </c>
      <c r="AI3447" s="3"/>
      <c r="AJ3447" s="3">
        <v>0</v>
      </c>
      <c r="AK3447" s="2">
        <f t="shared" si="1984"/>
        <v>116556.87371399185</v>
      </c>
      <c r="AR3447" s="1"/>
      <c r="AW3447" s="30"/>
      <c r="AX3447" s="30"/>
    </row>
    <row r="3448" spans="1:50" x14ac:dyDescent="0.2">
      <c r="A3448" s="78">
        <f t="shared" si="1953"/>
        <v>45339</v>
      </c>
      <c r="B3448" s="2">
        <f t="shared" si="1955"/>
        <v>520920.19675630034</v>
      </c>
      <c r="C3448" s="3">
        <f t="shared" si="1956"/>
        <v>70324226.562100545</v>
      </c>
      <c r="D3448" s="2">
        <f t="shared" si="1922"/>
        <v>240537.3279050432</v>
      </c>
      <c r="E3448" s="2">
        <f t="shared" si="1957"/>
        <v>0</v>
      </c>
      <c r="F3448" s="33">
        <f t="shared" si="1958"/>
        <v>240537.3279050432</v>
      </c>
      <c r="G3448" s="39">
        <f t="shared" si="1959"/>
        <v>6773.27</v>
      </c>
      <c r="H3448" s="38">
        <f>IF(AND(N3448=1,N3447&gt;1),VLOOKUP(A3447,[1]Plan1!$CW$105:$CY$300,3),H3447)</f>
        <v>6801.72</v>
      </c>
      <c r="I3448" s="127">
        <f t="shared" si="1960"/>
        <v>45275</v>
      </c>
      <c r="J3448" s="127">
        <f t="shared" si="1961"/>
        <v>45306</v>
      </c>
      <c r="K3448" s="34">
        <f t="shared" si="1962"/>
        <v>4.2003345503722755E-3</v>
      </c>
      <c r="L3448" s="212">
        <f t="shared" si="1963"/>
        <v>45362</v>
      </c>
      <c r="M3448" s="1">
        <f t="shared" si="1964"/>
        <v>18</v>
      </c>
      <c r="N3448" s="1">
        <f t="shared" si="1965"/>
        <v>3</v>
      </c>
      <c r="O3448" s="2">
        <f t="shared" si="1966"/>
        <v>1.0006988299999999</v>
      </c>
      <c r="P3448" s="35">
        <f t="shared" si="1967"/>
        <v>1.0056001299999999</v>
      </c>
      <c r="Q3448" s="35">
        <f t="shared" si="1968"/>
        <v>1.2751923355329629</v>
      </c>
      <c r="R3448" s="2">
        <f t="shared" si="1969"/>
        <v>1.2760834700000001</v>
      </c>
      <c r="S3448" s="2">
        <f t="shared" si="1970"/>
        <v>1.23561838</v>
      </c>
      <c r="T3448" s="2">
        <f t="shared" si="1971"/>
        <v>306945.70805759</v>
      </c>
      <c r="U3448" s="2">
        <f t="shared" si="1972"/>
        <v>0</v>
      </c>
      <c r="V3448" s="2">
        <f t="shared" si="1973"/>
        <v>66408.380152552185</v>
      </c>
      <c r="W3448" s="2">
        <f t="shared" si="1974"/>
        <v>306945.70805759542</v>
      </c>
      <c r="X3448" s="36">
        <f t="shared" si="1975"/>
        <v>0</v>
      </c>
      <c r="Y3448" s="2">
        <f t="shared" si="1976"/>
        <v>0</v>
      </c>
      <c r="Z3448" s="37">
        <f t="shared" si="1977"/>
        <v>0</v>
      </c>
      <c r="AA3448" s="2">
        <f t="shared" si="1978"/>
        <v>0</v>
      </c>
      <c r="AB3448" s="4">
        <f t="shared" si="1954"/>
        <v>7.1215000000000001E-2</v>
      </c>
      <c r="AC3448" s="148">
        <f t="shared" si="1979"/>
        <v>1009</v>
      </c>
      <c r="AD3448" s="36">
        <v>252</v>
      </c>
      <c r="AE3448" s="35">
        <f t="shared" si="1980"/>
        <v>1.317119379</v>
      </c>
      <c r="AF3448" s="2">
        <f t="shared" si="1981"/>
        <v>97338.43232593</v>
      </c>
      <c r="AG3448" s="2">
        <f t="shared" si="1982"/>
        <v>97338.432325939997</v>
      </c>
      <c r="AH3448" s="3">
        <f t="shared" si="1983"/>
        <v>0</v>
      </c>
      <c r="AI3448" s="3"/>
      <c r="AJ3448" s="3">
        <v>0</v>
      </c>
      <c r="AK3448" s="2">
        <f t="shared" si="1984"/>
        <v>116636.05637276494</v>
      </c>
      <c r="AR3448" s="1"/>
      <c r="AW3448" s="30"/>
      <c r="AX3448" s="30"/>
    </row>
    <row r="3449" spans="1:50" x14ac:dyDescent="0.2">
      <c r="A3449" s="78">
        <f t="shared" si="1953"/>
        <v>45340</v>
      </c>
      <c r="B3449" s="2">
        <f t="shared" si="1955"/>
        <v>520999.37941507343</v>
      </c>
      <c r="C3449" s="3">
        <f t="shared" si="1956"/>
        <v>70334916.221034914</v>
      </c>
      <c r="D3449" s="2">
        <f t="shared" si="1922"/>
        <v>240537.3279050432</v>
      </c>
      <c r="E3449" s="2">
        <f t="shared" si="1957"/>
        <v>0</v>
      </c>
      <c r="F3449" s="33">
        <f t="shared" si="1958"/>
        <v>240537.3279050432</v>
      </c>
      <c r="G3449" s="39">
        <f t="shared" si="1959"/>
        <v>6773.27</v>
      </c>
      <c r="H3449" s="38">
        <f>IF(AND(N3449=1,N3448&gt;1),VLOOKUP(A3448,[1]Plan1!$CW$105:$CY$300,3),H3448)</f>
        <v>6801.72</v>
      </c>
      <c r="I3449" s="127">
        <f t="shared" si="1960"/>
        <v>45275</v>
      </c>
      <c r="J3449" s="127">
        <f t="shared" si="1961"/>
        <v>45306</v>
      </c>
      <c r="K3449" s="34">
        <f t="shared" si="1962"/>
        <v>4.2003345503722755E-3</v>
      </c>
      <c r="L3449" s="212">
        <f t="shared" si="1963"/>
        <v>45362</v>
      </c>
      <c r="M3449" s="1">
        <f t="shared" si="1964"/>
        <v>18</v>
      </c>
      <c r="N3449" s="1">
        <f t="shared" si="1965"/>
        <v>3</v>
      </c>
      <c r="O3449" s="2">
        <f t="shared" si="1966"/>
        <v>1.0006988299999999</v>
      </c>
      <c r="P3449" s="35">
        <f t="shared" si="1967"/>
        <v>1.0056001299999999</v>
      </c>
      <c r="Q3449" s="35">
        <f t="shared" si="1968"/>
        <v>1.2751923355329629</v>
      </c>
      <c r="R3449" s="2">
        <f t="shared" si="1969"/>
        <v>1.2760834700000001</v>
      </c>
      <c r="S3449" s="2">
        <f t="shared" si="1970"/>
        <v>1.23561838</v>
      </c>
      <c r="T3449" s="2">
        <f t="shared" si="1971"/>
        <v>306945.70805759</v>
      </c>
      <c r="U3449" s="2">
        <f t="shared" si="1972"/>
        <v>0</v>
      </c>
      <c r="V3449" s="2">
        <f t="shared" si="1973"/>
        <v>66408.380152552185</v>
      </c>
      <c r="W3449" s="2">
        <f t="shared" si="1974"/>
        <v>306945.70805759542</v>
      </c>
      <c r="X3449" s="36">
        <f t="shared" si="1975"/>
        <v>0</v>
      </c>
      <c r="Y3449" s="2">
        <f t="shared" si="1976"/>
        <v>0</v>
      </c>
      <c r="Z3449" s="37">
        <f t="shared" si="1977"/>
        <v>0</v>
      </c>
      <c r="AA3449" s="2">
        <f t="shared" si="1978"/>
        <v>0</v>
      </c>
      <c r="AB3449" s="4">
        <f t="shared" si="1954"/>
        <v>7.1215000000000001E-2</v>
      </c>
      <c r="AC3449" s="148">
        <f t="shared" si="1979"/>
        <v>1009</v>
      </c>
      <c r="AD3449" s="36">
        <v>252</v>
      </c>
      <c r="AE3449" s="35">
        <f t="shared" si="1980"/>
        <v>1.317119379</v>
      </c>
      <c r="AF3449" s="2">
        <f t="shared" si="1981"/>
        <v>97338.43232593</v>
      </c>
      <c r="AG3449" s="2">
        <f t="shared" si="1982"/>
        <v>97338.432325939997</v>
      </c>
      <c r="AH3449" s="3">
        <f t="shared" si="1983"/>
        <v>0</v>
      </c>
      <c r="AI3449" s="3"/>
      <c r="AJ3449" s="3">
        <v>0</v>
      </c>
      <c r="AK3449" s="2">
        <f t="shared" si="1984"/>
        <v>116715.23903153803</v>
      </c>
      <c r="AR3449" s="1"/>
      <c r="AW3449" s="30"/>
      <c r="AX3449" s="30"/>
    </row>
    <row r="3450" spans="1:50" x14ac:dyDescent="0.2">
      <c r="A3450" s="78">
        <f t="shared" si="1953"/>
        <v>45341</v>
      </c>
      <c r="B3450" s="2">
        <f t="shared" si="1955"/>
        <v>521188.94281991653</v>
      </c>
      <c r="C3450" s="3">
        <f t="shared" si="1956"/>
        <v>70360507.280688733</v>
      </c>
      <c r="D3450" s="2">
        <f t="shared" ref="D3450:D3513" si="1985">D3449</f>
        <v>240537.3279050432</v>
      </c>
      <c r="E3450" s="2">
        <f t="shared" si="1957"/>
        <v>0</v>
      </c>
      <c r="F3450" s="33">
        <f t="shared" si="1958"/>
        <v>240537.3279050432</v>
      </c>
      <c r="G3450" s="39">
        <f t="shared" si="1959"/>
        <v>6773.27</v>
      </c>
      <c r="H3450" s="38">
        <f>IF(AND(N3450=1,N3449&gt;1),VLOOKUP(A3449,[1]Plan1!$CW$105:$CY$300,3),H3449)</f>
        <v>6801.72</v>
      </c>
      <c r="I3450" s="127">
        <f t="shared" si="1960"/>
        <v>45275</v>
      </c>
      <c r="J3450" s="127">
        <f t="shared" si="1961"/>
        <v>45306</v>
      </c>
      <c r="K3450" s="34">
        <f t="shared" si="1962"/>
        <v>4.2003345503722755E-3</v>
      </c>
      <c r="L3450" s="212">
        <f t="shared" si="1963"/>
        <v>45362</v>
      </c>
      <c r="M3450" s="1">
        <f t="shared" si="1964"/>
        <v>18</v>
      </c>
      <c r="N3450" s="1">
        <f t="shared" si="1965"/>
        <v>3</v>
      </c>
      <c r="O3450" s="2">
        <f t="shared" si="1966"/>
        <v>1.0006988299999999</v>
      </c>
      <c r="P3450" s="35">
        <f t="shared" si="1967"/>
        <v>1.0056001299999999</v>
      </c>
      <c r="Q3450" s="35">
        <f t="shared" si="1968"/>
        <v>1.2751923355329629</v>
      </c>
      <c r="R3450" s="2">
        <f t="shared" si="1969"/>
        <v>1.2760834700000001</v>
      </c>
      <c r="S3450" s="2">
        <f t="shared" si="1970"/>
        <v>1.23561838</v>
      </c>
      <c r="T3450" s="2">
        <f t="shared" si="1971"/>
        <v>306945.70805759</v>
      </c>
      <c r="U3450" s="2">
        <f t="shared" si="1972"/>
        <v>0</v>
      </c>
      <c r="V3450" s="2">
        <f t="shared" si="1973"/>
        <v>66408.380152552185</v>
      </c>
      <c r="W3450" s="2">
        <f t="shared" si="1974"/>
        <v>306945.70805759542</v>
      </c>
      <c r="X3450" s="36">
        <f t="shared" si="1975"/>
        <v>0</v>
      </c>
      <c r="Y3450" s="2">
        <f t="shared" si="1976"/>
        <v>0</v>
      </c>
      <c r="Z3450" s="37">
        <f t="shared" si="1977"/>
        <v>0</v>
      </c>
      <c r="AA3450" s="2">
        <f t="shared" si="1978"/>
        <v>0</v>
      </c>
      <c r="AB3450" s="4">
        <f t="shared" si="1954"/>
        <v>7.1215000000000001E-2</v>
      </c>
      <c r="AC3450" s="148">
        <f t="shared" si="1979"/>
        <v>1010</v>
      </c>
      <c r="AD3450" s="36">
        <v>252</v>
      </c>
      <c r="AE3450" s="35">
        <f t="shared" si="1980"/>
        <v>1.317478989</v>
      </c>
      <c r="AF3450" s="2">
        <f t="shared" si="1981"/>
        <v>97448.813072010002</v>
      </c>
      <c r="AG3450" s="2">
        <f t="shared" si="1982"/>
        <v>97448.813072010002</v>
      </c>
      <c r="AH3450" s="3">
        <f t="shared" si="1983"/>
        <v>0</v>
      </c>
      <c r="AI3450" s="3"/>
      <c r="AJ3450" s="3">
        <v>0</v>
      </c>
      <c r="AK3450" s="2">
        <f t="shared" si="1984"/>
        <v>116794.42169031112</v>
      </c>
      <c r="AR3450" s="1"/>
      <c r="AW3450" s="30"/>
      <c r="AX3450" s="30"/>
    </row>
    <row r="3451" spans="1:50" x14ac:dyDescent="0.2">
      <c r="A3451" s="78">
        <f t="shared" si="1953"/>
        <v>45342</v>
      </c>
      <c r="B3451" s="2">
        <f t="shared" si="1955"/>
        <v>521472.74207784969</v>
      </c>
      <c r="C3451" s="3">
        <f t="shared" si="1956"/>
        <v>70398820.180509701</v>
      </c>
      <c r="D3451" s="2">
        <f t="shared" si="1985"/>
        <v>240537.3279050432</v>
      </c>
      <c r="E3451" s="2">
        <f t="shared" si="1957"/>
        <v>0</v>
      </c>
      <c r="F3451" s="33">
        <f t="shared" si="1958"/>
        <v>240537.3279050432</v>
      </c>
      <c r="G3451" s="39">
        <f t="shared" si="1959"/>
        <v>6773.27</v>
      </c>
      <c r="H3451" s="38">
        <f>IF(AND(N3451=1,N3450&gt;1),VLOOKUP(A3450,[1]Plan1!$CW$105:$CY$300,3),H3450)</f>
        <v>6801.72</v>
      </c>
      <c r="I3451" s="127">
        <f t="shared" si="1960"/>
        <v>45275</v>
      </c>
      <c r="J3451" s="127">
        <f t="shared" si="1961"/>
        <v>45306</v>
      </c>
      <c r="K3451" s="34">
        <f t="shared" si="1962"/>
        <v>4.2003345503722755E-3</v>
      </c>
      <c r="L3451" s="212">
        <f t="shared" si="1963"/>
        <v>45362</v>
      </c>
      <c r="M3451" s="1">
        <f t="shared" si="1964"/>
        <v>18</v>
      </c>
      <c r="N3451" s="1">
        <f t="shared" si="1965"/>
        <v>4</v>
      </c>
      <c r="O3451" s="2">
        <f t="shared" si="1966"/>
        <v>1.00093188</v>
      </c>
      <c r="P3451" s="35">
        <f t="shared" si="1967"/>
        <v>1.0056001299999999</v>
      </c>
      <c r="Q3451" s="35">
        <f t="shared" si="1968"/>
        <v>1.2751923355329629</v>
      </c>
      <c r="R3451" s="2">
        <f t="shared" si="1969"/>
        <v>1.2763806600000001</v>
      </c>
      <c r="S3451" s="2">
        <f t="shared" si="1970"/>
        <v>1.23561838</v>
      </c>
      <c r="T3451" s="2">
        <f t="shared" si="1971"/>
        <v>307017.19334607001</v>
      </c>
      <c r="U3451" s="2">
        <f t="shared" si="1972"/>
        <v>0</v>
      </c>
      <c r="V3451" s="2">
        <f t="shared" si="1973"/>
        <v>66479.865441032278</v>
      </c>
      <c r="W3451" s="2">
        <f t="shared" si="1974"/>
        <v>307017.19334607548</v>
      </c>
      <c r="X3451" s="36">
        <f t="shared" si="1975"/>
        <v>0</v>
      </c>
      <c r="Y3451" s="2">
        <f t="shared" si="1976"/>
        <v>0</v>
      </c>
      <c r="Z3451" s="37">
        <f t="shared" si="1977"/>
        <v>0</v>
      </c>
      <c r="AA3451" s="2">
        <f t="shared" si="1978"/>
        <v>0</v>
      </c>
      <c r="AB3451" s="4">
        <f t="shared" si="1954"/>
        <v>7.1215000000000001E-2</v>
      </c>
      <c r="AC3451" s="148">
        <f t="shared" si="1979"/>
        <v>1011</v>
      </c>
      <c r="AD3451" s="36">
        <v>252</v>
      </c>
      <c r="AE3451" s="35">
        <f t="shared" si="1980"/>
        <v>1.3178386959999999</v>
      </c>
      <c r="AF3451" s="2">
        <f t="shared" si="1981"/>
        <v>97581.944382689995</v>
      </c>
      <c r="AG3451" s="2">
        <f t="shared" si="1982"/>
        <v>97581.944382689995</v>
      </c>
      <c r="AH3451" s="3">
        <f t="shared" si="1983"/>
        <v>0</v>
      </c>
      <c r="AI3451" s="3"/>
      <c r="AJ3451" s="3">
        <v>0</v>
      </c>
      <c r="AK3451" s="2">
        <f t="shared" si="1984"/>
        <v>116873.60434908421</v>
      </c>
      <c r="AR3451" s="1"/>
      <c r="AW3451" s="30"/>
      <c r="AX3451" s="30"/>
    </row>
    <row r="3452" spans="1:50" x14ac:dyDescent="0.2">
      <c r="A3452" s="78">
        <f t="shared" si="1953"/>
        <v>45343</v>
      </c>
      <c r="B3452" s="2">
        <f t="shared" si="1955"/>
        <v>521756.64566748578</v>
      </c>
      <c r="C3452" s="3">
        <f t="shared" si="1956"/>
        <v>70437147.165110573</v>
      </c>
      <c r="D3452" s="2">
        <f t="shared" si="1985"/>
        <v>240537.3279050432</v>
      </c>
      <c r="E3452" s="2">
        <f t="shared" si="1957"/>
        <v>0</v>
      </c>
      <c r="F3452" s="33">
        <f t="shared" si="1958"/>
        <v>240537.3279050432</v>
      </c>
      <c r="G3452" s="39">
        <f t="shared" si="1959"/>
        <v>6773.27</v>
      </c>
      <c r="H3452" s="38">
        <f>IF(AND(N3452=1,N3451&gt;1),VLOOKUP(A3451,[1]Plan1!$CW$105:$CY$300,3),H3451)</f>
        <v>6801.72</v>
      </c>
      <c r="I3452" s="127">
        <f t="shared" si="1960"/>
        <v>45275</v>
      </c>
      <c r="J3452" s="127">
        <f t="shared" si="1961"/>
        <v>45306</v>
      </c>
      <c r="K3452" s="34">
        <f t="shared" si="1962"/>
        <v>4.2003345503722755E-3</v>
      </c>
      <c r="L3452" s="212">
        <f t="shared" si="1963"/>
        <v>45362</v>
      </c>
      <c r="M3452" s="1">
        <f t="shared" si="1964"/>
        <v>18</v>
      </c>
      <c r="N3452" s="1">
        <f t="shared" si="1965"/>
        <v>5</v>
      </c>
      <c r="O3452" s="2">
        <f t="shared" si="1966"/>
        <v>1.0011649899999999</v>
      </c>
      <c r="P3452" s="35">
        <f t="shared" si="1967"/>
        <v>1.0056001299999999</v>
      </c>
      <c r="Q3452" s="35">
        <f t="shared" si="1968"/>
        <v>1.2751923355329629</v>
      </c>
      <c r="R3452" s="2">
        <f t="shared" si="1969"/>
        <v>1.27667792</v>
      </c>
      <c r="S3452" s="2">
        <f t="shared" si="1970"/>
        <v>1.23561838</v>
      </c>
      <c r="T3452" s="2">
        <f t="shared" si="1971"/>
        <v>307088.69547216001</v>
      </c>
      <c r="U3452" s="2">
        <f t="shared" si="1972"/>
        <v>0</v>
      </c>
      <c r="V3452" s="2">
        <f t="shared" si="1973"/>
        <v>66551.367567125315</v>
      </c>
      <c r="W3452" s="2">
        <f t="shared" si="1974"/>
        <v>307088.6954721685</v>
      </c>
      <c r="X3452" s="36">
        <f t="shared" si="1975"/>
        <v>0</v>
      </c>
      <c r="Y3452" s="2">
        <f t="shared" si="1976"/>
        <v>0</v>
      </c>
      <c r="Z3452" s="37">
        <f t="shared" si="1977"/>
        <v>0</v>
      </c>
      <c r="AA3452" s="2">
        <f t="shared" si="1978"/>
        <v>0</v>
      </c>
      <c r="AB3452" s="4">
        <f t="shared" si="1954"/>
        <v>7.1215000000000001E-2</v>
      </c>
      <c r="AC3452" s="148">
        <f t="shared" si="1979"/>
        <v>1012</v>
      </c>
      <c r="AD3452" s="36">
        <v>252</v>
      </c>
      <c r="AE3452" s="35">
        <f t="shared" si="1980"/>
        <v>1.3181985030000001</v>
      </c>
      <c r="AF3452" s="2">
        <f t="shared" si="1981"/>
        <v>97715.163187459999</v>
      </c>
      <c r="AG3452" s="2">
        <f t="shared" si="1982"/>
        <v>97715.163187459999</v>
      </c>
      <c r="AH3452" s="3">
        <f t="shared" si="1983"/>
        <v>0</v>
      </c>
      <c r="AI3452" s="3"/>
      <c r="AJ3452" s="3">
        <v>0</v>
      </c>
      <c r="AK3452" s="2">
        <f t="shared" si="1984"/>
        <v>116952.78700785732</v>
      </c>
      <c r="AR3452" s="1"/>
      <c r="AW3452" s="30"/>
      <c r="AX3452" s="30"/>
    </row>
    <row r="3453" spans="1:50" x14ac:dyDescent="0.2">
      <c r="A3453" s="78">
        <f t="shared" si="1953"/>
        <v>45344</v>
      </c>
      <c r="B3453" s="2">
        <f t="shared" si="1955"/>
        <v>522040.64953534165</v>
      </c>
      <c r="C3453" s="3">
        <f t="shared" si="1956"/>
        <v>70475487.687271118</v>
      </c>
      <c r="D3453" s="2">
        <f t="shared" si="1985"/>
        <v>240537.3279050432</v>
      </c>
      <c r="E3453" s="2">
        <f t="shared" si="1957"/>
        <v>0</v>
      </c>
      <c r="F3453" s="33">
        <f t="shared" si="1958"/>
        <v>240537.3279050432</v>
      </c>
      <c r="G3453" s="39">
        <f t="shared" si="1959"/>
        <v>6773.27</v>
      </c>
      <c r="H3453" s="38">
        <f>IF(AND(N3453=1,N3452&gt;1),VLOOKUP(A3452,[1]Plan1!$CW$105:$CY$300,3),H3452)</f>
        <v>6801.72</v>
      </c>
      <c r="I3453" s="127">
        <f t="shared" si="1960"/>
        <v>45275</v>
      </c>
      <c r="J3453" s="127">
        <f t="shared" si="1961"/>
        <v>45306</v>
      </c>
      <c r="K3453" s="34">
        <f t="shared" si="1962"/>
        <v>4.2003345503722755E-3</v>
      </c>
      <c r="L3453" s="212">
        <f t="shared" si="1963"/>
        <v>45362</v>
      </c>
      <c r="M3453" s="1">
        <f t="shared" si="1964"/>
        <v>18</v>
      </c>
      <c r="N3453" s="1">
        <f t="shared" si="1965"/>
        <v>6</v>
      </c>
      <c r="O3453" s="2">
        <f t="shared" si="1966"/>
        <v>1.00139815</v>
      </c>
      <c r="P3453" s="35">
        <f t="shared" si="1967"/>
        <v>1.0056001299999999</v>
      </c>
      <c r="Q3453" s="35">
        <f t="shared" si="1968"/>
        <v>1.2751923355329629</v>
      </c>
      <c r="R3453" s="2">
        <f t="shared" si="1969"/>
        <v>1.2769752400000001</v>
      </c>
      <c r="S3453" s="2">
        <f t="shared" si="1970"/>
        <v>1.23561838</v>
      </c>
      <c r="T3453" s="2">
        <f t="shared" si="1971"/>
        <v>307160.2120305</v>
      </c>
      <c r="U3453" s="2">
        <f t="shared" si="1972"/>
        <v>0</v>
      </c>
      <c r="V3453" s="2">
        <f t="shared" si="1973"/>
        <v>66622.884125458047</v>
      </c>
      <c r="W3453" s="2">
        <f t="shared" si="1974"/>
        <v>307160.21203050122</v>
      </c>
      <c r="X3453" s="36">
        <f t="shared" si="1975"/>
        <v>0</v>
      </c>
      <c r="Y3453" s="2">
        <f t="shared" si="1976"/>
        <v>0</v>
      </c>
      <c r="Z3453" s="37">
        <f t="shared" si="1977"/>
        <v>0</v>
      </c>
      <c r="AA3453" s="2">
        <f t="shared" si="1978"/>
        <v>0</v>
      </c>
      <c r="AB3453" s="4">
        <f t="shared" si="1954"/>
        <v>7.1215000000000001E-2</v>
      </c>
      <c r="AC3453" s="148">
        <f t="shared" si="1979"/>
        <v>1013</v>
      </c>
      <c r="AD3453" s="36">
        <v>252</v>
      </c>
      <c r="AE3453" s="35">
        <f t="shared" si="1980"/>
        <v>1.318558407</v>
      </c>
      <c r="AF3453" s="2">
        <f t="shared" si="1981"/>
        <v>97848.467838209996</v>
      </c>
      <c r="AG3453" s="2">
        <f t="shared" si="1982"/>
        <v>97848.467838209996</v>
      </c>
      <c r="AH3453" s="3">
        <f t="shared" si="1983"/>
        <v>0</v>
      </c>
      <c r="AI3453" s="3"/>
      <c r="AJ3453" s="3">
        <v>0</v>
      </c>
      <c r="AK3453" s="2">
        <f t="shared" si="1984"/>
        <v>117031.96966663041</v>
      </c>
      <c r="AR3453" s="1"/>
      <c r="AW3453" s="30"/>
      <c r="AX3453" s="30"/>
    </row>
    <row r="3454" spans="1:50" x14ac:dyDescent="0.2">
      <c r="A3454" s="78">
        <f t="shared" si="1953"/>
        <v>45345</v>
      </c>
      <c r="B3454" s="2">
        <f t="shared" si="1955"/>
        <v>522324.76067726372</v>
      </c>
      <c r="C3454" s="3">
        <f t="shared" si="1956"/>
        <v>70513842.691430598</v>
      </c>
      <c r="D3454" s="2">
        <f t="shared" si="1985"/>
        <v>240537.3279050432</v>
      </c>
      <c r="E3454" s="2">
        <f t="shared" si="1957"/>
        <v>0</v>
      </c>
      <c r="F3454" s="33">
        <f t="shared" si="1958"/>
        <v>240537.3279050432</v>
      </c>
      <c r="G3454" s="39">
        <f t="shared" si="1959"/>
        <v>6773.27</v>
      </c>
      <c r="H3454" s="38">
        <f>IF(AND(N3454=1,N3453&gt;1),VLOOKUP(A3453,[1]Plan1!$CW$105:$CY$300,3),H3453)</f>
        <v>6801.72</v>
      </c>
      <c r="I3454" s="127">
        <f t="shared" si="1960"/>
        <v>45275</v>
      </c>
      <c r="J3454" s="127">
        <f t="shared" si="1961"/>
        <v>45306</v>
      </c>
      <c r="K3454" s="34">
        <f t="shared" si="1962"/>
        <v>4.2003345503722755E-3</v>
      </c>
      <c r="L3454" s="212">
        <f t="shared" si="1963"/>
        <v>45362</v>
      </c>
      <c r="M3454" s="1">
        <f t="shared" si="1964"/>
        <v>18</v>
      </c>
      <c r="N3454" s="1">
        <f t="shared" si="1965"/>
        <v>7</v>
      </c>
      <c r="O3454" s="2">
        <f t="shared" si="1966"/>
        <v>1.0016313699999999</v>
      </c>
      <c r="P3454" s="35">
        <f t="shared" si="1967"/>
        <v>1.0056001299999999</v>
      </c>
      <c r="Q3454" s="35">
        <f t="shared" si="1968"/>
        <v>1.2751923355329629</v>
      </c>
      <c r="R3454" s="2">
        <f t="shared" si="1969"/>
        <v>1.2772726400000001</v>
      </c>
      <c r="S3454" s="2">
        <f t="shared" si="1970"/>
        <v>1.23561838</v>
      </c>
      <c r="T3454" s="2">
        <f t="shared" si="1971"/>
        <v>307231.74783181999</v>
      </c>
      <c r="U3454" s="2">
        <f t="shared" si="1972"/>
        <v>0</v>
      </c>
      <c r="V3454" s="2">
        <f t="shared" si="1973"/>
        <v>66694.419926777016</v>
      </c>
      <c r="W3454" s="2">
        <f t="shared" si="1974"/>
        <v>307231.74783182022</v>
      </c>
      <c r="X3454" s="36">
        <f t="shared" si="1975"/>
        <v>0</v>
      </c>
      <c r="Y3454" s="2">
        <f t="shared" si="1976"/>
        <v>0</v>
      </c>
      <c r="Z3454" s="37">
        <f t="shared" si="1977"/>
        <v>0</v>
      </c>
      <c r="AA3454" s="2">
        <f t="shared" si="1978"/>
        <v>0</v>
      </c>
      <c r="AB3454" s="4">
        <f t="shared" si="1954"/>
        <v>7.1215000000000001E-2</v>
      </c>
      <c r="AC3454" s="148">
        <f t="shared" si="1979"/>
        <v>1014</v>
      </c>
      <c r="AD3454" s="36">
        <v>252</v>
      </c>
      <c r="AE3454" s="35">
        <f t="shared" si="1980"/>
        <v>1.31891841</v>
      </c>
      <c r="AF3454" s="2">
        <f t="shared" si="1981"/>
        <v>97981.860520040005</v>
      </c>
      <c r="AG3454" s="2">
        <f t="shared" si="1982"/>
        <v>97981.860520040005</v>
      </c>
      <c r="AH3454" s="3">
        <f t="shared" si="1983"/>
        <v>0</v>
      </c>
      <c r="AI3454" s="3"/>
      <c r="AJ3454" s="3">
        <v>0</v>
      </c>
      <c r="AK3454" s="2">
        <f t="shared" si="1984"/>
        <v>117111.15232540351</v>
      </c>
      <c r="AR3454" s="1"/>
      <c r="AW3454" s="30"/>
      <c r="AX3454" s="30"/>
    </row>
    <row r="3455" spans="1:50" x14ac:dyDescent="0.2">
      <c r="A3455" s="78">
        <f t="shared" si="1953"/>
        <v>45346</v>
      </c>
      <c r="B3455" s="2">
        <f t="shared" si="1955"/>
        <v>522498.31542880868</v>
      </c>
      <c r="C3455" s="3">
        <f t="shared" si="1956"/>
        <v>70537272.582889169</v>
      </c>
      <c r="D3455" s="2">
        <f t="shared" si="1985"/>
        <v>240537.3279050432</v>
      </c>
      <c r="E3455" s="2">
        <f t="shared" si="1957"/>
        <v>0</v>
      </c>
      <c r="F3455" s="33">
        <f t="shared" si="1958"/>
        <v>240537.3279050432</v>
      </c>
      <c r="G3455" s="39">
        <f t="shared" si="1959"/>
        <v>6773.27</v>
      </c>
      <c r="H3455" s="38">
        <f>IF(AND(N3455=1,N3454&gt;1),VLOOKUP(A3454,[1]Plan1!$CW$105:$CY$300,3),H3454)</f>
        <v>6801.72</v>
      </c>
      <c r="I3455" s="127">
        <f t="shared" si="1960"/>
        <v>45275</v>
      </c>
      <c r="J3455" s="127">
        <f t="shared" si="1961"/>
        <v>45306</v>
      </c>
      <c r="K3455" s="34">
        <f t="shared" si="1962"/>
        <v>4.2003345503722755E-3</v>
      </c>
      <c r="L3455" s="212">
        <f t="shared" si="1963"/>
        <v>45362</v>
      </c>
      <c r="M3455" s="1">
        <f t="shared" si="1964"/>
        <v>18</v>
      </c>
      <c r="N3455" s="1">
        <f t="shared" si="1965"/>
        <v>8</v>
      </c>
      <c r="O3455" s="2">
        <f t="shared" si="1966"/>
        <v>1.00186464</v>
      </c>
      <c r="P3455" s="35">
        <f t="shared" si="1967"/>
        <v>1.0056001299999999</v>
      </c>
      <c r="Q3455" s="35">
        <f t="shared" si="1968"/>
        <v>1.2751923355329629</v>
      </c>
      <c r="R3455" s="2">
        <f t="shared" si="1969"/>
        <v>1.2775701100000001</v>
      </c>
      <c r="S3455" s="2">
        <f t="shared" si="1970"/>
        <v>1.23561838</v>
      </c>
      <c r="T3455" s="2">
        <f t="shared" si="1971"/>
        <v>307303.30047075002</v>
      </c>
      <c r="U3455" s="2">
        <f t="shared" si="1972"/>
        <v>0</v>
      </c>
      <c r="V3455" s="2">
        <f t="shared" si="1973"/>
        <v>66765.972565708929</v>
      </c>
      <c r="W3455" s="2">
        <f t="shared" si="1974"/>
        <v>307303.30047075212</v>
      </c>
      <c r="X3455" s="36">
        <f t="shared" si="1975"/>
        <v>0</v>
      </c>
      <c r="Y3455" s="2">
        <f t="shared" si="1976"/>
        <v>0</v>
      </c>
      <c r="Z3455" s="37">
        <f t="shared" si="1977"/>
        <v>0</v>
      </c>
      <c r="AA3455" s="2">
        <f t="shared" si="1978"/>
        <v>0</v>
      </c>
      <c r="AB3455" s="4">
        <f t="shared" si="1954"/>
        <v>7.1215000000000001E-2</v>
      </c>
      <c r="AC3455" s="148">
        <f t="shared" si="1979"/>
        <v>1014</v>
      </c>
      <c r="AD3455" s="36">
        <v>252</v>
      </c>
      <c r="AE3455" s="35">
        <f t="shared" si="1980"/>
        <v>1.31891841</v>
      </c>
      <c r="AF3455" s="2">
        <f t="shared" si="1981"/>
        <v>98004.679973880004</v>
      </c>
      <c r="AG3455" s="2">
        <f t="shared" si="1982"/>
        <v>98004.679973880004</v>
      </c>
      <c r="AH3455" s="3">
        <f t="shared" si="1983"/>
        <v>0</v>
      </c>
      <c r="AI3455" s="3"/>
      <c r="AJ3455" s="3">
        <v>0</v>
      </c>
      <c r="AK3455" s="2">
        <f t="shared" si="1984"/>
        <v>117190.33498417659</v>
      </c>
      <c r="AR3455" s="1"/>
      <c r="AW3455" s="30"/>
      <c r="AX3455" s="30"/>
    </row>
    <row r="3456" spans="1:50" x14ac:dyDescent="0.2">
      <c r="A3456" s="78">
        <f t="shared" si="1953"/>
        <v>45347</v>
      </c>
      <c r="B3456" s="2">
        <f t="shared" si="1955"/>
        <v>522577.49808758183</v>
      </c>
      <c r="C3456" s="3">
        <f t="shared" si="1956"/>
        <v>70547962.241823554</v>
      </c>
      <c r="D3456" s="2">
        <f t="shared" si="1985"/>
        <v>240537.3279050432</v>
      </c>
      <c r="E3456" s="2">
        <f t="shared" si="1957"/>
        <v>0</v>
      </c>
      <c r="F3456" s="33">
        <f t="shared" si="1958"/>
        <v>240537.3279050432</v>
      </c>
      <c r="G3456" s="39">
        <f t="shared" si="1959"/>
        <v>6773.27</v>
      </c>
      <c r="H3456" s="38">
        <f>IF(AND(N3456=1,N3455&gt;1),VLOOKUP(A3455,[1]Plan1!$CW$105:$CY$300,3),H3455)</f>
        <v>6801.72</v>
      </c>
      <c r="I3456" s="127">
        <f t="shared" si="1960"/>
        <v>45275</v>
      </c>
      <c r="J3456" s="127">
        <f t="shared" si="1961"/>
        <v>45306</v>
      </c>
      <c r="K3456" s="34">
        <f t="shared" si="1962"/>
        <v>4.2003345503722755E-3</v>
      </c>
      <c r="L3456" s="212">
        <f t="shared" si="1963"/>
        <v>45362</v>
      </c>
      <c r="M3456" s="1">
        <f t="shared" si="1964"/>
        <v>18</v>
      </c>
      <c r="N3456" s="1">
        <f t="shared" si="1965"/>
        <v>8</v>
      </c>
      <c r="O3456" s="2">
        <f t="shared" si="1966"/>
        <v>1.00186464</v>
      </c>
      <c r="P3456" s="35">
        <f t="shared" si="1967"/>
        <v>1.0056001299999999</v>
      </c>
      <c r="Q3456" s="35">
        <f t="shared" si="1968"/>
        <v>1.2751923355329629</v>
      </c>
      <c r="R3456" s="2">
        <f t="shared" si="1969"/>
        <v>1.2775701100000001</v>
      </c>
      <c r="S3456" s="2">
        <f t="shared" si="1970"/>
        <v>1.23561838</v>
      </c>
      <c r="T3456" s="2">
        <f t="shared" si="1971"/>
        <v>307303.30047075002</v>
      </c>
      <c r="U3456" s="2">
        <f t="shared" si="1972"/>
        <v>0</v>
      </c>
      <c r="V3456" s="2">
        <f t="shared" si="1973"/>
        <v>66765.972565708929</v>
      </c>
      <c r="W3456" s="2">
        <f t="shared" si="1974"/>
        <v>307303.30047075212</v>
      </c>
      <c r="X3456" s="36">
        <f t="shared" si="1975"/>
        <v>0</v>
      </c>
      <c r="Y3456" s="2">
        <f t="shared" si="1976"/>
        <v>0</v>
      </c>
      <c r="Z3456" s="37">
        <f t="shared" si="1977"/>
        <v>0</v>
      </c>
      <c r="AA3456" s="2">
        <f t="shared" si="1978"/>
        <v>0</v>
      </c>
      <c r="AB3456" s="4">
        <f t="shared" si="1954"/>
        <v>7.1215000000000001E-2</v>
      </c>
      <c r="AC3456" s="148">
        <f t="shared" si="1979"/>
        <v>1014</v>
      </c>
      <c r="AD3456" s="36">
        <v>252</v>
      </c>
      <c r="AE3456" s="35">
        <f t="shared" si="1980"/>
        <v>1.31891841</v>
      </c>
      <c r="AF3456" s="2">
        <f t="shared" si="1981"/>
        <v>98004.679973880004</v>
      </c>
      <c r="AG3456" s="2">
        <f t="shared" si="1982"/>
        <v>98004.679973880004</v>
      </c>
      <c r="AH3456" s="3">
        <f t="shared" si="1983"/>
        <v>0</v>
      </c>
      <c r="AI3456" s="3"/>
      <c r="AJ3456" s="3">
        <v>0</v>
      </c>
      <c r="AK3456" s="2">
        <f t="shared" si="1984"/>
        <v>117269.51764294969</v>
      </c>
      <c r="AR3456" s="1"/>
      <c r="AW3456" s="30"/>
      <c r="AX3456" s="30"/>
    </row>
    <row r="3457" spans="1:50" x14ac:dyDescent="0.2">
      <c r="A3457" s="78">
        <f t="shared" si="1953"/>
        <v>45348</v>
      </c>
      <c r="B3457" s="2">
        <f t="shared" si="1955"/>
        <v>522767.34066485486</v>
      </c>
      <c r="C3457" s="3">
        <f t="shared" si="1956"/>
        <v>70573590.989755407</v>
      </c>
      <c r="D3457" s="2">
        <f t="shared" si="1985"/>
        <v>240537.3279050432</v>
      </c>
      <c r="E3457" s="2">
        <f t="shared" si="1957"/>
        <v>0</v>
      </c>
      <c r="F3457" s="33">
        <f t="shared" si="1958"/>
        <v>240537.3279050432</v>
      </c>
      <c r="G3457" s="39">
        <f t="shared" si="1959"/>
        <v>6773.27</v>
      </c>
      <c r="H3457" s="38">
        <f>IF(AND(N3457=1,N3456&gt;1),VLOOKUP(A3456,[1]Plan1!$CW$105:$CY$300,3),H3456)</f>
        <v>6801.72</v>
      </c>
      <c r="I3457" s="127">
        <f t="shared" si="1960"/>
        <v>45275</v>
      </c>
      <c r="J3457" s="127">
        <f t="shared" si="1961"/>
        <v>45306</v>
      </c>
      <c r="K3457" s="34">
        <f t="shared" si="1962"/>
        <v>4.2003345503722755E-3</v>
      </c>
      <c r="L3457" s="212">
        <f t="shared" si="1963"/>
        <v>45362</v>
      </c>
      <c r="M3457" s="1">
        <f t="shared" si="1964"/>
        <v>18</v>
      </c>
      <c r="N3457" s="1">
        <f t="shared" si="1965"/>
        <v>8</v>
      </c>
      <c r="O3457" s="2">
        <f t="shared" si="1966"/>
        <v>1.00186464</v>
      </c>
      <c r="P3457" s="35">
        <f t="shared" si="1967"/>
        <v>1.0056001299999999</v>
      </c>
      <c r="Q3457" s="35">
        <f t="shared" si="1968"/>
        <v>1.2751923355329629</v>
      </c>
      <c r="R3457" s="2">
        <f t="shared" si="1969"/>
        <v>1.2775701100000001</v>
      </c>
      <c r="S3457" s="2">
        <f t="shared" si="1970"/>
        <v>1.23561838</v>
      </c>
      <c r="T3457" s="2">
        <f t="shared" si="1971"/>
        <v>307303.30047075002</v>
      </c>
      <c r="U3457" s="2">
        <f t="shared" si="1972"/>
        <v>0</v>
      </c>
      <c r="V3457" s="2">
        <f t="shared" si="1973"/>
        <v>66765.972565708929</v>
      </c>
      <c r="W3457" s="2">
        <f t="shared" si="1974"/>
        <v>307303.30047075212</v>
      </c>
      <c r="X3457" s="36">
        <f t="shared" si="1975"/>
        <v>0</v>
      </c>
      <c r="Y3457" s="2">
        <f t="shared" si="1976"/>
        <v>0</v>
      </c>
      <c r="Z3457" s="37">
        <f t="shared" si="1977"/>
        <v>0</v>
      </c>
      <c r="AA3457" s="2">
        <f t="shared" si="1978"/>
        <v>0</v>
      </c>
      <c r="AB3457" s="4">
        <f t="shared" si="1954"/>
        <v>7.1215000000000001E-2</v>
      </c>
      <c r="AC3457" s="148">
        <f t="shared" si="1979"/>
        <v>1015</v>
      </c>
      <c r="AD3457" s="36">
        <v>252</v>
      </c>
      <c r="AE3457" s="35">
        <f t="shared" si="1980"/>
        <v>1.31927851</v>
      </c>
      <c r="AF3457" s="2">
        <f t="shared" si="1981"/>
        <v>98115.339892379998</v>
      </c>
      <c r="AG3457" s="2">
        <f t="shared" si="1982"/>
        <v>98115.339892379998</v>
      </c>
      <c r="AH3457" s="3">
        <f t="shared" si="1983"/>
        <v>0</v>
      </c>
      <c r="AI3457" s="3"/>
      <c r="AJ3457" s="3">
        <v>0</v>
      </c>
      <c r="AK3457" s="2">
        <f t="shared" si="1984"/>
        <v>117348.70030172277</v>
      </c>
      <c r="AR3457" s="1"/>
      <c r="AW3457" s="30"/>
      <c r="AX3457" s="30"/>
    </row>
    <row r="3458" spans="1:50" x14ac:dyDescent="0.2">
      <c r="A3458" s="78">
        <f t="shared" si="1953"/>
        <v>45349</v>
      </c>
      <c r="B3458" s="2">
        <f t="shared" si="1955"/>
        <v>523051.65347571636</v>
      </c>
      <c r="C3458" s="3">
        <f t="shared" si="1956"/>
        <v>70611973.219221711</v>
      </c>
      <c r="D3458" s="2">
        <f t="shared" si="1985"/>
        <v>240537.3279050432</v>
      </c>
      <c r="E3458" s="2">
        <f t="shared" si="1957"/>
        <v>0</v>
      </c>
      <c r="F3458" s="33">
        <f t="shared" si="1958"/>
        <v>240537.3279050432</v>
      </c>
      <c r="G3458" s="39">
        <f t="shared" si="1959"/>
        <v>6773.27</v>
      </c>
      <c r="H3458" s="38">
        <f>IF(AND(N3458=1,N3457&gt;1),VLOOKUP(A3457,[1]Plan1!$CW$105:$CY$300,3),H3457)</f>
        <v>6801.72</v>
      </c>
      <c r="I3458" s="127">
        <f t="shared" si="1960"/>
        <v>45275</v>
      </c>
      <c r="J3458" s="127">
        <f t="shared" si="1961"/>
        <v>45306</v>
      </c>
      <c r="K3458" s="34">
        <f t="shared" si="1962"/>
        <v>4.2003345503722755E-3</v>
      </c>
      <c r="L3458" s="212">
        <f t="shared" si="1963"/>
        <v>45362</v>
      </c>
      <c r="M3458" s="1">
        <f t="shared" si="1964"/>
        <v>18</v>
      </c>
      <c r="N3458" s="1">
        <f t="shared" si="1965"/>
        <v>9</v>
      </c>
      <c r="O3458" s="2">
        <f t="shared" si="1966"/>
        <v>1.00209796</v>
      </c>
      <c r="P3458" s="35">
        <f t="shared" si="1967"/>
        <v>1.0056001299999999</v>
      </c>
      <c r="Q3458" s="35">
        <f t="shared" si="1968"/>
        <v>1.2751923355329629</v>
      </c>
      <c r="R3458" s="2">
        <f t="shared" si="1969"/>
        <v>1.27786763</v>
      </c>
      <c r="S3458" s="2">
        <f t="shared" si="1970"/>
        <v>1.23561838</v>
      </c>
      <c r="T3458" s="2">
        <f t="shared" si="1971"/>
        <v>307374.86513654998</v>
      </c>
      <c r="U3458" s="2">
        <f t="shared" si="1972"/>
        <v>0</v>
      </c>
      <c r="V3458" s="2">
        <f t="shared" si="1973"/>
        <v>66837.537231507231</v>
      </c>
      <c r="W3458" s="2">
        <f t="shared" si="1974"/>
        <v>307374.86513655045</v>
      </c>
      <c r="X3458" s="36">
        <f t="shared" si="1975"/>
        <v>0</v>
      </c>
      <c r="Y3458" s="2">
        <f t="shared" si="1976"/>
        <v>0</v>
      </c>
      <c r="Z3458" s="37">
        <f t="shared" si="1977"/>
        <v>0</v>
      </c>
      <c r="AA3458" s="2">
        <f t="shared" si="1978"/>
        <v>0</v>
      </c>
      <c r="AB3458" s="4">
        <f t="shared" si="1954"/>
        <v>7.1215000000000001E-2</v>
      </c>
      <c r="AC3458" s="148">
        <f t="shared" si="1979"/>
        <v>1016</v>
      </c>
      <c r="AD3458" s="36">
        <v>252</v>
      </c>
      <c r="AE3458" s="35">
        <f t="shared" si="1980"/>
        <v>1.31963871</v>
      </c>
      <c r="AF3458" s="2">
        <f t="shared" si="1981"/>
        <v>98248.905378669995</v>
      </c>
      <c r="AG3458" s="2">
        <f t="shared" si="1982"/>
        <v>98248.905378669995</v>
      </c>
      <c r="AH3458" s="3">
        <f t="shared" si="1983"/>
        <v>0</v>
      </c>
      <c r="AI3458" s="3"/>
      <c r="AJ3458" s="3">
        <v>0</v>
      </c>
      <c r="AK3458" s="2">
        <f t="shared" si="1984"/>
        <v>117427.88296049587</v>
      </c>
      <c r="AR3458" s="1"/>
      <c r="AW3458" s="30"/>
      <c r="AX3458" s="30"/>
    </row>
    <row r="3459" spans="1:50" x14ac:dyDescent="0.2">
      <c r="A3459" s="78">
        <f t="shared" si="1953"/>
        <v>45350</v>
      </c>
      <c r="B3459" s="2">
        <f t="shared" si="1955"/>
        <v>523336.07623987726</v>
      </c>
      <c r="C3459" s="3">
        <f t="shared" si="1956"/>
        <v>70650370.292383432</v>
      </c>
      <c r="D3459" s="2">
        <f t="shared" si="1985"/>
        <v>240537.3279050432</v>
      </c>
      <c r="E3459" s="2">
        <f t="shared" si="1957"/>
        <v>0</v>
      </c>
      <c r="F3459" s="33">
        <f t="shared" si="1958"/>
        <v>240537.3279050432</v>
      </c>
      <c r="G3459" s="39">
        <f t="shared" si="1959"/>
        <v>6773.27</v>
      </c>
      <c r="H3459" s="38">
        <f>IF(AND(N3459=1,N3458&gt;1),VLOOKUP(A3458,[1]Plan1!$CW$105:$CY$300,3),H3458)</f>
        <v>6801.72</v>
      </c>
      <c r="I3459" s="127">
        <f t="shared" si="1960"/>
        <v>45275</v>
      </c>
      <c r="J3459" s="127">
        <f t="shared" si="1961"/>
        <v>45306</v>
      </c>
      <c r="K3459" s="34">
        <f t="shared" si="1962"/>
        <v>4.2003345503722755E-3</v>
      </c>
      <c r="L3459" s="212">
        <f t="shared" si="1963"/>
        <v>45362</v>
      </c>
      <c r="M3459" s="1">
        <f t="shared" si="1964"/>
        <v>18</v>
      </c>
      <c r="N3459" s="1">
        <f t="shared" si="1965"/>
        <v>10</v>
      </c>
      <c r="O3459" s="2">
        <f t="shared" si="1966"/>
        <v>1.00233134</v>
      </c>
      <c r="P3459" s="35">
        <f t="shared" si="1967"/>
        <v>1.0056001299999999</v>
      </c>
      <c r="Q3459" s="35">
        <f t="shared" si="1968"/>
        <v>1.2751923355329629</v>
      </c>
      <c r="R3459" s="2">
        <f t="shared" si="1969"/>
        <v>1.2781652400000001</v>
      </c>
      <c r="S3459" s="2">
        <f t="shared" si="1970"/>
        <v>1.23561838</v>
      </c>
      <c r="T3459" s="2">
        <f t="shared" si="1971"/>
        <v>307446.4514507</v>
      </c>
      <c r="U3459" s="2">
        <f t="shared" si="1972"/>
        <v>0</v>
      </c>
      <c r="V3459" s="2">
        <f t="shared" si="1973"/>
        <v>66909.123545665061</v>
      </c>
      <c r="W3459" s="2">
        <f t="shared" si="1974"/>
        <v>307446.45145070826</v>
      </c>
      <c r="X3459" s="36">
        <f t="shared" si="1975"/>
        <v>0</v>
      </c>
      <c r="Y3459" s="2">
        <f t="shared" si="1976"/>
        <v>0</v>
      </c>
      <c r="Z3459" s="37">
        <f t="shared" si="1977"/>
        <v>0</v>
      </c>
      <c r="AA3459" s="2">
        <f t="shared" si="1978"/>
        <v>0</v>
      </c>
      <c r="AB3459" s="4">
        <f t="shared" si="1954"/>
        <v>7.1215000000000001E-2</v>
      </c>
      <c r="AC3459" s="148">
        <f t="shared" si="1979"/>
        <v>1017</v>
      </c>
      <c r="AD3459" s="36">
        <v>252</v>
      </c>
      <c r="AE3459" s="35">
        <f t="shared" si="1980"/>
        <v>1.3199990070000001</v>
      </c>
      <c r="AF3459" s="2">
        <f t="shared" si="1981"/>
        <v>98382.559169889995</v>
      </c>
      <c r="AG3459" s="2">
        <f t="shared" si="1982"/>
        <v>98382.559169900007</v>
      </c>
      <c r="AH3459" s="3">
        <f t="shared" si="1983"/>
        <v>0</v>
      </c>
      <c r="AI3459" s="3"/>
      <c r="AJ3459" s="3">
        <v>0</v>
      </c>
      <c r="AK3459" s="2">
        <f t="shared" si="1984"/>
        <v>117507.06561926895</v>
      </c>
      <c r="AR3459" s="1"/>
      <c r="AW3459" s="30"/>
      <c r="AX3459" s="30"/>
    </row>
    <row r="3460" spans="1:50" x14ac:dyDescent="0.2">
      <c r="A3460" s="78">
        <f t="shared" si="1953"/>
        <v>45351</v>
      </c>
      <c r="B3460" s="2">
        <f t="shared" si="1955"/>
        <v>523620.60008872778</v>
      </c>
      <c r="C3460" s="3">
        <f t="shared" si="1956"/>
        <v>70688781.011978254</v>
      </c>
      <c r="D3460" s="2">
        <f t="shared" si="1985"/>
        <v>240537.3279050432</v>
      </c>
      <c r="E3460" s="2">
        <f t="shared" si="1957"/>
        <v>0</v>
      </c>
      <c r="F3460" s="33">
        <f t="shared" si="1958"/>
        <v>240537.3279050432</v>
      </c>
      <c r="G3460" s="39">
        <f t="shared" si="1959"/>
        <v>6773.27</v>
      </c>
      <c r="H3460" s="38">
        <f>IF(AND(N3460=1,N3459&gt;1),VLOOKUP(A3459,[1]Plan1!$CW$105:$CY$300,3),H3459)</f>
        <v>6801.72</v>
      </c>
      <c r="I3460" s="127">
        <f t="shared" si="1960"/>
        <v>45275</v>
      </c>
      <c r="J3460" s="127">
        <f t="shared" si="1961"/>
        <v>45306</v>
      </c>
      <c r="K3460" s="34">
        <f t="shared" si="1962"/>
        <v>4.2003345503722755E-3</v>
      </c>
      <c r="L3460" s="212">
        <f t="shared" si="1963"/>
        <v>45362</v>
      </c>
      <c r="M3460" s="1">
        <f t="shared" si="1964"/>
        <v>18</v>
      </c>
      <c r="N3460" s="1">
        <f t="shared" si="1965"/>
        <v>11</v>
      </c>
      <c r="O3460" s="2">
        <f t="shared" si="1966"/>
        <v>1.00256477</v>
      </c>
      <c r="P3460" s="35">
        <f t="shared" si="1967"/>
        <v>1.0056001299999999</v>
      </c>
      <c r="Q3460" s="35">
        <f t="shared" si="1968"/>
        <v>1.2751923355329629</v>
      </c>
      <c r="R3460" s="2">
        <f t="shared" si="1969"/>
        <v>1.27846291</v>
      </c>
      <c r="S3460" s="2">
        <f t="shared" si="1970"/>
        <v>1.23561838</v>
      </c>
      <c r="T3460" s="2">
        <f t="shared" si="1971"/>
        <v>307518.05219710001</v>
      </c>
      <c r="U3460" s="2">
        <f t="shared" si="1972"/>
        <v>0</v>
      </c>
      <c r="V3460" s="2">
        <f t="shared" si="1973"/>
        <v>66980.724292062543</v>
      </c>
      <c r="W3460" s="2">
        <f t="shared" si="1974"/>
        <v>307518.05219710572</v>
      </c>
      <c r="X3460" s="36">
        <f t="shared" si="1975"/>
        <v>0</v>
      </c>
      <c r="Y3460" s="2">
        <f t="shared" si="1976"/>
        <v>0</v>
      </c>
      <c r="Z3460" s="37">
        <f t="shared" si="1977"/>
        <v>0</v>
      </c>
      <c r="AA3460" s="2">
        <f t="shared" si="1978"/>
        <v>0</v>
      </c>
      <c r="AB3460" s="4">
        <f t="shared" si="1954"/>
        <v>7.1215000000000001E-2</v>
      </c>
      <c r="AC3460" s="148">
        <f t="shared" si="1979"/>
        <v>1018</v>
      </c>
      <c r="AD3460" s="36">
        <v>252</v>
      </c>
      <c r="AE3460" s="35">
        <f t="shared" si="1980"/>
        <v>1.3203594030000001</v>
      </c>
      <c r="AF3460" s="2">
        <f t="shared" si="1981"/>
        <v>98516.299613580006</v>
      </c>
      <c r="AG3460" s="2">
        <f t="shared" si="1982"/>
        <v>98516.299613580006</v>
      </c>
      <c r="AH3460" s="3">
        <f t="shared" si="1983"/>
        <v>0</v>
      </c>
      <c r="AI3460" s="3"/>
      <c r="AJ3460" s="3">
        <v>0</v>
      </c>
      <c r="AK3460" s="2">
        <f t="shared" si="1984"/>
        <v>117586.24827804205</v>
      </c>
      <c r="AR3460" s="1"/>
      <c r="AW3460" s="30"/>
      <c r="AX3460" s="30"/>
    </row>
    <row r="3461" spans="1:50" x14ac:dyDescent="0.2">
      <c r="A3461" s="78">
        <f t="shared" si="1953"/>
        <v>45352</v>
      </c>
      <c r="B3461" s="2">
        <f t="shared" si="1955"/>
        <v>523905.22792839131</v>
      </c>
      <c r="C3461" s="3">
        <f t="shared" si="1956"/>
        <v>70727205.770332828</v>
      </c>
      <c r="D3461" s="2">
        <f t="shared" si="1985"/>
        <v>240537.3279050432</v>
      </c>
      <c r="E3461" s="2">
        <f t="shared" si="1957"/>
        <v>0</v>
      </c>
      <c r="F3461" s="33">
        <f t="shared" si="1958"/>
        <v>240537.3279050432</v>
      </c>
      <c r="G3461" s="39">
        <f t="shared" si="1959"/>
        <v>6773.27</v>
      </c>
      <c r="H3461" s="38">
        <f>IF(AND(N3461=1,N3460&gt;1),VLOOKUP(A3460,[1]Plan1!$CW$105:$CY$300,3),H3460)</f>
        <v>6801.72</v>
      </c>
      <c r="I3461" s="127">
        <f t="shared" si="1960"/>
        <v>45275</v>
      </c>
      <c r="J3461" s="127">
        <f t="shared" si="1961"/>
        <v>45306</v>
      </c>
      <c r="K3461" s="34">
        <f t="shared" si="1962"/>
        <v>4.2003345503722755E-3</v>
      </c>
      <c r="L3461" s="212">
        <f t="shared" si="1963"/>
        <v>45362</v>
      </c>
      <c r="M3461" s="1">
        <f t="shared" si="1964"/>
        <v>18</v>
      </c>
      <c r="N3461" s="1">
        <f t="shared" si="1965"/>
        <v>12</v>
      </c>
      <c r="O3461" s="2">
        <f t="shared" si="1966"/>
        <v>1.0027982600000001</v>
      </c>
      <c r="P3461" s="35">
        <f t="shared" si="1967"/>
        <v>1.0056001299999999</v>
      </c>
      <c r="Q3461" s="35">
        <f t="shared" si="1968"/>
        <v>1.2751923355329629</v>
      </c>
      <c r="R3461" s="2">
        <f t="shared" si="1969"/>
        <v>1.2787606499999999</v>
      </c>
      <c r="S3461" s="2">
        <f t="shared" si="1970"/>
        <v>1.23561838</v>
      </c>
      <c r="T3461" s="2">
        <f t="shared" si="1971"/>
        <v>307589.66978111002</v>
      </c>
      <c r="U3461" s="2">
        <f t="shared" si="1972"/>
        <v>0</v>
      </c>
      <c r="V3461" s="2">
        <f t="shared" si="1973"/>
        <v>67052.341876072969</v>
      </c>
      <c r="W3461" s="2">
        <f t="shared" si="1974"/>
        <v>307589.66978111619</v>
      </c>
      <c r="X3461" s="36">
        <f t="shared" si="1975"/>
        <v>0</v>
      </c>
      <c r="Y3461" s="2">
        <f t="shared" si="1976"/>
        <v>0</v>
      </c>
      <c r="Z3461" s="37">
        <f t="shared" si="1977"/>
        <v>0</v>
      </c>
      <c r="AA3461" s="2">
        <f t="shared" si="1978"/>
        <v>0</v>
      </c>
      <c r="AB3461" s="4">
        <f t="shared" si="1954"/>
        <v>7.1215000000000001E-2</v>
      </c>
      <c r="AC3461" s="148">
        <f t="shared" si="1979"/>
        <v>1019</v>
      </c>
      <c r="AD3461" s="36">
        <v>252</v>
      </c>
      <c r="AE3461" s="35">
        <f t="shared" si="1980"/>
        <v>1.320719897</v>
      </c>
      <c r="AF3461" s="2">
        <f t="shared" si="1981"/>
        <v>98650.127210460007</v>
      </c>
      <c r="AG3461" s="2">
        <f t="shared" si="1982"/>
        <v>98650.127210460007</v>
      </c>
      <c r="AH3461" s="3">
        <f t="shared" si="1983"/>
        <v>0</v>
      </c>
      <c r="AI3461" s="3"/>
      <c r="AJ3461" s="3">
        <v>0</v>
      </c>
      <c r="AK3461" s="2">
        <f t="shared" si="1984"/>
        <v>117665.43093681513</v>
      </c>
      <c r="AR3461" s="1"/>
      <c r="AW3461" s="30"/>
      <c r="AX3461" s="30"/>
    </row>
    <row r="3462" spans="1:50" x14ac:dyDescent="0.2">
      <c r="A3462" s="78">
        <f t="shared" si="1953"/>
        <v>45353</v>
      </c>
      <c r="B3462" s="2">
        <f t="shared" si="1955"/>
        <v>524079.01959310781</v>
      </c>
      <c r="C3462" s="3">
        <f t="shared" si="1956"/>
        <v>70750667.645069554</v>
      </c>
      <c r="D3462" s="2">
        <f t="shared" si="1985"/>
        <v>240537.3279050432</v>
      </c>
      <c r="E3462" s="2">
        <f t="shared" si="1957"/>
        <v>0</v>
      </c>
      <c r="F3462" s="33">
        <f t="shared" si="1958"/>
        <v>240537.3279050432</v>
      </c>
      <c r="G3462" s="39">
        <f t="shared" si="1959"/>
        <v>6773.27</v>
      </c>
      <c r="H3462" s="38">
        <f>IF(AND(N3462=1,N3461&gt;1),VLOOKUP(A3461,[1]Plan1!$CW$105:$CY$300,3),H3461)</f>
        <v>6801.72</v>
      </c>
      <c r="I3462" s="127">
        <f t="shared" si="1960"/>
        <v>45275</v>
      </c>
      <c r="J3462" s="127">
        <f t="shared" si="1961"/>
        <v>45306</v>
      </c>
      <c r="K3462" s="34">
        <f t="shared" si="1962"/>
        <v>4.2003345503722755E-3</v>
      </c>
      <c r="L3462" s="212">
        <f t="shared" si="1963"/>
        <v>45362</v>
      </c>
      <c r="M3462" s="1">
        <f t="shared" si="1964"/>
        <v>18</v>
      </c>
      <c r="N3462" s="1">
        <f t="shared" si="1965"/>
        <v>13</v>
      </c>
      <c r="O3462" s="2">
        <f t="shared" si="1966"/>
        <v>1.0030318</v>
      </c>
      <c r="P3462" s="35">
        <f t="shared" si="1967"/>
        <v>1.0056001299999999</v>
      </c>
      <c r="Q3462" s="35">
        <f t="shared" si="1968"/>
        <v>1.2751923355329629</v>
      </c>
      <c r="R3462" s="2">
        <f t="shared" si="1969"/>
        <v>1.2790584599999999</v>
      </c>
      <c r="S3462" s="2">
        <f t="shared" si="1970"/>
        <v>1.23561838</v>
      </c>
      <c r="T3462" s="2">
        <f t="shared" si="1971"/>
        <v>307661.30420274002</v>
      </c>
      <c r="U3462" s="2">
        <f t="shared" si="1972"/>
        <v>0</v>
      </c>
      <c r="V3462" s="2">
        <f t="shared" si="1973"/>
        <v>67123.976297696354</v>
      </c>
      <c r="W3462" s="2">
        <f t="shared" si="1974"/>
        <v>307661.30420273956</v>
      </c>
      <c r="X3462" s="36">
        <f t="shared" si="1975"/>
        <v>0</v>
      </c>
      <c r="Y3462" s="2">
        <f t="shared" si="1976"/>
        <v>0</v>
      </c>
      <c r="Z3462" s="37">
        <f t="shared" si="1977"/>
        <v>0</v>
      </c>
      <c r="AA3462" s="2">
        <f t="shared" si="1978"/>
        <v>0</v>
      </c>
      <c r="AB3462" s="4">
        <f t="shared" si="1954"/>
        <v>7.1215000000000001E-2</v>
      </c>
      <c r="AC3462" s="148">
        <f t="shared" si="1979"/>
        <v>1019</v>
      </c>
      <c r="AD3462" s="36">
        <v>252</v>
      </c>
      <c r="AE3462" s="35">
        <f t="shared" si="1980"/>
        <v>1.320719897</v>
      </c>
      <c r="AF3462" s="2">
        <f t="shared" si="1981"/>
        <v>98673.101794779999</v>
      </c>
      <c r="AG3462" s="2">
        <f t="shared" si="1982"/>
        <v>98673.101794779999</v>
      </c>
      <c r="AH3462" s="3">
        <f t="shared" si="1983"/>
        <v>0</v>
      </c>
      <c r="AI3462" s="3"/>
      <c r="AJ3462" s="3">
        <v>0</v>
      </c>
      <c r="AK3462" s="2">
        <f t="shared" si="1984"/>
        <v>117744.61359558825</v>
      </c>
      <c r="AR3462" s="1"/>
      <c r="AW3462" s="30"/>
      <c r="AX3462" s="30"/>
    </row>
    <row r="3463" spans="1:50" x14ac:dyDescent="0.2">
      <c r="A3463" s="78">
        <f t="shared" si="1953"/>
        <v>45354</v>
      </c>
      <c r="B3463" s="2">
        <f t="shared" si="1955"/>
        <v>524158.2022518809</v>
      </c>
      <c r="C3463" s="3">
        <f t="shared" si="1956"/>
        <v>70761357.304003924</v>
      </c>
      <c r="D3463" s="2">
        <f t="shared" si="1985"/>
        <v>240537.3279050432</v>
      </c>
      <c r="E3463" s="2">
        <f t="shared" si="1957"/>
        <v>0</v>
      </c>
      <c r="F3463" s="33">
        <f t="shared" si="1958"/>
        <v>240537.3279050432</v>
      </c>
      <c r="G3463" s="39">
        <f t="shared" si="1959"/>
        <v>6773.27</v>
      </c>
      <c r="H3463" s="38">
        <f>IF(AND(N3463=1,N3462&gt;1),VLOOKUP(A3462,[1]Plan1!$CW$105:$CY$300,3),H3462)</f>
        <v>6801.72</v>
      </c>
      <c r="I3463" s="127">
        <f t="shared" si="1960"/>
        <v>45275</v>
      </c>
      <c r="J3463" s="127">
        <f t="shared" si="1961"/>
        <v>45306</v>
      </c>
      <c r="K3463" s="34">
        <f t="shared" si="1962"/>
        <v>4.2003345503722755E-3</v>
      </c>
      <c r="L3463" s="212">
        <f t="shared" si="1963"/>
        <v>45362</v>
      </c>
      <c r="M3463" s="1">
        <f t="shared" si="1964"/>
        <v>18</v>
      </c>
      <c r="N3463" s="1">
        <f t="shared" si="1965"/>
        <v>13</v>
      </c>
      <c r="O3463" s="2">
        <f t="shared" si="1966"/>
        <v>1.0030318</v>
      </c>
      <c r="P3463" s="35">
        <f t="shared" si="1967"/>
        <v>1.0056001299999999</v>
      </c>
      <c r="Q3463" s="35">
        <f t="shared" si="1968"/>
        <v>1.2751923355329629</v>
      </c>
      <c r="R3463" s="2">
        <f t="shared" si="1969"/>
        <v>1.2790584599999999</v>
      </c>
      <c r="S3463" s="2">
        <f t="shared" si="1970"/>
        <v>1.23561838</v>
      </c>
      <c r="T3463" s="2">
        <f t="shared" si="1971"/>
        <v>307661.30420274002</v>
      </c>
      <c r="U3463" s="2">
        <f t="shared" si="1972"/>
        <v>0</v>
      </c>
      <c r="V3463" s="2">
        <f t="shared" si="1973"/>
        <v>67123.976297696354</v>
      </c>
      <c r="W3463" s="2">
        <f t="shared" si="1974"/>
        <v>307661.30420273956</v>
      </c>
      <c r="X3463" s="36">
        <f t="shared" si="1975"/>
        <v>0</v>
      </c>
      <c r="Y3463" s="2">
        <f t="shared" si="1976"/>
        <v>0</v>
      </c>
      <c r="Z3463" s="37">
        <f t="shared" si="1977"/>
        <v>0</v>
      </c>
      <c r="AA3463" s="2">
        <f t="shared" si="1978"/>
        <v>0</v>
      </c>
      <c r="AB3463" s="4">
        <f t="shared" si="1954"/>
        <v>7.1215000000000001E-2</v>
      </c>
      <c r="AC3463" s="148">
        <f t="shared" si="1979"/>
        <v>1019</v>
      </c>
      <c r="AD3463" s="36">
        <v>252</v>
      </c>
      <c r="AE3463" s="35">
        <f t="shared" si="1980"/>
        <v>1.320719897</v>
      </c>
      <c r="AF3463" s="2">
        <f t="shared" si="1981"/>
        <v>98673.101794779999</v>
      </c>
      <c r="AG3463" s="2">
        <f t="shared" si="1982"/>
        <v>98673.101794779999</v>
      </c>
      <c r="AH3463" s="3">
        <f t="shared" si="1983"/>
        <v>0</v>
      </c>
      <c r="AI3463" s="3"/>
      <c r="AJ3463" s="3">
        <v>0</v>
      </c>
      <c r="AK3463" s="2">
        <f t="shared" si="1984"/>
        <v>117823.79625436134</v>
      </c>
      <c r="AR3463" s="1"/>
      <c r="AW3463" s="30"/>
      <c r="AX3463" s="30"/>
    </row>
    <row r="3464" spans="1:50" x14ac:dyDescent="0.2">
      <c r="A3464" s="78">
        <f t="shared" si="1953"/>
        <v>45355</v>
      </c>
      <c r="B3464" s="2">
        <f t="shared" si="1955"/>
        <v>524348.32542332401</v>
      </c>
      <c r="C3464" s="3">
        <f t="shared" si="1956"/>
        <v>70787023.93214874</v>
      </c>
      <c r="D3464" s="2">
        <f t="shared" si="1985"/>
        <v>240537.3279050432</v>
      </c>
      <c r="E3464" s="2">
        <f t="shared" si="1957"/>
        <v>0</v>
      </c>
      <c r="F3464" s="33">
        <f t="shared" si="1958"/>
        <v>240537.3279050432</v>
      </c>
      <c r="G3464" s="39">
        <f t="shared" si="1959"/>
        <v>6773.27</v>
      </c>
      <c r="H3464" s="38">
        <f>IF(AND(N3464=1,N3463&gt;1),VLOOKUP(A3463,[1]Plan1!$CW$105:$CY$300,3),H3463)</f>
        <v>6801.72</v>
      </c>
      <c r="I3464" s="127">
        <f t="shared" si="1960"/>
        <v>45275</v>
      </c>
      <c r="J3464" s="127">
        <f t="shared" si="1961"/>
        <v>45306</v>
      </c>
      <c r="K3464" s="34">
        <f t="shared" si="1962"/>
        <v>4.2003345503722755E-3</v>
      </c>
      <c r="L3464" s="212">
        <f t="shared" si="1963"/>
        <v>45362</v>
      </c>
      <c r="M3464" s="1">
        <f t="shared" si="1964"/>
        <v>18</v>
      </c>
      <c r="N3464" s="1">
        <f t="shared" si="1965"/>
        <v>13</v>
      </c>
      <c r="O3464" s="2">
        <f t="shared" si="1966"/>
        <v>1.0030318</v>
      </c>
      <c r="P3464" s="35">
        <f t="shared" si="1967"/>
        <v>1.0056001299999999</v>
      </c>
      <c r="Q3464" s="35">
        <f t="shared" si="1968"/>
        <v>1.2751923355329629</v>
      </c>
      <c r="R3464" s="2">
        <f t="shared" si="1969"/>
        <v>1.2790584599999999</v>
      </c>
      <c r="S3464" s="2">
        <f t="shared" si="1970"/>
        <v>1.23561838</v>
      </c>
      <c r="T3464" s="2">
        <f t="shared" si="1971"/>
        <v>307661.30420274002</v>
      </c>
      <c r="U3464" s="2">
        <f t="shared" si="1972"/>
        <v>0</v>
      </c>
      <c r="V3464" s="2">
        <f t="shared" si="1973"/>
        <v>67123.976297696354</v>
      </c>
      <c r="W3464" s="2">
        <f t="shared" si="1974"/>
        <v>307661.30420273956</v>
      </c>
      <c r="X3464" s="36">
        <f t="shared" si="1975"/>
        <v>0</v>
      </c>
      <c r="Y3464" s="2">
        <f t="shared" si="1976"/>
        <v>0</v>
      </c>
      <c r="Z3464" s="37">
        <f t="shared" si="1977"/>
        <v>0</v>
      </c>
      <c r="AA3464" s="2">
        <f t="shared" si="1978"/>
        <v>0</v>
      </c>
      <c r="AB3464" s="4">
        <f t="shared" si="1954"/>
        <v>7.1215000000000001E-2</v>
      </c>
      <c r="AC3464" s="148">
        <f t="shared" si="1979"/>
        <v>1020</v>
      </c>
      <c r="AD3464" s="36">
        <v>252</v>
      </c>
      <c r="AE3464" s="35">
        <f t="shared" si="1980"/>
        <v>1.3210804899999999</v>
      </c>
      <c r="AF3464" s="2">
        <f t="shared" si="1981"/>
        <v>98784.042307449999</v>
      </c>
      <c r="AG3464" s="2">
        <f t="shared" si="1982"/>
        <v>98784.042307449999</v>
      </c>
      <c r="AH3464" s="3">
        <f t="shared" si="1983"/>
        <v>0</v>
      </c>
      <c r="AI3464" s="3"/>
      <c r="AJ3464" s="3">
        <v>0</v>
      </c>
      <c r="AK3464" s="2">
        <f t="shared" si="1984"/>
        <v>117902.97891313443</v>
      </c>
      <c r="AR3464" s="1"/>
      <c r="AW3464" s="30"/>
      <c r="AX3464" s="30"/>
    </row>
    <row r="3465" spans="1:50" x14ac:dyDescent="0.2">
      <c r="A3465" s="78">
        <f t="shared" si="1953"/>
        <v>45356</v>
      </c>
      <c r="B3465" s="2">
        <f t="shared" si="1955"/>
        <v>524633.16167019354</v>
      </c>
      <c r="C3465" s="3">
        <f t="shared" si="1956"/>
        <v>70825476.825476125</v>
      </c>
      <c r="D3465" s="2">
        <f t="shared" si="1985"/>
        <v>240537.3279050432</v>
      </c>
      <c r="E3465" s="2">
        <f t="shared" si="1957"/>
        <v>0</v>
      </c>
      <c r="F3465" s="33">
        <f t="shared" si="1958"/>
        <v>240537.3279050432</v>
      </c>
      <c r="G3465" s="39">
        <f t="shared" si="1959"/>
        <v>6773.27</v>
      </c>
      <c r="H3465" s="38">
        <f>IF(AND(N3465=1,N3464&gt;1),VLOOKUP(A3464,[1]Plan1!$CW$105:$CY$300,3),H3464)</f>
        <v>6801.72</v>
      </c>
      <c r="I3465" s="127">
        <f t="shared" si="1960"/>
        <v>45275</v>
      </c>
      <c r="J3465" s="127">
        <f t="shared" si="1961"/>
        <v>45306</v>
      </c>
      <c r="K3465" s="34">
        <f t="shared" si="1962"/>
        <v>4.2003345503722755E-3</v>
      </c>
      <c r="L3465" s="212">
        <f t="shared" si="1963"/>
        <v>45362</v>
      </c>
      <c r="M3465" s="1">
        <f t="shared" si="1964"/>
        <v>18</v>
      </c>
      <c r="N3465" s="1">
        <f t="shared" si="1965"/>
        <v>14</v>
      </c>
      <c r="O3465" s="2">
        <f t="shared" si="1966"/>
        <v>1.0032654000000001</v>
      </c>
      <c r="P3465" s="35">
        <f t="shared" si="1967"/>
        <v>1.0056001299999999</v>
      </c>
      <c r="Q3465" s="35">
        <f t="shared" si="1968"/>
        <v>1.2751923355329629</v>
      </c>
      <c r="R3465" s="2">
        <f t="shared" si="1969"/>
        <v>1.2793563400000001</v>
      </c>
      <c r="S3465" s="2">
        <f t="shared" si="1970"/>
        <v>1.23561838</v>
      </c>
      <c r="T3465" s="2">
        <f t="shared" si="1971"/>
        <v>307732.95546197001</v>
      </c>
      <c r="U3465" s="2">
        <f t="shared" si="1972"/>
        <v>0</v>
      </c>
      <c r="V3465" s="2">
        <f t="shared" si="1973"/>
        <v>67195.627556932755</v>
      </c>
      <c r="W3465" s="2">
        <f t="shared" si="1974"/>
        <v>307732.95546197594</v>
      </c>
      <c r="X3465" s="36">
        <f t="shared" si="1975"/>
        <v>0</v>
      </c>
      <c r="Y3465" s="2">
        <f t="shared" si="1976"/>
        <v>0</v>
      </c>
      <c r="Z3465" s="37">
        <f t="shared" si="1977"/>
        <v>0</v>
      </c>
      <c r="AA3465" s="2">
        <f t="shared" si="1978"/>
        <v>0</v>
      </c>
      <c r="AB3465" s="4">
        <f t="shared" si="1954"/>
        <v>7.1215000000000001E-2</v>
      </c>
      <c r="AC3465" s="148">
        <f t="shared" si="1979"/>
        <v>1021</v>
      </c>
      <c r="AD3465" s="36">
        <v>252</v>
      </c>
      <c r="AE3465" s="35">
        <f t="shared" si="1980"/>
        <v>1.321441181</v>
      </c>
      <c r="AF3465" s="2">
        <f t="shared" si="1981"/>
        <v>98918.044636310005</v>
      </c>
      <c r="AG3465" s="2">
        <f t="shared" si="1982"/>
        <v>98918.044636310005</v>
      </c>
      <c r="AH3465" s="3">
        <f t="shared" si="1983"/>
        <v>0</v>
      </c>
      <c r="AI3465" s="3"/>
      <c r="AJ3465" s="3">
        <v>0</v>
      </c>
      <c r="AK3465" s="2">
        <f t="shared" si="1984"/>
        <v>117982.16157190752</v>
      </c>
      <c r="AR3465" s="1"/>
      <c r="AW3465" s="30"/>
      <c r="AX3465" s="30"/>
    </row>
    <row r="3466" spans="1:50" x14ac:dyDescent="0.2">
      <c r="A3466" s="78">
        <f t="shared" si="1953"/>
        <v>45357</v>
      </c>
      <c r="B3466" s="2">
        <f t="shared" si="1955"/>
        <v>524918.1023336458</v>
      </c>
      <c r="C3466" s="3">
        <f t="shared" si="1956"/>
        <v>70863943.815042183</v>
      </c>
      <c r="D3466" s="2">
        <f t="shared" si="1985"/>
        <v>240537.3279050432</v>
      </c>
      <c r="E3466" s="2">
        <f t="shared" si="1957"/>
        <v>0</v>
      </c>
      <c r="F3466" s="33">
        <f t="shared" si="1958"/>
        <v>240537.3279050432</v>
      </c>
      <c r="G3466" s="39">
        <f t="shared" si="1959"/>
        <v>6773.27</v>
      </c>
      <c r="H3466" s="38">
        <f>IF(AND(N3466=1,N3465&gt;1),VLOOKUP(A3465,[1]Plan1!$CW$105:$CY$300,3),H3465)</f>
        <v>6801.72</v>
      </c>
      <c r="I3466" s="127">
        <f t="shared" si="1960"/>
        <v>45275</v>
      </c>
      <c r="J3466" s="127">
        <f t="shared" si="1961"/>
        <v>45306</v>
      </c>
      <c r="K3466" s="34">
        <f t="shared" si="1962"/>
        <v>4.2003345503722755E-3</v>
      </c>
      <c r="L3466" s="212">
        <f t="shared" si="1963"/>
        <v>45362</v>
      </c>
      <c r="M3466" s="1">
        <f t="shared" si="1964"/>
        <v>18</v>
      </c>
      <c r="N3466" s="1">
        <f t="shared" si="1965"/>
        <v>15</v>
      </c>
      <c r="O3466" s="2">
        <f t="shared" si="1966"/>
        <v>1.0034990500000001</v>
      </c>
      <c r="P3466" s="35">
        <f t="shared" si="1967"/>
        <v>1.0056001299999999</v>
      </c>
      <c r="Q3466" s="35">
        <f t="shared" si="1968"/>
        <v>1.2751923355329629</v>
      </c>
      <c r="R3466" s="2">
        <f t="shared" si="1969"/>
        <v>1.2796542900000001</v>
      </c>
      <c r="S3466" s="2">
        <f t="shared" si="1970"/>
        <v>1.23561838</v>
      </c>
      <c r="T3466" s="2">
        <f t="shared" si="1971"/>
        <v>307804.62355881999</v>
      </c>
      <c r="U3466" s="2">
        <f t="shared" si="1972"/>
        <v>0</v>
      </c>
      <c r="V3466" s="2">
        <f t="shared" si="1973"/>
        <v>67267.295653782057</v>
      </c>
      <c r="W3466" s="2">
        <f t="shared" si="1974"/>
        <v>307804.62355882523</v>
      </c>
      <c r="X3466" s="36">
        <f t="shared" si="1975"/>
        <v>0</v>
      </c>
      <c r="Y3466" s="2">
        <f t="shared" si="1976"/>
        <v>0</v>
      </c>
      <c r="Z3466" s="37">
        <f t="shared" si="1977"/>
        <v>0</v>
      </c>
      <c r="AA3466" s="2">
        <f t="shared" si="1978"/>
        <v>0</v>
      </c>
      <c r="AB3466" s="4">
        <f t="shared" si="1954"/>
        <v>7.1215000000000001E-2</v>
      </c>
      <c r="AC3466" s="148">
        <f t="shared" si="1979"/>
        <v>1022</v>
      </c>
      <c r="AD3466" s="36">
        <v>252</v>
      </c>
      <c r="AE3466" s="35">
        <f t="shared" si="1980"/>
        <v>1.321801971</v>
      </c>
      <c r="AF3466" s="2">
        <f t="shared" si="1981"/>
        <v>99052.134544140004</v>
      </c>
      <c r="AG3466" s="2">
        <f t="shared" si="1982"/>
        <v>99052.134544140004</v>
      </c>
      <c r="AH3466" s="3">
        <f t="shared" si="1983"/>
        <v>0</v>
      </c>
      <c r="AI3466" s="3"/>
      <c r="AJ3466" s="3">
        <v>0</v>
      </c>
      <c r="AK3466" s="2">
        <f t="shared" si="1984"/>
        <v>118061.34423068061</v>
      </c>
      <c r="AR3466" s="1"/>
      <c r="AW3466" s="30"/>
      <c r="AX3466" s="30"/>
    </row>
    <row r="3467" spans="1:50" x14ac:dyDescent="0.2">
      <c r="A3467" s="78">
        <f t="shared" ref="A3467:A3530" si="1986">(A3466+1)</f>
        <v>45358</v>
      </c>
      <c r="B3467" s="2">
        <f t="shared" si="1955"/>
        <v>525203.15032559447</v>
      </c>
      <c r="C3467" s="3">
        <f t="shared" si="1956"/>
        <v>70902425.293955252</v>
      </c>
      <c r="D3467" s="2">
        <f t="shared" si="1985"/>
        <v>240537.3279050432</v>
      </c>
      <c r="E3467" s="2">
        <f t="shared" si="1957"/>
        <v>0</v>
      </c>
      <c r="F3467" s="33">
        <f t="shared" si="1958"/>
        <v>240537.3279050432</v>
      </c>
      <c r="G3467" s="39">
        <f t="shared" si="1959"/>
        <v>6773.27</v>
      </c>
      <c r="H3467" s="38">
        <f>IF(AND(N3467=1,N3466&gt;1),VLOOKUP(A3466,[1]Plan1!$CW$105:$CY$300,3),H3466)</f>
        <v>6801.72</v>
      </c>
      <c r="I3467" s="127">
        <f t="shared" si="1960"/>
        <v>45275</v>
      </c>
      <c r="J3467" s="127">
        <f t="shared" si="1961"/>
        <v>45306</v>
      </c>
      <c r="K3467" s="34">
        <f t="shared" si="1962"/>
        <v>4.2003345503722755E-3</v>
      </c>
      <c r="L3467" s="212">
        <f t="shared" si="1963"/>
        <v>45362</v>
      </c>
      <c r="M3467" s="1">
        <f t="shared" si="1964"/>
        <v>18</v>
      </c>
      <c r="N3467" s="1">
        <f t="shared" si="1965"/>
        <v>16</v>
      </c>
      <c r="O3467" s="2">
        <f t="shared" si="1966"/>
        <v>1.0037327599999999</v>
      </c>
      <c r="P3467" s="35">
        <f t="shared" si="1967"/>
        <v>1.0056001299999999</v>
      </c>
      <c r="Q3467" s="35">
        <f t="shared" si="1968"/>
        <v>1.2751923355329629</v>
      </c>
      <c r="R3467" s="2">
        <f t="shared" si="1969"/>
        <v>1.27995232</v>
      </c>
      <c r="S3467" s="2">
        <f t="shared" si="1970"/>
        <v>1.23561838</v>
      </c>
      <c r="T3467" s="2">
        <f t="shared" si="1971"/>
        <v>307876.31089865998</v>
      </c>
      <c r="U3467" s="2">
        <f t="shared" si="1972"/>
        <v>0</v>
      </c>
      <c r="V3467" s="2">
        <f t="shared" si="1973"/>
        <v>67338.982993617596</v>
      </c>
      <c r="W3467" s="2">
        <f t="shared" si="1974"/>
        <v>307876.3108986608</v>
      </c>
      <c r="X3467" s="36">
        <f t="shared" si="1975"/>
        <v>0</v>
      </c>
      <c r="Y3467" s="2">
        <f t="shared" si="1976"/>
        <v>0</v>
      </c>
      <c r="Z3467" s="37">
        <f t="shared" si="1977"/>
        <v>0</v>
      </c>
      <c r="AA3467" s="2">
        <f t="shared" si="1978"/>
        <v>0</v>
      </c>
      <c r="AB3467" s="4">
        <f t="shared" ref="AB3467:AB3530" si="1987">(AB3466)</f>
        <v>7.1215000000000001E-2</v>
      </c>
      <c r="AC3467" s="148">
        <f t="shared" si="1979"/>
        <v>1023</v>
      </c>
      <c r="AD3467" s="36">
        <v>252</v>
      </c>
      <c r="AE3467" s="35">
        <f t="shared" si="1980"/>
        <v>1.3221628590000001</v>
      </c>
      <c r="AF3467" s="2">
        <f t="shared" si="1981"/>
        <v>99186.31253748</v>
      </c>
      <c r="AG3467" s="2">
        <f t="shared" si="1982"/>
        <v>99186.31253748</v>
      </c>
      <c r="AH3467" s="3">
        <f t="shared" si="1983"/>
        <v>0</v>
      </c>
      <c r="AI3467" s="3"/>
      <c r="AJ3467" s="3">
        <v>0</v>
      </c>
      <c r="AK3467" s="2">
        <f t="shared" si="1984"/>
        <v>118140.5268894537</v>
      </c>
      <c r="AR3467" s="1"/>
      <c r="AW3467" s="30"/>
      <c r="AX3467" s="30"/>
    </row>
    <row r="3468" spans="1:50" x14ac:dyDescent="0.2">
      <c r="A3468" s="78">
        <f t="shared" si="1986"/>
        <v>45359</v>
      </c>
      <c r="B3468" s="2">
        <f t="shared" si="1955"/>
        <v>525488.29963358282</v>
      </c>
      <c r="C3468" s="3">
        <f t="shared" si="1956"/>
        <v>70940920.450533688</v>
      </c>
      <c r="D3468" s="2">
        <f t="shared" si="1985"/>
        <v>240537.3279050432</v>
      </c>
      <c r="E3468" s="2">
        <f t="shared" si="1957"/>
        <v>0</v>
      </c>
      <c r="F3468" s="33">
        <f t="shared" si="1958"/>
        <v>240537.3279050432</v>
      </c>
      <c r="G3468" s="39">
        <f t="shared" si="1959"/>
        <v>6773.27</v>
      </c>
      <c r="H3468" s="38">
        <f>IF(AND(N3468=1,N3467&gt;1),VLOOKUP(A3467,[1]Plan1!$CW$105:$CY$300,3),H3467)</f>
        <v>6801.72</v>
      </c>
      <c r="I3468" s="127">
        <f t="shared" si="1960"/>
        <v>45275</v>
      </c>
      <c r="J3468" s="127">
        <f t="shared" si="1961"/>
        <v>45306</v>
      </c>
      <c r="K3468" s="34">
        <f t="shared" si="1962"/>
        <v>4.2003345503722755E-3</v>
      </c>
      <c r="L3468" s="212">
        <f t="shared" si="1963"/>
        <v>45362</v>
      </c>
      <c r="M3468" s="1">
        <f t="shared" si="1964"/>
        <v>18</v>
      </c>
      <c r="N3468" s="1">
        <f t="shared" si="1965"/>
        <v>17</v>
      </c>
      <c r="O3468" s="2">
        <f t="shared" si="1966"/>
        <v>1.0039665200000001</v>
      </c>
      <c r="P3468" s="35">
        <f t="shared" si="1967"/>
        <v>1.0056001299999999</v>
      </c>
      <c r="Q3468" s="35">
        <f t="shared" si="1968"/>
        <v>1.2751923355329629</v>
      </c>
      <c r="R3468" s="2">
        <f t="shared" si="1969"/>
        <v>1.2802504100000001</v>
      </c>
      <c r="S3468" s="2">
        <f t="shared" si="1970"/>
        <v>1.23561838</v>
      </c>
      <c r="T3468" s="2">
        <f t="shared" si="1971"/>
        <v>307948.01267073001</v>
      </c>
      <c r="U3468" s="2">
        <f t="shared" si="1972"/>
        <v>0</v>
      </c>
      <c r="V3468" s="2">
        <f t="shared" si="1973"/>
        <v>67410.684765692815</v>
      </c>
      <c r="W3468" s="2">
        <f t="shared" si="1974"/>
        <v>307948.012670736</v>
      </c>
      <c r="X3468" s="36">
        <f t="shared" si="1975"/>
        <v>0</v>
      </c>
      <c r="Y3468" s="2">
        <f t="shared" si="1976"/>
        <v>0</v>
      </c>
      <c r="Z3468" s="37">
        <f t="shared" si="1977"/>
        <v>0</v>
      </c>
      <c r="AA3468" s="2">
        <f t="shared" si="1978"/>
        <v>0</v>
      </c>
      <c r="AB3468" s="4">
        <f t="shared" si="1987"/>
        <v>7.1215000000000001E-2</v>
      </c>
      <c r="AC3468" s="148">
        <f t="shared" si="1979"/>
        <v>1024</v>
      </c>
      <c r="AD3468" s="36">
        <v>252</v>
      </c>
      <c r="AE3468" s="35">
        <f t="shared" si="1980"/>
        <v>1.3225238459999999</v>
      </c>
      <c r="AF3468" s="2">
        <f t="shared" si="1981"/>
        <v>99320.577414619998</v>
      </c>
      <c r="AG3468" s="2">
        <f t="shared" si="1982"/>
        <v>99320.577414619998</v>
      </c>
      <c r="AH3468" s="3">
        <f t="shared" si="1983"/>
        <v>0</v>
      </c>
      <c r="AI3468" s="3"/>
      <c r="AJ3468" s="3">
        <v>0</v>
      </c>
      <c r="AK3468" s="2">
        <f t="shared" si="1984"/>
        <v>118219.70954822679</v>
      </c>
      <c r="AR3468" s="1"/>
      <c r="AW3468" s="30"/>
      <c r="AX3468" s="30"/>
    </row>
    <row r="3469" spans="1:50" x14ac:dyDescent="0.2">
      <c r="A3469" s="78">
        <f t="shared" si="1986"/>
        <v>45360</v>
      </c>
      <c r="B3469" s="2">
        <f t="shared" si="1955"/>
        <v>525662.32868270087</v>
      </c>
      <c r="C3469" s="3">
        <f t="shared" si="1956"/>
        <v>70964414.372164622</v>
      </c>
      <c r="D3469" s="2">
        <f t="shared" si="1985"/>
        <v>240537.3279050432</v>
      </c>
      <c r="E3469" s="2">
        <f t="shared" si="1957"/>
        <v>0</v>
      </c>
      <c r="F3469" s="33">
        <f t="shared" si="1958"/>
        <v>240537.3279050432</v>
      </c>
      <c r="G3469" s="39">
        <f t="shared" si="1959"/>
        <v>6773.27</v>
      </c>
      <c r="H3469" s="38">
        <f>IF(AND(N3469=1,N3468&gt;1),VLOOKUP(A3468,[1]Plan1!$CW$105:$CY$300,3),H3468)</f>
        <v>6801.72</v>
      </c>
      <c r="I3469" s="127">
        <f t="shared" si="1960"/>
        <v>45275</v>
      </c>
      <c r="J3469" s="127">
        <f t="shared" si="1961"/>
        <v>45306</v>
      </c>
      <c r="K3469" s="34">
        <f t="shared" si="1962"/>
        <v>4.2003345503722755E-3</v>
      </c>
      <c r="L3469" s="212">
        <f t="shared" si="1963"/>
        <v>45362</v>
      </c>
      <c r="M3469" s="1">
        <f t="shared" si="1964"/>
        <v>18</v>
      </c>
      <c r="N3469" s="1">
        <f t="shared" si="1965"/>
        <v>18</v>
      </c>
      <c r="O3469" s="2">
        <f t="shared" si="1966"/>
        <v>1.00420033</v>
      </c>
      <c r="P3469" s="35">
        <f t="shared" si="1967"/>
        <v>1.0056001299999999</v>
      </c>
      <c r="Q3469" s="35">
        <f t="shared" si="1968"/>
        <v>1.2751923355329629</v>
      </c>
      <c r="R3469" s="2">
        <f t="shared" si="1969"/>
        <v>1.2805485599999999</v>
      </c>
      <c r="S3469" s="2">
        <f t="shared" si="1970"/>
        <v>1.23561838</v>
      </c>
      <c r="T3469" s="2">
        <f t="shared" si="1971"/>
        <v>308019.72887504997</v>
      </c>
      <c r="U3469" s="2">
        <f t="shared" si="1972"/>
        <v>0</v>
      </c>
      <c r="V3469" s="2">
        <f t="shared" si="1973"/>
        <v>67482.400970007671</v>
      </c>
      <c r="W3469" s="2">
        <f t="shared" si="1974"/>
        <v>308019.7288750509</v>
      </c>
      <c r="X3469" s="36">
        <f t="shared" si="1975"/>
        <v>0</v>
      </c>
      <c r="Y3469" s="2">
        <f t="shared" si="1976"/>
        <v>0</v>
      </c>
      <c r="Z3469" s="37">
        <f t="shared" si="1977"/>
        <v>0</v>
      </c>
      <c r="AA3469" s="2">
        <f t="shared" si="1978"/>
        <v>0</v>
      </c>
      <c r="AB3469" s="4">
        <f t="shared" si="1987"/>
        <v>7.1215000000000001E-2</v>
      </c>
      <c r="AC3469" s="148">
        <f t="shared" si="1979"/>
        <v>1024</v>
      </c>
      <c r="AD3469" s="36">
        <v>252</v>
      </c>
      <c r="AE3469" s="35">
        <f t="shared" si="1980"/>
        <v>1.3225238459999999</v>
      </c>
      <c r="AF3469" s="2">
        <f t="shared" si="1981"/>
        <v>99343.707600649999</v>
      </c>
      <c r="AG3469" s="2">
        <f t="shared" si="1982"/>
        <v>99343.707600649999</v>
      </c>
      <c r="AH3469" s="3">
        <f t="shared" si="1983"/>
        <v>0</v>
      </c>
      <c r="AI3469" s="3"/>
      <c r="AJ3469" s="3">
        <v>0</v>
      </c>
      <c r="AK3469" s="2">
        <f t="shared" si="1984"/>
        <v>118298.89220699988</v>
      </c>
      <c r="AR3469" s="1"/>
      <c r="AW3469" s="30"/>
      <c r="AX3469" s="30"/>
    </row>
    <row r="3470" spans="1:50" x14ac:dyDescent="0.2">
      <c r="A3470" s="78">
        <f t="shared" si="1986"/>
        <v>45361</v>
      </c>
      <c r="B3470" s="2">
        <f t="shared" si="1955"/>
        <v>525741.5113414739</v>
      </c>
      <c r="C3470" s="3">
        <f t="shared" si="1956"/>
        <v>70975104.031098977</v>
      </c>
      <c r="D3470" s="2">
        <f t="shared" si="1985"/>
        <v>240537.3279050432</v>
      </c>
      <c r="E3470" s="2">
        <f t="shared" si="1957"/>
        <v>0</v>
      </c>
      <c r="F3470" s="33">
        <f t="shared" si="1958"/>
        <v>240537.3279050432</v>
      </c>
      <c r="G3470" s="39">
        <f t="shared" si="1959"/>
        <v>6773.27</v>
      </c>
      <c r="H3470" s="38">
        <f>IF(AND(N3470=1,N3469&gt;1),VLOOKUP(A3469,[1]Plan1!$CW$105:$CY$300,3),H3469)</f>
        <v>6801.72</v>
      </c>
      <c r="I3470" s="127">
        <f t="shared" si="1960"/>
        <v>45275</v>
      </c>
      <c r="J3470" s="127">
        <f t="shared" si="1961"/>
        <v>45306</v>
      </c>
      <c r="K3470" s="34">
        <f t="shared" si="1962"/>
        <v>4.2003345503722755E-3</v>
      </c>
      <c r="L3470" s="212">
        <f t="shared" si="1963"/>
        <v>45362</v>
      </c>
      <c r="M3470" s="1">
        <f t="shared" si="1964"/>
        <v>18</v>
      </c>
      <c r="N3470" s="1">
        <f t="shared" si="1965"/>
        <v>18</v>
      </c>
      <c r="O3470" s="2">
        <f t="shared" si="1966"/>
        <v>1.00420033</v>
      </c>
      <c r="P3470" s="35">
        <f t="shared" si="1967"/>
        <v>1.0056001299999999</v>
      </c>
      <c r="Q3470" s="35">
        <f t="shared" si="1968"/>
        <v>1.2751923355329629</v>
      </c>
      <c r="R3470" s="2">
        <f t="shared" si="1969"/>
        <v>1.2805485599999999</v>
      </c>
      <c r="S3470" s="2">
        <f t="shared" si="1970"/>
        <v>1.23561838</v>
      </c>
      <c r="T3470" s="2">
        <f t="shared" si="1971"/>
        <v>308019.72887504997</v>
      </c>
      <c r="U3470" s="2">
        <f t="shared" si="1972"/>
        <v>0</v>
      </c>
      <c r="V3470" s="2">
        <f t="shared" si="1973"/>
        <v>67482.400970007671</v>
      </c>
      <c r="W3470" s="2">
        <f t="shared" si="1974"/>
        <v>308019.7288750509</v>
      </c>
      <c r="X3470" s="36">
        <f t="shared" si="1975"/>
        <v>0</v>
      </c>
      <c r="Y3470" s="2">
        <f t="shared" si="1976"/>
        <v>0</v>
      </c>
      <c r="Z3470" s="37">
        <f t="shared" si="1977"/>
        <v>0</v>
      </c>
      <c r="AA3470" s="2">
        <f t="shared" si="1978"/>
        <v>0</v>
      </c>
      <c r="AB3470" s="4">
        <f t="shared" si="1987"/>
        <v>7.1215000000000001E-2</v>
      </c>
      <c r="AC3470" s="148">
        <f t="shared" si="1979"/>
        <v>1024</v>
      </c>
      <c r="AD3470" s="36">
        <v>252</v>
      </c>
      <c r="AE3470" s="35">
        <f t="shared" si="1980"/>
        <v>1.3225238459999999</v>
      </c>
      <c r="AF3470" s="2">
        <f t="shared" si="1981"/>
        <v>99343.707600649999</v>
      </c>
      <c r="AG3470" s="2">
        <f t="shared" si="1982"/>
        <v>99343.707600649999</v>
      </c>
      <c r="AH3470" s="3">
        <f t="shared" si="1983"/>
        <v>0</v>
      </c>
      <c r="AI3470" s="3"/>
      <c r="AJ3470" s="3">
        <v>0</v>
      </c>
      <c r="AK3470" s="2">
        <f t="shared" si="1984"/>
        <v>118378.07486577299</v>
      </c>
      <c r="AR3470" s="1"/>
      <c r="AW3470" s="30"/>
      <c r="AX3470" s="30"/>
    </row>
    <row r="3471" spans="1:50" x14ac:dyDescent="0.2">
      <c r="A3471" s="78">
        <f t="shared" si="1986"/>
        <v>45362</v>
      </c>
      <c r="B3471" s="2">
        <f t="shared" si="1955"/>
        <v>525931.91530404706</v>
      </c>
      <c r="C3471" s="3">
        <f t="shared" si="1956"/>
        <v>71000808.566046357</v>
      </c>
      <c r="D3471" s="2">
        <f t="shared" si="1985"/>
        <v>240537.3279050432</v>
      </c>
      <c r="E3471" s="2">
        <f t="shared" si="1957"/>
        <v>0</v>
      </c>
      <c r="F3471" s="33">
        <f t="shared" si="1958"/>
        <v>240537.3279050432</v>
      </c>
      <c r="G3471" s="39">
        <f t="shared" si="1959"/>
        <v>6773.27</v>
      </c>
      <c r="H3471" s="38">
        <f>IF(AND(N3471=1,N3470&gt;1),VLOOKUP(A3470,[1]Plan1!$CW$105:$CY$300,3),H3470)</f>
        <v>6801.72</v>
      </c>
      <c r="I3471" s="127">
        <f t="shared" si="1960"/>
        <v>45275</v>
      </c>
      <c r="J3471" s="127">
        <f t="shared" si="1961"/>
        <v>45306</v>
      </c>
      <c r="K3471" s="34">
        <f t="shared" si="1962"/>
        <v>4.2003345503722755E-3</v>
      </c>
      <c r="L3471" s="212">
        <f t="shared" si="1963"/>
        <v>45362</v>
      </c>
      <c r="M3471" s="1">
        <f t="shared" si="1964"/>
        <v>18</v>
      </c>
      <c r="N3471" s="1">
        <f t="shared" si="1965"/>
        <v>18</v>
      </c>
      <c r="O3471" s="2">
        <f t="shared" si="1966"/>
        <v>1.00420033</v>
      </c>
      <c r="P3471" s="35">
        <f t="shared" si="1967"/>
        <v>1.0056001299999999</v>
      </c>
      <c r="Q3471" s="35">
        <f t="shared" si="1968"/>
        <v>1.2751923355329629</v>
      </c>
      <c r="R3471" s="2">
        <f t="shared" si="1969"/>
        <v>1.2805485599999999</v>
      </c>
      <c r="S3471" s="2">
        <f t="shared" si="1970"/>
        <v>1.23561838</v>
      </c>
      <c r="T3471" s="2">
        <f t="shared" si="1971"/>
        <v>308019.72887504997</v>
      </c>
      <c r="U3471" s="2">
        <f t="shared" si="1972"/>
        <v>0</v>
      </c>
      <c r="V3471" s="2">
        <f t="shared" si="1973"/>
        <v>67482.400970007671</v>
      </c>
      <c r="W3471" s="2">
        <f t="shared" si="1974"/>
        <v>308019.7288750509</v>
      </c>
      <c r="X3471" s="36">
        <f t="shared" si="1975"/>
        <v>114</v>
      </c>
      <c r="Y3471" s="2">
        <f t="shared" si="1976"/>
        <v>0</v>
      </c>
      <c r="Z3471" s="37">
        <f t="shared" si="1977"/>
        <v>0</v>
      </c>
      <c r="AA3471" s="2">
        <f t="shared" si="1978"/>
        <v>0</v>
      </c>
      <c r="AB3471" s="4">
        <f t="shared" si="1987"/>
        <v>7.1215000000000001E-2</v>
      </c>
      <c r="AC3471" s="148">
        <f t="shared" si="1979"/>
        <v>1025</v>
      </c>
      <c r="AD3471" s="36">
        <v>252</v>
      </c>
      <c r="AE3471" s="35">
        <f t="shared" si="1980"/>
        <v>1.3228849309999999</v>
      </c>
      <c r="AF3471" s="2">
        <f t="shared" si="1981"/>
        <v>99454.928904450004</v>
      </c>
      <c r="AG3471" s="2">
        <f t="shared" si="1982"/>
        <v>99454.928904450004</v>
      </c>
      <c r="AH3471" s="3">
        <f t="shared" si="1983"/>
        <v>0</v>
      </c>
      <c r="AI3471" s="3"/>
      <c r="AJ3471" s="3">
        <v>0</v>
      </c>
      <c r="AK3471" s="2">
        <f t="shared" si="1984"/>
        <v>118457.25752454608</v>
      </c>
      <c r="AR3471" s="1"/>
      <c r="AW3471" s="30"/>
      <c r="AX3471" s="30"/>
    </row>
    <row r="3472" spans="1:50" x14ac:dyDescent="0.2">
      <c r="A3472" s="78">
        <f t="shared" si="1986"/>
        <v>45363</v>
      </c>
      <c r="B3472" s="2">
        <f t="shared" si="1955"/>
        <v>526282.79660935374</v>
      </c>
      <c r="C3472" s="3">
        <f t="shared" si="1956"/>
        <v>71048177.542262748</v>
      </c>
      <c r="D3472" s="2">
        <f t="shared" si="1985"/>
        <v>240537.3279050432</v>
      </c>
      <c r="E3472" s="2">
        <f t="shared" si="1957"/>
        <v>0</v>
      </c>
      <c r="F3472" s="33">
        <f t="shared" si="1958"/>
        <v>240537.3279050432</v>
      </c>
      <c r="G3472" s="39">
        <f t="shared" si="1959"/>
        <v>6801.72</v>
      </c>
      <c r="H3472" s="38">
        <f>IF(AND(N3472=1,N3471&gt;1),VLOOKUP(A3471,[1]Plan1!$CW$105:$CY$300,3),H3471)</f>
        <v>6858.17</v>
      </c>
      <c r="I3472" s="127">
        <f t="shared" si="1960"/>
        <v>45303</v>
      </c>
      <c r="J3472" s="127">
        <f t="shared" si="1961"/>
        <v>45334</v>
      </c>
      <c r="K3472" s="34">
        <f t="shared" si="1962"/>
        <v>8.2993713354857501E-3</v>
      </c>
      <c r="L3472" s="212">
        <f t="shared" si="1963"/>
        <v>45392</v>
      </c>
      <c r="M3472" s="1">
        <f t="shared" si="1964"/>
        <v>21</v>
      </c>
      <c r="N3472" s="1">
        <f t="shared" si="1965"/>
        <v>1</v>
      </c>
      <c r="O3472" s="2">
        <f t="shared" si="1966"/>
        <v>1.0003936499999999</v>
      </c>
      <c r="P3472" s="35">
        <f t="shared" si="1967"/>
        <v>1.00420033</v>
      </c>
      <c r="Q3472" s="35">
        <f t="shared" si="1968"/>
        <v>1.280548564155672</v>
      </c>
      <c r="R3472" s="2">
        <f t="shared" si="1969"/>
        <v>1.2810526499999999</v>
      </c>
      <c r="S3472" s="2">
        <f t="shared" si="1970"/>
        <v>1.23561838</v>
      </c>
      <c r="T3472" s="2">
        <f t="shared" si="1971"/>
        <v>308140.98133667</v>
      </c>
      <c r="U3472" s="2">
        <f t="shared" si="1972"/>
        <v>0</v>
      </c>
      <c r="V3472" s="2">
        <f t="shared" si="1973"/>
        <v>67603.653431631319</v>
      </c>
      <c r="W3472" s="2">
        <f t="shared" si="1974"/>
        <v>308140.98133667454</v>
      </c>
      <c r="X3472" s="36">
        <f t="shared" si="1975"/>
        <v>0</v>
      </c>
      <c r="Y3472" s="2">
        <f t="shared" si="1976"/>
        <v>0</v>
      </c>
      <c r="Z3472" s="37">
        <f t="shared" si="1977"/>
        <v>0</v>
      </c>
      <c r="AA3472" s="2">
        <f t="shared" si="1978"/>
        <v>0</v>
      </c>
      <c r="AB3472" s="4">
        <f t="shared" si="1987"/>
        <v>7.1215000000000001E-2</v>
      </c>
      <c r="AC3472" s="148">
        <f t="shared" si="1979"/>
        <v>1026</v>
      </c>
      <c r="AD3472" s="36">
        <v>252</v>
      </c>
      <c r="AE3472" s="35">
        <f t="shared" si="1980"/>
        <v>1.3232461149999999</v>
      </c>
      <c r="AF3472" s="2">
        <f t="shared" si="1981"/>
        <v>99605.375089359994</v>
      </c>
      <c r="AG3472" s="2">
        <f t="shared" si="1982"/>
        <v>99605.375089359994</v>
      </c>
      <c r="AH3472" s="3">
        <f t="shared" si="1983"/>
        <v>0</v>
      </c>
      <c r="AI3472" s="3"/>
      <c r="AJ3472" s="3">
        <v>0</v>
      </c>
      <c r="AK3472" s="2">
        <f t="shared" si="1984"/>
        <v>118536.44018331917</v>
      </c>
      <c r="AR3472" s="1"/>
      <c r="AW3472" s="30"/>
      <c r="AX3472" s="30"/>
    </row>
    <row r="3473" spans="1:50" x14ac:dyDescent="0.2">
      <c r="A3473" s="78">
        <f t="shared" si="1986"/>
        <v>45364</v>
      </c>
      <c r="B3473" s="2">
        <f t="shared" si="1955"/>
        <v>526633.85969691607</v>
      </c>
      <c r="C3473" s="3">
        <f t="shared" si="1956"/>
        <v>71095571.05908367</v>
      </c>
      <c r="D3473" s="2">
        <f t="shared" si="1985"/>
        <v>240537.3279050432</v>
      </c>
      <c r="E3473" s="2">
        <f t="shared" si="1957"/>
        <v>0</v>
      </c>
      <c r="F3473" s="33">
        <f t="shared" si="1958"/>
        <v>240537.3279050432</v>
      </c>
      <c r="G3473" s="39">
        <f t="shared" si="1959"/>
        <v>6801.72</v>
      </c>
      <c r="H3473" s="38">
        <f>IF(AND(N3473=1,N3472&gt;1),VLOOKUP(A3472,[1]Plan1!$CW$105:$CY$300,3),H3472)</f>
        <v>6858.17</v>
      </c>
      <c r="I3473" s="127">
        <f t="shared" si="1960"/>
        <v>45303</v>
      </c>
      <c r="J3473" s="127">
        <f t="shared" si="1961"/>
        <v>45334</v>
      </c>
      <c r="K3473" s="34">
        <f t="shared" si="1962"/>
        <v>8.2993713354857501E-3</v>
      </c>
      <c r="L3473" s="212">
        <f t="shared" si="1963"/>
        <v>45392</v>
      </c>
      <c r="M3473" s="1">
        <f t="shared" si="1964"/>
        <v>21</v>
      </c>
      <c r="N3473" s="1">
        <f t="shared" si="1965"/>
        <v>2</v>
      </c>
      <c r="O3473" s="2">
        <f t="shared" si="1966"/>
        <v>1.00078746</v>
      </c>
      <c r="P3473" s="35">
        <f t="shared" si="1967"/>
        <v>1.00420033</v>
      </c>
      <c r="Q3473" s="35">
        <f t="shared" si="1968"/>
        <v>1.280548564155672</v>
      </c>
      <c r="R3473" s="2">
        <f t="shared" si="1969"/>
        <v>1.28155694</v>
      </c>
      <c r="S3473" s="2">
        <f t="shared" si="1970"/>
        <v>1.23561838</v>
      </c>
      <c r="T3473" s="2">
        <f t="shared" si="1971"/>
        <v>308262.28190576</v>
      </c>
      <c r="U3473" s="2">
        <f t="shared" si="1972"/>
        <v>0</v>
      </c>
      <c r="V3473" s="2">
        <f t="shared" si="1973"/>
        <v>67724.954000720565</v>
      </c>
      <c r="W3473" s="2">
        <f t="shared" si="1974"/>
        <v>308262.28190576378</v>
      </c>
      <c r="X3473" s="36">
        <f t="shared" si="1975"/>
        <v>0</v>
      </c>
      <c r="Y3473" s="2">
        <f t="shared" si="1976"/>
        <v>0</v>
      </c>
      <c r="Z3473" s="37">
        <f t="shared" si="1977"/>
        <v>0</v>
      </c>
      <c r="AA3473" s="2">
        <f t="shared" si="1978"/>
        <v>0</v>
      </c>
      <c r="AB3473" s="4">
        <f t="shared" si="1987"/>
        <v>7.1215000000000001E-2</v>
      </c>
      <c r="AC3473" s="148">
        <f t="shared" si="1979"/>
        <v>1027</v>
      </c>
      <c r="AD3473" s="36">
        <v>252</v>
      </c>
      <c r="AE3473" s="35">
        <f t="shared" si="1980"/>
        <v>1.323607398</v>
      </c>
      <c r="AF3473" s="2">
        <f t="shared" si="1981"/>
        <v>99755.954949060004</v>
      </c>
      <c r="AG3473" s="2">
        <f t="shared" si="1982"/>
        <v>99755.954949060004</v>
      </c>
      <c r="AH3473" s="3">
        <f t="shared" si="1983"/>
        <v>0</v>
      </c>
      <c r="AI3473" s="3"/>
      <c r="AJ3473" s="3">
        <v>0</v>
      </c>
      <c r="AK3473" s="2">
        <f t="shared" si="1984"/>
        <v>118615.62284209226</v>
      </c>
      <c r="AR3473" s="1"/>
      <c r="AW3473" s="30"/>
      <c r="AX3473" s="30"/>
    </row>
    <row r="3474" spans="1:50" x14ac:dyDescent="0.2">
      <c r="A3474" s="78">
        <f t="shared" si="1986"/>
        <v>45365</v>
      </c>
      <c r="B3474" s="2">
        <f t="shared" si="1955"/>
        <v>526985.10116188065</v>
      </c>
      <c r="C3474" s="3">
        <f t="shared" si="1956"/>
        <v>71142988.656853884</v>
      </c>
      <c r="D3474" s="2">
        <f t="shared" si="1985"/>
        <v>240537.3279050432</v>
      </c>
      <c r="E3474" s="2">
        <f t="shared" si="1957"/>
        <v>0</v>
      </c>
      <c r="F3474" s="33">
        <f t="shared" si="1958"/>
        <v>240537.3279050432</v>
      </c>
      <c r="G3474" s="39">
        <f t="shared" si="1959"/>
        <v>6801.72</v>
      </c>
      <c r="H3474" s="38">
        <f>IF(AND(N3474=1,N3473&gt;1),VLOOKUP(A3473,[1]Plan1!$CW$105:$CY$300,3),H3473)</f>
        <v>6858.17</v>
      </c>
      <c r="I3474" s="127">
        <f t="shared" si="1960"/>
        <v>45303</v>
      </c>
      <c r="J3474" s="127">
        <f t="shared" si="1961"/>
        <v>45334</v>
      </c>
      <c r="K3474" s="34">
        <f t="shared" si="1962"/>
        <v>8.2993713354857501E-3</v>
      </c>
      <c r="L3474" s="212">
        <f t="shared" si="1963"/>
        <v>45392</v>
      </c>
      <c r="M3474" s="1">
        <f t="shared" si="1964"/>
        <v>21</v>
      </c>
      <c r="N3474" s="1">
        <f t="shared" si="1965"/>
        <v>3</v>
      </c>
      <c r="O3474" s="2">
        <f t="shared" si="1966"/>
        <v>1.00118142</v>
      </c>
      <c r="P3474" s="35">
        <f t="shared" si="1967"/>
        <v>1.00420033</v>
      </c>
      <c r="Q3474" s="35">
        <f t="shared" si="1968"/>
        <v>1.280548564155672</v>
      </c>
      <c r="R3474" s="2">
        <f t="shared" si="1969"/>
        <v>1.28206142</v>
      </c>
      <c r="S3474" s="2">
        <f t="shared" si="1970"/>
        <v>1.23561838</v>
      </c>
      <c r="T3474" s="2">
        <f t="shared" si="1971"/>
        <v>308383.62817694002</v>
      </c>
      <c r="U3474" s="2">
        <f t="shared" si="1972"/>
        <v>0</v>
      </c>
      <c r="V3474" s="2">
        <f t="shared" si="1973"/>
        <v>67846.300271902117</v>
      </c>
      <c r="W3474" s="2">
        <f t="shared" si="1974"/>
        <v>308383.62817694532</v>
      </c>
      <c r="X3474" s="36">
        <f t="shared" si="1975"/>
        <v>0</v>
      </c>
      <c r="Y3474" s="2">
        <f t="shared" si="1976"/>
        <v>0</v>
      </c>
      <c r="Z3474" s="37">
        <f t="shared" si="1977"/>
        <v>0</v>
      </c>
      <c r="AA3474" s="2">
        <f t="shared" si="1978"/>
        <v>0</v>
      </c>
      <c r="AB3474" s="4">
        <f t="shared" si="1987"/>
        <v>7.1215000000000001E-2</v>
      </c>
      <c r="AC3474" s="148">
        <f t="shared" si="1979"/>
        <v>1028</v>
      </c>
      <c r="AD3474" s="36">
        <v>252</v>
      </c>
      <c r="AE3474" s="35">
        <f t="shared" si="1980"/>
        <v>1.3239687790000001</v>
      </c>
      <c r="AF3474" s="2">
        <f t="shared" si="1981"/>
        <v>99906.66748407</v>
      </c>
      <c r="AG3474" s="2">
        <f t="shared" si="1982"/>
        <v>99906.66748407</v>
      </c>
      <c r="AH3474" s="3">
        <f t="shared" si="1983"/>
        <v>0</v>
      </c>
      <c r="AI3474" s="3"/>
      <c r="AJ3474" s="3">
        <v>0</v>
      </c>
      <c r="AK3474" s="2">
        <f t="shared" si="1984"/>
        <v>118694.80550086535</v>
      </c>
      <c r="AR3474" s="1"/>
      <c r="AW3474" s="30"/>
      <c r="AX3474" s="30"/>
    </row>
    <row r="3475" spans="1:50" x14ac:dyDescent="0.2">
      <c r="A3475" s="78">
        <f t="shared" si="1986"/>
        <v>45366</v>
      </c>
      <c r="B3475" s="2">
        <f t="shared" ref="B3475:B3538" si="1988">(W3475+AG3475+AJ3475+AK3475)</f>
        <v>527336.52746048418</v>
      </c>
      <c r="C3475" s="3">
        <f t="shared" ref="C3475:C3538" si="1989">B3475*135</f>
        <v>71190431.20716536</v>
      </c>
      <c r="D3475" s="2">
        <f t="shared" si="1985"/>
        <v>240537.3279050432</v>
      </c>
      <c r="E3475" s="2">
        <f t="shared" ref="E3475:E3538" si="1990">IF(ISERROR(VLOOKUP(A3475,AZ$12:BB$174,2,FALSE)=TRUE),E3474,VLOOKUP(A3475,AZ$12:BB$174,2,FALSE))</f>
        <v>0</v>
      </c>
      <c r="F3475" s="33">
        <f t="shared" ref="F3475:F3538" si="1991">(D3475-E3475)</f>
        <v>240537.3279050432</v>
      </c>
      <c r="G3475" s="39">
        <f t="shared" ref="G3475:G3538" si="1992">IF(H3475=H3474,G3474,H3474)</f>
        <v>6801.72</v>
      </c>
      <c r="H3475" s="38">
        <f>IF(AND(N3475=1,N3474&gt;1),VLOOKUP(A3474,[1]Plan1!$CW$105:$CY$300,3),H3474)</f>
        <v>6858.17</v>
      </c>
      <c r="I3475" s="127">
        <f t="shared" ref="I3475:I3538" si="1993">EDATE(J3475,-1)</f>
        <v>45303</v>
      </c>
      <c r="J3475" s="127">
        <f t="shared" ref="J3475:J3538" si="1994">IF(X3474&gt;0,EDATE(A3475,-1),+J3474)</f>
        <v>45334</v>
      </c>
      <c r="K3475" s="34">
        <f t="shared" ref="K3475:K3538" si="1995">(H3475/G3475)-1</f>
        <v>8.2993713354857501E-3</v>
      </c>
      <c r="L3475" s="212">
        <f t="shared" ref="L3475:L3538" si="1996">VLOOKUP(A3474,AZ$193:BA$372,2)</f>
        <v>45392</v>
      </c>
      <c r="M3475" s="1">
        <f t="shared" ref="M3475:M3538" si="1997">IF(L3475=L3474,M3474,NETWORKDAYS(L3474,L3475,$AT$194:$AT$348)-1)</f>
        <v>21</v>
      </c>
      <c r="N3475" s="1">
        <f t="shared" ref="N3475:N3538" si="1998">(M3475-(NETWORKDAYS(A3475,L3475,$AT$194:$AT$348)-1))</f>
        <v>4</v>
      </c>
      <c r="O3475" s="2">
        <f t="shared" ref="O3475:O3538" si="1999">TRUNC((H3475/G3475)^TRUNC((N3475/M3475),9),8)</f>
        <v>1.0015755399999999</v>
      </c>
      <c r="P3475" s="35">
        <f t="shared" ref="P3475:P3538" si="2000">IF(L3475&gt;L3474,O3474,P3474)</f>
        <v>1.00420033</v>
      </c>
      <c r="Q3475" s="35">
        <f t="shared" ref="Q3475:Q3538" si="2001">IF(L3475&gt;L3474,Q3474*P3475,Q3474)</f>
        <v>1.280548564155672</v>
      </c>
      <c r="R3475" s="2">
        <f t="shared" ref="R3475:R3538" si="2002">TRUNC(TRUNC((O3475*Q3475),15),8)</f>
        <v>1.2825661100000001</v>
      </c>
      <c r="S3475" s="2">
        <f t="shared" ref="S3475:S3538" si="2003">IF(AND(X3475&gt;0,MONTH(A3475)=S$9),R3475,S3474)</f>
        <v>1.23561838</v>
      </c>
      <c r="T3475" s="2">
        <f t="shared" ref="T3475:T3538" si="2004">TRUNC(D3475*R3475,8)</f>
        <v>308505.02496096003</v>
      </c>
      <c r="U3475" s="2">
        <f t="shared" ref="U3475:U3538" si="2005">(E3475*(S3475-1))</f>
        <v>0</v>
      </c>
      <c r="V3475" s="2">
        <f t="shared" ref="V3475:V3538" si="2006">(F3475*(R3475-1))</f>
        <v>67967.69705592253</v>
      </c>
      <c r="W3475" s="2">
        <f t="shared" ref="W3475:W3538" si="2007">(D3475+U3475+V3475)</f>
        <v>308505.02496096573</v>
      </c>
      <c r="X3475" s="36">
        <f t="shared" ref="X3475:X3538" si="2008">IF(VLOOKUP(A3475,AT$10:BC$190,10)=VLOOKUP(A3474,AT$10:BC$190,10),0,VLOOKUP(A3475,AT$10:BC$190,10))</f>
        <v>0</v>
      </c>
      <c r="Y3475" s="2">
        <f t="shared" ref="Y3475:Y3538" si="2009">IF(X3475&gt;0,VLOOKUP(A3475,AT$12:AX$190,5),0)</f>
        <v>0</v>
      </c>
      <c r="Z3475" s="37">
        <f t="shared" ref="Z3475:Z3538" si="2010">IF(X3475&gt;0,VLOOKUP($A3475,$AT$10:$AY$190,6),0)</f>
        <v>0</v>
      </c>
      <c r="AA3475" s="2">
        <f t="shared" ref="AA3475:AA3538" si="2011">IF(Z3475&gt;0,TRUNC(Z3475*T3475,8),0)</f>
        <v>0</v>
      </c>
      <c r="AB3475" s="4">
        <f t="shared" si="1987"/>
        <v>7.1215000000000001E-2</v>
      </c>
      <c r="AC3475" s="148">
        <f t="shared" ref="AC3475:AC3538" si="2012">NETWORKDAYS(A$1975,A3475,$AT$194:$AT$348)-1</f>
        <v>1029</v>
      </c>
      <c r="AD3475" s="36">
        <v>252</v>
      </c>
      <c r="AE3475" s="35">
        <f t="shared" ref="AE3475:AE3538" si="2013">ROUND((1+AB3475)^TRUNC((AC3475/AD3475),9),9)</f>
        <v>1.324330258</v>
      </c>
      <c r="AF3475" s="2">
        <f t="shared" ref="AF3475:AF3538" si="2014">TRUNC((T3475*(AE3475-1)),8)</f>
        <v>100057.51433988</v>
      </c>
      <c r="AG3475" s="2">
        <f t="shared" ref="AG3475:AG3538" si="2015">TRUNC((W3475*(AE3475-1)),8)</f>
        <v>100057.51433988</v>
      </c>
      <c r="AH3475" s="3">
        <f t="shared" ref="AH3475:AH3538" si="2016">IF(AA3475&gt;0,AA3475+AF3475,0)</f>
        <v>0</v>
      </c>
      <c r="AI3475" s="3"/>
      <c r="AJ3475" s="3">
        <v>0</v>
      </c>
      <c r="AK3475" s="2">
        <f t="shared" ref="AK3475:AK3538" si="2017">((0.01*(A3475-A$1975)/30)*AI$1896)</f>
        <v>118773.98815963844</v>
      </c>
      <c r="AR3475" s="1"/>
      <c r="AW3475" s="30"/>
      <c r="AX3475" s="30"/>
    </row>
    <row r="3476" spans="1:50" x14ac:dyDescent="0.2">
      <c r="A3476" s="78">
        <f t="shared" si="1986"/>
        <v>45367</v>
      </c>
      <c r="B3476" s="2">
        <f t="shared" si="1988"/>
        <v>527576.54644924647</v>
      </c>
      <c r="C3476" s="3">
        <f t="shared" si="1989"/>
        <v>71222833.770648271</v>
      </c>
      <c r="D3476" s="2">
        <f t="shared" si="1985"/>
        <v>240537.3279050432</v>
      </c>
      <c r="E3476" s="2">
        <f t="shared" si="1990"/>
        <v>0</v>
      </c>
      <c r="F3476" s="33">
        <f t="shared" si="1991"/>
        <v>240537.3279050432</v>
      </c>
      <c r="G3476" s="39">
        <f t="shared" si="1992"/>
        <v>6801.72</v>
      </c>
      <c r="H3476" s="38">
        <f>IF(AND(N3476=1,N3475&gt;1),VLOOKUP(A3475,[1]Plan1!$CW$105:$CY$300,3),H3475)</f>
        <v>6858.17</v>
      </c>
      <c r="I3476" s="127">
        <f t="shared" si="1993"/>
        <v>45303</v>
      </c>
      <c r="J3476" s="127">
        <f t="shared" si="1994"/>
        <v>45334</v>
      </c>
      <c r="K3476" s="34">
        <f t="shared" si="1995"/>
        <v>8.2993713354857501E-3</v>
      </c>
      <c r="L3476" s="212">
        <f t="shared" si="1996"/>
        <v>45392</v>
      </c>
      <c r="M3476" s="1">
        <f t="shared" si="1997"/>
        <v>21</v>
      </c>
      <c r="N3476" s="1">
        <f t="shared" si="1998"/>
        <v>5</v>
      </c>
      <c r="O3476" s="2">
        <f t="shared" si="1999"/>
        <v>1.00196982</v>
      </c>
      <c r="P3476" s="35">
        <f t="shared" si="2000"/>
        <v>1.00420033</v>
      </c>
      <c r="Q3476" s="35">
        <f t="shared" si="2001"/>
        <v>1.280548564155672</v>
      </c>
      <c r="R3476" s="2">
        <f t="shared" si="2002"/>
        <v>1.28307101</v>
      </c>
      <c r="S3476" s="2">
        <f t="shared" si="2003"/>
        <v>1.23561838</v>
      </c>
      <c r="T3476" s="2">
        <f t="shared" si="2004"/>
        <v>308626.47225782002</v>
      </c>
      <c r="U3476" s="2">
        <f t="shared" si="2005"/>
        <v>0</v>
      </c>
      <c r="V3476" s="2">
        <f t="shared" si="2006"/>
        <v>68089.144352781761</v>
      </c>
      <c r="W3476" s="2">
        <f t="shared" si="2007"/>
        <v>308626.47225782496</v>
      </c>
      <c r="X3476" s="36">
        <f t="shared" si="2008"/>
        <v>0</v>
      </c>
      <c r="Y3476" s="2">
        <f t="shared" si="2009"/>
        <v>0</v>
      </c>
      <c r="Z3476" s="37">
        <f t="shared" si="2010"/>
        <v>0</v>
      </c>
      <c r="AA3476" s="2">
        <f t="shared" si="2011"/>
        <v>0</v>
      </c>
      <c r="AB3476" s="4">
        <f t="shared" si="1987"/>
        <v>7.1215000000000001E-2</v>
      </c>
      <c r="AC3476" s="148">
        <f t="shared" si="2012"/>
        <v>1029</v>
      </c>
      <c r="AD3476" s="36">
        <v>252</v>
      </c>
      <c r="AE3476" s="35">
        <f t="shared" si="2013"/>
        <v>1.324330258</v>
      </c>
      <c r="AF3476" s="2">
        <f t="shared" si="2014"/>
        <v>100096.90337299999</v>
      </c>
      <c r="AG3476" s="2">
        <f t="shared" si="2015"/>
        <v>100096.90337301001</v>
      </c>
      <c r="AH3476" s="3">
        <f t="shared" si="2016"/>
        <v>0</v>
      </c>
      <c r="AI3476" s="3"/>
      <c r="AJ3476" s="3">
        <v>0</v>
      </c>
      <c r="AK3476" s="2">
        <f t="shared" si="2017"/>
        <v>118853.17081841153</v>
      </c>
      <c r="AR3476" s="1"/>
      <c r="AW3476" s="30"/>
      <c r="AX3476" s="30"/>
    </row>
    <row r="3477" spans="1:50" x14ac:dyDescent="0.2">
      <c r="A3477" s="78">
        <f t="shared" si="1986"/>
        <v>45368</v>
      </c>
      <c r="B3477" s="2">
        <f t="shared" si="1988"/>
        <v>527655.72910801962</v>
      </c>
      <c r="C3477" s="3">
        <f t="shared" si="1989"/>
        <v>71233523.429582655</v>
      </c>
      <c r="D3477" s="2">
        <f t="shared" si="1985"/>
        <v>240537.3279050432</v>
      </c>
      <c r="E3477" s="2">
        <f t="shared" si="1990"/>
        <v>0</v>
      </c>
      <c r="F3477" s="33">
        <f t="shared" si="1991"/>
        <v>240537.3279050432</v>
      </c>
      <c r="G3477" s="39">
        <f t="shared" si="1992"/>
        <v>6801.72</v>
      </c>
      <c r="H3477" s="38">
        <f>IF(AND(N3477=1,N3476&gt;1),VLOOKUP(A3476,[1]Plan1!$CW$105:$CY$300,3),H3476)</f>
        <v>6858.17</v>
      </c>
      <c r="I3477" s="127">
        <f t="shared" si="1993"/>
        <v>45303</v>
      </c>
      <c r="J3477" s="127">
        <f t="shared" si="1994"/>
        <v>45334</v>
      </c>
      <c r="K3477" s="34">
        <f t="shared" si="1995"/>
        <v>8.2993713354857501E-3</v>
      </c>
      <c r="L3477" s="212">
        <f t="shared" si="1996"/>
        <v>45392</v>
      </c>
      <c r="M3477" s="1">
        <f t="shared" si="1997"/>
        <v>21</v>
      </c>
      <c r="N3477" s="1">
        <f t="shared" si="1998"/>
        <v>5</v>
      </c>
      <c r="O3477" s="2">
        <f t="shared" si="1999"/>
        <v>1.00196982</v>
      </c>
      <c r="P3477" s="35">
        <f t="shared" si="2000"/>
        <v>1.00420033</v>
      </c>
      <c r="Q3477" s="35">
        <f t="shared" si="2001"/>
        <v>1.280548564155672</v>
      </c>
      <c r="R3477" s="2">
        <f t="shared" si="2002"/>
        <v>1.28307101</v>
      </c>
      <c r="S3477" s="2">
        <f t="shared" si="2003"/>
        <v>1.23561838</v>
      </c>
      <c r="T3477" s="2">
        <f t="shared" si="2004"/>
        <v>308626.47225782002</v>
      </c>
      <c r="U3477" s="2">
        <f t="shared" si="2005"/>
        <v>0</v>
      </c>
      <c r="V3477" s="2">
        <f t="shared" si="2006"/>
        <v>68089.144352781761</v>
      </c>
      <c r="W3477" s="2">
        <f t="shared" si="2007"/>
        <v>308626.47225782496</v>
      </c>
      <c r="X3477" s="36">
        <f t="shared" si="2008"/>
        <v>0</v>
      </c>
      <c r="Y3477" s="2">
        <f t="shared" si="2009"/>
        <v>0</v>
      </c>
      <c r="Z3477" s="37">
        <f t="shared" si="2010"/>
        <v>0</v>
      </c>
      <c r="AA3477" s="2">
        <f t="shared" si="2011"/>
        <v>0</v>
      </c>
      <c r="AB3477" s="4">
        <f t="shared" si="1987"/>
        <v>7.1215000000000001E-2</v>
      </c>
      <c r="AC3477" s="148">
        <f t="shared" si="2012"/>
        <v>1029</v>
      </c>
      <c r="AD3477" s="36">
        <v>252</v>
      </c>
      <c r="AE3477" s="35">
        <f t="shared" si="2013"/>
        <v>1.324330258</v>
      </c>
      <c r="AF3477" s="2">
        <f t="shared" si="2014"/>
        <v>100096.90337299999</v>
      </c>
      <c r="AG3477" s="2">
        <f t="shared" si="2015"/>
        <v>100096.90337301001</v>
      </c>
      <c r="AH3477" s="3">
        <f t="shared" si="2016"/>
        <v>0</v>
      </c>
      <c r="AI3477" s="3"/>
      <c r="AJ3477" s="3">
        <v>0</v>
      </c>
      <c r="AK3477" s="2">
        <f t="shared" si="2017"/>
        <v>118932.35347718463</v>
      </c>
      <c r="AR3477" s="1"/>
      <c r="AW3477" s="30"/>
      <c r="AX3477" s="30"/>
    </row>
    <row r="3478" spans="1:50" x14ac:dyDescent="0.2">
      <c r="A3478" s="78">
        <f t="shared" si="1986"/>
        <v>45369</v>
      </c>
      <c r="B3478" s="2">
        <f t="shared" si="1988"/>
        <v>527846.50461800268</v>
      </c>
      <c r="C3478" s="3">
        <f t="shared" si="1989"/>
        <v>71259278.123430356</v>
      </c>
      <c r="D3478" s="2">
        <f t="shared" si="1985"/>
        <v>240537.3279050432</v>
      </c>
      <c r="E3478" s="2">
        <f t="shared" si="1990"/>
        <v>0</v>
      </c>
      <c r="F3478" s="33">
        <f t="shared" si="1991"/>
        <v>240537.3279050432</v>
      </c>
      <c r="G3478" s="39">
        <f t="shared" si="1992"/>
        <v>6801.72</v>
      </c>
      <c r="H3478" s="38">
        <f>IF(AND(N3478=1,N3477&gt;1),VLOOKUP(A3477,[1]Plan1!$CW$105:$CY$300,3),H3477)</f>
        <v>6858.17</v>
      </c>
      <c r="I3478" s="127">
        <f t="shared" si="1993"/>
        <v>45303</v>
      </c>
      <c r="J3478" s="127">
        <f t="shared" si="1994"/>
        <v>45334</v>
      </c>
      <c r="K3478" s="34">
        <f t="shared" si="1995"/>
        <v>8.2993713354857501E-3</v>
      </c>
      <c r="L3478" s="212">
        <f t="shared" si="1996"/>
        <v>45392</v>
      </c>
      <c r="M3478" s="1">
        <f t="shared" si="1997"/>
        <v>21</v>
      </c>
      <c r="N3478" s="1">
        <f t="shared" si="1998"/>
        <v>5</v>
      </c>
      <c r="O3478" s="2">
        <f t="shared" si="1999"/>
        <v>1.00196982</v>
      </c>
      <c r="P3478" s="35">
        <f t="shared" si="2000"/>
        <v>1.00420033</v>
      </c>
      <c r="Q3478" s="35">
        <f t="shared" si="2001"/>
        <v>1.280548564155672</v>
      </c>
      <c r="R3478" s="2">
        <f t="shared" si="2002"/>
        <v>1.28307101</v>
      </c>
      <c r="S3478" s="2">
        <f t="shared" si="2003"/>
        <v>1.23561838</v>
      </c>
      <c r="T3478" s="2">
        <f t="shared" si="2004"/>
        <v>308626.47225782002</v>
      </c>
      <c r="U3478" s="2">
        <f t="shared" si="2005"/>
        <v>0</v>
      </c>
      <c r="V3478" s="2">
        <f t="shared" si="2006"/>
        <v>68089.144352781761</v>
      </c>
      <c r="W3478" s="2">
        <f t="shared" si="2007"/>
        <v>308626.47225782496</v>
      </c>
      <c r="X3478" s="36">
        <f t="shared" si="2008"/>
        <v>0</v>
      </c>
      <c r="Y3478" s="2">
        <f t="shared" si="2009"/>
        <v>0</v>
      </c>
      <c r="Z3478" s="37">
        <f t="shared" si="2010"/>
        <v>0</v>
      </c>
      <c r="AA3478" s="2">
        <f t="shared" si="2011"/>
        <v>0</v>
      </c>
      <c r="AB3478" s="4">
        <f t="shared" si="1987"/>
        <v>7.1215000000000001E-2</v>
      </c>
      <c r="AC3478" s="148">
        <f t="shared" si="2012"/>
        <v>1030</v>
      </c>
      <c r="AD3478" s="36">
        <v>252</v>
      </c>
      <c r="AE3478" s="35">
        <f t="shared" si="2013"/>
        <v>1.324691837</v>
      </c>
      <c r="AF3478" s="2">
        <f t="shared" si="2014"/>
        <v>100208.49622422</v>
      </c>
      <c r="AG3478" s="2">
        <f t="shared" si="2015"/>
        <v>100208.49622422</v>
      </c>
      <c r="AH3478" s="3">
        <f t="shared" si="2016"/>
        <v>0</v>
      </c>
      <c r="AI3478" s="3"/>
      <c r="AJ3478" s="3">
        <v>0</v>
      </c>
      <c r="AK3478" s="2">
        <f t="shared" si="2017"/>
        <v>119011.53613595771</v>
      </c>
      <c r="AR3478" s="1"/>
      <c r="AW3478" s="30"/>
      <c r="AX3478" s="30"/>
    </row>
    <row r="3479" spans="1:50" x14ac:dyDescent="0.2">
      <c r="A3479" s="78">
        <f t="shared" si="1986"/>
        <v>45370</v>
      </c>
      <c r="B3479" s="2">
        <f t="shared" si="1988"/>
        <v>528198.29509856738</v>
      </c>
      <c r="C3479" s="3">
        <f t="shared" si="1989"/>
        <v>71306769.838306591</v>
      </c>
      <c r="D3479" s="2">
        <f t="shared" si="1985"/>
        <v>240537.3279050432</v>
      </c>
      <c r="E3479" s="2">
        <f t="shared" si="1990"/>
        <v>0</v>
      </c>
      <c r="F3479" s="33">
        <f t="shared" si="1991"/>
        <v>240537.3279050432</v>
      </c>
      <c r="G3479" s="39">
        <f t="shared" si="1992"/>
        <v>6801.72</v>
      </c>
      <c r="H3479" s="38">
        <f>IF(AND(N3479=1,N3478&gt;1),VLOOKUP(A3478,[1]Plan1!$CW$105:$CY$300,3),H3478)</f>
        <v>6858.17</v>
      </c>
      <c r="I3479" s="127">
        <f t="shared" si="1993"/>
        <v>45303</v>
      </c>
      <c r="J3479" s="127">
        <f t="shared" si="1994"/>
        <v>45334</v>
      </c>
      <c r="K3479" s="34">
        <f t="shared" si="1995"/>
        <v>8.2993713354857501E-3</v>
      </c>
      <c r="L3479" s="212">
        <f t="shared" si="1996"/>
        <v>45392</v>
      </c>
      <c r="M3479" s="1">
        <f t="shared" si="1997"/>
        <v>21</v>
      </c>
      <c r="N3479" s="1">
        <f t="shared" si="1998"/>
        <v>6</v>
      </c>
      <c r="O3479" s="2">
        <f t="shared" si="1999"/>
        <v>1.0023642500000001</v>
      </c>
      <c r="P3479" s="35">
        <f t="shared" si="2000"/>
        <v>1.00420033</v>
      </c>
      <c r="Q3479" s="35">
        <f t="shared" si="2001"/>
        <v>1.280548564155672</v>
      </c>
      <c r="R3479" s="2">
        <f t="shared" si="2002"/>
        <v>1.2835761000000001</v>
      </c>
      <c r="S3479" s="2">
        <f t="shared" si="2003"/>
        <v>1.23561838</v>
      </c>
      <c r="T3479" s="2">
        <f t="shared" si="2004"/>
        <v>308747.96525677003</v>
      </c>
      <c r="U3479" s="2">
        <f t="shared" si="2005"/>
        <v>0</v>
      </c>
      <c r="V3479" s="2">
        <f t="shared" si="2006"/>
        <v>68210.637351733341</v>
      </c>
      <c r="W3479" s="2">
        <f t="shared" si="2007"/>
        <v>308747.96525677654</v>
      </c>
      <c r="X3479" s="36">
        <f t="shared" si="2008"/>
        <v>0</v>
      </c>
      <c r="Y3479" s="2">
        <f t="shared" si="2009"/>
        <v>0</v>
      </c>
      <c r="Z3479" s="37">
        <f t="shared" si="2010"/>
        <v>0</v>
      </c>
      <c r="AA3479" s="2">
        <f t="shared" si="2011"/>
        <v>0</v>
      </c>
      <c r="AB3479" s="4">
        <f t="shared" si="1987"/>
        <v>7.1215000000000001E-2</v>
      </c>
      <c r="AC3479" s="148">
        <f t="shared" si="2012"/>
        <v>1031</v>
      </c>
      <c r="AD3479" s="36">
        <v>252</v>
      </c>
      <c r="AE3479" s="35">
        <f t="shared" si="2013"/>
        <v>1.3250535139999999</v>
      </c>
      <c r="AF3479" s="2">
        <f t="shared" si="2014"/>
        <v>100359.61104706</v>
      </c>
      <c r="AG3479" s="2">
        <f t="shared" si="2015"/>
        <v>100359.61104706</v>
      </c>
      <c r="AH3479" s="3">
        <f t="shared" si="2016"/>
        <v>0</v>
      </c>
      <c r="AI3479" s="3"/>
      <c r="AJ3479" s="3">
        <v>0</v>
      </c>
      <c r="AK3479" s="2">
        <f t="shared" si="2017"/>
        <v>119090.71879473083</v>
      </c>
      <c r="AR3479" s="1"/>
      <c r="AW3479" s="30"/>
      <c r="AX3479" s="30"/>
    </row>
    <row r="3480" spans="1:50" x14ac:dyDescent="0.2">
      <c r="A3480" s="78">
        <f t="shared" si="1986"/>
        <v>45371</v>
      </c>
      <c r="B3480" s="2">
        <f t="shared" si="1988"/>
        <v>528550.26142579096</v>
      </c>
      <c r="C3480" s="3">
        <f t="shared" si="1989"/>
        <v>71354285.29248178</v>
      </c>
      <c r="D3480" s="2">
        <f t="shared" si="1985"/>
        <v>240537.3279050432</v>
      </c>
      <c r="E3480" s="2">
        <f t="shared" si="1990"/>
        <v>0</v>
      </c>
      <c r="F3480" s="33">
        <f t="shared" si="1991"/>
        <v>240537.3279050432</v>
      </c>
      <c r="G3480" s="39">
        <f t="shared" si="1992"/>
        <v>6801.72</v>
      </c>
      <c r="H3480" s="38">
        <f>IF(AND(N3480=1,N3479&gt;1),VLOOKUP(A3479,[1]Plan1!$CW$105:$CY$300,3),H3479)</f>
        <v>6858.17</v>
      </c>
      <c r="I3480" s="127">
        <f t="shared" si="1993"/>
        <v>45303</v>
      </c>
      <c r="J3480" s="127">
        <f t="shared" si="1994"/>
        <v>45334</v>
      </c>
      <c r="K3480" s="34">
        <f t="shared" si="1995"/>
        <v>8.2993713354857501E-3</v>
      </c>
      <c r="L3480" s="212">
        <f t="shared" si="1996"/>
        <v>45392</v>
      </c>
      <c r="M3480" s="1">
        <f t="shared" si="1997"/>
        <v>21</v>
      </c>
      <c r="N3480" s="1">
        <f t="shared" si="1998"/>
        <v>7</v>
      </c>
      <c r="O3480" s="2">
        <f t="shared" si="1999"/>
        <v>1.0027588300000001</v>
      </c>
      <c r="P3480" s="35">
        <f t="shared" si="2000"/>
        <v>1.00420033</v>
      </c>
      <c r="Q3480" s="35">
        <f t="shared" si="2001"/>
        <v>1.280548564155672</v>
      </c>
      <c r="R3480" s="2">
        <f t="shared" si="2002"/>
        <v>1.28408137</v>
      </c>
      <c r="S3480" s="2">
        <f t="shared" si="2003"/>
        <v>1.23561838</v>
      </c>
      <c r="T3480" s="2">
        <f t="shared" si="2004"/>
        <v>308869.50155243999</v>
      </c>
      <c r="U3480" s="2">
        <f t="shared" si="2005"/>
        <v>0</v>
      </c>
      <c r="V3480" s="2">
        <f t="shared" si="2006"/>
        <v>68332.173647403906</v>
      </c>
      <c r="W3480" s="2">
        <f t="shared" si="2007"/>
        <v>308869.50155244709</v>
      </c>
      <c r="X3480" s="36">
        <f t="shared" si="2008"/>
        <v>0</v>
      </c>
      <c r="Y3480" s="2">
        <f t="shared" si="2009"/>
        <v>0</v>
      </c>
      <c r="Z3480" s="37">
        <f t="shared" si="2010"/>
        <v>0</v>
      </c>
      <c r="AA3480" s="2">
        <f t="shared" si="2011"/>
        <v>0</v>
      </c>
      <c r="AB3480" s="4">
        <f t="shared" si="1987"/>
        <v>7.1215000000000001E-2</v>
      </c>
      <c r="AC3480" s="148">
        <f t="shared" si="2012"/>
        <v>1032</v>
      </c>
      <c r="AD3480" s="36">
        <v>252</v>
      </c>
      <c r="AE3480" s="35">
        <f t="shared" si="2013"/>
        <v>1.32541529</v>
      </c>
      <c r="AF3480" s="2">
        <f t="shared" si="2014"/>
        <v>100510.85841984001</v>
      </c>
      <c r="AG3480" s="2">
        <f t="shared" si="2015"/>
        <v>100510.85841984001</v>
      </c>
      <c r="AH3480" s="3">
        <f t="shared" si="2016"/>
        <v>0</v>
      </c>
      <c r="AI3480" s="3"/>
      <c r="AJ3480" s="3">
        <v>0</v>
      </c>
      <c r="AK3480" s="2">
        <f t="shared" si="2017"/>
        <v>119169.9014535039</v>
      </c>
      <c r="AR3480" s="1"/>
      <c r="AW3480" s="30"/>
      <c r="AX3480" s="30"/>
    </row>
    <row r="3481" spans="1:50" x14ac:dyDescent="0.2">
      <c r="A3481" s="78">
        <f t="shared" si="1986"/>
        <v>45372</v>
      </c>
      <c r="B3481" s="2">
        <f t="shared" si="1988"/>
        <v>528902.41643871681</v>
      </c>
      <c r="C3481" s="3">
        <f t="shared" si="1989"/>
        <v>71401826.219226763</v>
      </c>
      <c r="D3481" s="2">
        <f t="shared" si="1985"/>
        <v>240537.3279050432</v>
      </c>
      <c r="E3481" s="2">
        <f t="shared" si="1990"/>
        <v>0</v>
      </c>
      <c r="F3481" s="33">
        <f t="shared" si="1991"/>
        <v>240537.3279050432</v>
      </c>
      <c r="G3481" s="39">
        <f t="shared" si="1992"/>
        <v>6801.72</v>
      </c>
      <c r="H3481" s="38">
        <f>IF(AND(N3481=1,N3480&gt;1),VLOOKUP(A3480,[1]Plan1!$CW$105:$CY$300,3),H3480)</f>
        <v>6858.17</v>
      </c>
      <c r="I3481" s="127">
        <f t="shared" si="1993"/>
        <v>45303</v>
      </c>
      <c r="J3481" s="127">
        <f t="shared" si="1994"/>
        <v>45334</v>
      </c>
      <c r="K3481" s="34">
        <f t="shared" si="1995"/>
        <v>8.2993713354857501E-3</v>
      </c>
      <c r="L3481" s="212">
        <f t="shared" si="1996"/>
        <v>45392</v>
      </c>
      <c r="M3481" s="1">
        <f t="shared" si="1997"/>
        <v>21</v>
      </c>
      <c r="N3481" s="1">
        <f t="shared" si="1998"/>
        <v>8</v>
      </c>
      <c r="O3481" s="2">
        <f t="shared" si="1999"/>
        <v>1.00315357</v>
      </c>
      <c r="P3481" s="35">
        <f t="shared" si="2000"/>
        <v>1.00420033</v>
      </c>
      <c r="Q3481" s="35">
        <f t="shared" si="2001"/>
        <v>1.280548564155672</v>
      </c>
      <c r="R3481" s="2">
        <f t="shared" si="2002"/>
        <v>1.2845868600000001</v>
      </c>
      <c r="S3481" s="2">
        <f t="shared" si="2003"/>
        <v>1.23561838</v>
      </c>
      <c r="T3481" s="2">
        <f t="shared" si="2004"/>
        <v>308991.09076633002</v>
      </c>
      <c r="U3481" s="2">
        <f t="shared" si="2005"/>
        <v>0</v>
      </c>
      <c r="V3481" s="2">
        <f t="shared" si="2006"/>
        <v>68453.762861286654</v>
      </c>
      <c r="W3481" s="2">
        <f t="shared" si="2007"/>
        <v>308991.09076632984</v>
      </c>
      <c r="X3481" s="36">
        <f t="shared" si="2008"/>
        <v>0</v>
      </c>
      <c r="Y3481" s="2">
        <f t="shared" si="2009"/>
        <v>0</v>
      </c>
      <c r="Z3481" s="37">
        <f t="shared" si="2010"/>
        <v>0</v>
      </c>
      <c r="AA3481" s="2">
        <f t="shared" si="2011"/>
        <v>0</v>
      </c>
      <c r="AB3481" s="4">
        <f t="shared" si="1987"/>
        <v>7.1215000000000001E-2</v>
      </c>
      <c r="AC3481" s="148">
        <f t="shared" si="2012"/>
        <v>1033</v>
      </c>
      <c r="AD3481" s="36">
        <v>252</v>
      </c>
      <c r="AE3481" s="35">
        <f t="shared" si="2013"/>
        <v>1.3257771650000001</v>
      </c>
      <c r="AF3481" s="2">
        <f t="shared" si="2014"/>
        <v>100662.24156010999</v>
      </c>
      <c r="AG3481" s="2">
        <f t="shared" si="2015"/>
        <v>100662.24156010999</v>
      </c>
      <c r="AH3481" s="3">
        <f t="shared" si="2016"/>
        <v>0</v>
      </c>
      <c r="AI3481" s="3"/>
      <c r="AJ3481" s="3">
        <v>0</v>
      </c>
      <c r="AK3481" s="2">
        <f t="shared" si="2017"/>
        <v>119249.08411227699</v>
      </c>
      <c r="AR3481" s="1"/>
      <c r="AW3481" s="30"/>
      <c r="AX3481" s="30"/>
    </row>
    <row r="3482" spans="1:50" x14ac:dyDescent="0.2">
      <c r="A3482" s="78">
        <f t="shared" si="1986"/>
        <v>45373</v>
      </c>
      <c r="B3482" s="2">
        <f t="shared" si="1988"/>
        <v>529254.75354206818</v>
      </c>
      <c r="C3482" s="3">
        <f t="shared" si="1989"/>
        <v>71449391.728179201</v>
      </c>
      <c r="D3482" s="2">
        <f t="shared" si="1985"/>
        <v>240537.3279050432</v>
      </c>
      <c r="E3482" s="2">
        <f t="shared" si="1990"/>
        <v>0</v>
      </c>
      <c r="F3482" s="33">
        <f t="shared" si="1991"/>
        <v>240537.3279050432</v>
      </c>
      <c r="G3482" s="39">
        <f t="shared" si="1992"/>
        <v>6801.72</v>
      </c>
      <c r="H3482" s="38">
        <f>IF(AND(N3482=1,N3481&gt;1),VLOOKUP(A3481,[1]Plan1!$CW$105:$CY$300,3),H3481)</f>
        <v>6858.17</v>
      </c>
      <c r="I3482" s="127">
        <f t="shared" si="1993"/>
        <v>45303</v>
      </c>
      <c r="J3482" s="127">
        <f t="shared" si="1994"/>
        <v>45334</v>
      </c>
      <c r="K3482" s="34">
        <f t="shared" si="1995"/>
        <v>8.2993713354857501E-3</v>
      </c>
      <c r="L3482" s="212">
        <f t="shared" si="1996"/>
        <v>45392</v>
      </c>
      <c r="M3482" s="1">
        <f t="shared" si="1997"/>
        <v>21</v>
      </c>
      <c r="N3482" s="1">
        <f t="shared" si="1998"/>
        <v>9</v>
      </c>
      <c r="O3482" s="2">
        <f t="shared" si="1999"/>
        <v>1.0035484699999999</v>
      </c>
      <c r="P3482" s="35">
        <f t="shared" si="2000"/>
        <v>1.00420033</v>
      </c>
      <c r="Q3482" s="35">
        <f t="shared" si="2001"/>
        <v>1.280548564155672</v>
      </c>
      <c r="R3482" s="2">
        <f t="shared" si="2002"/>
        <v>1.2850925499999999</v>
      </c>
      <c r="S3482" s="2">
        <f t="shared" si="2003"/>
        <v>1.23561838</v>
      </c>
      <c r="T3482" s="2">
        <f t="shared" si="2004"/>
        <v>309112.72808767</v>
      </c>
      <c r="U3482" s="2">
        <f t="shared" si="2005"/>
        <v>0</v>
      </c>
      <c r="V3482" s="2">
        <f t="shared" si="2006"/>
        <v>68575.400182634898</v>
      </c>
      <c r="W3482" s="2">
        <f t="shared" si="2007"/>
        <v>309112.72808767809</v>
      </c>
      <c r="X3482" s="36">
        <f t="shared" si="2008"/>
        <v>0</v>
      </c>
      <c r="Y3482" s="2">
        <f t="shared" si="2009"/>
        <v>0</v>
      </c>
      <c r="Z3482" s="37">
        <f t="shared" si="2010"/>
        <v>0</v>
      </c>
      <c r="AA3482" s="2">
        <f t="shared" si="2011"/>
        <v>0</v>
      </c>
      <c r="AB3482" s="4">
        <f t="shared" si="1987"/>
        <v>7.1215000000000001E-2</v>
      </c>
      <c r="AC3482" s="148">
        <f t="shared" si="2012"/>
        <v>1034</v>
      </c>
      <c r="AD3482" s="36">
        <v>252</v>
      </c>
      <c r="AE3482" s="35">
        <f t="shared" si="2013"/>
        <v>1.3261391380000001</v>
      </c>
      <c r="AF3482" s="2">
        <f t="shared" si="2014"/>
        <v>100813.75868334</v>
      </c>
      <c r="AG3482" s="2">
        <f t="shared" si="2015"/>
        <v>100813.75868334</v>
      </c>
      <c r="AH3482" s="3">
        <f t="shared" si="2016"/>
        <v>0</v>
      </c>
      <c r="AI3482" s="3"/>
      <c r="AJ3482" s="3">
        <v>0</v>
      </c>
      <c r="AK3482" s="2">
        <f t="shared" si="2017"/>
        <v>119328.26677105007</v>
      </c>
      <c r="AR3482" s="1"/>
      <c r="AW3482" s="30"/>
      <c r="AX3482" s="30"/>
    </row>
    <row r="3483" spans="1:50" x14ac:dyDescent="0.2">
      <c r="A3483" s="78">
        <f t="shared" si="1986"/>
        <v>45374</v>
      </c>
      <c r="B3483" s="2">
        <f t="shared" si="1988"/>
        <v>529495.30482065189</v>
      </c>
      <c r="C3483" s="3">
        <f t="shared" si="1989"/>
        <v>71481866.150788009</v>
      </c>
      <c r="D3483" s="2">
        <f t="shared" si="1985"/>
        <v>240537.3279050432</v>
      </c>
      <c r="E3483" s="2">
        <f t="shared" si="1990"/>
        <v>0</v>
      </c>
      <c r="F3483" s="33">
        <f t="shared" si="1991"/>
        <v>240537.3279050432</v>
      </c>
      <c r="G3483" s="39">
        <f t="shared" si="1992"/>
        <v>6801.72</v>
      </c>
      <c r="H3483" s="38">
        <f>IF(AND(N3483=1,N3482&gt;1),VLOOKUP(A3482,[1]Plan1!$CW$105:$CY$300,3),H3482)</f>
        <v>6858.17</v>
      </c>
      <c r="I3483" s="127">
        <f t="shared" si="1993"/>
        <v>45303</v>
      </c>
      <c r="J3483" s="127">
        <f t="shared" si="1994"/>
        <v>45334</v>
      </c>
      <c r="K3483" s="34">
        <f t="shared" si="1995"/>
        <v>8.2993713354857501E-3</v>
      </c>
      <c r="L3483" s="212">
        <f t="shared" si="1996"/>
        <v>45392</v>
      </c>
      <c r="M3483" s="1">
        <f t="shared" si="1997"/>
        <v>21</v>
      </c>
      <c r="N3483" s="1">
        <f t="shared" si="1998"/>
        <v>10</v>
      </c>
      <c r="O3483" s="2">
        <f t="shared" si="1999"/>
        <v>1.00394352</v>
      </c>
      <c r="P3483" s="35">
        <f t="shared" si="2000"/>
        <v>1.00420033</v>
      </c>
      <c r="Q3483" s="35">
        <f t="shared" si="2001"/>
        <v>1.280548564155672</v>
      </c>
      <c r="R3483" s="2">
        <f t="shared" si="2002"/>
        <v>1.2855984300000001</v>
      </c>
      <c r="S3483" s="2">
        <f t="shared" si="2003"/>
        <v>1.23561838</v>
      </c>
      <c r="T3483" s="2">
        <f t="shared" si="2004"/>
        <v>309234.41111111001</v>
      </c>
      <c r="U3483" s="2">
        <f t="shared" si="2005"/>
        <v>0</v>
      </c>
      <c r="V3483" s="2">
        <f t="shared" si="2006"/>
        <v>68697.083206075549</v>
      </c>
      <c r="W3483" s="2">
        <f t="shared" si="2007"/>
        <v>309234.41111111874</v>
      </c>
      <c r="X3483" s="36">
        <f t="shared" si="2008"/>
        <v>0</v>
      </c>
      <c r="Y3483" s="2">
        <f t="shared" si="2009"/>
        <v>0</v>
      </c>
      <c r="Z3483" s="37">
        <f t="shared" si="2010"/>
        <v>0</v>
      </c>
      <c r="AA3483" s="2">
        <f t="shared" si="2011"/>
        <v>0</v>
      </c>
      <c r="AB3483" s="4">
        <f t="shared" si="1987"/>
        <v>7.1215000000000001E-2</v>
      </c>
      <c r="AC3483" s="148">
        <f t="shared" si="2012"/>
        <v>1034</v>
      </c>
      <c r="AD3483" s="36">
        <v>252</v>
      </c>
      <c r="AE3483" s="35">
        <f t="shared" si="2013"/>
        <v>1.3261391380000001</v>
      </c>
      <c r="AF3483" s="2">
        <f t="shared" si="2014"/>
        <v>100853.44427971001</v>
      </c>
      <c r="AG3483" s="2">
        <f t="shared" si="2015"/>
        <v>100853.44427971001</v>
      </c>
      <c r="AH3483" s="3">
        <f t="shared" si="2016"/>
        <v>0</v>
      </c>
      <c r="AI3483" s="3"/>
      <c r="AJ3483" s="3">
        <v>0</v>
      </c>
      <c r="AK3483" s="2">
        <f t="shared" si="2017"/>
        <v>119407.44942982319</v>
      </c>
      <c r="AR3483" s="1"/>
      <c r="AW3483" s="30"/>
      <c r="AX3483" s="30"/>
    </row>
    <row r="3484" spans="1:50" x14ac:dyDescent="0.2">
      <c r="A3484" s="78">
        <f t="shared" si="1986"/>
        <v>45375</v>
      </c>
      <c r="B3484" s="2">
        <f t="shared" si="1988"/>
        <v>529574.48747942504</v>
      </c>
      <c r="C3484" s="3">
        <f t="shared" si="1989"/>
        <v>71492555.809722379</v>
      </c>
      <c r="D3484" s="2">
        <f t="shared" si="1985"/>
        <v>240537.3279050432</v>
      </c>
      <c r="E3484" s="2">
        <f t="shared" si="1990"/>
        <v>0</v>
      </c>
      <c r="F3484" s="33">
        <f t="shared" si="1991"/>
        <v>240537.3279050432</v>
      </c>
      <c r="G3484" s="39">
        <f t="shared" si="1992"/>
        <v>6801.72</v>
      </c>
      <c r="H3484" s="38">
        <f>IF(AND(N3484=1,N3483&gt;1),VLOOKUP(A3483,[1]Plan1!$CW$105:$CY$300,3),H3483)</f>
        <v>6858.17</v>
      </c>
      <c r="I3484" s="127">
        <f t="shared" si="1993"/>
        <v>45303</v>
      </c>
      <c r="J3484" s="127">
        <f t="shared" si="1994"/>
        <v>45334</v>
      </c>
      <c r="K3484" s="34">
        <f t="shared" si="1995"/>
        <v>8.2993713354857501E-3</v>
      </c>
      <c r="L3484" s="212">
        <f t="shared" si="1996"/>
        <v>45392</v>
      </c>
      <c r="M3484" s="1">
        <f t="shared" si="1997"/>
        <v>21</v>
      </c>
      <c r="N3484" s="1">
        <f t="shared" si="1998"/>
        <v>10</v>
      </c>
      <c r="O3484" s="2">
        <f t="shared" si="1999"/>
        <v>1.00394352</v>
      </c>
      <c r="P3484" s="35">
        <f t="shared" si="2000"/>
        <v>1.00420033</v>
      </c>
      <c r="Q3484" s="35">
        <f t="shared" si="2001"/>
        <v>1.280548564155672</v>
      </c>
      <c r="R3484" s="2">
        <f t="shared" si="2002"/>
        <v>1.2855984300000001</v>
      </c>
      <c r="S3484" s="2">
        <f t="shared" si="2003"/>
        <v>1.23561838</v>
      </c>
      <c r="T3484" s="2">
        <f t="shared" si="2004"/>
        <v>309234.41111111001</v>
      </c>
      <c r="U3484" s="2">
        <f t="shared" si="2005"/>
        <v>0</v>
      </c>
      <c r="V3484" s="2">
        <f t="shared" si="2006"/>
        <v>68697.083206075549</v>
      </c>
      <c r="W3484" s="2">
        <f t="shared" si="2007"/>
        <v>309234.41111111874</v>
      </c>
      <c r="X3484" s="36">
        <f t="shared" si="2008"/>
        <v>0</v>
      </c>
      <c r="Y3484" s="2">
        <f t="shared" si="2009"/>
        <v>0</v>
      </c>
      <c r="Z3484" s="37">
        <f t="shared" si="2010"/>
        <v>0</v>
      </c>
      <c r="AA3484" s="2">
        <f t="shared" si="2011"/>
        <v>0</v>
      </c>
      <c r="AB3484" s="4">
        <f t="shared" si="1987"/>
        <v>7.1215000000000001E-2</v>
      </c>
      <c r="AC3484" s="148">
        <f t="shared" si="2012"/>
        <v>1034</v>
      </c>
      <c r="AD3484" s="36">
        <v>252</v>
      </c>
      <c r="AE3484" s="35">
        <f t="shared" si="2013"/>
        <v>1.3261391380000001</v>
      </c>
      <c r="AF3484" s="2">
        <f t="shared" si="2014"/>
        <v>100853.44427971001</v>
      </c>
      <c r="AG3484" s="2">
        <f t="shared" si="2015"/>
        <v>100853.44427971001</v>
      </c>
      <c r="AH3484" s="3">
        <f t="shared" si="2016"/>
        <v>0</v>
      </c>
      <c r="AI3484" s="3"/>
      <c r="AJ3484" s="3">
        <v>0</v>
      </c>
      <c r="AK3484" s="2">
        <f t="shared" si="2017"/>
        <v>119486.63208859626</v>
      </c>
      <c r="AR3484" s="1"/>
      <c r="AW3484" s="30"/>
      <c r="AX3484" s="30"/>
    </row>
    <row r="3485" spans="1:50" x14ac:dyDescent="0.2">
      <c r="A3485" s="78">
        <f t="shared" si="1986"/>
        <v>45376</v>
      </c>
      <c r="B3485" s="2">
        <f t="shared" si="1988"/>
        <v>529765.6355691381</v>
      </c>
      <c r="C3485" s="3">
        <f t="shared" si="1989"/>
        <v>71518360.801833645</v>
      </c>
      <c r="D3485" s="2">
        <f t="shared" si="1985"/>
        <v>240537.3279050432</v>
      </c>
      <c r="E3485" s="2">
        <f t="shared" si="1990"/>
        <v>0</v>
      </c>
      <c r="F3485" s="33">
        <f t="shared" si="1991"/>
        <v>240537.3279050432</v>
      </c>
      <c r="G3485" s="39">
        <f t="shared" si="1992"/>
        <v>6801.72</v>
      </c>
      <c r="H3485" s="38">
        <f>IF(AND(N3485=1,N3484&gt;1),VLOOKUP(A3484,[1]Plan1!$CW$105:$CY$300,3),H3484)</f>
        <v>6858.17</v>
      </c>
      <c r="I3485" s="127">
        <f t="shared" si="1993"/>
        <v>45303</v>
      </c>
      <c r="J3485" s="127">
        <f t="shared" si="1994"/>
        <v>45334</v>
      </c>
      <c r="K3485" s="34">
        <f t="shared" si="1995"/>
        <v>8.2993713354857501E-3</v>
      </c>
      <c r="L3485" s="212">
        <f t="shared" si="1996"/>
        <v>45392</v>
      </c>
      <c r="M3485" s="1">
        <f t="shared" si="1997"/>
        <v>21</v>
      </c>
      <c r="N3485" s="1">
        <f t="shared" si="1998"/>
        <v>10</v>
      </c>
      <c r="O3485" s="2">
        <f t="shared" si="1999"/>
        <v>1.00394352</v>
      </c>
      <c r="P3485" s="35">
        <f t="shared" si="2000"/>
        <v>1.00420033</v>
      </c>
      <c r="Q3485" s="35">
        <f t="shared" si="2001"/>
        <v>1.280548564155672</v>
      </c>
      <c r="R3485" s="2">
        <f t="shared" si="2002"/>
        <v>1.2855984300000001</v>
      </c>
      <c r="S3485" s="2">
        <f t="shared" si="2003"/>
        <v>1.23561838</v>
      </c>
      <c r="T3485" s="2">
        <f t="shared" si="2004"/>
        <v>309234.41111111001</v>
      </c>
      <c r="U3485" s="2">
        <f t="shared" si="2005"/>
        <v>0</v>
      </c>
      <c r="V3485" s="2">
        <f t="shared" si="2006"/>
        <v>68697.083206075549</v>
      </c>
      <c r="W3485" s="2">
        <f t="shared" si="2007"/>
        <v>309234.41111111874</v>
      </c>
      <c r="X3485" s="36">
        <f t="shared" si="2008"/>
        <v>0</v>
      </c>
      <c r="Y3485" s="2">
        <f t="shared" si="2009"/>
        <v>0</v>
      </c>
      <c r="Z3485" s="37">
        <f t="shared" si="2010"/>
        <v>0</v>
      </c>
      <c r="AA3485" s="2">
        <f t="shared" si="2011"/>
        <v>0</v>
      </c>
      <c r="AB3485" s="4">
        <f t="shared" si="1987"/>
        <v>7.1215000000000001E-2</v>
      </c>
      <c r="AC3485" s="148">
        <f t="shared" si="2012"/>
        <v>1035</v>
      </c>
      <c r="AD3485" s="36">
        <v>252</v>
      </c>
      <c r="AE3485" s="35">
        <f t="shared" si="2013"/>
        <v>1.3265012110000001</v>
      </c>
      <c r="AF3485" s="2">
        <f t="shared" si="2014"/>
        <v>100965.40971064</v>
      </c>
      <c r="AG3485" s="2">
        <f t="shared" si="2015"/>
        <v>100965.40971065</v>
      </c>
      <c r="AH3485" s="3">
        <f t="shared" si="2016"/>
        <v>0</v>
      </c>
      <c r="AI3485" s="3"/>
      <c r="AJ3485" s="3">
        <v>0</v>
      </c>
      <c r="AK3485" s="2">
        <f t="shared" si="2017"/>
        <v>119565.81474736935</v>
      </c>
      <c r="AR3485" s="1"/>
      <c r="AW3485" s="30"/>
      <c r="AX3485" s="30"/>
    </row>
    <row r="3486" spans="1:50" x14ac:dyDescent="0.2">
      <c r="A3486" s="78">
        <f t="shared" si="1986"/>
        <v>45377</v>
      </c>
      <c r="B3486" s="2">
        <f t="shared" si="1988"/>
        <v>530118.33454386727</v>
      </c>
      <c r="C3486" s="3">
        <f t="shared" si="1989"/>
        <v>71565975.163422078</v>
      </c>
      <c r="D3486" s="2">
        <f t="shared" si="1985"/>
        <v>240537.3279050432</v>
      </c>
      <c r="E3486" s="2">
        <f t="shared" si="1990"/>
        <v>0</v>
      </c>
      <c r="F3486" s="33">
        <f t="shared" si="1991"/>
        <v>240537.3279050432</v>
      </c>
      <c r="G3486" s="39">
        <f t="shared" si="1992"/>
        <v>6801.72</v>
      </c>
      <c r="H3486" s="38">
        <f>IF(AND(N3486=1,N3485&gt;1),VLOOKUP(A3485,[1]Plan1!$CW$105:$CY$300,3),H3485)</f>
        <v>6858.17</v>
      </c>
      <c r="I3486" s="127">
        <f t="shared" si="1993"/>
        <v>45303</v>
      </c>
      <c r="J3486" s="127">
        <f t="shared" si="1994"/>
        <v>45334</v>
      </c>
      <c r="K3486" s="34">
        <f t="shared" si="1995"/>
        <v>8.2993713354857501E-3</v>
      </c>
      <c r="L3486" s="212">
        <f t="shared" si="1996"/>
        <v>45392</v>
      </c>
      <c r="M3486" s="1">
        <f t="shared" si="1997"/>
        <v>21</v>
      </c>
      <c r="N3486" s="1">
        <f t="shared" si="1998"/>
        <v>11</v>
      </c>
      <c r="O3486" s="2">
        <f t="shared" si="1999"/>
        <v>1.00433873</v>
      </c>
      <c r="P3486" s="35">
        <f t="shared" si="2000"/>
        <v>1.00420033</v>
      </c>
      <c r="Q3486" s="35">
        <f t="shared" si="2001"/>
        <v>1.280548564155672</v>
      </c>
      <c r="R3486" s="2">
        <f t="shared" si="2002"/>
        <v>1.2861045099999999</v>
      </c>
      <c r="S3486" s="2">
        <f t="shared" si="2003"/>
        <v>1.23561838</v>
      </c>
      <c r="T3486" s="2">
        <f t="shared" si="2004"/>
        <v>309356.14224202</v>
      </c>
      <c r="U3486" s="2">
        <f t="shared" si="2005"/>
        <v>0</v>
      </c>
      <c r="V3486" s="2">
        <f t="shared" si="2006"/>
        <v>68818.814336981697</v>
      </c>
      <c r="W3486" s="2">
        <f t="shared" si="2007"/>
        <v>309356.14224202489</v>
      </c>
      <c r="X3486" s="36">
        <f t="shared" si="2008"/>
        <v>0</v>
      </c>
      <c r="Y3486" s="2">
        <f t="shared" si="2009"/>
        <v>0</v>
      </c>
      <c r="Z3486" s="37">
        <f t="shared" si="2010"/>
        <v>0</v>
      </c>
      <c r="AA3486" s="2">
        <f t="shared" si="2011"/>
        <v>0</v>
      </c>
      <c r="AB3486" s="4">
        <f t="shared" si="1987"/>
        <v>7.1215000000000001E-2</v>
      </c>
      <c r="AC3486" s="148">
        <f t="shared" si="2012"/>
        <v>1036</v>
      </c>
      <c r="AD3486" s="36">
        <v>252</v>
      </c>
      <c r="AE3486" s="35">
        <f t="shared" si="2013"/>
        <v>1.326863382</v>
      </c>
      <c r="AF3486" s="2">
        <f t="shared" si="2014"/>
        <v>101117.1948957</v>
      </c>
      <c r="AG3486" s="2">
        <f t="shared" si="2015"/>
        <v>101117.1948957</v>
      </c>
      <c r="AH3486" s="3">
        <f t="shared" si="2016"/>
        <v>0</v>
      </c>
      <c r="AI3486" s="3"/>
      <c r="AJ3486" s="3">
        <v>0</v>
      </c>
      <c r="AK3486" s="2">
        <f t="shared" si="2017"/>
        <v>119644.99740614243</v>
      </c>
      <c r="AR3486" s="1"/>
      <c r="AW3486" s="30"/>
      <c r="AX3486" s="30"/>
    </row>
    <row r="3487" spans="1:50" x14ac:dyDescent="0.2">
      <c r="A3487" s="78">
        <f t="shared" si="1986"/>
        <v>45378</v>
      </c>
      <c r="B3487" s="2">
        <f t="shared" si="1988"/>
        <v>530471.21618133213</v>
      </c>
      <c r="C3487" s="3">
        <f t="shared" si="1989"/>
        <v>71613614.184479833</v>
      </c>
      <c r="D3487" s="2">
        <f t="shared" si="1985"/>
        <v>240537.3279050432</v>
      </c>
      <c r="E3487" s="2">
        <f t="shared" si="1990"/>
        <v>0</v>
      </c>
      <c r="F3487" s="33">
        <f t="shared" si="1991"/>
        <v>240537.3279050432</v>
      </c>
      <c r="G3487" s="39">
        <f t="shared" si="1992"/>
        <v>6801.72</v>
      </c>
      <c r="H3487" s="38">
        <f>IF(AND(N3487=1,N3486&gt;1),VLOOKUP(A3486,[1]Plan1!$CW$105:$CY$300,3),H3486)</f>
        <v>6858.17</v>
      </c>
      <c r="I3487" s="127">
        <f t="shared" si="1993"/>
        <v>45303</v>
      </c>
      <c r="J3487" s="127">
        <f t="shared" si="1994"/>
        <v>45334</v>
      </c>
      <c r="K3487" s="34">
        <f t="shared" si="1995"/>
        <v>8.2993713354857501E-3</v>
      </c>
      <c r="L3487" s="212">
        <f t="shared" si="1996"/>
        <v>45392</v>
      </c>
      <c r="M3487" s="1">
        <f t="shared" si="1997"/>
        <v>21</v>
      </c>
      <c r="N3487" s="1">
        <f t="shared" si="1998"/>
        <v>12</v>
      </c>
      <c r="O3487" s="2">
        <f t="shared" si="1999"/>
        <v>1.0047340899999999</v>
      </c>
      <c r="P3487" s="35">
        <f t="shared" si="2000"/>
        <v>1.00420033</v>
      </c>
      <c r="Q3487" s="35">
        <f t="shared" si="2001"/>
        <v>1.280548564155672</v>
      </c>
      <c r="R3487" s="2">
        <f t="shared" si="2002"/>
        <v>1.2866107899999999</v>
      </c>
      <c r="S3487" s="2">
        <f t="shared" si="2003"/>
        <v>1.23561838</v>
      </c>
      <c r="T3487" s="2">
        <f t="shared" si="2004"/>
        <v>309477.92148039001</v>
      </c>
      <c r="U3487" s="2">
        <f t="shared" si="2005"/>
        <v>0</v>
      </c>
      <c r="V3487" s="2">
        <f t="shared" si="2006"/>
        <v>68940.593575353458</v>
      </c>
      <c r="W3487" s="2">
        <f t="shared" si="2007"/>
        <v>309477.92148039665</v>
      </c>
      <c r="X3487" s="36">
        <f t="shared" si="2008"/>
        <v>0</v>
      </c>
      <c r="Y3487" s="2">
        <f t="shared" si="2009"/>
        <v>0</v>
      </c>
      <c r="Z3487" s="37">
        <f t="shared" si="2010"/>
        <v>0</v>
      </c>
      <c r="AA3487" s="2">
        <f t="shared" si="2011"/>
        <v>0</v>
      </c>
      <c r="AB3487" s="4">
        <f t="shared" si="1987"/>
        <v>7.1215000000000001E-2</v>
      </c>
      <c r="AC3487" s="148">
        <f t="shared" si="2012"/>
        <v>1037</v>
      </c>
      <c r="AD3487" s="36">
        <v>252</v>
      </c>
      <c r="AE3487" s="35">
        <f t="shared" si="2013"/>
        <v>1.3272256520000001</v>
      </c>
      <c r="AF3487" s="2">
        <f t="shared" si="2014"/>
        <v>101269.11463601999</v>
      </c>
      <c r="AG3487" s="2">
        <f t="shared" si="2015"/>
        <v>101269.11463601999</v>
      </c>
      <c r="AH3487" s="3">
        <f t="shared" si="2016"/>
        <v>0</v>
      </c>
      <c r="AI3487" s="3"/>
      <c r="AJ3487" s="3">
        <v>0</v>
      </c>
      <c r="AK3487" s="2">
        <f t="shared" si="2017"/>
        <v>119724.18006491555</v>
      </c>
      <c r="AR3487" s="1"/>
      <c r="AW3487" s="30"/>
      <c r="AX3487" s="30"/>
    </row>
    <row r="3488" spans="1:50" x14ac:dyDescent="0.2">
      <c r="A3488" s="78">
        <f t="shared" si="1986"/>
        <v>45379</v>
      </c>
      <c r="B3488" s="2">
        <f t="shared" si="1988"/>
        <v>530824.28057000274</v>
      </c>
      <c r="C3488" s="3">
        <f t="shared" si="1989"/>
        <v>71661277.876950368</v>
      </c>
      <c r="D3488" s="2">
        <f t="shared" si="1985"/>
        <v>240537.3279050432</v>
      </c>
      <c r="E3488" s="2">
        <f t="shared" si="1990"/>
        <v>0</v>
      </c>
      <c r="F3488" s="33">
        <f t="shared" si="1991"/>
        <v>240537.3279050432</v>
      </c>
      <c r="G3488" s="39">
        <f t="shared" si="1992"/>
        <v>6801.72</v>
      </c>
      <c r="H3488" s="38">
        <f>IF(AND(N3488=1,N3487&gt;1),VLOOKUP(A3487,[1]Plan1!$CW$105:$CY$300,3),H3487)</f>
        <v>6858.17</v>
      </c>
      <c r="I3488" s="127">
        <f t="shared" si="1993"/>
        <v>45303</v>
      </c>
      <c r="J3488" s="127">
        <f t="shared" si="1994"/>
        <v>45334</v>
      </c>
      <c r="K3488" s="34">
        <f t="shared" si="1995"/>
        <v>8.2993713354857501E-3</v>
      </c>
      <c r="L3488" s="212">
        <f t="shared" si="1996"/>
        <v>45392</v>
      </c>
      <c r="M3488" s="1">
        <f t="shared" si="1997"/>
        <v>21</v>
      </c>
      <c r="N3488" s="1">
        <f t="shared" si="1998"/>
        <v>13</v>
      </c>
      <c r="O3488" s="2">
        <f t="shared" si="1999"/>
        <v>1.00512961</v>
      </c>
      <c r="P3488" s="35">
        <f t="shared" si="2000"/>
        <v>1.00420033</v>
      </c>
      <c r="Q3488" s="35">
        <f t="shared" si="2001"/>
        <v>1.280548564155672</v>
      </c>
      <c r="R3488" s="2">
        <f t="shared" si="2002"/>
        <v>1.28711727</v>
      </c>
      <c r="S3488" s="2">
        <f t="shared" si="2003"/>
        <v>1.23561838</v>
      </c>
      <c r="T3488" s="2">
        <f t="shared" si="2004"/>
        <v>309599.74882623</v>
      </c>
      <c r="U3488" s="2">
        <f t="shared" si="2005"/>
        <v>0</v>
      </c>
      <c r="V3488" s="2">
        <f t="shared" si="2006"/>
        <v>69062.420921190816</v>
      </c>
      <c r="W3488" s="2">
        <f t="shared" si="2007"/>
        <v>309599.74882623402</v>
      </c>
      <c r="X3488" s="36">
        <f t="shared" si="2008"/>
        <v>0</v>
      </c>
      <c r="Y3488" s="2">
        <f t="shared" si="2009"/>
        <v>0</v>
      </c>
      <c r="Z3488" s="37">
        <f t="shared" si="2010"/>
        <v>0</v>
      </c>
      <c r="AA3488" s="2">
        <f t="shared" si="2011"/>
        <v>0</v>
      </c>
      <c r="AB3488" s="4">
        <f t="shared" si="1987"/>
        <v>7.1215000000000001E-2</v>
      </c>
      <c r="AC3488" s="148">
        <f t="shared" si="2012"/>
        <v>1038</v>
      </c>
      <c r="AD3488" s="36">
        <v>252</v>
      </c>
      <c r="AE3488" s="35">
        <f t="shared" si="2013"/>
        <v>1.327588021</v>
      </c>
      <c r="AF3488" s="2">
        <f t="shared" si="2014"/>
        <v>101421.16902007999</v>
      </c>
      <c r="AG3488" s="2">
        <f t="shared" si="2015"/>
        <v>101421.16902007999</v>
      </c>
      <c r="AH3488" s="3">
        <f t="shared" si="2016"/>
        <v>0</v>
      </c>
      <c r="AI3488" s="3"/>
      <c r="AJ3488" s="3">
        <v>0</v>
      </c>
      <c r="AK3488" s="2">
        <f t="shared" si="2017"/>
        <v>119803.36272368865</v>
      </c>
      <c r="AR3488" s="1"/>
      <c r="AW3488" s="30"/>
      <c r="AX3488" s="30"/>
    </row>
    <row r="3489" spans="1:50" x14ac:dyDescent="0.2">
      <c r="A3489" s="78">
        <f t="shared" si="1986"/>
        <v>45380</v>
      </c>
      <c r="B3489" s="2">
        <f t="shared" si="1988"/>
        <v>531065.26362062874</v>
      </c>
      <c r="C3489" s="3">
        <f t="shared" si="1989"/>
        <v>71693810.588784873</v>
      </c>
      <c r="D3489" s="2">
        <f t="shared" si="1985"/>
        <v>240537.3279050432</v>
      </c>
      <c r="E3489" s="2">
        <f t="shared" si="1990"/>
        <v>0</v>
      </c>
      <c r="F3489" s="33">
        <f t="shared" si="1991"/>
        <v>240537.3279050432</v>
      </c>
      <c r="G3489" s="39">
        <f t="shared" si="1992"/>
        <v>6801.72</v>
      </c>
      <c r="H3489" s="38">
        <f>IF(AND(N3489=1,N3488&gt;1),VLOOKUP(A3488,[1]Plan1!$CW$105:$CY$300,3),H3488)</f>
        <v>6858.17</v>
      </c>
      <c r="I3489" s="127">
        <f t="shared" si="1993"/>
        <v>45303</v>
      </c>
      <c r="J3489" s="127">
        <f t="shared" si="1994"/>
        <v>45334</v>
      </c>
      <c r="K3489" s="34">
        <f t="shared" si="1995"/>
        <v>8.2993713354857501E-3</v>
      </c>
      <c r="L3489" s="212">
        <f t="shared" si="1996"/>
        <v>45392</v>
      </c>
      <c r="M3489" s="1">
        <f t="shared" si="1997"/>
        <v>21</v>
      </c>
      <c r="N3489" s="1">
        <f t="shared" si="1998"/>
        <v>14</v>
      </c>
      <c r="O3489" s="2">
        <f t="shared" si="1999"/>
        <v>1.0055252800000001</v>
      </c>
      <c r="P3489" s="35">
        <f t="shared" si="2000"/>
        <v>1.00420033</v>
      </c>
      <c r="Q3489" s="35">
        <f t="shared" si="2001"/>
        <v>1.280548564155672</v>
      </c>
      <c r="R3489" s="2">
        <f t="shared" si="2002"/>
        <v>1.28762395</v>
      </c>
      <c r="S3489" s="2">
        <f t="shared" si="2003"/>
        <v>1.23561838</v>
      </c>
      <c r="T3489" s="2">
        <f t="shared" si="2004"/>
        <v>309721.62427953002</v>
      </c>
      <c r="U3489" s="2">
        <f t="shared" si="2005"/>
        <v>0</v>
      </c>
      <c r="V3489" s="2">
        <f t="shared" si="2006"/>
        <v>69184.296374493744</v>
      </c>
      <c r="W3489" s="2">
        <f t="shared" si="2007"/>
        <v>309721.62427953695</v>
      </c>
      <c r="X3489" s="36">
        <f t="shared" si="2008"/>
        <v>0</v>
      </c>
      <c r="Y3489" s="2">
        <f t="shared" si="2009"/>
        <v>0</v>
      </c>
      <c r="Z3489" s="37">
        <f t="shared" si="2010"/>
        <v>0</v>
      </c>
      <c r="AA3489" s="2">
        <f t="shared" si="2011"/>
        <v>0</v>
      </c>
      <c r="AB3489" s="4">
        <f t="shared" si="1987"/>
        <v>7.1215000000000001E-2</v>
      </c>
      <c r="AC3489" s="148">
        <f t="shared" si="2012"/>
        <v>1038</v>
      </c>
      <c r="AD3489" s="36">
        <v>252</v>
      </c>
      <c r="AE3489" s="35">
        <f t="shared" si="2013"/>
        <v>1.327588021</v>
      </c>
      <c r="AF3489" s="2">
        <f t="shared" si="2014"/>
        <v>101461.09395862999</v>
      </c>
      <c r="AG3489" s="2">
        <f t="shared" si="2015"/>
        <v>101461.09395862999</v>
      </c>
      <c r="AH3489" s="3">
        <f t="shared" si="2016"/>
        <v>0</v>
      </c>
      <c r="AI3489" s="3"/>
      <c r="AJ3489" s="3">
        <v>0</v>
      </c>
      <c r="AK3489" s="2">
        <f t="shared" si="2017"/>
        <v>119882.54538246174</v>
      </c>
      <c r="AR3489" s="1"/>
      <c r="AW3489" s="30"/>
      <c r="AX3489" s="30"/>
    </row>
    <row r="3490" spans="1:50" x14ac:dyDescent="0.2">
      <c r="A3490" s="78">
        <f t="shared" si="1986"/>
        <v>45381</v>
      </c>
      <c r="B3490" s="2">
        <f t="shared" si="1988"/>
        <v>531144.44627940177</v>
      </c>
      <c r="C3490" s="3">
        <f t="shared" si="1989"/>
        <v>71704500.247719243</v>
      </c>
      <c r="D3490" s="2">
        <f t="shared" si="1985"/>
        <v>240537.3279050432</v>
      </c>
      <c r="E3490" s="2">
        <f t="shared" si="1990"/>
        <v>0</v>
      </c>
      <c r="F3490" s="33">
        <f t="shared" si="1991"/>
        <v>240537.3279050432</v>
      </c>
      <c r="G3490" s="39">
        <f t="shared" si="1992"/>
        <v>6801.72</v>
      </c>
      <c r="H3490" s="38">
        <f>IF(AND(N3490=1,N3489&gt;1),VLOOKUP(A3489,[1]Plan1!$CW$105:$CY$300,3),H3489)</f>
        <v>6858.17</v>
      </c>
      <c r="I3490" s="127">
        <f t="shared" si="1993"/>
        <v>45303</v>
      </c>
      <c r="J3490" s="127">
        <f t="shared" si="1994"/>
        <v>45334</v>
      </c>
      <c r="K3490" s="34">
        <f t="shared" si="1995"/>
        <v>8.2993713354857501E-3</v>
      </c>
      <c r="L3490" s="212">
        <f t="shared" si="1996"/>
        <v>45392</v>
      </c>
      <c r="M3490" s="1">
        <f t="shared" si="1997"/>
        <v>21</v>
      </c>
      <c r="N3490" s="1">
        <f t="shared" si="1998"/>
        <v>14</v>
      </c>
      <c r="O3490" s="2">
        <f t="shared" si="1999"/>
        <v>1.0055252800000001</v>
      </c>
      <c r="P3490" s="35">
        <f t="shared" si="2000"/>
        <v>1.00420033</v>
      </c>
      <c r="Q3490" s="35">
        <f t="shared" si="2001"/>
        <v>1.280548564155672</v>
      </c>
      <c r="R3490" s="2">
        <f t="shared" si="2002"/>
        <v>1.28762395</v>
      </c>
      <c r="S3490" s="2">
        <f t="shared" si="2003"/>
        <v>1.23561838</v>
      </c>
      <c r="T3490" s="2">
        <f t="shared" si="2004"/>
        <v>309721.62427953002</v>
      </c>
      <c r="U3490" s="2">
        <f t="shared" si="2005"/>
        <v>0</v>
      </c>
      <c r="V3490" s="2">
        <f t="shared" si="2006"/>
        <v>69184.296374493744</v>
      </c>
      <c r="W3490" s="2">
        <f t="shared" si="2007"/>
        <v>309721.62427953695</v>
      </c>
      <c r="X3490" s="36">
        <f t="shared" si="2008"/>
        <v>0</v>
      </c>
      <c r="Y3490" s="2">
        <f t="shared" si="2009"/>
        <v>0</v>
      </c>
      <c r="Z3490" s="37">
        <f t="shared" si="2010"/>
        <v>0</v>
      </c>
      <c r="AA3490" s="2">
        <f t="shared" si="2011"/>
        <v>0</v>
      </c>
      <c r="AB3490" s="4">
        <f t="shared" si="1987"/>
        <v>7.1215000000000001E-2</v>
      </c>
      <c r="AC3490" s="148">
        <f t="shared" si="2012"/>
        <v>1038</v>
      </c>
      <c r="AD3490" s="36">
        <v>252</v>
      </c>
      <c r="AE3490" s="35">
        <f t="shared" si="2013"/>
        <v>1.327588021</v>
      </c>
      <c r="AF3490" s="2">
        <f t="shared" si="2014"/>
        <v>101461.09395862999</v>
      </c>
      <c r="AG3490" s="2">
        <f t="shared" si="2015"/>
        <v>101461.09395862999</v>
      </c>
      <c r="AH3490" s="3">
        <f t="shared" si="2016"/>
        <v>0</v>
      </c>
      <c r="AI3490" s="3"/>
      <c r="AJ3490" s="3">
        <v>0</v>
      </c>
      <c r="AK3490" s="2">
        <f t="shared" si="2017"/>
        <v>119961.72804123482</v>
      </c>
      <c r="AR3490" s="1"/>
      <c r="AW3490" s="30"/>
      <c r="AX3490" s="30"/>
    </row>
    <row r="3491" spans="1:50" x14ac:dyDescent="0.2">
      <c r="A3491" s="78">
        <f t="shared" si="1986"/>
        <v>45382</v>
      </c>
      <c r="B3491" s="2">
        <f t="shared" si="1988"/>
        <v>531223.62893817481</v>
      </c>
      <c r="C3491" s="3">
        <f t="shared" si="1989"/>
        <v>71715189.906653598</v>
      </c>
      <c r="D3491" s="2">
        <f t="shared" si="1985"/>
        <v>240537.3279050432</v>
      </c>
      <c r="E3491" s="2">
        <f t="shared" si="1990"/>
        <v>0</v>
      </c>
      <c r="F3491" s="33">
        <f t="shared" si="1991"/>
        <v>240537.3279050432</v>
      </c>
      <c r="G3491" s="39">
        <f t="shared" si="1992"/>
        <v>6801.72</v>
      </c>
      <c r="H3491" s="38">
        <f>IF(AND(N3491=1,N3490&gt;1),VLOOKUP(A3490,[1]Plan1!$CW$105:$CY$300,3),H3490)</f>
        <v>6858.17</v>
      </c>
      <c r="I3491" s="127">
        <f t="shared" si="1993"/>
        <v>45303</v>
      </c>
      <c r="J3491" s="127">
        <f t="shared" si="1994"/>
        <v>45334</v>
      </c>
      <c r="K3491" s="34">
        <f t="shared" si="1995"/>
        <v>8.2993713354857501E-3</v>
      </c>
      <c r="L3491" s="212">
        <f t="shared" si="1996"/>
        <v>45392</v>
      </c>
      <c r="M3491" s="1">
        <f t="shared" si="1997"/>
        <v>21</v>
      </c>
      <c r="N3491" s="1">
        <f t="shared" si="1998"/>
        <v>14</v>
      </c>
      <c r="O3491" s="2">
        <f t="shared" si="1999"/>
        <v>1.0055252800000001</v>
      </c>
      <c r="P3491" s="35">
        <f t="shared" si="2000"/>
        <v>1.00420033</v>
      </c>
      <c r="Q3491" s="35">
        <f t="shared" si="2001"/>
        <v>1.280548564155672</v>
      </c>
      <c r="R3491" s="2">
        <f t="shared" si="2002"/>
        <v>1.28762395</v>
      </c>
      <c r="S3491" s="2">
        <f t="shared" si="2003"/>
        <v>1.23561838</v>
      </c>
      <c r="T3491" s="2">
        <f t="shared" si="2004"/>
        <v>309721.62427953002</v>
      </c>
      <c r="U3491" s="2">
        <f t="shared" si="2005"/>
        <v>0</v>
      </c>
      <c r="V3491" s="2">
        <f t="shared" si="2006"/>
        <v>69184.296374493744</v>
      </c>
      <c r="W3491" s="2">
        <f t="shared" si="2007"/>
        <v>309721.62427953695</v>
      </c>
      <c r="X3491" s="36">
        <f t="shared" si="2008"/>
        <v>0</v>
      </c>
      <c r="Y3491" s="2">
        <f t="shared" si="2009"/>
        <v>0</v>
      </c>
      <c r="Z3491" s="37">
        <f t="shared" si="2010"/>
        <v>0</v>
      </c>
      <c r="AA3491" s="2">
        <f t="shared" si="2011"/>
        <v>0</v>
      </c>
      <c r="AB3491" s="4">
        <f t="shared" si="1987"/>
        <v>7.1215000000000001E-2</v>
      </c>
      <c r="AC3491" s="148">
        <f t="shared" si="2012"/>
        <v>1038</v>
      </c>
      <c r="AD3491" s="36">
        <v>252</v>
      </c>
      <c r="AE3491" s="35">
        <f t="shared" si="2013"/>
        <v>1.327588021</v>
      </c>
      <c r="AF3491" s="2">
        <f t="shared" si="2014"/>
        <v>101461.09395862999</v>
      </c>
      <c r="AG3491" s="2">
        <f t="shared" si="2015"/>
        <v>101461.09395862999</v>
      </c>
      <c r="AH3491" s="3">
        <f t="shared" si="2016"/>
        <v>0</v>
      </c>
      <c r="AI3491" s="3"/>
      <c r="AJ3491" s="3">
        <v>0</v>
      </c>
      <c r="AK3491" s="2">
        <f t="shared" si="2017"/>
        <v>120040.91070000791</v>
      </c>
      <c r="AR3491" s="1"/>
      <c r="AW3491" s="30"/>
      <c r="AX3491" s="30"/>
    </row>
    <row r="3492" spans="1:50" x14ac:dyDescent="0.2">
      <c r="A3492" s="78">
        <f t="shared" si="1986"/>
        <v>45383</v>
      </c>
      <c r="B3492" s="2">
        <f t="shared" si="1988"/>
        <v>531415.07577465801</v>
      </c>
      <c r="C3492" s="3">
        <f t="shared" si="1989"/>
        <v>71741035.229578838</v>
      </c>
      <c r="D3492" s="2">
        <f t="shared" si="1985"/>
        <v>240537.3279050432</v>
      </c>
      <c r="E3492" s="2">
        <f t="shared" si="1990"/>
        <v>0</v>
      </c>
      <c r="F3492" s="33">
        <f t="shared" si="1991"/>
        <v>240537.3279050432</v>
      </c>
      <c r="G3492" s="39">
        <f t="shared" si="1992"/>
        <v>6801.72</v>
      </c>
      <c r="H3492" s="38">
        <f>IF(AND(N3492=1,N3491&gt;1),VLOOKUP(A3491,[1]Plan1!$CW$105:$CY$300,3),H3491)</f>
        <v>6858.17</v>
      </c>
      <c r="I3492" s="127">
        <f t="shared" si="1993"/>
        <v>45303</v>
      </c>
      <c r="J3492" s="127">
        <f t="shared" si="1994"/>
        <v>45334</v>
      </c>
      <c r="K3492" s="34">
        <f t="shared" si="1995"/>
        <v>8.2993713354857501E-3</v>
      </c>
      <c r="L3492" s="212">
        <f t="shared" si="1996"/>
        <v>45392</v>
      </c>
      <c r="M3492" s="1">
        <f t="shared" si="1997"/>
        <v>21</v>
      </c>
      <c r="N3492" s="1">
        <f t="shared" si="1998"/>
        <v>14</v>
      </c>
      <c r="O3492" s="2">
        <f t="shared" si="1999"/>
        <v>1.0055252800000001</v>
      </c>
      <c r="P3492" s="35">
        <f t="shared" si="2000"/>
        <v>1.00420033</v>
      </c>
      <c r="Q3492" s="35">
        <f t="shared" si="2001"/>
        <v>1.280548564155672</v>
      </c>
      <c r="R3492" s="2">
        <f t="shared" si="2002"/>
        <v>1.28762395</v>
      </c>
      <c r="S3492" s="2">
        <f t="shared" si="2003"/>
        <v>1.23561838</v>
      </c>
      <c r="T3492" s="2">
        <f t="shared" si="2004"/>
        <v>309721.62427953002</v>
      </c>
      <c r="U3492" s="2">
        <f t="shared" si="2005"/>
        <v>0</v>
      </c>
      <c r="V3492" s="2">
        <f t="shared" si="2006"/>
        <v>69184.296374493744</v>
      </c>
      <c r="W3492" s="2">
        <f t="shared" si="2007"/>
        <v>309721.62427953695</v>
      </c>
      <c r="X3492" s="36">
        <f t="shared" si="2008"/>
        <v>0</v>
      </c>
      <c r="Y3492" s="2">
        <f t="shared" si="2009"/>
        <v>0</v>
      </c>
      <c r="Z3492" s="37">
        <f t="shared" si="2010"/>
        <v>0</v>
      </c>
      <c r="AA3492" s="2">
        <f t="shared" si="2011"/>
        <v>0</v>
      </c>
      <c r="AB3492" s="4">
        <f t="shared" si="1987"/>
        <v>7.1215000000000001E-2</v>
      </c>
      <c r="AC3492" s="148">
        <f t="shared" si="2012"/>
        <v>1039</v>
      </c>
      <c r="AD3492" s="36">
        <v>252</v>
      </c>
      <c r="AE3492" s="35">
        <f t="shared" si="2013"/>
        <v>1.327950489</v>
      </c>
      <c r="AF3492" s="2">
        <f t="shared" si="2014"/>
        <v>101573.35813634</v>
      </c>
      <c r="AG3492" s="2">
        <f t="shared" si="2015"/>
        <v>101573.35813634</v>
      </c>
      <c r="AH3492" s="3">
        <f t="shared" si="2016"/>
        <v>0</v>
      </c>
      <c r="AI3492" s="3"/>
      <c r="AJ3492" s="3">
        <v>0</v>
      </c>
      <c r="AK3492" s="2">
        <f t="shared" si="2017"/>
        <v>120120.09335878101</v>
      </c>
      <c r="AR3492" s="1"/>
      <c r="AW3492" s="30"/>
      <c r="AX3492" s="30"/>
    </row>
    <row r="3493" spans="1:50" x14ac:dyDescent="0.2">
      <c r="A3493" s="78">
        <f t="shared" si="1986"/>
        <v>45384</v>
      </c>
      <c r="B3493" s="2">
        <f t="shared" si="1988"/>
        <v>531768.50593118952</v>
      </c>
      <c r="C3493" s="3">
        <f t="shared" si="1989"/>
        <v>71788748.300710589</v>
      </c>
      <c r="D3493" s="2">
        <f t="shared" si="1985"/>
        <v>240537.3279050432</v>
      </c>
      <c r="E3493" s="2">
        <f t="shared" si="1990"/>
        <v>0</v>
      </c>
      <c r="F3493" s="33">
        <f t="shared" si="1991"/>
        <v>240537.3279050432</v>
      </c>
      <c r="G3493" s="39">
        <f t="shared" si="1992"/>
        <v>6801.72</v>
      </c>
      <c r="H3493" s="38">
        <f>IF(AND(N3493=1,N3492&gt;1),VLOOKUP(A3492,[1]Plan1!$CW$105:$CY$300,3),H3492)</f>
        <v>6858.17</v>
      </c>
      <c r="I3493" s="127">
        <f t="shared" si="1993"/>
        <v>45303</v>
      </c>
      <c r="J3493" s="127">
        <f t="shared" si="1994"/>
        <v>45334</v>
      </c>
      <c r="K3493" s="34">
        <f t="shared" si="1995"/>
        <v>8.2993713354857501E-3</v>
      </c>
      <c r="L3493" s="212">
        <f t="shared" si="1996"/>
        <v>45392</v>
      </c>
      <c r="M3493" s="1">
        <f t="shared" si="1997"/>
        <v>21</v>
      </c>
      <c r="N3493" s="1">
        <f t="shared" si="1998"/>
        <v>15</v>
      </c>
      <c r="O3493" s="2">
        <f t="shared" si="1999"/>
        <v>1.0059211100000001</v>
      </c>
      <c r="P3493" s="35">
        <f t="shared" si="2000"/>
        <v>1.00420033</v>
      </c>
      <c r="Q3493" s="35">
        <f t="shared" si="2001"/>
        <v>1.280548564155672</v>
      </c>
      <c r="R3493" s="2">
        <f t="shared" si="2002"/>
        <v>1.2881308300000001</v>
      </c>
      <c r="S3493" s="2">
        <f t="shared" si="2003"/>
        <v>1.23561838</v>
      </c>
      <c r="T3493" s="2">
        <f t="shared" si="2004"/>
        <v>309843.54784030002</v>
      </c>
      <c r="U3493" s="2">
        <f t="shared" si="2005"/>
        <v>0</v>
      </c>
      <c r="V3493" s="2">
        <f t="shared" si="2006"/>
        <v>69306.21993526227</v>
      </c>
      <c r="W3493" s="2">
        <f t="shared" si="2007"/>
        <v>309843.54784030549</v>
      </c>
      <c r="X3493" s="36">
        <f t="shared" si="2008"/>
        <v>0</v>
      </c>
      <c r="Y3493" s="2">
        <f t="shared" si="2009"/>
        <v>0</v>
      </c>
      <c r="Z3493" s="37">
        <f t="shared" si="2010"/>
        <v>0</v>
      </c>
      <c r="AA3493" s="2">
        <f t="shared" si="2011"/>
        <v>0</v>
      </c>
      <c r="AB3493" s="4">
        <f t="shared" si="1987"/>
        <v>7.1215000000000001E-2</v>
      </c>
      <c r="AC3493" s="148">
        <f t="shared" si="2012"/>
        <v>1040</v>
      </c>
      <c r="AD3493" s="36">
        <v>252</v>
      </c>
      <c r="AE3493" s="35">
        <f t="shared" si="2013"/>
        <v>1.328313056</v>
      </c>
      <c r="AF3493" s="2">
        <f t="shared" si="2014"/>
        <v>101725.68207333</v>
      </c>
      <c r="AG3493" s="2">
        <f t="shared" si="2015"/>
        <v>101725.68207333</v>
      </c>
      <c r="AH3493" s="3">
        <f t="shared" si="2016"/>
        <v>0</v>
      </c>
      <c r="AI3493" s="3"/>
      <c r="AJ3493" s="3">
        <v>0</v>
      </c>
      <c r="AK3493" s="2">
        <f t="shared" si="2017"/>
        <v>120199.2760175541</v>
      </c>
      <c r="AR3493" s="1"/>
      <c r="AW3493" s="30"/>
      <c r="AX3493" s="30"/>
    </row>
    <row r="3494" spans="1:50" x14ac:dyDescent="0.2">
      <c r="A3494" s="78">
        <f t="shared" si="1986"/>
        <v>45385</v>
      </c>
      <c r="B3494" s="2">
        <f t="shared" si="1988"/>
        <v>532122.11910443672</v>
      </c>
      <c r="C3494" s="3">
        <f t="shared" si="1989"/>
        <v>71836486.079098955</v>
      </c>
      <c r="D3494" s="2">
        <f t="shared" si="1985"/>
        <v>240537.3279050432</v>
      </c>
      <c r="E3494" s="2">
        <f t="shared" si="1990"/>
        <v>0</v>
      </c>
      <c r="F3494" s="33">
        <f t="shared" si="1991"/>
        <v>240537.3279050432</v>
      </c>
      <c r="G3494" s="39">
        <f t="shared" si="1992"/>
        <v>6801.72</v>
      </c>
      <c r="H3494" s="38">
        <f>IF(AND(N3494=1,N3493&gt;1),VLOOKUP(A3493,[1]Plan1!$CW$105:$CY$300,3),H3493)</f>
        <v>6858.17</v>
      </c>
      <c r="I3494" s="127">
        <f t="shared" si="1993"/>
        <v>45303</v>
      </c>
      <c r="J3494" s="127">
        <f t="shared" si="1994"/>
        <v>45334</v>
      </c>
      <c r="K3494" s="34">
        <f t="shared" si="1995"/>
        <v>8.2993713354857501E-3</v>
      </c>
      <c r="L3494" s="212">
        <f t="shared" si="1996"/>
        <v>45392</v>
      </c>
      <c r="M3494" s="1">
        <f t="shared" si="1997"/>
        <v>21</v>
      </c>
      <c r="N3494" s="1">
        <f t="shared" si="1998"/>
        <v>16</v>
      </c>
      <c r="O3494" s="2">
        <f t="shared" si="1999"/>
        <v>1.0063171</v>
      </c>
      <c r="P3494" s="35">
        <f t="shared" si="2000"/>
        <v>1.00420033</v>
      </c>
      <c r="Q3494" s="35">
        <f t="shared" si="2001"/>
        <v>1.280548564155672</v>
      </c>
      <c r="R3494" s="2">
        <f t="shared" si="2002"/>
        <v>1.2886379100000001</v>
      </c>
      <c r="S3494" s="2">
        <f t="shared" si="2003"/>
        <v>1.23561838</v>
      </c>
      <c r="T3494" s="2">
        <f t="shared" si="2004"/>
        <v>309965.51950853999</v>
      </c>
      <c r="U3494" s="2">
        <f t="shared" si="2005"/>
        <v>0</v>
      </c>
      <c r="V3494" s="2">
        <f t="shared" si="2006"/>
        <v>69428.191603496365</v>
      </c>
      <c r="W3494" s="2">
        <f t="shared" si="2007"/>
        <v>309965.51950853958</v>
      </c>
      <c r="X3494" s="36">
        <f t="shared" si="2008"/>
        <v>0</v>
      </c>
      <c r="Y3494" s="2">
        <f t="shared" si="2009"/>
        <v>0</v>
      </c>
      <c r="Z3494" s="37">
        <f t="shared" si="2010"/>
        <v>0</v>
      </c>
      <c r="AA3494" s="2">
        <f t="shared" si="2011"/>
        <v>0</v>
      </c>
      <c r="AB3494" s="4">
        <f t="shared" si="1987"/>
        <v>7.1215000000000001E-2</v>
      </c>
      <c r="AC3494" s="148">
        <f t="shared" si="2012"/>
        <v>1041</v>
      </c>
      <c r="AD3494" s="36">
        <v>252</v>
      </c>
      <c r="AE3494" s="35">
        <f t="shared" si="2013"/>
        <v>1.3286757220000001</v>
      </c>
      <c r="AF3494" s="2">
        <f t="shared" si="2014"/>
        <v>101878.14091957</v>
      </c>
      <c r="AG3494" s="2">
        <f t="shared" si="2015"/>
        <v>101878.14091957</v>
      </c>
      <c r="AH3494" s="3">
        <f t="shared" si="2016"/>
        <v>0</v>
      </c>
      <c r="AI3494" s="3"/>
      <c r="AJ3494" s="3">
        <v>0</v>
      </c>
      <c r="AK3494" s="2">
        <f t="shared" si="2017"/>
        <v>120278.45867632718</v>
      </c>
      <c r="AR3494" s="1"/>
      <c r="AW3494" s="30"/>
      <c r="AX3494" s="30"/>
    </row>
    <row r="3495" spans="1:50" x14ac:dyDescent="0.2">
      <c r="A3495" s="78">
        <f t="shared" si="1986"/>
        <v>45386</v>
      </c>
      <c r="B3495" s="2">
        <f t="shared" si="1988"/>
        <v>532475.91507288953</v>
      </c>
      <c r="C3495" s="3">
        <f t="shared" si="1989"/>
        <v>71884248.534840092</v>
      </c>
      <c r="D3495" s="2">
        <f t="shared" si="1985"/>
        <v>240537.3279050432</v>
      </c>
      <c r="E3495" s="2">
        <f t="shared" si="1990"/>
        <v>0</v>
      </c>
      <c r="F3495" s="33">
        <f t="shared" si="1991"/>
        <v>240537.3279050432</v>
      </c>
      <c r="G3495" s="39">
        <f t="shared" si="1992"/>
        <v>6801.72</v>
      </c>
      <c r="H3495" s="38">
        <f>IF(AND(N3495=1,N3494&gt;1),VLOOKUP(A3494,[1]Plan1!$CW$105:$CY$300,3),H3494)</f>
        <v>6858.17</v>
      </c>
      <c r="I3495" s="127">
        <f t="shared" si="1993"/>
        <v>45303</v>
      </c>
      <c r="J3495" s="127">
        <f t="shared" si="1994"/>
        <v>45334</v>
      </c>
      <c r="K3495" s="34">
        <f t="shared" si="1995"/>
        <v>8.2993713354857501E-3</v>
      </c>
      <c r="L3495" s="212">
        <f t="shared" si="1996"/>
        <v>45392</v>
      </c>
      <c r="M3495" s="1">
        <f t="shared" si="1997"/>
        <v>21</v>
      </c>
      <c r="N3495" s="1">
        <f t="shared" si="1998"/>
        <v>17</v>
      </c>
      <c r="O3495" s="2">
        <f t="shared" si="1999"/>
        <v>1.0067132400000001</v>
      </c>
      <c r="P3495" s="35">
        <f t="shared" si="2000"/>
        <v>1.00420033</v>
      </c>
      <c r="Q3495" s="35">
        <f t="shared" si="2001"/>
        <v>1.280548564155672</v>
      </c>
      <c r="R3495" s="2">
        <f t="shared" si="2002"/>
        <v>1.2891451899999999</v>
      </c>
      <c r="S3495" s="2">
        <f t="shared" si="2003"/>
        <v>1.23561838</v>
      </c>
      <c r="T3495" s="2">
        <f t="shared" si="2004"/>
        <v>310087.53928422998</v>
      </c>
      <c r="U3495" s="2">
        <f t="shared" si="2005"/>
        <v>0</v>
      </c>
      <c r="V3495" s="2">
        <f t="shared" si="2006"/>
        <v>69550.211379196</v>
      </c>
      <c r="W3495" s="2">
        <f t="shared" si="2007"/>
        <v>310087.53928423917</v>
      </c>
      <c r="X3495" s="36">
        <f t="shared" si="2008"/>
        <v>0</v>
      </c>
      <c r="Y3495" s="2">
        <f t="shared" si="2009"/>
        <v>0</v>
      </c>
      <c r="Z3495" s="37">
        <f t="shared" si="2010"/>
        <v>0</v>
      </c>
      <c r="AA3495" s="2">
        <f t="shared" si="2011"/>
        <v>0</v>
      </c>
      <c r="AB3495" s="4">
        <f t="shared" si="1987"/>
        <v>7.1215000000000001E-2</v>
      </c>
      <c r="AC3495" s="148">
        <f t="shared" si="2012"/>
        <v>1042</v>
      </c>
      <c r="AD3495" s="36">
        <v>252</v>
      </c>
      <c r="AE3495" s="35">
        <f t="shared" si="2013"/>
        <v>1.329038486</v>
      </c>
      <c r="AF3495" s="2">
        <f t="shared" si="2014"/>
        <v>102030.73445354</v>
      </c>
      <c r="AG3495" s="2">
        <f t="shared" si="2015"/>
        <v>102030.73445355</v>
      </c>
      <c r="AH3495" s="3">
        <f t="shared" si="2016"/>
        <v>0</v>
      </c>
      <c r="AI3495" s="3"/>
      <c r="AJ3495" s="3">
        <v>0</v>
      </c>
      <c r="AK3495" s="2">
        <f t="shared" si="2017"/>
        <v>120357.6413351003</v>
      </c>
      <c r="AR3495" s="1"/>
      <c r="AW3495" s="30"/>
      <c r="AX3495" s="30"/>
    </row>
    <row r="3496" spans="1:50" x14ac:dyDescent="0.2">
      <c r="A3496" s="78">
        <f t="shared" si="1986"/>
        <v>45387</v>
      </c>
      <c r="B3496" s="2">
        <f t="shared" si="1988"/>
        <v>532829.89454518794</v>
      </c>
      <c r="C3496" s="3">
        <f t="shared" si="1989"/>
        <v>71932035.763600379</v>
      </c>
      <c r="D3496" s="2">
        <f t="shared" si="1985"/>
        <v>240537.3279050432</v>
      </c>
      <c r="E3496" s="2">
        <f t="shared" si="1990"/>
        <v>0</v>
      </c>
      <c r="F3496" s="33">
        <f t="shared" si="1991"/>
        <v>240537.3279050432</v>
      </c>
      <c r="G3496" s="39">
        <f t="shared" si="1992"/>
        <v>6801.72</v>
      </c>
      <c r="H3496" s="38">
        <f>IF(AND(N3496=1,N3495&gt;1),VLOOKUP(A3495,[1]Plan1!$CW$105:$CY$300,3),H3495)</f>
        <v>6858.17</v>
      </c>
      <c r="I3496" s="127">
        <f t="shared" si="1993"/>
        <v>45303</v>
      </c>
      <c r="J3496" s="127">
        <f t="shared" si="1994"/>
        <v>45334</v>
      </c>
      <c r="K3496" s="34">
        <f t="shared" si="1995"/>
        <v>8.2993713354857501E-3</v>
      </c>
      <c r="L3496" s="212">
        <f t="shared" si="1996"/>
        <v>45392</v>
      </c>
      <c r="M3496" s="1">
        <f t="shared" si="1997"/>
        <v>21</v>
      </c>
      <c r="N3496" s="1">
        <f t="shared" si="1998"/>
        <v>18</v>
      </c>
      <c r="O3496" s="2">
        <f t="shared" si="1999"/>
        <v>1.0071095400000001</v>
      </c>
      <c r="P3496" s="35">
        <f t="shared" si="2000"/>
        <v>1.00420033</v>
      </c>
      <c r="Q3496" s="35">
        <f t="shared" si="2001"/>
        <v>1.280548564155672</v>
      </c>
      <c r="R3496" s="2">
        <f t="shared" si="2002"/>
        <v>1.2896526699999999</v>
      </c>
      <c r="S3496" s="2">
        <f t="shared" si="2003"/>
        <v>1.23561838</v>
      </c>
      <c r="T3496" s="2">
        <f t="shared" si="2004"/>
        <v>310209.60716740001</v>
      </c>
      <c r="U3496" s="2">
        <f t="shared" si="2005"/>
        <v>0</v>
      </c>
      <c r="V3496" s="2">
        <f t="shared" si="2006"/>
        <v>69672.279262361262</v>
      </c>
      <c r="W3496" s="2">
        <f t="shared" si="2007"/>
        <v>310209.60716740449</v>
      </c>
      <c r="X3496" s="36">
        <f t="shared" si="2008"/>
        <v>0</v>
      </c>
      <c r="Y3496" s="2">
        <f t="shared" si="2009"/>
        <v>0</v>
      </c>
      <c r="Z3496" s="37">
        <f t="shared" si="2010"/>
        <v>0</v>
      </c>
      <c r="AA3496" s="2">
        <f t="shared" si="2011"/>
        <v>0</v>
      </c>
      <c r="AB3496" s="4">
        <f t="shared" si="1987"/>
        <v>7.1215000000000001E-2</v>
      </c>
      <c r="AC3496" s="148">
        <f t="shared" si="2012"/>
        <v>1043</v>
      </c>
      <c r="AD3496" s="36">
        <v>252</v>
      </c>
      <c r="AE3496" s="35">
        <f t="shared" si="2013"/>
        <v>1.3294013499999999</v>
      </c>
      <c r="AF3496" s="2">
        <f t="shared" si="2014"/>
        <v>102183.46338391</v>
      </c>
      <c r="AG3496" s="2">
        <f t="shared" si="2015"/>
        <v>102183.46338391</v>
      </c>
      <c r="AH3496" s="3">
        <f t="shared" si="2016"/>
        <v>0</v>
      </c>
      <c r="AI3496" s="3"/>
      <c r="AJ3496" s="3">
        <v>0</v>
      </c>
      <c r="AK3496" s="2">
        <f t="shared" si="2017"/>
        <v>120436.82399387338</v>
      </c>
      <c r="AR3496" s="1"/>
      <c r="AW3496" s="30"/>
      <c r="AX3496" s="30"/>
    </row>
    <row r="3497" spans="1:50" x14ac:dyDescent="0.2">
      <c r="A3497" s="78">
        <f t="shared" si="1986"/>
        <v>45388</v>
      </c>
      <c r="B3497" s="2">
        <f t="shared" si="1988"/>
        <v>533071.41516905848</v>
      </c>
      <c r="C3497" s="3">
        <f t="shared" si="1989"/>
        <v>71964641.047822893</v>
      </c>
      <c r="D3497" s="2">
        <f t="shared" si="1985"/>
        <v>240537.3279050432</v>
      </c>
      <c r="E3497" s="2">
        <f t="shared" si="1990"/>
        <v>0</v>
      </c>
      <c r="F3497" s="33">
        <f t="shared" si="1991"/>
        <v>240537.3279050432</v>
      </c>
      <c r="G3497" s="39">
        <f t="shared" si="1992"/>
        <v>6801.72</v>
      </c>
      <c r="H3497" s="38">
        <f>IF(AND(N3497=1,N3496&gt;1),VLOOKUP(A3496,[1]Plan1!$CW$105:$CY$300,3),H3496)</f>
        <v>6858.17</v>
      </c>
      <c r="I3497" s="127">
        <f t="shared" si="1993"/>
        <v>45303</v>
      </c>
      <c r="J3497" s="127">
        <f t="shared" si="1994"/>
        <v>45334</v>
      </c>
      <c r="K3497" s="34">
        <f t="shared" si="1995"/>
        <v>8.2993713354857501E-3</v>
      </c>
      <c r="L3497" s="212">
        <f t="shared" si="1996"/>
        <v>45392</v>
      </c>
      <c r="M3497" s="1">
        <f t="shared" si="1997"/>
        <v>21</v>
      </c>
      <c r="N3497" s="1">
        <f t="shared" si="1998"/>
        <v>19</v>
      </c>
      <c r="O3497" s="2">
        <f t="shared" si="1999"/>
        <v>1.0075059900000001</v>
      </c>
      <c r="P3497" s="35">
        <f t="shared" si="2000"/>
        <v>1.00420033</v>
      </c>
      <c r="Q3497" s="35">
        <f t="shared" si="2001"/>
        <v>1.280548564155672</v>
      </c>
      <c r="R3497" s="2">
        <f t="shared" si="2002"/>
        <v>1.2901603399999999</v>
      </c>
      <c r="S3497" s="2">
        <f t="shared" si="2003"/>
        <v>1.23561838</v>
      </c>
      <c r="T3497" s="2">
        <f t="shared" si="2004"/>
        <v>310331.72075266001</v>
      </c>
      <c r="U3497" s="2">
        <f t="shared" si="2005"/>
        <v>0</v>
      </c>
      <c r="V3497" s="2">
        <f t="shared" si="2006"/>
        <v>69794.392847618801</v>
      </c>
      <c r="W3497" s="2">
        <f t="shared" si="2007"/>
        <v>310331.72075266199</v>
      </c>
      <c r="X3497" s="36">
        <f t="shared" si="2008"/>
        <v>0</v>
      </c>
      <c r="Y3497" s="2">
        <f t="shared" si="2009"/>
        <v>0</v>
      </c>
      <c r="Z3497" s="37">
        <f t="shared" si="2010"/>
        <v>0</v>
      </c>
      <c r="AA3497" s="2">
        <f t="shared" si="2011"/>
        <v>0</v>
      </c>
      <c r="AB3497" s="4">
        <f t="shared" si="1987"/>
        <v>7.1215000000000001E-2</v>
      </c>
      <c r="AC3497" s="148">
        <f t="shared" si="2012"/>
        <v>1043</v>
      </c>
      <c r="AD3497" s="36">
        <v>252</v>
      </c>
      <c r="AE3497" s="35">
        <f t="shared" si="2013"/>
        <v>1.3294013499999999</v>
      </c>
      <c r="AF3497" s="2">
        <f t="shared" si="2014"/>
        <v>102223.68776374</v>
      </c>
      <c r="AG3497" s="2">
        <f t="shared" si="2015"/>
        <v>102223.68776375</v>
      </c>
      <c r="AH3497" s="3">
        <f t="shared" si="2016"/>
        <v>0</v>
      </c>
      <c r="AI3497" s="3"/>
      <c r="AJ3497" s="3">
        <v>0</v>
      </c>
      <c r="AK3497" s="2">
        <f t="shared" si="2017"/>
        <v>120516.00665264647</v>
      </c>
      <c r="AR3497" s="1"/>
      <c r="AW3497" s="30"/>
      <c r="AX3497" s="30"/>
    </row>
    <row r="3498" spans="1:50" x14ac:dyDescent="0.2">
      <c r="A3498" s="78">
        <f t="shared" si="1986"/>
        <v>45389</v>
      </c>
      <c r="B3498" s="2">
        <f t="shared" si="1988"/>
        <v>533150.59782783163</v>
      </c>
      <c r="C3498" s="3">
        <f t="shared" si="1989"/>
        <v>71975330.706757277</v>
      </c>
      <c r="D3498" s="2">
        <f t="shared" si="1985"/>
        <v>240537.3279050432</v>
      </c>
      <c r="E3498" s="2">
        <f t="shared" si="1990"/>
        <v>0</v>
      </c>
      <c r="F3498" s="33">
        <f t="shared" si="1991"/>
        <v>240537.3279050432</v>
      </c>
      <c r="G3498" s="39">
        <f t="shared" si="1992"/>
        <v>6801.72</v>
      </c>
      <c r="H3498" s="38">
        <f>IF(AND(N3498=1,N3497&gt;1),VLOOKUP(A3497,[1]Plan1!$CW$105:$CY$300,3),H3497)</f>
        <v>6858.17</v>
      </c>
      <c r="I3498" s="127">
        <f t="shared" si="1993"/>
        <v>45303</v>
      </c>
      <c r="J3498" s="127">
        <f t="shared" si="1994"/>
        <v>45334</v>
      </c>
      <c r="K3498" s="34">
        <f t="shared" si="1995"/>
        <v>8.2993713354857501E-3</v>
      </c>
      <c r="L3498" s="212">
        <f t="shared" si="1996"/>
        <v>45392</v>
      </c>
      <c r="M3498" s="1">
        <f t="shared" si="1997"/>
        <v>21</v>
      </c>
      <c r="N3498" s="1">
        <f t="shared" si="1998"/>
        <v>19</v>
      </c>
      <c r="O3498" s="2">
        <f t="shared" si="1999"/>
        <v>1.0075059900000001</v>
      </c>
      <c r="P3498" s="35">
        <f t="shared" si="2000"/>
        <v>1.00420033</v>
      </c>
      <c r="Q3498" s="35">
        <f t="shared" si="2001"/>
        <v>1.280548564155672</v>
      </c>
      <c r="R3498" s="2">
        <f t="shared" si="2002"/>
        <v>1.2901603399999999</v>
      </c>
      <c r="S3498" s="2">
        <f t="shared" si="2003"/>
        <v>1.23561838</v>
      </c>
      <c r="T3498" s="2">
        <f t="shared" si="2004"/>
        <v>310331.72075266001</v>
      </c>
      <c r="U3498" s="2">
        <f t="shared" si="2005"/>
        <v>0</v>
      </c>
      <c r="V3498" s="2">
        <f t="shared" si="2006"/>
        <v>69794.392847618801</v>
      </c>
      <c r="W3498" s="2">
        <f t="shared" si="2007"/>
        <v>310331.72075266199</v>
      </c>
      <c r="X3498" s="36">
        <f t="shared" si="2008"/>
        <v>0</v>
      </c>
      <c r="Y3498" s="2">
        <f t="shared" si="2009"/>
        <v>0</v>
      </c>
      <c r="Z3498" s="37">
        <f t="shared" si="2010"/>
        <v>0</v>
      </c>
      <c r="AA3498" s="2">
        <f t="shared" si="2011"/>
        <v>0</v>
      </c>
      <c r="AB3498" s="4">
        <f t="shared" si="1987"/>
        <v>7.1215000000000001E-2</v>
      </c>
      <c r="AC3498" s="148">
        <f t="shared" si="2012"/>
        <v>1043</v>
      </c>
      <c r="AD3498" s="36">
        <v>252</v>
      </c>
      <c r="AE3498" s="35">
        <f t="shared" si="2013"/>
        <v>1.3294013499999999</v>
      </c>
      <c r="AF3498" s="2">
        <f t="shared" si="2014"/>
        <v>102223.68776374</v>
      </c>
      <c r="AG3498" s="2">
        <f t="shared" si="2015"/>
        <v>102223.68776375</v>
      </c>
      <c r="AH3498" s="3">
        <f t="shared" si="2016"/>
        <v>0</v>
      </c>
      <c r="AI3498" s="3"/>
      <c r="AJ3498" s="3">
        <v>0</v>
      </c>
      <c r="AK3498" s="2">
        <f t="shared" si="2017"/>
        <v>120595.18931141957</v>
      </c>
      <c r="AR3498" s="1"/>
      <c r="AW3498" s="30"/>
      <c r="AX3498" s="30"/>
    </row>
    <row r="3499" spans="1:50" x14ac:dyDescent="0.2">
      <c r="A3499" s="78">
        <f t="shared" si="1986"/>
        <v>45390</v>
      </c>
      <c r="B3499" s="2">
        <f t="shared" si="1988"/>
        <v>533342.41941895464</v>
      </c>
      <c r="C3499" s="3">
        <f t="shared" si="1989"/>
        <v>72001226.621558875</v>
      </c>
      <c r="D3499" s="2">
        <f t="shared" si="1985"/>
        <v>240537.3279050432</v>
      </c>
      <c r="E3499" s="2">
        <f t="shared" si="1990"/>
        <v>0</v>
      </c>
      <c r="F3499" s="33">
        <f t="shared" si="1991"/>
        <v>240537.3279050432</v>
      </c>
      <c r="G3499" s="39">
        <f t="shared" si="1992"/>
        <v>6801.72</v>
      </c>
      <c r="H3499" s="38">
        <f>IF(AND(N3499=1,N3498&gt;1),VLOOKUP(A3498,[1]Plan1!$CW$105:$CY$300,3),H3498)</f>
        <v>6858.17</v>
      </c>
      <c r="I3499" s="127">
        <f t="shared" si="1993"/>
        <v>45303</v>
      </c>
      <c r="J3499" s="127">
        <f t="shared" si="1994"/>
        <v>45334</v>
      </c>
      <c r="K3499" s="34">
        <f t="shared" si="1995"/>
        <v>8.2993713354857501E-3</v>
      </c>
      <c r="L3499" s="212">
        <f t="shared" si="1996"/>
        <v>45392</v>
      </c>
      <c r="M3499" s="1">
        <f t="shared" si="1997"/>
        <v>21</v>
      </c>
      <c r="N3499" s="1">
        <f t="shared" si="1998"/>
        <v>19</v>
      </c>
      <c r="O3499" s="2">
        <f t="shared" si="1999"/>
        <v>1.0075059900000001</v>
      </c>
      <c r="P3499" s="35">
        <f t="shared" si="2000"/>
        <v>1.00420033</v>
      </c>
      <c r="Q3499" s="35">
        <f t="shared" si="2001"/>
        <v>1.280548564155672</v>
      </c>
      <c r="R3499" s="2">
        <f t="shared" si="2002"/>
        <v>1.2901603399999999</v>
      </c>
      <c r="S3499" s="2">
        <f t="shared" si="2003"/>
        <v>1.23561838</v>
      </c>
      <c r="T3499" s="2">
        <f t="shared" si="2004"/>
        <v>310331.72075266001</v>
      </c>
      <c r="U3499" s="2">
        <f t="shared" si="2005"/>
        <v>0</v>
      </c>
      <c r="V3499" s="2">
        <f t="shared" si="2006"/>
        <v>69794.392847618801</v>
      </c>
      <c r="W3499" s="2">
        <f t="shared" si="2007"/>
        <v>310331.72075266199</v>
      </c>
      <c r="X3499" s="36">
        <f t="shared" si="2008"/>
        <v>0</v>
      </c>
      <c r="Y3499" s="2">
        <f t="shared" si="2009"/>
        <v>0</v>
      </c>
      <c r="Z3499" s="37">
        <f t="shared" si="2010"/>
        <v>0</v>
      </c>
      <c r="AA3499" s="2">
        <f t="shared" si="2011"/>
        <v>0</v>
      </c>
      <c r="AB3499" s="4">
        <f t="shared" si="1987"/>
        <v>7.1215000000000001E-2</v>
      </c>
      <c r="AC3499" s="148">
        <f t="shared" si="2012"/>
        <v>1044</v>
      </c>
      <c r="AD3499" s="36">
        <v>252</v>
      </c>
      <c r="AE3499" s="35">
        <f t="shared" si="2013"/>
        <v>1.3297643130000001</v>
      </c>
      <c r="AF3499" s="2">
        <f t="shared" si="2014"/>
        <v>102336.3266961</v>
      </c>
      <c r="AG3499" s="2">
        <f t="shared" si="2015"/>
        <v>102336.3266961</v>
      </c>
      <c r="AH3499" s="3">
        <f t="shared" si="2016"/>
        <v>0</v>
      </c>
      <c r="AI3499" s="3"/>
      <c r="AJ3499" s="3">
        <v>0</v>
      </c>
      <c r="AK3499" s="2">
        <f t="shared" si="2017"/>
        <v>120674.37197019266</v>
      </c>
      <c r="AR3499" s="1"/>
      <c r="AW3499" s="30"/>
      <c r="AX3499" s="30"/>
    </row>
    <row r="3500" spans="1:50" x14ac:dyDescent="0.2">
      <c r="A3500" s="78">
        <f t="shared" si="1986"/>
        <v>45391</v>
      </c>
      <c r="B3500" s="2">
        <f t="shared" si="1988"/>
        <v>533696.76585450419</v>
      </c>
      <c r="C3500" s="3">
        <f t="shared" si="1989"/>
        <v>72049063.390358061</v>
      </c>
      <c r="D3500" s="2">
        <f t="shared" si="1985"/>
        <v>240537.3279050432</v>
      </c>
      <c r="E3500" s="2">
        <f t="shared" si="1990"/>
        <v>0</v>
      </c>
      <c r="F3500" s="33">
        <f t="shared" si="1991"/>
        <v>240537.3279050432</v>
      </c>
      <c r="G3500" s="39">
        <f t="shared" si="1992"/>
        <v>6801.72</v>
      </c>
      <c r="H3500" s="38">
        <f>IF(AND(N3500=1,N3499&gt;1),VLOOKUP(A3499,[1]Plan1!$CW$105:$CY$300,3),H3499)</f>
        <v>6858.17</v>
      </c>
      <c r="I3500" s="127">
        <f t="shared" si="1993"/>
        <v>45303</v>
      </c>
      <c r="J3500" s="127">
        <f t="shared" si="1994"/>
        <v>45334</v>
      </c>
      <c r="K3500" s="34">
        <f t="shared" si="1995"/>
        <v>8.2993713354857501E-3</v>
      </c>
      <c r="L3500" s="212">
        <f t="shared" si="1996"/>
        <v>45392</v>
      </c>
      <c r="M3500" s="1">
        <f t="shared" si="1997"/>
        <v>21</v>
      </c>
      <c r="N3500" s="1">
        <f t="shared" si="1998"/>
        <v>20</v>
      </c>
      <c r="O3500" s="2">
        <f t="shared" si="1999"/>
        <v>1.0079026</v>
      </c>
      <c r="P3500" s="35">
        <f t="shared" si="2000"/>
        <v>1.00420033</v>
      </c>
      <c r="Q3500" s="35">
        <f t="shared" si="2001"/>
        <v>1.280548564155672</v>
      </c>
      <c r="R3500" s="2">
        <f t="shared" si="2002"/>
        <v>1.2906682199999999</v>
      </c>
      <c r="S3500" s="2">
        <f t="shared" si="2003"/>
        <v>1.23561838</v>
      </c>
      <c r="T3500" s="2">
        <f t="shared" si="2004"/>
        <v>310453.88485074998</v>
      </c>
      <c r="U3500" s="2">
        <f t="shared" si="2005"/>
        <v>0</v>
      </c>
      <c r="V3500" s="2">
        <f t="shared" si="2006"/>
        <v>69916.556945715216</v>
      </c>
      <c r="W3500" s="2">
        <f t="shared" si="2007"/>
        <v>310453.88485075842</v>
      </c>
      <c r="X3500" s="36">
        <f t="shared" si="2008"/>
        <v>0</v>
      </c>
      <c r="Y3500" s="2">
        <f t="shared" si="2009"/>
        <v>0</v>
      </c>
      <c r="Z3500" s="37">
        <f t="shared" si="2010"/>
        <v>0</v>
      </c>
      <c r="AA3500" s="2">
        <f t="shared" si="2011"/>
        <v>0</v>
      </c>
      <c r="AB3500" s="4">
        <f t="shared" si="1987"/>
        <v>7.1215000000000001E-2</v>
      </c>
      <c r="AC3500" s="148">
        <f t="shared" si="2012"/>
        <v>1045</v>
      </c>
      <c r="AD3500" s="36">
        <v>252</v>
      </c>
      <c r="AE3500" s="35">
        <f t="shared" si="2013"/>
        <v>1.3301273760000001</v>
      </c>
      <c r="AF3500" s="2">
        <f t="shared" si="2014"/>
        <v>102489.32637477999</v>
      </c>
      <c r="AG3500" s="2">
        <f t="shared" si="2015"/>
        <v>102489.32637477999</v>
      </c>
      <c r="AH3500" s="3">
        <f t="shared" si="2016"/>
        <v>0</v>
      </c>
      <c r="AI3500" s="3"/>
      <c r="AJ3500" s="3">
        <v>0</v>
      </c>
      <c r="AK3500" s="2">
        <f t="shared" si="2017"/>
        <v>120753.55462896574</v>
      </c>
      <c r="AR3500" s="1"/>
      <c r="AW3500" s="30"/>
      <c r="AX3500" s="30"/>
    </row>
    <row r="3501" spans="1:50" x14ac:dyDescent="0.2">
      <c r="A3501" s="78">
        <f t="shared" si="1986"/>
        <v>45392</v>
      </c>
      <c r="B3501" s="2">
        <f t="shared" si="1988"/>
        <v>534051.2986398926</v>
      </c>
      <c r="C3501" s="3">
        <f t="shared" si="1989"/>
        <v>72096925.316385508</v>
      </c>
      <c r="D3501" s="2">
        <f t="shared" si="1985"/>
        <v>240537.3279050432</v>
      </c>
      <c r="E3501" s="2">
        <f t="shared" si="1990"/>
        <v>0</v>
      </c>
      <c r="F3501" s="33">
        <f t="shared" si="1991"/>
        <v>240537.3279050432</v>
      </c>
      <c r="G3501" s="39">
        <f t="shared" si="1992"/>
        <v>6801.72</v>
      </c>
      <c r="H3501" s="38">
        <f>IF(AND(N3501=1,N3500&gt;1),VLOOKUP(A3500,[1]Plan1!$CW$105:$CY$300,3),H3500)</f>
        <v>6858.17</v>
      </c>
      <c r="I3501" s="127">
        <f t="shared" si="1993"/>
        <v>45303</v>
      </c>
      <c r="J3501" s="127">
        <f t="shared" si="1994"/>
        <v>45334</v>
      </c>
      <c r="K3501" s="34">
        <f t="shared" si="1995"/>
        <v>8.2993713354857501E-3</v>
      </c>
      <c r="L3501" s="212">
        <f t="shared" si="1996"/>
        <v>45392</v>
      </c>
      <c r="M3501" s="1">
        <f t="shared" si="1997"/>
        <v>21</v>
      </c>
      <c r="N3501" s="1">
        <f t="shared" si="1998"/>
        <v>21</v>
      </c>
      <c r="O3501" s="2">
        <f t="shared" si="1999"/>
        <v>1.00829937</v>
      </c>
      <c r="P3501" s="35">
        <f t="shared" si="2000"/>
        <v>1.00420033</v>
      </c>
      <c r="Q3501" s="35">
        <f t="shared" si="2001"/>
        <v>1.280548564155672</v>
      </c>
      <c r="R3501" s="2">
        <f t="shared" si="2002"/>
        <v>1.29117631</v>
      </c>
      <c r="S3501" s="2">
        <f t="shared" si="2003"/>
        <v>1.29117631</v>
      </c>
      <c r="T3501" s="2">
        <f t="shared" si="2004"/>
        <v>310576.09946169</v>
      </c>
      <c r="U3501" s="2">
        <f t="shared" si="2005"/>
        <v>0</v>
      </c>
      <c r="V3501" s="2">
        <f t="shared" si="2006"/>
        <v>70038.771556650507</v>
      </c>
      <c r="W3501" s="2">
        <f t="shared" si="2007"/>
        <v>310576.09946169372</v>
      </c>
      <c r="X3501" s="36">
        <f t="shared" si="2008"/>
        <v>115</v>
      </c>
      <c r="Y3501" s="2">
        <f t="shared" si="2009"/>
        <v>0</v>
      </c>
      <c r="Z3501" s="37">
        <f t="shared" si="2010"/>
        <v>0</v>
      </c>
      <c r="AA3501" s="2">
        <f t="shared" si="2011"/>
        <v>0</v>
      </c>
      <c r="AB3501" s="4">
        <f t="shared" si="1987"/>
        <v>7.1215000000000001E-2</v>
      </c>
      <c r="AC3501" s="148">
        <f t="shared" si="2012"/>
        <v>1046</v>
      </c>
      <c r="AD3501" s="36">
        <v>252</v>
      </c>
      <c r="AE3501" s="35">
        <f t="shared" si="2013"/>
        <v>1.330490537</v>
      </c>
      <c r="AF3501" s="2">
        <f t="shared" si="2014"/>
        <v>102642.46189044999</v>
      </c>
      <c r="AG3501" s="2">
        <f t="shared" si="2015"/>
        <v>102642.46189046001</v>
      </c>
      <c r="AH3501" s="3">
        <f t="shared" si="2016"/>
        <v>0</v>
      </c>
      <c r="AI3501" s="3"/>
      <c r="AJ3501" s="3">
        <v>0</v>
      </c>
      <c r="AK3501" s="2">
        <f t="shared" si="2017"/>
        <v>120832.73728773884</v>
      </c>
      <c r="AR3501" s="1"/>
      <c r="AW3501" s="30"/>
      <c r="AX3501" s="30"/>
    </row>
    <row r="3502" spans="1:50" x14ac:dyDescent="0.2">
      <c r="A3502" s="78">
        <f t="shared" si="1986"/>
        <v>45393</v>
      </c>
      <c r="B3502" s="2">
        <f t="shared" si="1988"/>
        <v>534274.75936653896</v>
      </c>
      <c r="C3502" s="3">
        <f t="shared" si="1989"/>
        <v>72127092.514482766</v>
      </c>
      <c r="D3502" s="2">
        <f t="shared" si="1985"/>
        <v>240537.3279050432</v>
      </c>
      <c r="E3502" s="2">
        <f t="shared" si="1990"/>
        <v>0</v>
      </c>
      <c r="F3502" s="33">
        <f t="shared" si="1991"/>
        <v>240537.3279050432</v>
      </c>
      <c r="G3502" s="39">
        <f t="shared" si="1992"/>
        <v>6858.17</v>
      </c>
      <c r="H3502" s="38">
        <f>IF(AND(N3502=1,N3501&gt;1),VLOOKUP(A3501,[1]Plan1!$CW$105:$CY$300,3),H3501)</f>
        <v>6869.14</v>
      </c>
      <c r="I3502" s="127">
        <f t="shared" si="1993"/>
        <v>45333</v>
      </c>
      <c r="J3502" s="127">
        <f t="shared" si="1994"/>
        <v>45362</v>
      </c>
      <c r="K3502" s="34">
        <f t="shared" si="1995"/>
        <v>1.5995520670966101E-3</v>
      </c>
      <c r="L3502" s="212">
        <f t="shared" si="1996"/>
        <v>45422</v>
      </c>
      <c r="M3502" s="1">
        <f t="shared" si="1997"/>
        <v>21</v>
      </c>
      <c r="N3502" s="1">
        <f t="shared" si="1998"/>
        <v>1</v>
      </c>
      <c r="O3502" s="2">
        <f t="shared" si="1999"/>
        <v>1.00007611</v>
      </c>
      <c r="P3502" s="35">
        <f t="shared" si="2000"/>
        <v>1.00829937</v>
      </c>
      <c r="Q3502" s="35">
        <f t="shared" si="2001"/>
        <v>1.2911763104925686</v>
      </c>
      <c r="R3502" s="2">
        <f t="shared" si="2002"/>
        <v>1.2912745800000001</v>
      </c>
      <c r="S3502" s="2">
        <f t="shared" si="2003"/>
        <v>1.29117631</v>
      </c>
      <c r="T3502" s="2">
        <f t="shared" si="2004"/>
        <v>310599.73706489999</v>
      </c>
      <c r="U3502" s="2">
        <f t="shared" si="2005"/>
        <v>0</v>
      </c>
      <c r="V3502" s="2">
        <f t="shared" si="2006"/>
        <v>70062.409159863761</v>
      </c>
      <c r="W3502" s="2">
        <f t="shared" si="2007"/>
        <v>310599.73706490698</v>
      </c>
      <c r="X3502" s="36">
        <f t="shared" si="2008"/>
        <v>0</v>
      </c>
      <c r="Y3502" s="2">
        <f t="shared" si="2009"/>
        <v>0</v>
      </c>
      <c r="Z3502" s="37">
        <f t="shared" si="2010"/>
        <v>0</v>
      </c>
      <c r="AA3502" s="2">
        <f t="shared" si="2011"/>
        <v>0</v>
      </c>
      <c r="AB3502" s="4">
        <f t="shared" si="1987"/>
        <v>7.1215000000000001E-2</v>
      </c>
      <c r="AC3502" s="148">
        <f t="shared" si="2012"/>
        <v>1047</v>
      </c>
      <c r="AD3502" s="36">
        <v>252</v>
      </c>
      <c r="AE3502" s="35">
        <f t="shared" si="2013"/>
        <v>1.3308537970000001</v>
      </c>
      <c r="AF3502" s="2">
        <f t="shared" si="2014"/>
        <v>102763.10235512001</v>
      </c>
      <c r="AG3502" s="2">
        <f t="shared" si="2015"/>
        <v>102763.10235512001</v>
      </c>
      <c r="AH3502" s="3">
        <f t="shared" si="2016"/>
        <v>0</v>
      </c>
      <c r="AI3502" s="3"/>
      <c r="AJ3502" s="3">
        <v>0</v>
      </c>
      <c r="AK3502" s="2">
        <f t="shared" si="2017"/>
        <v>120911.91994651193</v>
      </c>
      <c r="AR3502" s="1"/>
      <c r="AW3502" s="30"/>
      <c r="AX3502" s="30"/>
    </row>
    <row r="3503" spans="1:50" x14ac:dyDescent="0.2">
      <c r="A3503" s="78">
        <f t="shared" si="1986"/>
        <v>45394</v>
      </c>
      <c r="B3503" s="2">
        <f t="shared" si="1988"/>
        <v>534498.26832872524</v>
      </c>
      <c r="C3503" s="3">
        <f t="shared" si="1989"/>
        <v>72157266.224377915</v>
      </c>
      <c r="D3503" s="2">
        <f t="shared" si="1985"/>
        <v>240537.3279050432</v>
      </c>
      <c r="E3503" s="2">
        <f t="shared" si="1990"/>
        <v>0</v>
      </c>
      <c r="F3503" s="33">
        <f t="shared" si="1991"/>
        <v>240537.3279050432</v>
      </c>
      <c r="G3503" s="39">
        <f t="shared" si="1992"/>
        <v>6858.17</v>
      </c>
      <c r="H3503" s="38">
        <f>IF(AND(N3503=1,N3502&gt;1),VLOOKUP(A3502,[1]Plan1!$CW$105:$CY$300,3),H3502)</f>
        <v>6869.14</v>
      </c>
      <c r="I3503" s="127">
        <f t="shared" si="1993"/>
        <v>45333</v>
      </c>
      <c r="J3503" s="127">
        <f t="shared" si="1994"/>
        <v>45362</v>
      </c>
      <c r="K3503" s="34">
        <f t="shared" si="1995"/>
        <v>1.5995520670966101E-3</v>
      </c>
      <c r="L3503" s="212">
        <f t="shared" si="1996"/>
        <v>45422</v>
      </c>
      <c r="M3503" s="1">
        <f t="shared" si="1997"/>
        <v>21</v>
      </c>
      <c r="N3503" s="1">
        <f t="shared" si="1998"/>
        <v>2</v>
      </c>
      <c r="O3503" s="2">
        <f t="shared" si="1999"/>
        <v>1.0001522199999999</v>
      </c>
      <c r="P3503" s="35">
        <f t="shared" si="2000"/>
        <v>1.00829937</v>
      </c>
      <c r="Q3503" s="35">
        <f t="shared" si="2001"/>
        <v>1.2911763104925686</v>
      </c>
      <c r="R3503" s="2">
        <f t="shared" si="2002"/>
        <v>1.2913728499999999</v>
      </c>
      <c r="S3503" s="2">
        <f t="shared" si="2003"/>
        <v>1.29117631</v>
      </c>
      <c r="T3503" s="2">
        <f t="shared" si="2004"/>
        <v>310623.37466812</v>
      </c>
      <c r="U3503" s="2">
        <f t="shared" si="2005"/>
        <v>0</v>
      </c>
      <c r="V3503" s="2">
        <f t="shared" si="2006"/>
        <v>70086.046763076942</v>
      </c>
      <c r="W3503" s="2">
        <f t="shared" si="2007"/>
        <v>310623.37466812017</v>
      </c>
      <c r="X3503" s="36">
        <f t="shared" si="2008"/>
        <v>0</v>
      </c>
      <c r="Y3503" s="2">
        <f t="shared" si="2009"/>
        <v>0</v>
      </c>
      <c r="Z3503" s="37">
        <f t="shared" si="2010"/>
        <v>0</v>
      </c>
      <c r="AA3503" s="2">
        <f t="shared" si="2011"/>
        <v>0</v>
      </c>
      <c r="AB3503" s="4">
        <f t="shared" si="1987"/>
        <v>7.1215000000000001E-2</v>
      </c>
      <c r="AC3503" s="148">
        <f t="shared" si="2012"/>
        <v>1048</v>
      </c>
      <c r="AD3503" s="36">
        <v>252</v>
      </c>
      <c r="AE3503" s="35">
        <f t="shared" si="2013"/>
        <v>1.331217157</v>
      </c>
      <c r="AF3503" s="2">
        <f t="shared" si="2014"/>
        <v>102883.79105532001</v>
      </c>
      <c r="AG3503" s="2">
        <f t="shared" si="2015"/>
        <v>102883.79105532001</v>
      </c>
      <c r="AH3503" s="3">
        <f t="shared" si="2016"/>
        <v>0</v>
      </c>
      <c r="AI3503" s="3"/>
      <c r="AJ3503" s="3">
        <v>0</v>
      </c>
      <c r="AK3503" s="2">
        <f t="shared" si="2017"/>
        <v>120991.10260528504</v>
      </c>
      <c r="AR3503" s="1"/>
      <c r="AW3503" s="30"/>
      <c r="AX3503" s="30"/>
    </row>
    <row r="3504" spans="1:50" x14ac:dyDescent="0.2">
      <c r="A3504" s="78">
        <f t="shared" si="1986"/>
        <v>45395</v>
      </c>
      <c r="B3504" s="2">
        <f t="shared" si="1988"/>
        <v>534608.92737666145</v>
      </c>
      <c r="C3504" s="3">
        <f t="shared" si="1989"/>
        <v>72172205.195849299</v>
      </c>
      <c r="D3504" s="2">
        <f t="shared" si="1985"/>
        <v>240537.3279050432</v>
      </c>
      <c r="E3504" s="2">
        <f t="shared" si="1990"/>
        <v>0</v>
      </c>
      <c r="F3504" s="33">
        <f t="shared" si="1991"/>
        <v>240537.3279050432</v>
      </c>
      <c r="G3504" s="39">
        <f t="shared" si="1992"/>
        <v>6858.17</v>
      </c>
      <c r="H3504" s="38">
        <f>IF(AND(N3504=1,N3503&gt;1),VLOOKUP(A3503,[1]Plan1!$CW$105:$CY$300,3),H3503)</f>
        <v>6869.14</v>
      </c>
      <c r="I3504" s="127">
        <f t="shared" si="1993"/>
        <v>45333</v>
      </c>
      <c r="J3504" s="127">
        <f t="shared" si="1994"/>
        <v>45362</v>
      </c>
      <c r="K3504" s="34">
        <f t="shared" si="1995"/>
        <v>1.5995520670966101E-3</v>
      </c>
      <c r="L3504" s="212">
        <f t="shared" si="1996"/>
        <v>45422</v>
      </c>
      <c r="M3504" s="1">
        <f t="shared" si="1997"/>
        <v>21</v>
      </c>
      <c r="N3504" s="1">
        <f t="shared" si="1998"/>
        <v>3</v>
      </c>
      <c r="O3504" s="2">
        <f t="shared" si="1999"/>
        <v>1.00022835</v>
      </c>
      <c r="P3504" s="35">
        <f t="shared" si="2000"/>
        <v>1.00829937</v>
      </c>
      <c r="Q3504" s="35">
        <f t="shared" si="2001"/>
        <v>1.2911763104925686</v>
      </c>
      <c r="R3504" s="2">
        <f t="shared" si="2002"/>
        <v>1.29147115</v>
      </c>
      <c r="S3504" s="2">
        <f t="shared" si="2003"/>
        <v>1.29117631</v>
      </c>
      <c r="T3504" s="2">
        <f t="shared" si="2004"/>
        <v>310647.01948745002</v>
      </c>
      <c r="U3504" s="2">
        <f t="shared" si="2005"/>
        <v>0</v>
      </c>
      <c r="V3504" s="2">
        <f t="shared" si="2006"/>
        <v>70109.691582410043</v>
      </c>
      <c r="W3504" s="2">
        <f t="shared" si="2007"/>
        <v>310647.01948745328</v>
      </c>
      <c r="X3504" s="36">
        <f t="shared" si="2008"/>
        <v>0</v>
      </c>
      <c r="Y3504" s="2">
        <f t="shared" si="2009"/>
        <v>0</v>
      </c>
      <c r="Z3504" s="37">
        <f t="shared" si="2010"/>
        <v>0</v>
      </c>
      <c r="AA3504" s="2">
        <f t="shared" si="2011"/>
        <v>0</v>
      </c>
      <c r="AB3504" s="4">
        <f t="shared" si="1987"/>
        <v>7.1215000000000001E-2</v>
      </c>
      <c r="AC3504" s="148">
        <f t="shared" si="2012"/>
        <v>1048</v>
      </c>
      <c r="AD3504" s="36">
        <v>252</v>
      </c>
      <c r="AE3504" s="35">
        <f t="shared" si="2013"/>
        <v>1.331217157</v>
      </c>
      <c r="AF3504" s="2">
        <f t="shared" si="2014"/>
        <v>102891.62262515</v>
      </c>
      <c r="AG3504" s="2">
        <f t="shared" si="2015"/>
        <v>102891.62262515</v>
      </c>
      <c r="AH3504" s="3">
        <f t="shared" si="2016"/>
        <v>0</v>
      </c>
      <c r="AI3504" s="3"/>
      <c r="AJ3504" s="3">
        <v>0</v>
      </c>
      <c r="AK3504" s="2">
        <f t="shared" si="2017"/>
        <v>121070.28526405813</v>
      </c>
      <c r="AR3504" s="1"/>
      <c r="AW3504" s="30"/>
      <c r="AX3504" s="30"/>
    </row>
    <row r="3505" spans="1:50" x14ac:dyDescent="0.2">
      <c r="A3505" s="78">
        <f t="shared" si="1986"/>
        <v>45396</v>
      </c>
      <c r="B3505" s="2">
        <f t="shared" si="1988"/>
        <v>534688.11003543448</v>
      </c>
      <c r="C3505" s="3">
        <f t="shared" si="1989"/>
        <v>72182894.854783654</v>
      </c>
      <c r="D3505" s="2">
        <f t="shared" si="1985"/>
        <v>240537.3279050432</v>
      </c>
      <c r="E3505" s="2">
        <f t="shared" si="1990"/>
        <v>0</v>
      </c>
      <c r="F3505" s="33">
        <f t="shared" si="1991"/>
        <v>240537.3279050432</v>
      </c>
      <c r="G3505" s="39">
        <f t="shared" si="1992"/>
        <v>6858.17</v>
      </c>
      <c r="H3505" s="38">
        <f>IF(AND(N3505=1,N3504&gt;1),VLOOKUP(A3504,[1]Plan1!$CW$105:$CY$300,3),H3504)</f>
        <v>6869.14</v>
      </c>
      <c r="I3505" s="127">
        <f t="shared" si="1993"/>
        <v>45333</v>
      </c>
      <c r="J3505" s="127">
        <f t="shared" si="1994"/>
        <v>45362</v>
      </c>
      <c r="K3505" s="34">
        <f t="shared" si="1995"/>
        <v>1.5995520670966101E-3</v>
      </c>
      <c r="L3505" s="212">
        <f t="shared" si="1996"/>
        <v>45422</v>
      </c>
      <c r="M3505" s="1">
        <f t="shared" si="1997"/>
        <v>21</v>
      </c>
      <c r="N3505" s="1">
        <f t="shared" si="1998"/>
        <v>3</v>
      </c>
      <c r="O3505" s="2">
        <f t="shared" si="1999"/>
        <v>1.00022835</v>
      </c>
      <c r="P3505" s="35">
        <f t="shared" si="2000"/>
        <v>1.00829937</v>
      </c>
      <c r="Q3505" s="35">
        <f t="shared" si="2001"/>
        <v>1.2911763104925686</v>
      </c>
      <c r="R3505" s="2">
        <f t="shared" si="2002"/>
        <v>1.29147115</v>
      </c>
      <c r="S3505" s="2">
        <f t="shared" si="2003"/>
        <v>1.29117631</v>
      </c>
      <c r="T3505" s="2">
        <f t="shared" si="2004"/>
        <v>310647.01948745002</v>
      </c>
      <c r="U3505" s="2">
        <f t="shared" si="2005"/>
        <v>0</v>
      </c>
      <c r="V3505" s="2">
        <f t="shared" si="2006"/>
        <v>70109.691582410043</v>
      </c>
      <c r="W3505" s="2">
        <f t="shared" si="2007"/>
        <v>310647.01948745328</v>
      </c>
      <c r="X3505" s="36">
        <f t="shared" si="2008"/>
        <v>0</v>
      </c>
      <c r="Y3505" s="2">
        <f t="shared" si="2009"/>
        <v>0</v>
      </c>
      <c r="Z3505" s="37">
        <f t="shared" si="2010"/>
        <v>0</v>
      </c>
      <c r="AA3505" s="2">
        <f t="shared" si="2011"/>
        <v>0</v>
      </c>
      <c r="AB3505" s="4">
        <f t="shared" si="1987"/>
        <v>7.1215000000000001E-2</v>
      </c>
      <c r="AC3505" s="148">
        <f t="shared" si="2012"/>
        <v>1048</v>
      </c>
      <c r="AD3505" s="36">
        <v>252</v>
      </c>
      <c r="AE3505" s="35">
        <f t="shared" si="2013"/>
        <v>1.331217157</v>
      </c>
      <c r="AF3505" s="2">
        <f t="shared" si="2014"/>
        <v>102891.62262515</v>
      </c>
      <c r="AG3505" s="2">
        <f t="shared" si="2015"/>
        <v>102891.62262515</v>
      </c>
      <c r="AH3505" s="3">
        <f t="shared" si="2016"/>
        <v>0</v>
      </c>
      <c r="AI3505" s="3"/>
      <c r="AJ3505" s="3">
        <v>0</v>
      </c>
      <c r="AK3505" s="2">
        <f t="shared" si="2017"/>
        <v>121149.4679228312</v>
      </c>
      <c r="AR3505" s="1"/>
      <c r="AW3505" s="30"/>
      <c r="AX3505" s="30"/>
    </row>
    <row r="3506" spans="1:50" x14ac:dyDescent="0.2">
      <c r="A3506" s="78">
        <f t="shared" si="1986"/>
        <v>45397</v>
      </c>
      <c r="B3506" s="2">
        <f t="shared" si="1988"/>
        <v>534880.20014926756</v>
      </c>
      <c r="C3506" s="3">
        <f t="shared" si="1989"/>
        <v>72208827.020151123</v>
      </c>
      <c r="D3506" s="2">
        <f t="shared" si="1985"/>
        <v>240537.3279050432</v>
      </c>
      <c r="E3506" s="2">
        <f t="shared" si="1990"/>
        <v>0</v>
      </c>
      <c r="F3506" s="33">
        <f t="shared" si="1991"/>
        <v>240537.3279050432</v>
      </c>
      <c r="G3506" s="39">
        <f t="shared" si="1992"/>
        <v>6858.17</v>
      </c>
      <c r="H3506" s="38">
        <f>IF(AND(N3506=1,N3505&gt;1),VLOOKUP(A3505,[1]Plan1!$CW$105:$CY$300,3),H3505)</f>
        <v>6869.14</v>
      </c>
      <c r="I3506" s="127">
        <f t="shared" si="1993"/>
        <v>45333</v>
      </c>
      <c r="J3506" s="127">
        <f t="shared" si="1994"/>
        <v>45362</v>
      </c>
      <c r="K3506" s="34">
        <f t="shared" si="1995"/>
        <v>1.5995520670966101E-3</v>
      </c>
      <c r="L3506" s="212">
        <f t="shared" si="1996"/>
        <v>45422</v>
      </c>
      <c r="M3506" s="1">
        <f t="shared" si="1997"/>
        <v>21</v>
      </c>
      <c r="N3506" s="1">
        <f t="shared" si="1998"/>
        <v>3</v>
      </c>
      <c r="O3506" s="2">
        <f t="shared" si="1999"/>
        <v>1.00022835</v>
      </c>
      <c r="P3506" s="35">
        <f t="shared" si="2000"/>
        <v>1.00829937</v>
      </c>
      <c r="Q3506" s="35">
        <f t="shared" si="2001"/>
        <v>1.2911763104925686</v>
      </c>
      <c r="R3506" s="2">
        <f t="shared" si="2002"/>
        <v>1.29147115</v>
      </c>
      <c r="S3506" s="2">
        <f t="shared" si="2003"/>
        <v>1.29117631</v>
      </c>
      <c r="T3506" s="2">
        <f t="shared" si="2004"/>
        <v>310647.01948745002</v>
      </c>
      <c r="U3506" s="2">
        <f t="shared" si="2005"/>
        <v>0</v>
      </c>
      <c r="V3506" s="2">
        <f t="shared" si="2006"/>
        <v>70109.691582410043</v>
      </c>
      <c r="W3506" s="2">
        <f t="shared" si="2007"/>
        <v>310647.01948745328</v>
      </c>
      <c r="X3506" s="36">
        <f t="shared" si="2008"/>
        <v>0</v>
      </c>
      <c r="Y3506" s="2">
        <f t="shared" si="2009"/>
        <v>0</v>
      </c>
      <c r="Z3506" s="37">
        <f t="shared" si="2010"/>
        <v>0</v>
      </c>
      <c r="AA3506" s="2">
        <f t="shared" si="2011"/>
        <v>0</v>
      </c>
      <c r="AB3506" s="4">
        <f t="shared" si="1987"/>
        <v>7.1215000000000001E-2</v>
      </c>
      <c r="AC3506" s="148">
        <f t="shared" si="2012"/>
        <v>1049</v>
      </c>
      <c r="AD3506" s="36">
        <v>252</v>
      </c>
      <c r="AE3506" s="35">
        <f t="shared" si="2013"/>
        <v>1.3315806160000001</v>
      </c>
      <c r="AF3506" s="2">
        <f t="shared" si="2014"/>
        <v>103004.53008021</v>
      </c>
      <c r="AG3506" s="2">
        <f t="shared" si="2015"/>
        <v>103004.53008021</v>
      </c>
      <c r="AH3506" s="3">
        <f t="shared" si="2016"/>
        <v>0</v>
      </c>
      <c r="AI3506" s="3"/>
      <c r="AJ3506" s="3">
        <v>0</v>
      </c>
      <c r="AK3506" s="2">
        <f t="shared" si="2017"/>
        <v>121228.65058160429</v>
      </c>
      <c r="AR3506" s="1"/>
      <c r="AW3506" s="30"/>
      <c r="AX3506" s="30"/>
    </row>
    <row r="3507" spans="1:50" x14ac:dyDescent="0.2">
      <c r="A3507" s="78">
        <f t="shared" si="1986"/>
        <v>45398</v>
      </c>
      <c r="B3507" s="2">
        <f t="shared" si="1988"/>
        <v>535103.80818885716</v>
      </c>
      <c r="C3507" s="3">
        <f t="shared" si="1989"/>
        <v>72239014.105495721</v>
      </c>
      <c r="D3507" s="2">
        <f t="shared" si="1985"/>
        <v>240537.3279050432</v>
      </c>
      <c r="E3507" s="2">
        <f t="shared" si="1990"/>
        <v>0</v>
      </c>
      <c r="F3507" s="33">
        <f t="shared" si="1991"/>
        <v>240537.3279050432</v>
      </c>
      <c r="G3507" s="39">
        <f t="shared" si="1992"/>
        <v>6858.17</v>
      </c>
      <c r="H3507" s="38">
        <f>IF(AND(N3507=1,N3506&gt;1),VLOOKUP(A3506,[1]Plan1!$CW$105:$CY$300,3),H3506)</f>
        <v>6869.14</v>
      </c>
      <c r="I3507" s="127">
        <f t="shared" si="1993"/>
        <v>45333</v>
      </c>
      <c r="J3507" s="127">
        <f t="shared" si="1994"/>
        <v>45362</v>
      </c>
      <c r="K3507" s="34">
        <f t="shared" si="1995"/>
        <v>1.5995520670966101E-3</v>
      </c>
      <c r="L3507" s="212">
        <f t="shared" si="1996"/>
        <v>45422</v>
      </c>
      <c r="M3507" s="1">
        <f t="shared" si="1997"/>
        <v>21</v>
      </c>
      <c r="N3507" s="1">
        <f t="shared" si="1998"/>
        <v>4</v>
      </c>
      <c r="O3507" s="2">
        <f t="shared" si="1999"/>
        <v>1.0003044699999999</v>
      </c>
      <c r="P3507" s="35">
        <f t="shared" si="2000"/>
        <v>1.00829937</v>
      </c>
      <c r="Q3507" s="35">
        <f t="shared" si="2001"/>
        <v>1.2911763104925686</v>
      </c>
      <c r="R3507" s="2">
        <f t="shared" si="2002"/>
        <v>1.29156943</v>
      </c>
      <c r="S3507" s="2">
        <f t="shared" si="2003"/>
        <v>1.29117631</v>
      </c>
      <c r="T3507" s="2">
        <f t="shared" si="2004"/>
        <v>310670.65949604003</v>
      </c>
      <c r="U3507" s="2">
        <f t="shared" si="2005"/>
        <v>0</v>
      </c>
      <c r="V3507" s="2">
        <f t="shared" si="2006"/>
        <v>70133.331590996546</v>
      </c>
      <c r="W3507" s="2">
        <f t="shared" si="2007"/>
        <v>310670.65949603973</v>
      </c>
      <c r="X3507" s="36">
        <f t="shared" si="2008"/>
        <v>0</v>
      </c>
      <c r="Y3507" s="2">
        <f t="shared" si="2009"/>
        <v>0</v>
      </c>
      <c r="Z3507" s="37">
        <f t="shared" si="2010"/>
        <v>0</v>
      </c>
      <c r="AA3507" s="2">
        <f t="shared" si="2011"/>
        <v>0</v>
      </c>
      <c r="AB3507" s="4">
        <f t="shared" si="1987"/>
        <v>7.1215000000000001E-2</v>
      </c>
      <c r="AC3507" s="148">
        <f t="shared" si="2012"/>
        <v>1050</v>
      </c>
      <c r="AD3507" s="36">
        <v>252</v>
      </c>
      <c r="AE3507" s="35">
        <f t="shared" si="2013"/>
        <v>1.331944174</v>
      </c>
      <c r="AF3507" s="2">
        <f t="shared" si="2014"/>
        <v>103125.31545244</v>
      </c>
      <c r="AG3507" s="2">
        <f t="shared" si="2015"/>
        <v>103125.31545244</v>
      </c>
      <c r="AH3507" s="3">
        <f t="shared" si="2016"/>
        <v>0</v>
      </c>
      <c r="AI3507" s="3"/>
      <c r="AJ3507" s="3">
        <v>0</v>
      </c>
      <c r="AK3507" s="2">
        <f t="shared" si="2017"/>
        <v>121307.8332403774</v>
      </c>
      <c r="AR3507" s="1"/>
      <c r="AW3507" s="30"/>
      <c r="AX3507" s="30"/>
    </row>
    <row r="3508" spans="1:50" x14ac:dyDescent="0.2">
      <c r="A3508" s="78">
        <f t="shared" si="1986"/>
        <v>45399</v>
      </c>
      <c r="B3508" s="2">
        <f t="shared" si="1988"/>
        <v>535327.47379031661</v>
      </c>
      <c r="C3508" s="3">
        <f t="shared" si="1989"/>
        <v>72269208.961692736</v>
      </c>
      <c r="D3508" s="2">
        <f t="shared" si="1985"/>
        <v>240537.3279050432</v>
      </c>
      <c r="E3508" s="2">
        <f t="shared" si="1990"/>
        <v>0</v>
      </c>
      <c r="F3508" s="33">
        <f t="shared" si="1991"/>
        <v>240537.3279050432</v>
      </c>
      <c r="G3508" s="39">
        <f t="shared" si="1992"/>
        <v>6858.17</v>
      </c>
      <c r="H3508" s="38">
        <f>IF(AND(N3508=1,N3507&gt;1),VLOOKUP(A3507,[1]Plan1!$CW$105:$CY$300,3),H3507)</f>
        <v>6869.14</v>
      </c>
      <c r="I3508" s="127">
        <f t="shared" si="1993"/>
        <v>45333</v>
      </c>
      <c r="J3508" s="127">
        <f t="shared" si="1994"/>
        <v>45362</v>
      </c>
      <c r="K3508" s="34">
        <f t="shared" si="1995"/>
        <v>1.5995520670966101E-3</v>
      </c>
      <c r="L3508" s="212">
        <f t="shared" si="1996"/>
        <v>45422</v>
      </c>
      <c r="M3508" s="1">
        <f t="shared" si="1997"/>
        <v>21</v>
      </c>
      <c r="N3508" s="1">
        <f t="shared" si="1998"/>
        <v>5</v>
      </c>
      <c r="O3508" s="2">
        <f t="shared" si="1999"/>
        <v>1.0003806099999999</v>
      </c>
      <c r="P3508" s="35">
        <f t="shared" si="2000"/>
        <v>1.00829937</v>
      </c>
      <c r="Q3508" s="35">
        <f t="shared" si="2001"/>
        <v>1.2911763104925686</v>
      </c>
      <c r="R3508" s="2">
        <f t="shared" si="2002"/>
        <v>1.2916677400000001</v>
      </c>
      <c r="S3508" s="2">
        <f t="shared" si="2003"/>
        <v>1.29117631</v>
      </c>
      <c r="T3508" s="2">
        <f t="shared" si="2004"/>
        <v>310694.30672073999</v>
      </c>
      <c r="U3508" s="2">
        <f t="shared" si="2005"/>
        <v>0</v>
      </c>
      <c r="V3508" s="2">
        <f t="shared" si="2006"/>
        <v>70156.978815702896</v>
      </c>
      <c r="W3508" s="2">
        <f t="shared" si="2007"/>
        <v>310694.3067207461</v>
      </c>
      <c r="X3508" s="36">
        <f t="shared" si="2008"/>
        <v>0</v>
      </c>
      <c r="Y3508" s="2">
        <f t="shared" si="2009"/>
        <v>0</v>
      </c>
      <c r="Z3508" s="37">
        <f t="shared" si="2010"/>
        <v>0</v>
      </c>
      <c r="AA3508" s="2">
        <f t="shared" si="2011"/>
        <v>0</v>
      </c>
      <c r="AB3508" s="4">
        <f t="shared" si="1987"/>
        <v>7.1215000000000001E-2</v>
      </c>
      <c r="AC3508" s="148">
        <f t="shared" si="2012"/>
        <v>1051</v>
      </c>
      <c r="AD3508" s="36">
        <v>252</v>
      </c>
      <c r="AE3508" s="35">
        <f t="shared" si="2013"/>
        <v>1.3323078310000001</v>
      </c>
      <c r="AF3508" s="2">
        <f t="shared" si="2014"/>
        <v>103246.15117041</v>
      </c>
      <c r="AG3508" s="2">
        <f t="shared" si="2015"/>
        <v>103246.15117041999</v>
      </c>
      <c r="AH3508" s="3">
        <f t="shared" si="2016"/>
        <v>0</v>
      </c>
      <c r="AI3508" s="3"/>
      <c r="AJ3508" s="3">
        <v>0</v>
      </c>
      <c r="AK3508" s="2">
        <f t="shared" si="2017"/>
        <v>121387.01589915049</v>
      </c>
      <c r="AR3508" s="1"/>
      <c r="AW3508" s="30"/>
      <c r="AX3508" s="30"/>
    </row>
    <row r="3509" spans="1:50" x14ac:dyDescent="0.2">
      <c r="A3509" s="78">
        <f t="shared" si="1986"/>
        <v>45400</v>
      </c>
      <c r="B3509" s="2">
        <f t="shared" si="1988"/>
        <v>535551.18735179608</v>
      </c>
      <c r="C3509" s="3">
        <f t="shared" si="1989"/>
        <v>72299410.292492464</v>
      </c>
      <c r="D3509" s="2">
        <f t="shared" si="1985"/>
        <v>240537.3279050432</v>
      </c>
      <c r="E3509" s="2">
        <f t="shared" si="1990"/>
        <v>0</v>
      </c>
      <c r="F3509" s="33">
        <f t="shared" si="1991"/>
        <v>240537.3279050432</v>
      </c>
      <c r="G3509" s="39">
        <f t="shared" si="1992"/>
        <v>6858.17</v>
      </c>
      <c r="H3509" s="38">
        <f>IF(AND(N3509=1,N3508&gt;1),VLOOKUP(A3508,[1]Plan1!$CW$105:$CY$300,3),H3508)</f>
        <v>6869.14</v>
      </c>
      <c r="I3509" s="127">
        <f t="shared" si="1993"/>
        <v>45333</v>
      </c>
      <c r="J3509" s="127">
        <f t="shared" si="1994"/>
        <v>45362</v>
      </c>
      <c r="K3509" s="34">
        <f t="shared" si="1995"/>
        <v>1.5995520670966101E-3</v>
      </c>
      <c r="L3509" s="212">
        <f t="shared" si="1996"/>
        <v>45422</v>
      </c>
      <c r="M3509" s="1">
        <f t="shared" si="1997"/>
        <v>21</v>
      </c>
      <c r="N3509" s="1">
        <f t="shared" si="1998"/>
        <v>6</v>
      </c>
      <c r="O3509" s="2">
        <f t="shared" si="1999"/>
        <v>1.0004567499999999</v>
      </c>
      <c r="P3509" s="35">
        <f t="shared" si="2000"/>
        <v>1.00829937</v>
      </c>
      <c r="Q3509" s="35">
        <f t="shared" si="2001"/>
        <v>1.2911763104925686</v>
      </c>
      <c r="R3509" s="2">
        <f t="shared" si="2002"/>
        <v>1.2917660500000001</v>
      </c>
      <c r="S3509" s="2">
        <f t="shared" si="2003"/>
        <v>1.29117631</v>
      </c>
      <c r="T3509" s="2">
        <f t="shared" si="2004"/>
        <v>310717.95394545002</v>
      </c>
      <c r="U3509" s="2">
        <f t="shared" si="2005"/>
        <v>0</v>
      </c>
      <c r="V3509" s="2">
        <f t="shared" si="2006"/>
        <v>70180.626040409261</v>
      </c>
      <c r="W3509" s="2">
        <f t="shared" si="2007"/>
        <v>310717.95394545246</v>
      </c>
      <c r="X3509" s="36">
        <f t="shared" si="2008"/>
        <v>0</v>
      </c>
      <c r="Y3509" s="2">
        <f t="shared" si="2009"/>
        <v>0</v>
      </c>
      <c r="Z3509" s="37">
        <f t="shared" si="2010"/>
        <v>0</v>
      </c>
      <c r="AA3509" s="2">
        <f t="shared" si="2011"/>
        <v>0</v>
      </c>
      <c r="AB3509" s="4">
        <f t="shared" si="1987"/>
        <v>7.1215000000000001E-2</v>
      </c>
      <c r="AC3509" s="148">
        <f t="shared" si="2012"/>
        <v>1052</v>
      </c>
      <c r="AD3509" s="36">
        <v>252</v>
      </c>
      <c r="AE3509" s="35">
        <f t="shared" si="2013"/>
        <v>1.3326715870000001</v>
      </c>
      <c r="AF3509" s="2">
        <f t="shared" si="2014"/>
        <v>103367.03484841999</v>
      </c>
      <c r="AG3509" s="2">
        <f t="shared" si="2015"/>
        <v>103367.03484841999</v>
      </c>
      <c r="AH3509" s="3">
        <f t="shared" si="2016"/>
        <v>0</v>
      </c>
      <c r="AI3509" s="3"/>
      <c r="AJ3509" s="3">
        <v>0</v>
      </c>
      <c r="AK3509" s="2">
        <f t="shared" si="2017"/>
        <v>121466.19855792356</v>
      </c>
      <c r="AR3509" s="1"/>
      <c r="AW3509" s="30"/>
      <c r="AX3509" s="30"/>
    </row>
    <row r="3510" spans="1:50" x14ac:dyDescent="0.2">
      <c r="A3510" s="78">
        <f t="shared" si="1986"/>
        <v>45401</v>
      </c>
      <c r="B3510" s="2">
        <f t="shared" si="1988"/>
        <v>535774.94919108541</v>
      </c>
      <c r="C3510" s="3">
        <f t="shared" si="1989"/>
        <v>72329618.140796527</v>
      </c>
      <c r="D3510" s="2">
        <f t="shared" si="1985"/>
        <v>240537.3279050432</v>
      </c>
      <c r="E3510" s="2">
        <f t="shared" si="1990"/>
        <v>0</v>
      </c>
      <c r="F3510" s="33">
        <f t="shared" si="1991"/>
        <v>240537.3279050432</v>
      </c>
      <c r="G3510" s="39">
        <f t="shared" si="1992"/>
        <v>6858.17</v>
      </c>
      <c r="H3510" s="38">
        <f>IF(AND(N3510=1,N3509&gt;1),VLOOKUP(A3509,[1]Plan1!$CW$105:$CY$300,3),H3509)</f>
        <v>6869.14</v>
      </c>
      <c r="I3510" s="127">
        <f t="shared" si="1993"/>
        <v>45333</v>
      </c>
      <c r="J3510" s="127">
        <f t="shared" si="1994"/>
        <v>45362</v>
      </c>
      <c r="K3510" s="34">
        <f t="shared" si="1995"/>
        <v>1.5995520670966101E-3</v>
      </c>
      <c r="L3510" s="212">
        <f t="shared" si="1996"/>
        <v>45422</v>
      </c>
      <c r="M3510" s="1">
        <f t="shared" si="1997"/>
        <v>21</v>
      </c>
      <c r="N3510" s="1">
        <f t="shared" si="1998"/>
        <v>7</v>
      </c>
      <c r="O3510" s="2">
        <f t="shared" si="1999"/>
        <v>1.0005328899999999</v>
      </c>
      <c r="P3510" s="35">
        <f t="shared" si="2000"/>
        <v>1.00829937</v>
      </c>
      <c r="Q3510" s="35">
        <f t="shared" si="2001"/>
        <v>1.2911763104925686</v>
      </c>
      <c r="R3510" s="2">
        <f t="shared" si="2002"/>
        <v>1.2918643599999999</v>
      </c>
      <c r="S3510" s="2">
        <f t="shared" si="2003"/>
        <v>1.29117631</v>
      </c>
      <c r="T3510" s="2">
        <f t="shared" si="2004"/>
        <v>310741.60117014998</v>
      </c>
      <c r="U3510" s="2">
        <f t="shared" si="2005"/>
        <v>0</v>
      </c>
      <c r="V3510" s="2">
        <f t="shared" si="2006"/>
        <v>70204.273265115553</v>
      </c>
      <c r="W3510" s="2">
        <f t="shared" si="2007"/>
        <v>310741.60117015877</v>
      </c>
      <c r="X3510" s="36">
        <f t="shared" si="2008"/>
        <v>0</v>
      </c>
      <c r="Y3510" s="2">
        <f t="shared" si="2009"/>
        <v>0</v>
      </c>
      <c r="Z3510" s="37">
        <f t="shared" si="2010"/>
        <v>0</v>
      </c>
      <c r="AA3510" s="2">
        <f t="shared" si="2011"/>
        <v>0</v>
      </c>
      <c r="AB3510" s="4">
        <f t="shared" si="1987"/>
        <v>7.1215000000000001E-2</v>
      </c>
      <c r="AC3510" s="148">
        <f t="shared" si="2012"/>
        <v>1053</v>
      </c>
      <c r="AD3510" s="36">
        <v>252</v>
      </c>
      <c r="AE3510" s="35">
        <f t="shared" si="2013"/>
        <v>1.333035443</v>
      </c>
      <c r="AF3510" s="2">
        <f t="shared" si="2014"/>
        <v>103487.96680423</v>
      </c>
      <c r="AG3510" s="2">
        <f t="shared" si="2015"/>
        <v>103487.96680423</v>
      </c>
      <c r="AH3510" s="3">
        <f t="shared" si="2016"/>
        <v>0</v>
      </c>
      <c r="AI3510" s="3"/>
      <c r="AJ3510" s="3">
        <v>0</v>
      </c>
      <c r="AK3510" s="2">
        <f t="shared" si="2017"/>
        <v>121545.38121669665</v>
      </c>
      <c r="AR3510" s="1"/>
      <c r="AW3510" s="30"/>
      <c r="AX3510" s="30"/>
    </row>
    <row r="3511" spans="1:50" x14ac:dyDescent="0.2">
      <c r="A3511" s="78">
        <f t="shared" si="1986"/>
        <v>45402</v>
      </c>
      <c r="B3511" s="2">
        <f t="shared" si="1988"/>
        <v>535885.66405786469</v>
      </c>
      <c r="C3511" s="3">
        <f t="shared" si="1989"/>
        <v>72344564.647811741</v>
      </c>
      <c r="D3511" s="2">
        <f t="shared" si="1985"/>
        <v>240537.3279050432</v>
      </c>
      <c r="E3511" s="2">
        <f t="shared" si="1990"/>
        <v>0</v>
      </c>
      <c r="F3511" s="33">
        <f t="shared" si="1991"/>
        <v>240537.3279050432</v>
      </c>
      <c r="G3511" s="39">
        <f t="shared" si="1992"/>
        <v>6858.17</v>
      </c>
      <c r="H3511" s="38">
        <f>IF(AND(N3511=1,N3510&gt;1),VLOOKUP(A3510,[1]Plan1!$CW$105:$CY$300,3),H3510)</f>
        <v>6869.14</v>
      </c>
      <c r="I3511" s="127">
        <f t="shared" si="1993"/>
        <v>45333</v>
      </c>
      <c r="J3511" s="127">
        <f t="shared" si="1994"/>
        <v>45362</v>
      </c>
      <c r="K3511" s="34">
        <f t="shared" si="1995"/>
        <v>1.5995520670966101E-3</v>
      </c>
      <c r="L3511" s="212">
        <f t="shared" si="1996"/>
        <v>45422</v>
      </c>
      <c r="M3511" s="1">
        <f t="shared" si="1997"/>
        <v>21</v>
      </c>
      <c r="N3511" s="1">
        <f t="shared" si="1998"/>
        <v>8</v>
      </c>
      <c r="O3511" s="2">
        <f t="shared" si="1999"/>
        <v>1.00060905</v>
      </c>
      <c r="P3511" s="35">
        <f t="shared" si="2000"/>
        <v>1.00829937</v>
      </c>
      <c r="Q3511" s="35">
        <f t="shared" si="2001"/>
        <v>1.2911763104925686</v>
      </c>
      <c r="R3511" s="2">
        <f t="shared" si="2002"/>
        <v>1.2919627</v>
      </c>
      <c r="S3511" s="2">
        <f t="shared" si="2003"/>
        <v>1.29117631</v>
      </c>
      <c r="T3511" s="2">
        <f t="shared" si="2004"/>
        <v>310765.25561097998</v>
      </c>
      <c r="U3511" s="2">
        <f t="shared" si="2005"/>
        <v>0</v>
      </c>
      <c r="V3511" s="2">
        <f t="shared" si="2006"/>
        <v>70227.927705941765</v>
      </c>
      <c r="W3511" s="2">
        <f t="shared" si="2007"/>
        <v>310765.25561098498</v>
      </c>
      <c r="X3511" s="36">
        <f t="shared" si="2008"/>
        <v>0</v>
      </c>
      <c r="Y3511" s="2">
        <f t="shared" si="2009"/>
        <v>0</v>
      </c>
      <c r="Z3511" s="37">
        <f t="shared" si="2010"/>
        <v>0</v>
      </c>
      <c r="AA3511" s="2">
        <f t="shared" si="2011"/>
        <v>0</v>
      </c>
      <c r="AB3511" s="4">
        <f t="shared" si="1987"/>
        <v>7.1215000000000001E-2</v>
      </c>
      <c r="AC3511" s="148">
        <f t="shared" si="2012"/>
        <v>1053</v>
      </c>
      <c r="AD3511" s="36">
        <v>252</v>
      </c>
      <c r="AE3511" s="35">
        <f t="shared" si="2013"/>
        <v>1.333035443</v>
      </c>
      <c r="AF3511" s="2">
        <f t="shared" si="2014"/>
        <v>103495.84457140999</v>
      </c>
      <c r="AG3511" s="2">
        <f t="shared" si="2015"/>
        <v>103495.84457140999</v>
      </c>
      <c r="AH3511" s="3">
        <f t="shared" si="2016"/>
        <v>0</v>
      </c>
      <c r="AI3511" s="3"/>
      <c r="AJ3511" s="3">
        <v>0</v>
      </c>
      <c r="AK3511" s="2">
        <f t="shared" si="2017"/>
        <v>121624.56387546976</v>
      </c>
      <c r="AR3511" s="1"/>
      <c r="AW3511" s="30"/>
      <c r="AX3511" s="30"/>
    </row>
    <row r="3512" spans="1:50" x14ac:dyDescent="0.2">
      <c r="A3512" s="78">
        <f t="shared" si="1986"/>
        <v>45403</v>
      </c>
      <c r="B3512" s="2">
        <f t="shared" si="1988"/>
        <v>535964.84671663784</v>
      </c>
      <c r="C3512" s="3">
        <f t="shared" si="1989"/>
        <v>72355254.30674611</v>
      </c>
      <c r="D3512" s="2">
        <f t="shared" si="1985"/>
        <v>240537.3279050432</v>
      </c>
      <c r="E3512" s="2">
        <f t="shared" si="1990"/>
        <v>0</v>
      </c>
      <c r="F3512" s="33">
        <f t="shared" si="1991"/>
        <v>240537.3279050432</v>
      </c>
      <c r="G3512" s="39">
        <f t="shared" si="1992"/>
        <v>6858.17</v>
      </c>
      <c r="H3512" s="38">
        <f>IF(AND(N3512=1,N3511&gt;1),VLOOKUP(A3511,[1]Plan1!$CW$105:$CY$300,3),H3511)</f>
        <v>6869.14</v>
      </c>
      <c r="I3512" s="127">
        <f t="shared" si="1993"/>
        <v>45333</v>
      </c>
      <c r="J3512" s="127">
        <f t="shared" si="1994"/>
        <v>45362</v>
      </c>
      <c r="K3512" s="34">
        <f t="shared" si="1995"/>
        <v>1.5995520670966101E-3</v>
      </c>
      <c r="L3512" s="212">
        <f t="shared" si="1996"/>
        <v>45422</v>
      </c>
      <c r="M3512" s="1">
        <f t="shared" si="1997"/>
        <v>21</v>
      </c>
      <c r="N3512" s="1">
        <f t="shared" si="1998"/>
        <v>8</v>
      </c>
      <c r="O3512" s="2">
        <f t="shared" si="1999"/>
        <v>1.00060905</v>
      </c>
      <c r="P3512" s="35">
        <f t="shared" si="2000"/>
        <v>1.00829937</v>
      </c>
      <c r="Q3512" s="35">
        <f t="shared" si="2001"/>
        <v>1.2911763104925686</v>
      </c>
      <c r="R3512" s="2">
        <f t="shared" si="2002"/>
        <v>1.2919627</v>
      </c>
      <c r="S3512" s="2">
        <f t="shared" si="2003"/>
        <v>1.29117631</v>
      </c>
      <c r="T3512" s="2">
        <f t="shared" si="2004"/>
        <v>310765.25561097998</v>
      </c>
      <c r="U3512" s="2">
        <f t="shared" si="2005"/>
        <v>0</v>
      </c>
      <c r="V3512" s="2">
        <f t="shared" si="2006"/>
        <v>70227.927705941765</v>
      </c>
      <c r="W3512" s="2">
        <f t="shared" si="2007"/>
        <v>310765.25561098498</v>
      </c>
      <c r="X3512" s="36">
        <f t="shared" si="2008"/>
        <v>0</v>
      </c>
      <c r="Y3512" s="2">
        <f t="shared" si="2009"/>
        <v>0</v>
      </c>
      <c r="Z3512" s="37">
        <f t="shared" si="2010"/>
        <v>0</v>
      </c>
      <c r="AA3512" s="2">
        <f t="shared" si="2011"/>
        <v>0</v>
      </c>
      <c r="AB3512" s="4">
        <f t="shared" si="1987"/>
        <v>7.1215000000000001E-2</v>
      </c>
      <c r="AC3512" s="148">
        <f t="shared" si="2012"/>
        <v>1053</v>
      </c>
      <c r="AD3512" s="36">
        <v>252</v>
      </c>
      <c r="AE3512" s="35">
        <f t="shared" si="2013"/>
        <v>1.333035443</v>
      </c>
      <c r="AF3512" s="2">
        <f t="shared" si="2014"/>
        <v>103495.84457140999</v>
      </c>
      <c r="AG3512" s="2">
        <f t="shared" si="2015"/>
        <v>103495.84457140999</v>
      </c>
      <c r="AH3512" s="3">
        <f t="shared" si="2016"/>
        <v>0</v>
      </c>
      <c r="AI3512" s="3"/>
      <c r="AJ3512" s="3">
        <v>0</v>
      </c>
      <c r="AK3512" s="2">
        <f t="shared" si="2017"/>
        <v>121703.74653424288</v>
      </c>
      <c r="AR3512" s="1"/>
      <c r="AW3512" s="30"/>
      <c r="AX3512" s="30"/>
    </row>
    <row r="3513" spans="1:50" x14ac:dyDescent="0.2">
      <c r="A3513" s="78">
        <f t="shared" si="1986"/>
        <v>45404</v>
      </c>
      <c r="B3513" s="2">
        <f t="shared" si="1988"/>
        <v>536157.13394401094</v>
      </c>
      <c r="C3513" s="3">
        <f t="shared" si="1989"/>
        <v>72381213.082441479</v>
      </c>
      <c r="D3513" s="2">
        <f t="shared" si="1985"/>
        <v>240537.3279050432</v>
      </c>
      <c r="E3513" s="2">
        <f t="shared" si="1990"/>
        <v>0</v>
      </c>
      <c r="F3513" s="33">
        <f t="shared" si="1991"/>
        <v>240537.3279050432</v>
      </c>
      <c r="G3513" s="39">
        <f t="shared" si="1992"/>
        <v>6858.17</v>
      </c>
      <c r="H3513" s="38">
        <f>IF(AND(N3513=1,N3512&gt;1),VLOOKUP(A3512,[1]Plan1!$CW$105:$CY$300,3),H3512)</f>
        <v>6869.14</v>
      </c>
      <c r="I3513" s="127">
        <f t="shared" si="1993"/>
        <v>45333</v>
      </c>
      <c r="J3513" s="127">
        <f t="shared" si="1994"/>
        <v>45362</v>
      </c>
      <c r="K3513" s="34">
        <f t="shared" si="1995"/>
        <v>1.5995520670966101E-3</v>
      </c>
      <c r="L3513" s="212">
        <f t="shared" si="1996"/>
        <v>45422</v>
      </c>
      <c r="M3513" s="1">
        <f t="shared" si="1997"/>
        <v>21</v>
      </c>
      <c r="N3513" s="1">
        <f t="shared" si="1998"/>
        <v>8</v>
      </c>
      <c r="O3513" s="2">
        <f t="shared" si="1999"/>
        <v>1.00060905</v>
      </c>
      <c r="P3513" s="35">
        <f t="shared" si="2000"/>
        <v>1.00829937</v>
      </c>
      <c r="Q3513" s="35">
        <f t="shared" si="2001"/>
        <v>1.2911763104925686</v>
      </c>
      <c r="R3513" s="2">
        <f t="shared" si="2002"/>
        <v>1.2919627</v>
      </c>
      <c r="S3513" s="2">
        <f t="shared" si="2003"/>
        <v>1.29117631</v>
      </c>
      <c r="T3513" s="2">
        <f t="shared" si="2004"/>
        <v>310765.25561097998</v>
      </c>
      <c r="U3513" s="2">
        <f t="shared" si="2005"/>
        <v>0</v>
      </c>
      <c r="V3513" s="2">
        <f t="shared" si="2006"/>
        <v>70227.927705941765</v>
      </c>
      <c r="W3513" s="2">
        <f t="shared" si="2007"/>
        <v>310765.25561098498</v>
      </c>
      <c r="X3513" s="36">
        <f t="shared" si="2008"/>
        <v>0</v>
      </c>
      <c r="Y3513" s="2">
        <f t="shared" si="2009"/>
        <v>0</v>
      </c>
      <c r="Z3513" s="37">
        <f t="shared" si="2010"/>
        <v>0</v>
      </c>
      <c r="AA3513" s="2">
        <f t="shared" si="2011"/>
        <v>0</v>
      </c>
      <c r="AB3513" s="4">
        <f t="shared" si="1987"/>
        <v>7.1215000000000001E-2</v>
      </c>
      <c r="AC3513" s="148">
        <f t="shared" si="2012"/>
        <v>1054</v>
      </c>
      <c r="AD3513" s="36">
        <v>252</v>
      </c>
      <c r="AE3513" s="35">
        <f t="shared" si="2013"/>
        <v>1.3333993980000001</v>
      </c>
      <c r="AF3513" s="2">
        <f t="shared" si="2014"/>
        <v>103608.94914000999</v>
      </c>
      <c r="AG3513" s="2">
        <f t="shared" si="2015"/>
        <v>103608.94914000999</v>
      </c>
      <c r="AH3513" s="3">
        <f t="shared" si="2016"/>
        <v>0</v>
      </c>
      <c r="AI3513" s="3"/>
      <c r="AJ3513" s="3">
        <v>0</v>
      </c>
      <c r="AK3513" s="2">
        <f t="shared" si="2017"/>
        <v>121782.92919301595</v>
      </c>
      <c r="AR3513" s="1"/>
      <c r="AW3513" s="30"/>
      <c r="AX3513" s="30"/>
    </row>
    <row r="3514" spans="1:50" x14ac:dyDescent="0.2">
      <c r="A3514" s="78">
        <f t="shared" si="1986"/>
        <v>45405</v>
      </c>
      <c r="B3514" s="2">
        <f t="shared" si="1988"/>
        <v>536380.99526019359</v>
      </c>
      <c r="C3514" s="3">
        <f t="shared" si="1989"/>
        <v>72411434.360126138</v>
      </c>
      <c r="D3514" s="2">
        <f t="shared" ref="D3514:D3577" si="2018">D3513</f>
        <v>240537.3279050432</v>
      </c>
      <c r="E3514" s="2">
        <f t="shared" si="1990"/>
        <v>0</v>
      </c>
      <c r="F3514" s="33">
        <f t="shared" si="1991"/>
        <v>240537.3279050432</v>
      </c>
      <c r="G3514" s="39">
        <f t="shared" si="1992"/>
        <v>6858.17</v>
      </c>
      <c r="H3514" s="38">
        <f>IF(AND(N3514=1,N3513&gt;1),VLOOKUP(A3513,[1]Plan1!$CW$105:$CY$300,3),H3513)</f>
        <v>6869.14</v>
      </c>
      <c r="I3514" s="127">
        <f t="shared" si="1993"/>
        <v>45333</v>
      </c>
      <c r="J3514" s="127">
        <f t="shared" si="1994"/>
        <v>45362</v>
      </c>
      <c r="K3514" s="34">
        <f t="shared" si="1995"/>
        <v>1.5995520670966101E-3</v>
      </c>
      <c r="L3514" s="212">
        <f t="shared" si="1996"/>
        <v>45422</v>
      </c>
      <c r="M3514" s="1">
        <f t="shared" si="1997"/>
        <v>21</v>
      </c>
      <c r="N3514" s="1">
        <f t="shared" si="1998"/>
        <v>9</v>
      </c>
      <c r="O3514" s="2">
        <f t="shared" si="1999"/>
        <v>1.0006851999999999</v>
      </c>
      <c r="P3514" s="35">
        <f t="shared" si="2000"/>
        <v>1.00829937</v>
      </c>
      <c r="Q3514" s="35">
        <f t="shared" si="2001"/>
        <v>1.2911763104925686</v>
      </c>
      <c r="R3514" s="2">
        <f t="shared" si="2002"/>
        <v>1.29206102</v>
      </c>
      <c r="S3514" s="2">
        <f t="shared" si="2003"/>
        <v>1.29117631</v>
      </c>
      <c r="T3514" s="2">
        <f t="shared" si="2004"/>
        <v>310788.90524106001</v>
      </c>
      <c r="U3514" s="2">
        <f t="shared" si="2005"/>
        <v>0</v>
      </c>
      <c r="V3514" s="2">
        <f t="shared" si="2006"/>
        <v>70251.577336021379</v>
      </c>
      <c r="W3514" s="2">
        <f t="shared" si="2007"/>
        <v>310788.90524106461</v>
      </c>
      <c r="X3514" s="36">
        <f t="shared" si="2008"/>
        <v>0</v>
      </c>
      <c r="Y3514" s="2">
        <f t="shared" si="2009"/>
        <v>0</v>
      </c>
      <c r="Z3514" s="37">
        <f t="shared" si="2010"/>
        <v>0</v>
      </c>
      <c r="AA3514" s="2">
        <f t="shared" si="2011"/>
        <v>0</v>
      </c>
      <c r="AB3514" s="4">
        <f t="shared" si="1987"/>
        <v>7.1215000000000001E-2</v>
      </c>
      <c r="AC3514" s="148">
        <f t="shared" si="2012"/>
        <v>1055</v>
      </c>
      <c r="AD3514" s="36">
        <v>252</v>
      </c>
      <c r="AE3514" s="35">
        <f t="shared" si="2013"/>
        <v>1.333763453</v>
      </c>
      <c r="AF3514" s="2">
        <f t="shared" si="2014"/>
        <v>103729.97816734</v>
      </c>
      <c r="AG3514" s="2">
        <f t="shared" si="2015"/>
        <v>103729.97816734</v>
      </c>
      <c r="AH3514" s="3">
        <f t="shared" si="2016"/>
        <v>0</v>
      </c>
      <c r="AI3514" s="3"/>
      <c r="AJ3514" s="3">
        <v>0</v>
      </c>
      <c r="AK3514" s="2">
        <f t="shared" si="2017"/>
        <v>121862.11185178904</v>
      </c>
      <c r="AR3514" s="1"/>
      <c r="AW3514" s="30"/>
      <c r="AX3514" s="30"/>
    </row>
    <row r="3515" spans="1:50" x14ac:dyDescent="0.2">
      <c r="A3515" s="78">
        <f t="shared" si="1986"/>
        <v>45406</v>
      </c>
      <c r="B3515" s="2">
        <f t="shared" si="1988"/>
        <v>536604.91419357609</v>
      </c>
      <c r="C3515" s="3">
        <f t="shared" si="1989"/>
        <v>72441663.416132778</v>
      </c>
      <c r="D3515" s="2">
        <f t="shared" si="2018"/>
        <v>240537.3279050432</v>
      </c>
      <c r="E3515" s="2">
        <f t="shared" si="1990"/>
        <v>0</v>
      </c>
      <c r="F3515" s="33">
        <f t="shared" si="1991"/>
        <v>240537.3279050432</v>
      </c>
      <c r="G3515" s="39">
        <f t="shared" si="1992"/>
        <v>6858.17</v>
      </c>
      <c r="H3515" s="38">
        <f>IF(AND(N3515=1,N3514&gt;1),VLOOKUP(A3514,[1]Plan1!$CW$105:$CY$300,3),H3514)</f>
        <v>6869.14</v>
      </c>
      <c r="I3515" s="127">
        <f t="shared" si="1993"/>
        <v>45333</v>
      </c>
      <c r="J3515" s="127">
        <f t="shared" si="1994"/>
        <v>45362</v>
      </c>
      <c r="K3515" s="34">
        <f t="shared" si="1995"/>
        <v>1.5995520670966101E-3</v>
      </c>
      <c r="L3515" s="212">
        <f t="shared" si="1996"/>
        <v>45422</v>
      </c>
      <c r="M3515" s="1">
        <f t="shared" si="1997"/>
        <v>21</v>
      </c>
      <c r="N3515" s="1">
        <f t="shared" si="1998"/>
        <v>10</v>
      </c>
      <c r="O3515" s="2">
        <f t="shared" si="1999"/>
        <v>1.00076137</v>
      </c>
      <c r="P3515" s="35">
        <f t="shared" si="2000"/>
        <v>1.00829937</v>
      </c>
      <c r="Q3515" s="35">
        <f t="shared" si="2001"/>
        <v>1.2911763104925686</v>
      </c>
      <c r="R3515" s="2">
        <f t="shared" si="2002"/>
        <v>1.29215937</v>
      </c>
      <c r="S3515" s="2">
        <f t="shared" si="2003"/>
        <v>1.29117631</v>
      </c>
      <c r="T3515" s="2">
        <f t="shared" si="2004"/>
        <v>310812.56208726001</v>
      </c>
      <c r="U3515" s="2">
        <f t="shared" si="2005"/>
        <v>0</v>
      </c>
      <c r="V3515" s="2">
        <f t="shared" si="2006"/>
        <v>70275.234182220855</v>
      </c>
      <c r="W3515" s="2">
        <f t="shared" si="2007"/>
        <v>310812.56208726403</v>
      </c>
      <c r="X3515" s="36">
        <f t="shared" si="2008"/>
        <v>0</v>
      </c>
      <c r="Y3515" s="2">
        <f t="shared" si="2009"/>
        <v>0</v>
      </c>
      <c r="Z3515" s="37">
        <f t="shared" si="2010"/>
        <v>0</v>
      </c>
      <c r="AA3515" s="2">
        <f t="shared" si="2011"/>
        <v>0</v>
      </c>
      <c r="AB3515" s="4">
        <f t="shared" si="1987"/>
        <v>7.1215000000000001E-2</v>
      </c>
      <c r="AC3515" s="148">
        <f t="shared" si="2012"/>
        <v>1056</v>
      </c>
      <c r="AD3515" s="36">
        <v>252</v>
      </c>
      <c r="AE3515" s="35">
        <f t="shared" si="2013"/>
        <v>1.3341276070000001</v>
      </c>
      <c r="AF3515" s="2">
        <f t="shared" si="2014"/>
        <v>103851.05759575</v>
      </c>
      <c r="AG3515" s="2">
        <f t="shared" si="2015"/>
        <v>103851.05759575</v>
      </c>
      <c r="AH3515" s="3">
        <f t="shared" si="2016"/>
        <v>0</v>
      </c>
      <c r="AI3515" s="3"/>
      <c r="AJ3515" s="3">
        <v>0</v>
      </c>
      <c r="AK3515" s="2">
        <f t="shared" si="2017"/>
        <v>121941.29451056212</v>
      </c>
      <c r="AR3515" s="1"/>
      <c r="AW3515" s="30"/>
      <c r="AX3515" s="30"/>
    </row>
    <row r="3516" spans="1:50" x14ac:dyDescent="0.2">
      <c r="A3516" s="78">
        <f t="shared" si="1986"/>
        <v>45407</v>
      </c>
      <c r="B3516" s="2">
        <f t="shared" si="1988"/>
        <v>536828.88112921873</v>
      </c>
      <c r="C3516" s="3">
        <f t="shared" si="1989"/>
        <v>72471898.952444524</v>
      </c>
      <c r="D3516" s="2">
        <f t="shared" si="2018"/>
        <v>240537.3279050432</v>
      </c>
      <c r="E3516" s="2">
        <f t="shared" si="1990"/>
        <v>0</v>
      </c>
      <c r="F3516" s="33">
        <f t="shared" si="1991"/>
        <v>240537.3279050432</v>
      </c>
      <c r="G3516" s="39">
        <f t="shared" si="1992"/>
        <v>6858.17</v>
      </c>
      <c r="H3516" s="38">
        <f>IF(AND(N3516=1,N3515&gt;1),VLOOKUP(A3515,[1]Plan1!$CW$105:$CY$300,3),H3515)</f>
        <v>6869.14</v>
      </c>
      <c r="I3516" s="127">
        <f t="shared" si="1993"/>
        <v>45333</v>
      </c>
      <c r="J3516" s="127">
        <f t="shared" si="1994"/>
        <v>45362</v>
      </c>
      <c r="K3516" s="34">
        <f t="shared" si="1995"/>
        <v>1.5995520670966101E-3</v>
      </c>
      <c r="L3516" s="212">
        <f t="shared" si="1996"/>
        <v>45422</v>
      </c>
      <c r="M3516" s="1">
        <f t="shared" si="1997"/>
        <v>21</v>
      </c>
      <c r="N3516" s="1">
        <f t="shared" si="1998"/>
        <v>11</v>
      </c>
      <c r="O3516" s="2">
        <f t="shared" si="1999"/>
        <v>1.00083754</v>
      </c>
      <c r="P3516" s="35">
        <f t="shared" si="2000"/>
        <v>1.00829937</v>
      </c>
      <c r="Q3516" s="35">
        <f t="shared" si="2001"/>
        <v>1.2911763104925686</v>
      </c>
      <c r="R3516" s="2">
        <f t="shared" si="2002"/>
        <v>1.2922577200000001</v>
      </c>
      <c r="S3516" s="2">
        <f t="shared" si="2003"/>
        <v>1.29117631</v>
      </c>
      <c r="T3516" s="2">
        <f t="shared" si="2004"/>
        <v>310836.21893346001</v>
      </c>
      <c r="U3516" s="2">
        <f t="shared" si="2005"/>
        <v>0</v>
      </c>
      <c r="V3516" s="2">
        <f t="shared" si="2006"/>
        <v>70298.891028420316</v>
      </c>
      <c r="W3516" s="2">
        <f t="shared" si="2007"/>
        <v>310836.2189334635</v>
      </c>
      <c r="X3516" s="36">
        <f t="shared" si="2008"/>
        <v>0</v>
      </c>
      <c r="Y3516" s="2">
        <f t="shared" si="2009"/>
        <v>0</v>
      </c>
      <c r="Z3516" s="37">
        <f t="shared" si="2010"/>
        <v>0</v>
      </c>
      <c r="AA3516" s="2">
        <f t="shared" si="2011"/>
        <v>0</v>
      </c>
      <c r="AB3516" s="4">
        <f t="shared" si="1987"/>
        <v>7.1215000000000001E-2</v>
      </c>
      <c r="AC3516" s="148">
        <f t="shared" si="2012"/>
        <v>1057</v>
      </c>
      <c r="AD3516" s="36">
        <v>252</v>
      </c>
      <c r="AE3516" s="35">
        <f t="shared" si="2013"/>
        <v>1.33449186</v>
      </c>
      <c r="AF3516" s="2">
        <f t="shared" si="2014"/>
        <v>103972.18502642</v>
      </c>
      <c r="AG3516" s="2">
        <f t="shared" si="2015"/>
        <v>103972.18502642</v>
      </c>
      <c r="AH3516" s="3">
        <f t="shared" si="2016"/>
        <v>0</v>
      </c>
      <c r="AI3516" s="3"/>
      <c r="AJ3516" s="3">
        <v>0</v>
      </c>
      <c r="AK3516" s="2">
        <f t="shared" si="2017"/>
        <v>122020.47716933524</v>
      </c>
      <c r="AR3516" s="1"/>
      <c r="AW3516" s="30"/>
      <c r="AX3516" s="30"/>
    </row>
    <row r="3517" spans="1:50" x14ac:dyDescent="0.2">
      <c r="A3517" s="78">
        <f t="shared" si="1986"/>
        <v>45408</v>
      </c>
      <c r="B3517" s="2">
        <f t="shared" si="1988"/>
        <v>537052.89638499124</v>
      </c>
      <c r="C3517" s="3">
        <f t="shared" si="1989"/>
        <v>72502141.011973813</v>
      </c>
      <c r="D3517" s="2">
        <f t="shared" si="2018"/>
        <v>240537.3279050432</v>
      </c>
      <c r="E3517" s="2">
        <f t="shared" si="1990"/>
        <v>0</v>
      </c>
      <c r="F3517" s="33">
        <f t="shared" si="1991"/>
        <v>240537.3279050432</v>
      </c>
      <c r="G3517" s="39">
        <f t="shared" si="1992"/>
        <v>6858.17</v>
      </c>
      <c r="H3517" s="38">
        <f>IF(AND(N3517=1,N3516&gt;1),VLOOKUP(A3516,[1]Plan1!$CW$105:$CY$300,3),H3516)</f>
        <v>6869.14</v>
      </c>
      <c r="I3517" s="127">
        <f t="shared" si="1993"/>
        <v>45333</v>
      </c>
      <c r="J3517" s="127">
        <f t="shared" si="1994"/>
        <v>45362</v>
      </c>
      <c r="K3517" s="34">
        <f t="shared" si="1995"/>
        <v>1.5995520670966101E-3</v>
      </c>
      <c r="L3517" s="212">
        <f t="shared" si="1996"/>
        <v>45422</v>
      </c>
      <c r="M3517" s="1">
        <f t="shared" si="1997"/>
        <v>21</v>
      </c>
      <c r="N3517" s="1">
        <f t="shared" si="1998"/>
        <v>12</v>
      </c>
      <c r="O3517" s="2">
        <f t="shared" si="1999"/>
        <v>1.0009137100000001</v>
      </c>
      <c r="P3517" s="35">
        <f t="shared" si="2000"/>
        <v>1.00829937</v>
      </c>
      <c r="Q3517" s="35">
        <f t="shared" si="2001"/>
        <v>1.2911763104925686</v>
      </c>
      <c r="R3517" s="2">
        <f t="shared" si="2002"/>
        <v>1.2923560700000001</v>
      </c>
      <c r="S3517" s="2">
        <f t="shared" si="2003"/>
        <v>1.29117631</v>
      </c>
      <c r="T3517" s="2">
        <f t="shared" si="2004"/>
        <v>310859.87577966001</v>
      </c>
      <c r="U3517" s="2">
        <f t="shared" si="2005"/>
        <v>0</v>
      </c>
      <c r="V3517" s="2">
        <f t="shared" si="2006"/>
        <v>70322.547874619777</v>
      </c>
      <c r="W3517" s="2">
        <f t="shared" si="2007"/>
        <v>310859.87577966298</v>
      </c>
      <c r="X3517" s="36">
        <f t="shared" si="2008"/>
        <v>0</v>
      </c>
      <c r="Y3517" s="2">
        <f t="shared" si="2009"/>
        <v>0</v>
      </c>
      <c r="Z3517" s="37">
        <f t="shared" si="2010"/>
        <v>0</v>
      </c>
      <c r="AA3517" s="2">
        <f t="shared" si="2011"/>
        <v>0</v>
      </c>
      <c r="AB3517" s="4">
        <f t="shared" si="1987"/>
        <v>7.1215000000000001E-2</v>
      </c>
      <c r="AC3517" s="148">
        <f t="shared" si="2012"/>
        <v>1058</v>
      </c>
      <c r="AD3517" s="36">
        <v>252</v>
      </c>
      <c r="AE3517" s="35">
        <f t="shared" si="2013"/>
        <v>1.3348562129999999</v>
      </c>
      <c r="AF3517" s="2">
        <f t="shared" si="2014"/>
        <v>104093.36077722</v>
      </c>
      <c r="AG3517" s="2">
        <f t="shared" si="2015"/>
        <v>104093.36077722</v>
      </c>
      <c r="AH3517" s="3">
        <f t="shared" si="2016"/>
        <v>0</v>
      </c>
      <c r="AI3517" s="3"/>
      <c r="AJ3517" s="3">
        <v>0</v>
      </c>
      <c r="AK3517" s="2">
        <f t="shared" si="2017"/>
        <v>122099.65982810831</v>
      </c>
      <c r="AR3517" s="1"/>
      <c r="AW3517" s="30"/>
      <c r="AX3517" s="30"/>
    </row>
    <row r="3518" spans="1:50" x14ac:dyDescent="0.2">
      <c r="A3518" s="78">
        <f t="shared" si="1986"/>
        <v>45409</v>
      </c>
      <c r="B3518" s="2">
        <f t="shared" si="1988"/>
        <v>537163.66074272711</v>
      </c>
      <c r="C3518" s="3">
        <f t="shared" si="1989"/>
        <v>72517094.200268164</v>
      </c>
      <c r="D3518" s="2">
        <f t="shared" si="2018"/>
        <v>240537.3279050432</v>
      </c>
      <c r="E3518" s="2">
        <f t="shared" si="1990"/>
        <v>0</v>
      </c>
      <c r="F3518" s="33">
        <f t="shared" si="1991"/>
        <v>240537.3279050432</v>
      </c>
      <c r="G3518" s="39">
        <f t="shared" si="1992"/>
        <v>6858.17</v>
      </c>
      <c r="H3518" s="38">
        <f>IF(AND(N3518=1,N3517&gt;1),VLOOKUP(A3517,[1]Plan1!$CW$105:$CY$300,3),H3517)</f>
        <v>6869.14</v>
      </c>
      <c r="I3518" s="127">
        <f t="shared" si="1993"/>
        <v>45333</v>
      </c>
      <c r="J3518" s="127">
        <f t="shared" si="1994"/>
        <v>45362</v>
      </c>
      <c r="K3518" s="34">
        <f t="shared" si="1995"/>
        <v>1.5995520670966101E-3</v>
      </c>
      <c r="L3518" s="212">
        <f t="shared" si="1996"/>
        <v>45422</v>
      </c>
      <c r="M3518" s="1">
        <f t="shared" si="1997"/>
        <v>21</v>
      </c>
      <c r="N3518" s="1">
        <f t="shared" si="1998"/>
        <v>13</v>
      </c>
      <c r="O3518" s="2">
        <f t="shared" si="1999"/>
        <v>1.00098989</v>
      </c>
      <c r="P3518" s="35">
        <f t="shared" si="2000"/>
        <v>1.00829937</v>
      </c>
      <c r="Q3518" s="35">
        <f t="shared" si="2001"/>
        <v>1.2911763104925686</v>
      </c>
      <c r="R3518" s="2">
        <f t="shared" si="2002"/>
        <v>1.29245443</v>
      </c>
      <c r="S3518" s="2">
        <f t="shared" si="2003"/>
        <v>1.29117631</v>
      </c>
      <c r="T3518" s="2">
        <f t="shared" si="2004"/>
        <v>310883.53503123001</v>
      </c>
      <c r="U3518" s="2">
        <f t="shared" si="2005"/>
        <v>0</v>
      </c>
      <c r="V3518" s="2">
        <f t="shared" si="2006"/>
        <v>70346.207126192516</v>
      </c>
      <c r="W3518" s="2">
        <f t="shared" si="2007"/>
        <v>310883.53503123572</v>
      </c>
      <c r="X3518" s="36">
        <f t="shared" si="2008"/>
        <v>0</v>
      </c>
      <c r="Y3518" s="2">
        <f t="shared" si="2009"/>
        <v>0</v>
      </c>
      <c r="Z3518" s="37">
        <f t="shared" si="2010"/>
        <v>0</v>
      </c>
      <c r="AA3518" s="2">
        <f t="shared" si="2011"/>
        <v>0</v>
      </c>
      <c r="AB3518" s="4">
        <f t="shared" si="1987"/>
        <v>7.1215000000000001E-2</v>
      </c>
      <c r="AC3518" s="148">
        <f t="shared" si="2012"/>
        <v>1058</v>
      </c>
      <c r="AD3518" s="36">
        <v>252</v>
      </c>
      <c r="AE3518" s="35">
        <f t="shared" si="2013"/>
        <v>1.3348562129999999</v>
      </c>
      <c r="AF3518" s="2">
        <f t="shared" si="2014"/>
        <v>104101.28322461</v>
      </c>
      <c r="AG3518" s="2">
        <f t="shared" si="2015"/>
        <v>104101.28322461</v>
      </c>
      <c r="AH3518" s="3">
        <f t="shared" si="2016"/>
        <v>0</v>
      </c>
      <c r="AI3518" s="3"/>
      <c r="AJ3518" s="3">
        <v>0</v>
      </c>
      <c r="AK3518" s="2">
        <f t="shared" si="2017"/>
        <v>122178.8424868814</v>
      </c>
      <c r="AR3518" s="1"/>
      <c r="AW3518" s="30"/>
      <c r="AX3518" s="30"/>
    </row>
    <row r="3519" spans="1:50" x14ac:dyDescent="0.2">
      <c r="A3519" s="78">
        <f t="shared" si="1986"/>
        <v>45410</v>
      </c>
      <c r="B3519" s="2">
        <f t="shared" si="1988"/>
        <v>537242.84340150014</v>
      </c>
      <c r="C3519" s="3">
        <f t="shared" si="1989"/>
        <v>72527783.859202519</v>
      </c>
      <c r="D3519" s="2">
        <f t="shared" si="2018"/>
        <v>240537.3279050432</v>
      </c>
      <c r="E3519" s="2">
        <f t="shared" si="1990"/>
        <v>0</v>
      </c>
      <c r="F3519" s="33">
        <f t="shared" si="1991"/>
        <v>240537.3279050432</v>
      </c>
      <c r="G3519" s="39">
        <f t="shared" si="1992"/>
        <v>6858.17</v>
      </c>
      <c r="H3519" s="38">
        <f>IF(AND(N3519=1,N3518&gt;1),VLOOKUP(A3518,[1]Plan1!$CW$105:$CY$300,3),H3518)</f>
        <v>6869.14</v>
      </c>
      <c r="I3519" s="127">
        <f t="shared" si="1993"/>
        <v>45333</v>
      </c>
      <c r="J3519" s="127">
        <f t="shared" si="1994"/>
        <v>45362</v>
      </c>
      <c r="K3519" s="34">
        <f t="shared" si="1995"/>
        <v>1.5995520670966101E-3</v>
      </c>
      <c r="L3519" s="212">
        <f t="shared" si="1996"/>
        <v>45422</v>
      </c>
      <c r="M3519" s="1">
        <f t="shared" si="1997"/>
        <v>21</v>
      </c>
      <c r="N3519" s="1">
        <f t="shared" si="1998"/>
        <v>13</v>
      </c>
      <c r="O3519" s="2">
        <f t="shared" si="1999"/>
        <v>1.00098989</v>
      </c>
      <c r="P3519" s="35">
        <f t="shared" si="2000"/>
        <v>1.00829937</v>
      </c>
      <c r="Q3519" s="35">
        <f t="shared" si="2001"/>
        <v>1.2911763104925686</v>
      </c>
      <c r="R3519" s="2">
        <f t="shared" si="2002"/>
        <v>1.29245443</v>
      </c>
      <c r="S3519" s="2">
        <f t="shared" si="2003"/>
        <v>1.29117631</v>
      </c>
      <c r="T3519" s="2">
        <f t="shared" si="2004"/>
        <v>310883.53503123001</v>
      </c>
      <c r="U3519" s="2">
        <f t="shared" si="2005"/>
        <v>0</v>
      </c>
      <c r="V3519" s="2">
        <f t="shared" si="2006"/>
        <v>70346.207126192516</v>
      </c>
      <c r="W3519" s="2">
        <f t="shared" si="2007"/>
        <v>310883.53503123572</v>
      </c>
      <c r="X3519" s="36">
        <f t="shared" si="2008"/>
        <v>0</v>
      </c>
      <c r="Y3519" s="2">
        <f t="shared" si="2009"/>
        <v>0</v>
      </c>
      <c r="Z3519" s="37">
        <f t="shared" si="2010"/>
        <v>0</v>
      </c>
      <c r="AA3519" s="2">
        <f t="shared" si="2011"/>
        <v>0</v>
      </c>
      <c r="AB3519" s="4">
        <f t="shared" si="1987"/>
        <v>7.1215000000000001E-2</v>
      </c>
      <c r="AC3519" s="148">
        <f t="shared" si="2012"/>
        <v>1058</v>
      </c>
      <c r="AD3519" s="36">
        <v>252</v>
      </c>
      <c r="AE3519" s="35">
        <f t="shared" si="2013"/>
        <v>1.3348562129999999</v>
      </c>
      <c r="AF3519" s="2">
        <f t="shared" si="2014"/>
        <v>104101.28322461</v>
      </c>
      <c r="AG3519" s="2">
        <f t="shared" si="2015"/>
        <v>104101.28322461</v>
      </c>
      <c r="AH3519" s="3">
        <f t="shared" si="2016"/>
        <v>0</v>
      </c>
      <c r="AI3519" s="3"/>
      <c r="AJ3519" s="3">
        <v>0</v>
      </c>
      <c r="AK3519" s="2">
        <f t="shared" si="2017"/>
        <v>122258.02514565448</v>
      </c>
      <c r="AR3519" s="1"/>
      <c r="AW3519" s="30"/>
      <c r="AX3519" s="30"/>
    </row>
    <row r="3520" spans="1:50" x14ac:dyDescent="0.2">
      <c r="A3520" s="78">
        <f t="shared" si="1986"/>
        <v>45411</v>
      </c>
      <c r="B3520" s="2">
        <f t="shared" si="1988"/>
        <v>537435.32849726337</v>
      </c>
      <c r="C3520" s="3">
        <f t="shared" si="1989"/>
        <v>72553769.347130552</v>
      </c>
      <c r="D3520" s="2">
        <f t="shared" si="2018"/>
        <v>240537.3279050432</v>
      </c>
      <c r="E3520" s="2">
        <f t="shared" si="1990"/>
        <v>0</v>
      </c>
      <c r="F3520" s="33">
        <f t="shared" si="1991"/>
        <v>240537.3279050432</v>
      </c>
      <c r="G3520" s="39">
        <f t="shared" si="1992"/>
        <v>6858.17</v>
      </c>
      <c r="H3520" s="38">
        <f>IF(AND(N3520=1,N3519&gt;1),VLOOKUP(A3519,[1]Plan1!$CW$105:$CY$300,3),H3519)</f>
        <v>6869.14</v>
      </c>
      <c r="I3520" s="127">
        <f t="shared" si="1993"/>
        <v>45333</v>
      </c>
      <c r="J3520" s="127">
        <f t="shared" si="1994"/>
        <v>45362</v>
      </c>
      <c r="K3520" s="34">
        <f t="shared" si="1995"/>
        <v>1.5995520670966101E-3</v>
      </c>
      <c r="L3520" s="212">
        <f t="shared" si="1996"/>
        <v>45422</v>
      </c>
      <c r="M3520" s="1">
        <f t="shared" si="1997"/>
        <v>21</v>
      </c>
      <c r="N3520" s="1">
        <f t="shared" si="1998"/>
        <v>13</v>
      </c>
      <c r="O3520" s="2">
        <f t="shared" si="1999"/>
        <v>1.00098989</v>
      </c>
      <c r="P3520" s="35">
        <f t="shared" si="2000"/>
        <v>1.00829937</v>
      </c>
      <c r="Q3520" s="35">
        <f t="shared" si="2001"/>
        <v>1.2911763104925686</v>
      </c>
      <c r="R3520" s="2">
        <f t="shared" si="2002"/>
        <v>1.29245443</v>
      </c>
      <c r="S3520" s="2">
        <f t="shared" si="2003"/>
        <v>1.29117631</v>
      </c>
      <c r="T3520" s="2">
        <f t="shared" si="2004"/>
        <v>310883.53503123001</v>
      </c>
      <c r="U3520" s="2">
        <f t="shared" si="2005"/>
        <v>0</v>
      </c>
      <c r="V3520" s="2">
        <f t="shared" si="2006"/>
        <v>70346.207126192516</v>
      </c>
      <c r="W3520" s="2">
        <f t="shared" si="2007"/>
        <v>310883.53503123572</v>
      </c>
      <c r="X3520" s="36">
        <f t="shared" si="2008"/>
        <v>0</v>
      </c>
      <c r="Y3520" s="2">
        <f t="shared" si="2009"/>
        <v>0</v>
      </c>
      <c r="Z3520" s="37">
        <f t="shared" si="2010"/>
        <v>0</v>
      </c>
      <c r="AA3520" s="2">
        <f t="shared" si="2011"/>
        <v>0</v>
      </c>
      <c r="AB3520" s="4">
        <f t="shared" si="1987"/>
        <v>7.1215000000000001E-2</v>
      </c>
      <c r="AC3520" s="148">
        <f t="shared" si="2012"/>
        <v>1059</v>
      </c>
      <c r="AD3520" s="36">
        <v>252</v>
      </c>
      <c r="AE3520" s="35">
        <f t="shared" si="2013"/>
        <v>1.3352206659999999</v>
      </c>
      <c r="AF3520" s="2">
        <f t="shared" si="2014"/>
        <v>104214.58566159999</v>
      </c>
      <c r="AG3520" s="2">
        <f t="shared" si="2015"/>
        <v>104214.58566159999</v>
      </c>
      <c r="AH3520" s="3">
        <f t="shared" si="2016"/>
        <v>0</v>
      </c>
      <c r="AI3520" s="3"/>
      <c r="AJ3520" s="3">
        <v>0</v>
      </c>
      <c r="AK3520" s="2">
        <f t="shared" si="2017"/>
        <v>122337.2078044276</v>
      </c>
      <c r="AR3520" s="1"/>
      <c r="AW3520" s="30"/>
      <c r="AX3520" s="30"/>
    </row>
    <row r="3521" spans="1:50" x14ac:dyDescent="0.2">
      <c r="A3521" s="78">
        <f t="shared" si="1986"/>
        <v>45412</v>
      </c>
      <c r="B3521" s="2">
        <f t="shared" si="1988"/>
        <v>537659.44652975234</v>
      </c>
      <c r="C3521" s="3">
        <f t="shared" si="1989"/>
        <v>72584025.281516567</v>
      </c>
      <c r="D3521" s="2">
        <f t="shared" si="2018"/>
        <v>240537.3279050432</v>
      </c>
      <c r="E3521" s="2">
        <f t="shared" si="1990"/>
        <v>0</v>
      </c>
      <c r="F3521" s="33">
        <f t="shared" si="1991"/>
        <v>240537.3279050432</v>
      </c>
      <c r="G3521" s="39">
        <f t="shared" si="1992"/>
        <v>6858.17</v>
      </c>
      <c r="H3521" s="38">
        <f>IF(AND(N3521=1,N3520&gt;1),VLOOKUP(A3520,[1]Plan1!$CW$105:$CY$300,3),H3520)</f>
        <v>6869.14</v>
      </c>
      <c r="I3521" s="127">
        <f t="shared" si="1993"/>
        <v>45333</v>
      </c>
      <c r="J3521" s="127">
        <f t="shared" si="1994"/>
        <v>45362</v>
      </c>
      <c r="K3521" s="34">
        <f t="shared" si="1995"/>
        <v>1.5995520670966101E-3</v>
      </c>
      <c r="L3521" s="212">
        <f t="shared" si="1996"/>
        <v>45422</v>
      </c>
      <c r="M3521" s="1">
        <f t="shared" si="1997"/>
        <v>21</v>
      </c>
      <c r="N3521" s="1">
        <f t="shared" si="1998"/>
        <v>14</v>
      </c>
      <c r="O3521" s="2">
        <f t="shared" si="1999"/>
        <v>1.00106608</v>
      </c>
      <c r="P3521" s="35">
        <f t="shared" si="2000"/>
        <v>1.00829937</v>
      </c>
      <c r="Q3521" s="35">
        <f t="shared" si="2001"/>
        <v>1.2911763104925686</v>
      </c>
      <c r="R3521" s="2">
        <f t="shared" si="2002"/>
        <v>1.2925527999999999</v>
      </c>
      <c r="S3521" s="2">
        <f t="shared" si="2003"/>
        <v>1.29117631</v>
      </c>
      <c r="T3521" s="2">
        <f t="shared" si="2004"/>
        <v>310907.19668817997</v>
      </c>
      <c r="U3521" s="2">
        <f t="shared" si="2005"/>
        <v>0</v>
      </c>
      <c r="V3521" s="2">
        <f t="shared" si="2006"/>
        <v>70369.868783138503</v>
      </c>
      <c r="W3521" s="2">
        <f t="shared" si="2007"/>
        <v>310907.19668818172</v>
      </c>
      <c r="X3521" s="36">
        <f t="shared" si="2008"/>
        <v>0</v>
      </c>
      <c r="Y3521" s="2">
        <f t="shared" si="2009"/>
        <v>0</v>
      </c>
      <c r="Z3521" s="37">
        <f t="shared" si="2010"/>
        <v>0</v>
      </c>
      <c r="AA3521" s="2">
        <f t="shared" si="2011"/>
        <v>0</v>
      </c>
      <c r="AB3521" s="4">
        <f t="shared" si="1987"/>
        <v>7.1215000000000001E-2</v>
      </c>
      <c r="AC3521" s="148">
        <f t="shared" si="2012"/>
        <v>1060</v>
      </c>
      <c r="AD3521" s="36">
        <v>252</v>
      </c>
      <c r="AE3521" s="35">
        <f t="shared" si="2013"/>
        <v>1.3355852180000001</v>
      </c>
      <c r="AF3521" s="2">
        <f t="shared" si="2014"/>
        <v>104335.85937837001</v>
      </c>
      <c r="AG3521" s="2">
        <f t="shared" si="2015"/>
        <v>104335.85937837001</v>
      </c>
      <c r="AH3521" s="3">
        <f t="shared" si="2016"/>
        <v>0</v>
      </c>
      <c r="AI3521" s="3"/>
      <c r="AJ3521" s="3">
        <v>0</v>
      </c>
      <c r="AK3521" s="2">
        <f t="shared" si="2017"/>
        <v>122416.39046320067</v>
      </c>
      <c r="AR3521" s="1"/>
      <c r="AW3521" s="30"/>
      <c r="AX3521" s="30"/>
    </row>
    <row r="3522" spans="1:50" x14ac:dyDescent="0.2">
      <c r="A3522" s="78">
        <f t="shared" si="1986"/>
        <v>45413</v>
      </c>
      <c r="B3522" s="2">
        <f t="shared" si="1988"/>
        <v>537770.23456035485</v>
      </c>
      <c r="C3522" s="3">
        <f t="shared" si="1989"/>
        <v>72598981.665647909</v>
      </c>
      <c r="D3522" s="2">
        <f t="shared" si="2018"/>
        <v>240537.3279050432</v>
      </c>
      <c r="E3522" s="2">
        <f t="shared" si="1990"/>
        <v>0</v>
      </c>
      <c r="F3522" s="33">
        <f t="shared" si="1991"/>
        <v>240537.3279050432</v>
      </c>
      <c r="G3522" s="39">
        <f t="shared" si="1992"/>
        <v>6858.17</v>
      </c>
      <c r="H3522" s="38">
        <f>IF(AND(N3522=1,N3521&gt;1),VLOOKUP(A3521,[1]Plan1!$CW$105:$CY$300,3),H3521)</f>
        <v>6869.14</v>
      </c>
      <c r="I3522" s="127">
        <f t="shared" si="1993"/>
        <v>45333</v>
      </c>
      <c r="J3522" s="127">
        <f t="shared" si="1994"/>
        <v>45362</v>
      </c>
      <c r="K3522" s="34">
        <f t="shared" si="1995"/>
        <v>1.5995520670966101E-3</v>
      </c>
      <c r="L3522" s="212">
        <f t="shared" si="1996"/>
        <v>45422</v>
      </c>
      <c r="M3522" s="1">
        <f t="shared" si="1997"/>
        <v>21</v>
      </c>
      <c r="N3522" s="1">
        <f t="shared" si="1998"/>
        <v>15</v>
      </c>
      <c r="O3522" s="2">
        <f t="shared" si="1999"/>
        <v>1.0011422699999999</v>
      </c>
      <c r="P3522" s="35">
        <f t="shared" si="2000"/>
        <v>1.00829937</v>
      </c>
      <c r="Q3522" s="35">
        <f t="shared" si="2001"/>
        <v>1.2911763104925686</v>
      </c>
      <c r="R3522" s="2">
        <f t="shared" si="2002"/>
        <v>1.29265118</v>
      </c>
      <c r="S3522" s="2">
        <f t="shared" si="2003"/>
        <v>1.29117631</v>
      </c>
      <c r="T3522" s="2">
        <f t="shared" si="2004"/>
        <v>310930.8607505</v>
      </c>
      <c r="U3522" s="2">
        <f t="shared" si="2005"/>
        <v>0</v>
      </c>
      <c r="V3522" s="2">
        <f t="shared" si="2006"/>
        <v>70393.532845457827</v>
      </c>
      <c r="W3522" s="2">
        <f t="shared" si="2007"/>
        <v>310930.86075050104</v>
      </c>
      <c r="X3522" s="36">
        <f t="shared" si="2008"/>
        <v>0</v>
      </c>
      <c r="Y3522" s="2">
        <f t="shared" si="2009"/>
        <v>0</v>
      </c>
      <c r="Z3522" s="37">
        <f t="shared" si="2010"/>
        <v>0</v>
      </c>
      <c r="AA3522" s="2">
        <f t="shared" si="2011"/>
        <v>0</v>
      </c>
      <c r="AB3522" s="4">
        <f t="shared" si="1987"/>
        <v>7.1215000000000001E-2</v>
      </c>
      <c r="AC3522" s="148">
        <f t="shared" si="2012"/>
        <v>1060</v>
      </c>
      <c r="AD3522" s="36">
        <v>252</v>
      </c>
      <c r="AE3522" s="35">
        <f t="shared" si="2013"/>
        <v>1.3355852180000001</v>
      </c>
      <c r="AF3522" s="2">
        <f t="shared" si="2014"/>
        <v>104343.80068787999</v>
      </c>
      <c r="AG3522" s="2">
        <f t="shared" si="2015"/>
        <v>104343.80068787999</v>
      </c>
      <c r="AH3522" s="3">
        <f t="shared" si="2016"/>
        <v>0</v>
      </c>
      <c r="AI3522" s="3"/>
      <c r="AJ3522" s="3">
        <v>0</v>
      </c>
      <c r="AK3522" s="2">
        <f t="shared" si="2017"/>
        <v>122495.57312197379</v>
      </c>
      <c r="AR3522" s="1"/>
      <c r="AW3522" s="30"/>
      <c r="AX3522" s="30"/>
    </row>
    <row r="3523" spans="1:50" x14ac:dyDescent="0.2">
      <c r="A3523" s="78">
        <f t="shared" si="1986"/>
        <v>45414</v>
      </c>
      <c r="B3523" s="2">
        <f t="shared" si="1988"/>
        <v>537962.79846842797</v>
      </c>
      <c r="C3523" s="3">
        <f t="shared" si="1989"/>
        <v>72624977.793237776</v>
      </c>
      <c r="D3523" s="2">
        <f t="shared" si="2018"/>
        <v>240537.3279050432</v>
      </c>
      <c r="E3523" s="2">
        <f t="shared" si="1990"/>
        <v>0</v>
      </c>
      <c r="F3523" s="33">
        <f t="shared" si="1991"/>
        <v>240537.3279050432</v>
      </c>
      <c r="G3523" s="39">
        <f t="shared" si="1992"/>
        <v>6858.17</v>
      </c>
      <c r="H3523" s="38">
        <f>IF(AND(N3523=1,N3522&gt;1),VLOOKUP(A3522,[1]Plan1!$CW$105:$CY$300,3),H3522)</f>
        <v>6869.14</v>
      </c>
      <c r="I3523" s="127">
        <f t="shared" si="1993"/>
        <v>45333</v>
      </c>
      <c r="J3523" s="127">
        <f t="shared" si="1994"/>
        <v>45362</v>
      </c>
      <c r="K3523" s="34">
        <f t="shared" si="1995"/>
        <v>1.5995520670966101E-3</v>
      </c>
      <c r="L3523" s="212">
        <f t="shared" si="1996"/>
        <v>45422</v>
      </c>
      <c r="M3523" s="1">
        <f t="shared" si="1997"/>
        <v>21</v>
      </c>
      <c r="N3523" s="1">
        <f t="shared" si="1998"/>
        <v>15</v>
      </c>
      <c r="O3523" s="2">
        <f t="shared" si="1999"/>
        <v>1.0011422699999999</v>
      </c>
      <c r="P3523" s="35">
        <f t="shared" si="2000"/>
        <v>1.00829937</v>
      </c>
      <c r="Q3523" s="35">
        <f t="shared" si="2001"/>
        <v>1.2911763104925686</v>
      </c>
      <c r="R3523" s="2">
        <f t="shared" si="2002"/>
        <v>1.29265118</v>
      </c>
      <c r="S3523" s="2">
        <f t="shared" si="2003"/>
        <v>1.29117631</v>
      </c>
      <c r="T3523" s="2">
        <f t="shared" si="2004"/>
        <v>310930.8607505</v>
      </c>
      <c r="U3523" s="2">
        <f t="shared" si="2005"/>
        <v>0</v>
      </c>
      <c r="V3523" s="2">
        <f t="shared" si="2006"/>
        <v>70393.532845457827</v>
      </c>
      <c r="W3523" s="2">
        <f t="shared" si="2007"/>
        <v>310930.86075050104</v>
      </c>
      <c r="X3523" s="36">
        <f t="shared" si="2008"/>
        <v>0</v>
      </c>
      <c r="Y3523" s="2">
        <f t="shared" si="2009"/>
        <v>0</v>
      </c>
      <c r="Z3523" s="37">
        <f t="shared" si="2010"/>
        <v>0</v>
      </c>
      <c r="AA3523" s="2">
        <f t="shared" si="2011"/>
        <v>0</v>
      </c>
      <c r="AB3523" s="4">
        <f t="shared" si="1987"/>
        <v>7.1215000000000001E-2</v>
      </c>
      <c r="AC3523" s="148">
        <f t="shared" si="2012"/>
        <v>1061</v>
      </c>
      <c r="AD3523" s="36">
        <v>252</v>
      </c>
      <c r="AE3523" s="35">
        <f t="shared" si="2013"/>
        <v>1.335949869</v>
      </c>
      <c r="AF3523" s="2">
        <f t="shared" si="2014"/>
        <v>104457.18193717999</v>
      </c>
      <c r="AG3523" s="2">
        <f t="shared" si="2015"/>
        <v>104457.18193717999</v>
      </c>
      <c r="AH3523" s="3">
        <f t="shared" si="2016"/>
        <v>0</v>
      </c>
      <c r="AI3523" s="3"/>
      <c r="AJ3523" s="3">
        <v>0</v>
      </c>
      <c r="AK3523" s="2">
        <f t="shared" si="2017"/>
        <v>122574.75578074687</v>
      </c>
      <c r="AR3523" s="1"/>
      <c r="AW3523" s="30"/>
      <c r="AX3523" s="30"/>
    </row>
    <row r="3524" spans="1:50" x14ac:dyDescent="0.2">
      <c r="A3524" s="78">
        <f t="shared" si="1986"/>
        <v>45415</v>
      </c>
      <c r="B3524" s="2">
        <f t="shared" si="1988"/>
        <v>538187.01931637363</v>
      </c>
      <c r="C3524" s="3">
        <f t="shared" si="1989"/>
        <v>72655247.607710436</v>
      </c>
      <c r="D3524" s="2">
        <f t="shared" si="2018"/>
        <v>240537.3279050432</v>
      </c>
      <c r="E3524" s="2">
        <f t="shared" si="1990"/>
        <v>0</v>
      </c>
      <c r="F3524" s="33">
        <f t="shared" si="1991"/>
        <v>240537.3279050432</v>
      </c>
      <c r="G3524" s="39">
        <f t="shared" si="1992"/>
        <v>6858.17</v>
      </c>
      <c r="H3524" s="38">
        <f>IF(AND(N3524=1,N3523&gt;1),VLOOKUP(A3523,[1]Plan1!$CW$105:$CY$300,3),H3523)</f>
        <v>6869.14</v>
      </c>
      <c r="I3524" s="127">
        <f t="shared" si="1993"/>
        <v>45333</v>
      </c>
      <c r="J3524" s="127">
        <f t="shared" si="1994"/>
        <v>45362</v>
      </c>
      <c r="K3524" s="34">
        <f t="shared" si="1995"/>
        <v>1.5995520670966101E-3</v>
      </c>
      <c r="L3524" s="212">
        <f t="shared" si="1996"/>
        <v>45422</v>
      </c>
      <c r="M3524" s="1">
        <f t="shared" si="1997"/>
        <v>21</v>
      </c>
      <c r="N3524" s="1">
        <f t="shared" si="1998"/>
        <v>16</v>
      </c>
      <c r="O3524" s="2">
        <f t="shared" si="1999"/>
        <v>1.00121847</v>
      </c>
      <c r="P3524" s="35">
        <f t="shared" si="2000"/>
        <v>1.00829937</v>
      </c>
      <c r="Q3524" s="35">
        <f t="shared" si="2001"/>
        <v>1.2911763104925686</v>
      </c>
      <c r="R3524" s="2">
        <f t="shared" si="2002"/>
        <v>1.29274957</v>
      </c>
      <c r="S3524" s="2">
        <f t="shared" si="2003"/>
        <v>1.29117631</v>
      </c>
      <c r="T3524" s="2">
        <f t="shared" si="2004"/>
        <v>310954.52721819002</v>
      </c>
      <c r="U3524" s="2">
        <f t="shared" si="2005"/>
        <v>0</v>
      </c>
      <c r="V3524" s="2">
        <f t="shared" si="2006"/>
        <v>70417.199313150399</v>
      </c>
      <c r="W3524" s="2">
        <f t="shared" si="2007"/>
        <v>310954.52721819363</v>
      </c>
      <c r="X3524" s="36">
        <f t="shared" si="2008"/>
        <v>0</v>
      </c>
      <c r="Y3524" s="2">
        <f t="shared" si="2009"/>
        <v>0</v>
      </c>
      <c r="Z3524" s="37">
        <f t="shared" si="2010"/>
        <v>0</v>
      </c>
      <c r="AA3524" s="2">
        <f t="shared" si="2011"/>
        <v>0</v>
      </c>
      <c r="AB3524" s="4">
        <f t="shared" si="1987"/>
        <v>7.1215000000000001E-2</v>
      </c>
      <c r="AC3524" s="148">
        <f t="shared" si="2012"/>
        <v>1062</v>
      </c>
      <c r="AD3524" s="36">
        <v>252</v>
      </c>
      <c r="AE3524" s="35">
        <f t="shared" si="2013"/>
        <v>1.33631462</v>
      </c>
      <c r="AF3524" s="2">
        <f t="shared" si="2014"/>
        <v>104578.55365866001</v>
      </c>
      <c r="AG3524" s="2">
        <f t="shared" si="2015"/>
        <v>104578.55365866001</v>
      </c>
      <c r="AH3524" s="3">
        <f t="shared" si="2016"/>
        <v>0</v>
      </c>
      <c r="AI3524" s="3"/>
      <c r="AJ3524" s="3">
        <v>0</v>
      </c>
      <c r="AK3524" s="2">
        <f t="shared" si="2017"/>
        <v>122653.93843951996</v>
      </c>
      <c r="AR3524" s="1"/>
      <c r="AW3524" s="30"/>
      <c r="AX3524" s="30"/>
    </row>
    <row r="3525" spans="1:50" x14ac:dyDescent="0.2">
      <c r="A3525" s="78">
        <f t="shared" si="1986"/>
        <v>45416</v>
      </c>
      <c r="B3525" s="2">
        <f t="shared" si="1988"/>
        <v>538297.82460759603</v>
      </c>
      <c r="C3525" s="3">
        <f t="shared" si="1989"/>
        <v>72670206.322025463</v>
      </c>
      <c r="D3525" s="2">
        <f t="shared" si="2018"/>
        <v>240537.3279050432</v>
      </c>
      <c r="E3525" s="2">
        <f t="shared" si="1990"/>
        <v>0</v>
      </c>
      <c r="F3525" s="33">
        <f t="shared" si="1991"/>
        <v>240537.3279050432</v>
      </c>
      <c r="G3525" s="39">
        <f t="shared" si="1992"/>
        <v>6858.17</v>
      </c>
      <c r="H3525" s="38">
        <f>IF(AND(N3525=1,N3524&gt;1),VLOOKUP(A3524,[1]Plan1!$CW$105:$CY$300,3),H3524)</f>
        <v>6869.14</v>
      </c>
      <c r="I3525" s="127">
        <f t="shared" si="1993"/>
        <v>45333</v>
      </c>
      <c r="J3525" s="127">
        <f t="shared" si="1994"/>
        <v>45362</v>
      </c>
      <c r="K3525" s="34">
        <f t="shared" si="1995"/>
        <v>1.5995520670966101E-3</v>
      </c>
      <c r="L3525" s="212">
        <f t="shared" si="1996"/>
        <v>45422</v>
      </c>
      <c r="M3525" s="1">
        <f t="shared" si="1997"/>
        <v>21</v>
      </c>
      <c r="N3525" s="1">
        <f t="shared" si="1998"/>
        <v>17</v>
      </c>
      <c r="O3525" s="2">
        <f t="shared" si="1999"/>
        <v>1.0012946700000001</v>
      </c>
      <c r="P3525" s="35">
        <f t="shared" si="2000"/>
        <v>1.00829937</v>
      </c>
      <c r="Q3525" s="35">
        <f t="shared" si="2001"/>
        <v>1.2911763104925686</v>
      </c>
      <c r="R3525" s="2">
        <f t="shared" si="2002"/>
        <v>1.2928479500000001</v>
      </c>
      <c r="S3525" s="2">
        <f t="shared" si="2003"/>
        <v>1.29117631</v>
      </c>
      <c r="T3525" s="2">
        <f t="shared" si="2004"/>
        <v>310978.19128050999</v>
      </c>
      <c r="U3525" s="2">
        <f t="shared" si="2005"/>
        <v>0</v>
      </c>
      <c r="V3525" s="2">
        <f t="shared" si="2006"/>
        <v>70440.863375469722</v>
      </c>
      <c r="W3525" s="2">
        <f t="shared" si="2007"/>
        <v>310978.19128051295</v>
      </c>
      <c r="X3525" s="36">
        <f t="shared" si="2008"/>
        <v>0</v>
      </c>
      <c r="Y3525" s="2">
        <f t="shared" si="2009"/>
        <v>0</v>
      </c>
      <c r="Z3525" s="37">
        <f t="shared" si="2010"/>
        <v>0</v>
      </c>
      <c r="AA3525" s="2">
        <f t="shared" si="2011"/>
        <v>0</v>
      </c>
      <c r="AB3525" s="4">
        <f t="shared" si="1987"/>
        <v>7.1215000000000001E-2</v>
      </c>
      <c r="AC3525" s="148">
        <f t="shared" si="2012"/>
        <v>1062</v>
      </c>
      <c r="AD3525" s="36">
        <v>252</v>
      </c>
      <c r="AE3525" s="35">
        <f t="shared" si="2013"/>
        <v>1.33631462</v>
      </c>
      <c r="AF3525" s="2">
        <f t="shared" si="2014"/>
        <v>104586.51222879</v>
      </c>
      <c r="AG3525" s="2">
        <f t="shared" si="2015"/>
        <v>104586.51222879</v>
      </c>
      <c r="AH3525" s="3">
        <f t="shared" si="2016"/>
        <v>0</v>
      </c>
      <c r="AI3525" s="3"/>
      <c r="AJ3525" s="3">
        <v>0</v>
      </c>
      <c r="AK3525" s="2">
        <f t="shared" si="2017"/>
        <v>122733.12109829306</v>
      </c>
      <c r="AR3525" s="1"/>
      <c r="AW3525" s="30"/>
      <c r="AX3525" s="30"/>
    </row>
    <row r="3526" spans="1:50" x14ac:dyDescent="0.2">
      <c r="A3526" s="78">
        <f t="shared" si="1986"/>
        <v>45417</v>
      </c>
      <c r="B3526" s="2">
        <f t="shared" si="1988"/>
        <v>538377.00726636907</v>
      </c>
      <c r="C3526" s="3">
        <f t="shared" si="1989"/>
        <v>72680895.980959818</v>
      </c>
      <c r="D3526" s="2">
        <f t="shared" si="2018"/>
        <v>240537.3279050432</v>
      </c>
      <c r="E3526" s="2">
        <f t="shared" si="1990"/>
        <v>0</v>
      </c>
      <c r="F3526" s="33">
        <f t="shared" si="1991"/>
        <v>240537.3279050432</v>
      </c>
      <c r="G3526" s="39">
        <f t="shared" si="1992"/>
        <v>6858.17</v>
      </c>
      <c r="H3526" s="38">
        <f>IF(AND(N3526=1,N3525&gt;1),VLOOKUP(A3525,[1]Plan1!$CW$105:$CY$300,3),H3525)</f>
        <v>6869.14</v>
      </c>
      <c r="I3526" s="127">
        <f t="shared" si="1993"/>
        <v>45333</v>
      </c>
      <c r="J3526" s="127">
        <f t="shared" si="1994"/>
        <v>45362</v>
      </c>
      <c r="K3526" s="34">
        <f t="shared" si="1995"/>
        <v>1.5995520670966101E-3</v>
      </c>
      <c r="L3526" s="212">
        <f t="shared" si="1996"/>
        <v>45422</v>
      </c>
      <c r="M3526" s="1">
        <f t="shared" si="1997"/>
        <v>21</v>
      </c>
      <c r="N3526" s="1">
        <f t="shared" si="1998"/>
        <v>17</v>
      </c>
      <c r="O3526" s="2">
        <f t="shared" si="1999"/>
        <v>1.0012946700000001</v>
      </c>
      <c r="P3526" s="35">
        <f t="shared" si="2000"/>
        <v>1.00829937</v>
      </c>
      <c r="Q3526" s="35">
        <f t="shared" si="2001"/>
        <v>1.2911763104925686</v>
      </c>
      <c r="R3526" s="2">
        <f t="shared" si="2002"/>
        <v>1.2928479500000001</v>
      </c>
      <c r="S3526" s="2">
        <f t="shared" si="2003"/>
        <v>1.29117631</v>
      </c>
      <c r="T3526" s="2">
        <f t="shared" si="2004"/>
        <v>310978.19128050999</v>
      </c>
      <c r="U3526" s="2">
        <f t="shared" si="2005"/>
        <v>0</v>
      </c>
      <c r="V3526" s="2">
        <f t="shared" si="2006"/>
        <v>70440.863375469722</v>
      </c>
      <c r="W3526" s="2">
        <f t="shared" si="2007"/>
        <v>310978.19128051295</v>
      </c>
      <c r="X3526" s="36">
        <f t="shared" si="2008"/>
        <v>0</v>
      </c>
      <c r="Y3526" s="2">
        <f t="shared" si="2009"/>
        <v>0</v>
      </c>
      <c r="Z3526" s="37">
        <f t="shared" si="2010"/>
        <v>0</v>
      </c>
      <c r="AA3526" s="2">
        <f t="shared" si="2011"/>
        <v>0</v>
      </c>
      <c r="AB3526" s="4">
        <f t="shared" si="1987"/>
        <v>7.1215000000000001E-2</v>
      </c>
      <c r="AC3526" s="148">
        <f t="shared" si="2012"/>
        <v>1062</v>
      </c>
      <c r="AD3526" s="36">
        <v>252</v>
      </c>
      <c r="AE3526" s="35">
        <f t="shared" si="2013"/>
        <v>1.33631462</v>
      </c>
      <c r="AF3526" s="2">
        <f t="shared" si="2014"/>
        <v>104586.51222879</v>
      </c>
      <c r="AG3526" s="2">
        <f t="shared" si="2015"/>
        <v>104586.51222879</v>
      </c>
      <c r="AH3526" s="3">
        <f t="shared" si="2016"/>
        <v>0</v>
      </c>
      <c r="AI3526" s="3"/>
      <c r="AJ3526" s="3">
        <v>0</v>
      </c>
      <c r="AK3526" s="2">
        <f t="shared" si="2017"/>
        <v>122812.30375706614</v>
      </c>
      <c r="AR3526" s="1"/>
      <c r="AW3526" s="30"/>
      <c r="AX3526" s="30"/>
    </row>
    <row r="3527" spans="1:50" x14ac:dyDescent="0.2">
      <c r="A3527" s="78">
        <f t="shared" si="1986"/>
        <v>45418</v>
      </c>
      <c r="B3527" s="2">
        <f t="shared" si="1988"/>
        <v>538569.65031823213</v>
      </c>
      <c r="C3527" s="3">
        <f t="shared" si="1989"/>
        <v>72706902.792961344</v>
      </c>
      <c r="D3527" s="2">
        <f t="shared" si="2018"/>
        <v>240537.3279050432</v>
      </c>
      <c r="E3527" s="2">
        <f t="shared" si="1990"/>
        <v>0</v>
      </c>
      <c r="F3527" s="33">
        <f t="shared" si="1991"/>
        <v>240537.3279050432</v>
      </c>
      <c r="G3527" s="39">
        <f t="shared" si="1992"/>
        <v>6858.17</v>
      </c>
      <c r="H3527" s="38">
        <f>IF(AND(N3527=1,N3526&gt;1),VLOOKUP(A3526,[1]Plan1!$CW$105:$CY$300,3),H3526)</f>
        <v>6869.14</v>
      </c>
      <c r="I3527" s="127">
        <f t="shared" si="1993"/>
        <v>45333</v>
      </c>
      <c r="J3527" s="127">
        <f t="shared" si="1994"/>
        <v>45362</v>
      </c>
      <c r="K3527" s="34">
        <f t="shared" si="1995"/>
        <v>1.5995520670966101E-3</v>
      </c>
      <c r="L3527" s="212">
        <f t="shared" si="1996"/>
        <v>45422</v>
      </c>
      <c r="M3527" s="1">
        <f t="shared" si="1997"/>
        <v>21</v>
      </c>
      <c r="N3527" s="1">
        <f t="shared" si="1998"/>
        <v>17</v>
      </c>
      <c r="O3527" s="2">
        <f t="shared" si="1999"/>
        <v>1.0012946700000001</v>
      </c>
      <c r="P3527" s="35">
        <f t="shared" si="2000"/>
        <v>1.00829937</v>
      </c>
      <c r="Q3527" s="35">
        <f t="shared" si="2001"/>
        <v>1.2911763104925686</v>
      </c>
      <c r="R3527" s="2">
        <f t="shared" si="2002"/>
        <v>1.2928479500000001</v>
      </c>
      <c r="S3527" s="2">
        <f t="shared" si="2003"/>
        <v>1.29117631</v>
      </c>
      <c r="T3527" s="2">
        <f t="shared" si="2004"/>
        <v>310978.19128050999</v>
      </c>
      <c r="U3527" s="2">
        <f t="shared" si="2005"/>
        <v>0</v>
      </c>
      <c r="V3527" s="2">
        <f t="shared" si="2006"/>
        <v>70440.863375469722</v>
      </c>
      <c r="W3527" s="2">
        <f t="shared" si="2007"/>
        <v>310978.19128051295</v>
      </c>
      <c r="X3527" s="36">
        <f t="shared" si="2008"/>
        <v>0</v>
      </c>
      <c r="Y3527" s="2">
        <f t="shared" si="2009"/>
        <v>0</v>
      </c>
      <c r="Z3527" s="37">
        <f t="shared" si="2010"/>
        <v>0</v>
      </c>
      <c r="AA3527" s="2">
        <f t="shared" si="2011"/>
        <v>0</v>
      </c>
      <c r="AB3527" s="4">
        <f t="shared" si="1987"/>
        <v>7.1215000000000001E-2</v>
      </c>
      <c r="AC3527" s="148">
        <f t="shared" si="2012"/>
        <v>1063</v>
      </c>
      <c r="AD3527" s="36">
        <v>252</v>
      </c>
      <c r="AE3527" s="35">
        <f t="shared" si="2013"/>
        <v>1.33667947</v>
      </c>
      <c r="AF3527" s="2">
        <f t="shared" si="2014"/>
        <v>104699.97262188001</v>
      </c>
      <c r="AG3527" s="2">
        <f t="shared" si="2015"/>
        <v>104699.97262188001</v>
      </c>
      <c r="AH3527" s="3">
        <f t="shared" si="2016"/>
        <v>0</v>
      </c>
      <c r="AI3527" s="3"/>
      <c r="AJ3527" s="3">
        <v>0</v>
      </c>
      <c r="AK3527" s="2">
        <f t="shared" si="2017"/>
        <v>122891.48641583923</v>
      </c>
      <c r="AR3527" s="1"/>
      <c r="AW3527" s="30"/>
      <c r="AX3527" s="30"/>
    </row>
    <row r="3528" spans="1:50" x14ac:dyDescent="0.2">
      <c r="A3528" s="78">
        <f t="shared" si="1986"/>
        <v>45419</v>
      </c>
      <c r="B3528" s="2">
        <f t="shared" si="1988"/>
        <v>538793.97111357108</v>
      </c>
      <c r="C3528" s="3">
        <f t="shared" si="1989"/>
        <v>72737186.100332096</v>
      </c>
      <c r="D3528" s="2">
        <f t="shared" si="2018"/>
        <v>240537.3279050432</v>
      </c>
      <c r="E3528" s="2">
        <f t="shared" si="1990"/>
        <v>0</v>
      </c>
      <c r="F3528" s="33">
        <f t="shared" si="1991"/>
        <v>240537.3279050432</v>
      </c>
      <c r="G3528" s="39">
        <f t="shared" si="1992"/>
        <v>6858.17</v>
      </c>
      <c r="H3528" s="38">
        <f>IF(AND(N3528=1,N3527&gt;1),VLOOKUP(A3527,[1]Plan1!$CW$105:$CY$300,3),H3527)</f>
        <v>6869.14</v>
      </c>
      <c r="I3528" s="127">
        <f t="shared" si="1993"/>
        <v>45333</v>
      </c>
      <c r="J3528" s="127">
        <f t="shared" si="1994"/>
        <v>45362</v>
      </c>
      <c r="K3528" s="34">
        <f t="shared" si="1995"/>
        <v>1.5995520670966101E-3</v>
      </c>
      <c r="L3528" s="212">
        <f t="shared" si="1996"/>
        <v>45422</v>
      </c>
      <c r="M3528" s="1">
        <f t="shared" si="1997"/>
        <v>21</v>
      </c>
      <c r="N3528" s="1">
        <f t="shared" si="1998"/>
        <v>18</v>
      </c>
      <c r="O3528" s="2">
        <f t="shared" si="1999"/>
        <v>1.0013708800000001</v>
      </c>
      <c r="P3528" s="35">
        <f t="shared" si="2000"/>
        <v>1.00829937</v>
      </c>
      <c r="Q3528" s="35">
        <f t="shared" si="2001"/>
        <v>1.2911763104925686</v>
      </c>
      <c r="R3528" s="2">
        <f t="shared" si="2002"/>
        <v>1.29294635</v>
      </c>
      <c r="S3528" s="2">
        <f t="shared" si="2003"/>
        <v>1.29117631</v>
      </c>
      <c r="T3528" s="2">
        <f t="shared" si="2004"/>
        <v>311001.86015357001</v>
      </c>
      <c r="U3528" s="2">
        <f t="shared" si="2005"/>
        <v>0</v>
      </c>
      <c r="V3528" s="2">
        <f t="shared" si="2006"/>
        <v>70464.532248535557</v>
      </c>
      <c r="W3528" s="2">
        <f t="shared" si="2007"/>
        <v>311001.86015357875</v>
      </c>
      <c r="X3528" s="36">
        <f t="shared" si="2008"/>
        <v>0</v>
      </c>
      <c r="Y3528" s="2">
        <f t="shared" si="2009"/>
        <v>0</v>
      </c>
      <c r="Z3528" s="37">
        <f t="shared" si="2010"/>
        <v>0</v>
      </c>
      <c r="AA3528" s="2">
        <f t="shared" si="2011"/>
        <v>0</v>
      </c>
      <c r="AB3528" s="4">
        <f t="shared" si="1987"/>
        <v>7.1215000000000001E-2</v>
      </c>
      <c r="AC3528" s="148">
        <f t="shared" si="2012"/>
        <v>1064</v>
      </c>
      <c r="AD3528" s="36">
        <v>252</v>
      </c>
      <c r="AE3528" s="35">
        <f t="shared" si="2013"/>
        <v>1.3370444210000001</v>
      </c>
      <c r="AF3528" s="2">
        <f t="shared" si="2014"/>
        <v>104821.44188538</v>
      </c>
      <c r="AG3528" s="2">
        <f t="shared" si="2015"/>
        <v>104821.44188538</v>
      </c>
      <c r="AH3528" s="3">
        <f t="shared" si="2016"/>
        <v>0</v>
      </c>
      <c r="AI3528" s="3"/>
      <c r="AJ3528" s="3">
        <v>0</v>
      </c>
      <c r="AK3528" s="2">
        <f t="shared" si="2017"/>
        <v>122970.66907461233</v>
      </c>
      <c r="AR3528" s="1"/>
      <c r="AW3528" s="30"/>
      <c r="AX3528" s="30"/>
    </row>
    <row r="3529" spans="1:50" x14ac:dyDescent="0.2">
      <c r="A3529" s="78">
        <f t="shared" si="1986"/>
        <v>45420</v>
      </c>
      <c r="B3529" s="2">
        <f t="shared" si="1988"/>
        <v>539018.34609931661</v>
      </c>
      <c r="C3529" s="3">
        <f t="shared" si="1989"/>
        <v>72767476.723407745</v>
      </c>
      <c r="D3529" s="2">
        <f t="shared" si="2018"/>
        <v>240537.3279050432</v>
      </c>
      <c r="E3529" s="2">
        <f t="shared" si="1990"/>
        <v>0</v>
      </c>
      <c r="F3529" s="33">
        <f t="shared" si="1991"/>
        <v>240537.3279050432</v>
      </c>
      <c r="G3529" s="39">
        <f t="shared" si="1992"/>
        <v>6858.17</v>
      </c>
      <c r="H3529" s="38">
        <f>IF(AND(N3529=1,N3528&gt;1),VLOOKUP(A3528,[1]Plan1!$CW$105:$CY$300,3),H3528)</f>
        <v>6869.14</v>
      </c>
      <c r="I3529" s="127">
        <f t="shared" si="1993"/>
        <v>45333</v>
      </c>
      <c r="J3529" s="127">
        <f t="shared" si="1994"/>
        <v>45362</v>
      </c>
      <c r="K3529" s="34">
        <f t="shared" si="1995"/>
        <v>1.5995520670966101E-3</v>
      </c>
      <c r="L3529" s="212">
        <f t="shared" si="1996"/>
        <v>45422</v>
      </c>
      <c r="M3529" s="1">
        <f t="shared" si="1997"/>
        <v>21</v>
      </c>
      <c r="N3529" s="1">
        <f t="shared" si="1998"/>
        <v>19</v>
      </c>
      <c r="O3529" s="2">
        <f t="shared" si="1999"/>
        <v>1.0014471</v>
      </c>
      <c r="P3529" s="35">
        <f t="shared" si="2000"/>
        <v>1.00829937</v>
      </c>
      <c r="Q3529" s="35">
        <f t="shared" si="2001"/>
        <v>1.2911763104925686</v>
      </c>
      <c r="R3529" s="2">
        <f t="shared" si="2002"/>
        <v>1.2930447700000001</v>
      </c>
      <c r="S3529" s="2">
        <f t="shared" si="2003"/>
        <v>1.29117631</v>
      </c>
      <c r="T3529" s="2">
        <f t="shared" si="2004"/>
        <v>311025.53383739002</v>
      </c>
      <c r="U3529" s="2">
        <f t="shared" si="2005"/>
        <v>0</v>
      </c>
      <c r="V3529" s="2">
        <f t="shared" si="2006"/>
        <v>70488.205932347977</v>
      </c>
      <c r="W3529" s="2">
        <f t="shared" si="2007"/>
        <v>311025.53383739118</v>
      </c>
      <c r="X3529" s="36">
        <f t="shared" si="2008"/>
        <v>0</v>
      </c>
      <c r="Y3529" s="2">
        <f t="shared" si="2009"/>
        <v>0</v>
      </c>
      <c r="Z3529" s="37">
        <f t="shared" si="2010"/>
        <v>0</v>
      </c>
      <c r="AA3529" s="2">
        <f t="shared" si="2011"/>
        <v>0</v>
      </c>
      <c r="AB3529" s="4">
        <f t="shared" si="1987"/>
        <v>7.1215000000000001E-2</v>
      </c>
      <c r="AC3529" s="148">
        <f t="shared" si="2012"/>
        <v>1065</v>
      </c>
      <c r="AD3529" s="36">
        <v>252</v>
      </c>
      <c r="AE3529" s="35">
        <f t="shared" si="2013"/>
        <v>1.3374094700000001</v>
      </c>
      <c r="AF3529" s="2">
        <f t="shared" si="2014"/>
        <v>104942.96052854</v>
      </c>
      <c r="AG3529" s="2">
        <f t="shared" si="2015"/>
        <v>104942.96052854</v>
      </c>
      <c r="AH3529" s="3">
        <f t="shared" si="2016"/>
        <v>0</v>
      </c>
      <c r="AI3529" s="3"/>
      <c r="AJ3529" s="3">
        <v>0</v>
      </c>
      <c r="AK3529" s="2">
        <f t="shared" si="2017"/>
        <v>123049.85173338543</v>
      </c>
      <c r="AR3529" s="1"/>
      <c r="AW3529" s="30"/>
      <c r="AX3529" s="30"/>
    </row>
    <row r="3530" spans="1:50" x14ac:dyDescent="0.2">
      <c r="A3530" s="78">
        <f t="shared" si="1986"/>
        <v>45421</v>
      </c>
      <c r="B3530" s="2">
        <f t="shared" si="1988"/>
        <v>539242.76656728878</v>
      </c>
      <c r="C3530" s="3">
        <f t="shared" si="1989"/>
        <v>72797773.486583993</v>
      </c>
      <c r="D3530" s="2">
        <f t="shared" si="2018"/>
        <v>240537.3279050432</v>
      </c>
      <c r="E3530" s="2">
        <f t="shared" si="1990"/>
        <v>0</v>
      </c>
      <c r="F3530" s="33">
        <f t="shared" si="1991"/>
        <v>240537.3279050432</v>
      </c>
      <c r="G3530" s="39">
        <f t="shared" si="1992"/>
        <v>6858.17</v>
      </c>
      <c r="H3530" s="38">
        <f>IF(AND(N3530=1,N3529&gt;1),VLOOKUP(A3529,[1]Plan1!$CW$105:$CY$300,3),H3529)</f>
        <v>6869.14</v>
      </c>
      <c r="I3530" s="127">
        <f t="shared" si="1993"/>
        <v>45333</v>
      </c>
      <c r="J3530" s="127">
        <f t="shared" si="1994"/>
        <v>45362</v>
      </c>
      <c r="K3530" s="34">
        <f t="shared" si="1995"/>
        <v>1.5995520670966101E-3</v>
      </c>
      <c r="L3530" s="212">
        <f t="shared" si="1996"/>
        <v>45422</v>
      </c>
      <c r="M3530" s="1">
        <f t="shared" si="1997"/>
        <v>21</v>
      </c>
      <c r="N3530" s="1">
        <f t="shared" si="1998"/>
        <v>20</v>
      </c>
      <c r="O3530" s="2">
        <f t="shared" si="1999"/>
        <v>1.00152332</v>
      </c>
      <c r="P3530" s="35">
        <f t="shared" si="2000"/>
        <v>1.00829937</v>
      </c>
      <c r="Q3530" s="35">
        <f t="shared" si="2001"/>
        <v>1.2911763104925686</v>
      </c>
      <c r="R3530" s="2">
        <f t="shared" si="2002"/>
        <v>1.2931431799999999</v>
      </c>
      <c r="S3530" s="2">
        <f t="shared" si="2003"/>
        <v>1.29117631</v>
      </c>
      <c r="T3530" s="2">
        <f t="shared" si="2004"/>
        <v>311049.20511583</v>
      </c>
      <c r="U3530" s="2">
        <f t="shared" si="2005"/>
        <v>0</v>
      </c>
      <c r="V3530" s="2">
        <f t="shared" si="2006"/>
        <v>70511.87721078709</v>
      </c>
      <c r="W3530" s="2">
        <f t="shared" si="2007"/>
        <v>311049.20511583029</v>
      </c>
      <c r="X3530" s="36">
        <f t="shared" si="2008"/>
        <v>0</v>
      </c>
      <c r="Y3530" s="2">
        <f t="shared" si="2009"/>
        <v>0</v>
      </c>
      <c r="Z3530" s="37">
        <f t="shared" si="2010"/>
        <v>0</v>
      </c>
      <c r="AA3530" s="2">
        <f t="shared" si="2011"/>
        <v>0</v>
      </c>
      <c r="AB3530" s="4">
        <f t="shared" si="1987"/>
        <v>7.1215000000000001E-2</v>
      </c>
      <c r="AC3530" s="148">
        <f t="shared" si="2012"/>
        <v>1066</v>
      </c>
      <c r="AD3530" s="36">
        <v>252</v>
      </c>
      <c r="AE3530" s="35">
        <f t="shared" si="2013"/>
        <v>1.33777462</v>
      </c>
      <c r="AF3530" s="2">
        <f t="shared" si="2014"/>
        <v>105064.5270593</v>
      </c>
      <c r="AG3530" s="2">
        <f t="shared" si="2015"/>
        <v>105064.5270593</v>
      </c>
      <c r="AH3530" s="3">
        <f t="shared" si="2016"/>
        <v>0</v>
      </c>
      <c r="AI3530" s="3"/>
      <c r="AJ3530" s="3">
        <v>0</v>
      </c>
      <c r="AK3530" s="2">
        <f t="shared" si="2017"/>
        <v>123129.0343921585</v>
      </c>
      <c r="AR3530" s="1"/>
      <c r="AW3530" s="30"/>
      <c r="AX3530" s="30"/>
    </row>
    <row r="3531" spans="1:50" x14ac:dyDescent="0.2">
      <c r="A3531" s="78">
        <f t="shared" ref="A3531:A3594" si="2019">(A3530+1)</f>
        <v>45422</v>
      </c>
      <c r="B3531" s="2">
        <f t="shared" si="1988"/>
        <v>539467.24155605759</v>
      </c>
      <c r="C3531" s="3">
        <f t="shared" si="1989"/>
        <v>72828077.61006777</v>
      </c>
      <c r="D3531" s="2">
        <f t="shared" si="2018"/>
        <v>240537.3279050432</v>
      </c>
      <c r="E3531" s="2">
        <f t="shared" si="1990"/>
        <v>0</v>
      </c>
      <c r="F3531" s="33">
        <f t="shared" si="1991"/>
        <v>240537.3279050432</v>
      </c>
      <c r="G3531" s="39">
        <f t="shared" si="1992"/>
        <v>6858.17</v>
      </c>
      <c r="H3531" s="38">
        <f>IF(AND(N3531=1,N3530&gt;1),VLOOKUP(A3530,[1]Plan1!$CW$105:$CY$300,3),H3530)</f>
        <v>6869.14</v>
      </c>
      <c r="I3531" s="127">
        <f t="shared" si="1993"/>
        <v>45333</v>
      </c>
      <c r="J3531" s="127">
        <f t="shared" si="1994"/>
        <v>45362</v>
      </c>
      <c r="K3531" s="34">
        <f t="shared" si="1995"/>
        <v>1.5995520670966101E-3</v>
      </c>
      <c r="L3531" s="212">
        <f t="shared" si="1996"/>
        <v>45422</v>
      </c>
      <c r="M3531" s="1">
        <f t="shared" si="1997"/>
        <v>21</v>
      </c>
      <c r="N3531" s="1">
        <f t="shared" si="1998"/>
        <v>21</v>
      </c>
      <c r="O3531" s="2">
        <f t="shared" si="1999"/>
        <v>1.0015995499999999</v>
      </c>
      <c r="P3531" s="35">
        <f t="shared" si="2000"/>
        <v>1.00829937</v>
      </c>
      <c r="Q3531" s="35">
        <f t="shared" si="2001"/>
        <v>1.2911763104925686</v>
      </c>
      <c r="R3531" s="2">
        <f t="shared" si="2002"/>
        <v>1.2932416099999999</v>
      </c>
      <c r="S3531" s="2">
        <f t="shared" si="2003"/>
        <v>1.29117631</v>
      </c>
      <c r="T3531" s="2">
        <f t="shared" si="2004"/>
        <v>311072.88120501</v>
      </c>
      <c r="U3531" s="2">
        <f t="shared" si="2005"/>
        <v>0</v>
      </c>
      <c r="V3531" s="2">
        <f t="shared" si="2006"/>
        <v>70535.553299972773</v>
      </c>
      <c r="W3531" s="2">
        <f t="shared" si="2007"/>
        <v>311072.88120501599</v>
      </c>
      <c r="X3531" s="36">
        <f t="shared" si="2008"/>
        <v>116</v>
      </c>
      <c r="Y3531" s="2">
        <f t="shared" si="2009"/>
        <v>0</v>
      </c>
      <c r="Z3531" s="37">
        <f t="shared" si="2010"/>
        <v>0</v>
      </c>
      <c r="AA3531" s="2">
        <f t="shared" si="2011"/>
        <v>0</v>
      </c>
      <c r="AB3531" s="4">
        <f t="shared" ref="AB3531:AB3594" si="2020">(AB3530)</f>
        <v>7.1215000000000001E-2</v>
      </c>
      <c r="AC3531" s="148">
        <f t="shared" si="2012"/>
        <v>1067</v>
      </c>
      <c r="AD3531" s="36">
        <v>252</v>
      </c>
      <c r="AE3531" s="35">
        <f t="shared" si="2013"/>
        <v>1.3381398689999999</v>
      </c>
      <c r="AF3531" s="2">
        <f t="shared" si="2014"/>
        <v>105186.14330010999</v>
      </c>
      <c r="AG3531" s="2">
        <f t="shared" si="2015"/>
        <v>105186.14330010999</v>
      </c>
      <c r="AH3531" s="3">
        <f t="shared" si="2016"/>
        <v>0</v>
      </c>
      <c r="AI3531" s="3"/>
      <c r="AJ3531" s="3">
        <v>0</v>
      </c>
      <c r="AK3531" s="2">
        <f t="shared" si="2017"/>
        <v>123208.21705093162</v>
      </c>
      <c r="AR3531" s="1"/>
      <c r="AW3531" s="30"/>
      <c r="AX3531" s="30"/>
    </row>
    <row r="3532" spans="1:50" x14ac:dyDescent="0.2">
      <c r="A3532" s="78">
        <f t="shared" si="2019"/>
        <v>45423</v>
      </c>
      <c r="B3532" s="2">
        <f t="shared" si="1988"/>
        <v>539625.35702970286</v>
      </c>
      <c r="C3532" s="3">
        <f t="shared" si="1989"/>
        <v>72849423.19900988</v>
      </c>
      <c r="D3532" s="2">
        <f t="shared" si="2018"/>
        <v>240537.3279050432</v>
      </c>
      <c r="E3532" s="2">
        <f t="shared" si="1990"/>
        <v>0</v>
      </c>
      <c r="F3532" s="33">
        <f t="shared" si="1991"/>
        <v>240537.3279050432</v>
      </c>
      <c r="G3532" s="39">
        <f t="shared" si="1992"/>
        <v>6869.14</v>
      </c>
      <c r="H3532" s="38">
        <f>IF(AND(N3532=1,N3531&gt;1),VLOOKUP(A3531,[1]Plan1!$CW$105:$CY$300,3),H3531)</f>
        <v>6895.24</v>
      </c>
      <c r="I3532" s="127">
        <f t="shared" si="1993"/>
        <v>45362</v>
      </c>
      <c r="J3532" s="127">
        <f t="shared" si="1994"/>
        <v>45393</v>
      </c>
      <c r="K3532" s="34">
        <f t="shared" si="1995"/>
        <v>3.7996022791790818E-3</v>
      </c>
      <c r="L3532" s="212">
        <f t="shared" si="1996"/>
        <v>45453</v>
      </c>
      <c r="M3532" s="1">
        <f t="shared" si="1997"/>
        <v>20</v>
      </c>
      <c r="N3532" s="1">
        <f t="shared" si="1998"/>
        <v>1</v>
      </c>
      <c r="O3532" s="2">
        <f t="shared" si="1999"/>
        <v>1.0001896299999999</v>
      </c>
      <c r="P3532" s="35">
        <f t="shared" si="2000"/>
        <v>1.0015995499999999</v>
      </c>
      <c r="Q3532" s="35">
        <f t="shared" si="2001"/>
        <v>1.2932416115600169</v>
      </c>
      <c r="R3532" s="2">
        <f t="shared" si="2002"/>
        <v>1.2934868399999999</v>
      </c>
      <c r="S3532" s="2">
        <f t="shared" si="2003"/>
        <v>1.29117631</v>
      </c>
      <c r="T3532" s="2">
        <f t="shared" si="2004"/>
        <v>311131.86817392998</v>
      </c>
      <c r="U3532" s="2">
        <f t="shared" si="2005"/>
        <v>0</v>
      </c>
      <c r="V3532" s="2">
        <f t="shared" si="2006"/>
        <v>70594.540268894925</v>
      </c>
      <c r="W3532" s="2">
        <f t="shared" si="2007"/>
        <v>311131.86817393813</v>
      </c>
      <c r="X3532" s="36">
        <f t="shared" si="2008"/>
        <v>0</v>
      </c>
      <c r="Y3532" s="2">
        <f t="shared" si="2009"/>
        <v>0</v>
      </c>
      <c r="Z3532" s="37">
        <f t="shared" si="2010"/>
        <v>0</v>
      </c>
      <c r="AA3532" s="2">
        <f t="shared" si="2011"/>
        <v>0</v>
      </c>
      <c r="AB3532" s="4">
        <f t="shared" si="2020"/>
        <v>7.1215000000000001E-2</v>
      </c>
      <c r="AC3532" s="148">
        <f t="shared" si="2012"/>
        <v>1067</v>
      </c>
      <c r="AD3532" s="36">
        <v>252</v>
      </c>
      <c r="AE3532" s="35">
        <f t="shared" si="2013"/>
        <v>1.3381398689999999</v>
      </c>
      <c r="AF3532" s="2">
        <f t="shared" si="2014"/>
        <v>105206.08914605</v>
      </c>
      <c r="AG3532" s="2">
        <f t="shared" si="2015"/>
        <v>105206.08914606</v>
      </c>
      <c r="AH3532" s="3">
        <f t="shared" si="2016"/>
        <v>0</v>
      </c>
      <c r="AI3532" s="3"/>
      <c r="AJ3532" s="3">
        <v>0</v>
      </c>
      <c r="AK3532" s="2">
        <f t="shared" si="2017"/>
        <v>123287.3997097047</v>
      </c>
      <c r="AR3532" s="1"/>
      <c r="AW3532" s="30"/>
      <c r="AX3532" s="30"/>
    </row>
    <row r="3533" spans="1:50" x14ac:dyDescent="0.2">
      <c r="A3533" s="78">
        <f t="shared" si="2019"/>
        <v>45424</v>
      </c>
      <c r="B3533" s="2">
        <f t="shared" si="1988"/>
        <v>539704.5396884759</v>
      </c>
      <c r="C3533" s="3">
        <f t="shared" si="1989"/>
        <v>72860112.85794425</v>
      </c>
      <c r="D3533" s="2">
        <f t="shared" si="2018"/>
        <v>240537.3279050432</v>
      </c>
      <c r="E3533" s="2">
        <f t="shared" si="1990"/>
        <v>0</v>
      </c>
      <c r="F3533" s="33">
        <f t="shared" si="1991"/>
        <v>240537.3279050432</v>
      </c>
      <c r="G3533" s="39">
        <f t="shared" si="1992"/>
        <v>6869.14</v>
      </c>
      <c r="H3533" s="38">
        <f>IF(AND(N3533=1,N3532&gt;1),VLOOKUP(A3532,[1]Plan1!$CW$105:$CY$300,3),H3532)</f>
        <v>6895.24</v>
      </c>
      <c r="I3533" s="127">
        <f t="shared" si="1993"/>
        <v>45362</v>
      </c>
      <c r="J3533" s="127">
        <f t="shared" si="1994"/>
        <v>45393</v>
      </c>
      <c r="K3533" s="34">
        <f t="shared" si="1995"/>
        <v>3.7996022791790818E-3</v>
      </c>
      <c r="L3533" s="212">
        <f t="shared" si="1996"/>
        <v>45453</v>
      </c>
      <c r="M3533" s="1">
        <f t="shared" si="1997"/>
        <v>20</v>
      </c>
      <c r="N3533" s="1">
        <f t="shared" si="1998"/>
        <v>1</v>
      </c>
      <c r="O3533" s="2">
        <f t="shared" si="1999"/>
        <v>1.0001896299999999</v>
      </c>
      <c r="P3533" s="35">
        <f t="shared" si="2000"/>
        <v>1.0015995499999999</v>
      </c>
      <c r="Q3533" s="35">
        <f t="shared" si="2001"/>
        <v>1.2932416115600169</v>
      </c>
      <c r="R3533" s="2">
        <f t="shared" si="2002"/>
        <v>1.2934868399999999</v>
      </c>
      <c r="S3533" s="2">
        <f t="shared" si="2003"/>
        <v>1.29117631</v>
      </c>
      <c r="T3533" s="2">
        <f t="shared" si="2004"/>
        <v>311131.86817392998</v>
      </c>
      <c r="U3533" s="2">
        <f t="shared" si="2005"/>
        <v>0</v>
      </c>
      <c r="V3533" s="2">
        <f t="shared" si="2006"/>
        <v>70594.540268894925</v>
      </c>
      <c r="W3533" s="2">
        <f t="shared" si="2007"/>
        <v>311131.86817393813</v>
      </c>
      <c r="X3533" s="36">
        <f t="shared" si="2008"/>
        <v>0</v>
      </c>
      <c r="Y3533" s="2">
        <f t="shared" si="2009"/>
        <v>0</v>
      </c>
      <c r="Z3533" s="37">
        <f t="shared" si="2010"/>
        <v>0</v>
      </c>
      <c r="AA3533" s="2">
        <f t="shared" si="2011"/>
        <v>0</v>
      </c>
      <c r="AB3533" s="4">
        <f t="shared" si="2020"/>
        <v>7.1215000000000001E-2</v>
      </c>
      <c r="AC3533" s="148">
        <f t="shared" si="2012"/>
        <v>1067</v>
      </c>
      <c r="AD3533" s="36">
        <v>252</v>
      </c>
      <c r="AE3533" s="35">
        <f t="shared" si="2013"/>
        <v>1.3381398689999999</v>
      </c>
      <c r="AF3533" s="2">
        <f t="shared" si="2014"/>
        <v>105206.08914605</v>
      </c>
      <c r="AG3533" s="2">
        <f t="shared" si="2015"/>
        <v>105206.08914606</v>
      </c>
      <c r="AH3533" s="3">
        <f t="shared" si="2016"/>
        <v>0</v>
      </c>
      <c r="AI3533" s="3"/>
      <c r="AJ3533" s="3">
        <v>0</v>
      </c>
      <c r="AK3533" s="2">
        <f t="shared" si="2017"/>
        <v>123366.58236847779</v>
      </c>
      <c r="AR3533" s="1"/>
      <c r="AW3533" s="30"/>
      <c r="AX3533" s="30"/>
    </row>
    <row r="3534" spans="1:50" x14ac:dyDescent="0.2">
      <c r="A3534" s="78">
        <f t="shared" si="2019"/>
        <v>45425</v>
      </c>
      <c r="B3534" s="2">
        <f t="shared" si="1988"/>
        <v>539897.394064149</v>
      </c>
      <c r="C3534" s="3">
        <f t="shared" si="1989"/>
        <v>72886148.19866012</v>
      </c>
      <c r="D3534" s="2">
        <f t="shared" si="2018"/>
        <v>240537.3279050432</v>
      </c>
      <c r="E3534" s="2">
        <f t="shared" si="1990"/>
        <v>0</v>
      </c>
      <c r="F3534" s="33">
        <f t="shared" si="1991"/>
        <v>240537.3279050432</v>
      </c>
      <c r="G3534" s="39">
        <f t="shared" si="1992"/>
        <v>6869.14</v>
      </c>
      <c r="H3534" s="38">
        <f>IF(AND(N3534=1,N3533&gt;1),VLOOKUP(A3533,[1]Plan1!$CW$105:$CY$300,3),H3533)</f>
        <v>6895.24</v>
      </c>
      <c r="I3534" s="127">
        <f t="shared" si="1993"/>
        <v>45362</v>
      </c>
      <c r="J3534" s="127">
        <f t="shared" si="1994"/>
        <v>45393</v>
      </c>
      <c r="K3534" s="34">
        <f t="shared" si="1995"/>
        <v>3.7996022791790818E-3</v>
      </c>
      <c r="L3534" s="212">
        <f t="shared" si="1996"/>
        <v>45453</v>
      </c>
      <c r="M3534" s="1">
        <f t="shared" si="1997"/>
        <v>20</v>
      </c>
      <c r="N3534" s="1">
        <f t="shared" si="1998"/>
        <v>1</v>
      </c>
      <c r="O3534" s="2">
        <f t="shared" si="1999"/>
        <v>1.0001896299999999</v>
      </c>
      <c r="P3534" s="35">
        <f t="shared" si="2000"/>
        <v>1.0015995499999999</v>
      </c>
      <c r="Q3534" s="35">
        <f t="shared" si="2001"/>
        <v>1.2932416115600169</v>
      </c>
      <c r="R3534" s="2">
        <f t="shared" si="2002"/>
        <v>1.2934868399999999</v>
      </c>
      <c r="S3534" s="2">
        <f t="shared" si="2003"/>
        <v>1.29117631</v>
      </c>
      <c r="T3534" s="2">
        <f t="shared" si="2004"/>
        <v>311131.86817392998</v>
      </c>
      <c r="U3534" s="2">
        <f t="shared" si="2005"/>
        <v>0</v>
      </c>
      <c r="V3534" s="2">
        <f t="shared" si="2006"/>
        <v>70594.540268894925</v>
      </c>
      <c r="W3534" s="2">
        <f t="shared" si="2007"/>
        <v>311131.86817393813</v>
      </c>
      <c r="X3534" s="36">
        <f t="shared" si="2008"/>
        <v>0</v>
      </c>
      <c r="Y3534" s="2">
        <f t="shared" si="2009"/>
        <v>0</v>
      </c>
      <c r="Z3534" s="37">
        <f t="shared" si="2010"/>
        <v>0</v>
      </c>
      <c r="AA3534" s="2">
        <f t="shared" si="2011"/>
        <v>0</v>
      </c>
      <c r="AB3534" s="4">
        <f t="shared" si="2020"/>
        <v>7.1215000000000001E-2</v>
      </c>
      <c r="AC3534" s="148">
        <f t="shared" si="2012"/>
        <v>1068</v>
      </c>
      <c r="AD3534" s="36">
        <v>252</v>
      </c>
      <c r="AE3534" s="35">
        <f t="shared" si="2013"/>
        <v>1.3385052180000001</v>
      </c>
      <c r="AF3534" s="2">
        <f t="shared" si="2014"/>
        <v>105319.76086296</v>
      </c>
      <c r="AG3534" s="2">
        <f t="shared" si="2015"/>
        <v>105319.76086296</v>
      </c>
      <c r="AH3534" s="3">
        <f t="shared" si="2016"/>
        <v>0</v>
      </c>
      <c r="AI3534" s="3"/>
      <c r="AJ3534" s="3">
        <v>0</v>
      </c>
      <c r="AK3534" s="2">
        <f t="shared" si="2017"/>
        <v>123445.76502725086</v>
      </c>
      <c r="AR3534" s="1"/>
      <c r="AW3534" s="30"/>
      <c r="AX3534" s="30"/>
    </row>
    <row r="3535" spans="1:50" x14ac:dyDescent="0.2">
      <c r="A3535" s="78">
        <f t="shared" si="2019"/>
        <v>45426</v>
      </c>
      <c r="B3535" s="2">
        <f t="shared" si="1988"/>
        <v>540169.28092812048</v>
      </c>
      <c r="C3535" s="3">
        <f t="shared" si="1989"/>
        <v>72922852.925296262</v>
      </c>
      <c r="D3535" s="2">
        <f t="shared" si="2018"/>
        <v>240537.3279050432</v>
      </c>
      <c r="E3535" s="2">
        <f t="shared" si="1990"/>
        <v>0</v>
      </c>
      <c r="F3535" s="33">
        <f t="shared" si="1991"/>
        <v>240537.3279050432</v>
      </c>
      <c r="G3535" s="39">
        <f t="shared" si="1992"/>
        <v>6869.14</v>
      </c>
      <c r="H3535" s="38">
        <f>IF(AND(N3535=1,N3534&gt;1),VLOOKUP(A3534,[1]Plan1!$CW$105:$CY$300,3),H3534)</f>
        <v>6895.24</v>
      </c>
      <c r="I3535" s="127">
        <f t="shared" si="1993"/>
        <v>45362</v>
      </c>
      <c r="J3535" s="127">
        <f t="shared" si="1994"/>
        <v>45393</v>
      </c>
      <c r="K3535" s="34">
        <f t="shared" si="1995"/>
        <v>3.7996022791790818E-3</v>
      </c>
      <c r="L3535" s="212">
        <f t="shared" si="1996"/>
        <v>45453</v>
      </c>
      <c r="M3535" s="1">
        <f t="shared" si="1997"/>
        <v>20</v>
      </c>
      <c r="N3535" s="1">
        <f t="shared" si="1998"/>
        <v>2</v>
      </c>
      <c r="O3535" s="2">
        <f t="shared" si="1999"/>
        <v>1.00037931</v>
      </c>
      <c r="P3535" s="35">
        <f t="shared" si="2000"/>
        <v>1.0015995499999999</v>
      </c>
      <c r="Q3535" s="35">
        <f t="shared" si="2001"/>
        <v>1.2932416115600169</v>
      </c>
      <c r="R3535" s="2">
        <f t="shared" si="2002"/>
        <v>1.2937321500000001</v>
      </c>
      <c r="S3535" s="2">
        <f t="shared" si="2003"/>
        <v>1.29117631</v>
      </c>
      <c r="T3535" s="2">
        <f t="shared" si="2004"/>
        <v>311190.87438584003</v>
      </c>
      <c r="U3535" s="2">
        <f t="shared" si="2005"/>
        <v>0</v>
      </c>
      <c r="V3535" s="2">
        <f t="shared" si="2006"/>
        <v>70653.546480803358</v>
      </c>
      <c r="W3535" s="2">
        <f t="shared" si="2007"/>
        <v>311190.87438584655</v>
      </c>
      <c r="X3535" s="36">
        <f t="shared" si="2008"/>
        <v>0</v>
      </c>
      <c r="Y3535" s="2">
        <f t="shared" si="2009"/>
        <v>0</v>
      </c>
      <c r="Z3535" s="37">
        <f t="shared" si="2010"/>
        <v>0</v>
      </c>
      <c r="AA3535" s="2">
        <f t="shared" si="2011"/>
        <v>0</v>
      </c>
      <c r="AB3535" s="4">
        <f t="shared" si="2020"/>
        <v>7.1215000000000001E-2</v>
      </c>
      <c r="AC3535" s="148">
        <f t="shared" si="2012"/>
        <v>1069</v>
      </c>
      <c r="AD3535" s="36">
        <v>252</v>
      </c>
      <c r="AE3535" s="35">
        <f t="shared" si="2013"/>
        <v>1.338870666</v>
      </c>
      <c r="AF3535" s="2">
        <f t="shared" si="2014"/>
        <v>105453.45885625</v>
      </c>
      <c r="AG3535" s="2">
        <f t="shared" si="2015"/>
        <v>105453.45885625</v>
      </c>
      <c r="AH3535" s="3">
        <f t="shared" si="2016"/>
        <v>0</v>
      </c>
      <c r="AI3535" s="3"/>
      <c r="AJ3535" s="3">
        <v>0</v>
      </c>
      <c r="AK3535" s="2">
        <f t="shared" si="2017"/>
        <v>123524.94768602398</v>
      </c>
      <c r="AR3535" s="1"/>
      <c r="AW3535" s="30"/>
      <c r="AX3535" s="30"/>
    </row>
    <row r="3536" spans="1:50" x14ac:dyDescent="0.2">
      <c r="A3536" s="78">
        <f t="shared" si="2019"/>
        <v>45427</v>
      </c>
      <c r="B3536" s="2">
        <f t="shared" si="1988"/>
        <v>540441.25201982178</v>
      </c>
      <c r="C3536" s="3">
        <f t="shared" si="1989"/>
        <v>72959569.022675946</v>
      </c>
      <c r="D3536" s="2">
        <f t="shared" si="2018"/>
        <v>240537.3279050432</v>
      </c>
      <c r="E3536" s="2">
        <f t="shared" si="1990"/>
        <v>0</v>
      </c>
      <c r="F3536" s="33">
        <f t="shared" si="1991"/>
        <v>240537.3279050432</v>
      </c>
      <c r="G3536" s="39">
        <f t="shared" si="1992"/>
        <v>6869.14</v>
      </c>
      <c r="H3536" s="38">
        <f>IF(AND(N3536=1,N3535&gt;1),VLOOKUP(A3535,[1]Plan1!$CW$105:$CY$300,3),H3535)</f>
        <v>6895.24</v>
      </c>
      <c r="I3536" s="127">
        <f t="shared" si="1993"/>
        <v>45362</v>
      </c>
      <c r="J3536" s="127">
        <f t="shared" si="1994"/>
        <v>45393</v>
      </c>
      <c r="K3536" s="34">
        <f t="shared" si="1995"/>
        <v>3.7996022791790818E-3</v>
      </c>
      <c r="L3536" s="212">
        <f t="shared" si="1996"/>
        <v>45453</v>
      </c>
      <c r="M3536" s="1">
        <f t="shared" si="1997"/>
        <v>20</v>
      </c>
      <c r="N3536" s="1">
        <f t="shared" si="1998"/>
        <v>3</v>
      </c>
      <c r="O3536" s="2">
        <f t="shared" si="1999"/>
        <v>1.0005690199999999</v>
      </c>
      <c r="P3536" s="35">
        <f t="shared" si="2000"/>
        <v>1.0015995499999999</v>
      </c>
      <c r="Q3536" s="35">
        <f t="shared" si="2001"/>
        <v>1.2932416115600169</v>
      </c>
      <c r="R3536" s="2">
        <f t="shared" si="2002"/>
        <v>1.2939774900000001</v>
      </c>
      <c r="S3536" s="2">
        <f t="shared" si="2003"/>
        <v>1.29117631</v>
      </c>
      <c r="T3536" s="2">
        <f t="shared" si="2004"/>
        <v>311249.88781386998</v>
      </c>
      <c r="U3536" s="2">
        <f t="shared" si="2005"/>
        <v>0</v>
      </c>
      <c r="V3536" s="2">
        <f t="shared" si="2006"/>
        <v>70712.559908831579</v>
      </c>
      <c r="W3536" s="2">
        <f t="shared" si="2007"/>
        <v>311249.88781387475</v>
      </c>
      <c r="X3536" s="36">
        <f t="shared" si="2008"/>
        <v>0</v>
      </c>
      <c r="Y3536" s="2">
        <f t="shared" si="2009"/>
        <v>0</v>
      </c>
      <c r="Z3536" s="37">
        <f t="shared" si="2010"/>
        <v>0</v>
      </c>
      <c r="AA3536" s="2">
        <f t="shared" si="2011"/>
        <v>0</v>
      </c>
      <c r="AB3536" s="4">
        <f t="shared" si="2020"/>
        <v>7.1215000000000001E-2</v>
      </c>
      <c r="AC3536" s="148">
        <f t="shared" si="2012"/>
        <v>1070</v>
      </c>
      <c r="AD3536" s="36">
        <v>252</v>
      </c>
      <c r="AE3536" s="35">
        <f t="shared" si="2013"/>
        <v>1.3392362149999999</v>
      </c>
      <c r="AF3536" s="2">
        <f t="shared" si="2014"/>
        <v>105587.23386115</v>
      </c>
      <c r="AG3536" s="2">
        <f t="shared" si="2015"/>
        <v>105587.23386115</v>
      </c>
      <c r="AH3536" s="3">
        <f t="shared" si="2016"/>
        <v>0</v>
      </c>
      <c r="AI3536" s="3"/>
      <c r="AJ3536" s="3">
        <v>0</v>
      </c>
      <c r="AK3536" s="2">
        <f t="shared" si="2017"/>
        <v>123604.13034479709</v>
      </c>
      <c r="AR3536" s="1"/>
      <c r="AW3536" s="30"/>
      <c r="AX3536" s="30"/>
    </row>
    <row r="3537" spans="1:50" x14ac:dyDescent="0.2">
      <c r="A3537" s="78">
        <f t="shared" si="2019"/>
        <v>45428</v>
      </c>
      <c r="B3537" s="2">
        <f t="shared" si="1988"/>
        <v>540713.30996467627</v>
      </c>
      <c r="C3537" s="3">
        <f t="shared" si="1989"/>
        <v>72996296.845231295</v>
      </c>
      <c r="D3537" s="2">
        <f t="shared" si="2018"/>
        <v>240537.3279050432</v>
      </c>
      <c r="E3537" s="2">
        <f t="shared" si="1990"/>
        <v>0</v>
      </c>
      <c r="F3537" s="33">
        <f t="shared" si="1991"/>
        <v>240537.3279050432</v>
      </c>
      <c r="G3537" s="39">
        <f t="shared" si="1992"/>
        <v>6869.14</v>
      </c>
      <c r="H3537" s="38">
        <f>IF(AND(N3537=1,N3536&gt;1),VLOOKUP(A3536,[1]Plan1!$CW$105:$CY$300,3),H3536)</f>
        <v>6895.24</v>
      </c>
      <c r="I3537" s="127">
        <f t="shared" si="1993"/>
        <v>45362</v>
      </c>
      <c r="J3537" s="127">
        <f t="shared" si="1994"/>
        <v>45393</v>
      </c>
      <c r="K3537" s="34">
        <f t="shared" si="1995"/>
        <v>3.7996022791790818E-3</v>
      </c>
      <c r="L3537" s="212">
        <f t="shared" si="1996"/>
        <v>45453</v>
      </c>
      <c r="M3537" s="1">
        <f t="shared" si="1997"/>
        <v>20</v>
      </c>
      <c r="N3537" s="1">
        <f t="shared" si="1998"/>
        <v>4</v>
      </c>
      <c r="O3537" s="2">
        <f t="shared" si="1999"/>
        <v>1.0007587600000001</v>
      </c>
      <c r="P3537" s="35">
        <f t="shared" si="2000"/>
        <v>1.0015995499999999</v>
      </c>
      <c r="Q3537" s="35">
        <f t="shared" si="2001"/>
        <v>1.2932416115600169</v>
      </c>
      <c r="R3537" s="2">
        <f t="shared" si="2002"/>
        <v>1.29422287</v>
      </c>
      <c r="S3537" s="2">
        <f t="shared" si="2003"/>
        <v>1.29117631</v>
      </c>
      <c r="T3537" s="2">
        <f t="shared" si="2004"/>
        <v>311308.91086339002</v>
      </c>
      <c r="U3537" s="2">
        <f t="shared" si="2005"/>
        <v>0</v>
      </c>
      <c r="V3537" s="2">
        <f t="shared" si="2006"/>
        <v>70771.582958352898</v>
      </c>
      <c r="W3537" s="2">
        <f t="shared" si="2007"/>
        <v>311308.91086339613</v>
      </c>
      <c r="X3537" s="36">
        <f t="shared" si="2008"/>
        <v>0</v>
      </c>
      <c r="Y3537" s="2">
        <f t="shared" si="2009"/>
        <v>0</v>
      </c>
      <c r="Z3537" s="37">
        <f t="shared" si="2010"/>
        <v>0</v>
      </c>
      <c r="AA3537" s="2">
        <f t="shared" si="2011"/>
        <v>0</v>
      </c>
      <c r="AB3537" s="4">
        <f t="shared" si="2020"/>
        <v>7.1215000000000001E-2</v>
      </c>
      <c r="AC3537" s="148">
        <f t="shared" si="2012"/>
        <v>1071</v>
      </c>
      <c r="AD3537" s="36">
        <v>252</v>
      </c>
      <c r="AE3537" s="35">
        <f t="shared" si="2013"/>
        <v>1.3396018629999999</v>
      </c>
      <c r="AF3537" s="2">
        <f t="shared" si="2014"/>
        <v>105721.0860977</v>
      </c>
      <c r="AG3537" s="2">
        <f t="shared" si="2015"/>
        <v>105721.08609770999</v>
      </c>
      <c r="AH3537" s="3">
        <f t="shared" si="2016"/>
        <v>0</v>
      </c>
      <c r="AI3537" s="3"/>
      <c r="AJ3537" s="3">
        <v>0</v>
      </c>
      <c r="AK3537" s="2">
        <f t="shared" si="2017"/>
        <v>123683.31300357018</v>
      </c>
      <c r="AR3537" s="1"/>
      <c r="AW3537" s="30"/>
      <c r="AX3537" s="30"/>
    </row>
    <row r="3538" spans="1:50" x14ac:dyDescent="0.2">
      <c r="A3538" s="78">
        <f t="shared" si="2019"/>
        <v>45429</v>
      </c>
      <c r="B3538" s="2">
        <f t="shared" si="1988"/>
        <v>540985.46154837043</v>
      </c>
      <c r="C3538" s="3">
        <f t="shared" si="1989"/>
        <v>73033037.309030011</v>
      </c>
      <c r="D3538" s="2">
        <f t="shared" si="2018"/>
        <v>240537.3279050432</v>
      </c>
      <c r="E3538" s="2">
        <f t="shared" si="1990"/>
        <v>0</v>
      </c>
      <c r="F3538" s="33">
        <f t="shared" si="1991"/>
        <v>240537.3279050432</v>
      </c>
      <c r="G3538" s="39">
        <f t="shared" si="1992"/>
        <v>6869.14</v>
      </c>
      <c r="H3538" s="38">
        <f>IF(AND(N3538=1,N3537&gt;1),VLOOKUP(A3537,[1]Plan1!$CW$105:$CY$300,3),H3537)</f>
        <v>6895.24</v>
      </c>
      <c r="I3538" s="127">
        <f t="shared" si="1993"/>
        <v>45362</v>
      </c>
      <c r="J3538" s="127">
        <f t="shared" si="1994"/>
        <v>45393</v>
      </c>
      <c r="K3538" s="34">
        <f t="shared" si="1995"/>
        <v>3.7996022791790818E-3</v>
      </c>
      <c r="L3538" s="212">
        <f t="shared" si="1996"/>
        <v>45453</v>
      </c>
      <c r="M3538" s="1">
        <f t="shared" si="1997"/>
        <v>20</v>
      </c>
      <c r="N3538" s="1">
        <f t="shared" si="1998"/>
        <v>5</v>
      </c>
      <c r="O3538" s="2">
        <f t="shared" si="1999"/>
        <v>1.0009485499999999</v>
      </c>
      <c r="P3538" s="35">
        <f t="shared" si="2000"/>
        <v>1.0015995499999999</v>
      </c>
      <c r="Q3538" s="35">
        <f t="shared" si="2001"/>
        <v>1.2932416115600169</v>
      </c>
      <c r="R3538" s="2">
        <f t="shared" si="2002"/>
        <v>1.2944683100000001</v>
      </c>
      <c r="S3538" s="2">
        <f t="shared" si="2003"/>
        <v>1.29117631</v>
      </c>
      <c r="T3538" s="2">
        <f t="shared" si="2004"/>
        <v>311367.94834514998</v>
      </c>
      <c r="U3538" s="2">
        <f t="shared" si="2005"/>
        <v>0</v>
      </c>
      <c r="V3538" s="2">
        <f t="shared" si="2006"/>
        <v>70830.620440113926</v>
      </c>
      <c r="W3538" s="2">
        <f t="shared" si="2007"/>
        <v>311367.94834515714</v>
      </c>
      <c r="X3538" s="36">
        <f t="shared" si="2008"/>
        <v>0</v>
      </c>
      <c r="Y3538" s="2">
        <f t="shared" si="2009"/>
        <v>0</v>
      </c>
      <c r="Z3538" s="37">
        <f t="shared" si="2010"/>
        <v>0</v>
      </c>
      <c r="AA3538" s="2">
        <f t="shared" si="2011"/>
        <v>0</v>
      </c>
      <c r="AB3538" s="4">
        <f t="shared" si="2020"/>
        <v>7.1215000000000001E-2</v>
      </c>
      <c r="AC3538" s="148">
        <f t="shared" si="2012"/>
        <v>1072</v>
      </c>
      <c r="AD3538" s="36">
        <v>252</v>
      </c>
      <c r="AE3538" s="35">
        <f t="shared" si="2013"/>
        <v>1.3399676110000001</v>
      </c>
      <c r="AF3538" s="2">
        <f t="shared" si="2014"/>
        <v>105855.01754087</v>
      </c>
      <c r="AG3538" s="2">
        <f t="shared" si="2015"/>
        <v>105855.01754087</v>
      </c>
      <c r="AH3538" s="3">
        <f t="shared" si="2016"/>
        <v>0</v>
      </c>
      <c r="AI3538" s="3"/>
      <c r="AJ3538" s="3">
        <v>0</v>
      </c>
      <c r="AK3538" s="2">
        <f t="shared" si="2017"/>
        <v>123762.49566234325</v>
      </c>
      <c r="AR3538" s="1"/>
      <c r="AW3538" s="30"/>
      <c r="AX3538" s="30"/>
    </row>
    <row r="3539" spans="1:50" x14ac:dyDescent="0.2">
      <c r="A3539" s="78">
        <f t="shared" si="2019"/>
        <v>45430</v>
      </c>
      <c r="B3539" s="2">
        <f t="shared" ref="B3539:B3571" si="2021">(W3539+AG3539+AJ3539+AK3539)</f>
        <v>541143.76218990434</v>
      </c>
      <c r="C3539" s="3">
        <f t="shared" ref="C3539:C3571" si="2022">B3539*135</f>
        <v>73054407.89563708</v>
      </c>
      <c r="D3539" s="2">
        <f t="shared" si="2018"/>
        <v>240537.3279050432</v>
      </c>
      <c r="E3539" s="2">
        <f t="shared" ref="E3539:E3571" si="2023">IF(ISERROR(VLOOKUP(A3539,AZ$12:BB$174,2,FALSE)=TRUE),E3538,VLOOKUP(A3539,AZ$12:BB$174,2,FALSE))</f>
        <v>0</v>
      </c>
      <c r="F3539" s="33">
        <f t="shared" ref="F3539:F3571" si="2024">(D3539-E3539)</f>
        <v>240537.3279050432</v>
      </c>
      <c r="G3539" s="39">
        <f t="shared" ref="G3539:G3571" si="2025">IF(H3539=H3538,G3538,H3538)</f>
        <v>6869.14</v>
      </c>
      <c r="H3539" s="38">
        <f>IF(AND(N3539=1,N3538&gt;1),VLOOKUP(A3538,[1]Plan1!$CW$105:$CY$300,3),H3538)</f>
        <v>6895.24</v>
      </c>
      <c r="I3539" s="127">
        <f t="shared" ref="I3539:I3571" si="2026">EDATE(J3539,-1)</f>
        <v>45362</v>
      </c>
      <c r="J3539" s="127">
        <f t="shared" ref="J3539:J3571" si="2027">IF(X3538&gt;0,EDATE(A3539,-1),+J3538)</f>
        <v>45393</v>
      </c>
      <c r="K3539" s="34">
        <f t="shared" ref="K3539:K3571" si="2028">(H3539/G3539)-1</f>
        <v>3.7996022791790818E-3</v>
      </c>
      <c r="L3539" s="212">
        <f t="shared" ref="L3539:L3571" si="2029">VLOOKUP(A3538,AZ$193:BA$372,2)</f>
        <v>45453</v>
      </c>
      <c r="M3539" s="1">
        <f t="shared" ref="M3539:M3571" si="2030">IF(L3539=L3538,M3538,NETWORKDAYS(L3538,L3539,$AT$194:$AT$348)-1)</f>
        <v>20</v>
      </c>
      <c r="N3539" s="1">
        <f t="shared" ref="N3539:N3571" si="2031">(M3539-(NETWORKDAYS(A3539,L3539,$AT$194:$AT$348)-1))</f>
        <v>6</v>
      </c>
      <c r="O3539" s="2">
        <f t="shared" ref="O3539:O3571" si="2032">TRUNC((H3539/G3539)^TRUNC((N3539/M3539),9),8)</f>
        <v>1.0011383599999999</v>
      </c>
      <c r="P3539" s="35">
        <f t="shared" ref="P3539:P3571" si="2033">IF(L3539&gt;L3538,O3538,P3538)</f>
        <v>1.0015995499999999</v>
      </c>
      <c r="Q3539" s="35">
        <f t="shared" ref="Q3539:Q3571" si="2034">IF(L3539&gt;L3538,Q3538*P3539,Q3538)</f>
        <v>1.2932416115600169</v>
      </c>
      <c r="R3539" s="2">
        <f t="shared" ref="R3539:R3571" si="2035">TRUNC(TRUNC((O3539*Q3539),15),8)</f>
        <v>1.2947137799999999</v>
      </c>
      <c r="S3539" s="2">
        <f t="shared" ref="S3539:S3571" si="2036">IF(AND(X3539&gt;0,MONTH(A3539)=S$9),R3539,S3538)</f>
        <v>1.29117631</v>
      </c>
      <c r="T3539" s="2">
        <f t="shared" ref="T3539:T3571" si="2037">TRUNC(D3539*R3539,8)</f>
        <v>311426.99304302997</v>
      </c>
      <c r="U3539" s="2">
        <f t="shared" ref="U3539:U3571" si="2038">(E3539*(S3539-1))</f>
        <v>0</v>
      </c>
      <c r="V3539" s="2">
        <f t="shared" ref="V3539:V3571" si="2039">(F3539*(R3539-1))</f>
        <v>70889.665137994743</v>
      </c>
      <c r="W3539" s="2">
        <f t="shared" ref="W3539:W3571" si="2040">(D3539+U3539+V3539)</f>
        <v>311426.99304303795</v>
      </c>
      <c r="X3539" s="36">
        <f t="shared" ref="X3539:X3571" si="2041">IF(VLOOKUP(A3539,AT$10:BC$190,10)=VLOOKUP(A3538,AT$10:BC$190,10),0,VLOOKUP(A3539,AT$10:BC$190,10))</f>
        <v>0</v>
      </c>
      <c r="Y3539" s="2">
        <f t="shared" ref="Y3539:Y3571" si="2042">IF(X3539&gt;0,VLOOKUP(A3539,AT$12:AX$190,5),0)</f>
        <v>0</v>
      </c>
      <c r="Z3539" s="37">
        <f t="shared" ref="Z3539:Z3571" si="2043">IF(X3539&gt;0,VLOOKUP($A3539,$AT$10:$AY$190,6),0)</f>
        <v>0</v>
      </c>
      <c r="AA3539" s="2">
        <f t="shared" ref="AA3539:AA3571" si="2044">IF(Z3539&gt;0,TRUNC(Z3539*T3539,8),0)</f>
        <v>0</v>
      </c>
      <c r="AB3539" s="4">
        <f t="shared" si="2020"/>
        <v>7.1215000000000001E-2</v>
      </c>
      <c r="AC3539" s="148">
        <f t="shared" ref="AC3539:AC3571" si="2045">NETWORKDAYS(A$1975,A3539,$AT$194:$AT$348)-1</f>
        <v>1072</v>
      </c>
      <c r="AD3539" s="36">
        <v>252</v>
      </c>
      <c r="AE3539" s="35">
        <f t="shared" ref="AE3539:AE3571" si="2046">ROUND((1+AB3539)^TRUNC((AC3539/AD3539),9),9)</f>
        <v>1.3399676110000001</v>
      </c>
      <c r="AF3539" s="2">
        <f t="shared" ref="AF3539:AF3571" si="2047">TRUNC((T3539*(AE3539-1)),8)</f>
        <v>105875.09082575</v>
      </c>
      <c r="AG3539" s="2">
        <f t="shared" ref="AG3539:AG3571" si="2048">TRUNC((W3539*(AE3539-1)),8)</f>
        <v>105875.09082575</v>
      </c>
      <c r="AH3539" s="3">
        <f t="shared" ref="AH3539:AH3571" si="2049">IF(AA3539&gt;0,AA3539+AF3539,0)</f>
        <v>0</v>
      </c>
      <c r="AI3539" s="3"/>
      <c r="AJ3539" s="3">
        <v>0</v>
      </c>
      <c r="AK3539" s="2">
        <f t="shared" ref="AK3539:AK3571" si="2050">((0.01*(A3539-A$1975)/30)*AI$1896)</f>
        <v>123841.67832111634</v>
      </c>
      <c r="AR3539" s="1"/>
      <c r="AW3539" s="30"/>
      <c r="AX3539" s="30"/>
    </row>
    <row r="3540" spans="1:50" x14ac:dyDescent="0.2">
      <c r="A3540" s="78">
        <f t="shared" si="2019"/>
        <v>45431</v>
      </c>
      <c r="B3540" s="2">
        <f t="shared" si="2021"/>
        <v>541222.94484867738</v>
      </c>
      <c r="C3540" s="3">
        <f t="shared" si="2022"/>
        <v>73065097.55457145</v>
      </c>
      <c r="D3540" s="2">
        <f t="shared" si="2018"/>
        <v>240537.3279050432</v>
      </c>
      <c r="E3540" s="2">
        <f t="shared" si="2023"/>
        <v>0</v>
      </c>
      <c r="F3540" s="33">
        <f t="shared" si="2024"/>
        <v>240537.3279050432</v>
      </c>
      <c r="G3540" s="39">
        <f t="shared" si="2025"/>
        <v>6869.14</v>
      </c>
      <c r="H3540" s="38">
        <f>IF(AND(N3540=1,N3539&gt;1),VLOOKUP(A3539,[1]Plan1!$CW$105:$CY$300,3),H3539)</f>
        <v>6895.24</v>
      </c>
      <c r="I3540" s="127">
        <f t="shared" si="2026"/>
        <v>45362</v>
      </c>
      <c r="J3540" s="127">
        <f t="shared" si="2027"/>
        <v>45393</v>
      </c>
      <c r="K3540" s="34">
        <f t="shared" si="2028"/>
        <v>3.7996022791790818E-3</v>
      </c>
      <c r="L3540" s="212">
        <f t="shared" si="2029"/>
        <v>45453</v>
      </c>
      <c r="M3540" s="1">
        <f t="shared" si="2030"/>
        <v>20</v>
      </c>
      <c r="N3540" s="1">
        <f t="shared" si="2031"/>
        <v>6</v>
      </c>
      <c r="O3540" s="2">
        <f t="shared" si="2032"/>
        <v>1.0011383599999999</v>
      </c>
      <c r="P3540" s="35">
        <f t="shared" si="2033"/>
        <v>1.0015995499999999</v>
      </c>
      <c r="Q3540" s="35">
        <f t="shared" si="2034"/>
        <v>1.2932416115600169</v>
      </c>
      <c r="R3540" s="2">
        <f t="shared" si="2035"/>
        <v>1.2947137799999999</v>
      </c>
      <c r="S3540" s="2">
        <f t="shared" si="2036"/>
        <v>1.29117631</v>
      </c>
      <c r="T3540" s="2">
        <f t="shared" si="2037"/>
        <v>311426.99304302997</v>
      </c>
      <c r="U3540" s="2">
        <f t="shared" si="2038"/>
        <v>0</v>
      </c>
      <c r="V3540" s="2">
        <f t="shared" si="2039"/>
        <v>70889.665137994743</v>
      </c>
      <c r="W3540" s="2">
        <f t="shared" si="2040"/>
        <v>311426.99304303795</v>
      </c>
      <c r="X3540" s="36">
        <f t="shared" si="2041"/>
        <v>0</v>
      </c>
      <c r="Y3540" s="2">
        <f t="shared" si="2042"/>
        <v>0</v>
      </c>
      <c r="Z3540" s="37">
        <f t="shared" si="2043"/>
        <v>0</v>
      </c>
      <c r="AA3540" s="2">
        <f t="shared" si="2044"/>
        <v>0</v>
      </c>
      <c r="AB3540" s="4">
        <f t="shared" si="2020"/>
        <v>7.1215000000000001E-2</v>
      </c>
      <c r="AC3540" s="148">
        <f t="shared" si="2045"/>
        <v>1072</v>
      </c>
      <c r="AD3540" s="36">
        <v>252</v>
      </c>
      <c r="AE3540" s="35">
        <f t="shared" si="2046"/>
        <v>1.3399676110000001</v>
      </c>
      <c r="AF3540" s="2">
        <f t="shared" si="2047"/>
        <v>105875.09082575</v>
      </c>
      <c r="AG3540" s="2">
        <f t="shared" si="2048"/>
        <v>105875.09082575</v>
      </c>
      <c r="AH3540" s="3">
        <f t="shared" si="2049"/>
        <v>0</v>
      </c>
      <c r="AI3540" s="3"/>
      <c r="AJ3540" s="3">
        <v>0</v>
      </c>
      <c r="AK3540" s="2">
        <f t="shared" si="2050"/>
        <v>123920.86097988945</v>
      </c>
      <c r="AR3540" s="1"/>
      <c r="AW3540" s="30"/>
      <c r="AX3540" s="30"/>
    </row>
    <row r="3541" spans="1:50" x14ac:dyDescent="0.2">
      <c r="A3541" s="78">
        <f t="shared" si="2019"/>
        <v>45432</v>
      </c>
      <c r="B3541" s="2">
        <f t="shared" si="2021"/>
        <v>541416.06245000043</v>
      </c>
      <c r="C3541" s="3">
        <f t="shared" si="2022"/>
        <v>73091168.430750057</v>
      </c>
      <c r="D3541" s="2">
        <f t="shared" si="2018"/>
        <v>240537.3279050432</v>
      </c>
      <c r="E3541" s="2">
        <f t="shared" si="2023"/>
        <v>0</v>
      </c>
      <c r="F3541" s="33">
        <f t="shared" si="2024"/>
        <v>240537.3279050432</v>
      </c>
      <c r="G3541" s="39">
        <f t="shared" si="2025"/>
        <v>6869.14</v>
      </c>
      <c r="H3541" s="38">
        <f>IF(AND(N3541=1,N3540&gt;1),VLOOKUP(A3540,[1]Plan1!$CW$105:$CY$300,3),H3540)</f>
        <v>6895.24</v>
      </c>
      <c r="I3541" s="127">
        <f t="shared" si="2026"/>
        <v>45362</v>
      </c>
      <c r="J3541" s="127">
        <f t="shared" si="2027"/>
        <v>45393</v>
      </c>
      <c r="K3541" s="34">
        <f t="shared" si="2028"/>
        <v>3.7996022791790818E-3</v>
      </c>
      <c r="L3541" s="212">
        <f t="shared" si="2029"/>
        <v>45453</v>
      </c>
      <c r="M3541" s="1">
        <f t="shared" si="2030"/>
        <v>20</v>
      </c>
      <c r="N3541" s="1">
        <f t="shared" si="2031"/>
        <v>6</v>
      </c>
      <c r="O3541" s="2">
        <f t="shared" si="2032"/>
        <v>1.0011383599999999</v>
      </c>
      <c r="P3541" s="35">
        <f t="shared" si="2033"/>
        <v>1.0015995499999999</v>
      </c>
      <c r="Q3541" s="35">
        <f t="shared" si="2034"/>
        <v>1.2932416115600169</v>
      </c>
      <c r="R3541" s="2">
        <f t="shared" si="2035"/>
        <v>1.2947137799999999</v>
      </c>
      <c r="S3541" s="2">
        <f t="shared" si="2036"/>
        <v>1.29117631</v>
      </c>
      <c r="T3541" s="2">
        <f t="shared" si="2037"/>
        <v>311426.99304302997</v>
      </c>
      <c r="U3541" s="2">
        <f t="shared" si="2038"/>
        <v>0</v>
      </c>
      <c r="V3541" s="2">
        <f t="shared" si="2039"/>
        <v>70889.665137994743</v>
      </c>
      <c r="W3541" s="2">
        <f t="shared" si="2040"/>
        <v>311426.99304303795</v>
      </c>
      <c r="X3541" s="36">
        <f t="shared" si="2041"/>
        <v>0</v>
      </c>
      <c r="Y3541" s="2">
        <f t="shared" si="2042"/>
        <v>0</v>
      </c>
      <c r="Z3541" s="37">
        <f t="shared" si="2043"/>
        <v>0</v>
      </c>
      <c r="AA3541" s="2">
        <f t="shared" si="2044"/>
        <v>0</v>
      </c>
      <c r="AB3541" s="4">
        <f t="shared" si="2020"/>
        <v>7.1215000000000001E-2</v>
      </c>
      <c r="AC3541" s="148">
        <f t="shared" si="2045"/>
        <v>1073</v>
      </c>
      <c r="AD3541" s="36">
        <v>252</v>
      </c>
      <c r="AE3541" s="35">
        <f t="shared" si="2046"/>
        <v>1.340333459</v>
      </c>
      <c r="AF3541" s="2">
        <f t="shared" si="2047"/>
        <v>105989.02576829999</v>
      </c>
      <c r="AG3541" s="2">
        <f t="shared" si="2048"/>
        <v>105989.02576829999</v>
      </c>
      <c r="AH3541" s="3">
        <f t="shared" si="2049"/>
        <v>0</v>
      </c>
      <c r="AI3541" s="3"/>
      <c r="AJ3541" s="3">
        <v>0</v>
      </c>
      <c r="AK3541" s="2">
        <f t="shared" si="2050"/>
        <v>124000.04363866254</v>
      </c>
      <c r="AR3541" s="1"/>
      <c r="AW3541" s="30"/>
      <c r="AX3541" s="30"/>
    </row>
    <row r="3542" spans="1:50" x14ac:dyDescent="0.2">
      <c r="A3542" s="78">
        <f t="shared" si="2019"/>
        <v>45433</v>
      </c>
      <c r="B3542" s="2">
        <f t="shared" si="2021"/>
        <v>541688.39495963743</v>
      </c>
      <c r="C3542" s="3">
        <f t="shared" si="2022"/>
        <v>73127933.319551051</v>
      </c>
      <c r="D3542" s="2">
        <f t="shared" si="2018"/>
        <v>240537.3279050432</v>
      </c>
      <c r="E3542" s="2">
        <f t="shared" si="2023"/>
        <v>0</v>
      </c>
      <c r="F3542" s="33">
        <f t="shared" si="2024"/>
        <v>240537.3279050432</v>
      </c>
      <c r="G3542" s="39">
        <f t="shared" si="2025"/>
        <v>6869.14</v>
      </c>
      <c r="H3542" s="38">
        <f>IF(AND(N3542=1,N3541&gt;1),VLOOKUP(A3541,[1]Plan1!$CW$105:$CY$300,3),H3541)</f>
        <v>6895.24</v>
      </c>
      <c r="I3542" s="127">
        <f t="shared" si="2026"/>
        <v>45362</v>
      </c>
      <c r="J3542" s="127">
        <f t="shared" si="2027"/>
        <v>45393</v>
      </c>
      <c r="K3542" s="34">
        <f t="shared" si="2028"/>
        <v>3.7996022791790818E-3</v>
      </c>
      <c r="L3542" s="212">
        <f t="shared" si="2029"/>
        <v>45453</v>
      </c>
      <c r="M3542" s="1">
        <f t="shared" si="2030"/>
        <v>20</v>
      </c>
      <c r="N3542" s="1">
        <f t="shared" si="2031"/>
        <v>7</v>
      </c>
      <c r="O3542" s="2">
        <f t="shared" si="2032"/>
        <v>1.00132822</v>
      </c>
      <c r="P3542" s="35">
        <f t="shared" si="2033"/>
        <v>1.0015995499999999</v>
      </c>
      <c r="Q3542" s="35">
        <f t="shared" si="2034"/>
        <v>1.2932416115600169</v>
      </c>
      <c r="R3542" s="2">
        <f t="shared" si="2035"/>
        <v>1.29495932</v>
      </c>
      <c r="S3542" s="2">
        <f t="shared" si="2036"/>
        <v>1.29117631</v>
      </c>
      <c r="T3542" s="2">
        <f t="shared" si="2037"/>
        <v>311486.05457853002</v>
      </c>
      <c r="U3542" s="2">
        <f t="shared" si="2038"/>
        <v>0</v>
      </c>
      <c r="V3542" s="2">
        <f t="shared" si="2039"/>
        <v>70948.726673488578</v>
      </c>
      <c r="W3542" s="2">
        <f t="shared" si="2040"/>
        <v>311486.05457853177</v>
      </c>
      <c r="X3542" s="36">
        <f t="shared" si="2041"/>
        <v>0</v>
      </c>
      <c r="Y3542" s="2">
        <f t="shared" si="2042"/>
        <v>0</v>
      </c>
      <c r="Z3542" s="37">
        <f t="shared" si="2043"/>
        <v>0</v>
      </c>
      <c r="AA3542" s="2">
        <f t="shared" si="2044"/>
        <v>0</v>
      </c>
      <c r="AB3542" s="4">
        <f t="shared" si="2020"/>
        <v>7.1215000000000001E-2</v>
      </c>
      <c r="AC3542" s="148">
        <f t="shared" si="2045"/>
        <v>1074</v>
      </c>
      <c r="AD3542" s="36">
        <v>252</v>
      </c>
      <c r="AE3542" s="35">
        <f t="shared" si="2046"/>
        <v>1.340699407</v>
      </c>
      <c r="AF3542" s="2">
        <f t="shared" si="2047"/>
        <v>106123.11408367001</v>
      </c>
      <c r="AG3542" s="2">
        <f t="shared" si="2048"/>
        <v>106123.11408367001</v>
      </c>
      <c r="AH3542" s="3">
        <f t="shared" si="2049"/>
        <v>0</v>
      </c>
      <c r="AI3542" s="3"/>
      <c r="AJ3542" s="3">
        <v>0</v>
      </c>
      <c r="AK3542" s="2">
        <f t="shared" si="2050"/>
        <v>124079.22629743561</v>
      </c>
      <c r="AR3542" s="1"/>
      <c r="AW3542" s="30"/>
      <c r="AX3542" s="30"/>
    </row>
    <row r="3543" spans="1:50" x14ac:dyDescent="0.2">
      <c r="A3543" s="78">
        <f t="shared" si="2019"/>
        <v>45434</v>
      </c>
      <c r="B3543" s="2">
        <f t="shared" si="2021"/>
        <v>541960.81121643411</v>
      </c>
      <c r="C3543" s="3">
        <f t="shared" si="2022"/>
        <v>73164709.514218599</v>
      </c>
      <c r="D3543" s="2">
        <f t="shared" si="2018"/>
        <v>240537.3279050432</v>
      </c>
      <c r="E3543" s="2">
        <f t="shared" si="2023"/>
        <v>0</v>
      </c>
      <c r="F3543" s="33">
        <f t="shared" si="2024"/>
        <v>240537.3279050432</v>
      </c>
      <c r="G3543" s="39">
        <f t="shared" si="2025"/>
        <v>6869.14</v>
      </c>
      <c r="H3543" s="38">
        <f>IF(AND(N3543=1,N3542&gt;1),VLOOKUP(A3542,[1]Plan1!$CW$105:$CY$300,3),H3542)</f>
        <v>6895.24</v>
      </c>
      <c r="I3543" s="127">
        <f t="shared" si="2026"/>
        <v>45362</v>
      </c>
      <c r="J3543" s="127">
        <f t="shared" si="2027"/>
        <v>45393</v>
      </c>
      <c r="K3543" s="34">
        <f t="shared" si="2028"/>
        <v>3.7996022791790818E-3</v>
      </c>
      <c r="L3543" s="212">
        <f t="shared" si="2029"/>
        <v>45453</v>
      </c>
      <c r="M3543" s="1">
        <f t="shared" si="2030"/>
        <v>20</v>
      </c>
      <c r="N3543" s="1">
        <f t="shared" si="2031"/>
        <v>8</v>
      </c>
      <c r="O3543" s="2">
        <f t="shared" si="2032"/>
        <v>1.0015181099999999</v>
      </c>
      <c r="P3543" s="35">
        <f t="shared" si="2033"/>
        <v>1.0015995499999999</v>
      </c>
      <c r="Q3543" s="35">
        <f t="shared" si="2034"/>
        <v>1.2932416115600169</v>
      </c>
      <c r="R3543" s="2">
        <f t="shared" si="2035"/>
        <v>1.2952048899999999</v>
      </c>
      <c r="S3543" s="2">
        <f t="shared" si="2036"/>
        <v>1.29117631</v>
      </c>
      <c r="T3543" s="2">
        <f t="shared" si="2037"/>
        <v>311545.12333014002</v>
      </c>
      <c r="U3543" s="2">
        <f t="shared" si="2038"/>
        <v>0</v>
      </c>
      <c r="V3543" s="2">
        <f t="shared" si="2039"/>
        <v>71007.795425102202</v>
      </c>
      <c r="W3543" s="2">
        <f t="shared" si="2040"/>
        <v>311545.12333014538</v>
      </c>
      <c r="X3543" s="36">
        <f t="shared" si="2041"/>
        <v>0</v>
      </c>
      <c r="Y3543" s="2">
        <f t="shared" si="2042"/>
        <v>0</v>
      </c>
      <c r="Z3543" s="37">
        <f t="shared" si="2043"/>
        <v>0</v>
      </c>
      <c r="AA3543" s="2">
        <f t="shared" si="2044"/>
        <v>0</v>
      </c>
      <c r="AB3543" s="4">
        <f t="shared" si="2020"/>
        <v>7.1215000000000001E-2</v>
      </c>
      <c r="AC3543" s="148">
        <f t="shared" si="2045"/>
        <v>1075</v>
      </c>
      <c r="AD3543" s="36">
        <v>252</v>
      </c>
      <c r="AE3543" s="35">
        <f t="shared" si="2046"/>
        <v>1.341065454</v>
      </c>
      <c r="AF3543" s="2">
        <f t="shared" si="2047"/>
        <v>106257.27893008001</v>
      </c>
      <c r="AG3543" s="2">
        <f t="shared" si="2048"/>
        <v>106257.27893008001</v>
      </c>
      <c r="AH3543" s="3">
        <f t="shared" si="2049"/>
        <v>0</v>
      </c>
      <c r="AI3543" s="3"/>
      <c r="AJ3543" s="3">
        <v>0</v>
      </c>
      <c r="AK3543" s="2">
        <f t="shared" si="2050"/>
        <v>124158.4089562087</v>
      </c>
      <c r="AR3543" s="1"/>
      <c r="AW3543" s="30"/>
      <c r="AX3543" s="30"/>
    </row>
    <row r="3544" spans="1:50" x14ac:dyDescent="0.2">
      <c r="A3544" s="78">
        <f t="shared" si="2019"/>
        <v>45435</v>
      </c>
      <c r="B3544" s="2">
        <f t="shared" si="2021"/>
        <v>542233.31509570393</v>
      </c>
      <c r="C3544" s="3">
        <f t="shared" si="2022"/>
        <v>73201497.537920028</v>
      </c>
      <c r="D3544" s="2">
        <f t="shared" si="2018"/>
        <v>240537.3279050432</v>
      </c>
      <c r="E3544" s="2">
        <f t="shared" si="2023"/>
        <v>0</v>
      </c>
      <c r="F3544" s="33">
        <f t="shared" si="2024"/>
        <v>240537.3279050432</v>
      </c>
      <c r="G3544" s="39">
        <f t="shared" si="2025"/>
        <v>6869.14</v>
      </c>
      <c r="H3544" s="38">
        <f>IF(AND(N3544=1,N3543&gt;1),VLOOKUP(A3543,[1]Plan1!$CW$105:$CY$300,3),H3543)</f>
        <v>6895.24</v>
      </c>
      <c r="I3544" s="127">
        <f t="shared" si="2026"/>
        <v>45362</v>
      </c>
      <c r="J3544" s="127">
        <f t="shared" si="2027"/>
        <v>45393</v>
      </c>
      <c r="K3544" s="34">
        <f t="shared" si="2028"/>
        <v>3.7996022791790818E-3</v>
      </c>
      <c r="L3544" s="212">
        <f t="shared" si="2029"/>
        <v>45453</v>
      </c>
      <c r="M3544" s="1">
        <f t="shared" si="2030"/>
        <v>20</v>
      </c>
      <c r="N3544" s="1">
        <f t="shared" si="2031"/>
        <v>9</v>
      </c>
      <c r="O3544" s="2">
        <f t="shared" si="2032"/>
        <v>1.0017080300000001</v>
      </c>
      <c r="P3544" s="35">
        <f t="shared" si="2033"/>
        <v>1.0015995499999999</v>
      </c>
      <c r="Q3544" s="35">
        <f t="shared" si="2034"/>
        <v>1.2932416115600169</v>
      </c>
      <c r="R3544" s="2">
        <f t="shared" si="2035"/>
        <v>1.2954505000000001</v>
      </c>
      <c r="S3544" s="2">
        <f t="shared" si="2036"/>
        <v>1.29117631</v>
      </c>
      <c r="T3544" s="2">
        <f t="shared" si="2037"/>
        <v>311604.20170325</v>
      </c>
      <c r="U3544" s="2">
        <f t="shared" si="2038"/>
        <v>0</v>
      </c>
      <c r="V3544" s="2">
        <f t="shared" si="2039"/>
        <v>71066.873798208981</v>
      </c>
      <c r="W3544" s="2">
        <f t="shared" si="2040"/>
        <v>311604.20170325215</v>
      </c>
      <c r="X3544" s="36">
        <f t="shared" si="2041"/>
        <v>0</v>
      </c>
      <c r="Y3544" s="2">
        <f t="shared" si="2042"/>
        <v>0</v>
      </c>
      <c r="Z3544" s="37">
        <f t="shared" si="2043"/>
        <v>0</v>
      </c>
      <c r="AA3544" s="2">
        <f t="shared" si="2044"/>
        <v>0</v>
      </c>
      <c r="AB3544" s="4">
        <f t="shared" si="2020"/>
        <v>7.1215000000000001E-2</v>
      </c>
      <c r="AC3544" s="148">
        <f t="shared" si="2045"/>
        <v>1076</v>
      </c>
      <c r="AD3544" s="36">
        <v>252</v>
      </c>
      <c r="AE3544" s="35">
        <f t="shared" si="2046"/>
        <v>1.3414316019999999</v>
      </c>
      <c r="AF3544" s="2">
        <f t="shared" si="2047"/>
        <v>106391.52177747</v>
      </c>
      <c r="AG3544" s="2">
        <f t="shared" si="2048"/>
        <v>106391.52177747</v>
      </c>
      <c r="AH3544" s="3">
        <f t="shared" si="2049"/>
        <v>0</v>
      </c>
      <c r="AI3544" s="3"/>
      <c r="AJ3544" s="3">
        <v>0</v>
      </c>
      <c r="AK3544" s="2">
        <f t="shared" si="2050"/>
        <v>124237.59161498181</v>
      </c>
      <c r="AR3544" s="1"/>
      <c r="AW3544" s="30"/>
      <c r="AX3544" s="30"/>
    </row>
    <row r="3545" spans="1:50" x14ac:dyDescent="0.2">
      <c r="A3545" s="78">
        <f t="shared" si="2019"/>
        <v>45436</v>
      </c>
      <c r="B3545" s="2">
        <f t="shared" si="2021"/>
        <v>542505.91276930354</v>
      </c>
      <c r="C3545" s="3">
        <f t="shared" si="2022"/>
        <v>73238298.223855972</v>
      </c>
      <c r="D3545" s="2">
        <f t="shared" si="2018"/>
        <v>240537.3279050432</v>
      </c>
      <c r="E3545" s="2">
        <f t="shared" si="2023"/>
        <v>0</v>
      </c>
      <c r="F3545" s="33">
        <f t="shared" si="2024"/>
        <v>240537.3279050432</v>
      </c>
      <c r="G3545" s="39">
        <f t="shared" si="2025"/>
        <v>6869.14</v>
      </c>
      <c r="H3545" s="38">
        <f>IF(AND(N3545=1,N3544&gt;1),VLOOKUP(A3544,[1]Plan1!$CW$105:$CY$300,3),H3544)</f>
        <v>6895.24</v>
      </c>
      <c r="I3545" s="127">
        <f t="shared" si="2026"/>
        <v>45362</v>
      </c>
      <c r="J3545" s="127">
        <f t="shared" si="2027"/>
        <v>45393</v>
      </c>
      <c r="K3545" s="34">
        <f t="shared" si="2028"/>
        <v>3.7996022791790818E-3</v>
      </c>
      <c r="L3545" s="212">
        <f t="shared" si="2029"/>
        <v>45453</v>
      </c>
      <c r="M3545" s="1">
        <f t="shared" si="2030"/>
        <v>20</v>
      </c>
      <c r="N3545" s="1">
        <f t="shared" si="2031"/>
        <v>10</v>
      </c>
      <c r="O3545" s="2">
        <f t="shared" si="2032"/>
        <v>1.00189799</v>
      </c>
      <c r="P3545" s="35">
        <f t="shared" si="2033"/>
        <v>1.0015995499999999</v>
      </c>
      <c r="Q3545" s="35">
        <f t="shared" si="2034"/>
        <v>1.2932416115600169</v>
      </c>
      <c r="R3545" s="2">
        <f t="shared" si="2035"/>
        <v>1.29569617</v>
      </c>
      <c r="S3545" s="2">
        <f t="shared" si="2036"/>
        <v>1.29117631</v>
      </c>
      <c r="T3545" s="2">
        <f t="shared" si="2037"/>
        <v>311663.29450859001</v>
      </c>
      <c r="U3545" s="2">
        <f t="shared" si="2038"/>
        <v>0</v>
      </c>
      <c r="V3545" s="2">
        <f t="shared" si="2039"/>
        <v>71125.966603555411</v>
      </c>
      <c r="W3545" s="2">
        <f t="shared" si="2040"/>
        <v>311663.29450859863</v>
      </c>
      <c r="X3545" s="36">
        <f t="shared" si="2041"/>
        <v>0</v>
      </c>
      <c r="Y3545" s="2">
        <f t="shared" si="2042"/>
        <v>0</v>
      </c>
      <c r="Z3545" s="37">
        <f t="shared" si="2043"/>
        <v>0</v>
      </c>
      <c r="AA3545" s="2">
        <f t="shared" si="2044"/>
        <v>0</v>
      </c>
      <c r="AB3545" s="4">
        <f t="shared" si="2020"/>
        <v>7.1215000000000001E-2</v>
      </c>
      <c r="AC3545" s="148">
        <f t="shared" si="2045"/>
        <v>1077</v>
      </c>
      <c r="AD3545" s="36">
        <v>252</v>
      </c>
      <c r="AE3545" s="35">
        <f t="shared" si="2046"/>
        <v>1.3417978500000001</v>
      </c>
      <c r="AF3545" s="2">
        <f t="shared" si="2047"/>
        <v>106525.84398695</v>
      </c>
      <c r="AG3545" s="2">
        <f t="shared" si="2048"/>
        <v>106525.84398695</v>
      </c>
      <c r="AH3545" s="3">
        <f t="shared" si="2049"/>
        <v>0</v>
      </c>
      <c r="AI3545" s="3"/>
      <c r="AJ3545" s="3">
        <v>0</v>
      </c>
      <c r="AK3545" s="2">
        <f t="shared" si="2050"/>
        <v>124316.7742737549</v>
      </c>
      <c r="AR3545" s="1"/>
      <c r="AW3545" s="30"/>
      <c r="AX3545" s="30"/>
    </row>
    <row r="3546" spans="1:50" x14ac:dyDescent="0.2">
      <c r="A3546" s="78">
        <f t="shared" si="2019"/>
        <v>45437</v>
      </c>
      <c r="B3546" s="2">
        <f t="shared" si="2021"/>
        <v>542664.39893733617</v>
      </c>
      <c r="C3546" s="3">
        <f t="shared" si="2022"/>
        <v>73259693.856540382</v>
      </c>
      <c r="D3546" s="2">
        <f t="shared" si="2018"/>
        <v>240537.3279050432</v>
      </c>
      <c r="E3546" s="2">
        <f t="shared" si="2023"/>
        <v>0</v>
      </c>
      <c r="F3546" s="33">
        <f t="shared" si="2024"/>
        <v>240537.3279050432</v>
      </c>
      <c r="G3546" s="39">
        <f t="shared" si="2025"/>
        <v>6869.14</v>
      </c>
      <c r="H3546" s="38">
        <f>IF(AND(N3546=1,N3545&gt;1),VLOOKUP(A3545,[1]Plan1!$CW$105:$CY$300,3),H3545)</f>
        <v>6895.24</v>
      </c>
      <c r="I3546" s="127">
        <f t="shared" si="2026"/>
        <v>45362</v>
      </c>
      <c r="J3546" s="127">
        <f t="shared" si="2027"/>
        <v>45393</v>
      </c>
      <c r="K3546" s="34">
        <f t="shared" si="2028"/>
        <v>3.7996022791790818E-3</v>
      </c>
      <c r="L3546" s="212">
        <f t="shared" si="2029"/>
        <v>45453</v>
      </c>
      <c r="M3546" s="1">
        <f t="shared" si="2030"/>
        <v>20</v>
      </c>
      <c r="N3546" s="1">
        <f t="shared" si="2031"/>
        <v>11</v>
      </c>
      <c r="O3546" s="2">
        <f t="shared" si="2032"/>
        <v>1.0020879899999999</v>
      </c>
      <c r="P3546" s="35">
        <f t="shared" si="2033"/>
        <v>1.0015995499999999</v>
      </c>
      <c r="Q3546" s="35">
        <f t="shared" si="2034"/>
        <v>1.2932416115600169</v>
      </c>
      <c r="R3546" s="2">
        <f t="shared" si="2035"/>
        <v>1.29594188</v>
      </c>
      <c r="S3546" s="2">
        <f t="shared" si="2036"/>
        <v>1.29117631</v>
      </c>
      <c r="T3546" s="2">
        <f t="shared" si="2037"/>
        <v>311722.39693543001</v>
      </c>
      <c r="U3546" s="2">
        <f t="shared" si="2038"/>
        <v>0</v>
      </c>
      <c r="V3546" s="2">
        <f t="shared" si="2039"/>
        <v>71185.069030394938</v>
      </c>
      <c r="W3546" s="2">
        <f t="shared" si="2040"/>
        <v>311722.39693543816</v>
      </c>
      <c r="X3546" s="36">
        <f t="shared" si="2041"/>
        <v>0</v>
      </c>
      <c r="Y3546" s="2">
        <f t="shared" si="2042"/>
        <v>0</v>
      </c>
      <c r="Z3546" s="37">
        <f t="shared" si="2043"/>
        <v>0</v>
      </c>
      <c r="AA3546" s="2">
        <f t="shared" si="2044"/>
        <v>0</v>
      </c>
      <c r="AB3546" s="4">
        <f t="shared" si="2020"/>
        <v>7.1215000000000001E-2</v>
      </c>
      <c r="AC3546" s="148">
        <f t="shared" si="2045"/>
        <v>1077</v>
      </c>
      <c r="AD3546" s="36">
        <v>252</v>
      </c>
      <c r="AE3546" s="35">
        <f t="shared" si="2046"/>
        <v>1.3417978500000001</v>
      </c>
      <c r="AF3546" s="2">
        <f t="shared" si="2047"/>
        <v>106546.04506937</v>
      </c>
      <c r="AG3546" s="2">
        <f t="shared" si="2048"/>
        <v>106546.04506937</v>
      </c>
      <c r="AH3546" s="3">
        <f t="shared" si="2049"/>
        <v>0</v>
      </c>
      <c r="AI3546" s="3"/>
      <c r="AJ3546" s="3">
        <v>0</v>
      </c>
      <c r="AK3546" s="2">
        <f t="shared" si="2050"/>
        <v>124395.956932528</v>
      </c>
      <c r="AR3546" s="1"/>
      <c r="AW3546" s="30"/>
      <c r="AX3546" s="30"/>
    </row>
    <row r="3547" spans="1:50" x14ac:dyDescent="0.2">
      <c r="A3547" s="78">
        <f t="shared" si="2019"/>
        <v>45438</v>
      </c>
      <c r="B3547" s="2">
        <f t="shared" si="2021"/>
        <v>542743.58159610932</v>
      </c>
      <c r="C3547" s="3">
        <f t="shared" si="2022"/>
        <v>73270383.515474752</v>
      </c>
      <c r="D3547" s="2">
        <f t="shared" si="2018"/>
        <v>240537.3279050432</v>
      </c>
      <c r="E3547" s="2">
        <f t="shared" si="2023"/>
        <v>0</v>
      </c>
      <c r="F3547" s="33">
        <f t="shared" si="2024"/>
        <v>240537.3279050432</v>
      </c>
      <c r="G3547" s="39">
        <f t="shared" si="2025"/>
        <v>6869.14</v>
      </c>
      <c r="H3547" s="38">
        <f>IF(AND(N3547=1,N3546&gt;1),VLOOKUP(A3546,[1]Plan1!$CW$105:$CY$300,3),H3546)</f>
        <v>6895.24</v>
      </c>
      <c r="I3547" s="127">
        <f t="shared" si="2026"/>
        <v>45362</v>
      </c>
      <c r="J3547" s="127">
        <f t="shared" si="2027"/>
        <v>45393</v>
      </c>
      <c r="K3547" s="34">
        <f t="shared" si="2028"/>
        <v>3.7996022791790818E-3</v>
      </c>
      <c r="L3547" s="212">
        <f t="shared" si="2029"/>
        <v>45453</v>
      </c>
      <c r="M3547" s="1">
        <f t="shared" si="2030"/>
        <v>20</v>
      </c>
      <c r="N3547" s="1">
        <f t="shared" si="2031"/>
        <v>11</v>
      </c>
      <c r="O3547" s="2">
        <f t="shared" si="2032"/>
        <v>1.0020879899999999</v>
      </c>
      <c r="P3547" s="35">
        <f t="shared" si="2033"/>
        <v>1.0015995499999999</v>
      </c>
      <c r="Q3547" s="35">
        <f t="shared" si="2034"/>
        <v>1.2932416115600169</v>
      </c>
      <c r="R3547" s="2">
        <f t="shared" si="2035"/>
        <v>1.29594188</v>
      </c>
      <c r="S3547" s="2">
        <f t="shared" si="2036"/>
        <v>1.29117631</v>
      </c>
      <c r="T3547" s="2">
        <f t="shared" si="2037"/>
        <v>311722.39693543001</v>
      </c>
      <c r="U3547" s="2">
        <f t="shared" si="2038"/>
        <v>0</v>
      </c>
      <c r="V3547" s="2">
        <f t="shared" si="2039"/>
        <v>71185.069030394938</v>
      </c>
      <c r="W3547" s="2">
        <f t="shared" si="2040"/>
        <v>311722.39693543816</v>
      </c>
      <c r="X3547" s="36">
        <f t="shared" si="2041"/>
        <v>0</v>
      </c>
      <c r="Y3547" s="2">
        <f t="shared" si="2042"/>
        <v>0</v>
      </c>
      <c r="Z3547" s="37">
        <f t="shared" si="2043"/>
        <v>0</v>
      </c>
      <c r="AA3547" s="2">
        <f t="shared" si="2044"/>
        <v>0</v>
      </c>
      <c r="AB3547" s="4">
        <f t="shared" si="2020"/>
        <v>7.1215000000000001E-2</v>
      </c>
      <c r="AC3547" s="148">
        <f t="shared" si="2045"/>
        <v>1077</v>
      </c>
      <c r="AD3547" s="36">
        <v>252</v>
      </c>
      <c r="AE3547" s="35">
        <f t="shared" si="2046"/>
        <v>1.3417978500000001</v>
      </c>
      <c r="AF3547" s="2">
        <f t="shared" si="2047"/>
        <v>106546.04506937</v>
      </c>
      <c r="AG3547" s="2">
        <f t="shared" si="2048"/>
        <v>106546.04506937</v>
      </c>
      <c r="AH3547" s="3">
        <f t="shared" si="2049"/>
        <v>0</v>
      </c>
      <c r="AI3547" s="3"/>
      <c r="AJ3547" s="3">
        <v>0</v>
      </c>
      <c r="AK3547" s="2">
        <f t="shared" si="2050"/>
        <v>124475.13959130109</v>
      </c>
      <c r="AR3547" s="1"/>
      <c r="AW3547" s="30"/>
      <c r="AX3547" s="30"/>
    </row>
    <row r="3548" spans="1:50" x14ac:dyDescent="0.2">
      <c r="A3548" s="78">
        <f t="shared" si="2019"/>
        <v>45439</v>
      </c>
      <c r="B3548" s="2">
        <f t="shared" si="2021"/>
        <v>542936.96281983226</v>
      </c>
      <c r="C3548" s="3">
        <f t="shared" si="2022"/>
        <v>73296489.980677351</v>
      </c>
      <c r="D3548" s="2">
        <f t="shared" si="2018"/>
        <v>240537.3279050432</v>
      </c>
      <c r="E3548" s="2">
        <f t="shared" si="2023"/>
        <v>0</v>
      </c>
      <c r="F3548" s="33">
        <f t="shared" si="2024"/>
        <v>240537.3279050432</v>
      </c>
      <c r="G3548" s="39">
        <f t="shared" si="2025"/>
        <v>6869.14</v>
      </c>
      <c r="H3548" s="38">
        <f>IF(AND(N3548=1,N3547&gt;1),VLOOKUP(A3547,[1]Plan1!$CW$105:$CY$300,3),H3547)</f>
        <v>6895.24</v>
      </c>
      <c r="I3548" s="127">
        <f t="shared" si="2026"/>
        <v>45362</v>
      </c>
      <c r="J3548" s="127">
        <f t="shared" si="2027"/>
        <v>45393</v>
      </c>
      <c r="K3548" s="34">
        <f t="shared" si="2028"/>
        <v>3.7996022791790818E-3</v>
      </c>
      <c r="L3548" s="212">
        <f t="shared" si="2029"/>
        <v>45453</v>
      </c>
      <c r="M3548" s="1">
        <f t="shared" si="2030"/>
        <v>20</v>
      </c>
      <c r="N3548" s="1">
        <f t="shared" si="2031"/>
        <v>11</v>
      </c>
      <c r="O3548" s="2">
        <f t="shared" si="2032"/>
        <v>1.0020879899999999</v>
      </c>
      <c r="P3548" s="35">
        <f t="shared" si="2033"/>
        <v>1.0015995499999999</v>
      </c>
      <c r="Q3548" s="35">
        <f t="shared" si="2034"/>
        <v>1.2932416115600169</v>
      </c>
      <c r="R3548" s="2">
        <f t="shared" si="2035"/>
        <v>1.29594188</v>
      </c>
      <c r="S3548" s="2">
        <f t="shared" si="2036"/>
        <v>1.29117631</v>
      </c>
      <c r="T3548" s="2">
        <f t="shared" si="2037"/>
        <v>311722.39693543001</v>
      </c>
      <c r="U3548" s="2">
        <f t="shared" si="2038"/>
        <v>0</v>
      </c>
      <c r="V3548" s="2">
        <f t="shared" si="2039"/>
        <v>71185.069030394938</v>
      </c>
      <c r="W3548" s="2">
        <f t="shared" si="2040"/>
        <v>311722.39693543816</v>
      </c>
      <c r="X3548" s="36">
        <f t="shared" si="2041"/>
        <v>0</v>
      </c>
      <c r="Y3548" s="2">
        <f t="shared" si="2042"/>
        <v>0</v>
      </c>
      <c r="Z3548" s="37">
        <f t="shared" si="2043"/>
        <v>0</v>
      </c>
      <c r="AA3548" s="2">
        <f t="shared" si="2044"/>
        <v>0</v>
      </c>
      <c r="AB3548" s="4">
        <f t="shared" si="2020"/>
        <v>7.1215000000000001E-2</v>
      </c>
      <c r="AC3548" s="148">
        <f t="shared" si="2045"/>
        <v>1078</v>
      </c>
      <c r="AD3548" s="36">
        <v>252</v>
      </c>
      <c r="AE3548" s="35">
        <f t="shared" si="2046"/>
        <v>1.342164197</v>
      </c>
      <c r="AF3548" s="2">
        <f t="shared" si="2047"/>
        <v>106660.24363432</v>
      </c>
      <c r="AG3548" s="2">
        <f t="shared" si="2048"/>
        <v>106660.24363432</v>
      </c>
      <c r="AH3548" s="3">
        <f t="shared" si="2049"/>
        <v>0</v>
      </c>
      <c r="AI3548" s="3"/>
      <c r="AJ3548" s="3">
        <v>0</v>
      </c>
      <c r="AK3548" s="2">
        <f t="shared" si="2050"/>
        <v>124554.32225007417</v>
      </c>
      <c r="AR3548" s="1"/>
      <c r="AW3548" s="30"/>
      <c r="AX3548" s="30"/>
    </row>
    <row r="3549" spans="1:50" x14ac:dyDescent="0.2">
      <c r="A3549" s="78">
        <f t="shared" si="2019"/>
        <v>45440</v>
      </c>
      <c r="B3549" s="2">
        <f t="shared" si="2021"/>
        <v>543209.74172247457</v>
      </c>
      <c r="C3549" s="3">
        <f t="shared" si="2022"/>
        <v>73333315.132534072</v>
      </c>
      <c r="D3549" s="2">
        <f t="shared" si="2018"/>
        <v>240537.3279050432</v>
      </c>
      <c r="E3549" s="2">
        <f t="shared" si="2023"/>
        <v>0</v>
      </c>
      <c r="F3549" s="33">
        <f t="shared" si="2024"/>
        <v>240537.3279050432</v>
      </c>
      <c r="G3549" s="39">
        <f t="shared" si="2025"/>
        <v>6869.14</v>
      </c>
      <c r="H3549" s="38">
        <f>IF(AND(N3549=1,N3548&gt;1),VLOOKUP(A3548,[1]Plan1!$CW$105:$CY$300,3),H3548)</f>
        <v>6895.24</v>
      </c>
      <c r="I3549" s="127">
        <f t="shared" si="2026"/>
        <v>45362</v>
      </c>
      <c r="J3549" s="127">
        <f t="shared" si="2027"/>
        <v>45393</v>
      </c>
      <c r="K3549" s="34">
        <f t="shared" si="2028"/>
        <v>3.7996022791790818E-3</v>
      </c>
      <c r="L3549" s="212">
        <f t="shared" si="2029"/>
        <v>45453</v>
      </c>
      <c r="M3549" s="1">
        <f t="shared" si="2030"/>
        <v>20</v>
      </c>
      <c r="N3549" s="1">
        <f t="shared" si="2031"/>
        <v>12</v>
      </c>
      <c r="O3549" s="2">
        <f t="shared" si="2032"/>
        <v>1.00227803</v>
      </c>
      <c r="P3549" s="35">
        <f t="shared" si="2033"/>
        <v>1.0015995499999999</v>
      </c>
      <c r="Q3549" s="35">
        <f t="shared" si="2034"/>
        <v>1.2932416115600169</v>
      </c>
      <c r="R3549" s="2">
        <f t="shared" si="2035"/>
        <v>1.29618765</v>
      </c>
      <c r="S3549" s="2">
        <f t="shared" si="2036"/>
        <v>1.29117631</v>
      </c>
      <c r="T3549" s="2">
        <f t="shared" si="2037"/>
        <v>311781.51379450999</v>
      </c>
      <c r="U3549" s="2">
        <f t="shared" si="2038"/>
        <v>0</v>
      </c>
      <c r="V3549" s="2">
        <f t="shared" si="2039"/>
        <v>71244.185889474174</v>
      </c>
      <c r="W3549" s="2">
        <f t="shared" si="2040"/>
        <v>311781.51379451738</v>
      </c>
      <c r="X3549" s="36">
        <f t="shared" si="2041"/>
        <v>0</v>
      </c>
      <c r="Y3549" s="2">
        <f t="shared" si="2042"/>
        <v>0</v>
      </c>
      <c r="Z3549" s="37">
        <f t="shared" si="2043"/>
        <v>0</v>
      </c>
      <c r="AA3549" s="2">
        <f t="shared" si="2044"/>
        <v>0</v>
      </c>
      <c r="AB3549" s="4">
        <f t="shared" si="2020"/>
        <v>7.1215000000000001E-2</v>
      </c>
      <c r="AC3549" s="148">
        <f t="shared" si="2045"/>
        <v>1079</v>
      </c>
      <c r="AD3549" s="36">
        <v>252</v>
      </c>
      <c r="AE3549" s="35">
        <f t="shared" si="2046"/>
        <v>1.3425306450000001</v>
      </c>
      <c r="AF3549" s="2">
        <f t="shared" si="2047"/>
        <v>106794.72301911</v>
      </c>
      <c r="AG3549" s="2">
        <f t="shared" si="2048"/>
        <v>106794.72301911</v>
      </c>
      <c r="AH3549" s="3">
        <f t="shared" si="2049"/>
        <v>0</v>
      </c>
      <c r="AI3549" s="3"/>
      <c r="AJ3549" s="3">
        <v>0</v>
      </c>
      <c r="AK3549" s="2">
        <f t="shared" si="2050"/>
        <v>124633.50490884727</v>
      </c>
      <c r="AR3549" s="1"/>
      <c r="AW3549" s="30"/>
      <c r="AX3549" s="30"/>
    </row>
    <row r="3550" spans="1:50" x14ac:dyDescent="0.2">
      <c r="A3550" s="78">
        <f t="shared" si="2019"/>
        <v>45441</v>
      </c>
      <c r="B3550" s="2">
        <f t="shared" si="2021"/>
        <v>543482.60805636016</v>
      </c>
      <c r="C3550" s="3">
        <f t="shared" si="2022"/>
        <v>73370152.087608621</v>
      </c>
      <c r="D3550" s="2">
        <f t="shared" si="2018"/>
        <v>240537.3279050432</v>
      </c>
      <c r="E3550" s="2">
        <f t="shared" si="2023"/>
        <v>0</v>
      </c>
      <c r="F3550" s="33">
        <f t="shared" si="2024"/>
        <v>240537.3279050432</v>
      </c>
      <c r="G3550" s="39">
        <f t="shared" si="2025"/>
        <v>6869.14</v>
      </c>
      <c r="H3550" s="38">
        <f>IF(AND(N3550=1,N3549&gt;1),VLOOKUP(A3549,[1]Plan1!$CW$105:$CY$300,3),H3549)</f>
        <v>6895.24</v>
      </c>
      <c r="I3550" s="127">
        <f t="shared" si="2026"/>
        <v>45362</v>
      </c>
      <c r="J3550" s="127">
        <f t="shared" si="2027"/>
        <v>45393</v>
      </c>
      <c r="K3550" s="34">
        <f t="shared" si="2028"/>
        <v>3.7996022791790818E-3</v>
      </c>
      <c r="L3550" s="212">
        <f t="shared" si="2029"/>
        <v>45453</v>
      </c>
      <c r="M3550" s="1">
        <f t="shared" si="2030"/>
        <v>20</v>
      </c>
      <c r="N3550" s="1">
        <f t="shared" si="2031"/>
        <v>13</v>
      </c>
      <c r="O3550" s="2">
        <f t="shared" si="2032"/>
        <v>1.0024681</v>
      </c>
      <c r="P3550" s="35">
        <f t="shared" si="2033"/>
        <v>1.0015995499999999</v>
      </c>
      <c r="Q3550" s="35">
        <f t="shared" si="2034"/>
        <v>1.2932416115600169</v>
      </c>
      <c r="R3550" s="2">
        <f t="shared" si="2035"/>
        <v>1.29643346</v>
      </c>
      <c r="S3550" s="2">
        <f t="shared" si="2036"/>
        <v>1.29117631</v>
      </c>
      <c r="T3550" s="2">
        <f t="shared" si="2037"/>
        <v>311840.64027509</v>
      </c>
      <c r="U3550" s="2">
        <f t="shared" si="2038"/>
        <v>0</v>
      </c>
      <c r="V3550" s="2">
        <f t="shared" si="2039"/>
        <v>71303.312370046522</v>
      </c>
      <c r="W3550" s="2">
        <f t="shared" si="2040"/>
        <v>311840.64027508971</v>
      </c>
      <c r="X3550" s="36">
        <f t="shared" si="2041"/>
        <v>0</v>
      </c>
      <c r="Y3550" s="2">
        <f t="shared" si="2042"/>
        <v>0</v>
      </c>
      <c r="Z3550" s="37">
        <f t="shared" si="2043"/>
        <v>0</v>
      </c>
      <c r="AA3550" s="2">
        <f t="shared" si="2044"/>
        <v>0</v>
      </c>
      <c r="AB3550" s="4">
        <f t="shared" si="2020"/>
        <v>7.1215000000000001E-2</v>
      </c>
      <c r="AC3550" s="148">
        <f t="shared" si="2045"/>
        <v>1080</v>
      </c>
      <c r="AD3550" s="36">
        <v>252</v>
      </c>
      <c r="AE3550" s="35">
        <f t="shared" si="2046"/>
        <v>1.342897193</v>
      </c>
      <c r="AF3550" s="2">
        <f t="shared" si="2047"/>
        <v>106929.28021365</v>
      </c>
      <c r="AG3550" s="2">
        <f t="shared" si="2048"/>
        <v>106929.28021365</v>
      </c>
      <c r="AH3550" s="3">
        <f t="shared" si="2049"/>
        <v>0</v>
      </c>
      <c r="AI3550" s="3"/>
      <c r="AJ3550" s="3">
        <v>0</v>
      </c>
      <c r="AK3550" s="2">
        <f t="shared" si="2050"/>
        <v>124712.68756762036</v>
      </c>
      <c r="AR3550" s="1"/>
      <c r="AW3550" s="30"/>
      <c r="AX3550" s="30"/>
    </row>
    <row r="3551" spans="1:50" x14ac:dyDescent="0.2">
      <c r="A3551" s="78">
        <f t="shared" si="2019"/>
        <v>45442</v>
      </c>
      <c r="B3551" s="2">
        <f t="shared" si="2021"/>
        <v>543641.20119042532</v>
      </c>
      <c r="C3551" s="3">
        <f t="shared" si="2022"/>
        <v>73391562.160707414</v>
      </c>
      <c r="D3551" s="2">
        <f t="shared" si="2018"/>
        <v>240537.3279050432</v>
      </c>
      <c r="E3551" s="2">
        <f t="shared" si="2023"/>
        <v>0</v>
      </c>
      <c r="F3551" s="33">
        <f t="shared" si="2024"/>
        <v>240537.3279050432</v>
      </c>
      <c r="G3551" s="39">
        <f t="shared" si="2025"/>
        <v>6869.14</v>
      </c>
      <c r="H3551" s="38">
        <f>IF(AND(N3551=1,N3550&gt;1),VLOOKUP(A3550,[1]Plan1!$CW$105:$CY$300,3),H3550)</f>
        <v>6895.24</v>
      </c>
      <c r="I3551" s="127">
        <f t="shared" si="2026"/>
        <v>45362</v>
      </c>
      <c r="J3551" s="127">
        <f t="shared" si="2027"/>
        <v>45393</v>
      </c>
      <c r="K3551" s="34">
        <f t="shared" si="2028"/>
        <v>3.7996022791790818E-3</v>
      </c>
      <c r="L3551" s="212">
        <f t="shared" si="2029"/>
        <v>45453</v>
      </c>
      <c r="M3551" s="1">
        <f t="shared" si="2030"/>
        <v>20</v>
      </c>
      <c r="N3551" s="1">
        <f t="shared" si="2031"/>
        <v>14</v>
      </c>
      <c r="O3551" s="2">
        <f t="shared" si="2032"/>
        <v>1.0026581999999999</v>
      </c>
      <c r="P3551" s="35">
        <f t="shared" si="2033"/>
        <v>1.0015995499999999</v>
      </c>
      <c r="Q3551" s="35">
        <f t="shared" si="2034"/>
        <v>1.2932416115600169</v>
      </c>
      <c r="R3551" s="2">
        <f t="shared" si="2035"/>
        <v>1.2966793000000001</v>
      </c>
      <c r="S3551" s="2">
        <f t="shared" si="2036"/>
        <v>1.29117631</v>
      </c>
      <c r="T3551" s="2">
        <f t="shared" si="2037"/>
        <v>311899.77397178003</v>
      </c>
      <c r="U3551" s="2">
        <f t="shared" si="2038"/>
        <v>0</v>
      </c>
      <c r="V3551" s="2">
        <f t="shared" si="2039"/>
        <v>71362.446066738703</v>
      </c>
      <c r="W3551" s="2">
        <f t="shared" si="2040"/>
        <v>311899.77397178189</v>
      </c>
      <c r="X3551" s="36">
        <f t="shared" si="2041"/>
        <v>0</v>
      </c>
      <c r="Y3551" s="2">
        <f t="shared" si="2042"/>
        <v>0</v>
      </c>
      <c r="Z3551" s="37">
        <f t="shared" si="2043"/>
        <v>0</v>
      </c>
      <c r="AA3551" s="2">
        <f t="shared" si="2044"/>
        <v>0</v>
      </c>
      <c r="AB3551" s="4">
        <f t="shared" si="2020"/>
        <v>7.1215000000000001E-2</v>
      </c>
      <c r="AC3551" s="148">
        <f t="shared" si="2045"/>
        <v>1080</v>
      </c>
      <c r="AD3551" s="36">
        <v>252</v>
      </c>
      <c r="AE3551" s="35">
        <f t="shared" si="2046"/>
        <v>1.342897193</v>
      </c>
      <c r="AF3551" s="2">
        <f t="shared" si="2047"/>
        <v>106949.55699225</v>
      </c>
      <c r="AG3551" s="2">
        <f t="shared" si="2048"/>
        <v>106949.55699225</v>
      </c>
      <c r="AH3551" s="3">
        <f t="shared" si="2049"/>
        <v>0</v>
      </c>
      <c r="AI3551" s="3"/>
      <c r="AJ3551" s="3">
        <v>0</v>
      </c>
      <c r="AK3551" s="2">
        <f t="shared" si="2050"/>
        <v>124791.87022639345</v>
      </c>
      <c r="AR3551" s="1"/>
      <c r="AW3551" s="30"/>
      <c r="AX3551" s="30"/>
    </row>
    <row r="3552" spans="1:50" x14ac:dyDescent="0.2">
      <c r="A3552" s="78">
        <f t="shared" si="2019"/>
        <v>45443</v>
      </c>
      <c r="B3552" s="2">
        <f t="shared" si="2021"/>
        <v>543834.74096562841</v>
      </c>
      <c r="C3552" s="3">
        <f t="shared" si="2022"/>
        <v>73417690.030359834</v>
      </c>
      <c r="D3552" s="2">
        <f t="shared" si="2018"/>
        <v>240537.3279050432</v>
      </c>
      <c r="E3552" s="2">
        <f t="shared" si="2023"/>
        <v>0</v>
      </c>
      <c r="F3552" s="33">
        <f t="shared" si="2024"/>
        <v>240537.3279050432</v>
      </c>
      <c r="G3552" s="39">
        <f t="shared" si="2025"/>
        <v>6869.14</v>
      </c>
      <c r="H3552" s="38">
        <f>IF(AND(N3552=1,N3551&gt;1),VLOOKUP(A3551,[1]Plan1!$CW$105:$CY$300,3),H3551)</f>
        <v>6895.24</v>
      </c>
      <c r="I3552" s="127">
        <f t="shared" si="2026"/>
        <v>45362</v>
      </c>
      <c r="J3552" s="127">
        <f t="shared" si="2027"/>
        <v>45393</v>
      </c>
      <c r="K3552" s="34">
        <f t="shared" si="2028"/>
        <v>3.7996022791790818E-3</v>
      </c>
      <c r="L3552" s="212">
        <f t="shared" si="2029"/>
        <v>45453</v>
      </c>
      <c r="M3552" s="1">
        <f t="shared" si="2030"/>
        <v>20</v>
      </c>
      <c r="N3552" s="1">
        <f t="shared" si="2031"/>
        <v>14</v>
      </c>
      <c r="O3552" s="2">
        <f t="shared" si="2032"/>
        <v>1.0026581999999999</v>
      </c>
      <c r="P3552" s="35">
        <f t="shared" si="2033"/>
        <v>1.0015995499999999</v>
      </c>
      <c r="Q3552" s="35">
        <f t="shared" si="2034"/>
        <v>1.2932416115600169</v>
      </c>
      <c r="R3552" s="2">
        <f t="shared" si="2035"/>
        <v>1.2966793000000001</v>
      </c>
      <c r="S3552" s="2">
        <f t="shared" si="2036"/>
        <v>1.29117631</v>
      </c>
      <c r="T3552" s="2">
        <f t="shared" si="2037"/>
        <v>311899.77397178003</v>
      </c>
      <c r="U3552" s="2">
        <f t="shared" si="2038"/>
        <v>0</v>
      </c>
      <c r="V3552" s="2">
        <f t="shared" si="2039"/>
        <v>71362.446066738703</v>
      </c>
      <c r="W3552" s="2">
        <f t="shared" si="2040"/>
        <v>311899.77397178189</v>
      </c>
      <c r="X3552" s="36">
        <f t="shared" si="2041"/>
        <v>0</v>
      </c>
      <c r="Y3552" s="2">
        <f t="shared" si="2042"/>
        <v>0</v>
      </c>
      <c r="Z3552" s="37">
        <f t="shared" si="2043"/>
        <v>0</v>
      </c>
      <c r="AA3552" s="2">
        <f t="shared" si="2044"/>
        <v>0</v>
      </c>
      <c r="AB3552" s="4">
        <f t="shared" si="2020"/>
        <v>7.1215000000000001E-2</v>
      </c>
      <c r="AC3552" s="148">
        <f t="shared" si="2045"/>
        <v>1081</v>
      </c>
      <c r="AD3552" s="36">
        <v>252</v>
      </c>
      <c r="AE3552" s="35">
        <f t="shared" si="2046"/>
        <v>1.3432638400000001</v>
      </c>
      <c r="AF3552" s="2">
        <f t="shared" si="2047"/>
        <v>107063.91410867999</v>
      </c>
      <c r="AG3552" s="2">
        <f t="shared" si="2048"/>
        <v>107063.91410867999</v>
      </c>
      <c r="AH3552" s="3">
        <f t="shared" si="2049"/>
        <v>0</v>
      </c>
      <c r="AI3552" s="3"/>
      <c r="AJ3552" s="3">
        <v>0</v>
      </c>
      <c r="AK3552" s="2">
        <f t="shared" si="2050"/>
        <v>124871.05288516653</v>
      </c>
      <c r="AR3552" s="1"/>
      <c r="AW3552" s="30"/>
      <c r="AX3552" s="30"/>
    </row>
    <row r="3553" spans="1:50" x14ac:dyDescent="0.2">
      <c r="A3553" s="78">
        <f t="shared" si="2019"/>
        <v>45444</v>
      </c>
      <c r="B3553" s="2">
        <f t="shared" si="2021"/>
        <v>543993.37839825661</v>
      </c>
      <c r="C3553" s="3">
        <f t="shared" si="2022"/>
        <v>73439106.083764642</v>
      </c>
      <c r="D3553" s="2">
        <f t="shared" si="2018"/>
        <v>240537.3279050432</v>
      </c>
      <c r="E3553" s="2">
        <f t="shared" si="2023"/>
        <v>0</v>
      </c>
      <c r="F3553" s="33">
        <f t="shared" si="2024"/>
        <v>240537.3279050432</v>
      </c>
      <c r="G3553" s="39">
        <f t="shared" si="2025"/>
        <v>6869.14</v>
      </c>
      <c r="H3553" s="38">
        <f>IF(AND(N3553=1,N3552&gt;1),VLOOKUP(A3552,[1]Plan1!$CW$105:$CY$300,3),H3552)</f>
        <v>6895.24</v>
      </c>
      <c r="I3553" s="127">
        <f t="shared" si="2026"/>
        <v>45362</v>
      </c>
      <c r="J3553" s="127">
        <f t="shared" si="2027"/>
        <v>45393</v>
      </c>
      <c r="K3553" s="34">
        <f t="shared" si="2028"/>
        <v>3.7996022791790818E-3</v>
      </c>
      <c r="L3553" s="212">
        <f t="shared" si="2029"/>
        <v>45453</v>
      </c>
      <c r="M3553" s="1">
        <f t="shared" si="2030"/>
        <v>20</v>
      </c>
      <c r="N3553" s="1">
        <f t="shared" si="2031"/>
        <v>15</v>
      </c>
      <c r="O3553" s="2">
        <f t="shared" si="2032"/>
        <v>1.0028483500000001</v>
      </c>
      <c r="P3553" s="35">
        <f t="shared" si="2033"/>
        <v>1.0015995499999999</v>
      </c>
      <c r="Q3553" s="35">
        <f t="shared" si="2034"/>
        <v>1.2932416115600169</v>
      </c>
      <c r="R3553" s="2">
        <f t="shared" si="2035"/>
        <v>1.2969252099999999</v>
      </c>
      <c r="S3553" s="2">
        <f t="shared" si="2036"/>
        <v>1.29117631</v>
      </c>
      <c r="T3553" s="2">
        <f t="shared" si="2037"/>
        <v>311958.92450607999</v>
      </c>
      <c r="U3553" s="2">
        <f t="shared" si="2038"/>
        <v>0</v>
      </c>
      <c r="V3553" s="2">
        <f t="shared" si="2039"/>
        <v>71421.596601043799</v>
      </c>
      <c r="W3553" s="2">
        <f t="shared" si="2040"/>
        <v>311958.92450608697</v>
      </c>
      <c r="X3553" s="36">
        <f t="shared" si="2041"/>
        <v>0</v>
      </c>
      <c r="Y3553" s="2">
        <f t="shared" si="2042"/>
        <v>0</v>
      </c>
      <c r="Z3553" s="37">
        <f t="shared" si="2043"/>
        <v>0</v>
      </c>
      <c r="AA3553" s="2">
        <f t="shared" si="2044"/>
        <v>0</v>
      </c>
      <c r="AB3553" s="4">
        <f t="shared" si="2020"/>
        <v>7.1215000000000001E-2</v>
      </c>
      <c r="AC3553" s="148">
        <f t="shared" si="2045"/>
        <v>1081</v>
      </c>
      <c r="AD3553" s="36">
        <v>252</v>
      </c>
      <c r="AE3553" s="35">
        <f t="shared" si="2046"/>
        <v>1.3432638400000001</v>
      </c>
      <c r="AF3553" s="2">
        <f t="shared" si="2047"/>
        <v>107084.21834822001</v>
      </c>
      <c r="AG3553" s="2">
        <f t="shared" si="2048"/>
        <v>107084.21834823</v>
      </c>
      <c r="AH3553" s="3">
        <f t="shared" si="2049"/>
        <v>0</v>
      </c>
      <c r="AI3553" s="3"/>
      <c r="AJ3553" s="3">
        <v>0</v>
      </c>
      <c r="AK3553" s="2">
        <f t="shared" si="2050"/>
        <v>124950.23554393963</v>
      </c>
      <c r="AR3553" s="1"/>
      <c r="AW3553" s="30"/>
      <c r="AX3553" s="30"/>
    </row>
    <row r="3554" spans="1:50" x14ac:dyDescent="0.2">
      <c r="A3554" s="78">
        <f t="shared" si="2019"/>
        <v>45445</v>
      </c>
      <c r="B3554" s="2">
        <f t="shared" si="2021"/>
        <v>544072.56105702976</v>
      </c>
      <c r="C3554" s="3">
        <f t="shared" si="2022"/>
        <v>73449795.742699012</v>
      </c>
      <c r="D3554" s="2">
        <f t="shared" si="2018"/>
        <v>240537.3279050432</v>
      </c>
      <c r="E3554" s="2">
        <f t="shared" si="2023"/>
        <v>0</v>
      </c>
      <c r="F3554" s="33">
        <f t="shared" si="2024"/>
        <v>240537.3279050432</v>
      </c>
      <c r="G3554" s="39">
        <f t="shared" si="2025"/>
        <v>6869.14</v>
      </c>
      <c r="H3554" s="38">
        <f>IF(AND(N3554=1,N3553&gt;1),VLOOKUP(A3553,[1]Plan1!$CW$105:$CY$300,3),H3553)</f>
        <v>6895.24</v>
      </c>
      <c r="I3554" s="127">
        <f t="shared" si="2026"/>
        <v>45362</v>
      </c>
      <c r="J3554" s="127">
        <f t="shared" si="2027"/>
        <v>45393</v>
      </c>
      <c r="K3554" s="34">
        <f t="shared" si="2028"/>
        <v>3.7996022791790818E-3</v>
      </c>
      <c r="L3554" s="212">
        <f t="shared" si="2029"/>
        <v>45453</v>
      </c>
      <c r="M3554" s="1">
        <f t="shared" si="2030"/>
        <v>20</v>
      </c>
      <c r="N3554" s="1">
        <f t="shared" si="2031"/>
        <v>15</v>
      </c>
      <c r="O3554" s="2">
        <f t="shared" si="2032"/>
        <v>1.0028483500000001</v>
      </c>
      <c r="P3554" s="35">
        <f t="shared" si="2033"/>
        <v>1.0015995499999999</v>
      </c>
      <c r="Q3554" s="35">
        <f t="shared" si="2034"/>
        <v>1.2932416115600169</v>
      </c>
      <c r="R3554" s="2">
        <f t="shared" si="2035"/>
        <v>1.2969252099999999</v>
      </c>
      <c r="S3554" s="2">
        <f t="shared" si="2036"/>
        <v>1.29117631</v>
      </c>
      <c r="T3554" s="2">
        <f t="shared" si="2037"/>
        <v>311958.92450607999</v>
      </c>
      <c r="U3554" s="2">
        <f t="shared" si="2038"/>
        <v>0</v>
      </c>
      <c r="V3554" s="2">
        <f t="shared" si="2039"/>
        <v>71421.596601043799</v>
      </c>
      <c r="W3554" s="2">
        <f t="shared" si="2040"/>
        <v>311958.92450608697</v>
      </c>
      <c r="X3554" s="36">
        <f t="shared" si="2041"/>
        <v>0</v>
      </c>
      <c r="Y3554" s="2">
        <f t="shared" si="2042"/>
        <v>0</v>
      </c>
      <c r="Z3554" s="37">
        <f t="shared" si="2043"/>
        <v>0</v>
      </c>
      <c r="AA3554" s="2">
        <f t="shared" si="2044"/>
        <v>0</v>
      </c>
      <c r="AB3554" s="4">
        <f t="shared" si="2020"/>
        <v>7.1215000000000001E-2</v>
      </c>
      <c r="AC3554" s="148">
        <f t="shared" si="2045"/>
        <v>1081</v>
      </c>
      <c r="AD3554" s="36">
        <v>252</v>
      </c>
      <c r="AE3554" s="35">
        <f t="shared" si="2046"/>
        <v>1.3432638400000001</v>
      </c>
      <c r="AF3554" s="2">
        <f t="shared" si="2047"/>
        <v>107084.21834822001</v>
      </c>
      <c r="AG3554" s="2">
        <f t="shared" si="2048"/>
        <v>107084.21834823</v>
      </c>
      <c r="AH3554" s="3">
        <f t="shared" si="2049"/>
        <v>0</v>
      </c>
      <c r="AI3554" s="3"/>
      <c r="AJ3554" s="3">
        <v>0</v>
      </c>
      <c r="AK3554" s="2">
        <f t="shared" si="2050"/>
        <v>125029.41820271272</v>
      </c>
      <c r="AR3554" s="1"/>
      <c r="AW3554" s="30"/>
      <c r="AX3554" s="30"/>
    </row>
    <row r="3555" spans="1:50" x14ac:dyDescent="0.2">
      <c r="A3555" s="78">
        <f t="shared" si="2019"/>
        <v>45446</v>
      </c>
      <c r="B3555" s="2">
        <f t="shared" si="2021"/>
        <v>544266.1540274428</v>
      </c>
      <c r="C3555" s="3">
        <f t="shared" si="2022"/>
        <v>73475930.793704778</v>
      </c>
      <c r="D3555" s="2">
        <f t="shared" si="2018"/>
        <v>240537.3279050432</v>
      </c>
      <c r="E3555" s="2">
        <f t="shared" si="2023"/>
        <v>0</v>
      </c>
      <c r="F3555" s="33">
        <f t="shared" si="2024"/>
        <v>240537.3279050432</v>
      </c>
      <c r="G3555" s="39">
        <f t="shared" si="2025"/>
        <v>6869.14</v>
      </c>
      <c r="H3555" s="38">
        <f>IF(AND(N3555=1,N3554&gt;1),VLOOKUP(A3554,[1]Plan1!$CW$105:$CY$300,3),H3554)</f>
        <v>6895.24</v>
      </c>
      <c r="I3555" s="127">
        <f t="shared" si="2026"/>
        <v>45362</v>
      </c>
      <c r="J3555" s="127">
        <f t="shared" si="2027"/>
        <v>45393</v>
      </c>
      <c r="K3555" s="34">
        <f t="shared" si="2028"/>
        <v>3.7996022791790818E-3</v>
      </c>
      <c r="L3555" s="212">
        <f t="shared" si="2029"/>
        <v>45453</v>
      </c>
      <c r="M3555" s="1">
        <f t="shared" si="2030"/>
        <v>20</v>
      </c>
      <c r="N3555" s="1">
        <f t="shared" si="2031"/>
        <v>15</v>
      </c>
      <c r="O3555" s="2">
        <f t="shared" si="2032"/>
        <v>1.0028483500000001</v>
      </c>
      <c r="P3555" s="35">
        <f t="shared" si="2033"/>
        <v>1.0015995499999999</v>
      </c>
      <c r="Q3555" s="35">
        <f t="shared" si="2034"/>
        <v>1.2932416115600169</v>
      </c>
      <c r="R3555" s="2">
        <f t="shared" si="2035"/>
        <v>1.2969252099999999</v>
      </c>
      <c r="S3555" s="2">
        <f t="shared" si="2036"/>
        <v>1.29117631</v>
      </c>
      <c r="T3555" s="2">
        <f t="shared" si="2037"/>
        <v>311958.92450607999</v>
      </c>
      <c r="U3555" s="2">
        <f t="shared" si="2038"/>
        <v>0</v>
      </c>
      <c r="V3555" s="2">
        <f t="shared" si="2039"/>
        <v>71421.596601043799</v>
      </c>
      <c r="W3555" s="2">
        <f t="shared" si="2040"/>
        <v>311958.92450608697</v>
      </c>
      <c r="X3555" s="36">
        <f t="shared" si="2041"/>
        <v>0</v>
      </c>
      <c r="Y3555" s="2">
        <f t="shared" si="2042"/>
        <v>0</v>
      </c>
      <c r="Z3555" s="37">
        <f t="shared" si="2043"/>
        <v>0</v>
      </c>
      <c r="AA3555" s="2">
        <f t="shared" si="2044"/>
        <v>0</v>
      </c>
      <c r="AB3555" s="4">
        <f t="shared" si="2020"/>
        <v>7.1215000000000001E-2</v>
      </c>
      <c r="AC3555" s="148">
        <f t="shared" si="2045"/>
        <v>1082</v>
      </c>
      <c r="AD3555" s="36">
        <v>252</v>
      </c>
      <c r="AE3555" s="35">
        <f t="shared" si="2046"/>
        <v>1.3436305879999999</v>
      </c>
      <c r="AF3555" s="2">
        <f t="shared" si="2047"/>
        <v>107198.62865987</v>
      </c>
      <c r="AG3555" s="2">
        <f t="shared" si="2048"/>
        <v>107198.62865987</v>
      </c>
      <c r="AH3555" s="3">
        <f t="shared" si="2049"/>
        <v>0</v>
      </c>
      <c r="AI3555" s="3"/>
      <c r="AJ3555" s="3">
        <v>0</v>
      </c>
      <c r="AK3555" s="2">
        <f t="shared" si="2050"/>
        <v>125108.60086148583</v>
      </c>
      <c r="AR3555" s="1"/>
      <c r="AW3555" s="30"/>
      <c r="AX3555" s="30"/>
    </row>
    <row r="3556" spans="1:50" x14ac:dyDescent="0.2">
      <c r="A3556" s="78">
        <f t="shared" si="2019"/>
        <v>45447</v>
      </c>
      <c r="B3556" s="2">
        <f t="shared" si="2021"/>
        <v>544539.28605864092</v>
      </c>
      <c r="C3556" s="3">
        <f t="shared" si="2022"/>
        <v>73512803.617916524</v>
      </c>
      <c r="D3556" s="2">
        <f t="shared" si="2018"/>
        <v>240537.3279050432</v>
      </c>
      <c r="E3556" s="2">
        <f t="shared" si="2023"/>
        <v>0</v>
      </c>
      <c r="F3556" s="33">
        <f t="shared" si="2024"/>
        <v>240537.3279050432</v>
      </c>
      <c r="G3556" s="39">
        <f t="shared" si="2025"/>
        <v>6869.14</v>
      </c>
      <c r="H3556" s="38">
        <f>IF(AND(N3556=1,N3555&gt;1),VLOOKUP(A3555,[1]Plan1!$CW$105:$CY$300,3),H3555)</f>
        <v>6895.24</v>
      </c>
      <c r="I3556" s="127">
        <f t="shared" si="2026"/>
        <v>45362</v>
      </c>
      <c r="J3556" s="127">
        <f t="shared" si="2027"/>
        <v>45393</v>
      </c>
      <c r="K3556" s="34">
        <f t="shared" si="2028"/>
        <v>3.7996022791790818E-3</v>
      </c>
      <c r="L3556" s="212">
        <f t="shared" si="2029"/>
        <v>45453</v>
      </c>
      <c r="M3556" s="1">
        <f t="shared" si="2030"/>
        <v>20</v>
      </c>
      <c r="N3556" s="1">
        <f t="shared" si="2031"/>
        <v>16</v>
      </c>
      <c r="O3556" s="2">
        <f t="shared" si="2032"/>
        <v>1.00303852</v>
      </c>
      <c r="P3556" s="35">
        <f t="shared" si="2033"/>
        <v>1.0015995499999999</v>
      </c>
      <c r="Q3556" s="35">
        <f t="shared" si="2034"/>
        <v>1.2932416115600169</v>
      </c>
      <c r="R3556" s="2">
        <f t="shared" si="2035"/>
        <v>1.2971711500000001</v>
      </c>
      <c r="S3556" s="2">
        <f t="shared" si="2036"/>
        <v>1.29117631</v>
      </c>
      <c r="T3556" s="2">
        <f t="shared" si="2037"/>
        <v>312018.08225650998</v>
      </c>
      <c r="U3556" s="2">
        <f t="shared" si="2038"/>
        <v>0</v>
      </c>
      <c r="V3556" s="2">
        <f t="shared" si="2039"/>
        <v>71480.754351468786</v>
      </c>
      <c r="W3556" s="2">
        <f t="shared" si="2040"/>
        <v>312018.08225651202</v>
      </c>
      <c r="X3556" s="36">
        <f t="shared" si="2041"/>
        <v>0</v>
      </c>
      <c r="Y3556" s="2">
        <f t="shared" si="2042"/>
        <v>0</v>
      </c>
      <c r="Z3556" s="37">
        <f t="shared" si="2043"/>
        <v>0</v>
      </c>
      <c r="AA3556" s="2">
        <f t="shared" si="2044"/>
        <v>0</v>
      </c>
      <c r="AB3556" s="4">
        <f t="shared" si="2020"/>
        <v>7.1215000000000001E-2</v>
      </c>
      <c r="AC3556" s="148">
        <f t="shared" si="2045"/>
        <v>1083</v>
      </c>
      <c r="AD3556" s="36">
        <v>252</v>
      </c>
      <c r="AE3556" s="35">
        <f t="shared" si="2046"/>
        <v>1.343997436</v>
      </c>
      <c r="AF3556" s="2">
        <f t="shared" si="2047"/>
        <v>107333.42028187</v>
      </c>
      <c r="AG3556" s="2">
        <f t="shared" si="2048"/>
        <v>107333.42028187</v>
      </c>
      <c r="AH3556" s="3">
        <f t="shared" si="2049"/>
        <v>0</v>
      </c>
      <c r="AI3556" s="3"/>
      <c r="AJ3556" s="3">
        <v>0</v>
      </c>
      <c r="AK3556" s="2">
        <f t="shared" si="2050"/>
        <v>125187.78352025892</v>
      </c>
      <c r="AR3556" s="1"/>
      <c r="AW3556" s="30"/>
      <c r="AX3556" s="30"/>
    </row>
    <row r="3557" spans="1:50" x14ac:dyDescent="0.2">
      <c r="A3557" s="78">
        <f t="shared" si="2019"/>
        <v>45448</v>
      </c>
      <c r="B3557" s="2">
        <f t="shared" si="2021"/>
        <v>544812.51210355863</v>
      </c>
      <c r="C3557" s="3">
        <f t="shared" si="2022"/>
        <v>73549689.133980408</v>
      </c>
      <c r="D3557" s="2">
        <f t="shared" si="2018"/>
        <v>240537.3279050432</v>
      </c>
      <c r="E3557" s="2">
        <f t="shared" si="2023"/>
        <v>0</v>
      </c>
      <c r="F3557" s="33">
        <f t="shared" si="2024"/>
        <v>240537.3279050432</v>
      </c>
      <c r="G3557" s="39">
        <f t="shared" si="2025"/>
        <v>6869.14</v>
      </c>
      <c r="H3557" s="38">
        <f>IF(AND(N3557=1,N3556&gt;1),VLOOKUP(A3556,[1]Plan1!$CW$105:$CY$300,3),H3556)</f>
        <v>6895.24</v>
      </c>
      <c r="I3557" s="127">
        <f t="shared" si="2026"/>
        <v>45362</v>
      </c>
      <c r="J3557" s="127">
        <f t="shared" si="2027"/>
        <v>45393</v>
      </c>
      <c r="K3557" s="34">
        <f t="shared" si="2028"/>
        <v>3.7996022791790818E-3</v>
      </c>
      <c r="L3557" s="212">
        <f t="shared" si="2029"/>
        <v>45453</v>
      </c>
      <c r="M3557" s="1">
        <f t="shared" si="2030"/>
        <v>20</v>
      </c>
      <c r="N3557" s="1">
        <f t="shared" si="2031"/>
        <v>17</v>
      </c>
      <c r="O3557" s="2">
        <f t="shared" si="2032"/>
        <v>1.00322874</v>
      </c>
      <c r="P3557" s="35">
        <f t="shared" si="2033"/>
        <v>1.0015995499999999</v>
      </c>
      <c r="Q3557" s="35">
        <f t="shared" si="2034"/>
        <v>1.2932416115600169</v>
      </c>
      <c r="R3557" s="2">
        <f t="shared" si="2035"/>
        <v>1.29741715</v>
      </c>
      <c r="S3557" s="2">
        <f t="shared" si="2036"/>
        <v>1.29117631</v>
      </c>
      <c r="T3557" s="2">
        <f t="shared" si="2037"/>
        <v>312077.25443917001</v>
      </c>
      <c r="U3557" s="2">
        <f t="shared" si="2038"/>
        <v>0</v>
      </c>
      <c r="V3557" s="2">
        <f t="shared" si="2039"/>
        <v>71539.926534133425</v>
      </c>
      <c r="W3557" s="2">
        <f t="shared" si="2040"/>
        <v>312077.25443917664</v>
      </c>
      <c r="X3557" s="36">
        <f t="shared" si="2041"/>
        <v>0</v>
      </c>
      <c r="Y3557" s="2">
        <f t="shared" si="2042"/>
        <v>0</v>
      </c>
      <c r="Z3557" s="37">
        <f t="shared" si="2043"/>
        <v>0</v>
      </c>
      <c r="AA3557" s="2">
        <f t="shared" si="2044"/>
        <v>0</v>
      </c>
      <c r="AB3557" s="4">
        <f t="shared" si="2020"/>
        <v>7.1215000000000001E-2</v>
      </c>
      <c r="AC3557" s="148">
        <f t="shared" si="2045"/>
        <v>1084</v>
      </c>
      <c r="AD3557" s="36">
        <v>252</v>
      </c>
      <c r="AE3557" s="35">
        <f t="shared" si="2046"/>
        <v>1.3443643839999999</v>
      </c>
      <c r="AF3557" s="2">
        <f t="shared" si="2047"/>
        <v>107468.29148535</v>
      </c>
      <c r="AG3557" s="2">
        <f t="shared" si="2048"/>
        <v>107468.29148535</v>
      </c>
      <c r="AH3557" s="3">
        <f t="shared" si="2049"/>
        <v>0</v>
      </c>
      <c r="AI3557" s="3"/>
      <c r="AJ3557" s="3">
        <v>0</v>
      </c>
      <c r="AK3557" s="2">
        <f t="shared" si="2050"/>
        <v>125266.966179032</v>
      </c>
      <c r="AR3557" s="1"/>
      <c r="AW3557" s="30"/>
      <c r="AX3557" s="30"/>
    </row>
    <row r="3558" spans="1:50" x14ac:dyDescent="0.2">
      <c r="A3558" s="78">
        <f t="shared" si="2019"/>
        <v>45449</v>
      </c>
      <c r="B3558" s="2">
        <f t="shared" si="2021"/>
        <v>545085.82603880949</v>
      </c>
      <c r="C3558" s="3">
        <f t="shared" si="2022"/>
        <v>73586586.515239283</v>
      </c>
      <c r="D3558" s="2">
        <f t="shared" si="2018"/>
        <v>240537.3279050432</v>
      </c>
      <c r="E3558" s="2">
        <f t="shared" si="2023"/>
        <v>0</v>
      </c>
      <c r="F3558" s="33">
        <f t="shared" si="2024"/>
        <v>240537.3279050432</v>
      </c>
      <c r="G3558" s="39">
        <f t="shared" si="2025"/>
        <v>6869.14</v>
      </c>
      <c r="H3558" s="38">
        <f>IF(AND(N3558=1,N3557&gt;1),VLOOKUP(A3557,[1]Plan1!$CW$105:$CY$300,3),H3557)</f>
        <v>6895.24</v>
      </c>
      <c r="I3558" s="127">
        <f t="shared" si="2026"/>
        <v>45362</v>
      </c>
      <c r="J3558" s="127">
        <f t="shared" si="2027"/>
        <v>45393</v>
      </c>
      <c r="K3558" s="34">
        <f t="shared" si="2028"/>
        <v>3.7996022791790818E-3</v>
      </c>
      <c r="L3558" s="212">
        <f t="shared" si="2029"/>
        <v>45453</v>
      </c>
      <c r="M3558" s="1">
        <f t="shared" si="2030"/>
        <v>20</v>
      </c>
      <c r="N3558" s="1">
        <f t="shared" si="2031"/>
        <v>18</v>
      </c>
      <c r="O3558" s="2">
        <f t="shared" si="2032"/>
        <v>1.0034189899999999</v>
      </c>
      <c r="P3558" s="35">
        <f t="shared" si="2033"/>
        <v>1.0015995499999999</v>
      </c>
      <c r="Q3558" s="35">
        <f t="shared" si="2034"/>
        <v>1.2932416115600169</v>
      </c>
      <c r="R3558" s="2">
        <f t="shared" si="2035"/>
        <v>1.29766319</v>
      </c>
      <c r="S3558" s="2">
        <f t="shared" si="2036"/>
        <v>1.29117631</v>
      </c>
      <c r="T3558" s="2">
        <f t="shared" si="2037"/>
        <v>312136.43624333001</v>
      </c>
      <c r="U3558" s="2">
        <f t="shared" si="2038"/>
        <v>0</v>
      </c>
      <c r="V3558" s="2">
        <f t="shared" si="2039"/>
        <v>71599.108338291175</v>
      </c>
      <c r="W3558" s="2">
        <f t="shared" si="2040"/>
        <v>312136.43624333438</v>
      </c>
      <c r="X3558" s="36">
        <f t="shared" si="2041"/>
        <v>0</v>
      </c>
      <c r="Y3558" s="2">
        <f t="shared" si="2042"/>
        <v>0</v>
      </c>
      <c r="Z3558" s="37">
        <f t="shared" si="2043"/>
        <v>0</v>
      </c>
      <c r="AA3558" s="2">
        <f t="shared" si="2044"/>
        <v>0</v>
      </c>
      <c r="AB3558" s="4">
        <f t="shared" si="2020"/>
        <v>7.1215000000000001E-2</v>
      </c>
      <c r="AC3558" s="148">
        <f t="shared" si="2045"/>
        <v>1085</v>
      </c>
      <c r="AD3558" s="36">
        <v>252</v>
      </c>
      <c r="AE3558" s="35">
        <f t="shared" si="2046"/>
        <v>1.344731433</v>
      </c>
      <c r="AF3558" s="2">
        <f t="shared" si="2047"/>
        <v>107603.24095767</v>
      </c>
      <c r="AG3558" s="2">
        <f t="shared" si="2048"/>
        <v>107603.24095767</v>
      </c>
      <c r="AH3558" s="3">
        <f t="shared" si="2049"/>
        <v>0</v>
      </c>
      <c r="AI3558" s="3"/>
      <c r="AJ3558" s="3">
        <v>0</v>
      </c>
      <c r="AK3558" s="2">
        <f t="shared" si="2050"/>
        <v>125346.14883780509</v>
      </c>
      <c r="AR3558" s="1"/>
      <c r="AW3558" s="30"/>
      <c r="AX3558" s="30"/>
    </row>
    <row r="3559" spans="1:50" x14ac:dyDescent="0.2">
      <c r="A3559" s="78">
        <f t="shared" si="2019"/>
        <v>45450</v>
      </c>
      <c r="B3559" s="2">
        <f t="shared" si="2021"/>
        <v>545359.22403307015</v>
      </c>
      <c r="C3559" s="3">
        <f t="shared" si="2022"/>
        <v>73623495.244464472</v>
      </c>
      <c r="D3559" s="2">
        <f t="shared" si="2018"/>
        <v>240537.3279050432</v>
      </c>
      <c r="E3559" s="2">
        <f t="shared" si="2023"/>
        <v>0</v>
      </c>
      <c r="F3559" s="33">
        <f t="shared" si="2024"/>
        <v>240537.3279050432</v>
      </c>
      <c r="G3559" s="39">
        <f t="shared" si="2025"/>
        <v>6869.14</v>
      </c>
      <c r="H3559" s="38">
        <f>IF(AND(N3559=1,N3558&gt;1),VLOOKUP(A3558,[1]Plan1!$CW$105:$CY$300,3),H3558)</f>
        <v>6895.24</v>
      </c>
      <c r="I3559" s="127">
        <f t="shared" si="2026"/>
        <v>45362</v>
      </c>
      <c r="J3559" s="127">
        <f t="shared" si="2027"/>
        <v>45393</v>
      </c>
      <c r="K3559" s="34">
        <f t="shared" si="2028"/>
        <v>3.7996022791790818E-3</v>
      </c>
      <c r="L3559" s="212">
        <f t="shared" si="2029"/>
        <v>45453</v>
      </c>
      <c r="M3559" s="1">
        <f t="shared" si="2030"/>
        <v>20</v>
      </c>
      <c r="N3559" s="1">
        <f t="shared" si="2031"/>
        <v>19</v>
      </c>
      <c r="O3559" s="2">
        <f t="shared" si="2032"/>
        <v>1.0036092700000001</v>
      </c>
      <c r="P3559" s="35">
        <f t="shared" si="2033"/>
        <v>1.0015995499999999</v>
      </c>
      <c r="Q3559" s="35">
        <f t="shared" si="2034"/>
        <v>1.2932416115600169</v>
      </c>
      <c r="R3559" s="2">
        <f t="shared" si="2035"/>
        <v>1.29790926</v>
      </c>
      <c r="S3559" s="2">
        <f t="shared" si="2036"/>
        <v>1.29117631</v>
      </c>
      <c r="T3559" s="2">
        <f t="shared" si="2037"/>
        <v>312195.62526360998</v>
      </c>
      <c r="U3559" s="2">
        <f t="shared" si="2038"/>
        <v>0</v>
      </c>
      <c r="V3559" s="2">
        <f t="shared" si="2039"/>
        <v>71658.297358568758</v>
      </c>
      <c r="W3559" s="2">
        <f t="shared" si="2040"/>
        <v>312195.62526361196</v>
      </c>
      <c r="X3559" s="36">
        <f t="shared" si="2041"/>
        <v>0</v>
      </c>
      <c r="Y3559" s="2">
        <f t="shared" si="2042"/>
        <v>0</v>
      </c>
      <c r="Z3559" s="37">
        <f t="shared" si="2043"/>
        <v>0</v>
      </c>
      <c r="AA3559" s="2">
        <f t="shared" si="2044"/>
        <v>0</v>
      </c>
      <c r="AB3559" s="4">
        <f t="shared" si="2020"/>
        <v>7.1215000000000001E-2</v>
      </c>
      <c r="AC3559" s="148">
        <f t="shared" si="2045"/>
        <v>1086</v>
      </c>
      <c r="AD3559" s="36">
        <v>252</v>
      </c>
      <c r="AE3559" s="35">
        <f t="shared" si="2046"/>
        <v>1.345098581</v>
      </c>
      <c r="AF3559" s="2">
        <f t="shared" si="2047"/>
        <v>107738.26727288</v>
      </c>
      <c r="AG3559" s="2">
        <f t="shared" si="2048"/>
        <v>107738.26727288</v>
      </c>
      <c r="AH3559" s="3">
        <f t="shared" si="2049"/>
        <v>0</v>
      </c>
      <c r="AI3559" s="3"/>
      <c r="AJ3559" s="3">
        <v>0</v>
      </c>
      <c r="AK3559" s="2">
        <f t="shared" si="2050"/>
        <v>125425.33149657819</v>
      </c>
      <c r="AR3559" s="1"/>
      <c r="AW3559" s="30"/>
      <c r="AX3559" s="30"/>
    </row>
    <row r="3560" spans="1:50" x14ac:dyDescent="0.2">
      <c r="A3560" s="78">
        <f t="shared" si="2019"/>
        <v>45451</v>
      </c>
      <c r="B3560" s="2">
        <f t="shared" si="2021"/>
        <v>545518.04764273704</v>
      </c>
      <c r="C3560" s="3">
        <f t="shared" si="2022"/>
        <v>73644936.431769505</v>
      </c>
      <c r="D3560" s="2">
        <f t="shared" si="2018"/>
        <v>240537.3279050432</v>
      </c>
      <c r="E3560" s="2">
        <f t="shared" si="2023"/>
        <v>0</v>
      </c>
      <c r="F3560" s="33">
        <f t="shared" si="2024"/>
        <v>240537.3279050432</v>
      </c>
      <c r="G3560" s="39">
        <f t="shared" si="2025"/>
        <v>6869.14</v>
      </c>
      <c r="H3560" s="38">
        <f>IF(AND(N3560=1,N3559&gt;1),VLOOKUP(A3559,[1]Plan1!$CW$105:$CY$300,3),H3559)</f>
        <v>6895.24</v>
      </c>
      <c r="I3560" s="127">
        <f t="shared" si="2026"/>
        <v>45362</v>
      </c>
      <c r="J3560" s="127">
        <f t="shared" si="2027"/>
        <v>45393</v>
      </c>
      <c r="K3560" s="34">
        <f t="shared" si="2028"/>
        <v>3.7996022791790818E-3</v>
      </c>
      <c r="L3560" s="212">
        <f t="shared" si="2029"/>
        <v>45453</v>
      </c>
      <c r="M3560" s="1">
        <f t="shared" si="2030"/>
        <v>20</v>
      </c>
      <c r="N3560" s="1">
        <f t="shared" si="2031"/>
        <v>20</v>
      </c>
      <c r="O3560" s="2">
        <f t="shared" si="2032"/>
        <v>1.0037996</v>
      </c>
      <c r="P3560" s="35">
        <f t="shared" si="2033"/>
        <v>1.0015995499999999</v>
      </c>
      <c r="Q3560" s="35">
        <f t="shared" si="2034"/>
        <v>1.2932416115600169</v>
      </c>
      <c r="R3560" s="2">
        <f t="shared" si="2035"/>
        <v>1.2981554099999999</v>
      </c>
      <c r="S3560" s="2">
        <f t="shared" si="2036"/>
        <v>1.29117631</v>
      </c>
      <c r="T3560" s="2">
        <f t="shared" si="2037"/>
        <v>312254.83352687</v>
      </c>
      <c r="U3560" s="2">
        <f t="shared" si="2038"/>
        <v>0</v>
      </c>
      <c r="V3560" s="2">
        <f t="shared" si="2039"/>
        <v>71717.505621832577</v>
      </c>
      <c r="W3560" s="2">
        <f t="shared" si="2040"/>
        <v>312254.83352687577</v>
      </c>
      <c r="X3560" s="36">
        <f t="shared" si="2041"/>
        <v>0</v>
      </c>
      <c r="Y3560" s="2">
        <f t="shared" si="2042"/>
        <v>0</v>
      </c>
      <c r="Z3560" s="37">
        <f t="shared" si="2043"/>
        <v>0</v>
      </c>
      <c r="AA3560" s="2">
        <f t="shared" si="2044"/>
        <v>0</v>
      </c>
      <c r="AB3560" s="4">
        <f t="shared" si="2020"/>
        <v>7.1215000000000001E-2</v>
      </c>
      <c r="AC3560" s="148">
        <f t="shared" si="2045"/>
        <v>1086</v>
      </c>
      <c r="AD3560" s="36">
        <v>252</v>
      </c>
      <c r="AE3560" s="35">
        <f t="shared" si="2046"/>
        <v>1.345098581</v>
      </c>
      <c r="AF3560" s="2">
        <f t="shared" si="2047"/>
        <v>107758.69996051</v>
      </c>
      <c r="AG3560" s="2">
        <f t="shared" si="2048"/>
        <v>107758.69996051</v>
      </c>
      <c r="AH3560" s="3">
        <f t="shared" si="2049"/>
        <v>0</v>
      </c>
      <c r="AI3560" s="3"/>
      <c r="AJ3560" s="3">
        <v>0</v>
      </c>
      <c r="AK3560" s="2">
        <f t="shared" si="2050"/>
        <v>125504.51415535128</v>
      </c>
      <c r="AR3560" s="1"/>
      <c r="AW3560" s="30"/>
      <c r="AX3560" s="30"/>
    </row>
    <row r="3561" spans="1:50" x14ac:dyDescent="0.2">
      <c r="A3561" s="78">
        <f t="shared" si="2019"/>
        <v>45452</v>
      </c>
      <c r="B3561" s="2">
        <f t="shared" si="2021"/>
        <v>545597.23030151019</v>
      </c>
      <c r="C3561" s="3">
        <f t="shared" si="2022"/>
        <v>73655626.090703875</v>
      </c>
      <c r="D3561" s="2">
        <f t="shared" si="2018"/>
        <v>240537.3279050432</v>
      </c>
      <c r="E3561" s="2">
        <f t="shared" si="2023"/>
        <v>0</v>
      </c>
      <c r="F3561" s="33">
        <f t="shared" si="2024"/>
        <v>240537.3279050432</v>
      </c>
      <c r="G3561" s="39">
        <f t="shared" si="2025"/>
        <v>6869.14</v>
      </c>
      <c r="H3561" s="38">
        <f>IF(AND(N3561=1,N3560&gt;1),VLOOKUP(A3560,[1]Plan1!$CW$105:$CY$300,3),H3560)</f>
        <v>6895.24</v>
      </c>
      <c r="I3561" s="127">
        <f t="shared" si="2026"/>
        <v>45362</v>
      </c>
      <c r="J3561" s="127">
        <f t="shared" si="2027"/>
        <v>45393</v>
      </c>
      <c r="K3561" s="34">
        <f t="shared" si="2028"/>
        <v>3.7996022791790818E-3</v>
      </c>
      <c r="L3561" s="212">
        <f t="shared" si="2029"/>
        <v>45453</v>
      </c>
      <c r="M3561" s="1">
        <f t="shared" si="2030"/>
        <v>20</v>
      </c>
      <c r="N3561" s="1">
        <f t="shared" si="2031"/>
        <v>20</v>
      </c>
      <c r="O3561" s="2">
        <f t="shared" si="2032"/>
        <v>1.0037996</v>
      </c>
      <c r="P3561" s="35">
        <f t="shared" si="2033"/>
        <v>1.0015995499999999</v>
      </c>
      <c r="Q3561" s="35">
        <f t="shared" si="2034"/>
        <v>1.2932416115600169</v>
      </c>
      <c r="R3561" s="2">
        <f t="shared" si="2035"/>
        <v>1.2981554099999999</v>
      </c>
      <c r="S3561" s="2">
        <f t="shared" si="2036"/>
        <v>1.29117631</v>
      </c>
      <c r="T3561" s="2">
        <f t="shared" si="2037"/>
        <v>312254.83352687</v>
      </c>
      <c r="U3561" s="2">
        <f t="shared" si="2038"/>
        <v>0</v>
      </c>
      <c r="V3561" s="2">
        <f t="shared" si="2039"/>
        <v>71717.505621832577</v>
      </c>
      <c r="W3561" s="2">
        <f t="shared" si="2040"/>
        <v>312254.83352687577</v>
      </c>
      <c r="X3561" s="36">
        <f t="shared" si="2041"/>
        <v>0</v>
      </c>
      <c r="Y3561" s="2">
        <f t="shared" si="2042"/>
        <v>0</v>
      </c>
      <c r="Z3561" s="37">
        <f t="shared" si="2043"/>
        <v>0</v>
      </c>
      <c r="AA3561" s="2">
        <f t="shared" si="2044"/>
        <v>0</v>
      </c>
      <c r="AB3561" s="4">
        <f t="shared" si="2020"/>
        <v>7.1215000000000001E-2</v>
      </c>
      <c r="AC3561" s="148">
        <f t="shared" si="2045"/>
        <v>1086</v>
      </c>
      <c r="AD3561" s="36">
        <v>252</v>
      </c>
      <c r="AE3561" s="35">
        <f t="shared" si="2046"/>
        <v>1.345098581</v>
      </c>
      <c r="AF3561" s="2">
        <f t="shared" si="2047"/>
        <v>107758.69996051</v>
      </c>
      <c r="AG3561" s="2">
        <f t="shared" si="2048"/>
        <v>107758.69996051</v>
      </c>
      <c r="AH3561" s="3">
        <f t="shared" si="2049"/>
        <v>0</v>
      </c>
      <c r="AI3561" s="3"/>
      <c r="AJ3561" s="3">
        <v>0</v>
      </c>
      <c r="AK3561" s="2">
        <f t="shared" si="2050"/>
        <v>125583.69681412439</v>
      </c>
      <c r="AR3561" s="1"/>
      <c r="AW3561" s="30"/>
      <c r="AX3561" s="30"/>
    </row>
    <row r="3562" spans="1:50" x14ac:dyDescent="0.2">
      <c r="A3562" s="78">
        <f t="shared" si="2019"/>
        <v>45453</v>
      </c>
      <c r="B3562" s="2">
        <f t="shared" si="2021"/>
        <v>545791.08823564323</v>
      </c>
      <c r="C3562" s="3">
        <f t="shared" si="2022"/>
        <v>73681796.911811829</v>
      </c>
      <c r="D3562" s="2">
        <f t="shared" si="2018"/>
        <v>240537.3279050432</v>
      </c>
      <c r="E3562" s="2">
        <f t="shared" si="2023"/>
        <v>0</v>
      </c>
      <c r="F3562" s="33">
        <f t="shared" si="2024"/>
        <v>240537.3279050432</v>
      </c>
      <c r="G3562" s="39">
        <f t="shared" si="2025"/>
        <v>6869.14</v>
      </c>
      <c r="H3562" s="38">
        <f>IF(AND(N3562=1,N3561&gt;1),VLOOKUP(A3561,[1]Plan1!$CW$105:$CY$300,3),H3561)</f>
        <v>6895.24</v>
      </c>
      <c r="I3562" s="127">
        <f t="shared" si="2026"/>
        <v>45362</v>
      </c>
      <c r="J3562" s="127">
        <f t="shared" si="2027"/>
        <v>45393</v>
      </c>
      <c r="K3562" s="34">
        <f t="shared" si="2028"/>
        <v>3.7996022791790818E-3</v>
      </c>
      <c r="L3562" s="212">
        <f t="shared" si="2029"/>
        <v>45453</v>
      </c>
      <c r="M3562" s="1">
        <f t="shared" si="2030"/>
        <v>20</v>
      </c>
      <c r="N3562" s="1">
        <f t="shared" si="2031"/>
        <v>20</v>
      </c>
      <c r="O3562" s="2">
        <f t="shared" si="2032"/>
        <v>1.0037996</v>
      </c>
      <c r="P3562" s="35">
        <f t="shared" si="2033"/>
        <v>1.0015995499999999</v>
      </c>
      <c r="Q3562" s="35">
        <f t="shared" si="2034"/>
        <v>1.2932416115600169</v>
      </c>
      <c r="R3562" s="2">
        <f t="shared" si="2035"/>
        <v>1.2981554099999999</v>
      </c>
      <c r="S3562" s="2">
        <f t="shared" si="2036"/>
        <v>1.29117631</v>
      </c>
      <c r="T3562" s="2">
        <f t="shared" si="2037"/>
        <v>312254.83352687</v>
      </c>
      <c r="U3562" s="2">
        <f t="shared" si="2038"/>
        <v>0</v>
      </c>
      <c r="V3562" s="2">
        <f t="shared" si="2039"/>
        <v>71717.505621832577</v>
      </c>
      <c r="W3562" s="2">
        <f t="shared" si="2040"/>
        <v>312254.83352687577</v>
      </c>
      <c r="X3562" s="36">
        <f t="shared" si="2041"/>
        <v>117</v>
      </c>
      <c r="Y3562" s="2">
        <f t="shared" si="2042"/>
        <v>0</v>
      </c>
      <c r="Z3562" s="37">
        <f t="shared" si="2043"/>
        <v>0</v>
      </c>
      <c r="AA3562" s="2">
        <f t="shared" si="2044"/>
        <v>0</v>
      </c>
      <c r="AB3562" s="4">
        <f t="shared" si="2020"/>
        <v>7.1215000000000001E-2</v>
      </c>
      <c r="AC3562" s="148">
        <f t="shared" si="2045"/>
        <v>1087</v>
      </c>
      <c r="AD3562" s="36">
        <v>252</v>
      </c>
      <c r="AE3562" s="35">
        <f t="shared" si="2046"/>
        <v>1.34546583</v>
      </c>
      <c r="AF3562" s="2">
        <f t="shared" si="2047"/>
        <v>107873.37523587</v>
      </c>
      <c r="AG3562" s="2">
        <f t="shared" si="2048"/>
        <v>107873.37523587</v>
      </c>
      <c r="AH3562" s="3">
        <f t="shared" si="2049"/>
        <v>0</v>
      </c>
      <c r="AI3562" s="3"/>
      <c r="AJ3562" s="3">
        <v>0</v>
      </c>
      <c r="AK3562" s="2">
        <f t="shared" si="2050"/>
        <v>125662.87947289748</v>
      </c>
      <c r="AR3562" s="1"/>
      <c r="AW3562" s="30"/>
      <c r="AX3562" s="30"/>
    </row>
    <row r="3563" spans="1:50" x14ac:dyDescent="0.2">
      <c r="A3563" s="78">
        <f t="shared" si="2019"/>
        <v>45454</v>
      </c>
      <c r="B3563" s="2">
        <f t="shared" si="2021"/>
        <v>546072.6545641761</v>
      </c>
      <c r="C3563" s="3">
        <f t="shared" si="2022"/>
        <v>73719808.366163775</v>
      </c>
      <c r="D3563" s="2">
        <f t="shared" si="2018"/>
        <v>240537.3279050432</v>
      </c>
      <c r="E3563" s="2">
        <f t="shared" si="2023"/>
        <v>0</v>
      </c>
      <c r="F3563" s="33">
        <f t="shared" si="2024"/>
        <v>240537.3279050432</v>
      </c>
      <c r="G3563" s="39">
        <f t="shared" si="2025"/>
        <v>6895.24</v>
      </c>
      <c r="H3563" s="38">
        <f>IF(AND(N3563=1,N3562&gt;1),VLOOKUP(A3562,[1]Plan1!$CW$105:$CY$300,3),H3562)</f>
        <v>6926.96</v>
      </c>
      <c r="I3563" s="127">
        <f t="shared" si="2026"/>
        <v>45393</v>
      </c>
      <c r="J3563" s="127">
        <f t="shared" si="2027"/>
        <v>45423</v>
      </c>
      <c r="K3563" s="34">
        <f t="shared" si="2028"/>
        <v>4.600274972299756E-3</v>
      </c>
      <c r="L3563" s="212">
        <f t="shared" si="2029"/>
        <v>45483</v>
      </c>
      <c r="M3563" s="1">
        <f t="shared" si="2030"/>
        <v>22</v>
      </c>
      <c r="N3563" s="1">
        <f t="shared" si="2031"/>
        <v>1</v>
      </c>
      <c r="O3563" s="2">
        <f t="shared" si="2032"/>
        <v>1.0002086400000001</v>
      </c>
      <c r="P3563" s="35">
        <f t="shared" si="2033"/>
        <v>1.0037996</v>
      </c>
      <c r="Q3563" s="35">
        <f t="shared" si="2034"/>
        <v>1.2981554123873005</v>
      </c>
      <c r="R3563" s="2">
        <f t="shared" si="2035"/>
        <v>1.2984262499999999</v>
      </c>
      <c r="S3563" s="2">
        <f t="shared" si="2036"/>
        <v>1.29117631</v>
      </c>
      <c r="T3563" s="2">
        <f t="shared" si="2037"/>
        <v>312319.98065675999</v>
      </c>
      <c r="U3563" s="2">
        <f t="shared" si="2038"/>
        <v>0</v>
      </c>
      <c r="V3563" s="2">
        <f t="shared" si="2039"/>
        <v>71782.652751722373</v>
      </c>
      <c r="W3563" s="2">
        <f t="shared" si="2040"/>
        <v>312319.98065676558</v>
      </c>
      <c r="X3563" s="36">
        <f t="shared" si="2041"/>
        <v>0</v>
      </c>
      <c r="Y3563" s="2">
        <f t="shared" si="2042"/>
        <v>0</v>
      </c>
      <c r="Z3563" s="37">
        <f t="shared" si="2043"/>
        <v>0</v>
      </c>
      <c r="AA3563" s="2">
        <f t="shared" si="2044"/>
        <v>0</v>
      </c>
      <c r="AB3563" s="4">
        <f t="shared" si="2020"/>
        <v>7.1215000000000001E-2</v>
      </c>
      <c r="AC3563" s="148">
        <f t="shared" si="2045"/>
        <v>1088</v>
      </c>
      <c r="AD3563" s="36">
        <v>252</v>
      </c>
      <c r="AE3563" s="35">
        <f t="shared" si="2046"/>
        <v>1.345833179</v>
      </c>
      <c r="AF3563" s="2">
        <f t="shared" si="2047"/>
        <v>108010.61177574001</v>
      </c>
      <c r="AG3563" s="2">
        <f t="shared" si="2048"/>
        <v>108010.61177574001</v>
      </c>
      <c r="AH3563" s="3">
        <f t="shared" si="2049"/>
        <v>0</v>
      </c>
      <c r="AI3563" s="3"/>
      <c r="AJ3563" s="3">
        <v>0</v>
      </c>
      <c r="AK3563" s="2">
        <f t="shared" si="2050"/>
        <v>125742.06213167055</v>
      </c>
      <c r="AR3563" s="1"/>
      <c r="AW3563" s="30"/>
      <c r="AX3563" s="30"/>
    </row>
    <row r="3564" spans="1:50" x14ac:dyDescent="0.2">
      <c r="A3564" s="78">
        <f t="shared" si="2019"/>
        <v>45455</v>
      </c>
      <c r="B3564" s="2">
        <f t="shared" si="2021"/>
        <v>546354.3258996153</v>
      </c>
      <c r="C3564" s="3">
        <f t="shared" si="2022"/>
        <v>73757833.99644807</v>
      </c>
      <c r="D3564" s="2">
        <f t="shared" si="2018"/>
        <v>240537.3279050432</v>
      </c>
      <c r="E3564" s="2">
        <f t="shared" si="2023"/>
        <v>0</v>
      </c>
      <c r="F3564" s="33">
        <f t="shared" si="2024"/>
        <v>240537.3279050432</v>
      </c>
      <c r="G3564" s="39">
        <f t="shared" si="2025"/>
        <v>6895.24</v>
      </c>
      <c r="H3564" s="38">
        <f>IF(AND(N3564=1,N3563&gt;1),VLOOKUP(A3563,[1]Plan1!$CW$105:$CY$300,3),H3563)</f>
        <v>6926.96</v>
      </c>
      <c r="I3564" s="127">
        <f t="shared" si="2026"/>
        <v>45393</v>
      </c>
      <c r="J3564" s="127">
        <f t="shared" si="2027"/>
        <v>45423</v>
      </c>
      <c r="K3564" s="34">
        <f t="shared" si="2028"/>
        <v>4.600274972299756E-3</v>
      </c>
      <c r="L3564" s="212">
        <f t="shared" si="2029"/>
        <v>45483</v>
      </c>
      <c r="M3564" s="1">
        <f t="shared" si="2030"/>
        <v>22</v>
      </c>
      <c r="N3564" s="1">
        <f t="shared" si="2031"/>
        <v>2</v>
      </c>
      <c r="O3564" s="2">
        <f t="shared" si="2032"/>
        <v>1.0004173300000001</v>
      </c>
      <c r="P3564" s="35">
        <f t="shared" si="2033"/>
        <v>1.0037996</v>
      </c>
      <c r="Q3564" s="35">
        <f t="shared" si="2034"/>
        <v>1.2981554123873005</v>
      </c>
      <c r="R3564" s="2">
        <f t="shared" si="2035"/>
        <v>1.2986971700000001</v>
      </c>
      <c r="S3564" s="2">
        <f t="shared" si="2036"/>
        <v>1.29117631</v>
      </c>
      <c r="T3564" s="2">
        <f t="shared" si="2037"/>
        <v>312385.14702963998</v>
      </c>
      <c r="U3564" s="2">
        <f t="shared" si="2038"/>
        <v>0</v>
      </c>
      <c r="V3564" s="2">
        <f t="shared" si="2039"/>
        <v>71847.819124598449</v>
      </c>
      <c r="W3564" s="2">
        <f t="shared" si="2040"/>
        <v>312385.14702964167</v>
      </c>
      <c r="X3564" s="36">
        <f t="shared" si="2041"/>
        <v>0</v>
      </c>
      <c r="Y3564" s="2">
        <f t="shared" si="2042"/>
        <v>0</v>
      </c>
      <c r="Z3564" s="37">
        <f t="shared" si="2043"/>
        <v>0</v>
      </c>
      <c r="AA3564" s="2">
        <f t="shared" si="2044"/>
        <v>0</v>
      </c>
      <c r="AB3564" s="4">
        <f t="shared" si="2020"/>
        <v>7.1215000000000001E-2</v>
      </c>
      <c r="AC3564" s="148">
        <f t="shared" si="2045"/>
        <v>1089</v>
      </c>
      <c r="AD3564" s="36">
        <v>252</v>
      </c>
      <c r="AE3564" s="35">
        <f t="shared" si="2046"/>
        <v>1.3462006280000001</v>
      </c>
      <c r="AF3564" s="2">
        <f t="shared" si="2047"/>
        <v>108147.93407952999</v>
      </c>
      <c r="AG3564" s="2">
        <f t="shared" si="2048"/>
        <v>108147.93407952999</v>
      </c>
      <c r="AH3564" s="3">
        <f t="shared" si="2049"/>
        <v>0</v>
      </c>
      <c r="AI3564" s="3"/>
      <c r="AJ3564" s="3">
        <v>0</v>
      </c>
      <c r="AK3564" s="2">
        <f t="shared" si="2050"/>
        <v>125821.24479044367</v>
      </c>
      <c r="AR3564" s="1"/>
      <c r="AW3564" s="30"/>
      <c r="AX3564" s="30"/>
    </row>
    <row r="3565" spans="1:50" x14ac:dyDescent="0.2">
      <c r="A3565" s="78">
        <f t="shared" si="2019"/>
        <v>45456</v>
      </c>
      <c r="B3565" s="2">
        <f t="shared" si="2021"/>
        <v>546636.08963916753</v>
      </c>
      <c r="C3565" s="3">
        <f t="shared" si="2022"/>
        <v>73795872.101287618</v>
      </c>
      <c r="D3565" s="2">
        <f t="shared" si="2018"/>
        <v>240537.3279050432</v>
      </c>
      <c r="E3565" s="2">
        <f t="shared" si="2023"/>
        <v>0</v>
      </c>
      <c r="F3565" s="33">
        <f t="shared" si="2024"/>
        <v>240537.3279050432</v>
      </c>
      <c r="G3565" s="39">
        <f t="shared" si="2025"/>
        <v>6895.24</v>
      </c>
      <c r="H3565" s="38">
        <f>IF(AND(N3565=1,N3564&gt;1),VLOOKUP(A3564,[1]Plan1!$CW$105:$CY$300,3),H3564)</f>
        <v>6926.96</v>
      </c>
      <c r="I3565" s="127">
        <f t="shared" si="2026"/>
        <v>45393</v>
      </c>
      <c r="J3565" s="127">
        <f t="shared" si="2027"/>
        <v>45423</v>
      </c>
      <c r="K3565" s="34">
        <f t="shared" si="2028"/>
        <v>4.600274972299756E-3</v>
      </c>
      <c r="L3565" s="212">
        <f t="shared" si="2029"/>
        <v>45483</v>
      </c>
      <c r="M3565" s="1">
        <f t="shared" si="2030"/>
        <v>22</v>
      </c>
      <c r="N3565" s="1">
        <f t="shared" si="2031"/>
        <v>3</v>
      </c>
      <c r="O3565" s="2">
        <f t="shared" si="2032"/>
        <v>1.0006260600000001</v>
      </c>
      <c r="P3565" s="35">
        <f t="shared" si="2033"/>
        <v>1.0037996</v>
      </c>
      <c r="Q3565" s="35">
        <f t="shared" si="2034"/>
        <v>1.2981554123873005</v>
      </c>
      <c r="R3565" s="2">
        <f t="shared" si="2035"/>
        <v>1.29896813</v>
      </c>
      <c r="S3565" s="2">
        <f t="shared" si="2036"/>
        <v>1.29117631</v>
      </c>
      <c r="T3565" s="2">
        <f t="shared" si="2037"/>
        <v>312450.32302400999</v>
      </c>
      <c r="U3565" s="2">
        <f t="shared" si="2038"/>
        <v>0</v>
      </c>
      <c r="V3565" s="2">
        <f t="shared" si="2039"/>
        <v>71912.995118967578</v>
      </c>
      <c r="W3565" s="2">
        <f t="shared" si="2040"/>
        <v>312450.32302401075</v>
      </c>
      <c r="X3565" s="36">
        <f t="shared" si="2041"/>
        <v>0</v>
      </c>
      <c r="Y3565" s="2">
        <f t="shared" si="2042"/>
        <v>0</v>
      </c>
      <c r="Z3565" s="37">
        <f t="shared" si="2043"/>
        <v>0</v>
      </c>
      <c r="AA3565" s="2">
        <f t="shared" si="2044"/>
        <v>0</v>
      </c>
      <c r="AB3565" s="4">
        <f t="shared" si="2020"/>
        <v>7.1215000000000001E-2</v>
      </c>
      <c r="AC3565" s="148">
        <f t="shared" si="2045"/>
        <v>1090</v>
      </c>
      <c r="AD3565" s="36">
        <v>252</v>
      </c>
      <c r="AE3565" s="35">
        <f t="shared" si="2046"/>
        <v>1.3465681780000001</v>
      </c>
      <c r="AF3565" s="2">
        <f t="shared" si="2047"/>
        <v>108285.33916593999</v>
      </c>
      <c r="AG3565" s="2">
        <f t="shared" si="2048"/>
        <v>108285.33916593999</v>
      </c>
      <c r="AH3565" s="3">
        <f t="shared" si="2049"/>
        <v>0</v>
      </c>
      <c r="AI3565" s="3"/>
      <c r="AJ3565" s="3">
        <v>0</v>
      </c>
      <c r="AK3565" s="2">
        <f t="shared" si="2050"/>
        <v>125900.42744921675</v>
      </c>
      <c r="AR3565" s="1"/>
      <c r="AW3565" s="30"/>
      <c r="AX3565" s="30"/>
    </row>
    <row r="3566" spans="1:50" x14ac:dyDescent="0.2">
      <c r="A3566" s="78">
        <f t="shared" si="2019"/>
        <v>45457</v>
      </c>
      <c r="B3566" s="2">
        <f t="shared" si="2021"/>
        <v>546917.95522032271</v>
      </c>
      <c r="C3566" s="3">
        <f t="shared" si="2022"/>
        <v>73833923.954743564</v>
      </c>
      <c r="D3566" s="2">
        <f t="shared" si="2018"/>
        <v>240537.3279050432</v>
      </c>
      <c r="E3566" s="2">
        <f t="shared" si="2023"/>
        <v>0</v>
      </c>
      <c r="F3566" s="33">
        <f t="shared" si="2024"/>
        <v>240537.3279050432</v>
      </c>
      <c r="G3566" s="39">
        <f t="shared" si="2025"/>
        <v>6895.24</v>
      </c>
      <c r="H3566" s="38">
        <f>IF(AND(N3566=1,N3565&gt;1),VLOOKUP(A3565,[1]Plan1!$CW$105:$CY$300,3),H3565)</f>
        <v>6926.96</v>
      </c>
      <c r="I3566" s="127">
        <f t="shared" si="2026"/>
        <v>45393</v>
      </c>
      <c r="J3566" s="127">
        <f t="shared" si="2027"/>
        <v>45423</v>
      </c>
      <c r="K3566" s="34">
        <f t="shared" si="2028"/>
        <v>4.600274972299756E-3</v>
      </c>
      <c r="L3566" s="212">
        <f t="shared" si="2029"/>
        <v>45483</v>
      </c>
      <c r="M3566" s="1">
        <f t="shared" si="2030"/>
        <v>22</v>
      </c>
      <c r="N3566" s="1">
        <f t="shared" si="2031"/>
        <v>4</v>
      </c>
      <c r="O3566" s="2">
        <f t="shared" si="2032"/>
        <v>1.00083484</v>
      </c>
      <c r="P3566" s="35">
        <f t="shared" si="2033"/>
        <v>1.0037996</v>
      </c>
      <c r="Q3566" s="35">
        <f t="shared" si="2034"/>
        <v>1.2981554123873005</v>
      </c>
      <c r="R3566" s="2">
        <f t="shared" si="2035"/>
        <v>1.2992391599999999</v>
      </c>
      <c r="S3566" s="2">
        <f t="shared" si="2036"/>
        <v>1.29117631</v>
      </c>
      <c r="T3566" s="2">
        <f t="shared" si="2037"/>
        <v>312515.51585599</v>
      </c>
      <c r="U3566" s="2">
        <f t="shared" si="2038"/>
        <v>0</v>
      </c>
      <c r="V3566" s="2">
        <f t="shared" si="2039"/>
        <v>71978.187950949679</v>
      </c>
      <c r="W3566" s="2">
        <f t="shared" si="2040"/>
        <v>312515.51585599291</v>
      </c>
      <c r="X3566" s="36">
        <f t="shared" si="2041"/>
        <v>0</v>
      </c>
      <c r="Y3566" s="2">
        <f t="shared" si="2042"/>
        <v>0</v>
      </c>
      <c r="Z3566" s="37">
        <f t="shared" si="2043"/>
        <v>0</v>
      </c>
      <c r="AA3566" s="2">
        <f t="shared" si="2044"/>
        <v>0</v>
      </c>
      <c r="AB3566" s="4">
        <f t="shared" si="2020"/>
        <v>7.1215000000000001E-2</v>
      </c>
      <c r="AC3566" s="148">
        <f t="shared" si="2045"/>
        <v>1091</v>
      </c>
      <c r="AD3566" s="36">
        <v>252</v>
      </c>
      <c r="AE3566" s="35">
        <f t="shared" si="2046"/>
        <v>1.3469358279999999</v>
      </c>
      <c r="AF3566" s="2">
        <f t="shared" si="2047"/>
        <v>108422.82925634</v>
      </c>
      <c r="AG3566" s="2">
        <f t="shared" si="2048"/>
        <v>108422.82925634</v>
      </c>
      <c r="AH3566" s="3">
        <f t="shared" si="2049"/>
        <v>0</v>
      </c>
      <c r="AI3566" s="3"/>
      <c r="AJ3566" s="3">
        <v>0</v>
      </c>
      <c r="AK3566" s="2">
        <f t="shared" si="2050"/>
        <v>125979.61010798984</v>
      </c>
      <c r="AR3566" s="1"/>
      <c r="AW3566" s="30"/>
      <c r="AX3566" s="30"/>
    </row>
    <row r="3567" spans="1:50" x14ac:dyDescent="0.2">
      <c r="A3567" s="78">
        <f t="shared" si="2019"/>
        <v>45458</v>
      </c>
      <c r="B3567" s="2">
        <f t="shared" si="2021"/>
        <v>547084.96463964425</v>
      </c>
      <c r="C3567" s="3">
        <f t="shared" si="2022"/>
        <v>73856470.226351976</v>
      </c>
      <c r="D3567" s="2">
        <f t="shared" si="2018"/>
        <v>240537.3279050432</v>
      </c>
      <c r="E3567" s="2">
        <f t="shared" si="2023"/>
        <v>0</v>
      </c>
      <c r="F3567" s="33">
        <f t="shared" si="2024"/>
        <v>240537.3279050432</v>
      </c>
      <c r="G3567" s="39">
        <f t="shared" si="2025"/>
        <v>6895.24</v>
      </c>
      <c r="H3567" s="38">
        <f>IF(AND(N3567=1,N3566&gt;1),VLOOKUP(A3566,[1]Plan1!$CW$105:$CY$300,3),H3566)</f>
        <v>6926.96</v>
      </c>
      <c r="I3567" s="127">
        <f t="shared" si="2026"/>
        <v>45393</v>
      </c>
      <c r="J3567" s="127">
        <f t="shared" si="2027"/>
        <v>45423</v>
      </c>
      <c r="K3567" s="34">
        <f t="shared" si="2028"/>
        <v>4.600274972299756E-3</v>
      </c>
      <c r="L3567" s="212">
        <f t="shared" si="2029"/>
        <v>45483</v>
      </c>
      <c r="M3567" s="1">
        <f t="shared" si="2030"/>
        <v>22</v>
      </c>
      <c r="N3567" s="1">
        <f t="shared" si="2031"/>
        <v>5</v>
      </c>
      <c r="O3567" s="2">
        <f t="shared" si="2032"/>
        <v>1.0010436599999999</v>
      </c>
      <c r="P3567" s="35">
        <f t="shared" si="2033"/>
        <v>1.0037996</v>
      </c>
      <c r="Q3567" s="35">
        <f t="shared" si="2034"/>
        <v>1.2981554123873005</v>
      </c>
      <c r="R3567" s="2">
        <f t="shared" si="2035"/>
        <v>1.29951024</v>
      </c>
      <c r="S3567" s="2">
        <f t="shared" si="2036"/>
        <v>1.29117631</v>
      </c>
      <c r="T3567" s="2">
        <f t="shared" si="2037"/>
        <v>312580.72071483999</v>
      </c>
      <c r="U3567" s="2">
        <f t="shared" si="2038"/>
        <v>0</v>
      </c>
      <c r="V3567" s="2">
        <f t="shared" si="2039"/>
        <v>72043.392809798199</v>
      </c>
      <c r="W3567" s="2">
        <f t="shared" si="2040"/>
        <v>312580.72071484139</v>
      </c>
      <c r="X3567" s="36">
        <f t="shared" si="2041"/>
        <v>0</v>
      </c>
      <c r="Y3567" s="2">
        <f t="shared" si="2042"/>
        <v>0</v>
      </c>
      <c r="Z3567" s="37">
        <f t="shared" si="2043"/>
        <v>0</v>
      </c>
      <c r="AA3567" s="2">
        <f t="shared" si="2044"/>
        <v>0</v>
      </c>
      <c r="AB3567" s="4">
        <f t="shared" si="2020"/>
        <v>7.1215000000000001E-2</v>
      </c>
      <c r="AC3567" s="148">
        <f t="shared" si="2045"/>
        <v>1091</v>
      </c>
      <c r="AD3567" s="36">
        <v>252</v>
      </c>
      <c r="AE3567" s="35">
        <f t="shared" si="2046"/>
        <v>1.3469358279999999</v>
      </c>
      <c r="AF3567" s="2">
        <f t="shared" si="2047"/>
        <v>108445.45115804</v>
      </c>
      <c r="AG3567" s="2">
        <f t="shared" si="2048"/>
        <v>108445.45115804</v>
      </c>
      <c r="AH3567" s="3">
        <f t="shared" si="2049"/>
        <v>0</v>
      </c>
      <c r="AI3567" s="3"/>
      <c r="AJ3567" s="3">
        <v>0</v>
      </c>
      <c r="AK3567" s="2">
        <f t="shared" si="2050"/>
        <v>126058.79276676291</v>
      </c>
      <c r="AR3567" s="1"/>
      <c r="AW3567" s="30"/>
      <c r="AX3567" s="30"/>
    </row>
    <row r="3568" spans="1:50" x14ac:dyDescent="0.2">
      <c r="A3568" s="78">
        <f t="shared" si="2019"/>
        <v>45459</v>
      </c>
      <c r="B3568" s="2">
        <f t="shared" si="2021"/>
        <v>547164.1472984174</v>
      </c>
      <c r="C3568" s="3">
        <f t="shared" si="2022"/>
        <v>73867159.885286346</v>
      </c>
      <c r="D3568" s="2">
        <f t="shared" si="2018"/>
        <v>240537.3279050432</v>
      </c>
      <c r="E3568" s="2">
        <f t="shared" si="2023"/>
        <v>0</v>
      </c>
      <c r="F3568" s="33">
        <f t="shared" si="2024"/>
        <v>240537.3279050432</v>
      </c>
      <c r="G3568" s="39">
        <f t="shared" si="2025"/>
        <v>6895.24</v>
      </c>
      <c r="H3568" s="38">
        <f>IF(AND(N3568=1,N3567&gt;1),VLOOKUP(A3567,[1]Plan1!$CW$105:$CY$300,3),H3567)</f>
        <v>6926.96</v>
      </c>
      <c r="I3568" s="127">
        <f t="shared" si="2026"/>
        <v>45393</v>
      </c>
      <c r="J3568" s="127">
        <f t="shared" si="2027"/>
        <v>45423</v>
      </c>
      <c r="K3568" s="34">
        <f t="shared" si="2028"/>
        <v>4.600274972299756E-3</v>
      </c>
      <c r="L3568" s="212">
        <f t="shared" si="2029"/>
        <v>45483</v>
      </c>
      <c r="M3568" s="1">
        <f t="shared" si="2030"/>
        <v>22</v>
      </c>
      <c r="N3568" s="1">
        <f t="shared" si="2031"/>
        <v>5</v>
      </c>
      <c r="O3568" s="2">
        <f t="shared" si="2032"/>
        <v>1.0010436599999999</v>
      </c>
      <c r="P3568" s="35">
        <f t="shared" si="2033"/>
        <v>1.0037996</v>
      </c>
      <c r="Q3568" s="35">
        <f t="shared" si="2034"/>
        <v>1.2981554123873005</v>
      </c>
      <c r="R3568" s="2">
        <f t="shared" si="2035"/>
        <v>1.29951024</v>
      </c>
      <c r="S3568" s="2">
        <f t="shared" si="2036"/>
        <v>1.29117631</v>
      </c>
      <c r="T3568" s="2">
        <f t="shared" si="2037"/>
        <v>312580.72071483999</v>
      </c>
      <c r="U3568" s="2">
        <f t="shared" si="2038"/>
        <v>0</v>
      </c>
      <c r="V3568" s="2">
        <f t="shared" si="2039"/>
        <v>72043.392809798199</v>
      </c>
      <c r="W3568" s="2">
        <f t="shared" si="2040"/>
        <v>312580.72071484139</v>
      </c>
      <c r="X3568" s="36">
        <f t="shared" si="2041"/>
        <v>0</v>
      </c>
      <c r="Y3568" s="2">
        <f t="shared" si="2042"/>
        <v>0</v>
      </c>
      <c r="Z3568" s="37">
        <f t="shared" si="2043"/>
        <v>0</v>
      </c>
      <c r="AA3568" s="2">
        <f t="shared" si="2044"/>
        <v>0</v>
      </c>
      <c r="AB3568" s="4">
        <f t="shared" si="2020"/>
        <v>7.1215000000000001E-2</v>
      </c>
      <c r="AC3568" s="148">
        <f t="shared" si="2045"/>
        <v>1091</v>
      </c>
      <c r="AD3568" s="36">
        <v>252</v>
      </c>
      <c r="AE3568" s="35">
        <f t="shared" si="2046"/>
        <v>1.3469358279999999</v>
      </c>
      <c r="AF3568" s="2">
        <f t="shared" si="2047"/>
        <v>108445.45115804</v>
      </c>
      <c r="AG3568" s="2">
        <f t="shared" si="2048"/>
        <v>108445.45115804</v>
      </c>
      <c r="AH3568" s="3">
        <f t="shared" si="2049"/>
        <v>0</v>
      </c>
      <c r="AI3568" s="3"/>
      <c r="AJ3568" s="3">
        <v>0</v>
      </c>
      <c r="AK3568" s="2">
        <f t="shared" si="2050"/>
        <v>126137.97542553603</v>
      </c>
      <c r="AR3568" s="1"/>
      <c r="AW3568" s="30"/>
      <c r="AX3568" s="30"/>
    </row>
    <row r="3569" spans="1:50" x14ac:dyDescent="0.2">
      <c r="A3569" s="78">
        <f t="shared" si="2019"/>
        <v>45460</v>
      </c>
      <c r="B3569" s="2">
        <f t="shared" si="2021"/>
        <v>547358.28182981047</v>
      </c>
      <c r="C3569" s="3">
        <f t="shared" si="2022"/>
        <v>73893368.047024414</v>
      </c>
      <c r="D3569" s="2">
        <f t="shared" si="2018"/>
        <v>240537.3279050432</v>
      </c>
      <c r="E3569" s="2">
        <f t="shared" si="2023"/>
        <v>0</v>
      </c>
      <c r="F3569" s="33">
        <f t="shared" si="2024"/>
        <v>240537.3279050432</v>
      </c>
      <c r="G3569" s="39">
        <f t="shared" si="2025"/>
        <v>6895.24</v>
      </c>
      <c r="H3569" s="38">
        <f>IF(AND(N3569=1,N3568&gt;1),VLOOKUP(A3568,[1]Plan1!$CW$105:$CY$300,3),H3568)</f>
        <v>6926.96</v>
      </c>
      <c r="I3569" s="127">
        <f t="shared" si="2026"/>
        <v>45393</v>
      </c>
      <c r="J3569" s="127">
        <f t="shared" si="2027"/>
        <v>45423</v>
      </c>
      <c r="K3569" s="34">
        <f t="shared" si="2028"/>
        <v>4.600274972299756E-3</v>
      </c>
      <c r="L3569" s="212">
        <f t="shared" si="2029"/>
        <v>45483</v>
      </c>
      <c r="M3569" s="1">
        <f t="shared" si="2030"/>
        <v>22</v>
      </c>
      <c r="N3569" s="1">
        <f t="shared" si="2031"/>
        <v>5</v>
      </c>
      <c r="O3569" s="2">
        <f t="shared" si="2032"/>
        <v>1.0010436599999999</v>
      </c>
      <c r="P3569" s="35">
        <f t="shared" si="2033"/>
        <v>1.0037996</v>
      </c>
      <c r="Q3569" s="35">
        <f t="shared" si="2034"/>
        <v>1.2981554123873005</v>
      </c>
      <c r="R3569" s="2">
        <f t="shared" si="2035"/>
        <v>1.29951024</v>
      </c>
      <c r="S3569" s="2">
        <f t="shared" si="2036"/>
        <v>1.29117631</v>
      </c>
      <c r="T3569" s="2">
        <f t="shared" si="2037"/>
        <v>312580.72071483999</v>
      </c>
      <c r="U3569" s="2">
        <f t="shared" si="2038"/>
        <v>0</v>
      </c>
      <c r="V3569" s="2">
        <f t="shared" si="2039"/>
        <v>72043.392809798199</v>
      </c>
      <c r="W3569" s="2">
        <f t="shared" si="2040"/>
        <v>312580.72071484139</v>
      </c>
      <c r="X3569" s="36">
        <f t="shared" si="2041"/>
        <v>0</v>
      </c>
      <c r="Y3569" s="2">
        <f t="shared" si="2042"/>
        <v>0</v>
      </c>
      <c r="Z3569" s="37">
        <f t="shared" si="2043"/>
        <v>0</v>
      </c>
      <c r="AA3569" s="2">
        <f t="shared" si="2044"/>
        <v>0</v>
      </c>
      <c r="AB3569" s="4">
        <f t="shared" si="2020"/>
        <v>7.1215000000000001E-2</v>
      </c>
      <c r="AC3569" s="148">
        <f t="shared" si="2045"/>
        <v>1092</v>
      </c>
      <c r="AD3569" s="36">
        <v>252</v>
      </c>
      <c r="AE3569" s="35">
        <f t="shared" si="2046"/>
        <v>1.3473035790000001</v>
      </c>
      <c r="AF3569" s="2">
        <f t="shared" si="2047"/>
        <v>108560.40303066</v>
      </c>
      <c r="AG3569" s="2">
        <f t="shared" si="2048"/>
        <v>108560.40303066</v>
      </c>
      <c r="AH3569" s="3">
        <f t="shared" si="2049"/>
        <v>0</v>
      </c>
      <c r="AI3569" s="3"/>
      <c r="AJ3569" s="3">
        <v>0</v>
      </c>
      <c r="AK3569" s="2">
        <f t="shared" si="2050"/>
        <v>126217.15808430911</v>
      </c>
      <c r="AR3569" s="1"/>
      <c r="AW3569" s="30"/>
      <c r="AX3569" s="30"/>
    </row>
    <row r="3570" spans="1:50" x14ac:dyDescent="0.2">
      <c r="A3570" s="78">
        <f t="shared" si="2019"/>
        <v>45461</v>
      </c>
      <c r="B3570" s="2">
        <f t="shared" si="2021"/>
        <v>547640.33824026852</v>
      </c>
      <c r="C3570" s="3">
        <f t="shared" si="2022"/>
        <v>73931445.662436247</v>
      </c>
      <c r="D3570" s="2">
        <f t="shared" si="2018"/>
        <v>240537.3279050432</v>
      </c>
      <c r="E3570" s="2">
        <f t="shared" si="2023"/>
        <v>0</v>
      </c>
      <c r="F3570" s="33">
        <f t="shared" si="2024"/>
        <v>240537.3279050432</v>
      </c>
      <c r="G3570" s="39">
        <f t="shared" si="2025"/>
        <v>6895.24</v>
      </c>
      <c r="H3570" s="38">
        <f>IF(AND(N3570=1,N3569&gt;1),VLOOKUP(A3569,[1]Plan1!$CW$105:$CY$300,3),H3569)</f>
        <v>6926.96</v>
      </c>
      <c r="I3570" s="127">
        <f t="shared" si="2026"/>
        <v>45393</v>
      </c>
      <c r="J3570" s="127">
        <f t="shared" si="2027"/>
        <v>45423</v>
      </c>
      <c r="K3570" s="34">
        <f t="shared" si="2028"/>
        <v>4.600274972299756E-3</v>
      </c>
      <c r="L3570" s="212">
        <f t="shared" si="2029"/>
        <v>45483</v>
      </c>
      <c r="M3570" s="1">
        <f t="shared" si="2030"/>
        <v>22</v>
      </c>
      <c r="N3570" s="1">
        <f t="shared" si="2031"/>
        <v>6</v>
      </c>
      <c r="O3570" s="2">
        <f t="shared" si="2032"/>
        <v>1.00125252</v>
      </c>
      <c r="P3570" s="35">
        <f t="shared" si="2033"/>
        <v>1.0037996</v>
      </c>
      <c r="Q3570" s="35">
        <f t="shared" si="2034"/>
        <v>1.2981554123873005</v>
      </c>
      <c r="R3570" s="2">
        <f t="shared" si="2035"/>
        <v>1.29978137</v>
      </c>
      <c r="S3570" s="2">
        <f t="shared" si="2036"/>
        <v>1.29117631</v>
      </c>
      <c r="T3570" s="2">
        <f t="shared" si="2037"/>
        <v>312645.93760055001</v>
      </c>
      <c r="U3570" s="2">
        <f t="shared" si="2038"/>
        <v>0</v>
      </c>
      <c r="V3570" s="2">
        <f t="shared" si="2039"/>
        <v>72108.609695513092</v>
      </c>
      <c r="W3570" s="2">
        <f t="shared" si="2040"/>
        <v>312645.9376005563</v>
      </c>
      <c r="X3570" s="36">
        <f t="shared" si="2041"/>
        <v>0</v>
      </c>
      <c r="Y3570" s="2">
        <f t="shared" si="2042"/>
        <v>0</v>
      </c>
      <c r="Z3570" s="37">
        <f t="shared" si="2043"/>
        <v>0</v>
      </c>
      <c r="AA3570" s="2">
        <f t="shared" si="2044"/>
        <v>0</v>
      </c>
      <c r="AB3570" s="4">
        <f t="shared" si="2020"/>
        <v>7.1215000000000001E-2</v>
      </c>
      <c r="AC3570" s="148">
        <f t="shared" si="2045"/>
        <v>1093</v>
      </c>
      <c r="AD3570" s="36">
        <v>252</v>
      </c>
      <c r="AE3570" s="35">
        <f t="shared" si="2046"/>
        <v>1.347671429</v>
      </c>
      <c r="AF3570" s="2">
        <f t="shared" si="2047"/>
        <v>108698.05989662001</v>
      </c>
      <c r="AG3570" s="2">
        <f t="shared" si="2048"/>
        <v>108698.05989663</v>
      </c>
      <c r="AH3570" s="3">
        <f t="shared" si="2049"/>
        <v>0</v>
      </c>
      <c r="AI3570" s="3"/>
      <c r="AJ3570" s="3">
        <v>0</v>
      </c>
      <c r="AK3570" s="2">
        <f t="shared" si="2050"/>
        <v>126296.34074308223</v>
      </c>
      <c r="AR3570" s="1"/>
      <c r="AW3570" s="30"/>
      <c r="AX3570" s="30"/>
    </row>
    <row r="3571" spans="1:50" x14ac:dyDescent="0.2">
      <c r="A3571" s="78">
        <f t="shared" si="2019"/>
        <v>45462</v>
      </c>
      <c r="B3571" s="2">
        <f t="shared" si="2021"/>
        <v>547922.49722508946</v>
      </c>
      <c r="C3571" s="3">
        <f t="shared" si="2022"/>
        <v>73969537.125387073</v>
      </c>
      <c r="D3571" s="2">
        <f t="shared" si="2018"/>
        <v>240537.3279050432</v>
      </c>
      <c r="E3571" s="2">
        <f t="shared" si="2023"/>
        <v>0</v>
      </c>
      <c r="F3571" s="33">
        <f t="shared" si="2024"/>
        <v>240537.3279050432</v>
      </c>
      <c r="G3571" s="39">
        <f t="shared" si="2025"/>
        <v>6895.24</v>
      </c>
      <c r="H3571" s="38">
        <f>IF(AND(N3571=1,N3570&gt;1),VLOOKUP(A3570,[1]Plan1!$CW$105:$CY$300,3),H3570)</f>
        <v>6926.96</v>
      </c>
      <c r="I3571" s="127">
        <f t="shared" si="2026"/>
        <v>45393</v>
      </c>
      <c r="J3571" s="127">
        <f t="shared" si="2027"/>
        <v>45423</v>
      </c>
      <c r="K3571" s="34">
        <f t="shared" si="2028"/>
        <v>4.600274972299756E-3</v>
      </c>
      <c r="L3571" s="212">
        <f t="shared" si="2029"/>
        <v>45483</v>
      </c>
      <c r="M3571" s="1">
        <f t="shared" si="2030"/>
        <v>22</v>
      </c>
      <c r="N3571" s="1">
        <f t="shared" si="2031"/>
        <v>7</v>
      </c>
      <c r="O3571" s="2">
        <f t="shared" si="2032"/>
        <v>1.00146143</v>
      </c>
      <c r="P3571" s="35">
        <f t="shared" si="2033"/>
        <v>1.0037996</v>
      </c>
      <c r="Q3571" s="35">
        <f t="shared" si="2034"/>
        <v>1.2981554123873005</v>
      </c>
      <c r="R3571" s="2">
        <f t="shared" si="2035"/>
        <v>1.3000525700000001</v>
      </c>
      <c r="S3571" s="2">
        <f t="shared" si="2036"/>
        <v>1.29117631</v>
      </c>
      <c r="T3571" s="2">
        <f t="shared" si="2037"/>
        <v>312711.17132387997</v>
      </c>
      <c r="U3571" s="2">
        <f t="shared" si="2038"/>
        <v>0</v>
      </c>
      <c r="V3571" s="2">
        <f t="shared" si="2039"/>
        <v>72173.843418840945</v>
      </c>
      <c r="W3571" s="2">
        <f t="shared" si="2040"/>
        <v>312711.17132388416</v>
      </c>
      <c r="X3571" s="36">
        <f t="shared" si="2041"/>
        <v>0</v>
      </c>
      <c r="Y3571" s="2">
        <f t="shared" si="2042"/>
        <v>0</v>
      </c>
      <c r="Z3571" s="37">
        <f t="shared" si="2043"/>
        <v>0</v>
      </c>
      <c r="AA3571" s="2">
        <f t="shared" si="2044"/>
        <v>0</v>
      </c>
      <c r="AB3571" s="4">
        <f t="shared" si="2020"/>
        <v>7.1215000000000001E-2</v>
      </c>
      <c r="AC3571" s="148">
        <f t="shared" si="2045"/>
        <v>1094</v>
      </c>
      <c r="AD3571" s="36">
        <v>252</v>
      </c>
      <c r="AE3571" s="35">
        <f t="shared" si="2046"/>
        <v>1.348039381</v>
      </c>
      <c r="AF3571" s="2">
        <f t="shared" si="2047"/>
        <v>108835.80249934</v>
      </c>
      <c r="AG3571" s="2">
        <f t="shared" si="2048"/>
        <v>108835.80249935</v>
      </c>
      <c r="AH3571" s="3">
        <f t="shared" si="2049"/>
        <v>0</v>
      </c>
      <c r="AI3571" s="3"/>
      <c r="AJ3571" s="3">
        <v>0</v>
      </c>
      <c r="AK3571" s="2">
        <f t="shared" si="2050"/>
        <v>126375.5234018553</v>
      </c>
      <c r="AR3571" s="1"/>
      <c r="AW3571" s="30"/>
      <c r="AX3571" s="30"/>
    </row>
    <row r="3572" spans="1:50" x14ac:dyDescent="0.2">
      <c r="A3572" s="78">
        <f t="shared" si="2019"/>
        <v>45463</v>
      </c>
      <c r="B3572" s="2">
        <f t="shared" ref="B3572:B3635" si="2051">(W3572+AG3572+AJ3572+AK3572)</f>
        <v>548204.75139764673</v>
      </c>
      <c r="C3572" s="3">
        <f t="shared" ref="C3572:C3635" si="2052">B3572*135</f>
        <v>74007641.438682303</v>
      </c>
      <c r="D3572" s="2">
        <f t="shared" si="2018"/>
        <v>240537.3279050432</v>
      </c>
      <c r="E3572" s="2">
        <f t="shared" ref="E3572:E3635" si="2053">IF(ISERROR(VLOOKUP(A3572,AZ$12:BB$174,2,FALSE)=TRUE),E3571,VLOOKUP(A3572,AZ$12:BB$174,2,FALSE))</f>
        <v>0</v>
      </c>
      <c r="F3572" s="33">
        <f t="shared" ref="F3572:F3635" si="2054">(D3572-E3572)</f>
        <v>240537.3279050432</v>
      </c>
      <c r="G3572" s="39">
        <f t="shared" ref="G3572:G3635" si="2055">IF(H3572=H3571,G3571,H3571)</f>
        <v>6895.24</v>
      </c>
      <c r="H3572" s="38">
        <f>IF(AND(N3572=1,N3571&gt;1),VLOOKUP(A3571,[1]Plan1!$CW$105:$CY$300,3),H3571)</f>
        <v>6926.96</v>
      </c>
      <c r="I3572" s="127">
        <f t="shared" ref="I3572:I3635" si="2056">EDATE(J3572,-1)</f>
        <v>45393</v>
      </c>
      <c r="J3572" s="127">
        <f t="shared" ref="J3572:J3635" si="2057">IF(X3571&gt;0,EDATE(A3572,-1),+J3571)</f>
        <v>45423</v>
      </c>
      <c r="K3572" s="34">
        <f t="shared" ref="K3572:K3635" si="2058">(H3572/G3572)-1</f>
        <v>4.600274972299756E-3</v>
      </c>
      <c r="L3572" s="212">
        <f t="shared" ref="L3572:L3635" si="2059">VLOOKUP(A3571,AZ$193:BA$372,2)</f>
        <v>45483</v>
      </c>
      <c r="M3572" s="1">
        <f t="shared" ref="M3572:M3635" si="2060">IF(L3572=L3571,M3571,NETWORKDAYS(L3571,L3572,$AT$194:$AT$348)-1)</f>
        <v>22</v>
      </c>
      <c r="N3572" s="1">
        <f t="shared" ref="N3572:N3635" si="2061">(M3572-(NETWORKDAYS(A3572,L3572,$AT$194:$AT$348)-1))</f>
        <v>8</v>
      </c>
      <c r="O3572" s="2">
        <f t="shared" ref="O3572:O3635" si="2062">TRUNC((H3572/G3572)^TRUNC((N3572/M3572),9),8)</f>
        <v>1.00167038</v>
      </c>
      <c r="P3572" s="35">
        <f t="shared" ref="P3572:P3635" si="2063">IF(L3572&gt;L3571,O3571,P3571)</f>
        <v>1.0037996</v>
      </c>
      <c r="Q3572" s="35">
        <f t="shared" ref="Q3572:Q3635" si="2064">IF(L3572&gt;L3571,Q3571*P3572,Q3571)</f>
        <v>1.2981554123873005</v>
      </c>
      <c r="R3572" s="2">
        <f t="shared" ref="R3572:R3635" si="2065">TRUNC(TRUNC((O3572*Q3572),15),8)</f>
        <v>1.30032382</v>
      </c>
      <c r="S3572" s="2">
        <f t="shared" ref="S3572:S3635" si="2066">IF(AND(X3572&gt;0,MONTH(A3572)=S$9),R3572,S3571)</f>
        <v>1.29117631</v>
      </c>
      <c r="T3572" s="2">
        <f t="shared" ref="T3572:T3635" si="2067">TRUNC(D3572*R3572,8)</f>
        <v>312776.41707407002</v>
      </c>
      <c r="U3572" s="2">
        <f t="shared" ref="U3572:U3635" si="2068">(E3572*(S3572-1))</f>
        <v>0</v>
      </c>
      <c r="V3572" s="2">
        <f t="shared" ref="V3572:V3635" si="2069">(F3572*(R3572-1))</f>
        <v>72239.089169035171</v>
      </c>
      <c r="W3572" s="2">
        <f t="shared" ref="W3572:W3635" si="2070">(D3572+U3572+V3572)</f>
        <v>312776.41707407834</v>
      </c>
      <c r="X3572" s="36">
        <f t="shared" ref="X3572:X3635" si="2071">IF(VLOOKUP(A3572,AT$10:BC$190,10)=VLOOKUP(A3571,AT$10:BC$190,10),0,VLOOKUP(A3572,AT$10:BC$190,10))</f>
        <v>0</v>
      </c>
      <c r="Y3572" s="2">
        <f t="shared" ref="Y3572:Y3635" si="2072">IF(X3572&gt;0,VLOOKUP(A3572,AT$12:AX$190,5),0)</f>
        <v>0</v>
      </c>
      <c r="Z3572" s="37">
        <f t="shared" ref="Z3572:Z3635" si="2073">IF(X3572&gt;0,VLOOKUP($A3572,$AT$10:$AY$190,6),0)</f>
        <v>0</v>
      </c>
      <c r="AA3572" s="2">
        <f t="shared" ref="AA3572:AA3635" si="2074">IF(Z3572&gt;0,TRUNC(Z3572*T3572,8),0)</f>
        <v>0</v>
      </c>
      <c r="AB3572" s="4">
        <f t="shared" si="2020"/>
        <v>7.1215000000000001E-2</v>
      </c>
      <c r="AC3572" s="148">
        <f t="shared" ref="AC3572:AC3635" si="2075">NETWORKDAYS(A$1975,A3572,$AT$194:$AT$348)-1</f>
        <v>1095</v>
      </c>
      <c r="AD3572" s="36">
        <v>252</v>
      </c>
      <c r="AE3572" s="35">
        <f t="shared" ref="AE3572:AE3635" si="2076">ROUND((1+AB3572)^TRUNC((AC3572/AD3572),9),9)</f>
        <v>1.3484074319999999</v>
      </c>
      <c r="AF3572" s="2">
        <f t="shared" ref="AF3572:AF3635" si="2077">TRUNC((T3572*(AE3572-1)),8)</f>
        <v>108973.62826293</v>
      </c>
      <c r="AG3572" s="2">
        <f t="shared" ref="AG3572:AG3635" si="2078">TRUNC((W3572*(AE3572-1)),8)</f>
        <v>108973.62826293999</v>
      </c>
      <c r="AH3572" s="3">
        <f t="shared" ref="AH3572:AH3635" si="2079">IF(AA3572&gt;0,AA3572+AF3572,0)</f>
        <v>0</v>
      </c>
      <c r="AI3572" s="3"/>
      <c r="AJ3572" s="3">
        <v>0</v>
      </c>
      <c r="AK3572" s="2">
        <f t="shared" ref="AK3572:AK3635" si="2080">((0.01*(A3572-A$1975)/30)*AI$1896)</f>
        <v>126454.70606062839</v>
      </c>
      <c r="AR3572" s="1"/>
      <c r="AW3572" s="30"/>
      <c r="AX3572" s="30"/>
    </row>
    <row r="3573" spans="1:50" x14ac:dyDescent="0.2">
      <c r="A3573" s="78">
        <f t="shared" si="2019"/>
        <v>45464</v>
      </c>
      <c r="B3573" s="2">
        <f t="shared" si="2051"/>
        <v>548487.10172912059</v>
      </c>
      <c r="C3573" s="3">
        <f t="shared" si="2052"/>
        <v>74045758.73343128</v>
      </c>
      <c r="D3573" s="2">
        <f t="shared" si="2018"/>
        <v>240537.3279050432</v>
      </c>
      <c r="E3573" s="2">
        <f t="shared" si="2053"/>
        <v>0</v>
      </c>
      <c r="F3573" s="33">
        <f t="shared" si="2054"/>
        <v>240537.3279050432</v>
      </c>
      <c r="G3573" s="39">
        <f t="shared" si="2055"/>
        <v>6895.24</v>
      </c>
      <c r="H3573" s="38">
        <f>IF(AND(N3573=1,N3572&gt;1),VLOOKUP(A3572,[1]Plan1!$CW$105:$CY$300,3),H3572)</f>
        <v>6926.96</v>
      </c>
      <c r="I3573" s="127">
        <f t="shared" si="2056"/>
        <v>45393</v>
      </c>
      <c r="J3573" s="127">
        <f t="shared" si="2057"/>
        <v>45423</v>
      </c>
      <c r="K3573" s="34">
        <f t="shared" si="2058"/>
        <v>4.600274972299756E-3</v>
      </c>
      <c r="L3573" s="212">
        <f t="shared" si="2059"/>
        <v>45483</v>
      </c>
      <c r="M3573" s="1">
        <f t="shared" si="2060"/>
        <v>22</v>
      </c>
      <c r="N3573" s="1">
        <f t="shared" si="2061"/>
        <v>9</v>
      </c>
      <c r="O3573" s="2">
        <f t="shared" si="2062"/>
        <v>1.0018793699999999</v>
      </c>
      <c r="P3573" s="35">
        <f t="shared" si="2063"/>
        <v>1.0037996</v>
      </c>
      <c r="Q3573" s="35">
        <f t="shared" si="2064"/>
        <v>1.2981554123873005</v>
      </c>
      <c r="R3573" s="2">
        <f t="shared" si="2065"/>
        <v>1.3005951200000001</v>
      </c>
      <c r="S3573" s="2">
        <f t="shared" si="2066"/>
        <v>1.29117631</v>
      </c>
      <c r="T3573" s="2">
        <f t="shared" si="2067"/>
        <v>312841.67485113</v>
      </c>
      <c r="U3573" s="2">
        <f t="shared" si="2068"/>
        <v>0</v>
      </c>
      <c r="V3573" s="2">
        <f t="shared" si="2069"/>
        <v>72304.346946095829</v>
      </c>
      <c r="W3573" s="2">
        <f t="shared" si="2070"/>
        <v>312841.67485113902</v>
      </c>
      <c r="X3573" s="36">
        <f t="shared" si="2071"/>
        <v>0</v>
      </c>
      <c r="Y3573" s="2">
        <f t="shared" si="2072"/>
        <v>0</v>
      </c>
      <c r="Z3573" s="37">
        <f t="shared" si="2073"/>
        <v>0</v>
      </c>
      <c r="AA3573" s="2">
        <f t="shared" si="2074"/>
        <v>0</v>
      </c>
      <c r="AB3573" s="4">
        <f t="shared" si="2020"/>
        <v>7.1215000000000001E-2</v>
      </c>
      <c r="AC3573" s="148">
        <f t="shared" si="2075"/>
        <v>1096</v>
      </c>
      <c r="AD3573" s="36">
        <v>252</v>
      </c>
      <c r="AE3573" s="35">
        <f t="shared" si="2076"/>
        <v>1.3487755850000001</v>
      </c>
      <c r="AF3573" s="2">
        <f t="shared" si="2077"/>
        <v>109111.53815858001</v>
      </c>
      <c r="AG3573" s="2">
        <f t="shared" si="2078"/>
        <v>109111.53815858001</v>
      </c>
      <c r="AH3573" s="3">
        <f t="shared" si="2079"/>
        <v>0</v>
      </c>
      <c r="AI3573" s="3"/>
      <c r="AJ3573" s="3">
        <v>0</v>
      </c>
      <c r="AK3573" s="2">
        <f t="shared" si="2080"/>
        <v>126533.8887194015</v>
      </c>
      <c r="AR3573" s="1"/>
      <c r="AW3573" s="30"/>
      <c r="AX3573" s="30"/>
    </row>
    <row r="3574" spans="1:50" x14ac:dyDescent="0.2">
      <c r="A3574" s="78">
        <f t="shared" si="2019"/>
        <v>45465</v>
      </c>
      <c r="B3574" s="2">
        <f t="shared" si="2051"/>
        <v>548654.32519448712</v>
      </c>
      <c r="C3574" s="3">
        <f t="shared" si="2052"/>
        <v>74068333.901255757</v>
      </c>
      <c r="D3574" s="2">
        <f t="shared" si="2018"/>
        <v>240537.3279050432</v>
      </c>
      <c r="E3574" s="2">
        <f t="shared" si="2053"/>
        <v>0</v>
      </c>
      <c r="F3574" s="33">
        <f t="shared" si="2054"/>
        <v>240537.3279050432</v>
      </c>
      <c r="G3574" s="39">
        <f t="shared" si="2055"/>
        <v>6895.24</v>
      </c>
      <c r="H3574" s="38">
        <f>IF(AND(N3574=1,N3573&gt;1),VLOOKUP(A3573,[1]Plan1!$CW$105:$CY$300,3),H3573)</f>
        <v>6926.96</v>
      </c>
      <c r="I3574" s="127">
        <f t="shared" si="2056"/>
        <v>45393</v>
      </c>
      <c r="J3574" s="127">
        <f t="shared" si="2057"/>
        <v>45423</v>
      </c>
      <c r="K3574" s="34">
        <f t="shared" si="2058"/>
        <v>4.600274972299756E-3</v>
      </c>
      <c r="L3574" s="212">
        <f t="shared" si="2059"/>
        <v>45483</v>
      </c>
      <c r="M3574" s="1">
        <f t="shared" si="2060"/>
        <v>22</v>
      </c>
      <c r="N3574" s="1">
        <f t="shared" si="2061"/>
        <v>10</v>
      </c>
      <c r="O3574" s="2">
        <f t="shared" si="2062"/>
        <v>1.00208841</v>
      </c>
      <c r="P3574" s="35">
        <f t="shared" si="2063"/>
        <v>1.0037996</v>
      </c>
      <c r="Q3574" s="35">
        <f t="shared" si="2064"/>
        <v>1.2981554123873005</v>
      </c>
      <c r="R3574" s="2">
        <f t="shared" si="2065"/>
        <v>1.30086649</v>
      </c>
      <c r="S3574" s="2">
        <f t="shared" si="2066"/>
        <v>1.29117631</v>
      </c>
      <c r="T3574" s="2">
        <f t="shared" si="2067"/>
        <v>312906.94946580997</v>
      </c>
      <c r="U3574" s="2">
        <f t="shared" si="2068"/>
        <v>0</v>
      </c>
      <c r="V3574" s="2">
        <f t="shared" si="2069"/>
        <v>72369.621560769403</v>
      </c>
      <c r="W3574" s="2">
        <f t="shared" si="2070"/>
        <v>312906.94946581259</v>
      </c>
      <c r="X3574" s="36">
        <f t="shared" si="2071"/>
        <v>0</v>
      </c>
      <c r="Y3574" s="2">
        <f t="shared" si="2072"/>
        <v>0</v>
      </c>
      <c r="Z3574" s="37">
        <f t="shared" si="2073"/>
        <v>0</v>
      </c>
      <c r="AA3574" s="2">
        <f t="shared" si="2074"/>
        <v>0</v>
      </c>
      <c r="AB3574" s="4">
        <f t="shared" si="2020"/>
        <v>7.1215000000000001E-2</v>
      </c>
      <c r="AC3574" s="148">
        <f t="shared" si="2075"/>
        <v>1096</v>
      </c>
      <c r="AD3574" s="36">
        <v>252</v>
      </c>
      <c r="AE3574" s="35">
        <f t="shared" si="2076"/>
        <v>1.3487755850000001</v>
      </c>
      <c r="AF3574" s="2">
        <f t="shared" si="2077"/>
        <v>109134.3043505</v>
      </c>
      <c r="AG3574" s="2">
        <f t="shared" si="2078"/>
        <v>109134.3043505</v>
      </c>
      <c r="AH3574" s="3">
        <f t="shared" si="2079"/>
        <v>0</v>
      </c>
      <c r="AI3574" s="3"/>
      <c r="AJ3574" s="3">
        <v>0</v>
      </c>
      <c r="AK3574" s="2">
        <f t="shared" si="2080"/>
        <v>126613.07137817459</v>
      </c>
      <c r="AR3574" s="1"/>
      <c r="AW3574" s="30"/>
      <c r="AX3574" s="30"/>
    </row>
    <row r="3575" spans="1:50" x14ac:dyDescent="0.2">
      <c r="A3575" s="78">
        <f t="shared" si="2019"/>
        <v>45466</v>
      </c>
      <c r="B3575" s="2">
        <f t="shared" si="2051"/>
        <v>548733.50785326026</v>
      </c>
      <c r="C3575" s="3">
        <f t="shared" si="2052"/>
        <v>74079023.560190141</v>
      </c>
      <c r="D3575" s="2">
        <f t="shared" si="2018"/>
        <v>240537.3279050432</v>
      </c>
      <c r="E3575" s="2">
        <f t="shared" si="2053"/>
        <v>0</v>
      </c>
      <c r="F3575" s="33">
        <f t="shared" si="2054"/>
        <v>240537.3279050432</v>
      </c>
      <c r="G3575" s="39">
        <f t="shared" si="2055"/>
        <v>6895.24</v>
      </c>
      <c r="H3575" s="38">
        <f>IF(AND(N3575=1,N3574&gt;1),VLOOKUP(A3574,[1]Plan1!$CW$105:$CY$300,3),H3574)</f>
        <v>6926.96</v>
      </c>
      <c r="I3575" s="127">
        <f t="shared" si="2056"/>
        <v>45393</v>
      </c>
      <c r="J3575" s="127">
        <f t="shared" si="2057"/>
        <v>45423</v>
      </c>
      <c r="K3575" s="34">
        <f t="shared" si="2058"/>
        <v>4.600274972299756E-3</v>
      </c>
      <c r="L3575" s="212">
        <f t="shared" si="2059"/>
        <v>45483</v>
      </c>
      <c r="M3575" s="1">
        <f t="shared" si="2060"/>
        <v>22</v>
      </c>
      <c r="N3575" s="1">
        <f t="shared" si="2061"/>
        <v>10</v>
      </c>
      <c r="O3575" s="2">
        <f t="shared" si="2062"/>
        <v>1.00208841</v>
      </c>
      <c r="P3575" s="35">
        <f t="shared" si="2063"/>
        <v>1.0037996</v>
      </c>
      <c r="Q3575" s="35">
        <f t="shared" si="2064"/>
        <v>1.2981554123873005</v>
      </c>
      <c r="R3575" s="2">
        <f t="shared" si="2065"/>
        <v>1.30086649</v>
      </c>
      <c r="S3575" s="2">
        <f t="shared" si="2066"/>
        <v>1.29117631</v>
      </c>
      <c r="T3575" s="2">
        <f t="shared" si="2067"/>
        <v>312906.94946580997</v>
      </c>
      <c r="U3575" s="2">
        <f t="shared" si="2068"/>
        <v>0</v>
      </c>
      <c r="V3575" s="2">
        <f t="shared" si="2069"/>
        <v>72369.621560769403</v>
      </c>
      <c r="W3575" s="2">
        <f t="shared" si="2070"/>
        <v>312906.94946581259</v>
      </c>
      <c r="X3575" s="36">
        <f t="shared" si="2071"/>
        <v>0</v>
      </c>
      <c r="Y3575" s="2">
        <f t="shared" si="2072"/>
        <v>0</v>
      </c>
      <c r="Z3575" s="37">
        <f t="shared" si="2073"/>
        <v>0</v>
      </c>
      <c r="AA3575" s="2">
        <f t="shared" si="2074"/>
        <v>0</v>
      </c>
      <c r="AB3575" s="4">
        <f t="shared" si="2020"/>
        <v>7.1215000000000001E-2</v>
      </c>
      <c r="AC3575" s="148">
        <f t="shared" si="2075"/>
        <v>1096</v>
      </c>
      <c r="AD3575" s="36">
        <v>252</v>
      </c>
      <c r="AE3575" s="35">
        <f t="shared" si="2076"/>
        <v>1.3487755850000001</v>
      </c>
      <c r="AF3575" s="2">
        <f t="shared" si="2077"/>
        <v>109134.3043505</v>
      </c>
      <c r="AG3575" s="2">
        <f t="shared" si="2078"/>
        <v>109134.3043505</v>
      </c>
      <c r="AH3575" s="3">
        <f t="shared" si="2079"/>
        <v>0</v>
      </c>
      <c r="AI3575" s="3"/>
      <c r="AJ3575" s="3">
        <v>0</v>
      </c>
      <c r="AK3575" s="2">
        <f t="shared" si="2080"/>
        <v>126692.25403694766</v>
      </c>
      <c r="AR3575" s="1"/>
      <c r="AW3575" s="30"/>
      <c r="AX3575" s="30"/>
    </row>
    <row r="3576" spans="1:50" x14ac:dyDescent="0.2">
      <c r="A3576" s="78">
        <f t="shared" si="2019"/>
        <v>45467</v>
      </c>
      <c r="B3576" s="2">
        <f t="shared" si="2051"/>
        <v>548927.91912198334</v>
      </c>
      <c r="C3576" s="3">
        <f t="shared" si="2052"/>
        <v>74105269.081467748</v>
      </c>
      <c r="D3576" s="2">
        <f t="shared" si="2018"/>
        <v>240537.3279050432</v>
      </c>
      <c r="E3576" s="2">
        <f t="shared" si="2053"/>
        <v>0</v>
      </c>
      <c r="F3576" s="33">
        <f t="shared" si="2054"/>
        <v>240537.3279050432</v>
      </c>
      <c r="G3576" s="39">
        <f t="shared" si="2055"/>
        <v>6895.24</v>
      </c>
      <c r="H3576" s="38">
        <f>IF(AND(N3576=1,N3575&gt;1),VLOOKUP(A3575,[1]Plan1!$CW$105:$CY$300,3),H3575)</f>
        <v>6926.96</v>
      </c>
      <c r="I3576" s="127">
        <f t="shared" si="2056"/>
        <v>45393</v>
      </c>
      <c r="J3576" s="127">
        <f t="shared" si="2057"/>
        <v>45423</v>
      </c>
      <c r="K3576" s="34">
        <f t="shared" si="2058"/>
        <v>4.600274972299756E-3</v>
      </c>
      <c r="L3576" s="212">
        <f t="shared" si="2059"/>
        <v>45483</v>
      </c>
      <c r="M3576" s="1">
        <f t="shared" si="2060"/>
        <v>22</v>
      </c>
      <c r="N3576" s="1">
        <f t="shared" si="2061"/>
        <v>10</v>
      </c>
      <c r="O3576" s="2">
        <f t="shared" si="2062"/>
        <v>1.00208841</v>
      </c>
      <c r="P3576" s="35">
        <f t="shared" si="2063"/>
        <v>1.0037996</v>
      </c>
      <c r="Q3576" s="35">
        <f t="shared" si="2064"/>
        <v>1.2981554123873005</v>
      </c>
      <c r="R3576" s="2">
        <f t="shared" si="2065"/>
        <v>1.30086649</v>
      </c>
      <c r="S3576" s="2">
        <f t="shared" si="2066"/>
        <v>1.29117631</v>
      </c>
      <c r="T3576" s="2">
        <f t="shared" si="2067"/>
        <v>312906.94946580997</v>
      </c>
      <c r="U3576" s="2">
        <f t="shared" si="2068"/>
        <v>0</v>
      </c>
      <c r="V3576" s="2">
        <f t="shared" si="2069"/>
        <v>72369.621560769403</v>
      </c>
      <c r="W3576" s="2">
        <f t="shared" si="2070"/>
        <v>312906.94946581259</v>
      </c>
      <c r="X3576" s="36">
        <f t="shared" si="2071"/>
        <v>0</v>
      </c>
      <c r="Y3576" s="2">
        <f t="shared" si="2072"/>
        <v>0</v>
      </c>
      <c r="Z3576" s="37">
        <f t="shared" si="2073"/>
        <v>0</v>
      </c>
      <c r="AA3576" s="2">
        <f t="shared" si="2074"/>
        <v>0</v>
      </c>
      <c r="AB3576" s="4">
        <f t="shared" si="2020"/>
        <v>7.1215000000000001E-2</v>
      </c>
      <c r="AC3576" s="148">
        <f t="shared" si="2075"/>
        <v>1097</v>
      </c>
      <c r="AD3576" s="36">
        <v>252</v>
      </c>
      <c r="AE3576" s="35">
        <f t="shared" si="2076"/>
        <v>1.349143837</v>
      </c>
      <c r="AF3576" s="2">
        <f t="shared" si="2077"/>
        <v>109249.53296045</v>
      </c>
      <c r="AG3576" s="2">
        <f t="shared" si="2078"/>
        <v>109249.53296045</v>
      </c>
      <c r="AH3576" s="3">
        <f t="shared" si="2079"/>
        <v>0</v>
      </c>
      <c r="AI3576" s="3"/>
      <c r="AJ3576" s="3">
        <v>0</v>
      </c>
      <c r="AK3576" s="2">
        <f t="shared" si="2080"/>
        <v>126771.43669572077</v>
      </c>
      <c r="AR3576" s="1"/>
      <c r="AW3576" s="30"/>
      <c r="AX3576" s="30"/>
    </row>
    <row r="3577" spans="1:50" x14ac:dyDescent="0.2">
      <c r="A3577" s="78">
        <f t="shared" si="2019"/>
        <v>45468</v>
      </c>
      <c r="B3577" s="2">
        <f t="shared" si="2051"/>
        <v>549210.46742589644</v>
      </c>
      <c r="C3577" s="3">
        <f t="shared" si="2052"/>
        <v>74143413.102496013</v>
      </c>
      <c r="D3577" s="2">
        <f t="shared" si="2018"/>
        <v>240537.3279050432</v>
      </c>
      <c r="E3577" s="2">
        <f t="shared" si="2053"/>
        <v>0</v>
      </c>
      <c r="F3577" s="33">
        <f t="shared" si="2054"/>
        <v>240537.3279050432</v>
      </c>
      <c r="G3577" s="39">
        <f t="shared" si="2055"/>
        <v>6895.24</v>
      </c>
      <c r="H3577" s="38">
        <f>IF(AND(N3577=1,N3576&gt;1),VLOOKUP(A3576,[1]Plan1!$CW$105:$CY$300,3),H3576)</f>
        <v>6926.96</v>
      </c>
      <c r="I3577" s="127">
        <f t="shared" si="2056"/>
        <v>45393</v>
      </c>
      <c r="J3577" s="127">
        <f t="shared" si="2057"/>
        <v>45423</v>
      </c>
      <c r="K3577" s="34">
        <f t="shared" si="2058"/>
        <v>4.600274972299756E-3</v>
      </c>
      <c r="L3577" s="212">
        <f t="shared" si="2059"/>
        <v>45483</v>
      </c>
      <c r="M3577" s="1">
        <f t="shared" si="2060"/>
        <v>22</v>
      </c>
      <c r="N3577" s="1">
        <f t="shared" si="2061"/>
        <v>11</v>
      </c>
      <c r="O3577" s="2">
        <f t="shared" si="2062"/>
        <v>1.0022974899999999</v>
      </c>
      <c r="P3577" s="35">
        <f t="shared" si="2063"/>
        <v>1.0037996</v>
      </c>
      <c r="Q3577" s="35">
        <f t="shared" si="2064"/>
        <v>1.2981554123873005</v>
      </c>
      <c r="R3577" s="2">
        <f t="shared" si="2065"/>
        <v>1.30113791</v>
      </c>
      <c r="S3577" s="2">
        <f t="shared" si="2066"/>
        <v>1.29117631</v>
      </c>
      <c r="T3577" s="2">
        <f t="shared" si="2067"/>
        <v>312972.23610734998</v>
      </c>
      <c r="U3577" s="2">
        <f t="shared" si="2068"/>
        <v>0</v>
      </c>
      <c r="V3577" s="2">
        <f t="shared" si="2069"/>
        <v>72434.908202309394</v>
      </c>
      <c r="W3577" s="2">
        <f t="shared" si="2070"/>
        <v>312972.2361073526</v>
      </c>
      <c r="X3577" s="36">
        <f t="shared" si="2071"/>
        <v>0</v>
      </c>
      <c r="Y3577" s="2">
        <f t="shared" si="2072"/>
        <v>0</v>
      </c>
      <c r="Z3577" s="37">
        <f t="shared" si="2073"/>
        <v>0</v>
      </c>
      <c r="AA3577" s="2">
        <f t="shared" si="2074"/>
        <v>0</v>
      </c>
      <c r="AB3577" s="4">
        <f t="shared" si="2020"/>
        <v>7.1215000000000001E-2</v>
      </c>
      <c r="AC3577" s="148">
        <f t="shared" si="2075"/>
        <v>1098</v>
      </c>
      <c r="AD3577" s="36">
        <v>252</v>
      </c>
      <c r="AE3577" s="35">
        <f t="shared" si="2076"/>
        <v>1.3495121910000001</v>
      </c>
      <c r="AF3577" s="2">
        <f t="shared" si="2077"/>
        <v>109387.61196404</v>
      </c>
      <c r="AG3577" s="2">
        <f t="shared" si="2078"/>
        <v>109387.61196405</v>
      </c>
      <c r="AH3577" s="3">
        <f t="shared" si="2079"/>
        <v>0</v>
      </c>
      <c r="AI3577" s="3"/>
      <c r="AJ3577" s="3">
        <v>0</v>
      </c>
      <c r="AK3577" s="2">
        <f t="shared" si="2080"/>
        <v>126850.61935449386</v>
      </c>
      <c r="AR3577" s="1"/>
      <c r="AW3577" s="30"/>
      <c r="AX3577" s="30"/>
    </row>
    <row r="3578" spans="1:50" x14ac:dyDescent="0.2">
      <c r="A3578" s="78">
        <f t="shared" si="2019"/>
        <v>45469</v>
      </c>
      <c r="B3578" s="2">
        <f t="shared" si="2051"/>
        <v>549493.1142994992</v>
      </c>
      <c r="C3578" s="3">
        <f t="shared" si="2052"/>
        <v>74181570.430432394</v>
      </c>
      <c r="D3578" s="2">
        <f t="shared" ref="D3578:D3641" si="2081">D3577</f>
        <v>240537.3279050432</v>
      </c>
      <c r="E3578" s="2">
        <f t="shared" si="2053"/>
        <v>0</v>
      </c>
      <c r="F3578" s="33">
        <f t="shared" si="2054"/>
        <v>240537.3279050432</v>
      </c>
      <c r="G3578" s="39">
        <f t="shared" si="2055"/>
        <v>6895.24</v>
      </c>
      <c r="H3578" s="38">
        <f>IF(AND(N3578=1,N3577&gt;1),VLOOKUP(A3577,[1]Plan1!$CW$105:$CY$300,3),H3577)</f>
        <v>6926.96</v>
      </c>
      <c r="I3578" s="127">
        <f t="shared" si="2056"/>
        <v>45393</v>
      </c>
      <c r="J3578" s="127">
        <f t="shared" si="2057"/>
        <v>45423</v>
      </c>
      <c r="K3578" s="34">
        <f t="shared" si="2058"/>
        <v>4.600274972299756E-3</v>
      </c>
      <c r="L3578" s="212">
        <f t="shared" si="2059"/>
        <v>45483</v>
      </c>
      <c r="M3578" s="1">
        <f t="shared" si="2060"/>
        <v>22</v>
      </c>
      <c r="N3578" s="1">
        <f t="shared" si="2061"/>
        <v>12</v>
      </c>
      <c r="O3578" s="2">
        <f t="shared" si="2062"/>
        <v>1.0025066199999999</v>
      </c>
      <c r="P3578" s="35">
        <f t="shared" si="2063"/>
        <v>1.0037996</v>
      </c>
      <c r="Q3578" s="35">
        <f t="shared" si="2064"/>
        <v>1.2981554123873005</v>
      </c>
      <c r="R3578" s="2">
        <f t="shared" si="2065"/>
        <v>1.3014093900000001</v>
      </c>
      <c r="S3578" s="2">
        <f t="shared" si="2066"/>
        <v>1.29117631</v>
      </c>
      <c r="T3578" s="2">
        <f t="shared" si="2067"/>
        <v>313037.53718113003</v>
      </c>
      <c r="U3578" s="2">
        <f t="shared" si="2068"/>
        <v>0</v>
      </c>
      <c r="V3578" s="2">
        <f t="shared" si="2069"/>
        <v>72500.209276089081</v>
      </c>
      <c r="W3578" s="2">
        <f t="shared" si="2070"/>
        <v>313037.5371811323</v>
      </c>
      <c r="X3578" s="36">
        <f t="shared" si="2071"/>
        <v>0</v>
      </c>
      <c r="Y3578" s="2">
        <f t="shared" si="2072"/>
        <v>0</v>
      </c>
      <c r="Z3578" s="37">
        <f t="shared" si="2073"/>
        <v>0</v>
      </c>
      <c r="AA3578" s="2">
        <f t="shared" si="2074"/>
        <v>0</v>
      </c>
      <c r="AB3578" s="4">
        <f t="shared" si="2020"/>
        <v>7.1215000000000001E-2</v>
      </c>
      <c r="AC3578" s="148">
        <f t="shared" si="2075"/>
        <v>1099</v>
      </c>
      <c r="AD3578" s="36">
        <v>252</v>
      </c>
      <c r="AE3578" s="35">
        <f t="shared" si="2076"/>
        <v>1.349880644</v>
      </c>
      <c r="AF3578" s="2">
        <f t="shared" si="2077"/>
        <v>109525.77510509999</v>
      </c>
      <c r="AG3578" s="2">
        <f t="shared" si="2078"/>
        <v>109525.77510509999</v>
      </c>
      <c r="AH3578" s="3">
        <f t="shared" si="2079"/>
        <v>0</v>
      </c>
      <c r="AI3578" s="3"/>
      <c r="AJ3578" s="3">
        <v>0</v>
      </c>
      <c r="AK3578" s="2">
        <f t="shared" si="2080"/>
        <v>126929.80201326695</v>
      </c>
      <c r="AR3578" s="1"/>
      <c r="AW3578" s="30"/>
      <c r="AX3578" s="30"/>
    </row>
    <row r="3579" spans="1:50" x14ac:dyDescent="0.2">
      <c r="A3579" s="78">
        <f t="shared" si="2019"/>
        <v>45470</v>
      </c>
      <c r="B3579" s="2">
        <f t="shared" si="2051"/>
        <v>549775.85746962822</v>
      </c>
      <c r="C3579" s="3">
        <f t="shared" si="2052"/>
        <v>74219740.758399814</v>
      </c>
      <c r="D3579" s="2">
        <f t="shared" si="2081"/>
        <v>240537.3279050432</v>
      </c>
      <c r="E3579" s="2">
        <f t="shared" si="2053"/>
        <v>0</v>
      </c>
      <c r="F3579" s="33">
        <f t="shared" si="2054"/>
        <v>240537.3279050432</v>
      </c>
      <c r="G3579" s="39">
        <f t="shared" si="2055"/>
        <v>6895.24</v>
      </c>
      <c r="H3579" s="38">
        <f>IF(AND(N3579=1,N3578&gt;1),VLOOKUP(A3578,[1]Plan1!$CW$105:$CY$300,3),H3578)</f>
        <v>6926.96</v>
      </c>
      <c r="I3579" s="127">
        <f t="shared" si="2056"/>
        <v>45393</v>
      </c>
      <c r="J3579" s="127">
        <f t="shared" si="2057"/>
        <v>45423</v>
      </c>
      <c r="K3579" s="34">
        <f t="shared" si="2058"/>
        <v>4.600274972299756E-3</v>
      </c>
      <c r="L3579" s="212">
        <f t="shared" si="2059"/>
        <v>45483</v>
      </c>
      <c r="M3579" s="1">
        <f t="shared" si="2060"/>
        <v>22</v>
      </c>
      <c r="N3579" s="1">
        <f t="shared" si="2061"/>
        <v>13</v>
      </c>
      <c r="O3579" s="2">
        <f t="shared" si="2062"/>
        <v>1.0027157900000001</v>
      </c>
      <c r="P3579" s="35">
        <f t="shared" si="2063"/>
        <v>1.0037996</v>
      </c>
      <c r="Q3579" s="35">
        <f t="shared" si="2064"/>
        <v>1.2981554123873005</v>
      </c>
      <c r="R3579" s="2">
        <f t="shared" si="2065"/>
        <v>1.3016809199999999</v>
      </c>
      <c r="S3579" s="2">
        <f t="shared" si="2066"/>
        <v>1.29117631</v>
      </c>
      <c r="T3579" s="2">
        <f t="shared" si="2067"/>
        <v>313102.85028176999</v>
      </c>
      <c r="U3579" s="2">
        <f t="shared" si="2068"/>
        <v>0</v>
      </c>
      <c r="V3579" s="2">
        <f t="shared" si="2069"/>
        <v>72565.522376735084</v>
      </c>
      <c r="W3579" s="2">
        <f t="shared" si="2070"/>
        <v>313102.85028177826</v>
      </c>
      <c r="X3579" s="36">
        <f t="shared" si="2071"/>
        <v>0</v>
      </c>
      <c r="Y3579" s="2">
        <f t="shared" si="2072"/>
        <v>0</v>
      </c>
      <c r="Z3579" s="37">
        <f t="shared" si="2073"/>
        <v>0</v>
      </c>
      <c r="AA3579" s="2">
        <f t="shared" si="2074"/>
        <v>0</v>
      </c>
      <c r="AB3579" s="4">
        <f t="shared" si="2020"/>
        <v>7.1215000000000001E-2</v>
      </c>
      <c r="AC3579" s="148">
        <f t="shared" si="2075"/>
        <v>1100</v>
      </c>
      <c r="AD3579" s="36">
        <v>252</v>
      </c>
      <c r="AE3579" s="35">
        <f t="shared" si="2076"/>
        <v>1.3502491990000001</v>
      </c>
      <c r="AF3579" s="2">
        <f t="shared" si="2077"/>
        <v>109664.0225158</v>
      </c>
      <c r="AG3579" s="2">
        <f t="shared" si="2078"/>
        <v>109664.02251580999</v>
      </c>
      <c r="AH3579" s="3">
        <f t="shared" si="2079"/>
        <v>0</v>
      </c>
      <c r="AI3579" s="3"/>
      <c r="AJ3579" s="3">
        <v>0</v>
      </c>
      <c r="AK3579" s="2">
        <f t="shared" si="2080"/>
        <v>127008.98467204002</v>
      </c>
      <c r="AR3579" s="1"/>
      <c r="AW3579" s="30"/>
      <c r="AX3579" s="30"/>
    </row>
    <row r="3580" spans="1:50" x14ac:dyDescent="0.2">
      <c r="A3580" s="78">
        <f t="shared" si="2019"/>
        <v>45471</v>
      </c>
      <c r="B3580" s="2">
        <f t="shared" si="2051"/>
        <v>550058.69959193713</v>
      </c>
      <c r="C3580" s="3">
        <f t="shared" si="2052"/>
        <v>74257924.44491151</v>
      </c>
      <c r="D3580" s="2">
        <f t="shared" si="2081"/>
        <v>240537.3279050432</v>
      </c>
      <c r="E3580" s="2">
        <f t="shared" si="2053"/>
        <v>0</v>
      </c>
      <c r="F3580" s="33">
        <f t="shared" si="2054"/>
        <v>240537.3279050432</v>
      </c>
      <c r="G3580" s="39">
        <f t="shared" si="2055"/>
        <v>6895.24</v>
      </c>
      <c r="H3580" s="38">
        <f>IF(AND(N3580=1,N3579&gt;1),VLOOKUP(A3579,[1]Plan1!$CW$105:$CY$300,3),H3579)</f>
        <v>6926.96</v>
      </c>
      <c r="I3580" s="127">
        <f t="shared" si="2056"/>
        <v>45393</v>
      </c>
      <c r="J3580" s="127">
        <f t="shared" si="2057"/>
        <v>45423</v>
      </c>
      <c r="K3580" s="34">
        <f t="shared" si="2058"/>
        <v>4.600274972299756E-3</v>
      </c>
      <c r="L3580" s="212">
        <f t="shared" si="2059"/>
        <v>45483</v>
      </c>
      <c r="M3580" s="1">
        <f t="shared" si="2060"/>
        <v>22</v>
      </c>
      <c r="N3580" s="1">
        <f t="shared" si="2061"/>
        <v>14</v>
      </c>
      <c r="O3580" s="2">
        <f t="shared" si="2062"/>
        <v>1.0029250000000001</v>
      </c>
      <c r="P3580" s="35">
        <f t="shared" si="2063"/>
        <v>1.0037996</v>
      </c>
      <c r="Q3580" s="35">
        <f t="shared" si="2064"/>
        <v>1.2981554123873005</v>
      </c>
      <c r="R3580" s="2">
        <f t="shared" si="2065"/>
        <v>1.30195251</v>
      </c>
      <c r="S3580" s="2">
        <f t="shared" si="2066"/>
        <v>1.29117631</v>
      </c>
      <c r="T3580" s="2">
        <f t="shared" si="2067"/>
        <v>313168.17781466001</v>
      </c>
      <c r="U3580" s="2">
        <f t="shared" si="2068"/>
        <v>0</v>
      </c>
      <c r="V3580" s="2">
        <f t="shared" si="2069"/>
        <v>72630.84990962084</v>
      </c>
      <c r="W3580" s="2">
        <f t="shared" si="2070"/>
        <v>313168.17781466403</v>
      </c>
      <c r="X3580" s="36">
        <f t="shared" si="2071"/>
        <v>0</v>
      </c>
      <c r="Y3580" s="2">
        <f t="shared" si="2072"/>
        <v>0</v>
      </c>
      <c r="Z3580" s="37">
        <f t="shared" si="2073"/>
        <v>0</v>
      </c>
      <c r="AA3580" s="2">
        <f t="shared" si="2074"/>
        <v>0</v>
      </c>
      <c r="AB3580" s="4">
        <f t="shared" si="2020"/>
        <v>7.1215000000000001E-2</v>
      </c>
      <c r="AC3580" s="148">
        <f t="shared" si="2075"/>
        <v>1101</v>
      </c>
      <c r="AD3580" s="36">
        <v>252</v>
      </c>
      <c r="AE3580" s="35">
        <f t="shared" si="2076"/>
        <v>1.350617854</v>
      </c>
      <c r="AF3580" s="2">
        <f t="shared" si="2077"/>
        <v>109802.35444646</v>
      </c>
      <c r="AG3580" s="2">
        <f t="shared" si="2078"/>
        <v>109802.35444646</v>
      </c>
      <c r="AH3580" s="3">
        <f t="shared" si="2079"/>
        <v>0</v>
      </c>
      <c r="AI3580" s="3"/>
      <c r="AJ3580" s="3">
        <v>0</v>
      </c>
      <c r="AK3580" s="2">
        <f t="shared" si="2080"/>
        <v>127088.16733081313</v>
      </c>
      <c r="AR3580" s="1"/>
      <c r="AW3580" s="30"/>
      <c r="AX3580" s="30"/>
    </row>
    <row r="3581" spans="1:50" x14ac:dyDescent="0.2">
      <c r="A3581" s="78">
        <f t="shared" si="2019"/>
        <v>45472</v>
      </c>
      <c r="B3581" s="2">
        <f t="shared" si="2051"/>
        <v>550226.13427542569</v>
      </c>
      <c r="C3581" s="3">
        <f t="shared" si="2052"/>
        <v>74280528.127182469</v>
      </c>
      <c r="D3581" s="2">
        <f t="shared" si="2081"/>
        <v>240537.3279050432</v>
      </c>
      <c r="E3581" s="2">
        <f t="shared" si="2053"/>
        <v>0</v>
      </c>
      <c r="F3581" s="33">
        <f t="shared" si="2054"/>
        <v>240537.3279050432</v>
      </c>
      <c r="G3581" s="39">
        <f t="shared" si="2055"/>
        <v>6895.24</v>
      </c>
      <c r="H3581" s="38">
        <f>IF(AND(N3581=1,N3580&gt;1),VLOOKUP(A3580,[1]Plan1!$CW$105:$CY$300,3),H3580)</f>
        <v>6926.96</v>
      </c>
      <c r="I3581" s="127">
        <f t="shared" si="2056"/>
        <v>45393</v>
      </c>
      <c r="J3581" s="127">
        <f t="shared" si="2057"/>
        <v>45423</v>
      </c>
      <c r="K3581" s="34">
        <f t="shared" si="2058"/>
        <v>4.600274972299756E-3</v>
      </c>
      <c r="L3581" s="212">
        <f t="shared" si="2059"/>
        <v>45483</v>
      </c>
      <c r="M3581" s="1">
        <f t="shared" si="2060"/>
        <v>22</v>
      </c>
      <c r="N3581" s="1">
        <f t="shared" si="2061"/>
        <v>15</v>
      </c>
      <c r="O3581" s="2">
        <f t="shared" si="2062"/>
        <v>1.0031342599999999</v>
      </c>
      <c r="P3581" s="35">
        <f t="shared" si="2063"/>
        <v>1.0037996</v>
      </c>
      <c r="Q3581" s="35">
        <f t="shared" si="2064"/>
        <v>1.2981554123873005</v>
      </c>
      <c r="R3581" s="2">
        <f t="shared" si="2065"/>
        <v>1.30222416</v>
      </c>
      <c r="S3581" s="2">
        <f t="shared" si="2066"/>
        <v>1.29117631</v>
      </c>
      <c r="T3581" s="2">
        <f t="shared" si="2067"/>
        <v>313233.51977978001</v>
      </c>
      <c r="U3581" s="2">
        <f t="shared" si="2068"/>
        <v>0</v>
      </c>
      <c r="V3581" s="2">
        <f t="shared" si="2069"/>
        <v>72696.191874746233</v>
      </c>
      <c r="W3581" s="2">
        <f t="shared" si="2070"/>
        <v>313233.51977978944</v>
      </c>
      <c r="X3581" s="36">
        <f t="shared" si="2071"/>
        <v>0</v>
      </c>
      <c r="Y3581" s="2">
        <f t="shared" si="2072"/>
        <v>0</v>
      </c>
      <c r="Z3581" s="37">
        <f t="shared" si="2073"/>
        <v>0</v>
      </c>
      <c r="AA3581" s="2">
        <f t="shared" si="2074"/>
        <v>0</v>
      </c>
      <c r="AB3581" s="4">
        <f t="shared" si="2020"/>
        <v>7.1215000000000001E-2</v>
      </c>
      <c r="AC3581" s="148">
        <f t="shared" si="2075"/>
        <v>1101</v>
      </c>
      <c r="AD3581" s="36">
        <v>252</v>
      </c>
      <c r="AE3581" s="35">
        <f t="shared" si="2076"/>
        <v>1.350617854</v>
      </c>
      <c r="AF3581" s="2">
        <f t="shared" si="2077"/>
        <v>109825.26450605001</v>
      </c>
      <c r="AG3581" s="2">
        <f t="shared" si="2078"/>
        <v>109825.26450605001</v>
      </c>
      <c r="AH3581" s="3">
        <f t="shared" si="2079"/>
        <v>0</v>
      </c>
      <c r="AI3581" s="3"/>
      <c r="AJ3581" s="3">
        <v>0</v>
      </c>
      <c r="AK3581" s="2">
        <f t="shared" si="2080"/>
        <v>127167.34998958622</v>
      </c>
      <c r="AR3581" s="1"/>
      <c r="AW3581" s="30"/>
      <c r="AX3581" s="30"/>
    </row>
    <row r="3582" spans="1:50" x14ac:dyDescent="0.2">
      <c r="A3582" s="78">
        <f t="shared" si="2019"/>
        <v>45473</v>
      </c>
      <c r="B3582" s="2">
        <f t="shared" si="2051"/>
        <v>550305.31693419872</v>
      </c>
      <c r="C3582" s="3">
        <f t="shared" si="2052"/>
        <v>74291217.786116824</v>
      </c>
      <c r="D3582" s="2">
        <f t="shared" si="2081"/>
        <v>240537.3279050432</v>
      </c>
      <c r="E3582" s="2">
        <f t="shared" si="2053"/>
        <v>0</v>
      </c>
      <c r="F3582" s="33">
        <f t="shared" si="2054"/>
        <v>240537.3279050432</v>
      </c>
      <c r="G3582" s="39">
        <f t="shared" si="2055"/>
        <v>6895.24</v>
      </c>
      <c r="H3582" s="38">
        <f>IF(AND(N3582=1,N3581&gt;1),VLOOKUP(A3581,[1]Plan1!$CW$105:$CY$300,3),H3581)</f>
        <v>6926.96</v>
      </c>
      <c r="I3582" s="127">
        <f t="shared" si="2056"/>
        <v>45393</v>
      </c>
      <c r="J3582" s="127">
        <f t="shared" si="2057"/>
        <v>45423</v>
      </c>
      <c r="K3582" s="34">
        <f t="shared" si="2058"/>
        <v>4.600274972299756E-3</v>
      </c>
      <c r="L3582" s="212">
        <f t="shared" si="2059"/>
        <v>45483</v>
      </c>
      <c r="M3582" s="1">
        <f t="shared" si="2060"/>
        <v>22</v>
      </c>
      <c r="N3582" s="1">
        <f t="shared" si="2061"/>
        <v>15</v>
      </c>
      <c r="O3582" s="2">
        <f t="shared" si="2062"/>
        <v>1.0031342599999999</v>
      </c>
      <c r="P3582" s="35">
        <f t="shared" si="2063"/>
        <v>1.0037996</v>
      </c>
      <c r="Q3582" s="35">
        <f t="shared" si="2064"/>
        <v>1.2981554123873005</v>
      </c>
      <c r="R3582" s="2">
        <f t="shared" si="2065"/>
        <v>1.30222416</v>
      </c>
      <c r="S3582" s="2">
        <f t="shared" si="2066"/>
        <v>1.29117631</v>
      </c>
      <c r="T3582" s="2">
        <f t="shared" si="2067"/>
        <v>313233.51977978001</v>
      </c>
      <c r="U3582" s="2">
        <f t="shared" si="2068"/>
        <v>0</v>
      </c>
      <c r="V3582" s="2">
        <f t="shared" si="2069"/>
        <v>72696.191874746233</v>
      </c>
      <c r="W3582" s="2">
        <f t="shared" si="2070"/>
        <v>313233.51977978944</v>
      </c>
      <c r="X3582" s="36">
        <f t="shared" si="2071"/>
        <v>0</v>
      </c>
      <c r="Y3582" s="2">
        <f t="shared" si="2072"/>
        <v>0</v>
      </c>
      <c r="Z3582" s="37">
        <f t="shared" si="2073"/>
        <v>0</v>
      </c>
      <c r="AA3582" s="2">
        <f t="shared" si="2074"/>
        <v>0</v>
      </c>
      <c r="AB3582" s="4">
        <f t="shared" si="2020"/>
        <v>7.1215000000000001E-2</v>
      </c>
      <c r="AC3582" s="148">
        <f t="shared" si="2075"/>
        <v>1101</v>
      </c>
      <c r="AD3582" s="36">
        <v>252</v>
      </c>
      <c r="AE3582" s="35">
        <f t="shared" si="2076"/>
        <v>1.350617854</v>
      </c>
      <c r="AF3582" s="2">
        <f t="shared" si="2077"/>
        <v>109825.26450605001</v>
      </c>
      <c r="AG3582" s="2">
        <f t="shared" si="2078"/>
        <v>109825.26450605001</v>
      </c>
      <c r="AH3582" s="3">
        <f t="shared" si="2079"/>
        <v>0</v>
      </c>
      <c r="AI3582" s="3"/>
      <c r="AJ3582" s="3">
        <v>0</v>
      </c>
      <c r="AK3582" s="2">
        <f t="shared" si="2080"/>
        <v>127246.53264835931</v>
      </c>
      <c r="AR3582" s="1"/>
      <c r="AW3582" s="30"/>
      <c r="AX3582" s="30"/>
    </row>
    <row r="3583" spans="1:50" x14ac:dyDescent="0.2">
      <c r="A3583" s="78">
        <f t="shared" si="2019"/>
        <v>45474</v>
      </c>
      <c r="B3583" s="2">
        <f t="shared" si="2051"/>
        <v>550500.00633279188</v>
      </c>
      <c r="C3583" s="3">
        <f t="shared" si="2052"/>
        <v>74317500.854926899</v>
      </c>
      <c r="D3583" s="2">
        <f t="shared" si="2081"/>
        <v>240537.3279050432</v>
      </c>
      <c r="E3583" s="2">
        <f t="shared" si="2053"/>
        <v>0</v>
      </c>
      <c r="F3583" s="33">
        <f t="shared" si="2054"/>
        <v>240537.3279050432</v>
      </c>
      <c r="G3583" s="39">
        <f t="shared" si="2055"/>
        <v>6895.24</v>
      </c>
      <c r="H3583" s="38">
        <f>IF(AND(N3583=1,N3582&gt;1),VLOOKUP(A3582,[1]Plan1!$CW$105:$CY$300,3),H3582)</f>
        <v>6926.96</v>
      </c>
      <c r="I3583" s="127">
        <f t="shared" si="2056"/>
        <v>45393</v>
      </c>
      <c r="J3583" s="127">
        <f t="shared" si="2057"/>
        <v>45423</v>
      </c>
      <c r="K3583" s="34">
        <f t="shared" si="2058"/>
        <v>4.600274972299756E-3</v>
      </c>
      <c r="L3583" s="212">
        <f t="shared" si="2059"/>
        <v>45483</v>
      </c>
      <c r="M3583" s="1">
        <f t="shared" si="2060"/>
        <v>22</v>
      </c>
      <c r="N3583" s="1">
        <f t="shared" si="2061"/>
        <v>15</v>
      </c>
      <c r="O3583" s="2">
        <f t="shared" si="2062"/>
        <v>1.0031342599999999</v>
      </c>
      <c r="P3583" s="35">
        <f t="shared" si="2063"/>
        <v>1.0037996</v>
      </c>
      <c r="Q3583" s="35">
        <f t="shared" si="2064"/>
        <v>1.2981554123873005</v>
      </c>
      <c r="R3583" s="2">
        <f t="shared" si="2065"/>
        <v>1.30222416</v>
      </c>
      <c r="S3583" s="2">
        <f t="shared" si="2066"/>
        <v>1.29117631</v>
      </c>
      <c r="T3583" s="2">
        <f t="shared" si="2067"/>
        <v>313233.51977978001</v>
      </c>
      <c r="U3583" s="2">
        <f t="shared" si="2068"/>
        <v>0</v>
      </c>
      <c r="V3583" s="2">
        <f t="shared" si="2069"/>
        <v>72696.191874746233</v>
      </c>
      <c r="W3583" s="2">
        <f t="shared" si="2070"/>
        <v>313233.51977978944</v>
      </c>
      <c r="X3583" s="36">
        <f t="shared" si="2071"/>
        <v>0</v>
      </c>
      <c r="Y3583" s="2">
        <f t="shared" si="2072"/>
        <v>0</v>
      </c>
      <c r="Z3583" s="37">
        <f t="shared" si="2073"/>
        <v>0</v>
      </c>
      <c r="AA3583" s="2">
        <f t="shared" si="2074"/>
        <v>0</v>
      </c>
      <c r="AB3583" s="4">
        <f t="shared" si="2020"/>
        <v>7.1215000000000001E-2</v>
      </c>
      <c r="AC3583" s="148">
        <f t="shared" si="2075"/>
        <v>1102</v>
      </c>
      <c r="AD3583" s="36">
        <v>252</v>
      </c>
      <c r="AE3583" s="35">
        <f t="shared" si="2076"/>
        <v>1.3509866100000001</v>
      </c>
      <c r="AF3583" s="2">
        <f t="shared" si="2077"/>
        <v>109940.77124587</v>
      </c>
      <c r="AG3583" s="2">
        <f t="shared" si="2078"/>
        <v>109940.77124587</v>
      </c>
      <c r="AH3583" s="3">
        <f t="shared" si="2079"/>
        <v>0</v>
      </c>
      <c r="AI3583" s="3"/>
      <c r="AJ3583" s="3">
        <v>0</v>
      </c>
      <c r="AK3583" s="2">
        <f t="shared" si="2080"/>
        <v>127325.71530713241</v>
      </c>
      <c r="AR3583" s="1"/>
      <c r="AW3583" s="30"/>
      <c r="AX3583" s="30"/>
    </row>
    <row r="3584" spans="1:50" x14ac:dyDescent="0.2">
      <c r="A3584" s="78">
        <f t="shared" si="2019"/>
        <v>45475</v>
      </c>
      <c r="B3584" s="2">
        <f t="shared" si="2051"/>
        <v>550783.04027852346</v>
      </c>
      <c r="C3584" s="3">
        <f t="shared" si="2052"/>
        <v>74355710.437600672</v>
      </c>
      <c r="D3584" s="2">
        <f t="shared" si="2081"/>
        <v>240537.3279050432</v>
      </c>
      <c r="E3584" s="2">
        <f t="shared" si="2053"/>
        <v>0</v>
      </c>
      <c r="F3584" s="33">
        <f t="shared" si="2054"/>
        <v>240537.3279050432</v>
      </c>
      <c r="G3584" s="39">
        <f t="shared" si="2055"/>
        <v>6895.24</v>
      </c>
      <c r="H3584" s="38">
        <f>IF(AND(N3584=1,N3583&gt;1),VLOOKUP(A3583,[1]Plan1!$CW$105:$CY$300,3),H3583)</f>
        <v>6926.96</v>
      </c>
      <c r="I3584" s="127">
        <f t="shared" si="2056"/>
        <v>45393</v>
      </c>
      <c r="J3584" s="127">
        <f t="shared" si="2057"/>
        <v>45423</v>
      </c>
      <c r="K3584" s="34">
        <f t="shared" si="2058"/>
        <v>4.600274972299756E-3</v>
      </c>
      <c r="L3584" s="212">
        <f t="shared" si="2059"/>
        <v>45483</v>
      </c>
      <c r="M3584" s="1">
        <f t="shared" si="2060"/>
        <v>22</v>
      </c>
      <c r="N3584" s="1">
        <f t="shared" si="2061"/>
        <v>16</v>
      </c>
      <c r="O3584" s="2">
        <f t="shared" si="2062"/>
        <v>1.0033435500000001</v>
      </c>
      <c r="P3584" s="35">
        <f t="shared" si="2063"/>
        <v>1.0037996</v>
      </c>
      <c r="Q3584" s="35">
        <f t="shared" si="2064"/>
        <v>1.2981554123873005</v>
      </c>
      <c r="R3584" s="2">
        <f t="shared" si="2065"/>
        <v>1.3024958499999999</v>
      </c>
      <c r="S3584" s="2">
        <f t="shared" si="2066"/>
        <v>1.29117631</v>
      </c>
      <c r="T3584" s="2">
        <f t="shared" si="2067"/>
        <v>313298.87136639998</v>
      </c>
      <c r="U3584" s="2">
        <f t="shared" si="2068"/>
        <v>0</v>
      </c>
      <c r="V3584" s="2">
        <f t="shared" si="2069"/>
        <v>72761.543461364738</v>
      </c>
      <c r="W3584" s="2">
        <f t="shared" si="2070"/>
        <v>313298.87136640796</v>
      </c>
      <c r="X3584" s="36">
        <f t="shared" si="2071"/>
        <v>0</v>
      </c>
      <c r="Y3584" s="2">
        <f t="shared" si="2072"/>
        <v>0</v>
      </c>
      <c r="Z3584" s="37">
        <f t="shared" si="2073"/>
        <v>0</v>
      </c>
      <c r="AA3584" s="2">
        <f t="shared" si="2074"/>
        <v>0</v>
      </c>
      <c r="AB3584" s="4">
        <f t="shared" si="2020"/>
        <v>7.1215000000000001E-2</v>
      </c>
      <c r="AC3584" s="148">
        <f t="shared" si="2075"/>
        <v>1103</v>
      </c>
      <c r="AD3584" s="36">
        <v>252</v>
      </c>
      <c r="AE3584" s="35">
        <f t="shared" si="2076"/>
        <v>1.351355466</v>
      </c>
      <c r="AF3584" s="2">
        <f t="shared" si="2077"/>
        <v>110079.27094621</v>
      </c>
      <c r="AG3584" s="2">
        <f t="shared" si="2078"/>
        <v>110079.27094621</v>
      </c>
      <c r="AH3584" s="3">
        <f t="shared" si="2079"/>
        <v>0</v>
      </c>
      <c r="AI3584" s="3"/>
      <c r="AJ3584" s="3">
        <v>0</v>
      </c>
      <c r="AK3584" s="2">
        <f t="shared" si="2080"/>
        <v>127404.89796590549</v>
      </c>
      <c r="AR3584" s="1"/>
      <c r="AW3584" s="30"/>
      <c r="AX3584" s="30"/>
    </row>
    <row r="3585" spans="1:50" x14ac:dyDescent="0.2">
      <c r="A3585" s="78">
        <f t="shared" si="2019"/>
        <v>45476</v>
      </c>
      <c r="B3585" s="2">
        <f t="shared" si="2051"/>
        <v>551066.18009591138</v>
      </c>
      <c r="C3585" s="3">
        <f t="shared" si="2052"/>
        <v>74393934.312948033</v>
      </c>
      <c r="D3585" s="2">
        <f t="shared" si="2081"/>
        <v>240537.3279050432</v>
      </c>
      <c r="E3585" s="2">
        <f t="shared" si="2053"/>
        <v>0</v>
      </c>
      <c r="F3585" s="33">
        <f t="shared" si="2054"/>
        <v>240537.3279050432</v>
      </c>
      <c r="G3585" s="39">
        <f t="shared" si="2055"/>
        <v>6895.24</v>
      </c>
      <c r="H3585" s="38">
        <f>IF(AND(N3585=1,N3584&gt;1),VLOOKUP(A3584,[1]Plan1!$CW$105:$CY$300,3),H3584)</f>
        <v>6926.96</v>
      </c>
      <c r="I3585" s="127">
        <f t="shared" si="2056"/>
        <v>45393</v>
      </c>
      <c r="J3585" s="127">
        <f t="shared" si="2057"/>
        <v>45423</v>
      </c>
      <c r="K3585" s="34">
        <f t="shared" si="2058"/>
        <v>4.600274972299756E-3</v>
      </c>
      <c r="L3585" s="212">
        <f t="shared" si="2059"/>
        <v>45483</v>
      </c>
      <c r="M3585" s="1">
        <f t="shared" si="2060"/>
        <v>22</v>
      </c>
      <c r="N3585" s="1">
        <f t="shared" si="2061"/>
        <v>17</v>
      </c>
      <c r="O3585" s="2">
        <f t="shared" si="2062"/>
        <v>1.0035529000000001</v>
      </c>
      <c r="P3585" s="35">
        <f t="shared" si="2063"/>
        <v>1.0037996</v>
      </c>
      <c r="Q3585" s="35">
        <f t="shared" si="2064"/>
        <v>1.2981554123873005</v>
      </c>
      <c r="R3585" s="2">
        <f t="shared" si="2065"/>
        <v>1.30276762</v>
      </c>
      <c r="S3585" s="2">
        <f t="shared" si="2066"/>
        <v>1.29117631</v>
      </c>
      <c r="T3585" s="2">
        <f t="shared" si="2067"/>
        <v>313364.24219601002</v>
      </c>
      <c r="U3585" s="2">
        <f t="shared" si="2068"/>
        <v>0</v>
      </c>
      <c r="V3585" s="2">
        <f t="shared" si="2069"/>
        <v>72826.914290969522</v>
      </c>
      <c r="W3585" s="2">
        <f t="shared" si="2070"/>
        <v>313364.24219601275</v>
      </c>
      <c r="X3585" s="36">
        <f t="shared" si="2071"/>
        <v>0</v>
      </c>
      <c r="Y3585" s="2">
        <f t="shared" si="2072"/>
        <v>0</v>
      </c>
      <c r="Z3585" s="37">
        <f t="shared" si="2073"/>
        <v>0</v>
      </c>
      <c r="AA3585" s="2">
        <f t="shared" si="2074"/>
        <v>0</v>
      </c>
      <c r="AB3585" s="4">
        <f t="shared" si="2020"/>
        <v>7.1215000000000001E-2</v>
      </c>
      <c r="AC3585" s="148">
        <f t="shared" si="2075"/>
        <v>1104</v>
      </c>
      <c r="AD3585" s="36">
        <v>252</v>
      </c>
      <c r="AE3585" s="35">
        <f t="shared" si="2076"/>
        <v>1.3517244230000001</v>
      </c>
      <c r="AF3585" s="2">
        <f t="shared" si="2077"/>
        <v>110217.85727522</v>
      </c>
      <c r="AG3585" s="2">
        <f t="shared" si="2078"/>
        <v>110217.85727522</v>
      </c>
      <c r="AH3585" s="3">
        <f t="shared" si="2079"/>
        <v>0</v>
      </c>
      <c r="AI3585" s="3"/>
      <c r="AJ3585" s="3">
        <v>0</v>
      </c>
      <c r="AK3585" s="2">
        <f t="shared" si="2080"/>
        <v>127484.08062467861</v>
      </c>
      <c r="AR3585" s="1"/>
      <c r="AW3585" s="30"/>
      <c r="AX3585" s="30"/>
    </row>
    <row r="3586" spans="1:50" x14ac:dyDescent="0.2">
      <c r="A3586" s="78">
        <f t="shared" si="2019"/>
        <v>45477</v>
      </c>
      <c r="B3586" s="2">
        <f t="shared" si="2051"/>
        <v>551349.41606918559</v>
      </c>
      <c r="C3586" s="3">
        <f t="shared" si="2052"/>
        <v>74432171.169340059</v>
      </c>
      <c r="D3586" s="2">
        <f t="shared" si="2081"/>
        <v>240537.3279050432</v>
      </c>
      <c r="E3586" s="2">
        <f t="shared" si="2053"/>
        <v>0</v>
      </c>
      <c r="F3586" s="33">
        <f t="shared" si="2054"/>
        <v>240537.3279050432</v>
      </c>
      <c r="G3586" s="39">
        <f t="shared" si="2055"/>
        <v>6895.24</v>
      </c>
      <c r="H3586" s="38">
        <f>IF(AND(N3586=1,N3585&gt;1),VLOOKUP(A3585,[1]Plan1!$CW$105:$CY$300,3),H3585)</f>
        <v>6926.96</v>
      </c>
      <c r="I3586" s="127">
        <f t="shared" si="2056"/>
        <v>45393</v>
      </c>
      <c r="J3586" s="127">
        <f t="shared" si="2057"/>
        <v>45423</v>
      </c>
      <c r="K3586" s="34">
        <f t="shared" si="2058"/>
        <v>4.600274972299756E-3</v>
      </c>
      <c r="L3586" s="212">
        <f t="shared" si="2059"/>
        <v>45483</v>
      </c>
      <c r="M3586" s="1">
        <f t="shared" si="2060"/>
        <v>22</v>
      </c>
      <c r="N3586" s="1">
        <f t="shared" si="2061"/>
        <v>18</v>
      </c>
      <c r="O3586" s="2">
        <f t="shared" si="2062"/>
        <v>1.0037622900000001</v>
      </c>
      <c r="P3586" s="35">
        <f t="shared" si="2063"/>
        <v>1.0037996</v>
      </c>
      <c r="Q3586" s="35">
        <f t="shared" si="2064"/>
        <v>1.2981554123873005</v>
      </c>
      <c r="R3586" s="2">
        <f t="shared" si="2065"/>
        <v>1.30303944</v>
      </c>
      <c r="S3586" s="2">
        <f t="shared" si="2066"/>
        <v>1.29117631</v>
      </c>
      <c r="T3586" s="2">
        <f t="shared" si="2067"/>
        <v>313429.62505248003</v>
      </c>
      <c r="U3586" s="2">
        <f t="shared" si="2068"/>
        <v>0</v>
      </c>
      <c r="V3586" s="2">
        <f t="shared" si="2069"/>
        <v>72892.29714744068</v>
      </c>
      <c r="W3586" s="2">
        <f t="shared" si="2070"/>
        <v>313429.62505248387</v>
      </c>
      <c r="X3586" s="36">
        <f t="shared" si="2071"/>
        <v>0</v>
      </c>
      <c r="Y3586" s="2">
        <f t="shared" si="2072"/>
        <v>0</v>
      </c>
      <c r="Z3586" s="37">
        <f t="shared" si="2073"/>
        <v>0</v>
      </c>
      <c r="AA3586" s="2">
        <f t="shared" si="2074"/>
        <v>0</v>
      </c>
      <c r="AB3586" s="4">
        <f t="shared" si="2020"/>
        <v>7.1215000000000001E-2</v>
      </c>
      <c r="AC3586" s="148">
        <f t="shared" si="2075"/>
        <v>1105</v>
      </c>
      <c r="AD3586" s="36">
        <v>252</v>
      </c>
      <c r="AE3586" s="35">
        <f t="shared" si="2076"/>
        <v>1.352093481</v>
      </c>
      <c r="AF3586" s="2">
        <f t="shared" si="2077"/>
        <v>110356.52773325</v>
      </c>
      <c r="AG3586" s="2">
        <f t="shared" si="2078"/>
        <v>110356.52773325</v>
      </c>
      <c r="AH3586" s="3">
        <f t="shared" si="2079"/>
        <v>0</v>
      </c>
      <c r="AI3586" s="3"/>
      <c r="AJ3586" s="3">
        <v>0</v>
      </c>
      <c r="AK3586" s="2">
        <f t="shared" si="2080"/>
        <v>127563.26328345168</v>
      </c>
      <c r="AR3586" s="1"/>
      <c r="AW3586" s="30"/>
      <c r="AX3586" s="30"/>
    </row>
    <row r="3587" spans="1:50" x14ac:dyDescent="0.2">
      <c r="A3587" s="78">
        <f t="shared" si="2019"/>
        <v>45478</v>
      </c>
      <c r="B3587" s="2">
        <f t="shared" si="2051"/>
        <v>551632.75117115944</v>
      </c>
      <c r="C3587" s="3">
        <f t="shared" si="2052"/>
        <v>74470421.408106521</v>
      </c>
      <c r="D3587" s="2">
        <f t="shared" si="2081"/>
        <v>240537.3279050432</v>
      </c>
      <c r="E3587" s="2">
        <f t="shared" si="2053"/>
        <v>0</v>
      </c>
      <c r="F3587" s="33">
        <f t="shared" si="2054"/>
        <v>240537.3279050432</v>
      </c>
      <c r="G3587" s="39">
        <f t="shared" si="2055"/>
        <v>6895.24</v>
      </c>
      <c r="H3587" s="38">
        <f>IF(AND(N3587=1,N3586&gt;1),VLOOKUP(A3586,[1]Plan1!$CW$105:$CY$300,3),H3586)</f>
        <v>6926.96</v>
      </c>
      <c r="I3587" s="127">
        <f t="shared" si="2056"/>
        <v>45393</v>
      </c>
      <c r="J3587" s="127">
        <f t="shared" si="2057"/>
        <v>45423</v>
      </c>
      <c r="K3587" s="34">
        <f t="shared" si="2058"/>
        <v>4.600274972299756E-3</v>
      </c>
      <c r="L3587" s="212">
        <f t="shared" si="2059"/>
        <v>45483</v>
      </c>
      <c r="M3587" s="1">
        <f t="shared" si="2060"/>
        <v>22</v>
      </c>
      <c r="N3587" s="1">
        <f t="shared" si="2061"/>
        <v>19</v>
      </c>
      <c r="O3587" s="2">
        <f t="shared" si="2062"/>
        <v>1.00397172</v>
      </c>
      <c r="P3587" s="35">
        <f t="shared" si="2063"/>
        <v>1.0037996</v>
      </c>
      <c r="Q3587" s="35">
        <f t="shared" si="2064"/>
        <v>1.2981554123873005</v>
      </c>
      <c r="R3587" s="2">
        <f t="shared" si="2065"/>
        <v>1.3033113199999999</v>
      </c>
      <c r="S3587" s="2">
        <f t="shared" si="2066"/>
        <v>1.29117631</v>
      </c>
      <c r="T3587" s="2">
        <f t="shared" si="2067"/>
        <v>313495.02234119002</v>
      </c>
      <c r="U3587" s="2">
        <f t="shared" si="2068"/>
        <v>0</v>
      </c>
      <c r="V3587" s="2">
        <f t="shared" si="2069"/>
        <v>72957.694436151476</v>
      </c>
      <c r="W3587" s="2">
        <f t="shared" si="2070"/>
        <v>313495.02234119468</v>
      </c>
      <c r="X3587" s="36">
        <f t="shared" si="2071"/>
        <v>0</v>
      </c>
      <c r="Y3587" s="2">
        <f t="shared" si="2072"/>
        <v>0</v>
      </c>
      <c r="Z3587" s="37">
        <f t="shared" si="2073"/>
        <v>0</v>
      </c>
      <c r="AA3587" s="2">
        <f t="shared" si="2074"/>
        <v>0</v>
      </c>
      <c r="AB3587" s="4">
        <f t="shared" si="2020"/>
        <v>7.1215000000000001E-2</v>
      </c>
      <c r="AC3587" s="148">
        <f t="shared" si="2075"/>
        <v>1106</v>
      </c>
      <c r="AD3587" s="36">
        <v>252</v>
      </c>
      <c r="AE3587" s="35">
        <f t="shared" si="2076"/>
        <v>1.3524626390000001</v>
      </c>
      <c r="AF3587" s="2">
        <f t="shared" si="2077"/>
        <v>110495.28288774</v>
      </c>
      <c r="AG3587" s="2">
        <f t="shared" si="2078"/>
        <v>110495.28288774</v>
      </c>
      <c r="AH3587" s="3">
        <f t="shared" si="2079"/>
        <v>0</v>
      </c>
      <c r="AI3587" s="3"/>
      <c r="AJ3587" s="3">
        <v>0</v>
      </c>
      <c r="AK3587" s="2">
        <f t="shared" si="2080"/>
        <v>127642.44594222477</v>
      </c>
      <c r="AR3587" s="1"/>
      <c r="AW3587" s="30"/>
      <c r="AX3587" s="30"/>
    </row>
    <row r="3588" spans="1:50" x14ac:dyDescent="0.2">
      <c r="A3588" s="78">
        <f t="shared" si="2019"/>
        <v>45479</v>
      </c>
      <c r="B3588" s="2">
        <f t="shared" si="2051"/>
        <v>551800.39423231652</v>
      </c>
      <c r="C3588" s="3">
        <f t="shared" si="2052"/>
        <v>74493053.221362725</v>
      </c>
      <c r="D3588" s="2">
        <f t="shared" si="2081"/>
        <v>240537.3279050432</v>
      </c>
      <c r="E3588" s="2">
        <f t="shared" si="2053"/>
        <v>0</v>
      </c>
      <c r="F3588" s="33">
        <f t="shared" si="2054"/>
        <v>240537.3279050432</v>
      </c>
      <c r="G3588" s="39">
        <f t="shared" si="2055"/>
        <v>6895.24</v>
      </c>
      <c r="H3588" s="38">
        <f>IF(AND(N3588=1,N3587&gt;1),VLOOKUP(A3587,[1]Plan1!$CW$105:$CY$300,3),H3587)</f>
        <v>6926.96</v>
      </c>
      <c r="I3588" s="127">
        <f t="shared" si="2056"/>
        <v>45393</v>
      </c>
      <c r="J3588" s="127">
        <f t="shared" si="2057"/>
        <v>45423</v>
      </c>
      <c r="K3588" s="34">
        <f t="shared" si="2058"/>
        <v>4.600274972299756E-3</v>
      </c>
      <c r="L3588" s="212">
        <f t="shared" si="2059"/>
        <v>45483</v>
      </c>
      <c r="M3588" s="1">
        <f t="shared" si="2060"/>
        <v>22</v>
      </c>
      <c r="N3588" s="1">
        <f t="shared" si="2061"/>
        <v>20</v>
      </c>
      <c r="O3588" s="2">
        <f t="shared" si="2062"/>
        <v>1.0041811899999999</v>
      </c>
      <c r="P3588" s="35">
        <f t="shared" si="2063"/>
        <v>1.0037996</v>
      </c>
      <c r="Q3588" s="35">
        <f t="shared" si="2064"/>
        <v>1.2981554123873005</v>
      </c>
      <c r="R3588" s="2">
        <f t="shared" si="2065"/>
        <v>1.30358324</v>
      </c>
      <c r="S3588" s="2">
        <f t="shared" si="2066"/>
        <v>1.29117631</v>
      </c>
      <c r="T3588" s="2">
        <f t="shared" si="2067"/>
        <v>313560.42925138999</v>
      </c>
      <c r="U3588" s="2">
        <f t="shared" si="2068"/>
        <v>0</v>
      </c>
      <c r="V3588" s="2">
        <f t="shared" si="2069"/>
        <v>73023.101346355441</v>
      </c>
      <c r="W3588" s="2">
        <f t="shared" si="2070"/>
        <v>313560.42925139866</v>
      </c>
      <c r="X3588" s="36">
        <f t="shared" si="2071"/>
        <v>0</v>
      </c>
      <c r="Y3588" s="2">
        <f t="shared" si="2072"/>
        <v>0</v>
      </c>
      <c r="Z3588" s="37">
        <f t="shared" si="2073"/>
        <v>0</v>
      </c>
      <c r="AA3588" s="2">
        <f t="shared" si="2074"/>
        <v>0</v>
      </c>
      <c r="AB3588" s="4">
        <f t="shared" si="2020"/>
        <v>7.1215000000000001E-2</v>
      </c>
      <c r="AC3588" s="148">
        <f t="shared" si="2075"/>
        <v>1106</v>
      </c>
      <c r="AD3588" s="36">
        <v>252</v>
      </c>
      <c r="AE3588" s="35">
        <f t="shared" si="2076"/>
        <v>1.3524626390000001</v>
      </c>
      <c r="AF3588" s="2">
        <f t="shared" si="2077"/>
        <v>110518.33637991</v>
      </c>
      <c r="AG3588" s="2">
        <f t="shared" si="2078"/>
        <v>110518.33637992</v>
      </c>
      <c r="AH3588" s="3">
        <f t="shared" si="2079"/>
        <v>0</v>
      </c>
      <c r="AI3588" s="3"/>
      <c r="AJ3588" s="3">
        <v>0</v>
      </c>
      <c r="AK3588" s="2">
        <f t="shared" si="2080"/>
        <v>127721.62860099785</v>
      </c>
      <c r="AR3588" s="1"/>
      <c r="AW3588" s="30"/>
      <c r="AX3588" s="30"/>
    </row>
    <row r="3589" spans="1:50" x14ac:dyDescent="0.2">
      <c r="A3589" s="78">
        <f t="shared" si="2019"/>
        <v>45480</v>
      </c>
      <c r="B3589" s="2">
        <f t="shared" si="2051"/>
        <v>551879.57689108967</v>
      </c>
      <c r="C3589" s="3">
        <f t="shared" si="2052"/>
        <v>74503742.880297109</v>
      </c>
      <c r="D3589" s="2">
        <f t="shared" si="2081"/>
        <v>240537.3279050432</v>
      </c>
      <c r="E3589" s="2">
        <f t="shared" si="2053"/>
        <v>0</v>
      </c>
      <c r="F3589" s="33">
        <f t="shared" si="2054"/>
        <v>240537.3279050432</v>
      </c>
      <c r="G3589" s="39">
        <f t="shared" si="2055"/>
        <v>6895.24</v>
      </c>
      <c r="H3589" s="38">
        <f>IF(AND(N3589=1,N3588&gt;1),VLOOKUP(A3588,[1]Plan1!$CW$105:$CY$300,3),H3588)</f>
        <v>6926.96</v>
      </c>
      <c r="I3589" s="127">
        <f t="shared" si="2056"/>
        <v>45393</v>
      </c>
      <c r="J3589" s="127">
        <f t="shared" si="2057"/>
        <v>45423</v>
      </c>
      <c r="K3589" s="34">
        <f t="shared" si="2058"/>
        <v>4.600274972299756E-3</v>
      </c>
      <c r="L3589" s="212">
        <f t="shared" si="2059"/>
        <v>45483</v>
      </c>
      <c r="M3589" s="1">
        <f t="shared" si="2060"/>
        <v>22</v>
      </c>
      <c r="N3589" s="1">
        <f t="shared" si="2061"/>
        <v>20</v>
      </c>
      <c r="O3589" s="2">
        <f t="shared" si="2062"/>
        <v>1.0041811899999999</v>
      </c>
      <c r="P3589" s="35">
        <f t="shared" si="2063"/>
        <v>1.0037996</v>
      </c>
      <c r="Q3589" s="35">
        <f t="shared" si="2064"/>
        <v>1.2981554123873005</v>
      </c>
      <c r="R3589" s="2">
        <f t="shared" si="2065"/>
        <v>1.30358324</v>
      </c>
      <c r="S3589" s="2">
        <f t="shared" si="2066"/>
        <v>1.29117631</v>
      </c>
      <c r="T3589" s="2">
        <f t="shared" si="2067"/>
        <v>313560.42925138999</v>
      </c>
      <c r="U3589" s="2">
        <f t="shared" si="2068"/>
        <v>0</v>
      </c>
      <c r="V3589" s="2">
        <f t="shared" si="2069"/>
        <v>73023.101346355441</v>
      </c>
      <c r="W3589" s="2">
        <f t="shared" si="2070"/>
        <v>313560.42925139866</v>
      </c>
      <c r="X3589" s="36">
        <f t="shared" si="2071"/>
        <v>0</v>
      </c>
      <c r="Y3589" s="2">
        <f t="shared" si="2072"/>
        <v>0</v>
      </c>
      <c r="Z3589" s="37">
        <f t="shared" si="2073"/>
        <v>0</v>
      </c>
      <c r="AA3589" s="2">
        <f t="shared" si="2074"/>
        <v>0</v>
      </c>
      <c r="AB3589" s="4">
        <f t="shared" si="2020"/>
        <v>7.1215000000000001E-2</v>
      </c>
      <c r="AC3589" s="148">
        <f t="shared" si="2075"/>
        <v>1106</v>
      </c>
      <c r="AD3589" s="36">
        <v>252</v>
      </c>
      <c r="AE3589" s="35">
        <f t="shared" si="2076"/>
        <v>1.3524626390000001</v>
      </c>
      <c r="AF3589" s="2">
        <f t="shared" si="2077"/>
        <v>110518.33637991</v>
      </c>
      <c r="AG3589" s="2">
        <f t="shared" si="2078"/>
        <v>110518.33637992</v>
      </c>
      <c r="AH3589" s="3">
        <f t="shared" si="2079"/>
        <v>0</v>
      </c>
      <c r="AI3589" s="3"/>
      <c r="AJ3589" s="3">
        <v>0</v>
      </c>
      <c r="AK3589" s="2">
        <f t="shared" si="2080"/>
        <v>127800.81125977097</v>
      </c>
      <c r="AR3589" s="1"/>
      <c r="AW3589" s="30"/>
      <c r="AX3589" s="30"/>
    </row>
    <row r="3590" spans="1:50" x14ac:dyDescent="0.2">
      <c r="A3590" s="78">
        <f t="shared" si="2019"/>
        <v>45481</v>
      </c>
      <c r="B3590" s="2">
        <f t="shared" si="2051"/>
        <v>552074.54487396276</v>
      </c>
      <c r="C3590" s="3">
        <f t="shared" si="2052"/>
        <v>74530063.557984978</v>
      </c>
      <c r="D3590" s="2">
        <f t="shared" si="2081"/>
        <v>240537.3279050432</v>
      </c>
      <c r="E3590" s="2">
        <f t="shared" si="2053"/>
        <v>0</v>
      </c>
      <c r="F3590" s="33">
        <f t="shared" si="2054"/>
        <v>240537.3279050432</v>
      </c>
      <c r="G3590" s="39">
        <f t="shared" si="2055"/>
        <v>6895.24</v>
      </c>
      <c r="H3590" s="38">
        <f>IF(AND(N3590=1,N3589&gt;1),VLOOKUP(A3589,[1]Plan1!$CW$105:$CY$300,3),H3589)</f>
        <v>6926.96</v>
      </c>
      <c r="I3590" s="127">
        <f t="shared" si="2056"/>
        <v>45393</v>
      </c>
      <c r="J3590" s="127">
        <f t="shared" si="2057"/>
        <v>45423</v>
      </c>
      <c r="K3590" s="34">
        <f t="shared" si="2058"/>
        <v>4.600274972299756E-3</v>
      </c>
      <c r="L3590" s="212">
        <f t="shared" si="2059"/>
        <v>45483</v>
      </c>
      <c r="M3590" s="1">
        <f t="shared" si="2060"/>
        <v>22</v>
      </c>
      <c r="N3590" s="1">
        <f t="shared" si="2061"/>
        <v>20</v>
      </c>
      <c r="O3590" s="2">
        <f t="shared" si="2062"/>
        <v>1.0041811899999999</v>
      </c>
      <c r="P3590" s="35">
        <f t="shared" si="2063"/>
        <v>1.0037996</v>
      </c>
      <c r="Q3590" s="35">
        <f t="shared" si="2064"/>
        <v>1.2981554123873005</v>
      </c>
      <c r="R3590" s="2">
        <f t="shared" si="2065"/>
        <v>1.30358324</v>
      </c>
      <c r="S3590" s="2">
        <f t="shared" si="2066"/>
        <v>1.29117631</v>
      </c>
      <c r="T3590" s="2">
        <f t="shared" si="2067"/>
        <v>313560.42925138999</v>
      </c>
      <c r="U3590" s="2">
        <f t="shared" si="2068"/>
        <v>0</v>
      </c>
      <c r="V3590" s="2">
        <f t="shared" si="2069"/>
        <v>73023.101346355441</v>
      </c>
      <c r="W3590" s="2">
        <f t="shared" si="2070"/>
        <v>313560.42925139866</v>
      </c>
      <c r="X3590" s="36">
        <f t="shared" si="2071"/>
        <v>0</v>
      </c>
      <c r="Y3590" s="2">
        <f t="shared" si="2072"/>
        <v>0</v>
      </c>
      <c r="Z3590" s="37">
        <f t="shared" si="2073"/>
        <v>0</v>
      </c>
      <c r="AA3590" s="2">
        <f t="shared" si="2074"/>
        <v>0</v>
      </c>
      <c r="AB3590" s="4">
        <f t="shared" si="2020"/>
        <v>7.1215000000000001E-2</v>
      </c>
      <c r="AC3590" s="148">
        <f t="shared" si="2075"/>
        <v>1107</v>
      </c>
      <c r="AD3590" s="36">
        <v>252</v>
      </c>
      <c r="AE3590" s="35">
        <f t="shared" si="2076"/>
        <v>1.3528318989999999</v>
      </c>
      <c r="AF3590" s="2">
        <f t="shared" si="2077"/>
        <v>110634.12170402</v>
      </c>
      <c r="AG3590" s="2">
        <f t="shared" si="2078"/>
        <v>110634.12170402</v>
      </c>
      <c r="AH3590" s="3">
        <f t="shared" si="2079"/>
        <v>0</v>
      </c>
      <c r="AI3590" s="3"/>
      <c r="AJ3590" s="3">
        <v>0</v>
      </c>
      <c r="AK3590" s="2">
        <f t="shared" si="2080"/>
        <v>127879.99391854405</v>
      </c>
      <c r="AR3590" s="1"/>
      <c r="AW3590" s="30"/>
      <c r="AX3590" s="30"/>
    </row>
    <row r="3591" spans="1:50" x14ac:dyDescent="0.2">
      <c r="A3591" s="78">
        <f t="shared" si="2019"/>
        <v>45482</v>
      </c>
      <c r="B3591" s="2">
        <f t="shared" si="2051"/>
        <v>552358.07571080269</v>
      </c>
      <c r="C3591" s="3">
        <f t="shared" si="2052"/>
        <v>74568340.220958367</v>
      </c>
      <c r="D3591" s="2">
        <f t="shared" si="2081"/>
        <v>240537.3279050432</v>
      </c>
      <c r="E3591" s="2">
        <f t="shared" si="2053"/>
        <v>0</v>
      </c>
      <c r="F3591" s="33">
        <f t="shared" si="2054"/>
        <v>240537.3279050432</v>
      </c>
      <c r="G3591" s="39">
        <f t="shared" si="2055"/>
        <v>6895.24</v>
      </c>
      <c r="H3591" s="38">
        <f>IF(AND(N3591=1,N3590&gt;1),VLOOKUP(A3590,[1]Plan1!$CW$105:$CY$300,3),H3590)</f>
        <v>6926.96</v>
      </c>
      <c r="I3591" s="127">
        <f t="shared" si="2056"/>
        <v>45393</v>
      </c>
      <c r="J3591" s="127">
        <f t="shared" si="2057"/>
        <v>45423</v>
      </c>
      <c r="K3591" s="34">
        <f t="shared" si="2058"/>
        <v>4.600274972299756E-3</v>
      </c>
      <c r="L3591" s="212">
        <f t="shared" si="2059"/>
        <v>45483</v>
      </c>
      <c r="M3591" s="1">
        <f t="shared" si="2060"/>
        <v>22</v>
      </c>
      <c r="N3591" s="1">
        <f t="shared" si="2061"/>
        <v>21</v>
      </c>
      <c r="O3591" s="2">
        <f t="shared" si="2062"/>
        <v>1.00439071</v>
      </c>
      <c r="P3591" s="35">
        <f t="shared" si="2063"/>
        <v>1.0037996</v>
      </c>
      <c r="Q3591" s="35">
        <f t="shared" si="2064"/>
        <v>1.2981554123873005</v>
      </c>
      <c r="R3591" s="2">
        <f t="shared" si="2065"/>
        <v>1.3038552299999999</v>
      </c>
      <c r="S3591" s="2">
        <f t="shared" si="2066"/>
        <v>1.29117631</v>
      </c>
      <c r="T3591" s="2">
        <f t="shared" si="2067"/>
        <v>313625.85299921001</v>
      </c>
      <c r="U3591" s="2">
        <f t="shared" si="2068"/>
        <v>0</v>
      </c>
      <c r="V3591" s="2">
        <f t="shared" si="2069"/>
        <v>73088.525094172306</v>
      </c>
      <c r="W3591" s="2">
        <f t="shared" si="2070"/>
        <v>313625.85299921548</v>
      </c>
      <c r="X3591" s="36">
        <f t="shared" si="2071"/>
        <v>0</v>
      </c>
      <c r="Y3591" s="2">
        <f t="shared" si="2072"/>
        <v>0</v>
      </c>
      <c r="Z3591" s="37">
        <f t="shared" si="2073"/>
        <v>0</v>
      </c>
      <c r="AA3591" s="2">
        <f t="shared" si="2074"/>
        <v>0</v>
      </c>
      <c r="AB3591" s="4">
        <f t="shared" si="2020"/>
        <v>7.1215000000000001E-2</v>
      </c>
      <c r="AC3591" s="148">
        <f t="shared" si="2075"/>
        <v>1108</v>
      </c>
      <c r="AD3591" s="36">
        <v>252</v>
      </c>
      <c r="AE3591" s="35">
        <f t="shared" si="2076"/>
        <v>1.353201259</v>
      </c>
      <c r="AF3591" s="2">
        <f t="shared" si="2077"/>
        <v>110773.04613427</v>
      </c>
      <c r="AG3591" s="2">
        <f t="shared" si="2078"/>
        <v>110773.04613427</v>
      </c>
      <c r="AH3591" s="3">
        <f t="shared" si="2079"/>
        <v>0</v>
      </c>
      <c r="AI3591" s="3"/>
      <c r="AJ3591" s="3">
        <v>0</v>
      </c>
      <c r="AK3591" s="2">
        <f t="shared" si="2080"/>
        <v>127959.17657731714</v>
      </c>
      <c r="AR3591" s="1"/>
      <c r="AW3591" s="30"/>
      <c r="AX3591" s="30"/>
    </row>
    <row r="3592" spans="1:50" x14ac:dyDescent="0.2">
      <c r="A3592" s="78">
        <f t="shared" si="2019"/>
        <v>45483</v>
      </c>
      <c r="B3592" s="2">
        <f t="shared" si="2051"/>
        <v>552641.70283949899</v>
      </c>
      <c r="C3592" s="3">
        <f t="shared" si="2052"/>
        <v>74606629.883332357</v>
      </c>
      <c r="D3592" s="2">
        <f t="shared" si="2081"/>
        <v>240537.3279050432</v>
      </c>
      <c r="E3592" s="2">
        <f t="shared" si="2053"/>
        <v>0</v>
      </c>
      <c r="F3592" s="33">
        <f t="shared" si="2054"/>
        <v>240537.3279050432</v>
      </c>
      <c r="G3592" s="39">
        <f t="shared" si="2055"/>
        <v>6895.24</v>
      </c>
      <c r="H3592" s="38">
        <f>IF(AND(N3592=1,N3591&gt;1),VLOOKUP(A3591,[1]Plan1!$CW$105:$CY$300,3),H3591)</f>
        <v>6926.96</v>
      </c>
      <c r="I3592" s="127">
        <f t="shared" si="2056"/>
        <v>45393</v>
      </c>
      <c r="J3592" s="127">
        <f t="shared" si="2057"/>
        <v>45423</v>
      </c>
      <c r="K3592" s="34">
        <f t="shared" si="2058"/>
        <v>4.600274972299756E-3</v>
      </c>
      <c r="L3592" s="212">
        <f t="shared" si="2059"/>
        <v>45483</v>
      </c>
      <c r="M3592" s="1">
        <f t="shared" si="2060"/>
        <v>22</v>
      </c>
      <c r="N3592" s="1">
        <f t="shared" si="2061"/>
        <v>22</v>
      </c>
      <c r="O3592" s="2">
        <f t="shared" si="2062"/>
        <v>1.0046002700000001</v>
      </c>
      <c r="P3592" s="35">
        <f t="shared" si="2063"/>
        <v>1.0037996</v>
      </c>
      <c r="Q3592" s="35">
        <f t="shared" si="2064"/>
        <v>1.2981554123873005</v>
      </c>
      <c r="R3592" s="2">
        <f t="shared" si="2065"/>
        <v>1.3041272699999999</v>
      </c>
      <c r="S3592" s="2">
        <f t="shared" si="2066"/>
        <v>1.29117631</v>
      </c>
      <c r="T3592" s="2">
        <f t="shared" si="2067"/>
        <v>313691.28877389</v>
      </c>
      <c r="U3592" s="2">
        <f t="shared" si="2068"/>
        <v>0</v>
      </c>
      <c r="V3592" s="2">
        <f t="shared" si="2069"/>
        <v>73153.960868855604</v>
      </c>
      <c r="W3592" s="2">
        <f t="shared" si="2070"/>
        <v>313691.28877389879</v>
      </c>
      <c r="X3592" s="36">
        <f t="shared" si="2071"/>
        <v>118</v>
      </c>
      <c r="Y3592" s="2">
        <f t="shared" si="2072"/>
        <v>0</v>
      </c>
      <c r="Z3592" s="37">
        <f t="shared" si="2073"/>
        <v>0</v>
      </c>
      <c r="AA3592" s="2">
        <f t="shared" si="2074"/>
        <v>0</v>
      </c>
      <c r="AB3592" s="4">
        <f t="shared" si="2020"/>
        <v>7.1215000000000001E-2</v>
      </c>
      <c r="AC3592" s="148">
        <f t="shared" si="2075"/>
        <v>1109</v>
      </c>
      <c r="AD3592" s="36">
        <v>252</v>
      </c>
      <c r="AE3592" s="35">
        <f t="shared" si="2076"/>
        <v>1.35357072</v>
      </c>
      <c r="AF3592" s="2">
        <f t="shared" si="2077"/>
        <v>110912.05482951</v>
      </c>
      <c r="AG3592" s="2">
        <f t="shared" si="2078"/>
        <v>110912.05482951</v>
      </c>
      <c r="AH3592" s="3">
        <f t="shared" si="2079"/>
        <v>0</v>
      </c>
      <c r="AI3592" s="3"/>
      <c r="AJ3592" s="3">
        <v>0</v>
      </c>
      <c r="AK3592" s="2">
        <f t="shared" si="2080"/>
        <v>128038.35923609024</v>
      </c>
      <c r="AR3592" s="1"/>
      <c r="AW3592" s="30"/>
      <c r="AX3592" s="30"/>
    </row>
    <row r="3593" spans="1:50" x14ac:dyDescent="0.2">
      <c r="A3593" s="78">
        <f t="shared" si="2019"/>
        <v>45484</v>
      </c>
      <c r="B3593" s="2">
        <f t="shared" si="2051"/>
        <v>552875.56247300631</v>
      </c>
      <c r="C3593" s="3">
        <f t="shared" si="2052"/>
        <v>74638200.933855847</v>
      </c>
      <c r="D3593" s="2">
        <f t="shared" si="2081"/>
        <v>240537.3279050432</v>
      </c>
      <c r="E3593" s="2">
        <f t="shared" si="2053"/>
        <v>0</v>
      </c>
      <c r="F3593" s="33">
        <f t="shared" si="2054"/>
        <v>240537.3279050432</v>
      </c>
      <c r="G3593" s="39">
        <f t="shared" si="2055"/>
        <v>6926.96</v>
      </c>
      <c r="H3593" s="38">
        <f>IF(AND(N3593=1,N3592&gt;1),VLOOKUP(A3592,[1]Plan1!$CW$105:$CY$300,3),H3592)</f>
        <v>6941.51</v>
      </c>
      <c r="I3593" s="127">
        <f t="shared" si="2056"/>
        <v>45423</v>
      </c>
      <c r="J3593" s="127">
        <f t="shared" si="2057"/>
        <v>45454</v>
      </c>
      <c r="K3593" s="34">
        <f t="shared" si="2058"/>
        <v>2.1004885259912065E-3</v>
      </c>
      <c r="L3593" s="212">
        <f t="shared" si="2059"/>
        <v>45516</v>
      </c>
      <c r="M3593" s="1">
        <f t="shared" si="2060"/>
        <v>23</v>
      </c>
      <c r="N3593" s="1">
        <f t="shared" si="2061"/>
        <v>1</v>
      </c>
      <c r="O3593" s="2">
        <f t="shared" si="2062"/>
        <v>1.00009123</v>
      </c>
      <c r="P3593" s="35">
        <f t="shared" si="2063"/>
        <v>1.0046002700000001</v>
      </c>
      <c r="Q3593" s="35">
        <f t="shared" si="2064"/>
        <v>1.3041272777862436</v>
      </c>
      <c r="R3593" s="2">
        <f t="shared" si="2065"/>
        <v>1.3042462500000001</v>
      </c>
      <c r="S3593" s="2">
        <f t="shared" si="2066"/>
        <v>1.29117631</v>
      </c>
      <c r="T3593" s="2">
        <f t="shared" si="2067"/>
        <v>313719.90790517</v>
      </c>
      <c r="U3593" s="2">
        <f t="shared" si="2068"/>
        <v>0</v>
      </c>
      <c r="V3593" s="2">
        <f t="shared" si="2069"/>
        <v>73182.580000129761</v>
      </c>
      <c r="W3593" s="2">
        <f t="shared" si="2070"/>
        <v>313719.90790517296</v>
      </c>
      <c r="X3593" s="36">
        <f t="shared" si="2071"/>
        <v>0</v>
      </c>
      <c r="Y3593" s="2">
        <f t="shared" si="2072"/>
        <v>0</v>
      </c>
      <c r="Z3593" s="37">
        <f t="shared" si="2073"/>
        <v>0</v>
      </c>
      <c r="AA3593" s="2">
        <f t="shared" si="2074"/>
        <v>0</v>
      </c>
      <c r="AB3593" s="4">
        <f t="shared" si="2020"/>
        <v>7.1215000000000001E-2</v>
      </c>
      <c r="AC3593" s="148">
        <f t="shared" si="2075"/>
        <v>1110</v>
      </c>
      <c r="AD3593" s="36">
        <v>252</v>
      </c>
      <c r="AE3593" s="35">
        <f t="shared" si="2076"/>
        <v>1.3539402819999999</v>
      </c>
      <c r="AF3593" s="2">
        <f t="shared" si="2077"/>
        <v>111038.11267297</v>
      </c>
      <c r="AG3593" s="2">
        <f t="shared" si="2078"/>
        <v>111038.11267297</v>
      </c>
      <c r="AH3593" s="3">
        <f t="shared" si="2079"/>
        <v>0</v>
      </c>
      <c r="AI3593" s="3"/>
      <c r="AJ3593" s="3">
        <v>0</v>
      </c>
      <c r="AK3593" s="2">
        <f t="shared" si="2080"/>
        <v>128117.54189486333</v>
      </c>
      <c r="AR3593" s="1"/>
      <c r="AW3593" s="30"/>
      <c r="AX3593" s="30"/>
    </row>
    <row r="3594" spans="1:50" x14ac:dyDescent="0.2">
      <c r="A3594" s="78">
        <f t="shared" si="2019"/>
        <v>45485</v>
      </c>
      <c r="B3594" s="2">
        <f t="shared" si="2051"/>
        <v>553109.47820581682</v>
      </c>
      <c r="C3594" s="3">
        <f t="shared" si="2052"/>
        <v>74669779.557785273</v>
      </c>
      <c r="D3594" s="2">
        <f t="shared" si="2081"/>
        <v>240537.3279050432</v>
      </c>
      <c r="E3594" s="2">
        <f t="shared" si="2053"/>
        <v>0</v>
      </c>
      <c r="F3594" s="33">
        <f t="shared" si="2054"/>
        <v>240537.3279050432</v>
      </c>
      <c r="G3594" s="39">
        <f t="shared" si="2055"/>
        <v>6926.96</v>
      </c>
      <c r="H3594" s="38">
        <f>IF(AND(N3594=1,N3593&gt;1),VLOOKUP(A3593,[1]Plan1!$CW$105:$CY$300,3),H3593)</f>
        <v>6941.51</v>
      </c>
      <c r="I3594" s="127">
        <f t="shared" si="2056"/>
        <v>45423</v>
      </c>
      <c r="J3594" s="127">
        <f t="shared" si="2057"/>
        <v>45454</v>
      </c>
      <c r="K3594" s="34">
        <f t="shared" si="2058"/>
        <v>2.1004885259912065E-3</v>
      </c>
      <c r="L3594" s="212">
        <f t="shared" si="2059"/>
        <v>45516</v>
      </c>
      <c r="M3594" s="1">
        <f t="shared" si="2060"/>
        <v>23</v>
      </c>
      <c r="N3594" s="1">
        <f t="shared" si="2061"/>
        <v>2</v>
      </c>
      <c r="O3594" s="2">
        <f t="shared" si="2062"/>
        <v>1.0001824699999999</v>
      </c>
      <c r="P3594" s="35">
        <f t="shared" si="2063"/>
        <v>1.0046002700000001</v>
      </c>
      <c r="Q3594" s="35">
        <f t="shared" si="2064"/>
        <v>1.3041272777862436</v>
      </c>
      <c r="R3594" s="2">
        <f t="shared" si="2065"/>
        <v>1.3043652400000001</v>
      </c>
      <c r="S3594" s="2">
        <f t="shared" si="2066"/>
        <v>1.29117631</v>
      </c>
      <c r="T3594" s="2">
        <f t="shared" si="2067"/>
        <v>313748.52944181999</v>
      </c>
      <c r="U3594" s="2">
        <f t="shared" si="2068"/>
        <v>0</v>
      </c>
      <c r="V3594" s="2">
        <f t="shared" si="2069"/>
        <v>73211.201536777196</v>
      </c>
      <c r="W3594" s="2">
        <f t="shared" si="2070"/>
        <v>313748.5294418204</v>
      </c>
      <c r="X3594" s="36">
        <f t="shared" si="2071"/>
        <v>0</v>
      </c>
      <c r="Y3594" s="2">
        <f t="shared" si="2072"/>
        <v>0</v>
      </c>
      <c r="Z3594" s="37">
        <f t="shared" si="2073"/>
        <v>0</v>
      </c>
      <c r="AA3594" s="2">
        <f t="shared" si="2074"/>
        <v>0</v>
      </c>
      <c r="AB3594" s="4">
        <f t="shared" si="2020"/>
        <v>7.1215000000000001E-2</v>
      </c>
      <c r="AC3594" s="148">
        <f t="shared" si="2075"/>
        <v>1111</v>
      </c>
      <c r="AD3594" s="36">
        <v>252</v>
      </c>
      <c r="AE3594" s="35">
        <f t="shared" si="2076"/>
        <v>1.354309945</v>
      </c>
      <c r="AF3594" s="2">
        <f t="shared" si="2077"/>
        <v>111164.22421036</v>
      </c>
      <c r="AG3594" s="2">
        <f t="shared" si="2078"/>
        <v>111164.22421036</v>
      </c>
      <c r="AH3594" s="3">
        <f t="shared" si="2079"/>
        <v>0</v>
      </c>
      <c r="AI3594" s="3"/>
      <c r="AJ3594" s="3">
        <v>0</v>
      </c>
      <c r="AK3594" s="2">
        <f t="shared" si="2080"/>
        <v>128196.72455363644</v>
      </c>
      <c r="AR3594" s="1"/>
      <c r="AW3594" s="30"/>
      <c r="AX3594" s="30"/>
    </row>
    <row r="3595" spans="1:50" x14ac:dyDescent="0.2">
      <c r="A3595" s="78">
        <f t="shared" ref="A3595:A3658" si="2082">(A3594+1)</f>
        <v>45486</v>
      </c>
      <c r="B3595" s="2">
        <f t="shared" si="2051"/>
        <v>553227.42655393062</v>
      </c>
      <c r="C3595" s="3">
        <f t="shared" si="2052"/>
        <v>74685702.584780633</v>
      </c>
      <c r="D3595" s="2">
        <f t="shared" si="2081"/>
        <v>240537.3279050432</v>
      </c>
      <c r="E3595" s="2">
        <f t="shared" si="2053"/>
        <v>0</v>
      </c>
      <c r="F3595" s="33">
        <f t="shared" si="2054"/>
        <v>240537.3279050432</v>
      </c>
      <c r="G3595" s="39">
        <f t="shared" si="2055"/>
        <v>6926.96</v>
      </c>
      <c r="H3595" s="38">
        <f>IF(AND(N3595=1,N3594&gt;1),VLOOKUP(A3594,[1]Plan1!$CW$105:$CY$300,3),H3594)</f>
        <v>6941.51</v>
      </c>
      <c r="I3595" s="127">
        <f t="shared" si="2056"/>
        <v>45423</v>
      </c>
      <c r="J3595" s="127">
        <f t="shared" si="2057"/>
        <v>45454</v>
      </c>
      <c r="K3595" s="34">
        <f t="shared" si="2058"/>
        <v>2.1004885259912065E-3</v>
      </c>
      <c r="L3595" s="212">
        <f t="shared" si="2059"/>
        <v>45516</v>
      </c>
      <c r="M3595" s="1">
        <f t="shared" si="2060"/>
        <v>23</v>
      </c>
      <c r="N3595" s="1">
        <f t="shared" si="2061"/>
        <v>3</v>
      </c>
      <c r="O3595" s="2">
        <f t="shared" si="2062"/>
        <v>1.00027372</v>
      </c>
      <c r="P3595" s="35">
        <f t="shared" si="2063"/>
        <v>1.0046002700000001</v>
      </c>
      <c r="Q3595" s="35">
        <f t="shared" si="2064"/>
        <v>1.3041272777862436</v>
      </c>
      <c r="R3595" s="2">
        <f t="shared" si="2065"/>
        <v>1.3044842400000001</v>
      </c>
      <c r="S3595" s="2">
        <f t="shared" si="2066"/>
        <v>1.29117631</v>
      </c>
      <c r="T3595" s="2">
        <f t="shared" si="2067"/>
        <v>313777.15338383999</v>
      </c>
      <c r="U3595" s="2">
        <f t="shared" si="2068"/>
        <v>0</v>
      </c>
      <c r="V3595" s="2">
        <f t="shared" si="2069"/>
        <v>73239.825478797895</v>
      </c>
      <c r="W3595" s="2">
        <f t="shared" si="2070"/>
        <v>313777.1533838411</v>
      </c>
      <c r="X3595" s="36">
        <f t="shared" si="2071"/>
        <v>0</v>
      </c>
      <c r="Y3595" s="2">
        <f t="shared" si="2072"/>
        <v>0</v>
      </c>
      <c r="Z3595" s="37">
        <f t="shared" si="2073"/>
        <v>0</v>
      </c>
      <c r="AA3595" s="2">
        <f t="shared" si="2074"/>
        <v>0</v>
      </c>
      <c r="AB3595" s="4">
        <f t="shared" ref="AB3595:AB3658" si="2083">(AB3594)</f>
        <v>7.1215000000000001E-2</v>
      </c>
      <c r="AC3595" s="148">
        <f t="shared" si="2075"/>
        <v>1111</v>
      </c>
      <c r="AD3595" s="36">
        <v>252</v>
      </c>
      <c r="AE3595" s="35">
        <f t="shared" si="2076"/>
        <v>1.354309945</v>
      </c>
      <c r="AF3595" s="2">
        <f t="shared" si="2077"/>
        <v>111174.36595768</v>
      </c>
      <c r="AG3595" s="2">
        <f t="shared" si="2078"/>
        <v>111174.36595768</v>
      </c>
      <c r="AH3595" s="3">
        <f t="shared" si="2079"/>
        <v>0</v>
      </c>
      <c r="AI3595" s="3"/>
      <c r="AJ3595" s="3">
        <v>0</v>
      </c>
      <c r="AK3595" s="2">
        <f t="shared" si="2080"/>
        <v>128275.9072124095</v>
      </c>
      <c r="AR3595" s="1"/>
      <c r="AW3595" s="30"/>
      <c r="AX3595" s="30"/>
    </row>
    <row r="3596" spans="1:50" x14ac:dyDescent="0.2">
      <c r="A3596" s="78">
        <f t="shared" si="2082"/>
        <v>45487</v>
      </c>
      <c r="B3596" s="2">
        <f t="shared" si="2051"/>
        <v>553306.60921270365</v>
      </c>
      <c r="C3596" s="3">
        <f t="shared" si="2052"/>
        <v>74696392.243714988</v>
      </c>
      <c r="D3596" s="2">
        <f t="shared" si="2081"/>
        <v>240537.3279050432</v>
      </c>
      <c r="E3596" s="2">
        <f t="shared" si="2053"/>
        <v>0</v>
      </c>
      <c r="F3596" s="33">
        <f t="shared" si="2054"/>
        <v>240537.3279050432</v>
      </c>
      <c r="G3596" s="39">
        <f t="shared" si="2055"/>
        <v>6926.96</v>
      </c>
      <c r="H3596" s="38">
        <f>IF(AND(N3596=1,N3595&gt;1),VLOOKUP(A3595,[1]Plan1!$CW$105:$CY$300,3),H3595)</f>
        <v>6941.51</v>
      </c>
      <c r="I3596" s="127">
        <f t="shared" si="2056"/>
        <v>45423</v>
      </c>
      <c r="J3596" s="127">
        <f t="shared" si="2057"/>
        <v>45454</v>
      </c>
      <c r="K3596" s="34">
        <f t="shared" si="2058"/>
        <v>2.1004885259912065E-3</v>
      </c>
      <c r="L3596" s="212">
        <f t="shared" si="2059"/>
        <v>45516</v>
      </c>
      <c r="M3596" s="1">
        <f t="shared" si="2060"/>
        <v>23</v>
      </c>
      <c r="N3596" s="1">
        <f t="shared" si="2061"/>
        <v>3</v>
      </c>
      <c r="O3596" s="2">
        <f t="shared" si="2062"/>
        <v>1.00027372</v>
      </c>
      <c r="P3596" s="35">
        <f t="shared" si="2063"/>
        <v>1.0046002700000001</v>
      </c>
      <c r="Q3596" s="35">
        <f t="shared" si="2064"/>
        <v>1.3041272777862436</v>
      </c>
      <c r="R3596" s="2">
        <f t="shared" si="2065"/>
        <v>1.3044842400000001</v>
      </c>
      <c r="S3596" s="2">
        <f t="shared" si="2066"/>
        <v>1.29117631</v>
      </c>
      <c r="T3596" s="2">
        <f t="shared" si="2067"/>
        <v>313777.15338383999</v>
      </c>
      <c r="U3596" s="2">
        <f t="shared" si="2068"/>
        <v>0</v>
      </c>
      <c r="V3596" s="2">
        <f t="shared" si="2069"/>
        <v>73239.825478797895</v>
      </c>
      <c r="W3596" s="2">
        <f t="shared" si="2070"/>
        <v>313777.1533838411</v>
      </c>
      <c r="X3596" s="36">
        <f t="shared" si="2071"/>
        <v>0</v>
      </c>
      <c r="Y3596" s="2">
        <f t="shared" si="2072"/>
        <v>0</v>
      </c>
      <c r="Z3596" s="37">
        <f t="shared" si="2073"/>
        <v>0</v>
      </c>
      <c r="AA3596" s="2">
        <f t="shared" si="2074"/>
        <v>0</v>
      </c>
      <c r="AB3596" s="4">
        <f t="shared" si="2083"/>
        <v>7.1215000000000001E-2</v>
      </c>
      <c r="AC3596" s="148">
        <f t="shared" si="2075"/>
        <v>1111</v>
      </c>
      <c r="AD3596" s="36">
        <v>252</v>
      </c>
      <c r="AE3596" s="35">
        <f t="shared" si="2076"/>
        <v>1.354309945</v>
      </c>
      <c r="AF3596" s="2">
        <f t="shared" si="2077"/>
        <v>111174.36595768</v>
      </c>
      <c r="AG3596" s="2">
        <f t="shared" si="2078"/>
        <v>111174.36595768</v>
      </c>
      <c r="AH3596" s="3">
        <f t="shared" si="2079"/>
        <v>0</v>
      </c>
      <c r="AI3596" s="3"/>
      <c r="AJ3596" s="3">
        <v>0</v>
      </c>
      <c r="AK3596" s="2">
        <f t="shared" si="2080"/>
        <v>128355.0898711826</v>
      </c>
      <c r="AR3596" s="1"/>
      <c r="AW3596" s="30"/>
      <c r="AX3596" s="30"/>
    </row>
    <row r="3597" spans="1:50" x14ac:dyDescent="0.2">
      <c r="A3597" s="78">
        <f t="shared" si="2082"/>
        <v>45488</v>
      </c>
      <c r="B3597" s="2">
        <f t="shared" si="2051"/>
        <v>553501.8150530468</v>
      </c>
      <c r="C3597" s="3">
        <f t="shared" si="2052"/>
        <v>74722745.03216131</v>
      </c>
      <c r="D3597" s="2">
        <f t="shared" si="2081"/>
        <v>240537.3279050432</v>
      </c>
      <c r="E3597" s="2">
        <f t="shared" si="2053"/>
        <v>0</v>
      </c>
      <c r="F3597" s="33">
        <f t="shared" si="2054"/>
        <v>240537.3279050432</v>
      </c>
      <c r="G3597" s="39">
        <f t="shared" si="2055"/>
        <v>6926.96</v>
      </c>
      <c r="H3597" s="38">
        <f>IF(AND(N3597=1,N3596&gt;1),VLOOKUP(A3596,[1]Plan1!$CW$105:$CY$300,3),H3596)</f>
        <v>6941.51</v>
      </c>
      <c r="I3597" s="127">
        <f t="shared" si="2056"/>
        <v>45423</v>
      </c>
      <c r="J3597" s="127">
        <f t="shared" si="2057"/>
        <v>45454</v>
      </c>
      <c r="K3597" s="34">
        <f t="shared" si="2058"/>
        <v>2.1004885259912065E-3</v>
      </c>
      <c r="L3597" s="212">
        <f t="shared" si="2059"/>
        <v>45516</v>
      </c>
      <c r="M3597" s="1">
        <f t="shared" si="2060"/>
        <v>23</v>
      </c>
      <c r="N3597" s="1">
        <f t="shared" si="2061"/>
        <v>3</v>
      </c>
      <c r="O3597" s="2">
        <f t="shared" si="2062"/>
        <v>1.00027372</v>
      </c>
      <c r="P3597" s="35">
        <f t="shared" si="2063"/>
        <v>1.0046002700000001</v>
      </c>
      <c r="Q3597" s="35">
        <f t="shared" si="2064"/>
        <v>1.3041272777862436</v>
      </c>
      <c r="R3597" s="2">
        <f t="shared" si="2065"/>
        <v>1.3044842400000001</v>
      </c>
      <c r="S3597" s="2">
        <f t="shared" si="2066"/>
        <v>1.29117631</v>
      </c>
      <c r="T3597" s="2">
        <f t="shared" si="2067"/>
        <v>313777.15338383999</v>
      </c>
      <c r="U3597" s="2">
        <f t="shared" si="2068"/>
        <v>0</v>
      </c>
      <c r="V3597" s="2">
        <f t="shared" si="2069"/>
        <v>73239.825478797895</v>
      </c>
      <c r="W3597" s="2">
        <f t="shared" si="2070"/>
        <v>313777.1533838411</v>
      </c>
      <c r="X3597" s="36">
        <f t="shared" si="2071"/>
        <v>0</v>
      </c>
      <c r="Y3597" s="2">
        <f t="shared" si="2072"/>
        <v>0</v>
      </c>
      <c r="Z3597" s="37">
        <f t="shared" si="2073"/>
        <v>0</v>
      </c>
      <c r="AA3597" s="2">
        <f t="shared" si="2074"/>
        <v>0</v>
      </c>
      <c r="AB3597" s="4">
        <f t="shared" si="2083"/>
        <v>7.1215000000000001E-2</v>
      </c>
      <c r="AC3597" s="148">
        <f t="shared" si="2075"/>
        <v>1112</v>
      </c>
      <c r="AD3597" s="36">
        <v>252</v>
      </c>
      <c r="AE3597" s="35">
        <f t="shared" si="2076"/>
        <v>1.3546797079999999</v>
      </c>
      <c r="AF3597" s="2">
        <f t="shared" si="2077"/>
        <v>111290.38913924999</v>
      </c>
      <c r="AG3597" s="2">
        <f t="shared" si="2078"/>
        <v>111290.38913924999</v>
      </c>
      <c r="AH3597" s="3">
        <f t="shared" si="2079"/>
        <v>0</v>
      </c>
      <c r="AI3597" s="3"/>
      <c r="AJ3597" s="3">
        <v>0</v>
      </c>
      <c r="AK3597" s="2">
        <f t="shared" si="2080"/>
        <v>128434.27252995569</v>
      </c>
      <c r="AR3597" s="1"/>
      <c r="AW3597" s="30"/>
      <c r="AX3597" s="30"/>
    </row>
    <row r="3598" spans="1:50" x14ac:dyDescent="0.2">
      <c r="A3598" s="78">
        <f t="shared" si="2082"/>
        <v>45489</v>
      </c>
      <c r="B3598" s="2">
        <f t="shared" si="2051"/>
        <v>553735.84301846381</v>
      </c>
      <c r="C3598" s="3">
        <f t="shared" si="2052"/>
        <v>74754338.807492614</v>
      </c>
      <c r="D3598" s="2">
        <f t="shared" si="2081"/>
        <v>240537.3279050432</v>
      </c>
      <c r="E3598" s="2">
        <f t="shared" si="2053"/>
        <v>0</v>
      </c>
      <c r="F3598" s="33">
        <f t="shared" si="2054"/>
        <v>240537.3279050432</v>
      </c>
      <c r="G3598" s="39">
        <f t="shared" si="2055"/>
        <v>6926.96</v>
      </c>
      <c r="H3598" s="38">
        <f>IF(AND(N3598=1,N3597&gt;1),VLOOKUP(A3597,[1]Plan1!$CW$105:$CY$300,3),H3597)</f>
        <v>6941.51</v>
      </c>
      <c r="I3598" s="127">
        <f t="shared" si="2056"/>
        <v>45423</v>
      </c>
      <c r="J3598" s="127">
        <f t="shared" si="2057"/>
        <v>45454</v>
      </c>
      <c r="K3598" s="34">
        <f t="shared" si="2058"/>
        <v>2.1004885259912065E-3</v>
      </c>
      <c r="L3598" s="212">
        <f t="shared" si="2059"/>
        <v>45516</v>
      </c>
      <c r="M3598" s="1">
        <f t="shared" si="2060"/>
        <v>23</v>
      </c>
      <c r="N3598" s="1">
        <f t="shared" si="2061"/>
        <v>4</v>
      </c>
      <c r="O3598" s="2">
        <f t="shared" si="2062"/>
        <v>1.0003649800000001</v>
      </c>
      <c r="P3598" s="35">
        <f t="shared" si="2063"/>
        <v>1.0046002700000001</v>
      </c>
      <c r="Q3598" s="35">
        <f t="shared" si="2064"/>
        <v>1.3041272777862436</v>
      </c>
      <c r="R3598" s="2">
        <f t="shared" si="2065"/>
        <v>1.30460325</v>
      </c>
      <c r="S3598" s="2">
        <f t="shared" si="2066"/>
        <v>1.29117631</v>
      </c>
      <c r="T3598" s="2">
        <f t="shared" si="2067"/>
        <v>313805.77973123</v>
      </c>
      <c r="U3598" s="2">
        <f t="shared" si="2068"/>
        <v>0</v>
      </c>
      <c r="V3598" s="2">
        <f t="shared" si="2069"/>
        <v>73268.451826191842</v>
      </c>
      <c r="W3598" s="2">
        <f t="shared" si="2070"/>
        <v>313805.77973123506</v>
      </c>
      <c r="X3598" s="36">
        <f t="shared" si="2071"/>
        <v>0</v>
      </c>
      <c r="Y3598" s="2">
        <f t="shared" si="2072"/>
        <v>0</v>
      </c>
      <c r="Z3598" s="37">
        <f t="shared" si="2073"/>
        <v>0</v>
      </c>
      <c r="AA3598" s="2">
        <f t="shared" si="2074"/>
        <v>0</v>
      </c>
      <c r="AB3598" s="4">
        <f t="shared" si="2083"/>
        <v>7.1215000000000001E-2</v>
      </c>
      <c r="AC3598" s="148">
        <f t="shared" si="2075"/>
        <v>1113</v>
      </c>
      <c r="AD3598" s="36">
        <v>252</v>
      </c>
      <c r="AE3598" s="35">
        <f t="shared" si="2076"/>
        <v>1.3550495730000001</v>
      </c>
      <c r="AF3598" s="2">
        <f t="shared" si="2077"/>
        <v>111416.6080985</v>
      </c>
      <c r="AG3598" s="2">
        <f t="shared" si="2078"/>
        <v>111416.6080985</v>
      </c>
      <c r="AH3598" s="3">
        <f t="shared" si="2079"/>
        <v>0</v>
      </c>
      <c r="AI3598" s="3"/>
      <c r="AJ3598" s="3">
        <v>0</v>
      </c>
      <c r="AK3598" s="2">
        <f t="shared" si="2080"/>
        <v>128513.4551887288</v>
      </c>
      <c r="AR3598" s="1"/>
      <c r="AW3598" s="30"/>
      <c r="AX3598" s="30"/>
    </row>
    <row r="3599" spans="1:50" x14ac:dyDescent="0.2">
      <c r="A3599" s="78">
        <f t="shared" si="2082"/>
        <v>45490</v>
      </c>
      <c r="B3599" s="2">
        <f t="shared" si="2051"/>
        <v>553969.93037750758</v>
      </c>
      <c r="C3599" s="3">
        <f t="shared" si="2052"/>
        <v>74785940.600963518</v>
      </c>
      <c r="D3599" s="2">
        <f t="shared" si="2081"/>
        <v>240537.3279050432</v>
      </c>
      <c r="E3599" s="2">
        <f t="shared" si="2053"/>
        <v>0</v>
      </c>
      <c r="F3599" s="33">
        <f t="shared" si="2054"/>
        <v>240537.3279050432</v>
      </c>
      <c r="G3599" s="39">
        <f t="shared" si="2055"/>
        <v>6926.96</v>
      </c>
      <c r="H3599" s="38">
        <f>IF(AND(N3599=1,N3598&gt;1),VLOOKUP(A3598,[1]Plan1!$CW$105:$CY$300,3),H3598)</f>
        <v>6941.51</v>
      </c>
      <c r="I3599" s="127">
        <f t="shared" si="2056"/>
        <v>45423</v>
      </c>
      <c r="J3599" s="127">
        <f t="shared" si="2057"/>
        <v>45454</v>
      </c>
      <c r="K3599" s="34">
        <f t="shared" si="2058"/>
        <v>2.1004885259912065E-3</v>
      </c>
      <c r="L3599" s="212">
        <f t="shared" si="2059"/>
        <v>45516</v>
      </c>
      <c r="M3599" s="1">
        <f t="shared" si="2060"/>
        <v>23</v>
      </c>
      <c r="N3599" s="1">
        <f t="shared" si="2061"/>
        <v>5</v>
      </c>
      <c r="O3599" s="2">
        <f t="shared" si="2062"/>
        <v>1.00045625</v>
      </c>
      <c r="P3599" s="35">
        <f t="shared" si="2063"/>
        <v>1.0046002700000001</v>
      </c>
      <c r="Q3599" s="35">
        <f t="shared" si="2064"/>
        <v>1.3041272777862436</v>
      </c>
      <c r="R3599" s="2">
        <f t="shared" si="2065"/>
        <v>1.30472228</v>
      </c>
      <c r="S3599" s="2">
        <f t="shared" si="2066"/>
        <v>1.29117631</v>
      </c>
      <c r="T3599" s="2">
        <f t="shared" si="2067"/>
        <v>313834.41088937002</v>
      </c>
      <c r="U3599" s="2">
        <f t="shared" si="2068"/>
        <v>0</v>
      </c>
      <c r="V3599" s="2">
        <f t="shared" si="2069"/>
        <v>73297.082984332388</v>
      </c>
      <c r="W3599" s="2">
        <f t="shared" si="2070"/>
        <v>313834.41088937561</v>
      </c>
      <c r="X3599" s="36">
        <f t="shared" si="2071"/>
        <v>0</v>
      </c>
      <c r="Y3599" s="2">
        <f t="shared" si="2072"/>
        <v>0</v>
      </c>
      <c r="Z3599" s="37">
        <f t="shared" si="2073"/>
        <v>0</v>
      </c>
      <c r="AA3599" s="2">
        <f t="shared" si="2074"/>
        <v>0</v>
      </c>
      <c r="AB3599" s="4">
        <f t="shared" si="2083"/>
        <v>7.1215000000000001E-2</v>
      </c>
      <c r="AC3599" s="148">
        <f t="shared" si="2075"/>
        <v>1114</v>
      </c>
      <c r="AD3599" s="36">
        <v>252</v>
      </c>
      <c r="AE3599" s="35">
        <f t="shared" si="2076"/>
        <v>1.3554195389999999</v>
      </c>
      <c r="AF3599" s="2">
        <f t="shared" si="2077"/>
        <v>111542.88164063</v>
      </c>
      <c r="AG3599" s="2">
        <f t="shared" si="2078"/>
        <v>111542.88164063</v>
      </c>
      <c r="AH3599" s="3">
        <f t="shared" si="2079"/>
        <v>0</v>
      </c>
      <c r="AI3599" s="3"/>
      <c r="AJ3599" s="3">
        <v>0</v>
      </c>
      <c r="AK3599" s="2">
        <f t="shared" si="2080"/>
        <v>128592.6378475019</v>
      </c>
      <c r="AR3599" s="1"/>
      <c r="AW3599" s="30"/>
      <c r="AX3599" s="30"/>
    </row>
    <row r="3600" spans="1:50" x14ac:dyDescent="0.2">
      <c r="A3600" s="78">
        <f t="shared" si="2082"/>
        <v>45491</v>
      </c>
      <c r="B3600" s="2">
        <f t="shared" si="2051"/>
        <v>554204.07062183111</v>
      </c>
      <c r="C3600" s="3">
        <f t="shared" si="2052"/>
        <v>74817549.5339472</v>
      </c>
      <c r="D3600" s="2">
        <f t="shared" si="2081"/>
        <v>240537.3279050432</v>
      </c>
      <c r="E3600" s="2">
        <f t="shared" si="2053"/>
        <v>0</v>
      </c>
      <c r="F3600" s="33">
        <f t="shared" si="2054"/>
        <v>240537.3279050432</v>
      </c>
      <c r="G3600" s="39">
        <f t="shared" si="2055"/>
        <v>6926.96</v>
      </c>
      <c r="H3600" s="38">
        <f>IF(AND(N3600=1,N3599&gt;1),VLOOKUP(A3599,[1]Plan1!$CW$105:$CY$300,3),H3599)</f>
        <v>6941.51</v>
      </c>
      <c r="I3600" s="127">
        <f t="shared" si="2056"/>
        <v>45423</v>
      </c>
      <c r="J3600" s="127">
        <f t="shared" si="2057"/>
        <v>45454</v>
      </c>
      <c r="K3600" s="34">
        <f t="shared" si="2058"/>
        <v>2.1004885259912065E-3</v>
      </c>
      <c r="L3600" s="212">
        <f t="shared" si="2059"/>
        <v>45516</v>
      </c>
      <c r="M3600" s="1">
        <f t="shared" si="2060"/>
        <v>23</v>
      </c>
      <c r="N3600" s="1">
        <f t="shared" si="2061"/>
        <v>6</v>
      </c>
      <c r="O3600" s="2">
        <f t="shared" si="2062"/>
        <v>1.00054752</v>
      </c>
      <c r="P3600" s="35">
        <f t="shared" si="2063"/>
        <v>1.0046002700000001</v>
      </c>
      <c r="Q3600" s="35">
        <f t="shared" si="2064"/>
        <v>1.3041272777862436</v>
      </c>
      <c r="R3600" s="2">
        <f t="shared" si="2065"/>
        <v>1.30484131</v>
      </c>
      <c r="S3600" s="2">
        <f t="shared" si="2066"/>
        <v>1.29117631</v>
      </c>
      <c r="T3600" s="2">
        <f t="shared" si="2067"/>
        <v>313863.04204750998</v>
      </c>
      <c r="U3600" s="2">
        <f t="shared" si="2068"/>
        <v>0</v>
      </c>
      <c r="V3600" s="2">
        <f t="shared" si="2069"/>
        <v>73325.714142472934</v>
      </c>
      <c r="W3600" s="2">
        <f t="shared" si="2070"/>
        <v>313863.04204751615</v>
      </c>
      <c r="X3600" s="36">
        <f t="shared" si="2071"/>
        <v>0</v>
      </c>
      <c r="Y3600" s="2">
        <f t="shared" si="2072"/>
        <v>0</v>
      </c>
      <c r="Z3600" s="37">
        <f t="shared" si="2073"/>
        <v>0</v>
      </c>
      <c r="AA3600" s="2">
        <f t="shared" si="2074"/>
        <v>0</v>
      </c>
      <c r="AB3600" s="4">
        <f t="shared" si="2083"/>
        <v>7.1215000000000001E-2</v>
      </c>
      <c r="AC3600" s="148">
        <f t="shared" si="2075"/>
        <v>1115</v>
      </c>
      <c r="AD3600" s="36">
        <v>252</v>
      </c>
      <c r="AE3600" s="35">
        <f t="shared" si="2076"/>
        <v>1.3557896060000001</v>
      </c>
      <c r="AF3600" s="2">
        <f t="shared" si="2077"/>
        <v>111669.20806804</v>
      </c>
      <c r="AG3600" s="2">
        <f t="shared" si="2078"/>
        <v>111669.20806804</v>
      </c>
      <c r="AH3600" s="3">
        <f t="shared" si="2079"/>
        <v>0</v>
      </c>
      <c r="AI3600" s="3"/>
      <c r="AJ3600" s="3">
        <v>0</v>
      </c>
      <c r="AK3600" s="2">
        <f t="shared" si="2080"/>
        <v>128671.82050627496</v>
      </c>
      <c r="AR3600" s="1"/>
      <c r="AW3600" s="30"/>
      <c r="AX3600" s="30"/>
    </row>
    <row r="3601" spans="1:50" x14ac:dyDescent="0.2">
      <c r="A3601" s="78">
        <f t="shared" si="2082"/>
        <v>45492</v>
      </c>
      <c r="B3601" s="2">
        <f t="shared" si="2051"/>
        <v>554438.26997036138</v>
      </c>
      <c r="C3601" s="3">
        <f t="shared" si="2052"/>
        <v>74849166.445998788</v>
      </c>
      <c r="D3601" s="2">
        <f t="shared" si="2081"/>
        <v>240537.3279050432</v>
      </c>
      <c r="E3601" s="2">
        <f t="shared" si="2053"/>
        <v>0</v>
      </c>
      <c r="F3601" s="33">
        <f t="shared" si="2054"/>
        <v>240537.3279050432</v>
      </c>
      <c r="G3601" s="39">
        <f t="shared" si="2055"/>
        <v>6926.96</v>
      </c>
      <c r="H3601" s="38">
        <f>IF(AND(N3601=1,N3600&gt;1),VLOOKUP(A3600,[1]Plan1!$CW$105:$CY$300,3),H3600)</f>
        <v>6941.51</v>
      </c>
      <c r="I3601" s="127">
        <f t="shared" si="2056"/>
        <v>45423</v>
      </c>
      <c r="J3601" s="127">
        <f t="shared" si="2057"/>
        <v>45454</v>
      </c>
      <c r="K3601" s="34">
        <f t="shared" si="2058"/>
        <v>2.1004885259912065E-3</v>
      </c>
      <c r="L3601" s="212">
        <f t="shared" si="2059"/>
        <v>45516</v>
      </c>
      <c r="M3601" s="1">
        <f t="shared" si="2060"/>
        <v>23</v>
      </c>
      <c r="N3601" s="1">
        <f t="shared" si="2061"/>
        <v>7</v>
      </c>
      <c r="O3601" s="2">
        <f t="shared" si="2062"/>
        <v>1.0006388100000001</v>
      </c>
      <c r="P3601" s="35">
        <f t="shared" si="2063"/>
        <v>1.0046002700000001</v>
      </c>
      <c r="Q3601" s="35">
        <f t="shared" si="2064"/>
        <v>1.3041272777862436</v>
      </c>
      <c r="R3601" s="2">
        <f t="shared" si="2065"/>
        <v>1.3049603599999999</v>
      </c>
      <c r="S3601" s="2">
        <f t="shared" si="2066"/>
        <v>1.29117631</v>
      </c>
      <c r="T3601" s="2">
        <f t="shared" si="2067"/>
        <v>313891.67801640002</v>
      </c>
      <c r="U3601" s="2">
        <f t="shared" si="2068"/>
        <v>0</v>
      </c>
      <c r="V3601" s="2">
        <f t="shared" si="2069"/>
        <v>73354.350111360007</v>
      </c>
      <c r="W3601" s="2">
        <f t="shared" si="2070"/>
        <v>313891.67801640322</v>
      </c>
      <c r="X3601" s="36">
        <f t="shared" si="2071"/>
        <v>0</v>
      </c>
      <c r="Y3601" s="2">
        <f t="shared" si="2072"/>
        <v>0</v>
      </c>
      <c r="Z3601" s="37">
        <f t="shared" si="2073"/>
        <v>0</v>
      </c>
      <c r="AA3601" s="2">
        <f t="shared" si="2074"/>
        <v>0</v>
      </c>
      <c r="AB3601" s="4">
        <f t="shared" si="2083"/>
        <v>7.1215000000000001E-2</v>
      </c>
      <c r="AC3601" s="148">
        <f t="shared" si="2075"/>
        <v>1116</v>
      </c>
      <c r="AD3601" s="36">
        <v>252</v>
      </c>
      <c r="AE3601" s="35">
        <f t="shared" si="2076"/>
        <v>1.3561597729999999</v>
      </c>
      <c r="AF3601" s="2">
        <f t="shared" si="2077"/>
        <v>111795.58878891</v>
      </c>
      <c r="AG3601" s="2">
        <f t="shared" si="2078"/>
        <v>111795.58878891</v>
      </c>
      <c r="AH3601" s="3">
        <f t="shared" si="2079"/>
        <v>0</v>
      </c>
      <c r="AI3601" s="3"/>
      <c r="AJ3601" s="3">
        <v>0</v>
      </c>
      <c r="AK3601" s="2">
        <f t="shared" si="2080"/>
        <v>128751.00316504808</v>
      </c>
      <c r="AR3601" s="1"/>
      <c r="AW3601" s="30"/>
      <c r="AX3601" s="30"/>
    </row>
    <row r="3602" spans="1:50" x14ac:dyDescent="0.2">
      <c r="A3602" s="78">
        <f t="shared" si="2082"/>
        <v>45493</v>
      </c>
      <c r="B3602" s="2">
        <f t="shared" si="2051"/>
        <v>554556.29084026476</v>
      </c>
      <c r="C3602" s="3">
        <f t="shared" si="2052"/>
        <v>74865099.263435736</v>
      </c>
      <c r="D3602" s="2">
        <f t="shared" si="2081"/>
        <v>240537.3279050432</v>
      </c>
      <c r="E3602" s="2">
        <f t="shared" si="2053"/>
        <v>0</v>
      </c>
      <c r="F3602" s="33">
        <f t="shared" si="2054"/>
        <v>240537.3279050432</v>
      </c>
      <c r="G3602" s="39">
        <f t="shared" si="2055"/>
        <v>6926.96</v>
      </c>
      <c r="H3602" s="38">
        <f>IF(AND(N3602=1,N3601&gt;1),VLOOKUP(A3601,[1]Plan1!$CW$105:$CY$300,3),H3601)</f>
        <v>6941.51</v>
      </c>
      <c r="I3602" s="127">
        <f t="shared" si="2056"/>
        <v>45423</v>
      </c>
      <c r="J3602" s="127">
        <f t="shared" si="2057"/>
        <v>45454</v>
      </c>
      <c r="K3602" s="34">
        <f t="shared" si="2058"/>
        <v>2.1004885259912065E-3</v>
      </c>
      <c r="L3602" s="212">
        <f t="shared" si="2059"/>
        <v>45516</v>
      </c>
      <c r="M3602" s="1">
        <f t="shared" si="2060"/>
        <v>23</v>
      </c>
      <c r="N3602" s="1">
        <f t="shared" si="2061"/>
        <v>8</v>
      </c>
      <c r="O3602" s="2">
        <f t="shared" si="2062"/>
        <v>1.0007301</v>
      </c>
      <c r="P3602" s="35">
        <f t="shared" si="2063"/>
        <v>1.0046002700000001</v>
      </c>
      <c r="Q3602" s="35">
        <f t="shared" si="2064"/>
        <v>1.3041272777862436</v>
      </c>
      <c r="R3602" s="2">
        <f t="shared" si="2065"/>
        <v>1.30507942</v>
      </c>
      <c r="S3602" s="2">
        <f t="shared" si="2066"/>
        <v>1.29117631</v>
      </c>
      <c r="T3602" s="2">
        <f t="shared" si="2067"/>
        <v>313920.31639066001</v>
      </c>
      <c r="U3602" s="2">
        <f t="shared" si="2068"/>
        <v>0</v>
      </c>
      <c r="V3602" s="2">
        <f t="shared" si="2069"/>
        <v>73382.988485620386</v>
      </c>
      <c r="W3602" s="2">
        <f t="shared" si="2070"/>
        <v>313920.31639066362</v>
      </c>
      <c r="X3602" s="36">
        <f t="shared" si="2071"/>
        <v>0</v>
      </c>
      <c r="Y3602" s="2">
        <f t="shared" si="2072"/>
        <v>0</v>
      </c>
      <c r="Z3602" s="37">
        <f t="shared" si="2073"/>
        <v>0</v>
      </c>
      <c r="AA3602" s="2">
        <f t="shared" si="2074"/>
        <v>0</v>
      </c>
      <c r="AB3602" s="4">
        <f t="shared" si="2083"/>
        <v>7.1215000000000001E-2</v>
      </c>
      <c r="AC3602" s="148">
        <f t="shared" si="2075"/>
        <v>1116</v>
      </c>
      <c r="AD3602" s="36">
        <v>252</v>
      </c>
      <c r="AE3602" s="35">
        <f t="shared" si="2076"/>
        <v>1.3561597729999999</v>
      </c>
      <c r="AF3602" s="2">
        <f t="shared" si="2077"/>
        <v>111805.78862578</v>
      </c>
      <c r="AG3602" s="2">
        <f t="shared" si="2078"/>
        <v>111805.78862578</v>
      </c>
      <c r="AH3602" s="3">
        <f t="shared" si="2079"/>
        <v>0</v>
      </c>
      <c r="AI3602" s="3"/>
      <c r="AJ3602" s="3">
        <v>0</v>
      </c>
      <c r="AK3602" s="2">
        <f t="shared" si="2080"/>
        <v>128830.18582382116</v>
      </c>
      <c r="AR3602" s="1"/>
      <c r="AW3602" s="30"/>
      <c r="AX3602" s="30"/>
    </row>
    <row r="3603" spans="1:50" x14ac:dyDescent="0.2">
      <c r="A3603" s="78">
        <f t="shared" si="2082"/>
        <v>45494</v>
      </c>
      <c r="B3603" s="2">
        <f t="shared" si="2051"/>
        <v>554635.47349903791</v>
      </c>
      <c r="C3603" s="3">
        <f t="shared" si="2052"/>
        <v>74875788.922370121</v>
      </c>
      <c r="D3603" s="2">
        <f t="shared" si="2081"/>
        <v>240537.3279050432</v>
      </c>
      <c r="E3603" s="2">
        <f t="shared" si="2053"/>
        <v>0</v>
      </c>
      <c r="F3603" s="33">
        <f t="shared" si="2054"/>
        <v>240537.3279050432</v>
      </c>
      <c r="G3603" s="39">
        <f t="shared" si="2055"/>
        <v>6926.96</v>
      </c>
      <c r="H3603" s="38">
        <f>IF(AND(N3603=1,N3602&gt;1),VLOOKUP(A3602,[1]Plan1!$CW$105:$CY$300,3),H3602)</f>
        <v>6941.51</v>
      </c>
      <c r="I3603" s="127">
        <f t="shared" si="2056"/>
        <v>45423</v>
      </c>
      <c r="J3603" s="127">
        <f t="shared" si="2057"/>
        <v>45454</v>
      </c>
      <c r="K3603" s="34">
        <f t="shared" si="2058"/>
        <v>2.1004885259912065E-3</v>
      </c>
      <c r="L3603" s="212">
        <f t="shared" si="2059"/>
        <v>45516</v>
      </c>
      <c r="M3603" s="1">
        <f t="shared" si="2060"/>
        <v>23</v>
      </c>
      <c r="N3603" s="1">
        <f t="shared" si="2061"/>
        <v>8</v>
      </c>
      <c r="O3603" s="2">
        <f t="shared" si="2062"/>
        <v>1.0007301</v>
      </c>
      <c r="P3603" s="35">
        <f t="shared" si="2063"/>
        <v>1.0046002700000001</v>
      </c>
      <c r="Q3603" s="35">
        <f t="shared" si="2064"/>
        <v>1.3041272777862436</v>
      </c>
      <c r="R3603" s="2">
        <f t="shared" si="2065"/>
        <v>1.30507942</v>
      </c>
      <c r="S3603" s="2">
        <f t="shared" si="2066"/>
        <v>1.29117631</v>
      </c>
      <c r="T3603" s="2">
        <f t="shared" si="2067"/>
        <v>313920.31639066001</v>
      </c>
      <c r="U3603" s="2">
        <f t="shared" si="2068"/>
        <v>0</v>
      </c>
      <c r="V3603" s="2">
        <f t="shared" si="2069"/>
        <v>73382.988485620386</v>
      </c>
      <c r="W3603" s="2">
        <f t="shared" si="2070"/>
        <v>313920.31639066362</v>
      </c>
      <c r="X3603" s="36">
        <f t="shared" si="2071"/>
        <v>0</v>
      </c>
      <c r="Y3603" s="2">
        <f t="shared" si="2072"/>
        <v>0</v>
      </c>
      <c r="Z3603" s="37">
        <f t="shared" si="2073"/>
        <v>0</v>
      </c>
      <c r="AA3603" s="2">
        <f t="shared" si="2074"/>
        <v>0</v>
      </c>
      <c r="AB3603" s="4">
        <f t="shared" si="2083"/>
        <v>7.1215000000000001E-2</v>
      </c>
      <c r="AC3603" s="148">
        <f t="shared" si="2075"/>
        <v>1116</v>
      </c>
      <c r="AD3603" s="36">
        <v>252</v>
      </c>
      <c r="AE3603" s="35">
        <f t="shared" si="2076"/>
        <v>1.3561597729999999</v>
      </c>
      <c r="AF3603" s="2">
        <f t="shared" si="2077"/>
        <v>111805.78862578</v>
      </c>
      <c r="AG3603" s="2">
        <f t="shared" si="2078"/>
        <v>111805.78862578</v>
      </c>
      <c r="AH3603" s="3">
        <f t="shared" si="2079"/>
        <v>0</v>
      </c>
      <c r="AI3603" s="3"/>
      <c r="AJ3603" s="3">
        <v>0</v>
      </c>
      <c r="AK3603" s="2">
        <f t="shared" si="2080"/>
        <v>128909.36848259426</v>
      </c>
      <c r="AR3603" s="1"/>
      <c r="AW3603" s="30"/>
      <c r="AX3603" s="30"/>
    </row>
    <row r="3604" spans="1:50" x14ac:dyDescent="0.2">
      <c r="A3604" s="78">
        <f t="shared" si="2082"/>
        <v>45495</v>
      </c>
      <c r="B3604" s="2">
        <f t="shared" si="2051"/>
        <v>554830.8911194409</v>
      </c>
      <c r="C3604" s="3">
        <f t="shared" si="2052"/>
        <v>74902170.301124528</v>
      </c>
      <c r="D3604" s="2">
        <f t="shared" si="2081"/>
        <v>240537.3279050432</v>
      </c>
      <c r="E3604" s="2">
        <f t="shared" si="2053"/>
        <v>0</v>
      </c>
      <c r="F3604" s="33">
        <f t="shared" si="2054"/>
        <v>240537.3279050432</v>
      </c>
      <c r="G3604" s="39">
        <f t="shared" si="2055"/>
        <v>6926.96</v>
      </c>
      <c r="H3604" s="38">
        <f>IF(AND(N3604=1,N3603&gt;1),VLOOKUP(A3603,[1]Plan1!$CW$105:$CY$300,3),H3603)</f>
        <v>6941.51</v>
      </c>
      <c r="I3604" s="127">
        <f t="shared" si="2056"/>
        <v>45423</v>
      </c>
      <c r="J3604" s="127">
        <f t="shared" si="2057"/>
        <v>45454</v>
      </c>
      <c r="K3604" s="34">
        <f t="shared" si="2058"/>
        <v>2.1004885259912065E-3</v>
      </c>
      <c r="L3604" s="212">
        <f t="shared" si="2059"/>
        <v>45516</v>
      </c>
      <c r="M3604" s="1">
        <f t="shared" si="2060"/>
        <v>23</v>
      </c>
      <c r="N3604" s="1">
        <f t="shared" si="2061"/>
        <v>8</v>
      </c>
      <c r="O3604" s="2">
        <f t="shared" si="2062"/>
        <v>1.0007301</v>
      </c>
      <c r="P3604" s="35">
        <f t="shared" si="2063"/>
        <v>1.0046002700000001</v>
      </c>
      <c r="Q3604" s="35">
        <f t="shared" si="2064"/>
        <v>1.3041272777862436</v>
      </c>
      <c r="R3604" s="2">
        <f t="shared" si="2065"/>
        <v>1.30507942</v>
      </c>
      <c r="S3604" s="2">
        <f t="shared" si="2066"/>
        <v>1.29117631</v>
      </c>
      <c r="T3604" s="2">
        <f t="shared" si="2067"/>
        <v>313920.31639066001</v>
      </c>
      <c r="U3604" s="2">
        <f t="shared" si="2068"/>
        <v>0</v>
      </c>
      <c r="V3604" s="2">
        <f t="shared" si="2069"/>
        <v>73382.988485620386</v>
      </c>
      <c r="W3604" s="2">
        <f t="shared" si="2070"/>
        <v>313920.31639066362</v>
      </c>
      <c r="X3604" s="36">
        <f t="shared" si="2071"/>
        <v>0</v>
      </c>
      <c r="Y3604" s="2">
        <f t="shared" si="2072"/>
        <v>0</v>
      </c>
      <c r="Z3604" s="37">
        <f t="shared" si="2073"/>
        <v>0</v>
      </c>
      <c r="AA3604" s="2">
        <f t="shared" si="2074"/>
        <v>0</v>
      </c>
      <c r="AB3604" s="4">
        <f t="shared" si="2083"/>
        <v>7.1215000000000001E-2</v>
      </c>
      <c r="AC3604" s="148">
        <f t="shared" si="2075"/>
        <v>1117</v>
      </c>
      <c r="AD3604" s="36">
        <v>252</v>
      </c>
      <c r="AE3604" s="35">
        <f t="shared" si="2076"/>
        <v>1.3565300419999999</v>
      </c>
      <c r="AF3604" s="2">
        <f t="shared" si="2077"/>
        <v>111922.02358741</v>
      </c>
      <c r="AG3604" s="2">
        <f t="shared" si="2078"/>
        <v>111922.02358741</v>
      </c>
      <c r="AH3604" s="3">
        <f t="shared" si="2079"/>
        <v>0</v>
      </c>
      <c r="AI3604" s="3"/>
      <c r="AJ3604" s="3">
        <v>0</v>
      </c>
      <c r="AK3604" s="2">
        <f t="shared" si="2080"/>
        <v>128988.55114136732</v>
      </c>
      <c r="AR3604" s="1"/>
      <c r="AW3604" s="30"/>
      <c r="AX3604" s="30"/>
    </row>
    <row r="3605" spans="1:50" x14ac:dyDescent="0.2">
      <c r="A3605" s="78">
        <f t="shared" si="2082"/>
        <v>45496</v>
      </c>
      <c r="B3605" s="2">
        <f t="shared" si="2051"/>
        <v>555065.19986763445</v>
      </c>
      <c r="C3605" s="3">
        <f t="shared" si="2052"/>
        <v>74933801.982130647</v>
      </c>
      <c r="D3605" s="2">
        <f t="shared" si="2081"/>
        <v>240537.3279050432</v>
      </c>
      <c r="E3605" s="2">
        <f t="shared" si="2053"/>
        <v>0</v>
      </c>
      <c r="F3605" s="33">
        <f t="shared" si="2054"/>
        <v>240537.3279050432</v>
      </c>
      <c r="G3605" s="39">
        <f t="shared" si="2055"/>
        <v>6926.96</v>
      </c>
      <c r="H3605" s="38">
        <f>IF(AND(N3605=1,N3604&gt;1),VLOOKUP(A3604,[1]Plan1!$CW$105:$CY$300,3),H3604)</f>
        <v>6941.51</v>
      </c>
      <c r="I3605" s="127">
        <f t="shared" si="2056"/>
        <v>45423</v>
      </c>
      <c r="J3605" s="127">
        <f t="shared" si="2057"/>
        <v>45454</v>
      </c>
      <c r="K3605" s="34">
        <f t="shared" si="2058"/>
        <v>2.1004885259912065E-3</v>
      </c>
      <c r="L3605" s="212">
        <f t="shared" si="2059"/>
        <v>45516</v>
      </c>
      <c r="M3605" s="1">
        <f t="shared" si="2060"/>
        <v>23</v>
      </c>
      <c r="N3605" s="1">
        <f t="shared" si="2061"/>
        <v>9</v>
      </c>
      <c r="O3605" s="2">
        <f t="shared" si="2062"/>
        <v>1.0008214</v>
      </c>
      <c r="P3605" s="35">
        <f t="shared" si="2063"/>
        <v>1.0046002700000001</v>
      </c>
      <c r="Q3605" s="35">
        <f t="shared" si="2064"/>
        <v>1.3041272777862436</v>
      </c>
      <c r="R3605" s="2">
        <f t="shared" si="2065"/>
        <v>1.30519848</v>
      </c>
      <c r="S3605" s="2">
        <f t="shared" si="2066"/>
        <v>1.29117631</v>
      </c>
      <c r="T3605" s="2">
        <f t="shared" si="2067"/>
        <v>313948.95476492</v>
      </c>
      <c r="U3605" s="2">
        <f t="shared" si="2068"/>
        <v>0</v>
      </c>
      <c r="V3605" s="2">
        <f t="shared" si="2069"/>
        <v>73411.62685988078</v>
      </c>
      <c r="W3605" s="2">
        <f t="shared" si="2070"/>
        <v>313948.95476492401</v>
      </c>
      <c r="X3605" s="36">
        <f t="shared" si="2071"/>
        <v>0</v>
      </c>
      <c r="Y3605" s="2">
        <f t="shared" si="2072"/>
        <v>0</v>
      </c>
      <c r="Z3605" s="37">
        <f t="shared" si="2073"/>
        <v>0</v>
      </c>
      <c r="AA3605" s="2">
        <f t="shared" si="2074"/>
        <v>0</v>
      </c>
      <c r="AB3605" s="4">
        <f t="shared" si="2083"/>
        <v>7.1215000000000001E-2</v>
      </c>
      <c r="AC3605" s="148">
        <f t="shared" si="2075"/>
        <v>1118</v>
      </c>
      <c r="AD3605" s="36">
        <v>252</v>
      </c>
      <c r="AE3605" s="35">
        <f t="shared" si="2076"/>
        <v>1.3569004119999999</v>
      </c>
      <c r="AF3605" s="2">
        <f t="shared" si="2077"/>
        <v>112048.51130256</v>
      </c>
      <c r="AG3605" s="2">
        <f t="shared" si="2078"/>
        <v>112048.51130257</v>
      </c>
      <c r="AH3605" s="3">
        <f t="shared" si="2079"/>
        <v>0</v>
      </c>
      <c r="AI3605" s="3"/>
      <c r="AJ3605" s="3">
        <v>0</v>
      </c>
      <c r="AK3605" s="2">
        <f t="shared" si="2080"/>
        <v>129067.73380014043</v>
      </c>
      <c r="AR3605" s="1"/>
      <c r="AW3605" s="30"/>
      <c r="AX3605" s="30"/>
    </row>
    <row r="3606" spans="1:50" x14ac:dyDescent="0.2">
      <c r="A3606" s="78">
        <f t="shared" si="2082"/>
        <v>45497</v>
      </c>
      <c r="B3606" s="2">
        <f t="shared" si="2051"/>
        <v>555299.56807063438</v>
      </c>
      <c r="C3606" s="3">
        <f t="shared" si="2052"/>
        <v>74965441.689535648</v>
      </c>
      <c r="D3606" s="2">
        <f t="shared" si="2081"/>
        <v>240537.3279050432</v>
      </c>
      <c r="E3606" s="2">
        <f t="shared" si="2053"/>
        <v>0</v>
      </c>
      <c r="F3606" s="33">
        <f t="shared" si="2054"/>
        <v>240537.3279050432</v>
      </c>
      <c r="G3606" s="39">
        <f t="shared" si="2055"/>
        <v>6926.96</v>
      </c>
      <c r="H3606" s="38">
        <f>IF(AND(N3606=1,N3605&gt;1),VLOOKUP(A3605,[1]Plan1!$CW$105:$CY$300,3),H3605)</f>
        <v>6941.51</v>
      </c>
      <c r="I3606" s="127">
        <f t="shared" si="2056"/>
        <v>45423</v>
      </c>
      <c r="J3606" s="127">
        <f t="shared" si="2057"/>
        <v>45454</v>
      </c>
      <c r="K3606" s="34">
        <f t="shared" si="2058"/>
        <v>2.1004885259912065E-3</v>
      </c>
      <c r="L3606" s="212">
        <f t="shared" si="2059"/>
        <v>45516</v>
      </c>
      <c r="M3606" s="1">
        <f t="shared" si="2060"/>
        <v>23</v>
      </c>
      <c r="N3606" s="1">
        <f t="shared" si="2061"/>
        <v>10</v>
      </c>
      <c r="O3606" s="2">
        <f t="shared" si="2062"/>
        <v>1.0009127099999999</v>
      </c>
      <c r="P3606" s="35">
        <f t="shared" si="2063"/>
        <v>1.0046002700000001</v>
      </c>
      <c r="Q3606" s="35">
        <f t="shared" si="2064"/>
        <v>1.3041272777862436</v>
      </c>
      <c r="R3606" s="2">
        <f t="shared" si="2065"/>
        <v>1.30531756</v>
      </c>
      <c r="S3606" s="2">
        <f t="shared" si="2066"/>
        <v>1.29117631</v>
      </c>
      <c r="T3606" s="2">
        <f t="shared" si="2067"/>
        <v>313977.59794993</v>
      </c>
      <c r="U3606" s="2">
        <f t="shared" si="2068"/>
        <v>0</v>
      </c>
      <c r="V3606" s="2">
        <f t="shared" si="2069"/>
        <v>73440.2700448877</v>
      </c>
      <c r="W3606" s="2">
        <f t="shared" si="2070"/>
        <v>313977.59794993093</v>
      </c>
      <c r="X3606" s="36">
        <f t="shared" si="2071"/>
        <v>0</v>
      </c>
      <c r="Y3606" s="2">
        <f t="shared" si="2072"/>
        <v>0</v>
      </c>
      <c r="Z3606" s="37">
        <f t="shared" si="2073"/>
        <v>0</v>
      </c>
      <c r="AA3606" s="2">
        <f t="shared" si="2074"/>
        <v>0</v>
      </c>
      <c r="AB3606" s="4">
        <f t="shared" si="2083"/>
        <v>7.1215000000000001E-2</v>
      </c>
      <c r="AC3606" s="148">
        <f t="shared" si="2075"/>
        <v>1119</v>
      </c>
      <c r="AD3606" s="36">
        <v>252</v>
      </c>
      <c r="AE3606" s="35">
        <f t="shared" si="2076"/>
        <v>1.357270883</v>
      </c>
      <c r="AF3606" s="2">
        <f t="shared" si="2077"/>
        <v>112175.05366179001</v>
      </c>
      <c r="AG3606" s="2">
        <f t="shared" si="2078"/>
        <v>112175.05366179001</v>
      </c>
      <c r="AH3606" s="3">
        <f t="shared" si="2079"/>
        <v>0</v>
      </c>
      <c r="AI3606" s="3"/>
      <c r="AJ3606" s="3">
        <v>0</v>
      </c>
      <c r="AK3606" s="2">
        <f t="shared" si="2080"/>
        <v>129146.91645891352</v>
      </c>
      <c r="AR3606" s="1"/>
      <c r="AW3606" s="30"/>
      <c r="AX3606" s="30"/>
    </row>
    <row r="3607" spans="1:50" x14ac:dyDescent="0.2">
      <c r="A3607" s="78">
        <f t="shared" si="2082"/>
        <v>45498</v>
      </c>
      <c r="B3607" s="2">
        <f t="shared" si="2051"/>
        <v>555533.99574247096</v>
      </c>
      <c r="C3607" s="3">
        <f t="shared" si="2052"/>
        <v>74997089.425233573</v>
      </c>
      <c r="D3607" s="2">
        <f t="shared" si="2081"/>
        <v>240537.3279050432</v>
      </c>
      <c r="E3607" s="2">
        <f t="shared" si="2053"/>
        <v>0</v>
      </c>
      <c r="F3607" s="33">
        <f t="shared" si="2054"/>
        <v>240537.3279050432</v>
      </c>
      <c r="G3607" s="39">
        <f t="shared" si="2055"/>
        <v>6926.96</v>
      </c>
      <c r="H3607" s="38">
        <f>IF(AND(N3607=1,N3606&gt;1),VLOOKUP(A3606,[1]Plan1!$CW$105:$CY$300,3),H3606)</f>
        <v>6941.51</v>
      </c>
      <c r="I3607" s="127">
        <f t="shared" si="2056"/>
        <v>45423</v>
      </c>
      <c r="J3607" s="127">
        <f t="shared" si="2057"/>
        <v>45454</v>
      </c>
      <c r="K3607" s="34">
        <f t="shared" si="2058"/>
        <v>2.1004885259912065E-3</v>
      </c>
      <c r="L3607" s="212">
        <f t="shared" si="2059"/>
        <v>45516</v>
      </c>
      <c r="M3607" s="1">
        <f t="shared" si="2060"/>
        <v>23</v>
      </c>
      <c r="N3607" s="1">
        <f t="shared" si="2061"/>
        <v>11</v>
      </c>
      <c r="O3607" s="2">
        <f t="shared" si="2062"/>
        <v>1.00100403</v>
      </c>
      <c r="P3607" s="35">
        <f t="shared" si="2063"/>
        <v>1.0046002700000001</v>
      </c>
      <c r="Q3607" s="35">
        <f t="shared" si="2064"/>
        <v>1.3041272777862436</v>
      </c>
      <c r="R3607" s="2">
        <f t="shared" si="2065"/>
        <v>1.30543666</v>
      </c>
      <c r="S3607" s="2">
        <f t="shared" si="2066"/>
        <v>1.29117631</v>
      </c>
      <c r="T3607" s="2">
        <f t="shared" si="2067"/>
        <v>314006.24594568001</v>
      </c>
      <c r="U3607" s="2">
        <f t="shared" si="2068"/>
        <v>0</v>
      </c>
      <c r="V3607" s="2">
        <f t="shared" si="2069"/>
        <v>73468.918040641205</v>
      </c>
      <c r="W3607" s="2">
        <f t="shared" si="2070"/>
        <v>314006.24594568438</v>
      </c>
      <c r="X3607" s="36">
        <f t="shared" si="2071"/>
        <v>0</v>
      </c>
      <c r="Y3607" s="2">
        <f t="shared" si="2072"/>
        <v>0</v>
      </c>
      <c r="Z3607" s="37">
        <f t="shared" si="2073"/>
        <v>0</v>
      </c>
      <c r="AA3607" s="2">
        <f t="shared" si="2074"/>
        <v>0</v>
      </c>
      <c r="AB3607" s="4">
        <f t="shared" si="2083"/>
        <v>7.1215000000000001E-2</v>
      </c>
      <c r="AC3607" s="148">
        <f t="shared" si="2075"/>
        <v>1120</v>
      </c>
      <c r="AD3607" s="36">
        <v>252</v>
      </c>
      <c r="AE3607" s="35">
        <f t="shared" si="2076"/>
        <v>1.357641455</v>
      </c>
      <c r="AF3607" s="2">
        <f t="shared" si="2077"/>
        <v>112301.6506791</v>
      </c>
      <c r="AG3607" s="2">
        <f t="shared" si="2078"/>
        <v>112301.6506791</v>
      </c>
      <c r="AH3607" s="3">
        <f t="shared" si="2079"/>
        <v>0</v>
      </c>
      <c r="AI3607" s="3"/>
      <c r="AJ3607" s="3">
        <v>0</v>
      </c>
      <c r="AK3607" s="2">
        <f t="shared" si="2080"/>
        <v>129226.09911768662</v>
      </c>
      <c r="AR3607" s="1"/>
      <c r="AW3607" s="30"/>
      <c r="AX3607" s="30"/>
    </row>
    <row r="3608" spans="1:50" x14ac:dyDescent="0.2">
      <c r="A3608" s="78">
        <f t="shared" si="2082"/>
        <v>45499</v>
      </c>
      <c r="B3608" s="2">
        <f t="shared" si="2051"/>
        <v>555768.47341163433</v>
      </c>
      <c r="C3608" s="3">
        <f t="shared" si="2052"/>
        <v>75028743.910570636</v>
      </c>
      <c r="D3608" s="2">
        <f t="shared" si="2081"/>
        <v>240537.3279050432</v>
      </c>
      <c r="E3608" s="2">
        <f t="shared" si="2053"/>
        <v>0</v>
      </c>
      <c r="F3608" s="33">
        <f t="shared" si="2054"/>
        <v>240537.3279050432</v>
      </c>
      <c r="G3608" s="39">
        <f t="shared" si="2055"/>
        <v>6926.96</v>
      </c>
      <c r="H3608" s="38">
        <f>IF(AND(N3608=1,N3607&gt;1),VLOOKUP(A3607,[1]Plan1!$CW$105:$CY$300,3),H3607)</f>
        <v>6941.51</v>
      </c>
      <c r="I3608" s="127">
        <f t="shared" si="2056"/>
        <v>45423</v>
      </c>
      <c r="J3608" s="127">
        <f t="shared" si="2057"/>
        <v>45454</v>
      </c>
      <c r="K3608" s="34">
        <f t="shared" si="2058"/>
        <v>2.1004885259912065E-3</v>
      </c>
      <c r="L3608" s="212">
        <f t="shared" si="2059"/>
        <v>45516</v>
      </c>
      <c r="M3608" s="1">
        <f t="shared" si="2060"/>
        <v>23</v>
      </c>
      <c r="N3608" s="1">
        <f t="shared" si="2061"/>
        <v>12</v>
      </c>
      <c r="O3608" s="2">
        <f t="shared" si="2062"/>
        <v>1.0010953499999999</v>
      </c>
      <c r="P3608" s="35">
        <f t="shared" si="2063"/>
        <v>1.0046002700000001</v>
      </c>
      <c r="Q3608" s="35">
        <f t="shared" si="2064"/>
        <v>1.3041272777862436</v>
      </c>
      <c r="R3608" s="2">
        <f t="shared" si="2065"/>
        <v>1.3055557499999999</v>
      </c>
      <c r="S3608" s="2">
        <f t="shared" si="2066"/>
        <v>1.29117631</v>
      </c>
      <c r="T3608" s="2">
        <f t="shared" si="2067"/>
        <v>314034.89153606002</v>
      </c>
      <c r="U3608" s="2">
        <f t="shared" si="2068"/>
        <v>0</v>
      </c>
      <c r="V3608" s="2">
        <f t="shared" si="2069"/>
        <v>73497.563631021389</v>
      </c>
      <c r="W3608" s="2">
        <f t="shared" si="2070"/>
        <v>314034.89153606456</v>
      </c>
      <c r="X3608" s="36">
        <f t="shared" si="2071"/>
        <v>0</v>
      </c>
      <c r="Y3608" s="2">
        <f t="shared" si="2072"/>
        <v>0</v>
      </c>
      <c r="Z3608" s="37">
        <f t="shared" si="2073"/>
        <v>0</v>
      </c>
      <c r="AA3608" s="2">
        <f t="shared" si="2074"/>
        <v>0</v>
      </c>
      <c r="AB3608" s="4">
        <f t="shared" si="2083"/>
        <v>7.1215000000000001E-2</v>
      </c>
      <c r="AC3608" s="148">
        <f t="shared" si="2075"/>
        <v>1121</v>
      </c>
      <c r="AD3608" s="36">
        <v>252</v>
      </c>
      <c r="AE3608" s="35">
        <f t="shared" si="2076"/>
        <v>1.358012129</v>
      </c>
      <c r="AF3608" s="2">
        <f t="shared" si="2077"/>
        <v>112428.3000991</v>
      </c>
      <c r="AG3608" s="2">
        <f t="shared" si="2078"/>
        <v>112428.30009911</v>
      </c>
      <c r="AH3608" s="3">
        <f t="shared" si="2079"/>
        <v>0</v>
      </c>
      <c r="AI3608" s="3"/>
      <c r="AJ3608" s="3">
        <v>0</v>
      </c>
      <c r="AK3608" s="2">
        <f t="shared" si="2080"/>
        <v>129305.28177645974</v>
      </c>
      <c r="AR3608" s="1"/>
      <c r="AW3608" s="30"/>
      <c r="AX3608" s="30"/>
    </row>
    <row r="3609" spans="1:50" x14ac:dyDescent="0.2">
      <c r="A3609" s="78">
        <f t="shared" si="2082"/>
        <v>45500</v>
      </c>
      <c r="B3609" s="2">
        <f t="shared" si="2051"/>
        <v>555886.56692915747</v>
      </c>
      <c r="C3609" s="3">
        <f t="shared" si="2052"/>
        <v>75044686.535436258</v>
      </c>
      <c r="D3609" s="2">
        <f t="shared" si="2081"/>
        <v>240537.3279050432</v>
      </c>
      <c r="E3609" s="2">
        <f t="shared" si="2053"/>
        <v>0</v>
      </c>
      <c r="F3609" s="33">
        <f t="shared" si="2054"/>
        <v>240537.3279050432</v>
      </c>
      <c r="G3609" s="39">
        <f t="shared" si="2055"/>
        <v>6926.96</v>
      </c>
      <c r="H3609" s="38">
        <f>IF(AND(N3609=1,N3608&gt;1),VLOOKUP(A3608,[1]Plan1!$CW$105:$CY$300,3),H3608)</f>
        <v>6941.51</v>
      </c>
      <c r="I3609" s="127">
        <f t="shared" si="2056"/>
        <v>45423</v>
      </c>
      <c r="J3609" s="127">
        <f t="shared" si="2057"/>
        <v>45454</v>
      </c>
      <c r="K3609" s="34">
        <f t="shared" si="2058"/>
        <v>2.1004885259912065E-3</v>
      </c>
      <c r="L3609" s="212">
        <f t="shared" si="2059"/>
        <v>45516</v>
      </c>
      <c r="M3609" s="1">
        <f t="shared" si="2060"/>
        <v>23</v>
      </c>
      <c r="N3609" s="1">
        <f t="shared" si="2061"/>
        <v>13</v>
      </c>
      <c r="O3609" s="2">
        <f t="shared" si="2062"/>
        <v>1.0011866899999999</v>
      </c>
      <c r="P3609" s="35">
        <f t="shared" si="2063"/>
        <v>1.0046002700000001</v>
      </c>
      <c r="Q3609" s="35">
        <f t="shared" si="2064"/>
        <v>1.3041272777862436</v>
      </c>
      <c r="R3609" s="2">
        <f t="shared" si="2065"/>
        <v>1.30567487</v>
      </c>
      <c r="S3609" s="2">
        <f t="shared" si="2066"/>
        <v>1.29117631</v>
      </c>
      <c r="T3609" s="2">
        <f t="shared" si="2067"/>
        <v>314063.54434256</v>
      </c>
      <c r="U3609" s="2">
        <f t="shared" si="2068"/>
        <v>0</v>
      </c>
      <c r="V3609" s="2">
        <f t="shared" si="2069"/>
        <v>73526.216437521463</v>
      </c>
      <c r="W3609" s="2">
        <f t="shared" si="2070"/>
        <v>314063.54434256465</v>
      </c>
      <c r="X3609" s="36">
        <f t="shared" si="2071"/>
        <v>0</v>
      </c>
      <c r="Y3609" s="2">
        <f t="shared" si="2072"/>
        <v>0</v>
      </c>
      <c r="Z3609" s="37">
        <f t="shared" si="2073"/>
        <v>0</v>
      </c>
      <c r="AA3609" s="2">
        <f t="shared" si="2074"/>
        <v>0</v>
      </c>
      <c r="AB3609" s="4">
        <f t="shared" si="2083"/>
        <v>7.1215000000000001E-2</v>
      </c>
      <c r="AC3609" s="148">
        <f t="shared" si="2075"/>
        <v>1121</v>
      </c>
      <c r="AD3609" s="36">
        <v>252</v>
      </c>
      <c r="AE3609" s="35">
        <f t="shared" si="2076"/>
        <v>1.358012129</v>
      </c>
      <c r="AF3609" s="2">
        <f t="shared" si="2077"/>
        <v>112438.55815136</v>
      </c>
      <c r="AG3609" s="2">
        <f t="shared" si="2078"/>
        <v>112438.55815136</v>
      </c>
      <c r="AH3609" s="3">
        <f t="shared" si="2079"/>
        <v>0</v>
      </c>
      <c r="AI3609" s="3"/>
      <c r="AJ3609" s="3">
        <v>0</v>
      </c>
      <c r="AK3609" s="2">
        <f t="shared" si="2080"/>
        <v>129384.46443523279</v>
      </c>
      <c r="AR3609" s="1"/>
      <c r="AW3609" s="30"/>
      <c r="AX3609" s="30"/>
    </row>
    <row r="3610" spans="1:50" x14ac:dyDescent="0.2">
      <c r="A3610" s="78">
        <f t="shared" si="2082"/>
        <v>45501</v>
      </c>
      <c r="B3610" s="2">
        <f t="shared" si="2051"/>
        <v>555965.74958793062</v>
      </c>
      <c r="C3610" s="3">
        <f t="shared" si="2052"/>
        <v>75055376.194370627</v>
      </c>
      <c r="D3610" s="2">
        <f t="shared" si="2081"/>
        <v>240537.3279050432</v>
      </c>
      <c r="E3610" s="2">
        <f t="shared" si="2053"/>
        <v>0</v>
      </c>
      <c r="F3610" s="33">
        <f t="shared" si="2054"/>
        <v>240537.3279050432</v>
      </c>
      <c r="G3610" s="39">
        <f t="shared" si="2055"/>
        <v>6926.96</v>
      </c>
      <c r="H3610" s="38">
        <f>IF(AND(N3610=1,N3609&gt;1),VLOOKUP(A3609,[1]Plan1!$CW$105:$CY$300,3),H3609)</f>
        <v>6941.51</v>
      </c>
      <c r="I3610" s="127">
        <f t="shared" si="2056"/>
        <v>45423</v>
      </c>
      <c r="J3610" s="127">
        <f t="shared" si="2057"/>
        <v>45454</v>
      </c>
      <c r="K3610" s="34">
        <f t="shared" si="2058"/>
        <v>2.1004885259912065E-3</v>
      </c>
      <c r="L3610" s="212">
        <f t="shared" si="2059"/>
        <v>45516</v>
      </c>
      <c r="M3610" s="1">
        <f t="shared" si="2060"/>
        <v>23</v>
      </c>
      <c r="N3610" s="1">
        <f t="shared" si="2061"/>
        <v>13</v>
      </c>
      <c r="O3610" s="2">
        <f t="shared" si="2062"/>
        <v>1.0011866899999999</v>
      </c>
      <c r="P3610" s="35">
        <f t="shared" si="2063"/>
        <v>1.0046002700000001</v>
      </c>
      <c r="Q3610" s="35">
        <f t="shared" si="2064"/>
        <v>1.3041272777862436</v>
      </c>
      <c r="R3610" s="2">
        <f t="shared" si="2065"/>
        <v>1.30567487</v>
      </c>
      <c r="S3610" s="2">
        <f t="shared" si="2066"/>
        <v>1.29117631</v>
      </c>
      <c r="T3610" s="2">
        <f t="shared" si="2067"/>
        <v>314063.54434256</v>
      </c>
      <c r="U3610" s="2">
        <f t="shared" si="2068"/>
        <v>0</v>
      </c>
      <c r="V3610" s="2">
        <f t="shared" si="2069"/>
        <v>73526.216437521463</v>
      </c>
      <c r="W3610" s="2">
        <f t="shared" si="2070"/>
        <v>314063.54434256465</v>
      </c>
      <c r="X3610" s="36">
        <f t="shared" si="2071"/>
        <v>0</v>
      </c>
      <c r="Y3610" s="2">
        <f t="shared" si="2072"/>
        <v>0</v>
      </c>
      <c r="Z3610" s="37">
        <f t="shared" si="2073"/>
        <v>0</v>
      </c>
      <c r="AA3610" s="2">
        <f t="shared" si="2074"/>
        <v>0</v>
      </c>
      <c r="AB3610" s="4">
        <f t="shared" si="2083"/>
        <v>7.1215000000000001E-2</v>
      </c>
      <c r="AC3610" s="148">
        <f t="shared" si="2075"/>
        <v>1121</v>
      </c>
      <c r="AD3610" s="36">
        <v>252</v>
      </c>
      <c r="AE3610" s="35">
        <f t="shared" si="2076"/>
        <v>1.358012129</v>
      </c>
      <c r="AF3610" s="2">
        <f t="shared" si="2077"/>
        <v>112438.55815136</v>
      </c>
      <c r="AG3610" s="2">
        <f t="shared" si="2078"/>
        <v>112438.55815136</v>
      </c>
      <c r="AH3610" s="3">
        <f t="shared" si="2079"/>
        <v>0</v>
      </c>
      <c r="AI3610" s="3"/>
      <c r="AJ3610" s="3">
        <v>0</v>
      </c>
      <c r="AK3610" s="2">
        <f t="shared" si="2080"/>
        <v>129463.64709400591</v>
      </c>
      <c r="AR3610" s="1"/>
      <c r="AW3610" s="30"/>
      <c r="AX3610" s="30"/>
    </row>
    <row r="3611" spans="1:50" x14ac:dyDescent="0.2">
      <c r="A3611" s="78">
        <f t="shared" si="2082"/>
        <v>45502</v>
      </c>
      <c r="B3611" s="2">
        <f t="shared" si="2051"/>
        <v>556161.37884329364</v>
      </c>
      <c r="C3611" s="3">
        <f t="shared" si="2052"/>
        <v>75081786.143844634</v>
      </c>
      <c r="D3611" s="2">
        <f t="shared" si="2081"/>
        <v>240537.3279050432</v>
      </c>
      <c r="E3611" s="2">
        <f t="shared" si="2053"/>
        <v>0</v>
      </c>
      <c r="F3611" s="33">
        <f t="shared" si="2054"/>
        <v>240537.3279050432</v>
      </c>
      <c r="G3611" s="39">
        <f t="shared" si="2055"/>
        <v>6926.96</v>
      </c>
      <c r="H3611" s="38">
        <f>IF(AND(N3611=1,N3610&gt;1),VLOOKUP(A3610,[1]Plan1!$CW$105:$CY$300,3),H3610)</f>
        <v>6941.51</v>
      </c>
      <c r="I3611" s="127">
        <f t="shared" si="2056"/>
        <v>45423</v>
      </c>
      <c r="J3611" s="127">
        <f t="shared" si="2057"/>
        <v>45454</v>
      </c>
      <c r="K3611" s="34">
        <f t="shared" si="2058"/>
        <v>2.1004885259912065E-3</v>
      </c>
      <c r="L3611" s="212">
        <f t="shared" si="2059"/>
        <v>45516</v>
      </c>
      <c r="M3611" s="1">
        <f t="shared" si="2060"/>
        <v>23</v>
      </c>
      <c r="N3611" s="1">
        <f t="shared" si="2061"/>
        <v>13</v>
      </c>
      <c r="O3611" s="2">
        <f t="shared" si="2062"/>
        <v>1.0011866899999999</v>
      </c>
      <c r="P3611" s="35">
        <f t="shared" si="2063"/>
        <v>1.0046002700000001</v>
      </c>
      <c r="Q3611" s="35">
        <f t="shared" si="2064"/>
        <v>1.3041272777862436</v>
      </c>
      <c r="R3611" s="2">
        <f t="shared" si="2065"/>
        <v>1.30567487</v>
      </c>
      <c r="S3611" s="2">
        <f t="shared" si="2066"/>
        <v>1.29117631</v>
      </c>
      <c r="T3611" s="2">
        <f t="shared" si="2067"/>
        <v>314063.54434256</v>
      </c>
      <c r="U3611" s="2">
        <f t="shared" si="2068"/>
        <v>0</v>
      </c>
      <c r="V3611" s="2">
        <f t="shared" si="2069"/>
        <v>73526.216437521463</v>
      </c>
      <c r="W3611" s="2">
        <f t="shared" si="2070"/>
        <v>314063.54434256465</v>
      </c>
      <c r="X3611" s="36">
        <f t="shared" si="2071"/>
        <v>0</v>
      </c>
      <c r="Y3611" s="2">
        <f t="shared" si="2072"/>
        <v>0</v>
      </c>
      <c r="Z3611" s="37">
        <f t="shared" si="2073"/>
        <v>0</v>
      </c>
      <c r="AA3611" s="2">
        <f t="shared" si="2074"/>
        <v>0</v>
      </c>
      <c r="AB3611" s="4">
        <f t="shared" si="2083"/>
        <v>7.1215000000000001E-2</v>
      </c>
      <c r="AC3611" s="148">
        <f t="shared" si="2075"/>
        <v>1122</v>
      </c>
      <c r="AD3611" s="36">
        <v>252</v>
      </c>
      <c r="AE3611" s="35">
        <f t="shared" si="2076"/>
        <v>1.3583829030000001</v>
      </c>
      <c r="AF3611" s="2">
        <f t="shared" si="2077"/>
        <v>112555.00474795001</v>
      </c>
      <c r="AG3611" s="2">
        <f t="shared" si="2078"/>
        <v>112555.00474795001</v>
      </c>
      <c r="AH3611" s="3">
        <f t="shared" si="2079"/>
        <v>0</v>
      </c>
      <c r="AI3611" s="3"/>
      <c r="AJ3611" s="3">
        <v>0</v>
      </c>
      <c r="AK3611" s="2">
        <f t="shared" si="2080"/>
        <v>129542.82975277898</v>
      </c>
      <c r="AR3611" s="1"/>
      <c r="AW3611" s="30"/>
      <c r="AX3611" s="30"/>
    </row>
    <row r="3612" spans="1:50" x14ac:dyDescent="0.2">
      <c r="A3612" s="78">
        <f t="shared" si="2082"/>
        <v>45503</v>
      </c>
      <c r="B3612" s="2">
        <f t="shared" si="2051"/>
        <v>556395.97224225674</v>
      </c>
      <c r="C3612" s="3">
        <f t="shared" si="2052"/>
        <v>75113456.252704665</v>
      </c>
      <c r="D3612" s="2">
        <f t="shared" si="2081"/>
        <v>240537.3279050432</v>
      </c>
      <c r="E3612" s="2">
        <f t="shared" si="2053"/>
        <v>0</v>
      </c>
      <c r="F3612" s="33">
        <f t="shared" si="2054"/>
        <v>240537.3279050432</v>
      </c>
      <c r="G3612" s="39">
        <f t="shared" si="2055"/>
        <v>6926.96</v>
      </c>
      <c r="H3612" s="38">
        <f>IF(AND(N3612=1,N3611&gt;1),VLOOKUP(A3611,[1]Plan1!$CW$105:$CY$300,3),H3611)</f>
        <v>6941.51</v>
      </c>
      <c r="I3612" s="127">
        <f t="shared" si="2056"/>
        <v>45423</v>
      </c>
      <c r="J3612" s="127">
        <f t="shared" si="2057"/>
        <v>45454</v>
      </c>
      <c r="K3612" s="34">
        <f t="shared" si="2058"/>
        <v>2.1004885259912065E-3</v>
      </c>
      <c r="L3612" s="212">
        <f t="shared" si="2059"/>
        <v>45516</v>
      </c>
      <c r="M3612" s="1">
        <f t="shared" si="2060"/>
        <v>23</v>
      </c>
      <c r="N3612" s="1">
        <f t="shared" si="2061"/>
        <v>14</v>
      </c>
      <c r="O3612" s="2">
        <f t="shared" si="2062"/>
        <v>1.0012780299999999</v>
      </c>
      <c r="P3612" s="35">
        <f t="shared" si="2063"/>
        <v>1.0046002700000001</v>
      </c>
      <c r="Q3612" s="35">
        <f t="shared" si="2064"/>
        <v>1.3041272777862436</v>
      </c>
      <c r="R3612" s="2">
        <f t="shared" si="2065"/>
        <v>1.30579399</v>
      </c>
      <c r="S3612" s="2">
        <f t="shared" si="2066"/>
        <v>1.29117631</v>
      </c>
      <c r="T3612" s="2">
        <f t="shared" si="2067"/>
        <v>314092.19714906003</v>
      </c>
      <c r="U3612" s="2">
        <f t="shared" si="2068"/>
        <v>0</v>
      </c>
      <c r="V3612" s="2">
        <f t="shared" si="2069"/>
        <v>73554.869244021495</v>
      </c>
      <c r="W3612" s="2">
        <f t="shared" si="2070"/>
        <v>314092.19714906468</v>
      </c>
      <c r="X3612" s="36">
        <f t="shared" si="2071"/>
        <v>0</v>
      </c>
      <c r="Y3612" s="2">
        <f t="shared" si="2072"/>
        <v>0</v>
      </c>
      <c r="Z3612" s="37">
        <f t="shared" si="2073"/>
        <v>0</v>
      </c>
      <c r="AA3612" s="2">
        <f t="shared" si="2074"/>
        <v>0</v>
      </c>
      <c r="AB3612" s="4">
        <f t="shared" si="2083"/>
        <v>7.1215000000000001E-2</v>
      </c>
      <c r="AC3612" s="148">
        <f t="shared" si="2075"/>
        <v>1123</v>
      </c>
      <c r="AD3612" s="36">
        <v>252</v>
      </c>
      <c r="AE3612" s="35">
        <f t="shared" si="2076"/>
        <v>1.3587537789999999</v>
      </c>
      <c r="AF3612" s="2">
        <f t="shared" si="2077"/>
        <v>112681.76268163</v>
      </c>
      <c r="AG3612" s="2">
        <f t="shared" si="2078"/>
        <v>112681.76268164</v>
      </c>
      <c r="AH3612" s="3">
        <f t="shared" si="2079"/>
        <v>0</v>
      </c>
      <c r="AI3612" s="3"/>
      <c r="AJ3612" s="3">
        <v>0</v>
      </c>
      <c r="AK3612" s="2">
        <f t="shared" si="2080"/>
        <v>129622.0124115521</v>
      </c>
      <c r="AR3612" s="1"/>
      <c r="AW3612" s="30"/>
      <c r="AX3612" s="30"/>
    </row>
    <row r="3613" spans="1:50" x14ac:dyDescent="0.2">
      <c r="A3613" s="78">
        <f t="shared" si="2082"/>
        <v>45504</v>
      </c>
      <c r="B3613" s="2">
        <f t="shared" si="2051"/>
        <v>556630.6218898932</v>
      </c>
      <c r="C3613" s="3">
        <f t="shared" si="2052"/>
        <v>75145133.955135584</v>
      </c>
      <c r="D3613" s="2">
        <f t="shared" si="2081"/>
        <v>240537.3279050432</v>
      </c>
      <c r="E3613" s="2">
        <f t="shared" si="2053"/>
        <v>0</v>
      </c>
      <c r="F3613" s="33">
        <f t="shared" si="2054"/>
        <v>240537.3279050432</v>
      </c>
      <c r="G3613" s="39">
        <f t="shared" si="2055"/>
        <v>6926.96</v>
      </c>
      <c r="H3613" s="38">
        <f>IF(AND(N3613=1,N3612&gt;1),VLOOKUP(A3612,[1]Plan1!$CW$105:$CY$300,3),H3612)</f>
        <v>6941.51</v>
      </c>
      <c r="I3613" s="127">
        <f t="shared" si="2056"/>
        <v>45423</v>
      </c>
      <c r="J3613" s="127">
        <f t="shared" si="2057"/>
        <v>45454</v>
      </c>
      <c r="K3613" s="34">
        <f t="shared" si="2058"/>
        <v>2.1004885259912065E-3</v>
      </c>
      <c r="L3613" s="212">
        <f t="shared" si="2059"/>
        <v>45516</v>
      </c>
      <c r="M3613" s="1">
        <f t="shared" si="2060"/>
        <v>23</v>
      </c>
      <c r="N3613" s="1">
        <f t="shared" si="2061"/>
        <v>15</v>
      </c>
      <c r="O3613" s="2">
        <f t="shared" si="2062"/>
        <v>1.0013693800000001</v>
      </c>
      <c r="P3613" s="35">
        <f t="shared" si="2063"/>
        <v>1.0046002700000001</v>
      </c>
      <c r="Q3613" s="35">
        <f t="shared" si="2064"/>
        <v>1.3041272777862436</v>
      </c>
      <c r="R3613" s="2">
        <f t="shared" si="2065"/>
        <v>1.30591312</v>
      </c>
      <c r="S3613" s="2">
        <f t="shared" si="2066"/>
        <v>1.29117631</v>
      </c>
      <c r="T3613" s="2">
        <f t="shared" si="2067"/>
        <v>314120.85236093</v>
      </c>
      <c r="U3613" s="2">
        <f t="shared" si="2068"/>
        <v>0</v>
      </c>
      <c r="V3613" s="2">
        <f t="shared" si="2069"/>
        <v>73583.524455894832</v>
      </c>
      <c r="W3613" s="2">
        <f t="shared" si="2070"/>
        <v>314120.85236093804</v>
      </c>
      <c r="X3613" s="36">
        <f t="shared" si="2071"/>
        <v>0</v>
      </c>
      <c r="Y3613" s="2">
        <f t="shared" si="2072"/>
        <v>0</v>
      </c>
      <c r="Z3613" s="37">
        <f t="shared" si="2073"/>
        <v>0</v>
      </c>
      <c r="AA3613" s="2">
        <f t="shared" si="2074"/>
        <v>0</v>
      </c>
      <c r="AB3613" s="4">
        <f t="shared" si="2083"/>
        <v>7.1215000000000001E-2</v>
      </c>
      <c r="AC3613" s="148">
        <f t="shared" si="2075"/>
        <v>1124</v>
      </c>
      <c r="AD3613" s="36">
        <v>252</v>
      </c>
      <c r="AE3613" s="35">
        <f t="shared" si="2076"/>
        <v>1.3591247559999999</v>
      </c>
      <c r="AF3613" s="2">
        <f t="shared" si="2077"/>
        <v>112808.57445863</v>
      </c>
      <c r="AG3613" s="2">
        <f t="shared" si="2078"/>
        <v>112808.57445863</v>
      </c>
      <c r="AH3613" s="3">
        <f t="shared" si="2079"/>
        <v>0</v>
      </c>
      <c r="AI3613" s="3"/>
      <c r="AJ3613" s="3">
        <v>0</v>
      </c>
      <c r="AK3613" s="2">
        <f t="shared" si="2080"/>
        <v>129701.19507032515</v>
      </c>
      <c r="AR3613" s="1"/>
      <c r="AW3613" s="30"/>
      <c r="AX3613" s="30"/>
    </row>
    <row r="3614" spans="1:50" x14ac:dyDescent="0.2">
      <c r="A3614" s="78">
        <f t="shared" si="2082"/>
        <v>45505</v>
      </c>
      <c r="B3614" s="2">
        <f t="shared" si="2051"/>
        <v>556865.32779757294</v>
      </c>
      <c r="C3614" s="3">
        <f t="shared" si="2052"/>
        <v>75176819.252672344</v>
      </c>
      <c r="D3614" s="2">
        <f t="shared" si="2081"/>
        <v>240537.3279050432</v>
      </c>
      <c r="E3614" s="2">
        <f t="shared" si="2053"/>
        <v>0</v>
      </c>
      <c r="F3614" s="33">
        <f t="shared" si="2054"/>
        <v>240537.3279050432</v>
      </c>
      <c r="G3614" s="39">
        <f t="shared" si="2055"/>
        <v>6926.96</v>
      </c>
      <c r="H3614" s="38">
        <f>IF(AND(N3614=1,N3613&gt;1),VLOOKUP(A3613,[1]Plan1!$CW$105:$CY$300,3),H3613)</f>
        <v>6941.51</v>
      </c>
      <c r="I3614" s="127">
        <f t="shared" si="2056"/>
        <v>45423</v>
      </c>
      <c r="J3614" s="127">
        <f t="shared" si="2057"/>
        <v>45454</v>
      </c>
      <c r="K3614" s="34">
        <f t="shared" si="2058"/>
        <v>2.1004885259912065E-3</v>
      </c>
      <c r="L3614" s="212">
        <f t="shared" si="2059"/>
        <v>45516</v>
      </c>
      <c r="M3614" s="1">
        <f t="shared" si="2060"/>
        <v>23</v>
      </c>
      <c r="N3614" s="1">
        <f t="shared" si="2061"/>
        <v>16</v>
      </c>
      <c r="O3614" s="2">
        <f t="shared" si="2062"/>
        <v>1.00146074</v>
      </c>
      <c r="P3614" s="35">
        <f t="shared" si="2063"/>
        <v>1.0046002700000001</v>
      </c>
      <c r="Q3614" s="35">
        <f t="shared" si="2064"/>
        <v>1.3041272777862436</v>
      </c>
      <c r="R3614" s="2">
        <f t="shared" si="2065"/>
        <v>1.3060322600000001</v>
      </c>
      <c r="S3614" s="2">
        <f t="shared" si="2066"/>
        <v>1.29117631</v>
      </c>
      <c r="T3614" s="2">
        <f t="shared" si="2067"/>
        <v>314149.50997817999</v>
      </c>
      <c r="U3614" s="2">
        <f t="shared" si="2068"/>
        <v>0</v>
      </c>
      <c r="V3614" s="2">
        <f t="shared" si="2069"/>
        <v>73612.182073141448</v>
      </c>
      <c r="W3614" s="2">
        <f t="shared" si="2070"/>
        <v>314149.50997818465</v>
      </c>
      <c r="X3614" s="36">
        <f t="shared" si="2071"/>
        <v>0</v>
      </c>
      <c r="Y3614" s="2">
        <f t="shared" si="2072"/>
        <v>0</v>
      </c>
      <c r="Z3614" s="37">
        <f t="shared" si="2073"/>
        <v>0</v>
      </c>
      <c r="AA3614" s="2">
        <f t="shared" si="2074"/>
        <v>0</v>
      </c>
      <c r="AB3614" s="4">
        <f t="shared" si="2083"/>
        <v>7.1215000000000001E-2</v>
      </c>
      <c r="AC3614" s="148">
        <f t="shared" si="2075"/>
        <v>1125</v>
      </c>
      <c r="AD3614" s="36">
        <v>252</v>
      </c>
      <c r="AE3614" s="35">
        <f t="shared" si="2076"/>
        <v>1.3594958340000001</v>
      </c>
      <c r="AF3614" s="2">
        <f t="shared" si="2077"/>
        <v>112935.44009028999</v>
      </c>
      <c r="AG3614" s="2">
        <f t="shared" si="2078"/>
        <v>112935.44009028999</v>
      </c>
      <c r="AH3614" s="3">
        <f t="shared" si="2079"/>
        <v>0</v>
      </c>
      <c r="AI3614" s="3"/>
      <c r="AJ3614" s="3">
        <v>0</v>
      </c>
      <c r="AK3614" s="2">
        <f t="shared" si="2080"/>
        <v>129780.37772909827</v>
      </c>
      <c r="AR3614" s="1"/>
      <c r="AW3614" s="30"/>
      <c r="AX3614" s="30"/>
    </row>
    <row r="3615" spans="1:50" x14ac:dyDescent="0.2">
      <c r="A3615" s="78">
        <f t="shared" si="2082"/>
        <v>45506</v>
      </c>
      <c r="B3615" s="2">
        <f t="shared" si="2051"/>
        <v>557100.09356182907</v>
      </c>
      <c r="C3615" s="3">
        <f t="shared" si="2052"/>
        <v>75208512.630846918</v>
      </c>
      <c r="D3615" s="2">
        <f t="shared" si="2081"/>
        <v>240537.3279050432</v>
      </c>
      <c r="E3615" s="2">
        <f t="shared" si="2053"/>
        <v>0</v>
      </c>
      <c r="F3615" s="33">
        <f t="shared" si="2054"/>
        <v>240537.3279050432</v>
      </c>
      <c r="G3615" s="39">
        <f t="shared" si="2055"/>
        <v>6926.96</v>
      </c>
      <c r="H3615" s="38">
        <f>IF(AND(N3615=1,N3614&gt;1),VLOOKUP(A3614,[1]Plan1!$CW$105:$CY$300,3),H3614)</f>
        <v>6941.51</v>
      </c>
      <c r="I3615" s="127">
        <f t="shared" si="2056"/>
        <v>45423</v>
      </c>
      <c r="J3615" s="127">
        <f t="shared" si="2057"/>
        <v>45454</v>
      </c>
      <c r="K3615" s="34">
        <f t="shared" si="2058"/>
        <v>2.1004885259912065E-3</v>
      </c>
      <c r="L3615" s="212">
        <f t="shared" si="2059"/>
        <v>45516</v>
      </c>
      <c r="M3615" s="1">
        <f t="shared" si="2060"/>
        <v>23</v>
      </c>
      <c r="N3615" s="1">
        <f t="shared" si="2061"/>
        <v>17</v>
      </c>
      <c r="O3615" s="2">
        <f t="shared" si="2062"/>
        <v>1.00155211</v>
      </c>
      <c r="P3615" s="35">
        <f t="shared" si="2063"/>
        <v>1.0046002700000001</v>
      </c>
      <c r="Q3615" s="35">
        <f t="shared" si="2064"/>
        <v>1.3041272777862436</v>
      </c>
      <c r="R3615" s="2">
        <f t="shared" si="2065"/>
        <v>1.30615142</v>
      </c>
      <c r="S3615" s="2">
        <f t="shared" si="2066"/>
        <v>1.29117631</v>
      </c>
      <c r="T3615" s="2">
        <f t="shared" si="2067"/>
        <v>314178.17240616999</v>
      </c>
      <c r="U3615" s="2">
        <f t="shared" si="2068"/>
        <v>0</v>
      </c>
      <c r="V3615" s="2">
        <f t="shared" si="2069"/>
        <v>73640.84450113459</v>
      </c>
      <c r="W3615" s="2">
        <f t="shared" si="2070"/>
        <v>314178.17240617779</v>
      </c>
      <c r="X3615" s="36">
        <f t="shared" si="2071"/>
        <v>0</v>
      </c>
      <c r="Y3615" s="2">
        <f t="shared" si="2072"/>
        <v>0</v>
      </c>
      <c r="Z3615" s="37">
        <f t="shared" si="2073"/>
        <v>0</v>
      </c>
      <c r="AA3615" s="2">
        <f t="shared" si="2074"/>
        <v>0</v>
      </c>
      <c r="AB3615" s="4">
        <f t="shared" si="2083"/>
        <v>7.1215000000000001E-2</v>
      </c>
      <c r="AC3615" s="148">
        <f t="shared" si="2075"/>
        <v>1126</v>
      </c>
      <c r="AD3615" s="36">
        <v>252</v>
      </c>
      <c r="AE3615" s="35">
        <f t="shared" si="2076"/>
        <v>1.359867014</v>
      </c>
      <c r="AF3615" s="2">
        <f t="shared" si="2077"/>
        <v>113062.36076778</v>
      </c>
      <c r="AG3615" s="2">
        <f t="shared" si="2078"/>
        <v>113062.36076778</v>
      </c>
      <c r="AH3615" s="3">
        <f t="shared" si="2079"/>
        <v>0</v>
      </c>
      <c r="AI3615" s="3"/>
      <c r="AJ3615" s="3">
        <v>0</v>
      </c>
      <c r="AK3615" s="2">
        <f t="shared" si="2080"/>
        <v>129859.56038787134</v>
      </c>
      <c r="AR3615" s="1"/>
      <c r="AW3615" s="30"/>
      <c r="AX3615" s="30"/>
    </row>
    <row r="3616" spans="1:50" x14ac:dyDescent="0.2">
      <c r="A3616" s="78">
        <f t="shared" si="2082"/>
        <v>45507</v>
      </c>
      <c r="B3616" s="2">
        <f t="shared" si="2051"/>
        <v>557218.2533109755</v>
      </c>
      <c r="C3616" s="3">
        <f t="shared" si="2052"/>
        <v>75224464.196981698</v>
      </c>
      <c r="D3616" s="2">
        <f t="shared" si="2081"/>
        <v>240537.3279050432</v>
      </c>
      <c r="E3616" s="2">
        <f t="shared" si="2053"/>
        <v>0</v>
      </c>
      <c r="F3616" s="33">
        <f t="shared" si="2054"/>
        <v>240537.3279050432</v>
      </c>
      <c r="G3616" s="39">
        <f t="shared" si="2055"/>
        <v>6926.96</v>
      </c>
      <c r="H3616" s="38">
        <f>IF(AND(N3616=1,N3615&gt;1),VLOOKUP(A3615,[1]Plan1!$CW$105:$CY$300,3),H3615)</f>
        <v>6941.51</v>
      </c>
      <c r="I3616" s="127">
        <f t="shared" si="2056"/>
        <v>45423</v>
      </c>
      <c r="J3616" s="127">
        <f t="shared" si="2057"/>
        <v>45454</v>
      </c>
      <c r="K3616" s="34">
        <f t="shared" si="2058"/>
        <v>2.1004885259912065E-3</v>
      </c>
      <c r="L3616" s="212">
        <f t="shared" si="2059"/>
        <v>45516</v>
      </c>
      <c r="M3616" s="1">
        <f t="shared" si="2060"/>
        <v>23</v>
      </c>
      <c r="N3616" s="1">
        <f t="shared" si="2061"/>
        <v>18</v>
      </c>
      <c r="O3616" s="2">
        <f t="shared" si="2062"/>
        <v>1.00164348</v>
      </c>
      <c r="P3616" s="35">
        <f t="shared" si="2063"/>
        <v>1.0046002700000001</v>
      </c>
      <c r="Q3616" s="35">
        <f t="shared" si="2064"/>
        <v>1.3041272777862436</v>
      </c>
      <c r="R3616" s="2">
        <f t="shared" si="2065"/>
        <v>1.3062705800000001</v>
      </c>
      <c r="S3616" s="2">
        <f t="shared" si="2066"/>
        <v>1.29117631</v>
      </c>
      <c r="T3616" s="2">
        <f t="shared" si="2067"/>
        <v>314206.83483417</v>
      </c>
      <c r="U3616" s="2">
        <f t="shared" si="2068"/>
        <v>0</v>
      </c>
      <c r="V3616" s="2">
        <f t="shared" si="2069"/>
        <v>73669.50692912779</v>
      </c>
      <c r="W3616" s="2">
        <f t="shared" si="2070"/>
        <v>314206.83483417099</v>
      </c>
      <c r="X3616" s="36">
        <f t="shared" si="2071"/>
        <v>0</v>
      </c>
      <c r="Y3616" s="2">
        <f t="shared" si="2072"/>
        <v>0</v>
      </c>
      <c r="Z3616" s="37">
        <f t="shared" si="2073"/>
        <v>0</v>
      </c>
      <c r="AA3616" s="2">
        <f t="shared" si="2074"/>
        <v>0</v>
      </c>
      <c r="AB3616" s="4">
        <f t="shared" si="2083"/>
        <v>7.1215000000000001E-2</v>
      </c>
      <c r="AC3616" s="148">
        <f t="shared" si="2075"/>
        <v>1126</v>
      </c>
      <c r="AD3616" s="36">
        <v>252</v>
      </c>
      <c r="AE3616" s="35">
        <f t="shared" si="2076"/>
        <v>1.359867014</v>
      </c>
      <c r="AF3616" s="2">
        <f t="shared" si="2077"/>
        <v>113072.67543016</v>
      </c>
      <c r="AG3616" s="2">
        <f t="shared" si="2078"/>
        <v>113072.67543016</v>
      </c>
      <c r="AH3616" s="3">
        <f t="shared" si="2079"/>
        <v>0</v>
      </c>
      <c r="AI3616" s="3"/>
      <c r="AJ3616" s="3">
        <v>0</v>
      </c>
      <c r="AK3616" s="2">
        <f t="shared" si="2080"/>
        <v>129938.74304664446</v>
      </c>
      <c r="AR3616" s="1"/>
      <c r="AW3616" s="30"/>
      <c r="AX3616" s="30"/>
    </row>
    <row r="3617" spans="1:50" x14ac:dyDescent="0.2">
      <c r="A3617" s="78">
        <f t="shared" si="2082"/>
        <v>45508</v>
      </c>
      <c r="B3617" s="2">
        <f t="shared" si="2051"/>
        <v>557297.43596974853</v>
      </c>
      <c r="C3617" s="3">
        <f t="shared" si="2052"/>
        <v>75235153.855916053</v>
      </c>
      <c r="D3617" s="2">
        <f t="shared" si="2081"/>
        <v>240537.3279050432</v>
      </c>
      <c r="E3617" s="2">
        <f t="shared" si="2053"/>
        <v>0</v>
      </c>
      <c r="F3617" s="33">
        <f t="shared" si="2054"/>
        <v>240537.3279050432</v>
      </c>
      <c r="G3617" s="39">
        <f t="shared" si="2055"/>
        <v>6926.96</v>
      </c>
      <c r="H3617" s="38">
        <f>IF(AND(N3617=1,N3616&gt;1),VLOOKUP(A3616,[1]Plan1!$CW$105:$CY$300,3),H3616)</f>
        <v>6941.51</v>
      </c>
      <c r="I3617" s="127">
        <f t="shared" si="2056"/>
        <v>45423</v>
      </c>
      <c r="J3617" s="127">
        <f t="shared" si="2057"/>
        <v>45454</v>
      </c>
      <c r="K3617" s="34">
        <f t="shared" si="2058"/>
        <v>2.1004885259912065E-3</v>
      </c>
      <c r="L3617" s="212">
        <f t="shared" si="2059"/>
        <v>45516</v>
      </c>
      <c r="M3617" s="1">
        <f t="shared" si="2060"/>
        <v>23</v>
      </c>
      <c r="N3617" s="1">
        <f t="shared" si="2061"/>
        <v>18</v>
      </c>
      <c r="O3617" s="2">
        <f t="shared" si="2062"/>
        <v>1.00164348</v>
      </c>
      <c r="P3617" s="35">
        <f t="shared" si="2063"/>
        <v>1.0046002700000001</v>
      </c>
      <c r="Q3617" s="35">
        <f t="shared" si="2064"/>
        <v>1.3041272777862436</v>
      </c>
      <c r="R3617" s="2">
        <f t="shared" si="2065"/>
        <v>1.3062705800000001</v>
      </c>
      <c r="S3617" s="2">
        <f t="shared" si="2066"/>
        <v>1.29117631</v>
      </c>
      <c r="T3617" s="2">
        <f t="shared" si="2067"/>
        <v>314206.83483417</v>
      </c>
      <c r="U3617" s="2">
        <f t="shared" si="2068"/>
        <v>0</v>
      </c>
      <c r="V3617" s="2">
        <f t="shared" si="2069"/>
        <v>73669.50692912779</v>
      </c>
      <c r="W3617" s="2">
        <f t="shared" si="2070"/>
        <v>314206.83483417099</v>
      </c>
      <c r="X3617" s="36">
        <f t="shared" si="2071"/>
        <v>0</v>
      </c>
      <c r="Y3617" s="2">
        <f t="shared" si="2072"/>
        <v>0</v>
      </c>
      <c r="Z3617" s="37">
        <f t="shared" si="2073"/>
        <v>0</v>
      </c>
      <c r="AA3617" s="2">
        <f t="shared" si="2074"/>
        <v>0</v>
      </c>
      <c r="AB3617" s="4">
        <f t="shared" si="2083"/>
        <v>7.1215000000000001E-2</v>
      </c>
      <c r="AC3617" s="148">
        <f t="shared" si="2075"/>
        <v>1126</v>
      </c>
      <c r="AD3617" s="36">
        <v>252</v>
      </c>
      <c r="AE3617" s="35">
        <f t="shared" si="2076"/>
        <v>1.359867014</v>
      </c>
      <c r="AF3617" s="2">
        <f t="shared" si="2077"/>
        <v>113072.67543016</v>
      </c>
      <c r="AG3617" s="2">
        <f t="shared" si="2078"/>
        <v>113072.67543016</v>
      </c>
      <c r="AH3617" s="3">
        <f t="shared" si="2079"/>
        <v>0</v>
      </c>
      <c r="AI3617" s="3"/>
      <c r="AJ3617" s="3">
        <v>0</v>
      </c>
      <c r="AK3617" s="2">
        <f t="shared" si="2080"/>
        <v>130017.92570541754</v>
      </c>
      <c r="AR3617" s="1"/>
      <c r="AW3617" s="30"/>
      <c r="AX3617" s="30"/>
    </row>
    <row r="3618" spans="1:50" x14ac:dyDescent="0.2">
      <c r="A3618" s="78">
        <f t="shared" si="2082"/>
        <v>45509</v>
      </c>
      <c r="B3618" s="2">
        <f t="shared" si="2051"/>
        <v>557493.27765636169</v>
      </c>
      <c r="C3618" s="3">
        <f t="shared" si="2052"/>
        <v>75261592.483608827</v>
      </c>
      <c r="D3618" s="2">
        <f t="shared" si="2081"/>
        <v>240537.3279050432</v>
      </c>
      <c r="E3618" s="2">
        <f t="shared" si="2053"/>
        <v>0</v>
      </c>
      <c r="F3618" s="33">
        <f t="shared" si="2054"/>
        <v>240537.3279050432</v>
      </c>
      <c r="G3618" s="39">
        <f t="shared" si="2055"/>
        <v>6926.96</v>
      </c>
      <c r="H3618" s="38">
        <f>IF(AND(N3618=1,N3617&gt;1),VLOOKUP(A3617,[1]Plan1!$CW$105:$CY$300,3),H3617)</f>
        <v>6941.51</v>
      </c>
      <c r="I3618" s="127">
        <f t="shared" si="2056"/>
        <v>45423</v>
      </c>
      <c r="J3618" s="127">
        <f t="shared" si="2057"/>
        <v>45454</v>
      </c>
      <c r="K3618" s="34">
        <f t="shared" si="2058"/>
        <v>2.1004885259912065E-3</v>
      </c>
      <c r="L3618" s="212">
        <f t="shared" si="2059"/>
        <v>45516</v>
      </c>
      <c r="M3618" s="1">
        <f t="shared" si="2060"/>
        <v>23</v>
      </c>
      <c r="N3618" s="1">
        <f t="shared" si="2061"/>
        <v>18</v>
      </c>
      <c r="O3618" s="2">
        <f t="shared" si="2062"/>
        <v>1.00164348</v>
      </c>
      <c r="P3618" s="35">
        <f t="shared" si="2063"/>
        <v>1.0046002700000001</v>
      </c>
      <c r="Q3618" s="35">
        <f t="shared" si="2064"/>
        <v>1.3041272777862436</v>
      </c>
      <c r="R3618" s="2">
        <f t="shared" si="2065"/>
        <v>1.3062705800000001</v>
      </c>
      <c r="S3618" s="2">
        <f t="shared" si="2066"/>
        <v>1.29117631</v>
      </c>
      <c r="T3618" s="2">
        <f t="shared" si="2067"/>
        <v>314206.83483417</v>
      </c>
      <c r="U3618" s="2">
        <f t="shared" si="2068"/>
        <v>0</v>
      </c>
      <c r="V3618" s="2">
        <f t="shared" si="2069"/>
        <v>73669.50692912779</v>
      </c>
      <c r="W3618" s="2">
        <f t="shared" si="2070"/>
        <v>314206.83483417099</v>
      </c>
      <c r="X3618" s="36">
        <f t="shared" si="2071"/>
        <v>0</v>
      </c>
      <c r="Y3618" s="2">
        <f t="shared" si="2072"/>
        <v>0</v>
      </c>
      <c r="Z3618" s="37">
        <f t="shared" si="2073"/>
        <v>0</v>
      </c>
      <c r="AA3618" s="2">
        <f t="shared" si="2074"/>
        <v>0</v>
      </c>
      <c r="AB3618" s="4">
        <f t="shared" si="2083"/>
        <v>7.1215000000000001E-2</v>
      </c>
      <c r="AC3618" s="148">
        <f t="shared" si="2075"/>
        <v>1127</v>
      </c>
      <c r="AD3618" s="36">
        <v>252</v>
      </c>
      <c r="AE3618" s="35">
        <f t="shared" si="2076"/>
        <v>1.360238295</v>
      </c>
      <c r="AF3618" s="2">
        <f t="shared" si="2077"/>
        <v>113189.334458</v>
      </c>
      <c r="AG3618" s="2">
        <f t="shared" si="2078"/>
        <v>113189.334458</v>
      </c>
      <c r="AH3618" s="3">
        <f t="shared" si="2079"/>
        <v>0</v>
      </c>
      <c r="AI3618" s="3"/>
      <c r="AJ3618" s="3">
        <v>0</v>
      </c>
      <c r="AK3618" s="2">
        <f t="shared" si="2080"/>
        <v>130097.10836419063</v>
      </c>
      <c r="AR3618" s="1"/>
      <c r="AW3618" s="30"/>
      <c r="AX3618" s="30"/>
    </row>
    <row r="3619" spans="1:50" x14ac:dyDescent="0.2">
      <c r="A3619" s="78">
        <f t="shared" si="2082"/>
        <v>45510</v>
      </c>
      <c r="B3619" s="2">
        <f t="shared" si="2051"/>
        <v>557728.15272754116</v>
      </c>
      <c r="C3619" s="3">
        <f t="shared" si="2052"/>
        <v>75293300.618218064</v>
      </c>
      <c r="D3619" s="2">
        <f t="shared" si="2081"/>
        <v>240537.3279050432</v>
      </c>
      <c r="E3619" s="2">
        <f t="shared" si="2053"/>
        <v>0</v>
      </c>
      <c r="F3619" s="33">
        <f t="shared" si="2054"/>
        <v>240537.3279050432</v>
      </c>
      <c r="G3619" s="39">
        <f t="shared" si="2055"/>
        <v>6926.96</v>
      </c>
      <c r="H3619" s="38">
        <f>IF(AND(N3619=1,N3618&gt;1),VLOOKUP(A3618,[1]Plan1!$CW$105:$CY$300,3),H3618)</f>
        <v>6941.51</v>
      </c>
      <c r="I3619" s="127">
        <f t="shared" si="2056"/>
        <v>45423</v>
      </c>
      <c r="J3619" s="127">
        <f t="shared" si="2057"/>
        <v>45454</v>
      </c>
      <c r="K3619" s="34">
        <f t="shared" si="2058"/>
        <v>2.1004885259912065E-3</v>
      </c>
      <c r="L3619" s="212">
        <f t="shared" si="2059"/>
        <v>45516</v>
      </c>
      <c r="M3619" s="1">
        <f t="shared" si="2060"/>
        <v>23</v>
      </c>
      <c r="N3619" s="1">
        <f t="shared" si="2061"/>
        <v>19</v>
      </c>
      <c r="O3619" s="2">
        <f t="shared" si="2062"/>
        <v>1.00173486</v>
      </c>
      <c r="P3619" s="35">
        <f t="shared" si="2063"/>
        <v>1.0046002700000001</v>
      </c>
      <c r="Q3619" s="35">
        <f t="shared" si="2064"/>
        <v>1.3041272777862436</v>
      </c>
      <c r="R3619" s="2">
        <f t="shared" si="2065"/>
        <v>1.3063897499999999</v>
      </c>
      <c r="S3619" s="2">
        <f t="shared" si="2066"/>
        <v>1.29117631</v>
      </c>
      <c r="T3619" s="2">
        <f t="shared" si="2067"/>
        <v>314235.49966753001</v>
      </c>
      <c r="U3619" s="2">
        <f t="shared" si="2068"/>
        <v>0</v>
      </c>
      <c r="V3619" s="2">
        <f t="shared" si="2069"/>
        <v>73698.171762494181</v>
      </c>
      <c r="W3619" s="2">
        <f t="shared" si="2070"/>
        <v>314235.4996675374</v>
      </c>
      <c r="X3619" s="36">
        <f t="shared" si="2071"/>
        <v>0</v>
      </c>
      <c r="Y3619" s="2">
        <f t="shared" si="2072"/>
        <v>0</v>
      </c>
      <c r="Z3619" s="37">
        <f t="shared" si="2073"/>
        <v>0</v>
      </c>
      <c r="AA3619" s="2">
        <f t="shared" si="2074"/>
        <v>0</v>
      </c>
      <c r="AB3619" s="4">
        <f t="shared" si="2083"/>
        <v>7.1215000000000001E-2</v>
      </c>
      <c r="AC3619" s="148">
        <f t="shared" si="2075"/>
        <v>1128</v>
      </c>
      <c r="AD3619" s="36">
        <v>252</v>
      </c>
      <c r="AE3619" s="35">
        <f t="shared" si="2076"/>
        <v>1.360609677</v>
      </c>
      <c r="AF3619" s="2">
        <f t="shared" si="2077"/>
        <v>113316.36203704</v>
      </c>
      <c r="AG3619" s="2">
        <f t="shared" si="2078"/>
        <v>113316.36203704</v>
      </c>
      <c r="AH3619" s="3">
        <f t="shared" si="2079"/>
        <v>0</v>
      </c>
      <c r="AI3619" s="3"/>
      <c r="AJ3619" s="3">
        <v>0</v>
      </c>
      <c r="AK3619" s="2">
        <f t="shared" si="2080"/>
        <v>130176.29102296373</v>
      </c>
      <c r="AR3619" s="1"/>
      <c r="AW3619" s="30"/>
      <c r="AX3619" s="30"/>
    </row>
    <row r="3620" spans="1:50" x14ac:dyDescent="0.2">
      <c r="A3620" s="78">
        <f t="shared" si="2082"/>
        <v>45511</v>
      </c>
      <c r="B3620" s="2">
        <f t="shared" si="2051"/>
        <v>557963.09096587054</v>
      </c>
      <c r="C3620" s="3">
        <f t="shared" si="2052"/>
        <v>75325017.280392528</v>
      </c>
      <c r="D3620" s="2">
        <f t="shared" si="2081"/>
        <v>240537.3279050432</v>
      </c>
      <c r="E3620" s="2">
        <f t="shared" si="2053"/>
        <v>0</v>
      </c>
      <c r="F3620" s="33">
        <f t="shared" si="2054"/>
        <v>240537.3279050432</v>
      </c>
      <c r="G3620" s="39">
        <f t="shared" si="2055"/>
        <v>6926.96</v>
      </c>
      <c r="H3620" s="38">
        <f>IF(AND(N3620=1,N3619&gt;1),VLOOKUP(A3619,[1]Plan1!$CW$105:$CY$300,3),H3619)</f>
        <v>6941.51</v>
      </c>
      <c r="I3620" s="127">
        <f t="shared" si="2056"/>
        <v>45423</v>
      </c>
      <c r="J3620" s="127">
        <f t="shared" si="2057"/>
        <v>45454</v>
      </c>
      <c r="K3620" s="34">
        <f t="shared" si="2058"/>
        <v>2.1004885259912065E-3</v>
      </c>
      <c r="L3620" s="212">
        <f t="shared" si="2059"/>
        <v>45516</v>
      </c>
      <c r="M3620" s="1">
        <f t="shared" si="2060"/>
        <v>23</v>
      </c>
      <c r="N3620" s="1">
        <f t="shared" si="2061"/>
        <v>20</v>
      </c>
      <c r="O3620" s="2">
        <f t="shared" si="2062"/>
        <v>1.0018262600000001</v>
      </c>
      <c r="P3620" s="35">
        <f t="shared" si="2063"/>
        <v>1.0046002700000001</v>
      </c>
      <c r="Q3620" s="35">
        <f t="shared" si="2064"/>
        <v>1.3041272777862436</v>
      </c>
      <c r="R3620" s="2">
        <f t="shared" si="2065"/>
        <v>1.30650895</v>
      </c>
      <c r="S3620" s="2">
        <f t="shared" si="2066"/>
        <v>1.29117631</v>
      </c>
      <c r="T3620" s="2">
        <f t="shared" si="2067"/>
        <v>314264.17171701998</v>
      </c>
      <c r="U3620" s="2">
        <f t="shared" si="2068"/>
        <v>0</v>
      </c>
      <c r="V3620" s="2">
        <f t="shared" si="2069"/>
        <v>73726.843811980492</v>
      </c>
      <c r="W3620" s="2">
        <f t="shared" si="2070"/>
        <v>314264.17171702371</v>
      </c>
      <c r="X3620" s="36">
        <f t="shared" si="2071"/>
        <v>0</v>
      </c>
      <c r="Y3620" s="2">
        <f t="shared" si="2072"/>
        <v>0</v>
      </c>
      <c r="Z3620" s="37">
        <f t="shared" si="2073"/>
        <v>0</v>
      </c>
      <c r="AA3620" s="2">
        <f t="shared" si="2074"/>
        <v>0</v>
      </c>
      <c r="AB3620" s="4">
        <f t="shared" si="2083"/>
        <v>7.1215000000000001E-2</v>
      </c>
      <c r="AC3620" s="148">
        <f t="shared" si="2075"/>
        <v>1129</v>
      </c>
      <c r="AD3620" s="36">
        <v>252</v>
      </c>
      <c r="AE3620" s="35">
        <f t="shared" si="2076"/>
        <v>1.360981161</v>
      </c>
      <c r="AF3620" s="2">
        <f t="shared" si="2077"/>
        <v>113443.44556711</v>
      </c>
      <c r="AG3620" s="2">
        <f t="shared" si="2078"/>
        <v>113443.44556711</v>
      </c>
      <c r="AH3620" s="3">
        <f t="shared" si="2079"/>
        <v>0</v>
      </c>
      <c r="AI3620" s="3"/>
      <c r="AJ3620" s="3">
        <v>0</v>
      </c>
      <c r="AK3620" s="2">
        <f t="shared" si="2080"/>
        <v>130255.47368173682</v>
      </c>
      <c r="AR3620" s="1"/>
      <c r="AW3620" s="30"/>
      <c r="AX3620" s="30"/>
    </row>
    <row r="3621" spans="1:50" x14ac:dyDescent="0.2">
      <c r="A3621" s="78">
        <f t="shared" si="2082"/>
        <v>45512</v>
      </c>
      <c r="B3621" s="2">
        <f t="shared" si="2051"/>
        <v>558198.08225018997</v>
      </c>
      <c r="C3621" s="3">
        <f t="shared" si="2052"/>
        <v>75356741.10377565</v>
      </c>
      <c r="D3621" s="2">
        <f t="shared" si="2081"/>
        <v>240537.3279050432</v>
      </c>
      <c r="E3621" s="2">
        <f t="shared" si="2053"/>
        <v>0</v>
      </c>
      <c r="F3621" s="33">
        <f t="shared" si="2054"/>
        <v>240537.3279050432</v>
      </c>
      <c r="G3621" s="39">
        <f t="shared" si="2055"/>
        <v>6926.96</v>
      </c>
      <c r="H3621" s="38">
        <f>IF(AND(N3621=1,N3620&gt;1),VLOOKUP(A3620,[1]Plan1!$CW$105:$CY$300,3),H3620)</f>
        <v>6941.51</v>
      </c>
      <c r="I3621" s="127">
        <f t="shared" si="2056"/>
        <v>45423</v>
      </c>
      <c r="J3621" s="127">
        <f t="shared" si="2057"/>
        <v>45454</v>
      </c>
      <c r="K3621" s="34">
        <f t="shared" si="2058"/>
        <v>2.1004885259912065E-3</v>
      </c>
      <c r="L3621" s="212">
        <f t="shared" si="2059"/>
        <v>45516</v>
      </c>
      <c r="M3621" s="1">
        <f t="shared" si="2060"/>
        <v>23</v>
      </c>
      <c r="N3621" s="1">
        <f t="shared" si="2061"/>
        <v>21</v>
      </c>
      <c r="O3621" s="2">
        <f t="shared" si="2062"/>
        <v>1.0019176599999999</v>
      </c>
      <c r="P3621" s="35">
        <f t="shared" si="2063"/>
        <v>1.0046002700000001</v>
      </c>
      <c r="Q3621" s="35">
        <f t="shared" si="2064"/>
        <v>1.3041272777862436</v>
      </c>
      <c r="R3621" s="2">
        <f t="shared" si="2065"/>
        <v>1.3066281500000001</v>
      </c>
      <c r="S3621" s="2">
        <f t="shared" si="2066"/>
        <v>1.29117631</v>
      </c>
      <c r="T3621" s="2">
        <f t="shared" si="2067"/>
        <v>314292.84376651002</v>
      </c>
      <c r="U3621" s="2">
        <f t="shared" si="2068"/>
        <v>0</v>
      </c>
      <c r="V3621" s="2">
        <f t="shared" si="2069"/>
        <v>73755.515861466803</v>
      </c>
      <c r="W3621" s="2">
        <f t="shared" si="2070"/>
        <v>314292.84376651002</v>
      </c>
      <c r="X3621" s="36">
        <f t="shared" si="2071"/>
        <v>0</v>
      </c>
      <c r="Y3621" s="2">
        <f t="shared" si="2072"/>
        <v>0</v>
      </c>
      <c r="Z3621" s="37">
        <f t="shared" si="2073"/>
        <v>0</v>
      </c>
      <c r="AA3621" s="2">
        <f t="shared" si="2074"/>
        <v>0</v>
      </c>
      <c r="AB3621" s="4">
        <f t="shared" si="2083"/>
        <v>7.1215000000000001E-2</v>
      </c>
      <c r="AC3621" s="148">
        <f t="shared" si="2075"/>
        <v>1130</v>
      </c>
      <c r="AD3621" s="36">
        <v>252</v>
      </c>
      <c r="AE3621" s="35">
        <f t="shared" si="2076"/>
        <v>1.3613527459999999</v>
      </c>
      <c r="AF3621" s="2">
        <f t="shared" si="2077"/>
        <v>113570.58214317</v>
      </c>
      <c r="AG3621" s="2">
        <f t="shared" si="2078"/>
        <v>113570.58214317</v>
      </c>
      <c r="AH3621" s="3">
        <f t="shared" si="2079"/>
        <v>0</v>
      </c>
      <c r="AI3621" s="3"/>
      <c r="AJ3621" s="3">
        <v>0</v>
      </c>
      <c r="AK3621" s="2">
        <f t="shared" si="2080"/>
        <v>130334.65634050993</v>
      </c>
      <c r="AR3621" s="1"/>
      <c r="AW3621" s="30"/>
      <c r="AX3621" s="30"/>
    </row>
    <row r="3622" spans="1:50" x14ac:dyDescent="0.2">
      <c r="A3622" s="78">
        <f t="shared" si="2082"/>
        <v>45513</v>
      </c>
      <c r="B3622" s="2">
        <f t="shared" si="2051"/>
        <v>558433.1301789725</v>
      </c>
      <c r="C3622" s="3">
        <f t="shared" si="2052"/>
        <v>75388472.574161291</v>
      </c>
      <c r="D3622" s="2">
        <f t="shared" si="2081"/>
        <v>240537.3279050432</v>
      </c>
      <c r="E3622" s="2">
        <f t="shared" si="2053"/>
        <v>0</v>
      </c>
      <c r="F3622" s="33">
        <f t="shared" si="2054"/>
        <v>240537.3279050432</v>
      </c>
      <c r="G3622" s="39">
        <f t="shared" si="2055"/>
        <v>6926.96</v>
      </c>
      <c r="H3622" s="38">
        <f>IF(AND(N3622=1,N3621&gt;1),VLOOKUP(A3621,[1]Plan1!$CW$105:$CY$300,3),H3621)</f>
        <v>6941.51</v>
      </c>
      <c r="I3622" s="127">
        <f t="shared" si="2056"/>
        <v>45423</v>
      </c>
      <c r="J3622" s="127">
        <f t="shared" si="2057"/>
        <v>45454</v>
      </c>
      <c r="K3622" s="34">
        <f t="shared" si="2058"/>
        <v>2.1004885259912065E-3</v>
      </c>
      <c r="L3622" s="212">
        <f t="shared" si="2059"/>
        <v>45516</v>
      </c>
      <c r="M3622" s="1">
        <f t="shared" si="2060"/>
        <v>23</v>
      </c>
      <c r="N3622" s="1">
        <f t="shared" si="2061"/>
        <v>22</v>
      </c>
      <c r="O3622" s="2">
        <f t="shared" si="2062"/>
        <v>1.0020090699999999</v>
      </c>
      <c r="P3622" s="35">
        <f t="shared" si="2063"/>
        <v>1.0046002700000001</v>
      </c>
      <c r="Q3622" s="35">
        <f t="shared" si="2064"/>
        <v>1.3041272777862436</v>
      </c>
      <c r="R3622" s="2">
        <f t="shared" si="2065"/>
        <v>1.3067473599999999</v>
      </c>
      <c r="S3622" s="2">
        <f t="shared" si="2066"/>
        <v>1.29117631</v>
      </c>
      <c r="T3622" s="2">
        <f t="shared" si="2067"/>
        <v>314321.51822137</v>
      </c>
      <c r="U3622" s="2">
        <f t="shared" si="2068"/>
        <v>0</v>
      </c>
      <c r="V3622" s="2">
        <f t="shared" si="2069"/>
        <v>73784.19031632632</v>
      </c>
      <c r="W3622" s="2">
        <f t="shared" si="2070"/>
        <v>314321.51822136954</v>
      </c>
      <c r="X3622" s="36">
        <f t="shared" si="2071"/>
        <v>0</v>
      </c>
      <c r="Y3622" s="2">
        <f t="shared" si="2072"/>
        <v>0</v>
      </c>
      <c r="Z3622" s="37">
        <f t="shared" si="2073"/>
        <v>0</v>
      </c>
      <c r="AA3622" s="2">
        <f t="shared" si="2074"/>
        <v>0</v>
      </c>
      <c r="AB3622" s="4">
        <f t="shared" si="2083"/>
        <v>7.1215000000000001E-2</v>
      </c>
      <c r="AC3622" s="148">
        <f t="shared" si="2075"/>
        <v>1131</v>
      </c>
      <c r="AD3622" s="36">
        <v>252</v>
      </c>
      <c r="AE3622" s="35">
        <f t="shared" si="2076"/>
        <v>1.361724433</v>
      </c>
      <c r="AF3622" s="2">
        <f t="shared" si="2077"/>
        <v>113697.77295832</v>
      </c>
      <c r="AG3622" s="2">
        <f t="shared" si="2078"/>
        <v>113697.77295832</v>
      </c>
      <c r="AH3622" s="3">
        <f t="shared" si="2079"/>
        <v>0</v>
      </c>
      <c r="AI3622" s="3"/>
      <c r="AJ3622" s="3">
        <v>0</v>
      </c>
      <c r="AK3622" s="2">
        <f t="shared" si="2080"/>
        <v>130413.83899928299</v>
      </c>
      <c r="AR3622" s="1"/>
      <c r="AW3622" s="30"/>
      <c r="AX3622" s="30"/>
    </row>
    <row r="3623" spans="1:50" x14ac:dyDescent="0.2">
      <c r="A3623" s="78">
        <f t="shared" si="2082"/>
        <v>45514</v>
      </c>
      <c r="B3623" s="2">
        <f t="shared" si="2051"/>
        <v>558551.35954353516</v>
      </c>
      <c r="C3623" s="3">
        <f t="shared" si="2052"/>
        <v>75404433.53837724</v>
      </c>
      <c r="D3623" s="2">
        <f t="shared" si="2081"/>
        <v>240537.3279050432</v>
      </c>
      <c r="E3623" s="2">
        <f t="shared" si="2053"/>
        <v>0</v>
      </c>
      <c r="F3623" s="33">
        <f t="shared" si="2054"/>
        <v>240537.3279050432</v>
      </c>
      <c r="G3623" s="39">
        <f t="shared" si="2055"/>
        <v>6926.96</v>
      </c>
      <c r="H3623" s="38">
        <f>IF(AND(N3623=1,N3622&gt;1),VLOOKUP(A3622,[1]Plan1!$CW$105:$CY$300,3),H3622)</f>
        <v>6941.51</v>
      </c>
      <c r="I3623" s="127">
        <f t="shared" si="2056"/>
        <v>45423</v>
      </c>
      <c r="J3623" s="127">
        <f t="shared" si="2057"/>
        <v>45454</v>
      </c>
      <c r="K3623" s="34">
        <f t="shared" si="2058"/>
        <v>2.1004885259912065E-3</v>
      </c>
      <c r="L3623" s="212">
        <f t="shared" si="2059"/>
        <v>45516</v>
      </c>
      <c r="M3623" s="1">
        <f t="shared" si="2060"/>
        <v>23</v>
      </c>
      <c r="N3623" s="1">
        <f t="shared" si="2061"/>
        <v>23</v>
      </c>
      <c r="O3623" s="2">
        <f t="shared" si="2062"/>
        <v>1.00210048</v>
      </c>
      <c r="P3623" s="35">
        <f t="shared" si="2063"/>
        <v>1.0046002700000001</v>
      </c>
      <c r="Q3623" s="35">
        <f t="shared" si="2064"/>
        <v>1.3041272777862436</v>
      </c>
      <c r="R3623" s="2">
        <f t="shared" si="2065"/>
        <v>1.3068665699999999</v>
      </c>
      <c r="S3623" s="2">
        <f t="shared" si="2066"/>
        <v>1.29117631</v>
      </c>
      <c r="T3623" s="2">
        <f t="shared" si="2067"/>
        <v>314350.19267621997</v>
      </c>
      <c r="U3623" s="2">
        <f t="shared" si="2068"/>
        <v>0</v>
      </c>
      <c r="V3623" s="2">
        <f t="shared" si="2069"/>
        <v>73812.864771185879</v>
      </c>
      <c r="W3623" s="2">
        <f t="shared" si="2070"/>
        <v>314350.19267622905</v>
      </c>
      <c r="X3623" s="36">
        <f t="shared" si="2071"/>
        <v>0</v>
      </c>
      <c r="Y3623" s="2">
        <f t="shared" si="2072"/>
        <v>0</v>
      </c>
      <c r="Z3623" s="37">
        <f t="shared" si="2073"/>
        <v>0</v>
      </c>
      <c r="AA3623" s="2">
        <f t="shared" si="2074"/>
        <v>0</v>
      </c>
      <c r="AB3623" s="4">
        <f t="shared" si="2083"/>
        <v>7.1215000000000001E-2</v>
      </c>
      <c r="AC3623" s="148">
        <f t="shared" si="2075"/>
        <v>1131</v>
      </c>
      <c r="AD3623" s="36">
        <v>252</v>
      </c>
      <c r="AE3623" s="35">
        <f t="shared" si="2076"/>
        <v>1.361724433</v>
      </c>
      <c r="AF3623" s="2">
        <f t="shared" si="2077"/>
        <v>113708.14520924</v>
      </c>
      <c r="AG3623" s="2">
        <f t="shared" si="2078"/>
        <v>113708.14520925</v>
      </c>
      <c r="AH3623" s="3">
        <f t="shared" si="2079"/>
        <v>0</v>
      </c>
      <c r="AI3623" s="3"/>
      <c r="AJ3623" s="3">
        <v>0</v>
      </c>
      <c r="AK3623" s="2">
        <f t="shared" si="2080"/>
        <v>130493.0216580561</v>
      </c>
      <c r="AR3623" s="1"/>
      <c r="AW3623" s="30"/>
      <c r="AX3623" s="30"/>
    </row>
    <row r="3624" spans="1:50" x14ac:dyDescent="0.2">
      <c r="A3624" s="78">
        <f t="shared" si="2082"/>
        <v>45515</v>
      </c>
      <c r="B3624" s="2">
        <f t="shared" si="2051"/>
        <v>558630.54220230819</v>
      </c>
      <c r="C3624" s="3">
        <f t="shared" si="2052"/>
        <v>75415123.19731161</v>
      </c>
      <c r="D3624" s="2">
        <f t="shared" si="2081"/>
        <v>240537.3279050432</v>
      </c>
      <c r="E3624" s="2">
        <f t="shared" si="2053"/>
        <v>0</v>
      </c>
      <c r="F3624" s="33">
        <f t="shared" si="2054"/>
        <v>240537.3279050432</v>
      </c>
      <c r="G3624" s="39">
        <f t="shared" si="2055"/>
        <v>6926.96</v>
      </c>
      <c r="H3624" s="38">
        <f>IF(AND(N3624=1,N3623&gt;1),VLOOKUP(A3623,[1]Plan1!$CW$105:$CY$300,3),H3623)</f>
        <v>6941.51</v>
      </c>
      <c r="I3624" s="127">
        <f t="shared" si="2056"/>
        <v>45423</v>
      </c>
      <c r="J3624" s="127">
        <f t="shared" si="2057"/>
        <v>45454</v>
      </c>
      <c r="K3624" s="34">
        <f t="shared" si="2058"/>
        <v>2.1004885259912065E-3</v>
      </c>
      <c r="L3624" s="212">
        <f t="shared" si="2059"/>
        <v>45516</v>
      </c>
      <c r="M3624" s="1">
        <f t="shared" si="2060"/>
        <v>23</v>
      </c>
      <c r="N3624" s="1">
        <f t="shared" si="2061"/>
        <v>23</v>
      </c>
      <c r="O3624" s="2">
        <f t="shared" si="2062"/>
        <v>1.00210048</v>
      </c>
      <c r="P3624" s="35">
        <f t="shared" si="2063"/>
        <v>1.0046002700000001</v>
      </c>
      <c r="Q3624" s="35">
        <f t="shared" si="2064"/>
        <v>1.3041272777862436</v>
      </c>
      <c r="R3624" s="2">
        <f t="shared" si="2065"/>
        <v>1.3068665699999999</v>
      </c>
      <c r="S3624" s="2">
        <f t="shared" si="2066"/>
        <v>1.29117631</v>
      </c>
      <c r="T3624" s="2">
        <f t="shared" si="2067"/>
        <v>314350.19267621997</v>
      </c>
      <c r="U3624" s="2">
        <f t="shared" si="2068"/>
        <v>0</v>
      </c>
      <c r="V3624" s="2">
        <f t="shared" si="2069"/>
        <v>73812.864771185879</v>
      </c>
      <c r="W3624" s="2">
        <f t="shared" si="2070"/>
        <v>314350.19267622905</v>
      </c>
      <c r="X3624" s="36">
        <f t="shared" si="2071"/>
        <v>0</v>
      </c>
      <c r="Y3624" s="2">
        <f t="shared" si="2072"/>
        <v>0</v>
      </c>
      <c r="Z3624" s="37">
        <f t="shared" si="2073"/>
        <v>0</v>
      </c>
      <c r="AA3624" s="2">
        <f t="shared" si="2074"/>
        <v>0</v>
      </c>
      <c r="AB3624" s="4">
        <f t="shared" si="2083"/>
        <v>7.1215000000000001E-2</v>
      </c>
      <c r="AC3624" s="148">
        <f t="shared" si="2075"/>
        <v>1131</v>
      </c>
      <c r="AD3624" s="36">
        <v>252</v>
      </c>
      <c r="AE3624" s="35">
        <f t="shared" si="2076"/>
        <v>1.361724433</v>
      </c>
      <c r="AF3624" s="2">
        <f t="shared" si="2077"/>
        <v>113708.14520924</v>
      </c>
      <c r="AG3624" s="2">
        <f t="shared" si="2078"/>
        <v>113708.14520925</v>
      </c>
      <c r="AH3624" s="3">
        <f t="shared" si="2079"/>
        <v>0</v>
      </c>
      <c r="AI3624" s="3"/>
      <c r="AJ3624" s="3">
        <v>0</v>
      </c>
      <c r="AK3624" s="2">
        <f t="shared" si="2080"/>
        <v>130572.2043168292</v>
      </c>
      <c r="AR3624" s="1"/>
      <c r="AW3624" s="30"/>
      <c r="AX3624" s="30"/>
    </row>
    <row r="3625" spans="1:50" x14ac:dyDescent="0.2">
      <c r="A3625" s="78">
        <f t="shared" si="2082"/>
        <v>45516</v>
      </c>
      <c r="B3625" s="2">
        <f t="shared" si="2051"/>
        <v>558826.59649051132</v>
      </c>
      <c r="C3625" s="3">
        <f t="shared" si="2052"/>
        <v>75441590.526219025</v>
      </c>
      <c r="D3625" s="2">
        <f t="shared" si="2081"/>
        <v>240537.3279050432</v>
      </c>
      <c r="E3625" s="2">
        <f t="shared" si="2053"/>
        <v>0</v>
      </c>
      <c r="F3625" s="33">
        <f t="shared" si="2054"/>
        <v>240537.3279050432</v>
      </c>
      <c r="G3625" s="39">
        <f t="shared" si="2055"/>
        <v>6926.96</v>
      </c>
      <c r="H3625" s="38">
        <f>IF(AND(N3625=1,N3624&gt;1),VLOOKUP(A3624,[1]Plan1!$CW$105:$CY$300,3),H3624)</f>
        <v>6941.51</v>
      </c>
      <c r="I3625" s="127">
        <f t="shared" si="2056"/>
        <v>45423</v>
      </c>
      <c r="J3625" s="127">
        <f t="shared" si="2057"/>
        <v>45454</v>
      </c>
      <c r="K3625" s="34">
        <f t="shared" si="2058"/>
        <v>2.1004885259912065E-3</v>
      </c>
      <c r="L3625" s="212">
        <f t="shared" si="2059"/>
        <v>45516</v>
      </c>
      <c r="M3625" s="1">
        <f t="shared" si="2060"/>
        <v>23</v>
      </c>
      <c r="N3625" s="1">
        <f t="shared" si="2061"/>
        <v>23</v>
      </c>
      <c r="O3625" s="2">
        <f t="shared" si="2062"/>
        <v>1.00210048</v>
      </c>
      <c r="P3625" s="35">
        <f t="shared" si="2063"/>
        <v>1.0046002700000001</v>
      </c>
      <c r="Q3625" s="35">
        <f t="shared" si="2064"/>
        <v>1.3041272777862436</v>
      </c>
      <c r="R3625" s="2">
        <f t="shared" si="2065"/>
        <v>1.3068665699999999</v>
      </c>
      <c r="S3625" s="2">
        <f t="shared" si="2066"/>
        <v>1.29117631</v>
      </c>
      <c r="T3625" s="2">
        <f t="shared" si="2067"/>
        <v>314350.19267621997</v>
      </c>
      <c r="U3625" s="2">
        <f t="shared" si="2068"/>
        <v>0</v>
      </c>
      <c r="V3625" s="2">
        <f t="shared" si="2069"/>
        <v>73812.864771185879</v>
      </c>
      <c r="W3625" s="2">
        <f t="shared" si="2070"/>
        <v>314350.19267622905</v>
      </c>
      <c r="X3625" s="36">
        <f t="shared" si="2071"/>
        <v>119</v>
      </c>
      <c r="Y3625" s="2">
        <f t="shared" si="2072"/>
        <v>0</v>
      </c>
      <c r="Z3625" s="37">
        <f t="shared" si="2073"/>
        <v>0</v>
      </c>
      <c r="AA3625" s="2">
        <f t="shared" si="2074"/>
        <v>0</v>
      </c>
      <c r="AB3625" s="4">
        <f t="shared" si="2083"/>
        <v>7.1215000000000001E-2</v>
      </c>
      <c r="AC3625" s="148">
        <f t="shared" si="2075"/>
        <v>1132</v>
      </c>
      <c r="AD3625" s="36">
        <v>252</v>
      </c>
      <c r="AE3625" s="35">
        <f t="shared" si="2076"/>
        <v>1.3620962210000001</v>
      </c>
      <c r="AF3625" s="2">
        <f t="shared" si="2077"/>
        <v>113825.01683868001</v>
      </c>
      <c r="AG3625" s="2">
        <f t="shared" si="2078"/>
        <v>113825.01683868001</v>
      </c>
      <c r="AH3625" s="3">
        <f t="shared" si="2079"/>
        <v>0</v>
      </c>
      <c r="AI3625" s="3"/>
      <c r="AJ3625" s="3">
        <v>0</v>
      </c>
      <c r="AK3625" s="2">
        <f t="shared" si="2080"/>
        <v>130651.38697560229</v>
      </c>
      <c r="AR3625" s="1"/>
      <c r="AW3625" s="30"/>
      <c r="AX3625" s="30"/>
    </row>
    <row r="3626" spans="1:50" x14ac:dyDescent="0.2">
      <c r="A3626" s="78">
        <f t="shared" si="2082"/>
        <v>45517</v>
      </c>
      <c r="B3626" s="2">
        <f t="shared" si="2051"/>
        <v>559100.04843629303</v>
      </c>
      <c r="C3626" s="3">
        <f t="shared" si="2052"/>
        <v>75478506.538899556</v>
      </c>
      <c r="D3626" s="2">
        <f t="shared" si="2081"/>
        <v>240537.3279050432</v>
      </c>
      <c r="E3626" s="2">
        <f t="shared" si="2053"/>
        <v>0</v>
      </c>
      <c r="F3626" s="33">
        <f t="shared" si="2054"/>
        <v>240537.3279050432</v>
      </c>
      <c r="G3626" s="39">
        <f t="shared" si="2055"/>
        <v>6941.51</v>
      </c>
      <c r="H3626" s="38">
        <f>IF(AND(N3626=1,N3625&gt;1),VLOOKUP(A3625,[1]Plan1!$CW$105:$CY$300,3),H3625)</f>
        <v>6967.89</v>
      </c>
      <c r="I3626" s="127">
        <f t="shared" si="2056"/>
        <v>45456</v>
      </c>
      <c r="J3626" s="127">
        <f t="shared" si="2057"/>
        <v>45486</v>
      </c>
      <c r="K3626" s="34">
        <f t="shared" si="2058"/>
        <v>3.8003258656977845E-3</v>
      </c>
      <c r="L3626" s="212">
        <f t="shared" si="2059"/>
        <v>45545</v>
      </c>
      <c r="M3626" s="1">
        <f t="shared" si="2060"/>
        <v>21</v>
      </c>
      <c r="N3626" s="1">
        <f t="shared" si="2061"/>
        <v>1</v>
      </c>
      <c r="O3626" s="2">
        <f t="shared" si="2062"/>
        <v>1.00018064</v>
      </c>
      <c r="P3626" s="35">
        <f t="shared" si="2063"/>
        <v>1.00210048</v>
      </c>
      <c r="Q3626" s="35">
        <f t="shared" si="2064"/>
        <v>1.3068665710506879</v>
      </c>
      <c r="R3626" s="2">
        <f t="shared" si="2065"/>
        <v>1.3071026400000001</v>
      </c>
      <c r="S3626" s="2">
        <f t="shared" si="2066"/>
        <v>1.29117631</v>
      </c>
      <c r="T3626" s="2">
        <f t="shared" si="2067"/>
        <v>314406.97632322001</v>
      </c>
      <c r="U3626" s="2">
        <f t="shared" si="2068"/>
        <v>0</v>
      </c>
      <c r="V3626" s="2">
        <f t="shared" si="2069"/>
        <v>73869.648418184457</v>
      </c>
      <c r="W3626" s="2">
        <f t="shared" si="2070"/>
        <v>314406.97632322763</v>
      </c>
      <c r="X3626" s="36">
        <f t="shared" si="2071"/>
        <v>0</v>
      </c>
      <c r="Y3626" s="2">
        <f t="shared" si="2072"/>
        <v>0</v>
      </c>
      <c r="Z3626" s="37">
        <f t="shared" si="2073"/>
        <v>0</v>
      </c>
      <c r="AA3626" s="2">
        <f t="shared" si="2074"/>
        <v>0</v>
      </c>
      <c r="AB3626" s="4">
        <f t="shared" si="2083"/>
        <v>7.1215000000000001E-2</v>
      </c>
      <c r="AC3626" s="148">
        <f t="shared" si="2075"/>
        <v>1133</v>
      </c>
      <c r="AD3626" s="36">
        <v>252</v>
      </c>
      <c r="AE3626" s="35">
        <f t="shared" si="2076"/>
        <v>1.36246811</v>
      </c>
      <c r="AF3626" s="2">
        <f t="shared" si="2077"/>
        <v>113962.50247869</v>
      </c>
      <c r="AG3626" s="2">
        <f t="shared" si="2078"/>
        <v>113962.50247869</v>
      </c>
      <c r="AH3626" s="3">
        <f t="shared" si="2079"/>
        <v>0</v>
      </c>
      <c r="AI3626" s="3"/>
      <c r="AJ3626" s="3">
        <v>0</v>
      </c>
      <c r="AK3626" s="2">
        <f t="shared" si="2080"/>
        <v>130730.56963437538</v>
      </c>
      <c r="AR3626" s="1"/>
      <c r="AW3626" s="30"/>
      <c r="AX3626" s="30"/>
    </row>
    <row r="3627" spans="1:50" x14ac:dyDescent="0.2">
      <c r="A3627" s="78">
        <f t="shared" si="2082"/>
        <v>45518</v>
      </c>
      <c r="B3627" s="2">
        <f t="shared" si="2051"/>
        <v>559373.58811882779</v>
      </c>
      <c r="C3627" s="3">
        <f t="shared" si="2052"/>
        <v>75515434.396041751</v>
      </c>
      <c r="D3627" s="2">
        <f t="shared" si="2081"/>
        <v>240537.3279050432</v>
      </c>
      <c r="E3627" s="2">
        <f t="shared" si="2053"/>
        <v>0</v>
      </c>
      <c r="F3627" s="33">
        <f t="shared" si="2054"/>
        <v>240537.3279050432</v>
      </c>
      <c r="G3627" s="39">
        <f t="shared" si="2055"/>
        <v>6941.51</v>
      </c>
      <c r="H3627" s="38">
        <f>IF(AND(N3627=1,N3626&gt;1),VLOOKUP(A3626,[1]Plan1!$CW$105:$CY$300,3),H3626)</f>
        <v>6967.89</v>
      </c>
      <c r="I3627" s="127">
        <f t="shared" si="2056"/>
        <v>45456</v>
      </c>
      <c r="J3627" s="127">
        <f t="shared" si="2057"/>
        <v>45486</v>
      </c>
      <c r="K3627" s="34">
        <f t="shared" si="2058"/>
        <v>3.8003258656977845E-3</v>
      </c>
      <c r="L3627" s="212">
        <f t="shared" si="2059"/>
        <v>45545</v>
      </c>
      <c r="M3627" s="1">
        <f t="shared" si="2060"/>
        <v>21</v>
      </c>
      <c r="N3627" s="1">
        <f t="shared" si="2061"/>
        <v>2</v>
      </c>
      <c r="O3627" s="2">
        <f t="shared" si="2062"/>
        <v>1.0003613099999999</v>
      </c>
      <c r="P3627" s="35">
        <f t="shared" si="2063"/>
        <v>1.00210048</v>
      </c>
      <c r="Q3627" s="35">
        <f t="shared" si="2064"/>
        <v>1.3068665710506879</v>
      </c>
      <c r="R3627" s="2">
        <f t="shared" si="2065"/>
        <v>1.30733875</v>
      </c>
      <c r="S3627" s="2">
        <f t="shared" si="2066"/>
        <v>1.29117631</v>
      </c>
      <c r="T3627" s="2">
        <f t="shared" si="2067"/>
        <v>314463.76959171001</v>
      </c>
      <c r="U3627" s="2">
        <f t="shared" si="2068"/>
        <v>0</v>
      </c>
      <c r="V3627" s="2">
        <f t="shared" si="2069"/>
        <v>73926.441686676102</v>
      </c>
      <c r="W3627" s="2">
        <f t="shared" si="2070"/>
        <v>314463.76959171932</v>
      </c>
      <c r="X3627" s="36">
        <f t="shared" si="2071"/>
        <v>0</v>
      </c>
      <c r="Y3627" s="2">
        <f t="shared" si="2072"/>
        <v>0</v>
      </c>
      <c r="Z3627" s="37">
        <f t="shared" si="2073"/>
        <v>0</v>
      </c>
      <c r="AA3627" s="2">
        <f t="shared" si="2074"/>
        <v>0</v>
      </c>
      <c r="AB3627" s="4">
        <f t="shared" si="2083"/>
        <v>7.1215000000000001E-2</v>
      </c>
      <c r="AC3627" s="148">
        <f t="shared" si="2075"/>
        <v>1134</v>
      </c>
      <c r="AD3627" s="36">
        <v>252</v>
      </c>
      <c r="AE3627" s="35">
        <f t="shared" si="2076"/>
        <v>1.3628401020000001</v>
      </c>
      <c r="AF3627" s="2">
        <f t="shared" si="2077"/>
        <v>114100.06623395999</v>
      </c>
      <c r="AG3627" s="2">
        <f t="shared" si="2078"/>
        <v>114100.06623395999</v>
      </c>
      <c r="AH3627" s="3">
        <f t="shared" si="2079"/>
        <v>0</v>
      </c>
      <c r="AI3627" s="3"/>
      <c r="AJ3627" s="3">
        <v>0</v>
      </c>
      <c r="AK3627" s="2">
        <f t="shared" si="2080"/>
        <v>130809.75229314846</v>
      </c>
      <c r="AR3627" s="1"/>
      <c r="AW3627" s="30"/>
      <c r="AX3627" s="30"/>
    </row>
    <row r="3628" spans="1:50" x14ac:dyDescent="0.2">
      <c r="A3628" s="78">
        <f t="shared" si="2082"/>
        <v>45519</v>
      </c>
      <c r="B3628" s="2">
        <f t="shared" si="2051"/>
        <v>559647.21790186898</v>
      </c>
      <c r="C3628" s="3">
        <f t="shared" si="2052"/>
        <v>75552374.416752309</v>
      </c>
      <c r="D3628" s="2">
        <f t="shared" si="2081"/>
        <v>240537.3279050432</v>
      </c>
      <c r="E3628" s="2">
        <f t="shared" si="2053"/>
        <v>0</v>
      </c>
      <c r="F3628" s="33">
        <f t="shared" si="2054"/>
        <v>240537.3279050432</v>
      </c>
      <c r="G3628" s="39">
        <f t="shared" si="2055"/>
        <v>6941.51</v>
      </c>
      <c r="H3628" s="38">
        <f>IF(AND(N3628=1,N3627&gt;1),VLOOKUP(A3627,[1]Plan1!$CW$105:$CY$300,3),H3627)</f>
        <v>6967.89</v>
      </c>
      <c r="I3628" s="127">
        <f t="shared" si="2056"/>
        <v>45456</v>
      </c>
      <c r="J3628" s="127">
        <f t="shared" si="2057"/>
        <v>45486</v>
      </c>
      <c r="K3628" s="34">
        <f t="shared" si="2058"/>
        <v>3.8003258656977845E-3</v>
      </c>
      <c r="L3628" s="212">
        <f t="shared" si="2059"/>
        <v>45545</v>
      </c>
      <c r="M3628" s="1">
        <f t="shared" si="2060"/>
        <v>21</v>
      </c>
      <c r="N3628" s="1">
        <f t="shared" si="2061"/>
        <v>3</v>
      </c>
      <c r="O3628" s="2">
        <f t="shared" si="2062"/>
        <v>1.0005420199999999</v>
      </c>
      <c r="P3628" s="35">
        <f t="shared" si="2063"/>
        <v>1.00210048</v>
      </c>
      <c r="Q3628" s="35">
        <f t="shared" si="2064"/>
        <v>1.3068665710506879</v>
      </c>
      <c r="R3628" s="2">
        <f t="shared" si="2065"/>
        <v>1.30757491</v>
      </c>
      <c r="S3628" s="2">
        <f t="shared" si="2066"/>
        <v>1.29117631</v>
      </c>
      <c r="T3628" s="2">
        <f t="shared" si="2067"/>
        <v>314520.57488706999</v>
      </c>
      <c r="U3628" s="2">
        <f t="shared" si="2068"/>
        <v>0</v>
      </c>
      <c r="V3628" s="2">
        <f t="shared" si="2069"/>
        <v>73983.246982034165</v>
      </c>
      <c r="W3628" s="2">
        <f t="shared" si="2070"/>
        <v>314520.57488707738</v>
      </c>
      <c r="X3628" s="36">
        <f t="shared" si="2071"/>
        <v>0</v>
      </c>
      <c r="Y3628" s="2">
        <f t="shared" si="2072"/>
        <v>0</v>
      </c>
      <c r="Z3628" s="37">
        <f t="shared" si="2073"/>
        <v>0</v>
      </c>
      <c r="AA3628" s="2">
        <f t="shared" si="2074"/>
        <v>0</v>
      </c>
      <c r="AB3628" s="4">
        <f t="shared" si="2083"/>
        <v>7.1215000000000001E-2</v>
      </c>
      <c r="AC3628" s="148">
        <f t="shared" si="2075"/>
        <v>1135</v>
      </c>
      <c r="AD3628" s="36">
        <v>252</v>
      </c>
      <c r="AE3628" s="35">
        <f t="shared" si="2076"/>
        <v>1.3632121939999999</v>
      </c>
      <c r="AF3628" s="2">
        <f t="shared" si="2077"/>
        <v>114237.70806287001</v>
      </c>
      <c r="AG3628" s="2">
        <f t="shared" si="2078"/>
        <v>114237.70806287001</v>
      </c>
      <c r="AH3628" s="3">
        <f t="shared" si="2079"/>
        <v>0</v>
      </c>
      <c r="AI3628" s="3"/>
      <c r="AJ3628" s="3">
        <v>0</v>
      </c>
      <c r="AK3628" s="2">
        <f t="shared" si="2080"/>
        <v>130888.93495192156</v>
      </c>
      <c r="AR3628" s="1"/>
      <c r="AW3628" s="30"/>
      <c r="AX3628" s="30"/>
    </row>
    <row r="3629" spans="1:50" x14ac:dyDescent="0.2">
      <c r="A3629" s="78">
        <f t="shared" si="2082"/>
        <v>45520</v>
      </c>
      <c r="B3629" s="2">
        <f t="shared" si="2051"/>
        <v>559920.93875962647</v>
      </c>
      <c r="C3629" s="3">
        <f t="shared" si="2052"/>
        <v>75589326.732549578</v>
      </c>
      <c r="D3629" s="2">
        <f t="shared" si="2081"/>
        <v>240537.3279050432</v>
      </c>
      <c r="E3629" s="2">
        <f t="shared" si="2053"/>
        <v>0</v>
      </c>
      <c r="F3629" s="33">
        <f t="shared" si="2054"/>
        <v>240537.3279050432</v>
      </c>
      <c r="G3629" s="39">
        <f t="shared" si="2055"/>
        <v>6941.51</v>
      </c>
      <c r="H3629" s="38">
        <f>IF(AND(N3629=1,N3628&gt;1),VLOOKUP(A3628,[1]Plan1!$CW$105:$CY$300,3),H3628)</f>
        <v>6967.89</v>
      </c>
      <c r="I3629" s="127">
        <f t="shared" si="2056"/>
        <v>45456</v>
      </c>
      <c r="J3629" s="127">
        <f t="shared" si="2057"/>
        <v>45486</v>
      </c>
      <c r="K3629" s="34">
        <f t="shared" si="2058"/>
        <v>3.8003258656977845E-3</v>
      </c>
      <c r="L3629" s="212">
        <f t="shared" si="2059"/>
        <v>45545</v>
      </c>
      <c r="M3629" s="1">
        <f t="shared" si="2060"/>
        <v>21</v>
      </c>
      <c r="N3629" s="1">
        <f t="shared" si="2061"/>
        <v>4</v>
      </c>
      <c r="O3629" s="2">
        <f t="shared" si="2062"/>
        <v>1.0007227599999999</v>
      </c>
      <c r="P3629" s="35">
        <f t="shared" si="2063"/>
        <v>1.00210048</v>
      </c>
      <c r="Q3629" s="35">
        <f t="shared" si="2064"/>
        <v>1.3068665710506879</v>
      </c>
      <c r="R3629" s="2">
        <f t="shared" si="2065"/>
        <v>1.30781112</v>
      </c>
      <c r="S3629" s="2">
        <f t="shared" si="2066"/>
        <v>1.29117631</v>
      </c>
      <c r="T3629" s="2">
        <f t="shared" si="2067"/>
        <v>314577.39220930001</v>
      </c>
      <c r="U3629" s="2">
        <f t="shared" si="2068"/>
        <v>0</v>
      </c>
      <c r="V3629" s="2">
        <f t="shared" si="2069"/>
        <v>74040.064304258602</v>
      </c>
      <c r="W3629" s="2">
        <f t="shared" si="2070"/>
        <v>314577.39220930182</v>
      </c>
      <c r="X3629" s="36">
        <f t="shared" si="2071"/>
        <v>0</v>
      </c>
      <c r="Y3629" s="2">
        <f t="shared" si="2072"/>
        <v>0</v>
      </c>
      <c r="Z3629" s="37">
        <f t="shared" si="2073"/>
        <v>0</v>
      </c>
      <c r="AA3629" s="2">
        <f t="shared" si="2074"/>
        <v>0</v>
      </c>
      <c r="AB3629" s="4">
        <f t="shared" si="2083"/>
        <v>7.1215000000000001E-2</v>
      </c>
      <c r="AC3629" s="148">
        <f t="shared" si="2075"/>
        <v>1136</v>
      </c>
      <c r="AD3629" s="36">
        <v>252</v>
      </c>
      <c r="AE3629" s="35">
        <f t="shared" si="2076"/>
        <v>1.3635843889999999</v>
      </c>
      <c r="AF3629" s="2">
        <f t="shared" si="2077"/>
        <v>114375.42893963</v>
      </c>
      <c r="AG3629" s="2">
        <f t="shared" si="2078"/>
        <v>114375.42893963</v>
      </c>
      <c r="AH3629" s="3">
        <f t="shared" si="2079"/>
        <v>0</v>
      </c>
      <c r="AI3629" s="3"/>
      <c r="AJ3629" s="3">
        <v>0</v>
      </c>
      <c r="AK3629" s="2">
        <f t="shared" si="2080"/>
        <v>130968.11761069465</v>
      </c>
      <c r="AR3629" s="1"/>
      <c r="AW3629" s="30"/>
      <c r="AX3629" s="30"/>
    </row>
    <row r="3630" spans="1:50" x14ac:dyDescent="0.2">
      <c r="A3630" s="78">
        <f t="shared" si="2082"/>
        <v>45521</v>
      </c>
      <c r="B3630" s="2">
        <f t="shared" si="2051"/>
        <v>560077.60647179384</v>
      </c>
      <c r="C3630" s="3">
        <f t="shared" si="2052"/>
        <v>75610476.87369217</v>
      </c>
      <c r="D3630" s="2">
        <f t="shared" si="2081"/>
        <v>240537.3279050432</v>
      </c>
      <c r="E3630" s="2">
        <f t="shared" si="2053"/>
        <v>0</v>
      </c>
      <c r="F3630" s="33">
        <f t="shared" si="2054"/>
        <v>240537.3279050432</v>
      </c>
      <c r="G3630" s="39">
        <f t="shared" si="2055"/>
        <v>6941.51</v>
      </c>
      <c r="H3630" s="38">
        <f>IF(AND(N3630=1,N3629&gt;1),VLOOKUP(A3629,[1]Plan1!$CW$105:$CY$300,3),H3629)</f>
        <v>6967.89</v>
      </c>
      <c r="I3630" s="127">
        <f t="shared" si="2056"/>
        <v>45456</v>
      </c>
      <c r="J3630" s="127">
        <f t="shared" si="2057"/>
        <v>45486</v>
      </c>
      <c r="K3630" s="34">
        <f t="shared" si="2058"/>
        <v>3.8003258656977845E-3</v>
      </c>
      <c r="L3630" s="212">
        <f t="shared" si="2059"/>
        <v>45545</v>
      </c>
      <c r="M3630" s="1">
        <f t="shared" si="2060"/>
        <v>21</v>
      </c>
      <c r="N3630" s="1">
        <f t="shared" si="2061"/>
        <v>5</v>
      </c>
      <c r="O3630" s="2">
        <f t="shared" si="2062"/>
        <v>1.00090353</v>
      </c>
      <c r="P3630" s="35">
        <f t="shared" si="2063"/>
        <v>1.00210048</v>
      </c>
      <c r="Q3630" s="35">
        <f t="shared" si="2064"/>
        <v>1.3068665710506879</v>
      </c>
      <c r="R3630" s="2">
        <f t="shared" si="2065"/>
        <v>1.30804736</v>
      </c>
      <c r="S3630" s="2">
        <f t="shared" si="2066"/>
        <v>1.29117631</v>
      </c>
      <c r="T3630" s="2">
        <f t="shared" si="2067"/>
        <v>314634.21674763999</v>
      </c>
      <c r="U3630" s="2">
        <f t="shared" si="2068"/>
        <v>0</v>
      </c>
      <c r="V3630" s="2">
        <f t="shared" si="2069"/>
        <v>74096.888842602886</v>
      </c>
      <c r="W3630" s="2">
        <f t="shared" si="2070"/>
        <v>314634.2167476461</v>
      </c>
      <c r="X3630" s="36">
        <f t="shared" si="2071"/>
        <v>0</v>
      </c>
      <c r="Y3630" s="2">
        <f t="shared" si="2072"/>
        <v>0</v>
      </c>
      <c r="Z3630" s="37">
        <f t="shared" si="2073"/>
        <v>0</v>
      </c>
      <c r="AA3630" s="2">
        <f t="shared" si="2074"/>
        <v>0</v>
      </c>
      <c r="AB3630" s="4">
        <f t="shared" si="2083"/>
        <v>7.1215000000000001E-2</v>
      </c>
      <c r="AC3630" s="148">
        <f t="shared" si="2075"/>
        <v>1136</v>
      </c>
      <c r="AD3630" s="36">
        <v>252</v>
      </c>
      <c r="AE3630" s="35">
        <f t="shared" si="2076"/>
        <v>1.3635843889999999</v>
      </c>
      <c r="AF3630" s="2">
        <f t="shared" si="2077"/>
        <v>114396.08945468</v>
      </c>
      <c r="AG3630" s="2">
        <f t="shared" si="2078"/>
        <v>114396.08945468</v>
      </c>
      <c r="AH3630" s="3">
        <f t="shared" si="2079"/>
        <v>0</v>
      </c>
      <c r="AI3630" s="3"/>
      <c r="AJ3630" s="3">
        <v>0</v>
      </c>
      <c r="AK3630" s="2">
        <f t="shared" si="2080"/>
        <v>131047.30026946774</v>
      </c>
      <c r="AR3630" s="1"/>
      <c r="AW3630" s="30"/>
      <c r="AX3630" s="30"/>
    </row>
    <row r="3631" spans="1:50" x14ac:dyDescent="0.2">
      <c r="A3631" s="78">
        <f t="shared" si="2082"/>
        <v>45522</v>
      </c>
      <c r="B3631" s="2">
        <f t="shared" si="2051"/>
        <v>560156.78913056687</v>
      </c>
      <c r="C3631" s="3">
        <f t="shared" si="2052"/>
        <v>75621166.532626525</v>
      </c>
      <c r="D3631" s="2">
        <f t="shared" si="2081"/>
        <v>240537.3279050432</v>
      </c>
      <c r="E3631" s="2">
        <f t="shared" si="2053"/>
        <v>0</v>
      </c>
      <c r="F3631" s="33">
        <f t="shared" si="2054"/>
        <v>240537.3279050432</v>
      </c>
      <c r="G3631" s="39">
        <f t="shared" si="2055"/>
        <v>6941.51</v>
      </c>
      <c r="H3631" s="38">
        <f>IF(AND(N3631=1,N3630&gt;1),VLOOKUP(A3630,[1]Plan1!$CW$105:$CY$300,3),H3630)</f>
        <v>6967.89</v>
      </c>
      <c r="I3631" s="127">
        <f t="shared" si="2056"/>
        <v>45456</v>
      </c>
      <c r="J3631" s="127">
        <f t="shared" si="2057"/>
        <v>45486</v>
      </c>
      <c r="K3631" s="34">
        <f t="shared" si="2058"/>
        <v>3.8003258656977845E-3</v>
      </c>
      <c r="L3631" s="212">
        <f t="shared" si="2059"/>
        <v>45545</v>
      </c>
      <c r="M3631" s="1">
        <f t="shared" si="2060"/>
        <v>21</v>
      </c>
      <c r="N3631" s="1">
        <f t="shared" si="2061"/>
        <v>5</v>
      </c>
      <c r="O3631" s="2">
        <f t="shared" si="2062"/>
        <v>1.00090353</v>
      </c>
      <c r="P3631" s="35">
        <f t="shared" si="2063"/>
        <v>1.00210048</v>
      </c>
      <c r="Q3631" s="35">
        <f t="shared" si="2064"/>
        <v>1.3068665710506879</v>
      </c>
      <c r="R3631" s="2">
        <f t="shared" si="2065"/>
        <v>1.30804736</v>
      </c>
      <c r="S3631" s="2">
        <f t="shared" si="2066"/>
        <v>1.29117631</v>
      </c>
      <c r="T3631" s="2">
        <f t="shared" si="2067"/>
        <v>314634.21674763999</v>
      </c>
      <c r="U3631" s="2">
        <f t="shared" si="2068"/>
        <v>0</v>
      </c>
      <c r="V3631" s="2">
        <f t="shared" si="2069"/>
        <v>74096.888842602886</v>
      </c>
      <c r="W3631" s="2">
        <f t="shared" si="2070"/>
        <v>314634.2167476461</v>
      </c>
      <c r="X3631" s="36">
        <f t="shared" si="2071"/>
        <v>0</v>
      </c>
      <c r="Y3631" s="2">
        <f t="shared" si="2072"/>
        <v>0</v>
      </c>
      <c r="Z3631" s="37">
        <f t="shared" si="2073"/>
        <v>0</v>
      </c>
      <c r="AA3631" s="2">
        <f t="shared" si="2074"/>
        <v>0</v>
      </c>
      <c r="AB3631" s="4">
        <f t="shared" si="2083"/>
        <v>7.1215000000000001E-2</v>
      </c>
      <c r="AC3631" s="148">
        <f t="shared" si="2075"/>
        <v>1136</v>
      </c>
      <c r="AD3631" s="36">
        <v>252</v>
      </c>
      <c r="AE3631" s="35">
        <f t="shared" si="2076"/>
        <v>1.3635843889999999</v>
      </c>
      <c r="AF3631" s="2">
        <f t="shared" si="2077"/>
        <v>114396.08945468</v>
      </c>
      <c r="AG3631" s="2">
        <f t="shared" si="2078"/>
        <v>114396.08945468</v>
      </c>
      <c r="AH3631" s="3">
        <f t="shared" si="2079"/>
        <v>0</v>
      </c>
      <c r="AI3631" s="3"/>
      <c r="AJ3631" s="3">
        <v>0</v>
      </c>
      <c r="AK3631" s="2">
        <f t="shared" si="2080"/>
        <v>131126.48292824082</v>
      </c>
      <c r="AR3631" s="1"/>
      <c r="AW3631" s="30"/>
      <c r="AX3631" s="30"/>
    </row>
    <row r="3632" spans="1:50" x14ac:dyDescent="0.2">
      <c r="A3632" s="78">
        <f t="shared" si="2082"/>
        <v>45523</v>
      </c>
      <c r="B3632" s="2">
        <f t="shared" si="2051"/>
        <v>560353.10853506997</v>
      </c>
      <c r="C3632" s="3">
        <f t="shared" si="2052"/>
        <v>75647669.65223445</v>
      </c>
      <c r="D3632" s="2">
        <f t="shared" si="2081"/>
        <v>240537.3279050432</v>
      </c>
      <c r="E3632" s="2">
        <f t="shared" si="2053"/>
        <v>0</v>
      </c>
      <c r="F3632" s="33">
        <f t="shared" si="2054"/>
        <v>240537.3279050432</v>
      </c>
      <c r="G3632" s="39">
        <f t="shared" si="2055"/>
        <v>6941.51</v>
      </c>
      <c r="H3632" s="38">
        <f>IF(AND(N3632=1,N3631&gt;1),VLOOKUP(A3631,[1]Plan1!$CW$105:$CY$300,3),H3631)</f>
        <v>6967.89</v>
      </c>
      <c r="I3632" s="127">
        <f t="shared" si="2056"/>
        <v>45456</v>
      </c>
      <c r="J3632" s="127">
        <f t="shared" si="2057"/>
        <v>45486</v>
      </c>
      <c r="K3632" s="34">
        <f t="shared" si="2058"/>
        <v>3.8003258656977845E-3</v>
      </c>
      <c r="L3632" s="212">
        <f t="shared" si="2059"/>
        <v>45545</v>
      </c>
      <c r="M3632" s="1">
        <f t="shared" si="2060"/>
        <v>21</v>
      </c>
      <c r="N3632" s="1">
        <f t="shared" si="2061"/>
        <v>5</v>
      </c>
      <c r="O3632" s="2">
        <f t="shared" si="2062"/>
        <v>1.00090353</v>
      </c>
      <c r="P3632" s="35">
        <f t="shared" si="2063"/>
        <v>1.00210048</v>
      </c>
      <c r="Q3632" s="35">
        <f t="shared" si="2064"/>
        <v>1.3068665710506879</v>
      </c>
      <c r="R3632" s="2">
        <f t="shared" si="2065"/>
        <v>1.30804736</v>
      </c>
      <c r="S3632" s="2">
        <f t="shared" si="2066"/>
        <v>1.29117631</v>
      </c>
      <c r="T3632" s="2">
        <f t="shared" si="2067"/>
        <v>314634.21674763999</v>
      </c>
      <c r="U3632" s="2">
        <f t="shared" si="2068"/>
        <v>0</v>
      </c>
      <c r="V3632" s="2">
        <f t="shared" si="2069"/>
        <v>74096.888842602886</v>
      </c>
      <c r="W3632" s="2">
        <f t="shared" si="2070"/>
        <v>314634.2167476461</v>
      </c>
      <c r="X3632" s="36">
        <f t="shared" si="2071"/>
        <v>0</v>
      </c>
      <c r="Y3632" s="2">
        <f t="shared" si="2072"/>
        <v>0</v>
      </c>
      <c r="Z3632" s="37">
        <f t="shared" si="2073"/>
        <v>0</v>
      </c>
      <c r="AA3632" s="2">
        <f t="shared" si="2074"/>
        <v>0</v>
      </c>
      <c r="AB3632" s="4">
        <f t="shared" si="2083"/>
        <v>7.1215000000000001E-2</v>
      </c>
      <c r="AC3632" s="148">
        <f t="shared" si="2075"/>
        <v>1137</v>
      </c>
      <c r="AD3632" s="36">
        <v>252</v>
      </c>
      <c r="AE3632" s="35">
        <f t="shared" si="2076"/>
        <v>1.3639566839999999</v>
      </c>
      <c r="AF3632" s="2">
        <f t="shared" si="2077"/>
        <v>114513.22620039999</v>
      </c>
      <c r="AG3632" s="2">
        <f t="shared" si="2078"/>
        <v>114513.22620041</v>
      </c>
      <c r="AH3632" s="3">
        <f t="shared" si="2079"/>
        <v>0</v>
      </c>
      <c r="AI3632" s="3"/>
      <c r="AJ3632" s="3">
        <v>0</v>
      </c>
      <c r="AK3632" s="2">
        <f t="shared" si="2080"/>
        <v>131205.66558701394</v>
      </c>
      <c r="AR3632" s="1"/>
      <c r="AW3632" s="30"/>
      <c r="AX3632" s="30"/>
    </row>
    <row r="3633" spans="1:50" x14ac:dyDescent="0.2">
      <c r="A3633" s="78">
        <f t="shared" si="2082"/>
        <v>45524</v>
      </c>
      <c r="B3633" s="2">
        <f t="shared" si="2051"/>
        <v>560627.00084400061</v>
      </c>
      <c r="C3633" s="3">
        <f t="shared" si="2052"/>
        <v>75684645.113940075</v>
      </c>
      <c r="D3633" s="2">
        <f t="shared" si="2081"/>
        <v>240537.3279050432</v>
      </c>
      <c r="E3633" s="2">
        <f t="shared" si="2053"/>
        <v>0</v>
      </c>
      <c r="F3633" s="33">
        <f t="shared" si="2054"/>
        <v>240537.3279050432</v>
      </c>
      <c r="G3633" s="39">
        <f t="shared" si="2055"/>
        <v>6941.51</v>
      </c>
      <c r="H3633" s="38">
        <f>IF(AND(N3633=1,N3632&gt;1),VLOOKUP(A3632,[1]Plan1!$CW$105:$CY$300,3),H3632)</f>
        <v>6967.89</v>
      </c>
      <c r="I3633" s="127">
        <f t="shared" si="2056"/>
        <v>45456</v>
      </c>
      <c r="J3633" s="127">
        <f t="shared" si="2057"/>
        <v>45486</v>
      </c>
      <c r="K3633" s="34">
        <f t="shared" si="2058"/>
        <v>3.8003258656977845E-3</v>
      </c>
      <c r="L3633" s="212">
        <f t="shared" si="2059"/>
        <v>45545</v>
      </c>
      <c r="M3633" s="1">
        <f t="shared" si="2060"/>
        <v>21</v>
      </c>
      <c r="N3633" s="1">
        <f t="shared" si="2061"/>
        <v>6</v>
      </c>
      <c r="O3633" s="2">
        <f t="shared" si="2062"/>
        <v>1.0010843300000001</v>
      </c>
      <c r="P3633" s="35">
        <f t="shared" si="2063"/>
        <v>1.00210048</v>
      </c>
      <c r="Q3633" s="35">
        <f t="shared" si="2064"/>
        <v>1.3068665710506879</v>
      </c>
      <c r="R3633" s="2">
        <f t="shared" si="2065"/>
        <v>1.30828364</v>
      </c>
      <c r="S3633" s="2">
        <f t="shared" si="2066"/>
        <v>1.29117631</v>
      </c>
      <c r="T3633" s="2">
        <f t="shared" si="2067"/>
        <v>314691.05090748001</v>
      </c>
      <c r="U3633" s="2">
        <f t="shared" si="2068"/>
        <v>0</v>
      </c>
      <c r="V3633" s="2">
        <f t="shared" si="2069"/>
        <v>74153.723002440282</v>
      </c>
      <c r="W3633" s="2">
        <f t="shared" si="2070"/>
        <v>314691.0509074835</v>
      </c>
      <c r="X3633" s="36">
        <f t="shared" si="2071"/>
        <v>0</v>
      </c>
      <c r="Y3633" s="2">
        <f t="shared" si="2072"/>
        <v>0</v>
      </c>
      <c r="Z3633" s="37">
        <f t="shared" si="2073"/>
        <v>0</v>
      </c>
      <c r="AA3633" s="2">
        <f t="shared" si="2074"/>
        <v>0</v>
      </c>
      <c r="AB3633" s="4">
        <f t="shared" si="2083"/>
        <v>7.1215000000000001E-2</v>
      </c>
      <c r="AC3633" s="148">
        <f t="shared" si="2075"/>
        <v>1138</v>
      </c>
      <c r="AD3633" s="36">
        <v>252</v>
      </c>
      <c r="AE3633" s="35">
        <f t="shared" si="2076"/>
        <v>1.364329082</v>
      </c>
      <c r="AF3633" s="2">
        <f t="shared" si="2077"/>
        <v>114651.10169073001</v>
      </c>
      <c r="AG3633" s="2">
        <f t="shared" si="2078"/>
        <v>114651.10169073001</v>
      </c>
      <c r="AH3633" s="3">
        <f t="shared" si="2079"/>
        <v>0</v>
      </c>
      <c r="AI3633" s="3"/>
      <c r="AJ3633" s="3">
        <v>0</v>
      </c>
      <c r="AK3633" s="2">
        <f t="shared" si="2080"/>
        <v>131284.84824578703</v>
      </c>
      <c r="AR3633" s="1"/>
      <c r="AW3633" s="30"/>
      <c r="AX3633" s="30"/>
    </row>
    <row r="3634" spans="1:50" x14ac:dyDescent="0.2">
      <c r="A3634" s="78">
        <f t="shared" si="2082"/>
        <v>45525</v>
      </c>
      <c r="B3634" s="2">
        <f t="shared" si="2051"/>
        <v>560900.98368541745</v>
      </c>
      <c r="C3634" s="3">
        <f t="shared" si="2052"/>
        <v>75721632.797531351</v>
      </c>
      <c r="D3634" s="2">
        <f t="shared" si="2081"/>
        <v>240537.3279050432</v>
      </c>
      <c r="E3634" s="2">
        <f t="shared" si="2053"/>
        <v>0</v>
      </c>
      <c r="F3634" s="33">
        <f t="shared" si="2054"/>
        <v>240537.3279050432</v>
      </c>
      <c r="G3634" s="39">
        <f t="shared" si="2055"/>
        <v>6941.51</v>
      </c>
      <c r="H3634" s="38">
        <f>IF(AND(N3634=1,N3633&gt;1),VLOOKUP(A3633,[1]Plan1!$CW$105:$CY$300,3),H3633)</f>
        <v>6967.89</v>
      </c>
      <c r="I3634" s="127">
        <f t="shared" si="2056"/>
        <v>45456</v>
      </c>
      <c r="J3634" s="127">
        <f t="shared" si="2057"/>
        <v>45486</v>
      </c>
      <c r="K3634" s="34">
        <f t="shared" si="2058"/>
        <v>3.8003258656977845E-3</v>
      </c>
      <c r="L3634" s="212">
        <f t="shared" si="2059"/>
        <v>45545</v>
      </c>
      <c r="M3634" s="1">
        <f t="shared" si="2060"/>
        <v>21</v>
      </c>
      <c r="N3634" s="1">
        <f t="shared" si="2061"/>
        <v>7</v>
      </c>
      <c r="O3634" s="2">
        <f t="shared" si="2062"/>
        <v>1.0012651699999999</v>
      </c>
      <c r="P3634" s="35">
        <f t="shared" si="2063"/>
        <v>1.00210048</v>
      </c>
      <c r="Q3634" s="35">
        <f t="shared" si="2064"/>
        <v>1.3068665710506879</v>
      </c>
      <c r="R3634" s="2">
        <f t="shared" si="2065"/>
        <v>1.3085199700000001</v>
      </c>
      <c r="S3634" s="2">
        <f t="shared" si="2066"/>
        <v>1.29117631</v>
      </c>
      <c r="T3634" s="2">
        <f t="shared" si="2067"/>
        <v>314747.89709417999</v>
      </c>
      <c r="U3634" s="2">
        <f t="shared" si="2068"/>
        <v>0</v>
      </c>
      <c r="V3634" s="2">
        <f t="shared" si="2069"/>
        <v>74210.569189144109</v>
      </c>
      <c r="W3634" s="2">
        <f t="shared" si="2070"/>
        <v>314747.89709418733</v>
      </c>
      <c r="X3634" s="36">
        <f t="shared" si="2071"/>
        <v>0</v>
      </c>
      <c r="Y3634" s="2">
        <f t="shared" si="2072"/>
        <v>0</v>
      </c>
      <c r="Z3634" s="37">
        <f t="shared" si="2073"/>
        <v>0</v>
      </c>
      <c r="AA3634" s="2">
        <f t="shared" si="2074"/>
        <v>0</v>
      </c>
      <c r="AB3634" s="4">
        <f t="shared" si="2083"/>
        <v>7.1215000000000001E-2</v>
      </c>
      <c r="AC3634" s="148">
        <f t="shared" si="2075"/>
        <v>1139</v>
      </c>
      <c r="AD3634" s="36">
        <v>252</v>
      </c>
      <c r="AE3634" s="35">
        <f t="shared" si="2076"/>
        <v>1.3647015810000001</v>
      </c>
      <c r="AF3634" s="2">
        <f t="shared" si="2077"/>
        <v>114789.05568667001</v>
      </c>
      <c r="AG3634" s="2">
        <f t="shared" si="2078"/>
        <v>114789.05568667001</v>
      </c>
      <c r="AH3634" s="3">
        <f t="shared" si="2079"/>
        <v>0</v>
      </c>
      <c r="AI3634" s="3"/>
      <c r="AJ3634" s="3">
        <v>0</v>
      </c>
      <c r="AK3634" s="2">
        <f t="shared" si="2080"/>
        <v>131364.03090456012</v>
      </c>
      <c r="AR3634" s="1"/>
      <c r="AW3634" s="30"/>
      <c r="AX3634" s="30"/>
    </row>
    <row r="3635" spans="1:50" x14ac:dyDescent="0.2">
      <c r="A3635" s="78">
        <f t="shared" si="2082"/>
        <v>45526</v>
      </c>
      <c r="B3635" s="2">
        <f t="shared" si="2051"/>
        <v>561175.05740478076</v>
      </c>
      <c r="C3635" s="3">
        <f t="shared" si="2052"/>
        <v>75758632.749645397</v>
      </c>
      <c r="D3635" s="2">
        <f t="shared" si="2081"/>
        <v>240537.3279050432</v>
      </c>
      <c r="E3635" s="2">
        <f t="shared" si="2053"/>
        <v>0</v>
      </c>
      <c r="F3635" s="33">
        <f t="shared" si="2054"/>
        <v>240537.3279050432</v>
      </c>
      <c r="G3635" s="39">
        <f t="shared" si="2055"/>
        <v>6941.51</v>
      </c>
      <c r="H3635" s="38">
        <f>IF(AND(N3635=1,N3634&gt;1),VLOOKUP(A3634,[1]Plan1!$CW$105:$CY$300,3),H3634)</f>
        <v>6967.89</v>
      </c>
      <c r="I3635" s="127">
        <f t="shared" si="2056"/>
        <v>45456</v>
      </c>
      <c r="J3635" s="127">
        <f t="shared" si="2057"/>
        <v>45486</v>
      </c>
      <c r="K3635" s="34">
        <f t="shared" si="2058"/>
        <v>3.8003258656977845E-3</v>
      </c>
      <c r="L3635" s="212">
        <f t="shared" si="2059"/>
        <v>45545</v>
      </c>
      <c r="M3635" s="1">
        <f t="shared" si="2060"/>
        <v>21</v>
      </c>
      <c r="N3635" s="1">
        <f t="shared" si="2061"/>
        <v>8</v>
      </c>
      <c r="O3635" s="2">
        <f t="shared" si="2062"/>
        <v>1.00144604</v>
      </c>
      <c r="P3635" s="35">
        <f t="shared" si="2063"/>
        <v>1.00210048</v>
      </c>
      <c r="Q3635" s="35">
        <f t="shared" si="2064"/>
        <v>1.3068665710506879</v>
      </c>
      <c r="R3635" s="2">
        <f t="shared" si="2065"/>
        <v>1.3087563499999999</v>
      </c>
      <c r="S3635" s="2">
        <f t="shared" si="2066"/>
        <v>1.29117631</v>
      </c>
      <c r="T3635" s="2">
        <f t="shared" si="2067"/>
        <v>314804.75530775002</v>
      </c>
      <c r="U3635" s="2">
        <f t="shared" si="2068"/>
        <v>0</v>
      </c>
      <c r="V3635" s="2">
        <f t="shared" si="2069"/>
        <v>74267.427402714267</v>
      </c>
      <c r="W3635" s="2">
        <f t="shared" si="2070"/>
        <v>314804.75530775747</v>
      </c>
      <c r="X3635" s="36">
        <f t="shared" si="2071"/>
        <v>0</v>
      </c>
      <c r="Y3635" s="2">
        <f t="shared" si="2072"/>
        <v>0</v>
      </c>
      <c r="Z3635" s="37">
        <f t="shared" si="2073"/>
        <v>0</v>
      </c>
      <c r="AA3635" s="2">
        <f t="shared" si="2074"/>
        <v>0</v>
      </c>
      <c r="AB3635" s="4">
        <f t="shared" si="2083"/>
        <v>7.1215000000000001E-2</v>
      </c>
      <c r="AC3635" s="148">
        <f t="shared" si="2075"/>
        <v>1140</v>
      </c>
      <c r="AD3635" s="36">
        <v>252</v>
      </c>
      <c r="AE3635" s="35">
        <f t="shared" si="2076"/>
        <v>1.3650741820000001</v>
      </c>
      <c r="AF3635" s="2">
        <f t="shared" si="2077"/>
        <v>114927.08853368</v>
      </c>
      <c r="AG3635" s="2">
        <f t="shared" si="2078"/>
        <v>114927.08853369</v>
      </c>
      <c r="AH3635" s="3">
        <f t="shared" si="2079"/>
        <v>0</v>
      </c>
      <c r="AI3635" s="3"/>
      <c r="AJ3635" s="3">
        <v>0</v>
      </c>
      <c r="AK3635" s="2">
        <f t="shared" si="2080"/>
        <v>131443.21356333321</v>
      </c>
      <c r="AR3635" s="1"/>
      <c r="AW3635" s="30"/>
      <c r="AX3635" s="30"/>
    </row>
    <row r="3636" spans="1:50" x14ac:dyDescent="0.2">
      <c r="A3636" s="78">
        <f t="shared" si="2082"/>
        <v>45527</v>
      </c>
      <c r="B3636" s="2">
        <f t="shared" ref="B3636:B3699" si="2084">(W3636+AG3636+AJ3636+AK3636)</f>
        <v>561449.21546410385</v>
      </c>
      <c r="C3636" s="3">
        <f t="shared" ref="C3636:C3699" si="2085">B3636*135</f>
        <v>75795644.087654024</v>
      </c>
      <c r="D3636" s="2">
        <f t="shared" si="2081"/>
        <v>240537.3279050432</v>
      </c>
      <c r="E3636" s="2">
        <f t="shared" ref="E3636:E3699" si="2086">IF(ISERROR(VLOOKUP(A3636,AZ$12:BB$174,2,FALSE)=TRUE),E3635,VLOOKUP(A3636,AZ$12:BB$174,2,FALSE))</f>
        <v>0</v>
      </c>
      <c r="F3636" s="33">
        <f t="shared" ref="F3636:F3699" si="2087">(D3636-E3636)</f>
        <v>240537.3279050432</v>
      </c>
      <c r="G3636" s="39">
        <f t="shared" ref="G3636:G3699" si="2088">IF(H3636=H3635,G3635,H3635)</f>
        <v>6941.51</v>
      </c>
      <c r="H3636" s="38">
        <f>IF(AND(N3636=1,N3635&gt;1),VLOOKUP(A3635,[1]Plan1!$CW$105:$CY$300,3),H3635)</f>
        <v>6967.89</v>
      </c>
      <c r="I3636" s="127">
        <f t="shared" ref="I3636:I3699" si="2089">EDATE(J3636,-1)</f>
        <v>45456</v>
      </c>
      <c r="J3636" s="127">
        <f t="shared" ref="J3636:J3699" si="2090">IF(X3635&gt;0,EDATE(A3636,-1),+J3635)</f>
        <v>45486</v>
      </c>
      <c r="K3636" s="34">
        <f t="shared" ref="K3636:K3699" si="2091">(H3636/G3636)-1</f>
        <v>3.8003258656977845E-3</v>
      </c>
      <c r="L3636" s="212">
        <f t="shared" ref="L3636:L3699" si="2092">VLOOKUP(A3635,AZ$193:BA$372,2)</f>
        <v>45545</v>
      </c>
      <c r="M3636" s="1">
        <f t="shared" ref="M3636:M3699" si="2093">IF(L3636=L3635,M3635,NETWORKDAYS(L3635,L3636,$AT$194:$AT$348)-1)</f>
        <v>21</v>
      </c>
      <c r="N3636" s="1">
        <f t="shared" ref="N3636:N3699" si="2094">(M3636-(NETWORKDAYS(A3636,L3636,$AT$194:$AT$348)-1))</f>
        <v>9</v>
      </c>
      <c r="O3636" s="2">
        <f t="shared" ref="O3636:O3699" si="2095">TRUNC((H3636/G3636)^TRUNC((N3636/M3636),9),8)</f>
        <v>1.00162694</v>
      </c>
      <c r="P3636" s="35">
        <f t="shared" ref="P3636:P3699" si="2096">IF(L3636&gt;L3635,O3635,P3635)</f>
        <v>1.00210048</v>
      </c>
      <c r="Q3636" s="35">
        <f t="shared" ref="Q3636:Q3699" si="2097">IF(L3636&gt;L3635,Q3635*P3636,Q3635)</f>
        <v>1.3068665710506879</v>
      </c>
      <c r="R3636" s="2">
        <f t="shared" ref="R3636:R3699" si="2098">TRUNC(TRUNC((O3636*Q3636),15),8)</f>
        <v>1.30899276</v>
      </c>
      <c r="S3636" s="2">
        <f t="shared" ref="S3636:S3699" si="2099">IF(AND(X3636&gt;0,MONTH(A3636)=S$9),R3636,S3635)</f>
        <v>1.29117631</v>
      </c>
      <c r="T3636" s="2">
        <f t="shared" ref="T3636:T3699" si="2100">TRUNC(D3636*R3636,8)</f>
        <v>314861.62073744001</v>
      </c>
      <c r="U3636" s="2">
        <f t="shared" ref="U3636:U3699" si="2101">(E3636*(S3636-1))</f>
        <v>0</v>
      </c>
      <c r="V3636" s="2">
        <f t="shared" ref="V3636:V3699" si="2102">(F3636*(R3636-1))</f>
        <v>74324.292832404317</v>
      </c>
      <c r="W3636" s="2">
        <f t="shared" ref="W3636:W3699" si="2103">(D3636+U3636+V3636)</f>
        <v>314861.62073744752</v>
      </c>
      <c r="X3636" s="36">
        <f t="shared" ref="X3636:X3699" si="2104">IF(VLOOKUP(A3636,AT$10:BC$190,10)=VLOOKUP(A3635,AT$10:BC$190,10),0,VLOOKUP(A3636,AT$10:BC$190,10))</f>
        <v>0</v>
      </c>
      <c r="Y3636" s="2">
        <f t="shared" ref="Y3636:Y3699" si="2105">IF(X3636&gt;0,VLOOKUP(A3636,AT$12:AX$190,5),0)</f>
        <v>0</v>
      </c>
      <c r="Z3636" s="37">
        <f t="shared" ref="Z3636:Z3699" si="2106">IF(X3636&gt;0,VLOOKUP($A3636,$AT$10:$AY$190,6),0)</f>
        <v>0</v>
      </c>
      <c r="AA3636" s="2">
        <f t="shared" ref="AA3636:AA3699" si="2107">IF(Z3636&gt;0,TRUNC(Z3636*T3636,8),0)</f>
        <v>0</v>
      </c>
      <c r="AB3636" s="4">
        <f t="shared" si="2083"/>
        <v>7.1215000000000001E-2</v>
      </c>
      <c r="AC3636" s="148">
        <f t="shared" ref="AC3636:AC3699" si="2108">NETWORKDAYS(A$1975,A3636,$AT$194:$AT$348)-1</f>
        <v>1141</v>
      </c>
      <c r="AD3636" s="36">
        <v>252</v>
      </c>
      <c r="AE3636" s="35">
        <f t="shared" ref="AE3636:AE3699" si="2109">ROUND((1+AB3636)^TRUNC((AC3636/AD3636),9),9)</f>
        <v>1.3654468850000001</v>
      </c>
      <c r="AF3636" s="2">
        <f t="shared" ref="AF3636:AF3699" si="2110">TRUNC((T3636*(AE3636-1)),8)</f>
        <v>115065.19850454001</v>
      </c>
      <c r="AG3636" s="2">
        <f t="shared" ref="AG3636:AG3699" si="2111">TRUNC((W3636*(AE3636-1)),8)</f>
        <v>115065.19850455</v>
      </c>
      <c r="AH3636" s="3">
        <f t="shared" ref="AH3636:AH3699" si="2112">IF(AA3636&gt;0,AA3636+AF3636,0)</f>
        <v>0</v>
      </c>
      <c r="AI3636" s="3"/>
      <c r="AJ3636" s="3">
        <v>0</v>
      </c>
      <c r="AK3636" s="2">
        <f t="shared" ref="AK3636:AK3699" si="2113">((0.01*(A3636-A$1975)/30)*AI$1896)</f>
        <v>131522.3962221063</v>
      </c>
      <c r="AR3636" s="1"/>
      <c r="AW3636" s="30"/>
      <c r="AX3636" s="30"/>
    </row>
    <row r="3637" spans="1:50" x14ac:dyDescent="0.2">
      <c r="A3637" s="78">
        <f t="shared" si="2082"/>
        <v>45528</v>
      </c>
      <c r="B3637" s="2">
        <f t="shared" si="2084"/>
        <v>561606.06126875337</v>
      </c>
      <c r="C3637" s="3">
        <f t="shared" si="2085"/>
        <v>75816818.271281704</v>
      </c>
      <c r="D3637" s="2">
        <f t="shared" si="2081"/>
        <v>240537.3279050432</v>
      </c>
      <c r="E3637" s="2">
        <f t="shared" si="2086"/>
        <v>0</v>
      </c>
      <c r="F3637" s="33">
        <f t="shared" si="2087"/>
        <v>240537.3279050432</v>
      </c>
      <c r="G3637" s="39">
        <f t="shared" si="2088"/>
        <v>6941.51</v>
      </c>
      <c r="H3637" s="38">
        <f>IF(AND(N3637=1,N3636&gt;1),VLOOKUP(A3636,[1]Plan1!$CW$105:$CY$300,3),H3636)</f>
        <v>6967.89</v>
      </c>
      <c r="I3637" s="127">
        <f t="shared" si="2089"/>
        <v>45456</v>
      </c>
      <c r="J3637" s="127">
        <f t="shared" si="2090"/>
        <v>45486</v>
      </c>
      <c r="K3637" s="34">
        <f t="shared" si="2091"/>
        <v>3.8003258656977845E-3</v>
      </c>
      <c r="L3637" s="212">
        <f t="shared" si="2092"/>
        <v>45545</v>
      </c>
      <c r="M3637" s="1">
        <f t="shared" si="2093"/>
        <v>21</v>
      </c>
      <c r="N3637" s="1">
        <f t="shared" si="2094"/>
        <v>10</v>
      </c>
      <c r="O3637" s="2">
        <f t="shared" si="2095"/>
        <v>1.0018078800000001</v>
      </c>
      <c r="P3637" s="35">
        <f t="shared" si="2096"/>
        <v>1.00210048</v>
      </c>
      <c r="Q3637" s="35">
        <f t="shared" si="2097"/>
        <v>1.3068665710506879</v>
      </c>
      <c r="R3637" s="2">
        <f t="shared" si="2098"/>
        <v>1.30922922</v>
      </c>
      <c r="S3637" s="2">
        <f t="shared" si="2099"/>
        <v>1.29117631</v>
      </c>
      <c r="T3637" s="2">
        <f t="shared" si="2100"/>
        <v>314918.49819399999</v>
      </c>
      <c r="U3637" s="2">
        <f t="shared" si="2101"/>
        <v>0</v>
      </c>
      <c r="V3637" s="2">
        <f t="shared" si="2102"/>
        <v>74381.17028896074</v>
      </c>
      <c r="W3637" s="2">
        <f t="shared" si="2103"/>
        <v>314918.49819400394</v>
      </c>
      <c r="X3637" s="36">
        <f t="shared" si="2104"/>
        <v>0</v>
      </c>
      <c r="Y3637" s="2">
        <f t="shared" si="2105"/>
        <v>0</v>
      </c>
      <c r="Z3637" s="37">
        <f t="shared" si="2106"/>
        <v>0</v>
      </c>
      <c r="AA3637" s="2">
        <f t="shared" si="2107"/>
        <v>0</v>
      </c>
      <c r="AB3637" s="4">
        <f t="shared" si="2083"/>
        <v>7.1215000000000001E-2</v>
      </c>
      <c r="AC3637" s="148">
        <f t="shared" si="2108"/>
        <v>1141</v>
      </c>
      <c r="AD3637" s="36">
        <v>252</v>
      </c>
      <c r="AE3637" s="35">
        <f t="shared" si="2109"/>
        <v>1.3654468850000001</v>
      </c>
      <c r="AF3637" s="2">
        <f t="shared" si="2110"/>
        <v>115085.98419387</v>
      </c>
      <c r="AG3637" s="2">
        <f t="shared" si="2111"/>
        <v>115085.98419387</v>
      </c>
      <c r="AH3637" s="3">
        <f t="shared" si="2112"/>
        <v>0</v>
      </c>
      <c r="AI3637" s="3"/>
      <c r="AJ3637" s="3">
        <v>0</v>
      </c>
      <c r="AK3637" s="2">
        <f t="shared" si="2113"/>
        <v>131601.57888087939</v>
      </c>
      <c r="AR3637" s="1"/>
      <c r="AW3637" s="30"/>
      <c r="AX3637" s="30"/>
    </row>
    <row r="3638" spans="1:50" x14ac:dyDescent="0.2">
      <c r="A3638" s="78">
        <f t="shared" si="2082"/>
        <v>45529</v>
      </c>
      <c r="B3638" s="2">
        <f t="shared" si="2084"/>
        <v>561685.2439275264</v>
      </c>
      <c r="C3638" s="3">
        <f t="shared" si="2085"/>
        <v>75827507.930216059</v>
      </c>
      <c r="D3638" s="2">
        <f t="shared" si="2081"/>
        <v>240537.3279050432</v>
      </c>
      <c r="E3638" s="2">
        <f t="shared" si="2086"/>
        <v>0</v>
      </c>
      <c r="F3638" s="33">
        <f t="shared" si="2087"/>
        <v>240537.3279050432</v>
      </c>
      <c r="G3638" s="39">
        <f t="shared" si="2088"/>
        <v>6941.51</v>
      </c>
      <c r="H3638" s="38">
        <f>IF(AND(N3638=1,N3637&gt;1),VLOOKUP(A3637,[1]Plan1!$CW$105:$CY$300,3),H3637)</f>
        <v>6967.89</v>
      </c>
      <c r="I3638" s="127">
        <f t="shared" si="2089"/>
        <v>45456</v>
      </c>
      <c r="J3638" s="127">
        <f t="shared" si="2090"/>
        <v>45486</v>
      </c>
      <c r="K3638" s="34">
        <f t="shared" si="2091"/>
        <v>3.8003258656977845E-3</v>
      </c>
      <c r="L3638" s="212">
        <f t="shared" si="2092"/>
        <v>45545</v>
      </c>
      <c r="M3638" s="1">
        <f t="shared" si="2093"/>
        <v>21</v>
      </c>
      <c r="N3638" s="1">
        <f t="shared" si="2094"/>
        <v>10</v>
      </c>
      <c r="O3638" s="2">
        <f t="shared" si="2095"/>
        <v>1.0018078800000001</v>
      </c>
      <c r="P3638" s="35">
        <f t="shared" si="2096"/>
        <v>1.00210048</v>
      </c>
      <c r="Q3638" s="35">
        <f t="shared" si="2097"/>
        <v>1.3068665710506879</v>
      </c>
      <c r="R3638" s="2">
        <f t="shared" si="2098"/>
        <v>1.30922922</v>
      </c>
      <c r="S3638" s="2">
        <f t="shared" si="2099"/>
        <v>1.29117631</v>
      </c>
      <c r="T3638" s="2">
        <f t="shared" si="2100"/>
        <v>314918.49819399999</v>
      </c>
      <c r="U3638" s="2">
        <f t="shared" si="2101"/>
        <v>0</v>
      </c>
      <c r="V3638" s="2">
        <f t="shared" si="2102"/>
        <v>74381.17028896074</v>
      </c>
      <c r="W3638" s="2">
        <f t="shared" si="2103"/>
        <v>314918.49819400394</v>
      </c>
      <c r="X3638" s="36">
        <f t="shared" si="2104"/>
        <v>0</v>
      </c>
      <c r="Y3638" s="2">
        <f t="shared" si="2105"/>
        <v>0</v>
      </c>
      <c r="Z3638" s="37">
        <f t="shared" si="2106"/>
        <v>0</v>
      </c>
      <c r="AA3638" s="2">
        <f t="shared" si="2107"/>
        <v>0</v>
      </c>
      <c r="AB3638" s="4">
        <f t="shared" si="2083"/>
        <v>7.1215000000000001E-2</v>
      </c>
      <c r="AC3638" s="148">
        <f t="shared" si="2108"/>
        <v>1141</v>
      </c>
      <c r="AD3638" s="36">
        <v>252</v>
      </c>
      <c r="AE3638" s="35">
        <f t="shared" si="2109"/>
        <v>1.3654468850000001</v>
      </c>
      <c r="AF3638" s="2">
        <f t="shared" si="2110"/>
        <v>115085.98419387</v>
      </c>
      <c r="AG3638" s="2">
        <f t="shared" si="2111"/>
        <v>115085.98419387</v>
      </c>
      <c r="AH3638" s="3">
        <f t="shared" si="2112"/>
        <v>0</v>
      </c>
      <c r="AI3638" s="3"/>
      <c r="AJ3638" s="3">
        <v>0</v>
      </c>
      <c r="AK3638" s="2">
        <f t="shared" si="2113"/>
        <v>131680.76153965248</v>
      </c>
      <c r="AR3638" s="1"/>
      <c r="AW3638" s="30"/>
      <c r="AX3638" s="30"/>
    </row>
    <row r="3639" spans="1:50" x14ac:dyDescent="0.2">
      <c r="A3639" s="78">
        <f t="shared" si="2082"/>
        <v>45530</v>
      </c>
      <c r="B3639" s="2">
        <f t="shared" si="2084"/>
        <v>561881.82946209959</v>
      </c>
      <c r="C3639" s="3">
        <f t="shared" si="2085"/>
        <v>75854046.97738345</v>
      </c>
      <c r="D3639" s="2">
        <f t="shared" si="2081"/>
        <v>240537.3279050432</v>
      </c>
      <c r="E3639" s="2">
        <f t="shared" si="2086"/>
        <v>0</v>
      </c>
      <c r="F3639" s="33">
        <f t="shared" si="2087"/>
        <v>240537.3279050432</v>
      </c>
      <c r="G3639" s="39">
        <f t="shared" si="2088"/>
        <v>6941.51</v>
      </c>
      <c r="H3639" s="38">
        <f>IF(AND(N3639=1,N3638&gt;1),VLOOKUP(A3638,[1]Plan1!$CW$105:$CY$300,3),H3638)</f>
        <v>6967.89</v>
      </c>
      <c r="I3639" s="127">
        <f t="shared" si="2089"/>
        <v>45456</v>
      </c>
      <c r="J3639" s="127">
        <f t="shared" si="2090"/>
        <v>45486</v>
      </c>
      <c r="K3639" s="34">
        <f t="shared" si="2091"/>
        <v>3.8003258656977845E-3</v>
      </c>
      <c r="L3639" s="212">
        <f t="shared" si="2092"/>
        <v>45545</v>
      </c>
      <c r="M3639" s="1">
        <f t="shared" si="2093"/>
        <v>21</v>
      </c>
      <c r="N3639" s="1">
        <f t="shared" si="2094"/>
        <v>10</v>
      </c>
      <c r="O3639" s="2">
        <f t="shared" si="2095"/>
        <v>1.0018078800000001</v>
      </c>
      <c r="P3639" s="35">
        <f t="shared" si="2096"/>
        <v>1.00210048</v>
      </c>
      <c r="Q3639" s="35">
        <f t="shared" si="2097"/>
        <v>1.3068665710506879</v>
      </c>
      <c r="R3639" s="2">
        <f t="shared" si="2098"/>
        <v>1.30922922</v>
      </c>
      <c r="S3639" s="2">
        <f t="shared" si="2099"/>
        <v>1.29117631</v>
      </c>
      <c r="T3639" s="2">
        <f t="shared" si="2100"/>
        <v>314918.49819399999</v>
      </c>
      <c r="U3639" s="2">
        <f t="shared" si="2101"/>
        <v>0</v>
      </c>
      <c r="V3639" s="2">
        <f t="shared" si="2102"/>
        <v>74381.17028896074</v>
      </c>
      <c r="W3639" s="2">
        <f t="shared" si="2103"/>
        <v>314918.49819400394</v>
      </c>
      <c r="X3639" s="36">
        <f t="shared" si="2104"/>
        <v>0</v>
      </c>
      <c r="Y3639" s="2">
        <f t="shared" si="2105"/>
        <v>0</v>
      </c>
      <c r="Z3639" s="37">
        <f t="shared" si="2106"/>
        <v>0</v>
      </c>
      <c r="AA3639" s="2">
        <f t="shared" si="2107"/>
        <v>0</v>
      </c>
      <c r="AB3639" s="4">
        <f t="shared" si="2083"/>
        <v>7.1215000000000001E-2</v>
      </c>
      <c r="AC3639" s="148">
        <f t="shared" si="2108"/>
        <v>1142</v>
      </c>
      <c r="AD3639" s="36">
        <v>252</v>
      </c>
      <c r="AE3639" s="35">
        <f t="shared" si="2109"/>
        <v>1.3658196890000001</v>
      </c>
      <c r="AF3639" s="2">
        <f t="shared" si="2110"/>
        <v>115203.38706967</v>
      </c>
      <c r="AG3639" s="2">
        <f t="shared" si="2111"/>
        <v>115203.38706967</v>
      </c>
      <c r="AH3639" s="3">
        <f t="shared" si="2112"/>
        <v>0</v>
      </c>
      <c r="AI3639" s="3"/>
      <c r="AJ3639" s="3">
        <v>0</v>
      </c>
      <c r="AK3639" s="2">
        <f t="shared" si="2113"/>
        <v>131759.94419842557</v>
      </c>
      <c r="AR3639" s="1"/>
      <c r="AW3639" s="30"/>
      <c r="AX3639" s="30"/>
    </row>
    <row r="3640" spans="1:50" x14ac:dyDescent="0.2">
      <c r="A3640" s="78">
        <f t="shared" si="2082"/>
        <v>45531</v>
      </c>
      <c r="B3640" s="2">
        <f t="shared" si="2084"/>
        <v>562156.16285191884</v>
      </c>
      <c r="C3640" s="3">
        <f t="shared" si="2085"/>
        <v>75891081.985009044</v>
      </c>
      <c r="D3640" s="2">
        <f t="shared" si="2081"/>
        <v>240537.3279050432</v>
      </c>
      <c r="E3640" s="2">
        <f t="shared" si="2086"/>
        <v>0</v>
      </c>
      <c r="F3640" s="33">
        <f t="shared" si="2087"/>
        <v>240537.3279050432</v>
      </c>
      <c r="G3640" s="39">
        <f t="shared" si="2088"/>
        <v>6941.51</v>
      </c>
      <c r="H3640" s="38">
        <f>IF(AND(N3640=1,N3639&gt;1),VLOOKUP(A3639,[1]Plan1!$CW$105:$CY$300,3),H3639)</f>
        <v>6967.89</v>
      </c>
      <c r="I3640" s="127">
        <f t="shared" si="2089"/>
        <v>45456</v>
      </c>
      <c r="J3640" s="127">
        <f t="shared" si="2090"/>
        <v>45486</v>
      </c>
      <c r="K3640" s="34">
        <f t="shared" si="2091"/>
        <v>3.8003258656977845E-3</v>
      </c>
      <c r="L3640" s="212">
        <f t="shared" si="2092"/>
        <v>45545</v>
      </c>
      <c r="M3640" s="1">
        <f t="shared" si="2093"/>
        <v>21</v>
      </c>
      <c r="N3640" s="1">
        <f t="shared" si="2094"/>
        <v>11</v>
      </c>
      <c r="O3640" s="2">
        <f t="shared" si="2095"/>
        <v>1.0019888400000001</v>
      </c>
      <c r="P3640" s="35">
        <f t="shared" si="2096"/>
        <v>1.00210048</v>
      </c>
      <c r="Q3640" s="35">
        <f t="shared" si="2097"/>
        <v>1.3068665710506879</v>
      </c>
      <c r="R3640" s="2">
        <f t="shared" si="2098"/>
        <v>1.30946571</v>
      </c>
      <c r="S3640" s="2">
        <f t="shared" si="2099"/>
        <v>1.29117631</v>
      </c>
      <c r="T3640" s="2">
        <f t="shared" si="2100"/>
        <v>314975.38286667998</v>
      </c>
      <c r="U3640" s="2">
        <f t="shared" si="2101"/>
        <v>0</v>
      </c>
      <c r="V3640" s="2">
        <f t="shared" si="2102"/>
        <v>74438.054961637012</v>
      </c>
      <c r="W3640" s="2">
        <f t="shared" si="2103"/>
        <v>314975.38286668021</v>
      </c>
      <c r="X3640" s="36">
        <f t="shared" si="2104"/>
        <v>0</v>
      </c>
      <c r="Y3640" s="2">
        <f t="shared" si="2105"/>
        <v>0</v>
      </c>
      <c r="Z3640" s="37">
        <f t="shared" si="2106"/>
        <v>0</v>
      </c>
      <c r="AA3640" s="2">
        <f t="shared" si="2107"/>
        <v>0</v>
      </c>
      <c r="AB3640" s="4">
        <f t="shared" si="2083"/>
        <v>7.1215000000000001E-2</v>
      </c>
      <c r="AC3640" s="148">
        <f t="shared" si="2108"/>
        <v>1143</v>
      </c>
      <c r="AD3640" s="36">
        <v>252</v>
      </c>
      <c r="AE3640" s="35">
        <f t="shared" si="2109"/>
        <v>1.3661925960000001</v>
      </c>
      <c r="AF3640" s="2">
        <f t="shared" si="2110"/>
        <v>115341.65312803999</v>
      </c>
      <c r="AG3640" s="2">
        <f t="shared" si="2111"/>
        <v>115341.65312803999</v>
      </c>
      <c r="AH3640" s="3">
        <f t="shared" si="2112"/>
        <v>0</v>
      </c>
      <c r="AI3640" s="3"/>
      <c r="AJ3640" s="3">
        <v>0</v>
      </c>
      <c r="AK3640" s="2">
        <f t="shared" si="2113"/>
        <v>131839.12685719866</v>
      </c>
      <c r="AR3640" s="1"/>
      <c r="AW3640" s="30"/>
      <c r="AX3640" s="30"/>
    </row>
    <row r="3641" spans="1:50" x14ac:dyDescent="0.2">
      <c r="A3641" s="78">
        <f t="shared" si="2082"/>
        <v>45532</v>
      </c>
      <c r="B3641" s="2">
        <f t="shared" si="2084"/>
        <v>562430.59020797792</v>
      </c>
      <c r="C3641" s="3">
        <f t="shared" si="2085"/>
        <v>75928129.678077012</v>
      </c>
      <c r="D3641" s="2">
        <f t="shared" si="2081"/>
        <v>240537.3279050432</v>
      </c>
      <c r="E3641" s="2">
        <f t="shared" si="2086"/>
        <v>0</v>
      </c>
      <c r="F3641" s="33">
        <f t="shared" si="2087"/>
        <v>240537.3279050432</v>
      </c>
      <c r="G3641" s="39">
        <f t="shared" si="2088"/>
        <v>6941.51</v>
      </c>
      <c r="H3641" s="38">
        <f>IF(AND(N3641=1,N3640&gt;1),VLOOKUP(A3640,[1]Plan1!$CW$105:$CY$300,3),H3640)</f>
        <v>6967.89</v>
      </c>
      <c r="I3641" s="127">
        <f t="shared" si="2089"/>
        <v>45456</v>
      </c>
      <c r="J3641" s="127">
        <f t="shared" si="2090"/>
        <v>45486</v>
      </c>
      <c r="K3641" s="34">
        <f t="shared" si="2091"/>
        <v>3.8003258656977845E-3</v>
      </c>
      <c r="L3641" s="212">
        <f t="shared" si="2092"/>
        <v>45545</v>
      </c>
      <c r="M3641" s="1">
        <f t="shared" si="2093"/>
        <v>21</v>
      </c>
      <c r="N3641" s="1">
        <f t="shared" si="2094"/>
        <v>12</v>
      </c>
      <c r="O3641" s="2">
        <f t="shared" si="2095"/>
        <v>1.0021698400000001</v>
      </c>
      <c r="P3641" s="35">
        <f t="shared" si="2096"/>
        <v>1.00210048</v>
      </c>
      <c r="Q3641" s="35">
        <f t="shared" si="2097"/>
        <v>1.3068665710506879</v>
      </c>
      <c r="R3641" s="2">
        <f t="shared" si="2098"/>
        <v>1.3097022599999999</v>
      </c>
      <c r="S3641" s="2">
        <f t="shared" si="2099"/>
        <v>1.29117631</v>
      </c>
      <c r="T3641" s="2">
        <f t="shared" si="2100"/>
        <v>315032.28197159001</v>
      </c>
      <c r="U3641" s="2">
        <f t="shared" si="2101"/>
        <v>0</v>
      </c>
      <c r="V3641" s="2">
        <f t="shared" si="2102"/>
        <v>74494.95406655292</v>
      </c>
      <c r="W3641" s="2">
        <f t="shared" si="2103"/>
        <v>315032.28197159612</v>
      </c>
      <c r="X3641" s="36">
        <f t="shared" si="2104"/>
        <v>0</v>
      </c>
      <c r="Y3641" s="2">
        <f t="shared" si="2105"/>
        <v>0</v>
      </c>
      <c r="Z3641" s="37">
        <f t="shared" si="2106"/>
        <v>0</v>
      </c>
      <c r="AA3641" s="2">
        <f t="shared" si="2107"/>
        <v>0</v>
      </c>
      <c r="AB3641" s="4">
        <f t="shared" si="2083"/>
        <v>7.1215000000000001E-2</v>
      </c>
      <c r="AC3641" s="148">
        <f t="shared" si="2108"/>
        <v>1144</v>
      </c>
      <c r="AD3641" s="36">
        <v>252</v>
      </c>
      <c r="AE3641" s="35">
        <f t="shared" si="2109"/>
        <v>1.366565604</v>
      </c>
      <c r="AF3641" s="2">
        <f t="shared" si="2110"/>
        <v>115479.99872041</v>
      </c>
      <c r="AG3641" s="2">
        <f t="shared" si="2111"/>
        <v>115479.99872041</v>
      </c>
      <c r="AH3641" s="3">
        <f t="shared" si="2112"/>
        <v>0</v>
      </c>
      <c r="AI3641" s="3"/>
      <c r="AJ3641" s="3">
        <v>0</v>
      </c>
      <c r="AK3641" s="2">
        <f t="shared" si="2113"/>
        <v>131918.30951597175</v>
      </c>
      <c r="AR3641" s="1"/>
      <c r="AW3641" s="30"/>
      <c r="AX3641" s="30"/>
    </row>
    <row r="3642" spans="1:50" x14ac:dyDescent="0.2">
      <c r="A3642" s="78">
        <f t="shared" si="2082"/>
        <v>45533</v>
      </c>
      <c r="B3642" s="2">
        <f t="shared" si="2084"/>
        <v>562705.10530277004</v>
      </c>
      <c r="C3642" s="3">
        <f t="shared" si="2085"/>
        <v>75965189.215873957</v>
      </c>
      <c r="D3642" s="2">
        <f t="shared" ref="D3642:D3705" si="2114">D3641</f>
        <v>240537.3279050432</v>
      </c>
      <c r="E3642" s="2">
        <f t="shared" si="2086"/>
        <v>0</v>
      </c>
      <c r="F3642" s="33">
        <f t="shared" si="2087"/>
        <v>240537.3279050432</v>
      </c>
      <c r="G3642" s="39">
        <f t="shared" si="2088"/>
        <v>6941.51</v>
      </c>
      <c r="H3642" s="38">
        <f>IF(AND(N3642=1,N3641&gt;1),VLOOKUP(A3641,[1]Plan1!$CW$105:$CY$300,3),H3641)</f>
        <v>6967.89</v>
      </c>
      <c r="I3642" s="127">
        <f t="shared" si="2089"/>
        <v>45456</v>
      </c>
      <c r="J3642" s="127">
        <f t="shared" si="2090"/>
        <v>45486</v>
      </c>
      <c r="K3642" s="34">
        <f t="shared" si="2091"/>
        <v>3.8003258656977845E-3</v>
      </c>
      <c r="L3642" s="212">
        <f t="shared" si="2092"/>
        <v>45545</v>
      </c>
      <c r="M3642" s="1">
        <f t="shared" si="2093"/>
        <v>21</v>
      </c>
      <c r="N3642" s="1">
        <f t="shared" si="2094"/>
        <v>13</v>
      </c>
      <c r="O3642" s="2">
        <f t="shared" si="2095"/>
        <v>1.0023508800000001</v>
      </c>
      <c r="P3642" s="35">
        <f t="shared" si="2096"/>
        <v>1.00210048</v>
      </c>
      <c r="Q3642" s="35">
        <f t="shared" si="2097"/>
        <v>1.3068665710506879</v>
      </c>
      <c r="R3642" s="2">
        <f t="shared" si="2098"/>
        <v>1.30993885</v>
      </c>
      <c r="S3642" s="2">
        <f t="shared" si="2099"/>
        <v>1.29117631</v>
      </c>
      <c r="T3642" s="2">
        <f t="shared" si="2100"/>
        <v>315089.19069800002</v>
      </c>
      <c r="U3642" s="2">
        <f t="shared" si="2101"/>
        <v>0</v>
      </c>
      <c r="V3642" s="2">
        <f t="shared" si="2102"/>
        <v>74551.862792961998</v>
      </c>
      <c r="W3642" s="2">
        <f t="shared" si="2103"/>
        <v>315089.1906980052</v>
      </c>
      <c r="X3642" s="36">
        <f t="shared" si="2104"/>
        <v>0</v>
      </c>
      <c r="Y3642" s="2">
        <f t="shared" si="2105"/>
        <v>0</v>
      </c>
      <c r="Z3642" s="37">
        <f t="shared" si="2106"/>
        <v>0</v>
      </c>
      <c r="AA3642" s="2">
        <f t="shared" si="2107"/>
        <v>0</v>
      </c>
      <c r="AB3642" s="4">
        <f t="shared" si="2083"/>
        <v>7.1215000000000001E-2</v>
      </c>
      <c r="AC3642" s="148">
        <f t="shared" si="2108"/>
        <v>1145</v>
      </c>
      <c r="AD3642" s="36">
        <v>252</v>
      </c>
      <c r="AE3642" s="35">
        <f t="shared" si="2109"/>
        <v>1.366938714</v>
      </c>
      <c r="AF3642" s="2">
        <f t="shared" si="2110"/>
        <v>115618.42243002</v>
      </c>
      <c r="AG3642" s="2">
        <f t="shared" si="2111"/>
        <v>115618.42243002</v>
      </c>
      <c r="AH3642" s="3">
        <f t="shared" si="2112"/>
        <v>0</v>
      </c>
      <c r="AI3642" s="3"/>
      <c r="AJ3642" s="3">
        <v>0</v>
      </c>
      <c r="AK3642" s="2">
        <f t="shared" si="2113"/>
        <v>131997.49217474487</v>
      </c>
      <c r="AR3642" s="1"/>
      <c r="AW3642" s="30"/>
      <c r="AX3642" s="30"/>
    </row>
    <row r="3643" spans="1:50" x14ac:dyDescent="0.2">
      <c r="A3643" s="78">
        <f t="shared" si="2082"/>
        <v>45534</v>
      </c>
      <c r="B3643" s="2">
        <f t="shared" si="2084"/>
        <v>562979.70456044201</v>
      </c>
      <c r="C3643" s="3">
        <f t="shared" si="2085"/>
        <v>76002260.115659669</v>
      </c>
      <c r="D3643" s="2">
        <f t="shared" si="2114"/>
        <v>240537.3279050432</v>
      </c>
      <c r="E3643" s="2">
        <f t="shared" si="2086"/>
        <v>0</v>
      </c>
      <c r="F3643" s="33">
        <f t="shared" si="2087"/>
        <v>240537.3279050432</v>
      </c>
      <c r="G3643" s="39">
        <f t="shared" si="2088"/>
        <v>6941.51</v>
      </c>
      <c r="H3643" s="38">
        <f>IF(AND(N3643=1,N3642&gt;1),VLOOKUP(A3642,[1]Plan1!$CW$105:$CY$300,3),H3642)</f>
        <v>6967.89</v>
      </c>
      <c r="I3643" s="127">
        <f t="shared" si="2089"/>
        <v>45456</v>
      </c>
      <c r="J3643" s="127">
        <f t="shared" si="2090"/>
        <v>45486</v>
      </c>
      <c r="K3643" s="34">
        <f t="shared" si="2091"/>
        <v>3.8003258656977845E-3</v>
      </c>
      <c r="L3643" s="212">
        <f t="shared" si="2092"/>
        <v>45545</v>
      </c>
      <c r="M3643" s="1">
        <f t="shared" si="2093"/>
        <v>21</v>
      </c>
      <c r="N3643" s="1">
        <f t="shared" si="2094"/>
        <v>14</v>
      </c>
      <c r="O3643" s="2">
        <f t="shared" si="2095"/>
        <v>1.0025319399999999</v>
      </c>
      <c r="P3643" s="35">
        <f t="shared" si="2096"/>
        <v>1.00210048</v>
      </c>
      <c r="Q3643" s="35">
        <f t="shared" si="2097"/>
        <v>1.3068665710506879</v>
      </c>
      <c r="R3643" s="2">
        <f t="shared" si="2098"/>
        <v>1.3101754699999999</v>
      </c>
      <c r="S3643" s="2">
        <f t="shared" si="2099"/>
        <v>1.29117631</v>
      </c>
      <c r="T3643" s="2">
        <f t="shared" si="2100"/>
        <v>315146.10664052999</v>
      </c>
      <c r="U3643" s="2">
        <f t="shared" si="2101"/>
        <v>0</v>
      </c>
      <c r="V3643" s="2">
        <f t="shared" si="2102"/>
        <v>74608.778735490865</v>
      </c>
      <c r="W3643" s="2">
        <f t="shared" si="2103"/>
        <v>315146.10664053407</v>
      </c>
      <c r="X3643" s="36">
        <f t="shared" si="2104"/>
        <v>0</v>
      </c>
      <c r="Y3643" s="2">
        <f t="shared" si="2105"/>
        <v>0</v>
      </c>
      <c r="Z3643" s="37">
        <f t="shared" si="2106"/>
        <v>0</v>
      </c>
      <c r="AA3643" s="2">
        <f t="shared" si="2107"/>
        <v>0</v>
      </c>
      <c r="AB3643" s="4">
        <f t="shared" si="2083"/>
        <v>7.1215000000000001E-2</v>
      </c>
      <c r="AC3643" s="148">
        <f t="shared" si="2108"/>
        <v>1146</v>
      </c>
      <c r="AD3643" s="36">
        <v>252</v>
      </c>
      <c r="AE3643" s="35">
        <f t="shared" si="2109"/>
        <v>1.3673119250000001</v>
      </c>
      <c r="AF3643" s="2">
        <f t="shared" si="2110"/>
        <v>115756.92308638</v>
      </c>
      <c r="AG3643" s="2">
        <f t="shared" si="2111"/>
        <v>115756.92308639</v>
      </c>
      <c r="AH3643" s="3">
        <f t="shared" si="2112"/>
        <v>0</v>
      </c>
      <c r="AI3643" s="3"/>
      <c r="AJ3643" s="3">
        <v>0</v>
      </c>
      <c r="AK3643" s="2">
        <f t="shared" si="2113"/>
        <v>132076.67483351793</v>
      </c>
      <c r="AR3643" s="1"/>
      <c r="AW3643" s="30"/>
      <c r="AX3643" s="30"/>
    </row>
    <row r="3644" spans="1:50" x14ac:dyDescent="0.2">
      <c r="A3644" s="78">
        <f t="shared" si="2082"/>
        <v>45535</v>
      </c>
      <c r="B3644" s="2">
        <f t="shared" si="2084"/>
        <v>563136.72879952379</v>
      </c>
      <c r="C3644" s="3">
        <f t="shared" si="2085"/>
        <v>76023458.387935713</v>
      </c>
      <c r="D3644" s="2">
        <f t="shared" si="2114"/>
        <v>240537.3279050432</v>
      </c>
      <c r="E3644" s="2">
        <f t="shared" si="2086"/>
        <v>0</v>
      </c>
      <c r="F3644" s="33">
        <f t="shared" si="2087"/>
        <v>240537.3279050432</v>
      </c>
      <c r="G3644" s="39">
        <f t="shared" si="2088"/>
        <v>6941.51</v>
      </c>
      <c r="H3644" s="38">
        <f>IF(AND(N3644=1,N3643&gt;1),VLOOKUP(A3643,[1]Plan1!$CW$105:$CY$300,3),H3643)</f>
        <v>6967.89</v>
      </c>
      <c r="I3644" s="127">
        <f t="shared" si="2089"/>
        <v>45456</v>
      </c>
      <c r="J3644" s="127">
        <f t="shared" si="2090"/>
        <v>45486</v>
      </c>
      <c r="K3644" s="34">
        <f t="shared" si="2091"/>
        <v>3.8003258656977845E-3</v>
      </c>
      <c r="L3644" s="212">
        <f t="shared" si="2092"/>
        <v>45545</v>
      </c>
      <c r="M3644" s="1">
        <f t="shared" si="2093"/>
        <v>21</v>
      </c>
      <c r="N3644" s="1">
        <f t="shared" si="2094"/>
        <v>15</v>
      </c>
      <c r="O3644" s="2">
        <f t="shared" si="2095"/>
        <v>1.0027130399999999</v>
      </c>
      <c r="P3644" s="35">
        <f t="shared" si="2096"/>
        <v>1.00210048</v>
      </c>
      <c r="Q3644" s="35">
        <f t="shared" si="2097"/>
        <v>1.3068665710506879</v>
      </c>
      <c r="R3644" s="2">
        <f t="shared" si="2098"/>
        <v>1.3104121500000001</v>
      </c>
      <c r="S3644" s="2">
        <f t="shared" si="2099"/>
        <v>1.29117631</v>
      </c>
      <c r="T3644" s="2">
        <f t="shared" si="2100"/>
        <v>315203.03701530001</v>
      </c>
      <c r="U3644" s="2">
        <f t="shared" si="2101"/>
        <v>0</v>
      </c>
      <c r="V3644" s="2">
        <f t="shared" si="2102"/>
        <v>74665.709110259486</v>
      </c>
      <c r="W3644" s="2">
        <f t="shared" si="2103"/>
        <v>315203.03701530269</v>
      </c>
      <c r="X3644" s="36">
        <f t="shared" si="2104"/>
        <v>0</v>
      </c>
      <c r="Y3644" s="2">
        <f t="shared" si="2105"/>
        <v>0</v>
      </c>
      <c r="Z3644" s="37">
        <f t="shared" si="2106"/>
        <v>0</v>
      </c>
      <c r="AA3644" s="2">
        <f t="shared" si="2107"/>
        <v>0</v>
      </c>
      <c r="AB3644" s="4">
        <f t="shared" si="2083"/>
        <v>7.1215000000000001E-2</v>
      </c>
      <c r="AC3644" s="148">
        <f t="shared" si="2108"/>
        <v>1146</v>
      </c>
      <c r="AD3644" s="36">
        <v>252</v>
      </c>
      <c r="AE3644" s="35">
        <f t="shared" si="2109"/>
        <v>1.3673119250000001</v>
      </c>
      <c r="AF3644" s="2">
        <f t="shared" si="2110"/>
        <v>115777.83429193</v>
      </c>
      <c r="AG3644" s="2">
        <f t="shared" si="2111"/>
        <v>115777.83429193</v>
      </c>
      <c r="AH3644" s="3">
        <f t="shared" si="2112"/>
        <v>0</v>
      </c>
      <c r="AI3644" s="3"/>
      <c r="AJ3644" s="3">
        <v>0</v>
      </c>
      <c r="AK3644" s="2">
        <f t="shared" si="2113"/>
        <v>132155.85749229105</v>
      </c>
      <c r="AR3644" s="1"/>
      <c r="AW3644" s="30"/>
      <c r="AX3644" s="30"/>
    </row>
    <row r="3645" spans="1:50" x14ac:dyDescent="0.2">
      <c r="A3645" s="78">
        <f t="shared" si="2082"/>
        <v>45536</v>
      </c>
      <c r="B3645" s="2">
        <f t="shared" si="2084"/>
        <v>563215.91145829682</v>
      </c>
      <c r="C3645" s="3">
        <f t="shared" si="2085"/>
        <v>76034148.046870068</v>
      </c>
      <c r="D3645" s="2">
        <f t="shared" si="2114"/>
        <v>240537.3279050432</v>
      </c>
      <c r="E3645" s="2">
        <f t="shared" si="2086"/>
        <v>0</v>
      </c>
      <c r="F3645" s="33">
        <f t="shared" si="2087"/>
        <v>240537.3279050432</v>
      </c>
      <c r="G3645" s="39">
        <f t="shared" si="2088"/>
        <v>6941.51</v>
      </c>
      <c r="H3645" s="38">
        <f>IF(AND(N3645=1,N3644&gt;1),VLOOKUP(A3644,[1]Plan1!$CW$105:$CY$300,3),H3644)</f>
        <v>6967.89</v>
      </c>
      <c r="I3645" s="127">
        <f t="shared" si="2089"/>
        <v>45456</v>
      </c>
      <c r="J3645" s="127">
        <f t="shared" si="2090"/>
        <v>45486</v>
      </c>
      <c r="K3645" s="34">
        <f t="shared" si="2091"/>
        <v>3.8003258656977845E-3</v>
      </c>
      <c r="L3645" s="212">
        <f t="shared" si="2092"/>
        <v>45545</v>
      </c>
      <c r="M3645" s="1">
        <f t="shared" si="2093"/>
        <v>21</v>
      </c>
      <c r="N3645" s="1">
        <f t="shared" si="2094"/>
        <v>15</v>
      </c>
      <c r="O3645" s="2">
        <f t="shared" si="2095"/>
        <v>1.0027130399999999</v>
      </c>
      <c r="P3645" s="35">
        <f t="shared" si="2096"/>
        <v>1.00210048</v>
      </c>
      <c r="Q3645" s="35">
        <f t="shared" si="2097"/>
        <v>1.3068665710506879</v>
      </c>
      <c r="R3645" s="2">
        <f t="shared" si="2098"/>
        <v>1.3104121500000001</v>
      </c>
      <c r="S3645" s="2">
        <f t="shared" si="2099"/>
        <v>1.29117631</v>
      </c>
      <c r="T3645" s="2">
        <f t="shared" si="2100"/>
        <v>315203.03701530001</v>
      </c>
      <c r="U3645" s="2">
        <f t="shared" si="2101"/>
        <v>0</v>
      </c>
      <c r="V3645" s="2">
        <f t="shared" si="2102"/>
        <v>74665.709110259486</v>
      </c>
      <c r="W3645" s="2">
        <f t="shared" si="2103"/>
        <v>315203.03701530269</v>
      </c>
      <c r="X3645" s="36">
        <f t="shared" si="2104"/>
        <v>0</v>
      </c>
      <c r="Y3645" s="2">
        <f t="shared" si="2105"/>
        <v>0</v>
      </c>
      <c r="Z3645" s="37">
        <f t="shared" si="2106"/>
        <v>0</v>
      </c>
      <c r="AA3645" s="2">
        <f t="shared" si="2107"/>
        <v>0</v>
      </c>
      <c r="AB3645" s="4">
        <f t="shared" si="2083"/>
        <v>7.1215000000000001E-2</v>
      </c>
      <c r="AC3645" s="148">
        <f t="shared" si="2108"/>
        <v>1146</v>
      </c>
      <c r="AD3645" s="36">
        <v>252</v>
      </c>
      <c r="AE3645" s="35">
        <f t="shared" si="2109"/>
        <v>1.3673119250000001</v>
      </c>
      <c r="AF3645" s="2">
        <f t="shared" si="2110"/>
        <v>115777.83429193</v>
      </c>
      <c r="AG3645" s="2">
        <f t="shared" si="2111"/>
        <v>115777.83429193</v>
      </c>
      <c r="AH3645" s="3">
        <f t="shared" si="2112"/>
        <v>0</v>
      </c>
      <c r="AI3645" s="3"/>
      <c r="AJ3645" s="3">
        <v>0</v>
      </c>
      <c r="AK3645" s="2">
        <f t="shared" si="2113"/>
        <v>132235.04015106411</v>
      </c>
      <c r="AR3645" s="1"/>
      <c r="AW3645" s="30"/>
      <c r="AX3645" s="30"/>
    </row>
    <row r="3646" spans="1:50" x14ac:dyDescent="0.2">
      <c r="A3646" s="78">
        <f t="shared" si="2082"/>
        <v>45537</v>
      </c>
      <c r="B3646" s="2">
        <f t="shared" si="2084"/>
        <v>563412.76382362994</v>
      </c>
      <c r="C3646" s="3">
        <f t="shared" si="2085"/>
        <v>76060723.116190046</v>
      </c>
      <c r="D3646" s="2">
        <f t="shared" si="2114"/>
        <v>240537.3279050432</v>
      </c>
      <c r="E3646" s="2">
        <f t="shared" si="2086"/>
        <v>0</v>
      </c>
      <c r="F3646" s="33">
        <f t="shared" si="2087"/>
        <v>240537.3279050432</v>
      </c>
      <c r="G3646" s="39">
        <f t="shared" si="2088"/>
        <v>6941.51</v>
      </c>
      <c r="H3646" s="38">
        <f>IF(AND(N3646=1,N3645&gt;1),VLOOKUP(A3645,[1]Plan1!$CW$105:$CY$300,3),H3645)</f>
        <v>6967.89</v>
      </c>
      <c r="I3646" s="127">
        <f t="shared" si="2089"/>
        <v>45456</v>
      </c>
      <c r="J3646" s="127">
        <f t="shared" si="2090"/>
        <v>45486</v>
      </c>
      <c r="K3646" s="34">
        <f t="shared" si="2091"/>
        <v>3.8003258656977845E-3</v>
      </c>
      <c r="L3646" s="212">
        <f t="shared" si="2092"/>
        <v>45545</v>
      </c>
      <c r="M3646" s="1">
        <f t="shared" si="2093"/>
        <v>21</v>
      </c>
      <c r="N3646" s="1">
        <f t="shared" si="2094"/>
        <v>15</v>
      </c>
      <c r="O3646" s="2">
        <f t="shared" si="2095"/>
        <v>1.0027130399999999</v>
      </c>
      <c r="P3646" s="35">
        <f t="shared" si="2096"/>
        <v>1.00210048</v>
      </c>
      <c r="Q3646" s="35">
        <f t="shared" si="2097"/>
        <v>1.3068665710506879</v>
      </c>
      <c r="R3646" s="2">
        <f t="shared" si="2098"/>
        <v>1.3104121500000001</v>
      </c>
      <c r="S3646" s="2">
        <f t="shared" si="2099"/>
        <v>1.29117631</v>
      </c>
      <c r="T3646" s="2">
        <f t="shared" si="2100"/>
        <v>315203.03701530001</v>
      </c>
      <c r="U3646" s="2">
        <f t="shared" si="2101"/>
        <v>0</v>
      </c>
      <c r="V3646" s="2">
        <f t="shared" si="2102"/>
        <v>74665.709110259486</v>
      </c>
      <c r="W3646" s="2">
        <f t="shared" si="2103"/>
        <v>315203.03701530269</v>
      </c>
      <c r="X3646" s="36">
        <f t="shared" si="2104"/>
        <v>0</v>
      </c>
      <c r="Y3646" s="2">
        <f t="shared" si="2105"/>
        <v>0</v>
      </c>
      <c r="Z3646" s="37">
        <f t="shared" si="2106"/>
        <v>0</v>
      </c>
      <c r="AA3646" s="2">
        <f t="shared" si="2107"/>
        <v>0</v>
      </c>
      <c r="AB3646" s="4">
        <f t="shared" si="2083"/>
        <v>7.1215000000000001E-2</v>
      </c>
      <c r="AC3646" s="148">
        <f t="shared" si="2108"/>
        <v>1147</v>
      </c>
      <c r="AD3646" s="36">
        <v>252</v>
      </c>
      <c r="AE3646" s="35">
        <f t="shared" si="2109"/>
        <v>1.3676852390000001</v>
      </c>
      <c r="AF3646" s="2">
        <f t="shared" si="2110"/>
        <v>115895.50399849001</v>
      </c>
      <c r="AG3646" s="2">
        <f t="shared" si="2111"/>
        <v>115895.50399849001</v>
      </c>
      <c r="AH3646" s="3">
        <f t="shared" si="2112"/>
        <v>0</v>
      </c>
      <c r="AI3646" s="3"/>
      <c r="AJ3646" s="3">
        <v>0</v>
      </c>
      <c r="AK3646" s="2">
        <f t="shared" si="2113"/>
        <v>132314.22280983723</v>
      </c>
      <c r="AR3646" s="1"/>
      <c r="AW3646" s="30"/>
      <c r="AX3646" s="30"/>
    </row>
    <row r="3647" spans="1:50" x14ac:dyDescent="0.2">
      <c r="A3647" s="78">
        <f t="shared" si="2082"/>
        <v>45538</v>
      </c>
      <c r="B3647" s="2">
        <f t="shared" si="2084"/>
        <v>563687.54198842135</v>
      </c>
      <c r="C3647" s="3">
        <f t="shared" si="2085"/>
        <v>76097818.168436885</v>
      </c>
      <c r="D3647" s="2">
        <f t="shared" si="2114"/>
        <v>240537.3279050432</v>
      </c>
      <c r="E3647" s="2">
        <f t="shared" si="2086"/>
        <v>0</v>
      </c>
      <c r="F3647" s="33">
        <f t="shared" si="2087"/>
        <v>240537.3279050432</v>
      </c>
      <c r="G3647" s="39">
        <f t="shared" si="2088"/>
        <v>6941.51</v>
      </c>
      <c r="H3647" s="38">
        <f>IF(AND(N3647=1,N3646&gt;1),VLOOKUP(A3646,[1]Plan1!$CW$105:$CY$300,3),H3646)</f>
        <v>6967.89</v>
      </c>
      <c r="I3647" s="127">
        <f t="shared" si="2089"/>
        <v>45456</v>
      </c>
      <c r="J3647" s="127">
        <f t="shared" si="2090"/>
        <v>45486</v>
      </c>
      <c r="K3647" s="34">
        <f t="shared" si="2091"/>
        <v>3.8003258656977845E-3</v>
      </c>
      <c r="L3647" s="212">
        <f t="shared" si="2092"/>
        <v>45545</v>
      </c>
      <c r="M3647" s="1">
        <f t="shared" si="2093"/>
        <v>21</v>
      </c>
      <c r="N3647" s="1">
        <f t="shared" si="2094"/>
        <v>16</v>
      </c>
      <c r="O3647" s="2">
        <f t="shared" si="2095"/>
        <v>1.00289417</v>
      </c>
      <c r="P3647" s="35">
        <f t="shared" si="2096"/>
        <v>1.00210048</v>
      </c>
      <c r="Q3647" s="35">
        <f t="shared" si="2097"/>
        <v>1.3068665710506879</v>
      </c>
      <c r="R3647" s="2">
        <f t="shared" si="2098"/>
        <v>1.3106488599999999</v>
      </c>
      <c r="S3647" s="2">
        <f t="shared" si="2099"/>
        <v>1.29117631</v>
      </c>
      <c r="T3647" s="2">
        <f t="shared" si="2100"/>
        <v>315259.97460618999</v>
      </c>
      <c r="U3647" s="2">
        <f t="shared" si="2101"/>
        <v>0</v>
      </c>
      <c r="V3647" s="2">
        <f t="shared" si="2102"/>
        <v>74722.646701147838</v>
      </c>
      <c r="W3647" s="2">
        <f t="shared" si="2103"/>
        <v>315259.97460619104</v>
      </c>
      <c r="X3647" s="36">
        <f t="shared" si="2104"/>
        <v>0</v>
      </c>
      <c r="Y3647" s="2">
        <f t="shared" si="2105"/>
        <v>0</v>
      </c>
      <c r="Z3647" s="37">
        <f t="shared" si="2106"/>
        <v>0</v>
      </c>
      <c r="AA3647" s="2">
        <f t="shared" si="2107"/>
        <v>0</v>
      </c>
      <c r="AB3647" s="4">
        <f t="shared" si="2083"/>
        <v>7.1215000000000001E-2</v>
      </c>
      <c r="AC3647" s="148">
        <f t="shared" si="2108"/>
        <v>1148</v>
      </c>
      <c r="AD3647" s="36">
        <v>252</v>
      </c>
      <c r="AE3647" s="35">
        <f t="shared" si="2109"/>
        <v>1.3680586539999999</v>
      </c>
      <c r="AF3647" s="2">
        <f t="shared" si="2110"/>
        <v>116034.16191362</v>
      </c>
      <c r="AG3647" s="2">
        <f t="shared" si="2111"/>
        <v>116034.16191362</v>
      </c>
      <c r="AH3647" s="3">
        <f t="shared" si="2112"/>
        <v>0</v>
      </c>
      <c r="AI3647" s="3"/>
      <c r="AJ3647" s="3">
        <v>0</v>
      </c>
      <c r="AK3647" s="2">
        <f t="shared" si="2113"/>
        <v>132393.40546861032</v>
      </c>
      <c r="AR3647" s="1"/>
      <c r="AW3647" s="30"/>
      <c r="AX3647" s="30"/>
    </row>
    <row r="3648" spans="1:50" x14ac:dyDescent="0.2">
      <c r="A3648" s="78">
        <f t="shared" si="2082"/>
        <v>45539</v>
      </c>
      <c r="B3648" s="2">
        <f t="shared" si="2084"/>
        <v>563962.41490310256</v>
      </c>
      <c r="C3648" s="3">
        <f t="shared" si="2085"/>
        <v>76134926.011918843</v>
      </c>
      <c r="D3648" s="2">
        <f t="shared" si="2114"/>
        <v>240537.3279050432</v>
      </c>
      <c r="E3648" s="2">
        <f t="shared" si="2086"/>
        <v>0</v>
      </c>
      <c r="F3648" s="33">
        <f t="shared" si="2087"/>
        <v>240537.3279050432</v>
      </c>
      <c r="G3648" s="39">
        <f t="shared" si="2088"/>
        <v>6941.51</v>
      </c>
      <c r="H3648" s="38">
        <f>IF(AND(N3648=1,N3647&gt;1),VLOOKUP(A3647,[1]Plan1!$CW$105:$CY$300,3),H3647)</f>
        <v>6967.89</v>
      </c>
      <c r="I3648" s="127">
        <f t="shared" si="2089"/>
        <v>45456</v>
      </c>
      <c r="J3648" s="127">
        <f t="shared" si="2090"/>
        <v>45486</v>
      </c>
      <c r="K3648" s="34">
        <f t="shared" si="2091"/>
        <v>3.8003258656977845E-3</v>
      </c>
      <c r="L3648" s="212">
        <f t="shared" si="2092"/>
        <v>45545</v>
      </c>
      <c r="M3648" s="1">
        <f t="shared" si="2093"/>
        <v>21</v>
      </c>
      <c r="N3648" s="1">
        <f t="shared" si="2094"/>
        <v>17</v>
      </c>
      <c r="O3648" s="2">
        <f t="shared" si="2095"/>
        <v>1.0030753400000001</v>
      </c>
      <c r="P3648" s="35">
        <f t="shared" si="2096"/>
        <v>1.00210048</v>
      </c>
      <c r="Q3648" s="35">
        <f t="shared" si="2097"/>
        <v>1.3068665710506879</v>
      </c>
      <c r="R3648" s="2">
        <f t="shared" si="2098"/>
        <v>1.31088563</v>
      </c>
      <c r="S3648" s="2">
        <f t="shared" si="2099"/>
        <v>1.29117631</v>
      </c>
      <c r="T3648" s="2">
        <f t="shared" si="2100"/>
        <v>315316.92662931001</v>
      </c>
      <c r="U3648" s="2">
        <f t="shared" si="2101"/>
        <v>0</v>
      </c>
      <c r="V3648" s="2">
        <f t="shared" si="2102"/>
        <v>74779.598724275944</v>
      </c>
      <c r="W3648" s="2">
        <f t="shared" si="2103"/>
        <v>315316.92662931915</v>
      </c>
      <c r="X3648" s="36">
        <f t="shared" si="2104"/>
        <v>0</v>
      </c>
      <c r="Y3648" s="2">
        <f t="shared" si="2105"/>
        <v>0</v>
      </c>
      <c r="Z3648" s="37">
        <f t="shared" si="2106"/>
        <v>0</v>
      </c>
      <c r="AA3648" s="2">
        <f t="shared" si="2107"/>
        <v>0</v>
      </c>
      <c r="AB3648" s="4">
        <f t="shared" si="2083"/>
        <v>7.1215000000000001E-2</v>
      </c>
      <c r="AC3648" s="148">
        <f t="shared" si="2108"/>
        <v>1149</v>
      </c>
      <c r="AD3648" s="36">
        <v>252</v>
      </c>
      <c r="AE3648" s="35">
        <f t="shared" si="2109"/>
        <v>1.3684321719999999</v>
      </c>
      <c r="AF3648" s="2">
        <f t="shared" si="2110"/>
        <v>116172.9001464</v>
      </c>
      <c r="AG3648" s="2">
        <f t="shared" si="2111"/>
        <v>116172.9001464</v>
      </c>
      <c r="AH3648" s="3">
        <f t="shared" si="2112"/>
        <v>0</v>
      </c>
      <c r="AI3648" s="3"/>
      <c r="AJ3648" s="3">
        <v>0</v>
      </c>
      <c r="AK3648" s="2">
        <f t="shared" si="2113"/>
        <v>132472.58812738341</v>
      </c>
      <c r="AR3648" s="1"/>
      <c r="AW3648" s="30"/>
      <c r="AX3648" s="30"/>
    </row>
    <row r="3649" spans="1:50" x14ac:dyDescent="0.2">
      <c r="A3649" s="78">
        <f t="shared" si="2082"/>
        <v>45540</v>
      </c>
      <c r="B3649" s="2">
        <f t="shared" si="2084"/>
        <v>564237.36911610025</v>
      </c>
      <c r="C3649" s="3">
        <f t="shared" si="2085"/>
        <v>76172044.830673531</v>
      </c>
      <c r="D3649" s="2">
        <f t="shared" si="2114"/>
        <v>240537.3279050432</v>
      </c>
      <c r="E3649" s="2">
        <f t="shared" si="2086"/>
        <v>0</v>
      </c>
      <c r="F3649" s="33">
        <f t="shared" si="2087"/>
        <v>240537.3279050432</v>
      </c>
      <c r="G3649" s="39">
        <f t="shared" si="2088"/>
        <v>6941.51</v>
      </c>
      <c r="H3649" s="38">
        <f>IF(AND(N3649=1,N3648&gt;1),VLOOKUP(A3648,[1]Plan1!$CW$105:$CY$300,3),H3648)</f>
        <v>6967.89</v>
      </c>
      <c r="I3649" s="127">
        <f t="shared" si="2089"/>
        <v>45456</v>
      </c>
      <c r="J3649" s="127">
        <f t="shared" si="2090"/>
        <v>45486</v>
      </c>
      <c r="K3649" s="34">
        <f t="shared" si="2091"/>
        <v>3.8003258656977845E-3</v>
      </c>
      <c r="L3649" s="212">
        <f t="shared" si="2092"/>
        <v>45545</v>
      </c>
      <c r="M3649" s="1">
        <f t="shared" si="2093"/>
        <v>21</v>
      </c>
      <c r="N3649" s="1">
        <f t="shared" si="2094"/>
        <v>18</v>
      </c>
      <c r="O3649" s="2">
        <f t="shared" si="2095"/>
        <v>1.00325653</v>
      </c>
      <c r="P3649" s="35">
        <f t="shared" si="2096"/>
        <v>1.00210048</v>
      </c>
      <c r="Q3649" s="35">
        <f t="shared" si="2097"/>
        <v>1.3068665710506879</v>
      </c>
      <c r="R3649" s="2">
        <f t="shared" si="2098"/>
        <v>1.31112242</v>
      </c>
      <c r="S3649" s="2">
        <f t="shared" si="2099"/>
        <v>1.29117631</v>
      </c>
      <c r="T3649" s="2">
        <f t="shared" si="2100"/>
        <v>315373.88346319</v>
      </c>
      <c r="U3649" s="2">
        <f t="shared" si="2101"/>
        <v>0</v>
      </c>
      <c r="V3649" s="2">
        <f t="shared" si="2102"/>
        <v>74836.555558150576</v>
      </c>
      <c r="W3649" s="2">
        <f t="shared" si="2103"/>
        <v>315373.88346319378</v>
      </c>
      <c r="X3649" s="36">
        <f t="shared" si="2104"/>
        <v>0</v>
      </c>
      <c r="Y3649" s="2">
        <f t="shared" si="2105"/>
        <v>0</v>
      </c>
      <c r="Z3649" s="37">
        <f t="shared" si="2106"/>
        <v>0</v>
      </c>
      <c r="AA3649" s="2">
        <f t="shared" si="2107"/>
        <v>0</v>
      </c>
      <c r="AB3649" s="4">
        <f t="shared" si="2083"/>
        <v>7.1215000000000001E-2</v>
      </c>
      <c r="AC3649" s="148">
        <f t="shared" si="2108"/>
        <v>1150</v>
      </c>
      <c r="AD3649" s="36">
        <v>252</v>
      </c>
      <c r="AE3649" s="35">
        <f t="shared" si="2109"/>
        <v>1.3688057920000001</v>
      </c>
      <c r="AF3649" s="2">
        <f t="shared" si="2110"/>
        <v>116311.71486675</v>
      </c>
      <c r="AG3649" s="2">
        <f t="shared" si="2111"/>
        <v>116311.71486675</v>
      </c>
      <c r="AH3649" s="3">
        <f t="shared" si="2112"/>
        <v>0</v>
      </c>
      <c r="AI3649" s="3"/>
      <c r="AJ3649" s="3">
        <v>0</v>
      </c>
      <c r="AK3649" s="2">
        <f t="shared" si="2113"/>
        <v>132551.7707861565</v>
      </c>
      <c r="AR3649" s="1"/>
      <c r="AW3649" s="30"/>
      <c r="AX3649" s="30"/>
    </row>
    <row r="3650" spans="1:50" x14ac:dyDescent="0.2">
      <c r="A3650" s="78">
        <f t="shared" si="2082"/>
        <v>45541</v>
      </c>
      <c r="B3650" s="2">
        <f t="shared" si="2084"/>
        <v>564512.4142149844</v>
      </c>
      <c r="C3650" s="3">
        <f t="shared" si="2085"/>
        <v>76209175.919022888</v>
      </c>
      <c r="D3650" s="2">
        <f t="shared" si="2114"/>
        <v>240537.3279050432</v>
      </c>
      <c r="E3650" s="2">
        <f t="shared" si="2086"/>
        <v>0</v>
      </c>
      <c r="F3650" s="33">
        <f t="shared" si="2087"/>
        <v>240537.3279050432</v>
      </c>
      <c r="G3650" s="39">
        <f t="shared" si="2088"/>
        <v>6941.51</v>
      </c>
      <c r="H3650" s="38">
        <f>IF(AND(N3650=1,N3649&gt;1),VLOOKUP(A3649,[1]Plan1!$CW$105:$CY$300,3),H3649)</f>
        <v>6967.89</v>
      </c>
      <c r="I3650" s="127">
        <f t="shared" si="2089"/>
        <v>45456</v>
      </c>
      <c r="J3650" s="127">
        <f t="shared" si="2090"/>
        <v>45486</v>
      </c>
      <c r="K3650" s="34">
        <f t="shared" si="2091"/>
        <v>3.8003258656977845E-3</v>
      </c>
      <c r="L3650" s="212">
        <f t="shared" si="2092"/>
        <v>45545</v>
      </c>
      <c r="M3650" s="1">
        <f t="shared" si="2093"/>
        <v>21</v>
      </c>
      <c r="N3650" s="1">
        <f t="shared" si="2094"/>
        <v>19</v>
      </c>
      <c r="O3650" s="2">
        <f t="shared" si="2095"/>
        <v>1.00343776</v>
      </c>
      <c r="P3650" s="35">
        <f t="shared" si="2096"/>
        <v>1.00210048</v>
      </c>
      <c r="Q3650" s="35">
        <f t="shared" si="2097"/>
        <v>1.3068665710506879</v>
      </c>
      <c r="R3650" s="2">
        <f t="shared" si="2098"/>
        <v>1.3113592599999999</v>
      </c>
      <c r="S3650" s="2">
        <f t="shared" si="2099"/>
        <v>1.29117631</v>
      </c>
      <c r="T3650" s="2">
        <f t="shared" si="2100"/>
        <v>315430.85232393001</v>
      </c>
      <c r="U3650" s="2">
        <f t="shared" si="2101"/>
        <v>0</v>
      </c>
      <c r="V3650" s="2">
        <f t="shared" si="2102"/>
        <v>74893.524418891582</v>
      </c>
      <c r="W3650" s="2">
        <f t="shared" si="2103"/>
        <v>315430.85232393479</v>
      </c>
      <c r="X3650" s="36">
        <f t="shared" si="2104"/>
        <v>0</v>
      </c>
      <c r="Y3650" s="2">
        <f t="shared" si="2105"/>
        <v>0</v>
      </c>
      <c r="Z3650" s="37">
        <f t="shared" si="2106"/>
        <v>0</v>
      </c>
      <c r="AA3650" s="2">
        <f t="shared" si="2107"/>
        <v>0</v>
      </c>
      <c r="AB3650" s="4">
        <f t="shared" si="2083"/>
        <v>7.1215000000000001E-2</v>
      </c>
      <c r="AC3650" s="148">
        <f t="shared" si="2108"/>
        <v>1151</v>
      </c>
      <c r="AD3650" s="36">
        <v>252</v>
      </c>
      <c r="AE3650" s="35">
        <f t="shared" si="2109"/>
        <v>1.369179513</v>
      </c>
      <c r="AF3650" s="2">
        <f t="shared" si="2110"/>
        <v>116450.60844611999</v>
      </c>
      <c r="AG3650" s="2">
        <f t="shared" si="2111"/>
        <v>116450.60844611999</v>
      </c>
      <c r="AH3650" s="3">
        <f t="shared" si="2112"/>
        <v>0</v>
      </c>
      <c r="AI3650" s="3"/>
      <c r="AJ3650" s="3">
        <v>0</v>
      </c>
      <c r="AK3650" s="2">
        <f t="shared" si="2113"/>
        <v>132630.95344492959</v>
      </c>
      <c r="AR3650" s="1"/>
      <c r="AW3650" s="30"/>
      <c r="AX3650" s="30"/>
    </row>
    <row r="3651" spans="1:50" x14ac:dyDescent="0.2">
      <c r="A3651" s="78">
        <f t="shared" si="2082"/>
        <v>45542</v>
      </c>
      <c r="B3651" s="2">
        <f t="shared" si="2084"/>
        <v>564669.61723108822</v>
      </c>
      <c r="C3651" s="3">
        <f t="shared" si="2085"/>
        <v>76230398.326196909</v>
      </c>
      <c r="D3651" s="2">
        <f t="shared" si="2114"/>
        <v>240537.3279050432</v>
      </c>
      <c r="E3651" s="2">
        <f t="shared" si="2086"/>
        <v>0</v>
      </c>
      <c r="F3651" s="33">
        <f t="shared" si="2087"/>
        <v>240537.3279050432</v>
      </c>
      <c r="G3651" s="39">
        <f t="shared" si="2088"/>
        <v>6941.51</v>
      </c>
      <c r="H3651" s="38">
        <f>IF(AND(N3651=1,N3650&gt;1),VLOOKUP(A3650,[1]Plan1!$CW$105:$CY$300,3),H3650)</f>
        <v>6967.89</v>
      </c>
      <c r="I3651" s="127">
        <f t="shared" si="2089"/>
        <v>45456</v>
      </c>
      <c r="J3651" s="127">
        <f t="shared" si="2090"/>
        <v>45486</v>
      </c>
      <c r="K3651" s="34">
        <f t="shared" si="2091"/>
        <v>3.8003258656977845E-3</v>
      </c>
      <c r="L3651" s="212">
        <f t="shared" si="2092"/>
        <v>45545</v>
      </c>
      <c r="M3651" s="1">
        <f t="shared" si="2093"/>
        <v>21</v>
      </c>
      <c r="N3651" s="1">
        <f t="shared" si="2094"/>
        <v>20</v>
      </c>
      <c r="O3651" s="2">
        <f t="shared" si="2095"/>
        <v>1.0036190300000001</v>
      </c>
      <c r="P3651" s="35">
        <f t="shared" si="2096"/>
        <v>1.00210048</v>
      </c>
      <c r="Q3651" s="35">
        <f t="shared" si="2097"/>
        <v>1.3068665710506879</v>
      </c>
      <c r="R3651" s="2">
        <f t="shared" si="2098"/>
        <v>1.3115961599999999</v>
      </c>
      <c r="S3651" s="2">
        <f t="shared" si="2099"/>
        <v>1.29117631</v>
      </c>
      <c r="T3651" s="2">
        <f t="shared" si="2100"/>
        <v>315487.83561691002</v>
      </c>
      <c r="U3651" s="2">
        <f t="shared" si="2101"/>
        <v>0</v>
      </c>
      <c r="V3651" s="2">
        <f t="shared" si="2102"/>
        <v>74950.507711872284</v>
      </c>
      <c r="W3651" s="2">
        <f t="shared" si="2103"/>
        <v>315487.83561691549</v>
      </c>
      <c r="X3651" s="36">
        <f t="shared" si="2104"/>
        <v>0</v>
      </c>
      <c r="Y3651" s="2">
        <f t="shared" si="2105"/>
        <v>0</v>
      </c>
      <c r="Z3651" s="37">
        <f t="shared" si="2106"/>
        <v>0</v>
      </c>
      <c r="AA3651" s="2">
        <f t="shared" si="2107"/>
        <v>0</v>
      </c>
      <c r="AB3651" s="4">
        <f t="shared" si="2083"/>
        <v>7.1215000000000001E-2</v>
      </c>
      <c r="AC3651" s="148">
        <f t="shared" si="2108"/>
        <v>1151</v>
      </c>
      <c r="AD3651" s="36">
        <v>252</v>
      </c>
      <c r="AE3651" s="35">
        <f t="shared" si="2109"/>
        <v>1.369179513</v>
      </c>
      <c r="AF3651" s="2">
        <f t="shared" si="2110"/>
        <v>116471.64551047</v>
      </c>
      <c r="AG3651" s="2">
        <f t="shared" si="2111"/>
        <v>116471.64551047</v>
      </c>
      <c r="AH3651" s="3">
        <f t="shared" si="2112"/>
        <v>0</v>
      </c>
      <c r="AI3651" s="3"/>
      <c r="AJ3651" s="3">
        <v>0</v>
      </c>
      <c r="AK3651" s="2">
        <f t="shared" si="2113"/>
        <v>132710.13610370271</v>
      </c>
      <c r="AR3651" s="1"/>
      <c r="AW3651" s="30"/>
      <c r="AX3651" s="30"/>
    </row>
    <row r="3652" spans="1:50" x14ac:dyDescent="0.2">
      <c r="A3652" s="78">
        <f t="shared" si="2082"/>
        <v>45543</v>
      </c>
      <c r="B3652" s="2">
        <f t="shared" si="2084"/>
        <v>564748.79988986126</v>
      </c>
      <c r="C3652" s="3">
        <f t="shared" si="2085"/>
        <v>76241087.985131264</v>
      </c>
      <c r="D3652" s="2">
        <f t="shared" si="2114"/>
        <v>240537.3279050432</v>
      </c>
      <c r="E3652" s="2">
        <f t="shared" si="2086"/>
        <v>0</v>
      </c>
      <c r="F3652" s="33">
        <f t="shared" si="2087"/>
        <v>240537.3279050432</v>
      </c>
      <c r="G3652" s="39">
        <f t="shared" si="2088"/>
        <v>6941.51</v>
      </c>
      <c r="H3652" s="38">
        <f>IF(AND(N3652=1,N3651&gt;1),VLOOKUP(A3651,[1]Plan1!$CW$105:$CY$300,3),H3651)</f>
        <v>6967.89</v>
      </c>
      <c r="I3652" s="127">
        <f t="shared" si="2089"/>
        <v>45456</v>
      </c>
      <c r="J3652" s="127">
        <f t="shared" si="2090"/>
        <v>45486</v>
      </c>
      <c r="K3652" s="34">
        <f t="shared" si="2091"/>
        <v>3.8003258656977845E-3</v>
      </c>
      <c r="L3652" s="212">
        <f t="shared" si="2092"/>
        <v>45545</v>
      </c>
      <c r="M3652" s="1">
        <f t="shared" si="2093"/>
        <v>21</v>
      </c>
      <c r="N3652" s="1">
        <f t="shared" si="2094"/>
        <v>20</v>
      </c>
      <c r="O3652" s="2">
        <f t="shared" si="2095"/>
        <v>1.0036190300000001</v>
      </c>
      <c r="P3652" s="35">
        <f t="shared" si="2096"/>
        <v>1.00210048</v>
      </c>
      <c r="Q3652" s="35">
        <f t="shared" si="2097"/>
        <v>1.3068665710506879</v>
      </c>
      <c r="R3652" s="2">
        <f t="shared" si="2098"/>
        <v>1.3115961599999999</v>
      </c>
      <c r="S3652" s="2">
        <f t="shared" si="2099"/>
        <v>1.29117631</v>
      </c>
      <c r="T3652" s="2">
        <f t="shared" si="2100"/>
        <v>315487.83561691002</v>
      </c>
      <c r="U3652" s="2">
        <f t="shared" si="2101"/>
        <v>0</v>
      </c>
      <c r="V3652" s="2">
        <f t="shared" si="2102"/>
        <v>74950.507711872284</v>
      </c>
      <c r="W3652" s="2">
        <f t="shared" si="2103"/>
        <v>315487.83561691549</v>
      </c>
      <c r="X3652" s="36">
        <f t="shared" si="2104"/>
        <v>0</v>
      </c>
      <c r="Y3652" s="2">
        <f t="shared" si="2105"/>
        <v>0</v>
      </c>
      <c r="Z3652" s="37">
        <f t="shared" si="2106"/>
        <v>0</v>
      </c>
      <c r="AA3652" s="2">
        <f t="shared" si="2107"/>
        <v>0</v>
      </c>
      <c r="AB3652" s="4">
        <f t="shared" si="2083"/>
        <v>7.1215000000000001E-2</v>
      </c>
      <c r="AC3652" s="148">
        <f t="shared" si="2108"/>
        <v>1151</v>
      </c>
      <c r="AD3652" s="36">
        <v>252</v>
      </c>
      <c r="AE3652" s="35">
        <f t="shared" si="2109"/>
        <v>1.369179513</v>
      </c>
      <c r="AF3652" s="2">
        <f t="shared" si="2110"/>
        <v>116471.64551047</v>
      </c>
      <c r="AG3652" s="2">
        <f t="shared" si="2111"/>
        <v>116471.64551047</v>
      </c>
      <c r="AH3652" s="3">
        <f t="shared" si="2112"/>
        <v>0</v>
      </c>
      <c r="AI3652" s="3"/>
      <c r="AJ3652" s="3">
        <v>0</v>
      </c>
      <c r="AK3652" s="2">
        <f t="shared" si="2113"/>
        <v>132789.31876247577</v>
      </c>
      <c r="AR3652" s="1"/>
      <c r="AW3652" s="30"/>
      <c r="AX3652" s="30"/>
    </row>
    <row r="3653" spans="1:50" x14ac:dyDescent="0.2">
      <c r="A3653" s="78">
        <f t="shared" si="2082"/>
        <v>45544</v>
      </c>
      <c r="B3653" s="2">
        <f t="shared" si="2084"/>
        <v>564945.9194732944</v>
      </c>
      <c r="C3653" s="3">
        <f t="shared" si="2085"/>
        <v>76267699.128894746</v>
      </c>
      <c r="D3653" s="2">
        <f t="shared" si="2114"/>
        <v>240537.3279050432</v>
      </c>
      <c r="E3653" s="2">
        <f t="shared" si="2086"/>
        <v>0</v>
      </c>
      <c r="F3653" s="33">
        <f t="shared" si="2087"/>
        <v>240537.3279050432</v>
      </c>
      <c r="G3653" s="39">
        <f t="shared" si="2088"/>
        <v>6941.51</v>
      </c>
      <c r="H3653" s="38">
        <f>IF(AND(N3653=1,N3652&gt;1),VLOOKUP(A3652,[1]Plan1!$CW$105:$CY$300,3),H3652)</f>
        <v>6967.89</v>
      </c>
      <c r="I3653" s="127">
        <f t="shared" si="2089"/>
        <v>45456</v>
      </c>
      <c r="J3653" s="127">
        <f t="shared" si="2090"/>
        <v>45486</v>
      </c>
      <c r="K3653" s="34">
        <f t="shared" si="2091"/>
        <v>3.8003258656977845E-3</v>
      </c>
      <c r="L3653" s="212">
        <f t="shared" si="2092"/>
        <v>45545</v>
      </c>
      <c r="M3653" s="1">
        <f t="shared" si="2093"/>
        <v>21</v>
      </c>
      <c r="N3653" s="1">
        <f t="shared" si="2094"/>
        <v>20</v>
      </c>
      <c r="O3653" s="2">
        <f t="shared" si="2095"/>
        <v>1.0036190300000001</v>
      </c>
      <c r="P3653" s="35">
        <f t="shared" si="2096"/>
        <v>1.00210048</v>
      </c>
      <c r="Q3653" s="35">
        <f t="shared" si="2097"/>
        <v>1.3068665710506879</v>
      </c>
      <c r="R3653" s="2">
        <f t="shared" si="2098"/>
        <v>1.3115961599999999</v>
      </c>
      <c r="S3653" s="2">
        <f t="shared" si="2099"/>
        <v>1.29117631</v>
      </c>
      <c r="T3653" s="2">
        <f t="shared" si="2100"/>
        <v>315487.83561691002</v>
      </c>
      <c r="U3653" s="2">
        <f t="shared" si="2101"/>
        <v>0</v>
      </c>
      <c r="V3653" s="2">
        <f t="shared" si="2102"/>
        <v>74950.507711872284</v>
      </c>
      <c r="W3653" s="2">
        <f t="shared" si="2103"/>
        <v>315487.83561691549</v>
      </c>
      <c r="X3653" s="36">
        <f t="shared" si="2104"/>
        <v>0</v>
      </c>
      <c r="Y3653" s="2">
        <f t="shared" si="2105"/>
        <v>0</v>
      </c>
      <c r="Z3653" s="37">
        <f t="shared" si="2106"/>
        <v>0</v>
      </c>
      <c r="AA3653" s="2">
        <f t="shared" si="2107"/>
        <v>0</v>
      </c>
      <c r="AB3653" s="4">
        <f t="shared" si="2083"/>
        <v>7.1215000000000001E-2</v>
      </c>
      <c r="AC3653" s="148">
        <f t="shared" si="2108"/>
        <v>1152</v>
      </c>
      <c r="AD3653" s="36">
        <v>252</v>
      </c>
      <c r="AE3653" s="35">
        <f t="shared" si="2109"/>
        <v>1.3695533369999999</v>
      </c>
      <c r="AF3653" s="2">
        <f t="shared" si="2110"/>
        <v>116589.58243513</v>
      </c>
      <c r="AG3653" s="2">
        <f t="shared" si="2111"/>
        <v>116589.58243513</v>
      </c>
      <c r="AH3653" s="3">
        <f t="shared" si="2112"/>
        <v>0</v>
      </c>
      <c r="AI3653" s="3"/>
      <c r="AJ3653" s="3">
        <v>0</v>
      </c>
      <c r="AK3653" s="2">
        <f t="shared" si="2113"/>
        <v>132868.50142124886</v>
      </c>
      <c r="AR3653" s="1"/>
      <c r="AW3653" s="30"/>
      <c r="AX3653" s="30"/>
    </row>
    <row r="3654" spans="1:50" x14ac:dyDescent="0.2">
      <c r="A3654" s="78">
        <f t="shared" si="2082"/>
        <v>45545</v>
      </c>
      <c r="B3654" s="2">
        <f t="shared" si="2084"/>
        <v>565221.14047791471</v>
      </c>
      <c r="C3654" s="3">
        <f t="shared" si="2085"/>
        <v>76304853.964518487</v>
      </c>
      <c r="D3654" s="2">
        <f t="shared" si="2114"/>
        <v>240537.3279050432</v>
      </c>
      <c r="E3654" s="2">
        <f t="shared" si="2086"/>
        <v>0</v>
      </c>
      <c r="F3654" s="33">
        <f t="shared" si="2087"/>
        <v>240537.3279050432</v>
      </c>
      <c r="G3654" s="39">
        <f t="shared" si="2088"/>
        <v>6941.51</v>
      </c>
      <c r="H3654" s="38">
        <f>IF(AND(N3654=1,N3653&gt;1),VLOOKUP(A3653,[1]Plan1!$CW$105:$CY$300,3),H3653)</f>
        <v>6967.89</v>
      </c>
      <c r="I3654" s="127">
        <f t="shared" si="2089"/>
        <v>45456</v>
      </c>
      <c r="J3654" s="127">
        <f t="shared" si="2090"/>
        <v>45486</v>
      </c>
      <c r="K3654" s="34">
        <f t="shared" si="2091"/>
        <v>3.8003258656977845E-3</v>
      </c>
      <c r="L3654" s="212">
        <f t="shared" si="2092"/>
        <v>45545</v>
      </c>
      <c r="M3654" s="1">
        <f t="shared" si="2093"/>
        <v>21</v>
      </c>
      <c r="N3654" s="1">
        <f t="shared" si="2094"/>
        <v>21</v>
      </c>
      <c r="O3654" s="2">
        <f t="shared" si="2095"/>
        <v>1.0038003200000001</v>
      </c>
      <c r="P3654" s="35">
        <f t="shared" si="2096"/>
        <v>1.00210048</v>
      </c>
      <c r="Q3654" s="35">
        <f t="shared" si="2097"/>
        <v>1.3068665710506879</v>
      </c>
      <c r="R3654" s="2">
        <f t="shared" si="2098"/>
        <v>1.31183308</v>
      </c>
      <c r="S3654" s="2">
        <f t="shared" si="2099"/>
        <v>1.29117631</v>
      </c>
      <c r="T3654" s="2">
        <f t="shared" si="2100"/>
        <v>315544.82372063998</v>
      </c>
      <c r="U3654" s="2">
        <f t="shared" si="2101"/>
        <v>0</v>
      </c>
      <c r="V3654" s="2">
        <f t="shared" si="2102"/>
        <v>75007.49581559957</v>
      </c>
      <c r="W3654" s="2">
        <f t="shared" si="2103"/>
        <v>315544.82372064277</v>
      </c>
      <c r="X3654" s="36">
        <f t="shared" si="2104"/>
        <v>120</v>
      </c>
      <c r="Y3654" s="2">
        <f t="shared" si="2105"/>
        <v>0</v>
      </c>
      <c r="Z3654" s="37">
        <f t="shared" si="2106"/>
        <v>0</v>
      </c>
      <c r="AA3654" s="2">
        <f t="shared" si="2107"/>
        <v>0</v>
      </c>
      <c r="AB3654" s="4">
        <f t="shared" si="2083"/>
        <v>7.1215000000000001E-2</v>
      </c>
      <c r="AC3654" s="148">
        <f t="shared" si="2108"/>
        <v>1153</v>
      </c>
      <c r="AD3654" s="36">
        <v>252</v>
      </c>
      <c r="AE3654" s="35">
        <f t="shared" si="2109"/>
        <v>1.369927262</v>
      </c>
      <c r="AF3654" s="2">
        <f t="shared" si="2110"/>
        <v>116728.63267724001</v>
      </c>
      <c r="AG3654" s="2">
        <f t="shared" si="2111"/>
        <v>116728.63267725</v>
      </c>
      <c r="AH3654" s="3">
        <f t="shared" si="2112"/>
        <v>0</v>
      </c>
      <c r="AI3654" s="3"/>
      <c r="AJ3654" s="3">
        <v>0</v>
      </c>
      <c r="AK3654" s="2">
        <f t="shared" si="2113"/>
        <v>132947.68408002195</v>
      </c>
      <c r="AR3654" s="1"/>
      <c r="AW3654" s="30"/>
      <c r="AX3654" s="30"/>
    </row>
    <row r="3655" spans="1:50" x14ac:dyDescent="0.2">
      <c r="A3655" s="78">
        <f t="shared" si="2082"/>
        <v>45546</v>
      </c>
      <c r="B3655" s="2">
        <f t="shared" si="2084"/>
        <v>565414.42339354567</v>
      </c>
      <c r="C3655" s="3">
        <f t="shared" si="2085"/>
        <v>76330947.158128664</v>
      </c>
      <c r="D3655" s="2">
        <f t="shared" si="2114"/>
        <v>240537.3279050432</v>
      </c>
      <c r="E3655" s="2">
        <f t="shared" si="2086"/>
        <v>0</v>
      </c>
      <c r="F3655" s="33">
        <f t="shared" si="2087"/>
        <v>240537.3279050432</v>
      </c>
      <c r="G3655" s="39">
        <f t="shared" si="2088"/>
        <v>6967.89</v>
      </c>
      <c r="H3655" s="38">
        <f>IF(AND(N3655=1,N3654&gt;1),VLOOKUP(A3654,[1]Plan1!$CW$105:$CY$300,3),H3654)</f>
        <v>6966.5</v>
      </c>
      <c r="I3655" s="127">
        <f t="shared" si="2089"/>
        <v>45484</v>
      </c>
      <c r="J3655" s="127">
        <f t="shared" si="2090"/>
        <v>45515</v>
      </c>
      <c r="K3655" s="34">
        <f t="shared" si="2091"/>
        <v>-1.9948650165257931E-4</v>
      </c>
      <c r="L3655" s="212">
        <f t="shared" si="2092"/>
        <v>45575</v>
      </c>
      <c r="M3655" s="1">
        <f t="shared" si="2093"/>
        <v>22</v>
      </c>
      <c r="N3655" s="1">
        <f t="shared" si="2094"/>
        <v>1</v>
      </c>
      <c r="O3655" s="2">
        <f t="shared" si="2095"/>
        <v>0.99999092999999994</v>
      </c>
      <c r="P3655" s="35">
        <f t="shared" si="2096"/>
        <v>1.0038003200000001</v>
      </c>
      <c r="Q3655" s="35">
        <f t="shared" si="2097"/>
        <v>1.3118330822179833</v>
      </c>
      <c r="R3655" s="2">
        <f t="shared" si="2098"/>
        <v>1.3118211799999999</v>
      </c>
      <c r="S3655" s="2">
        <f t="shared" si="2099"/>
        <v>1.29117631</v>
      </c>
      <c r="T3655" s="2">
        <f t="shared" si="2100"/>
        <v>315541.96132643998</v>
      </c>
      <c r="U3655" s="2">
        <f t="shared" si="2101"/>
        <v>0</v>
      </c>
      <c r="V3655" s="2">
        <f t="shared" si="2102"/>
        <v>75004.633421397477</v>
      </c>
      <c r="W3655" s="2">
        <f t="shared" si="2103"/>
        <v>315541.96132644068</v>
      </c>
      <c r="X3655" s="36">
        <f t="shared" si="2104"/>
        <v>0</v>
      </c>
      <c r="Y3655" s="2">
        <f t="shared" si="2105"/>
        <v>0</v>
      </c>
      <c r="Z3655" s="37">
        <f t="shared" si="2106"/>
        <v>0</v>
      </c>
      <c r="AA3655" s="2">
        <f t="shared" si="2107"/>
        <v>0</v>
      </c>
      <c r="AB3655" s="4">
        <f t="shared" si="2083"/>
        <v>7.1215000000000001E-2</v>
      </c>
      <c r="AC3655" s="148">
        <f t="shared" si="2108"/>
        <v>1154</v>
      </c>
      <c r="AD3655" s="36">
        <v>252</v>
      </c>
      <c r="AE3655" s="35">
        <f t="shared" si="2109"/>
        <v>1.37030129</v>
      </c>
      <c r="AF3655" s="2">
        <f t="shared" si="2110"/>
        <v>116845.59532831</v>
      </c>
      <c r="AG3655" s="2">
        <f t="shared" si="2111"/>
        <v>116845.59532831</v>
      </c>
      <c r="AH3655" s="3">
        <f t="shared" si="2112"/>
        <v>0</v>
      </c>
      <c r="AI3655" s="3"/>
      <c r="AJ3655" s="3">
        <v>0</v>
      </c>
      <c r="AK3655" s="2">
        <f t="shared" si="2113"/>
        <v>133026.86673879507</v>
      </c>
      <c r="AR3655" s="1"/>
      <c r="AW3655" s="30"/>
      <c r="AX3655" s="30"/>
    </row>
    <row r="3656" spans="1:50" x14ac:dyDescent="0.2">
      <c r="A3656" s="78">
        <f t="shared" si="2082"/>
        <v>45547</v>
      </c>
      <c r="B3656" s="2">
        <f t="shared" si="2084"/>
        <v>565607.73635292682</v>
      </c>
      <c r="C3656" s="3">
        <f t="shared" si="2085"/>
        <v>76357044.407645121</v>
      </c>
      <c r="D3656" s="2">
        <f t="shared" si="2114"/>
        <v>240537.3279050432</v>
      </c>
      <c r="E3656" s="2">
        <f t="shared" si="2086"/>
        <v>0</v>
      </c>
      <c r="F3656" s="33">
        <f t="shared" si="2087"/>
        <v>240537.3279050432</v>
      </c>
      <c r="G3656" s="39">
        <f t="shared" si="2088"/>
        <v>6967.89</v>
      </c>
      <c r="H3656" s="38">
        <f>IF(AND(N3656=1,N3655&gt;1),VLOOKUP(A3655,[1]Plan1!$CW$105:$CY$300,3),H3655)</f>
        <v>6966.5</v>
      </c>
      <c r="I3656" s="127">
        <f t="shared" si="2089"/>
        <v>45484</v>
      </c>
      <c r="J3656" s="127">
        <f t="shared" si="2090"/>
        <v>45515</v>
      </c>
      <c r="K3656" s="34">
        <f t="shared" si="2091"/>
        <v>-1.9948650165257931E-4</v>
      </c>
      <c r="L3656" s="212">
        <f t="shared" si="2092"/>
        <v>45575</v>
      </c>
      <c r="M3656" s="1">
        <f t="shared" si="2093"/>
        <v>22</v>
      </c>
      <c r="N3656" s="1">
        <f t="shared" si="2094"/>
        <v>2</v>
      </c>
      <c r="O3656" s="2">
        <f t="shared" si="2095"/>
        <v>0.99998186</v>
      </c>
      <c r="P3656" s="35">
        <f t="shared" si="2096"/>
        <v>1.0038003200000001</v>
      </c>
      <c r="Q3656" s="35">
        <f t="shared" si="2097"/>
        <v>1.3118330822179833</v>
      </c>
      <c r="R3656" s="2">
        <f t="shared" si="2098"/>
        <v>1.3118092800000001</v>
      </c>
      <c r="S3656" s="2">
        <f t="shared" si="2099"/>
        <v>1.29117631</v>
      </c>
      <c r="T3656" s="2">
        <f t="shared" si="2100"/>
        <v>315539.09893222997</v>
      </c>
      <c r="U3656" s="2">
        <f t="shared" si="2101"/>
        <v>0</v>
      </c>
      <c r="V3656" s="2">
        <f t="shared" si="2102"/>
        <v>75001.771027195442</v>
      </c>
      <c r="W3656" s="2">
        <f t="shared" si="2103"/>
        <v>315539.09893223864</v>
      </c>
      <c r="X3656" s="36">
        <f t="shared" si="2104"/>
        <v>0</v>
      </c>
      <c r="Y3656" s="2">
        <f t="shared" si="2105"/>
        <v>0</v>
      </c>
      <c r="Z3656" s="37">
        <f t="shared" si="2106"/>
        <v>0</v>
      </c>
      <c r="AA3656" s="2">
        <f t="shared" si="2107"/>
        <v>0</v>
      </c>
      <c r="AB3656" s="4">
        <f t="shared" si="2083"/>
        <v>7.1215000000000001E-2</v>
      </c>
      <c r="AC3656" s="148">
        <f t="shared" si="2108"/>
        <v>1155</v>
      </c>
      <c r="AD3656" s="36">
        <v>252</v>
      </c>
      <c r="AE3656" s="35">
        <f t="shared" si="2109"/>
        <v>1.37067542</v>
      </c>
      <c r="AF3656" s="2">
        <f t="shared" si="2110"/>
        <v>116962.58802312</v>
      </c>
      <c r="AG3656" s="2">
        <f t="shared" si="2111"/>
        <v>116962.58802312</v>
      </c>
      <c r="AH3656" s="3">
        <f t="shared" si="2112"/>
        <v>0</v>
      </c>
      <c r="AI3656" s="3"/>
      <c r="AJ3656" s="3">
        <v>0</v>
      </c>
      <c r="AK3656" s="2">
        <f t="shared" si="2113"/>
        <v>133106.04939756813</v>
      </c>
      <c r="AR3656" s="1"/>
      <c r="AW3656" s="30"/>
      <c r="AX3656" s="30"/>
    </row>
    <row r="3657" spans="1:50" x14ac:dyDescent="0.2">
      <c r="A3657" s="78">
        <f t="shared" si="2082"/>
        <v>45548</v>
      </c>
      <c r="B3657" s="2">
        <f t="shared" si="2084"/>
        <v>565801.07935519773</v>
      </c>
      <c r="C3657" s="3">
        <f t="shared" si="2085"/>
        <v>76383145.71295169</v>
      </c>
      <c r="D3657" s="2">
        <f t="shared" si="2114"/>
        <v>240537.3279050432</v>
      </c>
      <c r="E3657" s="2">
        <f t="shared" si="2086"/>
        <v>0</v>
      </c>
      <c r="F3657" s="33">
        <f t="shared" si="2087"/>
        <v>240537.3279050432</v>
      </c>
      <c r="G3657" s="39">
        <f t="shared" si="2088"/>
        <v>6967.89</v>
      </c>
      <c r="H3657" s="38">
        <f>IF(AND(N3657=1,N3656&gt;1),VLOOKUP(A3656,[1]Plan1!$CW$105:$CY$300,3),H3656)</f>
        <v>6966.5</v>
      </c>
      <c r="I3657" s="127">
        <f t="shared" si="2089"/>
        <v>45484</v>
      </c>
      <c r="J3657" s="127">
        <f t="shared" si="2090"/>
        <v>45515</v>
      </c>
      <c r="K3657" s="34">
        <f t="shared" si="2091"/>
        <v>-1.9948650165257931E-4</v>
      </c>
      <c r="L3657" s="212">
        <f t="shared" si="2092"/>
        <v>45575</v>
      </c>
      <c r="M3657" s="1">
        <f t="shared" si="2093"/>
        <v>22</v>
      </c>
      <c r="N3657" s="1">
        <f t="shared" si="2094"/>
        <v>3</v>
      </c>
      <c r="O3657" s="2">
        <f t="shared" si="2095"/>
        <v>0.99997278999999994</v>
      </c>
      <c r="P3657" s="35">
        <f t="shared" si="2096"/>
        <v>1.0038003200000001</v>
      </c>
      <c r="Q3657" s="35">
        <f t="shared" si="2097"/>
        <v>1.3118330822179833</v>
      </c>
      <c r="R3657" s="2">
        <f t="shared" si="2098"/>
        <v>1.31179738</v>
      </c>
      <c r="S3657" s="2">
        <f t="shared" si="2099"/>
        <v>1.29117631</v>
      </c>
      <c r="T3657" s="2">
        <f t="shared" si="2100"/>
        <v>315536.23653802997</v>
      </c>
      <c r="U3657" s="2">
        <f t="shared" si="2101"/>
        <v>0</v>
      </c>
      <c r="V3657" s="2">
        <f t="shared" si="2102"/>
        <v>74998.908632993363</v>
      </c>
      <c r="W3657" s="2">
        <f t="shared" si="2103"/>
        <v>315536.23653803655</v>
      </c>
      <c r="X3657" s="36">
        <f t="shared" si="2104"/>
        <v>0</v>
      </c>
      <c r="Y3657" s="2">
        <f t="shared" si="2105"/>
        <v>0</v>
      </c>
      <c r="Z3657" s="37">
        <f t="shared" si="2106"/>
        <v>0</v>
      </c>
      <c r="AA3657" s="2">
        <f t="shared" si="2107"/>
        <v>0</v>
      </c>
      <c r="AB3657" s="4">
        <f t="shared" si="2083"/>
        <v>7.1215000000000001E-2</v>
      </c>
      <c r="AC3657" s="148">
        <f t="shared" si="2108"/>
        <v>1156</v>
      </c>
      <c r="AD3657" s="36">
        <v>252</v>
      </c>
      <c r="AE3657" s="35">
        <f t="shared" si="2109"/>
        <v>1.371049652</v>
      </c>
      <c r="AF3657" s="2">
        <f t="shared" si="2110"/>
        <v>117079.61076082</v>
      </c>
      <c r="AG3657" s="2">
        <f t="shared" si="2111"/>
        <v>117079.61076082</v>
      </c>
      <c r="AH3657" s="3">
        <f t="shared" si="2112"/>
        <v>0</v>
      </c>
      <c r="AI3657" s="3"/>
      <c r="AJ3657" s="3">
        <v>0</v>
      </c>
      <c r="AK3657" s="2">
        <f t="shared" si="2113"/>
        <v>133185.23205634122</v>
      </c>
      <c r="AR3657" s="1"/>
      <c r="AW3657" s="30"/>
      <c r="AX3657" s="30"/>
    </row>
    <row r="3658" spans="1:50" x14ac:dyDescent="0.2">
      <c r="A3658" s="78">
        <f t="shared" si="2082"/>
        <v>45549</v>
      </c>
      <c r="B3658" s="2">
        <f t="shared" si="2084"/>
        <v>565876.33752939873</v>
      </c>
      <c r="C3658" s="3">
        <f t="shared" si="2085"/>
        <v>76393305.566468835</v>
      </c>
      <c r="D3658" s="2">
        <f t="shared" si="2114"/>
        <v>240537.3279050432</v>
      </c>
      <c r="E3658" s="2">
        <f t="shared" si="2086"/>
        <v>0</v>
      </c>
      <c r="F3658" s="33">
        <f t="shared" si="2087"/>
        <v>240537.3279050432</v>
      </c>
      <c r="G3658" s="39">
        <f t="shared" si="2088"/>
        <v>6967.89</v>
      </c>
      <c r="H3658" s="38">
        <f>IF(AND(N3658=1,N3657&gt;1),VLOOKUP(A3657,[1]Plan1!$CW$105:$CY$300,3),H3657)</f>
        <v>6966.5</v>
      </c>
      <c r="I3658" s="127">
        <f t="shared" si="2089"/>
        <v>45484</v>
      </c>
      <c r="J3658" s="127">
        <f t="shared" si="2090"/>
        <v>45515</v>
      </c>
      <c r="K3658" s="34">
        <f t="shared" si="2091"/>
        <v>-1.9948650165257931E-4</v>
      </c>
      <c r="L3658" s="212">
        <f t="shared" si="2092"/>
        <v>45575</v>
      </c>
      <c r="M3658" s="1">
        <f t="shared" si="2093"/>
        <v>22</v>
      </c>
      <c r="N3658" s="1">
        <f t="shared" si="2094"/>
        <v>4</v>
      </c>
      <c r="O3658" s="2">
        <f t="shared" si="2095"/>
        <v>0.99996372</v>
      </c>
      <c r="P3658" s="35">
        <f t="shared" si="2096"/>
        <v>1.0038003200000001</v>
      </c>
      <c r="Q3658" s="35">
        <f t="shared" si="2097"/>
        <v>1.3118330822179833</v>
      </c>
      <c r="R3658" s="2">
        <f t="shared" si="2098"/>
        <v>1.3117854799999999</v>
      </c>
      <c r="S3658" s="2">
        <f t="shared" si="2099"/>
        <v>1.29117631</v>
      </c>
      <c r="T3658" s="2">
        <f t="shared" si="2100"/>
        <v>315533.37414382998</v>
      </c>
      <c r="U3658" s="2">
        <f t="shared" si="2101"/>
        <v>0</v>
      </c>
      <c r="V3658" s="2">
        <f t="shared" si="2102"/>
        <v>74996.04623879127</v>
      </c>
      <c r="W3658" s="2">
        <f t="shared" si="2103"/>
        <v>315533.37414383446</v>
      </c>
      <c r="X3658" s="36">
        <f t="shared" si="2104"/>
        <v>0</v>
      </c>
      <c r="Y3658" s="2">
        <f t="shared" si="2105"/>
        <v>0</v>
      </c>
      <c r="Z3658" s="37">
        <f t="shared" si="2106"/>
        <v>0</v>
      </c>
      <c r="AA3658" s="2">
        <f t="shared" si="2107"/>
        <v>0</v>
      </c>
      <c r="AB3658" s="4">
        <f t="shared" si="2083"/>
        <v>7.1215000000000001E-2</v>
      </c>
      <c r="AC3658" s="148">
        <f t="shared" si="2108"/>
        <v>1156</v>
      </c>
      <c r="AD3658" s="36">
        <v>252</v>
      </c>
      <c r="AE3658" s="35">
        <f t="shared" si="2109"/>
        <v>1.371049652</v>
      </c>
      <c r="AF3658" s="2">
        <f t="shared" si="2110"/>
        <v>117078.54867045001</v>
      </c>
      <c r="AG3658" s="2">
        <f t="shared" si="2111"/>
        <v>117078.54867045001</v>
      </c>
      <c r="AH3658" s="3">
        <f t="shared" si="2112"/>
        <v>0</v>
      </c>
      <c r="AI3658" s="3"/>
      <c r="AJ3658" s="3">
        <v>0</v>
      </c>
      <c r="AK3658" s="2">
        <f t="shared" si="2113"/>
        <v>133264.41471511434</v>
      </c>
      <c r="AR3658" s="1"/>
      <c r="AW3658" s="30"/>
      <c r="AX3658" s="30"/>
    </row>
    <row r="3659" spans="1:50" x14ac:dyDescent="0.2">
      <c r="A3659" s="78">
        <f t="shared" ref="A3659:A3722" si="2115">(A3658+1)</f>
        <v>45550</v>
      </c>
      <c r="B3659" s="2">
        <f t="shared" si="2084"/>
        <v>565955.52018817188</v>
      </c>
      <c r="C3659" s="3">
        <f t="shared" si="2085"/>
        <v>76403995.225403205</v>
      </c>
      <c r="D3659" s="2">
        <f t="shared" si="2114"/>
        <v>240537.3279050432</v>
      </c>
      <c r="E3659" s="2">
        <f t="shared" si="2086"/>
        <v>0</v>
      </c>
      <c r="F3659" s="33">
        <f t="shared" si="2087"/>
        <v>240537.3279050432</v>
      </c>
      <c r="G3659" s="39">
        <f t="shared" si="2088"/>
        <v>6967.89</v>
      </c>
      <c r="H3659" s="38">
        <f>IF(AND(N3659=1,N3658&gt;1),VLOOKUP(A3658,[1]Plan1!$CW$105:$CY$300,3),H3658)</f>
        <v>6966.5</v>
      </c>
      <c r="I3659" s="127">
        <f t="shared" si="2089"/>
        <v>45484</v>
      </c>
      <c r="J3659" s="127">
        <f t="shared" si="2090"/>
        <v>45515</v>
      </c>
      <c r="K3659" s="34">
        <f t="shared" si="2091"/>
        <v>-1.9948650165257931E-4</v>
      </c>
      <c r="L3659" s="212">
        <f t="shared" si="2092"/>
        <v>45575</v>
      </c>
      <c r="M3659" s="1">
        <f t="shared" si="2093"/>
        <v>22</v>
      </c>
      <c r="N3659" s="1">
        <f t="shared" si="2094"/>
        <v>4</v>
      </c>
      <c r="O3659" s="2">
        <f t="shared" si="2095"/>
        <v>0.99996372</v>
      </c>
      <c r="P3659" s="35">
        <f t="shared" si="2096"/>
        <v>1.0038003200000001</v>
      </c>
      <c r="Q3659" s="35">
        <f t="shared" si="2097"/>
        <v>1.3118330822179833</v>
      </c>
      <c r="R3659" s="2">
        <f t="shared" si="2098"/>
        <v>1.3117854799999999</v>
      </c>
      <c r="S3659" s="2">
        <f t="shared" si="2099"/>
        <v>1.29117631</v>
      </c>
      <c r="T3659" s="2">
        <f t="shared" si="2100"/>
        <v>315533.37414382998</v>
      </c>
      <c r="U3659" s="2">
        <f t="shared" si="2101"/>
        <v>0</v>
      </c>
      <c r="V3659" s="2">
        <f t="shared" si="2102"/>
        <v>74996.04623879127</v>
      </c>
      <c r="W3659" s="2">
        <f t="shared" si="2103"/>
        <v>315533.37414383446</v>
      </c>
      <c r="X3659" s="36">
        <f t="shared" si="2104"/>
        <v>0</v>
      </c>
      <c r="Y3659" s="2">
        <f t="shared" si="2105"/>
        <v>0</v>
      </c>
      <c r="Z3659" s="37">
        <f t="shared" si="2106"/>
        <v>0</v>
      </c>
      <c r="AA3659" s="2">
        <f t="shared" si="2107"/>
        <v>0</v>
      </c>
      <c r="AB3659" s="4">
        <f t="shared" ref="AB3659:AB3722" si="2116">(AB3658)</f>
        <v>7.1215000000000001E-2</v>
      </c>
      <c r="AC3659" s="148">
        <f t="shared" si="2108"/>
        <v>1156</v>
      </c>
      <c r="AD3659" s="36">
        <v>252</v>
      </c>
      <c r="AE3659" s="35">
        <f t="shared" si="2109"/>
        <v>1.371049652</v>
      </c>
      <c r="AF3659" s="2">
        <f t="shared" si="2110"/>
        <v>117078.54867045001</v>
      </c>
      <c r="AG3659" s="2">
        <f t="shared" si="2111"/>
        <v>117078.54867045001</v>
      </c>
      <c r="AH3659" s="3">
        <f t="shared" si="2112"/>
        <v>0</v>
      </c>
      <c r="AI3659" s="3"/>
      <c r="AJ3659" s="3">
        <v>0</v>
      </c>
      <c r="AK3659" s="2">
        <f t="shared" si="2113"/>
        <v>133343.59737388743</v>
      </c>
      <c r="AR3659" s="1"/>
      <c r="AW3659" s="30"/>
      <c r="AX3659" s="30"/>
    </row>
    <row r="3660" spans="1:50" x14ac:dyDescent="0.2">
      <c r="A3660" s="78">
        <f t="shared" si="2115"/>
        <v>45551</v>
      </c>
      <c r="B3660" s="2">
        <f t="shared" si="2084"/>
        <v>566152.81771702506</v>
      </c>
      <c r="C3660" s="3">
        <f t="shared" si="2085"/>
        <v>76430630.391798377</v>
      </c>
      <c r="D3660" s="2">
        <f t="shared" si="2114"/>
        <v>240537.3279050432</v>
      </c>
      <c r="E3660" s="2">
        <f t="shared" si="2086"/>
        <v>0</v>
      </c>
      <c r="F3660" s="33">
        <f t="shared" si="2087"/>
        <v>240537.3279050432</v>
      </c>
      <c r="G3660" s="39">
        <f t="shared" si="2088"/>
        <v>6967.89</v>
      </c>
      <c r="H3660" s="38">
        <f>IF(AND(N3660=1,N3659&gt;1),VLOOKUP(A3659,[1]Plan1!$CW$105:$CY$300,3),H3659)</f>
        <v>6966.5</v>
      </c>
      <c r="I3660" s="127">
        <f t="shared" si="2089"/>
        <v>45484</v>
      </c>
      <c r="J3660" s="127">
        <f t="shared" si="2090"/>
        <v>45515</v>
      </c>
      <c r="K3660" s="34">
        <f t="shared" si="2091"/>
        <v>-1.9948650165257931E-4</v>
      </c>
      <c r="L3660" s="212">
        <f t="shared" si="2092"/>
        <v>45575</v>
      </c>
      <c r="M3660" s="1">
        <f t="shared" si="2093"/>
        <v>22</v>
      </c>
      <c r="N3660" s="1">
        <f t="shared" si="2094"/>
        <v>4</v>
      </c>
      <c r="O3660" s="2">
        <f t="shared" si="2095"/>
        <v>0.99996372</v>
      </c>
      <c r="P3660" s="35">
        <f t="shared" si="2096"/>
        <v>1.0038003200000001</v>
      </c>
      <c r="Q3660" s="35">
        <f t="shared" si="2097"/>
        <v>1.3118330822179833</v>
      </c>
      <c r="R3660" s="2">
        <f t="shared" si="2098"/>
        <v>1.3117854799999999</v>
      </c>
      <c r="S3660" s="2">
        <f t="shared" si="2099"/>
        <v>1.29117631</v>
      </c>
      <c r="T3660" s="2">
        <f t="shared" si="2100"/>
        <v>315533.37414382998</v>
      </c>
      <c r="U3660" s="2">
        <f t="shared" si="2101"/>
        <v>0</v>
      </c>
      <c r="V3660" s="2">
        <f t="shared" si="2102"/>
        <v>74996.04623879127</v>
      </c>
      <c r="W3660" s="2">
        <f t="shared" si="2103"/>
        <v>315533.37414383446</v>
      </c>
      <c r="X3660" s="36">
        <f t="shared" si="2104"/>
        <v>0</v>
      </c>
      <c r="Y3660" s="2">
        <f t="shared" si="2105"/>
        <v>0</v>
      </c>
      <c r="Z3660" s="37">
        <f t="shared" si="2106"/>
        <v>0</v>
      </c>
      <c r="AA3660" s="2">
        <f t="shared" si="2107"/>
        <v>0</v>
      </c>
      <c r="AB3660" s="4">
        <f t="shared" si="2116"/>
        <v>7.1215000000000001E-2</v>
      </c>
      <c r="AC3660" s="148">
        <f t="shared" si="2108"/>
        <v>1157</v>
      </c>
      <c r="AD3660" s="36">
        <v>252</v>
      </c>
      <c r="AE3660" s="35">
        <f t="shared" si="2109"/>
        <v>1.3714239859999999</v>
      </c>
      <c r="AF3660" s="2">
        <f t="shared" si="2110"/>
        <v>117196.66354053</v>
      </c>
      <c r="AG3660" s="2">
        <f t="shared" si="2111"/>
        <v>117196.66354053</v>
      </c>
      <c r="AH3660" s="3">
        <f t="shared" si="2112"/>
        <v>0</v>
      </c>
      <c r="AI3660" s="3"/>
      <c r="AJ3660" s="3">
        <v>0</v>
      </c>
      <c r="AK3660" s="2">
        <f t="shared" si="2113"/>
        <v>133422.78003266052</v>
      </c>
      <c r="AR3660" s="1"/>
      <c r="AW3660" s="30"/>
      <c r="AX3660" s="30"/>
    </row>
    <row r="3661" spans="1:50" x14ac:dyDescent="0.2">
      <c r="A3661" s="78">
        <f t="shared" si="2115"/>
        <v>45552</v>
      </c>
      <c r="B3661" s="2">
        <f t="shared" si="2084"/>
        <v>566346.22410211933</v>
      </c>
      <c r="C3661" s="3">
        <f t="shared" si="2085"/>
        <v>76456740.253786117</v>
      </c>
      <c r="D3661" s="2">
        <f t="shared" si="2114"/>
        <v>240537.3279050432</v>
      </c>
      <c r="E3661" s="2">
        <f t="shared" si="2086"/>
        <v>0</v>
      </c>
      <c r="F3661" s="33">
        <f t="shared" si="2087"/>
        <v>240537.3279050432</v>
      </c>
      <c r="G3661" s="39">
        <f t="shared" si="2088"/>
        <v>6967.89</v>
      </c>
      <c r="H3661" s="38">
        <f>IF(AND(N3661=1,N3660&gt;1),VLOOKUP(A3660,[1]Plan1!$CW$105:$CY$300,3),H3660)</f>
        <v>6966.5</v>
      </c>
      <c r="I3661" s="127">
        <f t="shared" si="2089"/>
        <v>45484</v>
      </c>
      <c r="J3661" s="127">
        <f t="shared" si="2090"/>
        <v>45515</v>
      </c>
      <c r="K3661" s="34">
        <f t="shared" si="2091"/>
        <v>-1.9948650165257931E-4</v>
      </c>
      <c r="L3661" s="212">
        <f t="shared" si="2092"/>
        <v>45575</v>
      </c>
      <c r="M3661" s="1">
        <f t="shared" si="2093"/>
        <v>22</v>
      </c>
      <c r="N3661" s="1">
        <f t="shared" si="2094"/>
        <v>5</v>
      </c>
      <c r="O3661" s="2">
        <f t="shared" si="2095"/>
        <v>0.99995464999999994</v>
      </c>
      <c r="P3661" s="35">
        <f t="shared" si="2096"/>
        <v>1.0038003200000001</v>
      </c>
      <c r="Q3661" s="35">
        <f t="shared" si="2097"/>
        <v>1.3118330822179833</v>
      </c>
      <c r="R3661" s="2">
        <f t="shared" si="2098"/>
        <v>1.31177359</v>
      </c>
      <c r="S3661" s="2">
        <f t="shared" si="2099"/>
        <v>1.29117631</v>
      </c>
      <c r="T3661" s="2">
        <f t="shared" si="2100"/>
        <v>315530.51415499998</v>
      </c>
      <c r="U3661" s="2">
        <f t="shared" si="2101"/>
        <v>0</v>
      </c>
      <c r="V3661" s="2">
        <f t="shared" si="2102"/>
        <v>74993.186249962513</v>
      </c>
      <c r="W3661" s="2">
        <f t="shared" si="2103"/>
        <v>315530.51415500569</v>
      </c>
      <c r="X3661" s="36">
        <f t="shared" si="2104"/>
        <v>0</v>
      </c>
      <c r="Y3661" s="2">
        <f t="shared" si="2105"/>
        <v>0</v>
      </c>
      <c r="Z3661" s="37">
        <f t="shared" si="2106"/>
        <v>0</v>
      </c>
      <c r="AA3661" s="2">
        <f t="shared" si="2107"/>
        <v>0</v>
      </c>
      <c r="AB3661" s="4">
        <f t="shared" si="2116"/>
        <v>7.1215000000000001E-2</v>
      </c>
      <c r="AC3661" s="148">
        <f t="shared" si="2108"/>
        <v>1158</v>
      </c>
      <c r="AD3661" s="36">
        <v>252</v>
      </c>
      <c r="AE3661" s="35">
        <f t="shared" si="2109"/>
        <v>1.3717984219999999</v>
      </c>
      <c r="AF3661" s="2">
        <f t="shared" si="2110"/>
        <v>117313.74725566999</v>
      </c>
      <c r="AG3661" s="2">
        <f t="shared" si="2111"/>
        <v>117313.74725568001</v>
      </c>
      <c r="AH3661" s="3">
        <f t="shared" si="2112"/>
        <v>0</v>
      </c>
      <c r="AI3661" s="3"/>
      <c r="AJ3661" s="3">
        <v>0</v>
      </c>
      <c r="AK3661" s="2">
        <f t="shared" si="2113"/>
        <v>133501.96269143358</v>
      </c>
      <c r="AR3661" s="1"/>
      <c r="AW3661" s="30"/>
      <c r="AX3661" s="30"/>
    </row>
    <row r="3662" spans="1:50" x14ac:dyDescent="0.2">
      <c r="A3662" s="78">
        <f t="shared" si="2115"/>
        <v>45553</v>
      </c>
      <c r="B3662" s="2">
        <f t="shared" si="2084"/>
        <v>566539.66084479354</v>
      </c>
      <c r="C3662" s="3">
        <f t="shared" si="2085"/>
        <v>76482854.214047134</v>
      </c>
      <c r="D3662" s="2">
        <f t="shared" si="2114"/>
        <v>240537.3279050432</v>
      </c>
      <c r="E3662" s="2">
        <f t="shared" si="2086"/>
        <v>0</v>
      </c>
      <c r="F3662" s="33">
        <f t="shared" si="2087"/>
        <v>240537.3279050432</v>
      </c>
      <c r="G3662" s="39">
        <f t="shared" si="2088"/>
        <v>6967.89</v>
      </c>
      <c r="H3662" s="38">
        <f>IF(AND(N3662=1,N3661&gt;1),VLOOKUP(A3661,[1]Plan1!$CW$105:$CY$300,3),H3661)</f>
        <v>6966.5</v>
      </c>
      <c r="I3662" s="127">
        <f t="shared" si="2089"/>
        <v>45484</v>
      </c>
      <c r="J3662" s="127">
        <f t="shared" si="2090"/>
        <v>45515</v>
      </c>
      <c r="K3662" s="34">
        <f t="shared" si="2091"/>
        <v>-1.9948650165257931E-4</v>
      </c>
      <c r="L3662" s="212">
        <f t="shared" si="2092"/>
        <v>45575</v>
      </c>
      <c r="M3662" s="1">
        <f t="shared" si="2093"/>
        <v>22</v>
      </c>
      <c r="N3662" s="1">
        <f t="shared" si="2094"/>
        <v>6</v>
      </c>
      <c r="O3662" s="2">
        <f t="shared" si="2095"/>
        <v>0.99994559000000005</v>
      </c>
      <c r="P3662" s="35">
        <f t="shared" si="2096"/>
        <v>1.0038003200000001</v>
      </c>
      <c r="Q3662" s="35">
        <f t="shared" si="2097"/>
        <v>1.3118330822179833</v>
      </c>
      <c r="R3662" s="2">
        <f t="shared" si="2098"/>
        <v>1.3117616999999999</v>
      </c>
      <c r="S3662" s="2">
        <f t="shared" si="2099"/>
        <v>1.29117631</v>
      </c>
      <c r="T3662" s="2">
        <f t="shared" si="2100"/>
        <v>315527.65416616999</v>
      </c>
      <c r="U3662" s="2">
        <f t="shared" si="2101"/>
        <v>0</v>
      </c>
      <c r="V3662" s="2">
        <f t="shared" si="2102"/>
        <v>74990.326261133683</v>
      </c>
      <c r="W3662" s="2">
        <f t="shared" si="2103"/>
        <v>315527.65416617692</v>
      </c>
      <c r="X3662" s="36">
        <f t="shared" si="2104"/>
        <v>0</v>
      </c>
      <c r="Y3662" s="2">
        <f t="shared" si="2105"/>
        <v>0</v>
      </c>
      <c r="Z3662" s="37">
        <f t="shared" si="2106"/>
        <v>0</v>
      </c>
      <c r="AA3662" s="2">
        <f t="shared" si="2107"/>
        <v>0</v>
      </c>
      <c r="AB3662" s="4">
        <f t="shared" si="2116"/>
        <v>7.1215000000000001E-2</v>
      </c>
      <c r="AC3662" s="148">
        <f t="shared" si="2108"/>
        <v>1159</v>
      </c>
      <c r="AD3662" s="36">
        <v>252</v>
      </c>
      <c r="AE3662" s="35">
        <f t="shared" si="2109"/>
        <v>1.372172961</v>
      </c>
      <c r="AF3662" s="2">
        <f t="shared" si="2110"/>
        <v>117430.8613284</v>
      </c>
      <c r="AG3662" s="2">
        <f t="shared" si="2111"/>
        <v>117430.86132841</v>
      </c>
      <c r="AH3662" s="3">
        <f t="shared" si="2112"/>
        <v>0</v>
      </c>
      <c r="AI3662" s="3"/>
      <c r="AJ3662" s="3">
        <v>0</v>
      </c>
      <c r="AK3662" s="2">
        <f t="shared" si="2113"/>
        <v>133581.1453502067</v>
      </c>
      <c r="AR3662" s="1"/>
      <c r="AW3662" s="30"/>
      <c r="AX3662" s="30"/>
    </row>
    <row r="3663" spans="1:50" x14ac:dyDescent="0.2">
      <c r="A3663" s="78">
        <f t="shared" si="2115"/>
        <v>45554</v>
      </c>
      <c r="B3663" s="2">
        <f t="shared" si="2084"/>
        <v>566733.1243271447</v>
      </c>
      <c r="C3663" s="3">
        <f t="shared" si="2085"/>
        <v>76508971.784164533</v>
      </c>
      <c r="D3663" s="2">
        <f t="shared" si="2114"/>
        <v>240537.3279050432</v>
      </c>
      <c r="E3663" s="2">
        <f t="shared" si="2086"/>
        <v>0</v>
      </c>
      <c r="F3663" s="33">
        <f t="shared" si="2087"/>
        <v>240537.3279050432</v>
      </c>
      <c r="G3663" s="39">
        <f t="shared" si="2088"/>
        <v>6967.89</v>
      </c>
      <c r="H3663" s="38">
        <f>IF(AND(N3663=1,N3662&gt;1),VLOOKUP(A3662,[1]Plan1!$CW$105:$CY$300,3),H3662)</f>
        <v>6966.5</v>
      </c>
      <c r="I3663" s="127">
        <f t="shared" si="2089"/>
        <v>45484</v>
      </c>
      <c r="J3663" s="127">
        <f t="shared" si="2090"/>
        <v>45515</v>
      </c>
      <c r="K3663" s="34">
        <f t="shared" si="2091"/>
        <v>-1.9948650165257931E-4</v>
      </c>
      <c r="L3663" s="212">
        <f t="shared" si="2092"/>
        <v>45575</v>
      </c>
      <c r="M3663" s="1">
        <f t="shared" si="2093"/>
        <v>22</v>
      </c>
      <c r="N3663" s="1">
        <f t="shared" si="2094"/>
        <v>7</v>
      </c>
      <c r="O3663" s="2">
        <f t="shared" si="2095"/>
        <v>0.99993652</v>
      </c>
      <c r="P3663" s="35">
        <f t="shared" si="2096"/>
        <v>1.0038003200000001</v>
      </c>
      <c r="Q3663" s="35">
        <f t="shared" si="2097"/>
        <v>1.3118330822179833</v>
      </c>
      <c r="R3663" s="2">
        <f t="shared" si="2098"/>
        <v>1.3117498000000001</v>
      </c>
      <c r="S3663" s="2">
        <f t="shared" si="2099"/>
        <v>1.29117631</v>
      </c>
      <c r="T3663" s="2">
        <f t="shared" si="2100"/>
        <v>315524.79177196999</v>
      </c>
      <c r="U3663" s="2">
        <f t="shared" si="2101"/>
        <v>0</v>
      </c>
      <c r="V3663" s="2">
        <f t="shared" si="2102"/>
        <v>74987.463866931663</v>
      </c>
      <c r="W3663" s="2">
        <f t="shared" si="2103"/>
        <v>315524.79177197488</v>
      </c>
      <c r="X3663" s="36">
        <f t="shared" si="2104"/>
        <v>0</v>
      </c>
      <c r="Y3663" s="2">
        <f t="shared" si="2105"/>
        <v>0</v>
      </c>
      <c r="Z3663" s="37">
        <f t="shared" si="2106"/>
        <v>0</v>
      </c>
      <c r="AA3663" s="2">
        <f t="shared" si="2107"/>
        <v>0</v>
      </c>
      <c r="AB3663" s="4">
        <f t="shared" si="2116"/>
        <v>7.1215000000000001E-2</v>
      </c>
      <c r="AC3663" s="148">
        <f t="shared" si="2108"/>
        <v>1160</v>
      </c>
      <c r="AD3663" s="36">
        <v>252</v>
      </c>
      <c r="AE3663" s="35">
        <f t="shared" si="2109"/>
        <v>1.372547602</v>
      </c>
      <c r="AF3663" s="2">
        <f t="shared" si="2110"/>
        <v>117548.00454619</v>
      </c>
      <c r="AG3663" s="2">
        <f t="shared" si="2111"/>
        <v>117548.00454619</v>
      </c>
      <c r="AH3663" s="3">
        <f t="shared" si="2112"/>
        <v>0</v>
      </c>
      <c r="AI3663" s="3"/>
      <c r="AJ3663" s="3">
        <v>0</v>
      </c>
      <c r="AK3663" s="2">
        <f t="shared" si="2113"/>
        <v>133660.32800897979</v>
      </c>
      <c r="AR3663" s="1"/>
      <c r="AW3663" s="30"/>
      <c r="AX3663" s="30"/>
    </row>
    <row r="3664" spans="1:50" x14ac:dyDescent="0.2">
      <c r="A3664" s="78">
        <f t="shared" si="2115"/>
        <v>45555</v>
      </c>
      <c r="B3664" s="2">
        <f t="shared" si="2084"/>
        <v>566926.61784800561</v>
      </c>
      <c r="C3664" s="3">
        <f t="shared" si="2085"/>
        <v>76535093.409480751</v>
      </c>
      <c r="D3664" s="2">
        <f t="shared" si="2114"/>
        <v>240537.3279050432</v>
      </c>
      <c r="E3664" s="2">
        <f t="shared" si="2086"/>
        <v>0</v>
      </c>
      <c r="F3664" s="33">
        <f t="shared" si="2087"/>
        <v>240537.3279050432</v>
      </c>
      <c r="G3664" s="39">
        <f t="shared" si="2088"/>
        <v>6967.89</v>
      </c>
      <c r="H3664" s="38">
        <f>IF(AND(N3664=1,N3663&gt;1),VLOOKUP(A3663,[1]Plan1!$CW$105:$CY$300,3),H3663)</f>
        <v>6966.5</v>
      </c>
      <c r="I3664" s="127">
        <f t="shared" si="2089"/>
        <v>45484</v>
      </c>
      <c r="J3664" s="127">
        <f t="shared" si="2090"/>
        <v>45515</v>
      </c>
      <c r="K3664" s="34">
        <f t="shared" si="2091"/>
        <v>-1.9948650165257931E-4</v>
      </c>
      <c r="L3664" s="212">
        <f t="shared" si="2092"/>
        <v>45575</v>
      </c>
      <c r="M3664" s="1">
        <f t="shared" si="2093"/>
        <v>22</v>
      </c>
      <c r="N3664" s="1">
        <f t="shared" si="2094"/>
        <v>8</v>
      </c>
      <c r="O3664" s="2">
        <f t="shared" si="2095"/>
        <v>0.99992745000000005</v>
      </c>
      <c r="P3664" s="35">
        <f t="shared" si="2096"/>
        <v>1.0038003200000001</v>
      </c>
      <c r="Q3664" s="35">
        <f t="shared" si="2097"/>
        <v>1.3118330822179833</v>
      </c>
      <c r="R3664" s="2">
        <f t="shared" si="2098"/>
        <v>1.3117379</v>
      </c>
      <c r="S3664" s="2">
        <f t="shared" si="2099"/>
        <v>1.29117631</v>
      </c>
      <c r="T3664" s="2">
        <f t="shared" si="2100"/>
        <v>315521.92937776999</v>
      </c>
      <c r="U3664" s="2">
        <f t="shared" si="2101"/>
        <v>0</v>
      </c>
      <c r="V3664" s="2">
        <f t="shared" si="2102"/>
        <v>74984.60147272957</v>
      </c>
      <c r="W3664" s="2">
        <f t="shared" si="2103"/>
        <v>315521.92937777279</v>
      </c>
      <c r="X3664" s="36">
        <f t="shared" si="2104"/>
        <v>0</v>
      </c>
      <c r="Y3664" s="2">
        <f t="shared" si="2105"/>
        <v>0</v>
      </c>
      <c r="Z3664" s="37">
        <f t="shared" si="2106"/>
        <v>0</v>
      </c>
      <c r="AA3664" s="2">
        <f t="shared" si="2107"/>
        <v>0</v>
      </c>
      <c r="AB3664" s="4">
        <f t="shared" si="2116"/>
        <v>7.1215000000000001E-2</v>
      </c>
      <c r="AC3664" s="148">
        <f t="shared" si="2108"/>
        <v>1161</v>
      </c>
      <c r="AD3664" s="36">
        <v>252</v>
      </c>
      <c r="AE3664" s="35">
        <f t="shared" si="2109"/>
        <v>1.3729223450000001</v>
      </c>
      <c r="AF3664" s="2">
        <f t="shared" si="2110"/>
        <v>117665.17780248</v>
      </c>
      <c r="AG3664" s="2">
        <f t="shared" si="2111"/>
        <v>117665.17780248</v>
      </c>
      <c r="AH3664" s="3">
        <f t="shared" si="2112"/>
        <v>0</v>
      </c>
      <c r="AI3664" s="3"/>
      <c r="AJ3664" s="3">
        <v>0</v>
      </c>
      <c r="AK3664" s="2">
        <f t="shared" si="2113"/>
        <v>133739.51066775288</v>
      </c>
      <c r="AR3664" s="1"/>
      <c r="AW3664" s="30"/>
      <c r="AX3664" s="30"/>
    </row>
    <row r="3665" spans="1:50" x14ac:dyDescent="0.2">
      <c r="A3665" s="78">
        <f t="shared" si="2115"/>
        <v>45556</v>
      </c>
      <c r="B3665" s="2">
        <f t="shared" si="2084"/>
        <v>567001.87396420992</v>
      </c>
      <c r="C3665" s="3">
        <f t="shared" si="2085"/>
        <v>76545252.985168338</v>
      </c>
      <c r="D3665" s="2">
        <f t="shared" si="2114"/>
        <v>240537.3279050432</v>
      </c>
      <c r="E3665" s="2">
        <f t="shared" si="2086"/>
        <v>0</v>
      </c>
      <c r="F3665" s="33">
        <f t="shared" si="2087"/>
        <v>240537.3279050432</v>
      </c>
      <c r="G3665" s="39">
        <f t="shared" si="2088"/>
        <v>6967.89</v>
      </c>
      <c r="H3665" s="38">
        <f>IF(AND(N3665=1,N3664&gt;1),VLOOKUP(A3664,[1]Plan1!$CW$105:$CY$300,3),H3664)</f>
        <v>6966.5</v>
      </c>
      <c r="I3665" s="127">
        <f t="shared" si="2089"/>
        <v>45484</v>
      </c>
      <c r="J3665" s="127">
        <f t="shared" si="2090"/>
        <v>45515</v>
      </c>
      <c r="K3665" s="34">
        <f t="shared" si="2091"/>
        <v>-1.9948650165257931E-4</v>
      </c>
      <c r="L3665" s="212">
        <f t="shared" si="2092"/>
        <v>45575</v>
      </c>
      <c r="M3665" s="1">
        <f t="shared" si="2093"/>
        <v>22</v>
      </c>
      <c r="N3665" s="1">
        <f t="shared" si="2094"/>
        <v>9</v>
      </c>
      <c r="O3665" s="2">
        <f t="shared" si="2095"/>
        <v>0.99991838</v>
      </c>
      <c r="P3665" s="35">
        <f t="shared" si="2096"/>
        <v>1.0038003200000001</v>
      </c>
      <c r="Q3665" s="35">
        <f t="shared" si="2097"/>
        <v>1.3118330822179833</v>
      </c>
      <c r="R3665" s="2">
        <f t="shared" si="2098"/>
        <v>1.3117260100000001</v>
      </c>
      <c r="S3665" s="2">
        <f t="shared" si="2099"/>
        <v>1.29117631</v>
      </c>
      <c r="T3665" s="2">
        <f t="shared" si="2100"/>
        <v>315519.06938894</v>
      </c>
      <c r="U3665" s="2">
        <f t="shared" si="2101"/>
        <v>0</v>
      </c>
      <c r="V3665" s="2">
        <f t="shared" si="2102"/>
        <v>74981.741483900798</v>
      </c>
      <c r="W3665" s="2">
        <f t="shared" si="2103"/>
        <v>315519.06938894402</v>
      </c>
      <c r="X3665" s="36">
        <f t="shared" si="2104"/>
        <v>0</v>
      </c>
      <c r="Y3665" s="2">
        <f t="shared" si="2105"/>
        <v>0</v>
      </c>
      <c r="Z3665" s="37">
        <f t="shared" si="2106"/>
        <v>0</v>
      </c>
      <c r="AA3665" s="2">
        <f t="shared" si="2107"/>
        <v>0</v>
      </c>
      <c r="AB3665" s="4">
        <f t="shared" si="2116"/>
        <v>7.1215000000000001E-2</v>
      </c>
      <c r="AC3665" s="148">
        <f t="shared" si="2108"/>
        <v>1161</v>
      </c>
      <c r="AD3665" s="36">
        <v>252</v>
      </c>
      <c r="AE3665" s="35">
        <f t="shared" si="2109"/>
        <v>1.3729223450000001</v>
      </c>
      <c r="AF3665" s="2">
        <f t="shared" si="2110"/>
        <v>117664.11124874</v>
      </c>
      <c r="AG3665" s="2">
        <f t="shared" si="2111"/>
        <v>117664.11124874</v>
      </c>
      <c r="AH3665" s="3">
        <f t="shared" si="2112"/>
        <v>0</v>
      </c>
      <c r="AI3665" s="3"/>
      <c r="AJ3665" s="3">
        <v>0</v>
      </c>
      <c r="AK3665" s="2">
        <f t="shared" si="2113"/>
        <v>133818.69332652594</v>
      </c>
      <c r="AR3665" s="1"/>
      <c r="AW3665" s="30"/>
      <c r="AX3665" s="30"/>
    </row>
    <row r="3666" spans="1:50" x14ac:dyDescent="0.2">
      <c r="A3666" s="78">
        <f t="shared" si="2115"/>
        <v>45557</v>
      </c>
      <c r="B3666" s="2">
        <f t="shared" si="2084"/>
        <v>567081.05662298307</v>
      </c>
      <c r="C3666" s="3">
        <f t="shared" si="2085"/>
        <v>76555942.644102708</v>
      </c>
      <c r="D3666" s="2">
        <f t="shared" si="2114"/>
        <v>240537.3279050432</v>
      </c>
      <c r="E3666" s="2">
        <f t="shared" si="2086"/>
        <v>0</v>
      </c>
      <c r="F3666" s="33">
        <f t="shared" si="2087"/>
        <v>240537.3279050432</v>
      </c>
      <c r="G3666" s="39">
        <f t="shared" si="2088"/>
        <v>6967.89</v>
      </c>
      <c r="H3666" s="38">
        <f>IF(AND(N3666=1,N3665&gt;1),VLOOKUP(A3665,[1]Plan1!$CW$105:$CY$300,3),H3665)</f>
        <v>6966.5</v>
      </c>
      <c r="I3666" s="127">
        <f t="shared" si="2089"/>
        <v>45484</v>
      </c>
      <c r="J3666" s="127">
        <f t="shared" si="2090"/>
        <v>45515</v>
      </c>
      <c r="K3666" s="34">
        <f t="shared" si="2091"/>
        <v>-1.9948650165257931E-4</v>
      </c>
      <c r="L3666" s="212">
        <f t="shared" si="2092"/>
        <v>45575</v>
      </c>
      <c r="M3666" s="1">
        <f t="shared" si="2093"/>
        <v>22</v>
      </c>
      <c r="N3666" s="1">
        <f t="shared" si="2094"/>
        <v>9</v>
      </c>
      <c r="O3666" s="2">
        <f t="shared" si="2095"/>
        <v>0.99991838</v>
      </c>
      <c r="P3666" s="35">
        <f t="shared" si="2096"/>
        <v>1.0038003200000001</v>
      </c>
      <c r="Q3666" s="35">
        <f t="shared" si="2097"/>
        <v>1.3118330822179833</v>
      </c>
      <c r="R3666" s="2">
        <f t="shared" si="2098"/>
        <v>1.3117260100000001</v>
      </c>
      <c r="S3666" s="2">
        <f t="shared" si="2099"/>
        <v>1.29117631</v>
      </c>
      <c r="T3666" s="2">
        <f t="shared" si="2100"/>
        <v>315519.06938894</v>
      </c>
      <c r="U3666" s="2">
        <f t="shared" si="2101"/>
        <v>0</v>
      </c>
      <c r="V3666" s="2">
        <f t="shared" si="2102"/>
        <v>74981.741483900798</v>
      </c>
      <c r="W3666" s="2">
        <f t="shared" si="2103"/>
        <v>315519.06938894402</v>
      </c>
      <c r="X3666" s="36">
        <f t="shared" si="2104"/>
        <v>0</v>
      </c>
      <c r="Y3666" s="2">
        <f t="shared" si="2105"/>
        <v>0</v>
      </c>
      <c r="Z3666" s="37">
        <f t="shared" si="2106"/>
        <v>0</v>
      </c>
      <c r="AA3666" s="2">
        <f t="shared" si="2107"/>
        <v>0</v>
      </c>
      <c r="AB3666" s="4">
        <f t="shared" si="2116"/>
        <v>7.1215000000000001E-2</v>
      </c>
      <c r="AC3666" s="148">
        <f t="shared" si="2108"/>
        <v>1161</v>
      </c>
      <c r="AD3666" s="36">
        <v>252</v>
      </c>
      <c r="AE3666" s="35">
        <f t="shared" si="2109"/>
        <v>1.3729223450000001</v>
      </c>
      <c r="AF3666" s="2">
        <f t="shared" si="2110"/>
        <v>117664.11124874</v>
      </c>
      <c r="AG3666" s="2">
        <f t="shared" si="2111"/>
        <v>117664.11124874</v>
      </c>
      <c r="AH3666" s="3">
        <f t="shared" si="2112"/>
        <v>0</v>
      </c>
      <c r="AI3666" s="3"/>
      <c r="AJ3666" s="3">
        <v>0</v>
      </c>
      <c r="AK3666" s="2">
        <f t="shared" si="2113"/>
        <v>133897.87598529906</v>
      </c>
      <c r="AR3666" s="1"/>
      <c r="AW3666" s="30"/>
      <c r="AX3666" s="30"/>
    </row>
    <row r="3667" spans="1:50" x14ac:dyDescent="0.2">
      <c r="A3667" s="78">
        <f t="shared" si="2115"/>
        <v>45558</v>
      </c>
      <c r="B3667" s="2">
        <f t="shared" si="2084"/>
        <v>567278.51002731617</v>
      </c>
      <c r="C3667" s="3">
        <f t="shared" si="2085"/>
        <v>76582598.853687689</v>
      </c>
      <c r="D3667" s="2">
        <f t="shared" si="2114"/>
        <v>240537.3279050432</v>
      </c>
      <c r="E3667" s="2">
        <f t="shared" si="2086"/>
        <v>0</v>
      </c>
      <c r="F3667" s="33">
        <f t="shared" si="2087"/>
        <v>240537.3279050432</v>
      </c>
      <c r="G3667" s="39">
        <f t="shared" si="2088"/>
        <v>6967.89</v>
      </c>
      <c r="H3667" s="38">
        <f>IF(AND(N3667=1,N3666&gt;1),VLOOKUP(A3666,[1]Plan1!$CW$105:$CY$300,3),H3666)</f>
        <v>6966.5</v>
      </c>
      <c r="I3667" s="127">
        <f t="shared" si="2089"/>
        <v>45484</v>
      </c>
      <c r="J3667" s="127">
        <f t="shared" si="2090"/>
        <v>45515</v>
      </c>
      <c r="K3667" s="34">
        <f t="shared" si="2091"/>
        <v>-1.9948650165257931E-4</v>
      </c>
      <c r="L3667" s="212">
        <f t="shared" si="2092"/>
        <v>45575</v>
      </c>
      <c r="M3667" s="1">
        <f t="shared" si="2093"/>
        <v>22</v>
      </c>
      <c r="N3667" s="1">
        <f t="shared" si="2094"/>
        <v>9</v>
      </c>
      <c r="O3667" s="2">
        <f t="shared" si="2095"/>
        <v>0.99991838</v>
      </c>
      <c r="P3667" s="35">
        <f t="shared" si="2096"/>
        <v>1.0038003200000001</v>
      </c>
      <c r="Q3667" s="35">
        <f t="shared" si="2097"/>
        <v>1.3118330822179833</v>
      </c>
      <c r="R3667" s="2">
        <f t="shared" si="2098"/>
        <v>1.3117260100000001</v>
      </c>
      <c r="S3667" s="2">
        <f t="shared" si="2099"/>
        <v>1.29117631</v>
      </c>
      <c r="T3667" s="2">
        <f t="shared" si="2100"/>
        <v>315519.06938894</v>
      </c>
      <c r="U3667" s="2">
        <f t="shared" si="2101"/>
        <v>0</v>
      </c>
      <c r="V3667" s="2">
        <f t="shared" si="2102"/>
        <v>74981.741483900798</v>
      </c>
      <c r="W3667" s="2">
        <f t="shared" si="2103"/>
        <v>315519.06938894402</v>
      </c>
      <c r="X3667" s="36">
        <f t="shared" si="2104"/>
        <v>0</v>
      </c>
      <c r="Y3667" s="2">
        <f t="shared" si="2105"/>
        <v>0</v>
      </c>
      <c r="Z3667" s="37">
        <f t="shared" si="2106"/>
        <v>0</v>
      </c>
      <c r="AA3667" s="2">
        <f t="shared" si="2107"/>
        <v>0</v>
      </c>
      <c r="AB3667" s="4">
        <f t="shared" si="2116"/>
        <v>7.1215000000000001E-2</v>
      </c>
      <c r="AC3667" s="148">
        <f t="shared" si="2108"/>
        <v>1162</v>
      </c>
      <c r="AD3667" s="36">
        <v>252</v>
      </c>
      <c r="AE3667" s="35">
        <f t="shared" si="2109"/>
        <v>1.3732971899999999</v>
      </c>
      <c r="AF3667" s="2">
        <f t="shared" si="2110"/>
        <v>117782.3819943</v>
      </c>
      <c r="AG3667" s="2">
        <f t="shared" si="2111"/>
        <v>117782.3819943</v>
      </c>
      <c r="AH3667" s="3">
        <f t="shared" si="2112"/>
        <v>0</v>
      </c>
      <c r="AI3667" s="3"/>
      <c r="AJ3667" s="3">
        <v>0</v>
      </c>
      <c r="AK3667" s="2">
        <f t="shared" si="2113"/>
        <v>133977.05864407218</v>
      </c>
      <c r="AR3667" s="1"/>
      <c r="AW3667" s="30"/>
      <c r="AX3667" s="30"/>
    </row>
    <row r="3668" spans="1:50" x14ac:dyDescent="0.2">
      <c r="A3668" s="78">
        <f t="shared" si="2115"/>
        <v>45559</v>
      </c>
      <c r="B3668" s="2">
        <f t="shared" si="2084"/>
        <v>567472.06393895717</v>
      </c>
      <c r="C3668" s="3">
        <f t="shared" si="2085"/>
        <v>76608728.631759211</v>
      </c>
      <c r="D3668" s="2">
        <f t="shared" si="2114"/>
        <v>240537.3279050432</v>
      </c>
      <c r="E3668" s="2">
        <f t="shared" si="2086"/>
        <v>0</v>
      </c>
      <c r="F3668" s="33">
        <f t="shared" si="2087"/>
        <v>240537.3279050432</v>
      </c>
      <c r="G3668" s="39">
        <f t="shared" si="2088"/>
        <v>6967.89</v>
      </c>
      <c r="H3668" s="38">
        <f>IF(AND(N3668=1,N3667&gt;1),VLOOKUP(A3667,[1]Plan1!$CW$105:$CY$300,3),H3667)</f>
        <v>6966.5</v>
      </c>
      <c r="I3668" s="127">
        <f t="shared" si="2089"/>
        <v>45484</v>
      </c>
      <c r="J3668" s="127">
        <f t="shared" si="2090"/>
        <v>45515</v>
      </c>
      <c r="K3668" s="34">
        <f t="shared" si="2091"/>
        <v>-1.9948650165257931E-4</v>
      </c>
      <c r="L3668" s="212">
        <f t="shared" si="2092"/>
        <v>45575</v>
      </c>
      <c r="M3668" s="1">
        <f t="shared" si="2093"/>
        <v>22</v>
      </c>
      <c r="N3668" s="1">
        <f t="shared" si="2094"/>
        <v>10</v>
      </c>
      <c r="O3668" s="2">
        <f t="shared" si="2095"/>
        <v>0.99990931000000005</v>
      </c>
      <c r="P3668" s="35">
        <f t="shared" si="2096"/>
        <v>1.0038003200000001</v>
      </c>
      <c r="Q3668" s="35">
        <f t="shared" si="2097"/>
        <v>1.3118330822179833</v>
      </c>
      <c r="R3668" s="2">
        <f t="shared" si="2098"/>
        <v>1.31171411</v>
      </c>
      <c r="S3668" s="2">
        <f t="shared" si="2099"/>
        <v>1.29117631</v>
      </c>
      <c r="T3668" s="2">
        <f t="shared" si="2100"/>
        <v>315516.20699474</v>
      </c>
      <c r="U3668" s="2">
        <f t="shared" si="2101"/>
        <v>0</v>
      </c>
      <c r="V3668" s="2">
        <f t="shared" si="2102"/>
        <v>74978.879089698719</v>
      </c>
      <c r="W3668" s="2">
        <f t="shared" si="2103"/>
        <v>315516.20699474192</v>
      </c>
      <c r="X3668" s="36">
        <f t="shared" si="2104"/>
        <v>0</v>
      </c>
      <c r="Y3668" s="2">
        <f t="shared" si="2105"/>
        <v>0</v>
      </c>
      <c r="Z3668" s="37">
        <f t="shared" si="2106"/>
        <v>0</v>
      </c>
      <c r="AA3668" s="2">
        <f t="shared" si="2107"/>
        <v>0</v>
      </c>
      <c r="AB3668" s="4">
        <f t="shared" si="2116"/>
        <v>7.1215000000000001E-2</v>
      </c>
      <c r="AC3668" s="148">
        <f t="shared" si="2108"/>
        <v>1163</v>
      </c>
      <c r="AD3668" s="36">
        <v>252</v>
      </c>
      <c r="AE3668" s="35">
        <f t="shared" si="2109"/>
        <v>1.3736721380000001</v>
      </c>
      <c r="AF3668" s="2">
        <f t="shared" si="2110"/>
        <v>117899.61564136999</v>
      </c>
      <c r="AG3668" s="2">
        <f t="shared" si="2111"/>
        <v>117899.61564136999</v>
      </c>
      <c r="AH3668" s="3">
        <f t="shared" si="2112"/>
        <v>0</v>
      </c>
      <c r="AI3668" s="3"/>
      <c r="AJ3668" s="3">
        <v>0</v>
      </c>
      <c r="AK3668" s="2">
        <f t="shared" si="2113"/>
        <v>134056.24130284524</v>
      </c>
      <c r="AR3668" s="1"/>
      <c r="AW3668" s="30"/>
      <c r="AX3668" s="30"/>
    </row>
    <row r="3669" spans="1:50" x14ac:dyDescent="0.2">
      <c r="A3669" s="78">
        <f t="shared" si="2115"/>
        <v>45560</v>
      </c>
      <c r="B3669" s="2">
        <f t="shared" si="2084"/>
        <v>567665.65119156148</v>
      </c>
      <c r="C3669" s="3">
        <f t="shared" si="2085"/>
        <v>76634862.910860807</v>
      </c>
      <c r="D3669" s="2">
        <f t="shared" si="2114"/>
        <v>240537.3279050432</v>
      </c>
      <c r="E3669" s="2">
        <f t="shared" si="2086"/>
        <v>0</v>
      </c>
      <c r="F3669" s="33">
        <f t="shared" si="2087"/>
        <v>240537.3279050432</v>
      </c>
      <c r="G3669" s="39">
        <f t="shared" si="2088"/>
        <v>6967.89</v>
      </c>
      <c r="H3669" s="38">
        <f>IF(AND(N3669=1,N3668&gt;1),VLOOKUP(A3668,[1]Plan1!$CW$105:$CY$300,3),H3668)</f>
        <v>6966.5</v>
      </c>
      <c r="I3669" s="127">
        <f t="shared" si="2089"/>
        <v>45484</v>
      </c>
      <c r="J3669" s="127">
        <f t="shared" si="2090"/>
        <v>45515</v>
      </c>
      <c r="K3669" s="34">
        <f t="shared" si="2091"/>
        <v>-1.9948650165257931E-4</v>
      </c>
      <c r="L3669" s="212">
        <f t="shared" si="2092"/>
        <v>45575</v>
      </c>
      <c r="M3669" s="1">
        <f t="shared" si="2093"/>
        <v>22</v>
      </c>
      <c r="N3669" s="1">
        <f t="shared" si="2094"/>
        <v>11</v>
      </c>
      <c r="O3669" s="2">
        <f t="shared" si="2095"/>
        <v>0.99990025000000005</v>
      </c>
      <c r="P3669" s="35">
        <f t="shared" si="2096"/>
        <v>1.0038003200000001</v>
      </c>
      <c r="Q3669" s="35">
        <f t="shared" si="2097"/>
        <v>1.3118330822179833</v>
      </c>
      <c r="R3669" s="2">
        <f t="shared" si="2098"/>
        <v>1.3117022199999999</v>
      </c>
      <c r="S3669" s="2">
        <f t="shared" si="2099"/>
        <v>1.29117631</v>
      </c>
      <c r="T3669" s="2">
        <f t="shared" si="2100"/>
        <v>315513.34700591001</v>
      </c>
      <c r="U3669" s="2">
        <f t="shared" si="2101"/>
        <v>0</v>
      </c>
      <c r="V3669" s="2">
        <f t="shared" si="2102"/>
        <v>74976.019100869889</v>
      </c>
      <c r="W3669" s="2">
        <f t="shared" si="2103"/>
        <v>315513.34700591309</v>
      </c>
      <c r="X3669" s="36">
        <f t="shared" si="2104"/>
        <v>0</v>
      </c>
      <c r="Y3669" s="2">
        <f t="shared" si="2105"/>
        <v>0</v>
      </c>
      <c r="Z3669" s="37">
        <f t="shared" si="2106"/>
        <v>0</v>
      </c>
      <c r="AA3669" s="2">
        <f t="shared" si="2107"/>
        <v>0</v>
      </c>
      <c r="AB3669" s="4">
        <f t="shared" si="2116"/>
        <v>7.1215000000000001E-2</v>
      </c>
      <c r="AC3669" s="148">
        <f t="shared" si="2108"/>
        <v>1164</v>
      </c>
      <c r="AD3669" s="36">
        <v>252</v>
      </c>
      <c r="AE3669" s="35">
        <f t="shared" si="2109"/>
        <v>1.374047188</v>
      </c>
      <c r="AF3669" s="2">
        <f t="shared" si="2110"/>
        <v>118016.88022402</v>
      </c>
      <c r="AG3669" s="2">
        <f t="shared" si="2111"/>
        <v>118016.88022403</v>
      </c>
      <c r="AH3669" s="3">
        <f t="shared" si="2112"/>
        <v>0</v>
      </c>
      <c r="AI3669" s="3"/>
      <c r="AJ3669" s="3">
        <v>0</v>
      </c>
      <c r="AK3669" s="2">
        <f t="shared" si="2113"/>
        <v>134135.42396161836</v>
      </c>
      <c r="AR3669" s="1"/>
      <c r="AW3669" s="30"/>
      <c r="AX3669" s="30"/>
    </row>
    <row r="3670" spans="1:50" x14ac:dyDescent="0.2">
      <c r="A3670" s="78">
        <f t="shared" si="2115"/>
        <v>45561</v>
      </c>
      <c r="B3670" s="2">
        <f t="shared" si="2084"/>
        <v>567859.26549046254</v>
      </c>
      <c r="C3670" s="3">
        <f t="shared" si="2085"/>
        <v>76661000.841212437</v>
      </c>
      <c r="D3670" s="2">
        <f t="shared" si="2114"/>
        <v>240537.3279050432</v>
      </c>
      <c r="E3670" s="2">
        <f t="shared" si="2086"/>
        <v>0</v>
      </c>
      <c r="F3670" s="33">
        <f t="shared" si="2087"/>
        <v>240537.3279050432</v>
      </c>
      <c r="G3670" s="39">
        <f t="shared" si="2088"/>
        <v>6967.89</v>
      </c>
      <c r="H3670" s="38">
        <f>IF(AND(N3670=1,N3669&gt;1),VLOOKUP(A3669,[1]Plan1!$CW$105:$CY$300,3),H3669)</f>
        <v>6966.5</v>
      </c>
      <c r="I3670" s="127">
        <f t="shared" si="2089"/>
        <v>45484</v>
      </c>
      <c r="J3670" s="127">
        <f t="shared" si="2090"/>
        <v>45515</v>
      </c>
      <c r="K3670" s="34">
        <f t="shared" si="2091"/>
        <v>-1.9948650165257931E-4</v>
      </c>
      <c r="L3670" s="212">
        <f t="shared" si="2092"/>
        <v>45575</v>
      </c>
      <c r="M3670" s="1">
        <f t="shared" si="2093"/>
        <v>22</v>
      </c>
      <c r="N3670" s="1">
        <f t="shared" si="2094"/>
        <v>12</v>
      </c>
      <c r="O3670" s="2">
        <f t="shared" si="2095"/>
        <v>0.99989117999999999</v>
      </c>
      <c r="P3670" s="35">
        <f t="shared" si="2096"/>
        <v>1.0038003200000001</v>
      </c>
      <c r="Q3670" s="35">
        <f t="shared" si="2097"/>
        <v>1.3118330822179833</v>
      </c>
      <c r="R3670" s="2">
        <f t="shared" si="2098"/>
        <v>1.3116903200000001</v>
      </c>
      <c r="S3670" s="2">
        <f t="shared" si="2099"/>
        <v>1.29117631</v>
      </c>
      <c r="T3670" s="2">
        <f t="shared" si="2100"/>
        <v>315510.48461171001</v>
      </c>
      <c r="U3670" s="2">
        <f t="shared" si="2101"/>
        <v>0</v>
      </c>
      <c r="V3670" s="2">
        <f t="shared" si="2102"/>
        <v>74973.156706667869</v>
      </c>
      <c r="W3670" s="2">
        <f t="shared" si="2103"/>
        <v>315510.48461171106</v>
      </c>
      <c r="X3670" s="36">
        <f t="shared" si="2104"/>
        <v>0</v>
      </c>
      <c r="Y3670" s="2">
        <f t="shared" si="2105"/>
        <v>0</v>
      </c>
      <c r="Z3670" s="37">
        <f t="shared" si="2106"/>
        <v>0</v>
      </c>
      <c r="AA3670" s="2">
        <f t="shared" si="2107"/>
        <v>0</v>
      </c>
      <c r="AB3670" s="4">
        <f t="shared" si="2116"/>
        <v>7.1215000000000001E-2</v>
      </c>
      <c r="AC3670" s="148">
        <f t="shared" si="2108"/>
        <v>1165</v>
      </c>
      <c r="AD3670" s="36">
        <v>252</v>
      </c>
      <c r="AE3670" s="35">
        <f t="shared" si="2109"/>
        <v>1.374422341</v>
      </c>
      <c r="AF3670" s="2">
        <f t="shared" si="2110"/>
        <v>118134.17425836</v>
      </c>
      <c r="AG3670" s="2">
        <f t="shared" si="2111"/>
        <v>118134.17425836</v>
      </c>
      <c r="AH3670" s="3">
        <f t="shared" si="2112"/>
        <v>0</v>
      </c>
      <c r="AI3670" s="3"/>
      <c r="AJ3670" s="3">
        <v>0</v>
      </c>
      <c r="AK3670" s="2">
        <f t="shared" si="2113"/>
        <v>134214.60662039142</v>
      </c>
      <c r="AR3670" s="1"/>
      <c r="AW3670" s="30"/>
      <c r="AX3670" s="30"/>
    </row>
    <row r="3671" spans="1:50" x14ac:dyDescent="0.2">
      <c r="A3671" s="78">
        <f t="shared" si="2115"/>
        <v>45562</v>
      </c>
      <c r="B3671" s="2">
        <f t="shared" si="2084"/>
        <v>568052.91313036671</v>
      </c>
      <c r="C3671" s="3">
        <f t="shared" si="2085"/>
        <v>76687143.272599503</v>
      </c>
      <c r="D3671" s="2">
        <f t="shared" si="2114"/>
        <v>240537.3279050432</v>
      </c>
      <c r="E3671" s="2">
        <f t="shared" si="2086"/>
        <v>0</v>
      </c>
      <c r="F3671" s="33">
        <f t="shared" si="2087"/>
        <v>240537.3279050432</v>
      </c>
      <c r="G3671" s="39">
        <f t="shared" si="2088"/>
        <v>6967.89</v>
      </c>
      <c r="H3671" s="38">
        <f>IF(AND(N3671=1,N3670&gt;1),VLOOKUP(A3670,[1]Plan1!$CW$105:$CY$300,3),H3670)</f>
        <v>6966.5</v>
      </c>
      <c r="I3671" s="127">
        <f t="shared" si="2089"/>
        <v>45484</v>
      </c>
      <c r="J3671" s="127">
        <f t="shared" si="2090"/>
        <v>45515</v>
      </c>
      <c r="K3671" s="34">
        <f t="shared" si="2091"/>
        <v>-1.9948650165257931E-4</v>
      </c>
      <c r="L3671" s="212">
        <f t="shared" si="2092"/>
        <v>45575</v>
      </c>
      <c r="M3671" s="1">
        <f t="shared" si="2093"/>
        <v>22</v>
      </c>
      <c r="N3671" s="1">
        <f t="shared" si="2094"/>
        <v>13</v>
      </c>
      <c r="O3671" s="2">
        <f t="shared" si="2095"/>
        <v>0.99988211000000005</v>
      </c>
      <c r="P3671" s="35">
        <f t="shared" si="2096"/>
        <v>1.0038003200000001</v>
      </c>
      <c r="Q3671" s="35">
        <f t="shared" si="2097"/>
        <v>1.3118330822179833</v>
      </c>
      <c r="R3671" s="2">
        <f t="shared" si="2098"/>
        <v>1.31167843</v>
      </c>
      <c r="S3671" s="2">
        <f t="shared" si="2099"/>
        <v>1.29117631</v>
      </c>
      <c r="T3671" s="2">
        <f t="shared" si="2100"/>
        <v>315507.62462288002</v>
      </c>
      <c r="U3671" s="2">
        <f t="shared" si="2101"/>
        <v>0</v>
      </c>
      <c r="V3671" s="2">
        <f t="shared" si="2102"/>
        <v>74970.296717839039</v>
      </c>
      <c r="W3671" s="2">
        <f t="shared" si="2103"/>
        <v>315507.62462288223</v>
      </c>
      <c r="X3671" s="36">
        <f t="shared" si="2104"/>
        <v>0</v>
      </c>
      <c r="Y3671" s="2">
        <f t="shared" si="2105"/>
        <v>0</v>
      </c>
      <c r="Z3671" s="37">
        <f t="shared" si="2106"/>
        <v>0</v>
      </c>
      <c r="AA3671" s="2">
        <f t="shared" si="2107"/>
        <v>0</v>
      </c>
      <c r="AB3671" s="4">
        <f t="shared" si="2116"/>
        <v>7.1215000000000001E-2</v>
      </c>
      <c r="AC3671" s="148">
        <f t="shared" si="2108"/>
        <v>1166</v>
      </c>
      <c r="AD3671" s="36">
        <v>252</v>
      </c>
      <c r="AE3671" s="35">
        <f t="shared" si="2109"/>
        <v>1.3747975960000001</v>
      </c>
      <c r="AF3671" s="2">
        <f t="shared" si="2110"/>
        <v>118251.49922832</v>
      </c>
      <c r="AG3671" s="2">
        <f t="shared" si="2111"/>
        <v>118251.49922832</v>
      </c>
      <c r="AH3671" s="3">
        <f t="shared" si="2112"/>
        <v>0</v>
      </c>
      <c r="AI3671" s="3"/>
      <c r="AJ3671" s="3">
        <v>0</v>
      </c>
      <c r="AK3671" s="2">
        <f t="shared" si="2113"/>
        <v>134293.78927916454</v>
      </c>
      <c r="AR3671" s="1"/>
      <c r="AW3671" s="30"/>
      <c r="AX3671" s="30"/>
    </row>
    <row r="3672" spans="1:50" x14ac:dyDescent="0.2">
      <c r="A3672" s="78">
        <f t="shared" si="2115"/>
        <v>45563</v>
      </c>
      <c r="B3672" s="2">
        <f t="shared" si="2084"/>
        <v>568128.16057647788</v>
      </c>
      <c r="C3672" s="3">
        <f t="shared" si="2085"/>
        <v>76697301.677824512</v>
      </c>
      <c r="D3672" s="2">
        <f t="shared" si="2114"/>
        <v>240537.3279050432</v>
      </c>
      <c r="E3672" s="2">
        <f t="shared" si="2086"/>
        <v>0</v>
      </c>
      <c r="F3672" s="33">
        <f t="shared" si="2087"/>
        <v>240537.3279050432</v>
      </c>
      <c r="G3672" s="39">
        <f t="shared" si="2088"/>
        <v>6967.89</v>
      </c>
      <c r="H3672" s="38">
        <f>IF(AND(N3672=1,N3671&gt;1),VLOOKUP(A3671,[1]Plan1!$CW$105:$CY$300,3),H3671)</f>
        <v>6966.5</v>
      </c>
      <c r="I3672" s="127">
        <f t="shared" si="2089"/>
        <v>45484</v>
      </c>
      <c r="J3672" s="127">
        <f t="shared" si="2090"/>
        <v>45515</v>
      </c>
      <c r="K3672" s="34">
        <f t="shared" si="2091"/>
        <v>-1.9948650165257931E-4</v>
      </c>
      <c r="L3672" s="212">
        <f t="shared" si="2092"/>
        <v>45575</v>
      </c>
      <c r="M3672" s="1">
        <f t="shared" si="2093"/>
        <v>22</v>
      </c>
      <c r="N3672" s="1">
        <f t="shared" si="2094"/>
        <v>14</v>
      </c>
      <c r="O3672" s="2">
        <f t="shared" si="2095"/>
        <v>0.99987303999999999</v>
      </c>
      <c r="P3672" s="35">
        <f t="shared" si="2096"/>
        <v>1.0038003200000001</v>
      </c>
      <c r="Q3672" s="35">
        <f t="shared" si="2097"/>
        <v>1.3118330822179833</v>
      </c>
      <c r="R3672" s="2">
        <f t="shared" si="2098"/>
        <v>1.3116665300000001</v>
      </c>
      <c r="S3672" s="2">
        <f t="shared" si="2099"/>
        <v>1.29117631</v>
      </c>
      <c r="T3672" s="2">
        <f t="shared" si="2100"/>
        <v>315504.76222868002</v>
      </c>
      <c r="U3672" s="2">
        <f t="shared" si="2101"/>
        <v>0</v>
      </c>
      <c r="V3672" s="2">
        <f t="shared" si="2102"/>
        <v>74967.434323637004</v>
      </c>
      <c r="W3672" s="2">
        <f t="shared" si="2103"/>
        <v>315504.76222868019</v>
      </c>
      <c r="X3672" s="36">
        <f t="shared" si="2104"/>
        <v>0</v>
      </c>
      <c r="Y3672" s="2">
        <f t="shared" si="2105"/>
        <v>0</v>
      </c>
      <c r="Z3672" s="37">
        <f t="shared" si="2106"/>
        <v>0</v>
      </c>
      <c r="AA3672" s="2">
        <f t="shared" si="2107"/>
        <v>0</v>
      </c>
      <c r="AB3672" s="4">
        <f t="shared" si="2116"/>
        <v>7.1215000000000001E-2</v>
      </c>
      <c r="AC3672" s="148">
        <f t="shared" si="2108"/>
        <v>1166</v>
      </c>
      <c r="AD3672" s="36">
        <v>252</v>
      </c>
      <c r="AE3672" s="35">
        <f t="shared" si="2109"/>
        <v>1.3747975960000001</v>
      </c>
      <c r="AF3672" s="2">
        <f t="shared" si="2110"/>
        <v>118250.42640986</v>
      </c>
      <c r="AG3672" s="2">
        <f t="shared" si="2111"/>
        <v>118250.42640986</v>
      </c>
      <c r="AH3672" s="3">
        <f t="shared" si="2112"/>
        <v>0</v>
      </c>
      <c r="AI3672" s="3"/>
      <c r="AJ3672" s="3">
        <v>0</v>
      </c>
      <c r="AK3672" s="2">
        <f t="shared" si="2113"/>
        <v>134372.9719379376</v>
      </c>
      <c r="AR3672" s="1"/>
      <c r="AW3672" s="30"/>
      <c r="AX3672" s="30"/>
    </row>
    <row r="3673" spans="1:50" x14ac:dyDescent="0.2">
      <c r="A3673" s="78">
        <f t="shared" si="2115"/>
        <v>45564</v>
      </c>
      <c r="B3673" s="2">
        <f t="shared" si="2084"/>
        <v>568207.34323525091</v>
      </c>
      <c r="C3673" s="3">
        <f t="shared" si="2085"/>
        <v>76707991.336758867</v>
      </c>
      <c r="D3673" s="2">
        <f t="shared" si="2114"/>
        <v>240537.3279050432</v>
      </c>
      <c r="E3673" s="2">
        <f t="shared" si="2086"/>
        <v>0</v>
      </c>
      <c r="F3673" s="33">
        <f t="shared" si="2087"/>
        <v>240537.3279050432</v>
      </c>
      <c r="G3673" s="39">
        <f t="shared" si="2088"/>
        <v>6967.89</v>
      </c>
      <c r="H3673" s="38">
        <f>IF(AND(N3673=1,N3672&gt;1),VLOOKUP(A3672,[1]Plan1!$CW$105:$CY$300,3),H3672)</f>
        <v>6966.5</v>
      </c>
      <c r="I3673" s="127">
        <f t="shared" si="2089"/>
        <v>45484</v>
      </c>
      <c r="J3673" s="127">
        <f t="shared" si="2090"/>
        <v>45515</v>
      </c>
      <c r="K3673" s="34">
        <f t="shared" si="2091"/>
        <v>-1.9948650165257931E-4</v>
      </c>
      <c r="L3673" s="212">
        <f t="shared" si="2092"/>
        <v>45575</v>
      </c>
      <c r="M3673" s="1">
        <f t="shared" si="2093"/>
        <v>22</v>
      </c>
      <c r="N3673" s="1">
        <f t="shared" si="2094"/>
        <v>14</v>
      </c>
      <c r="O3673" s="2">
        <f t="shared" si="2095"/>
        <v>0.99987303999999999</v>
      </c>
      <c r="P3673" s="35">
        <f t="shared" si="2096"/>
        <v>1.0038003200000001</v>
      </c>
      <c r="Q3673" s="35">
        <f t="shared" si="2097"/>
        <v>1.3118330822179833</v>
      </c>
      <c r="R3673" s="2">
        <f t="shared" si="2098"/>
        <v>1.3116665300000001</v>
      </c>
      <c r="S3673" s="2">
        <f t="shared" si="2099"/>
        <v>1.29117631</v>
      </c>
      <c r="T3673" s="2">
        <f t="shared" si="2100"/>
        <v>315504.76222868002</v>
      </c>
      <c r="U3673" s="2">
        <f t="shared" si="2101"/>
        <v>0</v>
      </c>
      <c r="V3673" s="2">
        <f t="shared" si="2102"/>
        <v>74967.434323637004</v>
      </c>
      <c r="W3673" s="2">
        <f t="shared" si="2103"/>
        <v>315504.76222868019</v>
      </c>
      <c r="X3673" s="36">
        <f t="shared" si="2104"/>
        <v>0</v>
      </c>
      <c r="Y3673" s="2">
        <f t="shared" si="2105"/>
        <v>0</v>
      </c>
      <c r="Z3673" s="37">
        <f t="shared" si="2106"/>
        <v>0</v>
      </c>
      <c r="AA3673" s="2">
        <f t="shared" si="2107"/>
        <v>0</v>
      </c>
      <c r="AB3673" s="4">
        <f t="shared" si="2116"/>
        <v>7.1215000000000001E-2</v>
      </c>
      <c r="AC3673" s="148">
        <f t="shared" si="2108"/>
        <v>1166</v>
      </c>
      <c r="AD3673" s="36">
        <v>252</v>
      </c>
      <c r="AE3673" s="35">
        <f t="shared" si="2109"/>
        <v>1.3747975960000001</v>
      </c>
      <c r="AF3673" s="2">
        <f t="shared" si="2110"/>
        <v>118250.42640986</v>
      </c>
      <c r="AG3673" s="2">
        <f t="shared" si="2111"/>
        <v>118250.42640986</v>
      </c>
      <c r="AH3673" s="3">
        <f t="shared" si="2112"/>
        <v>0</v>
      </c>
      <c r="AI3673" s="3"/>
      <c r="AJ3673" s="3">
        <v>0</v>
      </c>
      <c r="AK3673" s="2">
        <f t="shared" si="2113"/>
        <v>134452.15459671072</v>
      </c>
      <c r="AR3673" s="1"/>
      <c r="AW3673" s="30"/>
      <c r="AX3673" s="30"/>
    </row>
    <row r="3674" spans="1:50" x14ac:dyDescent="0.2">
      <c r="A3674" s="78">
        <f t="shared" si="2115"/>
        <v>45565</v>
      </c>
      <c r="B3674" s="2">
        <f t="shared" si="2084"/>
        <v>568404.95281505398</v>
      </c>
      <c r="C3674" s="3">
        <f t="shared" si="2085"/>
        <v>76734668.630032286</v>
      </c>
      <c r="D3674" s="2">
        <f t="shared" si="2114"/>
        <v>240537.3279050432</v>
      </c>
      <c r="E3674" s="2">
        <f t="shared" si="2086"/>
        <v>0</v>
      </c>
      <c r="F3674" s="33">
        <f t="shared" si="2087"/>
        <v>240537.3279050432</v>
      </c>
      <c r="G3674" s="39">
        <f t="shared" si="2088"/>
        <v>6967.89</v>
      </c>
      <c r="H3674" s="38">
        <f>IF(AND(N3674=1,N3673&gt;1),VLOOKUP(A3673,[1]Plan1!$CW$105:$CY$300,3),H3673)</f>
        <v>6966.5</v>
      </c>
      <c r="I3674" s="127">
        <f t="shared" si="2089"/>
        <v>45484</v>
      </c>
      <c r="J3674" s="127">
        <f t="shared" si="2090"/>
        <v>45515</v>
      </c>
      <c r="K3674" s="34">
        <f t="shared" si="2091"/>
        <v>-1.9948650165257931E-4</v>
      </c>
      <c r="L3674" s="212">
        <f t="shared" si="2092"/>
        <v>45575</v>
      </c>
      <c r="M3674" s="1">
        <f t="shared" si="2093"/>
        <v>22</v>
      </c>
      <c r="N3674" s="1">
        <f t="shared" si="2094"/>
        <v>14</v>
      </c>
      <c r="O3674" s="2">
        <f t="shared" si="2095"/>
        <v>0.99987303999999999</v>
      </c>
      <c r="P3674" s="35">
        <f t="shared" si="2096"/>
        <v>1.0038003200000001</v>
      </c>
      <c r="Q3674" s="35">
        <f t="shared" si="2097"/>
        <v>1.3118330822179833</v>
      </c>
      <c r="R3674" s="2">
        <f t="shared" si="2098"/>
        <v>1.3116665300000001</v>
      </c>
      <c r="S3674" s="2">
        <f t="shared" si="2099"/>
        <v>1.29117631</v>
      </c>
      <c r="T3674" s="2">
        <f t="shared" si="2100"/>
        <v>315504.76222868002</v>
      </c>
      <c r="U3674" s="2">
        <f t="shared" si="2101"/>
        <v>0</v>
      </c>
      <c r="V3674" s="2">
        <f t="shared" si="2102"/>
        <v>74967.434323637004</v>
      </c>
      <c r="W3674" s="2">
        <f t="shared" si="2103"/>
        <v>315504.76222868019</v>
      </c>
      <c r="X3674" s="36">
        <f t="shared" si="2104"/>
        <v>0</v>
      </c>
      <c r="Y3674" s="2">
        <f t="shared" si="2105"/>
        <v>0</v>
      </c>
      <c r="Z3674" s="37">
        <f t="shared" si="2106"/>
        <v>0</v>
      </c>
      <c r="AA3674" s="2">
        <f t="shared" si="2107"/>
        <v>0</v>
      </c>
      <c r="AB3674" s="4">
        <f t="shared" si="2116"/>
        <v>7.1215000000000001E-2</v>
      </c>
      <c r="AC3674" s="148">
        <f t="shared" si="2108"/>
        <v>1167</v>
      </c>
      <c r="AD3674" s="36">
        <v>252</v>
      </c>
      <c r="AE3674" s="35">
        <f t="shared" si="2109"/>
        <v>1.3751729530000001</v>
      </c>
      <c r="AF3674" s="2">
        <f t="shared" si="2110"/>
        <v>118368.85333088999</v>
      </c>
      <c r="AG3674" s="2">
        <f t="shared" si="2111"/>
        <v>118368.85333088999</v>
      </c>
      <c r="AH3674" s="3">
        <f t="shared" si="2112"/>
        <v>0</v>
      </c>
      <c r="AI3674" s="3"/>
      <c r="AJ3674" s="3">
        <v>0</v>
      </c>
      <c r="AK3674" s="2">
        <f t="shared" si="2113"/>
        <v>134531.33725548381</v>
      </c>
      <c r="AR3674" s="1"/>
      <c r="AW3674" s="30"/>
      <c r="AX3674" s="30"/>
    </row>
    <row r="3675" spans="1:50" x14ac:dyDescent="0.2">
      <c r="A3675" s="78">
        <f t="shared" si="2115"/>
        <v>45566</v>
      </c>
      <c r="B3675" s="2">
        <f t="shared" si="2084"/>
        <v>568598.66083875834</v>
      </c>
      <c r="C3675" s="3">
        <f t="shared" si="2085"/>
        <v>76760819.213232383</v>
      </c>
      <c r="D3675" s="2">
        <f t="shared" si="2114"/>
        <v>240537.3279050432</v>
      </c>
      <c r="E3675" s="2">
        <f t="shared" si="2086"/>
        <v>0</v>
      </c>
      <c r="F3675" s="33">
        <f t="shared" si="2087"/>
        <v>240537.3279050432</v>
      </c>
      <c r="G3675" s="39">
        <f t="shared" si="2088"/>
        <v>6967.89</v>
      </c>
      <c r="H3675" s="38">
        <f>IF(AND(N3675=1,N3674&gt;1),VLOOKUP(A3674,[1]Plan1!$CW$105:$CY$300,3),H3674)</f>
        <v>6966.5</v>
      </c>
      <c r="I3675" s="127">
        <f t="shared" si="2089"/>
        <v>45484</v>
      </c>
      <c r="J3675" s="127">
        <f t="shared" si="2090"/>
        <v>45515</v>
      </c>
      <c r="K3675" s="34">
        <f t="shared" si="2091"/>
        <v>-1.9948650165257931E-4</v>
      </c>
      <c r="L3675" s="212">
        <f t="shared" si="2092"/>
        <v>45575</v>
      </c>
      <c r="M3675" s="1">
        <f t="shared" si="2093"/>
        <v>22</v>
      </c>
      <c r="N3675" s="1">
        <f t="shared" si="2094"/>
        <v>15</v>
      </c>
      <c r="O3675" s="2">
        <f t="shared" si="2095"/>
        <v>0.99986397999999999</v>
      </c>
      <c r="P3675" s="35">
        <f t="shared" si="2096"/>
        <v>1.0038003200000001</v>
      </c>
      <c r="Q3675" s="35">
        <f t="shared" si="2097"/>
        <v>1.3118330822179833</v>
      </c>
      <c r="R3675" s="2">
        <f t="shared" si="2098"/>
        <v>1.31165464</v>
      </c>
      <c r="S3675" s="2">
        <f t="shared" si="2099"/>
        <v>1.29117631</v>
      </c>
      <c r="T3675" s="2">
        <f t="shared" si="2100"/>
        <v>315501.90223985002</v>
      </c>
      <c r="U3675" s="2">
        <f t="shared" si="2101"/>
        <v>0</v>
      </c>
      <c r="V3675" s="2">
        <f t="shared" si="2102"/>
        <v>74964.574334808189</v>
      </c>
      <c r="W3675" s="2">
        <f t="shared" si="2103"/>
        <v>315501.90223985142</v>
      </c>
      <c r="X3675" s="36">
        <f t="shared" si="2104"/>
        <v>0</v>
      </c>
      <c r="Y3675" s="2">
        <f t="shared" si="2105"/>
        <v>0</v>
      </c>
      <c r="Z3675" s="37">
        <f t="shared" si="2106"/>
        <v>0</v>
      </c>
      <c r="AA3675" s="2">
        <f t="shared" si="2107"/>
        <v>0</v>
      </c>
      <c r="AB3675" s="4">
        <f t="shared" si="2116"/>
        <v>7.1215000000000001E-2</v>
      </c>
      <c r="AC3675" s="148">
        <f t="shared" si="2108"/>
        <v>1168</v>
      </c>
      <c r="AD3675" s="36">
        <v>252</v>
      </c>
      <c r="AE3675" s="35">
        <f t="shared" si="2109"/>
        <v>1.375548413</v>
      </c>
      <c r="AF3675" s="2">
        <f t="shared" si="2110"/>
        <v>118486.23868465</v>
      </c>
      <c r="AG3675" s="2">
        <f t="shared" si="2111"/>
        <v>118486.23868465</v>
      </c>
      <c r="AH3675" s="3">
        <f t="shared" si="2112"/>
        <v>0</v>
      </c>
      <c r="AI3675" s="3"/>
      <c r="AJ3675" s="3">
        <v>0</v>
      </c>
      <c r="AK3675" s="2">
        <f t="shared" si="2113"/>
        <v>134610.5199142569</v>
      </c>
      <c r="AR3675" s="1"/>
      <c r="AW3675" s="30"/>
      <c r="AX3675" s="30"/>
    </row>
    <row r="3676" spans="1:50" x14ac:dyDescent="0.2">
      <c r="A3676" s="78">
        <f t="shared" si="2115"/>
        <v>45567</v>
      </c>
      <c r="B3676" s="2">
        <f t="shared" si="2084"/>
        <v>568792.39558613929</v>
      </c>
      <c r="C3676" s="3">
        <f t="shared" si="2085"/>
        <v>76786973.404128805</v>
      </c>
      <c r="D3676" s="2">
        <f t="shared" si="2114"/>
        <v>240537.3279050432</v>
      </c>
      <c r="E3676" s="2">
        <f t="shared" si="2086"/>
        <v>0</v>
      </c>
      <c r="F3676" s="33">
        <f t="shared" si="2087"/>
        <v>240537.3279050432</v>
      </c>
      <c r="G3676" s="39">
        <f t="shared" si="2088"/>
        <v>6967.89</v>
      </c>
      <c r="H3676" s="38">
        <f>IF(AND(N3676=1,N3675&gt;1),VLOOKUP(A3675,[1]Plan1!$CW$105:$CY$300,3),H3675)</f>
        <v>6966.5</v>
      </c>
      <c r="I3676" s="127">
        <f t="shared" si="2089"/>
        <v>45484</v>
      </c>
      <c r="J3676" s="127">
        <f t="shared" si="2090"/>
        <v>45515</v>
      </c>
      <c r="K3676" s="34">
        <f t="shared" si="2091"/>
        <v>-1.9948650165257931E-4</v>
      </c>
      <c r="L3676" s="212">
        <f t="shared" si="2092"/>
        <v>45575</v>
      </c>
      <c r="M3676" s="1">
        <f t="shared" si="2093"/>
        <v>22</v>
      </c>
      <c r="N3676" s="1">
        <f t="shared" si="2094"/>
        <v>16</v>
      </c>
      <c r="O3676" s="2">
        <f t="shared" si="2095"/>
        <v>0.99985491000000004</v>
      </c>
      <c r="P3676" s="35">
        <f t="shared" si="2096"/>
        <v>1.0038003200000001</v>
      </c>
      <c r="Q3676" s="35">
        <f t="shared" si="2097"/>
        <v>1.3118330822179833</v>
      </c>
      <c r="R3676" s="2">
        <f t="shared" si="2098"/>
        <v>1.3116427399999999</v>
      </c>
      <c r="S3676" s="2">
        <f t="shared" si="2099"/>
        <v>1.29117631</v>
      </c>
      <c r="T3676" s="2">
        <f t="shared" si="2100"/>
        <v>315499.03984564001</v>
      </c>
      <c r="U3676" s="2">
        <f t="shared" si="2101"/>
        <v>0</v>
      </c>
      <c r="V3676" s="2">
        <f t="shared" si="2102"/>
        <v>74961.71194060611</v>
      </c>
      <c r="W3676" s="2">
        <f t="shared" si="2103"/>
        <v>315499.03984564933</v>
      </c>
      <c r="X3676" s="36">
        <f t="shared" si="2104"/>
        <v>0</v>
      </c>
      <c r="Y3676" s="2">
        <f t="shared" si="2105"/>
        <v>0</v>
      </c>
      <c r="Z3676" s="37">
        <f t="shared" si="2106"/>
        <v>0</v>
      </c>
      <c r="AA3676" s="2">
        <f t="shared" si="2107"/>
        <v>0</v>
      </c>
      <c r="AB3676" s="4">
        <f t="shared" si="2116"/>
        <v>7.1215000000000001E-2</v>
      </c>
      <c r="AC3676" s="148">
        <f t="shared" si="2108"/>
        <v>1169</v>
      </c>
      <c r="AD3676" s="36">
        <v>252</v>
      </c>
      <c r="AE3676" s="35">
        <f t="shared" si="2109"/>
        <v>1.3759239750000001</v>
      </c>
      <c r="AF3676" s="2">
        <f t="shared" si="2110"/>
        <v>118603.65316745</v>
      </c>
      <c r="AG3676" s="2">
        <f t="shared" si="2111"/>
        <v>118603.65316746</v>
      </c>
      <c r="AH3676" s="3">
        <f t="shared" si="2112"/>
        <v>0</v>
      </c>
      <c r="AI3676" s="3"/>
      <c r="AJ3676" s="3">
        <v>0</v>
      </c>
      <c r="AK3676" s="2">
        <f t="shared" si="2113"/>
        <v>134689.70257302999</v>
      </c>
      <c r="AR3676" s="1"/>
      <c r="AW3676" s="30"/>
      <c r="AX3676" s="30"/>
    </row>
    <row r="3677" spans="1:50" x14ac:dyDescent="0.2">
      <c r="A3677" s="78">
        <f t="shared" si="2115"/>
        <v>45568</v>
      </c>
      <c r="B3677" s="2">
        <f t="shared" si="2084"/>
        <v>568986.16399011365</v>
      </c>
      <c r="C3677" s="3">
        <f t="shared" si="2085"/>
        <v>76813132.138665348</v>
      </c>
      <c r="D3677" s="2">
        <f t="shared" si="2114"/>
        <v>240537.3279050432</v>
      </c>
      <c r="E3677" s="2">
        <f t="shared" si="2086"/>
        <v>0</v>
      </c>
      <c r="F3677" s="33">
        <f t="shared" si="2087"/>
        <v>240537.3279050432</v>
      </c>
      <c r="G3677" s="39">
        <f t="shared" si="2088"/>
        <v>6967.89</v>
      </c>
      <c r="H3677" s="38">
        <f>IF(AND(N3677=1,N3676&gt;1),VLOOKUP(A3676,[1]Plan1!$CW$105:$CY$300,3),H3676)</f>
        <v>6966.5</v>
      </c>
      <c r="I3677" s="127">
        <f t="shared" si="2089"/>
        <v>45484</v>
      </c>
      <c r="J3677" s="127">
        <f t="shared" si="2090"/>
        <v>45515</v>
      </c>
      <c r="K3677" s="34">
        <f t="shared" si="2091"/>
        <v>-1.9948650165257931E-4</v>
      </c>
      <c r="L3677" s="212">
        <f t="shared" si="2092"/>
        <v>45575</v>
      </c>
      <c r="M3677" s="1">
        <f t="shared" si="2093"/>
        <v>22</v>
      </c>
      <c r="N3677" s="1">
        <f t="shared" si="2094"/>
        <v>17</v>
      </c>
      <c r="O3677" s="2">
        <f t="shared" si="2095"/>
        <v>0.99984583999999999</v>
      </c>
      <c r="P3677" s="35">
        <f t="shared" si="2096"/>
        <v>1.0038003200000001</v>
      </c>
      <c r="Q3677" s="35">
        <f t="shared" si="2097"/>
        <v>1.3118330822179833</v>
      </c>
      <c r="R3677" s="2">
        <f t="shared" si="2098"/>
        <v>1.31163085</v>
      </c>
      <c r="S3677" s="2">
        <f t="shared" si="2099"/>
        <v>1.29117631</v>
      </c>
      <c r="T3677" s="2">
        <f t="shared" si="2100"/>
        <v>315496.17985681997</v>
      </c>
      <c r="U3677" s="2">
        <f t="shared" si="2101"/>
        <v>0</v>
      </c>
      <c r="V3677" s="2">
        <f t="shared" si="2102"/>
        <v>74958.851951777338</v>
      </c>
      <c r="W3677" s="2">
        <f t="shared" si="2103"/>
        <v>315496.17985682056</v>
      </c>
      <c r="X3677" s="36">
        <f t="shared" si="2104"/>
        <v>0</v>
      </c>
      <c r="Y3677" s="2">
        <f t="shared" si="2105"/>
        <v>0</v>
      </c>
      <c r="Z3677" s="37">
        <f t="shared" si="2106"/>
        <v>0</v>
      </c>
      <c r="AA3677" s="2">
        <f t="shared" si="2107"/>
        <v>0</v>
      </c>
      <c r="AB3677" s="4">
        <f t="shared" si="2116"/>
        <v>7.1215000000000001E-2</v>
      </c>
      <c r="AC3677" s="148">
        <f t="shared" si="2108"/>
        <v>1170</v>
      </c>
      <c r="AD3677" s="36">
        <v>252</v>
      </c>
      <c r="AE3677" s="35">
        <f t="shared" si="2109"/>
        <v>1.37629964</v>
      </c>
      <c r="AF3677" s="2">
        <f t="shared" si="2110"/>
        <v>118721.09890149</v>
      </c>
      <c r="AG3677" s="2">
        <f t="shared" si="2111"/>
        <v>118721.09890149</v>
      </c>
      <c r="AH3677" s="3">
        <f t="shared" si="2112"/>
        <v>0</v>
      </c>
      <c r="AI3677" s="3"/>
      <c r="AJ3677" s="3">
        <v>0</v>
      </c>
      <c r="AK3677" s="2">
        <f t="shared" si="2113"/>
        <v>134768.88523180308</v>
      </c>
      <c r="AR3677" s="1"/>
      <c r="AW3677" s="30"/>
      <c r="AX3677" s="30"/>
    </row>
    <row r="3678" spans="1:50" x14ac:dyDescent="0.2">
      <c r="A3678" s="78">
        <f t="shared" si="2115"/>
        <v>45569</v>
      </c>
      <c r="B3678" s="2">
        <f t="shared" si="2084"/>
        <v>569179.96274111792</v>
      </c>
      <c r="C3678" s="3">
        <f t="shared" si="2085"/>
        <v>76839294.970050916</v>
      </c>
      <c r="D3678" s="2">
        <f t="shared" si="2114"/>
        <v>240537.3279050432</v>
      </c>
      <c r="E3678" s="2">
        <f t="shared" si="2086"/>
        <v>0</v>
      </c>
      <c r="F3678" s="33">
        <f t="shared" si="2087"/>
        <v>240537.3279050432</v>
      </c>
      <c r="G3678" s="39">
        <f t="shared" si="2088"/>
        <v>6967.89</v>
      </c>
      <c r="H3678" s="38">
        <f>IF(AND(N3678=1,N3677&gt;1),VLOOKUP(A3677,[1]Plan1!$CW$105:$CY$300,3),H3677)</f>
        <v>6966.5</v>
      </c>
      <c r="I3678" s="127">
        <f t="shared" si="2089"/>
        <v>45484</v>
      </c>
      <c r="J3678" s="127">
        <f t="shared" si="2090"/>
        <v>45515</v>
      </c>
      <c r="K3678" s="34">
        <f t="shared" si="2091"/>
        <v>-1.9948650165257931E-4</v>
      </c>
      <c r="L3678" s="212">
        <f t="shared" si="2092"/>
        <v>45575</v>
      </c>
      <c r="M3678" s="1">
        <f t="shared" si="2093"/>
        <v>22</v>
      </c>
      <c r="N3678" s="1">
        <f t="shared" si="2094"/>
        <v>18</v>
      </c>
      <c r="O3678" s="2">
        <f t="shared" si="2095"/>
        <v>0.99983677999999998</v>
      </c>
      <c r="P3678" s="35">
        <f t="shared" si="2096"/>
        <v>1.0038003200000001</v>
      </c>
      <c r="Q3678" s="35">
        <f t="shared" si="2097"/>
        <v>1.3118330822179833</v>
      </c>
      <c r="R3678" s="2">
        <f t="shared" si="2098"/>
        <v>1.3116189599999999</v>
      </c>
      <c r="S3678" s="2">
        <f t="shared" si="2099"/>
        <v>1.29117631</v>
      </c>
      <c r="T3678" s="2">
        <f t="shared" si="2100"/>
        <v>315493.31986798998</v>
      </c>
      <c r="U3678" s="2">
        <f t="shared" si="2101"/>
        <v>0</v>
      </c>
      <c r="V3678" s="2">
        <f t="shared" si="2102"/>
        <v>74955.991962948508</v>
      </c>
      <c r="W3678" s="2">
        <f t="shared" si="2103"/>
        <v>315493.31986799173</v>
      </c>
      <c r="X3678" s="36">
        <f t="shared" si="2104"/>
        <v>0</v>
      </c>
      <c r="Y3678" s="2">
        <f t="shared" si="2105"/>
        <v>0</v>
      </c>
      <c r="Z3678" s="37">
        <f t="shared" si="2106"/>
        <v>0</v>
      </c>
      <c r="AA3678" s="2">
        <f t="shared" si="2107"/>
        <v>0</v>
      </c>
      <c r="AB3678" s="4">
        <f t="shared" si="2116"/>
        <v>7.1215000000000001E-2</v>
      </c>
      <c r="AC3678" s="148">
        <f t="shared" si="2108"/>
        <v>1171</v>
      </c>
      <c r="AD3678" s="36">
        <v>252</v>
      </c>
      <c r="AE3678" s="35">
        <f t="shared" si="2109"/>
        <v>1.3766754080000001</v>
      </c>
      <c r="AF3678" s="2">
        <f t="shared" si="2110"/>
        <v>118838.57498255</v>
      </c>
      <c r="AG3678" s="2">
        <f t="shared" si="2111"/>
        <v>118838.57498255</v>
      </c>
      <c r="AH3678" s="3">
        <f t="shared" si="2112"/>
        <v>0</v>
      </c>
      <c r="AI3678" s="3"/>
      <c r="AJ3678" s="3">
        <v>0</v>
      </c>
      <c r="AK3678" s="2">
        <f t="shared" si="2113"/>
        <v>134848.06789057617</v>
      </c>
      <c r="AR3678" s="1"/>
      <c r="AW3678" s="30"/>
      <c r="AX3678" s="30"/>
    </row>
    <row r="3679" spans="1:50" x14ac:dyDescent="0.2">
      <c r="A3679" s="78">
        <f t="shared" si="2115"/>
        <v>45570</v>
      </c>
      <c r="B3679" s="2">
        <f t="shared" si="2084"/>
        <v>569255.20481217897</v>
      </c>
      <c r="C3679" s="3">
        <f t="shared" si="2085"/>
        <v>76849452.649644166</v>
      </c>
      <c r="D3679" s="2">
        <f t="shared" si="2114"/>
        <v>240537.3279050432</v>
      </c>
      <c r="E3679" s="2">
        <f t="shared" si="2086"/>
        <v>0</v>
      </c>
      <c r="F3679" s="33">
        <f t="shared" si="2087"/>
        <v>240537.3279050432</v>
      </c>
      <c r="G3679" s="39">
        <f t="shared" si="2088"/>
        <v>6967.89</v>
      </c>
      <c r="H3679" s="38">
        <f>IF(AND(N3679=1,N3678&gt;1),VLOOKUP(A3678,[1]Plan1!$CW$105:$CY$300,3),H3678)</f>
        <v>6966.5</v>
      </c>
      <c r="I3679" s="127">
        <f t="shared" si="2089"/>
        <v>45484</v>
      </c>
      <c r="J3679" s="127">
        <f t="shared" si="2090"/>
        <v>45515</v>
      </c>
      <c r="K3679" s="34">
        <f t="shared" si="2091"/>
        <v>-1.9948650165257931E-4</v>
      </c>
      <c r="L3679" s="212">
        <f t="shared" si="2092"/>
        <v>45575</v>
      </c>
      <c r="M3679" s="1">
        <f t="shared" si="2093"/>
        <v>22</v>
      </c>
      <c r="N3679" s="1">
        <f t="shared" si="2094"/>
        <v>19</v>
      </c>
      <c r="O3679" s="2">
        <f t="shared" si="2095"/>
        <v>0.99982771000000004</v>
      </c>
      <c r="P3679" s="35">
        <f t="shared" si="2096"/>
        <v>1.0038003200000001</v>
      </c>
      <c r="Q3679" s="35">
        <f t="shared" si="2097"/>
        <v>1.3118330822179833</v>
      </c>
      <c r="R3679" s="2">
        <f t="shared" si="2098"/>
        <v>1.31160706</v>
      </c>
      <c r="S3679" s="2">
        <f t="shared" si="2099"/>
        <v>1.29117631</v>
      </c>
      <c r="T3679" s="2">
        <f t="shared" si="2100"/>
        <v>315490.45747378998</v>
      </c>
      <c r="U3679" s="2">
        <f t="shared" si="2101"/>
        <v>0</v>
      </c>
      <c r="V3679" s="2">
        <f t="shared" si="2102"/>
        <v>74953.129568746488</v>
      </c>
      <c r="W3679" s="2">
        <f t="shared" si="2103"/>
        <v>315490.45747378969</v>
      </c>
      <c r="X3679" s="36">
        <f t="shared" si="2104"/>
        <v>0</v>
      </c>
      <c r="Y3679" s="2">
        <f t="shared" si="2105"/>
        <v>0</v>
      </c>
      <c r="Z3679" s="37">
        <f t="shared" si="2106"/>
        <v>0</v>
      </c>
      <c r="AA3679" s="2">
        <f t="shared" si="2107"/>
        <v>0</v>
      </c>
      <c r="AB3679" s="4">
        <f t="shared" si="2116"/>
        <v>7.1215000000000001E-2</v>
      </c>
      <c r="AC3679" s="148">
        <f t="shared" si="2108"/>
        <v>1171</v>
      </c>
      <c r="AD3679" s="36">
        <v>252</v>
      </c>
      <c r="AE3679" s="35">
        <f t="shared" si="2109"/>
        <v>1.3766754080000001</v>
      </c>
      <c r="AF3679" s="2">
        <f t="shared" si="2110"/>
        <v>118837.49678904</v>
      </c>
      <c r="AG3679" s="2">
        <f t="shared" si="2111"/>
        <v>118837.49678904</v>
      </c>
      <c r="AH3679" s="3">
        <f t="shared" si="2112"/>
        <v>0</v>
      </c>
      <c r="AI3679" s="3"/>
      <c r="AJ3679" s="3">
        <v>0</v>
      </c>
      <c r="AK3679" s="2">
        <f t="shared" si="2113"/>
        <v>134927.25054934926</v>
      </c>
      <c r="AR3679" s="1"/>
      <c r="AW3679" s="30"/>
      <c r="AX3679" s="30"/>
    </row>
    <row r="3680" spans="1:50" x14ac:dyDescent="0.2">
      <c r="A3680" s="78">
        <f t="shared" si="2115"/>
        <v>45571</v>
      </c>
      <c r="B3680" s="2">
        <f t="shared" si="2084"/>
        <v>569334.387470952</v>
      </c>
      <c r="C3680" s="3">
        <f t="shared" si="2085"/>
        <v>76860142.308578521</v>
      </c>
      <c r="D3680" s="2">
        <f t="shared" si="2114"/>
        <v>240537.3279050432</v>
      </c>
      <c r="E3680" s="2">
        <f t="shared" si="2086"/>
        <v>0</v>
      </c>
      <c r="F3680" s="33">
        <f t="shared" si="2087"/>
        <v>240537.3279050432</v>
      </c>
      <c r="G3680" s="39">
        <f t="shared" si="2088"/>
        <v>6967.89</v>
      </c>
      <c r="H3680" s="38">
        <f>IF(AND(N3680=1,N3679&gt;1),VLOOKUP(A3679,[1]Plan1!$CW$105:$CY$300,3),H3679)</f>
        <v>6966.5</v>
      </c>
      <c r="I3680" s="127">
        <f t="shared" si="2089"/>
        <v>45484</v>
      </c>
      <c r="J3680" s="127">
        <f t="shared" si="2090"/>
        <v>45515</v>
      </c>
      <c r="K3680" s="34">
        <f t="shared" si="2091"/>
        <v>-1.9948650165257931E-4</v>
      </c>
      <c r="L3680" s="212">
        <f t="shared" si="2092"/>
        <v>45575</v>
      </c>
      <c r="M3680" s="1">
        <f t="shared" si="2093"/>
        <v>22</v>
      </c>
      <c r="N3680" s="1">
        <f t="shared" si="2094"/>
        <v>19</v>
      </c>
      <c r="O3680" s="2">
        <f t="shared" si="2095"/>
        <v>0.99982771000000004</v>
      </c>
      <c r="P3680" s="35">
        <f t="shared" si="2096"/>
        <v>1.0038003200000001</v>
      </c>
      <c r="Q3680" s="35">
        <f t="shared" si="2097"/>
        <v>1.3118330822179833</v>
      </c>
      <c r="R3680" s="2">
        <f t="shared" si="2098"/>
        <v>1.31160706</v>
      </c>
      <c r="S3680" s="2">
        <f t="shared" si="2099"/>
        <v>1.29117631</v>
      </c>
      <c r="T3680" s="2">
        <f t="shared" si="2100"/>
        <v>315490.45747378998</v>
      </c>
      <c r="U3680" s="2">
        <f t="shared" si="2101"/>
        <v>0</v>
      </c>
      <c r="V3680" s="2">
        <f t="shared" si="2102"/>
        <v>74953.129568746488</v>
      </c>
      <c r="W3680" s="2">
        <f t="shared" si="2103"/>
        <v>315490.45747378969</v>
      </c>
      <c r="X3680" s="36">
        <f t="shared" si="2104"/>
        <v>0</v>
      </c>
      <c r="Y3680" s="2">
        <f t="shared" si="2105"/>
        <v>0</v>
      </c>
      <c r="Z3680" s="37">
        <f t="shared" si="2106"/>
        <v>0</v>
      </c>
      <c r="AA3680" s="2">
        <f t="shared" si="2107"/>
        <v>0</v>
      </c>
      <c r="AB3680" s="4">
        <f t="shared" si="2116"/>
        <v>7.1215000000000001E-2</v>
      </c>
      <c r="AC3680" s="148">
        <f t="shared" si="2108"/>
        <v>1171</v>
      </c>
      <c r="AD3680" s="36">
        <v>252</v>
      </c>
      <c r="AE3680" s="35">
        <f t="shared" si="2109"/>
        <v>1.3766754080000001</v>
      </c>
      <c r="AF3680" s="2">
        <f t="shared" si="2110"/>
        <v>118837.49678904</v>
      </c>
      <c r="AG3680" s="2">
        <f t="shared" si="2111"/>
        <v>118837.49678904</v>
      </c>
      <c r="AH3680" s="3">
        <f t="shared" si="2112"/>
        <v>0</v>
      </c>
      <c r="AI3680" s="3"/>
      <c r="AJ3680" s="3">
        <v>0</v>
      </c>
      <c r="AK3680" s="2">
        <f t="shared" si="2113"/>
        <v>135006.43320812235</v>
      </c>
      <c r="AR3680" s="1"/>
      <c r="AW3680" s="30"/>
      <c r="AX3680" s="30"/>
    </row>
    <row r="3681" spans="1:50" x14ac:dyDescent="0.2">
      <c r="A3681" s="78">
        <f t="shared" si="2115"/>
        <v>45572</v>
      </c>
      <c r="B3681" s="2">
        <f t="shared" si="2084"/>
        <v>569532.15352797508</v>
      </c>
      <c r="C3681" s="3">
        <f t="shared" si="2085"/>
        <v>76886840.726276636</v>
      </c>
      <c r="D3681" s="2">
        <f t="shared" si="2114"/>
        <v>240537.3279050432</v>
      </c>
      <c r="E3681" s="2">
        <f t="shared" si="2086"/>
        <v>0</v>
      </c>
      <c r="F3681" s="33">
        <f t="shared" si="2087"/>
        <v>240537.3279050432</v>
      </c>
      <c r="G3681" s="39">
        <f t="shared" si="2088"/>
        <v>6967.89</v>
      </c>
      <c r="H3681" s="38">
        <f>IF(AND(N3681=1,N3680&gt;1),VLOOKUP(A3680,[1]Plan1!$CW$105:$CY$300,3),H3680)</f>
        <v>6966.5</v>
      </c>
      <c r="I3681" s="127">
        <f t="shared" si="2089"/>
        <v>45484</v>
      </c>
      <c r="J3681" s="127">
        <f t="shared" si="2090"/>
        <v>45515</v>
      </c>
      <c r="K3681" s="34">
        <f t="shared" si="2091"/>
        <v>-1.9948650165257931E-4</v>
      </c>
      <c r="L3681" s="212">
        <f t="shared" si="2092"/>
        <v>45575</v>
      </c>
      <c r="M3681" s="1">
        <f t="shared" si="2093"/>
        <v>22</v>
      </c>
      <c r="N3681" s="1">
        <f t="shared" si="2094"/>
        <v>19</v>
      </c>
      <c r="O3681" s="2">
        <f t="shared" si="2095"/>
        <v>0.99982771000000004</v>
      </c>
      <c r="P3681" s="35">
        <f t="shared" si="2096"/>
        <v>1.0038003200000001</v>
      </c>
      <c r="Q3681" s="35">
        <f t="shared" si="2097"/>
        <v>1.3118330822179833</v>
      </c>
      <c r="R3681" s="2">
        <f t="shared" si="2098"/>
        <v>1.31160706</v>
      </c>
      <c r="S3681" s="2">
        <f t="shared" si="2099"/>
        <v>1.29117631</v>
      </c>
      <c r="T3681" s="2">
        <f t="shared" si="2100"/>
        <v>315490.45747378998</v>
      </c>
      <c r="U3681" s="2">
        <f t="shared" si="2101"/>
        <v>0</v>
      </c>
      <c r="V3681" s="2">
        <f t="shared" si="2102"/>
        <v>74953.129568746488</v>
      </c>
      <c r="W3681" s="2">
        <f t="shared" si="2103"/>
        <v>315490.45747378969</v>
      </c>
      <c r="X3681" s="36">
        <f t="shared" si="2104"/>
        <v>0</v>
      </c>
      <c r="Y3681" s="2">
        <f t="shared" si="2105"/>
        <v>0</v>
      </c>
      <c r="Z3681" s="37">
        <f t="shared" si="2106"/>
        <v>0</v>
      </c>
      <c r="AA3681" s="2">
        <f t="shared" si="2107"/>
        <v>0</v>
      </c>
      <c r="AB3681" s="4">
        <f t="shared" si="2116"/>
        <v>7.1215000000000001E-2</v>
      </c>
      <c r="AC3681" s="148">
        <f t="shared" si="2108"/>
        <v>1172</v>
      </c>
      <c r="AD3681" s="36">
        <v>252</v>
      </c>
      <c r="AE3681" s="35">
        <f t="shared" si="2109"/>
        <v>1.3770512779999999</v>
      </c>
      <c r="AF3681" s="2">
        <f t="shared" si="2110"/>
        <v>118956.08018729</v>
      </c>
      <c r="AG3681" s="2">
        <f t="shared" si="2111"/>
        <v>118956.08018729</v>
      </c>
      <c r="AH3681" s="3">
        <f t="shared" si="2112"/>
        <v>0</v>
      </c>
      <c r="AI3681" s="3"/>
      <c r="AJ3681" s="3">
        <v>0</v>
      </c>
      <c r="AK3681" s="2">
        <f t="shared" si="2113"/>
        <v>135085.61586689544</v>
      </c>
      <c r="AR3681" s="1"/>
      <c r="AW3681" s="30"/>
      <c r="AX3681" s="30"/>
    </row>
    <row r="3682" spans="1:50" x14ac:dyDescent="0.2">
      <c r="A3682" s="78">
        <f t="shared" si="2115"/>
        <v>45573</v>
      </c>
      <c r="B3682" s="2">
        <f t="shared" si="2084"/>
        <v>569726.0093407461</v>
      </c>
      <c r="C3682" s="3">
        <f t="shared" si="2085"/>
        <v>76913011.261000723</v>
      </c>
      <c r="D3682" s="2">
        <f t="shared" si="2114"/>
        <v>240537.3279050432</v>
      </c>
      <c r="E3682" s="2">
        <f t="shared" si="2086"/>
        <v>0</v>
      </c>
      <c r="F3682" s="33">
        <f t="shared" si="2087"/>
        <v>240537.3279050432</v>
      </c>
      <c r="G3682" s="39">
        <f t="shared" si="2088"/>
        <v>6967.89</v>
      </c>
      <c r="H3682" s="38">
        <f>IF(AND(N3682=1,N3681&gt;1),VLOOKUP(A3681,[1]Plan1!$CW$105:$CY$300,3),H3681)</f>
        <v>6966.5</v>
      </c>
      <c r="I3682" s="127">
        <f t="shared" si="2089"/>
        <v>45484</v>
      </c>
      <c r="J3682" s="127">
        <f t="shared" si="2090"/>
        <v>45515</v>
      </c>
      <c r="K3682" s="34">
        <f t="shared" si="2091"/>
        <v>-1.9948650165257931E-4</v>
      </c>
      <c r="L3682" s="212">
        <f t="shared" si="2092"/>
        <v>45575</v>
      </c>
      <c r="M3682" s="1">
        <f t="shared" si="2093"/>
        <v>22</v>
      </c>
      <c r="N3682" s="1">
        <f t="shared" si="2094"/>
        <v>20</v>
      </c>
      <c r="O3682" s="2">
        <f t="shared" si="2095"/>
        <v>0.99981863999999998</v>
      </c>
      <c r="P3682" s="35">
        <f t="shared" si="2096"/>
        <v>1.0038003200000001</v>
      </c>
      <c r="Q3682" s="35">
        <f t="shared" si="2097"/>
        <v>1.3118330822179833</v>
      </c>
      <c r="R3682" s="2">
        <f t="shared" si="2098"/>
        <v>1.31159516</v>
      </c>
      <c r="S3682" s="2">
        <f t="shared" si="2099"/>
        <v>1.29117631</v>
      </c>
      <c r="T3682" s="2">
        <f t="shared" si="2100"/>
        <v>315487.59507957997</v>
      </c>
      <c r="U3682" s="2">
        <f t="shared" si="2101"/>
        <v>0</v>
      </c>
      <c r="V3682" s="2">
        <f t="shared" si="2102"/>
        <v>74950.267174544395</v>
      </c>
      <c r="W3682" s="2">
        <f t="shared" si="2103"/>
        <v>315487.5950795876</v>
      </c>
      <c r="X3682" s="36">
        <f t="shared" si="2104"/>
        <v>0</v>
      </c>
      <c r="Y3682" s="2">
        <f t="shared" si="2105"/>
        <v>0</v>
      </c>
      <c r="Z3682" s="37">
        <f t="shared" si="2106"/>
        <v>0</v>
      </c>
      <c r="AA3682" s="2">
        <f t="shared" si="2107"/>
        <v>0</v>
      </c>
      <c r="AB3682" s="4">
        <f t="shared" si="2116"/>
        <v>7.1215000000000001E-2</v>
      </c>
      <c r="AC3682" s="148">
        <f t="shared" si="2108"/>
        <v>1173</v>
      </c>
      <c r="AD3682" s="36">
        <v>252</v>
      </c>
      <c r="AE3682" s="35">
        <f t="shared" si="2109"/>
        <v>1.3774272510000001</v>
      </c>
      <c r="AF3682" s="2">
        <f t="shared" si="2110"/>
        <v>119073.61573547999</v>
      </c>
      <c r="AG3682" s="2">
        <f t="shared" si="2111"/>
        <v>119073.61573549001</v>
      </c>
      <c r="AH3682" s="3">
        <f t="shared" si="2112"/>
        <v>0</v>
      </c>
      <c r="AI3682" s="3"/>
      <c r="AJ3682" s="3">
        <v>0</v>
      </c>
      <c r="AK3682" s="2">
        <f t="shared" si="2113"/>
        <v>135164.79852566856</v>
      </c>
      <c r="AR3682" s="1"/>
      <c r="AW3682" s="30"/>
      <c r="AX3682" s="30"/>
    </row>
    <row r="3683" spans="1:50" x14ac:dyDescent="0.2">
      <c r="A3683" s="78">
        <f t="shared" si="2115"/>
        <v>45574</v>
      </c>
      <c r="B3683" s="2">
        <f t="shared" si="2084"/>
        <v>569919.90180884372</v>
      </c>
      <c r="C3683" s="3">
        <f t="shared" si="2085"/>
        <v>76939186.744193897</v>
      </c>
      <c r="D3683" s="2">
        <f t="shared" si="2114"/>
        <v>240537.3279050432</v>
      </c>
      <c r="E3683" s="2">
        <f t="shared" si="2086"/>
        <v>0</v>
      </c>
      <c r="F3683" s="33">
        <f t="shared" si="2087"/>
        <v>240537.3279050432</v>
      </c>
      <c r="G3683" s="39">
        <f t="shared" si="2088"/>
        <v>6967.89</v>
      </c>
      <c r="H3683" s="38">
        <f>IF(AND(N3683=1,N3682&gt;1),VLOOKUP(A3682,[1]Plan1!$CW$105:$CY$300,3),H3682)</f>
        <v>6966.5</v>
      </c>
      <c r="I3683" s="127">
        <f t="shared" si="2089"/>
        <v>45484</v>
      </c>
      <c r="J3683" s="127">
        <f t="shared" si="2090"/>
        <v>45515</v>
      </c>
      <c r="K3683" s="34">
        <f t="shared" si="2091"/>
        <v>-1.9948650165257931E-4</v>
      </c>
      <c r="L3683" s="212">
        <f t="shared" si="2092"/>
        <v>45575</v>
      </c>
      <c r="M3683" s="1">
        <f t="shared" si="2093"/>
        <v>22</v>
      </c>
      <c r="N3683" s="1">
        <f t="shared" si="2094"/>
        <v>21</v>
      </c>
      <c r="O3683" s="2">
        <f t="shared" si="2095"/>
        <v>0.99980957999999998</v>
      </c>
      <c r="P3683" s="35">
        <f t="shared" si="2096"/>
        <v>1.0038003200000001</v>
      </c>
      <c r="Q3683" s="35">
        <f t="shared" si="2097"/>
        <v>1.3118330822179833</v>
      </c>
      <c r="R3683" s="2">
        <f t="shared" si="2098"/>
        <v>1.31158328</v>
      </c>
      <c r="S3683" s="2">
        <f t="shared" si="2099"/>
        <v>1.29117631</v>
      </c>
      <c r="T3683" s="2">
        <f t="shared" si="2100"/>
        <v>315484.73749612999</v>
      </c>
      <c r="U3683" s="2">
        <f t="shared" si="2101"/>
        <v>0</v>
      </c>
      <c r="V3683" s="2">
        <f t="shared" si="2102"/>
        <v>74947.409591088901</v>
      </c>
      <c r="W3683" s="2">
        <f t="shared" si="2103"/>
        <v>315484.73749613209</v>
      </c>
      <c r="X3683" s="36">
        <f t="shared" si="2104"/>
        <v>0</v>
      </c>
      <c r="Y3683" s="2">
        <f t="shared" si="2105"/>
        <v>0</v>
      </c>
      <c r="Z3683" s="37">
        <f t="shared" si="2106"/>
        <v>0</v>
      </c>
      <c r="AA3683" s="2">
        <f t="shared" si="2107"/>
        <v>0</v>
      </c>
      <c r="AB3683" s="4">
        <f t="shared" si="2116"/>
        <v>7.1215000000000001E-2</v>
      </c>
      <c r="AC3683" s="148">
        <f t="shared" si="2108"/>
        <v>1174</v>
      </c>
      <c r="AD3683" s="36">
        <v>252</v>
      </c>
      <c r="AE3683" s="35">
        <f t="shared" si="2109"/>
        <v>1.377803326</v>
      </c>
      <c r="AF3683" s="2">
        <f t="shared" si="2110"/>
        <v>119191.18312827</v>
      </c>
      <c r="AG3683" s="2">
        <f t="shared" si="2111"/>
        <v>119191.18312827</v>
      </c>
      <c r="AH3683" s="3">
        <f t="shared" si="2112"/>
        <v>0</v>
      </c>
      <c r="AI3683" s="3"/>
      <c r="AJ3683" s="3">
        <v>0</v>
      </c>
      <c r="AK3683" s="2">
        <f t="shared" si="2113"/>
        <v>135243.98118444163</v>
      </c>
      <c r="AR3683" s="1"/>
      <c r="AW3683" s="30"/>
      <c r="AX3683" s="30"/>
    </row>
    <row r="3684" spans="1:50" x14ac:dyDescent="0.2">
      <c r="A3684" s="78">
        <f t="shared" si="2115"/>
        <v>45575</v>
      </c>
      <c r="B3684" s="2">
        <f t="shared" si="2084"/>
        <v>570113.81799217477</v>
      </c>
      <c r="C3684" s="3">
        <f t="shared" si="2085"/>
        <v>76965365.428943589</v>
      </c>
      <c r="D3684" s="2">
        <f t="shared" si="2114"/>
        <v>240537.3279050432</v>
      </c>
      <c r="E3684" s="2">
        <f t="shared" si="2086"/>
        <v>0</v>
      </c>
      <c r="F3684" s="33">
        <f t="shared" si="2087"/>
        <v>240537.3279050432</v>
      </c>
      <c r="G3684" s="39">
        <f t="shared" si="2088"/>
        <v>6967.89</v>
      </c>
      <c r="H3684" s="38">
        <f>IF(AND(N3684=1,N3683&gt;1),VLOOKUP(A3683,[1]Plan1!$CW$105:$CY$300,3),H3683)</f>
        <v>6966.5</v>
      </c>
      <c r="I3684" s="127">
        <f t="shared" si="2089"/>
        <v>45484</v>
      </c>
      <c r="J3684" s="127">
        <f t="shared" si="2090"/>
        <v>45515</v>
      </c>
      <c r="K3684" s="34">
        <f t="shared" si="2091"/>
        <v>-1.9948650165257931E-4</v>
      </c>
      <c r="L3684" s="212">
        <f t="shared" si="2092"/>
        <v>45575</v>
      </c>
      <c r="M3684" s="1">
        <f t="shared" si="2093"/>
        <v>22</v>
      </c>
      <c r="N3684" s="1">
        <f t="shared" si="2094"/>
        <v>22</v>
      </c>
      <c r="O3684" s="2">
        <f t="shared" si="2095"/>
        <v>0.99980051000000003</v>
      </c>
      <c r="P3684" s="35">
        <f t="shared" si="2096"/>
        <v>1.0038003200000001</v>
      </c>
      <c r="Q3684" s="35">
        <f t="shared" si="2097"/>
        <v>1.3118330822179833</v>
      </c>
      <c r="R3684" s="2">
        <f t="shared" si="2098"/>
        <v>1.31157138</v>
      </c>
      <c r="S3684" s="2">
        <f t="shared" si="2099"/>
        <v>1.29117631</v>
      </c>
      <c r="T3684" s="2">
        <f t="shared" si="2100"/>
        <v>315481.87510193</v>
      </c>
      <c r="U3684" s="2">
        <f t="shared" si="2101"/>
        <v>0</v>
      </c>
      <c r="V3684" s="2">
        <f t="shared" si="2102"/>
        <v>74944.547196886808</v>
      </c>
      <c r="W3684" s="2">
        <f t="shared" si="2103"/>
        <v>315481.87510193</v>
      </c>
      <c r="X3684" s="36">
        <f t="shared" si="2104"/>
        <v>121</v>
      </c>
      <c r="Y3684" s="2">
        <f t="shared" si="2105"/>
        <v>0</v>
      </c>
      <c r="Z3684" s="37">
        <f t="shared" si="2106"/>
        <v>0</v>
      </c>
      <c r="AA3684" s="2">
        <f t="shared" si="2107"/>
        <v>0</v>
      </c>
      <c r="AB3684" s="4">
        <f t="shared" si="2116"/>
        <v>7.1215000000000001E-2</v>
      </c>
      <c r="AC3684" s="148">
        <f t="shared" si="2108"/>
        <v>1175</v>
      </c>
      <c r="AD3684" s="36">
        <v>252</v>
      </c>
      <c r="AE3684" s="35">
        <f t="shared" si="2109"/>
        <v>1.378179504</v>
      </c>
      <c r="AF3684" s="2">
        <f t="shared" si="2110"/>
        <v>119308.77904703</v>
      </c>
      <c r="AG3684" s="2">
        <f t="shared" si="2111"/>
        <v>119308.77904703</v>
      </c>
      <c r="AH3684" s="3">
        <f t="shared" si="2112"/>
        <v>0</v>
      </c>
      <c r="AI3684" s="3"/>
      <c r="AJ3684" s="3">
        <v>0</v>
      </c>
      <c r="AK3684" s="2">
        <f t="shared" si="2113"/>
        <v>135323.16384321472</v>
      </c>
      <c r="AR3684" s="1"/>
      <c r="AW3684" s="30"/>
      <c r="AX3684" s="30"/>
    </row>
    <row r="3685" spans="1:50" x14ac:dyDescent="0.2">
      <c r="A3685" s="78">
        <f t="shared" si="2115"/>
        <v>45576</v>
      </c>
      <c r="B3685" s="2">
        <f t="shared" si="2084"/>
        <v>570398.5019326437</v>
      </c>
      <c r="C3685" s="3">
        <f t="shared" si="2085"/>
        <v>77003797.760906905</v>
      </c>
      <c r="D3685" s="2">
        <f t="shared" si="2114"/>
        <v>240537.3279050432</v>
      </c>
      <c r="E3685" s="2">
        <f t="shared" si="2086"/>
        <v>0</v>
      </c>
      <c r="F3685" s="33">
        <f t="shared" si="2087"/>
        <v>240537.3279050432</v>
      </c>
      <c r="G3685" s="39">
        <f t="shared" si="2088"/>
        <v>6966.5</v>
      </c>
      <c r="H3685" s="38">
        <f>IF(AND(N3685=1,N3684&gt;1),VLOOKUP(A3684,[1]Plan1!$CW$105:$CY$300,3),H3684)</f>
        <v>6997.15</v>
      </c>
      <c r="I3685" s="127">
        <f t="shared" si="2089"/>
        <v>45515</v>
      </c>
      <c r="J3685" s="127">
        <f t="shared" si="2090"/>
        <v>45546</v>
      </c>
      <c r="K3685" s="34">
        <f t="shared" si="2091"/>
        <v>4.39962678532968E-3</v>
      </c>
      <c r="L3685" s="212">
        <f t="shared" si="2092"/>
        <v>45607</v>
      </c>
      <c r="M3685" s="1">
        <f t="shared" si="2093"/>
        <v>22</v>
      </c>
      <c r="N3685" s="1">
        <f t="shared" si="2094"/>
        <v>1</v>
      </c>
      <c r="O3685" s="2">
        <f t="shared" si="2095"/>
        <v>1.00019956</v>
      </c>
      <c r="P3685" s="35">
        <f t="shared" si="2096"/>
        <v>0.99980051000000003</v>
      </c>
      <c r="Q3685" s="35">
        <f t="shared" si="2097"/>
        <v>1.3115713846364117</v>
      </c>
      <c r="R3685" s="2">
        <f t="shared" si="2098"/>
        <v>1.31183312</v>
      </c>
      <c r="S3685" s="2">
        <f t="shared" si="2099"/>
        <v>1.29117631</v>
      </c>
      <c r="T3685" s="2">
        <f t="shared" si="2100"/>
        <v>315544.83334213</v>
      </c>
      <c r="U3685" s="2">
        <f t="shared" si="2101"/>
        <v>0</v>
      </c>
      <c r="V3685" s="2">
        <f t="shared" si="2102"/>
        <v>75007.505437092681</v>
      </c>
      <c r="W3685" s="2">
        <f t="shared" si="2103"/>
        <v>315544.83334213588</v>
      </c>
      <c r="X3685" s="36">
        <f t="shared" si="2104"/>
        <v>0</v>
      </c>
      <c r="Y3685" s="2">
        <f t="shared" si="2105"/>
        <v>0</v>
      </c>
      <c r="Z3685" s="37">
        <f t="shared" si="2106"/>
        <v>0</v>
      </c>
      <c r="AA3685" s="2">
        <f t="shared" si="2107"/>
        <v>0</v>
      </c>
      <c r="AB3685" s="4">
        <f t="shared" si="2116"/>
        <v>7.1215000000000001E-2</v>
      </c>
      <c r="AC3685" s="148">
        <f t="shared" si="2108"/>
        <v>1176</v>
      </c>
      <c r="AD3685" s="36">
        <v>252</v>
      </c>
      <c r="AE3685" s="35">
        <f t="shared" si="2109"/>
        <v>1.3785557850000001</v>
      </c>
      <c r="AF3685" s="2">
        <f t="shared" si="2110"/>
        <v>119451.32208852</v>
      </c>
      <c r="AG3685" s="2">
        <f t="shared" si="2111"/>
        <v>119451.32208852</v>
      </c>
      <c r="AH3685" s="3">
        <f t="shared" si="2112"/>
        <v>0</v>
      </c>
      <c r="AI3685" s="3"/>
      <c r="AJ3685" s="3">
        <v>0</v>
      </c>
      <c r="AK3685" s="2">
        <f t="shared" si="2113"/>
        <v>135402.34650198783</v>
      </c>
      <c r="AR3685" s="1"/>
      <c r="AW3685" s="30"/>
      <c r="AX3685" s="30"/>
    </row>
    <row r="3686" spans="1:50" x14ac:dyDescent="0.2">
      <c r="A3686" s="78">
        <f t="shared" si="2115"/>
        <v>45577</v>
      </c>
      <c r="B3686" s="2">
        <f t="shared" si="2084"/>
        <v>570564.49261737906</v>
      </c>
      <c r="C3686" s="3">
        <f t="shared" si="2085"/>
        <v>77026206.503346175</v>
      </c>
      <c r="D3686" s="2">
        <f t="shared" si="2114"/>
        <v>240537.3279050432</v>
      </c>
      <c r="E3686" s="2">
        <f t="shared" si="2086"/>
        <v>0</v>
      </c>
      <c r="F3686" s="33">
        <f t="shared" si="2087"/>
        <v>240537.3279050432</v>
      </c>
      <c r="G3686" s="39">
        <f t="shared" si="2088"/>
        <v>6966.5</v>
      </c>
      <c r="H3686" s="38">
        <f>IF(AND(N3686=1,N3685&gt;1),VLOOKUP(A3685,[1]Plan1!$CW$105:$CY$300,3),H3685)</f>
        <v>6997.15</v>
      </c>
      <c r="I3686" s="127">
        <f t="shared" si="2089"/>
        <v>45515</v>
      </c>
      <c r="J3686" s="127">
        <f t="shared" si="2090"/>
        <v>45546</v>
      </c>
      <c r="K3686" s="34">
        <f t="shared" si="2091"/>
        <v>4.39962678532968E-3</v>
      </c>
      <c r="L3686" s="212">
        <f t="shared" si="2092"/>
        <v>45607</v>
      </c>
      <c r="M3686" s="1">
        <f t="shared" si="2093"/>
        <v>22</v>
      </c>
      <c r="N3686" s="1">
        <f t="shared" si="2094"/>
        <v>2</v>
      </c>
      <c r="O3686" s="2">
        <f t="shared" si="2095"/>
        <v>1.00039916</v>
      </c>
      <c r="P3686" s="35">
        <f t="shared" si="2096"/>
        <v>0.99980051000000003</v>
      </c>
      <c r="Q3686" s="35">
        <f t="shared" si="2097"/>
        <v>1.3115713846364117</v>
      </c>
      <c r="R3686" s="2">
        <f t="shared" si="2098"/>
        <v>1.3120949099999999</v>
      </c>
      <c r="S3686" s="2">
        <f t="shared" si="2099"/>
        <v>1.29117631</v>
      </c>
      <c r="T3686" s="2">
        <f t="shared" si="2100"/>
        <v>315607.8036092</v>
      </c>
      <c r="U3686" s="2">
        <f t="shared" si="2101"/>
        <v>0</v>
      </c>
      <c r="V3686" s="2">
        <f t="shared" si="2102"/>
        <v>75070.475704164928</v>
      </c>
      <c r="W3686" s="2">
        <f t="shared" si="2103"/>
        <v>315607.80360920815</v>
      </c>
      <c r="X3686" s="36">
        <f t="shared" si="2104"/>
        <v>0</v>
      </c>
      <c r="Y3686" s="2">
        <f t="shared" si="2105"/>
        <v>0</v>
      </c>
      <c r="Z3686" s="37">
        <f t="shared" si="2106"/>
        <v>0</v>
      </c>
      <c r="AA3686" s="2">
        <f t="shared" si="2107"/>
        <v>0</v>
      </c>
      <c r="AB3686" s="4">
        <f t="shared" si="2116"/>
        <v>7.1215000000000001E-2</v>
      </c>
      <c r="AC3686" s="148">
        <f t="shared" si="2108"/>
        <v>1176</v>
      </c>
      <c r="AD3686" s="36">
        <v>252</v>
      </c>
      <c r="AE3686" s="35">
        <f t="shared" si="2109"/>
        <v>1.3785557850000001</v>
      </c>
      <c r="AF3686" s="2">
        <f t="shared" si="2110"/>
        <v>119475.15984740001</v>
      </c>
      <c r="AG3686" s="2">
        <f t="shared" si="2111"/>
        <v>119475.15984741</v>
      </c>
      <c r="AH3686" s="3">
        <f t="shared" si="2112"/>
        <v>0</v>
      </c>
      <c r="AI3686" s="3"/>
      <c r="AJ3686" s="3">
        <v>0</v>
      </c>
      <c r="AK3686" s="2">
        <f t="shared" si="2113"/>
        <v>135481.52916076093</v>
      </c>
      <c r="AR3686" s="1"/>
      <c r="AW3686" s="30"/>
      <c r="AX3686" s="30"/>
    </row>
    <row r="3687" spans="1:50" x14ac:dyDescent="0.2">
      <c r="A3687" s="78">
        <f t="shared" si="2115"/>
        <v>45578</v>
      </c>
      <c r="B3687" s="2">
        <f t="shared" si="2084"/>
        <v>570643.67527615209</v>
      </c>
      <c r="C3687" s="3">
        <f t="shared" si="2085"/>
        <v>77036896.16228053</v>
      </c>
      <c r="D3687" s="2">
        <f t="shared" si="2114"/>
        <v>240537.3279050432</v>
      </c>
      <c r="E3687" s="2">
        <f t="shared" si="2086"/>
        <v>0</v>
      </c>
      <c r="F3687" s="33">
        <f t="shared" si="2087"/>
        <v>240537.3279050432</v>
      </c>
      <c r="G3687" s="39">
        <f t="shared" si="2088"/>
        <v>6966.5</v>
      </c>
      <c r="H3687" s="38">
        <f>IF(AND(N3687=1,N3686&gt;1),VLOOKUP(A3686,[1]Plan1!$CW$105:$CY$300,3),H3686)</f>
        <v>6997.15</v>
      </c>
      <c r="I3687" s="127">
        <f t="shared" si="2089"/>
        <v>45515</v>
      </c>
      <c r="J3687" s="127">
        <f t="shared" si="2090"/>
        <v>45546</v>
      </c>
      <c r="K3687" s="34">
        <f t="shared" si="2091"/>
        <v>4.39962678532968E-3</v>
      </c>
      <c r="L3687" s="212">
        <f t="shared" si="2092"/>
        <v>45607</v>
      </c>
      <c r="M3687" s="1">
        <f t="shared" si="2093"/>
        <v>22</v>
      </c>
      <c r="N3687" s="1">
        <f t="shared" si="2094"/>
        <v>2</v>
      </c>
      <c r="O3687" s="2">
        <f t="shared" si="2095"/>
        <v>1.00039916</v>
      </c>
      <c r="P3687" s="35">
        <f t="shared" si="2096"/>
        <v>0.99980051000000003</v>
      </c>
      <c r="Q3687" s="35">
        <f t="shared" si="2097"/>
        <v>1.3115713846364117</v>
      </c>
      <c r="R3687" s="2">
        <f t="shared" si="2098"/>
        <v>1.3120949099999999</v>
      </c>
      <c r="S3687" s="2">
        <f t="shared" si="2099"/>
        <v>1.29117631</v>
      </c>
      <c r="T3687" s="2">
        <f t="shared" si="2100"/>
        <v>315607.8036092</v>
      </c>
      <c r="U3687" s="2">
        <f t="shared" si="2101"/>
        <v>0</v>
      </c>
      <c r="V3687" s="2">
        <f t="shared" si="2102"/>
        <v>75070.475704164928</v>
      </c>
      <c r="W3687" s="2">
        <f t="shared" si="2103"/>
        <v>315607.80360920815</v>
      </c>
      <c r="X3687" s="36">
        <f t="shared" si="2104"/>
        <v>0</v>
      </c>
      <c r="Y3687" s="2">
        <f t="shared" si="2105"/>
        <v>0</v>
      </c>
      <c r="Z3687" s="37">
        <f t="shared" si="2106"/>
        <v>0</v>
      </c>
      <c r="AA3687" s="2">
        <f t="shared" si="2107"/>
        <v>0</v>
      </c>
      <c r="AB3687" s="4">
        <f t="shared" si="2116"/>
        <v>7.1215000000000001E-2</v>
      </c>
      <c r="AC3687" s="148">
        <f t="shared" si="2108"/>
        <v>1176</v>
      </c>
      <c r="AD3687" s="36">
        <v>252</v>
      </c>
      <c r="AE3687" s="35">
        <f t="shared" si="2109"/>
        <v>1.3785557850000001</v>
      </c>
      <c r="AF3687" s="2">
        <f t="shared" si="2110"/>
        <v>119475.15984740001</v>
      </c>
      <c r="AG3687" s="2">
        <f t="shared" si="2111"/>
        <v>119475.15984741</v>
      </c>
      <c r="AH3687" s="3">
        <f t="shared" si="2112"/>
        <v>0</v>
      </c>
      <c r="AI3687" s="3"/>
      <c r="AJ3687" s="3">
        <v>0</v>
      </c>
      <c r="AK3687" s="2">
        <f t="shared" si="2113"/>
        <v>135560.71181953399</v>
      </c>
      <c r="AR3687" s="1"/>
      <c r="AW3687" s="30"/>
      <c r="AX3687" s="30"/>
    </row>
    <row r="3688" spans="1:50" x14ac:dyDescent="0.2">
      <c r="A3688" s="78">
        <f t="shared" si="2115"/>
        <v>45579</v>
      </c>
      <c r="B3688" s="2">
        <f t="shared" si="2084"/>
        <v>570841.64766247524</v>
      </c>
      <c r="C3688" s="3">
        <f t="shared" si="2085"/>
        <v>77063622.434434161</v>
      </c>
      <c r="D3688" s="2">
        <f t="shared" si="2114"/>
        <v>240537.3279050432</v>
      </c>
      <c r="E3688" s="2">
        <f t="shared" si="2086"/>
        <v>0</v>
      </c>
      <c r="F3688" s="33">
        <f t="shared" si="2087"/>
        <v>240537.3279050432</v>
      </c>
      <c r="G3688" s="39">
        <f t="shared" si="2088"/>
        <v>6966.5</v>
      </c>
      <c r="H3688" s="38">
        <f>IF(AND(N3688=1,N3687&gt;1),VLOOKUP(A3687,[1]Plan1!$CW$105:$CY$300,3),H3687)</f>
        <v>6997.15</v>
      </c>
      <c r="I3688" s="127">
        <f t="shared" si="2089"/>
        <v>45515</v>
      </c>
      <c r="J3688" s="127">
        <f t="shared" si="2090"/>
        <v>45546</v>
      </c>
      <c r="K3688" s="34">
        <f t="shared" si="2091"/>
        <v>4.39962678532968E-3</v>
      </c>
      <c r="L3688" s="212">
        <f t="shared" si="2092"/>
        <v>45607</v>
      </c>
      <c r="M3688" s="1">
        <f t="shared" si="2093"/>
        <v>22</v>
      </c>
      <c r="N3688" s="1">
        <f t="shared" si="2094"/>
        <v>2</v>
      </c>
      <c r="O3688" s="2">
        <f t="shared" si="2095"/>
        <v>1.00039916</v>
      </c>
      <c r="P3688" s="35">
        <f t="shared" si="2096"/>
        <v>0.99980051000000003</v>
      </c>
      <c r="Q3688" s="35">
        <f t="shared" si="2097"/>
        <v>1.3115713846364117</v>
      </c>
      <c r="R3688" s="2">
        <f t="shared" si="2098"/>
        <v>1.3120949099999999</v>
      </c>
      <c r="S3688" s="2">
        <f t="shared" si="2099"/>
        <v>1.29117631</v>
      </c>
      <c r="T3688" s="2">
        <f t="shared" si="2100"/>
        <v>315607.8036092</v>
      </c>
      <c r="U3688" s="2">
        <f t="shared" si="2101"/>
        <v>0</v>
      </c>
      <c r="V3688" s="2">
        <f t="shared" si="2102"/>
        <v>75070.475704164928</v>
      </c>
      <c r="W3688" s="2">
        <f t="shared" si="2103"/>
        <v>315607.80360920815</v>
      </c>
      <c r="X3688" s="36">
        <f t="shared" si="2104"/>
        <v>0</v>
      </c>
      <c r="Y3688" s="2">
        <f t="shared" si="2105"/>
        <v>0</v>
      </c>
      <c r="Z3688" s="37">
        <f t="shared" si="2106"/>
        <v>0</v>
      </c>
      <c r="AA3688" s="2">
        <f t="shared" si="2107"/>
        <v>0</v>
      </c>
      <c r="AB3688" s="4">
        <f t="shared" si="2116"/>
        <v>7.1215000000000001E-2</v>
      </c>
      <c r="AC3688" s="148">
        <f t="shared" si="2108"/>
        <v>1177</v>
      </c>
      <c r="AD3688" s="36">
        <v>252</v>
      </c>
      <c r="AE3688" s="35">
        <f t="shared" si="2109"/>
        <v>1.378932169</v>
      </c>
      <c r="AF3688" s="2">
        <f t="shared" si="2110"/>
        <v>119593.94957496</v>
      </c>
      <c r="AG3688" s="2">
        <f t="shared" si="2111"/>
        <v>119593.94957496</v>
      </c>
      <c r="AH3688" s="3">
        <f t="shared" si="2112"/>
        <v>0</v>
      </c>
      <c r="AI3688" s="3"/>
      <c r="AJ3688" s="3">
        <v>0</v>
      </c>
      <c r="AK3688" s="2">
        <f t="shared" si="2113"/>
        <v>135639.89447830708</v>
      </c>
      <c r="AR3688" s="1"/>
      <c r="AW3688" s="30"/>
      <c r="AX3688" s="30"/>
    </row>
    <row r="3689" spans="1:50" x14ac:dyDescent="0.2">
      <c r="A3689" s="78">
        <f t="shared" si="2115"/>
        <v>45580</v>
      </c>
      <c r="B3689" s="2">
        <f t="shared" si="2084"/>
        <v>571126.52758169023</v>
      </c>
      <c r="C3689" s="3">
        <f t="shared" si="2085"/>
        <v>77102081.223528177</v>
      </c>
      <c r="D3689" s="2">
        <f t="shared" si="2114"/>
        <v>240537.3279050432</v>
      </c>
      <c r="E3689" s="2">
        <f t="shared" si="2086"/>
        <v>0</v>
      </c>
      <c r="F3689" s="33">
        <f t="shared" si="2087"/>
        <v>240537.3279050432</v>
      </c>
      <c r="G3689" s="39">
        <f t="shared" si="2088"/>
        <v>6966.5</v>
      </c>
      <c r="H3689" s="38">
        <f>IF(AND(N3689=1,N3688&gt;1),VLOOKUP(A3688,[1]Plan1!$CW$105:$CY$300,3),H3688)</f>
        <v>6997.15</v>
      </c>
      <c r="I3689" s="127">
        <f t="shared" si="2089"/>
        <v>45515</v>
      </c>
      <c r="J3689" s="127">
        <f t="shared" si="2090"/>
        <v>45546</v>
      </c>
      <c r="K3689" s="34">
        <f t="shared" si="2091"/>
        <v>4.39962678532968E-3</v>
      </c>
      <c r="L3689" s="212">
        <f t="shared" si="2092"/>
        <v>45607</v>
      </c>
      <c r="M3689" s="1">
        <f t="shared" si="2093"/>
        <v>22</v>
      </c>
      <c r="N3689" s="1">
        <f t="shared" si="2094"/>
        <v>3</v>
      </c>
      <c r="O3689" s="2">
        <f t="shared" si="2095"/>
        <v>1.0005988100000001</v>
      </c>
      <c r="P3689" s="35">
        <f t="shared" si="2096"/>
        <v>0.99980051000000003</v>
      </c>
      <c r="Q3689" s="35">
        <f t="shared" si="2097"/>
        <v>1.3115713846364117</v>
      </c>
      <c r="R3689" s="2">
        <f t="shared" si="2098"/>
        <v>1.3123567599999999</v>
      </c>
      <c r="S3689" s="2">
        <f t="shared" si="2099"/>
        <v>1.29117631</v>
      </c>
      <c r="T3689" s="2">
        <f t="shared" si="2100"/>
        <v>315670.78830851999</v>
      </c>
      <c r="U3689" s="2">
        <f t="shared" si="2101"/>
        <v>0</v>
      </c>
      <c r="V3689" s="2">
        <f t="shared" si="2102"/>
        <v>75133.460403476856</v>
      </c>
      <c r="W3689" s="2">
        <f t="shared" si="2103"/>
        <v>315670.78830852004</v>
      </c>
      <c r="X3689" s="36">
        <f t="shared" si="2104"/>
        <v>0</v>
      </c>
      <c r="Y3689" s="2">
        <f t="shared" si="2105"/>
        <v>0</v>
      </c>
      <c r="Z3689" s="37">
        <f t="shared" si="2106"/>
        <v>0</v>
      </c>
      <c r="AA3689" s="2">
        <f t="shared" si="2107"/>
        <v>0</v>
      </c>
      <c r="AB3689" s="4">
        <f t="shared" si="2116"/>
        <v>7.1215000000000001E-2</v>
      </c>
      <c r="AC3689" s="148">
        <f t="shared" si="2108"/>
        <v>1178</v>
      </c>
      <c r="AD3689" s="36">
        <v>252</v>
      </c>
      <c r="AE3689" s="35">
        <f t="shared" si="2109"/>
        <v>1.379308655</v>
      </c>
      <c r="AF3689" s="2">
        <f t="shared" si="2110"/>
        <v>119736.66213609</v>
      </c>
      <c r="AG3689" s="2">
        <f t="shared" si="2111"/>
        <v>119736.66213609</v>
      </c>
      <c r="AH3689" s="3">
        <f t="shared" si="2112"/>
        <v>0</v>
      </c>
      <c r="AI3689" s="3"/>
      <c r="AJ3689" s="3">
        <v>0</v>
      </c>
      <c r="AK3689" s="2">
        <f t="shared" si="2113"/>
        <v>135719.0771370802</v>
      </c>
      <c r="AR3689" s="1"/>
      <c r="AW3689" s="30"/>
      <c r="AX3689" s="30"/>
    </row>
    <row r="3690" spans="1:50" x14ac:dyDescent="0.2">
      <c r="A3690" s="78">
        <f t="shared" si="2115"/>
        <v>45581</v>
      </c>
      <c r="B3690" s="2">
        <f t="shared" si="2084"/>
        <v>571411.50404049177</v>
      </c>
      <c r="C3690" s="3">
        <f t="shared" si="2085"/>
        <v>77140553.045466393</v>
      </c>
      <c r="D3690" s="2">
        <f t="shared" si="2114"/>
        <v>240537.3279050432</v>
      </c>
      <c r="E3690" s="2">
        <f t="shared" si="2086"/>
        <v>0</v>
      </c>
      <c r="F3690" s="33">
        <f t="shared" si="2087"/>
        <v>240537.3279050432</v>
      </c>
      <c r="G3690" s="39">
        <f t="shared" si="2088"/>
        <v>6966.5</v>
      </c>
      <c r="H3690" s="38">
        <f>IF(AND(N3690=1,N3689&gt;1),VLOOKUP(A3689,[1]Plan1!$CW$105:$CY$300,3),H3689)</f>
        <v>6997.15</v>
      </c>
      <c r="I3690" s="127">
        <f t="shared" si="2089"/>
        <v>45515</v>
      </c>
      <c r="J3690" s="127">
        <f t="shared" si="2090"/>
        <v>45546</v>
      </c>
      <c r="K3690" s="34">
        <f t="shared" si="2091"/>
        <v>4.39962678532968E-3</v>
      </c>
      <c r="L3690" s="212">
        <f t="shared" si="2092"/>
        <v>45607</v>
      </c>
      <c r="M3690" s="1">
        <f t="shared" si="2093"/>
        <v>22</v>
      </c>
      <c r="N3690" s="1">
        <f t="shared" si="2094"/>
        <v>4</v>
      </c>
      <c r="O3690" s="2">
        <f t="shared" si="2095"/>
        <v>1.00079849</v>
      </c>
      <c r="P3690" s="35">
        <f t="shared" si="2096"/>
        <v>0.99980051000000003</v>
      </c>
      <c r="Q3690" s="35">
        <f t="shared" si="2097"/>
        <v>1.3115713846364117</v>
      </c>
      <c r="R3690" s="2">
        <f t="shared" si="2098"/>
        <v>1.31261866</v>
      </c>
      <c r="S3690" s="2">
        <f t="shared" si="2099"/>
        <v>1.29117631</v>
      </c>
      <c r="T3690" s="2">
        <f t="shared" si="2100"/>
        <v>315733.78503468999</v>
      </c>
      <c r="U3690" s="2">
        <f t="shared" si="2101"/>
        <v>0</v>
      </c>
      <c r="V3690" s="2">
        <f t="shared" si="2102"/>
        <v>75196.457129655231</v>
      </c>
      <c r="W3690" s="2">
        <f t="shared" si="2103"/>
        <v>315733.78503469843</v>
      </c>
      <c r="X3690" s="36">
        <f t="shared" si="2104"/>
        <v>0</v>
      </c>
      <c r="Y3690" s="2">
        <f t="shared" si="2105"/>
        <v>0</v>
      </c>
      <c r="Z3690" s="37">
        <f t="shared" si="2106"/>
        <v>0</v>
      </c>
      <c r="AA3690" s="2">
        <f t="shared" si="2107"/>
        <v>0</v>
      </c>
      <c r="AB3690" s="4">
        <f t="shared" si="2116"/>
        <v>7.1215000000000001E-2</v>
      </c>
      <c r="AC3690" s="148">
        <f t="shared" si="2108"/>
        <v>1179</v>
      </c>
      <c r="AD3690" s="36">
        <v>252</v>
      </c>
      <c r="AE3690" s="35">
        <f t="shared" si="2109"/>
        <v>1.379685244</v>
      </c>
      <c r="AF3690" s="2">
        <f t="shared" si="2110"/>
        <v>119879.45920994</v>
      </c>
      <c r="AG3690" s="2">
        <f t="shared" si="2111"/>
        <v>119879.45920994</v>
      </c>
      <c r="AH3690" s="3">
        <f t="shared" si="2112"/>
        <v>0</v>
      </c>
      <c r="AI3690" s="3"/>
      <c r="AJ3690" s="3">
        <v>0</v>
      </c>
      <c r="AK3690" s="2">
        <f t="shared" si="2113"/>
        <v>135798.25979585332</v>
      </c>
      <c r="AR3690" s="1"/>
      <c r="AW3690" s="30"/>
      <c r="AX3690" s="30"/>
    </row>
    <row r="3691" spans="1:50" x14ac:dyDescent="0.2">
      <c r="A3691" s="78">
        <f t="shared" si="2115"/>
        <v>45582</v>
      </c>
      <c r="B3691" s="2">
        <f t="shared" si="2084"/>
        <v>571696.57375236612</v>
      </c>
      <c r="C3691" s="3">
        <f t="shared" si="2085"/>
        <v>77179037.456569433</v>
      </c>
      <c r="D3691" s="2">
        <f t="shared" si="2114"/>
        <v>240537.3279050432</v>
      </c>
      <c r="E3691" s="2">
        <f t="shared" si="2086"/>
        <v>0</v>
      </c>
      <c r="F3691" s="33">
        <f t="shared" si="2087"/>
        <v>240537.3279050432</v>
      </c>
      <c r="G3691" s="39">
        <f t="shared" si="2088"/>
        <v>6966.5</v>
      </c>
      <c r="H3691" s="38">
        <f>IF(AND(N3691=1,N3690&gt;1),VLOOKUP(A3690,[1]Plan1!$CW$105:$CY$300,3),H3690)</f>
        <v>6997.15</v>
      </c>
      <c r="I3691" s="127">
        <f t="shared" si="2089"/>
        <v>45515</v>
      </c>
      <c r="J3691" s="127">
        <f t="shared" si="2090"/>
        <v>45546</v>
      </c>
      <c r="K3691" s="34">
        <f t="shared" si="2091"/>
        <v>4.39962678532968E-3</v>
      </c>
      <c r="L3691" s="212">
        <f t="shared" si="2092"/>
        <v>45607</v>
      </c>
      <c r="M3691" s="1">
        <f t="shared" si="2093"/>
        <v>22</v>
      </c>
      <c r="N3691" s="1">
        <f t="shared" si="2094"/>
        <v>5</v>
      </c>
      <c r="O3691" s="2">
        <f t="shared" si="2095"/>
        <v>1.0009982100000001</v>
      </c>
      <c r="P3691" s="35">
        <f t="shared" si="2096"/>
        <v>0.99980051000000003</v>
      </c>
      <c r="Q3691" s="35">
        <f t="shared" si="2097"/>
        <v>1.3115713846364117</v>
      </c>
      <c r="R3691" s="2">
        <f t="shared" si="2098"/>
        <v>1.3128806</v>
      </c>
      <c r="S3691" s="2">
        <f t="shared" si="2099"/>
        <v>1.29117631</v>
      </c>
      <c r="T3691" s="2">
        <f t="shared" si="2100"/>
        <v>315796.79138236999</v>
      </c>
      <c r="U3691" s="2">
        <f t="shared" si="2101"/>
        <v>0</v>
      </c>
      <c r="V3691" s="2">
        <f t="shared" si="2102"/>
        <v>75259.463477326644</v>
      </c>
      <c r="W3691" s="2">
        <f t="shared" si="2103"/>
        <v>315796.79138236982</v>
      </c>
      <c r="X3691" s="36">
        <f t="shared" si="2104"/>
        <v>0</v>
      </c>
      <c r="Y3691" s="2">
        <f t="shared" si="2105"/>
        <v>0</v>
      </c>
      <c r="Z3691" s="37">
        <f t="shared" si="2106"/>
        <v>0</v>
      </c>
      <c r="AA3691" s="2">
        <f t="shared" si="2107"/>
        <v>0</v>
      </c>
      <c r="AB3691" s="4">
        <f t="shared" si="2116"/>
        <v>7.1215000000000001E-2</v>
      </c>
      <c r="AC3691" s="148">
        <f t="shared" si="2108"/>
        <v>1180</v>
      </c>
      <c r="AD3691" s="36">
        <v>252</v>
      </c>
      <c r="AE3691" s="35">
        <f t="shared" si="2109"/>
        <v>1.3800619359999999</v>
      </c>
      <c r="AF3691" s="2">
        <f t="shared" si="2110"/>
        <v>120022.33991537</v>
      </c>
      <c r="AG3691" s="2">
        <f t="shared" si="2111"/>
        <v>120022.33991537</v>
      </c>
      <c r="AH3691" s="3">
        <f t="shared" si="2112"/>
        <v>0</v>
      </c>
      <c r="AI3691" s="3"/>
      <c r="AJ3691" s="3">
        <v>0</v>
      </c>
      <c r="AK3691" s="2">
        <f t="shared" si="2113"/>
        <v>135877.44245462635</v>
      </c>
      <c r="AR3691" s="1"/>
      <c r="AW3691" s="30"/>
      <c r="AX3691" s="30"/>
    </row>
    <row r="3692" spans="1:50" x14ac:dyDescent="0.2">
      <c r="A3692" s="78">
        <f t="shared" si="2115"/>
        <v>45583</v>
      </c>
      <c r="B3692" s="2">
        <f t="shared" si="2084"/>
        <v>571981.75002953701</v>
      </c>
      <c r="C3692" s="3">
        <f t="shared" si="2085"/>
        <v>77217536.253987491</v>
      </c>
      <c r="D3692" s="2">
        <f t="shared" si="2114"/>
        <v>240537.3279050432</v>
      </c>
      <c r="E3692" s="2">
        <f t="shared" si="2086"/>
        <v>0</v>
      </c>
      <c r="F3692" s="33">
        <f t="shared" si="2087"/>
        <v>240537.3279050432</v>
      </c>
      <c r="G3692" s="39">
        <f t="shared" si="2088"/>
        <v>6966.5</v>
      </c>
      <c r="H3692" s="38">
        <f>IF(AND(N3692=1,N3691&gt;1),VLOOKUP(A3691,[1]Plan1!$CW$105:$CY$300,3),H3691)</f>
        <v>6997.15</v>
      </c>
      <c r="I3692" s="127">
        <f t="shared" si="2089"/>
        <v>45515</v>
      </c>
      <c r="J3692" s="127">
        <f t="shared" si="2090"/>
        <v>45546</v>
      </c>
      <c r="K3692" s="34">
        <f t="shared" si="2091"/>
        <v>4.39962678532968E-3</v>
      </c>
      <c r="L3692" s="212">
        <f t="shared" si="2092"/>
        <v>45607</v>
      </c>
      <c r="M3692" s="1">
        <f t="shared" si="2093"/>
        <v>22</v>
      </c>
      <c r="N3692" s="1">
        <f t="shared" si="2094"/>
        <v>6</v>
      </c>
      <c r="O3692" s="2">
        <f t="shared" si="2095"/>
        <v>1.0011979799999999</v>
      </c>
      <c r="P3692" s="35">
        <f t="shared" si="2096"/>
        <v>0.99980051000000003</v>
      </c>
      <c r="Q3692" s="35">
        <f t="shared" si="2097"/>
        <v>1.3115713846364117</v>
      </c>
      <c r="R3692" s="2">
        <f t="shared" si="2098"/>
        <v>1.31314262</v>
      </c>
      <c r="S3692" s="2">
        <f t="shared" si="2099"/>
        <v>1.29117631</v>
      </c>
      <c r="T3692" s="2">
        <f t="shared" si="2100"/>
        <v>315859.81697301997</v>
      </c>
      <c r="U3692" s="2">
        <f t="shared" si="2101"/>
        <v>0</v>
      </c>
      <c r="V3692" s="2">
        <f t="shared" si="2102"/>
        <v>75322.489067984352</v>
      </c>
      <c r="W3692" s="2">
        <f t="shared" si="2103"/>
        <v>315859.81697302754</v>
      </c>
      <c r="X3692" s="36">
        <f t="shared" si="2104"/>
        <v>0</v>
      </c>
      <c r="Y3692" s="2">
        <f t="shared" si="2105"/>
        <v>0</v>
      </c>
      <c r="Z3692" s="37">
        <f t="shared" si="2106"/>
        <v>0</v>
      </c>
      <c r="AA3692" s="2">
        <f t="shared" si="2107"/>
        <v>0</v>
      </c>
      <c r="AB3692" s="4">
        <f t="shared" si="2116"/>
        <v>7.1215000000000001E-2</v>
      </c>
      <c r="AC3692" s="148">
        <f t="shared" si="2108"/>
        <v>1181</v>
      </c>
      <c r="AD3692" s="36">
        <v>252</v>
      </c>
      <c r="AE3692" s="35">
        <f t="shared" si="2109"/>
        <v>1.3804387309999999</v>
      </c>
      <c r="AF3692" s="2">
        <f t="shared" si="2110"/>
        <v>120165.30794309999</v>
      </c>
      <c r="AG3692" s="2">
        <f t="shared" si="2111"/>
        <v>120165.30794311</v>
      </c>
      <c r="AH3692" s="3">
        <f t="shared" si="2112"/>
        <v>0</v>
      </c>
      <c r="AI3692" s="3"/>
      <c r="AJ3692" s="3">
        <v>0</v>
      </c>
      <c r="AK3692" s="2">
        <f t="shared" si="2113"/>
        <v>135956.62511339947</v>
      </c>
      <c r="AR3692" s="1"/>
      <c r="AW3692" s="30"/>
      <c r="AX3692" s="30"/>
    </row>
    <row r="3693" spans="1:50" x14ac:dyDescent="0.2">
      <c r="A3693" s="78">
        <f t="shared" si="2115"/>
        <v>45584</v>
      </c>
      <c r="B3693" s="2">
        <f t="shared" si="2084"/>
        <v>572147.94561610767</v>
      </c>
      <c r="C3693" s="3">
        <f t="shared" si="2085"/>
        <v>77239972.65817453</v>
      </c>
      <c r="D3693" s="2">
        <f t="shared" si="2114"/>
        <v>240537.3279050432</v>
      </c>
      <c r="E3693" s="2">
        <f t="shared" si="2086"/>
        <v>0</v>
      </c>
      <c r="F3693" s="33">
        <f t="shared" si="2087"/>
        <v>240537.3279050432</v>
      </c>
      <c r="G3693" s="39">
        <f t="shared" si="2088"/>
        <v>6966.5</v>
      </c>
      <c r="H3693" s="38">
        <f>IF(AND(N3693=1,N3692&gt;1),VLOOKUP(A3692,[1]Plan1!$CW$105:$CY$300,3),H3692)</f>
        <v>6997.15</v>
      </c>
      <c r="I3693" s="127">
        <f t="shared" si="2089"/>
        <v>45515</v>
      </c>
      <c r="J3693" s="127">
        <f t="shared" si="2090"/>
        <v>45546</v>
      </c>
      <c r="K3693" s="34">
        <f t="shared" si="2091"/>
        <v>4.39962678532968E-3</v>
      </c>
      <c r="L3693" s="212">
        <f t="shared" si="2092"/>
        <v>45607</v>
      </c>
      <c r="M3693" s="1">
        <f t="shared" si="2093"/>
        <v>22</v>
      </c>
      <c r="N3693" s="1">
        <f t="shared" si="2094"/>
        <v>7</v>
      </c>
      <c r="O3693" s="2">
        <f t="shared" si="2095"/>
        <v>1.00139778</v>
      </c>
      <c r="P3693" s="35">
        <f t="shared" si="2096"/>
        <v>0.99980051000000003</v>
      </c>
      <c r="Q3693" s="35">
        <f t="shared" si="2097"/>
        <v>1.3115713846364117</v>
      </c>
      <c r="R3693" s="2">
        <f t="shared" si="2098"/>
        <v>1.3134046699999999</v>
      </c>
      <c r="S3693" s="2">
        <f t="shared" si="2099"/>
        <v>1.29117631</v>
      </c>
      <c r="T3693" s="2">
        <f t="shared" si="2100"/>
        <v>315922.84977979999</v>
      </c>
      <c r="U3693" s="2">
        <f t="shared" si="2101"/>
        <v>0</v>
      </c>
      <c r="V3693" s="2">
        <f t="shared" si="2102"/>
        <v>75385.521874761849</v>
      </c>
      <c r="W3693" s="2">
        <f t="shared" si="2103"/>
        <v>315922.84977980505</v>
      </c>
      <c r="X3693" s="36">
        <f t="shared" si="2104"/>
        <v>0</v>
      </c>
      <c r="Y3693" s="2">
        <f t="shared" si="2105"/>
        <v>0</v>
      </c>
      <c r="Z3693" s="37">
        <f t="shared" si="2106"/>
        <v>0</v>
      </c>
      <c r="AA3693" s="2">
        <f t="shared" si="2107"/>
        <v>0</v>
      </c>
      <c r="AB3693" s="4">
        <f t="shared" si="2116"/>
        <v>7.1215000000000001E-2</v>
      </c>
      <c r="AC3693" s="148">
        <f t="shared" si="2108"/>
        <v>1181</v>
      </c>
      <c r="AD3693" s="36">
        <v>252</v>
      </c>
      <c r="AE3693" s="35">
        <f t="shared" si="2109"/>
        <v>1.3804387309999999</v>
      </c>
      <c r="AF3693" s="2">
        <f t="shared" si="2110"/>
        <v>120189.28806413</v>
      </c>
      <c r="AG3693" s="2">
        <f t="shared" si="2111"/>
        <v>120189.28806413</v>
      </c>
      <c r="AH3693" s="3">
        <f t="shared" si="2112"/>
        <v>0</v>
      </c>
      <c r="AI3693" s="3"/>
      <c r="AJ3693" s="3">
        <v>0</v>
      </c>
      <c r="AK3693" s="2">
        <f t="shared" si="2113"/>
        <v>136035.80777217256</v>
      </c>
      <c r="AR3693" s="1"/>
      <c r="AW3693" s="30"/>
      <c r="AX3693" s="30"/>
    </row>
    <row r="3694" spans="1:50" x14ac:dyDescent="0.2">
      <c r="A3694" s="78">
        <f t="shared" si="2115"/>
        <v>45585</v>
      </c>
      <c r="B3694" s="2">
        <f t="shared" si="2084"/>
        <v>572227.1282748807</v>
      </c>
      <c r="C3694" s="3">
        <f t="shared" si="2085"/>
        <v>77250662.317108899</v>
      </c>
      <c r="D3694" s="2">
        <f t="shared" si="2114"/>
        <v>240537.3279050432</v>
      </c>
      <c r="E3694" s="2">
        <f t="shared" si="2086"/>
        <v>0</v>
      </c>
      <c r="F3694" s="33">
        <f t="shared" si="2087"/>
        <v>240537.3279050432</v>
      </c>
      <c r="G3694" s="39">
        <f t="shared" si="2088"/>
        <v>6966.5</v>
      </c>
      <c r="H3694" s="38">
        <f>IF(AND(N3694=1,N3693&gt;1),VLOOKUP(A3693,[1]Plan1!$CW$105:$CY$300,3),H3693)</f>
        <v>6997.15</v>
      </c>
      <c r="I3694" s="127">
        <f t="shared" si="2089"/>
        <v>45515</v>
      </c>
      <c r="J3694" s="127">
        <f t="shared" si="2090"/>
        <v>45546</v>
      </c>
      <c r="K3694" s="34">
        <f t="shared" si="2091"/>
        <v>4.39962678532968E-3</v>
      </c>
      <c r="L3694" s="212">
        <f t="shared" si="2092"/>
        <v>45607</v>
      </c>
      <c r="M3694" s="1">
        <f t="shared" si="2093"/>
        <v>22</v>
      </c>
      <c r="N3694" s="1">
        <f t="shared" si="2094"/>
        <v>7</v>
      </c>
      <c r="O3694" s="2">
        <f t="shared" si="2095"/>
        <v>1.00139778</v>
      </c>
      <c r="P3694" s="35">
        <f t="shared" si="2096"/>
        <v>0.99980051000000003</v>
      </c>
      <c r="Q3694" s="35">
        <f t="shared" si="2097"/>
        <v>1.3115713846364117</v>
      </c>
      <c r="R3694" s="2">
        <f t="shared" si="2098"/>
        <v>1.3134046699999999</v>
      </c>
      <c r="S3694" s="2">
        <f t="shared" si="2099"/>
        <v>1.29117631</v>
      </c>
      <c r="T3694" s="2">
        <f t="shared" si="2100"/>
        <v>315922.84977979999</v>
      </c>
      <c r="U3694" s="2">
        <f t="shared" si="2101"/>
        <v>0</v>
      </c>
      <c r="V3694" s="2">
        <f t="shared" si="2102"/>
        <v>75385.521874761849</v>
      </c>
      <c r="W3694" s="2">
        <f t="shared" si="2103"/>
        <v>315922.84977980505</v>
      </c>
      <c r="X3694" s="36">
        <f t="shared" si="2104"/>
        <v>0</v>
      </c>
      <c r="Y3694" s="2">
        <f t="shared" si="2105"/>
        <v>0</v>
      </c>
      <c r="Z3694" s="37">
        <f t="shared" si="2106"/>
        <v>0</v>
      </c>
      <c r="AA3694" s="2">
        <f t="shared" si="2107"/>
        <v>0</v>
      </c>
      <c r="AB3694" s="4">
        <f t="shared" si="2116"/>
        <v>7.1215000000000001E-2</v>
      </c>
      <c r="AC3694" s="148">
        <f t="shared" si="2108"/>
        <v>1181</v>
      </c>
      <c r="AD3694" s="36">
        <v>252</v>
      </c>
      <c r="AE3694" s="35">
        <f t="shared" si="2109"/>
        <v>1.3804387309999999</v>
      </c>
      <c r="AF3694" s="2">
        <f t="shared" si="2110"/>
        <v>120189.28806413</v>
      </c>
      <c r="AG3694" s="2">
        <f t="shared" si="2111"/>
        <v>120189.28806413</v>
      </c>
      <c r="AH3694" s="3">
        <f t="shared" si="2112"/>
        <v>0</v>
      </c>
      <c r="AI3694" s="3"/>
      <c r="AJ3694" s="3">
        <v>0</v>
      </c>
      <c r="AK3694" s="2">
        <f t="shared" si="2113"/>
        <v>136114.99043094568</v>
      </c>
      <c r="AR3694" s="1"/>
      <c r="AW3694" s="30"/>
      <c r="AX3694" s="30"/>
    </row>
    <row r="3695" spans="1:50" x14ac:dyDescent="0.2">
      <c r="A3695" s="78">
        <f t="shared" si="2115"/>
        <v>45586</v>
      </c>
      <c r="B3695" s="2">
        <f t="shared" si="2084"/>
        <v>572425.38130796375</v>
      </c>
      <c r="C3695" s="3">
        <f t="shared" si="2085"/>
        <v>77277426.476575106</v>
      </c>
      <c r="D3695" s="2">
        <f t="shared" si="2114"/>
        <v>240537.3279050432</v>
      </c>
      <c r="E3695" s="2">
        <f t="shared" si="2086"/>
        <v>0</v>
      </c>
      <c r="F3695" s="33">
        <f t="shared" si="2087"/>
        <v>240537.3279050432</v>
      </c>
      <c r="G3695" s="39">
        <f t="shared" si="2088"/>
        <v>6966.5</v>
      </c>
      <c r="H3695" s="38">
        <f>IF(AND(N3695=1,N3694&gt;1),VLOOKUP(A3694,[1]Plan1!$CW$105:$CY$300,3),H3694)</f>
        <v>6997.15</v>
      </c>
      <c r="I3695" s="127">
        <f t="shared" si="2089"/>
        <v>45515</v>
      </c>
      <c r="J3695" s="127">
        <f t="shared" si="2090"/>
        <v>45546</v>
      </c>
      <c r="K3695" s="34">
        <f t="shared" si="2091"/>
        <v>4.39962678532968E-3</v>
      </c>
      <c r="L3695" s="212">
        <f t="shared" si="2092"/>
        <v>45607</v>
      </c>
      <c r="M3695" s="1">
        <f t="shared" si="2093"/>
        <v>22</v>
      </c>
      <c r="N3695" s="1">
        <f t="shared" si="2094"/>
        <v>7</v>
      </c>
      <c r="O3695" s="2">
        <f t="shared" si="2095"/>
        <v>1.00139778</v>
      </c>
      <c r="P3695" s="35">
        <f t="shared" si="2096"/>
        <v>0.99980051000000003</v>
      </c>
      <c r="Q3695" s="35">
        <f t="shared" si="2097"/>
        <v>1.3115713846364117</v>
      </c>
      <c r="R3695" s="2">
        <f t="shared" si="2098"/>
        <v>1.3134046699999999</v>
      </c>
      <c r="S3695" s="2">
        <f t="shared" si="2099"/>
        <v>1.29117631</v>
      </c>
      <c r="T3695" s="2">
        <f t="shared" si="2100"/>
        <v>315922.84977979999</v>
      </c>
      <c r="U3695" s="2">
        <f t="shared" si="2101"/>
        <v>0</v>
      </c>
      <c r="V3695" s="2">
        <f t="shared" si="2102"/>
        <v>75385.521874761849</v>
      </c>
      <c r="W3695" s="2">
        <f t="shared" si="2103"/>
        <v>315922.84977980505</v>
      </c>
      <c r="X3695" s="36">
        <f t="shared" si="2104"/>
        <v>0</v>
      </c>
      <c r="Y3695" s="2">
        <f t="shared" si="2105"/>
        <v>0</v>
      </c>
      <c r="Z3695" s="37">
        <f t="shared" si="2106"/>
        <v>0</v>
      </c>
      <c r="AA3695" s="2">
        <f t="shared" si="2107"/>
        <v>0</v>
      </c>
      <c r="AB3695" s="4">
        <f t="shared" si="2116"/>
        <v>7.1215000000000001E-2</v>
      </c>
      <c r="AC3695" s="148">
        <f t="shared" si="2108"/>
        <v>1182</v>
      </c>
      <c r="AD3695" s="36">
        <v>252</v>
      </c>
      <c r="AE3695" s="35">
        <f t="shared" si="2109"/>
        <v>1.3808156279999999</v>
      </c>
      <c r="AF3695" s="2">
        <f t="shared" si="2110"/>
        <v>120308.35843844</v>
      </c>
      <c r="AG3695" s="2">
        <f t="shared" si="2111"/>
        <v>120308.35843844</v>
      </c>
      <c r="AH3695" s="3">
        <f t="shared" si="2112"/>
        <v>0</v>
      </c>
      <c r="AI3695" s="3"/>
      <c r="AJ3695" s="3">
        <v>0</v>
      </c>
      <c r="AK3695" s="2">
        <f t="shared" si="2113"/>
        <v>136194.17308971874</v>
      </c>
      <c r="AR3695" s="1"/>
      <c r="AW3695" s="30"/>
      <c r="AX3695" s="30"/>
    </row>
    <row r="3696" spans="1:50" x14ac:dyDescent="0.2">
      <c r="A3696" s="78">
        <f t="shared" si="2115"/>
        <v>45587</v>
      </c>
      <c r="B3696" s="2">
        <f t="shared" si="2084"/>
        <v>572710.75090111734</v>
      </c>
      <c r="C3696" s="3">
        <f t="shared" si="2085"/>
        <v>77315951.371650845</v>
      </c>
      <c r="D3696" s="2">
        <f t="shared" si="2114"/>
        <v>240537.3279050432</v>
      </c>
      <c r="E3696" s="2">
        <f t="shared" si="2086"/>
        <v>0</v>
      </c>
      <c r="F3696" s="33">
        <f t="shared" si="2087"/>
        <v>240537.3279050432</v>
      </c>
      <c r="G3696" s="39">
        <f t="shared" si="2088"/>
        <v>6966.5</v>
      </c>
      <c r="H3696" s="38">
        <f>IF(AND(N3696=1,N3695&gt;1),VLOOKUP(A3695,[1]Plan1!$CW$105:$CY$300,3),H3695)</f>
        <v>6997.15</v>
      </c>
      <c r="I3696" s="127">
        <f t="shared" si="2089"/>
        <v>45515</v>
      </c>
      <c r="J3696" s="127">
        <f t="shared" si="2090"/>
        <v>45546</v>
      </c>
      <c r="K3696" s="34">
        <f t="shared" si="2091"/>
        <v>4.39962678532968E-3</v>
      </c>
      <c r="L3696" s="212">
        <f t="shared" si="2092"/>
        <v>45607</v>
      </c>
      <c r="M3696" s="1">
        <f t="shared" si="2093"/>
        <v>22</v>
      </c>
      <c r="N3696" s="1">
        <f t="shared" si="2094"/>
        <v>8</v>
      </c>
      <c r="O3696" s="2">
        <f t="shared" si="2095"/>
        <v>1.00159763</v>
      </c>
      <c r="P3696" s="35">
        <f t="shared" si="2096"/>
        <v>0.99980051000000003</v>
      </c>
      <c r="Q3696" s="35">
        <f t="shared" si="2097"/>
        <v>1.3115713846364117</v>
      </c>
      <c r="R3696" s="2">
        <f t="shared" si="2098"/>
        <v>1.3136667900000001</v>
      </c>
      <c r="S3696" s="2">
        <f t="shared" si="2099"/>
        <v>1.29117631</v>
      </c>
      <c r="T3696" s="2">
        <f t="shared" si="2100"/>
        <v>315985.89942418999</v>
      </c>
      <c r="U3696" s="2">
        <f t="shared" si="2101"/>
        <v>0</v>
      </c>
      <c r="V3696" s="2">
        <f t="shared" si="2102"/>
        <v>75448.571519152349</v>
      </c>
      <c r="W3696" s="2">
        <f t="shared" si="2103"/>
        <v>315985.89942419552</v>
      </c>
      <c r="X3696" s="36">
        <f t="shared" si="2104"/>
        <v>0</v>
      </c>
      <c r="Y3696" s="2">
        <f t="shared" si="2105"/>
        <v>0</v>
      </c>
      <c r="Z3696" s="37">
        <f t="shared" si="2106"/>
        <v>0</v>
      </c>
      <c r="AA3696" s="2">
        <f t="shared" si="2107"/>
        <v>0</v>
      </c>
      <c r="AB3696" s="4">
        <f t="shared" si="2116"/>
        <v>7.1215000000000001E-2</v>
      </c>
      <c r="AC3696" s="148">
        <f t="shared" si="2108"/>
        <v>1183</v>
      </c>
      <c r="AD3696" s="36">
        <v>252</v>
      </c>
      <c r="AE3696" s="35">
        <f t="shared" si="2109"/>
        <v>1.3811926290000001</v>
      </c>
      <c r="AF3696" s="2">
        <f t="shared" si="2110"/>
        <v>120451.49572843</v>
      </c>
      <c r="AG3696" s="2">
        <f t="shared" si="2111"/>
        <v>120451.49572843</v>
      </c>
      <c r="AH3696" s="3">
        <f t="shared" si="2112"/>
        <v>0</v>
      </c>
      <c r="AI3696" s="3"/>
      <c r="AJ3696" s="3">
        <v>0</v>
      </c>
      <c r="AK3696" s="2">
        <f t="shared" si="2113"/>
        <v>136273.35574849183</v>
      </c>
      <c r="AR3696" s="1"/>
      <c r="AW3696" s="30"/>
      <c r="AX3696" s="30"/>
    </row>
    <row r="3697" spans="1:50" x14ac:dyDescent="0.2">
      <c r="A3697" s="78">
        <f t="shared" si="2115"/>
        <v>45588</v>
      </c>
      <c r="B3697" s="2">
        <f t="shared" si="2084"/>
        <v>572996.21024040075</v>
      </c>
      <c r="C3697" s="3">
        <f t="shared" si="2085"/>
        <v>77354488.382454097</v>
      </c>
      <c r="D3697" s="2">
        <f t="shared" si="2114"/>
        <v>240537.3279050432</v>
      </c>
      <c r="E3697" s="2">
        <f t="shared" si="2086"/>
        <v>0</v>
      </c>
      <c r="F3697" s="33">
        <f t="shared" si="2087"/>
        <v>240537.3279050432</v>
      </c>
      <c r="G3697" s="39">
        <f t="shared" si="2088"/>
        <v>6966.5</v>
      </c>
      <c r="H3697" s="38">
        <f>IF(AND(N3697=1,N3696&gt;1),VLOOKUP(A3696,[1]Plan1!$CW$105:$CY$300,3),H3696)</f>
        <v>6997.15</v>
      </c>
      <c r="I3697" s="127">
        <f t="shared" si="2089"/>
        <v>45515</v>
      </c>
      <c r="J3697" s="127">
        <f t="shared" si="2090"/>
        <v>45546</v>
      </c>
      <c r="K3697" s="34">
        <f t="shared" si="2091"/>
        <v>4.39962678532968E-3</v>
      </c>
      <c r="L3697" s="212">
        <f t="shared" si="2092"/>
        <v>45607</v>
      </c>
      <c r="M3697" s="1">
        <f t="shared" si="2093"/>
        <v>22</v>
      </c>
      <c r="N3697" s="1">
        <f t="shared" si="2094"/>
        <v>9</v>
      </c>
      <c r="O3697" s="2">
        <f t="shared" si="2095"/>
        <v>1.0017975100000001</v>
      </c>
      <c r="P3697" s="35">
        <f t="shared" si="2096"/>
        <v>0.99980051000000003</v>
      </c>
      <c r="Q3697" s="35">
        <f t="shared" si="2097"/>
        <v>1.3115713846364117</v>
      </c>
      <c r="R3697" s="2">
        <f t="shared" si="2098"/>
        <v>1.31392894</v>
      </c>
      <c r="S3697" s="2">
        <f t="shared" si="2099"/>
        <v>1.29117631</v>
      </c>
      <c r="T3697" s="2">
        <f t="shared" si="2100"/>
        <v>316048.95628470002</v>
      </c>
      <c r="U3697" s="2">
        <f t="shared" si="2101"/>
        <v>0</v>
      </c>
      <c r="V3697" s="2">
        <f t="shared" si="2102"/>
        <v>75511.628379662638</v>
      </c>
      <c r="W3697" s="2">
        <f t="shared" si="2103"/>
        <v>316048.95628470584</v>
      </c>
      <c r="X3697" s="36">
        <f t="shared" si="2104"/>
        <v>0</v>
      </c>
      <c r="Y3697" s="2">
        <f t="shared" si="2105"/>
        <v>0</v>
      </c>
      <c r="Z3697" s="37">
        <f t="shared" si="2106"/>
        <v>0</v>
      </c>
      <c r="AA3697" s="2">
        <f t="shared" si="2107"/>
        <v>0</v>
      </c>
      <c r="AB3697" s="4">
        <f t="shared" si="2116"/>
        <v>7.1215000000000001E-2</v>
      </c>
      <c r="AC3697" s="148">
        <f t="shared" si="2108"/>
        <v>1184</v>
      </c>
      <c r="AD3697" s="36">
        <v>252</v>
      </c>
      <c r="AE3697" s="35">
        <f t="shared" si="2109"/>
        <v>1.381569732</v>
      </c>
      <c r="AF3697" s="2">
        <f t="shared" si="2110"/>
        <v>120594.71554843</v>
      </c>
      <c r="AG3697" s="2">
        <f t="shared" si="2111"/>
        <v>120594.71554843</v>
      </c>
      <c r="AH3697" s="3">
        <f t="shared" si="2112"/>
        <v>0</v>
      </c>
      <c r="AI3697" s="3"/>
      <c r="AJ3697" s="3">
        <v>0</v>
      </c>
      <c r="AK3697" s="2">
        <f t="shared" si="2113"/>
        <v>136352.53840726492</v>
      </c>
      <c r="AR3697" s="1"/>
      <c r="AW3697" s="30"/>
      <c r="AX3697" s="30"/>
    </row>
    <row r="3698" spans="1:50" x14ac:dyDescent="0.2">
      <c r="A3698" s="78">
        <f t="shared" si="2115"/>
        <v>45589</v>
      </c>
      <c r="B3698" s="2">
        <f t="shared" si="2084"/>
        <v>573281.76995778386</v>
      </c>
      <c r="C3698" s="3">
        <f t="shared" si="2085"/>
        <v>77393038.944300815</v>
      </c>
      <c r="D3698" s="2">
        <f t="shared" si="2114"/>
        <v>240537.3279050432</v>
      </c>
      <c r="E3698" s="2">
        <f t="shared" si="2086"/>
        <v>0</v>
      </c>
      <c r="F3698" s="33">
        <f t="shared" si="2087"/>
        <v>240537.3279050432</v>
      </c>
      <c r="G3698" s="39">
        <f t="shared" si="2088"/>
        <v>6966.5</v>
      </c>
      <c r="H3698" s="38">
        <f>IF(AND(N3698=1,N3697&gt;1),VLOOKUP(A3697,[1]Plan1!$CW$105:$CY$300,3),H3697)</f>
        <v>6997.15</v>
      </c>
      <c r="I3698" s="127">
        <f t="shared" si="2089"/>
        <v>45515</v>
      </c>
      <c r="J3698" s="127">
        <f t="shared" si="2090"/>
        <v>45546</v>
      </c>
      <c r="K3698" s="34">
        <f t="shared" si="2091"/>
        <v>4.39962678532968E-3</v>
      </c>
      <c r="L3698" s="212">
        <f t="shared" si="2092"/>
        <v>45607</v>
      </c>
      <c r="M3698" s="1">
        <f t="shared" si="2093"/>
        <v>22</v>
      </c>
      <c r="N3698" s="1">
        <f t="shared" si="2094"/>
        <v>10</v>
      </c>
      <c r="O3698" s="2">
        <f t="shared" si="2095"/>
        <v>1.0019974300000001</v>
      </c>
      <c r="P3698" s="35">
        <f t="shared" si="2096"/>
        <v>0.99980051000000003</v>
      </c>
      <c r="Q3698" s="35">
        <f t="shared" si="2097"/>
        <v>1.3115713846364117</v>
      </c>
      <c r="R3698" s="2">
        <f t="shared" si="2098"/>
        <v>1.3141911500000001</v>
      </c>
      <c r="S3698" s="2">
        <f t="shared" si="2099"/>
        <v>1.29117631</v>
      </c>
      <c r="T3698" s="2">
        <f t="shared" si="2100"/>
        <v>316112.02757744998</v>
      </c>
      <c r="U3698" s="2">
        <f t="shared" si="2101"/>
        <v>0</v>
      </c>
      <c r="V3698" s="2">
        <f t="shared" si="2102"/>
        <v>75574.699672412637</v>
      </c>
      <c r="W3698" s="2">
        <f t="shared" si="2103"/>
        <v>316112.02757745585</v>
      </c>
      <c r="X3698" s="36">
        <f t="shared" si="2104"/>
        <v>0</v>
      </c>
      <c r="Y3698" s="2">
        <f t="shared" si="2105"/>
        <v>0</v>
      </c>
      <c r="Z3698" s="37">
        <f t="shared" si="2106"/>
        <v>0</v>
      </c>
      <c r="AA3698" s="2">
        <f t="shared" si="2107"/>
        <v>0</v>
      </c>
      <c r="AB3698" s="4">
        <f t="shared" si="2116"/>
        <v>7.1215000000000001E-2</v>
      </c>
      <c r="AC3698" s="148">
        <f t="shared" si="2108"/>
        <v>1185</v>
      </c>
      <c r="AD3698" s="36">
        <v>252</v>
      </c>
      <c r="AE3698" s="35">
        <f t="shared" si="2109"/>
        <v>1.3819469390000001</v>
      </c>
      <c r="AF3698" s="2">
        <f t="shared" si="2110"/>
        <v>120738.02131429</v>
      </c>
      <c r="AG3698" s="2">
        <f t="shared" si="2111"/>
        <v>120738.02131429</v>
      </c>
      <c r="AH3698" s="3">
        <f t="shared" si="2112"/>
        <v>0</v>
      </c>
      <c r="AI3698" s="3"/>
      <c r="AJ3698" s="3">
        <v>0</v>
      </c>
      <c r="AK3698" s="2">
        <f t="shared" si="2113"/>
        <v>136431.72106603804</v>
      </c>
      <c r="AR3698" s="1"/>
      <c r="AW3698" s="30"/>
      <c r="AX3698" s="30"/>
    </row>
    <row r="3699" spans="1:50" x14ac:dyDescent="0.2">
      <c r="A3699" s="78">
        <f t="shared" si="2115"/>
        <v>45590</v>
      </c>
      <c r="B3699" s="2">
        <f t="shared" si="2084"/>
        <v>573567.42613192333</v>
      </c>
      <c r="C3699" s="3">
        <f t="shared" si="2085"/>
        <v>77431602.52780965</v>
      </c>
      <c r="D3699" s="2">
        <f t="shared" si="2114"/>
        <v>240537.3279050432</v>
      </c>
      <c r="E3699" s="2">
        <f t="shared" si="2086"/>
        <v>0</v>
      </c>
      <c r="F3699" s="33">
        <f t="shared" si="2087"/>
        <v>240537.3279050432</v>
      </c>
      <c r="G3699" s="39">
        <f t="shared" si="2088"/>
        <v>6966.5</v>
      </c>
      <c r="H3699" s="38">
        <f>IF(AND(N3699=1,N3698&gt;1),VLOOKUP(A3698,[1]Plan1!$CW$105:$CY$300,3),H3698)</f>
        <v>6997.15</v>
      </c>
      <c r="I3699" s="127">
        <f t="shared" si="2089"/>
        <v>45515</v>
      </c>
      <c r="J3699" s="127">
        <f t="shared" si="2090"/>
        <v>45546</v>
      </c>
      <c r="K3699" s="34">
        <f t="shared" si="2091"/>
        <v>4.39962678532968E-3</v>
      </c>
      <c r="L3699" s="212">
        <f t="shared" si="2092"/>
        <v>45607</v>
      </c>
      <c r="M3699" s="1">
        <f t="shared" si="2093"/>
        <v>22</v>
      </c>
      <c r="N3699" s="1">
        <f t="shared" si="2094"/>
        <v>11</v>
      </c>
      <c r="O3699" s="2">
        <f t="shared" si="2095"/>
        <v>1.0021973900000001</v>
      </c>
      <c r="P3699" s="35">
        <f t="shared" si="2096"/>
        <v>0.99980051000000003</v>
      </c>
      <c r="Q3699" s="35">
        <f t="shared" si="2097"/>
        <v>1.3115713846364117</v>
      </c>
      <c r="R3699" s="2">
        <f t="shared" si="2098"/>
        <v>1.31445341</v>
      </c>
      <c r="S3699" s="2">
        <f t="shared" si="2099"/>
        <v>1.29117631</v>
      </c>
      <c r="T3699" s="2">
        <f t="shared" si="2100"/>
        <v>316175.11089706997</v>
      </c>
      <c r="U3699" s="2">
        <f t="shared" si="2101"/>
        <v>0</v>
      </c>
      <c r="V3699" s="2">
        <f t="shared" si="2102"/>
        <v>75637.782992028995</v>
      </c>
      <c r="W3699" s="2">
        <f t="shared" si="2103"/>
        <v>316175.11089707218</v>
      </c>
      <c r="X3699" s="36">
        <f t="shared" si="2104"/>
        <v>0</v>
      </c>
      <c r="Y3699" s="2">
        <f t="shared" si="2105"/>
        <v>0</v>
      </c>
      <c r="Z3699" s="37">
        <f t="shared" si="2106"/>
        <v>0</v>
      </c>
      <c r="AA3699" s="2">
        <f t="shared" si="2107"/>
        <v>0</v>
      </c>
      <c r="AB3699" s="4">
        <f t="shared" si="2116"/>
        <v>7.1215000000000001E-2</v>
      </c>
      <c r="AC3699" s="148">
        <f t="shared" si="2108"/>
        <v>1186</v>
      </c>
      <c r="AD3699" s="36">
        <v>252</v>
      </c>
      <c r="AE3699" s="35">
        <f t="shared" si="2109"/>
        <v>1.382324248</v>
      </c>
      <c r="AF3699" s="2">
        <f t="shared" si="2110"/>
        <v>120881.41151003</v>
      </c>
      <c r="AG3699" s="2">
        <f t="shared" si="2111"/>
        <v>120881.41151003999</v>
      </c>
      <c r="AH3699" s="3">
        <f t="shared" si="2112"/>
        <v>0</v>
      </c>
      <c r="AI3699" s="3"/>
      <c r="AJ3699" s="3">
        <v>0</v>
      </c>
      <c r="AK3699" s="2">
        <f t="shared" si="2113"/>
        <v>136510.90372481113</v>
      </c>
      <c r="AR3699" s="1"/>
      <c r="AW3699" s="30"/>
      <c r="AX3699" s="30"/>
    </row>
    <row r="3700" spans="1:50" x14ac:dyDescent="0.2">
      <c r="A3700" s="78">
        <f t="shared" si="2115"/>
        <v>45591</v>
      </c>
      <c r="B3700" s="2">
        <f t="shared" ref="B3700" si="2117">(W3700+AG3700+AJ3700+AK3700)</f>
        <v>573733.83366808575</v>
      </c>
      <c r="C3700" s="3">
        <f t="shared" ref="C3700" si="2118">B3700*135</f>
        <v>77454067.545191571</v>
      </c>
      <c r="D3700" s="2">
        <f t="shared" si="2114"/>
        <v>240537.3279050432</v>
      </c>
      <c r="E3700" s="2">
        <f t="shared" ref="E3700" si="2119">IF(ISERROR(VLOOKUP(A3700,AZ$12:BB$174,2,FALSE)=TRUE),E3699,VLOOKUP(A3700,AZ$12:BB$174,2,FALSE))</f>
        <v>0</v>
      </c>
      <c r="F3700" s="33">
        <f t="shared" ref="F3700" si="2120">(D3700-E3700)</f>
        <v>240537.3279050432</v>
      </c>
      <c r="G3700" s="39">
        <f t="shared" ref="G3700" si="2121">IF(H3700=H3699,G3699,H3699)</f>
        <v>6966.5</v>
      </c>
      <c r="H3700" s="38">
        <f>IF(AND(N3700=1,N3699&gt;1),VLOOKUP(A3699,[1]Plan1!$CW$105:$CY$300,3),H3699)</f>
        <v>6997.15</v>
      </c>
      <c r="I3700" s="127">
        <f t="shared" ref="I3700" si="2122">EDATE(J3700,-1)</f>
        <v>45515</v>
      </c>
      <c r="J3700" s="127">
        <f t="shared" ref="J3700" si="2123">IF(X3699&gt;0,EDATE(A3700,-1),+J3699)</f>
        <v>45546</v>
      </c>
      <c r="K3700" s="34">
        <f t="shared" ref="K3700" si="2124">(H3700/G3700)-1</f>
        <v>4.39962678532968E-3</v>
      </c>
      <c r="L3700" s="212">
        <f t="shared" ref="L3700" si="2125">VLOOKUP(A3699,AZ$193:BA$372,2)</f>
        <v>45607</v>
      </c>
      <c r="M3700" s="1">
        <f t="shared" ref="M3700" si="2126">IF(L3700=L3699,M3699,NETWORKDAYS(L3699,L3700,$AT$194:$AT$348)-1)</f>
        <v>22</v>
      </c>
      <c r="N3700" s="1">
        <f t="shared" ref="N3700" si="2127">(M3700-(NETWORKDAYS(A3700,L3700,$AT$194:$AT$348)-1))</f>
        <v>12</v>
      </c>
      <c r="O3700" s="2">
        <f t="shared" ref="O3700" si="2128">TRUNC((H3700/G3700)^TRUNC((N3700/M3700),9),8)</f>
        <v>1.0023974</v>
      </c>
      <c r="P3700" s="35">
        <f t="shared" ref="P3700" si="2129">IF(L3700&gt;L3699,O3699,P3699)</f>
        <v>0.99980051000000003</v>
      </c>
      <c r="Q3700" s="35">
        <f t="shared" ref="Q3700" si="2130">IF(L3700&gt;L3699,Q3699*P3700,Q3699)</f>
        <v>1.3115713846364117</v>
      </c>
      <c r="R3700" s="2">
        <f t="shared" ref="R3700" si="2131">TRUNC(TRUNC((O3700*Q3700),15),8)</f>
        <v>1.31471574</v>
      </c>
      <c r="S3700" s="2">
        <f t="shared" ref="S3700" si="2132">IF(AND(X3700&gt;0,MONTH(A3700)=S$9),R3700,S3699)</f>
        <v>1.29117631</v>
      </c>
      <c r="T3700" s="2">
        <f t="shared" ref="T3700" si="2133">TRUNC(D3700*R3700,8)</f>
        <v>316238.21105430002</v>
      </c>
      <c r="U3700" s="2">
        <f t="shared" ref="U3700" si="2134">(E3700*(S3700-1))</f>
        <v>0</v>
      </c>
      <c r="V3700" s="2">
        <f t="shared" ref="V3700" si="2135">(F3700*(R3700-1))</f>
        <v>75700.883149258327</v>
      </c>
      <c r="W3700" s="2">
        <f t="shared" ref="W3700" si="2136">(D3700+U3700+V3700)</f>
        <v>316238.21105430153</v>
      </c>
      <c r="X3700" s="36">
        <f t="shared" ref="X3700" si="2137">IF(VLOOKUP(A3700,AT$10:BC$190,10)=VLOOKUP(A3699,AT$10:BC$190,10),0,VLOOKUP(A3700,AT$10:BC$190,10))</f>
        <v>0</v>
      </c>
      <c r="Y3700" s="2">
        <f t="shared" ref="Y3700" si="2138">IF(X3700&gt;0,VLOOKUP(A3700,AT$12:AX$190,5),0)</f>
        <v>0</v>
      </c>
      <c r="Z3700" s="37">
        <f t="shared" ref="Z3700" si="2139">IF(X3700&gt;0,VLOOKUP($A3700,$AT$10:$AY$190,6),0)</f>
        <v>0</v>
      </c>
      <c r="AA3700" s="2">
        <f t="shared" ref="AA3700" si="2140">IF(Z3700&gt;0,TRUNC(Z3700*T3700,8),0)</f>
        <v>0</v>
      </c>
      <c r="AB3700" s="4">
        <f t="shared" si="2116"/>
        <v>7.1215000000000001E-2</v>
      </c>
      <c r="AC3700" s="148">
        <f t="shared" ref="AC3700" si="2141">NETWORKDAYS(A$1975,A3700,$AT$194:$AT$348)-1</f>
        <v>1186</v>
      </c>
      <c r="AD3700" s="36">
        <v>252</v>
      </c>
      <c r="AE3700" s="35">
        <f t="shared" ref="AE3700" si="2142">ROUND((1+AB3700)^TRUNC((AC3700/AD3700),9),9)</f>
        <v>1.382324248</v>
      </c>
      <c r="AF3700" s="2">
        <f t="shared" ref="AF3700" si="2143">TRUNC((T3700*(AE3700-1)),8)</f>
        <v>120905.5362302</v>
      </c>
      <c r="AG3700" s="2">
        <f t="shared" ref="AG3700" si="2144">TRUNC((W3700*(AE3700-1)),8)</f>
        <v>120905.5362302</v>
      </c>
      <c r="AH3700" s="3">
        <f t="shared" ref="AH3700" si="2145">IF(AA3700&gt;0,AA3700+AF3700,0)</f>
        <v>0</v>
      </c>
      <c r="AI3700" s="3"/>
      <c r="AJ3700" s="3">
        <v>0</v>
      </c>
      <c r="AK3700" s="2">
        <f t="shared" ref="AK3700" si="2146">((0.01*(A3700-A$1975)/30)*AI$1896)</f>
        <v>136590.08638358419</v>
      </c>
      <c r="AR3700" s="1"/>
      <c r="AW3700" s="30"/>
      <c r="AX3700" s="30"/>
    </row>
    <row r="3701" spans="1:50" x14ac:dyDescent="0.2">
      <c r="A3701" s="78">
        <f t="shared" si="2115"/>
        <v>45592</v>
      </c>
      <c r="B3701" s="2">
        <f t="shared" ref="B3701:B3764" si="2147">(W3701+AG3701+AJ3701+AK3701)</f>
        <v>573813.01632685889</v>
      </c>
      <c r="C3701" s="3">
        <f t="shared" ref="C3701:C3764" si="2148">B3701*135</f>
        <v>77464757.204125956</v>
      </c>
      <c r="D3701" s="2">
        <f t="shared" si="2114"/>
        <v>240537.3279050432</v>
      </c>
      <c r="E3701" s="2">
        <f t="shared" ref="E3701:E3764" si="2149">IF(ISERROR(VLOOKUP(A3701,AZ$12:BB$174,2,FALSE)=TRUE),E3700,VLOOKUP(A3701,AZ$12:BB$174,2,FALSE))</f>
        <v>0</v>
      </c>
      <c r="F3701" s="33">
        <f t="shared" ref="F3701:F3764" si="2150">(D3701-E3701)</f>
        <v>240537.3279050432</v>
      </c>
      <c r="G3701" s="39">
        <f t="shared" ref="G3701:G3764" si="2151">IF(H3701=H3700,G3700,H3700)</f>
        <v>6966.5</v>
      </c>
      <c r="H3701" s="38">
        <f>IF(AND(N3701=1,N3700&gt;1),VLOOKUP(A3700,[1]Plan1!$CW$105:$CY$300,3),H3700)</f>
        <v>6997.15</v>
      </c>
      <c r="I3701" s="127">
        <f t="shared" ref="I3701:I3764" si="2152">EDATE(J3701,-1)</f>
        <v>45515</v>
      </c>
      <c r="J3701" s="127">
        <f t="shared" ref="J3701:J3764" si="2153">IF(X3700&gt;0,EDATE(A3701,-1),+J3700)</f>
        <v>45546</v>
      </c>
      <c r="K3701" s="34">
        <f t="shared" ref="K3701:K3764" si="2154">(H3701/G3701)-1</f>
        <v>4.39962678532968E-3</v>
      </c>
      <c r="L3701" s="212">
        <f t="shared" ref="L3701:L3764" si="2155">VLOOKUP(A3700,AZ$193:BA$372,2)</f>
        <v>45607</v>
      </c>
      <c r="M3701" s="1">
        <f t="shared" ref="M3701:M3764" si="2156">IF(L3701=L3700,M3700,NETWORKDAYS(L3700,L3701,$AT$194:$AT$348)-1)</f>
        <v>22</v>
      </c>
      <c r="N3701" s="1">
        <f t="shared" ref="N3701:N3764" si="2157">(M3701-(NETWORKDAYS(A3701,L3701,$AT$194:$AT$348)-1))</f>
        <v>12</v>
      </c>
      <c r="O3701" s="2">
        <f t="shared" ref="O3701:O3764" si="2158">TRUNC((H3701/G3701)^TRUNC((N3701/M3701),9),8)</f>
        <v>1.0023974</v>
      </c>
      <c r="P3701" s="35">
        <f t="shared" ref="P3701:P3764" si="2159">IF(L3701&gt;L3700,O3700,P3700)</f>
        <v>0.99980051000000003</v>
      </c>
      <c r="Q3701" s="35">
        <f t="shared" ref="Q3701:Q3764" si="2160">IF(L3701&gt;L3700,Q3700*P3701,Q3700)</f>
        <v>1.3115713846364117</v>
      </c>
      <c r="R3701" s="2">
        <f t="shared" ref="R3701:R3764" si="2161">TRUNC(TRUNC((O3701*Q3701),15),8)</f>
        <v>1.31471574</v>
      </c>
      <c r="S3701" s="2">
        <f t="shared" ref="S3701:S3764" si="2162">IF(AND(X3701&gt;0,MONTH(A3701)=S$9),R3701,S3700)</f>
        <v>1.29117631</v>
      </c>
      <c r="T3701" s="2">
        <f t="shared" ref="T3701:T3764" si="2163">TRUNC(D3701*R3701,8)</f>
        <v>316238.21105430002</v>
      </c>
      <c r="U3701" s="2">
        <f t="shared" ref="U3701:U3764" si="2164">(E3701*(S3701-1))</f>
        <v>0</v>
      </c>
      <c r="V3701" s="2">
        <f t="shared" ref="V3701:V3764" si="2165">(F3701*(R3701-1))</f>
        <v>75700.883149258327</v>
      </c>
      <c r="W3701" s="2">
        <f t="shared" ref="W3701:W3764" si="2166">(D3701+U3701+V3701)</f>
        <v>316238.21105430153</v>
      </c>
      <c r="X3701" s="36">
        <f t="shared" ref="X3701:X3764" si="2167">IF(VLOOKUP(A3701,AT$10:BC$190,10)=VLOOKUP(A3700,AT$10:BC$190,10),0,VLOOKUP(A3701,AT$10:BC$190,10))</f>
        <v>0</v>
      </c>
      <c r="Y3701" s="2">
        <f t="shared" ref="Y3701:Y3764" si="2168">IF(X3701&gt;0,VLOOKUP(A3701,AT$12:AX$190,5),0)</f>
        <v>0</v>
      </c>
      <c r="Z3701" s="37">
        <f t="shared" ref="Z3701:Z3764" si="2169">IF(X3701&gt;0,VLOOKUP($A3701,$AT$10:$AY$190,6),0)</f>
        <v>0</v>
      </c>
      <c r="AA3701" s="2">
        <f t="shared" ref="AA3701:AA3764" si="2170">IF(Z3701&gt;0,TRUNC(Z3701*T3701,8),0)</f>
        <v>0</v>
      </c>
      <c r="AB3701" s="4">
        <f t="shared" si="2116"/>
        <v>7.1215000000000001E-2</v>
      </c>
      <c r="AC3701" s="148">
        <f t="shared" ref="AC3701:AC3764" si="2171">NETWORKDAYS(A$1975,A3701,$AT$194:$AT$348)-1</f>
        <v>1186</v>
      </c>
      <c r="AD3701" s="36">
        <v>252</v>
      </c>
      <c r="AE3701" s="35">
        <f t="shared" ref="AE3701:AE3764" si="2172">ROUND((1+AB3701)^TRUNC((AC3701/AD3701),9),9)</f>
        <v>1.382324248</v>
      </c>
      <c r="AF3701" s="2">
        <f t="shared" ref="AF3701:AF3764" si="2173">TRUNC((T3701*(AE3701-1)),8)</f>
        <v>120905.5362302</v>
      </c>
      <c r="AG3701" s="2">
        <f t="shared" ref="AG3701:AG3764" si="2174">TRUNC((W3701*(AE3701-1)),8)</f>
        <v>120905.5362302</v>
      </c>
      <c r="AH3701" s="3">
        <f t="shared" ref="AH3701:AH3764" si="2175">IF(AA3701&gt;0,AA3701+AF3701,0)</f>
        <v>0</v>
      </c>
      <c r="AI3701" s="3"/>
      <c r="AJ3701" s="3">
        <v>0</v>
      </c>
      <c r="AK3701" s="2">
        <f t="shared" ref="AK3701:AK3764" si="2176">((0.01*(A3701-A$1975)/30)*AI$1896)</f>
        <v>136669.26904235731</v>
      </c>
      <c r="AR3701" s="1"/>
      <c r="AW3701" s="30"/>
      <c r="AX3701" s="30"/>
    </row>
    <row r="3702" spans="1:50" x14ac:dyDescent="0.2">
      <c r="A3702" s="78">
        <f t="shared" si="2115"/>
        <v>45593</v>
      </c>
      <c r="B3702" s="2">
        <f t="shared" si="2147"/>
        <v>574011.55108134192</v>
      </c>
      <c r="C3702" s="3">
        <f t="shared" si="2148"/>
        <v>77491559.395981163</v>
      </c>
      <c r="D3702" s="2">
        <f t="shared" si="2114"/>
        <v>240537.3279050432</v>
      </c>
      <c r="E3702" s="2">
        <f t="shared" si="2149"/>
        <v>0</v>
      </c>
      <c r="F3702" s="33">
        <f t="shared" si="2150"/>
        <v>240537.3279050432</v>
      </c>
      <c r="G3702" s="39">
        <f t="shared" si="2151"/>
        <v>6966.5</v>
      </c>
      <c r="H3702" s="38">
        <f>IF(AND(N3702=1,N3701&gt;1),VLOOKUP(A3701,[1]Plan1!$CW$105:$CY$300,3),H3701)</f>
        <v>6997.15</v>
      </c>
      <c r="I3702" s="127">
        <f t="shared" si="2152"/>
        <v>45515</v>
      </c>
      <c r="J3702" s="127">
        <f t="shared" si="2153"/>
        <v>45546</v>
      </c>
      <c r="K3702" s="34">
        <f t="shared" si="2154"/>
        <v>4.39962678532968E-3</v>
      </c>
      <c r="L3702" s="212">
        <f t="shared" si="2155"/>
        <v>45607</v>
      </c>
      <c r="M3702" s="1">
        <f t="shared" si="2156"/>
        <v>22</v>
      </c>
      <c r="N3702" s="1">
        <f t="shared" si="2157"/>
        <v>12</v>
      </c>
      <c r="O3702" s="2">
        <f t="shared" si="2158"/>
        <v>1.0023974</v>
      </c>
      <c r="P3702" s="35">
        <f t="shared" si="2159"/>
        <v>0.99980051000000003</v>
      </c>
      <c r="Q3702" s="35">
        <f t="shared" si="2160"/>
        <v>1.3115713846364117</v>
      </c>
      <c r="R3702" s="2">
        <f t="shared" si="2161"/>
        <v>1.31471574</v>
      </c>
      <c r="S3702" s="2">
        <f t="shared" si="2162"/>
        <v>1.29117631</v>
      </c>
      <c r="T3702" s="2">
        <f t="shared" si="2163"/>
        <v>316238.21105430002</v>
      </c>
      <c r="U3702" s="2">
        <f t="shared" si="2164"/>
        <v>0</v>
      </c>
      <c r="V3702" s="2">
        <f t="shared" si="2165"/>
        <v>75700.883149258327</v>
      </c>
      <c r="W3702" s="2">
        <f t="shared" si="2166"/>
        <v>316238.21105430153</v>
      </c>
      <c r="X3702" s="36">
        <f t="shared" si="2167"/>
        <v>0</v>
      </c>
      <c r="Y3702" s="2">
        <f t="shared" si="2168"/>
        <v>0</v>
      </c>
      <c r="Z3702" s="37">
        <f t="shared" si="2169"/>
        <v>0</v>
      </c>
      <c r="AA3702" s="2">
        <f t="shared" si="2170"/>
        <v>0</v>
      </c>
      <c r="AB3702" s="4">
        <f t="shared" si="2116"/>
        <v>7.1215000000000001E-2</v>
      </c>
      <c r="AC3702" s="148">
        <f t="shared" si="2171"/>
        <v>1187</v>
      </c>
      <c r="AD3702" s="36">
        <v>252</v>
      </c>
      <c r="AE3702" s="35">
        <f t="shared" si="2172"/>
        <v>1.3827016599999999</v>
      </c>
      <c r="AF3702" s="2">
        <f t="shared" si="2173"/>
        <v>121024.88832591</v>
      </c>
      <c r="AG3702" s="2">
        <f t="shared" si="2174"/>
        <v>121024.88832591</v>
      </c>
      <c r="AH3702" s="3">
        <f t="shared" si="2175"/>
        <v>0</v>
      </c>
      <c r="AI3702" s="3"/>
      <c r="AJ3702" s="3">
        <v>0</v>
      </c>
      <c r="AK3702" s="2">
        <f t="shared" si="2176"/>
        <v>136748.4517011304</v>
      </c>
      <c r="AR3702" s="1"/>
      <c r="AW3702" s="30"/>
      <c r="AX3702" s="30"/>
    </row>
    <row r="3703" spans="1:50" x14ac:dyDescent="0.2">
      <c r="A3703" s="78">
        <f t="shared" si="2115"/>
        <v>45594</v>
      </c>
      <c r="B3703" s="2">
        <f t="shared" si="2147"/>
        <v>574297.40454534744</v>
      </c>
      <c r="C3703" s="3">
        <f t="shared" si="2148"/>
        <v>77530149.613621905</v>
      </c>
      <c r="D3703" s="2">
        <f t="shared" si="2114"/>
        <v>240537.3279050432</v>
      </c>
      <c r="E3703" s="2">
        <f t="shared" si="2149"/>
        <v>0</v>
      </c>
      <c r="F3703" s="33">
        <f t="shared" si="2150"/>
        <v>240537.3279050432</v>
      </c>
      <c r="G3703" s="39">
        <f t="shared" si="2151"/>
        <v>6966.5</v>
      </c>
      <c r="H3703" s="38">
        <f>IF(AND(N3703=1,N3702&gt;1),VLOOKUP(A3702,[1]Plan1!$CW$105:$CY$300,3),H3702)</f>
        <v>6997.15</v>
      </c>
      <c r="I3703" s="127">
        <f t="shared" si="2152"/>
        <v>45515</v>
      </c>
      <c r="J3703" s="127">
        <f t="shared" si="2153"/>
        <v>45546</v>
      </c>
      <c r="K3703" s="34">
        <f t="shared" si="2154"/>
        <v>4.39962678532968E-3</v>
      </c>
      <c r="L3703" s="212">
        <f t="shared" si="2155"/>
        <v>45607</v>
      </c>
      <c r="M3703" s="1">
        <f t="shared" si="2156"/>
        <v>22</v>
      </c>
      <c r="N3703" s="1">
        <f t="shared" si="2157"/>
        <v>13</v>
      </c>
      <c r="O3703" s="2">
        <f t="shared" si="2158"/>
        <v>1.00259744</v>
      </c>
      <c r="P3703" s="35">
        <f t="shared" si="2159"/>
        <v>0.99980051000000003</v>
      </c>
      <c r="Q3703" s="35">
        <f t="shared" si="2160"/>
        <v>1.3115713846364117</v>
      </c>
      <c r="R3703" s="2">
        <f t="shared" si="2161"/>
        <v>1.31497811</v>
      </c>
      <c r="S3703" s="2">
        <f t="shared" si="2162"/>
        <v>1.29117631</v>
      </c>
      <c r="T3703" s="2">
        <f t="shared" si="2163"/>
        <v>316301.32083302003</v>
      </c>
      <c r="U3703" s="2">
        <f t="shared" si="2164"/>
        <v>0</v>
      </c>
      <c r="V3703" s="2">
        <f t="shared" si="2165"/>
        <v>75763.992927980769</v>
      </c>
      <c r="W3703" s="2">
        <f t="shared" si="2166"/>
        <v>316301.32083302399</v>
      </c>
      <c r="X3703" s="36">
        <f t="shared" si="2167"/>
        <v>0</v>
      </c>
      <c r="Y3703" s="2">
        <f t="shared" si="2168"/>
        <v>0</v>
      </c>
      <c r="Z3703" s="37">
        <f t="shared" si="2169"/>
        <v>0</v>
      </c>
      <c r="AA3703" s="2">
        <f t="shared" si="2170"/>
        <v>0</v>
      </c>
      <c r="AB3703" s="4">
        <f t="shared" si="2116"/>
        <v>7.1215000000000001E-2</v>
      </c>
      <c r="AC3703" s="148">
        <f t="shared" si="2171"/>
        <v>1188</v>
      </c>
      <c r="AD3703" s="36">
        <v>252</v>
      </c>
      <c r="AE3703" s="35">
        <f t="shared" si="2172"/>
        <v>1.3830791760000001</v>
      </c>
      <c r="AF3703" s="2">
        <f t="shared" si="2173"/>
        <v>121168.44935241999</v>
      </c>
      <c r="AG3703" s="2">
        <f t="shared" si="2174"/>
        <v>121168.44935241999</v>
      </c>
      <c r="AH3703" s="3">
        <f t="shared" si="2175"/>
        <v>0</v>
      </c>
      <c r="AI3703" s="3"/>
      <c r="AJ3703" s="3">
        <v>0</v>
      </c>
      <c r="AK3703" s="2">
        <f t="shared" si="2176"/>
        <v>136827.63435990349</v>
      </c>
      <c r="AR3703" s="1"/>
      <c r="AW3703" s="30"/>
      <c r="AX3703" s="30"/>
    </row>
    <row r="3704" spans="1:50" x14ac:dyDescent="0.2">
      <c r="A3704" s="78">
        <f t="shared" si="2115"/>
        <v>45595</v>
      </c>
      <c r="B3704" s="2">
        <f t="shared" si="2147"/>
        <v>574583.35456707934</v>
      </c>
      <c r="C3704" s="3">
        <f t="shared" si="2148"/>
        <v>77568752.866555706</v>
      </c>
      <c r="D3704" s="2">
        <f t="shared" si="2114"/>
        <v>240537.3279050432</v>
      </c>
      <c r="E3704" s="2">
        <f t="shared" si="2149"/>
        <v>0</v>
      </c>
      <c r="F3704" s="33">
        <f t="shared" si="2150"/>
        <v>240537.3279050432</v>
      </c>
      <c r="G3704" s="39">
        <f t="shared" si="2151"/>
        <v>6966.5</v>
      </c>
      <c r="H3704" s="38">
        <f>IF(AND(N3704=1,N3703&gt;1),VLOOKUP(A3703,[1]Plan1!$CW$105:$CY$300,3),H3703)</f>
        <v>6997.15</v>
      </c>
      <c r="I3704" s="127">
        <f t="shared" si="2152"/>
        <v>45515</v>
      </c>
      <c r="J3704" s="127">
        <f t="shared" si="2153"/>
        <v>45546</v>
      </c>
      <c r="K3704" s="34">
        <f t="shared" si="2154"/>
        <v>4.39962678532968E-3</v>
      </c>
      <c r="L3704" s="212">
        <f t="shared" si="2155"/>
        <v>45607</v>
      </c>
      <c r="M3704" s="1">
        <f t="shared" si="2156"/>
        <v>22</v>
      </c>
      <c r="N3704" s="1">
        <f t="shared" si="2157"/>
        <v>14</v>
      </c>
      <c r="O3704" s="2">
        <f t="shared" si="2158"/>
        <v>1.0027975200000001</v>
      </c>
      <c r="P3704" s="35">
        <f t="shared" si="2159"/>
        <v>0.99980051000000003</v>
      </c>
      <c r="Q3704" s="35">
        <f t="shared" si="2160"/>
        <v>1.3115713846364117</v>
      </c>
      <c r="R3704" s="2">
        <f t="shared" si="2161"/>
        <v>1.3152405300000001</v>
      </c>
      <c r="S3704" s="2">
        <f t="shared" si="2162"/>
        <v>1.29117631</v>
      </c>
      <c r="T3704" s="2">
        <f t="shared" si="2163"/>
        <v>316364.44263861002</v>
      </c>
      <c r="U3704" s="2">
        <f t="shared" si="2164"/>
        <v>0</v>
      </c>
      <c r="V3704" s="2">
        <f t="shared" si="2165"/>
        <v>75827.11473356963</v>
      </c>
      <c r="W3704" s="2">
        <f t="shared" si="2166"/>
        <v>316364.44263861282</v>
      </c>
      <c r="X3704" s="36">
        <f t="shared" si="2167"/>
        <v>0</v>
      </c>
      <c r="Y3704" s="2">
        <f t="shared" si="2168"/>
        <v>0</v>
      </c>
      <c r="Z3704" s="37">
        <f t="shared" si="2169"/>
        <v>0</v>
      </c>
      <c r="AA3704" s="2">
        <f t="shared" si="2170"/>
        <v>0</v>
      </c>
      <c r="AB3704" s="4">
        <f t="shared" si="2116"/>
        <v>7.1215000000000001E-2</v>
      </c>
      <c r="AC3704" s="148">
        <f t="shared" si="2171"/>
        <v>1189</v>
      </c>
      <c r="AD3704" s="36">
        <v>252</v>
      </c>
      <c r="AE3704" s="35">
        <f t="shared" si="2172"/>
        <v>1.383456794</v>
      </c>
      <c r="AF3704" s="2">
        <f t="shared" si="2173"/>
        <v>121312.09490979</v>
      </c>
      <c r="AG3704" s="2">
        <f t="shared" si="2174"/>
        <v>121312.09490979</v>
      </c>
      <c r="AH3704" s="3">
        <f t="shared" si="2175"/>
        <v>0</v>
      </c>
      <c r="AI3704" s="3"/>
      <c r="AJ3704" s="3">
        <v>0</v>
      </c>
      <c r="AK3704" s="2">
        <f t="shared" si="2176"/>
        <v>136906.81701867655</v>
      </c>
      <c r="AR3704" s="1"/>
      <c r="AW3704" s="30"/>
      <c r="AX3704" s="30"/>
    </row>
    <row r="3705" spans="1:50" x14ac:dyDescent="0.2">
      <c r="A3705" s="78">
        <f t="shared" si="2115"/>
        <v>45596</v>
      </c>
      <c r="B3705" s="2">
        <f t="shared" si="2147"/>
        <v>574869.4018123378</v>
      </c>
      <c r="C3705" s="3">
        <f t="shared" si="2148"/>
        <v>77607369.244665608</v>
      </c>
      <c r="D3705" s="2">
        <f t="shared" si="2114"/>
        <v>240537.3279050432</v>
      </c>
      <c r="E3705" s="2">
        <f t="shared" si="2149"/>
        <v>0</v>
      </c>
      <c r="F3705" s="33">
        <f t="shared" si="2150"/>
        <v>240537.3279050432</v>
      </c>
      <c r="G3705" s="39">
        <f t="shared" si="2151"/>
        <v>6966.5</v>
      </c>
      <c r="H3705" s="38">
        <f>IF(AND(N3705=1,N3704&gt;1),VLOOKUP(A3704,[1]Plan1!$CW$105:$CY$300,3),H3704)</f>
        <v>6997.15</v>
      </c>
      <c r="I3705" s="127">
        <f t="shared" si="2152"/>
        <v>45515</v>
      </c>
      <c r="J3705" s="127">
        <f t="shared" si="2153"/>
        <v>45546</v>
      </c>
      <c r="K3705" s="34">
        <f t="shared" si="2154"/>
        <v>4.39962678532968E-3</v>
      </c>
      <c r="L3705" s="212">
        <f t="shared" si="2155"/>
        <v>45607</v>
      </c>
      <c r="M3705" s="1">
        <f t="shared" si="2156"/>
        <v>22</v>
      </c>
      <c r="N3705" s="1">
        <f t="shared" si="2157"/>
        <v>15</v>
      </c>
      <c r="O3705" s="2">
        <f t="shared" si="2158"/>
        <v>1.00299764</v>
      </c>
      <c r="P3705" s="35">
        <f t="shared" si="2159"/>
        <v>0.99980051000000003</v>
      </c>
      <c r="Q3705" s="35">
        <f t="shared" si="2160"/>
        <v>1.3115713846364117</v>
      </c>
      <c r="R3705" s="2">
        <f t="shared" si="2161"/>
        <v>1.3155030000000001</v>
      </c>
      <c r="S3705" s="2">
        <f t="shared" si="2162"/>
        <v>1.29117631</v>
      </c>
      <c r="T3705" s="2">
        <f t="shared" si="2163"/>
        <v>316427.57647105999</v>
      </c>
      <c r="U3705" s="2">
        <f t="shared" si="2164"/>
        <v>0</v>
      </c>
      <c r="V3705" s="2">
        <f t="shared" si="2165"/>
        <v>75890.248566024864</v>
      </c>
      <c r="W3705" s="2">
        <f t="shared" si="2166"/>
        <v>316427.57647106808</v>
      </c>
      <c r="X3705" s="36">
        <f t="shared" si="2167"/>
        <v>0</v>
      </c>
      <c r="Y3705" s="2">
        <f t="shared" si="2168"/>
        <v>0</v>
      </c>
      <c r="Z3705" s="37">
        <f t="shared" si="2169"/>
        <v>0</v>
      </c>
      <c r="AA3705" s="2">
        <f t="shared" si="2170"/>
        <v>0</v>
      </c>
      <c r="AB3705" s="4">
        <f t="shared" si="2116"/>
        <v>7.1215000000000001E-2</v>
      </c>
      <c r="AC3705" s="148">
        <f t="shared" si="2171"/>
        <v>1190</v>
      </c>
      <c r="AD3705" s="36">
        <v>252</v>
      </c>
      <c r="AE3705" s="35">
        <f t="shared" si="2172"/>
        <v>1.3838345160000001</v>
      </c>
      <c r="AF3705" s="2">
        <f t="shared" si="2173"/>
        <v>121455.82566382</v>
      </c>
      <c r="AG3705" s="2">
        <f t="shared" si="2174"/>
        <v>121455.82566382</v>
      </c>
      <c r="AH3705" s="3">
        <f t="shared" si="2175"/>
        <v>0</v>
      </c>
      <c r="AI3705" s="3"/>
      <c r="AJ3705" s="3">
        <v>0</v>
      </c>
      <c r="AK3705" s="2">
        <f t="shared" si="2176"/>
        <v>136985.99967744967</v>
      </c>
      <c r="AR3705" s="1"/>
      <c r="AW3705" s="30"/>
      <c r="AX3705" s="30"/>
    </row>
    <row r="3706" spans="1:50" x14ac:dyDescent="0.2">
      <c r="A3706" s="78">
        <f t="shared" si="2115"/>
        <v>45597</v>
      </c>
      <c r="B3706" s="2">
        <f t="shared" si="2147"/>
        <v>575155.5526570389</v>
      </c>
      <c r="C3706" s="3">
        <f t="shared" si="2148"/>
        <v>77645999.608700246</v>
      </c>
      <c r="D3706" s="2">
        <f t="shared" ref="D3706:D3766" si="2177">D3705</f>
        <v>240537.3279050432</v>
      </c>
      <c r="E3706" s="2">
        <f t="shared" si="2149"/>
        <v>0</v>
      </c>
      <c r="F3706" s="33">
        <f t="shared" si="2150"/>
        <v>240537.3279050432</v>
      </c>
      <c r="G3706" s="39">
        <f t="shared" si="2151"/>
        <v>6966.5</v>
      </c>
      <c r="H3706" s="38">
        <f>IF(AND(N3706=1,N3705&gt;1),VLOOKUP(A3705,[1]Plan1!$CW$105:$CY$300,3),H3705)</f>
        <v>6997.15</v>
      </c>
      <c r="I3706" s="127">
        <f t="shared" si="2152"/>
        <v>45515</v>
      </c>
      <c r="J3706" s="127">
        <f t="shared" si="2153"/>
        <v>45546</v>
      </c>
      <c r="K3706" s="34">
        <f t="shared" si="2154"/>
        <v>4.39962678532968E-3</v>
      </c>
      <c r="L3706" s="212">
        <f t="shared" si="2155"/>
        <v>45607</v>
      </c>
      <c r="M3706" s="1">
        <f t="shared" si="2156"/>
        <v>22</v>
      </c>
      <c r="N3706" s="1">
        <f t="shared" si="2157"/>
        <v>16</v>
      </c>
      <c r="O3706" s="2">
        <f t="shared" si="2158"/>
        <v>1.0031978100000001</v>
      </c>
      <c r="P3706" s="35">
        <f t="shared" si="2159"/>
        <v>0.99980051000000003</v>
      </c>
      <c r="Q3706" s="35">
        <f t="shared" si="2160"/>
        <v>1.3115713846364117</v>
      </c>
      <c r="R3706" s="2">
        <f t="shared" si="2161"/>
        <v>1.3157655399999999</v>
      </c>
      <c r="S3706" s="2">
        <f t="shared" si="2162"/>
        <v>1.29117631</v>
      </c>
      <c r="T3706" s="2">
        <f t="shared" si="2163"/>
        <v>316490.72714113002</v>
      </c>
      <c r="U3706" s="2">
        <f t="shared" si="2164"/>
        <v>0</v>
      </c>
      <c r="V3706" s="2">
        <f t="shared" si="2165"/>
        <v>75953.399236093013</v>
      </c>
      <c r="W3706" s="2">
        <f t="shared" si="2166"/>
        <v>316490.72714113619</v>
      </c>
      <c r="X3706" s="36">
        <f t="shared" si="2167"/>
        <v>0</v>
      </c>
      <c r="Y3706" s="2">
        <f t="shared" si="2168"/>
        <v>0</v>
      </c>
      <c r="Z3706" s="37">
        <f t="shared" si="2169"/>
        <v>0</v>
      </c>
      <c r="AA3706" s="2">
        <f t="shared" si="2170"/>
        <v>0</v>
      </c>
      <c r="AB3706" s="4">
        <f t="shared" si="2116"/>
        <v>7.1215000000000001E-2</v>
      </c>
      <c r="AC3706" s="148">
        <f t="shared" si="2171"/>
        <v>1191</v>
      </c>
      <c r="AD3706" s="36">
        <v>252</v>
      </c>
      <c r="AE3706" s="35">
        <f t="shared" si="2172"/>
        <v>1.384212341</v>
      </c>
      <c r="AF3706" s="2">
        <f t="shared" si="2173"/>
        <v>121599.64317968</v>
      </c>
      <c r="AG3706" s="2">
        <f t="shared" si="2174"/>
        <v>121599.64317968</v>
      </c>
      <c r="AH3706" s="3">
        <f t="shared" si="2175"/>
        <v>0</v>
      </c>
      <c r="AI3706" s="3"/>
      <c r="AJ3706" s="3">
        <v>0</v>
      </c>
      <c r="AK3706" s="2">
        <f t="shared" si="2176"/>
        <v>137065.18233622276</v>
      </c>
      <c r="AR3706" s="1"/>
      <c r="AW3706" s="30"/>
      <c r="AX3706" s="30"/>
    </row>
    <row r="3707" spans="1:50" x14ac:dyDescent="0.2">
      <c r="A3707" s="78">
        <f t="shared" si="2115"/>
        <v>45598</v>
      </c>
      <c r="B3707" s="2">
        <f t="shared" si="2147"/>
        <v>575322.15924131009</v>
      </c>
      <c r="C3707" s="3">
        <f t="shared" si="2148"/>
        <v>77668491.497576863</v>
      </c>
      <c r="D3707" s="2">
        <f t="shared" si="2177"/>
        <v>240537.3279050432</v>
      </c>
      <c r="E3707" s="2">
        <f t="shared" si="2149"/>
        <v>0</v>
      </c>
      <c r="F3707" s="33">
        <f t="shared" si="2150"/>
        <v>240537.3279050432</v>
      </c>
      <c r="G3707" s="39">
        <f t="shared" si="2151"/>
        <v>6966.5</v>
      </c>
      <c r="H3707" s="38">
        <f>IF(AND(N3707=1,N3706&gt;1),VLOOKUP(A3706,[1]Plan1!$CW$105:$CY$300,3),H3706)</f>
        <v>6997.15</v>
      </c>
      <c r="I3707" s="127">
        <f t="shared" si="2152"/>
        <v>45515</v>
      </c>
      <c r="J3707" s="127">
        <f t="shared" si="2153"/>
        <v>45546</v>
      </c>
      <c r="K3707" s="34">
        <f t="shared" si="2154"/>
        <v>4.39962678532968E-3</v>
      </c>
      <c r="L3707" s="212">
        <f t="shared" si="2155"/>
        <v>45607</v>
      </c>
      <c r="M3707" s="1">
        <f t="shared" si="2156"/>
        <v>22</v>
      </c>
      <c r="N3707" s="1">
        <f t="shared" si="2157"/>
        <v>17</v>
      </c>
      <c r="O3707" s="2">
        <f t="shared" si="2158"/>
        <v>1.00339801</v>
      </c>
      <c r="P3707" s="35">
        <f t="shared" si="2159"/>
        <v>0.99980051000000003</v>
      </c>
      <c r="Q3707" s="35">
        <f t="shared" si="2160"/>
        <v>1.3115713846364117</v>
      </c>
      <c r="R3707" s="2">
        <f t="shared" si="2161"/>
        <v>1.31602811</v>
      </c>
      <c r="S3707" s="2">
        <f t="shared" si="2162"/>
        <v>1.29117631</v>
      </c>
      <c r="T3707" s="2">
        <f t="shared" si="2163"/>
        <v>316553.88502732001</v>
      </c>
      <c r="U3707" s="2">
        <f t="shared" si="2164"/>
        <v>0</v>
      </c>
      <c r="V3707" s="2">
        <f t="shared" si="2165"/>
        <v>76016.557122281054</v>
      </c>
      <c r="W3707" s="2">
        <f t="shared" si="2166"/>
        <v>316553.88502732426</v>
      </c>
      <c r="X3707" s="36">
        <f t="shared" si="2167"/>
        <v>0</v>
      </c>
      <c r="Y3707" s="2">
        <f t="shared" si="2168"/>
        <v>0</v>
      </c>
      <c r="Z3707" s="37">
        <f t="shared" si="2169"/>
        <v>0</v>
      </c>
      <c r="AA3707" s="2">
        <f t="shared" si="2170"/>
        <v>0</v>
      </c>
      <c r="AB3707" s="4">
        <f t="shared" si="2116"/>
        <v>7.1215000000000001E-2</v>
      </c>
      <c r="AC3707" s="148">
        <f t="shared" si="2171"/>
        <v>1191</v>
      </c>
      <c r="AD3707" s="36">
        <v>252</v>
      </c>
      <c r="AE3707" s="35">
        <f t="shared" si="2172"/>
        <v>1.384212341</v>
      </c>
      <c r="AF3707" s="2">
        <f t="shared" si="2173"/>
        <v>121623.90921899</v>
      </c>
      <c r="AG3707" s="2">
        <f t="shared" si="2174"/>
        <v>121623.90921899</v>
      </c>
      <c r="AH3707" s="3">
        <f t="shared" si="2175"/>
        <v>0</v>
      </c>
      <c r="AI3707" s="3"/>
      <c r="AJ3707" s="3">
        <v>0</v>
      </c>
      <c r="AK3707" s="2">
        <f t="shared" si="2176"/>
        <v>137144.36499499585</v>
      </c>
      <c r="AR3707" s="1"/>
      <c r="AW3707" s="30"/>
      <c r="AX3707" s="30"/>
    </row>
    <row r="3708" spans="1:50" x14ac:dyDescent="0.2">
      <c r="A3708" s="78">
        <f t="shared" si="2115"/>
        <v>45599</v>
      </c>
      <c r="B3708" s="2">
        <f t="shared" si="2147"/>
        <v>575401.34190008324</v>
      </c>
      <c r="C3708" s="3">
        <f t="shared" si="2148"/>
        <v>77679181.156511232</v>
      </c>
      <c r="D3708" s="2">
        <f t="shared" si="2177"/>
        <v>240537.3279050432</v>
      </c>
      <c r="E3708" s="2">
        <f t="shared" si="2149"/>
        <v>0</v>
      </c>
      <c r="F3708" s="33">
        <f t="shared" si="2150"/>
        <v>240537.3279050432</v>
      </c>
      <c r="G3708" s="39">
        <f t="shared" si="2151"/>
        <v>6966.5</v>
      </c>
      <c r="H3708" s="38">
        <f>IF(AND(N3708=1,N3707&gt;1),VLOOKUP(A3707,[1]Plan1!$CW$105:$CY$300,3),H3707)</f>
        <v>6997.15</v>
      </c>
      <c r="I3708" s="127">
        <f t="shared" si="2152"/>
        <v>45515</v>
      </c>
      <c r="J3708" s="127">
        <f t="shared" si="2153"/>
        <v>45546</v>
      </c>
      <c r="K3708" s="34">
        <f t="shared" si="2154"/>
        <v>4.39962678532968E-3</v>
      </c>
      <c r="L3708" s="212">
        <f t="shared" si="2155"/>
        <v>45607</v>
      </c>
      <c r="M3708" s="1">
        <f t="shared" si="2156"/>
        <v>22</v>
      </c>
      <c r="N3708" s="1">
        <f t="shared" si="2157"/>
        <v>17</v>
      </c>
      <c r="O3708" s="2">
        <f t="shared" si="2158"/>
        <v>1.00339801</v>
      </c>
      <c r="P3708" s="35">
        <f t="shared" si="2159"/>
        <v>0.99980051000000003</v>
      </c>
      <c r="Q3708" s="35">
        <f t="shared" si="2160"/>
        <v>1.3115713846364117</v>
      </c>
      <c r="R3708" s="2">
        <f t="shared" si="2161"/>
        <v>1.31602811</v>
      </c>
      <c r="S3708" s="2">
        <f t="shared" si="2162"/>
        <v>1.29117631</v>
      </c>
      <c r="T3708" s="2">
        <f t="shared" si="2163"/>
        <v>316553.88502732001</v>
      </c>
      <c r="U3708" s="2">
        <f t="shared" si="2164"/>
        <v>0</v>
      </c>
      <c r="V3708" s="2">
        <f t="shared" si="2165"/>
        <v>76016.557122281054</v>
      </c>
      <c r="W3708" s="2">
        <f t="shared" si="2166"/>
        <v>316553.88502732426</v>
      </c>
      <c r="X3708" s="36">
        <f t="shared" si="2167"/>
        <v>0</v>
      </c>
      <c r="Y3708" s="2">
        <f t="shared" si="2168"/>
        <v>0</v>
      </c>
      <c r="Z3708" s="37">
        <f t="shared" si="2169"/>
        <v>0</v>
      </c>
      <c r="AA3708" s="2">
        <f t="shared" si="2170"/>
        <v>0</v>
      </c>
      <c r="AB3708" s="4">
        <f t="shared" si="2116"/>
        <v>7.1215000000000001E-2</v>
      </c>
      <c r="AC3708" s="148">
        <f t="shared" si="2171"/>
        <v>1191</v>
      </c>
      <c r="AD3708" s="36">
        <v>252</v>
      </c>
      <c r="AE3708" s="35">
        <f t="shared" si="2172"/>
        <v>1.384212341</v>
      </c>
      <c r="AF3708" s="2">
        <f t="shared" si="2173"/>
        <v>121623.90921899</v>
      </c>
      <c r="AG3708" s="2">
        <f t="shared" si="2174"/>
        <v>121623.90921899</v>
      </c>
      <c r="AH3708" s="3">
        <f t="shared" si="2175"/>
        <v>0</v>
      </c>
      <c r="AI3708" s="3"/>
      <c r="AJ3708" s="3">
        <v>0</v>
      </c>
      <c r="AK3708" s="2">
        <f t="shared" si="2176"/>
        <v>137223.54765376897</v>
      </c>
      <c r="AR3708" s="1"/>
      <c r="AW3708" s="30"/>
      <c r="AX3708" s="30"/>
    </row>
    <row r="3709" spans="1:50" x14ac:dyDescent="0.2">
      <c r="A3709" s="78">
        <f t="shared" si="2115"/>
        <v>45600</v>
      </c>
      <c r="B3709" s="2">
        <f t="shared" si="2147"/>
        <v>575600.15913551627</v>
      </c>
      <c r="C3709" s="3">
        <f t="shared" si="2148"/>
        <v>77706021.483294696</v>
      </c>
      <c r="D3709" s="2">
        <f t="shared" si="2177"/>
        <v>240537.3279050432</v>
      </c>
      <c r="E3709" s="2">
        <f t="shared" si="2149"/>
        <v>0</v>
      </c>
      <c r="F3709" s="33">
        <f t="shared" si="2150"/>
        <v>240537.3279050432</v>
      </c>
      <c r="G3709" s="39">
        <f t="shared" si="2151"/>
        <v>6966.5</v>
      </c>
      <c r="H3709" s="38">
        <f>IF(AND(N3709=1,N3708&gt;1),VLOOKUP(A3708,[1]Plan1!$CW$105:$CY$300,3),H3708)</f>
        <v>6997.15</v>
      </c>
      <c r="I3709" s="127">
        <f t="shared" si="2152"/>
        <v>45515</v>
      </c>
      <c r="J3709" s="127">
        <f t="shared" si="2153"/>
        <v>45546</v>
      </c>
      <c r="K3709" s="34">
        <f t="shared" si="2154"/>
        <v>4.39962678532968E-3</v>
      </c>
      <c r="L3709" s="212">
        <f t="shared" si="2155"/>
        <v>45607</v>
      </c>
      <c r="M3709" s="1">
        <f t="shared" si="2156"/>
        <v>22</v>
      </c>
      <c r="N3709" s="1">
        <f t="shared" si="2157"/>
        <v>17</v>
      </c>
      <c r="O3709" s="2">
        <f t="shared" si="2158"/>
        <v>1.00339801</v>
      </c>
      <c r="P3709" s="35">
        <f t="shared" si="2159"/>
        <v>0.99980051000000003</v>
      </c>
      <c r="Q3709" s="35">
        <f t="shared" si="2160"/>
        <v>1.3115713846364117</v>
      </c>
      <c r="R3709" s="2">
        <f t="shared" si="2161"/>
        <v>1.31602811</v>
      </c>
      <c r="S3709" s="2">
        <f t="shared" si="2162"/>
        <v>1.29117631</v>
      </c>
      <c r="T3709" s="2">
        <f t="shared" si="2163"/>
        <v>316553.88502732001</v>
      </c>
      <c r="U3709" s="2">
        <f t="shared" si="2164"/>
        <v>0</v>
      </c>
      <c r="V3709" s="2">
        <f t="shared" si="2165"/>
        <v>76016.557122281054</v>
      </c>
      <c r="W3709" s="2">
        <f t="shared" si="2166"/>
        <v>316553.88502732426</v>
      </c>
      <c r="X3709" s="36">
        <f t="shared" si="2167"/>
        <v>0</v>
      </c>
      <c r="Y3709" s="2">
        <f t="shared" si="2168"/>
        <v>0</v>
      </c>
      <c r="Z3709" s="37">
        <f t="shared" si="2169"/>
        <v>0</v>
      </c>
      <c r="AA3709" s="2">
        <f t="shared" si="2170"/>
        <v>0</v>
      </c>
      <c r="AB3709" s="4">
        <f t="shared" si="2116"/>
        <v>7.1215000000000001E-2</v>
      </c>
      <c r="AC3709" s="148">
        <f t="shared" si="2171"/>
        <v>1192</v>
      </c>
      <c r="AD3709" s="36">
        <v>252</v>
      </c>
      <c r="AE3709" s="35">
        <f t="shared" si="2172"/>
        <v>1.384590269</v>
      </c>
      <c r="AF3709" s="2">
        <f t="shared" si="2173"/>
        <v>121743.54379565</v>
      </c>
      <c r="AG3709" s="2">
        <f t="shared" si="2174"/>
        <v>121743.54379565</v>
      </c>
      <c r="AH3709" s="3">
        <f t="shared" si="2175"/>
        <v>0</v>
      </c>
      <c r="AI3709" s="3"/>
      <c r="AJ3709" s="3">
        <v>0</v>
      </c>
      <c r="AK3709" s="2">
        <f t="shared" si="2176"/>
        <v>137302.73031254203</v>
      </c>
      <c r="AR3709" s="1"/>
      <c r="AW3709" s="30"/>
      <c r="AX3709" s="30"/>
    </row>
    <row r="3710" spans="1:50" x14ac:dyDescent="0.2">
      <c r="A3710" s="78">
        <f t="shared" si="2115"/>
        <v>45601</v>
      </c>
      <c r="B3710" s="2">
        <f t="shared" si="2147"/>
        <v>575886.5006344571</v>
      </c>
      <c r="C3710" s="3">
        <f t="shared" si="2148"/>
        <v>77744677.585651711</v>
      </c>
      <c r="D3710" s="2">
        <f t="shared" si="2177"/>
        <v>240537.3279050432</v>
      </c>
      <c r="E3710" s="2">
        <f t="shared" si="2149"/>
        <v>0</v>
      </c>
      <c r="F3710" s="33">
        <f t="shared" si="2150"/>
        <v>240537.3279050432</v>
      </c>
      <c r="G3710" s="39">
        <f t="shared" si="2151"/>
        <v>6966.5</v>
      </c>
      <c r="H3710" s="38">
        <f>IF(AND(N3710=1,N3709&gt;1),VLOOKUP(A3709,[1]Plan1!$CW$105:$CY$300,3),H3709)</f>
        <v>6997.15</v>
      </c>
      <c r="I3710" s="127">
        <f t="shared" si="2152"/>
        <v>45515</v>
      </c>
      <c r="J3710" s="127">
        <f t="shared" si="2153"/>
        <v>45546</v>
      </c>
      <c r="K3710" s="34">
        <f t="shared" si="2154"/>
        <v>4.39962678532968E-3</v>
      </c>
      <c r="L3710" s="212">
        <f t="shared" si="2155"/>
        <v>45607</v>
      </c>
      <c r="M3710" s="1">
        <f t="shared" si="2156"/>
        <v>22</v>
      </c>
      <c r="N3710" s="1">
        <f t="shared" si="2157"/>
        <v>18</v>
      </c>
      <c r="O3710" s="2">
        <f t="shared" si="2158"/>
        <v>1.00359825</v>
      </c>
      <c r="P3710" s="35">
        <f t="shared" si="2159"/>
        <v>0.99980051000000003</v>
      </c>
      <c r="Q3710" s="35">
        <f t="shared" si="2160"/>
        <v>1.3115713846364117</v>
      </c>
      <c r="R3710" s="2">
        <f t="shared" si="2161"/>
        <v>1.3162907399999999</v>
      </c>
      <c r="S3710" s="2">
        <f t="shared" si="2162"/>
        <v>1.29117631</v>
      </c>
      <c r="T3710" s="2">
        <f t="shared" si="2163"/>
        <v>316617.05734574998</v>
      </c>
      <c r="U3710" s="2">
        <f t="shared" si="2164"/>
        <v>0</v>
      </c>
      <c r="V3710" s="2">
        <f t="shared" si="2165"/>
        <v>76079.729440708747</v>
      </c>
      <c r="W3710" s="2">
        <f t="shared" si="2166"/>
        <v>316617.05734575196</v>
      </c>
      <c r="X3710" s="36">
        <f t="shared" si="2167"/>
        <v>0</v>
      </c>
      <c r="Y3710" s="2">
        <f t="shared" si="2168"/>
        <v>0</v>
      </c>
      <c r="Z3710" s="37">
        <f t="shared" si="2169"/>
        <v>0</v>
      </c>
      <c r="AA3710" s="2">
        <f t="shared" si="2170"/>
        <v>0</v>
      </c>
      <c r="AB3710" s="4">
        <f t="shared" si="2116"/>
        <v>7.1215000000000001E-2</v>
      </c>
      <c r="AC3710" s="148">
        <f t="shared" si="2171"/>
        <v>1193</v>
      </c>
      <c r="AD3710" s="36">
        <v>252</v>
      </c>
      <c r="AE3710" s="35">
        <f t="shared" si="2172"/>
        <v>1.3849682999999999</v>
      </c>
      <c r="AF3710" s="2">
        <f t="shared" si="2173"/>
        <v>121887.53031739</v>
      </c>
      <c r="AG3710" s="2">
        <f t="shared" si="2174"/>
        <v>121887.53031739</v>
      </c>
      <c r="AH3710" s="3">
        <f t="shared" si="2175"/>
        <v>0</v>
      </c>
      <c r="AI3710" s="3"/>
      <c r="AJ3710" s="3">
        <v>0</v>
      </c>
      <c r="AK3710" s="2">
        <f t="shared" si="2176"/>
        <v>137381.91297131512</v>
      </c>
      <c r="AR3710" s="1"/>
      <c r="AW3710" s="30"/>
      <c r="AX3710" s="30"/>
    </row>
    <row r="3711" spans="1:50" x14ac:dyDescent="0.2">
      <c r="A3711" s="78">
        <f t="shared" si="2115"/>
        <v>45602</v>
      </c>
      <c r="B3711" s="2">
        <f t="shared" si="2147"/>
        <v>576172.93917503429</v>
      </c>
      <c r="C3711" s="3">
        <f t="shared" si="2148"/>
        <v>77783346.788629636</v>
      </c>
      <c r="D3711" s="2">
        <f t="shared" si="2177"/>
        <v>240537.3279050432</v>
      </c>
      <c r="E3711" s="2">
        <f t="shared" si="2149"/>
        <v>0</v>
      </c>
      <c r="F3711" s="33">
        <f t="shared" si="2150"/>
        <v>240537.3279050432</v>
      </c>
      <c r="G3711" s="39">
        <f t="shared" si="2151"/>
        <v>6966.5</v>
      </c>
      <c r="H3711" s="38">
        <f>IF(AND(N3711=1,N3710&gt;1),VLOOKUP(A3710,[1]Plan1!$CW$105:$CY$300,3),H3710)</f>
        <v>6997.15</v>
      </c>
      <c r="I3711" s="127">
        <f t="shared" si="2152"/>
        <v>45515</v>
      </c>
      <c r="J3711" s="127">
        <f t="shared" si="2153"/>
        <v>45546</v>
      </c>
      <c r="K3711" s="34">
        <f t="shared" si="2154"/>
        <v>4.39962678532968E-3</v>
      </c>
      <c r="L3711" s="212">
        <f t="shared" si="2155"/>
        <v>45607</v>
      </c>
      <c r="M3711" s="1">
        <f t="shared" si="2156"/>
        <v>22</v>
      </c>
      <c r="N3711" s="1">
        <f t="shared" si="2157"/>
        <v>19</v>
      </c>
      <c r="O3711" s="2">
        <f t="shared" si="2158"/>
        <v>1.0037985300000001</v>
      </c>
      <c r="P3711" s="35">
        <f t="shared" si="2159"/>
        <v>0.99980051000000003</v>
      </c>
      <c r="Q3711" s="35">
        <f t="shared" si="2160"/>
        <v>1.3115713846364117</v>
      </c>
      <c r="R3711" s="2">
        <f t="shared" si="2161"/>
        <v>1.31655342</v>
      </c>
      <c r="S3711" s="2">
        <f t="shared" si="2162"/>
        <v>1.29117631</v>
      </c>
      <c r="T3711" s="2">
        <f t="shared" si="2163"/>
        <v>316680.24169103999</v>
      </c>
      <c r="U3711" s="2">
        <f t="shared" si="2164"/>
        <v>0</v>
      </c>
      <c r="V3711" s="2">
        <f t="shared" si="2165"/>
        <v>76142.913786002857</v>
      </c>
      <c r="W3711" s="2">
        <f t="shared" si="2166"/>
        <v>316680.24169104605</v>
      </c>
      <c r="X3711" s="36">
        <f t="shared" si="2167"/>
        <v>0</v>
      </c>
      <c r="Y3711" s="2">
        <f t="shared" si="2168"/>
        <v>0</v>
      </c>
      <c r="Z3711" s="37">
        <f t="shared" si="2169"/>
        <v>0</v>
      </c>
      <c r="AA3711" s="2">
        <f t="shared" si="2170"/>
        <v>0</v>
      </c>
      <c r="AB3711" s="4">
        <f t="shared" si="2116"/>
        <v>7.1215000000000001E-2</v>
      </c>
      <c r="AC3711" s="148">
        <f t="shared" si="2171"/>
        <v>1194</v>
      </c>
      <c r="AD3711" s="36">
        <v>252</v>
      </c>
      <c r="AE3711" s="35">
        <f t="shared" si="2172"/>
        <v>1.3853464339999999</v>
      </c>
      <c r="AF3711" s="2">
        <f t="shared" si="2173"/>
        <v>122031.60185390001</v>
      </c>
      <c r="AG3711" s="2">
        <f t="shared" si="2174"/>
        <v>122031.60185390001</v>
      </c>
      <c r="AH3711" s="3">
        <f t="shared" si="2175"/>
        <v>0</v>
      </c>
      <c r="AI3711" s="3"/>
      <c r="AJ3711" s="3">
        <v>0</v>
      </c>
      <c r="AK3711" s="2">
        <f t="shared" si="2176"/>
        <v>137461.09563008821</v>
      </c>
      <c r="AR3711" s="1"/>
      <c r="AW3711" s="30"/>
      <c r="AX3711" s="30"/>
    </row>
    <row r="3712" spans="1:50" x14ac:dyDescent="0.2">
      <c r="A3712" s="78">
        <f t="shared" si="2115"/>
        <v>45603</v>
      </c>
      <c r="B3712" s="2">
        <f t="shared" si="2147"/>
        <v>576459.48177351453</v>
      </c>
      <c r="C3712" s="3">
        <f t="shared" si="2148"/>
        <v>77822030.039424464</v>
      </c>
      <c r="D3712" s="2">
        <f t="shared" si="2177"/>
        <v>240537.3279050432</v>
      </c>
      <c r="E3712" s="2">
        <f t="shared" si="2149"/>
        <v>0</v>
      </c>
      <c r="F3712" s="33">
        <f t="shared" si="2150"/>
        <v>240537.3279050432</v>
      </c>
      <c r="G3712" s="39">
        <f t="shared" si="2151"/>
        <v>6966.5</v>
      </c>
      <c r="H3712" s="38">
        <f>IF(AND(N3712=1,N3711&gt;1),VLOOKUP(A3711,[1]Plan1!$CW$105:$CY$300,3),H3711)</f>
        <v>6997.15</v>
      </c>
      <c r="I3712" s="127">
        <f t="shared" si="2152"/>
        <v>45515</v>
      </c>
      <c r="J3712" s="127">
        <f t="shared" si="2153"/>
        <v>45546</v>
      </c>
      <c r="K3712" s="34">
        <f t="shared" si="2154"/>
        <v>4.39962678532968E-3</v>
      </c>
      <c r="L3712" s="212">
        <f t="shared" si="2155"/>
        <v>45607</v>
      </c>
      <c r="M3712" s="1">
        <f t="shared" si="2156"/>
        <v>22</v>
      </c>
      <c r="N3712" s="1">
        <f t="shared" si="2157"/>
        <v>20</v>
      </c>
      <c r="O3712" s="2">
        <f t="shared" si="2158"/>
        <v>1.00399886</v>
      </c>
      <c r="P3712" s="35">
        <f t="shared" si="2159"/>
        <v>0.99980051000000003</v>
      </c>
      <c r="Q3712" s="35">
        <f t="shared" si="2160"/>
        <v>1.3115713846364117</v>
      </c>
      <c r="R3712" s="2">
        <f t="shared" si="2161"/>
        <v>1.3168161700000001</v>
      </c>
      <c r="S3712" s="2">
        <f t="shared" si="2162"/>
        <v>1.29117631</v>
      </c>
      <c r="T3712" s="2">
        <f t="shared" si="2163"/>
        <v>316743.44287395</v>
      </c>
      <c r="U3712" s="2">
        <f t="shared" si="2164"/>
        <v>0</v>
      </c>
      <c r="V3712" s="2">
        <f t="shared" si="2165"/>
        <v>76206.114968909926</v>
      </c>
      <c r="W3712" s="2">
        <f t="shared" si="2166"/>
        <v>316743.44287395314</v>
      </c>
      <c r="X3712" s="36">
        <f t="shared" si="2167"/>
        <v>0</v>
      </c>
      <c r="Y3712" s="2">
        <f t="shared" si="2168"/>
        <v>0</v>
      </c>
      <c r="Z3712" s="37">
        <f t="shared" si="2169"/>
        <v>0</v>
      </c>
      <c r="AA3712" s="2">
        <f t="shared" si="2170"/>
        <v>0</v>
      </c>
      <c r="AB3712" s="4">
        <f t="shared" si="2116"/>
        <v>7.1215000000000001E-2</v>
      </c>
      <c r="AC3712" s="148">
        <f t="shared" si="2171"/>
        <v>1195</v>
      </c>
      <c r="AD3712" s="36">
        <v>252</v>
      </c>
      <c r="AE3712" s="35">
        <f t="shared" si="2172"/>
        <v>1.385724672</v>
      </c>
      <c r="AF3712" s="2">
        <f t="shared" si="2173"/>
        <v>122175.7606107</v>
      </c>
      <c r="AG3712" s="2">
        <f t="shared" si="2174"/>
        <v>122175.7606107</v>
      </c>
      <c r="AH3712" s="3">
        <f t="shared" si="2175"/>
        <v>0</v>
      </c>
      <c r="AI3712" s="3"/>
      <c r="AJ3712" s="3">
        <v>0</v>
      </c>
      <c r="AK3712" s="2">
        <f t="shared" si="2176"/>
        <v>137540.27828886133</v>
      </c>
      <c r="AR3712" s="1"/>
      <c r="AW3712" s="30"/>
      <c r="AX3712" s="30"/>
    </row>
    <row r="3713" spans="1:50" x14ac:dyDescent="0.2">
      <c r="A3713" s="78">
        <f t="shared" si="2115"/>
        <v>45604</v>
      </c>
      <c r="B3713" s="2">
        <f t="shared" si="2147"/>
        <v>576746.11814964772</v>
      </c>
      <c r="C3713" s="3">
        <f t="shared" si="2148"/>
        <v>77860725.950202435</v>
      </c>
      <c r="D3713" s="2">
        <f t="shared" si="2177"/>
        <v>240537.3279050432</v>
      </c>
      <c r="E3713" s="2">
        <f t="shared" si="2149"/>
        <v>0</v>
      </c>
      <c r="F3713" s="33">
        <f t="shared" si="2150"/>
        <v>240537.3279050432</v>
      </c>
      <c r="G3713" s="39">
        <f t="shared" si="2151"/>
        <v>6966.5</v>
      </c>
      <c r="H3713" s="38">
        <f>IF(AND(N3713=1,N3712&gt;1),VLOOKUP(A3712,[1]Plan1!$CW$105:$CY$300,3),H3712)</f>
        <v>6997.15</v>
      </c>
      <c r="I3713" s="127">
        <f t="shared" si="2152"/>
        <v>45515</v>
      </c>
      <c r="J3713" s="127">
        <f t="shared" si="2153"/>
        <v>45546</v>
      </c>
      <c r="K3713" s="34">
        <f t="shared" si="2154"/>
        <v>4.39962678532968E-3</v>
      </c>
      <c r="L3713" s="212">
        <f t="shared" si="2155"/>
        <v>45607</v>
      </c>
      <c r="M3713" s="1">
        <f t="shared" si="2156"/>
        <v>22</v>
      </c>
      <c r="N3713" s="1">
        <f t="shared" si="2157"/>
        <v>21</v>
      </c>
      <c r="O3713" s="2">
        <f t="shared" si="2158"/>
        <v>1.0041992200000001</v>
      </c>
      <c r="P3713" s="35">
        <f t="shared" si="2159"/>
        <v>0.99980051000000003</v>
      </c>
      <c r="Q3713" s="35">
        <f t="shared" si="2160"/>
        <v>1.3115713846364117</v>
      </c>
      <c r="R3713" s="2">
        <f t="shared" si="2161"/>
        <v>1.3170789599999999</v>
      </c>
      <c r="S3713" s="2">
        <f t="shared" si="2162"/>
        <v>1.29117631</v>
      </c>
      <c r="T3713" s="2">
        <f t="shared" si="2163"/>
        <v>316806.65367834998</v>
      </c>
      <c r="U3713" s="2">
        <f t="shared" si="2164"/>
        <v>0</v>
      </c>
      <c r="V3713" s="2">
        <f t="shared" si="2165"/>
        <v>76269.325773310062</v>
      </c>
      <c r="W3713" s="2">
        <f t="shared" si="2166"/>
        <v>316806.65367835329</v>
      </c>
      <c r="X3713" s="36">
        <f t="shared" si="2167"/>
        <v>0</v>
      </c>
      <c r="Y3713" s="2">
        <f t="shared" si="2168"/>
        <v>0</v>
      </c>
      <c r="Z3713" s="37">
        <f t="shared" si="2169"/>
        <v>0</v>
      </c>
      <c r="AA3713" s="2">
        <f t="shared" si="2170"/>
        <v>0</v>
      </c>
      <c r="AB3713" s="4">
        <f t="shared" si="2116"/>
        <v>7.1215000000000001E-2</v>
      </c>
      <c r="AC3713" s="148">
        <f t="shared" si="2171"/>
        <v>1196</v>
      </c>
      <c r="AD3713" s="36">
        <v>252</v>
      </c>
      <c r="AE3713" s="35">
        <f t="shared" si="2172"/>
        <v>1.3861030130000001</v>
      </c>
      <c r="AF3713" s="2">
        <f t="shared" si="2173"/>
        <v>122320.00352365</v>
      </c>
      <c r="AG3713" s="2">
        <f t="shared" si="2174"/>
        <v>122320.00352365999</v>
      </c>
      <c r="AH3713" s="3">
        <f t="shared" si="2175"/>
        <v>0</v>
      </c>
      <c r="AI3713" s="3"/>
      <c r="AJ3713" s="3">
        <v>0</v>
      </c>
      <c r="AK3713" s="2">
        <f t="shared" si="2176"/>
        <v>137619.46094763439</v>
      </c>
      <c r="AR3713" s="1"/>
      <c r="AW3713" s="30"/>
      <c r="AX3713" s="30"/>
    </row>
    <row r="3714" spans="1:50" x14ac:dyDescent="0.2">
      <c r="A3714" s="78">
        <f t="shared" si="2115"/>
        <v>45605</v>
      </c>
      <c r="B3714" s="2">
        <f t="shared" si="2147"/>
        <v>576912.93416532734</v>
      </c>
      <c r="C3714" s="3">
        <f t="shared" si="2148"/>
        <v>77883246.112319186</v>
      </c>
      <c r="D3714" s="2">
        <f t="shared" si="2177"/>
        <v>240537.3279050432</v>
      </c>
      <c r="E3714" s="2">
        <f t="shared" si="2149"/>
        <v>0</v>
      </c>
      <c r="F3714" s="33">
        <f t="shared" si="2150"/>
        <v>240537.3279050432</v>
      </c>
      <c r="G3714" s="39">
        <f t="shared" si="2151"/>
        <v>6966.5</v>
      </c>
      <c r="H3714" s="38">
        <f>IF(AND(N3714=1,N3713&gt;1),VLOOKUP(A3713,[1]Plan1!$CW$105:$CY$300,3),H3713)</f>
        <v>6997.15</v>
      </c>
      <c r="I3714" s="127">
        <f t="shared" si="2152"/>
        <v>45515</v>
      </c>
      <c r="J3714" s="127">
        <f t="shared" si="2153"/>
        <v>45546</v>
      </c>
      <c r="K3714" s="34">
        <f t="shared" si="2154"/>
        <v>4.39962678532968E-3</v>
      </c>
      <c r="L3714" s="212">
        <f t="shared" si="2155"/>
        <v>45607</v>
      </c>
      <c r="M3714" s="1">
        <f t="shared" si="2156"/>
        <v>22</v>
      </c>
      <c r="N3714" s="1">
        <f t="shared" si="2157"/>
        <v>22</v>
      </c>
      <c r="O3714" s="2">
        <f t="shared" si="2158"/>
        <v>1.00439962</v>
      </c>
      <c r="P3714" s="35">
        <f t="shared" si="2159"/>
        <v>0.99980051000000003</v>
      </c>
      <c r="Q3714" s="35">
        <f t="shared" si="2160"/>
        <v>1.3115713846364117</v>
      </c>
      <c r="R3714" s="2">
        <f t="shared" si="2161"/>
        <v>1.3173417999999999</v>
      </c>
      <c r="S3714" s="2">
        <f t="shared" si="2162"/>
        <v>1.29117631</v>
      </c>
      <c r="T3714" s="2">
        <f t="shared" si="2163"/>
        <v>316869.87650961999</v>
      </c>
      <c r="U3714" s="2">
        <f t="shared" si="2164"/>
        <v>0</v>
      </c>
      <c r="V3714" s="2">
        <f t="shared" si="2165"/>
        <v>76332.548604576616</v>
      </c>
      <c r="W3714" s="2">
        <f t="shared" si="2166"/>
        <v>316869.87650961982</v>
      </c>
      <c r="X3714" s="36">
        <f t="shared" si="2167"/>
        <v>0</v>
      </c>
      <c r="Y3714" s="2">
        <f t="shared" si="2168"/>
        <v>0</v>
      </c>
      <c r="Z3714" s="37">
        <f t="shared" si="2169"/>
        <v>0</v>
      </c>
      <c r="AA3714" s="2">
        <f t="shared" si="2170"/>
        <v>0</v>
      </c>
      <c r="AB3714" s="4">
        <f t="shared" si="2116"/>
        <v>7.1215000000000001E-2</v>
      </c>
      <c r="AC3714" s="148">
        <f t="shared" si="2171"/>
        <v>1196</v>
      </c>
      <c r="AD3714" s="36">
        <v>252</v>
      </c>
      <c r="AE3714" s="35">
        <f t="shared" si="2172"/>
        <v>1.3861030130000001</v>
      </c>
      <c r="AF3714" s="2">
        <f t="shared" si="2173"/>
        <v>122344.4140493</v>
      </c>
      <c r="AG3714" s="2">
        <f t="shared" si="2174"/>
        <v>122344.4140493</v>
      </c>
      <c r="AH3714" s="3">
        <f t="shared" si="2175"/>
        <v>0</v>
      </c>
      <c r="AI3714" s="3"/>
      <c r="AJ3714" s="3">
        <v>0</v>
      </c>
      <c r="AK3714" s="2">
        <f t="shared" si="2176"/>
        <v>137698.64360640748</v>
      </c>
      <c r="AR3714" s="1"/>
      <c r="AW3714" s="30"/>
      <c r="AX3714" s="30"/>
    </row>
    <row r="3715" spans="1:50" x14ac:dyDescent="0.2">
      <c r="A3715" s="78">
        <f t="shared" si="2115"/>
        <v>45606</v>
      </c>
      <c r="B3715" s="2">
        <f t="shared" si="2147"/>
        <v>576992.11682410049</v>
      </c>
      <c r="C3715" s="3">
        <f t="shared" si="2148"/>
        <v>77893935.771253571</v>
      </c>
      <c r="D3715" s="2">
        <f t="shared" si="2177"/>
        <v>240537.3279050432</v>
      </c>
      <c r="E3715" s="2">
        <f t="shared" si="2149"/>
        <v>0</v>
      </c>
      <c r="F3715" s="33">
        <f t="shared" si="2150"/>
        <v>240537.3279050432</v>
      </c>
      <c r="G3715" s="39">
        <f t="shared" si="2151"/>
        <v>6966.5</v>
      </c>
      <c r="H3715" s="38">
        <f>IF(AND(N3715=1,N3714&gt;1),VLOOKUP(A3714,[1]Plan1!$CW$105:$CY$300,3),H3714)</f>
        <v>6997.15</v>
      </c>
      <c r="I3715" s="127">
        <f t="shared" si="2152"/>
        <v>45515</v>
      </c>
      <c r="J3715" s="127">
        <f t="shared" si="2153"/>
        <v>45546</v>
      </c>
      <c r="K3715" s="34">
        <f t="shared" si="2154"/>
        <v>4.39962678532968E-3</v>
      </c>
      <c r="L3715" s="212">
        <f t="shared" si="2155"/>
        <v>45607</v>
      </c>
      <c r="M3715" s="1">
        <f t="shared" si="2156"/>
        <v>22</v>
      </c>
      <c r="N3715" s="1">
        <f t="shared" si="2157"/>
        <v>22</v>
      </c>
      <c r="O3715" s="2">
        <f t="shared" si="2158"/>
        <v>1.00439962</v>
      </c>
      <c r="P3715" s="35">
        <f t="shared" si="2159"/>
        <v>0.99980051000000003</v>
      </c>
      <c r="Q3715" s="35">
        <f t="shared" si="2160"/>
        <v>1.3115713846364117</v>
      </c>
      <c r="R3715" s="2">
        <f t="shared" si="2161"/>
        <v>1.3173417999999999</v>
      </c>
      <c r="S3715" s="2">
        <f t="shared" si="2162"/>
        <v>1.29117631</v>
      </c>
      <c r="T3715" s="2">
        <f t="shared" si="2163"/>
        <v>316869.87650961999</v>
      </c>
      <c r="U3715" s="2">
        <f t="shared" si="2164"/>
        <v>0</v>
      </c>
      <c r="V3715" s="2">
        <f t="shared" si="2165"/>
        <v>76332.548604576616</v>
      </c>
      <c r="W3715" s="2">
        <f t="shared" si="2166"/>
        <v>316869.87650961982</v>
      </c>
      <c r="X3715" s="36">
        <f t="shared" si="2167"/>
        <v>0</v>
      </c>
      <c r="Y3715" s="2">
        <f t="shared" si="2168"/>
        <v>0</v>
      </c>
      <c r="Z3715" s="37">
        <f t="shared" si="2169"/>
        <v>0</v>
      </c>
      <c r="AA3715" s="2">
        <f t="shared" si="2170"/>
        <v>0</v>
      </c>
      <c r="AB3715" s="4">
        <f t="shared" si="2116"/>
        <v>7.1215000000000001E-2</v>
      </c>
      <c r="AC3715" s="148">
        <f t="shared" si="2171"/>
        <v>1196</v>
      </c>
      <c r="AD3715" s="36">
        <v>252</v>
      </c>
      <c r="AE3715" s="35">
        <f t="shared" si="2172"/>
        <v>1.3861030130000001</v>
      </c>
      <c r="AF3715" s="2">
        <f t="shared" si="2173"/>
        <v>122344.4140493</v>
      </c>
      <c r="AG3715" s="2">
        <f t="shared" si="2174"/>
        <v>122344.4140493</v>
      </c>
      <c r="AH3715" s="3">
        <f t="shared" si="2175"/>
        <v>0</v>
      </c>
      <c r="AI3715" s="3"/>
      <c r="AJ3715" s="3">
        <v>0</v>
      </c>
      <c r="AK3715" s="2">
        <f t="shared" si="2176"/>
        <v>137777.8262651806</v>
      </c>
      <c r="AR3715" s="1"/>
      <c r="AW3715" s="30"/>
      <c r="AX3715" s="30"/>
    </row>
    <row r="3716" spans="1:50" x14ac:dyDescent="0.2">
      <c r="A3716" s="78">
        <f t="shared" si="2115"/>
        <v>45607</v>
      </c>
      <c r="B3716" s="2">
        <f t="shared" si="2147"/>
        <v>577191.21698641358</v>
      </c>
      <c r="C3716" s="3">
        <f t="shared" si="2148"/>
        <v>77920814.293165833</v>
      </c>
      <c r="D3716" s="2">
        <f t="shared" si="2177"/>
        <v>240537.3279050432</v>
      </c>
      <c r="E3716" s="2">
        <f t="shared" si="2149"/>
        <v>0</v>
      </c>
      <c r="F3716" s="33">
        <f t="shared" si="2150"/>
        <v>240537.3279050432</v>
      </c>
      <c r="G3716" s="39">
        <f t="shared" si="2151"/>
        <v>6966.5</v>
      </c>
      <c r="H3716" s="38">
        <f>IF(AND(N3716=1,N3715&gt;1),VLOOKUP(A3715,[1]Plan1!$CW$105:$CY$300,3),H3715)</f>
        <v>6997.15</v>
      </c>
      <c r="I3716" s="127">
        <f t="shared" si="2152"/>
        <v>45515</v>
      </c>
      <c r="J3716" s="127">
        <f t="shared" si="2153"/>
        <v>45546</v>
      </c>
      <c r="K3716" s="34">
        <f t="shared" si="2154"/>
        <v>4.39962678532968E-3</v>
      </c>
      <c r="L3716" s="212">
        <f t="shared" si="2155"/>
        <v>45607</v>
      </c>
      <c r="M3716" s="1">
        <f t="shared" si="2156"/>
        <v>22</v>
      </c>
      <c r="N3716" s="1">
        <f t="shared" si="2157"/>
        <v>22</v>
      </c>
      <c r="O3716" s="2">
        <f t="shared" si="2158"/>
        <v>1.00439962</v>
      </c>
      <c r="P3716" s="35">
        <f t="shared" si="2159"/>
        <v>0.99980051000000003</v>
      </c>
      <c r="Q3716" s="35">
        <f t="shared" si="2160"/>
        <v>1.3115713846364117</v>
      </c>
      <c r="R3716" s="2">
        <f t="shared" si="2161"/>
        <v>1.3173417999999999</v>
      </c>
      <c r="S3716" s="2">
        <f t="shared" si="2162"/>
        <v>1.29117631</v>
      </c>
      <c r="T3716" s="2">
        <f t="shared" si="2163"/>
        <v>316869.87650961999</v>
      </c>
      <c r="U3716" s="2">
        <f t="shared" si="2164"/>
        <v>0</v>
      </c>
      <c r="V3716" s="2">
        <f t="shared" si="2165"/>
        <v>76332.548604576616</v>
      </c>
      <c r="W3716" s="2">
        <f t="shared" si="2166"/>
        <v>316869.87650961982</v>
      </c>
      <c r="X3716" s="36">
        <f t="shared" si="2167"/>
        <v>122</v>
      </c>
      <c r="Y3716" s="2">
        <f t="shared" si="2168"/>
        <v>0</v>
      </c>
      <c r="Z3716" s="37">
        <f t="shared" si="2169"/>
        <v>0</v>
      </c>
      <c r="AA3716" s="2">
        <f t="shared" si="2170"/>
        <v>0</v>
      </c>
      <c r="AB3716" s="4">
        <f t="shared" si="2116"/>
        <v>7.1215000000000001E-2</v>
      </c>
      <c r="AC3716" s="148">
        <f t="shared" si="2171"/>
        <v>1197</v>
      </c>
      <c r="AD3716" s="36">
        <v>252</v>
      </c>
      <c r="AE3716" s="35">
        <f t="shared" si="2172"/>
        <v>1.3864814569999999</v>
      </c>
      <c r="AF3716" s="2">
        <f t="shared" si="2173"/>
        <v>122464.33155284</v>
      </c>
      <c r="AG3716" s="2">
        <f t="shared" si="2174"/>
        <v>122464.33155284</v>
      </c>
      <c r="AH3716" s="3">
        <f t="shared" si="2175"/>
        <v>0</v>
      </c>
      <c r="AI3716" s="3"/>
      <c r="AJ3716" s="3">
        <v>0</v>
      </c>
      <c r="AK3716" s="2">
        <f t="shared" si="2176"/>
        <v>137857.00892395369</v>
      </c>
      <c r="AR3716" s="1"/>
      <c r="AW3716" s="30"/>
      <c r="AX3716" s="30"/>
    </row>
    <row r="3717" spans="1:50" x14ac:dyDescent="0.2">
      <c r="A3717" s="78">
        <f t="shared" si="2115"/>
        <v>45608</v>
      </c>
      <c r="B3717" s="2">
        <f t="shared" si="2147"/>
        <v>577519.51311775821</v>
      </c>
      <c r="C3717" s="3">
        <f t="shared" si="2148"/>
        <v>77965134.270897359</v>
      </c>
      <c r="D3717" s="2">
        <f t="shared" si="2177"/>
        <v>240537.3279050432</v>
      </c>
      <c r="E3717" s="2">
        <f t="shared" si="2149"/>
        <v>0</v>
      </c>
      <c r="F3717" s="33">
        <f t="shared" si="2150"/>
        <v>240537.3279050432</v>
      </c>
      <c r="G3717" s="39">
        <f t="shared" si="2151"/>
        <v>6997.15</v>
      </c>
      <c r="H3717" s="38">
        <f>IF(AND(N3717=1,N3716&gt;1),VLOOKUP(A3716,[1]Plan1!$CW$105:$CY$300,3),H3716)</f>
        <v>7036.33</v>
      </c>
      <c r="I3717" s="127">
        <f t="shared" si="2152"/>
        <v>45547</v>
      </c>
      <c r="J3717" s="127">
        <f t="shared" si="2153"/>
        <v>45577</v>
      </c>
      <c r="K3717" s="34">
        <f t="shared" si="2154"/>
        <v>5.5994226220676957E-3</v>
      </c>
      <c r="L3717" s="212">
        <f t="shared" si="2155"/>
        <v>45636</v>
      </c>
      <c r="M3717" s="1">
        <f t="shared" si="2156"/>
        <v>19</v>
      </c>
      <c r="N3717" s="1">
        <f t="shared" si="2157"/>
        <v>1</v>
      </c>
      <c r="O3717" s="2">
        <f t="shared" si="2158"/>
        <v>1.0002939200000001</v>
      </c>
      <c r="P3717" s="35">
        <f t="shared" si="2159"/>
        <v>1.00439962</v>
      </c>
      <c r="Q3717" s="35">
        <f t="shared" si="2160"/>
        <v>1.3173418003316857</v>
      </c>
      <c r="R3717" s="2">
        <f t="shared" si="2161"/>
        <v>1.31772899</v>
      </c>
      <c r="S3717" s="2">
        <f t="shared" si="2162"/>
        <v>1.29117631</v>
      </c>
      <c r="T3717" s="2">
        <f t="shared" si="2163"/>
        <v>316963.01015761</v>
      </c>
      <c r="U3717" s="2">
        <f t="shared" si="2164"/>
        <v>0</v>
      </c>
      <c r="V3717" s="2">
        <f t="shared" si="2165"/>
        <v>76425.682252568193</v>
      </c>
      <c r="W3717" s="2">
        <f t="shared" si="2166"/>
        <v>316963.0101576114</v>
      </c>
      <c r="X3717" s="36">
        <f t="shared" si="2167"/>
        <v>0</v>
      </c>
      <c r="Y3717" s="2">
        <f t="shared" si="2168"/>
        <v>0</v>
      </c>
      <c r="Z3717" s="37">
        <f t="shared" si="2169"/>
        <v>0</v>
      </c>
      <c r="AA3717" s="2">
        <f t="shared" si="2170"/>
        <v>0</v>
      </c>
      <c r="AB3717" s="4">
        <f t="shared" si="2116"/>
        <v>7.1215000000000001E-2</v>
      </c>
      <c r="AC3717" s="148">
        <f t="shared" si="2171"/>
        <v>1198</v>
      </c>
      <c r="AD3717" s="36">
        <v>252</v>
      </c>
      <c r="AE3717" s="35">
        <f t="shared" si="2172"/>
        <v>1.3868600040000001</v>
      </c>
      <c r="AF3717" s="2">
        <f t="shared" si="2173"/>
        <v>122620.31137742</v>
      </c>
      <c r="AG3717" s="2">
        <f t="shared" si="2174"/>
        <v>122620.31137742</v>
      </c>
      <c r="AH3717" s="3">
        <f t="shared" si="2175"/>
        <v>0</v>
      </c>
      <c r="AI3717" s="3"/>
      <c r="AJ3717" s="3">
        <v>0</v>
      </c>
      <c r="AK3717" s="2">
        <f t="shared" si="2176"/>
        <v>137936.19158272681</v>
      </c>
      <c r="AR3717" s="1"/>
      <c r="AW3717" s="30"/>
      <c r="AX3717" s="30"/>
    </row>
    <row r="3718" spans="1:50" x14ac:dyDescent="0.2">
      <c r="A3718" s="78">
        <f t="shared" si="2115"/>
        <v>45609</v>
      </c>
      <c r="B3718" s="2">
        <f t="shared" si="2147"/>
        <v>577847.95611261541</v>
      </c>
      <c r="C3718" s="3">
        <f t="shared" si="2148"/>
        <v>78009474.075203076</v>
      </c>
      <c r="D3718" s="2">
        <f t="shared" si="2177"/>
        <v>240537.3279050432</v>
      </c>
      <c r="E3718" s="2">
        <f t="shared" si="2149"/>
        <v>0</v>
      </c>
      <c r="F3718" s="33">
        <f t="shared" si="2150"/>
        <v>240537.3279050432</v>
      </c>
      <c r="G3718" s="39">
        <f t="shared" si="2151"/>
        <v>6997.15</v>
      </c>
      <c r="H3718" s="38">
        <f>IF(AND(N3718=1,N3717&gt;1),VLOOKUP(A3717,[1]Plan1!$CW$105:$CY$300,3),H3717)</f>
        <v>7036.33</v>
      </c>
      <c r="I3718" s="127">
        <f t="shared" si="2152"/>
        <v>45547</v>
      </c>
      <c r="J3718" s="127">
        <f t="shared" si="2153"/>
        <v>45577</v>
      </c>
      <c r="K3718" s="34">
        <f t="shared" si="2154"/>
        <v>5.5994226220676957E-3</v>
      </c>
      <c r="L3718" s="212">
        <f t="shared" si="2155"/>
        <v>45636</v>
      </c>
      <c r="M3718" s="1">
        <f t="shared" si="2156"/>
        <v>19</v>
      </c>
      <c r="N3718" s="1">
        <f t="shared" si="2157"/>
        <v>2</v>
      </c>
      <c r="O3718" s="2">
        <f t="shared" si="2158"/>
        <v>1.00058794</v>
      </c>
      <c r="P3718" s="35">
        <f t="shared" si="2159"/>
        <v>1.00439962</v>
      </c>
      <c r="Q3718" s="35">
        <f t="shared" si="2160"/>
        <v>1.3173418003316857</v>
      </c>
      <c r="R3718" s="2">
        <f t="shared" si="2161"/>
        <v>1.31811631</v>
      </c>
      <c r="S3718" s="2">
        <f t="shared" si="2162"/>
        <v>1.29117631</v>
      </c>
      <c r="T3718" s="2">
        <f t="shared" si="2163"/>
        <v>317056.17507544998</v>
      </c>
      <c r="U3718" s="2">
        <f t="shared" si="2164"/>
        <v>0</v>
      </c>
      <c r="V3718" s="2">
        <f t="shared" si="2165"/>
        <v>76518.847170412366</v>
      </c>
      <c r="W3718" s="2">
        <f t="shared" si="2166"/>
        <v>317056.17507545557</v>
      </c>
      <c r="X3718" s="36">
        <f t="shared" si="2167"/>
        <v>0</v>
      </c>
      <c r="Y3718" s="2">
        <f t="shared" si="2168"/>
        <v>0</v>
      </c>
      <c r="Z3718" s="37">
        <f t="shared" si="2169"/>
        <v>0</v>
      </c>
      <c r="AA3718" s="2">
        <f t="shared" si="2170"/>
        <v>0</v>
      </c>
      <c r="AB3718" s="4">
        <f t="shared" si="2116"/>
        <v>7.1215000000000001E-2</v>
      </c>
      <c r="AC3718" s="148">
        <f t="shared" si="2171"/>
        <v>1199</v>
      </c>
      <c r="AD3718" s="36">
        <v>252</v>
      </c>
      <c r="AE3718" s="35">
        <f t="shared" si="2172"/>
        <v>1.387238655</v>
      </c>
      <c r="AF3718" s="2">
        <f t="shared" si="2173"/>
        <v>122776.40679566</v>
      </c>
      <c r="AG3718" s="2">
        <f t="shared" si="2174"/>
        <v>122776.40679566</v>
      </c>
      <c r="AH3718" s="3">
        <f t="shared" si="2175"/>
        <v>0</v>
      </c>
      <c r="AI3718" s="3"/>
      <c r="AJ3718" s="3">
        <v>0</v>
      </c>
      <c r="AK3718" s="2">
        <f t="shared" si="2176"/>
        <v>138015.37424149984</v>
      </c>
      <c r="AR3718" s="1"/>
      <c r="AW3718" s="30"/>
      <c r="AX3718" s="30"/>
    </row>
    <row r="3719" spans="1:50" x14ac:dyDescent="0.2">
      <c r="A3719" s="78">
        <f t="shared" si="2115"/>
        <v>45610</v>
      </c>
      <c r="B3719" s="2">
        <f t="shared" si="2147"/>
        <v>578176.53904294875</v>
      </c>
      <c r="C3719" s="3">
        <f t="shared" si="2148"/>
        <v>78053832.770798087</v>
      </c>
      <c r="D3719" s="2">
        <f t="shared" si="2177"/>
        <v>240537.3279050432</v>
      </c>
      <c r="E3719" s="2">
        <f t="shared" si="2149"/>
        <v>0</v>
      </c>
      <c r="F3719" s="33">
        <f t="shared" si="2150"/>
        <v>240537.3279050432</v>
      </c>
      <c r="G3719" s="39">
        <f t="shared" si="2151"/>
        <v>6997.15</v>
      </c>
      <c r="H3719" s="38">
        <f>IF(AND(N3719=1,N3718&gt;1),VLOOKUP(A3718,[1]Plan1!$CW$105:$CY$300,3),H3718)</f>
        <v>7036.33</v>
      </c>
      <c r="I3719" s="127">
        <f t="shared" si="2152"/>
        <v>45547</v>
      </c>
      <c r="J3719" s="127">
        <f t="shared" si="2153"/>
        <v>45577</v>
      </c>
      <c r="K3719" s="34">
        <f t="shared" si="2154"/>
        <v>5.5994226220676957E-3</v>
      </c>
      <c r="L3719" s="212">
        <f t="shared" si="2155"/>
        <v>45636</v>
      </c>
      <c r="M3719" s="1">
        <f t="shared" si="2156"/>
        <v>19</v>
      </c>
      <c r="N3719" s="1">
        <f t="shared" si="2157"/>
        <v>3</v>
      </c>
      <c r="O3719" s="2">
        <f t="shared" si="2158"/>
        <v>1.00088204</v>
      </c>
      <c r="P3719" s="35">
        <f t="shared" si="2159"/>
        <v>1.00439962</v>
      </c>
      <c r="Q3719" s="35">
        <f t="shared" si="2160"/>
        <v>1.3173418003316857</v>
      </c>
      <c r="R3719" s="2">
        <f t="shared" si="2161"/>
        <v>1.3185037399999999</v>
      </c>
      <c r="S3719" s="2">
        <f t="shared" si="2162"/>
        <v>1.29117631</v>
      </c>
      <c r="T3719" s="2">
        <f t="shared" si="2163"/>
        <v>317149.36645239999</v>
      </c>
      <c r="U3719" s="2">
        <f t="shared" si="2164"/>
        <v>0</v>
      </c>
      <c r="V3719" s="2">
        <f t="shared" si="2165"/>
        <v>76612.038547362608</v>
      </c>
      <c r="W3719" s="2">
        <f t="shared" si="2166"/>
        <v>317149.36645240581</v>
      </c>
      <c r="X3719" s="36">
        <f t="shared" si="2167"/>
        <v>0</v>
      </c>
      <c r="Y3719" s="2">
        <f t="shared" si="2168"/>
        <v>0</v>
      </c>
      <c r="Z3719" s="37">
        <f t="shared" si="2169"/>
        <v>0</v>
      </c>
      <c r="AA3719" s="2">
        <f t="shared" si="2170"/>
        <v>0</v>
      </c>
      <c r="AB3719" s="4">
        <f t="shared" si="2116"/>
        <v>7.1215000000000001E-2</v>
      </c>
      <c r="AC3719" s="148">
        <f t="shared" si="2171"/>
        <v>1200</v>
      </c>
      <c r="AD3719" s="36">
        <v>252</v>
      </c>
      <c r="AE3719" s="35">
        <f t="shared" si="2172"/>
        <v>1.387617409</v>
      </c>
      <c r="AF3719" s="2">
        <f t="shared" si="2173"/>
        <v>122932.61569027</v>
      </c>
      <c r="AG3719" s="2">
        <f t="shared" si="2174"/>
        <v>122932.61569027</v>
      </c>
      <c r="AH3719" s="3">
        <f t="shared" si="2175"/>
        <v>0</v>
      </c>
      <c r="AI3719" s="3"/>
      <c r="AJ3719" s="3">
        <v>0</v>
      </c>
      <c r="AK3719" s="2">
        <f t="shared" si="2176"/>
        <v>138094.55690027296</v>
      </c>
      <c r="AR3719" s="1"/>
      <c r="AW3719" s="30"/>
      <c r="AX3719" s="30"/>
    </row>
    <row r="3720" spans="1:50" x14ac:dyDescent="0.2">
      <c r="A3720" s="78">
        <f t="shared" si="2115"/>
        <v>45611</v>
      </c>
      <c r="B3720" s="2">
        <f t="shared" si="2147"/>
        <v>578385.07239385822</v>
      </c>
      <c r="C3720" s="3">
        <f t="shared" si="2148"/>
        <v>78081984.773170859</v>
      </c>
      <c r="D3720" s="2">
        <f t="shared" si="2177"/>
        <v>240537.3279050432</v>
      </c>
      <c r="E3720" s="2">
        <f t="shared" si="2149"/>
        <v>0</v>
      </c>
      <c r="F3720" s="33">
        <f t="shared" si="2150"/>
        <v>240537.3279050432</v>
      </c>
      <c r="G3720" s="39">
        <f t="shared" si="2151"/>
        <v>6997.15</v>
      </c>
      <c r="H3720" s="38">
        <f>IF(AND(N3720=1,N3719&gt;1),VLOOKUP(A3719,[1]Plan1!$CW$105:$CY$300,3),H3719)</f>
        <v>7036.33</v>
      </c>
      <c r="I3720" s="127">
        <f t="shared" si="2152"/>
        <v>45547</v>
      </c>
      <c r="J3720" s="127">
        <f t="shared" si="2153"/>
        <v>45577</v>
      </c>
      <c r="K3720" s="34">
        <f t="shared" si="2154"/>
        <v>5.5994226220676957E-3</v>
      </c>
      <c r="L3720" s="212">
        <f t="shared" si="2155"/>
        <v>45636</v>
      </c>
      <c r="M3720" s="1">
        <f t="shared" si="2156"/>
        <v>19</v>
      </c>
      <c r="N3720" s="1">
        <f t="shared" si="2157"/>
        <v>4</v>
      </c>
      <c r="O3720" s="2">
        <f t="shared" si="2158"/>
        <v>1.0011762200000001</v>
      </c>
      <c r="P3720" s="35">
        <f t="shared" si="2159"/>
        <v>1.00439962</v>
      </c>
      <c r="Q3720" s="35">
        <f t="shared" si="2160"/>
        <v>1.3173418003316857</v>
      </c>
      <c r="R3720" s="2">
        <f t="shared" si="2161"/>
        <v>1.3188912800000001</v>
      </c>
      <c r="S3720" s="2">
        <f t="shared" si="2162"/>
        <v>1.29117631</v>
      </c>
      <c r="T3720" s="2">
        <f t="shared" si="2163"/>
        <v>317242.58428846003</v>
      </c>
      <c r="U3720" s="2">
        <f t="shared" si="2164"/>
        <v>0</v>
      </c>
      <c r="V3720" s="2">
        <f t="shared" si="2165"/>
        <v>76705.256383418979</v>
      </c>
      <c r="W3720" s="2">
        <f t="shared" si="2166"/>
        <v>317242.58428846218</v>
      </c>
      <c r="X3720" s="36">
        <f t="shared" si="2167"/>
        <v>0</v>
      </c>
      <c r="Y3720" s="2">
        <f t="shared" si="2168"/>
        <v>0</v>
      </c>
      <c r="Z3720" s="37">
        <f t="shared" si="2169"/>
        <v>0</v>
      </c>
      <c r="AA3720" s="2">
        <f t="shared" si="2170"/>
        <v>0</v>
      </c>
      <c r="AB3720" s="4">
        <f t="shared" si="2116"/>
        <v>7.1215000000000001E-2</v>
      </c>
      <c r="AC3720" s="148">
        <f t="shared" si="2171"/>
        <v>1200</v>
      </c>
      <c r="AD3720" s="36">
        <v>252</v>
      </c>
      <c r="AE3720" s="35">
        <f t="shared" si="2172"/>
        <v>1.387617409</v>
      </c>
      <c r="AF3720" s="2">
        <f t="shared" si="2173"/>
        <v>122968.74854635001</v>
      </c>
      <c r="AG3720" s="2">
        <f t="shared" si="2174"/>
        <v>122968.74854635001</v>
      </c>
      <c r="AH3720" s="3">
        <f t="shared" si="2175"/>
        <v>0</v>
      </c>
      <c r="AI3720" s="3"/>
      <c r="AJ3720" s="3">
        <v>0</v>
      </c>
      <c r="AK3720" s="2">
        <f t="shared" si="2176"/>
        <v>138173.73955904605</v>
      </c>
      <c r="AR3720" s="1"/>
      <c r="AW3720" s="30"/>
      <c r="AX3720" s="30"/>
    </row>
    <row r="3721" spans="1:50" x14ac:dyDescent="0.2">
      <c r="A3721" s="78">
        <f t="shared" si="2115"/>
        <v>45612</v>
      </c>
      <c r="B3721" s="2">
        <f t="shared" si="2147"/>
        <v>578464.25505263137</v>
      </c>
      <c r="C3721" s="3">
        <f t="shared" si="2148"/>
        <v>78092674.432105228</v>
      </c>
      <c r="D3721" s="2">
        <f t="shared" si="2177"/>
        <v>240537.3279050432</v>
      </c>
      <c r="E3721" s="2">
        <f t="shared" si="2149"/>
        <v>0</v>
      </c>
      <c r="F3721" s="33">
        <f t="shared" si="2150"/>
        <v>240537.3279050432</v>
      </c>
      <c r="G3721" s="39">
        <f t="shared" si="2151"/>
        <v>6997.15</v>
      </c>
      <c r="H3721" s="38">
        <f>IF(AND(N3721=1,N3720&gt;1),VLOOKUP(A3720,[1]Plan1!$CW$105:$CY$300,3),H3720)</f>
        <v>7036.33</v>
      </c>
      <c r="I3721" s="127">
        <f t="shared" si="2152"/>
        <v>45547</v>
      </c>
      <c r="J3721" s="127">
        <f t="shared" si="2153"/>
        <v>45577</v>
      </c>
      <c r="K3721" s="34">
        <f t="shared" si="2154"/>
        <v>5.5994226220676957E-3</v>
      </c>
      <c r="L3721" s="212">
        <f t="shared" si="2155"/>
        <v>45636</v>
      </c>
      <c r="M3721" s="1">
        <f t="shared" si="2156"/>
        <v>19</v>
      </c>
      <c r="N3721" s="1">
        <f t="shared" si="2157"/>
        <v>4</v>
      </c>
      <c r="O3721" s="2">
        <f t="shared" si="2158"/>
        <v>1.0011762200000001</v>
      </c>
      <c r="P3721" s="35">
        <f t="shared" si="2159"/>
        <v>1.00439962</v>
      </c>
      <c r="Q3721" s="35">
        <f t="shared" si="2160"/>
        <v>1.3173418003316857</v>
      </c>
      <c r="R3721" s="2">
        <f t="shared" si="2161"/>
        <v>1.3188912800000001</v>
      </c>
      <c r="S3721" s="2">
        <f t="shared" si="2162"/>
        <v>1.29117631</v>
      </c>
      <c r="T3721" s="2">
        <f t="shared" si="2163"/>
        <v>317242.58428846003</v>
      </c>
      <c r="U3721" s="2">
        <f t="shared" si="2164"/>
        <v>0</v>
      </c>
      <c r="V3721" s="2">
        <f t="shared" si="2165"/>
        <v>76705.256383418979</v>
      </c>
      <c r="W3721" s="2">
        <f t="shared" si="2166"/>
        <v>317242.58428846218</v>
      </c>
      <c r="X3721" s="36">
        <f t="shared" si="2167"/>
        <v>0</v>
      </c>
      <c r="Y3721" s="2">
        <f t="shared" si="2168"/>
        <v>0</v>
      </c>
      <c r="Z3721" s="37">
        <f t="shared" si="2169"/>
        <v>0</v>
      </c>
      <c r="AA3721" s="2">
        <f t="shared" si="2170"/>
        <v>0</v>
      </c>
      <c r="AB3721" s="4">
        <f t="shared" si="2116"/>
        <v>7.1215000000000001E-2</v>
      </c>
      <c r="AC3721" s="148">
        <f t="shared" si="2171"/>
        <v>1200</v>
      </c>
      <c r="AD3721" s="36">
        <v>252</v>
      </c>
      <c r="AE3721" s="35">
        <f t="shared" si="2172"/>
        <v>1.387617409</v>
      </c>
      <c r="AF3721" s="2">
        <f t="shared" si="2173"/>
        <v>122968.74854635001</v>
      </c>
      <c r="AG3721" s="2">
        <f t="shared" si="2174"/>
        <v>122968.74854635001</v>
      </c>
      <c r="AH3721" s="3">
        <f t="shared" si="2175"/>
        <v>0</v>
      </c>
      <c r="AI3721" s="3"/>
      <c r="AJ3721" s="3">
        <v>0</v>
      </c>
      <c r="AK3721" s="2">
        <f t="shared" si="2176"/>
        <v>138252.92221781917</v>
      </c>
      <c r="AR3721" s="1"/>
      <c r="AW3721" s="30"/>
      <c r="AX3721" s="30"/>
    </row>
    <row r="3722" spans="1:50" x14ac:dyDescent="0.2">
      <c r="A3722" s="78">
        <f t="shared" si="2115"/>
        <v>45613</v>
      </c>
      <c r="B3722" s="2">
        <f t="shared" si="2147"/>
        <v>578543.4377114044</v>
      </c>
      <c r="C3722" s="3">
        <f t="shared" si="2148"/>
        <v>78103364.091039598</v>
      </c>
      <c r="D3722" s="2">
        <f t="shared" si="2177"/>
        <v>240537.3279050432</v>
      </c>
      <c r="E3722" s="2">
        <f t="shared" si="2149"/>
        <v>0</v>
      </c>
      <c r="F3722" s="33">
        <f t="shared" si="2150"/>
        <v>240537.3279050432</v>
      </c>
      <c r="G3722" s="39">
        <f t="shared" si="2151"/>
        <v>6997.15</v>
      </c>
      <c r="H3722" s="38">
        <f>IF(AND(N3722=1,N3721&gt;1),VLOOKUP(A3721,[1]Plan1!$CW$105:$CY$300,3),H3721)</f>
        <v>7036.33</v>
      </c>
      <c r="I3722" s="127">
        <f t="shared" si="2152"/>
        <v>45547</v>
      </c>
      <c r="J3722" s="127">
        <f t="shared" si="2153"/>
        <v>45577</v>
      </c>
      <c r="K3722" s="34">
        <f t="shared" si="2154"/>
        <v>5.5994226220676957E-3</v>
      </c>
      <c r="L3722" s="212">
        <f t="shared" si="2155"/>
        <v>45636</v>
      </c>
      <c r="M3722" s="1">
        <f t="shared" si="2156"/>
        <v>19</v>
      </c>
      <c r="N3722" s="1">
        <f t="shared" si="2157"/>
        <v>4</v>
      </c>
      <c r="O3722" s="2">
        <f t="shared" si="2158"/>
        <v>1.0011762200000001</v>
      </c>
      <c r="P3722" s="35">
        <f t="shared" si="2159"/>
        <v>1.00439962</v>
      </c>
      <c r="Q3722" s="35">
        <f t="shared" si="2160"/>
        <v>1.3173418003316857</v>
      </c>
      <c r="R3722" s="2">
        <f t="shared" si="2161"/>
        <v>1.3188912800000001</v>
      </c>
      <c r="S3722" s="2">
        <f t="shared" si="2162"/>
        <v>1.29117631</v>
      </c>
      <c r="T3722" s="2">
        <f t="shared" si="2163"/>
        <v>317242.58428846003</v>
      </c>
      <c r="U3722" s="2">
        <f t="shared" si="2164"/>
        <v>0</v>
      </c>
      <c r="V3722" s="2">
        <f t="shared" si="2165"/>
        <v>76705.256383418979</v>
      </c>
      <c r="W3722" s="2">
        <f t="shared" si="2166"/>
        <v>317242.58428846218</v>
      </c>
      <c r="X3722" s="36">
        <f t="shared" si="2167"/>
        <v>0</v>
      </c>
      <c r="Y3722" s="2">
        <f t="shared" si="2168"/>
        <v>0</v>
      </c>
      <c r="Z3722" s="37">
        <f t="shared" si="2169"/>
        <v>0</v>
      </c>
      <c r="AA3722" s="2">
        <f t="shared" si="2170"/>
        <v>0</v>
      </c>
      <c r="AB3722" s="4">
        <f t="shared" si="2116"/>
        <v>7.1215000000000001E-2</v>
      </c>
      <c r="AC3722" s="148">
        <f t="shared" si="2171"/>
        <v>1200</v>
      </c>
      <c r="AD3722" s="36">
        <v>252</v>
      </c>
      <c r="AE3722" s="35">
        <f t="shared" si="2172"/>
        <v>1.387617409</v>
      </c>
      <c r="AF3722" s="2">
        <f t="shared" si="2173"/>
        <v>122968.74854635001</v>
      </c>
      <c r="AG3722" s="2">
        <f t="shared" si="2174"/>
        <v>122968.74854635001</v>
      </c>
      <c r="AH3722" s="3">
        <f t="shared" si="2175"/>
        <v>0</v>
      </c>
      <c r="AI3722" s="3"/>
      <c r="AJ3722" s="3">
        <v>0</v>
      </c>
      <c r="AK3722" s="2">
        <f t="shared" si="2176"/>
        <v>138332.1048765922</v>
      </c>
      <c r="AR3722" s="1"/>
      <c r="AW3722" s="30"/>
      <c r="AX3722" s="30"/>
    </row>
    <row r="3723" spans="1:50" x14ac:dyDescent="0.2">
      <c r="A3723" s="78">
        <f t="shared" ref="A3723:A3766" si="2178">(A3722+1)</f>
        <v>45614</v>
      </c>
      <c r="B3723" s="2">
        <f t="shared" si="2147"/>
        <v>578742.81026117748</v>
      </c>
      <c r="C3723" s="3">
        <f t="shared" si="2148"/>
        <v>78130279.385258958</v>
      </c>
      <c r="D3723" s="2">
        <f t="shared" si="2177"/>
        <v>240537.3279050432</v>
      </c>
      <c r="E3723" s="2">
        <f t="shared" si="2149"/>
        <v>0</v>
      </c>
      <c r="F3723" s="33">
        <f t="shared" si="2150"/>
        <v>240537.3279050432</v>
      </c>
      <c r="G3723" s="39">
        <f t="shared" si="2151"/>
        <v>6997.15</v>
      </c>
      <c r="H3723" s="38">
        <f>IF(AND(N3723=1,N3722&gt;1),VLOOKUP(A3722,[1]Plan1!$CW$105:$CY$300,3),H3722)</f>
        <v>7036.33</v>
      </c>
      <c r="I3723" s="127">
        <f t="shared" si="2152"/>
        <v>45547</v>
      </c>
      <c r="J3723" s="127">
        <f t="shared" si="2153"/>
        <v>45577</v>
      </c>
      <c r="K3723" s="34">
        <f t="shared" si="2154"/>
        <v>5.5994226220676957E-3</v>
      </c>
      <c r="L3723" s="212">
        <f t="shared" si="2155"/>
        <v>45636</v>
      </c>
      <c r="M3723" s="1">
        <f t="shared" si="2156"/>
        <v>19</v>
      </c>
      <c r="N3723" s="1">
        <f t="shared" si="2157"/>
        <v>4</v>
      </c>
      <c r="O3723" s="2">
        <f t="shared" si="2158"/>
        <v>1.0011762200000001</v>
      </c>
      <c r="P3723" s="35">
        <f t="shared" si="2159"/>
        <v>1.00439962</v>
      </c>
      <c r="Q3723" s="35">
        <f t="shared" si="2160"/>
        <v>1.3173418003316857</v>
      </c>
      <c r="R3723" s="2">
        <f t="shared" si="2161"/>
        <v>1.3188912800000001</v>
      </c>
      <c r="S3723" s="2">
        <f t="shared" si="2162"/>
        <v>1.29117631</v>
      </c>
      <c r="T3723" s="2">
        <f t="shared" si="2163"/>
        <v>317242.58428846003</v>
      </c>
      <c r="U3723" s="2">
        <f t="shared" si="2164"/>
        <v>0</v>
      </c>
      <c r="V3723" s="2">
        <f t="shared" si="2165"/>
        <v>76705.256383418979</v>
      </c>
      <c r="W3723" s="2">
        <f t="shared" si="2166"/>
        <v>317242.58428846218</v>
      </c>
      <c r="X3723" s="36">
        <f t="shared" si="2167"/>
        <v>0</v>
      </c>
      <c r="Y3723" s="2">
        <f t="shared" si="2168"/>
        <v>0</v>
      </c>
      <c r="Z3723" s="37">
        <f t="shared" si="2169"/>
        <v>0</v>
      </c>
      <c r="AA3723" s="2">
        <f t="shared" si="2170"/>
        <v>0</v>
      </c>
      <c r="AB3723" s="4">
        <f t="shared" ref="AB3723:AB3766" si="2179">(AB3722)</f>
        <v>7.1215000000000001E-2</v>
      </c>
      <c r="AC3723" s="148">
        <f t="shared" si="2171"/>
        <v>1201</v>
      </c>
      <c r="AD3723" s="36">
        <v>252</v>
      </c>
      <c r="AE3723" s="35">
        <f t="shared" si="2172"/>
        <v>1.3879962669999999</v>
      </c>
      <c r="AF3723" s="2">
        <f t="shared" si="2173"/>
        <v>123088.93843735001</v>
      </c>
      <c r="AG3723" s="2">
        <f t="shared" si="2174"/>
        <v>123088.93843735001</v>
      </c>
      <c r="AH3723" s="3">
        <f t="shared" si="2175"/>
        <v>0</v>
      </c>
      <c r="AI3723" s="3"/>
      <c r="AJ3723" s="3">
        <v>0</v>
      </c>
      <c r="AK3723" s="2">
        <f t="shared" si="2176"/>
        <v>138411.28753536532</v>
      </c>
      <c r="AR3723" s="1"/>
      <c r="AW3723" s="30"/>
      <c r="AX3723" s="30"/>
    </row>
    <row r="3724" spans="1:50" x14ac:dyDescent="0.2">
      <c r="A3724" s="78">
        <f t="shared" si="2178"/>
        <v>45615</v>
      </c>
      <c r="B3724" s="2">
        <f t="shared" si="2147"/>
        <v>579071.68023560953</v>
      </c>
      <c r="C3724" s="3">
        <f t="shared" si="2148"/>
        <v>78174676.831807286</v>
      </c>
      <c r="D3724" s="2">
        <f t="shared" si="2177"/>
        <v>240537.3279050432</v>
      </c>
      <c r="E3724" s="2">
        <f t="shared" si="2149"/>
        <v>0</v>
      </c>
      <c r="F3724" s="33">
        <f t="shared" si="2150"/>
        <v>240537.3279050432</v>
      </c>
      <c r="G3724" s="39">
        <f t="shared" si="2151"/>
        <v>6997.15</v>
      </c>
      <c r="H3724" s="38">
        <f>IF(AND(N3724=1,N3723&gt;1),VLOOKUP(A3723,[1]Plan1!$CW$105:$CY$300,3),H3723)</f>
        <v>7036.33</v>
      </c>
      <c r="I3724" s="127">
        <f t="shared" si="2152"/>
        <v>45547</v>
      </c>
      <c r="J3724" s="127">
        <f t="shared" si="2153"/>
        <v>45577</v>
      </c>
      <c r="K3724" s="34">
        <f t="shared" si="2154"/>
        <v>5.5994226220676957E-3</v>
      </c>
      <c r="L3724" s="212">
        <f t="shared" si="2155"/>
        <v>45636</v>
      </c>
      <c r="M3724" s="1">
        <f t="shared" si="2156"/>
        <v>19</v>
      </c>
      <c r="N3724" s="1">
        <f t="shared" si="2157"/>
        <v>5</v>
      </c>
      <c r="O3724" s="2">
        <f t="shared" si="2158"/>
        <v>1.0014704999999999</v>
      </c>
      <c r="P3724" s="35">
        <f t="shared" si="2159"/>
        <v>1.00439962</v>
      </c>
      <c r="Q3724" s="35">
        <f t="shared" si="2160"/>
        <v>1.3173418003316857</v>
      </c>
      <c r="R3724" s="2">
        <f t="shared" si="2161"/>
        <v>1.31927895</v>
      </c>
      <c r="S3724" s="2">
        <f t="shared" si="2162"/>
        <v>1.29117631</v>
      </c>
      <c r="T3724" s="2">
        <f t="shared" si="2163"/>
        <v>317335.83339436998</v>
      </c>
      <c r="U3724" s="2">
        <f t="shared" si="2164"/>
        <v>0</v>
      </c>
      <c r="V3724" s="2">
        <f t="shared" si="2165"/>
        <v>76798.505489327887</v>
      </c>
      <c r="W3724" s="2">
        <f t="shared" si="2166"/>
        <v>317335.83339437109</v>
      </c>
      <c r="X3724" s="36">
        <f t="shared" si="2167"/>
        <v>0</v>
      </c>
      <c r="Y3724" s="2">
        <f t="shared" si="2168"/>
        <v>0</v>
      </c>
      <c r="Z3724" s="37">
        <f t="shared" si="2169"/>
        <v>0</v>
      </c>
      <c r="AA3724" s="2">
        <f t="shared" si="2170"/>
        <v>0</v>
      </c>
      <c r="AB3724" s="4">
        <f t="shared" si="2179"/>
        <v>7.1215000000000001E-2</v>
      </c>
      <c r="AC3724" s="148">
        <f t="shared" si="2171"/>
        <v>1202</v>
      </c>
      <c r="AD3724" s="36">
        <v>252</v>
      </c>
      <c r="AE3724" s="35">
        <f t="shared" si="2172"/>
        <v>1.3883752279999999</v>
      </c>
      <c r="AF3724" s="2">
        <f t="shared" si="2173"/>
        <v>123245.3766471</v>
      </c>
      <c r="AG3724" s="2">
        <f t="shared" si="2174"/>
        <v>123245.3766471</v>
      </c>
      <c r="AH3724" s="3">
        <f t="shared" si="2175"/>
        <v>0</v>
      </c>
      <c r="AI3724" s="3"/>
      <c r="AJ3724" s="3">
        <v>0</v>
      </c>
      <c r="AK3724" s="2">
        <f t="shared" si="2176"/>
        <v>138490.47019413844</v>
      </c>
      <c r="AR3724" s="1"/>
      <c r="AW3724" s="30"/>
      <c r="AX3724" s="30"/>
    </row>
    <row r="3725" spans="1:50" x14ac:dyDescent="0.2">
      <c r="A3725" s="78">
        <f t="shared" si="2178"/>
        <v>45616</v>
      </c>
      <c r="B3725" s="2">
        <f t="shared" si="2147"/>
        <v>579280.36103867437</v>
      </c>
      <c r="C3725" s="3">
        <f t="shared" si="2148"/>
        <v>78202848.740221038</v>
      </c>
      <c r="D3725" s="2">
        <f t="shared" si="2177"/>
        <v>240537.3279050432</v>
      </c>
      <c r="E3725" s="2">
        <f t="shared" si="2149"/>
        <v>0</v>
      </c>
      <c r="F3725" s="33">
        <f t="shared" si="2150"/>
        <v>240537.3279050432</v>
      </c>
      <c r="G3725" s="39">
        <f t="shared" si="2151"/>
        <v>6997.15</v>
      </c>
      <c r="H3725" s="38">
        <f>IF(AND(N3725=1,N3724&gt;1),VLOOKUP(A3724,[1]Plan1!$CW$105:$CY$300,3),H3724)</f>
        <v>7036.33</v>
      </c>
      <c r="I3725" s="127">
        <f t="shared" si="2152"/>
        <v>45547</v>
      </c>
      <c r="J3725" s="127">
        <f t="shared" si="2153"/>
        <v>45577</v>
      </c>
      <c r="K3725" s="34">
        <f t="shared" si="2154"/>
        <v>5.5994226220676957E-3</v>
      </c>
      <c r="L3725" s="212">
        <f t="shared" si="2155"/>
        <v>45636</v>
      </c>
      <c r="M3725" s="1">
        <f t="shared" si="2156"/>
        <v>19</v>
      </c>
      <c r="N3725" s="1">
        <f t="shared" si="2157"/>
        <v>6</v>
      </c>
      <c r="O3725" s="2">
        <f t="shared" si="2158"/>
        <v>1.00176486</v>
      </c>
      <c r="P3725" s="35">
        <f t="shared" si="2159"/>
        <v>1.00439962</v>
      </c>
      <c r="Q3725" s="35">
        <f t="shared" si="2160"/>
        <v>1.3173418003316857</v>
      </c>
      <c r="R3725" s="2">
        <f t="shared" si="2161"/>
        <v>1.3196667200000001</v>
      </c>
      <c r="S3725" s="2">
        <f t="shared" si="2162"/>
        <v>1.29117631</v>
      </c>
      <c r="T3725" s="2">
        <f t="shared" si="2163"/>
        <v>317429.10655401001</v>
      </c>
      <c r="U3725" s="2">
        <f t="shared" si="2164"/>
        <v>0</v>
      </c>
      <c r="V3725" s="2">
        <f t="shared" si="2165"/>
        <v>76891.778648969645</v>
      </c>
      <c r="W3725" s="2">
        <f t="shared" si="2166"/>
        <v>317429.10655401286</v>
      </c>
      <c r="X3725" s="36">
        <f t="shared" si="2167"/>
        <v>0</v>
      </c>
      <c r="Y3725" s="2">
        <f t="shared" si="2168"/>
        <v>0</v>
      </c>
      <c r="Z3725" s="37">
        <f t="shared" si="2169"/>
        <v>0</v>
      </c>
      <c r="AA3725" s="2">
        <f t="shared" si="2170"/>
        <v>0</v>
      </c>
      <c r="AB3725" s="4">
        <f t="shared" si="2179"/>
        <v>7.1215000000000001E-2</v>
      </c>
      <c r="AC3725" s="148">
        <f t="shared" si="2171"/>
        <v>1202</v>
      </c>
      <c r="AD3725" s="36">
        <v>252</v>
      </c>
      <c r="AE3725" s="35">
        <f t="shared" si="2172"/>
        <v>1.3883752279999999</v>
      </c>
      <c r="AF3725" s="2">
        <f t="shared" si="2173"/>
        <v>123281.60163175</v>
      </c>
      <c r="AG3725" s="2">
        <f t="shared" si="2174"/>
        <v>123281.60163175</v>
      </c>
      <c r="AH3725" s="3">
        <f t="shared" si="2175"/>
        <v>0</v>
      </c>
      <c r="AI3725" s="3"/>
      <c r="AJ3725" s="3">
        <v>0</v>
      </c>
      <c r="AK3725" s="2">
        <f t="shared" si="2176"/>
        <v>138569.65285291153</v>
      </c>
      <c r="AR3725" s="1"/>
      <c r="AW3725" s="30"/>
      <c r="AX3725" s="30"/>
    </row>
    <row r="3726" spans="1:50" x14ac:dyDescent="0.2">
      <c r="A3726" s="78">
        <f t="shared" si="2178"/>
        <v>45617</v>
      </c>
      <c r="B3726" s="2">
        <f t="shared" si="2147"/>
        <v>579479.86964428751</v>
      </c>
      <c r="C3726" s="3">
        <f t="shared" si="2148"/>
        <v>78229782.401978821</v>
      </c>
      <c r="D3726" s="2">
        <f t="shared" si="2177"/>
        <v>240537.3279050432</v>
      </c>
      <c r="E3726" s="2">
        <f t="shared" si="2149"/>
        <v>0</v>
      </c>
      <c r="F3726" s="33">
        <f t="shared" si="2150"/>
        <v>240537.3279050432</v>
      </c>
      <c r="G3726" s="39">
        <f t="shared" si="2151"/>
        <v>6997.15</v>
      </c>
      <c r="H3726" s="38">
        <f>IF(AND(N3726=1,N3725&gt;1),VLOOKUP(A3725,[1]Plan1!$CW$105:$CY$300,3),H3725)</f>
        <v>7036.33</v>
      </c>
      <c r="I3726" s="127">
        <f t="shared" si="2152"/>
        <v>45547</v>
      </c>
      <c r="J3726" s="127">
        <f t="shared" si="2153"/>
        <v>45577</v>
      </c>
      <c r="K3726" s="34">
        <f t="shared" si="2154"/>
        <v>5.5994226220676957E-3</v>
      </c>
      <c r="L3726" s="212">
        <f t="shared" si="2155"/>
        <v>45636</v>
      </c>
      <c r="M3726" s="1">
        <f t="shared" si="2156"/>
        <v>19</v>
      </c>
      <c r="N3726" s="1">
        <f t="shared" si="2157"/>
        <v>6</v>
      </c>
      <c r="O3726" s="2">
        <f t="shared" si="2158"/>
        <v>1.00176486</v>
      </c>
      <c r="P3726" s="35">
        <f t="shared" si="2159"/>
        <v>1.00439962</v>
      </c>
      <c r="Q3726" s="35">
        <f t="shared" si="2160"/>
        <v>1.3173418003316857</v>
      </c>
      <c r="R3726" s="2">
        <f t="shared" si="2161"/>
        <v>1.3196667200000001</v>
      </c>
      <c r="S3726" s="2">
        <f t="shared" si="2162"/>
        <v>1.29117631</v>
      </c>
      <c r="T3726" s="2">
        <f t="shared" si="2163"/>
        <v>317429.10655401001</v>
      </c>
      <c r="U3726" s="2">
        <f t="shared" si="2164"/>
        <v>0</v>
      </c>
      <c r="V3726" s="2">
        <f t="shared" si="2165"/>
        <v>76891.778648969645</v>
      </c>
      <c r="W3726" s="2">
        <f t="shared" si="2166"/>
        <v>317429.10655401286</v>
      </c>
      <c r="X3726" s="36">
        <f t="shared" si="2167"/>
        <v>0</v>
      </c>
      <c r="Y3726" s="2">
        <f t="shared" si="2168"/>
        <v>0</v>
      </c>
      <c r="Z3726" s="37">
        <f t="shared" si="2169"/>
        <v>0</v>
      </c>
      <c r="AA3726" s="2">
        <f t="shared" si="2170"/>
        <v>0</v>
      </c>
      <c r="AB3726" s="4">
        <f t="shared" si="2179"/>
        <v>7.1215000000000001E-2</v>
      </c>
      <c r="AC3726" s="148">
        <f t="shared" si="2171"/>
        <v>1203</v>
      </c>
      <c r="AD3726" s="36">
        <v>252</v>
      </c>
      <c r="AE3726" s="35">
        <f t="shared" si="2172"/>
        <v>1.388754292</v>
      </c>
      <c r="AF3726" s="2">
        <f t="shared" si="2173"/>
        <v>123401.92757859</v>
      </c>
      <c r="AG3726" s="2">
        <f t="shared" si="2174"/>
        <v>123401.92757859</v>
      </c>
      <c r="AH3726" s="3">
        <f t="shared" si="2175"/>
        <v>0</v>
      </c>
      <c r="AI3726" s="3"/>
      <c r="AJ3726" s="3">
        <v>0</v>
      </c>
      <c r="AK3726" s="2">
        <f t="shared" si="2176"/>
        <v>138648.83551168459</v>
      </c>
      <c r="AR3726" s="1"/>
      <c r="AW3726" s="30"/>
      <c r="AX3726" s="30"/>
    </row>
    <row r="3727" spans="1:50" x14ac:dyDescent="0.2">
      <c r="A3727" s="78">
        <f t="shared" si="2178"/>
        <v>45618</v>
      </c>
      <c r="B3727" s="2">
        <f t="shared" si="2147"/>
        <v>579809.01688474836</v>
      </c>
      <c r="C3727" s="3">
        <f t="shared" si="2148"/>
        <v>78274217.279441029</v>
      </c>
      <c r="D3727" s="2">
        <f t="shared" si="2177"/>
        <v>240537.3279050432</v>
      </c>
      <c r="E3727" s="2">
        <f t="shared" si="2149"/>
        <v>0</v>
      </c>
      <c r="F3727" s="33">
        <f t="shared" si="2150"/>
        <v>240537.3279050432</v>
      </c>
      <c r="G3727" s="39">
        <f t="shared" si="2151"/>
        <v>6997.15</v>
      </c>
      <c r="H3727" s="38">
        <f>IF(AND(N3727=1,N3726&gt;1),VLOOKUP(A3726,[1]Plan1!$CW$105:$CY$300,3),H3726)</f>
        <v>7036.33</v>
      </c>
      <c r="I3727" s="127">
        <f t="shared" si="2152"/>
        <v>45547</v>
      </c>
      <c r="J3727" s="127">
        <f t="shared" si="2153"/>
        <v>45577</v>
      </c>
      <c r="K3727" s="34">
        <f t="shared" si="2154"/>
        <v>5.5994226220676957E-3</v>
      </c>
      <c r="L3727" s="212">
        <f t="shared" si="2155"/>
        <v>45636</v>
      </c>
      <c r="M3727" s="1">
        <f t="shared" si="2156"/>
        <v>19</v>
      </c>
      <c r="N3727" s="1">
        <f t="shared" si="2157"/>
        <v>7</v>
      </c>
      <c r="O3727" s="2">
        <f t="shared" si="2158"/>
        <v>1.0020593</v>
      </c>
      <c r="P3727" s="35">
        <f t="shared" si="2159"/>
        <v>1.00439962</v>
      </c>
      <c r="Q3727" s="35">
        <f t="shared" si="2160"/>
        <v>1.3173418003316857</v>
      </c>
      <c r="R3727" s="2">
        <f t="shared" si="2161"/>
        <v>1.3200546</v>
      </c>
      <c r="S3727" s="2">
        <f t="shared" si="2162"/>
        <v>1.29117631</v>
      </c>
      <c r="T3727" s="2">
        <f t="shared" si="2163"/>
        <v>317522.40617276001</v>
      </c>
      <c r="U3727" s="2">
        <f t="shared" si="2164"/>
        <v>0</v>
      </c>
      <c r="V3727" s="2">
        <f t="shared" si="2165"/>
        <v>76985.078267717428</v>
      </c>
      <c r="W3727" s="2">
        <f t="shared" si="2166"/>
        <v>317522.40617276065</v>
      </c>
      <c r="X3727" s="36">
        <f t="shared" si="2167"/>
        <v>0</v>
      </c>
      <c r="Y3727" s="2">
        <f t="shared" si="2168"/>
        <v>0</v>
      </c>
      <c r="Z3727" s="37">
        <f t="shared" si="2169"/>
        <v>0</v>
      </c>
      <c r="AA3727" s="2">
        <f t="shared" si="2170"/>
        <v>0</v>
      </c>
      <c r="AB3727" s="4">
        <f t="shared" si="2179"/>
        <v>7.1215000000000001E-2</v>
      </c>
      <c r="AC3727" s="148">
        <f t="shared" si="2171"/>
        <v>1204</v>
      </c>
      <c r="AD3727" s="36">
        <v>252</v>
      </c>
      <c r="AE3727" s="35">
        <f t="shared" si="2172"/>
        <v>1.38913346</v>
      </c>
      <c r="AF3727" s="2">
        <f t="shared" si="2173"/>
        <v>123558.59254153</v>
      </c>
      <c r="AG3727" s="2">
        <f t="shared" si="2174"/>
        <v>123558.59254153</v>
      </c>
      <c r="AH3727" s="3">
        <f t="shared" si="2175"/>
        <v>0</v>
      </c>
      <c r="AI3727" s="3"/>
      <c r="AJ3727" s="3">
        <v>0</v>
      </c>
      <c r="AK3727" s="2">
        <f t="shared" si="2176"/>
        <v>138728.01817045768</v>
      </c>
      <c r="AR3727" s="1"/>
      <c r="AW3727" s="30"/>
      <c r="AX3727" s="30"/>
    </row>
    <row r="3728" spans="1:50" x14ac:dyDescent="0.2">
      <c r="A3728" s="78">
        <f t="shared" si="2178"/>
        <v>45619</v>
      </c>
      <c r="B3728" s="2">
        <f t="shared" si="2147"/>
        <v>580017.84860372194</v>
      </c>
      <c r="C3728" s="3">
        <f t="shared" si="2148"/>
        <v>78302409.561502457</v>
      </c>
      <c r="D3728" s="2">
        <f t="shared" si="2177"/>
        <v>240537.3279050432</v>
      </c>
      <c r="E3728" s="2">
        <f t="shared" si="2149"/>
        <v>0</v>
      </c>
      <c r="F3728" s="33">
        <f t="shared" si="2150"/>
        <v>240537.3279050432</v>
      </c>
      <c r="G3728" s="39">
        <f t="shared" si="2151"/>
        <v>6997.15</v>
      </c>
      <c r="H3728" s="38">
        <f>IF(AND(N3728=1,N3727&gt;1),VLOOKUP(A3727,[1]Plan1!$CW$105:$CY$300,3),H3727)</f>
        <v>7036.33</v>
      </c>
      <c r="I3728" s="127">
        <f t="shared" si="2152"/>
        <v>45547</v>
      </c>
      <c r="J3728" s="127">
        <f t="shared" si="2153"/>
        <v>45577</v>
      </c>
      <c r="K3728" s="34">
        <f t="shared" si="2154"/>
        <v>5.5994226220676957E-3</v>
      </c>
      <c r="L3728" s="212">
        <f t="shared" si="2155"/>
        <v>45636</v>
      </c>
      <c r="M3728" s="1">
        <f t="shared" si="2156"/>
        <v>19</v>
      </c>
      <c r="N3728" s="1">
        <f t="shared" si="2157"/>
        <v>8</v>
      </c>
      <c r="O3728" s="2">
        <f t="shared" si="2158"/>
        <v>1.0023538400000001</v>
      </c>
      <c r="P3728" s="35">
        <f t="shared" si="2159"/>
        <v>1.00439962</v>
      </c>
      <c r="Q3728" s="35">
        <f t="shared" si="2160"/>
        <v>1.3173418003316857</v>
      </c>
      <c r="R3728" s="2">
        <f t="shared" si="2161"/>
        <v>1.32044261</v>
      </c>
      <c r="S3728" s="2">
        <f t="shared" si="2162"/>
        <v>1.29117631</v>
      </c>
      <c r="T3728" s="2">
        <f t="shared" si="2163"/>
        <v>317615.73706135998</v>
      </c>
      <c r="U3728" s="2">
        <f t="shared" si="2164"/>
        <v>0</v>
      </c>
      <c r="V3728" s="2">
        <f t="shared" si="2165"/>
        <v>77078.409156317866</v>
      </c>
      <c r="W3728" s="2">
        <f t="shared" si="2166"/>
        <v>317615.73706136108</v>
      </c>
      <c r="X3728" s="36">
        <f t="shared" si="2167"/>
        <v>0</v>
      </c>
      <c r="Y3728" s="2">
        <f t="shared" si="2168"/>
        <v>0</v>
      </c>
      <c r="Z3728" s="37">
        <f t="shared" si="2169"/>
        <v>0</v>
      </c>
      <c r="AA3728" s="2">
        <f t="shared" si="2170"/>
        <v>0</v>
      </c>
      <c r="AB3728" s="4">
        <f t="shared" si="2179"/>
        <v>7.1215000000000001E-2</v>
      </c>
      <c r="AC3728" s="148">
        <f t="shared" si="2171"/>
        <v>1204</v>
      </c>
      <c r="AD3728" s="36">
        <v>252</v>
      </c>
      <c r="AE3728" s="35">
        <f t="shared" si="2172"/>
        <v>1.38913346</v>
      </c>
      <c r="AF3728" s="2">
        <f t="shared" si="2173"/>
        <v>123594.91071313</v>
      </c>
      <c r="AG3728" s="2">
        <f t="shared" si="2174"/>
        <v>123594.91071313</v>
      </c>
      <c r="AH3728" s="3">
        <f t="shared" si="2175"/>
        <v>0</v>
      </c>
      <c r="AI3728" s="3"/>
      <c r="AJ3728" s="3">
        <v>0</v>
      </c>
      <c r="AK3728" s="2">
        <f t="shared" si="2176"/>
        <v>138807.2008292308</v>
      </c>
      <c r="AR3728" s="1"/>
      <c r="AW3728" s="30"/>
      <c r="AX3728" s="30"/>
    </row>
    <row r="3729" spans="1:50" x14ac:dyDescent="0.2">
      <c r="A3729" s="78">
        <f t="shared" si="2178"/>
        <v>45620</v>
      </c>
      <c r="B3729" s="2">
        <f t="shared" si="2147"/>
        <v>580097.03126249497</v>
      </c>
      <c r="C3729" s="3">
        <f t="shared" si="2148"/>
        <v>78313099.220436826</v>
      </c>
      <c r="D3729" s="2">
        <f t="shared" si="2177"/>
        <v>240537.3279050432</v>
      </c>
      <c r="E3729" s="2">
        <f t="shared" si="2149"/>
        <v>0</v>
      </c>
      <c r="F3729" s="33">
        <f t="shared" si="2150"/>
        <v>240537.3279050432</v>
      </c>
      <c r="G3729" s="39">
        <f t="shared" si="2151"/>
        <v>6997.15</v>
      </c>
      <c r="H3729" s="38">
        <f>IF(AND(N3729=1,N3728&gt;1),VLOOKUP(A3728,[1]Plan1!$CW$105:$CY$300,3),H3728)</f>
        <v>7036.33</v>
      </c>
      <c r="I3729" s="127">
        <f t="shared" si="2152"/>
        <v>45547</v>
      </c>
      <c r="J3729" s="127">
        <f t="shared" si="2153"/>
        <v>45577</v>
      </c>
      <c r="K3729" s="34">
        <f t="shared" si="2154"/>
        <v>5.5994226220676957E-3</v>
      </c>
      <c r="L3729" s="212">
        <f t="shared" si="2155"/>
        <v>45636</v>
      </c>
      <c r="M3729" s="1">
        <f t="shared" si="2156"/>
        <v>19</v>
      </c>
      <c r="N3729" s="1">
        <f t="shared" si="2157"/>
        <v>8</v>
      </c>
      <c r="O3729" s="2">
        <f t="shared" si="2158"/>
        <v>1.0023538400000001</v>
      </c>
      <c r="P3729" s="35">
        <f t="shared" si="2159"/>
        <v>1.00439962</v>
      </c>
      <c r="Q3729" s="35">
        <f t="shared" si="2160"/>
        <v>1.3173418003316857</v>
      </c>
      <c r="R3729" s="2">
        <f t="shared" si="2161"/>
        <v>1.32044261</v>
      </c>
      <c r="S3729" s="2">
        <f t="shared" si="2162"/>
        <v>1.29117631</v>
      </c>
      <c r="T3729" s="2">
        <f t="shared" si="2163"/>
        <v>317615.73706135998</v>
      </c>
      <c r="U3729" s="2">
        <f t="shared" si="2164"/>
        <v>0</v>
      </c>
      <c r="V3729" s="2">
        <f t="shared" si="2165"/>
        <v>77078.409156317866</v>
      </c>
      <c r="W3729" s="2">
        <f t="shared" si="2166"/>
        <v>317615.73706136108</v>
      </c>
      <c r="X3729" s="36">
        <f t="shared" si="2167"/>
        <v>0</v>
      </c>
      <c r="Y3729" s="2">
        <f t="shared" si="2168"/>
        <v>0</v>
      </c>
      <c r="Z3729" s="37">
        <f t="shared" si="2169"/>
        <v>0</v>
      </c>
      <c r="AA3729" s="2">
        <f t="shared" si="2170"/>
        <v>0</v>
      </c>
      <c r="AB3729" s="4">
        <f t="shared" si="2179"/>
        <v>7.1215000000000001E-2</v>
      </c>
      <c r="AC3729" s="148">
        <f t="shared" si="2171"/>
        <v>1204</v>
      </c>
      <c r="AD3729" s="36">
        <v>252</v>
      </c>
      <c r="AE3729" s="35">
        <f t="shared" si="2172"/>
        <v>1.38913346</v>
      </c>
      <c r="AF3729" s="2">
        <f t="shared" si="2173"/>
        <v>123594.91071313</v>
      </c>
      <c r="AG3729" s="2">
        <f t="shared" si="2174"/>
        <v>123594.91071313</v>
      </c>
      <c r="AH3729" s="3">
        <f t="shared" si="2175"/>
        <v>0</v>
      </c>
      <c r="AI3729" s="3"/>
      <c r="AJ3729" s="3">
        <v>0</v>
      </c>
      <c r="AK3729" s="2">
        <f t="shared" si="2176"/>
        <v>138886.38348800389</v>
      </c>
      <c r="AR3729" s="1"/>
      <c r="AW3729" s="30"/>
      <c r="AX3729" s="30"/>
    </row>
    <row r="3730" spans="1:50" x14ac:dyDescent="0.2">
      <c r="A3730" s="78">
        <f t="shared" si="2178"/>
        <v>45621</v>
      </c>
      <c r="B3730" s="2">
        <f t="shared" si="2147"/>
        <v>580296.67667709803</v>
      </c>
      <c r="C3730" s="3">
        <f t="shared" si="2148"/>
        <v>78340051.351408228</v>
      </c>
      <c r="D3730" s="2">
        <f t="shared" si="2177"/>
        <v>240537.3279050432</v>
      </c>
      <c r="E3730" s="2">
        <f t="shared" si="2149"/>
        <v>0</v>
      </c>
      <c r="F3730" s="33">
        <f t="shared" si="2150"/>
        <v>240537.3279050432</v>
      </c>
      <c r="G3730" s="39">
        <f t="shared" si="2151"/>
        <v>6997.15</v>
      </c>
      <c r="H3730" s="38">
        <f>IF(AND(N3730=1,N3729&gt;1),VLOOKUP(A3729,[1]Plan1!$CW$105:$CY$300,3),H3729)</f>
        <v>7036.33</v>
      </c>
      <c r="I3730" s="127">
        <f t="shared" si="2152"/>
        <v>45547</v>
      </c>
      <c r="J3730" s="127">
        <f t="shared" si="2153"/>
        <v>45577</v>
      </c>
      <c r="K3730" s="34">
        <f t="shared" si="2154"/>
        <v>5.5994226220676957E-3</v>
      </c>
      <c r="L3730" s="212">
        <f t="shared" si="2155"/>
        <v>45636</v>
      </c>
      <c r="M3730" s="1">
        <f t="shared" si="2156"/>
        <v>19</v>
      </c>
      <c r="N3730" s="1">
        <f t="shared" si="2157"/>
        <v>8</v>
      </c>
      <c r="O3730" s="2">
        <f t="shared" si="2158"/>
        <v>1.0023538400000001</v>
      </c>
      <c r="P3730" s="35">
        <f t="shared" si="2159"/>
        <v>1.00439962</v>
      </c>
      <c r="Q3730" s="35">
        <f t="shared" si="2160"/>
        <v>1.3173418003316857</v>
      </c>
      <c r="R3730" s="2">
        <f t="shared" si="2161"/>
        <v>1.32044261</v>
      </c>
      <c r="S3730" s="2">
        <f t="shared" si="2162"/>
        <v>1.29117631</v>
      </c>
      <c r="T3730" s="2">
        <f t="shared" si="2163"/>
        <v>317615.73706135998</v>
      </c>
      <c r="U3730" s="2">
        <f t="shared" si="2164"/>
        <v>0</v>
      </c>
      <c r="V3730" s="2">
        <f t="shared" si="2165"/>
        <v>77078.409156317866</v>
      </c>
      <c r="W3730" s="2">
        <f t="shared" si="2166"/>
        <v>317615.73706136108</v>
      </c>
      <c r="X3730" s="36">
        <f t="shared" si="2167"/>
        <v>0</v>
      </c>
      <c r="Y3730" s="2">
        <f t="shared" si="2168"/>
        <v>0</v>
      </c>
      <c r="Z3730" s="37">
        <f t="shared" si="2169"/>
        <v>0</v>
      </c>
      <c r="AA3730" s="2">
        <f t="shared" si="2170"/>
        <v>0</v>
      </c>
      <c r="AB3730" s="4">
        <f t="shared" si="2179"/>
        <v>7.1215000000000001E-2</v>
      </c>
      <c r="AC3730" s="148">
        <f t="shared" si="2171"/>
        <v>1205</v>
      </c>
      <c r="AD3730" s="36">
        <v>252</v>
      </c>
      <c r="AE3730" s="35">
        <f t="shared" si="2172"/>
        <v>1.389512732</v>
      </c>
      <c r="AF3730" s="2">
        <f t="shared" si="2173"/>
        <v>123715.37346896</v>
      </c>
      <c r="AG3730" s="2">
        <f t="shared" si="2174"/>
        <v>123715.37346896</v>
      </c>
      <c r="AH3730" s="3">
        <f t="shared" si="2175"/>
        <v>0</v>
      </c>
      <c r="AI3730" s="3"/>
      <c r="AJ3730" s="3">
        <v>0</v>
      </c>
      <c r="AK3730" s="2">
        <f t="shared" si="2176"/>
        <v>138965.56614677698</v>
      </c>
      <c r="AR3730" s="1"/>
      <c r="AW3730" s="30"/>
      <c r="AX3730" s="30"/>
    </row>
    <row r="3731" spans="1:50" x14ac:dyDescent="0.2">
      <c r="A3731" s="78">
        <f t="shared" si="2178"/>
        <v>45622</v>
      </c>
      <c r="B3731" s="2">
        <f t="shared" si="2147"/>
        <v>580626.1081036143</v>
      </c>
      <c r="C3731" s="3">
        <f t="shared" si="2148"/>
        <v>78384524.593987927</v>
      </c>
      <c r="D3731" s="2">
        <f t="shared" si="2177"/>
        <v>240537.3279050432</v>
      </c>
      <c r="E3731" s="2">
        <f t="shared" si="2149"/>
        <v>0</v>
      </c>
      <c r="F3731" s="33">
        <f t="shared" si="2150"/>
        <v>240537.3279050432</v>
      </c>
      <c r="G3731" s="39">
        <f t="shared" si="2151"/>
        <v>6997.15</v>
      </c>
      <c r="H3731" s="38">
        <f>IF(AND(N3731=1,N3730&gt;1),VLOOKUP(A3730,[1]Plan1!$CW$105:$CY$300,3),H3730)</f>
        <v>7036.33</v>
      </c>
      <c r="I3731" s="127">
        <f t="shared" si="2152"/>
        <v>45547</v>
      </c>
      <c r="J3731" s="127">
        <f t="shared" si="2153"/>
        <v>45577</v>
      </c>
      <c r="K3731" s="34">
        <f t="shared" si="2154"/>
        <v>5.5994226220676957E-3</v>
      </c>
      <c r="L3731" s="212">
        <f t="shared" si="2155"/>
        <v>45636</v>
      </c>
      <c r="M3731" s="1">
        <f t="shared" si="2156"/>
        <v>19</v>
      </c>
      <c r="N3731" s="1">
        <f t="shared" si="2157"/>
        <v>9</v>
      </c>
      <c r="O3731" s="2">
        <f t="shared" si="2158"/>
        <v>1.0026484600000001</v>
      </c>
      <c r="P3731" s="35">
        <f t="shared" si="2159"/>
        <v>1.00439962</v>
      </c>
      <c r="Q3731" s="35">
        <f t="shared" si="2160"/>
        <v>1.3173418003316857</v>
      </c>
      <c r="R3731" s="2">
        <f t="shared" si="2161"/>
        <v>1.32083072</v>
      </c>
      <c r="S3731" s="2">
        <f t="shared" si="2162"/>
        <v>1.29117631</v>
      </c>
      <c r="T3731" s="2">
        <f t="shared" si="2163"/>
        <v>317709.09200369002</v>
      </c>
      <c r="U3731" s="2">
        <f t="shared" si="2164"/>
        <v>0</v>
      </c>
      <c r="V3731" s="2">
        <f t="shared" si="2165"/>
        <v>77171.764098651111</v>
      </c>
      <c r="W3731" s="2">
        <f t="shared" si="2166"/>
        <v>317709.09200369433</v>
      </c>
      <c r="X3731" s="36">
        <f t="shared" si="2167"/>
        <v>0</v>
      </c>
      <c r="Y3731" s="2">
        <f t="shared" si="2168"/>
        <v>0</v>
      </c>
      <c r="Z3731" s="37">
        <f t="shared" si="2169"/>
        <v>0</v>
      </c>
      <c r="AA3731" s="2">
        <f t="shared" si="2170"/>
        <v>0</v>
      </c>
      <c r="AB3731" s="4">
        <f t="shared" si="2179"/>
        <v>7.1215000000000001E-2</v>
      </c>
      <c r="AC3731" s="148">
        <f t="shared" si="2171"/>
        <v>1206</v>
      </c>
      <c r="AD3731" s="36">
        <v>252</v>
      </c>
      <c r="AE3731" s="35">
        <f t="shared" si="2172"/>
        <v>1.3898921070000001</v>
      </c>
      <c r="AF3731" s="2">
        <f t="shared" si="2173"/>
        <v>123872.26729437</v>
      </c>
      <c r="AG3731" s="2">
        <f t="shared" si="2174"/>
        <v>123872.26729437</v>
      </c>
      <c r="AH3731" s="3">
        <f t="shared" si="2175"/>
        <v>0</v>
      </c>
      <c r="AI3731" s="3"/>
      <c r="AJ3731" s="3">
        <v>0</v>
      </c>
      <c r="AK3731" s="2">
        <f t="shared" si="2176"/>
        <v>139044.74880555004</v>
      </c>
      <c r="AR3731" s="1"/>
      <c r="AW3731" s="30"/>
      <c r="AX3731" s="30"/>
    </row>
    <row r="3732" spans="1:50" x14ac:dyDescent="0.2">
      <c r="A3732" s="78">
        <f t="shared" si="2178"/>
        <v>45623</v>
      </c>
      <c r="B3732" s="2">
        <f t="shared" si="2147"/>
        <v>580955.6801999968</v>
      </c>
      <c r="C3732" s="3">
        <f t="shared" si="2148"/>
        <v>78429016.826999575</v>
      </c>
      <c r="D3732" s="2">
        <f t="shared" si="2177"/>
        <v>240537.3279050432</v>
      </c>
      <c r="E3732" s="2">
        <f t="shared" si="2149"/>
        <v>0</v>
      </c>
      <c r="F3732" s="33">
        <f t="shared" si="2150"/>
        <v>240537.3279050432</v>
      </c>
      <c r="G3732" s="39">
        <f t="shared" si="2151"/>
        <v>6997.15</v>
      </c>
      <c r="H3732" s="38">
        <f>IF(AND(N3732=1,N3731&gt;1),VLOOKUP(A3731,[1]Plan1!$CW$105:$CY$300,3),H3731)</f>
        <v>7036.33</v>
      </c>
      <c r="I3732" s="127">
        <f t="shared" si="2152"/>
        <v>45547</v>
      </c>
      <c r="J3732" s="127">
        <f t="shared" si="2153"/>
        <v>45577</v>
      </c>
      <c r="K3732" s="34">
        <f t="shared" si="2154"/>
        <v>5.5994226220676957E-3</v>
      </c>
      <c r="L3732" s="212">
        <f t="shared" si="2155"/>
        <v>45636</v>
      </c>
      <c r="M3732" s="1">
        <f t="shared" si="2156"/>
        <v>19</v>
      </c>
      <c r="N3732" s="1">
        <f t="shared" si="2157"/>
        <v>10</v>
      </c>
      <c r="O3732" s="2">
        <f t="shared" si="2158"/>
        <v>1.0029431600000001</v>
      </c>
      <c r="P3732" s="35">
        <f t="shared" si="2159"/>
        <v>1.00439962</v>
      </c>
      <c r="Q3732" s="35">
        <f t="shared" si="2160"/>
        <v>1.3173418003316857</v>
      </c>
      <c r="R3732" s="2">
        <f t="shared" si="2161"/>
        <v>1.3212189400000001</v>
      </c>
      <c r="S3732" s="2">
        <f t="shared" si="2162"/>
        <v>1.29117631</v>
      </c>
      <c r="T3732" s="2">
        <f t="shared" si="2163"/>
        <v>317802.47340512997</v>
      </c>
      <c r="U3732" s="2">
        <f t="shared" si="2164"/>
        <v>0</v>
      </c>
      <c r="V3732" s="2">
        <f t="shared" si="2165"/>
        <v>77265.14550009041</v>
      </c>
      <c r="W3732" s="2">
        <f t="shared" si="2166"/>
        <v>317802.47340513358</v>
      </c>
      <c r="X3732" s="36">
        <f t="shared" si="2167"/>
        <v>0</v>
      </c>
      <c r="Y3732" s="2">
        <f t="shared" si="2168"/>
        <v>0</v>
      </c>
      <c r="Z3732" s="37">
        <f t="shared" si="2169"/>
        <v>0</v>
      </c>
      <c r="AA3732" s="2">
        <f t="shared" si="2170"/>
        <v>0</v>
      </c>
      <c r="AB3732" s="4">
        <f t="shared" si="2179"/>
        <v>7.1215000000000001E-2</v>
      </c>
      <c r="AC3732" s="148">
        <f t="shared" si="2171"/>
        <v>1207</v>
      </c>
      <c r="AD3732" s="36">
        <v>252</v>
      </c>
      <c r="AE3732" s="35">
        <f t="shared" si="2172"/>
        <v>1.3902715859999999</v>
      </c>
      <c r="AF3732" s="2">
        <f t="shared" si="2173"/>
        <v>124029.27533054</v>
      </c>
      <c r="AG3732" s="2">
        <f t="shared" si="2174"/>
        <v>124029.27533054</v>
      </c>
      <c r="AH3732" s="3">
        <f t="shared" si="2175"/>
        <v>0</v>
      </c>
      <c r="AI3732" s="3"/>
      <c r="AJ3732" s="3">
        <v>0</v>
      </c>
      <c r="AK3732" s="2">
        <f t="shared" si="2176"/>
        <v>139123.93146432316</v>
      </c>
      <c r="AR3732" s="1"/>
      <c r="AW3732" s="30"/>
      <c r="AX3732" s="30"/>
    </row>
    <row r="3733" spans="1:50" x14ac:dyDescent="0.2">
      <c r="A3733" s="78">
        <f t="shared" si="2178"/>
        <v>45624</v>
      </c>
      <c r="B3733" s="2">
        <f t="shared" si="2147"/>
        <v>581285.39605262852</v>
      </c>
      <c r="C3733" s="3">
        <f t="shared" si="2148"/>
        <v>78473528.467104852</v>
      </c>
      <c r="D3733" s="2">
        <f t="shared" si="2177"/>
        <v>240537.3279050432</v>
      </c>
      <c r="E3733" s="2">
        <f t="shared" si="2149"/>
        <v>0</v>
      </c>
      <c r="F3733" s="33">
        <f t="shared" si="2150"/>
        <v>240537.3279050432</v>
      </c>
      <c r="G3733" s="39">
        <f t="shared" si="2151"/>
        <v>6997.15</v>
      </c>
      <c r="H3733" s="38">
        <f>IF(AND(N3733=1,N3732&gt;1),VLOOKUP(A3732,[1]Plan1!$CW$105:$CY$300,3),H3732)</f>
        <v>7036.33</v>
      </c>
      <c r="I3733" s="127">
        <f t="shared" si="2152"/>
        <v>45547</v>
      </c>
      <c r="J3733" s="127">
        <f t="shared" si="2153"/>
        <v>45577</v>
      </c>
      <c r="K3733" s="34">
        <f t="shared" si="2154"/>
        <v>5.5994226220676957E-3</v>
      </c>
      <c r="L3733" s="212">
        <f t="shared" si="2155"/>
        <v>45636</v>
      </c>
      <c r="M3733" s="1">
        <f t="shared" si="2156"/>
        <v>19</v>
      </c>
      <c r="N3733" s="1">
        <f t="shared" si="2157"/>
        <v>11</v>
      </c>
      <c r="O3733" s="2">
        <f t="shared" si="2158"/>
        <v>1.0032379499999999</v>
      </c>
      <c r="P3733" s="35">
        <f t="shared" si="2159"/>
        <v>1.00439962</v>
      </c>
      <c r="Q3733" s="35">
        <f t="shared" si="2160"/>
        <v>1.3173418003316857</v>
      </c>
      <c r="R3733" s="2">
        <f t="shared" si="2161"/>
        <v>1.3216072800000001</v>
      </c>
      <c r="S3733" s="2">
        <f t="shared" si="2162"/>
        <v>1.29117631</v>
      </c>
      <c r="T3733" s="2">
        <f t="shared" si="2163"/>
        <v>317895.88367105002</v>
      </c>
      <c r="U3733" s="2">
        <f t="shared" si="2164"/>
        <v>0</v>
      </c>
      <c r="V3733" s="2">
        <f t="shared" si="2165"/>
        <v>77358.555766009056</v>
      </c>
      <c r="W3733" s="2">
        <f t="shared" si="2166"/>
        <v>317895.88367105229</v>
      </c>
      <c r="X3733" s="36">
        <f t="shared" si="2167"/>
        <v>0</v>
      </c>
      <c r="Y3733" s="2">
        <f t="shared" si="2168"/>
        <v>0</v>
      </c>
      <c r="Z3733" s="37">
        <f t="shared" si="2169"/>
        <v>0</v>
      </c>
      <c r="AA3733" s="2">
        <f t="shared" si="2170"/>
        <v>0</v>
      </c>
      <c r="AB3733" s="4">
        <f t="shared" si="2179"/>
        <v>7.1215000000000001E-2</v>
      </c>
      <c r="AC3733" s="148">
        <f t="shared" si="2171"/>
        <v>1208</v>
      </c>
      <c r="AD3733" s="36">
        <v>252</v>
      </c>
      <c r="AE3733" s="35">
        <f t="shared" si="2172"/>
        <v>1.390651168</v>
      </c>
      <c r="AF3733" s="2">
        <f t="shared" si="2173"/>
        <v>124186.39825848</v>
      </c>
      <c r="AG3733" s="2">
        <f t="shared" si="2174"/>
        <v>124186.39825848</v>
      </c>
      <c r="AH3733" s="3">
        <f t="shared" si="2175"/>
        <v>0</v>
      </c>
      <c r="AI3733" s="3"/>
      <c r="AJ3733" s="3">
        <v>0</v>
      </c>
      <c r="AK3733" s="2">
        <f t="shared" si="2176"/>
        <v>139203.11412309625</v>
      </c>
      <c r="AR3733" s="1"/>
      <c r="AW3733" s="30"/>
      <c r="AX3733" s="30"/>
    </row>
    <row r="3734" spans="1:50" x14ac:dyDescent="0.2">
      <c r="A3734" s="78">
        <f t="shared" si="2178"/>
        <v>45625</v>
      </c>
      <c r="B3734" s="2">
        <f t="shared" si="2147"/>
        <v>581615.25604124961</v>
      </c>
      <c r="C3734" s="3">
        <f t="shared" si="2148"/>
        <v>78518059.5655687</v>
      </c>
      <c r="D3734" s="2">
        <f t="shared" si="2177"/>
        <v>240537.3279050432</v>
      </c>
      <c r="E3734" s="2">
        <f t="shared" si="2149"/>
        <v>0</v>
      </c>
      <c r="F3734" s="33">
        <f t="shared" si="2150"/>
        <v>240537.3279050432</v>
      </c>
      <c r="G3734" s="39">
        <f t="shared" si="2151"/>
        <v>6997.15</v>
      </c>
      <c r="H3734" s="38">
        <f>IF(AND(N3734=1,N3733&gt;1),VLOOKUP(A3733,[1]Plan1!$CW$105:$CY$300,3),H3733)</f>
        <v>7036.33</v>
      </c>
      <c r="I3734" s="127">
        <f t="shared" si="2152"/>
        <v>45547</v>
      </c>
      <c r="J3734" s="127">
        <f t="shared" si="2153"/>
        <v>45577</v>
      </c>
      <c r="K3734" s="34">
        <f t="shared" si="2154"/>
        <v>5.5994226220676957E-3</v>
      </c>
      <c r="L3734" s="212">
        <f t="shared" si="2155"/>
        <v>45636</v>
      </c>
      <c r="M3734" s="1">
        <f t="shared" si="2156"/>
        <v>19</v>
      </c>
      <c r="N3734" s="1">
        <f t="shared" si="2157"/>
        <v>12</v>
      </c>
      <c r="O3734" s="2">
        <f t="shared" si="2158"/>
        <v>1.0035328299999999</v>
      </c>
      <c r="P3734" s="35">
        <f t="shared" si="2159"/>
        <v>1.00439962</v>
      </c>
      <c r="Q3734" s="35">
        <f t="shared" si="2160"/>
        <v>1.3173418003316857</v>
      </c>
      <c r="R3734" s="2">
        <f t="shared" si="2161"/>
        <v>1.32199574</v>
      </c>
      <c r="S3734" s="2">
        <f t="shared" si="2162"/>
        <v>1.29117631</v>
      </c>
      <c r="T3734" s="2">
        <f t="shared" si="2163"/>
        <v>317989.32280144998</v>
      </c>
      <c r="U3734" s="2">
        <f t="shared" si="2164"/>
        <v>0</v>
      </c>
      <c r="V3734" s="2">
        <f t="shared" si="2165"/>
        <v>77451.994896407035</v>
      </c>
      <c r="W3734" s="2">
        <f t="shared" si="2166"/>
        <v>317989.32280145027</v>
      </c>
      <c r="X3734" s="36">
        <f t="shared" si="2167"/>
        <v>0</v>
      </c>
      <c r="Y3734" s="2">
        <f t="shared" si="2168"/>
        <v>0</v>
      </c>
      <c r="Z3734" s="37">
        <f t="shared" si="2169"/>
        <v>0</v>
      </c>
      <c r="AA3734" s="2">
        <f t="shared" si="2170"/>
        <v>0</v>
      </c>
      <c r="AB3734" s="4">
        <f t="shared" si="2179"/>
        <v>7.1215000000000001E-2</v>
      </c>
      <c r="AC3734" s="148">
        <f t="shared" si="2171"/>
        <v>1209</v>
      </c>
      <c r="AD3734" s="36">
        <v>252</v>
      </c>
      <c r="AE3734" s="35">
        <f t="shared" si="2172"/>
        <v>1.391030854</v>
      </c>
      <c r="AF3734" s="2">
        <f t="shared" si="2173"/>
        <v>124343.63645793</v>
      </c>
      <c r="AG3734" s="2">
        <f t="shared" si="2174"/>
        <v>124343.63645793</v>
      </c>
      <c r="AH3734" s="3">
        <f t="shared" si="2175"/>
        <v>0</v>
      </c>
      <c r="AI3734" s="3"/>
      <c r="AJ3734" s="3">
        <v>0</v>
      </c>
      <c r="AK3734" s="2">
        <f t="shared" si="2176"/>
        <v>139282.29678186934</v>
      </c>
      <c r="AR3734" s="1"/>
      <c r="AW3734" s="30"/>
      <c r="AX3734" s="30"/>
    </row>
    <row r="3735" spans="1:50" x14ac:dyDescent="0.2">
      <c r="A3735" s="78">
        <f t="shared" si="2178"/>
        <v>45626</v>
      </c>
      <c r="B3735" s="2">
        <f t="shared" si="2147"/>
        <v>581824.45556476002</v>
      </c>
      <c r="C3735" s="3">
        <f t="shared" si="2148"/>
        <v>78546301.501242608</v>
      </c>
      <c r="D3735" s="2">
        <f t="shared" si="2177"/>
        <v>240537.3279050432</v>
      </c>
      <c r="E3735" s="2">
        <f t="shared" si="2149"/>
        <v>0</v>
      </c>
      <c r="F3735" s="33">
        <f t="shared" si="2150"/>
        <v>240537.3279050432</v>
      </c>
      <c r="G3735" s="39">
        <f t="shared" si="2151"/>
        <v>6997.15</v>
      </c>
      <c r="H3735" s="38">
        <f>IF(AND(N3735=1,N3734&gt;1),VLOOKUP(A3734,[1]Plan1!$CW$105:$CY$300,3),H3734)</f>
        <v>7036.33</v>
      </c>
      <c r="I3735" s="127">
        <f t="shared" si="2152"/>
        <v>45547</v>
      </c>
      <c r="J3735" s="127">
        <f t="shared" si="2153"/>
        <v>45577</v>
      </c>
      <c r="K3735" s="34">
        <f t="shared" si="2154"/>
        <v>5.5994226220676957E-3</v>
      </c>
      <c r="L3735" s="212">
        <f t="shared" si="2155"/>
        <v>45636</v>
      </c>
      <c r="M3735" s="1">
        <f t="shared" si="2156"/>
        <v>19</v>
      </c>
      <c r="N3735" s="1">
        <f t="shared" si="2157"/>
        <v>13</v>
      </c>
      <c r="O3735" s="2">
        <f t="shared" si="2158"/>
        <v>1.0038278</v>
      </c>
      <c r="P3735" s="35">
        <f t="shared" si="2159"/>
        <v>1.00439962</v>
      </c>
      <c r="Q3735" s="35">
        <f t="shared" si="2160"/>
        <v>1.3173418003316857</v>
      </c>
      <c r="R3735" s="2">
        <f t="shared" si="2161"/>
        <v>1.3223843200000001</v>
      </c>
      <c r="S3735" s="2">
        <f t="shared" si="2162"/>
        <v>1.29117631</v>
      </c>
      <c r="T3735" s="2">
        <f t="shared" si="2163"/>
        <v>318082.79079632001</v>
      </c>
      <c r="U3735" s="2">
        <f t="shared" si="2164"/>
        <v>0</v>
      </c>
      <c r="V3735" s="2">
        <f t="shared" si="2165"/>
        <v>77545.462891284391</v>
      </c>
      <c r="W3735" s="2">
        <f t="shared" si="2166"/>
        <v>318082.79079632758</v>
      </c>
      <c r="X3735" s="36">
        <f t="shared" si="2167"/>
        <v>0</v>
      </c>
      <c r="Y3735" s="2">
        <f t="shared" si="2168"/>
        <v>0</v>
      </c>
      <c r="Z3735" s="37">
        <f t="shared" si="2169"/>
        <v>0</v>
      </c>
      <c r="AA3735" s="2">
        <f t="shared" si="2170"/>
        <v>0</v>
      </c>
      <c r="AB3735" s="4">
        <f t="shared" si="2179"/>
        <v>7.1215000000000001E-2</v>
      </c>
      <c r="AC3735" s="148">
        <f t="shared" si="2171"/>
        <v>1209</v>
      </c>
      <c r="AD3735" s="36">
        <v>252</v>
      </c>
      <c r="AE3735" s="35">
        <f t="shared" si="2172"/>
        <v>1.391030854</v>
      </c>
      <c r="AF3735" s="2">
        <f t="shared" si="2173"/>
        <v>124380.18532778</v>
      </c>
      <c r="AG3735" s="2">
        <f t="shared" si="2174"/>
        <v>124380.18532778999</v>
      </c>
      <c r="AH3735" s="3">
        <f t="shared" si="2175"/>
        <v>0</v>
      </c>
      <c r="AI3735" s="3"/>
      <c r="AJ3735" s="3">
        <v>0</v>
      </c>
      <c r="AK3735" s="2">
        <f t="shared" si="2176"/>
        <v>139361.47944064243</v>
      </c>
      <c r="AR3735" s="1"/>
      <c r="AW3735" s="30"/>
      <c r="AX3735" s="30"/>
    </row>
    <row r="3736" spans="1:50" x14ac:dyDescent="0.2">
      <c r="A3736" s="78">
        <f t="shared" si="2178"/>
        <v>45627</v>
      </c>
      <c r="B3736" s="2">
        <f t="shared" si="2147"/>
        <v>581903.63822353305</v>
      </c>
      <c r="C3736" s="3">
        <f t="shared" si="2148"/>
        <v>78556991.160176963</v>
      </c>
      <c r="D3736" s="2">
        <f t="shared" si="2177"/>
        <v>240537.3279050432</v>
      </c>
      <c r="E3736" s="2">
        <f t="shared" si="2149"/>
        <v>0</v>
      </c>
      <c r="F3736" s="33">
        <f t="shared" si="2150"/>
        <v>240537.3279050432</v>
      </c>
      <c r="G3736" s="39">
        <f t="shared" si="2151"/>
        <v>6997.15</v>
      </c>
      <c r="H3736" s="38">
        <f>IF(AND(N3736=1,N3735&gt;1),VLOOKUP(A3735,[1]Plan1!$CW$105:$CY$300,3),H3735)</f>
        <v>7036.33</v>
      </c>
      <c r="I3736" s="127">
        <f t="shared" si="2152"/>
        <v>45547</v>
      </c>
      <c r="J3736" s="127">
        <f t="shared" si="2153"/>
        <v>45577</v>
      </c>
      <c r="K3736" s="34">
        <f t="shared" si="2154"/>
        <v>5.5994226220676957E-3</v>
      </c>
      <c r="L3736" s="212">
        <f t="shared" si="2155"/>
        <v>45636</v>
      </c>
      <c r="M3736" s="1">
        <f t="shared" si="2156"/>
        <v>19</v>
      </c>
      <c r="N3736" s="1">
        <f t="shared" si="2157"/>
        <v>13</v>
      </c>
      <c r="O3736" s="2">
        <f t="shared" si="2158"/>
        <v>1.0038278</v>
      </c>
      <c r="P3736" s="35">
        <f t="shared" si="2159"/>
        <v>1.00439962</v>
      </c>
      <c r="Q3736" s="35">
        <f t="shared" si="2160"/>
        <v>1.3173418003316857</v>
      </c>
      <c r="R3736" s="2">
        <f t="shared" si="2161"/>
        <v>1.3223843200000001</v>
      </c>
      <c r="S3736" s="2">
        <f t="shared" si="2162"/>
        <v>1.29117631</v>
      </c>
      <c r="T3736" s="2">
        <f t="shared" si="2163"/>
        <v>318082.79079632001</v>
      </c>
      <c r="U3736" s="2">
        <f t="shared" si="2164"/>
        <v>0</v>
      </c>
      <c r="V3736" s="2">
        <f t="shared" si="2165"/>
        <v>77545.462891284391</v>
      </c>
      <c r="W3736" s="2">
        <f t="shared" si="2166"/>
        <v>318082.79079632758</v>
      </c>
      <c r="X3736" s="36">
        <f t="shared" si="2167"/>
        <v>0</v>
      </c>
      <c r="Y3736" s="2">
        <f t="shared" si="2168"/>
        <v>0</v>
      </c>
      <c r="Z3736" s="37">
        <f t="shared" si="2169"/>
        <v>0</v>
      </c>
      <c r="AA3736" s="2">
        <f t="shared" si="2170"/>
        <v>0</v>
      </c>
      <c r="AB3736" s="4">
        <f t="shared" si="2179"/>
        <v>7.1215000000000001E-2</v>
      </c>
      <c r="AC3736" s="148">
        <f t="shared" si="2171"/>
        <v>1209</v>
      </c>
      <c r="AD3736" s="36">
        <v>252</v>
      </c>
      <c r="AE3736" s="35">
        <f t="shared" si="2172"/>
        <v>1.391030854</v>
      </c>
      <c r="AF3736" s="2">
        <f t="shared" si="2173"/>
        <v>124380.18532778</v>
      </c>
      <c r="AG3736" s="2">
        <f t="shared" si="2174"/>
        <v>124380.18532778999</v>
      </c>
      <c r="AH3736" s="3">
        <f t="shared" si="2175"/>
        <v>0</v>
      </c>
      <c r="AI3736" s="3"/>
      <c r="AJ3736" s="3">
        <v>0</v>
      </c>
      <c r="AK3736" s="2">
        <f t="shared" si="2176"/>
        <v>139440.66209941552</v>
      </c>
      <c r="AR3736" s="1"/>
      <c r="AW3736" s="30"/>
      <c r="AX3736" s="30"/>
    </row>
    <row r="3737" spans="1:50" x14ac:dyDescent="0.2">
      <c r="A3737" s="78">
        <f t="shared" si="2178"/>
        <v>45628</v>
      </c>
      <c r="B3737" s="2">
        <f t="shared" si="2147"/>
        <v>582103.62522733619</v>
      </c>
      <c r="C3737" s="3">
        <f t="shared" si="2148"/>
        <v>78583989.405690387</v>
      </c>
      <c r="D3737" s="2">
        <f t="shared" si="2177"/>
        <v>240537.3279050432</v>
      </c>
      <c r="E3737" s="2">
        <f t="shared" si="2149"/>
        <v>0</v>
      </c>
      <c r="F3737" s="33">
        <f t="shared" si="2150"/>
        <v>240537.3279050432</v>
      </c>
      <c r="G3737" s="39">
        <f t="shared" si="2151"/>
        <v>6997.15</v>
      </c>
      <c r="H3737" s="38">
        <f>IF(AND(N3737=1,N3736&gt;1),VLOOKUP(A3736,[1]Plan1!$CW$105:$CY$300,3),H3736)</f>
        <v>7036.33</v>
      </c>
      <c r="I3737" s="127">
        <f t="shared" si="2152"/>
        <v>45547</v>
      </c>
      <c r="J3737" s="127">
        <f t="shared" si="2153"/>
        <v>45577</v>
      </c>
      <c r="K3737" s="34">
        <f t="shared" si="2154"/>
        <v>5.5994226220676957E-3</v>
      </c>
      <c r="L3737" s="212">
        <f t="shared" si="2155"/>
        <v>45636</v>
      </c>
      <c r="M3737" s="1">
        <f t="shared" si="2156"/>
        <v>19</v>
      </c>
      <c r="N3737" s="1">
        <f t="shared" si="2157"/>
        <v>13</v>
      </c>
      <c r="O3737" s="2">
        <f t="shared" si="2158"/>
        <v>1.0038278</v>
      </c>
      <c r="P3737" s="35">
        <f t="shared" si="2159"/>
        <v>1.00439962</v>
      </c>
      <c r="Q3737" s="35">
        <f t="shared" si="2160"/>
        <v>1.3173418003316857</v>
      </c>
      <c r="R3737" s="2">
        <f t="shared" si="2161"/>
        <v>1.3223843200000001</v>
      </c>
      <c r="S3737" s="2">
        <f t="shared" si="2162"/>
        <v>1.29117631</v>
      </c>
      <c r="T3737" s="2">
        <f t="shared" si="2163"/>
        <v>318082.79079632001</v>
      </c>
      <c r="U3737" s="2">
        <f t="shared" si="2164"/>
        <v>0</v>
      </c>
      <c r="V3737" s="2">
        <f t="shared" si="2165"/>
        <v>77545.462891284391</v>
      </c>
      <c r="W3737" s="2">
        <f t="shared" si="2166"/>
        <v>318082.79079632758</v>
      </c>
      <c r="X3737" s="36">
        <f t="shared" si="2167"/>
        <v>0</v>
      </c>
      <c r="Y3737" s="2">
        <f t="shared" si="2168"/>
        <v>0</v>
      </c>
      <c r="Z3737" s="37">
        <f t="shared" si="2169"/>
        <v>0</v>
      </c>
      <c r="AA3737" s="2">
        <f t="shared" si="2170"/>
        <v>0</v>
      </c>
      <c r="AB3737" s="4">
        <f t="shared" si="2179"/>
        <v>7.1215000000000001E-2</v>
      </c>
      <c r="AC3737" s="148">
        <f t="shared" si="2171"/>
        <v>1210</v>
      </c>
      <c r="AD3737" s="36">
        <v>252</v>
      </c>
      <c r="AE3737" s="35">
        <f t="shared" si="2172"/>
        <v>1.3914106429999999</v>
      </c>
      <c r="AF3737" s="2">
        <f t="shared" si="2173"/>
        <v>124500.98967282</v>
      </c>
      <c r="AG3737" s="2">
        <f t="shared" si="2174"/>
        <v>124500.98967282</v>
      </c>
      <c r="AH3737" s="3">
        <f t="shared" si="2175"/>
        <v>0</v>
      </c>
      <c r="AI3737" s="3"/>
      <c r="AJ3737" s="3">
        <v>0</v>
      </c>
      <c r="AK3737" s="2">
        <f t="shared" si="2176"/>
        <v>139519.84475818861</v>
      </c>
      <c r="AR3737" s="1"/>
      <c r="AW3737" s="30"/>
      <c r="AX3737" s="30"/>
    </row>
    <row r="3738" spans="1:50" x14ac:dyDescent="0.2">
      <c r="A3738" s="78">
        <f t="shared" si="2178"/>
        <v>45629</v>
      </c>
      <c r="B3738" s="2">
        <f t="shared" si="2147"/>
        <v>582433.76697837946</v>
      </c>
      <c r="C3738" s="3">
        <f t="shared" si="2148"/>
        <v>78628558.542081222</v>
      </c>
      <c r="D3738" s="2">
        <f t="shared" si="2177"/>
        <v>240537.3279050432</v>
      </c>
      <c r="E3738" s="2">
        <f t="shared" si="2149"/>
        <v>0</v>
      </c>
      <c r="F3738" s="33">
        <f t="shared" si="2150"/>
        <v>240537.3279050432</v>
      </c>
      <c r="G3738" s="39">
        <f t="shared" si="2151"/>
        <v>6997.15</v>
      </c>
      <c r="H3738" s="38">
        <f>IF(AND(N3738=1,N3737&gt;1),VLOOKUP(A3737,[1]Plan1!$CW$105:$CY$300,3),H3737)</f>
        <v>7036.33</v>
      </c>
      <c r="I3738" s="127">
        <f t="shared" si="2152"/>
        <v>45547</v>
      </c>
      <c r="J3738" s="127">
        <f t="shared" si="2153"/>
        <v>45577</v>
      </c>
      <c r="K3738" s="34">
        <f t="shared" si="2154"/>
        <v>5.5994226220676957E-3</v>
      </c>
      <c r="L3738" s="212">
        <f t="shared" si="2155"/>
        <v>45636</v>
      </c>
      <c r="M3738" s="1">
        <f t="shared" si="2156"/>
        <v>19</v>
      </c>
      <c r="N3738" s="1">
        <f t="shared" si="2157"/>
        <v>14</v>
      </c>
      <c r="O3738" s="2">
        <f t="shared" si="2158"/>
        <v>1.0041228499999999</v>
      </c>
      <c r="P3738" s="35">
        <f t="shared" si="2159"/>
        <v>1.00439962</v>
      </c>
      <c r="Q3738" s="35">
        <f t="shared" si="2160"/>
        <v>1.3173418003316857</v>
      </c>
      <c r="R3738" s="2">
        <f t="shared" si="2161"/>
        <v>1.322773</v>
      </c>
      <c r="S3738" s="2">
        <f t="shared" si="2162"/>
        <v>1.29117631</v>
      </c>
      <c r="T3738" s="2">
        <f t="shared" si="2163"/>
        <v>318176.28284493001</v>
      </c>
      <c r="U3738" s="2">
        <f t="shared" si="2164"/>
        <v>0</v>
      </c>
      <c r="V3738" s="2">
        <f t="shared" si="2165"/>
        <v>77638.954939894509</v>
      </c>
      <c r="W3738" s="2">
        <f t="shared" si="2166"/>
        <v>318176.2828449377</v>
      </c>
      <c r="X3738" s="36">
        <f t="shared" si="2167"/>
        <v>0</v>
      </c>
      <c r="Y3738" s="2">
        <f t="shared" si="2168"/>
        <v>0</v>
      </c>
      <c r="Z3738" s="37">
        <f t="shared" si="2169"/>
        <v>0</v>
      </c>
      <c r="AA3738" s="2">
        <f t="shared" si="2170"/>
        <v>0</v>
      </c>
      <c r="AB3738" s="4">
        <f t="shared" si="2179"/>
        <v>7.1215000000000001E-2</v>
      </c>
      <c r="AC3738" s="148">
        <f t="shared" si="2171"/>
        <v>1211</v>
      </c>
      <c r="AD3738" s="36">
        <v>252</v>
      </c>
      <c r="AE3738" s="35">
        <f t="shared" si="2172"/>
        <v>1.3917905370000001</v>
      </c>
      <c r="AF3738" s="2">
        <f t="shared" si="2173"/>
        <v>124658.45671647</v>
      </c>
      <c r="AG3738" s="2">
        <f t="shared" si="2174"/>
        <v>124658.45671648</v>
      </c>
      <c r="AH3738" s="3">
        <f t="shared" si="2175"/>
        <v>0</v>
      </c>
      <c r="AI3738" s="3"/>
      <c r="AJ3738" s="3">
        <v>0</v>
      </c>
      <c r="AK3738" s="2">
        <f t="shared" si="2176"/>
        <v>139599.0274169617</v>
      </c>
      <c r="AR3738" s="1"/>
      <c r="AW3738" s="30"/>
      <c r="AX3738" s="30"/>
    </row>
    <row r="3739" spans="1:50" x14ac:dyDescent="0.2">
      <c r="A3739" s="78">
        <f t="shared" si="2178"/>
        <v>45630</v>
      </c>
      <c r="B3739" s="2">
        <f t="shared" si="2147"/>
        <v>582764.05241135205</v>
      </c>
      <c r="C3739" s="3">
        <f t="shared" si="2148"/>
        <v>78673147.075532526</v>
      </c>
      <c r="D3739" s="2">
        <f t="shared" si="2177"/>
        <v>240537.3279050432</v>
      </c>
      <c r="E3739" s="2">
        <f t="shared" si="2149"/>
        <v>0</v>
      </c>
      <c r="F3739" s="33">
        <f t="shared" si="2150"/>
        <v>240537.3279050432</v>
      </c>
      <c r="G3739" s="39">
        <f t="shared" si="2151"/>
        <v>6997.15</v>
      </c>
      <c r="H3739" s="38">
        <f>IF(AND(N3739=1,N3738&gt;1),VLOOKUP(A3738,[1]Plan1!$CW$105:$CY$300,3),H3738)</f>
        <v>7036.33</v>
      </c>
      <c r="I3739" s="127">
        <f t="shared" si="2152"/>
        <v>45547</v>
      </c>
      <c r="J3739" s="127">
        <f t="shared" si="2153"/>
        <v>45577</v>
      </c>
      <c r="K3739" s="34">
        <f t="shared" si="2154"/>
        <v>5.5994226220676957E-3</v>
      </c>
      <c r="L3739" s="212">
        <f t="shared" si="2155"/>
        <v>45636</v>
      </c>
      <c r="M3739" s="1">
        <f t="shared" si="2156"/>
        <v>19</v>
      </c>
      <c r="N3739" s="1">
        <f t="shared" si="2157"/>
        <v>15</v>
      </c>
      <c r="O3739" s="2">
        <f t="shared" si="2158"/>
        <v>1.0044179900000001</v>
      </c>
      <c r="P3739" s="35">
        <f t="shared" si="2159"/>
        <v>1.00439962</v>
      </c>
      <c r="Q3739" s="35">
        <f t="shared" si="2160"/>
        <v>1.3173418003316857</v>
      </c>
      <c r="R3739" s="2">
        <f t="shared" si="2161"/>
        <v>1.3231618000000001</v>
      </c>
      <c r="S3739" s="2">
        <f t="shared" si="2162"/>
        <v>1.29117631</v>
      </c>
      <c r="T3739" s="2">
        <f t="shared" si="2163"/>
        <v>318269.80375801999</v>
      </c>
      <c r="U3739" s="2">
        <f t="shared" si="2164"/>
        <v>0</v>
      </c>
      <c r="V3739" s="2">
        <f t="shared" si="2165"/>
        <v>77732.475852984004</v>
      </c>
      <c r="W3739" s="2">
        <f t="shared" si="2166"/>
        <v>318269.80375802721</v>
      </c>
      <c r="X3739" s="36">
        <f t="shared" si="2167"/>
        <v>0</v>
      </c>
      <c r="Y3739" s="2">
        <f t="shared" si="2168"/>
        <v>0</v>
      </c>
      <c r="Z3739" s="37">
        <f t="shared" si="2169"/>
        <v>0</v>
      </c>
      <c r="AA3739" s="2">
        <f t="shared" si="2170"/>
        <v>0</v>
      </c>
      <c r="AB3739" s="4">
        <f t="shared" si="2179"/>
        <v>7.1215000000000001E-2</v>
      </c>
      <c r="AC3739" s="148">
        <f t="shared" si="2171"/>
        <v>1212</v>
      </c>
      <c r="AD3739" s="36">
        <v>252</v>
      </c>
      <c r="AE3739" s="35">
        <f t="shared" si="2172"/>
        <v>1.392170533</v>
      </c>
      <c r="AF3739" s="2">
        <f t="shared" si="2173"/>
        <v>124816.03857758</v>
      </c>
      <c r="AG3739" s="2">
        <f t="shared" si="2174"/>
        <v>124816.03857759001</v>
      </c>
      <c r="AH3739" s="3">
        <f t="shared" si="2175"/>
        <v>0</v>
      </c>
      <c r="AI3739" s="3"/>
      <c r="AJ3739" s="3">
        <v>0</v>
      </c>
      <c r="AK3739" s="2">
        <f t="shared" si="2176"/>
        <v>139678.21007573479</v>
      </c>
      <c r="AR3739" s="1"/>
      <c r="AW3739" s="30"/>
      <c r="AX3739" s="30"/>
    </row>
    <row r="3740" spans="1:50" x14ac:dyDescent="0.2">
      <c r="A3740" s="78">
        <f t="shared" si="2178"/>
        <v>45631</v>
      </c>
      <c r="B3740" s="2">
        <f t="shared" si="2147"/>
        <v>583094.48254286393</v>
      </c>
      <c r="C3740" s="3">
        <f t="shared" si="2148"/>
        <v>78717755.143286631</v>
      </c>
      <c r="D3740" s="2">
        <f t="shared" si="2177"/>
        <v>240537.3279050432</v>
      </c>
      <c r="E3740" s="2">
        <f t="shared" si="2149"/>
        <v>0</v>
      </c>
      <c r="F3740" s="33">
        <f t="shared" si="2150"/>
        <v>240537.3279050432</v>
      </c>
      <c r="G3740" s="39">
        <f t="shared" si="2151"/>
        <v>6997.15</v>
      </c>
      <c r="H3740" s="38">
        <f>IF(AND(N3740=1,N3739&gt;1),VLOOKUP(A3739,[1]Plan1!$CW$105:$CY$300,3),H3739)</f>
        <v>7036.33</v>
      </c>
      <c r="I3740" s="127">
        <f t="shared" si="2152"/>
        <v>45547</v>
      </c>
      <c r="J3740" s="127">
        <f t="shared" si="2153"/>
        <v>45577</v>
      </c>
      <c r="K3740" s="34">
        <f t="shared" si="2154"/>
        <v>5.5994226220676957E-3</v>
      </c>
      <c r="L3740" s="212">
        <f t="shared" si="2155"/>
        <v>45636</v>
      </c>
      <c r="M3740" s="1">
        <f t="shared" si="2156"/>
        <v>19</v>
      </c>
      <c r="N3740" s="1">
        <f t="shared" si="2157"/>
        <v>16</v>
      </c>
      <c r="O3740" s="2">
        <f t="shared" si="2158"/>
        <v>1.00471322</v>
      </c>
      <c r="P3740" s="35">
        <f t="shared" si="2159"/>
        <v>1.00439962</v>
      </c>
      <c r="Q3740" s="35">
        <f t="shared" si="2160"/>
        <v>1.3173418003316857</v>
      </c>
      <c r="R3740" s="2">
        <f t="shared" si="2161"/>
        <v>1.3235507200000001</v>
      </c>
      <c r="S3740" s="2">
        <f t="shared" si="2162"/>
        <v>1.29117631</v>
      </c>
      <c r="T3740" s="2">
        <f t="shared" si="2163"/>
        <v>318363.35353558999</v>
      </c>
      <c r="U3740" s="2">
        <f t="shared" si="2164"/>
        <v>0</v>
      </c>
      <c r="V3740" s="2">
        <f t="shared" si="2165"/>
        <v>77826.025630552831</v>
      </c>
      <c r="W3740" s="2">
        <f t="shared" si="2166"/>
        <v>318363.35353559605</v>
      </c>
      <c r="X3740" s="36">
        <f t="shared" si="2167"/>
        <v>0</v>
      </c>
      <c r="Y3740" s="2">
        <f t="shared" si="2168"/>
        <v>0</v>
      </c>
      <c r="Z3740" s="37">
        <f t="shared" si="2169"/>
        <v>0</v>
      </c>
      <c r="AA3740" s="2">
        <f t="shared" si="2170"/>
        <v>0</v>
      </c>
      <c r="AB3740" s="4">
        <f t="shared" si="2179"/>
        <v>7.1215000000000001E-2</v>
      </c>
      <c r="AC3740" s="148">
        <f t="shared" si="2171"/>
        <v>1213</v>
      </c>
      <c r="AD3740" s="36">
        <v>252</v>
      </c>
      <c r="AE3740" s="35">
        <f t="shared" si="2172"/>
        <v>1.392550634</v>
      </c>
      <c r="AF3740" s="2">
        <f t="shared" si="2173"/>
        <v>124973.73627276</v>
      </c>
      <c r="AG3740" s="2">
        <f t="shared" si="2174"/>
        <v>124973.73627276</v>
      </c>
      <c r="AH3740" s="3">
        <f t="shared" si="2175"/>
        <v>0</v>
      </c>
      <c r="AI3740" s="3"/>
      <c r="AJ3740" s="3">
        <v>0</v>
      </c>
      <c r="AK3740" s="2">
        <f t="shared" si="2176"/>
        <v>139757.39273450791</v>
      </c>
      <c r="AR3740" s="1"/>
      <c r="AW3740" s="30"/>
      <c r="AX3740" s="30"/>
    </row>
    <row r="3741" spans="1:50" x14ac:dyDescent="0.2">
      <c r="A3741" s="78">
        <f t="shared" si="2178"/>
        <v>45632</v>
      </c>
      <c r="B3741" s="2">
        <f t="shared" si="2147"/>
        <v>583425.05041580857</v>
      </c>
      <c r="C3741" s="3">
        <f t="shared" si="2148"/>
        <v>78762381.806134149</v>
      </c>
      <c r="D3741" s="2">
        <f t="shared" si="2177"/>
        <v>240537.3279050432</v>
      </c>
      <c r="E3741" s="2">
        <f t="shared" si="2149"/>
        <v>0</v>
      </c>
      <c r="F3741" s="33">
        <f t="shared" si="2150"/>
        <v>240537.3279050432</v>
      </c>
      <c r="G3741" s="39">
        <f t="shared" si="2151"/>
        <v>6997.15</v>
      </c>
      <c r="H3741" s="38">
        <f>IF(AND(N3741=1,N3740&gt;1),VLOOKUP(A3740,[1]Plan1!$CW$105:$CY$300,3),H3740)</f>
        <v>7036.33</v>
      </c>
      <c r="I3741" s="127">
        <f t="shared" si="2152"/>
        <v>45547</v>
      </c>
      <c r="J3741" s="127">
        <f t="shared" si="2153"/>
        <v>45577</v>
      </c>
      <c r="K3741" s="34">
        <f t="shared" si="2154"/>
        <v>5.5994226220676957E-3</v>
      </c>
      <c r="L3741" s="212">
        <f t="shared" si="2155"/>
        <v>45636</v>
      </c>
      <c r="M3741" s="1">
        <f t="shared" si="2156"/>
        <v>19</v>
      </c>
      <c r="N3741" s="1">
        <f t="shared" si="2157"/>
        <v>17</v>
      </c>
      <c r="O3741" s="2">
        <f t="shared" si="2158"/>
        <v>1.00500853</v>
      </c>
      <c r="P3741" s="35">
        <f t="shared" si="2159"/>
        <v>1.00439962</v>
      </c>
      <c r="Q3741" s="35">
        <f t="shared" si="2160"/>
        <v>1.3173418003316857</v>
      </c>
      <c r="R3741" s="2">
        <f t="shared" si="2161"/>
        <v>1.3239397399999999</v>
      </c>
      <c r="S3741" s="2">
        <f t="shared" si="2162"/>
        <v>1.29117631</v>
      </c>
      <c r="T3741" s="2">
        <f t="shared" si="2163"/>
        <v>318456.92736689001</v>
      </c>
      <c r="U3741" s="2">
        <f t="shared" si="2164"/>
        <v>0</v>
      </c>
      <c r="V3741" s="2">
        <f t="shared" si="2165"/>
        <v>77919.599461854421</v>
      </c>
      <c r="W3741" s="2">
        <f t="shared" si="2166"/>
        <v>318456.92736689764</v>
      </c>
      <c r="X3741" s="36">
        <f t="shared" si="2167"/>
        <v>0</v>
      </c>
      <c r="Y3741" s="2">
        <f t="shared" si="2168"/>
        <v>0</v>
      </c>
      <c r="Z3741" s="37">
        <f t="shared" si="2169"/>
        <v>0</v>
      </c>
      <c r="AA3741" s="2">
        <f t="shared" si="2170"/>
        <v>0</v>
      </c>
      <c r="AB3741" s="4">
        <f t="shared" si="2179"/>
        <v>7.1215000000000001E-2</v>
      </c>
      <c r="AC3741" s="148">
        <f t="shared" si="2171"/>
        <v>1214</v>
      </c>
      <c r="AD3741" s="36">
        <v>252</v>
      </c>
      <c r="AE3741" s="35">
        <f t="shared" si="2172"/>
        <v>1.3929308389999999</v>
      </c>
      <c r="AF3741" s="2">
        <f t="shared" si="2173"/>
        <v>125131.54765563</v>
      </c>
      <c r="AG3741" s="2">
        <f t="shared" si="2174"/>
        <v>125131.54765563</v>
      </c>
      <c r="AH3741" s="3">
        <f t="shared" si="2175"/>
        <v>0</v>
      </c>
      <c r="AI3741" s="3"/>
      <c r="AJ3741" s="3">
        <v>0</v>
      </c>
      <c r="AK3741" s="2">
        <f t="shared" si="2176"/>
        <v>139836.57539328097</v>
      </c>
      <c r="AR3741" s="1"/>
      <c r="AW3741" s="30"/>
      <c r="AX3741" s="30"/>
    </row>
    <row r="3742" spans="1:50" x14ac:dyDescent="0.2">
      <c r="A3742" s="78">
        <f t="shared" si="2178"/>
        <v>45633</v>
      </c>
      <c r="B3742" s="2">
        <f t="shared" si="2147"/>
        <v>583634.61515615275</v>
      </c>
      <c r="C3742" s="3">
        <f t="shared" si="2148"/>
        <v>78790673.046080619</v>
      </c>
      <c r="D3742" s="2">
        <f t="shared" si="2177"/>
        <v>240537.3279050432</v>
      </c>
      <c r="E3742" s="2">
        <f t="shared" si="2149"/>
        <v>0</v>
      </c>
      <c r="F3742" s="33">
        <f t="shared" si="2150"/>
        <v>240537.3279050432</v>
      </c>
      <c r="G3742" s="39">
        <f t="shared" si="2151"/>
        <v>6997.15</v>
      </c>
      <c r="H3742" s="38">
        <f>IF(AND(N3742=1,N3741&gt;1),VLOOKUP(A3741,[1]Plan1!$CW$105:$CY$300,3),H3741)</f>
        <v>7036.33</v>
      </c>
      <c r="I3742" s="127">
        <f t="shared" si="2152"/>
        <v>45547</v>
      </c>
      <c r="J3742" s="127">
        <f t="shared" si="2153"/>
        <v>45577</v>
      </c>
      <c r="K3742" s="34">
        <f t="shared" si="2154"/>
        <v>5.5994226220676957E-3</v>
      </c>
      <c r="L3742" s="212">
        <f t="shared" si="2155"/>
        <v>45636</v>
      </c>
      <c r="M3742" s="1">
        <f t="shared" si="2156"/>
        <v>19</v>
      </c>
      <c r="N3742" s="1">
        <f t="shared" si="2157"/>
        <v>18</v>
      </c>
      <c r="O3742" s="2">
        <f t="shared" si="2158"/>
        <v>1.00530393</v>
      </c>
      <c r="P3742" s="35">
        <f t="shared" si="2159"/>
        <v>1.00439962</v>
      </c>
      <c r="Q3742" s="35">
        <f t="shared" si="2160"/>
        <v>1.3173418003316857</v>
      </c>
      <c r="R3742" s="2">
        <f t="shared" si="2161"/>
        <v>1.3243288799999999</v>
      </c>
      <c r="S3742" s="2">
        <f t="shared" si="2162"/>
        <v>1.29117631</v>
      </c>
      <c r="T3742" s="2">
        <f t="shared" si="2163"/>
        <v>318550.53006267</v>
      </c>
      <c r="U3742" s="2">
        <f t="shared" si="2164"/>
        <v>0</v>
      </c>
      <c r="V3742" s="2">
        <f t="shared" si="2165"/>
        <v>78013.202157635387</v>
      </c>
      <c r="W3742" s="2">
        <f t="shared" si="2166"/>
        <v>318550.53006267862</v>
      </c>
      <c r="X3742" s="36">
        <f t="shared" si="2167"/>
        <v>0</v>
      </c>
      <c r="Y3742" s="2">
        <f t="shared" si="2168"/>
        <v>0</v>
      </c>
      <c r="Z3742" s="37">
        <f t="shared" si="2169"/>
        <v>0</v>
      </c>
      <c r="AA3742" s="2">
        <f t="shared" si="2170"/>
        <v>0</v>
      </c>
      <c r="AB3742" s="4">
        <f t="shared" si="2179"/>
        <v>7.1215000000000001E-2</v>
      </c>
      <c r="AC3742" s="148">
        <f t="shared" si="2171"/>
        <v>1214</v>
      </c>
      <c r="AD3742" s="36">
        <v>252</v>
      </c>
      <c r="AE3742" s="35">
        <f t="shared" si="2172"/>
        <v>1.3929308389999999</v>
      </c>
      <c r="AF3742" s="2">
        <f t="shared" si="2173"/>
        <v>125168.32704141999</v>
      </c>
      <c r="AG3742" s="2">
        <f t="shared" si="2174"/>
        <v>125168.32704141999</v>
      </c>
      <c r="AH3742" s="3">
        <f t="shared" si="2175"/>
        <v>0</v>
      </c>
      <c r="AI3742" s="3"/>
      <c r="AJ3742" s="3">
        <v>0</v>
      </c>
      <c r="AK3742" s="2">
        <f t="shared" si="2176"/>
        <v>139915.75805205409</v>
      </c>
      <c r="AR3742" s="1"/>
      <c r="AW3742" s="30"/>
      <c r="AX3742" s="30"/>
    </row>
    <row r="3743" spans="1:50" x14ac:dyDescent="0.2">
      <c r="A3743" s="78">
        <f t="shared" si="2178"/>
        <v>45634</v>
      </c>
      <c r="B3743" s="2">
        <f t="shared" si="2147"/>
        <v>583713.79781492578</v>
      </c>
      <c r="C3743" s="3">
        <f t="shared" si="2148"/>
        <v>78801362.705014974</v>
      </c>
      <c r="D3743" s="2">
        <f t="shared" si="2177"/>
        <v>240537.3279050432</v>
      </c>
      <c r="E3743" s="2">
        <f t="shared" si="2149"/>
        <v>0</v>
      </c>
      <c r="F3743" s="33">
        <f t="shared" si="2150"/>
        <v>240537.3279050432</v>
      </c>
      <c r="G3743" s="39">
        <f t="shared" si="2151"/>
        <v>6997.15</v>
      </c>
      <c r="H3743" s="38">
        <f>IF(AND(N3743=1,N3742&gt;1),VLOOKUP(A3742,[1]Plan1!$CW$105:$CY$300,3),H3742)</f>
        <v>7036.33</v>
      </c>
      <c r="I3743" s="127">
        <f t="shared" si="2152"/>
        <v>45547</v>
      </c>
      <c r="J3743" s="127">
        <f t="shared" si="2153"/>
        <v>45577</v>
      </c>
      <c r="K3743" s="34">
        <f t="shared" si="2154"/>
        <v>5.5994226220676957E-3</v>
      </c>
      <c r="L3743" s="212">
        <f t="shared" si="2155"/>
        <v>45636</v>
      </c>
      <c r="M3743" s="1">
        <f t="shared" si="2156"/>
        <v>19</v>
      </c>
      <c r="N3743" s="1">
        <f t="shared" si="2157"/>
        <v>18</v>
      </c>
      <c r="O3743" s="2">
        <f t="shared" si="2158"/>
        <v>1.00530393</v>
      </c>
      <c r="P3743" s="35">
        <f t="shared" si="2159"/>
        <v>1.00439962</v>
      </c>
      <c r="Q3743" s="35">
        <f t="shared" si="2160"/>
        <v>1.3173418003316857</v>
      </c>
      <c r="R3743" s="2">
        <f t="shared" si="2161"/>
        <v>1.3243288799999999</v>
      </c>
      <c r="S3743" s="2">
        <f t="shared" si="2162"/>
        <v>1.29117631</v>
      </c>
      <c r="T3743" s="2">
        <f t="shared" si="2163"/>
        <v>318550.53006267</v>
      </c>
      <c r="U3743" s="2">
        <f t="shared" si="2164"/>
        <v>0</v>
      </c>
      <c r="V3743" s="2">
        <f t="shared" si="2165"/>
        <v>78013.202157635387</v>
      </c>
      <c r="W3743" s="2">
        <f t="shared" si="2166"/>
        <v>318550.53006267862</v>
      </c>
      <c r="X3743" s="36">
        <f t="shared" si="2167"/>
        <v>0</v>
      </c>
      <c r="Y3743" s="2">
        <f t="shared" si="2168"/>
        <v>0</v>
      </c>
      <c r="Z3743" s="37">
        <f t="shared" si="2169"/>
        <v>0</v>
      </c>
      <c r="AA3743" s="2">
        <f t="shared" si="2170"/>
        <v>0</v>
      </c>
      <c r="AB3743" s="4">
        <f t="shared" si="2179"/>
        <v>7.1215000000000001E-2</v>
      </c>
      <c r="AC3743" s="148">
        <f t="shared" si="2171"/>
        <v>1214</v>
      </c>
      <c r="AD3743" s="36">
        <v>252</v>
      </c>
      <c r="AE3743" s="35">
        <f t="shared" si="2172"/>
        <v>1.3929308389999999</v>
      </c>
      <c r="AF3743" s="2">
        <f t="shared" si="2173"/>
        <v>125168.32704141999</v>
      </c>
      <c r="AG3743" s="2">
        <f t="shared" si="2174"/>
        <v>125168.32704141999</v>
      </c>
      <c r="AH3743" s="3">
        <f t="shared" si="2175"/>
        <v>0</v>
      </c>
      <c r="AI3743" s="3"/>
      <c r="AJ3743" s="3">
        <v>0</v>
      </c>
      <c r="AK3743" s="2">
        <f t="shared" si="2176"/>
        <v>139994.94071082718</v>
      </c>
      <c r="AR3743" s="1"/>
      <c r="AW3743" s="30"/>
      <c r="AX3743" s="30"/>
    </row>
    <row r="3744" spans="1:50" x14ac:dyDescent="0.2">
      <c r="A3744" s="78">
        <f t="shared" si="2178"/>
        <v>45635</v>
      </c>
      <c r="B3744" s="2">
        <f t="shared" si="2147"/>
        <v>583914.12778868887</v>
      </c>
      <c r="C3744" s="3">
        <f t="shared" si="2148"/>
        <v>78828407.251472995</v>
      </c>
      <c r="D3744" s="2">
        <f t="shared" si="2177"/>
        <v>240537.3279050432</v>
      </c>
      <c r="E3744" s="2">
        <f t="shared" si="2149"/>
        <v>0</v>
      </c>
      <c r="F3744" s="33">
        <f t="shared" si="2150"/>
        <v>240537.3279050432</v>
      </c>
      <c r="G3744" s="39">
        <f t="shared" si="2151"/>
        <v>6997.15</v>
      </c>
      <c r="H3744" s="38">
        <f>IF(AND(N3744=1,N3743&gt;1),VLOOKUP(A3743,[1]Plan1!$CW$105:$CY$300,3),H3743)</f>
        <v>7036.33</v>
      </c>
      <c r="I3744" s="127">
        <f t="shared" si="2152"/>
        <v>45547</v>
      </c>
      <c r="J3744" s="127">
        <f t="shared" si="2153"/>
        <v>45577</v>
      </c>
      <c r="K3744" s="34">
        <f t="shared" si="2154"/>
        <v>5.5994226220676957E-3</v>
      </c>
      <c r="L3744" s="212">
        <f t="shared" si="2155"/>
        <v>45636</v>
      </c>
      <c r="M3744" s="1">
        <f t="shared" si="2156"/>
        <v>19</v>
      </c>
      <c r="N3744" s="1">
        <f t="shared" si="2157"/>
        <v>18</v>
      </c>
      <c r="O3744" s="2">
        <f t="shared" si="2158"/>
        <v>1.00530393</v>
      </c>
      <c r="P3744" s="35">
        <f t="shared" si="2159"/>
        <v>1.00439962</v>
      </c>
      <c r="Q3744" s="35">
        <f t="shared" si="2160"/>
        <v>1.3173418003316857</v>
      </c>
      <c r="R3744" s="2">
        <f t="shared" si="2161"/>
        <v>1.3243288799999999</v>
      </c>
      <c r="S3744" s="2">
        <f t="shared" si="2162"/>
        <v>1.29117631</v>
      </c>
      <c r="T3744" s="2">
        <f t="shared" si="2163"/>
        <v>318550.53006267</v>
      </c>
      <c r="U3744" s="2">
        <f t="shared" si="2164"/>
        <v>0</v>
      </c>
      <c r="V3744" s="2">
        <f t="shared" si="2165"/>
        <v>78013.202157635387</v>
      </c>
      <c r="W3744" s="2">
        <f t="shared" si="2166"/>
        <v>318550.53006267862</v>
      </c>
      <c r="X3744" s="36">
        <f t="shared" si="2167"/>
        <v>0</v>
      </c>
      <c r="Y3744" s="2">
        <f t="shared" si="2168"/>
        <v>0</v>
      </c>
      <c r="Z3744" s="37">
        <f t="shared" si="2169"/>
        <v>0</v>
      </c>
      <c r="AA3744" s="2">
        <f t="shared" si="2170"/>
        <v>0</v>
      </c>
      <c r="AB3744" s="4">
        <f t="shared" si="2179"/>
        <v>7.1215000000000001E-2</v>
      </c>
      <c r="AC3744" s="148">
        <f t="shared" si="2171"/>
        <v>1215</v>
      </c>
      <c r="AD3744" s="36">
        <v>252</v>
      </c>
      <c r="AE3744" s="35">
        <f t="shared" si="2172"/>
        <v>1.3933111469999999</v>
      </c>
      <c r="AF3744" s="2">
        <f t="shared" si="2173"/>
        <v>125289.47435639999</v>
      </c>
      <c r="AG3744" s="2">
        <f t="shared" si="2174"/>
        <v>125289.47435641001</v>
      </c>
      <c r="AH3744" s="3">
        <f t="shared" si="2175"/>
        <v>0</v>
      </c>
      <c r="AI3744" s="3"/>
      <c r="AJ3744" s="3">
        <v>0</v>
      </c>
      <c r="AK3744" s="2">
        <f t="shared" si="2176"/>
        <v>140074.12336960027</v>
      </c>
      <c r="AR3744" s="1"/>
      <c r="AW3744" s="30"/>
      <c r="AX3744" s="30"/>
    </row>
    <row r="3745" spans="1:50" x14ac:dyDescent="0.2">
      <c r="A3745" s="78">
        <f t="shared" si="2178"/>
        <v>45636</v>
      </c>
      <c r="B3745" s="2">
        <f t="shared" si="2147"/>
        <v>584244.98775923555</v>
      </c>
      <c r="C3745" s="3">
        <f t="shared" si="2148"/>
        <v>78873073.347496793</v>
      </c>
      <c r="D3745" s="2">
        <f t="shared" si="2177"/>
        <v>240537.3279050432</v>
      </c>
      <c r="E3745" s="2">
        <f t="shared" si="2149"/>
        <v>0</v>
      </c>
      <c r="F3745" s="33">
        <f t="shared" si="2150"/>
        <v>240537.3279050432</v>
      </c>
      <c r="G3745" s="39">
        <f t="shared" si="2151"/>
        <v>6997.15</v>
      </c>
      <c r="H3745" s="38">
        <f>IF(AND(N3745=1,N3744&gt;1),VLOOKUP(A3744,[1]Plan1!$CW$105:$CY$300,3),H3744)</f>
        <v>7036.33</v>
      </c>
      <c r="I3745" s="127">
        <f t="shared" si="2152"/>
        <v>45547</v>
      </c>
      <c r="J3745" s="127">
        <f t="shared" si="2153"/>
        <v>45577</v>
      </c>
      <c r="K3745" s="34">
        <f t="shared" si="2154"/>
        <v>5.5994226220676957E-3</v>
      </c>
      <c r="L3745" s="212">
        <f t="shared" si="2155"/>
        <v>45636</v>
      </c>
      <c r="M3745" s="1">
        <f t="shared" si="2156"/>
        <v>19</v>
      </c>
      <c r="N3745" s="1">
        <f t="shared" si="2157"/>
        <v>19</v>
      </c>
      <c r="O3745" s="2">
        <f t="shared" si="2158"/>
        <v>1.00559942</v>
      </c>
      <c r="P3745" s="35">
        <f t="shared" si="2159"/>
        <v>1.00439962</v>
      </c>
      <c r="Q3745" s="35">
        <f t="shared" si="2160"/>
        <v>1.3173418003316857</v>
      </c>
      <c r="R3745" s="2">
        <f t="shared" si="2161"/>
        <v>1.32471815</v>
      </c>
      <c r="S3745" s="2">
        <f t="shared" si="2162"/>
        <v>1.29117631</v>
      </c>
      <c r="T3745" s="2">
        <f t="shared" si="2163"/>
        <v>318644.16402830998</v>
      </c>
      <c r="U3745" s="2">
        <f t="shared" si="2164"/>
        <v>0</v>
      </c>
      <c r="V3745" s="2">
        <f t="shared" si="2165"/>
        <v>78106.836123269008</v>
      </c>
      <c r="W3745" s="2">
        <f t="shared" si="2166"/>
        <v>318644.1640283122</v>
      </c>
      <c r="X3745" s="36">
        <f t="shared" si="2167"/>
        <v>123</v>
      </c>
      <c r="Y3745" s="2">
        <f t="shared" si="2168"/>
        <v>0</v>
      </c>
      <c r="Z3745" s="37">
        <f t="shared" si="2169"/>
        <v>0</v>
      </c>
      <c r="AA3745" s="2">
        <f t="shared" si="2170"/>
        <v>0</v>
      </c>
      <c r="AB3745" s="4">
        <f t="shared" si="2179"/>
        <v>7.1215000000000001E-2</v>
      </c>
      <c r="AC3745" s="148">
        <f t="shared" si="2171"/>
        <v>1216</v>
      </c>
      <c r="AD3745" s="36">
        <v>252</v>
      </c>
      <c r="AE3745" s="35">
        <f t="shared" si="2172"/>
        <v>1.3936915590000001</v>
      </c>
      <c r="AF3745" s="2">
        <f t="shared" si="2173"/>
        <v>125447.51770255</v>
      </c>
      <c r="AG3745" s="2">
        <f t="shared" si="2174"/>
        <v>125447.51770255</v>
      </c>
      <c r="AH3745" s="3">
        <f t="shared" si="2175"/>
        <v>0</v>
      </c>
      <c r="AI3745" s="3"/>
      <c r="AJ3745" s="3">
        <v>0</v>
      </c>
      <c r="AK3745" s="2">
        <f t="shared" si="2176"/>
        <v>140153.30602837334</v>
      </c>
      <c r="AR3745" s="1"/>
      <c r="AW3745" s="30"/>
      <c r="AX3745" s="30"/>
    </row>
    <row r="3746" spans="1:50" x14ac:dyDescent="0.2">
      <c r="A3746" s="78">
        <f t="shared" si="2178"/>
        <v>45637</v>
      </c>
      <c r="B3746" s="2">
        <f t="shared" si="2147"/>
        <v>584527.75230480917</v>
      </c>
      <c r="C3746" s="3">
        <f t="shared" si="2148"/>
        <v>78911246.56114924</v>
      </c>
      <c r="D3746" s="2">
        <f t="shared" si="2177"/>
        <v>240537.3279050432</v>
      </c>
      <c r="E3746" s="2">
        <f t="shared" si="2149"/>
        <v>0</v>
      </c>
      <c r="F3746" s="33">
        <f t="shared" si="2150"/>
        <v>240537.3279050432</v>
      </c>
      <c r="G3746" s="39">
        <f t="shared" si="2151"/>
        <v>7036.33</v>
      </c>
      <c r="H3746" s="38">
        <f>IF(AND(N3746=1,N3745&gt;1),VLOOKUP(A3745,[1]Plan1!$CW$105:$CY$300,3),H3745)</f>
        <v>7063.77</v>
      </c>
      <c r="I3746" s="127">
        <f t="shared" si="2152"/>
        <v>45576</v>
      </c>
      <c r="J3746" s="127">
        <f t="shared" si="2153"/>
        <v>45607</v>
      </c>
      <c r="K3746" s="34">
        <f t="shared" si="2154"/>
        <v>3.8997602443320289E-3</v>
      </c>
      <c r="L3746" s="212">
        <f t="shared" si="2155"/>
        <v>45667</v>
      </c>
      <c r="M3746" s="1">
        <f t="shared" si="2156"/>
        <v>21</v>
      </c>
      <c r="N3746" s="1">
        <f t="shared" si="2157"/>
        <v>1</v>
      </c>
      <c r="O3746" s="2">
        <f t="shared" si="2158"/>
        <v>1.00018535</v>
      </c>
      <c r="P3746" s="35">
        <f t="shared" si="2159"/>
        <v>1.00559942</v>
      </c>
      <c r="Q3746" s="35">
        <f t="shared" si="2160"/>
        <v>1.3247181503552989</v>
      </c>
      <c r="R3746" s="2">
        <f t="shared" si="2161"/>
        <v>1.32496368</v>
      </c>
      <c r="S3746" s="2">
        <f t="shared" si="2162"/>
        <v>1.29117631</v>
      </c>
      <c r="T3746" s="2">
        <f t="shared" si="2163"/>
        <v>318703.22315843002</v>
      </c>
      <c r="U3746" s="2">
        <f t="shared" si="2164"/>
        <v>0</v>
      </c>
      <c r="V3746" s="2">
        <f t="shared" si="2165"/>
        <v>78165.895253389521</v>
      </c>
      <c r="W3746" s="2">
        <f t="shared" si="2166"/>
        <v>318703.22315843275</v>
      </c>
      <c r="X3746" s="36">
        <f t="shared" si="2167"/>
        <v>0</v>
      </c>
      <c r="Y3746" s="2">
        <f t="shared" si="2168"/>
        <v>0</v>
      </c>
      <c r="Z3746" s="37">
        <f t="shared" si="2169"/>
        <v>0</v>
      </c>
      <c r="AA3746" s="2">
        <f t="shared" si="2170"/>
        <v>0</v>
      </c>
      <c r="AB3746" s="4">
        <f t="shared" si="2179"/>
        <v>7.1215000000000001E-2</v>
      </c>
      <c r="AC3746" s="148">
        <f t="shared" si="2171"/>
        <v>1217</v>
      </c>
      <c r="AD3746" s="36">
        <v>252</v>
      </c>
      <c r="AE3746" s="35">
        <f t="shared" si="2172"/>
        <v>1.394072075</v>
      </c>
      <c r="AF3746" s="2">
        <f t="shared" si="2173"/>
        <v>125592.04045923</v>
      </c>
      <c r="AG3746" s="2">
        <f t="shared" si="2174"/>
        <v>125592.04045923</v>
      </c>
      <c r="AH3746" s="3">
        <f t="shared" si="2175"/>
        <v>0</v>
      </c>
      <c r="AI3746" s="3"/>
      <c r="AJ3746" s="3">
        <v>0</v>
      </c>
      <c r="AK3746" s="2">
        <f t="shared" si="2176"/>
        <v>140232.48868714646</v>
      </c>
      <c r="AR3746" s="1"/>
      <c r="AW3746" s="30"/>
      <c r="AX3746" s="30"/>
    </row>
    <row r="3747" spans="1:50" x14ac:dyDescent="0.2">
      <c r="A3747" s="78">
        <f t="shared" si="2178"/>
        <v>45638</v>
      </c>
      <c r="B3747" s="2">
        <f t="shared" si="2147"/>
        <v>584810.61842679582</v>
      </c>
      <c r="C3747" s="3">
        <f t="shared" si="2148"/>
        <v>78949433.487617433</v>
      </c>
      <c r="D3747" s="2">
        <f t="shared" si="2177"/>
        <v>240537.3279050432</v>
      </c>
      <c r="E3747" s="2">
        <f t="shared" si="2149"/>
        <v>0</v>
      </c>
      <c r="F3747" s="33">
        <f t="shared" si="2150"/>
        <v>240537.3279050432</v>
      </c>
      <c r="G3747" s="39">
        <f t="shared" si="2151"/>
        <v>7036.33</v>
      </c>
      <c r="H3747" s="38">
        <f>IF(AND(N3747=1,N3746&gt;1),VLOOKUP(A3746,[1]Plan1!$CW$105:$CY$300,3),H3746)</f>
        <v>7063.77</v>
      </c>
      <c r="I3747" s="127">
        <f t="shared" si="2152"/>
        <v>45576</v>
      </c>
      <c r="J3747" s="127">
        <f t="shared" si="2153"/>
        <v>45607</v>
      </c>
      <c r="K3747" s="34">
        <f t="shared" si="2154"/>
        <v>3.8997602443320289E-3</v>
      </c>
      <c r="L3747" s="212">
        <f t="shared" si="2155"/>
        <v>45667</v>
      </c>
      <c r="M3747" s="1">
        <f t="shared" si="2156"/>
        <v>21</v>
      </c>
      <c r="N3747" s="1">
        <f t="shared" si="2157"/>
        <v>2</v>
      </c>
      <c r="O3747" s="2">
        <f t="shared" si="2158"/>
        <v>1.0003707500000001</v>
      </c>
      <c r="P3747" s="35">
        <f t="shared" si="2159"/>
        <v>1.00559942</v>
      </c>
      <c r="Q3747" s="35">
        <f t="shared" si="2160"/>
        <v>1.3247181503552989</v>
      </c>
      <c r="R3747" s="2">
        <f t="shared" si="2161"/>
        <v>1.3252092799999999</v>
      </c>
      <c r="S3747" s="2">
        <f t="shared" si="2162"/>
        <v>1.29117631</v>
      </c>
      <c r="T3747" s="2">
        <f t="shared" si="2163"/>
        <v>318762.29912615998</v>
      </c>
      <c r="U3747" s="2">
        <f t="shared" si="2164"/>
        <v>0</v>
      </c>
      <c r="V3747" s="2">
        <f t="shared" si="2165"/>
        <v>78224.971221122993</v>
      </c>
      <c r="W3747" s="2">
        <f t="shared" si="2166"/>
        <v>318762.29912616621</v>
      </c>
      <c r="X3747" s="36">
        <f t="shared" si="2167"/>
        <v>0</v>
      </c>
      <c r="Y3747" s="2">
        <f t="shared" si="2168"/>
        <v>0</v>
      </c>
      <c r="Z3747" s="37">
        <f t="shared" si="2169"/>
        <v>0</v>
      </c>
      <c r="AA3747" s="2">
        <f t="shared" si="2170"/>
        <v>0</v>
      </c>
      <c r="AB3747" s="4">
        <f t="shared" si="2179"/>
        <v>7.1215000000000001E-2</v>
      </c>
      <c r="AC3747" s="148">
        <f t="shared" si="2171"/>
        <v>1218</v>
      </c>
      <c r="AD3747" s="36">
        <v>252</v>
      </c>
      <c r="AE3747" s="35">
        <f t="shared" si="2172"/>
        <v>1.394452695</v>
      </c>
      <c r="AF3747" s="2">
        <f t="shared" si="2173"/>
        <v>125736.64795471</v>
      </c>
      <c r="AG3747" s="2">
        <f t="shared" si="2174"/>
        <v>125736.64795471</v>
      </c>
      <c r="AH3747" s="3">
        <f t="shared" si="2175"/>
        <v>0</v>
      </c>
      <c r="AI3747" s="3"/>
      <c r="AJ3747" s="3">
        <v>0</v>
      </c>
      <c r="AK3747" s="2">
        <f t="shared" si="2176"/>
        <v>140311.67134591955</v>
      </c>
      <c r="AR3747" s="1"/>
      <c r="AW3747" s="30"/>
      <c r="AX3747" s="30"/>
    </row>
    <row r="3748" spans="1:50" x14ac:dyDescent="0.2">
      <c r="A3748" s="78">
        <f t="shared" si="2178"/>
        <v>45639</v>
      </c>
      <c r="B3748" s="2">
        <f t="shared" si="2147"/>
        <v>585093.57274248218</v>
      </c>
      <c r="C3748" s="3">
        <f t="shared" si="2148"/>
        <v>78987632.320235088</v>
      </c>
      <c r="D3748" s="2">
        <f t="shared" si="2177"/>
        <v>240537.3279050432</v>
      </c>
      <c r="E3748" s="2">
        <f t="shared" si="2149"/>
        <v>0</v>
      </c>
      <c r="F3748" s="33">
        <f t="shared" si="2150"/>
        <v>240537.3279050432</v>
      </c>
      <c r="G3748" s="39">
        <f t="shared" si="2151"/>
        <v>7036.33</v>
      </c>
      <c r="H3748" s="38">
        <f>IF(AND(N3748=1,N3747&gt;1),VLOOKUP(A3747,[1]Plan1!$CW$105:$CY$300,3),H3747)</f>
        <v>7063.77</v>
      </c>
      <c r="I3748" s="127">
        <f t="shared" si="2152"/>
        <v>45576</v>
      </c>
      <c r="J3748" s="127">
        <f t="shared" si="2153"/>
        <v>45607</v>
      </c>
      <c r="K3748" s="34">
        <f t="shared" si="2154"/>
        <v>3.8997602443320289E-3</v>
      </c>
      <c r="L3748" s="212">
        <f t="shared" si="2155"/>
        <v>45667</v>
      </c>
      <c r="M3748" s="1">
        <f t="shared" si="2156"/>
        <v>21</v>
      </c>
      <c r="N3748" s="1">
        <f t="shared" si="2157"/>
        <v>3</v>
      </c>
      <c r="O3748" s="2">
        <f t="shared" si="2158"/>
        <v>1.0005561700000001</v>
      </c>
      <c r="P3748" s="35">
        <f t="shared" si="2159"/>
        <v>1.00559942</v>
      </c>
      <c r="Q3748" s="35">
        <f t="shared" si="2160"/>
        <v>1.3247181503552989</v>
      </c>
      <c r="R3748" s="2">
        <f t="shared" si="2161"/>
        <v>1.3254549099999999</v>
      </c>
      <c r="S3748" s="2">
        <f t="shared" si="2162"/>
        <v>1.29117631</v>
      </c>
      <c r="T3748" s="2">
        <f t="shared" si="2163"/>
        <v>318821.38231001998</v>
      </c>
      <c r="U3748" s="2">
        <f t="shared" si="2164"/>
        <v>0</v>
      </c>
      <c r="V3748" s="2">
        <f t="shared" si="2165"/>
        <v>78284.054404976312</v>
      </c>
      <c r="W3748" s="2">
        <f t="shared" si="2166"/>
        <v>318821.38231001951</v>
      </c>
      <c r="X3748" s="36">
        <f t="shared" si="2167"/>
        <v>0</v>
      </c>
      <c r="Y3748" s="2">
        <f t="shared" si="2168"/>
        <v>0</v>
      </c>
      <c r="Z3748" s="37">
        <f t="shared" si="2169"/>
        <v>0</v>
      </c>
      <c r="AA3748" s="2">
        <f t="shared" si="2170"/>
        <v>0</v>
      </c>
      <c r="AB3748" s="4">
        <f t="shared" si="2179"/>
        <v>7.1215000000000001E-2</v>
      </c>
      <c r="AC3748" s="148">
        <f t="shared" si="2171"/>
        <v>1219</v>
      </c>
      <c r="AD3748" s="36">
        <v>252</v>
      </c>
      <c r="AE3748" s="35">
        <f t="shared" si="2172"/>
        <v>1.394833419</v>
      </c>
      <c r="AF3748" s="2">
        <f t="shared" si="2173"/>
        <v>125881.33642777</v>
      </c>
      <c r="AG3748" s="2">
        <f t="shared" si="2174"/>
        <v>125881.33642777</v>
      </c>
      <c r="AH3748" s="3">
        <f t="shared" si="2175"/>
        <v>0</v>
      </c>
      <c r="AI3748" s="3"/>
      <c r="AJ3748" s="3">
        <v>0</v>
      </c>
      <c r="AK3748" s="2">
        <f t="shared" si="2176"/>
        <v>140390.85400469264</v>
      </c>
      <c r="AR3748" s="1"/>
      <c r="AW3748" s="30"/>
      <c r="AX3748" s="30"/>
    </row>
    <row r="3749" spans="1:50" x14ac:dyDescent="0.2">
      <c r="A3749" s="78">
        <f t="shared" si="2178"/>
        <v>45640</v>
      </c>
      <c r="B3749" s="2">
        <f t="shared" si="2147"/>
        <v>585255.19008626149</v>
      </c>
      <c r="C3749" s="3">
        <f t="shared" si="2148"/>
        <v>79009450.661645293</v>
      </c>
      <c r="D3749" s="2">
        <f t="shared" si="2177"/>
        <v>240537.3279050432</v>
      </c>
      <c r="E3749" s="2">
        <f t="shared" si="2149"/>
        <v>0</v>
      </c>
      <c r="F3749" s="33">
        <f t="shared" si="2150"/>
        <v>240537.3279050432</v>
      </c>
      <c r="G3749" s="39">
        <f t="shared" si="2151"/>
        <v>7036.33</v>
      </c>
      <c r="H3749" s="38">
        <f>IF(AND(N3749=1,N3748&gt;1),VLOOKUP(A3748,[1]Plan1!$CW$105:$CY$300,3),H3748)</f>
        <v>7063.77</v>
      </c>
      <c r="I3749" s="127">
        <f t="shared" si="2152"/>
        <v>45576</v>
      </c>
      <c r="J3749" s="127">
        <f t="shared" si="2153"/>
        <v>45607</v>
      </c>
      <c r="K3749" s="34">
        <f t="shared" si="2154"/>
        <v>3.8997602443320289E-3</v>
      </c>
      <c r="L3749" s="212">
        <f t="shared" si="2155"/>
        <v>45667</v>
      </c>
      <c r="M3749" s="1">
        <f t="shared" si="2156"/>
        <v>21</v>
      </c>
      <c r="N3749" s="1">
        <f t="shared" si="2157"/>
        <v>4</v>
      </c>
      <c r="O3749" s="2">
        <f t="shared" si="2158"/>
        <v>1.00074164</v>
      </c>
      <c r="P3749" s="35">
        <f t="shared" si="2159"/>
        <v>1.00559942</v>
      </c>
      <c r="Q3749" s="35">
        <f t="shared" si="2160"/>
        <v>1.3247181503552989</v>
      </c>
      <c r="R3749" s="2">
        <f t="shared" si="2161"/>
        <v>1.3257006099999999</v>
      </c>
      <c r="S3749" s="2">
        <f t="shared" si="2162"/>
        <v>1.29117631</v>
      </c>
      <c r="T3749" s="2">
        <f t="shared" si="2163"/>
        <v>318880.48233148002</v>
      </c>
      <c r="U3749" s="2">
        <f t="shared" si="2164"/>
        <v>0</v>
      </c>
      <c r="V3749" s="2">
        <f t="shared" si="2165"/>
        <v>78343.154426442576</v>
      </c>
      <c r="W3749" s="2">
        <f t="shared" si="2166"/>
        <v>318880.48233148578</v>
      </c>
      <c r="X3749" s="36">
        <f t="shared" si="2167"/>
        <v>0</v>
      </c>
      <c r="Y3749" s="2">
        <f t="shared" si="2168"/>
        <v>0</v>
      </c>
      <c r="Z3749" s="37">
        <f t="shared" si="2169"/>
        <v>0</v>
      </c>
      <c r="AA3749" s="2">
        <f t="shared" si="2170"/>
        <v>0</v>
      </c>
      <c r="AB3749" s="4">
        <f t="shared" si="2179"/>
        <v>7.1215000000000001E-2</v>
      </c>
      <c r="AC3749" s="148">
        <f t="shared" si="2171"/>
        <v>1219</v>
      </c>
      <c r="AD3749" s="36">
        <v>252</v>
      </c>
      <c r="AE3749" s="35">
        <f t="shared" si="2172"/>
        <v>1.394833419</v>
      </c>
      <c r="AF3749" s="2">
        <f t="shared" si="2173"/>
        <v>125904.6710913</v>
      </c>
      <c r="AG3749" s="2">
        <f t="shared" si="2174"/>
        <v>125904.67109131</v>
      </c>
      <c r="AH3749" s="3">
        <f t="shared" si="2175"/>
        <v>0</v>
      </c>
      <c r="AI3749" s="3"/>
      <c r="AJ3749" s="3">
        <v>0</v>
      </c>
      <c r="AK3749" s="2">
        <f t="shared" si="2176"/>
        <v>140470.03666346573</v>
      </c>
      <c r="AR3749" s="1"/>
      <c r="AW3749" s="30"/>
      <c r="AX3749" s="30"/>
    </row>
    <row r="3750" spans="1:50" x14ac:dyDescent="0.2">
      <c r="A3750" s="78">
        <f t="shared" si="2178"/>
        <v>45641</v>
      </c>
      <c r="B3750" s="2">
        <f t="shared" si="2147"/>
        <v>585334.37274503452</v>
      </c>
      <c r="C3750" s="3">
        <f t="shared" si="2148"/>
        <v>79020140.320579663</v>
      </c>
      <c r="D3750" s="2">
        <f t="shared" si="2177"/>
        <v>240537.3279050432</v>
      </c>
      <c r="E3750" s="2">
        <f t="shared" si="2149"/>
        <v>0</v>
      </c>
      <c r="F3750" s="33">
        <f t="shared" si="2150"/>
        <v>240537.3279050432</v>
      </c>
      <c r="G3750" s="39">
        <f t="shared" si="2151"/>
        <v>7036.33</v>
      </c>
      <c r="H3750" s="38">
        <f>IF(AND(N3750=1,N3749&gt;1),VLOOKUP(A3749,[1]Plan1!$CW$105:$CY$300,3),H3749)</f>
        <v>7063.77</v>
      </c>
      <c r="I3750" s="127">
        <f t="shared" si="2152"/>
        <v>45576</v>
      </c>
      <c r="J3750" s="127">
        <f t="shared" si="2153"/>
        <v>45607</v>
      </c>
      <c r="K3750" s="34">
        <f t="shared" si="2154"/>
        <v>3.8997602443320289E-3</v>
      </c>
      <c r="L3750" s="212">
        <f t="shared" si="2155"/>
        <v>45667</v>
      </c>
      <c r="M3750" s="1">
        <f t="shared" si="2156"/>
        <v>21</v>
      </c>
      <c r="N3750" s="1">
        <f t="shared" si="2157"/>
        <v>4</v>
      </c>
      <c r="O3750" s="2">
        <f t="shared" si="2158"/>
        <v>1.00074164</v>
      </c>
      <c r="P3750" s="35">
        <f t="shared" si="2159"/>
        <v>1.00559942</v>
      </c>
      <c r="Q3750" s="35">
        <f t="shared" si="2160"/>
        <v>1.3247181503552989</v>
      </c>
      <c r="R3750" s="2">
        <f t="shared" si="2161"/>
        <v>1.3257006099999999</v>
      </c>
      <c r="S3750" s="2">
        <f t="shared" si="2162"/>
        <v>1.29117631</v>
      </c>
      <c r="T3750" s="2">
        <f t="shared" si="2163"/>
        <v>318880.48233148002</v>
      </c>
      <c r="U3750" s="2">
        <f t="shared" si="2164"/>
        <v>0</v>
      </c>
      <c r="V3750" s="2">
        <f t="shared" si="2165"/>
        <v>78343.154426442576</v>
      </c>
      <c r="W3750" s="2">
        <f t="shared" si="2166"/>
        <v>318880.48233148578</v>
      </c>
      <c r="X3750" s="36">
        <f t="shared" si="2167"/>
        <v>0</v>
      </c>
      <c r="Y3750" s="2">
        <f t="shared" si="2168"/>
        <v>0</v>
      </c>
      <c r="Z3750" s="37">
        <f t="shared" si="2169"/>
        <v>0</v>
      </c>
      <c r="AA3750" s="2">
        <f t="shared" si="2170"/>
        <v>0</v>
      </c>
      <c r="AB3750" s="4">
        <f t="shared" si="2179"/>
        <v>7.1215000000000001E-2</v>
      </c>
      <c r="AC3750" s="148">
        <f t="shared" si="2171"/>
        <v>1219</v>
      </c>
      <c r="AD3750" s="36">
        <v>252</v>
      </c>
      <c r="AE3750" s="35">
        <f t="shared" si="2172"/>
        <v>1.394833419</v>
      </c>
      <c r="AF3750" s="2">
        <f t="shared" si="2173"/>
        <v>125904.6710913</v>
      </c>
      <c r="AG3750" s="2">
        <f t="shared" si="2174"/>
        <v>125904.67109131</v>
      </c>
      <c r="AH3750" s="3">
        <f t="shared" si="2175"/>
        <v>0</v>
      </c>
      <c r="AI3750" s="3"/>
      <c r="AJ3750" s="3">
        <v>0</v>
      </c>
      <c r="AK3750" s="2">
        <f t="shared" si="2176"/>
        <v>140549.21932223882</v>
      </c>
      <c r="AR3750" s="1"/>
      <c r="AW3750" s="30"/>
      <c r="AX3750" s="30"/>
    </row>
    <row r="3751" spans="1:50" x14ac:dyDescent="0.2">
      <c r="A3751" s="78">
        <f t="shared" si="2178"/>
        <v>45642</v>
      </c>
      <c r="B3751" s="2">
        <f t="shared" si="2147"/>
        <v>585534.99402012769</v>
      </c>
      <c r="C3751" s="3">
        <f t="shared" si="2148"/>
        <v>79047224.192717239</v>
      </c>
      <c r="D3751" s="2">
        <f t="shared" si="2177"/>
        <v>240537.3279050432</v>
      </c>
      <c r="E3751" s="2">
        <f t="shared" si="2149"/>
        <v>0</v>
      </c>
      <c r="F3751" s="33">
        <f t="shared" si="2150"/>
        <v>240537.3279050432</v>
      </c>
      <c r="G3751" s="39">
        <f t="shared" si="2151"/>
        <v>7036.33</v>
      </c>
      <c r="H3751" s="38">
        <f>IF(AND(N3751=1,N3750&gt;1),VLOOKUP(A3750,[1]Plan1!$CW$105:$CY$300,3),H3750)</f>
        <v>7063.77</v>
      </c>
      <c r="I3751" s="127">
        <f t="shared" si="2152"/>
        <v>45576</v>
      </c>
      <c r="J3751" s="127">
        <f t="shared" si="2153"/>
        <v>45607</v>
      </c>
      <c r="K3751" s="34">
        <f t="shared" si="2154"/>
        <v>3.8997602443320289E-3</v>
      </c>
      <c r="L3751" s="212">
        <f t="shared" si="2155"/>
        <v>45667</v>
      </c>
      <c r="M3751" s="1">
        <f t="shared" si="2156"/>
        <v>21</v>
      </c>
      <c r="N3751" s="1">
        <f t="shared" si="2157"/>
        <v>4</v>
      </c>
      <c r="O3751" s="2">
        <f t="shared" si="2158"/>
        <v>1.00074164</v>
      </c>
      <c r="P3751" s="35">
        <f t="shared" si="2159"/>
        <v>1.00559942</v>
      </c>
      <c r="Q3751" s="35">
        <f t="shared" si="2160"/>
        <v>1.3247181503552989</v>
      </c>
      <c r="R3751" s="2">
        <f t="shared" si="2161"/>
        <v>1.3257006099999999</v>
      </c>
      <c r="S3751" s="2">
        <f t="shared" si="2162"/>
        <v>1.29117631</v>
      </c>
      <c r="T3751" s="2">
        <f t="shared" si="2163"/>
        <v>318880.48233148002</v>
      </c>
      <c r="U3751" s="2">
        <f t="shared" si="2164"/>
        <v>0</v>
      </c>
      <c r="V3751" s="2">
        <f t="shared" si="2165"/>
        <v>78343.154426442576</v>
      </c>
      <c r="W3751" s="2">
        <f t="shared" si="2166"/>
        <v>318880.48233148578</v>
      </c>
      <c r="X3751" s="36">
        <f t="shared" si="2167"/>
        <v>0</v>
      </c>
      <c r="Y3751" s="2">
        <f t="shared" si="2168"/>
        <v>0</v>
      </c>
      <c r="Z3751" s="37">
        <f t="shared" si="2169"/>
        <v>0</v>
      </c>
      <c r="AA3751" s="2">
        <f t="shared" si="2170"/>
        <v>0</v>
      </c>
      <c r="AB3751" s="4">
        <f t="shared" si="2179"/>
        <v>7.1215000000000001E-2</v>
      </c>
      <c r="AC3751" s="148">
        <f t="shared" si="2171"/>
        <v>1220</v>
      </c>
      <c r="AD3751" s="36">
        <v>252</v>
      </c>
      <c r="AE3751" s="35">
        <f t="shared" si="2172"/>
        <v>1.395214247</v>
      </c>
      <c r="AF3751" s="2">
        <f t="shared" si="2173"/>
        <v>126026.10970763001</v>
      </c>
      <c r="AG3751" s="2">
        <f t="shared" si="2174"/>
        <v>126026.10970763001</v>
      </c>
      <c r="AH3751" s="3">
        <f t="shared" si="2175"/>
        <v>0</v>
      </c>
      <c r="AI3751" s="3"/>
      <c r="AJ3751" s="3">
        <v>0</v>
      </c>
      <c r="AK3751" s="2">
        <f t="shared" si="2176"/>
        <v>140628.40198101194</v>
      </c>
      <c r="AR3751" s="1"/>
      <c r="AW3751" s="30"/>
      <c r="AX3751" s="30"/>
    </row>
    <row r="3752" spans="1:50" x14ac:dyDescent="0.2">
      <c r="A3752" s="78">
        <f t="shared" si="2178"/>
        <v>45643</v>
      </c>
      <c r="B3752" s="2">
        <f t="shared" si="2147"/>
        <v>585818.13455875358</v>
      </c>
      <c r="C3752" s="3">
        <f t="shared" si="2148"/>
        <v>79085448.165431738</v>
      </c>
      <c r="D3752" s="2">
        <f t="shared" si="2177"/>
        <v>240537.3279050432</v>
      </c>
      <c r="E3752" s="2">
        <f t="shared" si="2149"/>
        <v>0</v>
      </c>
      <c r="F3752" s="33">
        <f t="shared" si="2150"/>
        <v>240537.3279050432</v>
      </c>
      <c r="G3752" s="39">
        <f t="shared" si="2151"/>
        <v>7036.33</v>
      </c>
      <c r="H3752" s="38">
        <f>IF(AND(N3752=1,N3751&gt;1),VLOOKUP(A3751,[1]Plan1!$CW$105:$CY$300,3),H3751)</f>
        <v>7063.77</v>
      </c>
      <c r="I3752" s="127">
        <f t="shared" si="2152"/>
        <v>45576</v>
      </c>
      <c r="J3752" s="127">
        <f t="shared" si="2153"/>
        <v>45607</v>
      </c>
      <c r="K3752" s="34">
        <f t="shared" si="2154"/>
        <v>3.8997602443320289E-3</v>
      </c>
      <c r="L3752" s="212">
        <f t="shared" si="2155"/>
        <v>45667</v>
      </c>
      <c r="M3752" s="1">
        <f t="shared" si="2156"/>
        <v>21</v>
      </c>
      <c r="N3752" s="1">
        <f t="shared" si="2157"/>
        <v>5</v>
      </c>
      <c r="O3752" s="2">
        <f t="shared" si="2158"/>
        <v>1.00092713</v>
      </c>
      <c r="P3752" s="35">
        <f t="shared" si="2159"/>
        <v>1.00559942</v>
      </c>
      <c r="Q3752" s="35">
        <f t="shared" si="2160"/>
        <v>1.3247181503552989</v>
      </c>
      <c r="R3752" s="2">
        <f t="shared" si="2161"/>
        <v>1.3259463300000001</v>
      </c>
      <c r="S3752" s="2">
        <f t="shared" si="2162"/>
        <v>1.29117631</v>
      </c>
      <c r="T3752" s="2">
        <f t="shared" si="2163"/>
        <v>318939.58716369001</v>
      </c>
      <c r="U3752" s="2">
        <f t="shared" si="2164"/>
        <v>0</v>
      </c>
      <c r="V3752" s="2">
        <f t="shared" si="2165"/>
        <v>78402.259258655438</v>
      </c>
      <c r="W3752" s="2">
        <f t="shared" si="2166"/>
        <v>318939.58716369863</v>
      </c>
      <c r="X3752" s="36">
        <f t="shared" si="2167"/>
        <v>0</v>
      </c>
      <c r="Y3752" s="2">
        <f t="shared" si="2168"/>
        <v>0</v>
      </c>
      <c r="Z3752" s="37">
        <f t="shared" si="2169"/>
        <v>0</v>
      </c>
      <c r="AA3752" s="2">
        <f t="shared" si="2170"/>
        <v>0</v>
      </c>
      <c r="AB3752" s="4">
        <f t="shared" si="2179"/>
        <v>7.1215000000000001E-2</v>
      </c>
      <c r="AC3752" s="148">
        <f t="shared" si="2171"/>
        <v>1221</v>
      </c>
      <c r="AD3752" s="36">
        <v>252</v>
      </c>
      <c r="AE3752" s="35">
        <f t="shared" si="2172"/>
        <v>1.395595178</v>
      </c>
      <c r="AF3752" s="2">
        <f t="shared" si="2173"/>
        <v>126170.96275526</v>
      </c>
      <c r="AG3752" s="2">
        <f t="shared" si="2174"/>
        <v>126170.96275527</v>
      </c>
      <c r="AH3752" s="3">
        <f t="shared" si="2175"/>
        <v>0</v>
      </c>
      <c r="AI3752" s="3"/>
      <c r="AJ3752" s="3">
        <v>0</v>
      </c>
      <c r="AK3752" s="2">
        <f t="shared" si="2176"/>
        <v>140707.584639785</v>
      </c>
      <c r="AR3752" s="1"/>
      <c r="AW3752" s="30"/>
      <c r="AX3752" s="30"/>
    </row>
    <row r="3753" spans="1:50" x14ac:dyDescent="0.2">
      <c r="A3753" s="78">
        <f t="shared" si="2178"/>
        <v>45644</v>
      </c>
      <c r="B3753" s="2">
        <f t="shared" si="2147"/>
        <v>586101.37376901926</v>
      </c>
      <c r="C3753" s="3">
        <f t="shared" si="2148"/>
        <v>79123685.458817601</v>
      </c>
      <c r="D3753" s="2">
        <f t="shared" si="2177"/>
        <v>240537.3279050432</v>
      </c>
      <c r="E3753" s="2">
        <f t="shared" si="2149"/>
        <v>0</v>
      </c>
      <c r="F3753" s="33">
        <f t="shared" si="2150"/>
        <v>240537.3279050432</v>
      </c>
      <c r="G3753" s="39">
        <f t="shared" si="2151"/>
        <v>7036.33</v>
      </c>
      <c r="H3753" s="38">
        <f>IF(AND(N3753=1,N3752&gt;1),VLOOKUP(A3752,[1]Plan1!$CW$105:$CY$300,3),H3752)</f>
        <v>7063.77</v>
      </c>
      <c r="I3753" s="127">
        <f t="shared" si="2152"/>
        <v>45576</v>
      </c>
      <c r="J3753" s="127">
        <f t="shared" si="2153"/>
        <v>45607</v>
      </c>
      <c r="K3753" s="34">
        <f t="shared" si="2154"/>
        <v>3.8997602443320289E-3</v>
      </c>
      <c r="L3753" s="212">
        <f t="shared" si="2155"/>
        <v>45667</v>
      </c>
      <c r="M3753" s="1">
        <f t="shared" si="2156"/>
        <v>21</v>
      </c>
      <c r="N3753" s="1">
        <f t="shared" si="2157"/>
        <v>6</v>
      </c>
      <c r="O3753" s="2">
        <f t="shared" si="2158"/>
        <v>1.00111266</v>
      </c>
      <c r="P3753" s="35">
        <f t="shared" si="2159"/>
        <v>1.00559942</v>
      </c>
      <c r="Q3753" s="35">
        <f t="shared" si="2160"/>
        <v>1.3247181503552989</v>
      </c>
      <c r="R3753" s="2">
        <f t="shared" si="2161"/>
        <v>1.32619211</v>
      </c>
      <c r="S3753" s="2">
        <f t="shared" si="2162"/>
        <v>1.29117631</v>
      </c>
      <c r="T3753" s="2">
        <f t="shared" si="2163"/>
        <v>318998.70642815001</v>
      </c>
      <c r="U3753" s="2">
        <f t="shared" si="2164"/>
        <v>0</v>
      </c>
      <c r="V3753" s="2">
        <f t="shared" si="2165"/>
        <v>78461.378523107924</v>
      </c>
      <c r="W3753" s="2">
        <f t="shared" si="2166"/>
        <v>318998.70642815111</v>
      </c>
      <c r="X3753" s="36">
        <f t="shared" si="2167"/>
        <v>0</v>
      </c>
      <c r="Y3753" s="2">
        <f t="shared" si="2168"/>
        <v>0</v>
      </c>
      <c r="Z3753" s="37">
        <f t="shared" si="2169"/>
        <v>0</v>
      </c>
      <c r="AA3753" s="2">
        <f t="shared" si="2170"/>
        <v>0</v>
      </c>
      <c r="AB3753" s="4">
        <f t="shared" si="2179"/>
        <v>7.1215000000000001E-2</v>
      </c>
      <c r="AC3753" s="148">
        <f t="shared" si="2171"/>
        <v>1222</v>
      </c>
      <c r="AD3753" s="36">
        <v>252</v>
      </c>
      <c r="AE3753" s="35">
        <f t="shared" si="2172"/>
        <v>1.395976214</v>
      </c>
      <c r="AF3753" s="2">
        <f t="shared" si="2173"/>
        <v>126315.90004230999</v>
      </c>
      <c r="AG3753" s="2">
        <f t="shared" si="2174"/>
        <v>126315.90004230999</v>
      </c>
      <c r="AH3753" s="3">
        <f t="shared" si="2175"/>
        <v>0</v>
      </c>
      <c r="AI3753" s="3"/>
      <c r="AJ3753" s="3">
        <v>0</v>
      </c>
      <c r="AK3753" s="2">
        <f t="shared" si="2176"/>
        <v>140786.76729855809</v>
      </c>
      <c r="AR3753" s="1"/>
      <c r="AW3753" s="30"/>
      <c r="AX3753" s="30"/>
    </row>
    <row r="3754" spans="1:50" x14ac:dyDescent="0.2">
      <c r="A3754" s="78">
        <f t="shared" si="2178"/>
        <v>45645</v>
      </c>
      <c r="B3754" s="2">
        <f t="shared" si="2147"/>
        <v>586384.70464948798</v>
      </c>
      <c r="C3754" s="3">
        <f t="shared" si="2148"/>
        <v>79161935.127680883</v>
      </c>
      <c r="D3754" s="2">
        <f t="shared" si="2177"/>
        <v>240537.3279050432</v>
      </c>
      <c r="E3754" s="2">
        <f t="shared" si="2149"/>
        <v>0</v>
      </c>
      <c r="F3754" s="33">
        <f t="shared" si="2150"/>
        <v>240537.3279050432</v>
      </c>
      <c r="G3754" s="39">
        <f t="shared" si="2151"/>
        <v>7036.33</v>
      </c>
      <c r="H3754" s="38">
        <f>IF(AND(N3754=1,N3753&gt;1),VLOOKUP(A3753,[1]Plan1!$CW$105:$CY$300,3),H3753)</f>
        <v>7063.77</v>
      </c>
      <c r="I3754" s="127">
        <f t="shared" si="2152"/>
        <v>45576</v>
      </c>
      <c r="J3754" s="127">
        <f t="shared" si="2153"/>
        <v>45607</v>
      </c>
      <c r="K3754" s="34">
        <f t="shared" si="2154"/>
        <v>3.8997602443320289E-3</v>
      </c>
      <c r="L3754" s="212">
        <f t="shared" si="2155"/>
        <v>45667</v>
      </c>
      <c r="M3754" s="1">
        <f t="shared" si="2156"/>
        <v>21</v>
      </c>
      <c r="N3754" s="1">
        <f t="shared" si="2157"/>
        <v>7</v>
      </c>
      <c r="O3754" s="2">
        <f t="shared" si="2158"/>
        <v>1.00129823</v>
      </c>
      <c r="P3754" s="35">
        <f t="shared" si="2159"/>
        <v>1.00559942</v>
      </c>
      <c r="Q3754" s="35">
        <f t="shared" si="2160"/>
        <v>1.3247181503552989</v>
      </c>
      <c r="R3754" s="2">
        <f t="shared" si="2161"/>
        <v>1.32643793</v>
      </c>
      <c r="S3754" s="2">
        <f t="shared" si="2162"/>
        <v>1.29117631</v>
      </c>
      <c r="T3754" s="2">
        <f t="shared" si="2163"/>
        <v>319057.83531409001</v>
      </c>
      <c r="U3754" s="2">
        <f t="shared" si="2164"/>
        <v>0</v>
      </c>
      <c r="V3754" s="2">
        <f t="shared" si="2165"/>
        <v>78520.507409053535</v>
      </c>
      <c r="W3754" s="2">
        <f t="shared" si="2166"/>
        <v>319057.83531409677</v>
      </c>
      <c r="X3754" s="36">
        <f t="shared" si="2167"/>
        <v>0</v>
      </c>
      <c r="Y3754" s="2">
        <f t="shared" si="2168"/>
        <v>0</v>
      </c>
      <c r="Z3754" s="37">
        <f t="shared" si="2169"/>
        <v>0</v>
      </c>
      <c r="AA3754" s="2">
        <f t="shared" si="2170"/>
        <v>0</v>
      </c>
      <c r="AB3754" s="4">
        <f t="shared" si="2179"/>
        <v>7.1215000000000001E-2</v>
      </c>
      <c r="AC3754" s="148">
        <f t="shared" si="2171"/>
        <v>1223</v>
      </c>
      <c r="AD3754" s="36">
        <v>252</v>
      </c>
      <c r="AE3754" s="35">
        <f t="shared" si="2172"/>
        <v>1.3963573540000001</v>
      </c>
      <c r="AF3754" s="2">
        <f t="shared" si="2173"/>
        <v>126460.91937806</v>
      </c>
      <c r="AG3754" s="2">
        <f t="shared" si="2174"/>
        <v>126460.91937806</v>
      </c>
      <c r="AH3754" s="3">
        <f t="shared" si="2175"/>
        <v>0</v>
      </c>
      <c r="AI3754" s="3"/>
      <c r="AJ3754" s="3">
        <v>0</v>
      </c>
      <c r="AK3754" s="2">
        <f t="shared" si="2176"/>
        <v>140865.94995733118</v>
      </c>
      <c r="AR3754" s="1"/>
      <c r="AW3754" s="30"/>
      <c r="AX3754" s="30"/>
    </row>
    <row r="3755" spans="1:50" x14ac:dyDescent="0.2">
      <c r="A3755" s="78">
        <f t="shared" si="2178"/>
        <v>45646</v>
      </c>
      <c r="B3755" s="2">
        <f t="shared" si="2147"/>
        <v>586668.13058927306</v>
      </c>
      <c r="C3755" s="3">
        <f t="shared" si="2148"/>
        <v>79200197.629551858</v>
      </c>
      <c r="D3755" s="2">
        <f t="shared" si="2177"/>
        <v>240537.3279050432</v>
      </c>
      <c r="E3755" s="2">
        <f t="shared" si="2149"/>
        <v>0</v>
      </c>
      <c r="F3755" s="33">
        <f t="shared" si="2150"/>
        <v>240537.3279050432</v>
      </c>
      <c r="G3755" s="39">
        <f t="shared" si="2151"/>
        <v>7036.33</v>
      </c>
      <c r="H3755" s="38">
        <f>IF(AND(N3755=1,N3754&gt;1),VLOOKUP(A3754,[1]Plan1!$CW$105:$CY$300,3),H3754)</f>
        <v>7063.77</v>
      </c>
      <c r="I3755" s="127">
        <f t="shared" si="2152"/>
        <v>45576</v>
      </c>
      <c r="J3755" s="127">
        <f t="shared" si="2153"/>
        <v>45607</v>
      </c>
      <c r="K3755" s="34">
        <f t="shared" si="2154"/>
        <v>3.8997602443320289E-3</v>
      </c>
      <c r="L3755" s="212">
        <f t="shared" si="2155"/>
        <v>45667</v>
      </c>
      <c r="M3755" s="1">
        <f t="shared" si="2156"/>
        <v>21</v>
      </c>
      <c r="N3755" s="1">
        <f t="shared" si="2157"/>
        <v>8</v>
      </c>
      <c r="O3755" s="2">
        <f t="shared" si="2158"/>
        <v>1.00148383</v>
      </c>
      <c r="P3755" s="35">
        <f t="shared" si="2159"/>
        <v>1.00559942</v>
      </c>
      <c r="Q3755" s="35">
        <f t="shared" si="2160"/>
        <v>1.3247181503552989</v>
      </c>
      <c r="R3755" s="2">
        <f t="shared" si="2161"/>
        <v>1.3266838000000001</v>
      </c>
      <c r="S3755" s="2">
        <f t="shared" si="2162"/>
        <v>1.29117631</v>
      </c>
      <c r="T3755" s="2">
        <f t="shared" si="2163"/>
        <v>319116.97622690001</v>
      </c>
      <c r="U3755" s="2">
        <f t="shared" si="2164"/>
        <v>0</v>
      </c>
      <c r="V3755" s="2">
        <f t="shared" si="2165"/>
        <v>78579.648321865578</v>
      </c>
      <c r="W3755" s="2">
        <f t="shared" si="2166"/>
        <v>319116.9762269088</v>
      </c>
      <c r="X3755" s="36">
        <f t="shared" si="2167"/>
        <v>0</v>
      </c>
      <c r="Y3755" s="2">
        <f t="shared" si="2168"/>
        <v>0</v>
      </c>
      <c r="Z3755" s="37">
        <f t="shared" si="2169"/>
        <v>0</v>
      </c>
      <c r="AA3755" s="2">
        <f t="shared" si="2170"/>
        <v>0</v>
      </c>
      <c r="AB3755" s="4">
        <f t="shared" si="2179"/>
        <v>7.1215000000000001E-2</v>
      </c>
      <c r="AC3755" s="148">
        <f t="shared" si="2171"/>
        <v>1224</v>
      </c>
      <c r="AD3755" s="36">
        <v>252</v>
      </c>
      <c r="AE3755" s="35">
        <f t="shared" si="2172"/>
        <v>1.396738598</v>
      </c>
      <c r="AF3755" s="2">
        <f t="shared" si="2173"/>
        <v>126606.02174626</v>
      </c>
      <c r="AG3755" s="2">
        <f t="shared" si="2174"/>
        <v>126606.02174626</v>
      </c>
      <c r="AH3755" s="3">
        <f t="shared" si="2175"/>
        <v>0</v>
      </c>
      <c r="AI3755" s="3"/>
      <c r="AJ3755" s="3">
        <v>0</v>
      </c>
      <c r="AK3755" s="2">
        <f t="shared" si="2176"/>
        <v>140945.1326161043</v>
      </c>
      <c r="AR3755" s="1"/>
      <c r="AW3755" s="30"/>
      <c r="AX3755" s="30"/>
    </row>
    <row r="3756" spans="1:50" x14ac:dyDescent="0.2">
      <c r="A3756" s="78">
        <f t="shared" si="2178"/>
        <v>45647</v>
      </c>
      <c r="B3756" s="2">
        <f t="shared" si="2147"/>
        <v>586829.93108240131</v>
      </c>
      <c r="C3756" s="3">
        <f t="shared" si="2148"/>
        <v>79222040.696124181</v>
      </c>
      <c r="D3756" s="2">
        <f t="shared" si="2177"/>
        <v>240537.3279050432</v>
      </c>
      <c r="E3756" s="2">
        <f t="shared" si="2149"/>
        <v>0</v>
      </c>
      <c r="F3756" s="33">
        <f t="shared" si="2150"/>
        <v>240537.3279050432</v>
      </c>
      <c r="G3756" s="39">
        <f t="shared" si="2151"/>
        <v>7036.33</v>
      </c>
      <c r="H3756" s="38">
        <f>IF(AND(N3756=1,N3755&gt;1),VLOOKUP(A3755,[1]Plan1!$CW$105:$CY$300,3),H3755)</f>
        <v>7063.77</v>
      </c>
      <c r="I3756" s="127">
        <f t="shared" si="2152"/>
        <v>45576</v>
      </c>
      <c r="J3756" s="127">
        <f t="shared" si="2153"/>
        <v>45607</v>
      </c>
      <c r="K3756" s="34">
        <f t="shared" si="2154"/>
        <v>3.8997602443320289E-3</v>
      </c>
      <c r="L3756" s="212">
        <f t="shared" si="2155"/>
        <v>45667</v>
      </c>
      <c r="M3756" s="1">
        <f t="shared" si="2156"/>
        <v>21</v>
      </c>
      <c r="N3756" s="1">
        <f t="shared" si="2157"/>
        <v>9</v>
      </c>
      <c r="O3756" s="2">
        <f t="shared" si="2158"/>
        <v>1.00166946</v>
      </c>
      <c r="P3756" s="35">
        <f t="shared" si="2159"/>
        <v>1.00559942</v>
      </c>
      <c r="Q3756" s="35">
        <f t="shared" si="2160"/>
        <v>1.3247181503552989</v>
      </c>
      <c r="R3756" s="2">
        <f t="shared" si="2161"/>
        <v>1.3269297099999999</v>
      </c>
      <c r="S3756" s="2">
        <f t="shared" si="2162"/>
        <v>1.29117631</v>
      </c>
      <c r="T3756" s="2">
        <f t="shared" si="2163"/>
        <v>319176.12676120998</v>
      </c>
      <c r="U3756" s="2">
        <f t="shared" si="2164"/>
        <v>0</v>
      </c>
      <c r="V3756" s="2">
        <f t="shared" si="2165"/>
        <v>78638.798856170659</v>
      </c>
      <c r="W3756" s="2">
        <f t="shared" si="2166"/>
        <v>319176.12676121388</v>
      </c>
      <c r="X3756" s="36">
        <f t="shared" si="2167"/>
        <v>0</v>
      </c>
      <c r="Y3756" s="2">
        <f t="shared" si="2168"/>
        <v>0</v>
      </c>
      <c r="Z3756" s="37">
        <f t="shared" si="2169"/>
        <v>0</v>
      </c>
      <c r="AA3756" s="2">
        <f t="shared" si="2170"/>
        <v>0</v>
      </c>
      <c r="AB3756" s="4">
        <f t="shared" si="2179"/>
        <v>7.1215000000000001E-2</v>
      </c>
      <c r="AC3756" s="148">
        <f t="shared" si="2171"/>
        <v>1224</v>
      </c>
      <c r="AD3756" s="36">
        <v>252</v>
      </c>
      <c r="AE3756" s="35">
        <f t="shared" si="2172"/>
        <v>1.396738598</v>
      </c>
      <c r="AF3756" s="2">
        <f t="shared" si="2173"/>
        <v>126629.48904631</v>
      </c>
      <c r="AG3756" s="2">
        <f t="shared" si="2174"/>
        <v>126629.48904631</v>
      </c>
      <c r="AH3756" s="3">
        <f t="shared" si="2175"/>
        <v>0</v>
      </c>
      <c r="AI3756" s="3"/>
      <c r="AJ3756" s="3">
        <v>0</v>
      </c>
      <c r="AK3756" s="2">
        <f t="shared" si="2176"/>
        <v>141024.31527487739</v>
      </c>
      <c r="AR3756" s="1"/>
      <c r="AW3756" s="30"/>
      <c r="AX3756" s="30"/>
    </row>
    <row r="3757" spans="1:50" x14ac:dyDescent="0.2">
      <c r="A3757" s="78">
        <f t="shared" si="2178"/>
        <v>45648</v>
      </c>
      <c r="B3757" s="2">
        <f t="shared" si="2147"/>
        <v>586909.11374117434</v>
      </c>
      <c r="C3757" s="3">
        <f t="shared" si="2148"/>
        <v>79232730.355058536</v>
      </c>
      <c r="D3757" s="2">
        <f t="shared" si="2177"/>
        <v>240537.3279050432</v>
      </c>
      <c r="E3757" s="2">
        <f t="shared" si="2149"/>
        <v>0</v>
      </c>
      <c r="F3757" s="33">
        <f t="shared" si="2150"/>
        <v>240537.3279050432</v>
      </c>
      <c r="G3757" s="39">
        <f t="shared" si="2151"/>
        <v>7036.33</v>
      </c>
      <c r="H3757" s="38">
        <f>IF(AND(N3757=1,N3756&gt;1),VLOOKUP(A3756,[1]Plan1!$CW$105:$CY$300,3),H3756)</f>
        <v>7063.77</v>
      </c>
      <c r="I3757" s="127">
        <f t="shared" si="2152"/>
        <v>45576</v>
      </c>
      <c r="J3757" s="127">
        <f t="shared" si="2153"/>
        <v>45607</v>
      </c>
      <c r="K3757" s="34">
        <f t="shared" si="2154"/>
        <v>3.8997602443320289E-3</v>
      </c>
      <c r="L3757" s="212">
        <f t="shared" si="2155"/>
        <v>45667</v>
      </c>
      <c r="M3757" s="1">
        <f t="shared" si="2156"/>
        <v>21</v>
      </c>
      <c r="N3757" s="1">
        <f t="shared" si="2157"/>
        <v>9</v>
      </c>
      <c r="O3757" s="2">
        <f t="shared" si="2158"/>
        <v>1.00166946</v>
      </c>
      <c r="P3757" s="35">
        <f t="shared" si="2159"/>
        <v>1.00559942</v>
      </c>
      <c r="Q3757" s="35">
        <f t="shared" si="2160"/>
        <v>1.3247181503552989</v>
      </c>
      <c r="R3757" s="2">
        <f t="shared" si="2161"/>
        <v>1.3269297099999999</v>
      </c>
      <c r="S3757" s="2">
        <f t="shared" si="2162"/>
        <v>1.29117631</v>
      </c>
      <c r="T3757" s="2">
        <f t="shared" si="2163"/>
        <v>319176.12676120998</v>
      </c>
      <c r="U3757" s="2">
        <f t="shared" si="2164"/>
        <v>0</v>
      </c>
      <c r="V3757" s="2">
        <f t="shared" si="2165"/>
        <v>78638.798856170659</v>
      </c>
      <c r="W3757" s="2">
        <f t="shared" si="2166"/>
        <v>319176.12676121388</v>
      </c>
      <c r="X3757" s="36">
        <f t="shared" si="2167"/>
        <v>0</v>
      </c>
      <c r="Y3757" s="2">
        <f t="shared" si="2168"/>
        <v>0</v>
      </c>
      <c r="Z3757" s="37">
        <f t="shared" si="2169"/>
        <v>0</v>
      </c>
      <c r="AA3757" s="2">
        <f t="shared" si="2170"/>
        <v>0</v>
      </c>
      <c r="AB3757" s="4">
        <f t="shared" si="2179"/>
        <v>7.1215000000000001E-2</v>
      </c>
      <c r="AC3757" s="148">
        <f t="shared" si="2171"/>
        <v>1224</v>
      </c>
      <c r="AD3757" s="36">
        <v>252</v>
      </c>
      <c r="AE3757" s="35">
        <f t="shared" si="2172"/>
        <v>1.396738598</v>
      </c>
      <c r="AF3757" s="2">
        <f t="shared" si="2173"/>
        <v>126629.48904631</v>
      </c>
      <c r="AG3757" s="2">
        <f t="shared" si="2174"/>
        <v>126629.48904631</v>
      </c>
      <c r="AH3757" s="3">
        <f t="shared" si="2175"/>
        <v>0</v>
      </c>
      <c r="AI3757" s="3"/>
      <c r="AJ3757" s="3">
        <v>0</v>
      </c>
      <c r="AK3757" s="2">
        <f t="shared" si="2176"/>
        <v>141103.49793365045</v>
      </c>
      <c r="AR3757" s="1"/>
      <c r="AW3757" s="30"/>
      <c r="AX3757" s="30"/>
    </row>
    <row r="3758" spans="1:50" x14ac:dyDescent="0.2">
      <c r="A3758" s="78">
        <f t="shared" si="2178"/>
        <v>45649</v>
      </c>
      <c r="B3758" s="2">
        <f t="shared" si="2147"/>
        <v>587110.01357753738</v>
      </c>
      <c r="C3758" s="3">
        <f t="shared" si="2148"/>
        <v>79259851.83296755</v>
      </c>
      <c r="D3758" s="2">
        <f t="shared" si="2177"/>
        <v>240537.3279050432</v>
      </c>
      <c r="E3758" s="2">
        <f t="shared" si="2149"/>
        <v>0</v>
      </c>
      <c r="F3758" s="33">
        <f t="shared" si="2150"/>
        <v>240537.3279050432</v>
      </c>
      <c r="G3758" s="39">
        <f t="shared" si="2151"/>
        <v>7036.33</v>
      </c>
      <c r="H3758" s="38">
        <f>IF(AND(N3758=1,N3757&gt;1),VLOOKUP(A3757,[1]Plan1!$CW$105:$CY$300,3),H3757)</f>
        <v>7063.77</v>
      </c>
      <c r="I3758" s="127">
        <f t="shared" si="2152"/>
        <v>45576</v>
      </c>
      <c r="J3758" s="127">
        <f t="shared" si="2153"/>
        <v>45607</v>
      </c>
      <c r="K3758" s="34">
        <f t="shared" si="2154"/>
        <v>3.8997602443320289E-3</v>
      </c>
      <c r="L3758" s="212">
        <f t="shared" si="2155"/>
        <v>45667</v>
      </c>
      <c r="M3758" s="1">
        <f t="shared" si="2156"/>
        <v>21</v>
      </c>
      <c r="N3758" s="1">
        <f t="shared" si="2157"/>
        <v>9</v>
      </c>
      <c r="O3758" s="2">
        <f t="shared" si="2158"/>
        <v>1.00166946</v>
      </c>
      <c r="P3758" s="35">
        <f t="shared" si="2159"/>
        <v>1.00559942</v>
      </c>
      <c r="Q3758" s="35">
        <f t="shared" si="2160"/>
        <v>1.3247181503552989</v>
      </c>
      <c r="R3758" s="2">
        <f t="shared" si="2161"/>
        <v>1.3269297099999999</v>
      </c>
      <c r="S3758" s="2">
        <f t="shared" si="2162"/>
        <v>1.29117631</v>
      </c>
      <c r="T3758" s="2">
        <f t="shared" si="2163"/>
        <v>319176.12676120998</v>
      </c>
      <c r="U3758" s="2">
        <f t="shared" si="2164"/>
        <v>0</v>
      </c>
      <c r="V3758" s="2">
        <f t="shared" si="2165"/>
        <v>78638.798856170659</v>
      </c>
      <c r="W3758" s="2">
        <f t="shared" si="2166"/>
        <v>319176.12676121388</v>
      </c>
      <c r="X3758" s="36">
        <f t="shared" si="2167"/>
        <v>0</v>
      </c>
      <c r="Y3758" s="2">
        <f t="shared" si="2168"/>
        <v>0</v>
      </c>
      <c r="Z3758" s="37">
        <f t="shared" si="2169"/>
        <v>0</v>
      </c>
      <c r="AA3758" s="2">
        <f t="shared" si="2170"/>
        <v>0</v>
      </c>
      <c r="AB3758" s="4">
        <f t="shared" si="2179"/>
        <v>7.1215000000000001E-2</v>
      </c>
      <c r="AC3758" s="148">
        <f t="shared" si="2171"/>
        <v>1225</v>
      </c>
      <c r="AD3758" s="36">
        <v>252</v>
      </c>
      <c r="AE3758" s="35">
        <f t="shared" si="2172"/>
        <v>1.3971199459999999</v>
      </c>
      <c r="AF3758" s="2">
        <f t="shared" si="2173"/>
        <v>126751.20622389999</v>
      </c>
      <c r="AG3758" s="2">
        <f t="shared" si="2174"/>
        <v>126751.20622389999</v>
      </c>
      <c r="AH3758" s="3">
        <f t="shared" si="2175"/>
        <v>0</v>
      </c>
      <c r="AI3758" s="3"/>
      <c r="AJ3758" s="3">
        <v>0</v>
      </c>
      <c r="AK3758" s="2">
        <f t="shared" si="2176"/>
        <v>141182.68059242357</v>
      </c>
      <c r="AR3758" s="1"/>
      <c r="AW3758" s="30"/>
      <c r="AX3758" s="30"/>
    </row>
    <row r="3759" spans="1:50" x14ac:dyDescent="0.2">
      <c r="A3759" s="78">
        <f t="shared" si="2178"/>
        <v>45650</v>
      </c>
      <c r="B3759" s="2">
        <f t="shared" si="2147"/>
        <v>587393.626370162</v>
      </c>
      <c r="C3759" s="3">
        <f t="shared" si="2148"/>
        <v>79298139.559971869</v>
      </c>
      <c r="D3759" s="2">
        <f t="shared" si="2177"/>
        <v>240537.3279050432</v>
      </c>
      <c r="E3759" s="2">
        <f t="shared" si="2149"/>
        <v>0</v>
      </c>
      <c r="F3759" s="33">
        <f t="shared" si="2150"/>
        <v>240537.3279050432</v>
      </c>
      <c r="G3759" s="39">
        <f t="shared" si="2151"/>
        <v>7036.33</v>
      </c>
      <c r="H3759" s="38">
        <f>IF(AND(N3759=1,N3758&gt;1),VLOOKUP(A3758,[1]Plan1!$CW$105:$CY$300,3),H3758)</f>
        <v>7063.77</v>
      </c>
      <c r="I3759" s="127">
        <f t="shared" si="2152"/>
        <v>45576</v>
      </c>
      <c r="J3759" s="127">
        <f t="shared" si="2153"/>
        <v>45607</v>
      </c>
      <c r="K3759" s="34">
        <f t="shared" si="2154"/>
        <v>3.8997602443320289E-3</v>
      </c>
      <c r="L3759" s="212">
        <f t="shared" si="2155"/>
        <v>45667</v>
      </c>
      <c r="M3759" s="1">
        <f t="shared" si="2156"/>
        <v>21</v>
      </c>
      <c r="N3759" s="1">
        <f t="shared" si="2157"/>
        <v>10</v>
      </c>
      <c r="O3759" s="2">
        <f t="shared" si="2158"/>
        <v>1.00185513</v>
      </c>
      <c r="P3759" s="35">
        <f t="shared" si="2159"/>
        <v>1.00559942</v>
      </c>
      <c r="Q3759" s="35">
        <f t="shared" si="2160"/>
        <v>1.3247181503552989</v>
      </c>
      <c r="R3759" s="2">
        <f t="shared" si="2161"/>
        <v>1.3271756699999999</v>
      </c>
      <c r="S3759" s="2">
        <f t="shared" si="2162"/>
        <v>1.29117631</v>
      </c>
      <c r="T3759" s="2">
        <f t="shared" si="2163"/>
        <v>319235.28932237998</v>
      </c>
      <c r="U3759" s="2">
        <f t="shared" si="2164"/>
        <v>0</v>
      </c>
      <c r="V3759" s="2">
        <f t="shared" si="2165"/>
        <v>78697.961417342187</v>
      </c>
      <c r="W3759" s="2">
        <f t="shared" si="2166"/>
        <v>319235.28932238539</v>
      </c>
      <c r="X3759" s="36">
        <f t="shared" si="2167"/>
        <v>0</v>
      </c>
      <c r="Y3759" s="2">
        <f t="shared" si="2168"/>
        <v>0</v>
      </c>
      <c r="Z3759" s="37">
        <f t="shared" si="2169"/>
        <v>0</v>
      </c>
      <c r="AA3759" s="2">
        <f t="shared" si="2170"/>
        <v>0</v>
      </c>
      <c r="AB3759" s="4">
        <f t="shared" si="2179"/>
        <v>7.1215000000000001E-2</v>
      </c>
      <c r="AC3759" s="148">
        <f t="shared" si="2171"/>
        <v>1226</v>
      </c>
      <c r="AD3759" s="36">
        <v>252</v>
      </c>
      <c r="AE3759" s="35">
        <f t="shared" si="2172"/>
        <v>1.397501398</v>
      </c>
      <c r="AF3759" s="2">
        <f t="shared" si="2173"/>
        <v>126896.47379658</v>
      </c>
      <c r="AG3759" s="2">
        <f t="shared" si="2174"/>
        <v>126896.47379658</v>
      </c>
      <c r="AH3759" s="3">
        <f t="shared" si="2175"/>
        <v>0</v>
      </c>
      <c r="AI3759" s="3"/>
      <c r="AJ3759" s="3">
        <v>0</v>
      </c>
      <c r="AK3759" s="2">
        <f t="shared" si="2176"/>
        <v>141261.86325119666</v>
      </c>
      <c r="AR3759" s="1"/>
      <c r="AW3759" s="30"/>
      <c r="AX3759" s="30"/>
    </row>
    <row r="3760" spans="1:50" x14ac:dyDescent="0.2">
      <c r="A3760" s="78">
        <f t="shared" si="2178"/>
        <v>45651</v>
      </c>
      <c r="B3760" s="2">
        <f t="shared" si="2147"/>
        <v>587555.50223692984</v>
      </c>
      <c r="C3760" s="3">
        <f t="shared" si="2148"/>
        <v>79319992.801985532</v>
      </c>
      <c r="D3760" s="2">
        <f t="shared" si="2177"/>
        <v>240537.3279050432</v>
      </c>
      <c r="E3760" s="2">
        <f t="shared" si="2149"/>
        <v>0</v>
      </c>
      <c r="F3760" s="33">
        <f t="shared" si="2150"/>
        <v>240537.3279050432</v>
      </c>
      <c r="G3760" s="39">
        <f t="shared" si="2151"/>
        <v>7036.33</v>
      </c>
      <c r="H3760" s="38">
        <f>IF(AND(N3760=1,N3759&gt;1),VLOOKUP(A3759,[1]Plan1!$CW$105:$CY$300,3),H3759)</f>
        <v>7063.77</v>
      </c>
      <c r="I3760" s="127">
        <f t="shared" si="2152"/>
        <v>45576</v>
      </c>
      <c r="J3760" s="127">
        <f t="shared" si="2153"/>
        <v>45607</v>
      </c>
      <c r="K3760" s="34">
        <f t="shared" si="2154"/>
        <v>3.8997602443320289E-3</v>
      </c>
      <c r="L3760" s="212">
        <f t="shared" si="2155"/>
        <v>45667</v>
      </c>
      <c r="M3760" s="1">
        <f t="shared" si="2156"/>
        <v>21</v>
      </c>
      <c r="N3760" s="1">
        <f t="shared" si="2157"/>
        <v>11</v>
      </c>
      <c r="O3760" s="2">
        <f t="shared" si="2158"/>
        <v>1.0020408300000001</v>
      </c>
      <c r="P3760" s="35">
        <f t="shared" si="2159"/>
        <v>1.00559942</v>
      </c>
      <c r="Q3760" s="35">
        <f t="shared" si="2160"/>
        <v>1.3247181503552989</v>
      </c>
      <c r="R3760" s="2">
        <f t="shared" si="2161"/>
        <v>1.3274216700000001</v>
      </c>
      <c r="S3760" s="2">
        <f t="shared" si="2162"/>
        <v>1.29117631</v>
      </c>
      <c r="T3760" s="2">
        <f t="shared" si="2163"/>
        <v>319294.46150505001</v>
      </c>
      <c r="U3760" s="2">
        <f t="shared" si="2164"/>
        <v>0</v>
      </c>
      <c r="V3760" s="2">
        <f t="shared" si="2165"/>
        <v>78757.13360000687</v>
      </c>
      <c r="W3760" s="2">
        <f t="shared" si="2166"/>
        <v>319294.46150505007</v>
      </c>
      <c r="X3760" s="36">
        <f t="shared" si="2167"/>
        <v>0</v>
      </c>
      <c r="Y3760" s="2">
        <f t="shared" si="2168"/>
        <v>0</v>
      </c>
      <c r="Z3760" s="37">
        <f t="shared" si="2169"/>
        <v>0</v>
      </c>
      <c r="AA3760" s="2">
        <f t="shared" si="2170"/>
        <v>0</v>
      </c>
      <c r="AB3760" s="4">
        <f t="shared" si="2179"/>
        <v>7.1215000000000001E-2</v>
      </c>
      <c r="AC3760" s="148">
        <f t="shared" si="2171"/>
        <v>1226</v>
      </c>
      <c r="AD3760" s="36">
        <v>252</v>
      </c>
      <c r="AE3760" s="35">
        <f t="shared" si="2172"/>
        <v>1.397501398</v>
      </c>
      <c r="AF3760" s="2">
        <f t="shared" si="2173"/>
        <v>126919.99482191</v>
      </c>
      <c r="AG3760" s="2">
        <f t="shared" si="2174"/>
        <v>126919.99482191</v>
      </c>
      <c r="AH3760" s="3">
        <f t="shared" si="2175"/>
        <v>0</v>
      </c>
      <c r="AI3760" s="3"/>
      <c r="AJ3760" s="3">
        <v>0</v>
      </c>
      <c r="AK3760" s="2">
        <f t="shared" si="2176"/>
        <v>141341.04590996975</v>
      </c>
      <c r="AR3760" s="1"/>
      <c r="AW3760" s="30"/>
      <c r="AX3760" s="30"/>
    </row>
    <row r="3761" spans="1:50" x14ac:dyDescent="0.2">
      <c r="A3761" s="78">
        <f t="shared" si="2178"/>
        <v>45652</v>
      </c>
      <c r="B3761" s="2">
        <f t="shared" si="2147"/>
        <v>587756.5136132529</v>
      </c>
      <c r="C3761" s="3">
        <f t="shared" si="2148"/>
        <v>79347129.337789148</v>
      </c>
      <c r="D3761" s="2">
        <f t="shared" si="2177"/>
        <v>240537.3279050432</v>
      </c>
      <c r="E3761" s="2">
        <f t="shared" si="2149"/>
        <v>0</v>
      </c>
      <c r="F3761" s="33">
        <f t="shared" si="2150"/>
        <v>240537.3279050432</v>
      </c>
      <c r="G3761" s="39">
        <f t="shared" si="2151"/>
        <v>7036.33</v>
      </c>
      <c r="H3761" s="38">
        <f>IF(AND(N3761=1,N3760&gt;1),VLOOKUP(A3760,[1]Plan1!$CW$105:$CY$300,3),H3760)</f>
        <v>7063.77</v>
      </c>
      <c r="I3761" s="127">
        <f t="shared" si="2152"/>
        <v>45576</v>
      </c>
      <c r="J3761" s="127">
        <f t="shared" si="2153"/>
        <v>45607</v>
      </c>
      <c r="K3761" s="34">
        <f t="shared" si="2154"/>
        <v>3.8997602443320289E-3</v>
      </c>
      <c r="L3761" s="212">
        <f t="shared" si="2155"/>
        <v>45667</v>
      </c>
      <c r="M3761" s="1">
        <f t="shared" si="2156"/>
        <v>21</v>
      </c>
      <c r="N3761" s="1">
        <f t="shared" si="2157"/>
        <v>11</v>
      </c>
      <c r="O3761" s="2">
        <f t="shared" si="2158"/>
        <v>1.0020408300000001</v>
      </c>
      <c r="P3761" s="35">
        <f t="shared" si="2159"/>
        <v>1.00559942</v>
      </c>
      <c r="Q3761" s="35">
        <f t="shared" si="2160"/>
        <v>1.3247181503552989</v>
      </c>
      <c r="R3761" s="2">
        <f t="shared" si="2161"/>
        <v>1.3274216700000001</v>
      </c>
      <c r="S3761" s="2">
        <f t="shared" si="2162"/>
        <v>1.29117631</v>
      </c>
      <c r="T3761" s="2">
        <f t="shared" si="2163"/>
        <v>319294.46150505001</v>
      </c>
      <c r="U3761" s="2">
        <f t="shared" si="2164"/>
        <v>0</v>
      </c>
      <c r="V3761" s="2">
        <f t="shared" si="2165"/>
        <v>78757.13360000687</v>
      </c>
      <c r="W3761" s="2">
        <f t="shared" si="2166"/>
        <v>319294.46150505007</v>
      </c>
      <c r="X3761" s="36">
        <f t="shared" si="2167"/>
        <v>0</v>
      </c>
      <c r="Y3761" s="2">
        <f t="shared" si="2168"/>
        <v>0</v>
      </c>
      <c r="Z3761" s="37">
        <f t="shared" si="2169"/>
        <v>0</v>
      </c>
      <c r="AA3761" s="2">
        <f t="shared" si="2170"/>
        <v>0</v>
      </c>
      <c r="AB3761" s="4">
        <f t="shared" si="2179"/>
        <v>7.1215000000000001E-2</v>
      </c>
      <c r="AC3761" s="148">
        <f t="shared" si="2171"/>
        <v>1227</v>
      </c>
      <c r="AD3761" s="36">
        <v>252</v>
      </c>
      <c r="AE3761" s="35">
        <f t="shared" si="2172"/>
        <v>1.397882954</v>
      </c>
      <c r="AF3761" s="2">
        <f t="shared" si="2173"/>
        <v>127041.82353946001</v>
      </c>
      <c r="AG3761" s="2">
        <f t="shared" si="2174"/>
        <v>127041.82353946001</v>
      </c>
      <c r="AH3761" s="3">
        <f t="shared" si="2175"/>
        <v>0</v>
      </c>
      <c r="AI3761" s="3"/>
      <c r="AJ3761" s="3">
        <v>0</v>
      </c>
      <c r="AK3761" s="2">
        <f t="shared" si="2176"/>
        <v>141420.22856874281</v>
      </c>
      <c r="AR3761" s="1"/>
      <c r="AW3761" s="30"/>
      <c r="AX3761" s="30"/>
    </row>
    <row r="3762" spans="1:50" x14ac:dyDescent="0.2">
      <c r="A3762" s="78">
        <f t="shared" si="2178"/>
        <v>45653</v>
      </c>
      <c r="B3762" s="2">
        <f t="shared" si="2147"/>
        <v>588040.31338210695</v>
      </c>
      <c r="C3762" s="3">
        <f t="shared" si="2148"/>
        <v>79385442.306584433</v>
      </c>
      <c r="D3762" s="2">
        <f t="shared" si="2177"/>
        <v>240537.3279050432</v>
      </c>
      <c r="E3762" s="2">
        <f t="shared" si="2149"/>
        <v>0</v>
      </c>
      <c r="F3762" s="33">
        <f t="shared" si="2150"/>
        <v>240537.3279050432</v>
      </c>
      <c r="G3762" s="39">
        <f t="shared" si="2151"/>
        <v>7036.33</v>
      </c>
      <c r="H3762" s="38">
        <f>IF(AND(N3762=1,N3761&gt;1),VLOOKUP(A3761,[1]Plan1!$CW$105:$CY$300,3),H3761)</f>
        <v>7063.77</v>
      </c>
      <c r="I3762" s="127">
        <f t="shared" si="2152"/>
        <v>45576</v>
      </c>
      <c r="J3762" s="127">
        <f t="shared" si="2153"/>
        <v>45607</v>
      </c>
      <c r="K3762" s="34">
        <f t="shared" si="2154"/>
        <v>3.8997602443320289E-3</v>
      </c>
      <c r="L3762" s="212">
        <f t="shared" si="2155"/>
        <v>45667</v>
      </c>
      <c r="M3762" s="1">
        <f t="shared" si="2156"/>
        <v>21</v>
      </c>
      <c r="N3762" s="1">
        <f t="shared" si="2157"/>
        <v>12</v>
      </c>
      <c r="O3762" s="2">
        <f t="shared" si="2158"/>
        <v>1.0022265699999999</v>
      </c>
      <c r="P3762" s="35">
        <f t="shared" si="2159"/>
        <v>1.00559942</v>
      </c>
      <c r="Q3762" s="35">
        <f t="shared" si="2160"/>
        <v>1.3247181503552989</v>
      </c>
      <c r="R3762" s="2">
        <f t="shared" si="2161"/>
        <v>1.32766772</v>
      </c>
      <c r="S3762" s="2">
        <f t="shared" si="2162"/>
        <v>1.29117631</v>
      </c>
      <c r="T3762" s="2">
        <f t="shared" si="2163"/>
        <v>319353.64571458002</v>
      </c>
      <c r="U3762" s="2">
        <f t="shared" si="2164"/>
        <v>0</v>
      </c>
      <c r="V3762" s="2">
        <f t="shared" si="2165"/>
        <v>78816.317809537883</v>
      </c>
      <c r="W3762" s="2">
        <f t="shared" si="2166"/>
        <v>319353.64571458107</v>
      </c>
      <c r="X3762" s="36">
        <f t="shared" si="2167"/>
        <v>0</v>
      </c>
      <c r="Y3762" s="2">
        <f t="shared" si="2168"/>
        <v>0</v>
      </c>
      <c r="Z3762" s="37">
        <f t="shared" si="2169"/>
        <v>0</v>
      </c>
      <c r="AA3762" s="2">
        <f t="shared" si="2170"/>
        <v>0</v>
      </c>
      <c r="AB3762" s="4">
        <f t="shared" si="2179"/>
        <v>7.1215000000000001E-2</v>
      </c>
      <c r="AC3762" s="148">
        <f t="shared" si="2171"/>
        <v>1228</v>
      </c>
      <c r="AD3762" s="36">
        <v>252</v>
      </c>
      <c r="AE3762" s="35">
        <f t="shared" si="2172"/>
        <v>1.3982646139999999</v>
      </c>
      <c r="AF3762" s="2">
        <f t="shared" si="2173"/>
        <v>127187.25644000999</v>
      </c>
      <c r="AG3762" s="2">
        <f t="shared" si="2174"/>
        <v>127187.25644000999</v>
      </c>
      <c r="AH3762" s="3">
        <f t="shared" si="2175"/>
        <v>0</v>
      </c>
      <c r="AI3762" s="3"/>
      <c r="AJ3762" s="3">
        <v>0</v>
      </c>
      <c r="AK3762" s="2">
        <f t="shared" si="2176"/>
        <v>141499.41122751593</v>
      </c>
      <c r="AR3762" s="1"/>
      <c r="AW3762" s="30"/>
      <c r="AX3762" s="30"/>
    </row>
    <row r="3763" spans="1:50" x14ac:dyDescent="0.2">
      <c r="A3763" s="78">
        <f t="shared" si="2178"/>
        <v>45654</v>
      </c>
      <c r="B3763" s="2">
        <f t="shared" si="2147"/>
        <v>588202.26804350747</v>
      </c>
      <c r="C3763" s="3">
        <f t="shared" si="2148"/>
        <v>79407306.185873508</v>
      </c>
      <c r="D3763" s="2">
        <f t="shared" si="2177"/>
        <v>240537.3279050432</v>
      </c>
      <c r="E3763" s="2">
        <f t="shared" si="2149"/>
        <v>0</v>
      </c>
      <c r="F3763" s="33">
        <f t="shared" si="2150"/>
        <v>240537.3279050432</v>
      </c>
      <c r="G3763" s="39">
        <f t="shared" si="2151"/>
        <v>7036.33</v>
      </c>
      <c r="H3763" s="38">
        <f>IF(AND(N3763=1,N3762&gt;1),VLOOKUP(A3762,[1]Plan1!$CW$105:$CY$300,3),H3762)</f>
        <v>7063.77</v>
      </c>
      <c r="I3763" s="127">
        <f t="shared" si="2152"/>
        <v>45576</v>
      </c>
      <c r="J3763" s="127">
        <f t="shared" si="2153"/>
        <v>45607</v>
      </c>
      <c r="K3763" s="34">
        <f t="shared" si="2154"/>
        <v>3.8997602443320289E-3</v>
      </c>
      <c r="L3763" s="212">
        <f t="shared" si="2155"/>
        <v>45667</v>
      </c>
      <c r="M3763" s="1">
        <f t="shared" si="2156"/>
        <v>21</v>
      </c>
      <c r="N3763" s="1">
        <f t="shared" si="2157"/>
        <v>13</v>
      </c>
      <c r="O3763" s="2">
        <f t="shared" si="2158"/>
        <v>1.00241234</v>
      </c>
      <c r="P3763" s="35">
        <f t="shared" si="2159"/>
        <v>1.00559942</v>
      </c>
      <c r="Q3763" s="35">
        <f t="shared" si="2160"/>
        <v>1.3247181503552989</v>
      </c>
      <c r="R3763" s="2">
        <f t="shared" si="2161"/>
        <v>1.32791382</v>
      </c>
      <c r="S3763" s="2">
        <f t="shared" si="2162"/>
        <v>1.29117631</v>
      </c>
      <c r="T3763" s="2">
        <f t="shared" si="2163"/>
        <v>319412.84195097</v>
      </c>
      <c r="U3763" s="2">
        <f t="shared" si="2164"/>
        <v>0</v>
      </c>
      <c r="V3763" s="2">
        <f t="shared" si="2165"/>
        <v>78875.514045935313</v>
      </c>
      <c r="W3763" s="2">
        <f t="shared" si="2166"/>
        <v>319412.8419509785</v>
      </c>
      <c r="X3763" s="36">
        <f t="shared" si="2167"/>
        <v>0</v>
      </c>
      <c r="Y3763" s="2">
        <f t="shared" si="2168"/>
        <v>0</v>
      </c>
      <c r="Z3763" s="37">
        <f t="shared" si="2169"/>
        <v>0</v>
      </c>
      <c r="AA3763" s="2">
        <f t="shared" si="2170"/>
        <v>0</v>
      </c>
      <c r="AB3763" s="4">
        <f t="shared" si="2179"/>
        <v>7.1215000000000001E-2</v>
      </c>
      <c r="AC3763" s="148">
        <f t="shared" si="2171"/>
        <v>1228</v>
      </c>
      <c r="AD3763" s="36">
        <v>252</v>
      </c>
      <c r="AE3763" s="35">
        <f t="shared" si="2172"/>
        <v>1.3982646139999999</v>
      </c>
      <c r="AF3763" s="2">
        <f t="shared" si="2173"/>
        <v>127210.83220624</v>
      </c>
      <c r="AG3763" s="2">
        <f t="shared" si="2174"/>
        <v>127210.83220624</v>
      </c>
      <c r="AH3763" s="3">
        <f t="shared" si="2175"/>
        <v>0</v>
      </c>
      <c r="AI3763" s="3"/>
      <c r="AJ3763" s="3">
        <v>0</v>
      </c>
      <c r="AK3763" s="2">
        <f t="shared" si="2176"/>
        <v>141578.59388628902</v>
      </c>
      <c r="AR3763" s="1"/>
      <c r="AW3763" s="30"/>
      <c r="AX3763" s="30"/>
    </row>
    <row r="3764" spans="1:50" x14ac:dyDescent="0.2">
      <c r="A3764" s="78">
        <f t="shared" si="2178"/>
        <v>45655</v>
      </c>
      <c r="B3764" s="2">
        <f t="shared" si="2147"/>
        <v>588281.45070228062</v>
      </c>
      <c r="C3764" s="3">
        <f t="shared" si="2148"/>
        <v>79417995.844807878</v>
      </c>
      <c r="D3764" s="2">
        <f t="shared" si="2177"/>
        <v>240537.3279050432</v>
      </c>
      <c r="E3764" s="2">
        <f t="shared" si="2149"/>
        <v>0</v>
      </c>
      <c r="F3764" s="33">
        <f t="shared" si="2150"/>
        <v>240537.3279050432</v>
      </c>
      <c r="G3764" s="39">
        <f t="shared" si="2151"/>
        <v>7036.33</v>
      </c>
      <c r="H3764" s="38">
        <f>IF(AND(N3764=1,N3763&gt;1),VLOOKUP(A3763,[1]Plan1!$CW$105:$CY$300,3),H3763)</f>
        <v>7063.77</v>
      </c>
      <c r="I3764" s="127">
        <f t="shared" si="2152"/>
        <v>45576</v>
      </c>
      <c r="J3764" s="127">
        <f t="shared" si="2153"/>
        <v>45607</v>
      </c>
      <c r="K3764" s="34">
        <f t="shared" si="2154"/>
        <v>3.8997602443320289E-3</v>
      </c>
      <c r="L3764" s="212">
        <f t="shared" si="2155"/>
        <v>45667</v>
      </c>
      <c r="M3764" s="1">
        <f t="shared" si="2156"/>
        <v>21</v>
      </c>
      <c r="N3764" s="1">
        <f t="shared" si="2157"/>
        <v>13</v>
      </c>
      <c r="O3764" s="2">
        <f t="shared" si="2158"/>
        <v>1.00241234</v>
      </c>
      <c r="P3764" s="35">
        <f t="shared" si="2159"/>
        <v>1.00559942</v>
      </c>
      <c r="Q3764" s="35">
        <f t="shared" si="2160"/>
        <v>1.3247181503552989</v>
      </c>
      <c r="R3764" s="2">
        <f t="shared" si="2161"/>
        <v>1.32791382</v>
      </c>
      <c r="S3764" s="2">
        <f t="shared" si="2162"/>
        <v>1.29117631</v>
      </c>
      <c r="T3764" s="2">
        <f t="shared" si="2163"/>
        <v>319412.84195097</v>
      </c>
      <c r="U3764" s="2">
        <f t="shared" si="2164"/>
        <v>0</v>
      </c>
      <c r="V3764" s="2">
        <f t="shared" si="2165"/>
        <v>78875.514045935313</v>
      </c>
      <c r="W3764" s="2">
        <f t="shared" si="2166"/>
        <v>319412.8419509785</v>
      </c>
      <c r="X3764" s="36">
        <f t="shared" si="2167"/>
        <v>0</v>
      </c>
      <c r="Y3764" s="2">
        <f t="shared" si="2168"/>
        <v>0</v>
      </c>
      <c r="Z3764" s="37">
        <f t="shared" si="2169"/>
        <v>0</v>
      </c>
      <c r="AA3764" s="2">
        <f t="shared" si="2170"/>
        <v>0</v>
      </c>
      <c r="AB3764" s="4">
        <f t="shared" si="2179"/>
        <v>7.1215000000000001E-2</v>
      </c>
      <c r="AC3764" s="148">
        <f t="shared" si="2171"/>
        <v>1228</v>
      </c>
      <c r="AD3764" s="36">
        <v>252</v>
      </c>
      <c r="AE3764" s="35">
        <f t="shared" si="2172"/>
        <v>1.3982646139999999</v>
      </c>
      <c r="AF3764" s="2">
        <f t="shared" si="2173"/>
        <v>127210.83220624</v>
      </c>
      <c r="AG3764" s="2">
        <f t="shared" si="2174"/>
        <v>127210.83220624</v>
      </c>
      <c r="AH3764" s="3">
        <f t="shared" si="2175"/>
        <v>0</v>
      </c>
      <c r="AI3764" s="3"/>
      <c r="AJ3764" s="3">
        <v>0</v>
      </c>
      <c r="AK3764" s="2">
        <f t="shared" si="2176"/>
        <v>141657.77654506211</v>
      </c>
      <c r="AR3764" s="1"/>
      <c r="AW3764" s="30"/>
      <c r="AX3764" s="30"/>
    </row>
    <row r="3765" spans="1:50" x14ac:dyDescent="0.2">
      <c r="A3765" s="78">
        <f t="shared" si="2178"/>
        <v>45656</v>
      </c>
      <c r="B3765" s="2">
        <f t="shared" ref="B3765" si="2180">(W3765+AG3765+AJ3765+AK3765)</f>
        <v>588482.57400466374</v>
      </c>
      <c r="C3765" s="3">
        <f t="shared" ref="C3765" si="2181">B3765*135</f>
        <v>79445147.490629598</v>
      </c>
      <c r="D3765" s="2">
        <f t="shared" si="2177"/>
        <v>240537.3279050432</v>
      </c>
      <c r="E3765" s="2">
        <f t="shared" ref="E3765" si="2182">IF(ISERROR(VLOOKUP(A3765,AZ$12:BB$174,2,FALSE)=TRUE),E3764,VLOOKUP(A3765,AZ$12:BB$174,2,FALSE))</f>
        <v>0</v>
      </c>
      <c r="F3765" s="33">
        <f t="shared" ref="F3765" si="2183">(D3765-E3765)</f>
        <v>240537.3279050432</v>
      </c>
      <c r="G3765" s="39">
        <f t="shared" ref="G3765" si="2184">IF(H3765=H3764,G3764,H3764)</f>
        <v>7036.33</v>
      </c>
      <c r="H3765" s="38">
        <f>IF(AND(N3765=1,N3764&gt;1),VLOOKUP(A3764,[1]Plan1!$CW$105:$CY$300,3),H3764)</f>
        <v>7063.77</v>
      </c>
      <c r="I3765" s="127">
        <f t="shared" ref="I3765" si="2185">EDATE(J3765,-1)</f>
        <v>45576</v>
      </c>
      <c r="J3765" s="127">
        <f t="shared" ref="J3765" si="2186">IF(X3764&gt;0,EDATE(A3765,-1),+J3764)</f>
        <v>45607</v>
      </c>
      <c r="K3765" s="34">
        <f t="shared" ref="K3765" si="2187">(H3765/G3765)-1</f>
        <v>3.8997602443320289E-3</v>
      </c>
      <c r="L3765" s="212">
        <f t="shared" ref="L3765" si="2188">VLOOKUP(A3764,AZ$193:BA$372,2)</f>
        <v>45667</v>
      </c>
      <c r="M3765" s="1">
        <f t="shared" ref="M3765" si="2189">IF(L3765=L3764,M3764,NETWORKDAYS(L3764,L3765,$AT$194:$AT$348)-1)</f>
        <v>21</v>
      </c>
      <c r="N3765" s="1">
        <f t="shared" ref="N3765" si="2190">(M3765-(NETWORKDAYS(A3765,L3765,$AT$194:$AT$348)-1))</f>
        <v>13</v>
      </c>
      <c r="O3765" s="2">
        <f t="shared" ref="O3765" si="2191">TRUNC((H3765/G3765)^TRUNC((N3765/M3765),9),8)</f>
        <v>1.00241234</v>
      </c>
      <c r="P3765" s="35">
        <f t="shared" ref="P3765" si="2192">IF(L3765&gt;L3764,O3764,P3764)</f>
        <v>1.00559942</v>
      </c>
      <c r="Q3765" s="35">
        <f t="shared" ref="Q3765" si="2193">IF(L3765&gt;L3764,Q3764*P3765,Q3764)</f>
        <v>1.3247181503552989</v>
      </c>
      <c r="R3765" s="2">
        <f t="shared" ref="R3765" si="2194">TRUNC(TRUNC((O3765*Q3765),15),8)</f>
        <v>1.32791382</v>
      </c>
      <c r="S3765" s="2">
        <f t="shared" ref="S3765" si="2195">IF(AND(X3765&gt;0,MONTH(A3765)=S$9),R3765,S3764)</f>
        <v>1.29117631</v>
      </c>
      <c r="T3765" s="2">
        <f t="shared" ref="T3765" si="2196">TRUNC(D3765*R3765,8)</f>
        <v>319412.84195097</v>
      </c>
      <c r="U3765" s="2">
        <f t="shared" ref="U3765" si="2197">(E3765*(S3765-1))</f>
        <v>0</v>
      </c>
      <c r="V3765" s="2">
        <f t="shared" ref="V3765" si="2198">(F3765*(R3765-1))</f>
        <v>78875.514045935313</v>
      </c>
      <c r="W3765" s="2">
        <f t="shared" ref="W3765" si="2199">(D3765+U3765+V3765)</f>
        <v>319412.8419509785</v>
      </c>
      <c r="X3765" s="36">
        <f t="shared" ref="X3765" si="2200">IF(VLOOKUP(A3765,AT$10:BC$190,10)=VLOOKUP(A3764,AT$10:BC$190,10),0,VLOOKUP(A3765,AT$10:BC$190,10))</f>
        <v>0</v>
      </c>
      <c r="Y3765" s="2">
        <f t="shared" ref="Y3765" si="2201">IF(X3765&gt;0,VLOOKUP(A3765,AT$12:AX$190,5),0)</f>
        <v>0</v>
      </c>
      <c r="Z3765" s="37">
        <f t="shared" ref="Z3765" si="2202">IF(X3765&gt;0,VLOOKUP($A3765,$AT$10:$AY$190,6),0)</f>
        <v>0</v>
      </c>
      <c r="AA3765" s="2">
        <f t="shared" ref="AA3765" si="2203">IF(Z3765&gt;0,TRUNC(Z3765*T3765,8),0)</f>
        <v>0</v>
      </c>
      <c r="AB3765" s="4">
        <f t="shared" si="2179"/>
        <v>7.1215000000000001E-2</v>
      </c>
      <c r="AC3765" s="148">
        <f t="shared" ref="AC3765" si="2204">NETWORKDAYS(A$1975,A3765,$AT$194:$AT$348)-1</f>
        <v>1229</v>
      </c>
      <c r="AD3765" s="36">
        <v>252</v>
      </c>
      <c r="AE3765" s="35">
        <f t="shared" ref="AE3765" si="2205">ROUND((1+AB3765)^TRUNC((AC3765/AD3765),9),9)</f>
        <v>1.3986463790000001</v>
      </c>
      <c r="AF3765" s="2">
        <f t="shared" ref="AF3765" si="2206">TRUNC((T3765*(AE3765-1)),8)</f>
        <v>127332.77284984999</v>
      </c>
      <c r="AG3765" s="2">
        <f t="shared" ref="AG3765" si="2207">TRUNC((W3765*(AE3765-1)),8)</f>
        <v>127332.77284984999</v>
      </c>
      <c r="AH3765" s="3">
        <f t="shared" ref="AH3765" si="2208">IF(AA3765&gt;0,AA3765+AF3765,0)</f>
        <v>0</v>
      </c>
      <c r="AI3765" s="3"/>
      <c r="AJ3765" s="3">
        <v>0</v>
      </c>
      <c r="AK3765" s="2">
        <f t="shared" ref="AK3765" si="2209">((0.01*(A3765-A$1975)/30)*AI$1896)</f>
        <v>141736.95920383523</v>
      </c>
      <c r="AR3765" s="1"/>
      <c r="AW3765" s="30"/>
      <c r="AX3765" s="30"/>
    </row>
    <row r="3766" spans="1:50" x14ac:dyDescent="0.2">
      <c r="A3766" s="78">
        <f t="shared" si="2178"/>
        <v>45657</v>
      </c>
      <c r="B3766" s="2">
        <f t="shared" ref="B3766" si="2210">(W3766+AG3766+AJ3766+AK3766)</f>
        <v>588766.56119361729</v>
      </c>
      <c r="C3766" s="3">
        <f t="shared" ref="C3766" si="2211">B3766*135</f>
        <v>79483485.761138335</v>
      </c>
      <c r="D3766" s="2">
        <f t="shared" si="2177"/>
        <v>240537.3279050432</v>
      </c>
      <c r="E3766" s="2">
        <f t="shared" ref="E3766" si="2212">IF(ISERROR(VLOOKUP(A3766,AZ$12:BB$174,2,FALSE)=TRUE),E3765,VLOOKUP(A3766,AZ$12:BB$174,2,FALSE))</f>
        <v>0</v>
      </c>
      <c r="F3766" s="33">
        <f t="shared" ref="F3766" si="2213">(D3766-E3766)</f>
        <v>240537.3279050432</v>
      </c>
      <c r="G3766" s="39">
        <f t="shared" ref="G3766" si="2214">IF(H3766=H3765,G3765,H3765)</f>
        <v>7036.33</v>
      </c>
      <c r="H3766" s="38">
        <f>IF(AND(N3766=1,N3765&gt;1),VLOOKUP(A3765,[1]Plan1!$CW$105:$CY$300,3),H3765)</f>
        <v>7063.77</v>
      </c>
      <c r="I3766" s="127">
        <f t="shared" ref="I3766" si="2215">EDATE(J3766,-1)</f>
        <v>45576</v>
      </c>
      <c r="J3766" s="127">
        <f t="shared" ref="J3766" si="2216">IF(X3765&gt;0,EDATE(A3766,-1),+J3765)</f>
        <v>45607</v>
      </c>
      <c r="K3766" s="34">
        <f t="shared" ref="K3766" si="2217">(H3766/G3766)-1</f>
        <v>3.8997602443320289E-3</v>
      </c>
      <c r="L3766" s="212">
        <f t="shared" ref="L3766" si="2218">VLOOKUP(A3765,AZ$193:BA$372,2)</f>
        <v>45667</v>
      </c>
      <c r="M3766" s="1">
        <f t="shared" ref="M3766" si="2219">IF(L3766=L3765,M3765,NETWORKDAYS(L3765,L3766,$AT$194:$AT$348)-1)</f>
        <v>21</v>
      </c>
      <c r="N3766" s="1">
        <f t="shared" ref="N3766" si="2220">(M3766-(NETWORKDAYS(A3766,L3766,$AT$194:$AT$348)-1))</f>
        <v>14</v>
      </c>
      <c r="O3766" s="2">
        <f t="shared" ref="O3766" si="2221">TRUNC((H3766/G3766)^TRUNC((N3766/M3766),9),8)</f>
        <v>1.0025981500000001</v>
      </c>
      <c r="P3766" s="35">
        <f t="shared" ref="P3766" si="2222">IF(L3766&gt;L3765,O3765,P3765)</f>
        <v>1.00559942</v>
      </c>
      <c r="Q3766" s="35">
        <f t="shared" ref="Q3766" si="2223">IF(L3766&gt;L3765,Q3765*P3766,Q3765)</f>
        <v>1.3247181503552989</v>
      </c>
      <c r="R3766" s="2">
        <f t="shared" ref="R3766" si="2224">TRUNC(TRUNC((O3766*Q3766),15),8)</f>
        <v>1.32815996</v>
      </c>
      <c r="S3766" s="2">
        <f t="shared" ref="S3766" si="2225">IF(AND(X3766&gt;0,MONTH(A3766)=S$9),R3766,S3765)</f>
        <v>1.29117631</v>
      </c>
      <c r="T3766" s="2">
        <f t="shared" ref="T3766" si="2226">TRUNC(D3766*R3766,8)</f>
        <v>319472.04780886002</v>
      </c>
      <c r="U3766" s="2">
        <f t="shared" ref="U3766" si="2227">(E3766*(S3766-1))</f>
        <v>0</v>
      </c>
      <c r="V3766" s="2">
        <f t="shared" ref="V3766" si="2228">(F3766*(R3766-1))</f>
        <v>78934.71990382587</v>
      </c>
      <c r="W3766" s="2">
        <f t="shared" ref="W3766" si="2229">(D3766+U3766+V3766)</f>
        <v>319472.04780886904</v>
      </c>
      <c r="X3766" s="36">
        <f t="shared" ref="X3766" si="2230">IF(VLOOKUP(A3766,AT$10:BC$190,10)=VLOOKUP(A3765,AT$10:BC$190,10),0,VLOOKUP(A3766,AT$10:BC$190,10))</f>
        <v>0</v>
      </c>
      <c r="Y3766" s="2">
        <f t="shared" ref="Y3766" si="2231">IF(X3766&gt;0,VLOOKUP(A3766,AT$12:AX$190,5),0)</f>
        <v>0</v>
      </c>
      <c r="Z3766" s="37">
        <f t="shared" ref="Z3766" si="2232">IF(X3766&gt;0,VLOOKUP($A3766,$AT$10:$AY$190,6),0)</f>
        <v>0</v>
      </c>
      <c r="AA3766" s="2">
        <f t="shared" ref="AA3766" si="2233">IF(Z3766&gt;0,TRUNC(Z3766*T3766,8),0)</f>
        <v>0</v>
      </c>
      <c r="AB3766" s="4">
        <f t="shared" si="2179"/>
        <v>7.1215000000000001E-2</v>
      </c>
      <c r="AC3766" s="148">
        <f t="shared" ref="AC3766" si="2234">NETWORKDAYS(A$1975,A3766,$AT$194:$AT$348)-1</f>
        <v>1230</v>
      </c>
      <c r="AD3766" s="36">
        <v>252</v>
      </c>
      <c r="AE3766" s="35">
        <f t="shared" ref="AE3766" si="2235">ROUND((1+AB3766)^TRUNC((AC3766/AD3766),9),9)</f>
        <v>1.399028248</v>
      </c>
      <c r="AF3766" s="2">
        <f t="shared" ref="AF3766" si="2236">TRUNC((T3766*(AE3766-1)),8)</f>
        <v>127478.37152214001</v>
      </c>
      <c r="AG3766" s="2">
        <f t="shared" ref="AG3766" si="2237">TRUNC((W3766*(AE3766-1)),8)</f>
        <v>127478.37152214001</v>
      </c>
      <c r="AH3766" s="3">
        <f t="shared" ref="AH3766" si="2238">IF(AA3766&gt;0,AA3766+AF3766,0)</f>
        <v>0</v>
      </c>
      <c r="AI3766" s="3"/>
      <c r="AJ3766" s="3">
        <v>0</v>
      </c>
      <c r="AK3766" s="2">
        <f t="shared" ref="AK3766" si="2239">((0.01*(A3766-A$1975)/30)*AI$1896)</f>
        <v>141816.14186260829</v>
      </c>
      <c r="AR3766" s="1"/>
      <c r="AW3766" s="30"/>
      <c r="AX3766" s="30"/>
    </row>
    <row r="3767" spans="1:50" x14ac:dyDescent="0.2">
      <c r="AB3767" s="40"/>
      <c r="AR3767" s="1"/>
      <c r="AW3767" s="30"/>
      <c r="AX3767" s="30"/>
    </row>
    <row r="3768" spans="1:50" x14ac:dyDescent="0.2">
      <c r="AB3768" s="40"/>
      <c r="AR3768" s="1"/>
      <c r="AW3768" s="30"/>
      <c r="AX3768" s="30"/>
    </row>
    <row r="3769" spans="1:50" x14ac:dyDescent="0.2">
      <c r="AB3769" s="40"/>
      <c r="AR3769" s="1"/>
      <c r="AW3769" s="30"/>
      <c r="AX3769" s="30"/>
    </row>
    <row r="3770" spans="1:50" x14ac:dyDescent="0.2">
      <c r="AB3770" s="40"/>
      <c r="AR3770" s="1"/>
      <c r="AW3770" s="30"/>
      <c r="AX3770" s="30"/>
    </row>
    <row r="3771" spans="1:50" x14ac:dyDescent="0.2">
      <c r="AB3771" s="40"/>
      <c r="AR3771" s="1"/>
      <c r="AW3771" s="30"/>
      <c r="AX3771" s="30"/>
    </row>
    <row r="3772" spans="1:50" x14ac:dyDescent="0.2">
      <c r="AB3772" s="40"/>
      <c r="AR3772" s="1"/>
      <c r="AW3772" s="30"/>
      <c r="AX3772" s="30"/>
    </row>
    <row r="3773" spans="1:50" x14ac:dyDescent="0.2">
      <c r="AB3773" s="40"/>
      <c r="AR3773" s="1"/>
      <c r="AW3773" s="30"/>
      <c r="AX3773" s="30"/>
    </row>
    <row r="3774" spans="1:50" x14ac:dyDescent="0.2">
      <c r="AB3774" s="40"/>
      <c r="AR3774" s="1"/>
      <c r="AW3774" s="30"/>
      <c r="AX3774" s="30"/>
    </row>
    <row r="3775" spans="1:50" x14ac:dyDescent="0.2">
      <c r="AB3775" s="40"/>
      <c r="AR3775" s="1"/>
      <c r="AW3775" s="30"/>
      <c r="AX3775" s="30"/>
    </row>
    <row r="3776" spans="1:50" x14ac:dyDescent="0.2">
      <c r="AB3776" s="40"/>
      <c r="AR3776" s="1"/>
      <c r="AW3776" s="30"/>
      <c r="AX3776" s="30"/>
    </row>
    <row r="3777" spans="28:50" x14ac:dyDescent="0.2">
      <c r="AB3777" s="40"/>
      <c r="AR3777" s="1"/>
      <c r="AW3777" s="30"/>
      <c r="AX3777" s="30"/>
    </row>
    <row r="3778" spans="28:50" x14ac:dyDescent="0.2">
      <c r="AB3778" s="40"/>
      <c r="AR3778" s="1"/>
      <c r="AW3778" s="30"/>
      <c r="AX3778" s="30"/>
    </row>
    <row r="3779" spans="28:50" x14ac:dyDescent="0.2">
      <c r="AB3779" s="40"/>
      <c r="AR3779" s="1"/>
      <c r="AW3779" s="30"/>
      <c r="AX3779" s="30"/>
    </row>
    <row r="3780" spans="28:50" x14ac:dyDescent="0.2">
      <c r="AB3780" s="40"/>
      <c r="AR3780" s="1"/>
      <c r="AW3780" s="30"/>
      <c r="AX3780" s="30"/>
    </row>
    <row r="3781" spans="28:50" x14ac:dyDescent="0.2">
      <c r="AB3781" s="40"/>
      <c r="AR3781" s="1"/>
      <c r="AW3781" s="30"/>
      <c r="AX3781" s="30"/>
    </row>
    <row r="3782" spans="28:50" x14ac:dyDescent="0.2">
      <c r="AB3782" s="40"/>
      <c r="AR3782" s="1"/>
      <c r="AW3782" s="30"/>
      <c r="AX3782" s="30"/>
    </row>
    <row r="3783" spans="28:50" x14ac:dyDescent="0.2">
      <c r="AB3783" s="40"/>
      <c r="AR3783" s="1"/>
      <c r="AW3783" s="30"/>
      <c r="AX3783" s="30"/>
    </row>
    <row r="3784" spans="28:50" x14ac:dyDescent="0.2">
      <c r="AB3784" s="40"/>
      <c r="AR3784" s="1"/>
      <c r="AW3784" s="30"/>
      <c r="AX3784" s="30"/>
    </row>
    <row r="3785" spans="28:50" x14ac:dyDescent="0.2">
      <c r="AB3785" s="40"/>
      <c r="AR3785" s="1"/>
      <c r="AW3785" s="30"/>
      <c r="AX3785" s="30"/>
    </row>
    <row r="3786" spans="28:50" x14ac:dyDescent="0.2">
      <c r="AB3786" s="40"/>
      <c r="AR3786" s="1"/>
      <c r="AW3786" s="30"/>
      <c r="AX3786" s="30"/>
    </row>
    <row r="3787" spans="28:50" x14ac:dyDescent="0.2">
      <c r="AB3787" s="40"/>
      <c r="AR3787" s="1"/>
      <c r="AW3787" s="30"/>
      <c r="AX3787" s="30"/>
    </row>
    <row r="3788" spans="28:50" x14ac:dyDescent="0.2">
      <c r="AB3788" s="40"/>
      <c r="AR3788" s="1"/>
      <c r="AW3788" s="30"/>
      <c r="AX3788" s="30"/>
    </row>
    <row r="3789" spans="28:50" x14ac:dyDescent="0.2">
      <c r="AB3789" s="40"/>
      <c r="AR3789" s="1"/>
      <c r="AW3789" s="30"/>
      <c r="AX3789" s="30"/>
    </row>
    <row r="3790" spans="28:50" x14ac:dyDescent="0.2">
      <c r="AB3790" s="40"/>
      <c r="AR3790" s="1"/>
      <c r="AW3790" s="30"/>
      <c r="AX3790" s="30"/>
    </row>
    <row r="3791" spans="28:50" x14ac:dyDescent="0.2">
      <c r="AB3791" s="40"/>
      <c r="AR3791" s="1"/>
      <c r="AW3791" s="30"/>
      <c r="AX3791" s="30"/>
    </row>
    <row r="3792" spans="28:50" x14ac:dyDescent="0.2">
      <c r="AB3792" s="40"/>
      <c r="AR3792" s="1"/>
      <c r="AW3792" s="30"/>
      <c r="AX3792" s="30"/>
    </row>
    <row r="3793" spans="28:50" x14ac:dyDescent="0.2">
      <c r="AB3793" s="40"/>
      <c r="AR3793" s="1"/>
      <c r="AW3793" s="30"/>
      <c r="AX3793" s="30"/>
    </row>
    <row r="3794" spans="28:50" x14ac:dyDescent="0.2">
      <c r="AB3794" s="40"/>
      <c r="AR3794" s="1"/>
      <c r="AW3794" s="30"/>
      <c r="AX3794" s="30"/>
    </row>
    <row r="3795" spans="28:50" x14ac:dyDescent="0.2">
      <c r="AB3795" s="40"/>
      <c r="AR3795" s="1"/>
      <c r="AW3795" s="30"/>
      <c r="AX3795" s="30"/>
    </row>
    <row r="3796" spans="28:50" x14ac:dyDescent="0.2">
      <c r="AB3796" s="40"/>
      <c r="AR3796" s="1"/>
      <c r="AW3796" s="30"/>
      <c r="AX3796" s="30"/>
    </row>
    <row r="3797" spans="28:50" x14ac:dyDescent="0.2">
      <c r="AB3797" s="40"/>
      <c r="AR3797" s="1"/>
      <c r="AW3797" s="30"/>
      <c r="AX3797" s="30"/>
    </row>
    <row r="3798" spans="28:50" x14ac:dyDescent="0.2">
      <c r="AB3798" s="40"/>
      <c r="AR3798" s="1"/>
      <c r="AW3798" s="30"/>
      <c r="AX3798" s="30"/>
    </row>
    <row r="3799" spans="28:50" x14ac:dyDescent="0.2">
      <c r="AB3799" s="40"/>
      <c r="AR3799" s="1"/>
      <c r="AW3799" s="30"/>
      <c r="AX3799" s="30"/>
    </row>
    <row r="3800" spans="28:50" x14ac:dyDescent="0.2">
      <c r="AB3800" s="40"/>
      <c r="AR3800" s="1"/>
      <c r="AW3800" s="30"/>
      <c r="AX3800" s="30"/>
    </row>
    <row r="3801" spans="28:50" x14ac:dyDescent="0.2">
      <c r="AB3801" s="40"/>
      <c r="AR3801" s="1"/>
      <c r="AW3801" s="30"/>
      <c r="AX3801" s="30"/>
    </row>
    <row r="3802" spans="28:50" x14ac:dyDescent="0.2">
      <c r="AB3802" s="40"/>
      <c r="AR3802" s="1"/>
      <c r="AW3802" s="30"/>
      <c r="AX3802" s="30"/>
    </row>
    <row r="3803" spans="28:50" x14ac:dyDescent="0.2">
      <c r="AB3803" s="40"/>
      <c r="AR3803" s="1"/>
      <c r="AW3803" s="30"/>
      <c r="AX3803" s="30"/>
    </row>
    <row r="3804" spans="28:50" x14ac:dyDescent="0.2">
      <c r="AB3804" s="40"/>
      <c r="AR3804" s="1"/>
      <c r="AW3804" s="30"/>
      <c r="AX3804" s="30"/>
    </row>
    <row r="3805" spans="28:50" x14ac:dyDescent="0.2">
      <c r="AB3805" s="40"/>
      <c r="AR3805" s="1"/>
      <c r="AW3805" s="30"/>
      <c r="AX3805" s="30"/>
    </row>
    <row r="3806" spans="28:50" x14ac:dyDescent="0.2">
      <c r="AB3806" s="40"/>
      <c r="AR3806" s="1"/>
      <c r="AW3806" s="30"/>
      <c r="AX3806" s="30"/>
    </row>
    <row r="3807" spans="28:50" x14ac:dyDescent="0.2">
      <c r="AB3807" s="40"/>
      <c r="AR3807" s="1"/>
      <c r="AW3807" s="30"/>
      <c r="AX3807" s="30"/>
    </row>
    <row r="3808" spans="28:50" x14ac:dyDescent="0.2">
      <c r="AB3808" s="40"/>
      <c r="AR3808" s="1"/>
      <c r="AW3808" s="30"/>
      <c r="AX3808" s="30"/>
    </row>
    <row r="3809" spans="28:50" x14ac:dyDescent="0.2">
      <c r="AB3809" s="40"/>
      <c r="AR3809" s="1"/>
      <c r="AW3809" s="30"/>
      <c r="AX3809" s="30"/>
    </row>
    <row r="3810" spans="28:50" x14ac:dyDescent="0.2">
      <c r="AB3810" s="40"/>
      <c r="AR3810" s="1"/>
      <c r="AW3810" s="30"/>
      <c r="AX3810" s="30"/>
    </row>
    <row r="3811" spans="28:50" x14ac:dyDescent="0.2">
      <c r="AB3811" s="40"/>
      <c r="AR3811" s="1"/>
      <c r="AW3811" s="30"/>
      <c r="AX3811" s="30"/>
    </row>
    <row r="3812" spans="28:50" x14ac:dyDescent="0.2">
      <c r="AB3812" s="40"/>
      <c r="AR3812" s="1"/>
      <c r="AW3812" s="30"/>
      <c r="AX3812" s="30"/>
    </row>
    <row r="3813" spans="28:50" x14ac:dyDescent="0.2">
      <c r="AB3813" s="40"/>
      <c r="AR3813" s="1"/>
      <c r="AW3813" s="30"/>
      <c r="AX3813" s="30"/>
    </row>
    <row r="3814" spans="28:50" x14ac:dyDescent="0.2">
      <c r="AB3814" s="40"/>
      <c r="AR3814" s="1"/>
      <c r="AW3814" s="30"/>
      <c r="AX3814" s="30"/>
    </row>
    <row r="3815" spans="28:50" x14ac:dyDescent="0.2">
      <c r="AB3815" s="40"/>
      <c r="AR3815" s="1"/>
      <c r="AW3815" s="30"/>
      <c r="AX3815" s="30"/>
    </row>
    <row r="3816" spans="28:50" x14ac:dyDescent="0.2">
      <c r="AB3816" s="40"/>
      <c r="AR3816" s="1"/>
      <c r="AW3816" s="30"/>
      <c r="AX3816" s="30"/>
    </row>
    <row r="3817" spans="28:50" x14ac:dyDescent="0.2">
      <c r="AB3817" s="40"/>
      <c r="AR3817" s="1"/>
      <c r="AW3817" s="30"/>
      <c r="AX3817" s="30"/>
    </row>
    <row r="3818" spans="28:50" x14ac:dyDescent="0.2">
      <c r="AB3818" s="40"/>
      <c r="AR3818" s="1"/>
      <c r="AW3818" s="30"/>
      <c r="AX3818" s="30"/>
    </row>
    <row r="3819" spans="28:50" x14ac:dyDescent="0.2">
      <c r="AB3819" s="40"/>
      <c r="AR3819" s="1"/>
      <c r="AW3819" s="30"/>
      <c r="AX3819" s="30"/>
    </row>
    <row r="3820" spans="28:50" x14ac:dyDescent="0.2">
      <c r="AB3820" s="40"/>
      <c r="AR3820" s="1"/>
      <c r="AW3820" s="30"/>
      <c r="AX3820" s="30"/>
    </row>
    <row r="3821" spans="28:50" x14ac:dyDescent="0.2">
      <c r="AB3821" s="40"/>
      <c r="AR3821" s="1"/>
      <c r="AW3821" s="30"/>
      <c r="AX3821" s="30"/>
    </row>
    <row r="3822" spans="28:50" x14ac:dyDescent="0.2">
      <c r="AB3822" s="40"/>
      <c r="AR3822" s="1"/>
      <c r="AW3822" s="30"/>
      <c r="AX3822" s="30"/>
    </row>
    <row r="3823" spans="28:50" x14ac:dyDescent="0.2">
      <c r="AB3823" s="40"/>
      <c r="AR3823" s="1"/>
      <c r="AW3823" s="30"/>
      <c r="AX3823" s="30"/>
    </row>
    <row r="3824" spans="28:50" x14ac:dyDescent="0.2">
      <c r="AB3824" s="40"/>
      <c r="AR3824" s="1"/>
      <c r="AW3824" s="30"/>
      <c r="AX3824" s="30"/>
    </row>
    <row r="3825" spans="28:50" x14ac:dyDescent="0.2">
      <c r="AB3825" s="40"/>
      <c r="AR3825" s="1"/>
      <c r="AW3825" s="30"/>
      <c r="AX3825" s="30"/>
    </row>
    <row r="3826" spans="28:50" x14ac:dyDescent="0.2">
      <c r="AB3826" s="40"/>
      <c r="AR3826" s="1"/>
      <c r="AW3826" s="30"/>
      <c r="AX3826" s="30"/>
    </row>
    <row r="3827" spans="28:50" x14ac:dyDescent="0.2">
      <c r="AB3827" s="40"/>
      <c r="AR3827" s="1"/>
      <c r="AW3827" s="30"/>
      <c r="AX3827" s="30"/>
    </row>
    <row r="3828" spans="28:50" x14ac:dyDescent="0.2">
      <c r="AB3828" s="40"/>
      <c r="AR3828" s="1"/>
      <c r="AW3828" s="30"/>
      <c r="AX3828" s="30"/>
    </row>
    <row r="3829" spans="28:50" x14ac:dyDescent="0.2">
      <c r="AB3829" s="40"/>
      <c r="AR3829" s="1"/>
      <c r="AW3829" s="30"/>
      <c r="AX3829" s="30"/>
    </row>
    <row r="3830" spans="28:50" x14ac:dyDescent="0.2">
      <c r="AB3830" s="40"/>
      <c r="AR3830" s="1"/>
      <c r="AW3830" s="30"/>
      <c r="AX3830" s="30"/>
    </row>
    <row r="3831" spans="28:50" x14ac:dyDescent="0.2">
      <c r="AB3831" s="40"/>
      <c r="AR3831" s="1"/>
      <c r="AW3831" s="30"/>
      <c r="AX3831" s="30"/>
    </row>
    <row r="3832" spans="28:50" x14ac:dyDescent="0.2">
      <c r="AB3832" s="40"/>
      <c r="AR3832" s="1"/>
      <c r="AW3832" s="30"/>
      <c r="AX3832" s="30"/>
    </row>
    <row r="3833" spans="28:50" x14ac:dyDescent="0.2">
      <c r="AB3833" s="40"/>
      <c r="AR3833" s="1"/>
      <c r="AW3833" s="30"/>
      <c r="AX3833" s="30"/>
    </row>
    <row r="3834" spans="28:50" x14ac:dyDescent="0.2">
      <c r="AB3834" s="40"/>
      <c r="AR3834" s="1"/>
      <c r="AW3834" s="30"/>
      <c r="AX3834" s="30"/>
    </row>
    <row r="3835" spans="28:50" x14ac:dyDescent="0.2">
      <c r="AB3835" s="40"/>
      <c r="AR3835" s="1"/>
      <c r="AW3835" s="30"/>
      <c r="AX3835" s="30"/>
    </row>
    <row r="3836" spans="28:50" x14ac:dyDescent="0.2">
      <c r="AB3836" s="40"/>
      <c r="AR3836" s="1"/>
      <c r="AW3836" s="30"/>
      <c r="AX3836" s="30"/>
    </row>
    <row r="3837" spans="28:50" x14ac:dyDescent="0.2">
      <c r="AB3837" s="40"/>
      <c r="AR3837" s="1"/>
      <c r="AW3837" s="30"/>
      <c r="AX3837" s="30"/>
    </row>
    <row r="3838" spans="28:50" x14ac:dyDescent="0.2">
      <c r="AB3838" s="40"/>
      <c r="AR3838" s="1"/>
      <c r="AW3838" s="30"/>
      <c r="AX3838" s="30"/>
    </row>
    <row r="3839" spans="28:50" x14ac:dyDescent="0.2">
      <c r="AB3839" s="40"/>
      <c r="AR3839" s="1"/>
      <c r="AW3839" s="30"/>
      <c r="AX3839" s="30"/>
    </row>
    <row r="3840" spans="28:50" x14ac:dyDescent="0.2">
      <c r="AB3840" s="40"/>
      <c r="AR3840" s="1"/>
      <c r="AW3840" s="30"/>
      <c r="AX3840" s="30"/>
    </row>
    <row r="3841" spans="28:50" x14ac:dyDescent="0.2">
      <c r="AB3841" s="40"/>
      <c r="AR3841" s="1"/>
      <c r="AW3841" s="30"/>
      <c r="AX3841" s="30"/>
    </row>
    <row r="3842" spans="28:50" x14ac:dyDescent="0.2">
      <c r="AB3842" s="40"/>
      <c r="AR3842" s="1"/>
      <c r="AW3842" s="30"/>
      <c r="AX3842" s="30"/>
    </row>
    <row r="3843" spans="28:50" x14ac:dyDescent="0.2">
      <c r="AB3843" s="40"/>
      <c r="AR3843" s="1"/>
      <c r="AW3843" s="30"/>
      <c r="AX3843" s="30"/>
    </row>
    <row r="3844" spans="28:50" x14ac:dyDescent="0.2">
      <c r="AB3844" s="40"/>
      <c r="AR3844" s="1"/>
      <c r="AW3844" s="30"/>
      <c r="AX3844" s="30"/>
    </row>
    <row r="3845" spans="28:50" x14ac:dyDescent="0.2">
      <c r="AB3845" s="40"/>
      <c r="AR3845" s="1"/>
      <c r="AW3845" s="30"/>
      <c r="AX3845" s="30"/>
    </row>
    <row r="3846" spans="28:50" x14ac:dyDescent="0.2">
      <c r="AB3846" s="40"/>
      <c r="AR3846" s="1"/>
      <c r="AW3846" s="30"/>
      <c r="AX3846" s="30"/>
    </row>
    <row r="3847" spans="28:50" x14ac:dyDescent="0.2">
      <c r="AB3847" s="40"/>
      <c r="AR3847" s="1"/>
      <c r="AW3847" s="30"/>
      <c r="AX3847" s="30"/>
    </row>
    <row r="3848" spans="28:50" x14ac:dyDescent="0.2">
      <c r="AB3848" s="40"/>
      <c r="AR3848" s="1"/>
      <c r="AW3848" s="30"/>
      <c r="AX3848" s="30"/>
    </row>
    <row r="3849" spans="28:50" x14ac:dyDescent="0.2">
      <c r="AB3849" s="40"/>
      <c r="AR3849" s="1"/>
      <c r="AW3849" s="30"/>
      <c r="AX3849" s="30"/>
    </row>
    <row r="3850" spans="28:50" x14ac:dyDescent="0.2">
      <c r="AB3850" s="40"/>
      <c r="AR3850" s="1"/>
      <c r="AW3850" s="30"/>
      <c r="AX3850" s="30"/>
    </row>
    <row r="3851" spans="28:50" x14ac:dyDescent="0.2">
      <c r="AB3851" s="40"/>
      <c r="AR3851" s="1"/>
      <c r="AW3851" s="30"/>
      <c r="AX3851" s="30"/>
    </row>
    <row r="3852" spans="28:50" x14ac:dyDescent="0.2">
      <c r="AB3852" s="40"/>
      <c r="AR3852" s="1"/>
      <c r="AW3852" s="30"/>
      <c r="AX3852" s="30"/>
    </row>
    <row r="3853" spans="28:50" x14ac:dyDescent="0.2">
      <c r="AB3853" s="40"/>
      <c r="AR3853" s="1"/>
      <c r="AW3853" s="30"/>
      <c r="AX3853" s="30"/>
    </row>
    <row r="3854" spans="28:50" x14ac:dyDescent="0.2">
      <c r="AB3854" s="40"/>
      <c r="AR3854" s="1"/>
      <c r="AW3854" s="30"/>
      <c r="AX3854" s="30"/>
    </row>
    <row r="3855" spans="28:50" x14ac:dyDescent="0.2">
      <c r="AB3855" s="40"/>
      <c r="AR3855" s="1"/>
      <c r="AW3855" s="30"/>
      <c r="AX3855" s="30"/>
    </row>
    <row r="3856" spans="28:50" x14ac:dyDescent="0.2">
      <c r="AB3856" s="40"/>
      <c r="AR3856" s="1"/>
      <c r="AW3856" s="30"/>
      <c r="AX3856" s="30"/>
    </row>
    <row r="3857" spans="28:50" x14ac:dyDescent="0.2">
      <c r="AB3857" s="40"/>
      <c r="AR3857" s="1"/>
      <c r="AW3857" s="30"/>
      <c r="AX3857" s="30"/>
    </row>
    <row r="3858" spans="28:50" x14ac:dyDescent="0.2">
      <c r="AB3858" s="40"/>
      <c r="AR3858" s="1"/>
      <c r="AW3858" s="30"/>
      <c r="AX3858" s="30"/>
    </row>
    <row r="3859" spans="28:50" x14ac:dyDescent="0.2">
      <c r="AB3859" s="40"/>
      <c r="AR3859" s="1"/>
      <c r="AW3859" s="30"/>
      <c r="AX3859" s="30"/>
    </row>
    <row r="3860" spans="28:50" x14ac:dyDescent="0.2">
      <c r="AB3860" s="40"/>
      <c r="AR3860" s="1"/>
      <c r="AW3860" s="30"/>
      <c r="AX3860" s="30"/>
    </row>
    <row r="3861" spans="28:50" x14ac:dyDescent="0.2">
      <c r="AB3861" s="40"/>
      <c r="AR3861" s="1"/>
      <c r="AW3861" s="30"/>
      <c r="AX3861" s="30"/>
    </row>
    <row r="3862" spans="28:50" x14ac:dyDescent="0.2">
      <c r="AB3862" s="40"/>
      <c r="AR3862" s="1"/>
      <c r="AW3862" s="30"/>
      <c r="AX3862" s="30"/>
    </row>
    <row r="3863" spans="28:50" x14ac:dyDescent="0.2">
      <c r="AB3863" s="40"/>
      <c r="AR3863" s="1"/>
      <c r="AW3863" s="30"/>
      <c r="AX3863" s="30"/>
    </row>
    <row r="3864" spans="28:50" x14ac:dyDescent="0.2">
      <c r="AB3864" s="40"/>
      <c r="AR3864" s="1"/>
      <c r="AW3864" s="30"/>
      <c r="AX3864" s="30"/>
    </row>
    <row r="3865" spans="28:50" x14ac:dyDescent="0.2">
      <c r="AB3865" s="40"/>
      <c r="AR3865" s="1"/>
      <c r="AW3865" s="30"/>
      <c r="AX3865" s="30"/>
    </row>
    <row r="3866" spans="28:50" x14ac:dyDescent="0.2">
      <c r="AB3866" s="40"/>
      <c r="AR3866" s="1"/>
      <c r="AW3866" s="30"/>
      <c r="AX3866" s="30"/>
    </row>
    <row r="3867" spans="28:50" x14ac:dyDescent="0.2">
      <c r="AB3867" s="40"/>
      <c r="AR3867" s="1"/>
      <c r="AW3867" s="30"/>
      <c r="AX3867" s="30"/>
    </row>
    <row r="3868" spans="28:50" x14ac:dyDescent="0.2">
      <c r="AB3868" s="40"/>
      <c r="AR3868" s="1"/>
      <c r="AW3868" s="30"/>
      <c r="AX3868" s="30"/>
    </row>
    <row r="3869" spans="28:50" x14ac:dyDescent="0.2">
      <c r="AB3869" s="40"/>
      <c r="AR3869" s="1"/>
      <c r="AW3869" s="30"/>
      <c r="AX3869" s="30"/>
    </row>
    <row r="3870" spans="28:50" x14ac:dyDescent="0.2">
      <c r="AB3870" s="40"/>
      <c r="AR3870" s="1"/>
      <c r="AW3870" s="30"/>
      <c r="AX3870" s="30"/>
    </row>
    <row r="3871" spans="28:50" x14ac:dyDescent="0.2">
      <c r="AB3871" s="40"/>
      <c r="AR3871" s="1"/>
      <c r="AW3871" s="30"/>
      <c r="AX3871" s="30"/>
    </row>
    <row r="3872" spans="28:50" x14ac:dyDescent="0.2">
      <c r="AB3872" s="40"/>
      <c r="AR3872" s="1"/>
      <c r="AW3872" s="30"/>
      <c r="AX3872" s="30"/>
    </row>
    <row r="3873" spans="28:50" x14ac:dyDescent="0.2">
      <c r="AB3873" s="40"/>
      <c r="AR3873" s="1"/>
      <c r="AW3873" s="30"/>
      <c r="AX3873" s="30"/>
    </row>
    <row r="3874" spans="28:50" x14ac:dyDescent="0.2">
      <c r="AB3874" s="40"/>
      <c r="AR3874" s="1"/>
      <c r="AW3874" s="30"/>
      <c r="AX3874" s="30"/>
    </row>
    <row r="3875" spans="28:50" x14ac:dyDescent="0.2">
      <c r="AB3875" s="40"/>
      <c r="AR3875" s="1"/>
      <c r="AW3875" s="30"/>
      <c r="AX3875" s="30"/>
    </row>
    <row r="3876" spans="28:50" x14ac:dyDescent="0.2">
      <c r="AB3876" s="40"/>
      <c r="AR3876" s="1"/>
      <c r="AW3876" s="30"/>
      <c r="AX3876" s="30"/>
    </row>
    <row r="3877" spans="28:50" x14ac:dyDescent="0.2">
      <c r="AB3877" s="40"/>
      <c r="AR3877" s="1"/>
      <c r="AW3877" s="30"/>
      <c r="AX3877" s="30"/>
    </row>
    <row r="3878" spans="28:50" x14ac:dyDescent="0.2">
      <c r="AB3878" s="40"/>
      <c r="AR3878" s="1"/>
      <c r="AW3878" s="30"/>
      <c r="AX3878" s="30"/>
    </row>
    <row r="3879" spans="28:50" x14ac:dyDescent="0.2">
      <c r="AB3879" s="40"/>
      <c r="AR3879" s="1"/>
      <c r="AW3879" s="30"/>
      <c r="AX3879" s="30"/>
    </row>
    <row r="3880" spans="28:50" x14ac:dyDescent="0.2">
      <c r="AB3880" s="40"/>
      <c r="AR3880" s="1"/>
      <c r="AW3880" s="30"/>
      <c r="AX3880" s="30"/>
    </row>
    <row r="3881" spans="28:50" x14ac:dyDescent="0.2">
      <c r="AB3881" s="40"/>
      <c r="AR3881" s="1"/>
      <c r="AW3881" s="30"/>
      <c r="AX3881" s="30"/>
    </row>
    <row r="3882" spans="28:50" x14ac:dyDescent="0.2">
      <c r="AB3882" s="40"/>
      <c r="AR3882" s="1"/>
      <c r="AW3882" s="30"/>
      <c r="AX3882" s="30"/>
    </row>
    <row r="3883" spans="28:50" x14ac:dyDescent="0.2">
      <c r="AB3883" s="40"/>
      <c r="AR3883" s="1"/>
      <c r="AW3883" s="30"/>
      <c r="AX3883" s="30"/>
    </row>
    <row r="3884" spans="28:50" x14ac:dyDescent="0.2">
      <c r="AB3884" s="40"/>
      <c r="AR3884" s="1"/>
      <c r="AW3884" s="30"/>
      <c r="AX3884" s="30"/>
    </row>
    <row r="3885" spans="28:50" x14ac:dyDescent="0.2">
      <c r="AB3885" s="40"/>
      <c r="AR3885" s="1"/>
      <c r="AW3885" s="30"/>
      <c r="AX3885" s="30"/>
    </row>
    <row r="3886" spans="28:50" x14ac:dyDescent="0.2">
      <c r="AB3886" s="40"/>
      <c r="AR3886" s="1"/>
      <c r="AW3886" s="30"/>
      <c r="AX3886" s="30"/>
    </row>
    <row r="3887" spans="28:50" x14ac:dyDescent="0.2">
      <c r="AB3887" s="40"/>
      <c r="AR3887" s="1"/>
      <c r="AW3887" s="30"/>
      <c r="AX3887" s="30"/>
    </row>
    <row r="3888" spans="28:50" x14ac:dyDescent="0.2">
      <c r="AB3888" s="40"/>
      <c r="AR3888" s="1"/>
      <c r="AW3888" s="30"/>
      <c r="AX3888" s="30"/>
    </row>
    <row r="3889" spans="28:50" x14ac:dyDescent="0.2">
      <c r="AB3889" s="40"/>
      <c r="AR3889" s="1"/>
      <c r="AW3889" s="30"/>
      <c r="AX3889" s="30"/>
    </row>
    <row r="3890" spans="28:50" x14ac:dyDescent="0.2">
      <c r="AB3890" s="40"/>
      <c r="AR3890" s="1"/>
      <c r="AW3890" s="30"/>
      <c r="AX3890" s="30"/>
    </row>
    <row r="3891" spans="28:50" x14ac:dyDescent="0.2">
      <c r="AB3891" s="40"/>
      <c r="AR3891" s="1"/>
      <c r="AW3891" s="30"/>
      <c r="AX3891" s="30"/>
    </row>
    <row r="3892" spans="28:50" x14ac:dyDescent="0.2">
      <c r="AB3892" s="40"/>
      <c r="AR3892" s="1"/>
      <c r="AW3892" s="30"/>
      <c r="AX3892" s="30"/>
    </row>
    <row r="3893" spans="28:50" x14ac:dyDescent="0.2">
      <c r="AB3893" s="40"/>
      <c r="AR3893" s="1"/>
      <c r="AW3893" s="30"/>
      <c r="AX3893" s="30"/>
    </row>
    <row r="3894" spans="28:50" x14ac:dyDescent="0.2">
      <c r="AB3894" s="40"/>
      <c r="AR3894" s="1"/>
      <c r="AW3894" s="30"/>
      <c r="AX3894" s="30"/>
    </row>
    <row r="3895" spans="28:50" x14ac:dyDescent="0.2">
      <c r="AB3895" s="40"/>
      <c r="AR3895" s="1"/>
      <c r="AW3895" s="30"/>
      <c r="AX3895" s="30"/>
    </row>
    <row r="3896" spans="28:50" x14ac:dyDescent="0.2">
      <c r="AB3896" s="40"/>
      <c r="AR3896" s="1"/>
      <c r="AW3896" s="30"/>
      <c r="AX3896" s="30"/>
    </row>
    <row r="3897" spans="28:50" x14ac:dyDescent="0.2">
      <c r="AB3897" s="40"/>
      <c r="AR3897" s="1"/>
      <c r="AW3897" s="30"/>
      <c r="AX3897" s="30"/>
    </row>
    <row r="3898" spans="28:50" x14ac:dyDescent="0.2">
      <c r="AB3898" s="40"/>
      <c r="AR3898" s="1"/>
      <c r="AW3898" s="30"/>
      <c r="AX3898" s="30"/>
    </row>
    <row r="3899" spans="28:50" x14ac:dyDescent="0.2">
      <c r="AB3899" s="40"/>
      <c r="AR3899" s="1"/>
      <c r="AW3899" s="30"/>
      <c r="AX3899" s="30"/>
    </row>
    <row r="3900" spans="28:50" x14ac:dyDescent="0.2">
      <c r="AB3900" s="40"/>
      <c r="AR3900" s="1"/>
      <c r="AW3900" s="30"/>
      <c r="AX3900" s="30"/>
    </row>
    <row r="3901" spans="28:50" x14ac:dyDescent="0.2">
      <c r="AB3901" s="40"/>
      <c r="AR3901" s="1"/>
      <c r="AW3901" s="30"/>
      <c r="AX3901" s="30"/>
    </row>
    <row r="3902" spans="28:50" x14ac:dyDescent="0.2">
      <c r="AB3902" s="40"/>
      <c r="AR3902" s="1"/>
      <c r="AW3902" s="30"/>
      <c r="AX3902" s="30"/>
    </row>
    <row r="3903" spans="28:50" x14ac:dyDescent="0.2">
      <c r="AB3903" s="40"/>
      <c r="AR3903" s="1"/>
      <c r="AW3903" s="30"/>
      <c r="AX3903" s="30"/>
    </row>
    <row r="3904" spans="28:50" x14ac:dyDescent="0.2">
      <c r="AB3904" s="40"/>
      <c r="AR3904" s="1"/>
      <c r="AW3904" s="30"/>
      <c r="AX3904" s="30"/>
    </row>
    <row r="3905" spans="28:50" x14ac:dyDescent="0.2">
      <c r="AB3905" s="40"/>
      <c r="AR3905" s="1"/>
      <c r="AW3905" s="30"/>
      <c r="AX3905" s="30"/>
    </row>
    <row r="3906" spans="28:50" x14ac:dyDescent="0.2">
      <c r="AB3906" s="40"/>
      <c r="AR3906" s="1"/>
      <c r="AW3906" s="30"/>
      <c r="AX3906" s="30"/>
    </row>
    <row r="3907" spans="28:50" x14ac:dyDescent="0.2">
      <c r="AB3907" s="40"/>
      <c r="AR3907" s="1"/>
      <c r="AW3907" s="30"/>
      <c r="AX3907" s="30"/>
    </row>
    <row r="3908" spans="28:50" x14ac:dyDescent="0.2">
      <c r="AB3908" s="40"/>
      <c r="AR3908" s="1"/>
      <c r="AW3908" s="30"/>
      <c r="AX3908" s="30"/>
    </row>
    <row r="3909" spans="28:50" x14ac:dyDescent="0.2">
      <c r="AB3909" s="40"/>
      <c r="AR3909" s="1"/>
      <c r="AW3909" s="30"/>
      <c r="AX3909" s="30"/>
    </row>
    <row r="3910" spans="28:50" x14ac:dyDescent="0.2">
      <c r="AB3910" s="40"/>
      <c r="AR3910" s="1"/>
      <c r="AW3910" s="30"/>
      <c r="AX3910" s="30"/>
    </row>
    <row r="3911" spans="28:50" x14ac:dyDescent="0.2">
      <c r="AB3911" s="40"/>
      <c r="AR3911" s="1"/>
      <c r="AW3911" s="30"/>
      <c r="AX3911" s="30"/>
    </row>
    <row r="3912" spans="28:50" x14ac:dyDescent="0.2">
      <c r="AB3912" s="40"/>
      <c r="AR3912" s="1"/>
      <c r="AW3912" s="30"/>
      <c r="AX3912" s="30"/>
    </row>
    <row r="3913" spans="28:50" x14ac:dyDescent="0.2">
      <c r="AB3913" s="40"/>
      <c r="AR3913" s="1"/>
      <c r="AW3913" s="30"/>
      <c r="AX3913" s="30"/>
    </row>
    <row r="3914" spans="28:50" x14ac:dyDescent="0.2">
      <c r="AB3914" s="40"/>
      <c r="AR3914" s="1"/>
      <c r="AW3914" s="30"/>
      <c r="AX3914" s="30"/>
    </row>
    <row r="3915" spans="28:50" x14ac:dyDescent="0.2">
      <c r="AB3915" s="40"/>
      <c r="AR3915" s="1"/>
      <c r="AW3915" s="30"/>
      <c r="AX3915" s="30"/>
    </row>
    <row r="3916" spans="28:50" x14ac:dyDescent="0.2">
      <c r="AB3916" s="40"/>
      <c r="AR3916" s="1"/>
      <c r="AW3916" s="30"/>
      <c r="AX3916" s="30"/>
    </row>
    <row r="3917" spans="28:50" x14ac:dyDescent="0.2">
      <c r="AB3917" s="40"/>
      <c r="AR3917" s="1"/>
      <c r="AW3917" s="30"/>
      <c r="AX3917" s="30"/>
    </row>
    <row r="3918" spans="28:50" x14ac:dyDescent="0.2">
      <c r="AB3918" s="40"/>
      <c r="AR3918" s="1"/>
      <c r="AW3918" s="30"/>
      <c r="AX3918" s="30"/>
    </row>
    <row r="3919" spans="28:50" x14ac:dyDescent="0.2">
      <c r="AB3919" s="40"/>
      <c r="AR3919" s="1"/>
      <c r="AW3919" s="30"/>
      <c r="AX3919" s="30"/>
    </row>
    <row r="3920" spans="28:50" x14ac:dyDescent="0.2">
      <c r="AB3920" s="40"/>
      <c r="AR3920" s="1"/>
      <c r="AW3920" s="30"/>
      <c r="AX3920" s="30"/>
    </row>
    <row r="3921" spans="28:50" x14ac:dyDescent="0.2">
      <c r="AB3921" s="40"/>
      <c r="AR3921" s="1"/>
      <c r="AW3921" s="30"/>
      <c r="AX3921" s="30"/>
    </row>
    <row r="3922" spans="28:50" x14ac:dyDescent="0.2">
      <c r="AB3922" s="40"/>
      <c r="AR3922" s="1"/>
      <c r="AW3922" s="30"/>
      <c r="AX3922" s="30"/>
    </row>
    <row r="3923" spans="28:50" x14ac:dyDescent="0.2">
      <c r="AB3923" s="40"/>
      <c r="AR3923" s="1"/>
      <c r="AW3923" s="30"/>
      <c r="AX3923" s="30"/>
    </row>
    <row r="3924" spans="28:50" x14ac:dyDescent="0.2">
      <c r="AB3924" s="40"/>
      <c r="AR3924" s="1"/>
      <c r="AW3924" s="30"/>
      <c r="AX3924" s="30"/>
    </row>
    <row r="3925" spans="28:50" x14ac:dyDescent="0.2">
      <c r="AB3925" s="40"/>
      <c r="AR3925" s="1"/>
      <c r="AW3925" s="30"/>
      <c r="AX3925" s="30"/>
    </row>
    <row r="3926" spans="28:50" x14ac:dyDescent="0.2">
      <c r="AB3926" s="40"/>
      <c r="AR3926" s="1"/>
      <c r="AW3926" s="30"/>
      <c r="AX3926" s="30"/>
    </row>
    <row r="3927" spans="28:50" x14ac:dyDescent="0.2">
      <c r="AB3927" s="40"/>
      <c r="AR3927" s="1"/>
      <c r="AW3927" s="30"/>
      <c r="AX3927" s="30"/>
    </row>
    <row r="3928" spans="28:50" x14ac:dyDescent="0.2">
      <c r="AB3928" s="40"/>
      <c r="AR3928" s="1"/>
      <c r="AW3928" s="30"/>
      <c r="AX3928" s="30"/>
    </row>
    <row r="3929" spans="28:50" x14ac:dyDescent="0.2">
      <c r="AB3929" s="40"/>
      <c r="AR3929" s="1"/>
      <c r="AW3929" s="30"/>
      <c r="AX3929" s="30"/>
    </row>
    <row r="3930" spans="28:50" x14ac:dyDescent="0.2">
      <c r="AB3930" s="40"/>
      <c r="AR3930" s="1"/>
      <c r="AW3930" s="30"/>
      <c r="AX3930" s="30"/>
    </row>
    <row r="3931" spans="28:50" x14ac:dyDescent="0.2">
      <c r="AB3931" s="40"/>
      <c r="AR3931" s="1"/>
      <c r="AW3931" s="30"/>
      <c r="AX3931" s="30"/>
    </row>
    <row r="3932" spans="28:50" x14ac:dyDescent="0.2">
      <c r="AB3932" s="40"/>
      <c r="AR3932" s="1"/>
      <c r="AW3932" s="30"/>
      <c r="AX3932" s="30"/>
    </row>
    <row r="3933" spans="28:50" x14ac:dyDescent="0.2">
      <c r="AB3933" s="40"/>
      <c r="AR3933" s="1"/>
      <c r="AW3933" s="30"/>
      <c r="AX3933" s="30"/>
    </row>
    <row r="3934" spans="28:50" x14ac:dyDescent="0.2">
      <c r="AB3934" s="40"/>
      <c r="AR3934" s="1"/>
      <c r="AW3934" s="30"/>
      <c r="AX3934" s="30"/>
    </row>
    <row r="3935" spans="28:50" x14ac:dyDescent="0.2">
      <c r="AB3935" s="40"/>
      <c r="AR3935" s="1"/>
      <c r="AW3935" s="30"/>
      <c r="AX3935" s="30"/>
    </row>
    <row r="3936" spans="28:50" x14ac:dyDescent="0.2">
      <c r="AB3936" s="40"/>
      <c r="AR3936" s="1"/>
      <c r="AW3936" s="30"/>
      <c r="AX3936" s="30"/>
    </row>
    <row r="3937" spans="28:50" x14ac:dyDescent="0.2">
      <c r="AB3937" s="40"/>
      <c r="AR3937" s="1"/>
      <c r="AW3937" s="30"/>
      <c r="AX3937" s="30"/>
    </row>
    <row r="3938" spans="28:50" x14ac:dyDescent="0.2">
      <c r="AB3938" s="40"/>
      <c r="AR3938" s="1"/>
      <c r="AW3938" s="30"/>
      <c r="AX3938" s="30"/>
    </row>
    <row r="3939" spans="28:50" x14ac:dyDescent="0.2">
      <c r="AB3939" s="40"/>
      <c r="AR3939" s="1"/>
      <c r="AW3939" s="30"/>
      <c r="AX3939" s="30"/>
    </row>
    <row r="3940" spans="28:50" x14ac:dyDescent="0.2">
      <c r="AB3940" s="40"/>
      <c r="AR3940" s="1"/>
      <c r="AW3940" s="30"/>
      <c r="AX3940" s="30"/>
    </row>
    <row r="3941" spans="28:50" x14ac:dyDescent="0.2">
      <c r="AB3941" s="40"/>
      <c r="AR3941" s="1"/>
      <c r="AW3941" s="30"/>
      <c r="AX3941" s="30"/>
    </row>
    <row r="3942" spans="28:50" x14ac:dyDescent="0.2">
      <c r="AB3942" s="40"/>
      <c r="AR3942" s="1"/>
      <c r="AW3942" s="30"/>
      <c r="AX3942" s="30"/>
    </row>
    <row r="3943" spans="28:50" x14ac:dyDescent="0.2">
      <c r="AB3943" s="40"/>
      <c r="AR3943" s="1"/>
      <c r="AW3943" s="30"/>
      <c r="AX3943" s="30"/>
    </row>
    <row r="3944" spans="28:50" x14ac:dyDescent="0.2">
      <c r="AB3944" s="40"/>
      <c r="AR3944" s="1"/>
      <c r="AW3944" s="30"/>
      <c r="AX3944" s="30"/>
    </row>
    <row r="3945" spans="28:50" x14ac:dyDescent="0.2">
      <c r="AB3945" s="40"/>
      <c r="AR3945" s="1"/>
      <c r="AW3945" s="30"/>
      <c r="AX3945" s="30"/>
    </row>
    <row r="3946" spans="28:50" x14ac:dyDescent="0.2">
      <c r="AB3946" s="40"/>
      <c r="AR3946" s="1"/>
      <c r="AW3946" s="30"/>
      <c r="AX3946" s="30"/>
    </row>
    <row r="3947" spans="28:50" x14ac:dyDescent="0.2">
      <c r="AB3947" s="40"/>
      <c r="AR3947" s="1"/>
      <c r="AW3947" s="30"/>
      <c r="AX3947" s="30"/>
    </row>
    <row r="3948" spans="28:50" x14ac:dyDescent="0.2">
      <c r="AB3948" s="40"/>
      <c r="AR3948" s="1"/>
      <c r="AW3948" s="30"/>
      <c r="AX3948" s="30"/>
    </row>
    <row r="3949" spans="28:50" x14ac:dyDescent="0.2">
      <c r="AB3949" s="40"/>
      <c r="AR3949" s="1"/>
      <c r="AW3949" s="30"/>
      <c r="AX3949" s="30"/>
    </row>
    <row r="3950" spans="28:50" x14ac:dyDescent="0.2">
      <c r="AB3950" s="40"/>
      <c r="AR3950" s="1"/>
      <c r="AW3950" s="30"/>
      <c r="AX3950" s="30"/>
    </row>
    <row r="3951" spans="28:50" x14ac:dyDescent="0.2">
      <c r="AB3951" s="40"/>
      <c r="AR3951" s="1"/>
      <c r="AW3951" s="30"/>
      <c r="AX3951" s="30"/>
    </row>
    <row r="3952" spans="28:50" x14ac:dyDescent="0.2">
      <c r="AB3952" s="40"/>
      <c r="AR3952" s="1"/>
      <c r="AW3952" s="30"/>
      <c r="AX3952" s="30"/>
    </row>
    <row r="3953" spans="28:50" x14ac:dyDescent="0.2">
      <c r="AB3953" s="40"/>
      <c r="AR3953" s="1"/>
      <c r="AW3953" s="30"/>
      <c r="AX3953" s="30"/>
    </row>
    <row r="3954" spans="28:50" x14ac:dyDescent="0.2">
      <c r="AB3954" s="40"/>
      <c r="AR3954" s="1"/>
      <c r="AW3954" s="30"/>
      <c r="AX3954" s="30"/>
    </row>
    <row r="3955" spans="28:50" x14ac:dyDescent="0.2">
      <c r="AB3955" s="40"/>
      <c r="AR3955" s="1"/>
      <c r="AW3955" s="30"/>
      <c r="AX3955" s="30"/>
    </row>
    <row r="3956" spans="28:50" x14ac:dyDescent="0.2">
      <c r="AB3956" s="40"/>
      <c r="AR3956" s="1"/>
      <c r="AW3956" s="30"/>
      <c r="AX3956" s="30"/>
    </row>
    <row r="3957" spans="28:50" x14ac:dyDescent="0.2">
      <c r="AB3957" s="40"/>
      <c r="AR3957" s="1"/>
      <c r="AW3957" s="30"/>
      <c r="AX3957" s="30"/>
    </row>
    <row r="3958" spans="28:50" x14ac:dyDescent="0.2">
      <c r="AB3958" s="40"/>
      <c r="AR3958" s="1"/>
      <c r="AW3958" s="30"/>
      <c r="AX3958" s="30"/>
    </row>
    <row r="3959" spans="28:50" x14ac:dyDescent="0.2">
      <c r="AB3959" s="40"/>
      <c r="AR3959" s="1"/>
      <c r="AW3959" s="30"/>
      <c r="AX3959" s="30"/>
    </row>
    <row r="3960" spans="28:50" x14ac:dyDescent="0.2">
      <c r="AB3960" s="40"/>
      <c r="AR3960" s="1"/>
      <c r="AW3960" s="30"/>
      <c r="AX3960" s="30"/>
    </row>
    <row r="3961" spans="28:50" x14ac:dyDescent="0.2">
      <c r="AB3961" s="40"/>
      <c r="AR3961" s="1"/>
      <c r="AW3961" s="30"/>
      <c r="AX3961" s="30"/>
    </row>
    <row r="3962" spans="28:50" x14ac:dyDescent="0.2">
      <c r="AB3962" s="40"/>
      <c r="AR3962" s="1"/>
      <c r="AW3962" s="30"/>
      <c r="AX3962" s="30"/>
    </row>
    <row r="3963" spans="28:50" x14ac:dyDescent="0.2">
      <c r="AB3963" s="40"/>
      <c r="AR3963" s="1"/>
      <c r="AW3963" s="30"/>
      <c r="AX3963" s="30"/>
    </row>
    <row r="3964" spans="28:50" x14ac:dyDescent="0.2">
      <c r="AB3964" s="40"/>
      <c r="AR3964" s="1"/>
      <c r="AW3964" s="30"/>
      <c r="AX3964" s="30"/>
    </row>
    <row r="3965" spans="28:50" x14ac:dyDescent="0.2">
      <c r="AB3965" s="40"/>
      <c r="AR3965" s="1"/>
      <c r="AW3965" s="30"/>
      <c r="AX3965" s="30"/>
    </row>
    <row r="3966" spans="28:50" x14ac:dyDescent="0.2">
      <c r="AB3966" s="40"/>
      <c r="AR3966" s="1"/>
      <c r="AW3966" s="30"/>
      <c r="AX3966" s="30"/>
    </row>
    <row r="3967" spans="28:50" x14ac:dyDescent="0.2">
      <c r="AB3967" s="40"/>
      <c r="AR3967" s="1"/>
      <c r="AW3967" s="30"/>
      <c r="AX3967" s="30"/>
    </row>
    <row r="3968" spans="28:50" x14ac:dyDescent="0.2">
      <c r="AB3968" s="40"/>
      <c r="AR3968" s="1"/>
      <c r="AW3968" s="30"/>
      <c r="AX3968" s="30"/>
    </row>
    <row r="3969" spans="28:50" x14ac:dyDescent="0.2">
      <c r="AB3969" s="40"/>
      <c r="AR3969" s="1"/>
      <c r="AW3969" s="30"/>
      <c r="AX3969" s="30"/>
    </row>
    <row r="3970" spans="28:50" x14ac:dyDescent="0.2">
      <c r="AB3970" s="40"/>
      <c r="AR3970" s="1"/>
      <c r="AW3970" s="30"/>
      <c r="AX3970" s="30"/>
    </row>
    <row r="3971" spans="28:50" x14ac:dyDescent="0.2">
      <c r="AB3971" s="40"/>
      <c r="AR3971" s="1"/>
      <c r="AW3971" s="30"/>
      <c r="AX3971" s="30"/>
    </row>
    <row r="3972" spans="28:50" x14ac:dyDescent="0.2">
      <c r="AB3972" s="40"/>
      <c r="AR3972" s="1"/>
      <c r="AW3972" s="30"/>
      <c r="AX3972" s="30"/>
    </row>
    <row r="3973" spans="28:50" x14ac:dyDescent="0.2">
      <c r="AB3973" s="40"/>
      <c r="AR3973" s="1"/>
      <c r="AW3973" s="30"/>
      <c r="AX3973" s="30"/>
    </row>
    <row r="3974" spans="28:50" x14ac:dyDescent="0.2">
      <c r="AB3974" s="40"/>
      <c r="AR3974" s="1"/>
      <c r="AW3974" s="30"/>
      <c r="AX3974" s="30"/>
    </row>
    <row r="3975" spans="28:50" x14ac:dyDescent="0.2">
      <c r="AB3975" s="40"/>
      <c r="AR3975" s="1"/>
      <c r="AW3975" s="30"/>
      <c r="AX3975" s="30"/>
    </row>
    <row r="3976" spans="28:50" x14ac:dyDescent="0.2">
      <c r="AB3976" s="40"/>
      <c r="AR3976" s="1"/>
      <c r="AW3976" s="30"/>
      <c r="AX3976" s="30"/>
    </row>
    <row r="3977" spans="28:50" x14ac:dyDescent="0.2">
      <c r="AB3977" s="40"/>
      <c r="AR3977" s="1"/>
      <c r="AW3977" s="30"/>
      <c r="AX3977" s="30"/>
    </row>
    <row r="3978" spans="28:50" x14ac:dyDescent="0.2">
      <c r="AB3978" s="40"/>
      <c r="AR3978" s="1"/>
      <c r="AW3978" s="30"/>
      <c r="AX3978" s="30"/>
    </row>
    <row r="3979" spans="28:50" x14ac:dyDescent="0.2">
      <c r="AB3979" s="40"/>
      <c r="AR3979" s="1"/>
      <c r="AW3979" s="30"/>
      <c r="AX3979" s="30"/>
    </row>
    <row r="3980" spans="28:50" x14ac:dyDescent="0.2">
      <c r="AB3980" s="40"/>
      <c r="AR3980" s="1"/>
      <c r="AW3980" s="30"/>
      <c r="AX3980" s="30"/>
    </row>
    <row r="3981" spans="28:50" x14ac:dyDescent="0.2">
      <c r="AB3981" s="40"/>
      <c r="AR3981" s="1"/>
      <c r="AW3981" s="30"/>
      <c r="AX3981" s="30"/>
    </row>
    <row r="3982" spans="28:50" x14ac:dyDescent="0.2">
      <c r="AB3982" s="40"/>
      <c r="AR3982" s="1"/>
      <c r="AW3982" s="30"/>
      <c r="AX3982" s="30"/>
    </row>
    <row r="3983" spans="28:50" x14ac:dyDescent="0.2">
      <c r="AB3983" s="40"/>
      <c r="AR3983" s="1"/>
      <c r="AW3983" s="30"/>
      <c r="AX3983" s="30"/>
    </row>
    <row r="3984" spans="28:50" x14ac:dyDescent="0.2">
      <c r="AB3984" s="40"/>
      <c r="AR3984" s="1"/>
      <c r="AW3984" s="30"/>
      <c r="AX3984" s="30"/>
    </row>
    <row r="3985" spans="28:50" x14ac:dyDescent="0.2">
      <c r="AB3985" s="40"/>
      <c r="AR3985" s="1"/>
      <c r="AW3985" s="30"/>
      <c r="AX3985" s="30"/>
    </row>
    <row r="3986" spans="28:50" x14ac:dyDescent="0.2">
      <c r="AB3986" s="40"/>
      <c r="AR3986" s="1"/>
      <c r="AW3986" s="30"/>
      <c r="AX3986" s="30"/>
    </row>
    <row r="3987" spans="28:50" x14ac:dyDescent="0.2">
      <c r="AB3987" s="40"/>
      <c r="AR3987" s="1"/>
      <c r="AW3987" s="30"/>
      <c r="AX3987" s="30"/>
    </row>
    <row r="3988" spans="28:50" x14ac:dyDescent="0.2">
      <c r="AB3988" s="40"/>
      <c r="AR3988" s="1"/>
      <c r="AW3988" s="30"/>
      <c r="AX3988" s="30"/>
    </row>
    <row r="3989" spans="28:50" x14ac:dyDescent="0.2">
      <c r="AB3989" s="40"/>
      <c r="AR3989" s="1"/>
      <c r="AW3989" s="30"/>
      <c r="AX3989" s="30"/>
    </row>
    <row r="3990" spans="28:50" x14ac:dyDescent="0.2">
      <c r="AB3990" s="40"/>
      <c r="AR3990" s="1"/>
      <c r="AW3990" s="30"/>
      <c r="AX3990" s="30"/>
    </row>
    <row r="3991" spans="28:50" x14ac:dyDescent="0.2">
      <c r="AB3991" s="40"/>
      <c r="AR3991" s="1"/>
      <c r="AW3991" s="30"/>
      <c r="AX3991" s="30"/>
    </row>
    <row r="3992" spans="28:50" x14ac:dyDescent="0.2">
      <c r="AB3992" s="40"/>
      <c r="AR3992" s="1"/>
      <c r="AW3992" s="30"/>
      <c r="AX3992" s="30"/>
    </row>
    <row r="3993" spans="28:50" x14ac:dyDescent="0.2">
      <c r="AB3993" s="40"/>
      <c r="AR3993" s="1"/>
      <c r="AW3993" s="30"/>
      <c r="AX3993" s="30"/>
    </row>
    <row r="3994" spans="28:50" x14ac:dyDescent="0.2">
      <c r="AB3994" s="40"/>
      <c r="AR3994" s="1"/>
      <c r="AW3994" s="30"/>
      <c r="AX3994" s="30"/>
    </row>
    <row r="3995" spans="28:50" x14ac:dyDescent="0.2">
      <c r="AB3995" s="40"/>
      <c r="AR3995" s="1"/>
      <c r="AW3995" s="30"/>
      <c r="AX3995" s="30"/>
    </row>
    <row r="3996" spans="28:50" x14ac:dyDescent="0.2">
      <c r="AB3996" s="40"/>
      <c r="AR3996" s="1"/>
      <c r="AW3996" s="30"/>
      <c r="AX3996" s="30"/>
    </row>
    <row r="3997" spans="28:50" x14ac:dyDescent="0.2">
      <c r="AB3997" s="40"/>
      <c r="AR3997" s="1"/>
      <c r="AW3997" s="30"/>
      <c r="AX3997" s="30"/>
    </row>
    <row r="3998" spans="28:50" x14ac:dyDescent="0.2">
      <c r="AB3998" s="40"/>
      <c r="AR3998" s="1"/>
      <c r="AW3998" s="30"/>
      <c r="AX3998" s="30"/>
    </row>
    <row r="3999" spans="28:50" x14ac:dyDescent="0.2">
      <c r="AB3999" s="40"/>
      <c r="AR3999" s="1"/>
      <c r="AW3999" s="30"/>
      <c r="AX3999" s="30"/>
    </row>
    <row r="4000" spans="28:50" x14ac:dyDescent="0.2">
      <c r="AB4000" s="40"/>
      <c r="AR4000" s="1"/>
      <c r="AW4000" s="30"/>
      <c r="AX4000" s="30"/>
    </row>
    <row r="4001" spans="28:50" x14ac:dyDescent="0.2">
      <c r="AB4001" s="40"/>
      <c r="AR4001" s="1"/>
      <c r="AW4001" s="30"/>
      <c r="AX4001" s="30"/>
    </row>
    <row r="4002" spans="28:50" x14ac:dyDescent="0.2">
      <c r="AB4002" s="40"/>
      <c r="AR4002" s="1"/>
      <c r="AW4002" s="30"/>
      <c r="AX4002" s="30"/>
    </row>
    <row r="4003" spans="28:50" x14ac:dyDescent="0.2">
      <c r="AB4003" s="40"/>
      <c r="AR4003" s="1"/>
      <c r="AW4003" s="30"/>
      <c r="AX4003" s="30"/>
    </row>
    <row r="4004" spans="28:50" x14ac:dyDescent="0.2">
      <c r="AB4004" s="40"/>
      <c r="AR4004" s="1"/>
      <c r="AW4004" s="30"/>
      <c r="AX4004" s="30"/>
    </row>
    <row r="4005" spans="28:50" x14ac:dyDescent="0.2">
      <c r="AB4005" s="40"/>
      <c r="AR4005" s="1"/>
      <c r="AW4005" s="30"/>
      <c r="AX4005" s="30"/>
    </row>
    <row r="4006" spans="28:50" x14ac:dyDescent="0.2">
      <c r="AB4006" s="40"/>
      <c r="AR4006" s="1"/>
      <c r="AW4006" s="30"/>
      <c r="AX4006" s="30"/>
    </row>
    <row r="4007" spans="28:50" x14ac:dyDescent="0.2">
      <c r="AB4007" s="40"/>
      <c r="AR4007" s="1"/>
      <c r="AW4007" s="30"/>
      <c r="AX4007" s="30"/>
    </row>
    <row r="4008" spans="28:50" x14ac:dyDescent="0.2">
      <c r="AB4008" s="40"/>
      <c r="AR4008" s="1"/>
      <c r="AW4008" s="30"/>
      <c r="AX4008" s="30"/>
    </row>
    <row r="4009" spans="28:50" x14ac:dyDescent="0.2">
      <c r="AB4009" s="40"/>
      <c r="AR4009" s="1"/>
      <c r="AW4009" s="30"/>
      <c r="AX4009" s="30"/>
    </row>
    <row r="4010" spans="28:50" x14ac:dyDescent="0.2">
      <c r="AB4010" s="40"/>
      <c r="AR4010" s="1"/>
      <c r="AW4010" s="30"/>
      <c r="AX4010" s="30"/>
    </row>
    <row r="4011" spans="28:50" x14ac:dyDescent="0.2">
      <c r="AB4011" s="40"/>
      <c r="AR4011" s="1"/>
      <c r="AW4011" s="30"/>
      <c r="AX4011" s="30"/>
    </row>
    <row r="4012" spans="28:50" x14ac:dyDescent="0.2">
      <c r="AB4012" s="40"/>
      <c r="AR4012" s="1"/>
      <c r="AW4012" s="30"/>
      <c r="AX4012" s="30"/>
    </row>
    <row r="4013" spans="28:50" x14ac:dyDescent="0.2">
      <c r="AB4013" s="40"/>
      <c r="AR4013" s="1"/>
      <c r="AW4013" s="30"/>
      <c r="AX4013" s="30"/>
    </row>
    <row r="4014" spans="28:50" x14ac:dyDescent="0.2">
      <c r="AB4014" s="40"/>
      <c r="AR4014" s="1"/>
      <c r="AW4014" s="30"/>
      <c r="AX4014" s="30"/>
    </row>
    <row r="4015" spans="28:50" x14ac:dyDescent="0.2">
      <c r="AB4015" s="40"/>
      <c r="AR4015" s="1"/>
      <c r="AW4015" s="30"/>
      <c r="AX4015" s="30"/>
    </row>
    <row r="4016" spans="28:50" x14ac:dyDescent="0.2">
      <c r="AB4016" s="40"/>
      <c r="AR4016" s="1"/>
      <c r="AW4016" s="30"/>
      <c r="AX4016" s="30"/>
    </row>
    <row r="4017" spans="28:50" x14ac:dyDescent="0.2">
      <c r="AB4017" s="40"/>
      <c r="AR4017" s="1"/>
      <c r="AW4017" s="30"/>
      <c r="AX4017" s="30"/>
    </row>
    <row r="4018" spans="28:50" x14ac:dyDescent="0.2">
      <c r="AB4018" s="40"/>
      <c r="AR4018" s="1"/>
      <c r="AW4018" s="30"/>
      <c r="AX4018" s="30"/>
    </row>
    <row r="4019" spans="28:50" x14ac:dyDescent="0.2">
      <c r="AB4019" s="40"/>
      <c r="AR4019" s="1"/>
      <c r="AW4019" s="30"/>
      <c r="AX4019" s="30"/>
    </row>
    <row r="4020" spans="28:50" x14ac:dyDescent="0.2">
      <c r="AB4020" s="40"/>
      <c r="AR4020" s="1"/>
      <c r="AW4020" s="30"/>
      <c r="AX4020" s="30"/>
    </row>
    <row r="4021" spans="28:50" x14ac:dyDescent="0.2">
      <c r="AB4021" s="40"/>
      <c r="AR4021" s="1"/>
      <c r="AW4021" s="30"/>
      <c r="AX4021" s="30"/>
    </row>
    <row r="4022" spans="28:50" x14ac:dyDescent="0.2">
      <c r="AB4022" s="40"/>
      <c r="AR4022" s="1"/>
      <c r="AW4022" s="30"/>
      <c r="AX4022" s="30"/>
    </row>
    <row r="4023" spans="28:50" x14ac:dyDescent="0.2">
      <c r="AB4023" s="40"/>
      <c r="AR4023" s="1"/>
      <c r="AW4023" s="30"/>
      <c r="AX4023" s="30"/>
    </row>
    <row r="4024" spans="28:50" x14ac:dyDescent="0.2">
      <c r="AB4024" s="40"/>
      <c r="AR4024" s="1"/>
      <c r="AW4024" s="30"/>
      <c r="AX4024" s="30"/>
    </row>
    <row r="4025" spans="28:50" x14ac:dyDescent="0.2">
      <c r="AB4025" s="40"/>
      <c r="AR4025" s="1"/>
      <c r="AW4025" s="30"/>
      <c r="AX4025" s="30"/>
    </row>
    <row r="4026" spans="28:50" x14ac:dyDescent="0.2">
      <c r="AB4026" s="40"/>
      <c r="AR4026" s="1"/>
      <c r="AW4026" s="30"/>
      <c r="AX4026" s="30"/>
    </row>
    <row r="4027" spans="28:50" x14ac:dyDescent="0.2">
      <c r="AB4027" s="40"/>
      <c r="AR4027" s="1"/>
      <c r="AW4027" s="30"/>
      <c r="AX4027" s="30"/>
    </row>
    <row r="4028" spans="28:50" x14ac:dyDescent="0.2">
      <c r="AB4028" s="40"/>
      <c r="AR4028" s="1"/>
      <c r="AW4028" s="30"/>
      <c r="AX4028" s="30"/>
    </row>
    <row r="4029" spans="28:50" x14ac:dyDescent="0.2">
      <c r="AB4029" s="40"/>
      <c r="AR4029" s="1"/>
      <c r="AW4029" s="30"/>
      <c r="AX4029" s="30"/>
    </row>
    <row r="4030" spans="28:50" x14ac:dyDescent="0.2">
      <c r="AB4030" s="40"/>
      <c r="AR4030" s="1"/>
      <c r="AW4030" s="30"/>
      <c r="AX4030" s="30"/>
    </row>
    <row r="4031" spans="28:50" x14ac:dyDescent="0.2">
      <c r="AB4031" s="40"/>
      <c r="AR4031" s="1"/>
      <c r="AW4031" s="30"/>
      <c r="AX4031" s="30"/>
    </row>
    <row r="4032" spans="28:50" x14ac:dyDescent="0.2">
      <c r="AB4032" s="40"/>
      <c r="AR4032" s="1"/>
      <c r="AW4032" s="30"/>
      <c r="AX4032" s="30"/>
    </row>
    <row r="4033" spans="28:50" x14ac:dyDescent="0.2">
      <c r="AB4033" s="40"/>
      <c r="AR4033" s="1"/>
      <c r="AW4033" s="30"/>
      <c r="AX4033" s="30"/>
    </row>
    <row r="4034" spans="28:50" x14ac:dyDescent="0.2">
      <c r="AB4034" s="40"/>
      <c r="AR4034" s="1"/>
      <c r="AW4034" s="30"/>
      <c r="AX4034" s="30"/>
    </row>
    <row r="4035" spans="28:50" x14ac:dyDescent="0.2">
      <c r="AB4035" s="40"/>
      <c r="AR4035" s="1"/>
      <c r="AW4035" s="30"/>
      <c r="AX4035" s="30"/>
    </row>
    <row r="4036" spans="28:50" x14ac:dyDescent="0.2">
      <c r="AB4036" s="40"/>
      <c r="AR4036" s="1"/>
      <c r="AW4036" s="30"/>
      <c r="AX4036" s="30"/>
    </row>
    <row r="4037" spans="28:50" x14ac:dyDescent="0.2">
      <c r="AB4037" s="40"/>
      <c r="AR4037" s="1"/>
      <c r="AW4037" s="30"/>
      <c r="AX4037" s="30"/>
    </row>
    <row r="4038" spans="28:50" x14ac:dyDescent="0.2">
      <c r="AB4038" s="40"/>
      <c r="AR4038" s="1"/>
      <c r="AW4038" s="30"/>
      <c r="AX4038" s="30"/>
    </row>
    <row r="4039" spans="28:50" x14ac:dyDescent="0.2">
      <c r="AB4039" s="40"/>
      <c r="AR4039" s="1"/>
      <c r="AW4039" s="30"/>
      <c r="AX4039" s="30"/>
    </row>
    <row r="4040" spans="28:50" x14ac:dyDescent="0.2">
      <c r="AB4040" s="40"/>
      <c r="AR4040" s="1"/>
      <c r="AW4040" s="30"/>
      <c r="AX4040" s="30"/>
    </row>
    <row r="4041" spans="28:50" x14ac:dyDescent="0.2">
      <c r="AB4041" s="40"/>
      <c r="AR4041" s="1"/>
      <c r="AW4041" s="30"/>
      <c r="AX4041" s="30"/>
    </row>
    <row r="4042" spans="28:50" x14ac:dyDescent="0.2">
      <c r="AB4042" s="40"/>
      <c r="AR4042" s="1"/>
      <c r="AW4042" s="30"/>
      <c r="AX4042" s="30"/>
    </row>
    <row r="4043" spans="28:50" x14ac:dyDescent="0.2">
      <c r="AB4043" s="40"/>
      <c r="AR4043" s="1"/>
      <c r="AW4043" s="30"/>
      <c r="AX4043" s="30"/>
    </row>
    <row r="4044" spans="28:50" x14ac:dyDescent="0.2">
      <c r="AB4044" s="40"/>
      <c r="AR4044" s="1"/>
      <c r="AW4044" s="30"/>
      <c r="AX4044" s="30"/>
    </row>
    <row r="4045" spans="28:50" x14ac:dyDescent="0.2">
      <c r="AB4045" s="40"/>
      <c r="AR4045" s="1"/>
      <c r="AW4045" s="30"/>
      <c r="AX4045" s="30"/>
    </row>
    <row r="4046" spans="28:50" x14ac:dyDescent="0.2">
      <c r="AB4046" s="40"/>
      <c r="AR4046" s="1"/>
      <c r="AW4046" s="30"/>
      <c r="AX4046" s="30"/>
    </row>
    <row r="4047" spans="28:50" x14ac:dyDescent="0.2">
      <c r="AB4047" s="40"/>
      <c r="AR4047" s="1"/>
      <c r="AW4047" s="30"/>
      <c r="AX4047" s="30"/>
    </row>
    <row r="4048" spans="28:50" x14ac:dyDescent="0.2">
      <c r="AB4048" s="40"/>
      <c r="AR4048" s="1"/>
      <c r="AW4048" s="30"/>
      <c r="AX4048" s="30"/>
    </row>
    <row r="4049" spans="28:50" x14ac:dyDescent="0.2">
      <c r="AB4049" s="40"/>
      <c r="AR4049" s="1"/>
      <c r="AW4049" s="30"/>
      <c r="AX4049" s="30"/>
    </row>
    <row r="4050" spans="28:50" x14ac:dyDescent="0.2">
      <c r="AB4050" s="40"/>
      <c r="AR4050" s="1"/>
      <c r="AW4050" s="30"/>
      <c r="AX4050" s="30"/>
    </row>
    <row r="4051" spans="28:50" x14ac:dyDescent="0.2">
      <c r="AB4051" s="40"/>
      <c r="AR4051" s="1"/>
      <c r="AW4051" s="30"/>
      <c r="AX4051" s="30"/>
    </row>
    <row r="4052" spans="28:50" x14ac:dyDescent="0.2">
      <c r="AB4052" s="40"/>
      <c r="AR4052" s="1"/>
      <c r="AW4052" s="30"/>
      <c r="AX4052" s="30"/>
    </row>
    <row r="4053" spans="28:50" x14ac:dyDescent="0.2">
      <c r="AB4053" s="40"/>
      <c r="AR4053" s="1"/>
      <c r="AW4053" s="30"/>
      <c r="AX4053" s="30"/>
    </row>
    <row r="4054" spans="28:50" x14ac:dyDescent="0.2">
      <c r="AB4054" s="40"/>
      <c r="AR4054" s="1"/>
      <c r="AW4054" s="30"/>
      <c r="AX4054" s="30"/>
    </row>
    <row r="4055" spans="28:50" x14ac:dyDescent="0.2">
      <c r="AB4055" s="40"/>
      <c r="AR4055" s="1"/>
      <c r="AW4055" s="30"/>
      <c r="AX4055" s="30"/>
    </row>
    <row r="4056" spans="28:50" x14ac:dyDescent="0.2">
      <c r="AB4056" s="40"/>
      <c r="AR4056" s="1"/>
      <c r="AW4056" s="30"/>
      <c r="AX4056" s="30"/>
    </row>
    <row r="4057" spans="28:50" x14ac:dyDescent="0.2">
      <c r="AB4057" s="40"/>
      <c r="AR4057" s="1"/>
      <c r="AW4057" s="30"/>
      <c r="AX4057" s="30"/>
    </row>
    <row r="4058" spans="28:50" x14ac:dyDescent="0.2">
      <c r="AB4058" s="40"/>
      <c r="AR4058" s="1"/>
      <c r="AW4058" s="30"/>
      <c r="AX4058" s="30"/>
    </row>
    <row r="4059" spans="28:50" x14ac:dyDescent="0.2">
      <c r="AB4059" s="40"/>
      <c r="AR4059" s="1"/>
      <c r="AW4059" s="30"/>
      <c r="AX4059" s="30"/>
    </row>
    <row r="4060" spans="28:50" x14ac:dyDescent="0.2">
      <c r="AB4060" s="40"/>
      <c r="AR4060" s="1"/>
      <c r="AW4060" s="30"/>
      <c r="AX4060" s="30"/>
    </row>
    <row r="4061" spans="28:50" x14ac:dyDescent="0.2">
      <c r="AB4061" s="40"/>
      <c r="AR4061" s="1"/>
      <c r="AW4061" s="30"/>
      <c r="AX4061" s="30"/>
    </row>
    <row r="4062" spans="28:50" x14ac:dyDescent="0.2">
      <c r="AB4062" s="40"/>
      <c r="AR4062" s="1"/>
      <c r="AW4062" s="30"/>
      <c r="AX4062" s="30"/>
    </row>
    <row r="4063" spans="28:50" x14ac:dyDescent="0.2">
      <c r="AB4063" s="40"/>
      <c r="AR4063" s="1"/>
      <c r="AW4063" s="30"/>
      <c r="AX4063" s="30"/>
    </row>
    <row r="4064" spans="28:50" x14ac:dyDescent="0.2">
      <c r="AB4064" s="40"/>
      <c r="AR4064" s="1"/>
      <c r="AW4064" s="30"/>
      <c r="AX4064" s="30"/>
    </row>
    <row r="4065" spans="28:50" x14ac:dyDescent="0.2">
      <c r="AB4065" s="40"/>
      <c r="AR4065" s="1"/>
      <c r="AW4065" s="30"/>
      <c r="AX4065" s="30"/>
    </row>
    <row r="4066" spans="28:50" x14ac:dyDescent="0.2">
      <c r="AB4066" s="40"/>
      <c r="AR4066" s="1"/>
      <c r="AW4066" s="30"/>
      <c r="AX4066" s="30"/>
    </row>
    <row r="4067" spans="28:50" x14ac:dyDescent="0.2">
      <c r="AB4067" s="40"/>
      <c r="AR4067" s="1"/>
      <c r="AW4067" s="30"/>
      <c r="AX4067" s="30"/>
    </row>
    <row r="4068" spans="28:50" x14ac:dyDescent="0.2">
      <c r="AB4068" s="40"/>
      <c r="AR4068" s="1"/>
      <c r="AW4068" s="30"/>
      <c r="AX4068" s="30"/>
    </row>
    <row r="4069" spans="28:50" x14ac:dyDescent="0.2">
      <c r="AB4069" s="40"/>
      <c r="AR4069" s="1"/>
      <c r="AW4069" s="30"/>
      <c r="AX4069" s="30"/>
    </row>
    <row r="4070" spans="28:50" x14ac:dyDescent="0.2">
      <c r="AB4070" s="40"/>
      <c r="AR4070" s="1"/>
      <c r="AW4070" s="30"/>
      <c r="AX4070" s="30"/>
    </row>
    <row r="4071" spans="28:50" x14ac:dyDescent="0.2">
      <c r="AB4071" s="40"/>
      <c r="AR4071" s="1"/>
      <c r="AW4071" s="30"/>
      <c r="AX4071" s="30"/>
    </row>
    <row r="4072" spans="28:50" x14ac:dyDescent="0.2">
      <c r="AB4072" s="40"/>
      <c r="AR4072" s="1"/>
      <c r="AW4072" s="30"/>
      <c r="AX4072" s="30"/>
    </row>
    <row r="4073" spans="28:50" x14ac:dyDescent="0.2">
      <c r="AB4073" s="40"/>
      <c r="AR4073" s="1"/>
      <c r="AW4073" s="30"/>
      <c r="AX4073" s="30"/>
    </row>
    <row r="4074" spans="28:50" x14ac:dyDescent="0.2">
      <c r="AB4074" s="40"/>
      <c r="AR4074" s="1"/>
      <c r="AW4074" s="30"/>
      <c r="AX4074" s="30"/>
    </row>
    <row r="4075" spans="28:50" x14ac:dyDescent="0.2">
      <c r="AB4075" s="40"/>
      <c r="AR4075" s="1"/>
      <c r="AW4075" s="30"/>
      <c r="AX4075" s="30"/>
    </row>
    <row r="4076" spans="28:50" x14ac:dyDescent="0.2">
      <c r="AB4076" s="40"/>
      <c r="AR4076" s="1"/>
      <c r="AW4076" s="30"/>
      <c r="AX4076" s="30"/>
    </row>
    <row r="4077" spans="28:50" x14ac:dyDescent="0.2">
      <c r="AB4077" s="40"/>
      <c r="AR4077" s="1"/>
      <c r="AW4077" s="30"/>
      <c r="AX4077" s="30"/>
    </row>
    <row r="4078" spans="28:50" x14ac:dyDescent="0.2">
      <c r="AB4078" s="40"/>
      <c r="AR4078" s="1"/>
      <c r="AW4078" s="30"/>
      <c r="AX4078" s="30"/>
    </row>
    <row r="4079" spans="28:50" x14ac:dyDescent="0.2">
      <c r="AB4079" s="40"/>
      <c r="AR4079" s="1"/>
      <c r="AW4079" s="30"/>
      <c r="AX4079" s="30"/>
    </row>
    <row r="4080" spans="28:50" x14ac:dyDescent="0.2">
      <c r="AB4080" s="40"/>
      <c r="AR4080" s="1"/>
      <c r="AW4080" s="30"/>
      <c r="AX4080" s="30"/>
    </row>
    <row r="4081" spans="28:50" x14ac:dyDescent="0.2">
      <c r="AB4081" s="40"/>
      <c r="AR4081" s="1"/>
      <c r="AW4081" s="30"/>
      <c r="AX4081" s="30"/>
    </row>
    <row r="4082" spans="28:50" x14ac:dyDescent="0.2">
      <c r="AB4082" s="40"/>
      <c r="AR4082" s="1"/>
      <c r="AW4082" s="30"/>
      <c r="AX4082" s="30"/>
    </row>
    <row r="4083" spans="28:50" x14ac:dyDescent="0.2">
      <c r="AB4083" s="40"/>
      <c r="AR4083" s="1"/>
      <c r="AW4083" s="30"/>
      <c r="AX4083" s="30"/>
    </row>
    <row r="4084" spans="28:50" x14ac:dyDescent="0.2">
      <c r="AB4084" s="40"/>
      <c r="AR4084" s="1"/>
      <c r="AW4084" s="30"/>
      <c r="AX4084" s="30"/>
    </row>
    <row r="4085" spans="28:50" x14ac:dyDescent="0.2">
      <c r="AB4085" s="40"/>
      <c r="AR4085" s="1"/>
      <c r="AW4085" s="30"/>
      <c r="AX4085" s="30"/>
    </row>
    <row r="4086" spans="28:50" x14ac:dyDescent="0.2">
      <c r="AB4086" s="40"/>
      <c r="AR4086" s="1"/>
      <c r="AW4086" s="30"/>
      <c r="AX4086" s="30"/>
    </row>
    <row r="4087" spans="28:50" x14ac:dyDescent="0.2">
      <c r="AB4087" s="40"/>
      <c r="AR4087" s="1"/>
      <c r="AW4087" s="30"/>
      <c r="AX4087" s="30"/>
    </row>
    <row r="4088" spans="28:50" x14ac:dyDescent="0.2">
      <c r="AB4088" s="40"/>
      <c r="AR4088" s="1"/>
      <c r="AW4088" s="30"/>
      <c r="AX4088" s="30"/>
    </row>
    <row r="4089" spans="28:50" x14ac:dyDescent="0.2">
      <c r="AB4089" s="40"/>
      <c r="AR4089" s="1"/>
      <c r="AW4089" s="30"/>
      <c r="AX4089" s="30"/>
    </row>
    <row r="4090" spans="28:50" x14ac:dyDescent="0.2">
      <c r="AB4090" s="40"/>
      <c r="AR4090" s="1"/>
      <c r="AW4090" s="30"/>
      <c r="AX4090" s="30"/>
    </row>
    <row r="4091" spans="28:50" x14ac:dyDescent="0.2">
      <c r="AB4091" s="40"/>
      <c r="AR4091" s="1"/>
      <c r="AW4091" s="30"/>
      <c r="AX4091" s="30"/>
    </row>
    <row r="4092" spans="28:50" x14ac:dyDescent="0.2">
      <c r="AB4092" s="40"/>
      <c r="AR4092" s="1"/>
      <c r="AW4092" s="30"/>
      <c r="AX4092" s="30"/>
    </row>
    <row r="4093" spans="28:50" x14ac:dyDescent="0.2">
      <c r="AB4093" s="40"/>
      <c r="AR4093" s="1"/>
      <c r="AW4093" s="30"/>
      <c r="AX4093" s="30"/>
    </row>
    <row r="4094" spans="28:50" x14ac:dyDescent="0.2">
      <c r="AB4094" s="40"/>
      <c r="AR4094" s="1"/>
      <c r="AW4094" s="30"/>
      <c r="AX4094" s="30"/>
    </row>
    <row r="4095" spans="28:50" x14ac:dyDescent="0.2">
      <c r="AB4095" s="40"/>
      <c r="AR4095" s="1"/>
      <c r="AW4095" s="30"/>
      <c r="AX4095" s="30"/>
    </row>
    <row r="4096" spans="28:50" x14ac:dyDescent="0.2">
      <c r="AB4096" s="40"/>
      <c r="AR4096" s="1"/>
      <c r="AW4096" s="30"/>
      <c r="AX4096" s="30"/>
    </row>
    <row r="4097" spans="28:50" x14ac:dyDescent="0.2">
      <c r="AB4097" s="40"/>
      <c r="AR4097" s="1"/>
      <c r="AW4097" s="30"/>
      <c r="AX4097" s="30"/>
    </row>
    <row r="4098" spans="28:50" x14ac:dyDescent="0.2">
      <c r="AB4098" s="40"/>
      <c r="AR4098" s="1"/>
      <c r="AW4098" s="30"/>
      <c r="AX4098" s="30"/>
    </row>
    <row r="4099" spans="28:50" x14ac:dyDescent="0.2">
      <c r="AB4099" s="40"/>
      <c r="AR4099" s="1"/>
      <c r="AW4099" s="30"/>
      <c r="AX4099" s="30"/>
    </row>
    <row r="4100" spans="28:50" x14ac:dyDescent="0.2">
      <c r="AB4100" s="40"/>
      <c r="AR4100" s="1"/>
      <c r="AW4100" s="30"/>
      <c r="AX4100" s="30"/>
    </row>
    <row r="4101" spans="28:50" x14ac:dyDescent="0.2">
      <c r="AB4101" s="40"/>
      <c r="AR4101" s="1"/>
      <c r="AW4101" s="30"/>
      <c r="AX4101" s="30"/>
    </row>
    <row r="4102" spans="28:50" x14ac:dyDescent="0.2">
      <c r="AB4102" s="40"/>
      <c r="AR4102" s="1"/>
      <c r="AW4102" s="30"/>
      <c r="AX4102" s="30"/>
    </row>
    <row r="4103" spans="28:50" x14ac:dyDescent="0.2">
      <c r="AB4103" s="40"/>
      <c r="AR4103" s="1"/>
      <c r="AW4103" s="30"/>
      <c r="AX4103" s="30"/>
    </row>
    <row r="4104" spans="28:50" x14ac:dyDescent="0.2">
      <c r="AB4104" s="40"/>
      <c r="AR4104" s="1"/>
      <c r="AW4104" s="30"/>
      <c r="AX4104" s="30"/>
    </row>
    <row r="4105" spans="28:50" x14ac:dyDescent="0.2">
      <c r="AB4105" s="40"/>
      <c r="AR4105" s="1"/>
      <c r="AW4105" s="30"/>
      <c r="AX4105" s="30"/>
    </row>
    <row r="4106" spans="28:50" x14ac:dyDescent="0.2">
      <c r="AB4106" s="40"/>
      <c r="AR4106" s="1"/>
      <c r="AW4106" s="30"/>
      <c r="AX4106" s="30"/>
    </row>
    <row r="4107" spans="28:50" x14ac:dyDescent="0.2">
      <c r="AB4107" s="40"/>
      <c r="AR4107" s="1"/>
      <c r="AW4107" s="30"/>
      <c r="AX4107" s="30"/>
    </row>
    <row r="4108" spans="28:50" x14ac:dyDescent="0.2">
      <c r="AB4108" s="40"/>
      <c r="AR4108" s="1"/>
      <c r="AW4108" s="30"/>
      <c r="AX4108" s="30"/>
    </row>
    <row r="4109" spans="28:50" x14ac:dyDescent="0.2">
      <c r="AB4109" s="40"/>
      <c r="AR4109" s="1"/>
      <c r="AW4109" s="30"/>
      <c r="AX4109" s="30"/>
    </row>
    <row r="4110" spans="28:50" x14ac:dyDescent="0.2">
      <c r="AB4110" s="40"/>
      <c r="AR4110" s="1"/>
      <c r="AW4110" s="30"/>
      <c r="AX4110" s="30"/>
    </row>
    <row r="4111" spans="28:50" x14ac:dyDescent="0.2">
      <c r="AB4111" s="40"/>
      <c r="AR4111" s="1"/>
      <c r="AW4111" s="30"/>
      <c r="AX4111" s="30"/>
    </row>
    <row r="4112" spans="28:50" x14ac:dyDescent="0.2">
      <c r="AB4112" s="40"/>
      <c r="AR4112" s="1"/>
      <c r="AW4112" s="30"/>
      <c r="AX4112" s="30"/>
    </row>
    <row r="4113" spans="28:50" x14ac:dyDescent="0.2">
      <c r="AB4113" s="40"/>
      <c r="AR4113" s="1"/>
      <c r="AW4113" s="30"/>
      <c r="AX4113" s="30"/>
    </row>
    <row r="4114" spans="28:50" x14ac:dyDescent="0.2">
      <c r="AB4114" s="40"/>
      <c r="AR4114" s="1"/>
      <c r="AW4114" s="30"/>
      <c r="AX4114" s="30"/>
    </row>
    <row r="4115" spans="28:50" x14ac:dyDescent="0.2">
      <c r="AB4115" s="40"/>
      <c r="AR4115" s="1"/>
      <c r="AW4115" s="30"/>
      <c r="AX4115" s="30"/>
    </row>
    <row r="4116" spans="28:50" x14ac:dyDescent="0.2">
      <c r="AB4116" s="40"/>
      <c r="AR4116" s="1"/>
      <c r="AW4116" s="30"/>
      <c r="AX4116" s="30"/>
    </row>
    <row r="4117" spans="28:50" x14ac:dyDescent="0.2">
      <c r="AB4117" s="40"/>
      <c r="AR4117" s="1"/>
      <c r="AW4117" s="30"/>
      <c r="AX4117" s="30"/>
    </row>
    <row r="4118" spans="28:50" x14ac:dyDescent="0.2">
      <c r="AB4118" s="40"/>
      <c r="AR4118" s="1"/>
      <c r="AW4118" s="30"/>
      <c r="AX4118" s="30"/>
    </row>
    <row r="4119" spans="28:50" x14ac:dyDescent="0.2">
      <c r="AB4119" s="40"/>
      <c r="AR4119" s="1"/>
      <c r="AW4119" s="30"/>
      <c r="AX4119" s="30"/>
    </row>
    <row r="4120" spans="28:50" x14ac:dyDescent="0.2">
      <c r="AB4120" s="40"/>
      <c r="AR4120" s="1"/>
      <c r="AW4120" s="30"/>
      <c r="AX4120" s="30"/>
    </row>
    <row r="4121" spans="28:50" x14ac:dyDescent="0.2">
      <c r="AB4121" s="40"/>
      <c r="AR4121" s="1"/>
      <c r="AW4121" s="30"/>
      <c r="AX4121" s="30"/>
    </row>
    <row r="4122" spans="28:50" x14ac:dyDescent="0.2">
      <c r="AB4122" s="40"/>
      <c r="AR4122" s="1"/>
      <c r="AW4122" s="30"/>
      <c r="AX4122" s="30"/>
    </row>
    <row r="4123" spans="28:50" x14ac:dyDescent="0.2">
      <c r="AB4123" s="40"/>
      <c r="AR4123" s="1"/>
      <c r="AW4123" s="30"/>
      <c r="AX4123" s="30"/>
    </row>
    <row r="4124" spans="28:50" x14ac:dyDescent="0.2">
      <c r="AB4124" s="40"/>
      <c r="AR4124" s="1"/>
      <c r="AW4124" s="30"/>
      <c r="AX4124" s="30"/>
    </row>
    <row r="4125" spans="28:50" x14ac:dyDescent="0.2">
      <c r="AB4125" s="40"/>
      <c r="AR4125" s="1"/>
      <c r="AW4125" s="30"/>
      <c r="AX4125" s="30"/>
    </row>
    <row r="4126" spans="28:50" x14ac:dyDescent="0.2">
      <c r="AB4126" s="40"/>
      <c r="AR4126" s="1"/>
      <c r="AW4126" s="30"/>
      <c r="AX4126" s="30"/>
    </row>
    <row r="4127" spans="28:50" x14ac:dyDescent="0.2">
      <c r="AB4127" s="40"/>
      <c r="AR4127" s="1"/>
      <c r="AW4127" s="30"/>
      <c r="AX4127" s="30"/>
    </row>
    <row r="4128" spans="28:50" x14ac:dyDescent="0.2">
      <c r="AB4128" s="40"/>
      <c r="AR4128" s="1"/>
      <c r="AW4128" s="30"/>
      <c r="AX4128" s="30"/>
    </row>
    <row r="4129" spans="28:50" x14ac:dyDescent="0.2">
      <c r="AB4129" s="40"/>
      <c r="AR4129" s="1"/>
      <c r="AW4129" s="30"/>
      <c r="AX4129" s="30"/>
    </row>
    <row r="4130" spans="28:50" x14ac:dyDescent="0.2">
      <c r="AB4130" s="40"/>
      <c r="AR4130" s="1"/>
      <c r="AW4130" s="30"/>
      <c r="AX4130" s="30"/>
    </row>
    <row r="4131" spans="28:50" x14ac:dyDescent="0.2">
      <c r="AB4131" s="40"/>
      <c r="AR4131" s="1"/>
      <c r="AW4131" s="30"/>
      <c r="AX4131" s="30"/>
    </row>
    <row r="4132" spans="28:50" x14ac:dyDescent="0.2">
      <c r="AB4132" s="40"/>
      <c r="AR4132" s="1"/>
      <c r="AW4132" s="30"/>
      <c r="AX4132" s="30"/>
    </row>
    <row r="4133" spans="28:50" x14ac:dyDescent="0.2">
      <c r="AB4133" s="40"/>
      <c r="AR4133" s="1"/>
      <c r="AW4133" s="30"/>
      <c r="AX4133" s="30"/>
    </row>
    <row r="4134" spans="28:50" x14ac:dyDescent="0.2">
      <c r="AB4134" s="40"/>
      <c r="AR4134" s="1"/>
      <c r="AW4134" s="30"/>
      <c r="AX4134" s="30"/>
    </row>
    <row r="4135" spans="28:50" x14ac:dyDescent="0.2">
      <c r="AB4135" s="40"/>
      <c r="AR4135" s="1"/>
      <c r="AW4135" s="30"/>
      <c r="AX4135" s="30"/>
    </row>
    <row r="4136" spans="28:50" x14ac:dyDescent="0.2">
      <c r="AB4136" s="40"/>
      <c r="AR4136" s="1"/>
      <c r="AW4136" s="30"/>
      <c r="AX4136" s="30"/>
    </row>
    <row r="4137" spans="28:50" x14ac:dyDescent="0.2">
      <c r="AB4137" s="40"/>
      <c r="AR4137" s="1"/>
      <c r="AW4137" s="30"/>
      <c r="AX4137" s="30"/>
    </row>
    <row r="4138" spans="28:50" x14ac:dyDescent="0.2">
      <c r="AB4138" s="40"/>
      <c r="AR4138" s="1"/>
      <c r="AW4138" s="30"/>
      <c r="AX4138" s="30"/>
    </row>
    <row r="4139" spans="28:50" x14ac:dyDescent="0.2">
      <c r="AB4139" s="40"/>
      <c r="AR4139" s="1"/>
      <c r="AW4139" s="30"/>
      <c r="AX4139" s="30"/>
    </row>
    <row r="4140" spans="28:50" x14ac:dyDescent="0.2">
      <c r="AB4140" s="40"/>
      <c r="AR4140" s="1"/>
      <c r="AW4140" s="30"/>
      <c r="AX4140" s="30"/>
    </row>
    <row r="4141" spans="28:50" x14ac:dyDescent="0.2">
      <c r="AB4141" s="40"/>
      <c r="AR4141" s="1"/>
      <c r="AW4141" s="30"/>
      <c r="AX4141" s="30"/>
    </row>
    <row r="4142" spans="28:50" x14ac:dyDescent="0.2">
      <c r="AB4142" s="40"/>
      <c r="AR4142" s="1"/>
      <c r="AW4142" s="30"/>
      <c r="AX4142" s="30"/>
    </row>
    <row r="4143" spans="28:50" x14ac:dyDescent="0.2">
      <c r="AB4143" s="40"/>
      <c r="AR4143" s="1"/>
      <c r="AW4143" s="30"/>
      <c r="AX4143" s="30"/>
    </row>
    <row r="4144" spans="28:50" x14ac:dyDescent="0.2">
      <c r="AB4144" s="40"/>
      <c r="AR4144" s="1"/>
      <c r="AW4144" s="30"/>
      <c r="AX4144" s="30"/>
    </row>
    <row r="4145" spans="28:50" x14ac:dyDescent="0.2">
      <c r="AB4145" s="40"/>
      <c r="AR4145" s="1"/>
      <c r="AW4145" s="30"/>
      <c r="AX4145" s="30"/>
    </row>
    <row r="4146" spans="28:50" x14ac:dyDescent="0.2">
      <c r="AB4146" s="40"/>
      <c r="AR4146" s="1"/>
      <c r="AW4146" s="30"/>
      <c r="AX4146" s="30"/>
    </row>
    <row r="4147" spans="28:50" x14ac:dyDescent="0.2">
      <c r="AB4147" s="40"/>
      <c r="AR4147" s="1"/>
      <c r="AW4147" s="30"/>
      <c r="AX4147" s="30"/>
    </row>
    <row r="4148" spans="28:50" x14ac:dyDescent="0.2">
      <c r="AB4148" s="40"/>
      <c r="AR4148" s="1"/>
      <c r="AW4148" s="30"/>
      <c r="AX4148" s="30"/>
    </row>
    <row r="4149" spans="28:50" x14ac:dyDescent="0.2">
      <c r="AB4149" s="40"/>
      <c r="AR4149" s="1"/>
      <c r="AW4149" s="30"/>
      <c r="AX4149" s="30"/>
    </row>
    <row r="4150" spans="28:50" x14ac:dyDescent="0.2">
      <c r="AB4150" s="40"/>
      <c r="AR4150" s="1"/>
      <c r="AW4150" s="30"/>
      <c r="AX4150" s="30"/>
    </row>
    <row r="4151" spans="28:50" x14ac:dyDescent="0.2">
      <c r="AB4151" s="40"/>
      <c r="AR4151" s="1"/>
      <c r="AW4151" s="30"/>
      <c r="AX4151" s="30"/>
    </row>
    <row r="4152" spans="28:50" x14ac:dyDescent="0.2">
      <c r="AB4152" s="40"/>
      <c r="AR4152" s="1"/>
      <c r="AW4152" s="30"/>
      <c r="AX4152" s="30"/>
    </row>
    <row r="4153" spans="28:50" x14ac:dyDescent="0.2">
      <c r="AB4153" s="40"/>
      <c r="AR4153" s="1"/>
      <c r="AW4153" s="30"/>
      <c r="AX4153" s="30"/>
    </row>
    <row r="4154" spans="28:50" x14ac:dyDescent="0.2">
      <c r="AB4154" s="40"/>
      <c r="AR4154" s="1"/>
      <c r="AW4154" s="30"/>
      <c r="AX4154" s="30"/>
    </row>
    <row r="4155" spans="28:50" x14ac:dyDescent="0.2">
      <c r="AB4155" s="40"/>
      <c r="AR4155" s="1"/>
      <c r="AW4155" s="30"/>
      <c r="AX4155" s="30"/>
    </row>
    <row r="4156" spans="28:50" x14ac:dyDescent="0.2">
      <c r="AB4156" s="40"/>
      <c r="AR4156" s="1"/>
      <c r="AW4156" s="30"/>
      <c r="AX4156" s="30"/>
    </row>
    <row r="4157" spans="28:50" x14ac:dyDescent="0.2">
      <c r="AB4157" s="40"/>
      <c r="AR4157" s="1"/>
      <c r="AW4157" s="30"/>
      <c r="AX4157" s="30"/>
    </row>
    <row r="4158" spans="28:50" x14ac:dyDescent="0.2">
      <c r="AB4158" s="40"/>
      <c r="AR4158" s="1"/>
      <c r="AW4158" s="30"/>
      <c r="AX4158" s="30"/>
    </row>
    <row r="4159" spans="28:50" x14ac:dyDescent="0.2">
      <c r="AB4159" s="40"/>
      <c r="AR4159" s="1"/>
      <c r="AW4159" s="30"/>
      <c r="AX4159" s="30"/>
    </row>
    <row r="4160" spans="28:50" x14ac:dyDescent="0.2">
      <c r="AB4160" s="40"/>
      <c r="AR4160" s="1"/>
      <c r="AW4160" s="30"/>
      <c r="AX4160" s="30"/>
    </row>
    <row r="4161" spans="28:50" x14ac:dyDescent="0.2">
      <c r="AB4161" s="40"/>
      <c r="AR4161" s="1"/>
      <c r="AW4161" s="30"/>
      <c r="AX4161" s="30"/>
    </row>
    <row r="4162" spans="28:50" x14ac:dyDescent="0.2">
      <c r="AB4162" s="40"/>
      <c r="AR4162" s="1"/>
      <c r="AW4162" s="30"/>
      <c r="AX4162" s="30"/>
    </row>
    <row r="4163" spans="28:50" x14ac:dyDescent="0.2">
      <c r="AB4163" s="40"/>
      <c r="AR4163" s="1"/>
      <c r="AW4163" s="30"/>
      <c r="AX4163" s="30"/>
    </row>
    <row r="4164" spans="28:50" x14ac:dyDescent="0.2">
      <c r="AB4164" s="40"/>
      <c r="AR4164" s="1"/>
      <c r="AW4164" s="30"/>
      <c r="AX4164" s="30"/>
    </row>
    <row r="4165" spans="28:50" x14ac:dyDescent="0.2">
      <c r="AB4165" s="40"/>
      <c r="AR4165" s="1"/>
      <c r="AW4165" s="30"/>
      <c r="AX4165" s="30"/>
    </row>
    <row r="4166" spans="28:50" x14ac:dyDescent="0.2">
      <c r="AB4166" s="40"/>
      <c r="AR4166" s="1"/>
      <c r="AW4166" s="30"/>
      <c r="AX4166" s="30"/>
    </row>
    <row r="4167" spans="28:50" x14ac:dyDescent="0.2">
      <c r="AB4167" s="40"/>
      <c r="AR4167" s="1"/>
      <c r="AW4167" s="30"/>
      <c r="AX4167" s="30"/>
    </row>
    <row r="4168" spans="28:50" x14ac:dyDescent="0.2">
      <c r="AB4168" s="40"/>
      <c r="AR4168" s="1"/>
      <c r="AW4168" s="30"/>
      <c r="AX4168" s="30"/>
    </row>
    <row r="4169" spans="28:50" x14ac:dyDescent="0.2">
      <c r="AB4169" s="40"/>
      <c r="AR4169" s="1"/>
      <c r="AW4169" s="30"/>
      <c r="AX4169" s="30"/>
    </row>
    <row r="4170" spans="28:50" x14ac:dyDescent="0.2">
      <c r="AB4170" s="40"/>
      <c r="AR4170" s="1"/>
      <c r="AW4170" s="30"/>
      <c r="AX4170" s="30"/>
    </row>
    <row r="4171" spans="28:50" x14ac:dyDescent="0.2">
      <c r="AB4171" s="40"/>
      <c r="AR4171" s="1"/>
      <c r="AW4171" s="30"/>
      <c r="AX4171" s="30"/>
    </row>
    <row r="4172" spans="28:50" x14ac:dyDescent="0.2">
      <c r="AB4172" s="40"/>
      <c r="AR4172" s="1"/>
      <c r="AW4172" s="30"/>
      <c r="AX4172" s="30"/>
    </row>
    <row r="4173" spans="28:50" x14ac:dyDescent="0.2">
      <c r="AB4173" s="40"/>
      <c r="AR4173" s="1"/>
      <c r="AW4173" s="30"/>
      <c r="AX4173" s="30"/>
    </row>
    <row r="4174" spans="28:50" x14ac:dyDescent="0.2">
      <c r="AB4174" s="40"/>
      <c r="AR4174" s="1"/>
      <c r="AW4174" s="30"/>
      <c r="AX4174" s="30"/>
    </row>
    <row r="4175" spans="28:50" x14ac:dyDescent="0.2">
      <c r="AB4175" s="40"/>
      <c r="AR4175" s="1"/>
      <c r="AW4175" s="30"/>
      <c r="AX4175" s="30"/>
    </row>
    <row r="4176" spans="28:50" x14ac:dyDescent="0.2">
      <c r="AB4176" s="40"/>
      <c r="AR4176" s="1"/>
      <c r="AW4176" s="30"/>
      <c r="AX4176" s="30"/>
    </row>
    <row r="4177" spans="28:50" x14ac:dyDescent="0.2">
      <c r="AB4177" s="40"/>
      <c r="AR4177" s="1"/>
      <c r="AW4177" s="30"/>
      <c r="AX4177" s="30"/>
    </row>
    <row r="4178" spans="28:50" x14ac:dyDescent="0.2">
      <c r="AB4178" s="40"/>
      <c r="AR4178" s="1"/>
      <c r="AW4178" s="30"/>
      <c r="AX4178" s="30"/>
    </row>
    <row r="4179" spans="28:50" x14ac:dyDescent="0.2">
      <c r="AB4179" s="40"/>
      <c r="AR4179" s="1"/>
      <c r="AW4179" s="30"/>
      <c r="AX4179" s="30"/>
    </row>
    <row r="4180" spans="28:50" x14ac:dyDescent="0.2">
      <c r="AB4180" s="40"/>
      <c r="AR4180" s="1"/>
      <c r="AW4180" s="30"/>
      <c r="AX4180" s="30"/>
    </row>
    <row r="4181" spans="28:50" x14ac:dyDescent="0.2">
      <c r="AB4181" s="40"/>
      <c r="AR4181" s="1"/>
      <c r="AW4181" s="30"/>
      <c r="AX4181" s="30"/>
    </row>
    <row r="4182" spans="28:50" x14ac:dyDescent="0.2">
      <c r="AB4182" s="40"/>
      <c r="AR4182" s="1"/>
      <c r="AW4182" s="30"/>
      <c r="AX4182" s="30"/>
    </row>
    <row r="4183" spans="28:50" x14ac:dyDescent="0.2">
      <c r="AB4183" s="40"/>
      <c r="AR4183" s="1"/>
      <c r="AW4183" s="30"/>
      <c r="AX4183" s="30"/>
    </row>
    <row r="4184" spans="28:50" x14ac:dyDescent="0.2">
      <c r="AB4184" s="40"/>
      <c r="AR4184" s="1"/>
      <c r="AW4184" s="30"/>
      <c r="AX4184" s="30"/>
    </row>
    <row r="4185" spans="28:50" x14ac:dyDescent="0.2">
      <c r="AB4185" s="40"/>
      <c r="AR4185" s="1"/>
      <c r="AW4185" s="30"/>
      <c r="AX4185" s="30"/>
    </row>
    <row r="4186" spans="28:50" x14ac:dyDescent="0.2">
      <c r="AB4186" s="40"/>
      <c r="AR4186" s="1"/>
      <c r="AW4186" s="30"/>
      <c r="AX4186" s="30"/>
    </row>
    <row r="4187" spans="28:50" x14ac:dyDescent="0.2">
      <c r="AB4187" s="40"/>
      <c r="AR4187" s="1"/>
      <c r="AW4187" s="30"/>
      <c r="AX4187" s="30"/>
    </row>
    <row r="4188" spans="28:50" x14ac:dyDescent="0.2">
      <c r="AB4188" s="40"/>
      <c r="AR4188" s="1"/>
      <c r="AW4188" s="30"/>
      <c r="AX4188" s="30"/>
    </row>
    <row r="4189" spans="28:50" x14ac:dyDescent="0.2">
      <c r="AB4189" s="40"/>
      <c r="AR4189" s="1"/>
      <c r="AW4189" s="30"/>
      <c r="AX4189" s="30"/>
    </row>
    <row r="4190" spans="28:50" x14ac:dyDescent="0.2">
      <c r="AB4190" s="40"/>
      <c r="AR4190" s="1"/>
      <c r="AW4190" s="30"/>
      <c r="AX4190" s="30"/>
    </row>
    <row r="4191" spans="28:50" x14ac:dyDescent="0.2">
      <c r="AB4191" s="40"/>
      <c r="AR4191" s="1"/>
      <c r="AW4191" s="30"/>
      <c r="AX4191" s="30"/>
    </row>
    <row r="4192" spans="28:50" x14ac:dyDescent="0.2">
      <c r="AB4192" s="40"/>
      <c r="AR4192" s="1"/>
      <c r="AW4192" s="30"/>
      <c r="AX4192" s="30"/>
    </row>
    <row r="4193" spans="28:50" x14ac:dyDescent="0.2">
      <c r="AB4193" s="40"/>
      <c r="AR4193" s="1"/>
      <c r="AW4193" s="30"/>
      <c r="AX4193" s="30"/>
    </row>
    <row r="4194" spans="28:50" x14ac:dyDescent="0.2">
      <c r="AB4194" s="40"/>
      <c r="AR4194" s="1"/>
      <c r="AW4194" s="30"/>
      <c r="AX4194" s="30"/>
    </row>
    <row r="4195" spans="28:50" x14ac:dyDescent="0.2">
      <c r="AB4195" s="40"/>
      <c r="AR4195" s="1"/>
      <c r="AW4195" s="30"/>
      <c r="AX4195" s="30"/>
    </row>
    <row r="4196" spans="28:50" x14ac:dyDescent="0.2">
      <c r="AB4196" s="40"/>
      <c r="AR4196" s="1"/>
      <c r="AW4196" s="30"/>
      <c r="AX4196" s="30"/>
    </row>
    <row r="4197" spans="28:50" x14ac:dyDescent="0.2">
      <c r="AB4197" s="40"/>
      <c r="AR4197" s="1"/>
      <c r="AW4197" s="30"/>
      <c r="AX4197" s="30"/>
    </row>
    <row r="4198" spans="28:50" x14ac:dyDescent="0.2">
      <c r="AB4198" s="40"/>
      <c r="AR4198" s="1"/>
      <c r="AW4198" s="30"/>
      <c r="AX4198" s="30"/>
    </row>
    <row r="4199" spans="28:50" x14ac:dyDescent="0.2">
      <c r="AB4199" s="40"/>
      <c r="AR4199" s="1"/>
      <c r="AW4199" s="30"/>
      <c r="AX4199" s="30"/>
    </row>
    <row r="4200" spans="28:50" x14ac:dyDescent="0.2">
      <c r="AB4200" s="40"/>
      <c r="AR4200" s="1"/>
      <c r="AW4200" s="30"/>
      <c r="AX4200" s="30"/>
    </row>
    <row r="4201" spans="28:50" x14ac:dyDescent="0.2">
      <c r="AB4201" s="40"/>
      <c r="AR4201" s="1"/>
      <c r="AW4201" s="30"/>
      <c r="AX4201" s="30"/>
    </row>
    <row r="4202" spans="28:50" x14ac:dyDescent="0.2">
      <c r="AB4202" s="40"/>
      <c r="AR4202" s="1"/>
      <c r="AW4202" s="30"/>
      <c r="AX4202" s="30"/>
    </row>
    <row r="4203" spans="28:50" x14ac:dyDescent="0.2">
      <c r="AB4203" s="40"/>
      <c r="AR4203" s="1"/>
      <c r="AW4203" s="30"/>
      <c r="AX4203" s="30"/>
    </row>
    <row r="4204" spans="28:50" x14ac:dyDescent="0.2">
      <c r="AB4204" s="40"/>
      <c r="AR4204" s="1"/>
      <c r="AW4204" s="30"/>
      <c r="AX4204" s="30"/>
    </row>
    <row r="4205" spans="28:50" x14ac:dyDescent="0.2">
      <c r="AB4205" s="40"/>
      <c r="AR4205" s="1"/>
      <c r="AW4205" s="30"/>
      <c r="AX4205" s="30"/>
    </row>
    <row r="4206" spans="28:50" x14ac:dyDescent="0.2">
      <c r="AB4206" s="40"/>
      <c r="AR4206" s="1"/>
      <c r="AW4206" s="30"/>
      <c r="AX4206" s="30"/>
    </row>
    <row r="4207" spans="28:50" x14ac:dyDescent="0.2">
      <c r="AB4207" s="40"/>
      <c r="AR4207" s="1"/>
      <c r="AW4207" s="30"/>
      <c r="AX4207" s="30"/>
    </row>
    <row r="4208" spans="28:50" x14ac:dyDescent="0.2">
      <c r="AB4208" s="40"/>
      <c r="AR4208" s="1"/>
      <c r="AW4208" s="30"/>
      <c r="AX4208" s="30"/>
    </row>
    <row r="4209" spans="28:50" x14ac:dyDescent="0.2">
      <c r="AB4209" s="40"/>
      <c r="AR4209" s="1"/>
      <c r="AW4209" s="30"/>
      <c r="AX4209" s="30"/>
    </row>
    <row r="4210" spans="28:50" x14ac:dyDescent="0.2">
      <c r="AB4210" s="40"/>
      <c r="AR4210" s="1"/>
      <c r="AW4210" s="30"/>
      <c r="AX4210" s="30"/>
    </row>
    <row r="4211" spans="28:50" x14ac:dyDescent="0.2">
      <c r="AB4211" s="40"/>
      <c r="AR4211" s="1"/>
      <c r="AW4211" s="30"/>
      <c r="AX4211" s="30"/>
    </row>
    <row r="4212" spans="28:50" x14ac:dyDescent="0.2">
      <c r="AB4212" s="40"/>
      <c r="AR4212" s="1"/>
      <c r="AW4212" s="30"/>
      <c r="AX4212" s="30"/>
    </row>
    <row r="4213" spans="28:50" x14ac:dyDescent="0.2">
      <c r="AB4213" s="40"/>
      <c r="AR4213" s="1"/>
      <c r="AW4213" s="30"/>
      <c r="AX4213" s="30"/>
    </row>
    <row r="4214" spans="28:50" x14ac:dyDescent="0.2">
      <c r="AB4214" s="40"/>
      <c r="AR4214" s="1"/>
      <c r="AW4214" s="30"/>
      <c r="AX4214" s="30"/>
    </row>
    <row r="4215" spans="28:50" x14ac:dyDescent="0.2">
      <c r="AB4215" s="40"/>
      <c r="AR4215" s="1"/>
      <c r="AW4215" s="30"/>
      <c r="AX4215" s="30"/>
    </row>
    <row r="4216" spans="28:50" x14ac:dyDescent="0.2">
      <c r="AB4216" s="40"/>
      <c r="AR4216" s="1"/>
      <c r="AW4216" s="30"/>
      <c r="AX4216" s="30"/>
    </row>
    <row r="4217" spans="28:50" x14ac:dyDescent="0.2">
      <c r="AB4217" s="40"/>
      <c r="AR4217" s="1"/>
      <c r="AW4217" s="30"/>
      <c r="AX4217" s="30"/>
    </row>
    <row r="4218" spans="28:50" x14ac:dyDescent="0.2">
      <c r="AB4218" s="40"/>
      <c r="AR4218" s="1"/>
      <c r="AW4218" s="30"/>
      <c r="AX4218" s="30"/>
    </row>
    <row r="4219" spans="28:50" x14ac:dyDescent="0.2">
      <c r="AB4219" s="40"/>
      <c r="AR4219" s="1"/>
      <c r="AW4219" s="30"/>
      <c r="AX4219" s="30"/>
    </row>
    <row r="4220" spans="28:50" x14ac:dyDescent="0.2">
      <c r="AB4220" s="40"/>
      <c r="AR4220" s="1"/>
      <c r="AW4220" s="30"/>
      <c r="AX4220" s="30"/>
    </row>
    <row r="4221" spans="28:50" x14ac:dyDescent="0.2">
      <c r="AB4221" s="40"/>
      <c r="AR4221" s="1"/>
      <c r="AW4221" s="30"/>
      <c r="AX4221" s="30"/>
    </row>
    <row r="4222" spans="28:50" x14ac:dyDescent="0.2">
      <c r="AB4222" s="40"/>
      <c r="AR4222" s="1"/>
      <c r="AW4222" s="30"/>
      <c r="AX4222" s="30"/>
    </row>
    <row r="4223" spans="28:50" x14ac:dyDescent="0.2">
      <c r="AB4223" s="40"/>
      <c r="AR4223" s="1"/>
      <c r="AW4223" s="30"/>
      <c r="AX4223" s="30"/>
    </row>
    <row r="4224" spans="28:50" x14ac:dyDescent="0.2">
      <c r="AB4224" s="40"/>
      <c r="AR4224" s="1"/>
      <c r="AW4224" s="30"/>
      <c r="AX4224" s="30"/>
    </row>
    <row r="4225" spans="28:50" x14ac:dyDescent="0.2">
      <c r="AB4225" s="40"/>
      <c r="AR4225" s="1"/>
      <c r="AW4225" s="30"/>
      <c r="AX4225" s="30"/>
    </row>
    <row r="4226" spans="28:50" x14ac:dyDescent="0.2">
      <c r="AB4226" s="40"/>
      <c r="AR4226" s="1"/>
      <c r="AW4226" s="30"/>
      <c r="AX4226" s="30"/>
    </row>
  </sheetData>
  <conditionalFormatting sqref="A10:AM3766">
    <cfRule type="expression" dxfId="0" priority="1">
      <formula>$X10&gt;0</formula>
    </cfRule>
  </conditionalFormatting>
  <pageMargins left="0.511811024" right="0.511811024" top="0.78740157499999996" bottom="0.78740157499999996" header="0.31496062000000002" footer="0.31496062000000002"/>
  <pageSetup paperSize="9" scale="1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cp:lastPrinted>2019-11-27T22:14:44Z</cp:lastPrinted>
  <dcterms:created xsi:type="dcterms:W3CDTF">2017-01-24T17:58:10Z</dcterms:created>
  <dcterms:modified xsi:type="dcterms:W3CDTF">2025-05-09T18:40:22Z</dcterms:modified>
</cp:coreProperties>
</file>